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360" yWindow="345" windowWidth="24675" windowHeight="12045"/>
  </bookViews>
  <sheets>
    <sheet name="Proc" sheetId="3" r:id="rId1"/>
    <sheet name="Input" sheetId="7" state="hidden" r:id="rId2"/>
    <sheet name="calcs" sheetId="4" state="hidden" r:id="rId3"/>
    <sheet name="Data" sheetId="6" state="hidden" r:id="rId4"/>
    <sheet name="Graph" sheetId="8" state="hidden" r:id="rId5"/>
    <sheet name="Envelope" sheetId="16" state="hidden" r:id="rId6"/>
    <sheet name="maximals" sheetId="14" state="hidden" r:id="rId7"/>
    <sheet name="Disclaimer" sheetId="9" r:id="rId8"/>
  </sheets>
  <definedNames>
    <definedName name="rCurrentPrice">Proc!$B$6</definedName>
    <definedName name="rData">Input!$A$6:$G$10004</definedName>
    <definedName name="rDataPoints">Input!$C$4</definedName>
    <definedName name="rDirection">Data!$B$2:$B$3</definedName>
    <definedName name="rDraw">Proc!$B$62</definedName>
    <definedName name="rDrawCurve">OFFSET(rMaxenvelope,,20,rNtrials,1)</definedName>
    <definedName name="rDrawSell">Proc!$C$62</definedName>
    <definedName name="rLastpoint">Input!$F$7114</definedName>
    <definedName name="rMaxcurve1">OFFSET([0]!rMaxtable,,1000-#REF!+1,,1)</definedName>
    <definedName name="rMaxenvelope">Envelope!$A$4:$W$1003</definedName>
    <definedName name="rMaximals">calcs!$C$2:$C$10001</definedName>
    <definedName name="rMaxIndex">Proc!$B$34</definedName>
    <definedName name="rMaxrisk">Proc!$B$30</definedName>
    <definedName name="rMaxtable">maximals!$B$2:$ALM$146</definedName>
    <definedName name="rMinperday">Data!$O$4</definedName>
    <definedName name="rModel">Data!$A$2:$A$4</definedName>
    <definedName name="rMu">Proc!$B$36</definedName>
    <definedName name="rMudt">Proc!$B$37</definedName>
    <definedName name="rMugraph">Envelope!$B$1</definedName>
    <definedName name="rMult">Proc!$H$35</definedName>
    <definedName name="rMusign">Envelope!$C$1</definedName>
    <definedName name="rMuSLsign">Envelope!$AB$4</definedName>
    <definedName name="rMuTPSign">Envelope!$AB$3</definedName>
    <definedName name="rNtrials">Proc!$B$10</definedName>
    <definedName name="rPipmult">Data!$N$2:$N$3</definedName>
    <definedName name="rPipvalue">Data!$O$5</definedName>
    <definedName name="rPwin">OFFSET(rMaxenvelope,,18,rNtrials,1)</definedName>
    <definedName name="rReturns">Input!$H$4:$H$10004</definedName>
    <definedName name="rSDSL">Envelope!$K$2</definedName>
    <definedName name="rSDTP">Envelope!$J$2</definedName>
    <definedName name="rSeriesDate">Input!$C$3</definedName>
    <definedName name="rSeriesTitle">Input!$C$2</definedName>
    <definedName name="rSide">Proc!$B$11</definedName>
    <definedName name="rSkewlev">Proc!$D$34</definedName>
    <definedName name="rSLCurve">OFFSET(rMaxenvelope,,19,rNtrials,1)</definedName>
    <definedName name="rSLEnvelope">OFFSET(rMaxenvelope,,11,rNtrials,1)*rMult</definedName>
    <definedName name="rSLReached">Proc!$B$61</definedName>
    <definedName name="rSLReachedSell">Proc!$C$61</definedName>
    <definedName name="rSLs">Envelope!$Z$1</definedName>
    <definedName name="rSmall">Envelope!$AC$1</definedName>
    <definedName name="rSpread">Proc!$B$8</definedName>
    <definedName name="rStdev">Proc!$B$33</definedName>
    <definedName name="rStdevdown">Proc!$D$33</definedName>
    <definedName name="rStdevup">Proc!$C$33</definedName>
    <definedName name="rSubrange">OFFSET(rData,0,1,2*rNtrials+1,1)</definedName>
    <definedName name="rTask">Data!$I$2:$I$3</definedName>
    <definedName name="rTimeEnvelope">OFFSET(rMaxenvelope,,1,rNtrials,1)</definedName>
    <definedName name="rTimeframe">Data!$C$2:$C$10</definedName>
    <definedName name="rTimevals">Data!$D$2:$G$10</definedName>
    <definedName name="rTPCurve">OFFSET(rMaxenvelope,,18,rNtrials,1)</definedName>
    <definedName name="rTPEnvelope">OFFSET(rMaxenvelope,,6,rNtrials,1)*rMult</definedName>
    <definedName name="rTPReached">Proc!$B$60</definedName>
    <definedName name="rTPReachedSell">Proc!$C$60</definedName>
    <definedName name="rTPs">Envelope!$Z$2</definedName>
    <definedName name="rUserTargets">Proc!$H$51</definedName>
    <definedName name="rWinratio">Proc!$B$12</definedName>
  </definedNames>
  <calcPr calcId="145621"/>
</workbook>
</file>

<file path=xl/calcChain.xml><?xml version="1.0" encoding="utf-8"?>
<calcChain xmlns="http://schemas.openxmlformats.org/spreadsheetml/2006/main">
  <c r="B35" i="3" l="1"/>
  <c r="I10004" i="7" l="1"/>
  <c r="H10004" i="7"/>
  <c r="I10003" i="7"/>
  <c r="H10003" i="7"/>
  <c r="I10002" i="7"/>
  <c r="H10002" i="7"/>
  <c r="I10001" i="7"/>
  <c r="H10001" i="7"/>
  <c r="I10000" i="7"/>
  <c r="H10000" i="7"/>
  <c r="I9999" i="7"/>
  <c r="H9999" i="7"/>
  <c r="I9998" i="7"/>
  <c r="H9998" i="7"/>
  <c r="I9997" i="7"/>
  <c r="H9997" i="7"/>
  <c r="I9996" i="7"/>
  <c r="H9996" i="7"/>
  <c r="I9995" i="7"/>
  <c r="H9995" i="7"/>
  <c r="I9994" i="7"/>
  <c r="H9994" i="7"/>
  <c r="I9993" i="7"/>
  <c r="H9993" i="7"/>
  <c r="I9992" i="7"/>
  <c r="H9992" i="7"/>
  <c r="I9991" i="7"/>
  <c r="H9991" i="7"/>
  <c r="I9990" i="7"/>
  <c r="H9990" i="7"/>
  <c r="I9989" i="7"/>
  <c r="H9989" i="7"/>
  <c r="I9988" i="7"/>
  <c r="H9988" i="7"/>
  <c r="I9987" i="7"/>
  <c r="H9987" i="7"/>
  <c r="H9986" i="7"/>
  <c r="I9986" i="7" s="1"/>
  <c r="H9985" i="7"/>
  <c r="I9985" i="7" s="1"/>
  <c r="I9984" i="7"/>
  <c r="H9984" i="7"/>
  <c r="I9983" i="7"/>
  <c r="H9983" i="7"/>
  <c r="I9982" i="7"/>
  <c r="H9982" i="7"/>
  <c r="I9981" i="7"/>
  <c r="H9981" i="7"/>
  <c r="I9980" i="7"/>
  <c r="H9980" i="7"/>
  <c r="I9979" i="7"/>
  <c r="H9979" i="7"/>
  <c r="I9978" i="7"/>
  <c r="H9978" i="7"/>
  <c r="I9977" i="7"/>
  <c r="H9977" i="7"/>
  <c r="H9976" i="7"/>
  <c r="I9976" i="7" s="1"/>
  <c r="H9975" i="7"/>
  <c r="I9975" i="7" s="1"/>
  <c r="H9974" i="7"/>
  <c r="I9974" i="7" s="1"/>
  <c r="H9973" i="7"/>
  <c r="I9973" i="7" s="1"/>
  <c r="H9972" i="7"/>
  <c r="I9972" i="7" s="1"/>
  <c r="H9971" i="7"/>
  <c r="I9971" i="7" s="1"/>
  <c r="H9970" i="7"/>
  <c r="I9970" i="7" s="1"/>
  <c r="H9969" i="7"/>
  <c r="I9969" i="7" s="1"/>
  <c r="H9968" i="7"/>
  <c r="I9968" i="7" s="1"/>
  <c r="H9967" i="7"/>
  <c r="I9967" i="7" s="1"/>
  <c r="H9966" i="7"/>
  <c r="I9966" i="7" s="1"/>
  <c r="H9965" i="7"/>
  <c r="I9965" i="7" s="1"/>
  <c r="H9964" i="7"/>
  <c r="I9964" i="7" s="1"/>
  <c r="H9963" i="7"/>
  <c r="I9963" i="7" s="1"/>
  <c r="H9962" i="7"/>
  <c r="I9962" i="7" s="1"/>
  <c r="H9961" i="7"/>
  <c r="I9961" i="7" s="1"/>
  <c r="H9960" i="7"/>
  <c r="I9960" i="7" s="1"/>
  <c r="H9959" i="7"/>
  <c r="I9959" i="7" s="1"/>
  <c r="H9958" i="7"/>
  <c r="I9958" i="7" s="1"/>
  <c r="H9957" i="7"/>
  <c r="I9957" i="7" s="1"/>
  <c r="H9956" i="7"/>
  <c r="I9956" i="7" s="1"/>
  <c r="H9955" i="7"/>
  <c r="I9955" i="7" s="1"/>
  <c r="H9954" i="7"/>
  <c r="I9954" i="7" s="1"/>
  <c r="H9953" i="7"/>
  <c r="I9953" i="7" s="1"/>
  <c r="H9952" i="7"/>
  <c r="I9952" i="7" s="1"/>
  <c r="H9951" i="7"/>
  <c r="I9951" i="7" s="1"/>
  <c r="H9950" i="7"/>
  <c r="I9950" i="7" s="1"/>
  <c r="H9949" i="7"/>
  <c r="I9949" i="7" s="1"/>
  <c r="H9948" i="7"/>
  <c r="I9948" i="7" s="1"/>
  <c r="H9947" i="7"/>
  <c r="I9947" i="7" s="1"/>
  <c r="H9946" i="7"/>
  <c r="I9946" i="7" s="1"/>
  <c r="H9945" i="7"/>
  <c r="I9945" i="7" s="1"/>
  <c r="H9944" i="7"/>
  <c r="I9944" i="7" s="1"/>
  <c r="H9943" i="7"/>
  <c r="I9943" i="7" s="1"/>
  <c r="H9942" i="7"/>
  <c r="I9942" i="7" s="1"/>
  <c r="H9941" i="7"/>
  <c r="I9941" i="7" s="1"/>
  <c r="H9940" i="7"/>
  <c r="I9940" i="7" s="1"/>
  <c r="H9939" i="7"/>
  <c r="I9939" i="7" s="1"/>
  <c r="H9938" i="7"/>
  <c r="I9938" i="7" s="1"/>
  <c r="H9937" i="7"/>
  <c r="I9937" i="7" s="1"/>
  <c r="H9936" i="7"/>
  <c r="I9936" i="7" s="1"/>
  <c r="H9935" i="7"/>
  <c r="I9935" i="7" s="1"/>
  <c r="H9934" i="7"/>
  <c r="I9934" i="7" s="1"/>
  <c r="H9933" i="7"/>
  <c r="I9933" i="7" s="1"/>
  <c r="H9932" i="7"/>
  <c r="I9932" i="7" s="1"/>
  <c r="H9931" i="7"/>
  <c r="I9931" i="7" s="1"/>
  <c r="H9930" i="7"/>
  <c r="I9930" i="7" s="1"/>
  <c r="H9929" i="7"/>
  <c r="I9929" i="7" s="1"/>
  <c r="H9928" i="7"/>
  <c r="I9928" i="7" s="1"/>
  <c r="H9927" i="7"/>
  <c r="I9927" i="7" s="1"/>
  <c r="H9926" i="7"/>
  <c r="I9926" i="7" s="1"/>
  <c r="H9925" i="7"/>
  <c r="I9925" i="7" s="1"/>
  <c r="H9924" i="7"/>
  <c r="I9924" i="7" s="1"/>
  <c r="H9923" i="7"/>
  <c r="I9923" i="7" s="1"/>
  <c r="H9922" i="7"/>
  <c r="I9922" i="7" s="1"/>
  <c r="H9921" i="7"/>
  <c r="I9921" i="7" s="1"/>
  <c r="H9920" i="7"/>
  <c r="I9920" i="7" s="1"/>
  <c r="H9919" i="7"/>
  <c r="I9919" i="7" s="1"/>
  <c r="H9918" i="7"/>
  <c r="I9918" i="7" s="1"/>
  <c r="H9917" i="7"/>
  <c r="I9917" i="7" s="1"/>
  <c r="H9916" i="7"/>
  <c r="I9916" i="7" s="1"/>
  <c r="H9915" i="7"/>
  <c r="I9915" i="7" s="1"/>
  <c r="H9914" i="7"/>
  <c r="I9914" i="7" s="1"/>
  <c r="H9913" i="7"/>
  <c r="I9913" i="7" s="1"/>
  <c r="H9912" i="7"/>
  <c r="I9912" i="7" s="1"/>
  <c r="H9911" i="7"/>
  <c r="I9911" i="7" s="1"/>
  <c r="H9910" i="7"/>
  <c r="I9910" i="7" s="1"/>
  <c r="H9909" i="7"/>
  <c r="I9909" i="7" s="1"/>
  <c r="H9908" i="7"/>
  <c r="I9908" i="7" s="1"/>
  <c r="H9907" i="7"/>
  <c r="I9907" i="7" s="1"/>
  <c r="H9906" i="7"/>
  <c r="I9906" i="7" s="1"/>
  <c r="H9905" i="7"/>
  <c r="I9905" i="7" s="1"/>
  <c r="H9904" i="7"/>
  <c r="I9904" i="7" s="1"/>
  <c r="H9903" i="7"/>
  <c r="I9903" i="7" s="1"/>
  <c r="H9902" i="7"/>
  <c r="I9902" i="7" s="1"/>
  <c r="H9901" i="7"/>
  <c r="I9901" i="7" s="1"/>
  <c r="H9900" i="7"/>
  <c r="I9900" i="7" s="1"/>
  <c r="H9899" i="7"/>
  <c r="I9899" i="7" s="1"/>
  <c r="H9898" i="7"/>
  <c r="I9898" i="7" s="1"/>
  <c r="H9897" i="7"/>
  <c r="I9897" i="7" s="1"/>
  <c r="H9896" i="7"/>
  <c r="I9896" i="7" s="1"/>
  <c r="H9895" i="7"/>
  <c r="I9895" i="7" s="1"/>
  <c r="H9894" i="7"/>
  <c r="I9894" i="7" s="1"/>
  <c r="H9893" i="7"/>
  <c r="I9893" i="7" s="1"/>
  <c r="H9892" i="7"/>
  <c r="I9892" i="7" s="1"/>
  <c r="H9891" i="7"/>
  <c r="I9891" i="7" s="1"/>
  <c r="H9890" i="7"/>
  <c r="I9890" i="7" s="1"/>
  <c r="H9889" i="7"/>
  <c r="I9889" i="7" s="1"/>
  <c r="H9888" i="7"/>
  <c r="I9888" i="7" s="1"/>
  <c r="H9887" i="7"/>
  <c r="I9887" i="7" s="1"/>
  <c r="H9886" i="7"/>
  <c r="I9886" i="7" s="1"/>
  <c r="H9885" i="7"/>
  <c r="I9885" i="7" s="1"/>
  <c r="H9884" i="7"/>
  <c r="I9884" i="7" s="1"/>
  <c r="H9883" i="7"/>
  <c r="I9883" i="7" s="1"/>
  <c r="H9882" i="7"/>
  <c r="I9882" i="7" s="1"/>
  <c r="H9881" i="7"/>
  <c r="I9881" i="7" s="1"/>
  <c r="H9880" i="7"/>
  <c r="I9880" i="7" s="1"/>
  <c r="H9879" i="7"/>
  <c r="I9879" i="7" s="1"/>
  <c r="H9878" i="7"/>
  <c r="I9878" i="7" s="1"/>
  <c r="H9877" i="7"/>
  <c r="I9877" i="7" s="1"/>
  <c r="H9876" i="7"/>
  <c r="I9876" i="7" s="1"/>
  <c r="H9875" i="7"/>
  <c r="I9875" i="7" s="1"/>
  <c r="H9874" i="7"/>
  <c r="I9874" i="7" s="1"/>
  <c r="H9873" i="7"/>
  <c r="I9873" i="7" s="1"/>
  <c r="H9872" i="7"/>
  <c r="I9872" i="7" s="1"/>
  <c r="H9871" i="7"/>
  <c r="I9871" i="7" s="1"/>
  <c r="H9870" i="7"/>
  <c r="I9870" i="7" s="1"/>
  <c r="H9869" i="7"/>
  <c r="I9869" i="7" s="1"/>
  <c r="H9868" i="7"/>
  <c r="I9868" i="7" s="1"/>
  <c r="H9867" i="7"/>
  <c r="I9867" i="7" s="1"/>
  <c r="H9866" i="7"/>
  <c r="I9866" i="7" s="1"/>
  <c r="H9865" i="7"/>
  <c r="I9865" i="7" s="1"/>
  <c r="H9864" i="7"/>
  <c r="I9864" i="7" s="1"/>
  <c r="H9863" i="7"/>
  <c r="I9863" i="7" s="1"/>
  <c r="H9862" i="7"/>
  <c r="I9862" i="7" s="1"/>
  <c r="H9861" i="7"/>
  <c r="I9861" i="7" s="1"/>
  <c r="H9860" i="7"/>
  <c r="I9860" i="7" s="1"/>
  <c r="H9859" i="7"/>
  <c r="I9859" i="7" s="1"/>
  <c r="H9858" i="7"/>
  <c r="I9858" i="7" s="1"/>
  <c r="H9857" i="7"/>
  <c r="I9857" i="7" s="1"/>
  <c r="H9856" i="7"/>
  <c r="I9856" i="7" s="1"/>
  <c r="H9855" i="7"/>
  <c r="I9855" i="7" s="1"/>
  <c r="H9854" i="7"/>
  <c r="I9854" i="7" s="1"/>
  <c r="H9853" i="7"/>
  <c r="I9853" i="7" s="1"/>
  <c r="H9852" i="7"/>
  <c r="I9852" i="7" s="1"/>
  <c r="H9851" i="7"/>
  <c r="I9851" i="7" s="1"/>
  <c r="H9850" i="7"/>
  <c r="I9850" i="7" s="1"/>
  <c r="H9849" i="7"/>
  <c r="I9849" i="7" s="1"/>
  <c r="H9848" i="7"/>
  <c r="I9848" i="7" s="1"/>
  <c r="H9847" i="7"/>
  <c r="I9847" i="7" s="1"/>
  <c r="H9846" i="7"/>
  <c r="I9846" i="7" s="1"/>
  <c r="H9845" i="7"/>
  <c r="I9845" i="7" s="1"/>
  <c r="H9844" i="7"/>
  <c r="I9844" i="7" s="1"/>
  <c r="H9843" i="7"/>
  <c r="I9843" i="7" s="1"/>
  <c r="H9842" i="7"/>
  <c r="I9842" i="7" s="1"/>
  <c r="H9841" i="7"/>
  <c r="I9841" i="7" s="1"/>
  <c r="H9840" i="7"/>
  <c r="I9840" i="7" s="1"/>
  <c r="H9839" i="7"/>
  <c r="I9839" i="7" s="1"/>
  <c r="H9838" i="7"/>
  <c r="I9838" i="7" s="1"/>
  <c r="H9837" i="7"/>
  <c r="I9837" i="7" s="1"/>
  <c r="H9836" i="7"/>
  <c r="I9836" i="7" s="1"/>
  <c r="H9835" i="7"/>
  <c r="I9835" i="7" s="1"/>
  <c r="H9834" i="7"/>
  <c r="I9834" i="7" s="1"/>
  <c r="H9833" i="7"/>
  <c r="I9833" i="7" s="1"/>
  <c r="H9832" i="7"/>
  <c r="I9832" i="7" s="1"/>
  <c r="H9831" i="7"/>
  <c r="I9831" i="7" s="1"/>
  <c r="H9830" i="7"/>
  <c r="I9830" i="7" s="1"/>
  <c r="H9829" i="7"/>
  <c r="I9829" i="7" s="1"/>
  <c r="H9828" i="7"/>
  <c r="I9828" i="7" s="1"/>
  <c r="H9827" i="7"/>
  <c r="I9827" i="7" s="1"/>
  <c r="H9826" i="7"/>
  <c r="I9826" i="7" s="1"/>
  <c r="H9825" i="7"/>
  <c r="I9825" i="7" s="1"/>
  <c r="H9824" i="7"/>
  <c r="I9824" i="7" s="1"/>
  <c r="H9823" i="7"/>
  <c r="I9823" i="7" s="1"/>
  <c r="H9822" i="7"/>
  <c r="I9822" i="7" s="1"/>
  <c r="H9821" i="7"/>
  <c r="I9821" i="7" s="1"/>
  <c r="H9820" i="7"/>
  <c r="I9820" i="7" s="1"/>
  <c r="H9819" i="7"/>
  <c r="I9819" i="7" s="1"/>
  <c r="H9818" i="7"/>
  <c r="I9818" i="7" s="1"/>
  <c r="H9817" i="7"/>
  <c r="I9817" i="7" s="1"/>
  <c r="H9816" i="7"/>
  <c r="I9816" i="7" s="1"/>
  <c r="H9815" i="7"/>
  <c r="I9815" i="7" s="1"/>
  <c r="H9814" i="7"/>
  <c r="I9814" i="7" s="1"/>
  <c r="H9813" i="7"/>
  <c r="I9813" i="7" s="1"/>
  <c r="H9812" i="7"/>
  <c r="I9812" i="7" s="1"/>
  <c r="H9811" i="7"/>
  <c r="I9811" i="7" s="1"/>
  <c r="H9810" i="7"/>
  <c r="I9810" i="7" s="1"/>
  <c r="H9809" i="7"/>
  <c r="I9809" i="7" s="1"/>
  <c r="I9808" i="7"/>
  <c r="H9808" i="7"/>
  <c r="I9807" i="7"/>
  <c r="H9807" i="7"/>
  <c r="I9806" i="7"/>
  <c r="H9806" i="7"/>
  <c r="I9805" i="7"/>
  <c r="H9805" i="7"/>
  <c r="I9804" i="7"/>
  <c r="H9804" i="7"/>
  <c r="I9803" i="7"/>
  <c r="H9803" i="7"/>
  <c r="I9802" i="7"/>
  <c r="H9802" i="7"/>
  <c r="I9801" i="7"/>
  <c r="H9801" i="7"/>
  <c r="I9800" i="7"/>
  <c r="H9800" i="7"/>
  <c r="I9799" i="7"/>
  <c r="H9799" i="7"/>
  <c r="I9798" i="7"/>
  <c r="H9798" i="7"/>
  <c r="I9797" i="7"/>
  <c r="H9797" i="7"/>
  <c r="I9796" i="7"/>
  <c r="H9796" i="7"/>
  <c r="I9795" i="7"/>
  <c r="H9795" i="7"/>
  <c r="I9794" i="7"/>
  <c r="H9794" i="7"/>
  <c r="I9793" i="7"/>
  <c r="H9793" i="7"/>
  <c r="I9792" i="7"/>
  <c r="H9792" i="7"/>
  <c r="I9791" i="7"/>
  <c r="H9791" i="7"/>
  <c r="I9790" i="7"/>
  <c r="H9790" i="7"/>
  <c r="I9789" i="7"/>
  <c r="H9789" i="7"/>
  <c r="I9788" i="7"/>
  <c r="H9788" i="7"/>
  <c r="I9787" i="7"/>
  <c r="H9787" i="7"/>
  <c r="I9786" i="7"/>
  <c r="H9786" i="7"/>
  <c r="I9785" i="7"/>
  <c r="H9785" i="7"/>
  <c r="I9784" i="7"/>
  <c r="H9784" i="7"/>
  <c r="I9783" i="7"/>
  <c r="H9783" i="7"/>
  <c r="I9782" i="7"/>
  <c r="H9782" i="7"/>
  <c r="I9781" i="7"/>
  <c r="H9781" i="7"/>
  <c r="I9780" i="7"/>
  <c r="H9780" i="7"/>
  <c r="I9779" i="7"/>
  <c r="H9779" i="7"/>
  <c r="I9778" i="7"/>
  <c r="H9778" i="7"/>
  <c r="I9777" i="7"/>
  <c r="H9777" i="7"/>
  <c r="I9776" i="7"/>
  <c r="H9776" i="7"/>
  <c r="I9775" i="7"/>
  <c r="H9775" i="7"/>
  <c r="I9774" i="7"/>
  <c r="H9774" i="7"/>
  <c r="I9773" i="7"/>
  <c r="H9773" i="7"/>
  <c r="I9772" i="7"/>
  <c r="H9772" i="7"/>
  <c r="I9771" i="7"/>
  <c r="H9771" i="7"/>
  <c r="I9770" i="7"/>
  <c r="H9770" i="7"/>
  <c r="I9769" i="7"/>
  <c r="H9769" i="7"/>
  <c r="I9768" i="7"/>
  <c r="H9768" i="7"/>
  <c r="I9767" i="7"/>
  <c r="H9767" i="7"/>
  <c r="I9766" i="7"/>
  <c r="H9766" i="7"/>
  <c r="I9765" i="7"/>
  <c r="H9765" i="7"/>
  <c r="I9764" i="7"/>
  <c r="H9764" i="7"/>
  <c r="I9763" i="7"/>
  <c r="H9763" i="7"/>
  <c r="I9762" i="7"/>
  <c r="H9762" i="7"/>
  <c r="I9761" i="7"/>
  <c r="H9761" i="7"/>
  <c r="I9760" i="7"/>
  <c r="H9760" i="7"/>
  <c r="I9759" i="7"/>
  <c r="H9759" i="7"/>
  <c r="I9758" i="7"/>
  <c r="H9758" i="7"/>
  <c r="I9757" i="7"/>
  <c r="H9757" i="7"/>
  <c r="I9756" i="7"/>
  <c r="H9756" i="7"/>
  <c r="I9755" i="7"/>
  <c r="H9755" i="7"/>
  <c r="I9754" i="7"/>
  <c r="H9754" i="7"/>
  <c r="I9753" i="7"/>
  <c r="H9753" i="7"/>
  <c r="I9752" i="7"/>
  <c r="H9752" i="7"/>
  <c r="I9751" i="7"/>
  <c r="H9751" i="7"/>
  <c r="I9750" i="7"/>
  <c r="H9750" i="7"/>
  <c r="I9749" i="7"/>
  <c r="H9749" i="7"/>
  <c r="I9748" i="7"/>
  <c r="H9748" i="7"/>
  <c r="I9747" i="7"/>
  <c r="H9747" i="7"/>
  <c r="I9746" i="7"/>
  <c r="H9746" i="7"/>
  <c r="I9745" i="7"/>
  <c r="H9745" i="7"/>
  <c r="I9744" i="7"/>
  <c r="H9744" i="7"/>
  <c r="I9743" i="7"/>
  <c r="H9743" i="7"/>
  <c r="I9742" i="7"/>
  <c r="H9742" i="7"/>
  <c r="I9741" i="7"/>
  <c r="H9741" i="7"/>
  <c r="I9740" i="7"/>
  <c r="H9740" i="7"/>
  <c r="I9739" i="7"/>
  <c r="H9739" i="7"/>
  <c r="I9738" i="7"/>
  <c r="H9738" i="7"/>
  <c r="I9737" i="7"/>
  <c r="H9737" i="7"/>
  <c r="I9736" i="7"/>
  <c r="H9736" i="7"/>
  <c r="I9735" i="7"/>
  <c r="H9735" i="7"/>
  <c r="I9734" i="7"/>
  <c r="H9734" i="7"/>
  <c r="I9733" i="7"/>
  <c r="H9733" i="7"/>
  <c r="I9732" i="7"/>
  <c r="H9732" i="7"/>
  <c r="I9731" i="7"/>
  <c r="H9731" i="7"/>
  <c r="I9730" i="7"/>
  <c r="H9730" i="7"/>
  <c r="I9729" i="7"/>
  <c r="H9729" i="7"/>
  <c r="I9728" i="7"/>
  <c r="H9728" i="7"/>
  <c r="I9727" i="7"/>
  <c r="H9727" i="7"/>
  <c r="I9726" i="7"/>
  <c r="H9726" i="7"/>
  <c r="I9725" i="7"/>
  <c r="H9725" i="7"/>
  <c r="I9724" i="7"/>
  <c r="H9724" i="7"/>
  <c r="I9723" i="7"/>
  <c r="H9723" i="7"/>
  <c r="I9722" i="7"/>
  <c r="H9722" i="7"/>
  <c r="I9721" i="7"/>
  <c r="H9721" i="7"/>
  <c r="I9720" i="7"/>
  <c r="H9720" i="7"/>
  <c r="I9719" i="7"/>
  <c r="H9719" i="7"/>
  <c r="I9718" i="7"/>
  <c r="H9718" i="7"/>
  <c r="I9717" i="7"/>
  <c r="H9717" i="7"/>
  <c r="I9716" i="7"/>
  <c r="H9716" i="7"/>
  <c r="I9715" i="7"/>
  <c r="H9715" i="7"/>
  <c r="I9714" i="7"/>
  <c r="H9714" i="7"/>
  <c r="I9713" i="7"/>
  <c r="H9713" i="7"/>
  <c r="I9712" i="7"/>
  <c r="H9712" i="7"/>
  <c r="I9711" i="7"/>
  <c r="H9711" i="7"/>
  <c r="I9710" i="7"/>
  <c r="H9710" i="7"/>
  <c r="I9709" i="7"/>
  <c r="H9709" i="7"/>
  <c r="I9708" i="7"/>
  <c r="H9708" i="7"/>
  <c r="H9707" i="7"/>
  <c r="I9707" i="7" s="1"/>
  <c r="I9706" i="7"/>
  <c r="H9706" i="7"/>
  <c r="H9705" i="7"/>
  <c r="I9705" i="7" s="1"/>
  <c r="I9704" i="7"/>
  <c r="H9704" i="7"/>
  <c r="H9703" i="7"/>
  <c r="I9703" i="7" s="1"/>
  <c r="H9702" i="7"/>
  <c r="I9702" i="7" s="1"/>
  <c r="H9701" i="7"/>
  <c r="I9701" i="7" s="1"/>
  <c r="H9700" i="7"/>
  <c r="I9700" i="7" s="1"/>
  <c r="H9699" i="7"/>
  <c r="I9699" i="7" s="1"/>
  <c r="H9698" i="7"/>
  <c r="I9698" i="7" s="1"/>
  <c r="H9697" i="7"/>
  <c r="I9697" i="7" s="1"/>
  <c r="H9696" i="7"/>
  <c r="I9696" i="7" s="1"/>
  <c r="H9695" i="7"/>
  <c r="I9695" i="7" s="1"/>
  <c r="H9694" i="7"/>
  <c r="I9694" i="7" s="1"/>
  <c r="H9693" i="7"/>
  <c r="I9693" i="7" s="1"/>
  <c r="H9692" i="7"/>
  <c r="I9692" i="7" s="1"/>
  <c r="H9691" i="7"/>
  <c r="I9691" i="7" s="1"/>
  <c r="H9690" i="7"/>
  <c r="I9690" i="7" s="1"/>
  <c r="H9689" i="7"/>
  <c r="I9689" i="7" s="1"/>
  <c r="H9688" i="7"/>
  <c r="I9688" i="7" s="1"/>
  <c r="H9687" i="7"/>
  <c r="I9687" i="7" s="1"/>
  <c r="H9686" i="7"/>
  <c r="I9686" i="7" s="1"/>
  <c r="H9685" i="7"/>
  <c r="I9685" i="7" s="1"/>
  <c r="H9684" i="7"/>
  <c r="I9684" i="7" s="1"/>
  <c r="H9683" i="7"/>
  <c r="I9683" i="7" s="1"/>
  <c r="H9682" i="7"/>
  <c r="I9682" i="7" s="1"/>
  <c r="H9681" i="7"/>
  <c r="I9681" i="7" s="1"/>
  <c r="H9680" i="7"/>
  <c r="I9680" i="7" s="1"/>
  <c r="H9679" i="7"/>
  <c r="I9679" i="7" s="1"/>
  <c r="H9678" i="7"/>
  <c r="I9678" i="7" s="1"/>
  <c r="H9677" i="7"/>
  <c r="I9677" i="7" s="1"/>
  <c r="H9676" i="7"/>
  <c r="I9676" i="7" s="1"/>
  <c r="H9675" i="7"/>
  <c r="I9675" i="7" s="1"/>
  <c r="H9674" i="7"/>
  <c r="I9674" i="7" s="1"/>
  <c r="H9673" i="7"/>
  <c r="I9673" i="7" s="1"/>
  <c r="H9672" i="7"/>
  <c r="I9672" i="7" s="1"/>
  <c r="H9671" i="7"/>
  <c r="I9671" i="7" s="1"/>
  <c r="H9670" i="7"/>
  <c r="I9670" i="7" s="1"/>
  <c r="H9669" i="7"/>
  <c r="I9669" i="7" s="1"/>
  <c r="H9668" i="7"/>
  <c r="I9668" i="7" s="1"/>
  <c r="H9667" i="7"/>
  <c r="I9667" i="7" s="1"/>
  <c r="H9666" i="7"/>
  <c r="I9666" i="7" s="1"/>
  <c r="H9665" i="7"/>
  <c r="I9665" i="7" s="1"/>
  <c r="H9664" i="7"/>
  <c r="I9664" i="7" s="1"/>
  <c r="H9663" i="7"/>
  <c r="I9663" i="7" s="1"/>
  <c r="H9662" i="7"/>
  <c r="I9662" i="7" s="1"/>
  <c r="H9661" i="7"/>
  <c r="I9661" i="7" s="1"/>
  <c r="H9660" i="7"/>
  <c r="I9660" i="7" s="1"/>
  <c r="H9659" i="7"/>
  <c r="I9659" i="7" s="1"/>
  <c r="H9658" i="7"/>
  <c r="I9658" i="7" s="1"/>
  <c r="H9657" i="7"/>
  <c r="I9657" i="7" s="1"/>
  <c r="H9656" i="7"/>
  <c r="I9656" i="7" s="1"/>
  <c r="H9655" i="7"/>
  <c r="I9655" i="7" s="1"/>
  <c r="H9654" i="7"/>
  <c r="I9654" i="7" s="1"/>
  <c r="H9653" i="7"/>
  <c r="I9653" i="7" s="1"/>
  <c r="H9652" i="7"/>
  <c r="I9652" i="7" s="1"/>
  <c r="H9651" i="7"/>
  <c r="I9651" i="7" s="1"/>
  <c r="H9650" i="7"/>
  <c r="I9650" i="7" s="1"/>
  <c r="H9649" i="7"/>
  <c r="I9649" i="7" s="1"/>
  <c r="H9648" i="7"/>
  <c r="I9648" i="7" s="1"/>
  <c r="H9647" i="7"/>
  <c r="I9647" i="7" s="1"/>
  <c r="H9646" i="7"/>
  <c r="I9646" i="7" s="1"/>
  <c r="H9645" i="7"/>
  <c r="I9645" i="7" s="1"/>
  <c r="H9644" i="7"/>
  <c r="I9644" i="7" s="1"/>
  <c r="H9643" i="7"/>
  <c r="I9643" i="7" s="1"/>
  <c r="H9642" i="7"/>
  <c r="I9642" i="7" s="1"/>
  <c r="H9641" i="7"/>
  <c r="I9641" i="7" s="1"/>
  <c r="H9640" i="7"/>
  <c r="I9640" i="7" s="1"/>
  <c r="H9639" i="7"/>
  <c r="I9639" i="7" s="1"/>
  <c r="H9638" i="7"/>
  <c r="I9638" i="7" s="1"/>
  <c r="H9637" i="7"/>
  <c r="I9637" i="7" s="1"/>
  <c r="H9636" i="7"/>
  <c r="I9636" i="7" s="1"/>
  <c r="H9635" i="7"/>
  <c r="I9635" i="7" s="1"/>
  <c r="H9634" i="7"/>
  <c r="I9634" i="7" s="1"/>
  <c r="H9633" i="7"/>
  <c r="I9633" i="7" s="1"/>
  <c r="H9632" i="7"/>
  <c r="I9632" i="7" s="1"/>
  <c r="H9631" i="7"/>
  <c r="I9631" i="7" s="1"/>
  <c r="H9630" i="7"/>
  <c r="I9630" i="7" s="1"/>
  <c r="H9629" i="7"/>
  <c r="I9629" i="7" s="1"/>
  <c r="H9628" i="7"/>
  <c r="I9628" i="7" s="1"/>
  <c r="H9627" i="7"/>
  <c r="I9627" i="7" s="1"/>
  <c r="H9626" i="7"/>
  <c r="I9626" i="7" s="1"/>
  <c r="H9625" i="7"/>
  <c r="I9625" i="7" s="1"/>
  <c r="H9624" i="7"/>
  <c r="I9624" i="7" s="1"/>
  <c r="H9623" i="7"/>
  <c r="I9623" i="7" s="1"/>
  <c r="H9622" i="7"/>
  <c r="I9622" i="7" s="1"/>
  <c r="H9621" i="7"/>
  <c r="I9621" i="7" s="1"/>
  <c r="H9620" i="7"/>
  <c r="I9620" i="7" s="1"/>
  <c r="H9619" i="7"/>
  <c r="I9619" i="7" s="1"/>
  <c r="H9618" i="7"/>
  <c r="I9618" i="7" s="1"/>
  <c r="H9617" i="7"/>
  <c r="I9617" i="7" s="1"/>
  <c r="H9616" i="7"/>
  <c r="I9616" i="7" s="1"/>
  <c r="H9615" i="7"/>
  <c r="I9615" i="7" s="1"/>
  <c r="H9614" i="7"/>
  <c r="I9614" i="7" s="1"/>
  <c r="H9613" i="7"/>
  <c r="I9613" i="7" s="1"/>
  <c r="H9612" i="7"/>
  <c r="I9612" i="7" s="1"/>
  <c r="H9611" i="7"/>
  <c r="I9611" i="7" s="1"/>
  <c r="H9610" i="7"/>
  <c r="I9610" i="7" s="1"/>
  <c r="H9609" i="7"/>
  <c r="I9609" i="7" s="1"/>
  <c r="H9608" i="7"/>
  <c r="I9608" i="7" s="1"/>
  <c r="H9607" i="7"/>
  <c r="I9607" i="7" s="1"/>
  <c r="H9606" i="7"/>
  <c r="I9606" i="7" s="1"/>
  <c r="H9605" i="7"/>
  <c r="I9605" i="7" s="1"/>
  <c r="H9604" i="7"/>
  <c r="I9604" i="7" s="1"/>
  <c r="H9603" i="7"/>
  <c r="I9603" i="7" s="1"/>
  <c r="H9602" i="7"/>
  <c r="I9602" i="7" s="1"/>
  <c r="H9601" i="7"/>
  <c r="I9601" i="7" s="1"/>
  <c r="H9600" i="7"/>
  <c r="I9600" i="7" s="1"/>
  <c r="H9599" i="7"/>
  <c r="I9599" i="7" s="1"/>
  <c r="H9598" i="7"/>
  <c r="I9598" i="7" s="1"/>
  <c r="H9597" i="7"/>
  <c r="I9597" i="7" s="1"/>
  <c r="H9596" i="7"/>
  <c r="I9596" i="7" s="1"/>
  <c r="H9595" i="7"/>
  <c r="I9595" i="7" s="1"/>
  <c r="H9594" i="7"/>
  <c r="I9594" i="7" s="1"/>
  <c r="H9593" i="7"/>
  <c r="I9593" i="7" s="1"/>
  <c r="H9592" i="7"/>
  <c r="I9592" i="7" s="1"/>
  <c r="H9591" i="7"/>
  <c r="I9591" i="7" s="1"/>
  <c r="H9590" i="7"/>
  <c r="I9590" i="7" s="1"/>
  <c r="H9589" i="7"/>
  <c r="I9589" i="7" s="1"/>
  <c r="H9588" i="7"/>
  <c r="I9588" i="7" s="1"/>
  <c r="H9587" i="7"/>
  <c r="I9587" i="7" s="1"/>
  <c r="H9586" i="7"/>
  <c r="I9586" i="7" s="1"/>
  <c r="H9585" i="7"/>
  <c r="I9585" i="7" s="1"/>
  <c r="H9584" i="7"/>
  <c r="I9584" i="7" s="1"/>
  <c r="H9583" i="7"/>
  <c r="I9583" i="7" s="1"/>
  <c r="H9582" i="7"/>
  <c r="I9582" i="7" s="1"/>
  <c r="H9581" i="7"/>
  <c r="I9581" i="7" s="1"/>
  <c r="H9580" i="7"/>
  <c r="I9580" i="7" s="1"/>
  <c r="H9579" i="7"/>
  <c r="I9579" i="7" s="1"/>
  <c r="H9578" i="7"/>
  <c r="I9578" i="7" s="1"/>
  <c r="H9577" i="7"/>
  <c r="I9577" i="7" s="1"/>
  <c r="H9576" i="7"/>
  <c r="I9576" i="7" s="1"/>
  <c r="H9575" i="7"/>
  <c r="I9575" i="7" s="1"/>
  <c r="H9574" i="7"/>
  <c r="I9574" i="7" s="1"/>
  <c r="H9573" i="7"/>
  <c r="I9573" i="7" s="1"/>
  <c r="H9572" i="7"/>
  <c r="I9572" i="7" s="1"/>
  <c r="H9571" i="7"/>
  <c r="I9571" i="7" s="1"/>
  <c r="H9570" i="7"/>
  <c r="I9570" i="7" s="1"/>
  <c r="H9569" i="7"/>
  <c r="I9569" i="7" s="1"/>
  <c r="H9568" i="7"/>
  <c r="I9568" i="7" s="1"/>
  <c r="H9567" i="7"/>
  <c r="I9567" i="7" s="1"/>
  <c r="H9566" i="7"/>
  <c r="I9566" i="7" s="1"/>
  <c r="H9565" i="7"/>
  <c r="I9565" i="7" s="1"/>
  <c r="H9564" i="7"/>
  <c r="I9564" i="7" s="1"/>
  <c r="H9563" i="7"/>
  <c r="I9563" i="7" s="1"/>
  <c r="H9562" i="7"/>
  <c r="I9562" i="7" s="1"/>
  <c r="H9561" i="7"/>
  <c r="I9561" i="7" s="1"/>
  <c r="H9560" i="7"/>
  <c r="I9560" i="7" s="1"/>
  <c r="H9559" i="7"/>
  <c r="I9559" i="7" s="1"/>
  <c r="H9558" i="7"/>
  <c r="I9558" i="7" s="1"/>
  <c r="H9557" i="7"/>
  <c r="I9557" i="7" s="1"/>
  <c r="H9556" i="7"/>
  <c r="I9556" i="7" s="1"/>
  <c r="H9555" i="7"/>
  <c r="I9555" i="7" s="1"/>
  <c r="H9554" i="7"/>
  <c r="I9554" i="7" s="1"/>
  <c r="H9553" i="7"/>
  <c r="I9553" i="7" s="1"/>
  <c r="H9552" i="7"/>
  <c r="I9552" i="7" s="1"/>
  <c r="H9551" i="7"/>
  <c r="I9551" i="7" s="1"/>
  <c r="H9550" i="7"/>
  <c r="I9550" i="7" s="1"/>
  <c r="H9549" i="7"/>
  <c r="I9549" i="7" s="1"/>
  <c r="H9548" i="7"/>
  <c r="I9548" i="7" s="1"/>
  <c r="H9547" i="7"/>
  <c r="I9547" i="7" s="1"/>
  <c r="H9546" i="7"/>
  <c r="I9546" i="7" s="1"/>
  <c r="H9545" i="7"/>
  <c r="I9545" i="7" s="1"/>
  <c r="H9544" i="7"/>
  <c r="I9544" i="7" s="1"/>
  <c r="H9543" i="7"/>
  <c r="I9543" i="7" s="1"/>
  <c r="H9542" i="7"/>
  <c r="I9542" i="7" s="1"/>
  <c r="H9541" i="7"/>
  <c r="I9541" i="7" s="1"/>
  <c r="H9540" i="7"/>
  <c r="I9540" i="7" s="1"/>
  <c r="H9539" i="7"/>
  <c r="I9539" i="7" s="1"/>
  <c r="H9538" i="7"/>
  <c r="I9538" i="7" s="1"/>
  <c r="H9537" i="7"/>
  <c r="I9537" i="7" s="1"/>
  <c r="H9536" i="7"/>
  <c r="I9536" i="7" s="1"/>
  <c r="H9535" i="7"/>
  <c r="I9535" i="7" s="1"/>
  <c r="H9534" i="7"/>
  <c r="I9534" i="7" s="1"/>
  <c r="H9533" i="7"/>
  <c r="I9533" i="7" s="1"/>
  <c r="I9532" i="7"/>
  <c r="H9532" i="7"/>
  <c r="H9531" i="7"/>
  <c r="I9531" i="7" s="1"/>
  <c r="I9530" i="7"/>
  <c r="H9530" i="7"/>
  <c r="H9529" i="7"/>
  <c r="I9529" i="7" s="1"/>
  <c r="H9528" i="7"/>
  <c r="I9528" i="7" s="1"/>
  <c r="H9527" i="7"/>
  <c r="I9527" i="7" s="1"/>
  <c r="H9526" i="7"/>
  <c r="I9526" i="7" s="1"/>
  <c r="H9525" i="7"/>
  <c r="I9525" i="7" s="1"/>
  <c r="H9524" i="7"/>
  <c r="I9524" i="7" s="1"/>
  <c r="H9523" i="7"/>
  <c r="I9523" i="7" s="1"/>
  <c r="H9522" i="7"/>
  <c r="I9522" i="7" s="1"/>
  <c r="H9521" i="7"/>
  <c r="I9521" i="7" s="1"/>
  <c r="H9520" i="7"/>
  <c r="I9520" i="7" s="1"/>
  <c r="H9519" i="7"/>
  <c r="I9519" i="7" s="1"/>
  <c r="H9518" i="7"/>
  <c r="I9518" i="7" s="1"/>
  <c r="H9517" i="7"/>
  <c r="I9517" i="7" s="1"/>
  <c r="H9516" i="7"/>
  <c r="I9516" i="7" s="1"/>
  <c r="H9515" i="7"/>
  <c r="I9515" i="7" s="1"/>
  <c r="H9514" i="7"/>
  <c r="I9514" i="7" s="1"/>
  <c r="H9513" i="7"/>
  <c r="I9513" i="7" s="1"/>
  <c r="H9512" i="7"/>
  <c r="I9512" i="7" s="1"/>
  <c r="H9511" i="7"/>
  <c r="I9511" i="7" s="1"/>
  <c r="H9510" i="7"/>
  <c r="I9510" i="7" s="1"/>
  <c r="H9509" i="7"/>
  <c r="I9509" i="7" s="1"/>
  <c r="H9508" i="7"/>
  <c r="I9508" i="7" s="1"/>
  <c r="H9507" i="7"/>
  <c r="I9507" i="7" s="1"/>
  <c r="H9506" i="7"/>
  <c r="I9506" i="7" s="1"/>
  <c r="H9505" i="7"/>
  <c r="I9505" i="7" s="1"/>
  <c r="H9504" i="7"/>
  <c r="I9504" i="7" s="1"/>
  <c r="H9503" i="7"/>
  <c r="I9503" i="7" s="1"/>
  <c r="H9502" i="7"/>
  <c r="I9502" i="7" s="1"/>
  <c r="H9501" i="7"/>
  <c r="I9501" i="7" s="1"/>
  <c r="H9500" i="7"/>
  <c r="I9500" i="7" s="1"/>
  <c r="H9499" i="7"/>
  <c r="I9499" i="7" s="1"/>
  <c r="H9498" i="7"/>
  <c r="I9498" i="7" s="1"/>
  <c r="H9497" i="7"/>
  <c r="I9497" i="7" s="1"/>
  <c r="H9496" i="7"/>
  <c r="I9496" i="7" s="1"/>
  <c r="H9495" i="7"/>
  <c r="I9495" i="7" s="1"/>
  <c r="H9494" i="7"/>
  <c r="I9494" i="7" s="1"/>
  <c r="H9493" i="7"/>
  <c r="I9493" i="7" s="1"/>
  <c r="H9492" i="7"/>
  <c r="I9492" i="7" s="1"/>
  <c r="H9491" i="7"/>
  <c r="I9491" i="7" s="1"/>
  <c r="H9490" i="7"/>
  <c r="I9490" i="7" s="1"/>
  <c r="H9489" i="7"/>
  <c r="I9489" i="7" s="1"/>
  <c r="H9488" i="7"/>
  <c r="I9488" i="7" s="1"/>
  <c r="H9487" i="7"/>
  <c r="I9487" i="7" s="1"/>
  <c r="H9486" i="7"/>
  <c r="I9486" i="7" s="1"/>
  <c r="H9485" i="7"/>
  <c r="I9485" i="7" s="1"/>
  <c r="H9484" i="7"/>
  <c r="I9484" i="7" s="1"/>
  <c r="H9483" i="7"/>
  <c r="I9483" i="7" s="1"/>
  <c r="H9482" i="7"/>
  <c r="I9482" i="7" s="1"/>
  <c r="H9481" i="7"/>
  <c r="I9481" i="7" s="1"/>
  <c r="H9480" i="7"/>
  <c r="I9480" i="7" s="1"/>
  <c r="H9479" i="7"/>
  <c r="I9479" i="7" s="1"/>
  <c r="H9478" i="7"/>
  <c r="I9478" i="7" s="1"/>
  <c r="H9477" i="7"/>
  <c r="I9477" i="7" s="1"/>
  <c r="H9476" i="7"/>
  <c r="I9476" i="7" s="1"/>
  <c r="H9475" i="7"/>
  <c r="I9475" i="7" s="1"/>
  <c r="H9474" i="7"/>
  <c r="I9474" i="7" s="1"/>
  <c r="H9473" i="7"/>
  <c r="I9473" i="7" s="1"/>
  <c r="H9472" i="7"/>
  <c r="I9472" i="7" s="1"/>
  <c r="H9471" i="7"/>
  <c r="I9471" i="7" s="1"/>
  <c r="H9470" i="7"/>
  <c r="I9470" i="7" s="1"/>
  <c r="H9469" i="7"/>
  <c r="I9469" i="7" s="1"/>
  <c r="H9468" i="7"/>
  <c r="I9468" i="7" s="1"/>
  <c r="H9467" i="7"/>
  <c r="I9467" i="7" s="1"/>
  <c r="H9466" i="7"/>
  <c r="I9466" i="7" s="1"/>
  <c r="H9465" i="7"/>
  <c r="I9465" i="7" s="1"/>
  <c r="H9464" i="7"/>
  <c r="I9464" i="7" s="1"/>
  <c r="H9463" i="7"/>
  <c r="I9463" i="7" s="1"/>
  <c r="H9462" i="7"/>
  <c r="I9462" i="7" s="1"/>
  <c r="H9461" i="7"/>
  <c r="I9461" i="7" s="1"/>
  <c r="H9460" i="7"/>
  <c r="I9460" i="7" s="1"/>
  <c r="H9459" i="7"/>
  <c r="I9459" i="7" s="1"/>
  <c r="H9458" i="7"/>
  <c r="I9458" i="7" s="1"/>
  <c r="H9457" i="7"/>
  <c r="I9457" i="7" s="1"/>
  <c r="H9456" i="7"/>
  <c r="I9456" i="7" s="1"/>
  <c r="H9455" i="7"/>
  <c r="I9455" i="7" s="1"/>
  <c r="H9454" i="7"/>
  <c r="I9454" i="7" s="1"/>
  <c r="H9453" i="7"/>
  <c r="I9453" i="7" s="1"/>
  <c r="H9452" i="7"/>
  <c r="I9452" i="7" s="1"/>
  <c r="H9451" i="7"/>
  <c r="I9451" i="7" s="1"/>
  <c r="H9450" i="7"/>
  <c r="I9450" i="7" s="1"/>
  <c r="H9449" i="7"/>
  <c r="I9449" i="7" s="1"/>
  <c r="H9448" i="7"/>
  <c r="I9448" i="7" s="1"/>
  <c r="H9447" i="7"/>
  <c r="I9447" i="7" s="1"/>
  <c r="H9446" i="7"/>
  <c r="I9446" i="7" s="1"/>
  <c r="H9445" i="7"/>
  <c r="I9445" i="7" s="1"/>
  <c r="H9444" i="7"/>
  <c r="I9444" i="7" s="1"/>
  <c r="H9443" i="7"/>
  <c r="I9443" i="7" s="1"/>
  <c r="H9442" i="7"/>
  <c r="I9442" i="7" s="1"/>
  <c r="H9441" i="7"/>
  <c r="I9441" i="7" s="1"/>
  <c r="H9440" i="7"/>
  <c r="I9440" i="7" s="1"/>
  <c r="H9439" i="7"/>
  <c r="I9439" i="7" s="1"/>
  <c r="H9438" i="7"/>
  <c r="I9438" i="7" s="1"/>
  <c r="H9437" i="7"/>
  <c r="I9437" i="7" s="1"/>
  <c r="H9436" i="7"/>
  <c r="I9436" i="7" s="1"/>
  <c r="H9435" i="7"/>
  <c r="I9435" i="7" s="1"/>
  <c r="H9434" i="7"/>
  <c r="I9434" i="7" s="1"/>
  <c r="H9433" i="7"/>
  <c r="I9433" i="7" s="1"/>
  <c r="H9432" i="7"/>
  <c r="I9432" i="7" s="1"/>
  <c r="H9431" i="7"/>
  <c r="I9431" i="7" s="1"/>
  <c r="H9430" i="7"/>
  <c r="I9430" i="7" s="1"/>
  <c r="H9429" i="7"/>
  <c r="I9429" i="7" s="1"/>
  <c r="H9428" i="7"/>
  <c r="I9428" i="7" s="1"/>
  <c r="H9427" i="7"/>
  <c r="I9427" i="7" s="1"/>
  <c r="H9426" i="7"/>
  <c r="I9426" i="7" s="1"/>
  <c r="H9425" i="7"/>
  <c r="I9425" i="7" s="1"/>
  <c r="H9424" i="7"/>
  <c r="I9424" i="7" s="1"/>
  <c r="H9423" i="7"/>
  <c r="I9423" i="7" s="1"/>
  <c r="H9422" i="7"/>
  <c r="I9422" i="7" s="1"/>
  <c r="H9421" i="7"/>
  <c r="I9421" i="7" s="1"/>
  <c r="H9420" i="7"/>
  <c r="I9420" i="7" s="1"/>
  <c r="H9419" i="7"/>
  <c r="I9419" i="7" s="1"/>
  <c r="H9418" i="7"/>
  <c r="I9418" i="7" s="1"/>
  <c r="H9417" i="7"/>
  <c r="I9417" i="7" s="1"/>
  <c r="H9416" i="7"/>
  <c r="I9416" i="7" s="1"/>
  <c r="H9415" i="7"/>
  <c r="I9415" i="7" s="1"/>
  <c r="H9414" i="7"/>
  <c r="I9414" i="7" s="1"/>
  <c r="H9413" i="7"/>
  <c r="I9413" i="7" s="1"/>
  <c r="H9412" i="7"/>
  <c r="I9412" i="7" s="1"/>
  <c r="H9411" i="7"/>
  <c r="I9411" i="7" s="1"/>
  <c r="H9410" i="7"/>
  <c r="I9410" i="7" s="1"/>
  <c r="H9409" i="7"/>
  <c r="I9409" i="7" s="1"/>
  <c r="H9408" i="7"/>
  <c r="I9408" i="7" s="1"/>
  <c r="H9407" i="7"/>
  <c r="I9407" i="7" s="1"/>
  <c r="H9406" i="7"/>
  <c r="I9406" i="7" s="1"/>
  <c r="H9405" i="7"/>
  <c r="I9405" i="7" s="1"/>
  <c r="H9404" i="7"/>
  <c r="I9404" i="7" s="1"/>
  <c r="H9403" i="7"/>
  <c r="I9403" i="7" s="1"/>
  <c r="H9402" i="7"/>
  <c r="I9402" i="7" s="1"/>
  <c r="H9401" i="7"/>
  <c r="I9401" i="7" s="1"/>
  <c r="H9400" i="7"/>
  <c r="I9400" i="7" s="1"/>
  <c r="H9399" i="7"/>
  <c r="I9399" i="7" s="1"/>
  <c r="H9398" i="7"/>
  <c r="I9398" i="7" s="1"/>
  <c r="H9397" i="7"/>
  <c r="I9397" i="7" s="1"/>
  <c r="H9396" i="7"/>
  <c r="I9396" i="7" s="1"/>
  <c r="H9395" i="7"/>
  <c r="I9395" i="7" s="1"/>
  <c r="H9394" i="7"/>
  <c r="I9394" i="7" s="1"/>
  <c r="H9393" i="7"/>
  <c r="I9393" i="7" s="1"/>
  <c r="H9392" i="7"/>
  <c r="I9392" i="7" s="1"/>
  <c r="H9391" i="7"/>
  <c r="I9391" i="7" s="1"/>
  <c r="H9390" i="7"/>
  <c r="I9390" i="7" s="1"/>
  <c r="H9389" i="7"/>
  <c r="I9389" i="7" s="1"/>
  <c r="H9388" i="7"/>
  <c r="I9388" i="7" s="1"/>
  <c r="H9387" i="7"/>
  <c r="I9387" i="7" s="1"/>
  <c r="H9386" i="7"/>
  <c r="I9386" i="7" s="1"/>
  <c r="H9385" i="7"/>
  <c r="I9385" i="7" s="1"/>
  <c r="H9384" i="7"/>
  <c r="I9384" i="7" s="1"/>
  <c r="H9383" i="7"/>
  <c r="I9383" i="7" s="1"/>
  <c r="H9382" i="7"/>
  <c r="I9382" i="7" s="1"/>
  <c r="H9381" i="7"/>
  <c r="I9381" i="7" s="1"/>
  <c r="H9380" i="7"/>
  <c r="I9380" i="7" s="1"/>
  <c r="H9379" i="7"/>
  <c r="I9379" i="7" s="1"/>
  <c r="H9378" i="7"/>
  <c r="I9378" i="7" s="1"/>
  <c r="H9377" i="7"/>
  <c r="I9377" i="7" s="1"/>
  <c r="H9376" i="7"/>
  <c r="I9376" i="7" s="1"/>
  <c r="H9375" i="7"/>
  <c r="I9375" i="7" s="1"/>
  <c r="H9374" i="7"/>
  <c r="I9374" i="7" s="1"/>
  <c r="H9373" i="7"/>
  <c r="I9373" i="7" s="1"/>
  <c r="H9372" i="7"/>
  <c r="I9372" i="7" s="1"/>
  <c r="H9371" i="7"/>
  <c r="I9371" i="7" s="1"/>
  <c r="H9370" i="7"/>
  <c r="I9370" i="7" s="1"/>
  <c r="H9369" i="7"/>
  <c r="I9369" i="7" s="1"/>
  <c r="H9368" i="7"/>
  <c r="I9368" i="7" s="1"/>
  <c r="H9367" i="7"/>
  <c r="I9367" i="7" s="1"/>
  <c r="H9366" i="7"/>
  <c r="I9366" i="7" s="1"/>
  <c r="H9365" i="7"/>
  <c r="I9365" i="7" s="1"/>
  <c r="H9364" i="7"/>
  <c r="I9364" i="7" s="1"/>
  <c r="H9363" i="7"/>
  <c r="I9363" i="7" s="1"/>
  <c r="H9362" i="7"/>
  <c r="I9362" i="7" s="1"/>
  <c r="H9361" i="7"/>
  <c r="I9361" i="7" s="1"/>
  <c r="H9360" i="7"/>
  <c r="I9360" i="7" s="1"/>
  <c r="H9359" i="7"/>
  <c r="I9359" i="7" s="1"/>
  <c r="H9358" i="7"/>
  <c r="I9358" i="7" s="1"/>
  <c r="H9357" i="7"/>
  <c r="I9357" i="7" s="1"/>
  <c r="H9356" i="7"/>
  <c r="I9356" i="7" s="1"/>
  <c r="H9355" i="7"/>
  <c r="I9355" i="7" s="1"/>
  <c r="H9354" i="7"/>
  <c r="I9354" i="7" s="1"/>
  <c r="H9353" i="7"/>
  <c r="I9353" i="7" s="1"/>
  <c r="H9352" i="7"/>
  <c r="I9352" i="7" s="1"/>
  <c r="H9351" i="7"/>
  <c r="I9351" i="7" s="1"/>
  <c r="H9350" i="7"/>
  <c r="I9350" i="7" s="1"/>
  <c r="H9349" i="7"/>
  <c r="I9349" i="7" s="1"/>
  <c r="H9348" i="7"/>
  <c r="I9348" i="7" s="1"/>
  <c r="H9347" i="7"/>
  <c r="I9347" i="7" s="1"/>
  <c r="H9346" i="7"/>
  <c r="I9346" i="7" s="1"/>
  <c r="H9345" i="7"/>
  <c r="I9345" i="7" s="1"/>
  <c r="H9344" i="7"/>
  <c r="I9344" i="7" s="1"/>
  <c r="H9343" i="7"/>
  <c r="I9343" i="7" s="1"/>
  <c r="H9342" i="7"/>
  <c r="I9342" i="7" s="1"/>
  <c r="H9341" i="7"/>
  <c r="I9341" i="7" s="1"/>
  <c r="H9340" i="7"/>
  <c r="I9340" i="7" s="1"/>
  <c r="H9339" i="7"/>
  <c r="I9339" i="7" s="1"/>
  <c r="H9338" i="7"/>
  <c r="I9338" i="7" s="1"/>
  <c r="H9337" i="7"/>
  <c r="I9337" i="7" s="1"/>
  <c r="H9336" i="7"/>
  <c r="I9336" i="7" s="1"/>
  <c r="H9335" i="7"/>
  <c r="I9335" i="7" s="1"/>
  <c r="H9334" i="7"/>
  <c r="I9334" i="7" s="1"/>
  <c r="H9333" i="7"/>
  <c r="I9333" i="7" s="1"/>
  <c r="H9332" i="7"/>
  <c r="I9332" i="7" s="1"/>
  <c r="H9331" i="7"/>
  <c r="I9331" i="7" s="1"/>
  <c r="H9330" i="7"/>
  <c r="I9330" i="7" s="1"/>
  <c r="H9329" i="7"/>
  <c r="I9329" i="7" s="1"/>
  <c r="H9328" i="7"/>
  <c r="I9328" i="7" s="1"/>
  <c r="H9327" i="7"/>
  <c r="I9327" i="7" s="1"/>
  <c r="H9326" i="7"/>
  <c r="I9326" i="7" s="1"/>
  <c r="H9325" i="7"/>
  <c r="I9325" i="7" s="1"/>
  <c r="H9324" i="7"/>
  <c r="I9324" i="7" s="1"/>
  <c r="H9323" i="7"/>
  <c r="I9323" i="7" s="1"/>
  <c r="H9322" i="7"/>
  <c r="I9322" i="7" s="1"/>
  <c r="H9321" i="7"/>
  <c r="I9321" i="7" s="1"/>
  <c r="H9320" i="7"/>
  <c r="I9320" i="7" s="1"/>
  <c r="H9319" i="7"/>
  <c r="I9319" i="7" s="1"/>
  <c r="H9318" i="7"/>
  <c r="I9318" i="7" s="1"/>
  <c r="H9317" i="7"/>
  <c r="I9317" i="7" s="1"/>
  <c r="H9316" i="7"/>
  <c r="I9316" i="7" s="1"/>
  <c r="H9315" i="7"/>
  <c r="I9315" i="7" s="1"/>
  <c r="H9314" i="7"/>
  <c r="I9314" i="7" s="1"/>
  <c r="H9313" i="7"/>
  <c r="I9313" i="7" s="1"/>
  <c r="H9312" i="7"/>
  <c r="I9312" i="7" s="1"/>
  <c r="H9311" i="7"/>
  <c r="I9311" i="7" s="1"/>
  <c r="H9310" i="7"/>
  <c r="I9310" i="7" s="1"/>
  <c r="H9309" i="7"/>
  <c r="I9309" i="7" s="1"/>
  <c r="H9308" i="7"/>
  <c r="I9308" i="7" s="1"/>
  <c r="H9307" i="7"/>
  <c r="I9307" i="7" s="1"/>
  <c r="H9306" i="7"/>
  <c r="I9306" i="7" s="1"/>
  <c r="H9305" i="7"/>
  <c r="I9305" i="7" s="1"/>
  <c r="H9304" i="7"/>
  <c r="I9304" i="7" s="1"/>
  <c r="H9303" i="7"/>
  <c r="I9303" i="7" s="1"/>
  <c r="H9302" i="7"/>
  <c r="I9302" i="7" s="1"/>
  <c r="H9301" i="7"/>
  <c r="I9301" i="7" s="1"/>
  <c r="H9300" i="7"/>
  <c r="I9300" i="7" s="1"/>
  <c r="H9299" i="7"/>
  <c r="I9299" i="7" s="1"/>
  <c r="H9298" i="7"/>
  <c r="I9298" i="7" s="1"/>
  <c r="H9297" i="7"/>
  <c r="I9297" i="7" s="1"/>
  <c r="H9296" i="7"/>
  <c r="I9296" i="7" s="1"/>
  <c r="H9295" i="7"/>
  <c r="I9295" i="7" s="1"/>
  <c r="H9294" i="7"/>
  <c r="I9294" i="7" s="1"/>
  <c r="H9293" i="7"/>
  <c r="I9293" i="7" s="1"/>
  <c r="H9292" i="7"/>
  <c r="I9292" i="7" s="1"/>
  <c r="H9291" i="7"/>
  <c r="I9291" i="7" s="1"/>
  <c r="H9290" i="7"/>
  <c r="I9290" i="7" s="1"/>
  <c r="H9289" i="7"/>
  <c r="I9289" i="7" s="1"/>
  <c r="H9288" i="7"/>
  <c r="I9288" i="7" s="1"/>
  <c r="H9287" i="7"/>
  <c r="I9287" i="7" s="1"/>
  <c r="H9286" i="7"/>
  <c r="I9286" i="7" s="1"/>
  <c r="H9285" i="7"/>
  <c r="I9285" i="7" s="1"/>
  <c r="H9284" i="7"/>
  <c r="I9284" i="7" s="1"/>
  <c r="H9283" i="7"/>
  <c r="I9283" i="7" s="1"/>
  <c r="H9282" i="7"/>
  <c r="I9282" i="7" s="1"/>
  <c r="H9281" i="7"/>
  <c r="I9281" i="7" s="1"/>
  <c r="H9280" i="7"/>
  <c r="I9280" i="7" s="1"/>
  <c r="H9279" i="7"/>
  <c r="I9279" i="7" s="1"/>
  <c r="H9278" i="7"/>
  <c r="I9278" i="7" s="1"/>
  <c r="H9277" i="7"/>
  <c r="I9277" i="7" s="1"/>
  <c r="H9276" i="7"/>
  <c r="I9276" i="7" s="1"/>
  <c r="H9275" i="7"/>
  <c r="I9275" i="7" s="1"/>
  <c r="H9274" i="7"/>
  <c r="I9274" i="7" s="1"/>
  <c r="H9273" i="7"/>
  <c r="I9273" i="7" s="1"/>
  <c r="H9272" i="7"/>
  <c r="I9272" i="7" s="1"/>
  <c r="H9271" i="7"/>
  <c r="I9271" i="7" s="1"/>
  <c r="H9270" i="7"/>
  <c r="I9270" i="7" s="1"/>
  <c r="H9269" i="7"/>
  <c r="I9269" i="7" s="1"/>
  <c r="H9268" i="7"/>
  <c r="I9268" i="7" s="1"/>
  <c r="H9267" i="7"/>
  <c r="I9267" i="7" s="1"/>
  <c r="H9266" i="7"/>
  <c r="I9266" i="7" s="1"/>
  <c r="H9265" i="7"/>
  <c r="I9265" i="7" s="1"/>
  <c r="H9264" i="7"/>
  <c r="I9264" i="7" s="1"/>
  <c r="H9263" i="7"/>
  <c r="I9263" i="7" s="1"/>
  <c r="H9262" i="7"/>
  <c r="I9262" i="7" s="1"/>
  <c r="H9261" i="7"/>
  <c r="I9261" i="7" s="1"/>
  <c r="H9260" i="7"/>
  <c r="I9260" i="7" s="1"/>
  <c r="H9259" i="7"/>
  <c r="I9259" i="7" s="1"/>
  <c r="H9258" i="7"/>
  <c r="I9258" i="7" s="1"/>
  <c r="H9257" i="7"/>
  <c r="I9257" i="7" s="1"/>
  <c r="H9256" i="7"/>
  <c r="I9256" i="7" s="1"/>
  <c r="H9255" i="7"/>
  <c r="I9255" i="7" s="1"/>
  <c r="H9254" i="7"/>
  <c r="I9254" i="7" s="1"/>
  <c r="H9253" i="7"/>
  <c r="I9253" i="7" s="1"/>
  <c r="H9252" i="7"/>
  <c r="I9252" i="7" s="1"/>
  <c r="H9251" i="7"/>
  <c r="I9251" i="7" s="1"/>
  <c r="H9250" i="7"/>
  <c r="I9250" i="7" s="1"/>
  <c r="H9249" i="7"/>
  <c r="I9249" i="7" s="1"/>
  <c r="H9248" i="7"/>
  <c r="I9248" i="7" s="1"/>
  <c r="H9247" i="7"/>
  <c r="I9247" i="7" s="1"/>
  <c r="H9246" i="7"/>
  <c r="I9246" i="7" s="1"/>
  <c r="H9245" i="7"/>
  <c r="I9245" i="7" s="1"/>
  <c r="H9244" i="7"/>
  <c r="I9244" i="7" s="1"/>
  <c r="H9243" i="7"/>
  <c r="I9243" i="7" s="1"/>
  <c r="H9242" i="7"/>
  <c r="I9242" i="7" s="1"/>
  <c r="H9241" i="7"/>
  <c r="I9241" i="7" s="1"/>
  <c r="H9240" i="7"/>
  <c r="I9240" i="7" s="1"/>
  <c r="H9239" i="7"/>
  <c r="I9239" i="7" s="1"/>
  <c r="H9238" i="7"/>
  <c r="I9238" i="7" s="1"/>
  <c r="H9237" i="7"/>
  <c r="I9237" i="7" s="1"/>
  <c r="H9236" i="7"/>
  <c r="I9236" i="7" s="1"/>
  <c r="H9235" i="7"/>
  <c r="I9235" i="7" s="1"/>
  <c r="H9234" i="7"/>
  <c r="I9234" i="7" s="1"/>
  <c r="H9233" i="7"/>
  <c r="I9233" i="7" s="1"/>
  <c r="H9232" i="7"/>
  <c r="I9232" i="7" s="1"/>
  <c r="H9231" i="7"/>
  <c r="I9231" i="7" s="1"/>
  <c r="H9230" i="7"/>
  <c r="I9230" i="7" s="1"/>
  <c r="H9229" i="7"/>
  <c r="I9229" i="7" s="1"/>
  <c r="H9228" i="7"/>
  <c r="I9228" i="7" s="1"/>
  <c r="H9227" i="7"/>
  <c r="I9227" i="7" s="1"/>
  <c r="H9226" i="7"/>
  <c r="I9226" i="7" s="1"/>
  <c r="H9225" i="7"/>
  <c r="I9225" i="7" s="1"/>
  <c r="H9224" i="7"/>
  <c r="I9224" i="7" s="1"/>
  <c r="H9223" i="7"/>
  <c r="I9223" i="7" s="1"/>
  <c r="H9222" i="7"/>
  <c r="I9222" i="7" s="1"/>
  <c r="H9221" i="7"/>
  <c r="I9221" i="7" s="1"/>
  <c r="H9220" i="7"/>
  <c r="I9220" i="7" s="1"/>
  <c r="H9219" i="7"/>
  <c r="I9219" i="7" s="1"/>
  <c r="H9218" i="7"/>
  <c r="I9218" i="7" s="1"/>
  <c r="H9217" i="7"/>
  <c r="I9217" i="7" s="1"/>
  <c r="H9216" i="7"/>
  <c r="I9216" i="7" s="1"/>
  <c r="H9215" i="7"/>
  <c r="I9215" i="7" s="1"/>
  <c r="H9214" i="7"/>
  <c r="I9214" i="7" s="1"/>
  <c r="H9213" i="7"/>
  <c r="I9213" i="7" s="1"/>
  <c r="H9212" i="7"/>
  <c r="I9212" i="7" s="1"/>
  <c r="H9211" i="7"/>
  <c r="I9211" i="7" s="1"/>
  <c r="H9210" i="7"/>
  <c r="I9210" i="7" s="1"/>
  <c r="H9209" i="7"/>
  <c r="I9209" i="7" s="1"/>
  <c r="H9208" i="7"/>
  <c r="I9208" i="7" s="1"/>
  <c r="H9207" i="7"/>
  <c r="I9207" i="7" s="1"/>
  <c r="H9206" i="7"/>
  <c r="I9206" i="7" s="1"/>
  <c r="H9205" i="7"/>
  <c r="I9205" i="7" s="1"/>
  <c r="H9204" i="7"/>
  <c r="I9204" i="7" s="1"/>
  <c r="H9203" i="7"/>
  <c r="I9203" i="7" s="1"/>
  <c r="H9202" i="7"/>
  <c r="I9202" i="7" s="1"/>
  <c r="H9201" i="7"/>
  <c r="I9201" i="7" s="1"/>
  <c r="H9200" i="7"/>
  <c r="I9200" i="7" s="1"/>
  <c r="H9199" i="7"/>
  <c r="I9199" i="7" s="1"/>
  <c r="H9198" i="7"/>
  <c r="I9198" i="7" s="1"/>
  <c r="H9197" i="7"/>
  <c r="I9197" i="7" s="1"/>
  <c r="H9196" i="7"/>
  <c r="I9196" i="7" s="1"/>
  <c r="H9195" i="7"/>
  <c r="I9195" i="7" s="1"/>
  <c r="H9194" i="7"/>
  <c r="I9194" i="7" s="1"/>
  <c r="H9193" i="7"/>
  <c r="I9193" i="7" s="1"/>
  <c r="H9192" i="7"/>
  <c r="I9192" i="7" s="1"/>
  <c r="H9191" i="7"/>
  <c r="I9191" i="7" s="1"/>
  <c r="H9190" i="7"/>
  <c r="I9190" i="7" s="1"/>
  <c r="H9189" i="7"/>
  <c r="I9189" i="7" s="1"/>
  <c r="H9188" i="7"/>
  <c r="I9188" i="7" s="1"/>
  <c r="H9187" i="7"/>
  <c r="I9187" i="7" s="1"/>
  <c r="H9186" i="7"/>
  <c r="I9186" i="7" s="1"/>
  <c r="H9185" i="7"/>
  <c r="I9185" i="7" s="1"/>
  <c r="H9184" i="7"/>
  <c r="I9184" i="7" s="1"/>
  <c r="H9183" i="7"/>
  <c r="I9183" i="7" s="1"/>
  <c r="H9182" i="7"/>
  <c r="I9182" i="7" s="1"/>
  <c r="H9181" i="7"/>
  <c r="I9181" i="7" s="1"/>
  <c r="H9180" i="7"/>
  <c r="I9180" i="7" s="1"/>
  <c r="H9179" i="7"/>
  <c r="I9179" i="7" s="1"/>
  <c r="H9178" i="7"/>
  <c r="I9178" i="7" s="1"/>
  <c r="H9177" i="7"/>
  <c r="I9177" i="7" s="1"/>
  <c r="H9176" i="7"/>
  <c r="I9176" i="7" s="1"/>
  <c r="H9175" i="7"/>
  <c r="I9175" i="7" s="1"/>
  <c r="H9174" i="7"/>
  <c r="I9174" i="7" s="1"/>
  <c r="H9173" i="7"/>
  <c r="I9173" i="7" s="1"/>
  <c r="H9172" i="7"/>
  <c r="I9172" i="7" s="1"/>
  <c r="H9171" i="7"/>
  <c r="I9171" i="7" s="1"/>
  <c r="H9170" i="7"/>
  <c r="I9170" i="7" s="1"/>
  <c r="H9169" i="7"/>
  <c r="I9169" i="7" s="1"/>
  <c r="H9168" i="7"/>
  <c r="I9168" i="7" s="1"/>
  <c r="H9167" i="7"/>
  <c r="I9167" i="7" s="1"/>
  <c r="H9166" i="7"/>
  <c r="I9166" i="7" s="1"/>
  <c r="H9165" i="7"/>
  <c r="I9165" i="7" s="1"/>
  <c r="H9164" i="7"/>
  <c r="I9164" i="7" s="1"/>
  <c r="H9163" i="7"/>
  <c r="I9163" i="7" s="1"/>
  <c r="H9162" i="7"/>
  <c r="I9162" i="7" s="1"/>
  <c r="H9161" i="7"/>
  <c r="I9161" i="7" s="1"/>
  <c r="H9160" i="7"/>
  <c r="I9160" i="7" s="1"/>
  <c r="H9159" i="7"/>
  <c r="I9159" i="7" s="1"/>
  <c r="H9158" i="7"/>
  <c r="I9158" i="7" s="1"/>
  <c r="H9157" i="7"/>
  <c r="I9157" i="7" s="1"/>
  <c r="H9156" i="7"/>
  <c r="I9156" i="7" s="1"/>
  <c r="H9155" i="7"/>
  <c r="I9155" i="7" s="1"/>
  <c r="H9154" i="7"/>
  <c r="I9154" i="7" s="1"/>
  <c r="H9153" i="7"/>
  <c r="I9153" i="7" s="1"/>
  <c r="H9152" i="7"/>
  <c r="I9152" i="7" s="1"/>
  <c r="H9151" i="7"/>
  <c r="I9151" i="7" s="1"/>
  <c r="H9150" i="7"/>
  <c r="I9150" i="7" s="1"/>
  <c r="H9149" i="7"/>
  <c r="I9149" i="7" s="1"/>
  <c r="H9148" i="7"/>
  <c r="I9148" i="7" s="1"/>
  <c r="H9147" i="7"/>
  <c r="I9147" i="7" s="1"/>
  <c r="H9146" i="7"/>
  <c r="I9146" i="7" s="1"/>
  <c r="H9145" i="7"/>
  <c r="I9145" i="7" s="1"/>
  <c r="H9144" i="7"/>
  <c r="I9144" i="7" s="1"/>
  <c r="H9143" i="7"/>
  <c r="I9143" i="7" s="1"/>
  <c r="H9142" i="7"/>
  <c r="I9142" i="7" s="1"/>
  <c r="H9141" i="7"/>
  <c r="I9141" i="7" s="1"/>
  <c r="H9140" i="7"/>
  <c r="I9140" i="7" s="1"/>
  <c r="H9139" i="7"/>
  <c r="I9139" i="7" s="1"/>
  <c r="H9138" i="7"/>
  <c r="I9138" i="7" s="1"/>
  <c r="H9137" i="7"/>
  <c r="I9137" i="7" s="1"/>
  <c r="H9136" i="7"/>
  <c r="I9136" i="7" s="1"/>
  <c r="H9135" i="7"/>
  <c r="I9135" i="7" s="1"/>
  <c r="H9134" i="7"/>
  <c r="I9134" i="7" s="1"/>
  <c r="H9133" i="7"/>
  <c r="I9133" i="7" s="1"/>
  <c r="H9132" i="7"/>
  <c r="I9132" i="7" s="1"/>
  <c r="H9131" i="7"/>
  <c r="I9131" i="7" s="1"/>
  <c r="H9130" i="7"/>
  <c r="I9130" i="7" s="1"/>
  <c r="H9129" i="7"/>
  <c r="I9129" i="7" s="1"/>
  <c r="H9128" i="7"/>
  <c r="I9128" i="7" s="1"/>
  <c r="H9127" i="7"/>
  <c r="I9127" i="7" s="1"/>
  <c r="H9126" i="7"/>
  <c r="I9126" i="7" s="1"/>
  <c r="H9125" i="7"/>
  <c r="I9125" i="7" s="1"/>
  <c r="H9124" i="7"/>
  <c r="I9124" i="7" s="1"/>
  <c r="H9123" i="7"/>
  <c r="I9123" i="7" s="1"/>
  <c r="H9122" i="7"/>
  <c r="I9122" i="7" s="1"/>
  <c r="H9121" i="7"/>
  <c r="I9121" i="7" s="1"/>
  <c r="H9120" i="7"/>
  <c r="I9120" i="7" s="1"/>
  <c r="H9119" i="7"/>
  <c r="I9119" i="7" s="1"/>
  <c r="H9118" i="7"/>
  <c r="I9118" i="7" s="1"/>
  <c r="H9117" i="7"/>
  <c r="I9117" i="7" s="1"/>
  <c r="H9116" i="7"/>
  <c r="I9116" i="7" s="1"/>
  <c r="H9115" i="7"/>
  <c r="I9115" i="7" s="1"/>
  <c r="H9114" i="7"/>
  <c r="I9114" i="7" s="1"/>
  <c r="H9113" i="7"/>
  <c r="I9113" i="7" s="1"/>
  <c r="H9112" i="7"/>
  <c r="I9112" i="7" s="1"/>
  <c r="H9111" i="7"/>
  <c r="I9111" i="7" s="1"/>
  <c r="H9110" i="7"/>
  <c r="I9110" i="7" s="1"/>
  <c r="H9109" i="7"/>
  <c r="I9109" i="7" s="1"/>
  <c r="H9108" i="7"/>
  <c r="I9108" i="7" s="1"/>
  <c r="H9107" i="7"/>
  <c r="I9107" i="7" s="1"/>
  <c r="H9106" i="7"/>
  <c r="I9106" i="7" s="1"/>
  <c r="H9105" i="7"/>
  <c r="I9105" i="7" s="1"/>
  <c r="H9104" i="7"/>
  <c r="I9104" i="7" s="1"/>
  <c r="H9103" i="7"/>
  <c r="I9103" i="7" s="1"/>
  <c r="H9102" i="7"/>
  <c r="I9102" i="7" s="1"/>
  <c r="H9101" i="7"/>
  <c r="I9101" i="7" s="1"/>
  <c r="H9100" i="7"/>
  <c r="I9100" i="7" s="1"/>
  <c r="H9099" i="7"/>
  <c r="I9099" i="7" s="1"/>
  <c r="H9098" i="7"/>
  <c r="I9098" i="7" s="1"/>
  <c r="H9097" i="7"/>
  <c r="I9097" i="7" s="1"/>
  <c r="H9096" i="7"/>
  <c r="I9096" i="7" s="1"/>
  <c r="H9095" i="7"/>
  <c r="I9095" i="7" s="1"/>
  <c r="H9094" i="7"/>
  <c r="I9094" i="7" s="1"/>
  <c r="H9093" i="7"/>
  <c r="I9093" i="7" s="1"/>
  <c r="H9092" i="7"/>
  <c r="I9092" i="7" s="1"/>
  <c r="H9091" i="7"/>
  <c r="I9091" i="7" s="1"/>
  <c r="H9090" i="7"/>
  <c r="I9090" i="7" s="1"/>
  <c r="H9089" i="7"/>
  <c r="I9089" i="7" s="1"/>
  <c r="H9088" i="7"/>
  <c r="I9088" i="7" s="1"/>
  <c r="H9087" i="7"/>
  <c r="I9087" i="7" s="1"/>
  <c r="H9086" i="7"/>
  <c r="I9086" i="7" s="1"/>
  <c r="H9085" i="7"/>
  <c r="I9085" i="7" s="1"/>
  <c r="H9084" i="7"/>
  <c r="I9084" i="7" s="1"/>
  <c r="H9083" i="7"/>
  <c r="I9083" i="7" s="1"/>
  <c r="H9082" i="7"/>
  <c r="I9082" i="7" s="1"/>
  <c r="H9081" i="7"/>
  <c r="I9081" i="7" s="1"/>
  <c r="H9080" i="7"/>
  <c r="I9080" i="7" s="1"/>
  <c r="H9079" i="7"/>
  <c r="I9079" i="7" s="1"/>
  <c r="H9078" i="7"/>
  <c r="I9078" i="7" s="1"/>
  <c r="H9077" i="7"/>
  <c r="I9077" i="7" s="1"/>
  <c r="H9076" i="7"/>
  <c r="I9076" i="7" s="1"/>
  <c r="H9075" i="7"/>
  <c r="I9075" i="7" s="1"/>
  <c r="H9074" i="7"/>
  <c r="I9074" i="7" s="1"/>
  <c r="H9073" i="7"/>
  <c r="I9073" i="7" s="1"/>
  <c r="H9072" i="7"/>
  <c r="I9072" i="7" s="1"/>
  <c r="H9071" i="7"/>
  <c r="I9071" i="7" s="1"/>
  <c r="H9070" i="7"/>
  <c r="I9070" i="7" s="1"/>
  <c r="H9069" i="7"/>
  <c r="I9069" i="7" s="1"/>
  <c r="H9068" i="7"/>
  <c r="I9068" i="7" s="1"/>
  <c r="H9067" i="7"/>
  <c r="I9067" i="7" s="1"/>
  <c r="H9066" i="7"/>
  <c r="I9066" i="7" s="1"/>
  <c r="H9065" i="7"/>
  <c r="I9065" i="7" s="1"/>
  <c r="H9064" i="7"/>
  <c r="I9064" i="7" s="1"/>
  <c r="H9063" i="7"/>
  <c r="I9063" i="7" s="1"/>
  <c r="H9062" i="7"/>
  <c r="I9062" i="7" s="1"/>
  <c r="H9061" i="7"/>
  <c r="I9061" i="7" s="1"/>
  <c r="H9060" i="7"/>
  <c r="I9060" i="7" s="1"/>
  <c r="H9059" i="7"/>
  <c r="I9059" i="7" s="1"/>
  <c r="H9058" i="7"/>
  <c r="I9058" i="7" s="1"/>
  <c r="H9057" i="7"/>
  <c r="I9057" i="7" s="1"/>
  <c r="H9056" i="7"/>
  <c r="I9056" i="7" s="1"/>
  <c r="H9055" i="7"/>
  <c r="I9055" i="7" s="1"/>
  <c r="H9054" i="7"/>
  <c r="I9054" i="7" s="1"/>
  <c r="H9053" i="7"/>
  <c r="I9053" i="7" s="1"/>
  <c r="H9052" i="7"/>
  <c r="I9052" i="7" s="1"/>
  <c r="H9051" i="7"/>
  <c r="I9051" i="7" s="1"/>
  <c r="H9050" i="7"/>
  <c r="I9050" i="7" s="1"/>
  <c r="H9049" i="7"/>
  <c r="I9049" i="7" s="1"/>
  <c r="H9048" i="7"/>
  <c r="I9048" i="7" s="1"/>
  <c r="H9047" i="7"/>
  <c r="I9047" i="7" s="1"/>
  <c r="H9046" i="7"/>
  <c r="I9046" i="7" s="1"/>
  <c r="I9045" i="7"/>
  <c r="H9045" i="7"/>
  <c r="H9044" i="7"/>
  <c r="I9044" i="7" s="1"/>
  <c r="H9043" i="7"/>
  <c r="I9043" i="7" s="1"/>
  <c r="H9042" i="7"/>
  <c r="I9042" i="7" s="1"/>
  <c r="I9041" i="7"/>
  <c r="H9041" i="7"/>
  <c r="H9040" i="7"/>
  <c r="I9040" i="7" s="1"/>
  <c r="H9039" i="7"/>
  <c r="I9039" i="7" s="1"/>
  <c r="H9038" i="7"/>
  <c r="I9038" i="7" s="1"/>
  <c r="I9037" i="7"/>
  <c r="H9037" i="7"/>
  <c r="H9036" i="7"/>
  <c r="I9036" i="7" s="1"/>
  <c r="H9035" i="7"/>
  <c r="I9035" i="7" s="1"/>
  <c r="H9034" i="7"/>
  <c r="I9034" i="7" s="1"/>
  <c r="I9033" i="7"/>
  <c r="H9033" i="7"/>
  <c r="H9032" i="7"/>
  <c r="I9032" i="7" s="1"/>
  <c r="H9031" i="7"/>
  <c r="I9031" i="7" s="1"/>
  <c r="H9030" i="7"/>
  <c r="I9030" i="7" s="1"/>
  <c r="I9029" i="7"/>
  <c r="H9029" i="7"/>
  <c r="H9028" i="7"/>
  <c r="I9028" i="7" s="1"/>
  <c r="H9027" i="7"/>
  <c r="I9027" i="7" s="1"/>
  <c r="H9026" i="7"/>
  <c r="I9026" i="7" s="1"/>
  <c r="I9025" i="7"/>
  <c r="H9025" i="7"/>
  <c r="H9024" i="7"/>
  <c r="I9024" i="7" s="1"/>
  <c r="H9023" i="7"/>
  <c r="I9023" i="7" s="1"/>
  <c r="H9022" i="7"/>
  <c r="I9022" i="7" s="1"/>
  <c r="I9021" i="7"/>
  <c r="H9021" i="7"/>
  <c r="I9020" i="7"/>
  <c r="H9020" i="7"/>
  <c r="I9019" i="7"/>
  <c r="H9019" i="7"/>
  <c r="I9018" i="7"/>
  <c r="H9018" i="7"/>
  <c r="I9017" i="7"/>
  <c r="H9017" i="7"/>
  <c r="I9016" i="7"/>
  <c r="H9016" i="7"/>
  <c r="I9015" i="7"/>
  <c r="H9015" i="7"/>
  <c r="I9014" i="7"/>
  <c r="H9014" i="7"/>
  <c r="I9013" i="7"/>
  <c r="H9013" i="7"/>
  <c r="I9012" i="7"/>
  <c r="H9012" i="7"/>
  <c r="I9011" i="7"/>
  <c r="H9011" i="7"/>
  <c r="I9010" i="7"/>
  <c r="H9010" i="7"/>
  <c r="I9009" i="7"/>
  <c r="H9009" i="7"/>
  <c r="H9008" i="7"/>
  <c r="I9008" i="7" s="1"/>
  <c r="I9007" i="7"/>
  <c r="H9007" i="7"/>
  <c r="H9006" i="7"/>
  <c r="I9006" i="7" s="1"/>
  <c r="I9005" i="7"/>
  <c r="H9005" i="7"/>
  <c r="H9004" i="7"/>
  <c r="I9004" i="7" s="1"/>
  <c r="I9003" i="7"/>
  <c r="H9003" i="7"/>
  <c r="H9002" i="7"/>
  <c r="I9002" i="7" s="1"/>
  <c r="I9001" i="7"/>
  <c r="H9001" i="7"/>
  <c r="H9000" i="7"/>
  <c r="I9000" i="7" s="1"/>
  <c r="I8999" i="7"/>
  <c r="H8999" i="7"/>
  <c r="H8998" i="7"/>
  <c r="I8998" i="7" s="1"/>
  <c r="H8997" i="7"/>
  <c r="I8997" i="7" s="1"/>
  <c r="H8996" i="7"/>
  <c r="I8996" i="7" s="1"/>
  <c r="I8995" i="7"/>
  <c r="H8995" i="7"/>
  <c r="H8994" i="7"/>
  <c r="I8994" i="7" s="1"/>
  <c r="H8993" i="7"/>
  <c r="I8993" i="7" s="1"/>
  <c r="H8992" i="7"/>
  <c r="I8992" i="7" s="1"/>
  <c r="H8991" i="7"/>
  <c r="I8991" i="7" s="1"/>
  <c r="H8990" i="7"/>
  <c r="I8990" i="7" s="1"/>
  <c r="H8989" i="7"/>
  <c r="I8989" i="7" s="1"/>
  <c r="H8988" i="7"/>
  <c r="I8988" i="7" s="1"/>
  <c r="H8987" i="7"/>
  <c r="I8987" i="7" s="1"/>
  <c r="H8986" i="7"/>
  <c r="I8986" i="7" s="1"/>
  <c r="H8985" i="7"/>
  <c r="I8985" i="7" s="1"/>
  <c r="H8984" i="7"/>
  <c r="I8984" i="7" s="1"/>
  <c r="H8983" i="7"/>
  <c r="I8983" i="7" s="1"/>
  <c r="H8982" i="7"/>
  <c r="I8982" i="7" s="1"/>
  <c r="H8981" i="7"/>
  <c r="I8981" i="7" s="1"/>
  <c r="H8980" i="7"/>
  <c r="I8980" i="7" s="1"/>
  <c r="H8979" i="7"/>
  <c r="I8979" i="7" s="1"/>
  <c r="H8978" i="7"/>
  <c r="I8978" i="7" s="1"/>
  <c r="H8977" i="7"/>
  <c r="I8977" i="7" s="1"/>
  <c r="H8976" i="7"/>
  <c r="I8976" i="7" s="1"/>
  <c r="H8975" i="7"/>
  <c r="I8975" i="7" s="1"/>
  <c r="H8974" i="7"/>
  <c r="I8974" i="7" s="1"/>
  <c r="H8973" i="7"/>
  <c r="I8973" i="7" s="1"/>
  <c r="H8972" i="7"/>
  <c r="I8972" i="7" s="1"/>
  <c r="H8971" i="7"/>
  <c r="I8971" i="7" s="1"/>
  <c r="H8970" i="7"/>
  <c r="I8970" i="7" s="1"/>
  <c r="H8969" i="7"/>
  <c r="I8969" i="7" s="1"/>
  <c r="H8968" i="7"/>
  <c r="I8968" i="7" s="1"/>
  <c r="H8967" i="7"/>
  <c r="I8967" i="7" s="1"/>
  <c r="H8966" i="7"/>
  <c r="I8966" i="7" s="1"/>
  <c r="H8965" i="7"/>
  <c r="I8965" i="7" s="1"/>
  <c r="H8964" i="7"/>
  <c r="I8964" i="7" s="1"/>
  <c r="H8963" i="7"/>
  <c r="I8963" i="7" s="1"/>
  <c r="H8962" i="7"/>
  <c r="I8962" i="7" s="1"/>
  <c r="H8961" i="7"/>
  <c r="I8961" i="7" s="1"/>
  <c r="H8960" i="7"/>
  <c r="I8960" i="7" s="1"/>
  <c r="H8959" i="7"/>
  <c r="I8959" i="7" s="1"/>
  <c r="H8958" i="7"/>
  <c r="I8958" i="7" s="1"/>
  <c r="H8957" i="7"/>
  <c r="I8957" i="7" s="1"/>
  <c r="H8956" i="7"/>
  <c r="I8956" i="7" s="1"/>
  <c r="H8955" i="7"/>
  <c r="I8955" i="7" s="1"/>
  <c r="H8954" i="7"/>
  <c r="I8954" i="7" s="1"/>
  <c r="H8953" i="7"/>
  <c r="I8953" i="7" s="1"/>
  <c r="H8952" i="7"/>
  <c r="I8952" i="7" s="1"/>
  <c r="H8951" i="7"/>
  <c r="I8951" i="7" s="1"/>
  <c r="H8950" i="7"/>
  <c r="I8950" i="7" s="1"/>
  <c r="H8949" i="7"/>
  <c r="I8949" i="7" s="1"/>
  <c r="H8948" i="7"/>
  <c r="I8948" i="7" s="1"/>
  <c r="H8947" i="7"/>
  <c r="I8947" i="7" s="1"/>
  <c r="H8946" i="7"/>
  <c r="I8946" i="7" s="1"/>
  <c r="H8945" i="7"/>
  <c r="I8945" i="7" s="1"/>
  <c r="H8944" i="7"/>
  <c r="I8944" i="7" s="1"/>
  <c r="H8943" i="7"/>
  <c r="I8943" i="7" s="1"/>
  <c r="H8942" i="7"/>
  <c r="I8942" i="7" s="1"/>
  <c r="H8941" i="7"/>
  <c r="I8941" i="7" s="1"/>
  <c r="H8940" i="7"/>
  <c r="I8940" i="7" s="1"/>
  <c r="H8939" i="7"/>
  <c r="I8939" i="7" s="1"/>
  <c r="H8938" i="7"/>
  <c r="I8938" i="7" s="1"/>
  <c r="H8937" i="7"/>
  <c r="I8937" i="7" s="1"/>
  <c r="H8936" i="7"/>
  <c r="I8936" i="7" s="1"/>
  <c r="H8935" i="7"/>
  <c r="I8935" i="7" s="1"/>
  <c r="H8934" i="7"/>
  <c r="I8934" i="7" s="1"/>
  <c r="H8933" i="7"/>
  <c r="I8933" i="7" s="1"/>
  <c r="H8932" i="7"/>
  <c r="I8932" i="7" s="1"/>
  <c r="H8931" i="7"/>
  <c r="I8931" i="7" s="1"/>
  <c r="H8930" i="7"/>
  <c r="I8930" i="7" s="1"/>
  <c r="H8929" i="7"/>
  <c r="I8929" i="7" s="1"/>
  <c r="H8928" i="7"/>
  <c r="I8928" i="7" s="1"/>
  <c r="H8927" i="7"/>
  <c r="I8927" i="7" s="1"/>
  <c r="H8926" i="7"/>
  <c r="I8926" i="7" s="1"/>
  <c r="H8925" i="7"/>
  <c r="I8925" i="7" s="1"/>
  <c r="H8924" i="7"/>
  <c r="I8924" i="7" s="1"/>
  <c r="H8923" i="7"/>
  <c r="I8923" i="7" s="1"/>
  <c r="H8922" i="7"/>
  <c r="I8922" i="7" s="1"/>
  <c r="H8921" i="7"/>
  <c r="I8921" i="7" s="1"/>
  <c r="H8920" i="7"/>
  <c r="I8920" i="7" s="1"/>
  <c r="H8919" i="7"/>
  <c r="I8919" i="7" s="1"/>
  <c r="H8918" i="7"/>
  <c r="I8918" i="7" s="1"/>
  <c r="H8917" i="7"/>
  <c r="I8917" i="7" s="1"/>
  <c r="H8916" i="7"/>
  <c r="I8916" i="7" s="1"/>
  <c r="H8915" i="7"/>
  <c r="I8915" i="7" s="1"/>
  <c r="H8914" i="7"/>
  <c r="I8914" i="7" s="1"/>
  <c r="H8913" i="7"/>
  <c r="I8913" i="7" s="1"/>
  <c r="H8912" i="7"/>
  <c r="I8912" i="7" s="1"/>
  <c r="H8911" i="7"/>
  <c r="I8911" i="7" s="1"/>
  <c r="H8910" i="7"/>
  <c r="I8910" i="7" s="1"/>
  <c r="H8909" i="7"/>
  <c r="I8909" i="7" s="1"/>
  <c r="H8908" i="7"/>
  <c r="I8908" i="7" s="1"/>
  <c r="H8907" i="7"/>
  <c r="I8907" i="7" s="1"/>
  <c r="H8906" i="7"/>
  <c r="I8906" i="7" s="1"/>
  <c r="H8905" i="7"/>
  <c r="I8905" i="7" s="1"/>
  <c r="H8904" i="7"/>
  <c r="I8904" i="7" s="1"/>
  <c r="H8903" i="7"/>
  <c r="I8903" i="7" s="1"/>
  <c r="H8902" i="7"/>
  <c r="I8902" i="7" s="1"/>
  <c r="H8901" i="7"/>
  <c r="I8901" i="7" s="1"/>
  <c r="H8900" i="7"/>
  <c r="I8900" i="7" s="1"/>
  <c r="H8899" i="7"/>
  <c r="I8899" i="7" s="1"/>
  <c r="H8898" i="7"/>
  <c r="I8898" i="7" s="1"/>
  <c r="H8897" i="7"/>
  <c r="I8897" i="7" s="1"/>
  <c r="H8896" i="7"/>
  <c r="I8896" i="7" s="1"/>
  <c r="H8895" i="7"/>
  <c r="I8895" i="7" s="1"/>
  <c r="H8894" i="7"/>
  <c r="I8894" i="7" s="1"/>
  <c r="H8893" i="7"/>
  <c r="I8893" i="7" s="1"/>
  <c r="H8892" i="7"/>
  <c r="I8892" i="7" s="1"/>
  <c r="H8891" i="7"/>
  <c r="I8891" i="7" s="1"/>
  <c r="H8890" i="7"/>
  <c r="I8890" i="7" s="1"/>
  <c r="H8889" i="7"/>
  <c r="I8889" i="7" s="1"/>
  <c r="H8888" i="7"/>
  <c r="I8888" i="7" s="1"/>
  <c r="H8887" i="7"/>
  <c r="I8887" i="7" s="1"/>
  <c r="H8886" i="7"/>
  <c r="I8886" i="7" s="1"/>
  <c r="H8885" i="7"/>
  <c r="I8885" i="7" s="1"/>
  <c r="H8884" i="7"/>
  <c r="I8884" i="7" s="1"/>
  <c r="H8883" i="7"/>
  <c r="I8883" i="7" s="1"/>
  <c r="H8882" i="7"/>
  <c r="I8882" i="7" s="1"/>
  <c r="H8881" i="7"/>
  <c r="I8881" i="7" s="1"/>
  <c r="H8880" i="7"/>
  <c r="I8880" i="7" s="1"/>
  <c r="H8879" i="7"/>
  <c r="I8879" i="7" s="1"/>
  <c r="H8878" i="7"/>
  <c r="I8878" i="7" s="1"/>
  <c r="H8877" i="7"/>
  <c r="I8877" i="7" s="1"/>
  <c r="H8876" i="7"/>
  <c r="I8876" i="7" s="1"/>
  <c r="H8875" i="7"/>
  <c r="I8875" i="7" s="1"/>
  <c r="H8874" i="7"/>
  <c r="I8874" i="7" s="1"/>
  <c r="H8873" i="7"/>
  <c r="I8873" i="7" s="1"/>
  <c r="H8872" i="7"/>
  <c r="I8872" i="7" s="1"/>
  <c r="H8871" i="7"/>
  <c r="I8871" i="7" s="1"/>
  <c r="H8870" i="7"/>
  <c r="I8870" i="7" s="1"/>
  <c r="H8869" i="7"/>
  <c r="I8869" i="7" s="1"/>
  <c r="H8868" i="7"/>
  <c r="I8868" i="7" s="1"/>
  <c r="H8867" i="7"/>
  <c r="I8867" i="7" s="1"/>
  <c r="H8866" i="7"/>
  <c r="I8866" i="7" s="1"/>
  <c r="H8865" i="7"/>
  <c r="I8865" i="7" s="1"/>
  <c r="H8864" i="7"/>
  <c r="I8864" i="7" s="1"/>
  <c r="H8863" i="7"/>
  <c r="I8863" i="7" s="1"/>
  <c r="H8862" i="7"/>
  <c r="I8862" i="7" s="1"/>
  <c r="H8861" i="7"/>
  <c r="I8861" i="7" s="1"/>
  <c r="H8860" i="7"/>
  <c r="I8860" i="7" s="1"/>
  <c r="H8859" i="7"/>
  <c r="I8859" i="7" s="1"/>
  <c r="H8858" i="7"/>
  <c r="I8858" i="7" s="1"/>
  <c r="H8857" i="7"/>
  <c r="I8857" i="7" s="1"/>
  <c r="H8856" i="7"/>
  <c r="I8856" i="7" s="1"/>
  <c r="H8855" i="7"/>
  <c r="I8855" i="7" s="1"/>
  <c r="H8854" i="7"/>
  <c r="I8854" i="7" s="1"/>
  <c r="H8853" i="7"/>
  <c r="I8853" i="7" s="1"/>
  <c r="H8852" i="7"/>
  <c r="I8852" i="7" s="1"/>
  <c r="H8851" i="7"/>
  <c r="I8851" i="7" s="1"/>
  <c r="H8850" i="7"/>
  <c r="I8850" i="7" s="1"/>
  <c r="H8849" i="7"/>
  <c r="I8849" i="7" s="1"/>
  <c r="H8848" i="7"/>
  <c r="I8848" i="7" s="1"/>
  <c r="H8847" i="7"/>
  <c r="I8847" i="7" s="1"/>
  <c r="H8846" i="7"/>
  <c r="I8846" i="7" s="1"/>
  <c r="H8845" i="7"/>
  <c r="I8845" i="7" s="1"/>
  <c r="H8844" i="7"/>
  <c r="I8844" i="7" s="1"/>
  <c r="H8843" i="7"/>
  <c r="I8843" i="7" s="1"/>
  <c r="H8842" i="7"/>
  <c r="I8842" i="7" s="1"/>
  <c r="H8841" i="7"/>
  <c r="I8841" i="7" s="1"/>
  <c r="H8840" i="7"/>
  <c r="I8840" i="7" s="1"/>
  <c r="H8839" i="7"/>
  <c r="I8839" i="7" s="1"/>
  <c r="H8838" i="7"/>
  <c r="I8838" i="7" s="1"/>
  <c r="H8837" i="7"/>
  <c r="I8837" i="7" s="1"/>
  <c r="H8836" i="7"/>
  <c r="I8836" i="7" s="1"/>
  <c r="H8835" i="7"/>
  <c r="I8835" i="7" s="1"/>
  <c r="H8834" i="7"/>
  <c r="I8834" i="7" s="1"/>
  <c r="H8833" i="7"/>
  <c r="I8833" i="7" s="1"/>
  <c r="H8832" i="7"/>
  <c r="I8832" i="7" s="1"/>
  <c r="H8831" i="7"/>
  <c r="I8831" i="7" s="1"/>
  <c r="H8830" i="7"/>
  <c r="I8830" i="7" s="1"/>
  <c r="H8829" i="7"/>
  <c r="I8829" i="7" s="1"/>
  <c r="H8828" i="7"/>
  <c r="I8828" i="7" s="1"/>
  <c r="H8827" i="7"/>
  <c r="I8827" i="7" s="1"/>
  <c r="H8826" i="7"/>
  <c r="I8826" i="7" s="1"/>
  <c r="H8825" i="7"/>
  <c r="I8825" i="7" s="1"/>
  <c r="H8824" i="7"/>
  <c r="I8824" i="7" s="1"/>
  <c r="H8823" i="7"/>
  <c r="I8823" i="7" s="1"/>
  <c r="H8822" i="7"/>
  <c r="I8822" i="7" s="1"/>
  <c r="H8821" i="7"/>
  <c r="I8821" i="7" s="1"/>
  <c r="H8820" i="7"/>
  <c r="I8820" i="7" s="1"/>
  <c r="H8819" i="7"/>
  <c r="I8819" i="7" s="1"/>
  <c r="H8818" i="7"/>
  <c r="I8818" i="7" s="1"/>
  <c r="H8817" i="7"/>
  <c r="I8817" i="7" s="1"/>
  <c r="H8816" i="7"/>
  <c r="I8816" i="7" s="1"/>
  <c r="H8815" i="7"/>
  <c r="I8815" i="7" s="1"/>
  <c r="H8814" i="7"/>
  <c r="I8814" i="7" s="1"/>
  <c r="H8813" i="7"/>
  <c r="I8813" i="7" s="1"/>
  <c r="H8812" i="7"/>
  <c r="I8812" i="7" s="1"/>
  <c r="H8811" i="7"/>
  <c r="I8811" i="7" s="1"/>
  <c r="H8810" i="7"/>
  <c r="I8810" i="7" s="1"/>
  <c r="H8809" i="7"/>
  <c r="I8809" i="7" s="1"/>
  <c r="H8808" i="7"/>
  <c r="I8808" i="7" s="1"/>
  <c r="H8807" i="7"/>
  <c r="I8807" i="7" s="1"/>
  <c r="H8806" i="7"/>
  <c r="I8806" i="7" s="1"/>
  <c r="H8805" i="7"/>
  <c r="I8805" i="7" s="1"/>
  <c r="H8804" i="7"/>
  <c r="I8804" i="7" s="1"/>
  <c r="H8803" i="7"/>
  <c r="I8803" i="7" s="1"/>
  <c r="H8802" i="7"/>
  <c r="I8802" i="7" s="1"/>
  <c r="H8801" i="7"/>
  <c r="I8801" i="7" s="1"/>
  <c r="H8800" i="7"/>
  <c r="I8800" i="7" s="1"/>
  <c r="H8799" i="7"/>
  <c r="I8799" i="7" s="1"/>
  <c r="H8798" i="7"/>
  <c r="I8798" i="7" s="1"/>
  <c r="H8797" i="7"/>
  <c r="I8797" i="7" s="1"/>
  <c r="H8796" i="7"/>
  <c r="I8796" i="7" s="1"/>
  <c r="H8795" i="7"/>
  <c r="I8795" i="7" s="1"/>
  <c r="H8794" i="7"/>
  <c r="I8794" i="7" s="1"/>
  <c r="H8793" i="7"/>
  <c r="I8793" i="7" s="1"/>
  <c r="H8792" i="7"/>
  <c r="I8792" i="7" s="1"/>
  <c r="H8791" i="7"/>
  <c r="I8791" i="7" s="1"/>
  <c r="H8790" i="7"/>
  <c r="I8790" i="7" s="1"/>
  <c r="H8789" i="7"/>
  <c r="I8789" i="7" s="1"/>
  <c r="H8788" i="7"/>
  <c r="I8788" i="7" s="1"/>
  <c r="H8787" i="7"/>
  <c r="I8787" i="7" s="1"/>
  <c r="H8786" i="7"/>
  <c r="I8786" i="7" s="1"/>
  <c r="H8785" i="7"/>
  <c r="I8785" i="7" s="1"/>
  <c r="H8784" i="7"/>
  <c r="I8784" i="7" s="1"/>
  <c r="H8783" i="7"/>
  <c r="I8783" i="7" s="1"/>
  <c r="H8782" i="7"/>
  <c r="I8782" i="7" s="1"/>
  <c r="H8781" i="7"/>
  <c r="I8781" i="7" s="1"/>
  <c r="H8780" i="7"/>
  <c r="I8780" i="7" s="1"/>
  <c r="H8779" i="7"/>
  <c r="I8779" i="7" s="1"/>
  <c r="H8778" i="7"/>
  <c r="I8778" i="7" s="1"/>
  <c r="H8777" i="7"/>
  <c r="I8777" i="7" s="1"/>
  <c r="H8776" i="7"/>
  <c r="I8776" i="7" s="1"/>
  <c r="H8775" i="7"/>
  <c r="I8775" i="7" s="1"/>
  <c r="H8774" i="7"/>
  <c r="I8774" i="7" s="1"/>
  <c r="H8773" i="7"/>
  <c r="I8773" i="7" s="1"/>
  <c r="H8772" i="7"/>
  <c r="I8772" i="7" s="1"/>
  <c r="H8771" i="7"/>
  <c r="I8771" i="7" s="1"/>
  <c r="H8770" i="7"/>
  <c r="I8770" i="7" s="1"/>
  <c r="H8769" i="7"/>
  <c r="I8769" i="7" s="1"/>
  <c r="H8768" i="7"/>
  <c r="I8768" i="7" s="1"/>
  <c r="H8767" i="7"/>
  <c r="I8767" i="7" s="1"/>
  <c r="H8766" i="7"/>
  <c r="I8766" i="7" s="1"/>
  <c r="H8765" i="7"/>
  <c r="I8765" i="7" s="1"/>
  <c r="H8764" i="7"/>
  <c r="I8764" i="7" s="1"/>
  <c r="H8763" i="7"/>
  <c r="I8763" i="7" s="1"/>
  <c r="H8762" i="7"/>
  <c r="I8762" i="7" s="1"/>
  <c r="H8761" i="7"/>
  <c r="I8761" i="7" s="1"/>
  <c r="H8760" i="7"/>
  <c r="I8760" i="7" s="1"/>
  <c r="H8759" i="7"/>
  <c r="I8759" i="7" s="1"/>
  <c r="H8758" i="7"/>
  <c r="I8758" i="7" s="1"/>
  <c r="H8757" i="7"/>
  <c r="I8757" i="7" s="1"/>
  <c r="H8756" i="7"/>
  <c r="I8756" i="7" s="1"/>
  <c r="H8755" i="7"/>
  <c r="I8755" i="7" s="1"/>
  <c r="H8754" i="7"/>
  <c r="I8754" i="7" s="1"/>
  <c r="H8753" i="7"/>
  <c r="I8753" i="7" s="1"/>
  <c r="H8752" i="7"/>
  <c r="I8752" i="7" s="1"/>
  <c r="H8751" i="7"/>
  <c r="I8751" i="7" s="1"/>
  <c r="H8750" i="7"/>
  <c r="I8750" i="7" s="1"/>
  <c r="H8749" i="7"/>
  <c r="I8749" i="7" s="1"/>
  <c r="H8748" i="7"/>
  <c r="I8748" i="7" s="1"/>
  <c r="H8747" i="7"/>
  <c r="I8747" i="7" s="1"/>
  <c r="H8746" i="7"/>
  <c r="I8746" i="7" s="1"/>
  <c r="H8745" i="7"/>
  <c r="I8745" i="7" s="1"/>
  <c r="H8744" i="7"/>
  <c r="I8744" i="7" s="1"/>
  <c r="H8743" i="7"/>
  <c r="I8743" i="7" s="1"/>
  <c r="H8742" i="7"/>
  <c r="I8742" i="7" s="1"/>
  <c r="H8741" i="7"/>
  <c r="I8741" i="7" s="1"/>
  <c r="H8740" i="7"/>
  <c r="I8740" i="7" s="1"/>
  <c r="H8739" i="7"/>
  <c r="I8739" i="7" s="1"/>
  <c r="H8738" i="7"/>
  <c r="I8738" i="7" s="1"/>
  <c r="H8737" i="7"/>
  <c r="I8737" i="7" s="1"/>
  <c r="H8736" i="7"/>
  <c r="I8736" i="7" s="1"/>
  <c r="H8735" i="7"/>
  <c r="I8735" i="7" s="1"/>
  <c r="H8734" i="7"/>
  <c r="I8734" i="7" s="1"/>
  <c r="H8733" i="7"/>
  <c r="I8733" i="7" s="1"/>
  <c r="H8732" i="7"/>
  <c r="I8732" i="7" s="1"/>
  <c r="H8731" i="7"/>
  <c r="I8731" i="7" s="1"/>
  <c r="H8730" i="7"/>
  <c r="I8730" i="7" s="1"/>
  <c r="H8729" i="7"/>
  <c r="I8729" i="7" s="1"/>
  <c r="H8728" i="7"/>
  <c r="I8728" i="7" s="1"/>
  <c r="H8727" i="7"/>
  <c r="I8727" i="7" s="1"/>
  <c r="H8726" i="7"/>
  <c r="I8726" i="7" s="1"/>
  <c r="H8725" i="7"/>
  <c r="I8725" i="7" s="1"/>
  <c r="H8724" i="7"/>
  <c r="I8724" i="7" s="1"/>
  <c r="H8723" i="7"/>
  <c r="I8723" i="7" s="1"/>
  <c r="H8722" i="7"/>
  <c r="I8722" i="7" s="1"/>
  <c r="H8721" i="7"/>
  <c r="I8721" i="7" s="1"/>
  <c r="H8720" i="7"/>
  <c r="I8720" i="7" s="1"/>
  <c r="H8719" i="7"/>
  <c r="I8719" i="7" s="1"/>
  <c r="H8718" i="7"/>
  <c r="I8718" i="7" s="1"/>
  <c r="H8717" i="7"/>
  <c r="I8717" i="7" s="1"/>
  <c r="H8716" i="7"/>
  <c r="I8716" i="7" s="1"/>
  <c r="H8715" i="7"/>
  <c r="I8715" i="7" s="1"/>
  <c r="H8714" i="7"/>
  <c r="I8714" i="7" s="1"/>
  <c r="H8713" i="7"/>
  <c r="I8713" i="7" s="1"/>
  <c r="H8712" i="7"/>
  <c r="I8712" i="7" s="1"/>
  <c r="H8711" i="7"/>
  <c r="I8711" i="7" s="1"/>
  <c r="H8710" i="7"/>
  <c r="I8710" i="7" s="1"/>
  <c r="H8709" i="7"/>
  <c r="I8709" i="7" s="1"/>
  <c r="H8708" i="7"/>
  <c r="I8708" i="7" s="1"/>
  <c r="H8707" i="7"/>
  <c r="I8707" i="7" s="1"/>
  <c r="H8706" i="7"/>
  <c r="I8706" i="7" s="1"/>
  <c r="H8705" i="7"/>
  <c r="I8705" i="7" s="1"/>
  <c r="H8704" i="7"/>
  <c r="I8704" i="7" s="1"/>
  <c r="H8703" i="7"/>
  <c r="I8703" i="7" s="1"/>
  <c r="H8702" i="7"/>
  <c r="I8702" i="7" s="1"/>
  <c r="H8701" i="7"/>
  <c r="I8701" i="7" s="1"/>
  <c r="H8700" i="7"/>
  <c r="I8700" i="7" s="1"/>
  <c r="H8699" i="7"/>
  <c r="I8699" i="7" s="1"/>
  <c r="H8698" i="7"/>
  <c r="I8698" i="7" s="1"/>
  <c r="H8697" i="7"/>
  <c r="I8697" i="7" s="1"/>
  <c r="H8696" i="7"/>
  <c r="I8696" i="7" s="1"/>
  <c r="H8695" i="7"/>
  <c r="I8695" i="7" s="1"/>
  <c r="H8694" i="7"/>
  <c r="I8694" i="7" s="1"/>
  <c r="H8693" i="7"/>
  <c r="I8693" i="7" s="1"/>
  <c r="H8692" i="7"/>
  <c r="I8692" i="7" s="1"/>
  <c r="H8691" i="7"/>
  <c r="I8691" i="7" s="1"/>
  <c r="H8690" i="7"/>
  <c r="I8690" i="7" s="1"/>
  <c r="H8689" i="7"/>
  <c r="I8689" i="7" s="1"/>
  <c r="H8688" i="7"/>
  <c r="I8688" i="7" s="1"/>
  <c r="H8687" i="7"/>
  <c r="I8687" i="7" s="1"/>
  <c r="H8686" i="7"/>
  <c r="I8686" i="7" s="1"/>
  <c r="H8685" i="7"/>
  <c r="I8685" i="7" s="1"/>
  <c r="H8684" i="7"/>
  <c r="I8684" i="7" s="1"/>
  <c r="H8683" i="7"/>
  <c r="I8683" i="7" s="1"/>
  <c r="H8682" i="7"/>
  <c r="I8682" i="7" s="1"/>
  <c r="H8681" i="7"/>
  <c r="I8681" i="7" s="1"/>
  <c r="H8680" i="7"/>
  <c r="I8680" i="7" s="1"/>
  <c r="H8679" i="7"/>
  <c r="I8679" i="7" s="1"/>
  <c r="H8678" i="7"/>
  <c r="I8678" i="7" s="1"/>
  <c r="H8677" i="7"/>
  <c r="I8677" i="7" s="1"/>
  <c r="H8676" i="7"/>
  <c r="I8676" i="7" s="1"/>
  <c r="H8675" i="7"/>
  <c r="I8675" i="7" s="1"/>
  <c r="H8674" i="7"/>
  <c r="I8674" i="7" s="1"/>
  <c r="H8673" i="7"/>
  <c r="I8673" i="7" s="1"/>
  <c r="H8672" i="7"/>
  <c r="I8672" i="7" s="1"/>
  <c r="H8671" i="7"/>
  <c r="I8671" i="7" s="1"/>
  <c r="H8670" i="7"/>
  <c r="I8670" i="7" s="1"/>
  <c r="H8669" i="7"/>
  <c r="I8669" i="7" s="1"/>
  <c r="I8668" i="7"/>
  <c r="H8668" i="7"/>
  <c r="H8667" i="7"/>
  <c r="I8667" i="7" s="1"/>
  <c r="I8666" i="7"/>
  <c r="H8666" i="7"/>
  <c r="H8665" i="7"/>
  <c r="I8665" i="7" s="1"/>
  <c r="I8664" i="7"/>
  <c r="H8664" i="7"/>
  <c r="H8663" i="7"/>
  <c r="I8663" i="7" s="1"/>
  <c r="I8662" i="7"/>
  <c r="H8662" i="7"/>
  <c r="H8661" i="7"/>
  <c r="I8661" i="7" s="1"/>
  <c r="I8660" i="7"/>
  <c r="H8660" i="7"/>
  <c r="H8659" i="7"/>
  <c r="I8659" i="7" s="1"/>
  <c r="I8658" i="7"/>
  <c r="H8658" i="7"/>
  <c r="H8657" i="7"/>
  <c r="I8657" i="7" s="1"/>
  <c r="I8656" i="7"/>
  <c r="H8656" i="7"/>
  <c r="H8655" i="7"/>
  <c r="I8655" i="7" s="1"/>
  <c r="I8654" i="7"/>
  <c r="H8654" i="7"/>
  <c r="H8653" i="7"/>
  <c r="I8653" i="7" s="1"/>
  <c r="I8652" i="7"/>
  <c r="H8652" i="7"/>
  <c r="H8651" i="7"/>
  <c r="I8651" i="7" s="1"/>
  <c r="I8650" i="7"/>
  <c r="H8650" i="7"/>
  <c r="H8649" i="7"/>
  <c r="I8649" i="7" s="1"/>
  <c r="I8648" i="7"/>
  <c r="H8648" i="7"/>
  <c r="H8647" i="7"/>
  <c r="I8647" i="7" s="1"/>
  <c r="I8646" i="7"/>
  <c r="H8646" i="7"/>
  <c r="H8645" i="7"/>
  <c r="I8645" i="7" s="1"/>
  <c r="I8644" i="7"/>
  <c r="H8644" i="7"/>
  <c r="H8643" i="7"/>
  <c r="I8643" i="7" s="1"/>
  <c r="I8642" i="7"/>
  <c r="H8642" i="7"/>
  <c r="H8641" i="7"/>
  <c r="I8641" i="7" s="1"/>
  <c r="I8640" i="7"/>
  <c r="H8640" i="7"/>
  <c r="H8639" i="7"/>
  <c r="I8639" i="7" s="1"/>
  <c r="I8638" i="7"/>
  <c r="H8638" i="7"/>
  <c r="H8637" i="7"/>
  <c r="I8637" i="7" s="1"/>
  <c r="I8636" i="7"/>
  <c r="H8636" i="7"/>
  <c r="H8635" i="7"/>
  <c r="I8635" i="7" s="1"/>
  <c r="I8634" i="7"/>
  <c r="H8634" i="7"/>
  <c r="H8633" i="7"/>
  <c r="I8633" i="7" s="1"/>
  <c r="I8632" i="7"/>
  <c r="H8632" i="7"/>
  <c r="H8631" i="7"/>
  <c r="I8631" i="7" s="1"/>
  <c r="I8630" i="7"/>
  <c r="H8630" i="7"/>
  <c r="H8629" i="7"/>
  <c r="I8629" i="7" s="1"/>
  <c r="I8628" i="7"/>
  <c r="H8628" i="7"/>
  <c r="H8627" i="7"/>
  <c r="I8627" i="7" s="1"/>
  <c r="I8626" i="7"/>
  <c r="H8626" i="7"/>
  <c r="H8625" i="7"/>
  <c r="I8625" i="7" s="1"/>
  <c r="I8624" i="7"/>
  <c r="H8624" i="7"/>
  <c r="H8623" i="7"/>
  <c r="I8623" i="7" s="1"/>
  <c r="I8622" i="7"/>
  <c r="H8622" i="7"/>
  <c r="H8621" i="7"/>
  <c r="I8621" i="7" s="1"/>
  <c r="I8620" i="7"/>
  <c r="H8620" i="7"/>
  <c r="H8619" i="7"/>
  <c r="I8619" i="7" s="1"/>
  <c r="I8618" i="7"/>
  <c r="H8618" i="7"/>
  <c r="H8617" i="7"/>
  <c r="I8617" i="7" s="1"/>
  <c r="I8616" i="7"/>
  <c r="H8616" i="7"/>
  <c r="H8615" i="7"/>
  <c r="I8615" i="7" s="1"/>
  <c r="I8614" i="7"/>
  <c r="H8614" i="7"/>
  <c r="H8613" i="7"/>
  <c r="I8613" i="7" s="1"/>
  <c r="I8612" i="7"/>
  <c r="H8612" i="7"/>
  <c r="H8611" i="7"/>
  <c r="I8611" i="7" s="1"/>
  <c r="I8610" i="7"/>
  <c r="H8610" i="7"/>
  <c r="H8609" i="7"/>
  <c r="I8609" i="7" s="1"/>
  <c r="I8608" i="7"/>
  <c r="H8608" i="7"/>
  <c r="H8607" i="7"/>
  <c r="I8607" i="7" s="1"/>
  <c r="I8606" i="7"/>
  <c r="H8606" i="7"/>
  <c r="H8605" i="7"/>
  <c r="I8605" i="7" s="1"/>
  <c r="I8604" i="7"/>
  <c r="H8604" i="7"/>
  <c r="H8603" i="7"/>
  <c r="I8603" i="7" s="1"/>
  <c r="I8602" i="7"/>
  <c r="H8602" i="7"/>
  <c r="H8601" i="7"/>
  <c r="I8601" i="7" s="1"/>
  <c r="I8600" i="7"/>
  <c r="H8600" i="7"/>
  <c r="H8599" i="7"/>
  <c r="I8599" i="7" s="1"/>
  <c r="I8598" i="7"/>
  <c r="H8598" i="7"/>
  <c r="H8597" i="7"/>
  <c r="I8597" i="7" s="1"/>
  <c r="I8596" i="7"/>
  <c r="H8596" i="7"/>
  <c r="H8595" i="7"/>
  <c r="I8595" i="7" s="1"/>
  <c r="I8594" i="7"/>
  <c r="H8594" i="7"/>
  <c r="H8593" i="7"/>
  <c r="I8593" i="7" s="1"/>
  <c r="I8592" i="7"/>
  <c r="H8592" i="7"/>
  <c r="H8591" i="7"/>
  <c r="I8591" i="7" s="1"/>
  <c r="I8590" i="7"/>
  <c r="H8590" i="7"/>
  <c r="H8589" i="7"/>
  <c r="I8589" i="7" s="1"/>
  <c r="I8588" i="7"/>
  <c r="H8588" i="7"/>
  <c r="H8587" i="7"/>
  <c r="I8587" i="7" s="1"/>
  <c r="I8586" i="7"/>
  <c r="H8586" i="7"/>
  <c r="H8585" i="7"/>
  <c r="I8585" i="7" s="1"/>
  <c r="I8584" i="7"/>
  <c r="H8584" i="7"/>
  <c r="H8583" i="7"/>
  <c r="I8583" i="7" s="1"/>
  <c r="I8582" i="7"/>
  <c r="H8582" i="7"/>
  <c r="H8581" i="7"/>
  <c r="I8581" i="7" s="1"/>
  <c r="I8580" i="7"/>
  <c r="H8580" i="7"/>
  <c r="H8579" i="7"/>
  <c r="I8579" i="7" s="1"/>
  <c r="I8578" i="7"/>
  <c r="H8578" i="7"/>
  <c r="H8577" i="7"/>
  <c r="I8577" i="7" s="1"/>
  <c r="I8576" i="7"/>
  <c r="H8576" i="7"/>
  <c r="H8575" i="7"/>
  <c r="I8575" i="7" s="1"/>
  <c r="I8574" i="7"/>
  <c r="H8574" i="7"/>
  <c r="H8573" i="7"/>
  <c r="I8573" i="7" s="1"/>
  <c r="I8572" i="7"/>
  <c r="H8572" i="7"/>
  <c r="H8571" i="7"/>
  <c r="I8571" i="7" s="1"/>
  <c r="I8570" i="7"/>
  <c r="H8570" i="7"/>
  <c r="H8569" i="7"/>
  <c r="I8569" i="7" s="1"/>
  <c r="I8568" i="7"/>
  <c r="H8568" i="7"/>
  <c r="H8567" i="7"/>
  <c r="I8567" i="7" s="1"/>
  <c r="I8566" i="7"/>
  <c r="H8566" i="7"/>
  <c r="H8565" i="7"/>
  <c r="I8565" i="7" s="1"/>
  <c r="I8564" i="7"/>
  <c r="H8564" i="7"/>
  <c r="H8563" i="7"/>
  <c r="I8563" i="7" s="1"/>
  <c r="I8562" i="7"/>
  <c r="H8562" i="7"/>
  <c r="H8561" i="7"/>
  <c r="I8561" i="7" s="1"/>
  <c r="I8560" i="7"/>
  <c r="H8560" i="7"/>
  <c r="H8559" i="7"/>
  <c r="I8559" i="7" s="1"/>
  <c r="I8558" i="7"/>
  <c r="H8558" i="7"/>
  <c r="H8557" i="7"/>
  <c r="I8557" i="7" s="1"/>
  <c r="I8556" i="7"/>
  <c r="H8556" i="7"/>
  <c r="H8555" i="7"/>
  <c r="I8555" i="7" s="1"/>
  <c r="I8554" i="7"/>
  <c r="H8554" i="7"/>
  <c r="H8553" i="7"/>
  <c r="I8553" i="7" s="1"/>
  <c r="I8552" i="7"/>
  <c r="H8552" i="7"/>
  <c r="H8551" i="7"/>
  <c r="I8551" i="7" s="1"/>
  <c r="I8550" i="7"/>
  <c r="H8550" i="7"/>
  <c r="H8549" i="7"/>
  <c r="I8549" i="7" s="1"/>
  <c r="I8548" i="7"/>
  <c r="H8548" i="7"/>
  <c r="H8547" i="7"/>
  <c r="I8547" i="7" s="1"/>
  <c r="I8546" i="7"/>
  <c r="H8546" i="7"/>
  <c r="H8545" i="7"/>
  <c r="I8545" i="7" s="1"/>
  <c r="I8544" i="7"/>
  <c r="H8544" i="7"/>
  <c r="H8543" i="7"/>
  <c r="I8543" i="7" s="1"/>
  <c r="I8542" i="7"/>
  <c r="H8542" i="7"/>
  <c r="H8541" i="7"/>
  <c r="I8541" i="7" s="1"/>
  <c r="I8540" i="7"/>
  <c r="H8540" i="7"/>
  <c r="H8539" i="7"/>
  <c r="I8539" i="7" s="1"/>
  <c r="I8538" i="7"/>
  <c r="H8538" i="7"/>
  <c r="H8537" i="7"/>
  <c r="I8537" i="7" s="1"/>
  <c r="I8536" i="7"/>
  <c r="H8536" i="7"/>
  <c r="H8535" i="7"/>
  <c r="I8535" i="7" s="1"/>
  <c r="I8534" i="7"/>
  <c r="H8534" i="7"/>
  <c r="H8533" i="7"/>
  <c r="I8533" i="7" s="1"/>
  <c r="I8532" i="7"/>
  <c r="H8532" i="7"/>
  <c r="H8531" i="7"/>
  <c r="I8531" i="7" s="1"/>
  <c r="I8530" i="7"/>
  <c r="H8530" i="7"/>
  <c r="H8529" i="7"/>
  <c r="I8529" i="7" s="1"/>
  <c r="I8528" i="7"/>
  <c r="H8528" i="7"/>
  <c r="H8527" i="7"/>
  <c r="I8527" i="7" s="1"/>
  <c r="I8526" i="7"/>
  <c r="H8526" i="7"/>
  <c r="H8525" i="7"/>
  <c r="I8525" i="7" s="1"/>
  <c r="I8524" i="7"/>
  <c r="H8524" i="7"/>
  <c r="H8523" i="7"/>
  <c r="I8523" i="7" s="1"/>
  <c r="I8522" i="7"/>
  <c r="H8522" i="7"/>
  <c r="H8521" i="7"/>
  <c r="I8521" i="7" s="1"/>
  <c r="I8520" i="7"/>
  <c r="H8520" i="7"/>
  <c r="H8519" i="7"/>
  <c r="I8519" i="7" s="1"/>
  <c r="I8518" i="7"/>
  <c r="H8518" i="7"/>
  <c r="H8517" i="7"/>
  <c r="I8517" i="7" s="1"/>
  <c r="I8516" i="7"/>
  <c r="H8516" i="7"/>
  <c r="H8515" i="7"/>
  <c r="I8515" i="7" s="1"/>
  <c r="I8514" i="7"/>
  <c r="H8514" i="7"/>
  <c r="H8513" i="7"/>
  <c r="I8513" i="7" s="1"/>
  <c r="I8512" i="7"/>
  <c r="H8512" i="7"/>
  <c r="H8511" i="7"/>
  <c r="I8511" i="7" s="1"/>
  <c r="I8510" i="7"/>
  <c r="H8510" i="7"/>
  <c r="H8509" i="7"/>
  <c r="I8509" i="7" s="1"/>
  <c r="I8508" i="7"/>
  <c r="H8508" i="7"/>
  <c r="H8507" i="7"/>
  <c r="I8507" i="7" s="1"/>
  <c r="I8506" i="7"/>
  <c r="H8506" i="7"/>
  <c r="H8505" i="7"/>
  <c r="I8505" i="7" s="1"/>
  <c r="I8504" i="7"/>
  <c r="H8504" i="7"/>
  <c r="H8503" i="7"/>
  <c r="I8503" i="7" s="1"/>
  <c r="I8502" i="7"/>
  <c r="H8502" i="7"/>
  <c r="H8501" i="7"/>
  <c r="I8501" i="7" s="1"/>
  <c r="I8500" i="7"/>
  <c r="H8500" i="7"/>
  <c r="H8499" i="7"/>
  <c r="I8499" i="7" s="1"/>
  <c r="I8498" i="7"/>
  <c r="H8498" i="7"/>
  <c r="H8497" i="7"/>
  <c r="I8497" i="7" s="1"/>
  <c r="I8496" i="7"/>
  <c r="H8496" i="7"/>
  <c r="H8495" i="7"/>
  <c r="I8495" i="7" s="1"/>
  <c r="I8494" i="7"/>
  <c r="H8494" i="7"/>
  <c r="H8493" i="7"/>
  <c r="I8493" i="7" s="1"/>
  <c r="I8492" i="7"/>
  <c r="H8492" i="7"/>
  <c r="H8491" i="7"/>
  <c r="I8491" i="7" s="1"/>
  <c r="I8490" i="7"/>
  <c r="H8490" i="7"/>
  <c r="H8489" i="7"/>
  <c r="I8489" i="7" s="1"/>
  <c r="I8488" i="7"/>
  <c r="H8488" i="7"/>
  <c r="H8487" i="7"/>
  <c r="I8487" i="7" s="1"/>
  <c r="I8486" i="7"/>
  <c r="H8486" i="7"/>
  <c r="H8485" i="7"/>
  <c r="I8485" i="7" s="1"/>
  <c r="I8484" i="7"/>
  <c r="H8484" i="7"/>
  <c r="H8483" i="7"/>
  <c r="I8483" i="7" s="1"/>
  <c r="I8482" i="7"/>
  <c r="H8482" i="7"/>
  <c r="H8481" i="7"/>
  <c r="I8481" i="7" s="1"/>
  <c r="I8480" i="7"/>
  <c r="H8480" i="7"/>
  <c r="H8479" i="7"/>
  <c r="I8479" i="7" s="1"/>
  <c r="I8478" i="7"/>
  <c r="H8478" i="7"/>
  <c r="H8477" i="7"/>
  <c r="I8477" i="7" s="1"/>
  <c r="I8476" i="7"/>
  <c r="H8476" i="7"/>
  <c r="H8475" i="7"/>
  <c r="I8475" i="7" s="1"/>
  <c r="I8474" i="7"/>
  <c r="H8474" i="7"/>
  <c r="H8473" i="7"/>
  <c r="I8473" i="7" s="1"/>
  <c r="I8472" i="7"/>
  <c r="H8472" i="7"/>
  <c r="H8471" i="7"/>
  <c r="I8471" i="7" s="1"/>
  <c r="I8470" i="7"/>
  <c r="H8470" i="7"/>
  <c r="H8469" i="7"/>
  <c r="I8469" i="7" s="1"/>
  <c r="I8468" i="7"/>
  <c r="H8468" i="7"/>
  <c r="H8467" i="7"/>
  <c r="I8467" i="7" s="1"/>
  <c r="I8466" i="7"/>
  <c r="H8466" i="7"/>
  <c r="H8465" i="7"/>
  <c r="I8465" i="7" s="1"/>
  <c r="I8464" i="7"/>
  <c r="H8464" i="7"/>
  <c r="H8463" i="7"/>
  <c r="I8463" i="7" s="1"/>
  <c r="I8462" i="7"/>
  <c r="H8462" i="7"/>
  <c r="H8461" i="7"/>
  <c r="I8461" i="7" s="1"/>
  <c r="I8460" i="7"/>
  <c r="H8460" i="7"/>
  <c r="H8459" i="7"/>
  <c r="I8459" i="7" s="1"/>
  <c r="I8458" i="7"/>
  <c r="H8458" i="7"/>
  <c r="H8457" i="7"/>
  <c r="I8457" i="7" s="1"/>
  <c r="I8456" i="7"/>
  <c r="H8456" i="7"/>
  <c r="H8455" i="7"/>
  <c r="I8455" i="7" s="1"/>
  <c r="I8454" i="7"/>
  <c r="H8454" i="7"/>
  <c r="H8453" i="7"/>
  <c r="I8453" i="7" s="1"/>
  <c r="I8452" i="7"/>
  <c r="H8452" i="7"/>
  <c r="H8451" i="7"/>
  <c r="I8451" i="7" s="1"/>
  <c r="I8450" i="7"/>
  <c r="H8450" i="7"/>
  <c r="H8449" i="7"/>
  <c r="I8449" i="7" s="1"/>
  <c r="I8448" i="7"/>
  <c r="H8448" i="7"/>
  <c r="H8447" i="7"/>
  <c r="I8447" i="7" s="1"/>
  <c r="I8446" i="7"/>
  <c r="H8446" i="7"/>
  <c r="H8445" i="7"/>
  <c r="I8445" i="7" s="1"/>
  <c r="I8444" i="7"/>
  <c r="H8444" i="7"/>
  <c r="H8443" i="7"/>
  <c r="I8443" i="7" s="1"/>
  <c r="I8442" i="7"/>
  <c r="H8442" i="7"/>
  <c r="H8441" i="7"/>
  <c r="I8441" i="7" s="1"/>
  <c r="I8440" i="7"/>
  <c r="H8440" i="7"/>
  <c r="H8439" i="7"/>
  <c r="I8439" i="7" s="1"/>
  <c r="I8438" i="7"/>
  <c r="H8438" i="7"/>
  <c r="H8437" i="7"/>
  <c r="I8437" i="7" s="1"/>
  <c r="I8436" i="7"/>
  <c r="H8436" i="7"/>
  <c r="H8435" i="7"/>
  <c r="I8435" i="7" s="1"/>
  <c r="I8434" i="7"/>
  <c r="H8434" i="7"/>
  <c r="H8433" i="7"/>
  <c r="I8433" i="7" s="1"/>
  <c r="I8432" i="7"/>
  <c r="H8432" i="7"/>
  <c r="H8431" i="7"/>
  <c r="I8431" i="7" s="1"/>
  <c r="I8430" i="7"/>
  <c r="H8430" i="7"/>
  <c r="H8429" i="7"/>
  <c r="I8429" i="7" s="1"/>
  <c r="I8428" i="7"/>
  <c r="H8428" i="7"/>
  <c r="H8427" i="7"/>
  <c r="I8427" i="7" s="1"/>
  <c r="I8426" i="7"/>
  <c r="H8426" i="7"/>
  <c r="H8425" i="7"/>
  <c r="I8425" i="7" s="1"/>
  <c r="I8424" i="7"/>
  <c r="H8424" i="7"/>
  <c r="H8423" i="7"/>
  <c r="I8423" i="7" s="1"/>
  <c r="I8422" i="7"/>
  <c r="H8422" i="7"/>
  <c r="H8421" i="7"/>
  <c r="I8421" i="7" s="1"/>
  <c r="I8420" i="7"/>
  <c r="H8420" i="7"/>
  <c r="H8419" i="7"/>
  <c r="I8419" i="7" s="1"/>
  <c r="I8418" i="7"/>
  <c r="H8418" i="7"/>
  <c r="H8417" i="7"/>
  <c r="I8417" i="7" s="1"/>
  <c r="I8416" i="7"/>
  <c r="H8416" i="7"/>
  <c r="H8415" i="7"/>
  <c r="I8415" i="7" s="1"/>
  <c r="I8414" i="7"/>
  <c r="H8414" i="7"/>
  <c r="H8413" i="7"/>
  <c r="I8413" i="7" s="1"/>
  <c r="I8412" i="7"/>
  <c r="H8412" i="7"/>
  <c r="H8411" i="7"/>
  <c r="I8411" i="7" s="1"/>
  <c r="I8410" i="7"/>
  <c r="H8410" i="7"/>
  <c r="H8409" i="7"/>
  <c r="I8409" i="7" s="1"/>
  <c r="I8408" i="7"/>
  <c r="H8408" i="7"/>
  <c r="H8407" i="7"/>
  <c r="I8407" i="7" s="1"/>
  <c r="I8406" i="7"/>
  <c r="H8406" i="7"/>
  <c r="H8405" i="7"/>
  <c r="I8405" i="7" s="1"/>
  <c r="I8404" i="7"/>
  <c r="H8404" i="7"/>
  <c r="H8403" i="7"/>
  <c r="I8403" i="7" s="1"/>
  <c r="I8402" i="7"/>
  <c r="H8402" i="7"/>
  <c r="H8401" i="7"/>
  <c r="I8401" i="7" s="1"/>
  <c r="I8400" i="7"/>
  <c r="H8400" i="7"/>
  <c r="H8399" i="7"/>
  <c r="I8399" i="7" s="1"/>
  <c r="I8398" i="7"/>
  <c r="H8398" i="7"/>
  <c r="H8397" i="7"/>
  <c r="I8397" i="7" s="1"/>
  <c r="I8396" i="7"/>
  <c r="H8396" i="7"/>
  <c r="H8395" i="7"/>
  <c r="I8395" i="7" s="1"/>
  <c r="I8394" i="7"/>
  <c r="H8394" i="7"/>
  <c r="H8393" i="7"/>
  <c r="I8393" i="7" s="1"/>
  <c r="I8392" i="7"/>
  <c r="H8392" i="7"/>
  <c r="H8391" i="7"/>
  <c r="I8391" i="7" s="1"/>
  <c r="I8390" i="7"/>
  <c r="H8390" i="7"/>
  <c r="H8389" i="7"/>
  <c r="I8389" i="7" s="1"/>
  <c r="I8388" i="7"/>
  <c r="H8388" i="7"/>
  <c r="H8387" i="7"/>
  <c r="I8387" i="7" s="1"/>
  <c r="I8386" i="7"/>
  <c r="H8386" i="7"/>
  <c r="H8385" i="7"/>
  <c r="I8385" i="7" s="1"/>
  <c r="I8384" i="7"/>
  <c r="H8384" i="7"/>
  <c r="H8383" i="7"/>
  <c r="I8383" i="7" s="1"/>
  <c r="I8382" i="7"/>
  <c r="H8382" i="7"/>
  <c r="H8381" i="7"/>
  <c r="I8381" i="7" s="1"/>
  <c r="I8380" i="7"/>
  <c r="H8380" i="7"/>
  <c r="H8379" i="7"/>
  <c r="I8379" i="7" s="1"/>
  <c r="I8378" i="7"/>
  <c r="H8378" i="7"/>
  <c r="H8377" i="7"/>
  <c r="I8377" i="7" s="1"/>
  <c r="I8376" i="7"/>
  <c r="H8376" i="7"/>
  <c r="H8375" i="7"/>
  <c r="I8375" i="7" s="1"/>
  <c r="I8374" i="7"/>
  <c r="H8374" i="7"/>
  <c r="H8373" i="7"/>
  <c r="I8373" i="7" s="1"/>
  <c r="I8372" i="7"/>
  <c r="H8372" i="7"/>
  <c r="H8371" i="7"/>
  <c r="I8371" i="7" s="1"/>
  <c r="I8370" i="7"/>
  <c r="H8370" i="7"/>
  <c r="H8369" i="7"/>
  <c r="I8369" i="7" s="1"/>
  <c r="I8368" i="7"/>
  <c r="H8368" i="7"/>
  <c r="H8367" i="7"/>
  <c r="I8367" i="7" s="1"/>
  <c r="I8366" i="7"/>
  <c r="H8366" i="7"/>
  <c r="H8365" i="7"/>
  <c r="I8365" i="7" s="1"/>
  <c r="I8364" i="7"/>
  <c r="H8364" i="7"/>
  <c r="H8363" i="7"/>
  <c r="I8363" i="7" s="1"/>
  <c r="I8362" i="7"/>
  <c r="H8362" i="7"/>
  <c r="H8361" i="7"/>
  <c r="I8361" i="7" s="1"/>
  <c r="I8360" i="7"/>
  <c r="H8360" i="7"/>
  <c r="H8359" i="7"/>
  <c r="I8359" i="7" s="1"/>
  <c r="I8358" i="7"/>
  <c r="H8358" i="7"/>
  <c r="H8357" i="7"/>
  <c r="I8357" i="7" s="1"/>
  <c r="I8356" i="7"/>
  <c r="H8356" i="7"/>
  <c r="H8355" i="7"/>
  <c r="I8355" i="7" s="1"/>
  <c r="I8354" i="7"/>
  <c r="H8354" i="7"/>
  <c r="H8353" i="7"/>
  <c r="I8353" i="7" s="1"/>
  <c r="I8352" i="7"/>
  <c r="H8352" i="7"/>
  <c r="H8351" i="7"/>
  <c r="I8351" i="7" s="1"/>
  <c r="I8350" i="7"/>
  <c r="H8350" i="7"/>
  <c r="H8349" i="7"/>
  <c r="I8349" i="7" s="1"/>
  <c r="I8348" i="7"/>
  <c r="H8348" i="7"/>
  <c r="H8347" i="7"/>
  <c r="I8347" i="7" s="1"/>
  <c r="I8346" i="7"/>
  <c r="H8346" i="7"/>
  <c r="H8345" i="7"/>
  <c r="I8345" i="7" s="1"/>
  <c r="I8344" i="7"/>
  <c r="H8344" i="7"/>
  <c r="H8343" i="7"/>
  <c r="I8343" i="7" s="1"/>
  <c r="I8342" i="7"/>
  <c r="H8342" i="7"/>
  <c r="H8341" i="7"/>
  <c r="I8341" i="7" s="1"/>
  <c r="I8340" i="7"/>
  <c r="H8340" i="7"/>
  <c r="H8339" i="7"/>
  <c r="I8339" i="7" s="1"/>
  <c r="I8338" i="7"/>
  <c r="H8338" i="7"/>
  <c r="H8337" i="7"/>
  <c r="I8337" i="7" s="1"/>
  <c r="I8336" i="7"/>
  <c r="H8336" i="7"/>
  <c r="H8335" i="7"/>
  <c r="I8335" i="7" s="1"/>
  <c r="I8334" i="7"/>
  <c r="H8334" i="7"/>
  <c r="H8333" i="7"/>
  <c r="I8333" i="7" s="1"/>
  <c r="I8332" i="7"/>
  <c r="H8332" i="7"/>
  <c r="H8331" i="7"/>
  <c r="I8331" i="7" s="1"/>
  <c r="I8330" i="7"/>
  <c r="H8330" i="7"/>
  <c r="H8329" i="7"/>
  <c r="I8329" i="7" s="1"/>
  <c r="I8328" i="7"/>
  <c r="H8328" i="7"/>
  <c r="H8327" i="7"/>
  <c r="I8327" i="7" s="1"/>
  <c r="I8326" i="7"/>
  <c r="H8326" i="7"/>
  <c r="H8325" i="7"/>
  <c r="I8325" i="7" s="1"/>
  <c r="I8324" i="7"/>
  <c r="H8324" i="7"/>
  <c r="H8323" i="7"/>
  <c r="I8323" i="7" s="1"/>
  <c r="I8322" i="7"/>
  <c r="H8322" i="7"/>
  <c r="H8321" i="7"/>
  <c r="I8321" i="7" s="1"/>
  <c r="I8320" i="7"/>
  <c r="H8320" i="7"/>
  <c r="H8319" i="7"/>
  <c r="I8319" i="7" s="1"/>
  <c r="I8318" i="7"/>
  <c r="H8318" i="7"/>
  <c r="H8317" i="7"/>
  <c r="I8317" i="7" s="1"/>
  <c r="I8316" i="7"/>
  <c r="H8316" i="7"/>
  <c r="H8315" i="7"/>
  <c r="I8315" i="7" s="1"/>
  <c r="I8314" i="7"/>
  <c r="H8314" i="7"/>
  <c r="H8313" i="7"/>
  <c r="I8313" i="7" s="1"/>
  <c r="I8312" i="7"/>
  <c r="H8312" i="7"/>
  <c r="H8311" i="7"/>
  <c r="I8311" i="7" s="1"/>
  <c r="I8310" i="7"/>
  <c r="H8310" i="7"/>
  <c r="H8309" i="7"/>
  <c r="I8309" i="7" s="1"/>
  <c r="I8308" i="7"/>
  <c r="H8308" i="7"/>
  <c r="H8307" i="7"/>
  <c r="I8307" i="7" s="1"/>
  <c r="I8306" i="7"/>
  <c r="H8306" i="7"/>
  <c r="H8305" i="7"/>
  <c r="I8305" i="7" s="1"/>
  <c r="I8304" i="7"/>
  <c r="H8304" i="7"/>
  <c r="H8303" i="7"/>
  <c r="I8303" i="7" s="1"/>
  <c r="I8302" i="7"/>
  <c r="H8302" i="7"/>
  <c r="H8301" i="7"/>
  <c r="I8301" i="7" s="1"/>
  <c r="I8300" i="7"/>
  <c r="H8300" i="7"/>
  <c r="H8299" i="7"/>
  <c r="I8299" i="7" s="1"/>
  <c r="I8298" i="7"/>
  <c r="H8298" i="7"/>
  <c r="H8297" i="7"/>
  <c r="I8297" i="7" s="1"/>
  <c r="I8296" i="7"/>
  <c r="H8296" i="7"/>
  <c r="H8295" i="7"/>
  <c r="I8295" i="7" s="1"/>
  <c r="I8294" i="7"/>
  <c r="H8294" i="7"/>
  <c r="H8293" i="7"/>
  <c r="I8293" i="7" s="1"/>
  <c r="I8292" i="7"/>
  <c r="H8292" i="7"/>
  <c r="H8291" i="7"/>
  <c r="I8291" i="7" s="1"/>
  <c r="I8290" i="7"/>
  <c r="H8290" i="7"/>
  <c r="H8289" i="7"/>
  <c r="I8289" i="7" s="1"/>
  <c r="I8288" i="7"/>
  <c r="H8288" i="7"/>
  <c r="H8287" i="7"/>
  <c r="I8287" i="7" s="1"/>
  <c r="I8286" i="7"/>
  <c r="H8286" i="7"/>
  <c r="H8285" i="7"/>
  <c r="I8285" i="7" s="1"/>
  <c r="I8284" i="7"/>
  <c r="H8284" i="7"/>
  <c r="H8283" i="7"/>
  <c r="I8283" i="7" s="1"/>
  <c r="I8282" i="7"/>
  <c r="H8282" i="7"/>
  <c r="H8281" i="7"/>
  <c r="I8281" i="7" s="1"/>
  <c r="I8280" i="7"/>
  <c r="H8280" i="7"/>
  <c r="H8279" i="7"/>
  <c r="I8279" i="7" s="1"/>
  <c r="I8278" i="7"/>
  <c r="H8278" i="7"/>
  <c r="H8277" i="7"/>
  <c r="I8277" i="7" s="1"/>
  <c r="I8276" i="7"/>
  <c r="H8276" i="7"/>
  <c r="H8275" i="7"/>
  <c r="I8275" i="7" s="1"/>
  <c r="I8274" i="7"/>
  <c r="H8274" i="7"/>
  <c r="H8273" i="7"/>
  <c r="I8273" i="7" s="1"/>
  <c r="I8272" i="7"/>
  <c r="H8272" i="7"/>
  <c r="H8271" i="7"/>
  <c r="I8271" i="7" s="1"/>
  <c r="I8270" i="7"/>
  <c r="H8270" i="7"/>
  <c r="H8269" i="7"/>
  <c r="I8269" i="7" s="1"/>
  <c r="I8268" i="7"/>
  <c r="H8268" i="7"/>
  <c r="H8267" i="7"/>
  <c r="I8267" i="7" s="1"/>
  <c r="I8266" i="7"/>
  <c r="H8266" i="7"/>
  <c r="H8265" i="7"/>
  <c r="I8265" i="7" s="1"/>
  <c r="I8264" i="7"/>
  <c r="H8264" i="7"/>
  <c r="H8263" i="7"/>
  <c r="I8263" i="7" s="1"/>
  <c r="I8262" i="7"/>
  <c r="H8262" i="7"/>
  <c r="H8261" i="7"/>
  <c r="I8261" i="7" s="1"/>
  <c r="I8260" i="7"/>
  <c r="H8260" i="7"/>
  <c r="H8259" i="7"/>
  <c r="I8259" i="7" s="1"/>
  <c r="I8258" i="7"/>
  <c r="H8258" i="7"/>
  <c r="H8257" i="7"/>
  <c r="I8257" i="7" s="1"/>
  <c r="I8256" i="7"/>
  <c r="H8256" i="7"/>
  <c r="H8255" i="7"/>
  <c r="I8255" i="7" s="1"/>
  <c r="I8254" i="7"/>
  <c r="H8254" i="7"/>
  <c r="H8253" i="7"/>
  <c r="I8253" i="7" s="1"/>
  <c r="I8252" i="7"/>
  <c r="H8252" i="7"/>
  <c r="H8251" i="7"/>
  <c r="I8251" i="7" s="1"/>
  <c r="I8250" i="7"/>
  <c r="H8250" i="7"/>
  <c r="H8249" i="7"/>
  <c r="I8249" i="7" s="1"/>
  <c r="I8248" i="7"/>
  <c r="H8248" i="7"/>
  <c r="H8247" i="7"/>
  <c r="I8247" i="7" s="1"/>
  <c r="I8246" i="7"/>
  <c r="H8246" i="7"/>
  <c r="H8245" i="7"/>
  <c r="I8245" i="7" s="1"/>
  <c r="I8244" i="7"/>
  <c r="H8244" i="7"/>
  <c r="H8243" i="7"/>
  <c r="I8243" i="7" s="1"/>
  <c r="I8242" i="7"/>
  <c r="H8242" i="7"/>
  <c r="H8241" i="7"/>
  <c r="I8241" i="7" s="1"/>
  <c r="I8240" i="7"/>
  <c r="H8240" i="7"/>
  <c r="H8239" i="7"/>
  <c r="I8239" i="7" s="1"/>
  <c r="I8238" i="7"/>
  <c r="H8238" i="7"/>
  <c r="H8237" i="7"/>
  <c r="I8237" i="7" s="1"/>
  <c r="I8236" i="7"/>
  <c r="H8236" i="7"/>
  <c r="H8235" i="7"/>
  <c r="I8235" i="7" s="1"/>
  <c r="I8234" i="7"/>
  <c r="H8234" i="7"/>
  <c r="H8233" i="7"/>
  <c r="I8233" i="7" s="1"/>
  <c r="I8232" i="7"/>
  <c r="H8232" i="7"/>
  <c r="H8231" i="7"/>
  <c r="I8231" i="7" s="1"/>
  <c r="I8230" i="7"/>
  <c r="H8230" i="7"/>
  <c r="H8229" i="7"/>
  <c r="I8229" i="7" s="1"/>
  <c r="I8228" i="7"/>
  <c r="H8228" i="7"/>
  <c r="H8227" i="7"/>
  <c r="I8227" i="7" s="1"/>
  <c r="I8226" i="7"/>
  <c r="H8226" i="7"/>
  <c r="H8225" i="7"/>
  <c r="I8225" i="7" s="1"/>
  <c r="I8224" i="7"/>
  <c r="H8224" i="7"/>
  <c r="H8223" i="7"/>
  <c r="I8223" i="7" s="1"/>
  <c r="I8222" i="7"/>
  <c r="H8222" i="7"/>
  <c r="H8221" i="7"/>
  <c r="I8221" i="7" s="1"/>
  <c r="I8220" i="7"/>
  <c r="H8220" i="7"/>
  <c r="H8219" i="7"/>
  <c r="I8219" i="7" s="1"/>
  <c r="I8218" i="7"/>
  <c r="H8218" i="7"/>
  <c r="H8217" i="7"/>
  <c r="I8217" i="7" s="1"/>
  <c r="I8216" i="7"/>
  <c r="H8216" i="7"/>
  <c r="H8215" i="7"/>
  <c r="I8215" i="7" s="1"/>
  <c r="I8214" i="7"/>
  <c r="H8214" i="7"/>
  <c r="H8213" i="7"/>
  <c r="I8213" i="7" s="1"/>
  <c r="I8212" i="7"/>
  <c r="H8212" i="7"/>
  <c r="H8211" i="7"/>
  <c r="I8211" i="7" s="1"/>
  <c r="I8210" i="7"/>
  <c r="H8210" i="7"/>
  <c r="H8209" i="7"/>
  <c r="I8209" i="7" s="1"/>
  <c r="I8208" i="7"/>
  <c r="H8208" i="7"/>
  <c r="H8207" i="7"/>
  <c r="I8207" i="7" s="1"/>
  <c r="I8206" i="7"/>
  <c r="H8206" i="7"/>
  <c r="H8205" i="7"/>
  <c r="I8205" i="7" s="1"/>
  <c r="I8204" i="7"/>
  <c r="H8204" i="7"/>
  <c r="H8203" i="7"/>
  <c r="I8203" i="7" s="1"/>
  <c r="I8202" i="7"/>
  <c r="H8202" i="7"/>
  <c r="H8201" i="7"/>
  <c r="I8201" i="7" s="1"/>
  <c r="I8200" i="7"/>
  <c r="H8200" i="7"/>
  <c r="H8199" i="7"/>
  <c r="I8199" i="7" s="1"/>
  <c r="I8198" i="7"/>
  <c r="H8198" i="7"/>
  <c r="H8197" i="7"/>
  <c r="I8197" i="7" s="1"/>
  <c r="I8196" i="7"/>
  <c r="H8196" i="7"/>
  <c r="H8195" i="7"/>
  <c r="I8195" i="7" s="1"/>
  <c r="I8194" i="7"/>
  <c r="H8194" i="7"/>
  <c r="H8193" i="7"/>
  <c r="I8193" i="7" s="1"/>
  <c r="I8192" i="7"/>
  <c r="H8192" i="7"/>
  <c r="H8191" i="7"/>
  <c r="I8191" i="7" s="1"/>
  <c r="I8190" i="7"/>
  <c r="H8190" i="7"/>
  <c r="H8189" i="7"/>
  <c r="I8189" i="7" s="1"/>
  <c r="I8188" i="7"/>
  <c r="H8188" i="7"/>
  <c r="H8187" i="7"/>
  <c r="I8187" i="7" s="1"/>
  <c r="I8186" i="7"/>
  <c r="H8186" i="7"/>
  <c r="H8185" i="7"/>
  <c r="I8185" i="7" s="1"/>
  <c r="I8184" i="7"/>
  <c r="H8184" i="7"/>
  <c r="H8183" i="7"/>
  <c r="I8183" i="7" s="1"/>
  <c r="I8182" i="7"/>
  <c r="H8182" i="7"/>
  <c r="H8181" i="7"/>
  <c r="I8181" i="7" s="1"/>
  <c r="I8180" i="7"/>
  <c r="H8180" i="7"/>
  <c r="H8179" i="7"/>
  <c r="I8179" i="7" s="1"/>
  <c r="I8178" i="7"/>
  <c r="H8178" i="7"/>
  <c r="H8177" i="7"/>
  <c r="I8177" i="7" s="1"/>
  <c r="I8176" i="7"/>
  <c r="H8176" i="7"/>
  <c r="H8175" i="7"/>
  <c r="I8175" i="7" s="1"/>
  <c r="I8174" i="7"/>
  <c r="H8174" i="7"/>
  <c r="H8173" i="7"/>
  <c r="I8173" i="7" s="1"/>
  <c r="I8172" i="7"/>
  <c r="H8172" i="7"/>
  <c r="H8171" i="7"/>
  <c r="I8171" i="7" s="1"/>
  <c r="I8170" i="7"/>
  <c r="H8170" i="7"/>
  <c r="H8169" i="7"/>
  <c r="I8169" i="7" s="1"/>
  <c r="I8168" i="7"/>
  <c r="H8168" i="7"/>
  <c r="H8167" i="7"/>
  <c r="I8167" i="7" s="1"/>
  <c r="I8166" i="7"/>
  <c r="H8166" i="7"/>
  <c r="H8165" i="7"/>
  <c r="I8165" i="7" s="1"/>
  <c r="I8164" i="7"/>
  <c r="H8164" i="7"/>
  <c r="H8163" i="7"/>
  <c r="I8163" i="7" s="1"/>
  <c r="I8162" i="7"/>
  <c r="H8162" i="7"/>
  <c r="H8161" i="7"/>
  <c r="I8161" i="7" s="1"/>
  <c r="I8160" i="7"/>
  <c r="H8160" i="7"/>
  <c r="H8159" i="7"/>
  <c r="I8159" i="7" s="1"/>
  <c r="I8158" i="7"/>
  <c r="H8158" i="7"/>
  <c r="H8157" i="7"/>
  <c r="I8157" i="7" s="1"/>
  <c r="I8156" i="7"/>
  <c r="H8156" i="7"/>
  <c r="H8155" i="7"/>
  <c r="I8155" i="7" s="1"/>
  <c r="I8154" i="7"/>
  <c r="H8154" i="7"/>
  <c r="H8153" i="7"/>
  <c r="I8153" i="7" s="1"/>
  <c r="I8152" i="7"/>
  <c r="H8152" i="7"/>
  <c r="H8151" i="7"/>
  <c r="I8151" i="7" s="1"/>
  <c r="I8150" i="7"/>
  <c r="H8150" i="7"/>
  <c r="H8149" i="7"/>
  <c r="I8149" i="7" s="1"/>
  <c r="I8148" i="7"/>
  <c r="H8148" i="7"/>
  <c r="H8147" i="7"/>
  <c r="I8147" i="7" s="1"/>
  <c r="I8146" i="7"/>
  <c r="H8146" i="7"/>
  <c r="H8145" i="7"/>
  <c r="I8145" i="7" s="1"/>
  <c r="I8144" i="7"/>
  <c r="H8144" i="7"/>
  <c r="H8143" i="7"/>
  <c r="I8143" i="7" s="1"/>
  <c r="I8142" i="7"/>
  <c r="H8142" i="7"/>
  <c r="H8141" i="7"/>
  <c r="I8141" i="7" s="1"/>
  <c r="I8140" i="7"/>
  <c r="H8140" i="7"/>
  <c r="H8139" i="7"/>
  <c r="I8139" i="7" s="1"/>
  <c r="I8138" i="7"/>
  <c r="H8138" i="7"/>
  <c r="H8137" i="7"/>
  <c r="I8137" i="7" s="1"/>
  <c r="I8136" i="7"/>
  <c r="H8136" i="7"/>
  <c r="H8135" i="7"/>
  <c r="I8135" i="7" s="1"/>
  <c r="I8134" i="7"/>
  <c r="H8134" i="7"/>
  <c r="H8133" i="7"/>
  <c r="I8133" i="7" s="1"/>
  <c r="I8132" i="7"/>
  <c r="H8132" i="7"/>
  <c r="H8131" i="7"/>
  <c r="I8131" i="7" s="1"/>
  <c r="I8130" i="7"/>
  <c r="H8130" i="7"/>
  <c r="H8129" i="7"/>
  <c r="I8129" i="7" s="1"/>
  <c r="I8128" i="7"/>
  <c r="H8128" i="7"/>
  <c r="H8127" i="7"/>
  <c r="I8127" i="7" s="1"/>
  <c r="I8126" i="7"/>
  <c r="H8126" i="7"/>
  <c r="H8125" i="7"/>
  <c r="I8125" i="7" s="1"/>
  <c r="I8124" i="7"/>
  <c r="H8124" i="7"/>
  <c r="H8123" i="7"/>
  <c r="I8123" i="7" s="1"/>
  <c r="I8122" i="7"/>
  <c r="H8122" i="7"/>
  <c r="H8121" i="7"/>
  <c r="I8121" i="7" s="1"/>
  <c r="I8120" i="7"/>
  <c r="H8120" i="7"/>
  <c r="H8119" i="7"/>
  <c r="I8119" i="7" s="1"/>
  <c r="I8118" i="7"/>
  <c r="H8118" i="7"/>
  <c r="H8117" i="7"/>
  <c r="I8117" i="7" s="1"/>
  <c r="I8116" i="7"/>
  <c r="H8116" i="7"/>
  <c r="H8115" i="7"/>
  <c r="I8115" i="7" s="1"/>
  <c r="I8114" i="7"/>
  <c r="H8114" i="7"/>
  <c r="H8113" i="7"/>
  <c r="I8113" i="7" s="1"/>
  <c r="I8112" i="7"/>
  <c r="H8112" i="7"/>
  <c r="H8111" i="7"/>
  <c r="I8111" i="7" s="1"/>
  <c r="I8110" i="7"/>
  <c r="H8110" i="7"/>
  <c r="H8109" i="7"/>
  <c r="I8109" i="7" s="1"/>
  <c r="I8108" i="7"/>
  <c r="H8108" i="7"/>
  <c r="H8107" i="7"/>
  <c r="I8107" i="7" s="1"/>
  <c r="I8106" i="7"/>
  <c r="H8106" i="7"/>
  <c r="H8105" i="7"/>
  <c r="I8105" i="7" s="1"/>
  <c r="I8104" i="7"/>
  <c r="H8104" i="7"/>
  <c r="H8103" i="7"/>
  <c r="I8103" i="7" s="1"/>
  <c r="I8102" i="7"/>
  <c r="H8102" i="7"/>
  <c r="H8101" i="7"/>
  <c r="I8101" i="7" s="1"/>
  <c r="I8100" i="7"/>
  <c r="H8100" i="7"/>
  <c r="H8099" i="7"/>
  <c r="I8099" i="7" s="1"/>
  <c r="I8098" i="7"/>
  <c r="H8098" i="7"/>
  <c r="H8097" i="7"/>
  <c r="I8097" i="7" s="1"/>
  <c r="H8096" i="7"/>
  <c r="I8096" i="7" s="1"/>
  <c r="H8095" i="7"/>
  <c r="I8095" i="7" s="1"/>
  <c r="H8094" i="7"/>
  <c r="I8094" i="7" s="1"/>
  <c r="H8093" i="7"/>
  <c r="I8093" i="7" s="1"/>
  <c r="I8092" i="7"/>
  <c r="H8092" i="7"/>
  <c r="H8091" i="7"/>
  <c r="I8091" i="7" s="1"/>
  <c r="I8090" i="7"/>
  <c r="H8090" i="7"/>
  <c r="H8089" i="7"/>
  <c r="I8089" i="7" s="1"/>
  <c r="H8088" i="7"/>
  <c r="I8088" i="7" s="1"/>
  <c r="H8087" i="7"/>
  <c r="I8087" i="7" s="1"/>
  <c r="H8086" i="7"/>
  <c r="I8086" i="7" s="1"/>
  <c r="H8085" i="7"/>
  <c r="I8085" i="7" s="1"/>
  <c r="I8084" i="7"/>
  <c r="H8084" i="7"/>
  <c r="H8083" i="7"/>
  <c r="I8083" i="7" s="1"/>
  <c r="I8082" i="7"/>
  <c r="H8082" i="7"/>
  <c r="H8081" i="7"/>
  <c r="I8081" i="7" s="1"/>
  <c r="H8080" i="7"/>
  <c r="I8080" i="7" s="1"/>
  <c r="H8079" i="7"/>
  <c r="I8079" i="7" s="1"/>
  <c r="H8078" i="7"/>
  <c r="I8078" i="7" s="1"/>
  <c r="H8077" i="7"/>
  <c r="I8077" i="7" s="1"/>
  <c r="I8076" i="7"/>
  <c r="H8076" i="7"/>
  <c r="H8075" i="7"/>
  <c r="I8075" i="7" s="1"/>
  <c r="I8074" i="7"/>
  <c r="H8074" i="7"/>
  <c r="H8073" i="7"/>
  <c r="I8073" i="7" s="1"/>
  <c r="I8072" i="7"/>
  <c r="H8072" i="7"/>
  <c r="H8071" i="7"/>
  <c r="I8071" i="7" s="1"/>
  <c r="H8070" i="7"/>
  <c r="I8070" i="7" s="1"/>
  <c r="H8069" i="7"/>
  <c r="I8069" i="7" s="1"/>
  <c r="I8068" i="7"/>
  <c r="H8068" i="7"/>
  <c r="H8067" i="7"/>
  <c r="I8067" i="7" s="1"/>
  <c r="I8066" i="7"/>
  <c r="H8066" i="7"/>
  <c r="H8065" i="7"/>
  <c r="I8065" i="7" s="1"/>
  <c r="H8064" i="7"/>
  <c r="I8064" i="7" s="1"/>
  <c r="H8063" i="7"/>
  <c r="I8063" i="7" s="1"/>
  <c r="H8062" i="7"/>
  <c r="I8062" i="7" s="1"/>
  <c r="H8061" i="7"/>
  <c r="I8061" i="7" s="1"/>
  <c r="I8060" i="7"/>
  <c r="H8060" i="7"/>
  <c r="H8059" i="7"/>
  <c r="I8059" i="7" s="1"/>
  <c r="I8058" i="7"/>
  <c r="H8058" i="7"/>
  <c r="H8057" i="7"/>
  <c r="I8057" i="7" s="1"/>
  <c r="H8056" i="7"/>
  <c r="I8056" i="7" s="1"/>
  <c r="H8055" i="7"/>
  <c r="I8055" i="7" s="1"/>
  <c r="H8054" i="7"/>
  <c r="I8054" i="7" s="1"/>
  <c r="H8053" i="7"/>
  <c r="I8053" i="7" s="1"/>
  <c r="I8052" i="7"/>
  <c r="H8052" i="7"/>
  <c r="H8051" i="7"/>
  <c r="I8051" i="7" s="1"/>
  <c r="I8050" i="7"/>
  <c r="H8050" i="7"/>
  <c r="H8049" i="7"/>
  <c r="I8049" i="7" s="1"/>
  <c r="H8048" i="7"/>
  <c r="I8048" i="7" s="1"/>
  <c r="H8047" i="7"/>
  <c r="I8047" i="7" s="1"/>
  <c r="H8046" i="7"/>
  <c r="I8046" i="7" s="1"/>
  <c r="H8045" i="7"/>
  <c r="I8045" i="7" s="1"/>
  <c r="I8044" i="7"/>
  <c r="H8044" i="7"/>
  <c r="H8043" i="7"/>
  <c r="I8043" i="7" s="1"/>
  <c r="I8042" i="7"/>
  <c r="H8042" i="7"/>
  <c r="H8041" i="7"/>
  <c r="I8041" i="7" s="1"/>
  <c r="I8040" i="7"/>
  <c r="H8040" i="7"/>
  <c r="H8039" i="7"/>
  <c r="I8039" i="7" s="1"/>
  <c r="H8038" i="7"/>
  <c r="I8038" i="7" s="1"/>
  <c r="H8037" i="7"/>
  <c r="I8037" i="7" s="1"/>
  <c r="I8036" i="7"/>
  <c r="H8036" i="7"/>
  <c r="H8035" i="7"/>
  <c r="I8035" i="7" s="1"/>
  <c r="I8034" i="7"/>
  <c r="H8034" i="7"/>
  <c r="H8033" i="7"/>
  <c r="I8033" i="7" s="1"/>
  <c r="H8032" i="7"/>
  <c r="I8032" i="7" s="1"/>
  <c r="H8031" i="7"/>
  <c r="I8031" i="7" s="1"/>
  <c r="H8030" i="7"/>
  <c r="I8030" i="7" s="1"/>
  <c r="H8029" i="7"/>
  <c r="I8029" i="7" s="1"/>
  <c r="I8028" i="7"/>
  <c r="H8028" i="7"/>
  <c r="H8027" i="7"/>
  <c r="I8027" i="7" s="1"/>
  <c r="H8026" i="7"/>
  <c r="I8026" i="7" s="1"/>
  <c r="H8025" i="7"/>
  <c r="I8025" i="7" s="1"/>
  <c r="H8024" i="7"/>
  <c r="I8024" i="7" s="1"/>
  <c r="H8023" i="7"/>
  <c r="I8023" i="7" s="1"/>
  <c r="H8022" i="7"/>
  <c r="I8022" i="7" s="1"/>
  <c r="H8021" i="7"/>
  <c r="I8021" i="7" s="1"/>
  <c r="I8020" i="7"/>
  <c r="H8020" i="7"/>
  <c r="H8019" i="7"/>
  <c r="I8019" i="7" s="1"/>
  <c r="H8018" i="7"/>
  <c r="I8018" i="7" s="1"/>
  <c r="H8017" i="7"/>
  <c r="I8017" i="7" s="1"/>
  <c r="H8016" i="7"/>
  <c r="I8016" i="7" s="1"/>
  <c r="H8015" i="7"/>
  <c r="I8015" i="7" s="1"/>
  <c r="H8014" i="7"/>
  <c r="I8014" i="7" s="1"/>
  <c r="H8013" i="7"/>
  <c r="I8013" i="7" s="1"/>
  <c r="I8012" i="7"/>
  <c r="H8012" i="7"/>
  <c r="H8011" i="7"/>
  <c r="I8011" i="7" s="1"/>
  <c r="H8010" i="7"/>
  <c r="I8010" i="7" s="1"/>
  <c r="H8009" i="7"/>
  <c r="I8009" i="7" s="1"/>
  <c r="I8008" i="7"/>
  <c r="H8008" i="7"/>
  <c r="H8007" i="7"/>
  <c r="I8007" i="7" s="1"/>
  <c r="H8006" i="7"/>
  <c r="I8006" i="7" s="1"/>
  <c r="H8005" i="7"/>
  <c r="I8005" i="7" s="1"/>
  <c r="I8004" i="7"/>
  <c r="H8004" i="7"/>
  <c r="H8003" i="7"/>
  <c r="I8003" i="7" s="1"/>
  <c r="I8002" i="7"/>
  <c r="H8002" i="7"/>
  <c r="H8001" i="7"/>
  <c r="I8001" i="7" s="1"/>
  <c r="H8000" i="7"/>
  <c r="I8000" i="7" s="1"/>
  <c r="H7999" i="7"/>
  <c r="I7999" i="7" s="1"/>
  <c r="H7998" i="7"/>
  <c r="I7998" i="7" s="1"/>
  <c r="H7997" i="7"/>
  <c r="I7997" i="7" s="1"/>
  <c r="I7996" i="7"/>
  <c r="H7996" i="7"/>
  <c r="H7995" i="7"/>
  <c r="I7995" i="7" s="1"/>
  <c r="H7994" i="7"/>
  <c r="I7994" i="7" s="1"/>
  <c r="H7993" i="7"/>
  <c r="I7993" i="7" s="1"/>
  <c r="H7992" i="7"/>
  <c r="I7992" i="7" s="1"/>
  <c r="H7991" i="7"/>
  <c r="I7991" i="7" s="1"/>
  <c r="H7990" i="7"/>
  <c r="I7990" i="7" s="1"/>
  <c r="H7989" i="7"/>
  <c r="I7989" i="7" s="1"/>
  <c r="I7988" i="7"/>
  <c r="H7988" i="7"/>
  <c r="H7987" i="7"/>
  <c r="I7987" i="7" s="1"/>
  <c r="H7986" i="7"/>
  <c r="I7986" i="7" s="1"/>
  <c r="H7985" i="7"/>
  <c r="I7985" i="7" s="1"/>
  <c r="H7984" i="7"/>
  <c r="I7984" i="7" s="1"/>
  <c r="H7983" i="7"/>
  <c r="I7983" i="7" s="1"/>
  <c r="I7982" i="7"/>
  <c r="H7982" i="7"/>
  <c r="H7981" i="7"/>
  <c r="I7981" i="7" s="1"/>
  <c r="H7980" i="7"/>
  <c r="I7980" i="7" s="1"/>
  <c r="H7979" i="7"/>
  <c r="I7979" i="7" s="1"/>
  <c r="H7978" i="7"/>
  <c r="I7978" i="7" s="1"/>
  <c r="H7977" i="7"/>
  <c r="I7977" i="7" s="1"/>
  <c r="H7976" i="7"/>
  <c r="I7976" i="7" s="1"/>
  <c r="H7975" i="7"/>
  <c r="I7975" i="7" s="1"/>
  <c r="I7974" i="7"/>
  <c r="H7974" i="7"/>
  <c r="H7973" i="7"/>
  <c r="I7973" i="7" s="1"/>
  <c r="H7972" i="7"/>
  <c r="I7972" i="7" s="1"/>
  <c r="H7971" i="7"/>
  <c r="I7971" i="7" s="1"/>
  <c r="H7970" i="7"/>
  <c r="I7970" i="7" s="1"/>
  <c r="H7969" i="7"/>
  <c r="I7969" i="7" s="1"/>
  <c r="H7968" i="7"/>
  <c r="I7968" i="7" s="1"/>
  <c r="H7967" i="7"/>
  <c r="I7967" i="7" s="1"/>
  <c r="I7966" i="7"/>
  <c r="H7966" i="7"/>
  <c r="H7965" i="7"/>
  <c r="I7965" i="7" s="1"/>
  <c r="H7964" i="7"/>
  <c r="I7964" i="7" s="1"/>
  <c r="H7963" i="7"/>
  <c r="I7963" i="7" s="1"/>
  <c r="H7962" i="7"/>
  <c r="I7962" i="7" s="1"/>
  <c r="H7961" i="7"/>
  <c r="I7961" i="7" s="1"/>
  <c r="H7960" i="7"/>
  <c r="I7960" i="7" s="1"/>
  <c r="H7959" i="7"/>
  <c r="I7959" i="7" s="1"/>
  <c r="I7958" i="7"/>
  <c r="H7958" i="7"/>
  <c r="H7957" i="7"/>
  <c r="I7957" i="7" s="1"/>
  <c r="H7956" i="7"/>
  <c r="I7956" i="7" s="1"/>
  <c r="H7955" i="7"/>
  <c r="I7955" i="7" s="1"/>
  <c r="H7954" i="7"/>
  <c r="I7954" i="7" s="1"/>
  <c r="H7953" i="7"/>
  <c r="I7953" i="7" s="1"/>
  <c r="H7952" i="7"/>
  <c r="I7952" i="7" s="1"/>
  <c r="H7951" i="7"/>
  <c r="I7951" i="7" s="1"/>
  <c r="I7950" i="7"/>
  <c r="H7950" i="7"/>
  <c r="H7949" i="7"/>
  <c r="I7949" i="7" s="1"/>
  <c r="H7948" i="7"/>
  <c r="I7948" i="7" s="1"/>
  <c r="H7947" i="7"/>
  <c r="I7947" i="7" s="1"/>
  <c r="H7946" i="7"/>
  <c r="I7946" i="7" s="1"/>
  <c r="H7945" i="7"/>
  <c r="I7945" i="7" s="1"/>
  <c r="H7944" i="7"/>
  <c r="I7944" i="7" s="1"/>
  <c r="H7943" i="7"/>
  <c r="I7943" i="7" s="1"/>
  <c r="I7942" i="7"/>
  <c r="H7942" i="7"/>
  <c r="H7941" i="7"/>
  <c r="I7941" i="7" s="1"/>
  <c r="H7940" i="7"/>
  <c r="I7940" i="7" s="1"/>
  <c r="H7939" i="7"/>
  <c r="I7939" i="7" s="1"/>
  <c r="H7938" i="7"/>
  <c r="I7938" i="7" s="1"/>
  <c r="H7937" i="7"/>
  <c r="I7937" i="7" s="1"/>
  <c r="H7936" i="7"/>
  <c r="I7936" i="7" s="1"/>
  <c r="H7935" i="7"/>
  <c r="I7935" i="7" s="1"/>
  <c r="I7934" i="7"/>
  <c r="H7934" i="7"/>
  <c r="H7933" i="7"/>
  <c r="I7933" i="7" s="1"/>
  <c r="H7932" i="7"/>
  <c r="I7932" i="7" s="1"/>
  <c r="H7931" i="7"/>
  <c r="I7931" i="7" s="1"/>
  <c r="H7930" i="7"/>
  <c r="I7930" i="7" s="1"/>
  <c r="H7929" i="7"/>
  <c r="I7929" i="7" s="1"/>
  <c r="H7928" i="7"/>
  <c r="I7928" i="7" s="1"/>
  <c r="H7927" i="7"/>
  <c r="I7927" i="7" s="1"/>
  <c r="I7926" i="7"/>
  <c r="H7926" i="7"/>
  <c r="H7925" i="7"/>
  <c r="I7925" i="7" s="1"/>
  <c r="H7924" i="7"/>
  <c r="I7924" i="7" s="1"/>
  <c r="H7923" i="7"/>
  <c r="I7923" i="7" s="1"/>
  <c r="H7922" i="7"/>
  <c r="I7922" i="7" s="1"/>
  <c r="H7921" i="7"/>
  <c r="I7921" i="7" s="1"/>
  <c r="H7920" i="7"/>
  <c r="I7920" i="7" s="1"/>
  <c r="H7919" i="7"/>
  <c r="I7919" i="7" s="1"/>
  <c r="I7918" i="7"/>
  <c r="H7918" i="7"/>
  <c r="H7917" i="7"/>
  <c r="I7917" i="7" s="1"/>
  <c r="H7916" i="7"/>
  <c r="I7916" i="7" s="1"/>
  <c r="H7915" i="7"/>
  <c r="I7915" i="7" s="1"/>
  <c r="H7914" i="7"/>
  <c r="I7914" i="7" s="1"/>
  <c r="H7913" i="7"/>
  <c r="I7913" i="7" s="1"/>
  <c r="H7912" i="7"/>
  <c r="I7912" i="7" s="1"/>
  <c r="H7911" i="7"/>
  <c r="I7911" i="7" s="1"/>
  <c r="I7910" i="7"/>
  <c r="H7910" i="7"/>
  <c r="H7909" i="7"/>
  <c r="I7909" i="7" s="1"/>
  <c r="H7908" i="7"/>
  <c r="I7908" i="7" s="1"/>
  <c r="H7907" i="7"/>
  <c r="I7907" i="7" s="1"/>
  <c r="H7906" i="7"/>
  <c r="I7906" i="7" s="1"/>
  <c r="H7905" i="7"/>
  <c r="I7905" i="7" s="1"/>
  <c r="H7904" i="7"/>
  <c r="I7904" i="7" s="1"/>
  <c r="H7903" i="7"/>
  <c r="I7903" i="7" s="1"/>
  <c r="I7902" i="7"/>
  <c r="H7902" i="7"/>
  <c r="H7901" i="7"/>
  <c r="I7901" i="7" s="1"/>
  <c r="H7900" i="7"/>
  <c r="I7900" i="7" s="1"/>
  <c r="H7899" i="7"/>
  <c r="I7899" i="7" s="1"/>
  <c r="H7898" i="7"/>
  <c r="I7898" i="7" s="1"/>
  <c r="H7897" i="7"/>
  <c r="I7897" i="7" s="1"/>
  <c r="H7896" i="7"/>
  <c r="I7896" i="7" s="1"/>
  <c r="H7895" i="7"/>
  <c r="I7895" i="7" s="1"/>
  <c r="I7894" i="7"/>
  <c r="H7894" i="7"/>
  <c r="H7893" i="7"/>
  <c r="I7893" i="7" s="1"/>
  <c r="I7892" i="7"/>
  <c r="H7892" i="7"/>
  <c r="H7891" i="7"/>
  <c r="I7891" i="7" s="1"/>
  <c r="H7890" i="7"/>
  <c r="I7890" i="7" s="1"/>
  <c r="H7889" i="7"/>
  <c r="I7889" i="7" s="1"/>
  <c r="H7888" i="7"/>
  <c r="I7888" i="7" s="1"/>
  <c r="H7887" i="7"/>
  <c r="I7887" i="7" s="1"/>
  <c r="I7886" i="7"/>
  <c r="H7886" i="7"/>
  <c r="H7885" i="7"/>
  <c r="I7885" i="7" s="1"/>
  <c r="I7884" i="7"/>
  <c r="H7884" i="7"/>
  <c r="H7883" i="7"/>
  <c r="I7883" i="7" s="1"/>
  <c r="H7882" i="7"/>
  <c r="I7882" i="7" s="1"/>
  <c r="H7881" i="7"/>
  <c r="I7881" i="7" s="1"/>
  <c r="H7880" i="7"/>
  <c r="I7880" i="7" s="1"/>
  <c r="H7879" i="7"/>
  <c r="I7879" i="7" s="1"/>
  <c r="I7878" i="7"/>
  <c r="H7878" i="7"/>
  <c r="H7877" i="7"/>
  <c r="I7877" i="7" s="1"/>
  <c r="I7876" i="7"/>
  <c r="H7876" i="7"/>
  <c r="H7875" i="7"/>
  <c r="I7875" i="7" s="1"/>
  <c r="H7874" i="7"/>
  <c r="I7874" i="7" s="1"/>
  <c r="H7873" i="7"/>
  <c r="I7873" i="7" s="1"/>
  <c r="H7872" i="7"/>
  <c r="I7872" i="7" s="1"/>
  <c r="H7871" i="7"/>
  <c r="I7871" i="7" s="1"/>
  <c r="I7870" i="7"/>
  <c r="H7870" i="7"/>
  <c r="H7869" i="7"/>
  <c r="I7869" i="7" s="1"/>
  <c r="I7868" i="7"/>
  <c r="H7868" i="7"/>
  <c r="H7867" i="7"/>
  <c r="I7867" i="7" s="1"/>
  <c r="H7866" i="7"/>
  <c r="I7866" i="7" s="1"/>
  <c r="H7865" i="7"/>
  <c r="I7865" i="7" s="1"/>
  <c r="H7864" i="7"/>
  <c r="I7864" i="7" s="1"/>
  <c r="H7863" i="7"/>
  <c r="I7863" i="7" s="1"/>
  <c r="I7862" i="7"/>
  <c r="H7862" i="7"/>
  <c r="H7861" i="7"/>
  <c r="I7861" i="7" s="1"/>
  <c r="H7860" i="7"/>
  <c r="I7860" i="7" s="1"/>
  <c r="H7859" i="7"/>
  <c r="I7859" i="7" s="1"/>
  <c r="H7858" i="7"/>
  <c r="I7858" i="7" s="1"/>
  <c r="H7857" i="7"/>
  <c r="I7857" i="7" s="1"/>
  <c r="H7856" i="7"/>
  <c r="I7856" i="7" s="1"/>
  <c r="H7855" i="7"/>
  <c r="I7855" i="7" s="1"/>
  <c r="I7854" i="7"/>
  <c r="H7854" i="7"/>
  <c r="H7853" i="7"/>
  <c r="I7853" i="7" s="1"/>
  <c r="I7852" i="7"/>
  <c r="H7852" i="7"/>
  <c r="H7851" i="7"/>
  <c r="I7851" i="7" s="1"/>
  <c r="H7850" i="7"/>
  <c r="I7850" i="7" s="1"/>
  <c r="H7849" i="7"/>
  <c r="I7849" i="7" s="1"/>
  <c r="H7848" i="7"/>
  <c r="I7848" i="7" s="1"/>
  <c r="H7847" i="7"/>
  <c r="I7847" i="7" s="1"/>
  <c r="I7846" i="7"/>
  <c r="H7846" i="7"/>
  <c r="H7845" i="7"/>
  <c r="I7845" i="7" s="1"/>
  <c r="I7844" i="7"/>
  <c r="H7844" i="7"/>
  <c r="H7843" i="7"/>
  <c r="I7843" i="7" s="1"/>
  <c r="H7842" i="7"/>
  <c r="I7842" i="7" s="1"/>
  <c r="H7841" i="7"/>
  <c r="I7841" i="7" s="1"/>
  <c r="H7840" i="7"/>
  <c r="I7840" i="7" s="1"/>
  <c r="H7839" i="7"/>
  <c r="I7839" i="7" s="1"/>
  <c r="I7838" i="7"/>
  <c r="H7838" i="7"/>
  <c r="H7837" i="7"/>
  <c r="I7837" i="7" s="1"/>
  <c r="I7836" i="7"/>
  <c r="H7836" i="7"/>
  <c r="H7835" i="7"/>
  <c r="I7835" i="7" s="1"/>
  <c r="H7834" i="7"/>
  <c r="I7834" i="7" s="1"/>
  <c r="H7833" i="7"/>
  <c r="I7833" i="7" s="1"/>
  <c r="H7832" i="7"/>
  <c r="I7832" i="7" s="1"/>
  <c r="H7831" i="7"/>
  <c r="I7831" i="7" s="1"/>
  <c r="I7830" i="7"/>
  <c r="H7830" i="7"/>
  <c r="H7829" i="7"/>
  <c r="I7829" i="7" s="1"/>
  <c r="I7828" i="7"/>
  <c r="H7828" i="7"/>
  <c r="H7827" i="7"/>
  <c r="I7827" i="7" s="1"/>
  <c r="H7826" i="7"/>
  <c r="I7826" i="7" s="1"/>
  <c r="H7825" i="7"/>
  <c r="I7825" i="7" s="1"/>
  <c r="H7824" i="7"/>
  <c r="I7824" i="7" s="1"/>
  <c r="H7823" i="7"/>
  <c r="I7823" i="7" s="1"/>
  <c r="I7822" i="7"/>
  <c r="H7822" i="7"/>
  <c r="H7821" i="7"/>
  <c r="I7821" i="7" s="1"/>
  <c r="I7820" i="7"/>
  <c r="H7820" i="7"/>
  <c r="H7819" i="7"/>
  <c r="I7819" i="7" s="1"/>
  <c r="H7818" i="7"/>
  <c r="I7818" i="7" s="1"/>
  <c r="H7817" i="7"/>
  <c r="I7817" i="7" s="1"/>
  <c r="I7816" i="7"/>
  <c r="H7816" i="7"/>
  <c r="H7815" i="7"/>
  <c r="I7815" i="7" s="1"/>
  <c r="I7814" i="7"/>
  <c r="H7814" i="7"/>
  <c r="H7813" i="7"/>
  <c r="I7813" i="7" s="1"/>
  <c r="H7812" i="7"/>
  <c r="I7812" i="7" s="1"/>
  <c r="H7811" i="7"/>
  <c r="I7811" i="7" s="1"/>
  <c r="H7810" i="7"/>
  <c r="I7810" i="7" s="1"/>
  <c r="H7809" i="7"/>
  <c r="I7809" i="7" s="1"/>
  <c r="H7808" i="7"/>
  <c r="I7808" i="7" s="1"/>
  <c r="H7807" i="7"/>
  <c r="I7807" i="7" s="1"/>
  <c r="I7806" i="7"/>
  <c r="H7806" i="7"/>
  <c r="H7805" i="7"/>
  <c r="I7805" i="7" s="1"/>
  <c r="I7804" i="7"/>
  <c r="H7804" i="7"/>
  <c r="H7803" i="7"/>
  <c r="I7803" i="7" s="1"/>
  <c r="H7802" i="7"/>
  <c r="I7802" i="7" s="1"/>
  <c r="H7801" i="7"/>
  <c r="I7801" i="7" s="1"/>
  <c r="H7800" i="7"/>
  <c r="I7800" i="7" s="1"/>
  <c r="H7799" i="7"/>
  <c r="I7799" i="7" s="1"/>
  <c r="I7798" i="7"/>
  <c r="H7798" i="7"/>
  <c r="H7797" i="7"/>
  <c r="I7797" i="7" s="1"/>
  <c r="H7796" i="7"/>
  <c r="I7796" i="7" s="1"/>
  <c r="H7795" i="7"/>
  <c r="I7795" i="7" s="1"/>
  <c r="H7794" i="7"/>
  <c r="I7794" i="7" s="1"/>
  <c r="H7793" i="7"/>
  <c r="I7793" i="7" s="1"/>
  <c r="H7792" i="7"/>
  <c r="I7792" i="7" s="1"/>
  <c r="H7791" i="7"/>
  <c r="I7791" i="7" s="1"/>
  <c r="I7790" i="7"/>
  <c r="H7790" i="7"/>
  <c r="H7789" i="7"/>
  <c r="I7789" i="7" s="1"/>
  <c r="I7788" i="7"/>
  <c r="H7788" i="7"/>
  <c r="H7787" i="7"/>
  <c r="I7787" i="7" s="1"/>
  <c r="H7786" i="7"/>
  <c r="I7786" i="7" s="1"/>
  <c r="H7785" i="7"/>
  <c r="I7785" i="7" s="1"/>
  <c r="H7784" i="7"/>
  <c r="I7784" i="7" s="1"/>
  <c r="H7783" i="7"/>
  <c r="I7783" i="7" s="1"/>
  <c r="I7782" i="7"/>
  <c r="H7782" i="7"/>
  <c r="H7781" i="7"/>
  <c r="I7781" i="7" s="1"/>
  <c r="H7780" i="7"/>
  <c r="I7780" i="7" s="1"/>
  <c r="H7779" i="7"/>
  <c r="I7779" i="7" s="1"/>
  <c r="H7778" i="7"/>
  <c r="I7778" i="7" s="1"/>
  <c r="H7777" i="7"/>
  <c r="I7777" i="7" s="1"/>
  <c r="H7776" i="7"/>
  <c r="I7776" i="7" s="1"/>
  <c r="H7775" i="7"/>
  <c r="I7775" i="7" s="1"/>
  <c r="I7774" i="7"/>
  <c r="H7774" i="7"/>
  <c r="H7773" i="7"/>
  <c r="I7773" i="7" s="1"/>
  <c r="I7772" i="7"/>
  <c r="H7772" i="7"/>
  <c r="H7771" i="7"/>
  <c r="I7771" i="7" s="1"/>
  <c r="H7770" i="7"/>
  <c r="I7770" i="7" s="1"/>
  <c r="H7769" i="7"/>
  <c r="I7769" i="7" s="1"/>
  <c r="I7768" i="7"/>
  <c r="H7768" i="7"/>
  <c r="H7767" i="7"/>
  <c r="I7767" i="7" s="1"/>
  <c r="I7766" i="7"/>
  <c r="H7766" i="7"/>
  <c r="H7765" i="7"/>
  <c r="I7765" i="7" s="1"/>
  <c r="I7764" i="7"/>
  <c r="H7764" i="7"/>
  <c r="H7763" i="7"/>
  <c r="I7763" i="7" s="1"/>
  <c r="H7762" i="7"/>
  <c r="I7762" i="7" s="1"/>
  <c r="H7761" i="7"/>
  <c r="I7761" i="7" s="1"/>
  <c r="I7760" i="7"/>
  <c r="H7760" i="7"/>
  <c r="H7759" i="7"/>
  <c r="I7759" i="7" s="1"/>
  <c r="I7758" i="7"/>
  <c r="H7758" i="7"/>
  <c r="H7757" i="7"/>
  <c r="I7757" i="7" s="1"/>
  <c r="H7756" i="7"/>
  <c r="I7756" i="7" s="1"/>
  <c r="H7755" i="7"/>
  <c r="I7755" i="7" s="1"/>
  <c r="H7754" i="7"/>
  <c r="I7754" i="7" s="1"/>
  <c r="H7753" i="7"/>
  <c r="I7753" i="7" s="1"/>
  <c r="I7752" i="7"/>
  <c r="H7752" i="7"/>
  <c r="H7751" i="7"/>
  <c r="I7751" i="7" s="1"/>
  <c r="I7750" i="7"/>
  <c r="H7750" i="7"/>
  <c r="H7749" i="7"/>
  <c r="I7749" i="7" s="1"/>
  <c r="H7748" i="7"/>
  <c r="I7748" i="7" s="1"/>
  <c r="H7747" i="7"/>
  <c r="I7747" i="7" s="1"/>
  <c r="H7746" i="7"/>
  <c r="I7746" i="7" s="1"/>
  <c r="H7745" i="7"/>
  <c r="I7745" i="7" s="1"/>
  <c r="H7744" i="7"/>
  <c r="I7744" i="7" s="1"/>
  <c r="H7743" i="7"/>
  <c r="I7743" i="7" s="1"/>
  <c r="I7742" i="7"/>
  <c r="H7742" i="7"/>
  <c r="H7741" i="7"/>
  <c r="I7741" i="7" s="1"/>
  <c r="I7740" i="7"/>
  <c r="H7740" i="7"/>
  <c r="H7739" i="7"/>
  <c r="I7739" i="7" s="1"/>
  <c r="H7738" i="7"/>
  <c r="I7738" i="7" s="1"/>
  <c r="H7737" i="7"/>
  <c r="I7737" i="7" s="1"/>
  <c r="I7736" i="7"/>
  <c r="H7736" i="7"/>
  <c r="H7735" i="7"/>
  <c r="I7735" i="7" s="1"/>
  <c r="I7734" i="7"/>
  <c r="H7734" i="7"/>
  <c r="H7733" i="7"/>
  <c r="I7733" i="7" s="1"/>
  <c r="H7732" i="7"/>
  <c r="I7732" i="7" s="1"/>
  <c r="H7731" i="7"/>
  <c r="I7731" i="7" s="1"/>
  <c r="H7730" i="7"/>
  <c r="I7730" i="7" s="1"/>
  <c r="H7729" i="7"/>
  <c r="I7729" i="7" s="1"/>
  <c r="I7728" i="7"/>
  <c r="H7728" i="7"/>
  <c r="H7727" i="7"/>
  <c r="I7727" i="7" s="1"/>
  <c r="I7726" i="7"/>
  <c r="H7726" i="7"/>
  <c r="H7725" i="7"/>
  <c r="I7725" i="7" s="1"/>
  <c r="H7724" i="7"/>
  <c r="I7724" i="7" s="1"/>
  <c r="H7723" i="7"/>
  <c r="I7723" i="7" s="1"/>
  <c r="H7722" i="7"/>
  <c r="I7722" i="7" s="1"/>
  <c r="H7721" i="7"/>
  <c r="I7721" i="7" s="1"/>
  <c r="I7720" i="7"/>
  <c r="H7720" i="7"/>
  <c r="H7719" i="7"/>
  <c r="I7719" i="7" s="1"/>
  <c r="I7718" i="7"/>
  <c r="H7718" i="7"/>
  <c r="H7717" i="7"/>
  <c r="I7717" i="7" s="1"/>
  <c r="I7716" i="7"/>
  <c r="H7716" i="7"/>
  <c r="H7715" i="7"/>
  <c r="I7715" i="7" s="1"/>
  <c r="H7714" i="7"/>
  <c r="I7714" i="7" s="1"/>
  <c r="H7713" i="7"/>
  <c r="I7713" i="7" s="1"/>
  <c r="I7712" i="7"/>
  <c r="H7712" i="7"/>
  <c r="H7711" i="7"/>
  <c r="I7711" i="7" s="1"/>
  <c r="I7710" i="7"/>
  <c r="H7710" i="7"/>
  <c r="H7709" i="7"/>
  <c r="I7709" i="7" s="1"/>
  <c r="H7708" i="7"/>
  <c r="I7708" i="7" s="1"/>
  <c r="H7707" i="7"/>
  <c r="I7707" i="7" s="1"/>
  <c r="H7706" i="7"/>
  <c r="I7706" i="7" s="1"/>
  <c r="H7705" i="7"/>
  <c r="I7705" i="7" s="1"/>
  <c r="I7704" i="7"/>
  <c r="H7704" i="7"/>
  <c r="H7703" i="7"/>
  <c r="I7703" i="7" s="1"/>
  <c r="I7702" i="7"/>
  <c r="H7702" i="7"/>
  <c r="H7701" i="7"/>
  <c r="I7701" i="7" s="1"/>
  <c r="H7700" i="7"/>
  <c r="I7700" i="7" s="1"/>
  <c r="H7699" i="7"/>
  <c r="I7699" i="7" s="1"/>
  <c r="H7698" i="7"/>
  <c r="I7698" i="7" s="1"/>
  <c r="H7697" i="7"/>
  <c r="I7697" i="7" s="1"/>
  <c r="I7696" i="7"/>
  <c r="H7696" i="7"/>
  <c r="H7695" i="7"/>
  <c r="I7695" i="7" s="1"/>
  <c r="I7694" i="7"/>
  <c r="H7694" i="7"/>
  <c r="H7693" i="7"/>
  <c r="I7693" i="7" s="1"/>
  <c r="H7692" i="7"/>
  <c r="I7692" i="7" s="1"/>
  <c r="H7691" i="7"/>
  <c r="I7691" i="7" s="1"/>
  <c r="H7690" i="7"/>
  <c r="I7690" i="7" s="1"/>
  <c r="H7689" i="7"/>
  <c r="I7689" i="7" s="1"/>
  <c r="I7688" i="7"/>
  <c r="H7688" i="7"/>
  <c r="H7687" i="7"/>
  <c r="I7687" i="7" s="1"/>
  <c r="I7686" i="7"/>
  <c r="H7686" i="7"/>
  <c r="H7685" i="7"/>
  <c r="I7685" i="7" s="1"/>
  <c r="I7684" i="7"/>
  <c r="H7684" i="7"/>
  <c r="H7683" i="7"/>
  <c r="I7683" i="7" s="1"/>
  <c r="H7682" i="7"/>
  <c r="I7682" i="7" s="1"/>
  <c r="H7681" i="7"/>
  <c r="I7681" i="7" s="1"/>
  <c r="I7680" i="7"/>
  <c r="H7680" i="7"/>
  <c r="H7679" i="7"/>
  <c r="I7679" i="7" s="1"/>
  <c r="I7678" i="7"/>
  <c r="H7678" i="7"/>
  <c r="H7677" i="7"/>
  <c r="I7677" i="7" s="1"/>
  <c r="I7676" i="7"/>
  <c r="H7676" i="7"/>
  <c r="H7675" i="7"/>
  <c r="I7675" i="7" s="1"/>
  <c r="H7674" i="7"/>
  <c r="I7674" i="7" s="1"/>
  <c r="I7673" i="7"/>
  <c r="H7673" i="7"/>
  <c r="H7672" i="7"/>
  <c r="I7672" i="7" s="1"/>
  <c r="I7671" i="7"/>
  <c r="H7671" i="7"/>
  <c r="H7670" i="7"/>
  <c r="I7670" i="7" s="1"/>
  <c r="I7669" i="7"/>
  <c r="H7669" i="7"/>
  <c r="H7668" i="7"/>
  <c r="I7668" i="7" s="1"/>
  <c r="I7667" i="7"/>
  <c r="H7667" i="7"/>
  <c r="H7666" i="7"/>
  <c r="I7666" i="7" s="1"/>
  <c r="I7665" i="7"/>
  <c r="H7665" i="7"/>
  <c r="H7664" i="7"/>
  <c r="I7664" i="7" s="1"/>
  <c r="I7663" i="7"/>
  <c r="H7663" i="7"/>
  <c r="H7662" i="7"/>
  <c r="I7662" i="7" s="1"/>
  <c r="I7661" i="7"/>
  <c r="H7661" i="7"/>
  <c r="H7660" i="7"/>
  <c r="I7660" i="7" s="1"/>
  <c r="I7659" i="7"/>
  <c r="H7659" i="7"/>
  <c r="H7658" i="7"/>
  <c r="I7658" i="7" s="1"/>
  <c r="I7657" i="7"/>
  <c r="H7657" i="7"/>
  <c r="H7656" i="7"/>
  <c r="I7656" i="7" s="1"/>
  <c r="I7655" i="7"/>
  <c r="H7655" i="7"/>
  <c r="H7654" i="7"/>
  <c r="I7654" i="7" s="1"/>
  <c r="I7653" i="7"/>
  <c r="H7653" i="7"/>
  <c r="H7652" i="7"/>
  <c r="I7652" i="7" s="1"/>
  <c r="I7651" i="7"/>
  <c r="H7651" i="7"/>
  <c r="H7650" i="7"/>
  <c r="I7650" i="7" s="1"/>
  <c r="I7649" i="7"/>
  <c r="H7649" i="7"/>
  <c r="H7648" i="7"/>
  <c r="I7648" i="7" s="1"/>
  <c r="I7647" i="7"/>
  <c r="H7647" i="7"/>
  <c r="H7646" i="7"/>
  <c r="I7646" i="7" s="1"/>
  <c r="I7645" i="7"/>
  <c r="H7645" i="7"/>
  <c r="H7644" i="7"/>
  <c r="I7644" i="7" s="1"/>
  <c r="I7643" i="7"/>
  <c r="H7643" i="7"/>
  <c r="H7642" i="7"/>
  <c r="I7642" i="7" s="1"/>
  <c r="I7641" i="7"/>
  <c r="H7641" i="7"/>
  <c r="H7640" i="7"/>
  <c r="I7640" i="7" s="1"/>
  <c r="I7639" i="7"/>
  <c r="H7639" i="7"/>
  <c r="H7638" i="7"/>
  <c r="I7638" i="7" s="1"/>
  <c r="I7637" i="7"/>
  <c r="H7637" i="7"/>
  <c r="H7636" i="7"/>
  <c r="I7636" i="7" s="1"/>
  <c r="I7635" i="7"/>
  <c r="H7635" i="7"/>
  <c r="H7634" i="7"/>
  <c r="I7634" i="7" s="1"/>
  <c r="I7633" i="7"/>
  <c r="H7633" i="7"/>
  <c r="H7632" i="7"/>
  <c r="I7632" i="7" s="1"/>
  <c r="I7631" i="7"/>
  <c r="H7631" i="7"/>
  <c r="H7630" i="7"/>
  <c r="I7630" i="7" s="1"/>
  <c r="I7629" i="7"/>
  <c r="H7629" i="7"/>
  <c r="H7628" i="7"/>
  <c r="I7628" i="7" s="1"/>
  <c r="I7627" i="7"/>
  <c r="H7627" i="7"/>
  <c r="H7626" i="7"/>
  <c r="I7626" i="7" s="1"/>
  <c r="I7625" i="7"/>
  <c r="H7625" i="7"/>
  <c r="H7624" i="7"/>
  <c r="I7624" i="7" s="1"/>
  <c r="I7623" i="7"/>
  <c r="H7623" i="7"/>
  <c r="H7622" i="7"/>
  <c r="I7622" i="7" s="1"/>
  <c r="I7621" i="7"/>
  <c r="H7621" i="7"/>
  <c r="H7620" i="7"/>
  <c r="I7620" i="7" s="1"/>
  <c r="I7619" i="7"/>
  <c r="H7619" i="7"/>
  <c r="H7618" i="7"/>
  <c r="I7618" i="7" s="1"/>
  <c r="I7617" i="7"/>
  <c r="H7617" i="7"/>
  <c r="H7616" i="7"/>
  <c r="I7616" i="7" s="1"/>
  <c r="I7615" i="7"/>
  <c r="H7615" i="7"/>
  <c r="H7614" i="7"/>
  <c r="I7614" i="7" s="1"/>
  <c r="I7613" i="7"/>
  <c r="H7613" i="7"/>
  <c r="H7612" i="7"/>
  <c r="I7612" i="7" s="1"/>
  <c r="I7611" i="7"/>
  <c r="H7611" i="7"/>
  <c r="H7610" i="7"/>
  <c r="I7610" i="7" s="1"/>
  <c r="I7609" i="7"/>
  <c r="H7609" i="7"/>
  <c r="H7608" i="7"/>
  <c r="I7608" i="7" s="1"/>
  <c r="I7607" i="7"/>
  <c r="H7607" i="7"/>
  <c r="H7606" i="7"/>
  <c r="I7606" i="7" s="1"/>
  <c r="I7605" i="7"/>
  <c r="H7605" i="7"/>
  <c r="H7604" i="7"/>
  <c r="I7604" i="7" s="1"/>
  <c r="I7603" i="7"/>
  <c r="H7603" i="7"/>
  <c r="H7602" i="7"/>
  <c r="I7602" i="7" s="1"/>
  <c r="I7601" i="7"/>
  <c r="H7601" i="7"/>
  <c r="H7600" i="7"/>
  <c r="I7600" i="7" s="1"/>
  <c r="I7599" i="7"/>
  <c r="H7599" i="7"/>
  <c r="H7598" i="7"/>
  <c r="I7598" i="7" s="1"/>
  <c r="I7597" i="7"/>
  <c r="H7597" i="7"/>
  <c r="H7596" i="7"/>
  <c r="I7596" i="7" s="1"/>
  <c r="I7595" i="7"/>
  <c r="H7595" i="7"/>
  <c r="H7594" i="7"/>
  <c r="I7594" i="7" s="1"/>
  <c r="I7593" i="7"/>
  <c r="H7593" i="7"/>
  <c r="H7592" i="7"/>
  <c r="I7592" i="7" s="1"/>
  <c r="I7591" i="7"/>
  <c r="H7591" i="7"/>
  <c r="H7590" i="7"/>
  <c r="I7590" i="7" s="1"/>
  <c r="I7589" i="7"/>
  <c r="H7589" i="7"/>
  <c r="H7588" i="7"/>
  <c r="I7588" i="7" s="1"/>
  <c r="I7587" i="7"/>
  <c r="H7587" i="7"/>
  <c r="H7586" i="7"/>
  <c r="I7586" i="7" s="1"/>
  <c r="I7585" i="7"/>
  <c r="H7585" i="7"/>
  <c r="H7584" i="7"/>
  <c r="I7584" i="7" s="1"/>
  <c r="I7583" i="7"/>
  <c r="H7583" i="7"/>
  <c r="H7582" i="7"/>
  <c r="I7582" i="7" s="1"/>
  <c r="I7581" i="7"/>
  <c r="H7581" i="7"/>
  <c r="H7580" i="7"/>
  <c r="I7580" i="7" s="1"/>
  <c r="I7579" i="7"/>
  <c r="H7579" i="7"/>
  <c r="H7578" i="7"/>
  <c r="I7578" i="7" s="1"/>
  <c r="I7577" i="7"/>
  <c r="H7577" i="7"/>
  <c r="H7576" i="7"/>
  <c r="I7576" i="7" s="1"/>
  <c r="I7575" i="7"/>
  <c r="H7575" i="7"/>
  <c r="H7574" i="7"/>
  <c r="I7574" i="7" s="1"/>
  <c r="I7573" i="7"/>
  <c r="H7573" i="7"/>
  <c r="H7572" i="7"/>
  <c r="I7572" i="7" s="1"/>
  <c r="I7571" i="7"/>
  <c r="H7571" i="7"/>
  <c r="H7570" i="7"/>
  <c r="I7570" i="7" s="1"/>
  <c r="I7569" i="7"/>
  <c r="H7569" i="7"/>
  <c r="H7568" i="7"/>
  <c r="I7568" i="7" s="1"/>
  <c r="I7567" i="7"/>
  <c r="H7567" i="7"/>
  <c r="H7566" i="7"/>
  <c r="I7566" i="7" s="1"/>
  <c r="I7565" i="7"/>
  <c r="H7565" i="7"/>
  <c r="H7564" i="7"/>
  <c r="I7564" i="7" s="1"/>
  <c r="I7563" i="7"/>
  <c r="H7563" i="7"/>
  <c r="H7562" i="7"/>
  <c r="I7562" i="7" s="1"/>
  <c r="I7561" i="7"/>
  <c r="H7561" i="7"/>
  <c r="H7560" i="7"/>
  <c r="I7560" i="7" s="1"/>
  <c r="I7559" i="7"/>
  <c r="H7559" i="7"/>
  <c r="H7558" i="7"/>
  <c r="I7558" i="7" s="1"/>
  <c r="I7557" i="7"/>
  <c r="H7557" i="7"/>
  <c r="H7556" i="7"/>
  <c r="I7556" i="7" s="1"/>
  <c r="I7555" i="7"/>
  <c r="H7555" i="7"/>
  <c r="H7554" i="7"/>
  <c r="I7554" i="7" s="1"/>
  <c r="I7553" i="7"/>
  <c r="H7553" i="7"/>
  <c r="H7552" i="7"/>
  <c r="I7552" i="7" s="1"/>
  <c r="I7551" i="7"/>
  <c r="H7551" i="7"/>
  <c r="H7550" i="7"/>
  <c r="I7550" i="7" s="1"/>
  <c r="I7549" i="7"/>
  <c r="H7549" i="7"/>
  <c r="H7548" i="7"/>
  <c r="I7548" i="7" s="1"/>
  <c r="I7547" i="7"/>
  <c r="H7547" i="7"/>
  <c r="H7546" i="7"/>
  <c r="I7546" i="7" s="1"/>
  <c r="I7545" i="7"/>
  <c r="H7545" i="7"/>
  <c r="H7544" i="7"/>
  <c r="I7544" i="7" s="1"/>
  <c r="I7543" i="7"/>
  <c r="H7543" i="7"/>
  <c r="H7542" i="7"/>
  <c r="I7542" i="7" s="1"/>
  <c r="I7541" i="7"/>
  <c r="H7541" i="7"/>
  <c r="H7540" i="7"/>
  <c r="I7540" i="7" s="1"/>
  <c r="I7539" i="7"/>
  <c r="H7539" i="7"/>
  <c r="H7538" i="7"/>
  <c r="I7538" i="7" s="1"/>
  <c r="I7537" i="7"/>
  <c r="H7537" i="7"/>
  <c r="H7536" i="7"/>
  <c r="I7536" i="7" s="1"/>
  <c r="I7535" i="7"/>
  <c r="H7535" i="7"/>
  <c r="H7534" i="7"/>
  <c r="I7534" i="7" s="1"/>
  <c r="I7533" i="7"/>
  <c r="H7533" i="7"/>
  <c r="H7532" i="7"/>
  <c r="I7532" i="7" s="1"/>
  <c r="I7531" i="7"/>
  <c r="H7531" i="7"/>
  <c r="H7530" i="7"/>
  <c r="I7530" i="7" s="1"/>
  <c r="I7529" i="7"/>
  <c r="H7529" i="7"/>
  <c r="H7528" i="7"/>
  <c r="I7528" i="7" s="1"/>
  <c r="I7527" i="7"/>
  <c r="H7527" i="7"/>
  <c r="H7526" i="7"/>
  <c r="I7526" i="7" s="1"/>
  <c r="I7525" i="7"/>
  <c r="H7525" i="7"/>
  <c r="H7524" i="7"/>
  <c r="I7524" i="7" s="1"/>
  <c r="I7523" i="7"/>
  <c r="H7523" i="7"/>
  <c r="H7522" i="7"/>
  <c r="I7522" i="7" s="1"/>
  <c r="I7521" i="7"/>
  <c r="H7521" i="7"/>
  <c r="H7520" i="7"/>
  <c r="I7520" i="7" s="1"/>
  <c r="I7519" i="7"/>
  <c r="H7519" i="7"/>
  <c r="H7518" i="7"/>
  <c r="I7518" i="7" s="1"/>
  <c r="I7517" i="7"/>
  <c r="H7517" i="7"/>
  <c r="H7516" i="7"/>
  <c r="I7516" i="7" s="1"/>
  <c r="I7515" i="7"/>
  <c r="H7515" i="7"/>
  <c r="H7514" i="7"/>
  <c r="I7514" i="7" s="1"/>
  <c r="I7513" i="7"/>
  <c r="H7513" i="7"/>
  <c r="H7512" i="7"/>
  <c r="I7512" i="7" s="1"/>
  <c r="I7511" i="7"/>
  <c r="H7511" i="7"/>
  <c r="H7510" i="7"/>
  <c r="I7510" i="7" s="1"/>
  <c r="I7509" i="7"/>
  <c r="H7509" i="7"/>
  <c r="H7508" i="7"/>
  <c r="I7508" i="7" s="1"/>
  <c r="I7507" i="7"/>
  <c r="H7507" i="7"/>
  <c r="H7506" i="7"/>
  <c r="I7506" i="7" s="1"/>
  <c r="I7505" i="7"/>
  <c r="H7505" i="7"/>
  <c r="H7504" i="7"/>
  <c r="I7504" i="7" s="1"/>
  <c r="I7503" i="7"/>
  <c r="H7503" i="7"/>
  <c r="H7502" i="7"/>
  <c r="I7502" i="7" s="1"/>
  <c r="I7501" i="7"/>
  <c r="H7501" i="7"/>
  <c r="H7500" i="7"/>
  <c r="I7500" i="7" s="1"/>
  <c r="I7499" i="7"/>
  <c r="H7499" i="7"/>
  <c r="H7498" i="7"/>
  <c r="I7498" i="7" s="1"/>
  <c r="I7497" i="7"/>
  <c r="H7497" i="7"/>
  <c r="H7496" i="7"/>
  <c r="I7496" i="7" s="1"/>
  <c r="I7495" i="7"/>
  <c r="H7495" i="7"/>
  <c r="H7494" i="7"/>
  <c r="I7494" i="7" s="1"/>
  <c r="I7493" i="7"/>
  <c r="H7493" i="7"/>
  <c r="H7492" i="7"/>
  <c r="I7492" i="7" s="1"/>
  <c r="I7491" i="7"/>
  <c r="H7491" i="7"/>
  <c r="H7490" i="7"/>
  <c r="I7490" i="7" s="1"/>
  <c r="I7489" i="7"/>
  <c r="H7489" i="7"/>
  <c r="H7488" i="7"/>
  <c r="I7488" i="7" s="1"/>
  <c r="I7487" i="7"/>
  <c r="H7487" i="7"/>
  <c r="H7486" i="7"/>
  <c r="I7486" i="7" s="1"/>
  <c r="I7485" i="7"/>
  <c r="H7485" i="7"/>
  <c r="H7484" i="7"/>
  <c r="I7484" i="7" s="1"/>
  <c r="I7483" i="7"/>
  <c r="H7483" i="7"/>
  <c r="H7482" i="7"/>
  <c r="I7482" i="7" s="1"/>
  <c r="I7481" i="7"/>
  <c r="H7481" i="7"/>
  <c r="H7480" i="7"/>
  <c r="I7480" i="7" s="1"/>
  <c r="I7479" i="7"/>
  <c r="H7479" i="7"/>
  <c r="H7478" i="7"/>
  <c r="I7478" i="7" s="1"/>
  <c r="I7477" i="7"/>
  <c r="H7477" i="7"/>
  <c r="H7476" i="7"/>
  <c r="I7476" i="7" s="1"/>
  <c r="I7475" i="7"/>
  <c r="H7475" i="7"/>
  <c r="H7474" i="7"/>
  <c r="I7474" i="7" s="1"/>
  <c r="I7473" i="7"/>
  <c r="H7473" i="7"/>
  <c r="H7472" i="7"/>
  <c r="I7472" i="7" s="1"/>
  <c r="I7471" i="7"/>
  <c r="H7471" i="7"/>
  <c r="H7470" i="7"/>
  <c r="I7470" i="7" s="1"/>
  <c r="I7469" i="7"/>
  <c r="H7469" i="7"/>
  <c r="H7468" i="7"/>
  <c r="I7468" i="7" s="1"/>
  <c r="I7467" i="7"/>
  <c r="H7467" i="7"/>
  <c r="H7466" i="7"/>
  <c r="I7466" i="7" s="1"/>
  <c r="I7465" i="7"/>
  <c r="H7465" i="7"/>
  <c r="H7464" i="7"/>
  <c r="I7464" i="7" s="1"/>
  <c r="I7463" i="7"/>
  <c r="H7463" i="7"/>
  <c r="H7462" i="7"/>
  <c r="I7462" i="7" s="1"/>
  <c r="I7461" i="7"/>
  <c r="H7461" i="7"/>
  <c r="H7460" i="7"/>
  <c r="I7460" i="7" s="1"/>
  <c r="I7459" i="7"/>
  <c r="H7459" i="7"/>
  <c r="H7458" i="7"/>
  <c r="I7458" i="7" s="1"/>
  <c r="I7457" i="7"/>
  <c r="H7457" i="7"/>
  <c r="H7456" i="7"/>
  <c r="I7456" i="7" s="1"/>
  <c r="I7455" i="7"/>
  <c r="H7455" i="7"/>
  <c r="H7454" i="7"/>
  <c r="I7454" i="7" s="1"/>
  <c r="I7453" i="7"/>
  <c r="H7453" i="7"/>
  <c r="H7452" i="7"/>
  <c r="I7452" i="7" s="1"/>
  <c r="I7451" i="7"/>
  <c r="H7451" i="7"/>
  <c r="H7450" i="7"/>
  <c r="I7450" i="7" s="1"/>
  <c r="I7449" i="7"/>
  <c r="H7449" i="7"/>
  <c r="H7448" i="7"/>
  <c r="I7448" i="7" s="1"/>
  <c r="I7447" i="7"/>
  <c r="H7447" i="7"/>
  <c r="H7446" i="7"/>
  <c r="I7446" i="7" s="1"/>
  <c r="I7445" i="7"/>
  <c r="H7445" i="7"/>
  <c r="H7444" i="7"/>
  <c r="I7444" i="7" s="1"/>
  <c r="I7443" i="7"/>
  <c r="H7443" i="7"/>
  <c r="H7442" i="7"/>
  <c r="I7442" i="7" s="1"/>
  <c r="I7441" i="7"/>
  <c r="H7441" i="7"/>
  <c r="H7440" i="7"/>
  <c r="I7440" i="7" s="1"/>
  <c r="I7439" i="7"/>
  <c r="H7439" i="7"/>
  <c r="H7438" i="7"/>
  <c r="I7438" i="7" s="1"/>
  <c r="I7437" i="7"/>
  <c r="H7437" i="7"/>
  <c r="H7436" i="7"/>
  <c r="I7436" i="7" s="1"/>
  <c r="I7435" i="7"/>
  <c r="H7435" i="7"/>
  <c r="H7434" i="7"/>
  <c r="I7434" i="7" s="1"/>
  <c r="I7433" i="7"/>
  <c r="H7433" i="7"/>
  <c r="H7432" i="7"/>
  <c r="I7432" i="7" s="1"/>
  <c r="I7431" i="7"/>
  <c r="H7431" i="7"/>
  <c r="H7430" i="7"/>
  <c r="I7430" i="7" s="1"/>
  <c r="I7429" i="7"/>
  <c r="H7429" i="7"/>
  <c r="H7428" i="7"/>
  <c r="I7428" i="7" s="1"/>
  <c r="I7427" i="7"/>
  <c r="H7427" i="7"/>
  <c r="H7426" i="7"/>
  <c r="I7426" i="7" s="1"/>
  <c r="I7425" i="7"/>
  <c r="H7425" i="7"/>
  <c r="H7424" i="7"/>
  <c r="I7424" i="7" s="1"/>
  <c r="I7423" i="7"/>
  <c r="H7423" i="7"/>
  <c r="H7422" i="7"/>
  <c r="I7422" i="7" s="1"/>
  <c r="I7421" i="7"/>
  <c r="H7421" i="7"/>
  <c r="H7420" i="7"/>
  <c r="I7420" i="7" s="1"/>
  <c r="I7419" i="7"/>
  <c r="H7419" i="7"/>
  <c r="H7418" i="7"/>
  <c r="I7418" i="7" s="1"/>
  <c r="I7417" i="7"/>
  <c r="H7417" i="7"/>
  <c r="H7416" i="7"/>
  <c r="I7416" i="7" s="1"/>
  <c r="I7415" i="7"/>
  <c r="H7415" i="7"/>
  <c r="H7414" i="7"/>
  <c r="I7414" i="7" s="1"/>
  <c r="I7413" i="7"/>
  <c r="H7413" i="7"/>
  <c r="H7412" i="7"/>
  <c r="I7412" i="7" s="1"/>
  <c r="I7411" i="7"/>
  <c r="H7411" i="7"/>
  <c r="H7410" i="7"/>
  <c r="I7410" i="7" s="1"/>
  <c r="I7409" i="7"/>
  <c r="H7409" i="7"/>
  <c r="H7408" i="7"/>
  <c r="I7408" i="7" s="1"/>
  <c r="I7407" i="7"/>
  <c r="H7407" i="7"/>
  <c r="H7406" i="7"/>
  <c r="I7406" i="7" s="1"/>
  <c r="I7405" i="7"/>
  <c r="H7405" i="7"/>
  <c r="H7404" i="7"/>
  <c r="I7404" i="7" s="1"/>
  <c r="I7403" i="7"/>
  <c r="H7403" i="7"/>
  <c r="H7402" i="7"/>
  <c r="I7402" i="7" s="1"/>
  <c r="I7401" i="7"/>
  <c r="H7401" i="7"/>
  <c r="H7400" i="7"/>
  <c r="I7400" i="7" s="1"/>
  <c r="H7399" i="7"/>
  <c r="I7399" i="7" s="1"/>
  <c r="H7398" i="7"/>
  <c r="I7398" i="7" s="1"/>
  <c r="H7397" i="7"/>
  <c r="I7397" i="7" s="1"/>
  <c r="H7396" i="7"/>
  <c r="I7396" i="7" s="1"/>
  <c r="I7395" i="7"/>
  <c r="H7395" i="7"/>
  <c r="H7394" i="7"/>
  <c r="I7394" i="7" s="1"/>
  <c r="H7393" i="7"/>
  <c r="I7393" i="7" s="1"/>
  <c r="H7392" i="7"/>
  <c r="I7392" i="7" s="1"/>
  <c r="H7391" i="7"/>
  <c r="I7391" i="7" s="1"/>
  <c r="H7390" i="7"/>
  <c r="I7390" i="7" s="1"/>
  <c r="H7389" i="7"/>
  <c r="I7389" i="7" s="1"/>
  <c r="H7388" i="7"/>
  <c r="I7388" i="7" s="1"/>
  <c r="I7387" i="7"/>
  <c r="H7387" i="7"/>
  <c r="H7386" i="7"/>
  <c r="I7386" i="7" s="1"/>
  <c r="H7385" i="7"/>
  <c r="I7385" i="7" s="1"/>
  <c r="H7384" i="7"/>
  <c r="I7384" i="7" s="1"/>
  <c r="H7383" i="7"/>
  <c r="I7383" i="7" s="1"/>
  <c r="H7382" i="7"/>
  <c r="I7382" i="7" s="1"/>
  <c r="H7381" i="7"/>
  <c r="I7381" i="7" s="1"/>
  <c r="H7380" i="7"/>
  <c r="I7380" i="7" s="1"/>
  <c r="I7379" i="7"/>
  <c r="H7379" i="7"/>
  <c r="H7378" i="7"/>
  <c r="I7378" i="7" s="1"/>
  <c r="I7377" i="7"/>
  <c r="H7377" i="7"/>
  <c r="H7376" i="7"/>
  <c r="I7376" i="7" s="1"/>
  <c r="H7375" i="7"/>
  <c r="I7375" i="7" s="1"/>
  <c r="H7374" i="7"/>
  <c r="I7374" i="7" s="1"/>
  <c r="H7373" i="7"/>
  <c r="I7373" i="7" s="1"/>
  <c r="H7372" i="7"/>
  <c r="I7372" i="7" s="1"/>
  <c r="I7371" i="7"/>
  <c r="H7371" i="7"/>
  <c r="H7370" i="7"/>
  <c r="I7370" i="7" s="1"/>
  <c r="I7369" i="7"/>
  <c r="H7369" i="7"/>
  <c r="H7368" i="7"/>
  <c r="I7368" i="7" s="1"/>
  <c r="H7367" i="7"/>
  <c r="I7367" i="7" s="1"/>
  <c r="H7366" i="7"/>
  <c r="I7366" i="7" s="1"/>
  <c r="H7365" i="7"/>
  <c r="I7365" i="7" s="1"/>
  <c r="H7364" i="7"/>
  <c r="I7364" i="7" s="1"/>
  <c r="I7363" i="7"/>
  <c r="H7363" i="7"/>
  <c r="H7362" i="7"/>
  <c r="I7362" i="7" s="1"/>
  <c r="I7361" i="7"/>
  <c r="H7361" i="7"/>
  <c r="H7360" i="7"/>
  <c r="I7360" i="7" s="1"/>
  <c r="H7359" i="7"/>
  <c r="I7359" i="7" s="1"/>
  <c r="H7358" i="7"/>
  <c r="I7358" i="7" s="1"/>
  <c r="H7357" i="7"/>
  <c r="I7357" i="7" s="1"/>
  <c r="H7356" i="7"/>
  <c r="I7356" i="7" s="1"/>
  <c r="I7355" i="7"/>
  <c r="H7355" i="7"/>
  <c r="H7354" i="7"/>
  <c r="I7354" i="7" s="1"/>
  <c r="I7353" i="7"/>
  <c r="H7353" i="7"/>
  <c r="H7352" i="7"/>
  <c r="I7352" i="7" s="1"/>
  <c r="H7351" i="7"/>
  <c r="I7351" i="7" s="1"/>
  <c r="H7350" i="7"/>
  <c r="I7350" i="7" s="1"/>
  <c r="H7349" i="7"/>
  <c r="I7349" i="7" s="1"/>
  <c r="H7348" i="7"/>
  <c r="I7348" i="7" s="1"/>
  <c r="I7347" i="7"/>
  <c r="H7347" i="7"/>
  <c r="H7346" i="7"/>
  <c r="I7346" i="7" s="1"/>
  <c r="I7345" i="7"/>
  <c r="H7345" i="7"/>
  <c r="H7344" i="7"/>
  <c r="I7344" i="7" s="1"/>
  <c r="H7343" i="7"/>
  <c r="I7343" i="7" s="1"/>
  <c r="H7342" i="7"/>
  <c r="I7342" i="7" s="1"/>
  <c r="H7341" i="7"/>
  <c r="I7341" i="7" s="1"/>
  <c r="H7340" i="7"/>
  <c r="I7340" i="7" s="1"/>
  <c r="I7339" i="7"/>
  <c r="H7339" i="7"/>
  <c r="H7338" i="7"/>
  <c r="I7338" i="7" s="1"/>
  <c r="I7337" i="7"/>
  <c r="H7337" i="7"/>
  <c r="H7336" i="7"/>
  <c r="I7336" i="7" s="1"/>
  <c r="H7335" i="7"/>
  <c r="I7335" i="7" s="1"/>
  <c r="H7334" i="7"/>
  <c r="I7334" i="7" s="1"/>
  <c r="H7333" i="7"/>
  <c r="I7333" i="7" s="1"/>
  <c r="H7332" i="7"/>
  <c r="I7332" i="7" s="1"/>
  <c r="I7331" i="7"/>
  <c r="H7331" i="7"/>
  <c r="H7330" i="7"/>
  <c r="I7330" i="7" s="1"/>
  <c r="I7329" i="7"/>
  <c r="H7329" i="7"/>
  <c r="H7328" i="7"/>
  <c r="I7328" i="7" s="1"/>
  <c r="H7327" i="7"/>
  <c r="I7327" i="7" s="1"/>
  <c r="H7326" i="7"/>
  <c r="I7326" i="7" s="1"/>
  <c r="H7325" i="7"/>
  <c r="I7325" i="7" s="1"/>
  <c r="H7324" i="7"/>
  <c r="I7324" i="7" s="1"/>
  <c r="I7323" i="7"/>
  <c r="H7323" i="7"/>
  <c r="H7322" i="7"/>
  <c r="I7322" i="7" s="1"/>
  <c r="I7321" i="7"/>
  <c r="H7321" i="7"/>
  <c r="H7320" i="7"/>
  <c r="I7320" i="7" s="1"/>
  <c r="H7319" i="7"/>
  <c r="I7319" i="7" s="1"/>
  <c r="H7318" i="7"/>
  <c r="I7318" i="7" s="1"/>
  <c r="H7317" i="7"/>
  <c r="I7317" i="7" s="1"/>
  <c r="H7316" i="7"/>
  <c r="I7316" i="7" s="1"/>
  <c r="I7315" i="7"/>
  <c r="H7315" i="7"/>
  <c r="H7314" i="7"/>
  <c r="I7314" i="7" s="1"/>
  <c r="I7313" i="7"/>
  <c r="H7313" i="7"/>
  <c r="H7312" i="7"/>
  <c r="I7312" i="7" s="1"/>
  <c r="H7311" i="7"/>
  <c r="I7311" i="7" s="1"/>
  <c r="H7310" i="7"/>
  <c r="I7310" i="7" s="1"/>
  <c r="H7309" i="7"/>
  <c r="I7309" i="7" s="1"/>
  <c r="H7308" i="7"/>
  <c r="I7308" i="7" s="1"/>
  <c r="I7307" i="7"/>
  <c r="H7307" i="7"/>
  <c r="H7306" i="7"/>
  <c r="I7306" i="7" s="1"/>
  <c r="I7305" i="7"/>
  <c r="H7305" i="7"/>
  <c r="H7304" i="7"/>
  <c r="I7304" i="7" s="1"/>
  <c r="H7303" i="7"/>
  <c r="I7303" i="7" s="1"/>
  <c r="H7302" i="7"/>
  <c r="I7302" i="7" s="1"/>
  <c r="H7301" i="7"/>
  <c r="I7301" i="7" s="1"/>
  <c r="H7300" i="7"/>
  <c r="I7300" i="7" s="1"/>
  <c r="I7299" i="7"/>
  <c r="H7299" i="7"/>
  <c r="H7298" i="7"/>
  <c r="I7298" i="7" s="1"/>
  <c r="I7297" i="7"/>
  <c r="H7297" i="7"/>
  <c r="H7296" i="7"/>
  <c r="I7296" i="7" s="1"/>
  <c r="H7295" i="7"/>
  <c r="I7295" i="7" s="1"/>
  <c r="H7294" i="7"/>
  <c r="I7294" i="7" s="1"/>
  <c r="H7293" i="7"/>
  <c r="I7293" i="7" s="1"/>
  <c r="H7292" i="7"/>
  <c r="I7292" i="7" s="1"/>
  <c r="I7291" i="7"/>
  <c r="H7291" i="7"/>
  <c r="H7290" i="7"/>
  <c r="I7290" i="7" s="1"/>
  <c r="I7289" i="7"/>
  <c r="H7289" i="7"/>
  <c r="H7288" i="7"/>
  <c r="I7288" i="7" s="1"/>
  <c r="H7287" i="7"/>
  <c r="I7287" i="7" s="1"/>
  <c r="H7286" i="7"/>
  <c r="I7286" i="7" s="1"/>
  <c r="H7285" i="7"/>
  <c r="I7285" i="7" s="1"/>
  <c r="H7284" i="7"/>
  <c r="I7284" i="7" s="1"/>
  <c r="I7283" i="7"/>
  <c r="H7283" i="7"/>
  <c r="H7282" i="7"/>
  <c r="I7282" i="7" s="1"/>
  <c r="I7281" i="7"/>
  <c r="H7281" i="7"/>
  <c r="H7280" i="7"/>
  <c r="I7280" i="7" s="1"/>
  <c r="H7279" i="7"/>
  <c r="I7279" i="7" s="1"/>
  <c r="H7278" i="7"/>
  <c r="I7278" i="7" s="1"/>
  <c r="H7277" i="7"/>
  <c r="I7277" i="7" s="1"/>
  <c r="H7276" i="7"/>
  <c r="I7276" i="7" s="1"/>
  <c r="I7275" i="7"/>
  <c r="H7275" i="7"/>
  <c r="H7274" i="7"/>
  <c r="I7274" i="7" s="1"/>
  <c r="I7273" i="7"/>
  <c r="H7273" i="7"/>
  <c r="H7272" i="7"/>
  <c r="I7272" i="7" s="1"/>
  <c r="H7271" i="7"/>
  <c r="I7271" i="7" s="1"/>
  <c r="H7270" i="7"/>
  <c r="I7270" i="7" s="1"/>
  <c r="H7269" i="7"/>
  <c r="I7269" i="7" s="1"/>
  <c r="H7268" i="7"/>
  <c r="I7268" i="7" s="1"/>
  <c r="I7267" i="7"/>
  <c r="H7267" i="7"/>
  <c r="H7266" i="7"/>
  <c r="I7266" i="7" s="1"/>
  <c r="I7265" i="7"/>
  <c r="H7265" i="7"/>
  <c r="H7264" i="7"/>
  <c r="I7264" i="7" s="1"/>
  <c r="H7263" i="7"/>
  <c r="I7263" i="7" s="1"/>
  <c r="H7262" i="7"/>
  <c r="I7262" i="7" s="1"/>
  <c r="H7261" i="7"/>
  <c r="I7261" i="7" s="1"/>
  <c r="H7260" i="7"/>
  <c r="I7260" i="7" s="1"/>
  <c r="I7259" i="7"/>
  <c r="H7259" i="7"/>
  <c r="H7258" i="7"/>
  <c r="I7258" i="7" s="1"/>
  <c r="I7257" i="7"/>
  <c r="H7257" i="7"/>
  <c r="H7256" i="7"/>
  <c r="I7256" i="7" s="1"/>
  <c r="H7255" i="7"/>
  <c r="I7255" i="7" s="1"/>
  <c r="H7254" i="7"/>
  <c r="I7254" i="7" s="1"/>
  <c r="H7253" i="7"/>
  <c r="I7253" i="7" s="1"/>
  <c r="H7252" i="7"/>
  <c r="I7252" i="7" s="1"/>
  <c r="I7251" i="7"/>
  <c r="H7251" i="7"/>
  <c r="H7250" i="7"/>
  <c r="I7250" i="7" s="1"/>
  <c r="I7249" i="7"/>
  <c r="H7249" i="7"/>
  <c r="H7248" i="7"/>
  <c r="I7248" i="7" s="1"/>
  <c r="H7247" i="7"/>
  <c r="I7247" i="7" s="1"/>
  <c r="H7246" i="7"/>
  <c r="I7246" i="7" s="1"/>
  <c r="H7245" i="7"/>
  <c r="I7245" i="7" s="1"/>
  <c r="H7244" i="7"/>
  <c r="I7244" i="7" s="1"/>
  <c r="I7243" i="7"/>
  <c r="H7243" i="7"/>
  <c r="H7242" i="7"/>
  <c r="I7242" i="7" s="1"/>
  <c r="I7241" i="7"/>
  <c r="H7241" i="7"/>
  <c r="H7240" i="7"/>
  <c r="I7240" i="7" s="1"/>
  <c r="H7239" i="7"/>
  <c r="I7239" i="7" s="1"/>
  <c r="H7238" i="7"/>
  <c r="I7238" i="7" s="1"/>
  <c r="H7237" i="7"/>
  <c r="I7237" i="7" s="1"/>
  <c r="H7236" i="7"/>
  <c r="I7236" i="7" s="1"/>
  <c r="I7235" i="7"/>
  <c r="H7235" i="7"/>
  <c r="H7234" i="7"/>
  <c r="I7234" i="7" s="1"/>
  <c r="I7233" i="7"/>
  <c r="H7233" i="7"/>
  <c r="H7232" i="7"/>
  <c r="I7232" i="7" s="1"/>
  <c r="H7231" i="7"/>
  <c r="I7231" i="7" s="1"/>
  <c r="H7230" i="7"/>
  <c r="I7230" i="7" s="1"/>
  <c r="H7229" i="7"/>
  <c r="I7229" i="7" s="1"/>
  <c r="H7228" i="7"/>
  <c r="I7228" i="7" s="1"/>
  <c r="I7227" i="7"/>
  <c r="H7227" i="7"/>
  <c r="H7226" i="7"/>
  <c r="I7226" i="7" s="1"/>
  <c r="I7225" i="7"/>
  <c r="H7225" i="7"/>
  <c r="H7224" i="7"/>
  <c r="I7224" i="7" s="1"/>
  <c r="H7223" i="7"/>
  <c r="I7223" i="7" s="1"/>
  <c r="H7222" i="7"/>
  <c r="I7222" i="7" s="1"/>
  <c r="H7221" i="7"/>
  <c r="I7221" i="7" s="1"/>
  <c r="H7220" i="7"/>
  <c r="I7220" i="7" s="1"/>
  <c r="I7219" i="7"/>
  <c r="H7219" i="7"/>
  <c r="H7218" i="7"/>
  <c r="I7218" i="7" s="1"/>
  <c r="I7217" i="7"/>
  <c r="H7217" i="7"/>
  <c r="H7216" i="7"/>
  <c r="I7216" i="7" s="1"/>
  <c r="H7215" i="7"/>
  <c r="I7215" i="7" s="1"/>
  <c r="H7214" i="7"/>
  <c r="I7214" i="7" s="1"/>
  <c r="H7213" i="7"/>
  <c r="I7213" i="7" s="1"/>
  <c r="H7212" i="7"/>
  <c r="I7212" i="7" s="1"/>
  <c r="I7211" i="7"/>
  <c r="H7211" i="7"/>
  <c r="H7210" i="7"/>
  <c r="I7210" i="7" s="1"/>
  <c r="I7209" i="7"/>
  <c r="H7209" i="7"/>
  <c r="H7208" i="7"/>
  <c r="I7208" i="7" s="1"/>
  <c r="H7207" i="7"/>
  <c r="I7207" i="7" s="1"/>
  <c r="H7206" i="7"/>
  <c r="I7206" i="7" s="1"/>
  <c r="H7205" i="7"/>
  <c r="I7205" i="7" s="1"/>
  <c r="H7204" i="7"/>
  <c r="I7204" i="7" s="1"/>
  <c r="I7203" i="7"/>
  <c r="H7203" i="7"/>
  <c r="H7202" i="7"/>
  <c r="I7202" i="7" s="1"/>
  <c r="I7201" i="7"/>
  <c r="H7201" i="7"/>
  <c r="H7200" i="7"/>
  <c r="I7200" i="7" s="1"/>
  <c r="H7199" i="7"/>
  <c r="I7199" i="7" s="1"/>
  <c r="H7198" i="7"/>
  <c r="I7198" i="7" s="1"/>
  <c r="H7197" i="7"/>
  <c r="I7197" i="7" s="1"/>
  <c r="H7196" i="7"/>
  <c r="I7196" i="7" s="1"/>
  <c r="I7195" i="7"/>
  <c r="H7195" i="7"/>
  <c r="H7194" i="7"/>
  <c r="I7194" i="7" s="1"/>
  <c r="I7193" i="7"/>
  <c r="H7193" i="7"/>
  <c r="H7192" i="7"/>
  <c r="I7192" i="7" s="1"/>
  <c r="H7191" i="7"/>
  <c r="I7191" i="7" s="1"/>
  <c r="H7190" i="7"/>
  <c r="I7190" i="7" s="1"/>
  <c r="H7189" i="7"/>
  <c r="I7189" i="7" s="1"/>
  <c r="H7188" i="7"/>
  <c r="I7188" i="7" s="1"/>
  <c r="I7187" i="7"/>
  <c r="H7187" i="7"/>
  <c r="H7186" i="7"/>
  <c r="I7186" i="7" s="1"/>
  <c r="I7185" i="7"/>
  <c r="H7185" i="7"/>
  <c r="H7184" i="7"/>
  <c r="I7184" i="7" s="1"/>
  <c r="H7183" i="7"/>
  <c r="I7183" i="7" s="1"/>
  <c r="H7182" i="7"/>
  <c r="I7182" i="7" s="1"/>
  <c r="H7181" i="7"/>
  <c r="I7181" i="7" s="1"/>
  <c r="H7180" i="7"/>
  <c r="I7180" i="7" s="1"/>
  <c r="I7179" i="7"/>
  <c r="H7179" i="7"/>
  <c r="H7178" i="7"/>
  <c r="I7178" i="7" s="1"/>
  <c r="I7177" i="7"/>
  <c r="H7177" i="7"/>
  <c r="H7176" i="7"/>
  <c r="I7176" i="7" s="1"/>
  <c r="H7175" i="7"/>
  <c r="I7175" i="7" s="1"/>
  <c r="H7174" i="7"/>
  <c r="I7174" i="7" s="1"/>
  <c r="H7173" i="7"/>
  <c r="I7173" i="7" s="1"/>
  <c r="H7172" i="7"/>
  <c r="I7172" i="7" s="1"/>
  <c r="I7171" i="7"/>
  <c r="H7171" i="7"/>
  <c r="H7170" i="7"/>
  <c r="I7170" i="7" s="1"/>
  <c r="I7169" i="7"/>
  <c r="H7169" i="7"/>
  <c r="H7168" i="7"/>
  <c r="I7168" i="7" s="1"/>
  <c r="H7167" i="7"/>
  <c r="I7167" i="7" s="1"/>
  <c r="H7166" i="7"/>
  <c r="I7166" i="7" s="1"/>
  <c r="H7165" i="7"/>
  <c r="I7165" i="7" s="1"/>
  <c r="H7164" i="7"/>
  <c r="I7164" i="7" s="1"/>
  <c r="I7163" i="7"/>
  <c r="H7163" i="7"/>
  <c r="H7162" i="7"/>
  <c r="I7162" i="7" s="1"/>
  <c r="I7161" i="7"/>
  <c r="H7161" i="7"/>
  <c r="H7160" i="7"/>
  <c r="I7160" i="7" s="1"/>
  <c r="H7159" i="7"/>
  <c r="I7159" i="7" s="1"/>
  <c r="H7158" i="7"/>
  <c r="I7158" i="7" s="1"/>
  <c r="H7157" i="7"/>
  <c r="I7157" i="7" s="1"/>
  <c r="H7156" i="7"/>
  <c r="I7156" i="7" s="1"/>
  <c r="I7155" i="7"/>
  <c r="H7155" i="7"/>
  <c r="H7154" i="7"/>
  <c r="I7154" i="7" s="1"/>
  <c r="I7153" i="7"/>
  <c r="H7153" i="7"/>
  <c r="H7152" i="7"/>
  <c r="I7152" i="7" s="1"/>
  <c r="H7151" i="7"/>
  <c r="I7151" i="7" s="1"/>
  <c r="H7150" i="7"/>
  <c r="I7150" i="7" s="1"/>
  <c r="H7149" i="7"/>
  <c r="I7149" i="7" s="1"/>
  <c r="H7148" i="7"/>
  <c r="I7148" i="7" s="1"/>
  <c r="I7147" i="7"/>
  <c r="H7147" i="7"/>
  <c r="H7146" i="7"/>
  <c r="I7146" i="7" s="1"/>
  <c r="I7145" i="7"/>
  <c r="H7145" i="7"/>
  <c r="H7144" i="7"/>
  <c r="I7144" i="7" s="1"/>
  <c r="H7143" i="7"/>
  <c r="I7143" i="7" s="1"/>
  <c r="H7142" i="7"/>
  <c r="I7142" i="7" s="1"/>
  <c r="H7141" i="7"/>
  <c r="I7141" i="7" s="1"/>
  <c r="H7140" i="7"/>
  <c r="I7140" i="7" s="1"/>
  <c r="I7139" i="7"/>
  <c r="H7139" i="7"/>
  <c r="H7138" i="7"/>
  <c r="I7138" i="7" s="1"/>
  <c r="I7137" i="7"/>
  <c r="H7137" i="7"/>
  <c r="H7136" i="7"/>
  <c r="I7136" i="7" s="1"/>
  <c r="H7135" i="7"/>
  <c r="I7135" i="7" s="1"/>
  <c r="H7134" i="7"/>
  <c r="I7134" i="7" s="1"/>
  <c r="H7133" i="7"/>
  <c r="I7133" i="7" s="1"/>
  <c r="H7132" i="7"/>
  <c r="I7132" i="7" s="1"/>
  <c r="I7131" i="7"/>
  <c r="H7131" i="7"/>
  <c r="H7130" i="7"/>
  <c r="I7130" i="7" s="1"/>
  <c r="I7129" i="7"/>
  <c r="H7129" i="7"/>
  <c r="H7128" i="7"/>
  <c r="I7128" i="7" s="1"/>
  <c r="H7127" i="7"/>
  <c r="I7127" i="7" s="1"/>
  <c r="H7126" i="7"/>
  <c r="I7126" i="7" s="1"/>
  <c r="I7125" i="7"/>
  <c r="H7125" i="7"/>
  <c r="H7124" i="7"/>
  <c r="I7124" i="7" s="1"/>
  <c r="I7123" i="7"/>
  <c r="H7123" i="7"/>
  <c r="H7122" i="7"/>
  <c r="I7122" i="7" s="1"/>
  <c r="I7121" i="7"/>
  <c r="H7121" i="7"/>
  <c r="H7120" i="7"/>
  <c r="I7120" i="7" s="1"/>
  <c r="H7119" i="7"/>
  <c r="I7119" i="7" s="1"/>
  <c r="H7118" i="7"/>
  <c r="I7118" i="7" s="1"/>
  <c r="H7117" i="7"/>
  <c r="I7117" i="7" s="1"/>
  <c r="H7116" i="7"/>
  <c r="I7116" i="7" s="1"/>
  <c r="I7115" i="7"/>
  <c r="H7115" i="7"/>
  <c r="H7114" i="7"/>
  <c r="I7114" i="7" s="1"/>
  <c r="I7113" i="7"/>
  <c r="H7113" i="7"/>
  <c r="H7112" i="7"/>
  <c r="I7112" i="7" s="1"/>
  <c r="H7111" i="7"/>
  <c r="I7111" i="7" s="1"/>
  <c r="H7110" i="7"/>
  <c r="I7110" i="7" s="1"/>
  <c r="H7109" i="7"/>
  <c r="I7109" i="7" s="1"/>
  <c r="H7108" i="7"/>
  <c r="I7108" i="7" s="1"/>
  <c r="I7107" i="7"/>
  <c r="H7107" i="7"/>
  <c r="H7106" i="7"/>
  <c r="I7106" i="7" s="1"/>
  <c r="I7105" i="7"/>
  <c r="H7105" i="7"/>
  <c r="H7104" i="7"/>
  <c r="I7104" i="7" s="1"/>
  <c r="H7103" i="7"/>
  <c r="I7103" i="7" s="1"/>
  <c r="H7102" i="7"/>
  <c r="I7102" i="7" s="1"/>
  <c r="I7101" i="7"/>
  <c r="H7101" i="7"/>
  <c r="H7100" i="7"/>
  <c r="I7100" i="7" s="1"/>
  <c r="I7099" i="7"/>
  <c r="H7099" i="7"/>
  <c r="H7098" i="7"/>
  <c r="I7098" i="7" s="1"/>
  <c r="H7097" i="7"/>
  <c r="I7097" i="7" s="1"/>
  <c r="H7096" i="7"/>
  <c r="I7096" i="7" s="1"/>
  <c r="H7095" i="7"/>
  <c r="I7095" i="7" s="1"/>
  <c r="H7094" i="7"/>
  <c r="I7094" i="7" s="1"/>
  <c r="I7093" i="7"/>
  <c r="H7093" i="7"/>
  <c r="H7092" i="7"/>
  <c r="I7092" i="7" s="1"/>
  <c r="I7091" i="7"/>
  <c r="H7091" i="7"/>
  <c r="H7090" i="7"/>
  <c r="I7090" i="7" s="1"/>
  <c r="H7089" i="7"/>
  <c r="I7089" i="7" s="1"/>
  <c r="H7088" i="7"/>
  <c r="I7088" i="7" s="1"/>
  <c r="H7087" i="7"/>
  <c r="I7087" i="7" s="1"/>
  <c r="H7086" i="7"/>
  <c r="I7086" i="7" s="1"/>
  <c r="I7085" i="7"/>
  <c r="H7085" i="7"/>
  <c r="H7084" i="7"/>
  <c r="I7084" i="7" s="1"/>
  <c r="I7083" i="7"/>
  <c r="H7083" i="7"/>
  <c r="H7082" i="7"/>
  <c r="I7082" i="7" s="1"/>
  <c r="H7081" i="7"/>
  <c r="I7081" i="7" s="1"/>
  <c r="I7080" i="7"/>
  <c r="H7080" i="7"/>
  <c r="H7079" i="7"/>
  <c r="I7079" i="7" s="1"/>
  <c r="H7078" i="7"/>
  <c r="I7078" i="7" s="1"/>
  <c r="H7077" i="7"/>
  <c r="I7077" i="7" s="1"/>
  <c r="H7076" i="7"/>
  <c r="I7076" i="7" s="1"/>
  <c r="H7075" i="7"/>
  <c r="I7075" i="7" s="1"/>
  <c r="H7074" i="7"/>
  <c r="I7074" i="7" s="1"/>
  <c r="H7073" i="7"/>
  <c r="I7073" i="7" s="1"/>
  <c r="H7072" i="7"/>
  <c r="I7072" i="7" s="1"/>
  <c r="H7071" i="7"/>
  <c r="I7071" i="7" s="1"/>
  <c r="H7070" i="7"/>
  <c r="I7070" i="7" s="1"/>
  <c r="H7069" i="7"/>
  <c r="I7069" i="7" s="1"/>
  <c r="H7068" i="7"/>
  <c r="I7068" i="7" s="1"/>
  <c r="H7067" i="7"/>
  <c r="I7067" i="7" s="1"/>
  <c r="H7066" i="7"/>
  <c r="I7066" i="7" s="1"/>
  <c r="H7065" i="7"/>
  <c r="I7065" i="7" s="1"/>
  <c r="H7064" i="7"/>
  <c r="I7064" i="7" s="1"/>
  <c r="H7063" i="7"/>
  <c r="I7063" i="7" s="1"/>
  <c r="H7062" i="7"/>
  <c r="I7062" i="7" s="1"/>
  <c r="H7061" i="7"/>
  <c r="I7061" i="7" s="1"/>
  <c r="H7060" i="7"/>
  <c r="I7060" i="7" s="1"/>
  <c r="H7059" i="7"/>
  <c r="I7059" i="7" s="1"/>
  <c r="H7058" i="7"/>
  <c r="I7058" i="7" s="1"/>
  <c r="H7057" i="7"/>
  <c r="I7057" i="7" s="1"/>
  <c r="H7056" i="7"/>
  <c r="I7056" i="7" s="1"/>
  <c r="H7055" i="7"/>
  <c r="I7055" i="7" s="1"/>
  <c r="H7054" i="7"/>
  <c r="I7054" i="7" s="1"/>
  <c r="H7053" i="7"/>
  <c r="I7053" i="7" s="1"/>
  <c r="H7052" i="7"/>
  <c r="I7052" i="7" s="1"/>
  <c r="H7051" i="7"/>
  <c r="I7051" i="7" s="1"/>
  <c r="H7050" i="7"/>
  <c r="I7050" i="7" s="1"/>
  <c r="H7049" i="7"/>
  <c r="I7049" i="7" s="1"/>
  <c r="H7048" i="7"/>
  <c r="I7048" i="7" s="1"/>
  <c r="H7047" i="7"/>
  <c r="I7047" i="7" s="1"/>
  <c r="H7046" i="7"/>
  <c r="I7046" i="7" s="1"/>
  <c r="H7045" i="7"/>
  <c r="I7045" i="7" s="1"/>
  <c r="H7044" i="7"/>
  <c r="I7044" i="7" s="1"/>
  <c r="H7043" i="7"/>
  <c r="I7043" i="7" s="1"/>
  <c r="H7042" i="7"/>
  <c r="I7042" i="7" s="1"/>
  <c r="H7041" i="7"/>
  <c r="I7041" i="7" s="1"/>
  <c r="H7040" i="7"/>
  <c r="I7040" i="7" s="1"/>
  <c r="H7039" i="7"/>
  <c r="I7039" i="7" s="1"/>
  <c r="H7038" i="7"/>
  <c r="I7038" i="7" s="1"/>
  <c r="H7037" i="7"/>
  <c r="I7037" i="7" s="1"/>
  <c r="H7036" i="7"/>
  <c r="I7036" i="7" s="1"/>
  <c r="H7035" i="7"/>
  <c r="I7035" i="7" s="1"/>
  <c r="H7034" i="7"/>
  <c r="I7034" i="7" s="1"/>
  <c r="H7033" i="7"/>
  <c r="I7033" i="7" s="1"/>
  <c r="H7032" i="7"/>
  <c r="I7032" i="7" s="1"/>
  <c r="H7031" i="7"/>
  <c r="I7031" i="7" s="1"/>
  <c r="H7030" i="7"/>
  <c r="I7030" i="7" s="1"/>
  <c r="H7029" i="7"/>
  <c r="I7029" i="7" s="1"/>
  <c r="H7028" i="7"/>
  <c r="I7028" i="7" s="1"/>
  <c r="H7027" i="7"/>
  <c r="I7027" i="7" s="1"/>
  <c r="H7026" i="7"/>
  <c r="I7026" i="7" s="1"/>
  <c r="H7025" i="7"/>
  <c r="I7025" i="7" s="1"/>
  <c r="H7024" i="7"/>
  <c r="I7024" i="7" s="1"/>
  <c r="H7023" i="7"/>
  <c r="I7023" i="7" s="1"/>
  <c r="H7022" i="7"/>
  <c r="I7022" i="7" s="1"/>
  <c r="H7021" i="7"/>
  <c r="I7021" i="7" s="1"/>
  <c r="H7020" i="7"/>
  <c r="I7020" i="7" s="1"/>
  <c r="H7019" i="7"/>
  <c r="I7019" i="7" s="1"/>
  <c r="H7018" i="7"/>
  <c r="I7018" i="7" s="1"/>
  <c r="H7017" i="7"/>
  <c r="I7017" i="7" s="1"/>
  <c r="H7016" i="7"/>
  <c r="I7016" i="7" s="1"/>
  <c r="H7015" i="7"/>
  <c r="I7015" i="7" s="1"/>
  <c r="H7014" i="7"/>
  <c r="I7014" i="7" s="1"/>
  <c r="H7013" i="7"/>
  <c r="I7013" i="7" s="1"/>
  <c r="H7012" i="7"/>
  <c r="I7012" i="7" s="1"/>
  <c r="H7011" i="7"/>
  <c r="I7011" i="7" s="1"/>
  <c r="H7010" i="7"/>
  <c r="I7010" i="7" s="1"/>
  <c r="H7009" i="7"/>
  <c r="I7009" i="7" s="1"/>
  <c r="H7008" i="7"/>
  <c r="I7008" i="7" s="1"/>
  <c r="H7007" i="7"/>
  <c r="I7007" i="7" s="1"/>
  <c r="H7006" i="7"/>
  <c r="I7006" i="7" s="1"/>
  <c r="H7005" i="7"/>
  <c r="I7005" i="7" s="1"/>
  <c r="H7004" i="7"/>
  <c r="I7004" i="7" s="1"/>
  <c r="H7003" i="7"/>
  <c r="I7003" i="7" s="1"/>
  <c r="H7002" i="7"/>
  <c r="I7002" i="7" s="1"/>
  <c r="H7001" i="7"/>
  <c r="I7001" i="7" s="1"/>
  <c r="H7000" i="7"/>
  <c r="I7000" i="7" s="1"/>
  <c r="H6999" i="7"/>
  <c r="I6999" i="7" s="1"/>
  <c r="H6998" i="7"/>
  <c r="I6998" i="7" s="1"/>
  <c r="H6997" i="7"/>
  <c r="I6997" i="7" s="1"/>
  <c r="H6996" i="7"/>
  <c r="I6996" i="7" s="1"/>
  <c r="H6995" i="7"/>
  <c r="I6995" i="7" s="1"/>
  <c r="H6994" i="7"/>
  <c r="I6994" i="7" s="1"/>
  <c r="H6993" i="7"/>
  <c r="I6993" i="7" s="1"/>
  <c r="H6992" i="7"/>
  <c r="I6992" i="7" s="1"/>
  <c r="H6991" i="7"/>
  <c r="I6991" i="7" s="1"/>
  <c r="H6990" i="7"/>
  <c r="I6990" i="7" s="1"/>
  <c r="H6989" i="7"/>
  <c r="I6989" i="7" s="1"/>
  <c r="H6988" i="7"/>
  <c r="I6988" i="7" s="1"/>
  <c r="H6987" i="7"/>
  <c r="I6987" i="7" s="1"/>
  <c r="H6986" i="7"/>
  <c r="I6986" i="7" s="1"/>
  <c r="H6985" i="7"/>
  <c r="I6985" i="7" s="1"/>
  <c r="H6984" i="7"/>
  <c r="I6984" i="7" s="1"/>
  <c r="H6983" i="7"/>
  <c r="I6983" i="7" s="1"/>
  <c r="H6982" i="7"/>
  <c r="I6982" i="7" s="1"/>
  <c r="H6981" i="7"/>
  <c r="I6981" i="7" s="1"/>
  <c r="H6980" i="7"/>
  <c r="I6980" i="7" s="1"/>
  <c r="H6979" i="7"/>
  <c r="I6979" i="7" s="1"/>
  <c r="H6978" i="7"/>
  <c r="I6978" i="7" s="1"/>
  <c r="H6977" i="7"/>
  <c r="I6977" i="7" s="1"/>
  <c r="H6976" i="7"/>
  <c r="I6976" i="7" s="1"/>
  <c r="H6975" i="7"/>
  <c r="I6975" i="7" s="1"/>
  <c r="H6974" i="7"/>
  <c r="I6974" i="7" s="1"/>
  <c r="H6973" i="7"/>
  <c r="I6973" i="7" s="1"/>
  <c r="H6972" i="7"/>
  <c r="I6972" i="7" s="1"/>
  <c r="H6971" i="7"/>
  <c r="I6971" i="7" s="1"/>
  <c r="H6970" i="7"/>
  <c r="I6970" i="7" s="1"/>
  <c r="H6969" i="7"/>
  <c r="I6969" i="7" s="1"/>
  <c r="H6968" i="7"/>
  <c r="I6968" i="7" s="1"/>
  <c r="H6967" i="7"/>
  <c r="I6967" i="7" s="1"/>
  <c r="H6966" i="7"/>
  <c r="I6966" i="7" s="1"/>
  <c r="H6965" i="7"/>
  <c r="I6965" i="7" s="1"/>
  <c r="H6964" i="7"/>
  <c r="I6964" i="7" s="1"/>
  <c r="H6963" i="7"/>
  <c r="I6963" i="7" s="1"/>
  <c r="H6962" i="7"/>
  <c r="I6962" i="7" s="1"/>
  <c r="H6961" i="7"/>
  <c r="I6961" i="7" s="1"/>
  <c r="H6960" i="7"/>
  <c r="I6960" i="7" s="1"/>
  <c r="H6959" i="7"/>
  <c r="I6959" i="7" s="1"/>
  <c r="H6958" i="7"/>
  <c r="I6958" i="7" s="1"/>
  <c r="H6957" i="7"/>
  <c r="I6957" i="7" s="1"/>
  <c r="H6956" i="7"/>
  <c r="I6956" i="7" s="1"/>
  <c r="H6955" i="7"/>
  <c r="I6955" i="7" s="1"/>
  <c r="H6954" i="7"/>
  <c r="I6954" i="7" s="1"/>
  <c r="H6953" i="7"/>
  <c r="I6953" i="7" s="1"/>
  <c r="H6952" i="7"/>
  <c r="I6952" i="7" s="1"/>
  <c r="H6951" i="7"/>
  <c r="I6951" i="7" s="1"/>
  <c r="H6950" i="7"/>
  <c r="I6950" i="7" s="1"/>
  <c r="H6949" i="7"/>
  <c r="I6949" i="7" s="1"/>
  <c r="H6948" i="7"/>
  <c r="I6948" i="7" s="1"/>
  <c r="H6947" i="7"/>
  <c r="I6947" i="7" s="1"/>
  <c r="H6946" i="7"/>
  <c r="I6946" i="7" s="1"/>
  <c r="H6945" i="7"/>
  <c r="I6945" i="7" s="1"/>
  <c r="H6944" i="7"/>
  <c r="I6944" i="7" s="1"/>
  <c r="H6943" i="7"/>
  <c r="I6943" i="7" s="1"/>
  <c r="H6942" i="7"/>
  <c r="I6942" i="7" s="1"/>
  <c r="H6941" i="7"/>
  <c r="I6941" i="7" s="1"/>
  <c r="H6940" i="7"/>
  <c r="I6940" i="7" s="1"/>
  <c r="H6939" i="7"/>
  <c r="I6939" i="7" s="1"/>
  <c r="H6938" i="7"/>
  <c r="I6938" i="7" s="1"/>
  <c r="H6937" i="7"/>
  <c r="I6937" i="7" s="1"/>
  <c r="H6936" i="7"/>
  <c r="I6936" i="7" s="1"/>
  <c r="H6935" i="7"/>
  <c r="I6935" i="7" s="1"/>
  <c r="H6934" i="7"/>
  <c r="I6934" i="7" s="1"/>
  <c r="H6933" i="7"/>
  <c r="I6933" i="7" s="1"/>
  <c r="H6932" i="7"/>
  <c r="I6932" i="7" s="1"/>
  <c r="H6931" i="7"/>
  <c r="I6931" i="7" s="1"/>
  <c r="H6930" i="7"/>
  <c r="I6930" i="7" s="1"/>
  <c r="H6929" i="7"/>
  <c r="I6929" i="7" s="1"/>
  <c r="H6928" i="7"/>
  <c r="I6928" i="7" s="1"/>
  <c r="H6927" i="7"/>
  <c r="I6927" i="7" s="1"/>
  <c r="H6926" i="7"/>
  <c r="I6926" i="7" s="1"/>
  <c r="H6925" i="7"/>
  <c r="I6925" i="7" s="1"/>
  <c r="H6924" i="7"/>
  <c r="I6924" i="7" s="1"/>
  <c r="H6923" i="7"/>
  <c r="I6923" i="7" s="1"/>
  <c r="H6922" i="7"/>
  <c r="I6922" i="7" s="1"/>
  <c r="H6921" i="7"/>
  <c r="I6921" i="7" s="1"/>
  <c r="H6920" i="7"/>
  <c r="I6920" i="7" s="1"/>
  <c r="H6919" i="7"/>
  <c r="I6919" i="7" s="1"/>
  <c r="H6918" i="7"/>
  <c r="I6918" i="7" s="1"/>
  <c r="H6917" i="7"/>
  <c r="I6917" i="7" s="1"/>
  <c r="H6916" i="7"/>
  <c r="I6916" i="7" s="1"/>
  <c r="H6915" i="7"/>
  <c r="I6915" i="7" s="1"/>
  <c r="H6914" i="7"/>
  <c r="I6914" i="7" s="1"/>
  <c r="H6913" i="7"/>
  <c r="I6913" i="7" s="1"/>
  <c r="H6912" i="7"/>
  <c r="I6912" i="7" s="1"/>
  <c r="H6911" i="7"/>
  <c r="I6911" i="7" s="1"/>
  <c r="H6910" i="7"/>
  <c r="I6910" i="7" s="1"/>
  <c r="H6909" i="7"/>
  <c r="I6909" i="7" s="1"/>
  <c r="H6908" i="7"/>
  <c r="I6908" i="7" s="1"/>
  <c r="H6907" i="7"/>
  <c r="I6907" i="7" s="1"/>
  <c r="H6906" i="7"/>
  <c r="I6906" i="7" s="1"/>
  <c r="H6905" i="7"/>
  <c r="I6905" i="7" s="1"/>
  <c r="H6904" i="7"/>
  <c r="I6904" i="7" s="1"/>
  <c r="H6903" i="7"/>
  <c r="I6903" i="7" s="1"/>
  <c r="H6902" i="7"/>
  <c r="I6902" i="7" s="1"/>
  <c r="H6901" i="7"/>
  <c r="I6901" i="7" s="1"/>
  <c r="H6900" i="7"/>
  <c r="I6900" i="7" s="1"/>
  <c r="H6899" i="7"/>
  <c r="I6899" i="7" s="1"/>
  <c r="H6898" i="7"/>
  <c r="I6898" i="7" s="1"/>
  <c r="H6897" i="7"/>
  <c r="I6897" i="7" s="1"/>
  <c r="H6896" i="7"/>
  <c r="I6896" i="7" s="1"/>
  <c r="H6895" i="7"/>
  <c r="I6895" i="7" s="1"/>
  <c r="H6894" i="7"/>
  <c r="I6894" i="7" s="1"/>
  <c r="H6893" i="7"/>
  <c r="I6893" i="7" s="1"/>
  <c r="H6892" i="7"/>
  <c r="I6892" i="7" s="1"/>
  <c r="H6891" i="7"/>
  <c r="I6891" i="7" s="1"/>
  <c r="H6890" i="7"/>
  <c r="I6890" i="7" s="1"/>
  <c r="H6889" i="7"/>
  <c r="I6889" i="7" s="1"/>
  <c r="H6888" i="7"/>
  <c r="I6888" i="7" s="1"/>
  <c r="I6887" i="7"/>
  <c r="H6887" i="7"/>
  <c r="H6886" i="7"/>
  <c r="I6886" i="7" s="1"/>
  <c r="H6885" i="7"/>
  <c r="I6885" i="7" s="1"/>
  <c r="H6884" i="7"/>
  <c r="I6884" i="7" s="1"/>
  <c r="I6883" i="7"/>
  <c r="H6883" i="7"/>
  <c r="H6882" i="7"/>
  <c r="I6882" i="7" s="1"/>
  <c r="H6881" i="7"/>
  <c r="I6881" i="7" s="1"/>
  <c r="H6880" i="7"/>
  <c r="I6880" i="7" s="1"/>
  <c r="I6879" i="7"/>
  <c r="H6879" i="7"/>
  <c r="H6878" i="7"/>
  <c r="I6878" i="7" s="1"/>
  <c r="H6877" i="7"/>
  <c r="I6877" i="7" s="1"/>
  <c r="H6876" i="7"/>
  <c r="I6876" i="7" s="1"/>
  <c r="I6875" i="7"/>
  <c r="H6875" i="7"/>
  <c r="H6874" i="7"/>
  <c r="I6874" i="7" s="1"/>
  <c r="H6873" i="7"/>
  <c r="I6873" i="7" s="1"/>
  <c r="H6872" i="7"/>
  <c r="I6872" i="7" s="1"/>
  <c r="I6871" i="7"/>
  <c r="H6871" i="7"/>
  <c r="H6870" i="7"/>
  <c r="I6870" i="7" s="1"/>
  <c r="H6869" i="7"/>
  <c r="I6869" i="7" s="1"/>
  <c r="H6868" i="7"/>
  <c r="I6868" i="7" s="1"/>
  <c r="I6867" i="7"/>
  <c r="H6867" i="7"/>
  <c r="H6866" i="7"/>
  <c r="I6866" i="7" s="1"/>
  <c r="H6865" i="7"/>
  <c r="I6865" i="7" s="1"/>
  <c r="H6864" i="7"/>
  <c r="I6864" i="7" s="1"/>
  <c r="I6863" i="7"/>
  <c r="H6863" i="7"/>
  <c r="H6862" i="7"/>
  <c r="I6862" i="7" s="1"/>
  <c r="H6861" i="7"/>
  <c r="I6861" i="7" s="1"/>
  <c r="H6860" i="7"/>
  <c r="I6860" i="7" s="1"/>
  <c r="I6859" i="7"/>
  <c r="H6859" i="7"/>
  <c r="H6858" i="7"/>
  <c r="I6858" i="7" s="1"/>
  <c r="H6857" i="7"/>
  <c r="I6857" i="7" s="1"/>
  <c r="H6856" i="7"/>
  <c r="I6856" i="7" s="1"/>
  <c r="I6855" i="7"/>
  <c r="H6855" i="7"/>
  <c r="H6854" i="7"/>
  <c r="I6854" i="7" s="1"/>
  <c r="H6853" i="7"/>
  <c r="I6853" i="7" s="1"/>
  <c r="H6852" i="7"/>
  <c r="I6852" i="7" s="1"/>
  <c r="I6851" i="7"/>
  <c r="H6851" i="7"/>
  <c r="H6850" i="7"/>
  <c r="I6850" i="7" s="1"/>
  <c r="H6849" i="7"/>
  <c r="I6849" i="7" s="1"/>
  <c r="H6848" i="7"/>
  <c r="I6848" i="7" s="1"/>
  <c r="I6847" i="7"/>
  <c r="H6847" i="7"/>
  <c r="H6846" i="7"/>
  <c r="I6846" i="7" s="1"/>
  <c r="H6845" i="7"/>
  <c r="I6845" i="7" s="1"/>
  <c r="H6844" i="7"/>
  <c r="I6844" i="7" s="1"/>
  <c r="I6843" i="7"/>
  <c r="H6843" i="7"/>
  <c r="H6842" i="7"/>
  <c r="I6842" i="7" s="1"/>
  <c r="H6841" i="7"/>
  <c r="I6841" i="7" s="1"/>
  <c r="H6840" i="7"/>
  <c r="I6840" i="7" s="1"/>
  <c r="I6839" i="7"/>
  <c r="H6839" i="7"/>
  <c r="H6838" i="7"/>
  <c r="I6838" i="7" s="1"/>
  <c r="H6837" i="7"/>
  <c r="I6837" i="7" s="1"/>
  <c r="H6836" i="7"/>
  <c r="I6836" i="7" s="1"/>
  <c r="I6835" i="7"/>
  <c r="H6835" i="7"/>
  <c r="H6834" i="7"/>
  <c r="I6834" i="7" s="1"/>
  <c r="H6833" i="7"/>
  <c r="I6833" i="7" s="1"/>
  <c r="H6832" i="7"/>
  <c r="I6832" i="7" s="1"/>
  <c r="I6831" i="7"/>
  <c r="H6831" i="7"/>
  <c r="H6830" i="7"/>
  <c r="I6830" i="7" s="1"/>
  <c r="H6829" i="7"/>
  <c r="I6829" i="7" s="1"/>
  <c r="H6828" i="7"/>
  <c r="I6828" i="7" s="1"/>
  <c r="I6827" i="7"/>
  <c r="H6827" i="7"/>
  <c r="H6826" i="7"/>
  <c r="I6826" i="7" s="1"/>
  <c r="H6825" i="7"/>
  <c r="I6825" i="7" s="1"/>
  <c r="H6824" i="7"/>
  <c r="I6824" i="7" s="1"/>
  <c r="I6823" i="7"/>
  <c r="H6823" i="7"/>
  <c r="H6822" i="7"/>
  <c r="I6822" i="7" s="1"/>
  <c r="H6821" i="7"/>
  <c r="I6821" i="7" s="1"/>
  <c r="H6820" i="7"/>
  <c r="I6820" i="7" s="1"/>
  <c r="I6819" i="7"/>
  <c r="H6819" i="7"/>
  <c r="H6818" i="7"/>
  <c r="I6818" i="7" s="1"/>
  <c r="H6817" i="7"/>
  <c r="I6817" i="7" s="1"/>
  <c r="H6816" i="7"/>
  <c r="I6816" i="7" s="1"/>
  <c r="I6815" i="7"/>
  <c r="H6815" i="7"/>
  <c r="H6814" i="7"/>
  <c r="I6814" i="7" s="1"/>
  <c r="H6813" i="7"/>
  <c r="I6813" i="7" s="1"/>
  <c r="H6812" i="7"/>
  <c r="I6812" i="7" s="1"/>
  <c r="I6811" i="7"/>
  <c r="H6811" i="7"/>
  <c r="H6810" i="7"/>
  <c r="I6810" i="7" s="1"/>
  <c r="H6809" i="7"/>
  <c r="I6809" i="7" s="1"/>
  <c r="H6808" i="7"/>
  <c r="I6808" i="7" s="1"/>
  <c r="I6807" i="7"/>
  <c r="H6807" i="7"/>
  <c r="H6806" i="7"/>
  <c r="I6806" i="7" s="1"/>
  <c r="H6805" i="7"/>
  <c r="I6805" i="7" s="1"/>
  <c r="H6804" i="7"/>
  <c r="I6804" i="7" s="1"/>
  <c r="I6803" i="7"/>
  <c r="H6803" i="7"/>
  <c r="H6802" i="7"/>
  <c r="I6802" i="7" s="1"/>
  <c r="H6801" i="7"/>
  <c r="I6801" i="7" s="1"/>
  <c r="H6800" i="7"/>
  <c r="I6800" i="7" s="1"/>
  <c r="I6799" i="7"/>
  <c r="H6799" i="7"/>
  <c r="H6798" i="7"/>
  <c r="I6798" i="7" s="1"/>
  <c r="H6797" i="7"/>
  <c r="I6797" i="7" s="1"/>
  <c r="H6796" i="7"/>
  <c r="I6796" i="7" s="1"/>
  <c r="I6795" i="7"/>
  <c r="H6795" i="7"/>
  <c r="H6794" i="7"/>
  <c r="I6794" i="7" s="1"/>
  <c r="H6793" i="7"/>
  <c r="I6793" i="7" s="1"/>
  <c r="H6792" i="7"/>
  <c r="I6792" i="7" s="1"/>
  <c r="I6791" i="7"/>
  <c r="H6791" i="7"/>
  <c r="H6790" i="7"/>
  <c r="I6790" i="7" s="1"/>
  <c r="H6789" i="7"/>
  <c r="I6789" i="7" s="1"/>
  <c r="H6788" i="7"/>
  <c r="I6788" i="7" s="1"/>
  <c r="I6787" i="7"/>
  <c r="H6787" i="7"/>
  <c r="H6786" i="7"/>
  <c r="I6786" i="7" s="1"/>
  <c r="H6785" i="7"/>
  <c r="I6785" i="7" s="1"/>
  <c r="H6784" i="7"/>
  <c r="I6784" i="7" s="1"/>
  <c r="I6783" i="7"/>
  <c r="H6783" i="7"/>
  <c r="H6782" i="7"/>
  <c r="I6782" i="7" s="1"/>
  <c r="H6781" i="7"/>
  <c r="I6781" i="7" s="1"/>
  <c r="H6780" i="7"/>
  <c r="I6780" i="7" s="1"/>
  <c r="I6779" i="7"/>
  <c r="H6779" i="7"/>
  <c r="H6778" i="7"/>
  <c r="I6778" i="7" s="1"/>
  <c r="H6777" i="7"/>
  <c r="I6777" i="7" s="1"/>
  <c r="H6776" i="7"/>
  <c r="I6776" i="7" s="1"/>
  <c r="I6775" i="7"/>
  <c r="H6775" i="7"/>
  <c r="H6774" i="7"/>
  <c r="I6774" i="7" s="1"/>
  <c r="H6773" i="7"/>
  <c r="I6773" i="7" s="1"/>
  <c r="H6772" i="7"/>
  <c r="I6772" i="7" s="1"/>
  <c r="I6771" i="7"/>
  <c r="H6771" i="7"/>
  <c r="H6770" i="7"/>
  <c r="I6770" i="7" s="1"/>
  <c r="H6769" i="7"/>
  <c r="I6769" i="7" s="1"/>
  <c r="H6768" i="7"/>
  <c r="I6768" i="7" s="1"/>
  <c r="I6767" i="7"/>
  <c r="H6767" i="7"/>
  <c r="H6766" i="7"/>
  <c r="I6766" i="7" s="1"/>
  <c r="H6765" i="7"/>
  <c r="I6765" i="7" s="1"/>
  <c r="H6764" i="7"/>
  <c r="I6764" i="7" s="1"/>
  <c r="I6763" i="7"/>
  <c r="H6763" i="7"/>
  <c r="H6762" i="7"/>
  <c r="I6762" i="7" s="1"/>
  <c r="H6761" i="7"/>
  <c r="I6761" i="7" s="1"/>
  <c r="H6760" i="7"/>
  <c r="I6760" i="7" s="1"/>
  <c r="I6759" i="7"/>
  <c r="H6759" i="7"/>
  <c r="H6758" i="7"/>
  <c r="I6758" i="7" s="1"/>
  <c r="H6757" i="7"/>
  <c r="I6757" i="7" s="1"/>
  <c r="H6756" i="7"/>
  <c r="I6756" i="7" s="1"/>
  <c r="I6755" i="7"/>
  <c r="H6755" i="7"/>
  <c r="H6754" i="7"/>
  <c r="I6754" i="7" s="1"/>
  <c r="H6753" i="7"/>
  <c r="I6753" i="7" s="1"/>
  <c r="H6752" i="7"/>
  <c r="I6752" i="7" s="1"/>
  <c r="I6751" i="7"/>
  <c r="H6751" i="7"/>
  <c r="H6750" i="7"/>
  <c r="I6750" i="7" s="1"/>
  <c r="H6749" i="7"/>
  <c r="I6749" i="7" s="1"/>
  <c r="H6748" i="7"/>
  <c r="I6748" i="7" s="1"/>
  <c r="I6747" i="7"/>
  <c r="H6747" i="7"/>
  <c r="H6746" i="7"/>
  <c r="I6746" i="7" s="1"/>
  <c r="H6745" i="7"/>
  <c r="I6745" i="7" s="1"/>
  <c r="H6744" i="7"/>
  <c r="I6744" i="7" s="1"/>
  <c r="I6743" i="7"/>
  <c r="H6743" i="7"/>
  <c r="H6742" i="7"/>
  <c r="I6742" i="7" s="1"/>
  <c r="H6741" i="7"/>
  <c r="I6741" i="7" s="1"/>
  <c r="H6740" i="7"/>
  <c r="I6740" i="7" s="1"/>
  <c r="I6739" i="7"/>
  <c r="H6739" i="7"/>
  <c r="H6738" i="7"/>
  <c r="I6738" i="7" s="1"/>
  <c r="H6737" i="7"/>
  <c r="I6737" i="7" s="1"/>
  <c r="H6736" i="7"/>
  <c r="I6736" i="7" s="1"/>
  <c r="I6735" i="7"/>
  <c r="H6735" i="7"/>
  <c r="H6734" i="7"/>
  <c r="I6734" i="7" s="1"/>
  <c r="H6733" i="7"/>
  <c r="I6733" i="7" s="1"/>
  <c r="H6732" i="7"/>
  <c r="I6732" i="7" s="1"/>
  <c r="I6731" i="7"/>
  <c r="H6731" i="7"/>
  <c r="H6730" i="7"/>
  <c r="I6730" i="7" s="1"/>
  <c r="H6729" i="7"/>
  <c r="I6729" i="7" s="1"/>
  <c r="H6728" i="7"/>
  <c r="I6728" i="7" s="1"/>
  <c r="I6727" i="7"/>
  <c r="H6727" i="7"/>
  <c r="H6726" i="7"/>
  <c r="I6726" i="7" s="1"/>
  <c r="H6725" i="7"/>
  <c r="I6725" i="7" s="1"/>
  <c r="H6724" i="7"/>
  <c r="I6724" i="7" s="1"/>
  <c r="I6723" i="7"/>
  <c r="H6723" i="7"/>
  <c r="H6722" i="7"/>
  <c r="I6722" i="7" s="1"/>
  <c r="H6721" i="7"/>
  <c r="I6721" i="7" s="1"/>
  <c r="H6720" i="7"/>
  <c r="I6720" i="7" s="1"/>
  <c r="I6719" i="7"/>
  <c r="H6719" i="7"/>
  <c r="H6718" i="7"/>
  <c r="I6718" i="7" s="1"/>
  <c r="H6717" i="7"/>
  <c r="I6717" i="7" s="1"/>
  <c r="H6716" i="7"/>
  <c r="I6716" i="7" s="1"/>
  <c r="I6715" i="7"/>
  <c r="H6715" i="7"/>
  <c r="H6714" i="7"/>
  <c r="I6714" i="7" s="1"/>
  <c r="H6713" i="7"/>
  <c r="I6713" i="7" s="1"/>
  <c r="H6712" i="7"/>
  <c r="I6712" i="7" s="1"/>
  <c r="I6711" i="7"/>
  <c r="H6711" i="7"/>
  <c r="H6710" i="7"/>
  <c r="I6710" i="7" s="1"/>
  <c r="H6709" i="7"/>
  <c r="I6709" i="7" s="1"/>
  <c r="H6708" i="7"/>
  <c r="I6708" i="7" s="1"/>
  <c r="I6707" i="7"/>
  <c r="H6707" i="7"/>
  <c r="H6706" i="7"/>
  <c r="I6706" i="7" s="1"/>
  <c r="H6705" i="7"/>
  <c r="I6705" i="7" s="1"/>
  <c r="H6704" i="7"/>
  <c r="I6704" i="7" s="1"/>
  <c r="I6703" i="7"/>
  <c r="H6703" i="7"/>
  <c r="H6702" i="7"/>
  <c r="I6702" i="7" s="1"/>
  <c r="H6701" i="7"/>
  <c r="I6701" i="7" s="1"/>
  <c r="H6700" i="7"/>
  <c r="I6700" i="7" s="1"/>
  <c r="I6699" i="7"/>
  <c r="H6699" i="7"/>
  <c r="H6698" i="7"/>
  <c r="I6698" i="7" s="1"/>
  <c r="H6697" i="7"/>
  <c r="I6697" i="7" s="1"/>
  <c r="H6696" i="7"/>
  <c r="I6696" i="7" s="1"/>
  <c r="I6695" i="7"/>
  <c r="H6695" i="7"/>
  <c r="H6694" i="7"/>
  <c r="I6694" i="7" s="1"/>
  <c r="H6693" i="7"/>
  <c r="I6693" i="7" s="1"/>
  <c r="H6692" i="7"/>
  <c r="I6692" i="7" s="1"/>
  <c r="I6691" i="7"/>
  <c r="H6691" i="7"/>
  <c r="H6690" i="7"/>
  <c r="I6690" i="7" s="1"/>
  <c r="H6689" i="7"/>
  <c r="I6689" i="7" s="1"/>
  <c r="H6688" i="7"/>
  <c r="I6688" i="7" s="1"/>
  <c r="I6687" i="7"/>
  <c r="H6687" i="7"/>
  <c r="H6686" i="7"/>
  <c r="I6686" i="7" s="1"/>
  <c r="H6685" i="7"/>
  <c r="I6685" i="7" s="1"/>
  <c r="H6684" i="7"/>
  <c r="I6684" i="7" s="1"/>
  <c r="I6683" i="7"/>
  <c r="H6683" i="7"/>
  <c r="H6682" i="7"/>
  <c r="I6682" i="7" s="1"/>
  <c r="H6681" i="7"/>
  <c r="I6681" i="7" s="1"/>
  <c r="H6680" i="7"/>
  <c r="I6680" i="7" s="1"/>
  <c r="I6679" i="7"/>
  <c r="H6679" i="7"/>
  <c r="H6678" i="7"/>
  <c r="I6678" i="7" s="1"/>
  <c r="H6677" i="7"/>
  <c r="I6677" i="7" s="1"/>
  <c r="H6676" i="7"/>
  <c r="I6676" i="7" s="1"/>
  <c r="I6675" i="7"/>
  <c r="H6675" i="7"/>
  <c r="H6674" i="7"/>
  <c r="I6674" i="7" s="1"/>
  <c r="H6673" i="7"/>
  <c r="I6673" i="7" s="1"/>
  <c r="H6672" i="7"/>
  <c r="I6672" i="7" s="1"/>
  <c r="I6671" i="7"/>
  <c r="H6671" i="7"/>
  <c r="H6670" i="7"/>
  <c r="I6670" i="7" s="1"/>
  <c r="H6669" i="7"/>
  <c r="I6669" i="7" s="1"/>
  <c r="H6668" i="7"/>
  <c r="I6668" i="7" s="1"/>
  <c r="I6667" i="7"/>
  <c r="H6667" i="7"/>
  <c r="H6666" i="7"/>
  <c r="I6666" i="7" s="1"/>
  <c r="H6665" i="7"/>
  <c r="I6665" i="7" s="1"/>
  <c r="H6664" i="7"/>
  <c r="I6664" i="7" s="1"/>
  <c r="I6663" i="7"/>
  <c r="H6663" i="7"/>
  <c r="H6662" i="7"/>
  <c r="I6662" i="7" s="1"/>
  <c r="H6661" i="7"/>
  <c r="I6661" i="7" s="1"/>
  <c r="H6660" i="7"/>
  <c r="I6660" i="7" s="1"/>
  <c r="I6659" i="7"/>
  <c r="H6659" i="7"/>
  <c r="H6658" i="7"/>
  <c r="I6658" i="7" s="1"/>
  <c r="H6657" i="7"/>
  <c r="I6657" i="7" s="1"/>
  <c r="H6656" i="7"/>
  <c r="I6656" i="7" s="1"/>
  <c r="I6655" i="7"/>
  <c r="H6655" i="7"/>
  <c r="H6654" i="7"/>
  <c r="I6654" i="7" s="1"/>
  <c r="H6653" i="7"/>
  <c r="I6653" i="7" s="1"/>
  <c r="H6652" i="7"/>
  <c r="I6652" i="7" s="1"/>
  <c r="I6651" i="7"/>
  <c r="H6651" i="7"/>
  <c r="H6650" i="7"/>
  <c r="I6650" i="7" s="1"/>
  <c r="H6649" i="7"/>
  <c r="I6649" i="7" s="1"/>
  <c r="H6648" i="7"/>
  <c r="I6648" i="7" s="1"/>
  <c r="I6647" i="7"/>
  <c r="H6647" i="7"/>
  <c r="H6646" i="7"/>
  <c r="I6646" i="7" s="1"/>
  <c r="H6645" i="7"/>
  <c r="I6645" i="7" s="1"/>
  <c r="H6644" i="7"/>
  <c r="I6644" i="7" s="1"/>
  <c r="I6643" i="7"/>
  <c r="H6643" i="7"/>
  <c r="H6642" i="7"/>
  <c r="I6642" i="7" s="1"/>
  <c r="H6641" i="7"/>
  <c r="I6641" i="7" s="1"/>
  <c r="H6640" i="7"/>
  <c r="I6640" i="7" s="1"/>
  <c r="I6639" i="7"/>
  <c r="H6639" i="7"/>
  <c r="H6638" i="7"/>
  <c r="I6638" i="7" s="1"/>
  <c r="H6637" i="7"/>
  <c r="I6637" i="7" s="1"/>
  <c r="H6636" i="7"/>
  <c r="I6636" i="7" s="1"/>
  <c r="I6635" i="7"/>
  <c r="H6635" i="7"/>
  <c r="H6634" i="7"/>
  <c r="I6634" i="7" s="1"/>
  <c r="H6633" i="7"/>
  <c r="I6633" i="7" s="1"/>
  <c r="H6632" i="7"/>
  <c r="I6632" i="7" s="1"/>
  <c r="I6631" i="7"/>
  <c r="H6631" i="7"/>
  <c r="H6630" i="7"/>
  <c r="I6630" i="7" s="1"/>
  <c r="H6629" i="7"/>
  <c r="I6629" i="7" s="1"/>
  <c r="H6628" i="7"/>
  <c r="I6628" i="7" s="1"/>
  <c r="I6627" i="7"/>
  <c r="H6627" i="7"/>
  <c r="H6626" i="7"/>
  <c r="I6626" i="7" s="1"/>
  <c r="H6625" i="7"/>
  <c r="I6625" i="7" s="1"/>
  <c r="H6624" i="7"/>
  <c r="I6624" i="7" s="1"/>
  <c r="I6623" i="7"/>
  <c r="H6623" i="7"/>
  <c r="H6622" i="7"/>
  <c r="I6622" i="7" s="1"/>
  <c r="H6621" i="7"/>
  <c r="I6621" i="7" s="1"/>
  <c r="H6620" i="7"/>
  <c r="I6620" i="7" s="1"/>
  <c r="I6619" i="7"/>
  <c r="H6619" i="7"/>
  <c r="H6618" i="7"/>
  <c r="I6618" i="7" s="1"/>
  <c r="H6617" i="7"/>
  <c r="I6617" i="7" s="1"/>
  <c r="H6616" i="7"/>
  <c r="I6616" i="7" s="1"/>
  <c r="I6615" i="7"/>
  <c r="H6615" i="7"/>
  <c r="H6614" i="7"/>
  <c r="I6614" i="7" s="1"/>
  <c r="H6613" i="7"/>
  <c r="I6613" i="7" s="1"/>
  <c r="H6612" i="7"/>
  <c r="I6612" i="7" s="1"/>
  <c r="I6611" i="7"/>
  <c r="H6611" i="7"/>
  <c r="H6610" i="7"/>
  <c r="I6610" i="7" s="1"/>
  <c r="H6609" i="7"/>
  <c r="I6609" i="7" s="1"/>
  <c r="H6608" i="7"/>
  <c r="I6608" i="7" s="1"/>
  <c r="I6607" i="7"/>
  <c r="H6607" i="7"/>
  <c r="H6606" i="7"/>
  <c r="I6606" i="7" s="1"/>
  <c r="H6605" i="7"/>
  <c r="I6605" i="7" s="1"/>
  <c r="H6604" i="7"/>
  <c r="I6604" i="7" s="1"/>
  <c r="I6603" i="7"/>
  <c r="H6603" i="7"/>
  <c r="H6602" i="7"/>
  <c r="I6602" i="7" s="1"/>
  <c r="H6601" i="7"/>
  <c r="I6601" i="7" s="1"/>
  <c r="H6600" i="7"/>
  <c r="I6600" i="7" s="1"/>
  <c r="I6599" i="7"/>
  <c r="H6599" i="7"/>
  <c r="H6598" i="7"/>
  <c r="I6598" i="7" s="1"/>
  <c r="H6597" i="7"/>
  <c r="I6597" i="7" s="1"/>
  <c r="H6596" i="7"/>
  <c r="I6596" i="7" s="1"/>
  <c r="I6595" i="7"/>
  <c r="H6595" i="7"/>
  <c r="H6594" i="7"/>
  <c r="I6594" i="7" s="1"/>
  <c r="H6593" i="7"/>
  <c r="I6593" i="7" s="1"/>
  <c r="H6592" i="7"/>
  <c r="I6592" i="7" s="1"/>
  <c r="I6591" i="7"/>
  <c r="H6591" i="7"/>
  <c r="H6590" i="7"/>
  <c r="I6590" i="7" s="1"/>
  <c r="H6589" i="7"/>
  <c r="I6589" i="7" s="1"/>
  <c r="H6588" i="7"/>
  <c r="I6588" i="7" s="1"/>
  <c r="I6587" i="7"/>
  <c r="H6587" i="7"/>
  <c r="H6586" i="7"/>
  <c r="I6586" i="7" s="1"/>
  <c r="H6585" i="7"/>
  <c r="I6585" i="7" s="1"/>
  <c r="H6584" i="7"/>
  <c r="I6584" i="7" s="1"/>
  <c r="I6583" i="7"/>
  <c r="H6583" i="7"/>
  <c r="H6582" i="7"/>
  <c r="I6582" i="7" s="1"/>
  <c r="H6581" i="7"/>
  <c r="I6581" i="7" s="1"/>
  <c r="H6580" i="7"/>
  <c r="I6580" i="7" s="1"/>
  <c r="I6579" i="7"/>
  <c r="H6579" i="7"/>
  <c r="H6578" i="7"/>
  <c r="I6578" i="7" s="1"/>
  <c r="H6577" i="7"/>
  <c r="I6577" i="7" s="1"/>
  <c r="H6576" i="7"/>
  <c r="I6576" i="7" s="1"/>
  <c r="I6575" i="7"/>
  <c r="H6575" i="7"/>
  <c r="H6574" i="7"/>
  <c r="I6574" i="7" s="1"/>
  <c r="H6573" i="7"/>
  <c r="I6573" i="7" s="1"/>
  <c r="H6572" i="7"/>
  <c r="I6572" i="7" s="1"/>
  <c r="I6571" i="7"/>
  <c r="H6571" i="7"/>
  <c r="H6570" i="7"/>
  <c r="I6570" i="7" s="1"/>
  <c r="H6569" i="7"/>
  <c r="I6569" i="7" s="1"/>
  <c r="H6568" i="7"/>
  <c r="I6568" i="7" s="1"/>
  <c r="I6567" i="7"/>
  <c r="H6567" i="7"/>
  <c r="H6566" i="7"/>
  <c r="I6566" i="7" s="1"/>
  <c r="H6565" i="7"/>
  <c r="I6565" i="7" s="1"/>
  <c r="H6564" i="7"/>
  <c r="I6564" i="7" s="1"/>
  <c r="I6563" i="7"/>
  <c r="H6563" i="7"/>
  <c r="H6562" i="7"/>
  <c r="I6562" i="7" s="1"/>
  <c r="H6561" i="7"/>
  <c r="I6561" i="7" s="1"/>
  <c r="H6560" i="7"/>
  <c r="I6560" i="7" s="1"/>
  <c r="I6559" i="7"/>
  <c r="H6559" i="7"/>
  <c r="H6558" i="7"/>
  <c r="I6558" i="7" s="1"/>
  <c r="H6557" i="7"/>
  <c r="I6557" i="7" s="1"/>
  <c r="H6556" i="7"/>
  <c r="I6556" i="7" s="1"/>
  <c r="I6555" i="7"/>
  <c r="H6555" i="7"/>
  <c r="H6554" i="7"/>
  <c r="I6554" i="7" s="1"/>
  <c r="H6553" i="7"/>
  <c r="I6553" i="7" s="1"/>
  <c r="H6552" i="7"/>
  <c r="I6552" i="7" s="1"/>
  <c r="I6551" i="7"/>
  <c r="H6551" i="7"/>
  <c r="H6550" i="7"/>
  <c r="I6550" i="7" s="1"/>
  <c r="H6549" i="7"/>
  <c r="I6549" i="7" s="1"/>
  <c r="H6548" i="7"/>
  <c r="I6548" i="7" s="1"/>
  <c r="I6547" i="7"/>
  <c r="H6547" i="7"/>
  <c r="H6546" i="7"/>
  <c r="I6546" i="7" s="1"/>
  <c r="H6545" i="7"/>
  <c r="I6545" i="7" s="1"/>
  <c r="H6544" i="7"/>
  <c r="I6544" i="7" s="1"/>
  <c r="I6543" i="7"/>
  <c r="H6543" i="7"/>
  <c r="H6542" i="7"/>
  <c r="I6542" i="7" s="1"/>
  <c r="H6541" i="7"/>
  <c r="I6541" i="7" s="1"/>
  <c r="H6540" i="7"/>
  <c r="I6540" i="7" s="1"/>
  <c r="I6539" i="7"/>
  <c r="H6539" i="7"/>
  <c r="H6538" i="7"/>
  <c r="I6538" i="7" s="1"/>
  <c r="H6537" i="7"/>
  <c r="I6537" i="7" s="1"/>
  <c r="H6536" i="7"/>
  <c r="I6536" i="7" s="1"/>
  <c r="I6535" i="7"/>
  <c r="H6535" i="7"/>
  <c r="H6534" i="7"/>
  <c r="I6534" i="7" s="1"/>
  <c r="H6533" i="7"/>
  <c r="I6533" i="7" s="1"/>
  <c r="H6532" i="7"/>
  <c r="I6532" i="7" s="1"/>
  <c r="I6531" i="7"/>
  <c r="H6531" i="7"/>
  <c r="H6530" i="7"/>
  <c r="I6530" i="7" s="1"/>
  <c r="H6529" i="7"/>
  <c r="I6529" i="7" s="1"/>
  <c r="H6528" i="7"/>
  <c r="I6528" i="7" s="1"/>
  <c r="I6527" i="7"/>
  <c r="H6527" i="7"/>
  <c r="H6526" i="7"/>
  <c r="I6526" i="7" s="1"/>
  <c r="H6525" i="7"/>
  <c r="I6525" i="7" s="1"/>
  <c r="H6524" i="7"/>
  <c r="I6524" i="7" s="1"/>
  <c r="I6523" i="7"/>
  <c r="H6523" i="7"/>
  <c r="H6522" i="7"/>
  <c r="I6522" i="7" s="1"/>
  <c r="H6521" i="7"/>
  <c r="I6521" i="7" s="1"/>
  <c r="H6520" i="7"/>
  <c r="I6520" i="7" s="1"/>
  <c r="I6519" i="7"/>
  <c r="H6519" i="7"/>
  <c r="H6518" i="7"/>
  <c r="I6518" i="7" s="1"/>
  <c r="H6517" i="7"/>
  <c r="I6517" i="7" s="1"/>
  <c r="H6516" i="7"/>
  <c r="I6516" i="7" s="1"/>
  <c r="I6515" i="7"/>
  <c r="H6515" i="7"/>
  <c r="H6514" i="7"/>
  <c r="I6514" i="7" s="1"/>
  <c r="H6513" i="7"/>
  <c r="I6513" i="7" s="1"/>
  <c r="H6512" i="7"/>
  <c r="I6512" i="7" s="1"/>
  <c r="I6511" i="7"/>
  <c r="H6511" i="7"/>
  <c r="H6510" i="7"/>
  <c r="I6510" i="7" s="1"/>
  <c r="H6509" i="7"/>
  <c r="I6509" i="7" s="1"/>
  <c r="H6508" i="7"/>
  <c r="I6508" i="7" s="1"/>
  <c r="I6507" i="7"/>
  <c r="H6507" i="7"/>
  <c r="H6506" i="7"/>
  <c r="I6506" i="7" s="1"/>
  <c r="H6505" i="7"/>
  <c r="I6505" i="7" s="1"/>
  <c r="H6504" i="7"/>
  <c r="I6504" i="7" s="1"/>
  <c r="I6503" i="7"/>
  <c r="H6503" i="7"/>
  <c r="H6502" i="7"/>
  <c r="I6502" i="7" s="1"/>
  <c r="H6501" i="7"/>
  <c r="I6501" i="7" s="1"/>
  <c r="H6500" i="7"/>
  <c r="I6500" i="7" s="1"/>
  <c r="I6499" i="7"/>
  <c r="H6499" i="7"/>
  <c r="H6498" i="7"/>
  <c r="I6498" i="7" s="1"/>
  <c r="H6497" i="7"/>
  <c r="I6497" i="7" s="1"/>
  <c r="H6496" i="7"/>
  <c r="I6496" i="7" s="1"/>
  <c r="I6495" i="7"/>
  <c r="H6495" i="7"/>
  <c r="H6494" i="7"/>
  <c r="I6494" i="7" s="1"/>
  <c r="H6493" i="7"/>
  <c r="I6493" i="7" s="1"/>
  <c r="H6492" i="7"/>
  <c r="I6492" i="7" s="1"/>
  <c r="I6491" i="7"/>
  <c r="H6491" i="7"/>
  <c r="H6490" i="7"/>
  <c r="I6490" i="7" s="1"/>
  <c r="H6489" i="7"/>
  <c r="I6489" i="7" s="1"/>
  <c r="H6488" i="7"/>
  <c r="I6488" i="7" s="1"/>
  <c r="I6487" i="7"/>
  <c r="H6487" i="7"/>
  <c r="H6486" i="7"/>
  <c r="I6486" i="7" s="1"/>
  <c r="H6485" i="7"/>
  <c r="I6485" i="7" s="1"/>
  <c r="H6484" i="7"/>
  <c r="I6484" i="7" s="1"/>
  <c r="I6483" i="7"/>
  <c r="H6483" i="7"/>
  <c r="H6482" i="7"/>
  <c r="I6482" i="7" s="1"/>
  <c r="H6481" i="7"/>
  <c r="I6481" i="7" s="1"/>
  <c r="H6480" i="7"/>
  <c r="I6480" i="7" s="1"/>
  <c r="I6479" i="7"/>
  <c r="H6479" i="7"/>
  <c r="H6478" i="7"/>
  <c r="I6478" i="7" s="1"/>
  <c r="H6477" i="7"/>
  <c r="I6477" i="7" s="1"/>
  <c r="H6476" i="7"/>
  <c r="I6476" i="7" s="1"/>
  <c r="I6475" i="7"/>
  <c r="H6475" i="7"/>
  <c r="H6474" i="7"/>
  <c r="I6474" i="7" s="1"/>
  <c r="H6473" i="7"/>
  <c r="I6473" i="7" s="1"/>
  <c r="H6472" i="7"/>
  <c r="I6472" i="7" s="1"/>
  <c r="I6471" i="7"/>
  <c r="H6471" i="7"/>
  <c r="H6470" i="7"/>
  <c r="I6470" i="7" s="1"/>
  <c r="H6469" i="7"/>
  <c r="I6469" i="7" s="1"/>
  <c r="H6468" i="7"/>
  <c r="I6468" i="7" s="1"/>
  <c r="I6467" i="7"/>
  <c r="H6467" i="7"/>
  <c r="H6466" i="7"/>
  <c r="I6466" i="7" s="1"/>
  <c r="H6465" i="7"/>
  <c r="I6465" i="7" s="1"/>
  <c r="H6464" i="7"/>
  <c r="I6464" i="7" s="1"/>
  <c r="I6463" i="7"/>
  <c r="H6463" i="7"/>
  <c r="H6462" i="7"/>
  <c r="I6462" i="7" s="1"/>
  <c r="H6461" i="7"/>
  <c r="I6461" i="7" s="1"/>
  <c r="H6460" i="7"/>
  <c r="I6460" i="7" s="1"/>
  <c r="I6459" i="7"/>
  <c r="H6459" i="7"/>
  <c r="H6458" i="7"/>
  <c r="I6458" i="7" s="1"/>
  <c r="H6457" i="7"/>
  <c r="I6457" i="7" s="1"/>
  <c r="H6456" i="7"/>
  <c r="I6456" i="7" s="1"/>
  <c r="I6455" i="7"/>
  <c r="H6455" i="7"/>
  <c r="H6454" i="7"/>
  <c r="I6454" i="7" s="1"/>
  <c r="H6453" i="7"/>
  <c r="I6453" i="7" s="1"/>
  <c r="H6452" i="7"/>
  <c r="I6452" i="7" s="1"/>
  <c r="I6451" i="7"/>
  <c r="H6451" i="7"/>
  <c r="H6450" i="7"/>
  <c r="I6450" i="7" s="1"/>
  <c r="H6449" i="7"/>
  <c r="I6449" i="7" s="1"/>
  <c r="H6448" i="7"/>
  <c r="I6448" i="7" s="1"/>
  <c r="I6447" i="7"/>
  <c r="H6447" i="7"/>
  <c r="H6446" i="7"/>
  <c r="I6446" i="7" s="1"/>
  <c r="H6445" i="7"/>
  <c r="I6445" i="7" s="1"/>
  <c r="H6444" i="7"/>
  <c r="I6444" i="7" s="1"/>
  <c r="I6443" i="7"/>
  <c r="H6443" i="7"/>
  <c r="H6442" i="7"/>
  <c r="I6442" i="7" s="1"/>
  <c r="H6441" i="7"/>
  <c r="I6441" i="7" s="1"/>
  <c r="H6440" i="7"/>
  <c r="I6440" i="7" s="1"/>
  <c r="I6439" i="7"/>
  <c r="H6439" i="7"/>
  <c r="H6438" i="7"/>
  <c r="I6438" i="7" s="1"/>
  <c r="H6437" i="7"/>
  <c r="I6437" i="7" s="1"/>
  <c r="H6436" i="7"/>
  <c r="I6436" i="7" s="1"/>
  <c r="I6435" i="7"/>
  <c r="H6435" i="7"/>
  <c r="H6434" i="7"/>
  <c r="I6434" i="7" s="1"/>
  <c r="H6433" i="7"/>
  <c r="I6433" i="7" s="1"/>
  <c r="H6432" i="7"/>
  <c r="I6432" i="7" s="1"/>
  <c r="I6431" i="7"/>
  <c r="H6431" i="7"/>
  <c r="H6430" i="7"/>
  <c r="I6430" i="7" s="1"/>
  <c r="H6429" i="7"/>
  <c r="I6429" i="7" s="1"/>
  <c r="H6428" i="7"/>
  <c r="I6428" i="7" s="1"/>
  <c r="I6427" i="7"/>
  <c r="H6427" i="7"/>
  <c r="H6426" i="7"/>
  <c r="I6426" i="7" s="1"/>
  <c r="H6425" i="7"/>
  <c r="I6425" i="7" s="1"/>
  <c r="H6424" i="7"/>
  <c r="I6424" i="7" s="1"/>
  <c r="I6423" i="7"/>
  <c r="H6423" i="7"/>
  <c r="H6422" i="7"/>
  <c r="I6422" i="7" s="1"/>
  <c r="H6421" i="7"/>
  <c r="I6421" i="7" s="1"/>
  <c r="H6420" i="7"/>
  <c r="I6420" i="7" s="1"/>
  <c r="I6419" i="7"/>
  <c r="H6419" i="7"/>
  <c r="H6418" i="7"/>
  <c r="I6418" i="7" s="1"/>
  <c r="H6417" i="7"/>
  <c r="I6417" i="7" s="1"/>
  <c r="H6416" i="7"/>
  <c r="I6416" i="7" s="1"/>
  <c r="I6415" i="7"/>
  <c r="H6415" i="7"/>
  <c r="H6414" i="7"/>
  <c r="I6414" i="7" s="1"/>
  <c r="H6413" i="7"/>
  <c r="I6413" i="7" s="1"/>
  <c r="H6412" i="7"/>
  <c r="I6412" i="7" s="1"/>
  <c r="I6411" i="7"/>
  <c r="H6411" i="7"/>
  <c r="H6410" i="7"/>
  <c r="I6410" i="7" s="1"/>
  <c r="H6409" i="7"/>
  <c r="I6409" i="7" s="1"/>
  <c r="H6408" i="7"/>
  <c r="I6408" i="7" s="1"/>
  <c r="H6407" i="7"/>
  <c r="I6407" i="7" s="1"/>
  <c r="H6406" i="7"/>
  <c r="I6406" i="7" s="1"/>
  <c r="H6405" i="7"/>
  <c r="I6405" i="7" s="1"/>
  <c r="H6404" i="7"/>
  <c r="I6404" i="7" s="1"/>
  <c r="H6403" i="7"/>
  <c r="I6403" i="7" s="1"/>
  <c r="H6402" i="7"/>
  <c r="I6402" i="7" s="1"/>
  <c r="H6401" i="7"/>
  <c r="I6401" i="7" s="1"/>
  <c r="H6400" i="7"/>
  <c r="I6400" i="7" s="1"/>
  <c r="H6399" i="7"/>
  <c r="I6399" i="7" s="1"/>
  <c r="H6398" i="7"/>
  <c r="I6398" i="7" s="1"/>
  <c r="H6397" i="7"/>
  <c r="I6397" i="7" s="1"/>
  <c r="H6396" i="7"/>
  <c r="I6396" i="7" s="1"/>
  <c r="H6395" i="7"/>
  <c r="I6395" i="7" s="1"/>
  <c r="H6394" i="7"/>
  <c r="I6394" i="7" s="1"/>
  <c r="H6393" i="7"/>
  <c r="I6393" i="7" s="1"/>
  <c r="H6392" i="7"/>
  <c r="I6392" i="7" s="1"/>
  <c r="H6391" i="7"/>
  <c r="I6391" i="7" s="1"/>
  <c r="H6390" i="7"/>
  <c r="I6390" i="7" s="1"/>
  <c r="H6389" i="7"/>
  <c r="I6389" i="7" s="1"/>
  <c r="H6388" i="7"/>
  <c r="I6388" i="7" s="1"/>
  <c r="H6387" i="7"/>
  <c r="I6387" i="7" s="1"/>
  <c r="H6386" i="7"/>
  <c r="I6386" i="7" s="1"/>
  <c r="H6385" i="7"/>
  <c r="I6385" i="7" s="1"/>
  <c r="H6384" i="7"/>
  <c r="I6384" i="7" s="1"/>
  <c r="H6383" i="7"/>
  <c r="I6383" i="7" s="1"/>
  <c r="H6382" i="7"/>
  <c r="I6382" i="7" s="1"/>
  <c r="H6381" i="7"/>
  <c r="I6381" i="7" s="1"/>
  <c r="H6380" i="7"/>
  <c r="I6380" i="7" s="1"/>
  <c r="H6379" i="7"/>
  <c r="I6379" i="7" s="1"/>
  <c r="H6378" i="7"/>
  <c r="I6378" i="7" s="1"/>
  <c r="H6377" i="7"/>
  <c r="I6377" i="7" s="1"/>
  <c r="H6376" i="7"/>
  <c r="I6376" i="7" s="1"/>
  <c r="H6375" i="7"/>
  <c r="I6375" i="7" s="1"/>
  <c r="H6374" i="7"/>
  <c r="I6374" i="7" s="1"/>
  <c r="H6373" i="7"/>
  <c r="I6373" i="7" s="1"/>
  <c r="H6372" i="7"/>
  <c r="I6372" i="7" s="1"/>
  <c r="H6371" i="7"/>
  <c r="I6371" i="7" s="1"/>
  <c r="H6370" i="7"/>
  <c r="I6370" i="7" s="1"/>
  <c r="H6369" i="7"/>
  <c r="I6369" i="7" s="1"/>
  <c r="H6368" i="7"/>
  <c r="I6368" i="7" s="1"/>
  <c r="H6367" i="7"/>
  <c r="I6367" i="7" s="1"/>
  <c r="H6366" i="7"/>
  <c r="I6366" i="7" s="1"/>
  <c r="H6365" i="7"/>
  <c r="I6365" i="7" s="1"/>
  <c r="H6364" i="7"/>
  <c r="I6364" i="7" s="1"/>
  <c r="H6363" i="7"/>
  <c r="I6363" i="7" s="1"/>
  <c r="H6362" i="7"/>
  <c r="I6362" i="7" s="1"/>
  <c r="H6361" i="7"/>
  <c r="I6361" i="7" s="1"/>
  <c r="H6360" i="7"/>
  <c r="I6360" i="7" s="1"/>
  <c r="H6359" i="7"/>
  <c r="I6359" i="7" s="1"/>
  <c r="H6358" i="7"/>
  <c r="I6358" i="7" s="1"/>
  <c r="H6357" i="7"/>
  <c r="I6357" i="7" s="1"/>
  <c r="H6356" i="7"/>
  <c r="I6356" i="7" s="1"/>
  <c r="H6355" i="7"/>
  <c r="I6355" i="7" s="1"/>
  <c r="H6354" i="7"/>
  <c r="I6354" i="7" s="1"/>
  <c r="H6353" i="7"/>
  <c r="I6353" i="7" s="1"/>
  <c r="H6352" i="7"/>
  <c r="I6352" i="7" s="1"/>
  <c r="H6351" i="7"/>
  <c r="I6351" i="7" s="1"/>
  <c r="H6350" i="7"/>
  <c r="I6350" i="7" s="1"/>
  <c r="H6349" i="7"/>
  <c r="I6349" i="7" s="1"/>
  <c r="H6348" i="7"/>
  <c r="I6348" i="7" s="1"/>
  <c r="H6347" i="7"/>
  <c r="I6347" i="7" s="1"/>
  <c r="H6346" i="7"/>
  <c r="I6346" i="7" s="1"/>
  <c r="H6345" i="7"/>
  <c r="I6345" i="7" s="1"/>
  <c r="H6344" i="7"/>
  <c r="I6344" i="7" s="1"/>
  <c r="H6343" i="7"/>
  <c r="I6343" i="7" s="1"/>
  <c r="H6342" i="7"/>
  <c r="I6342" i="7" s="1"/>
  <c r="H6341" i="7"/>
  <c r="I6341" i="7" s="1"/>
  <c r="H6340" i="7"/>
  <c r="I6340" i="7" s="1"/>
  <c r="H6339" i="7"/>
  <c r="I6339" i="7" s="1"/>
  <c r="H6338" i="7"/>
  <c r="I6338" i="7" s="1"/>
  <c r="H6337" i="7"/>
  <c r="I6337" i="7" s="1"/>
  <c r="H6336" i="7"/>
  <c r="I6336" i="7" s="1"/>
  <c r="H6335" i="7"/>
  <c r="I6335" i="7" s="1"/>
  <c r="H6334" i="7"/>
  <c r="I6334" i="7" s="1"/>
  <c r="H6333" i="7"/>
  <c r="I6333" i="7" s="1"/>
  <c r="H6332" i="7"/>
  <c r="I6332" i="7" s="1"/>
  <c r="H6331" i="7"/>
  <c r="I6331" i="7" s="1"/>
  <c r="H6330" i="7"/>
  <c r="I6330" i="7" s="1"/>
  <c r="H6329" i="7"/>
  <c r="I6329" i="7" s="1"/>
  <c r="H6328" i="7"/>
  <c r="I6328" i="7" s="1"/>
  <c r="H6327" i="7"/>
  <c r="I6327" i="7" s="1"/>
  <c r="H6326" i="7"/>
  <c r="I6326" i="7" s="1"/>
  <c r="H6325" i="7"/>
  <c r="I6325" i="7" s="1"/>
  <c r="H6324" i="7"/>
  <c r="I6324" i="7" s="1"/>
  <c r="H6323" i="7"/>
  <c r="I6323" i="7" s="1"/>
  <c r="H6322" i="7"/>
  <c r="I6322" i="7" s="1"/>
  <c r="H6321" i="7"/>
  <c r="I6321" i="7" s="1"/>
  <c r="H6320" i="7"/>
  <c r="I6320" i="7" s="1"/>
  <c r="H6319" i="7"/>
  <c r="I6319" i="7" s="1"/>
  <c r="H6318" i="7"/>
  <c r="I6318" i="7" s="1"/>
  <c r="H6317" i="7"/>
  <c r="I6317" i="7" s="1"/>
  <c r="H6316" i="7"/>
  <c r="I6316" i="7" s="1"/>
  <c r="H6315" i="7"/>
  <c r="I6315" i="7" s="1"/>
  <c r="H6314" i="7"/>
  <c r="I6314" i="7" s="1"/>
  <c r="H6313" i="7"/>
  <c r="I6313" i="7" s="1"/>
  <c r="H6312" i="7"/>
  <c r="I6312" i="7" s="1"/>
  <c r="H6311" i="7"/>
  <c r="I6311" i="7" s="1"/>
  <c r="H6310" i="7"/>
  <c r="I6310" i="7" s="1"/>
  <c r="H6309" i="7"/>
  <c r="I6309" i="7" s="1"/>
  <c r="H6308" i="7"/>
  <c r="I6308" i="7" s="1"/>
  <c r="H6307" i="7"/>
  <c r="I6307" i="7" s="1"/>
  <c r="H6306" i="7"/>
  <c r="I6306" i="7" s="1"/>
  <c r="H6305" i="7"/>
  <c r="I6305" i="7" s="1"/>
  <c r="H6304" i="7"/>
  <c r="I6304" i="7" s="1"/>
  <c r="H6303" i="7"/>
  <c r="I6303" i="7" s="1"/>
  <c r="H6302" i="7"/>
  <c r="I6302" i="7" s="1"/>
  <c r="H6301" i="7"/>
  <c r="I6301" i="7" s="1"/>
  <c r="H6300" i="7"/>
  <c r="I6300" i="7" s="1"/>
  <c r="H6299" i="7"/>
  <c r="I6299" i="7" s="1"/>
  <c r="H6298" i="7"/>
  <c r="I6298" i="7" s="1"/>
  <c r="H6297" i="7"/>
  <c r="I6297" i="7" s="1"/>
  <c r="H6296" i="7"/>
  <c r="I6296" i="7" s="1"/>
  <c r="H6295" i="7"/>
  <c r="I6295" i="7" s="1"/>
  <c r="H6294" i="7"/>
  <c r="I6294" i="7" s="1"/>
  <c r="H6293" i="7"/>
  <c r="I6293" i="7" s="1"/>
  <c r="H6292" i="7"/>
  <c r="I6292" i="7" s="1"/>
  <c r="H6291" i="7"/>
  <c r="I6291" i="7" s="1"/>
  <c r="H6290" i="7"/>
  <c r="I6290" i="7" s="1"/>
  <c r="H6289" i="7"/>
  <c r="I6289" i="7" s="1"/>
  <c r="H6288" i="7"/>
  <c r="I6288" i="7" s="1"/>
  <c r="H6287" i="7"/>
  <c r="I6287" i="7" s="1"/>
  <c r="H6286" i="7"/>
  <c r="I6286" i="7" s="1"/>
  <c r="H6285" i="7"/>
  <c r="I6285" i="7" s="1"/>
  <c r="H6284" i="7"/>
  <c r="I6284" i="7" s="1"/>
  <c r="H6283" i="7"/>
  <c r="I6283" i="7" s="1"/>
  <c r="H6282" i="7"/>
  <c r="I6282" i="7" s="1"/>
  <c r="H6281" i="7"/>
  <c r="I6281" i="7" s="1"/>
  <c r="H6280" i="7"/>
  <c r="I6280" i="7" s="1"/>
  <c r="H6279" i="7"/>
  <c r="I6279" i="7" s="1"/>
  <c r="H6278" i="7"/>
  <c r="I6278" i="7" s="1"/>
  <c r="H6277" i="7"/>
  <c r="I6277" i="7" s="1"/>
  <c r="H6276" i="7"/>
  <c r="I6276" i="7" s="1"/>
  <c r="H6275" i="7"/>
  <c r="I6275" i="7" s="1"/>
  <c r="H6274" i="7"/>
  <c r="I6274" i="7" s="1"/>
  <c r="H6273" i="7"/>
  <c r="I6273" i="7" s="1"/>
  <c r="H6272" i="7"/>
  <c r="I6272" i="7" s="1"/>
  <c r="H6271" i="7"/>
  <c r="I6271" i="7" s="1"/>
  <c r="H6270" i="7"/>
  <c r="I6270" i="7" s="1"/>
  <c r="H6269" i="7"/>
  <c r="I6269" i="7" s="1"/>
  <c r="H6268" i="7"/>
  <c r="I6268" i="7" s="1"/>
  <c r="H6267" i="7"/>
  <c r="I6267" i="7" s="1"/>
  <c r="H6266" i="7"/>
  <c r="I6266" i="7" s="1"/>
  <c r="H6265" i="7"/>
  <c r="I6265" i="7" s="1"/>
  <c r="H6264" i="7"/>
  <c r="I6264" i="7" s="1"/>
  <c r="H6263" i="7"/>
  <c r="I6263" i="7" s="1"/>
  <c r="H6262" i="7"/>
  <c r="I6262" i="7" s="1"/>
  <c r="H6261" i="7"/>
  <c r="I6261" i="7" s="1"/>
  <c r="H6260" i="7"/>
  <c r="I6260" i="7" s="1"/>
  <c r="H6259" i="7"/>
  <c r="I6259" i="7" s="1"/>
  <c r="H6258" i="7"/>
  <c r="I6258" i="7" s="1"/>
  <c r="H6257" i="7"/>
  <c r="I6257" i="7" s="1"/>
  <c r="H6256" i="7"/>
  <c r="I6256" i="7" s="1"/>
  <c r="H6255" i="7"/>
  <c r="I6255" i="7" s="1"/>
  <c r="H6254" i="7"/>
  <c r="I6254" i="7" s="1"/>
  <c r="H6253" i="7"/>
  <c r="I6253" i="7" s="1"/>
  <c r="H6252" i="7"/>
  <c r="I6252" i="7" s="1"/>
  <c r="H6251" i="7"/>
  <c r="I6251" i="7" s="1"/>
  <c r="H6250" i="7"/>
  <c r="I6250" i="7" s="1"/>
  <c r="H6249" i="7"/>
  <c r="I6249" i="7" s="1"/>
  <c r="H6248" i="7"/>
  <c r="I6248" i="7" s="1"/>
  <c r="H6247" i="7"/>
  <c r="I6247" i="7" s="1"/>
  <c r="H6246" i="7"/>
  <c r="I6246" i="7" s="1"/>
  <c r="H6245" i="7"/>
  <c r="I6245" i="7" s="1"/>
  <c r="H6244" i="7"/>
  <c r="I6244" i="7" s="1"/>
  <c r="H6243" i="7"/>
  <c r="I6243" i="7" s="1"/>
  <c r="H6242" i="7"/>
  <c r="I6242" i="7" s="1"/>
  <c r="H6241" i="7"/>
  <c r="I6241" i="7" s="1"/>
  <c r="H6240" i="7"/>
  <c r="I6240" i="7" s="1"/>
  <c r="H6239" i="7"/>
  <c r="I6239" i="7" s="1"/>
  <c r="H6238" i="7"/>
  <c r="I6238" i="7" s="1"/>
  <c r="H6237" i="7"/>
  <c r="I6237" i="7" s="1"/>
  <c r="H6236" i="7"/>
  <c r="I6236" i="7" s="1"/>
  <c r="H6235" i="7"/>
  <c r="I6235" i="7" s="1"/>
  <c r="H6234" i="7"/>
  <c r="I6234" i="7" s="1"/>
  <c r="H6233" i="7"/>
  <c r="I6233" i="7" s="1"/>
  <c r="H6232" i="7"/>
  <c r="I6232" i="7" s="1"/>
  <c r="H6231" i="7"/>
  <c r="I6231" i="7" s="1"/>
  <c r="H6230" i="7"/>
  <c r="I6230" i="7" s="1"/>
  <c r="H6229" i="7"/>
  <c r="I6229" i="7" s="1"/>
  <c r="H6228" i="7"/>
  <c r="I6228" i="7" s="1"/>
  <c r="H6227" i="7"/>
  <c r="I6227" i="7" s="1"/>
  <c r="H6226" i="7"/>
  <c r="I6226" i="7" s="1"/>
  <c r="H6225" i="7"/>
  <c r="I6225" i="7" s="1"/>
  <c r="H6224" i="7"/>
  <c r="I6224" i="7" s="1"/>
  <c r="H6223" i="7"/>
  <c r="I6223" i="7" s="1"/>
  <c r="H6222" i="7"/>
  <c r="I6222" i="7" s="1"/>
  <c r="H6221" i="7"/>
  <c r="I6221" i="7" s="1"/>
  <c r="H6220" i="7"/>
  <c r="I6220" i="7" s="1"/>
  <c r="H6219" i="7"/>
  <c r="I6219" i="7" s="1"/>
  <c r="H6218" i="7"/>
  <c r="I6218" i="7" s="1"/>
  <c r="H6217" i="7"/>
  <c r="I6217" i="7" s="1"/>
  <c r="H6216" i="7"/>
  <c r="I6216" i="7" s="1"/>
  <c r="H6215" i="7"/>
  <c r="I6215" i="7" s="1"/>
  <c r="H6214" i="7"/>
  <c r="I6214" i="7" s="1"/>
  <c r="H6213" i="7"/>
  <c r="I6213" i="7" s="1"/>
  <c r="H6212" i="7"/>
  <c r="I6212" i="7" s="1"/>
  <c r="H6211" i="7"/>
  <c r="I6211" i="7" s="1"/>
  <c r="H6210" i="7"/>
  <c r="I6210" i="7" s="1"/>
  <c r="H6209" i="7"/>
  <c r="I6209" i="7" s="1"/>
  <c r="H6208" i="7"/>
  <c r="I6208" i="7" s="1"/>
  <c r="H6207" i="7"/>
  <c r="I6207" i="7" s="1"/>
  <c r="H6206" i="7"/>
  <c r="I6206" i="7" s="1"/>
  <c r="H6205" i="7"/>
  <c r="I6205" i="7" s="1"/>
  <c r="H6204" i="7"/>
  <c r="I6204" i="7" s="1"/>
  <c r="H6203" i="7"/>
  <c r="I6203" i="7" s="1"/>
  <c r="H6202" i="7"/>
  <c r="I6202" i="7" s="1"/>
  <c r="H6201" i="7"/>
  <c r="I6201" i="7" s="1"/>
  <c r="H6200" i="7"/>
  <c r="I6200" i="7" s="1"/>
  <c r="H6199" i="7"/>
  <c r="I6199" i="7" s="1"/>
  <c r="H6198" i="7"/>
  <c r="I6198" i="7" s="1"/>
  <c r="H6197" i="7"/>
  <c r="I6197" i="7" s="1"/>
  <c r="H6196" i="7"/>
  <c r="I6196" i="7" s="1"/>
  <c r="H6195" i="7"/>
  <c r="I6195" i="7" s="1"/>
  <c r="H6194" i="7"/>
  <c r="I6194" i="7" s="1"/>
  <c r="H6193" i="7"/>
  <c r="I6193" i="7" s="1"/>
  <c r="H6192" i="7"/>
  <c r="I6192" i="7" s="1"/>
  <c r="H6191" i="7"/>
  <c r="I6191" i="7" s="1"/>
  <c r="H6190" i="7"/>
  <c r="I6190" i="7" s="1"/>
  <c r="H6189" i="7"/>
  <c r="I6189" i="7" s="1"/>
  <c r="H6188" i="7"/>
  <c r="I6188" i="7" s="1"/>
  <c r="H6187" i="7"/>
  <c r="I6187" i="7" s="1"/>
  <c r="H6186" i="7"/>
  <c r="I6186" i="7" s="1"/>
  <c r="H6185" i="7"/>
  <c r="I6185" i="7" s="1"/>
  <c r="H6184" i="7"/>
  <c r="I6184" i="7" s="1"/>
  <c r="H6183" i="7"/>
  <c r="I6183" i="7" s="1"/>
  <c r="H6182" i="7"/>
  <c r="I6182" i="7" s="1"/>
  <c r="H6181" i="7"/>
  <c r="I6181" i="7" s="1"/>
  <c r="H6180" i="7"/>
  <c r="I6180" i="7" s="1"/>
  <c r="H6179" i="7"/>
  <c r="I6179" i="7" s="1"/>
  <c r="H6178" i="7"/>
  <c r="I6178" i="7" s="1"/>
  <c r="H6177" i="7"/>
  <c r="I6177" i="7" s="1"/>
  <c r="H6176" i="7"/>
  <c r="I6176" i="7" s="1"/>
  <c r="H6175" i="7"/>
  <c r="I6175" i="7" s="1"/>
  <c r="H6174" i="7"/>
  <c r="I6174" i="7" s="1"/>
  <c r="H6173" i="7"/>
  <c r="I6173" i="7" s="1"/>
  <c r="H6172" i="7"/>
  <c r="I6172" i="7" s="1"/>
  <c r="H6171" i="7"/>
  <c r="I6171" i="7" s="1"/>
  <c r="H6170" i="7"/>
  <c r="I6170" i="7" s="1"/>
  <c r="H6169" i="7"/>
  <c r="I6169" i="7" s="1"/>
  <c r="H6168" i="7"/>
  <c r="I6168" i="7" s="1"/>
  <c r="H6167" i="7"/>
  <c r="I6167" i="7" s="1"/>
  <c r="H6166" i="7"/>
  <c r="I6166" i="7" s="1"/>
  <c r="H6165" i="7"/>
  <c r="I6165" i="7" s="1"/>
  <c r="H6164" i="7"/>
  <c r="I6164" i="7" s="1"/>
  <c r="H6163" i="7"/>
  <c r="I6163" i="7" s="1"/>
  <c r="H6162" i="7"/>
  <c r="I6162" i="7" s="1"/>
  <c r="H6161" i="7"/>
  <c r="I6161" i="7" s="1"/>
  <c r="H6160" i="7"/>
  <c r="I6160" i="7" s="1"/>
  <c r="H6159" i="7"/>
  <c r="I6159" i="7" s="1"/>
  <c r="H6158" i="7"/>
  <c r="I6158" i="7" s="1"/>
  <c r="H6157" i="7"/>
  <c r="I6157" i="7" s="1"/>
  <c r="H6156" i="7"/>
  <c r="I6156" i="7" s="1"/>
  <c r="H6155" i="7"/>
  <c r="I6155" i="7" s="1"/>
  <c r="H6154" i="7"/>
  <c r="I6154" i="7" s="1"/>
  <c r="H6153" i="7"/>
  <c r="I6153" i="7" s="1"/>
  <c r="H6152" i="7"/>
  <c r="I6152" i="7" s="1"/>
  <c r="H6151" i="7"/>
  <c r="I6151" i="7" s="1"/>
  <c r="H6150" i="7"/>
  <c r="I6150" i="7" s="1"/>
  <c r="H6149" i="7"/>
  <c r="I6149" i="7" s="1"/>
  <c r="H6148" i="7"/>
  <c r="I6148" i="7" s="1"/>
  <c r="H6147" i="7"/>
  <c r="I6147" i="7" s="1"/>
  <c r="H6146" i="7"/>
  <c r="I6146" i="7" s="1"/>
  <c r="H6145" i="7"/>
  <c r="I6145" i="7" s="1"/>
  <c r="H6144" i="7"/>
  <c r="I6144" i="7" s="1"/>
  <c r="H6143" i="7"/>
  <c r="I6143" i="7" s="1"/>
  <c r="H6142" i="7"/>
  <c r="I6142" i="7" s="1"/>
  <c r="H6141" i="7"/>
  <c r="I6141" i="7" s="1"/>
  <c r="H6140" i="7"/>
  <c r="I6140" i="7" s="1"/>
  <c r="H6139" i="7"/>
  <c r="I6139" i="7" s="1"/>
  <c r="H6138" i="7"/>
  <c r="I6138" i="7" s="1"/>
  <c r="H6137" i="7"/>
  <c r="I6137" i="7" s="1"/>
  <c r="H6136" i="7"/>
  <c r="I6136" i="7" s="1"/>
  <c r="H6135" i="7"/>
  <c r="I6135" i="7" s="1"/>
  <c r="H6134" i="7"/>
  <c r="I6134" i="7" s="1"/>
  <c r="H6133" i="7"/>
  <c r="I6133" i="7" s="1"/>
  <c r="H6132" i="7"/>
  <c r="I6132" i="7" s="1"/>
  <c r="H6131" i="7"/>
  <c r="I6131" i="7" s="1"/>
  <c r="H6130" i="7"/>
  <c r="I6130" i="7" s="1"/>
  <c r="H6129" i="7"/>
  <c r="I6129" i="7" s="1"/>
  <c r="H6128" i="7"/>
  <c r="I6128" i="7" s="1"/>
  <c r="H6127" i="7"/>
  <c r="I6127" i="7" s="1"/>
  <c r="H6126" i="7"/>
  <c r="I6126" i="7" s="1"/>
  <c r="H6125" i="7"/>
  <c r="I6125" i="7" s="1"/>
  <c r="H6124" i="7"/>
  <c r="I6124" i="7" s="1"/>
  <c r="H6123" i="7"/>
  <c r="I6123" i="7" s="1"/>
  <c r="H6122" i="7"/>
  <c r="I6122" i="7" s="1"/>
  <c r="H6121" i="7"/>
  <c r="I6121" i="7" s="1"/>
  <c r="H6120" i="7"/>
  <c r="I6120" i="7" s="1"/>
  <c r="H6119" i="7"/>
  <c r="I6119" i="7" s="1"/>
  <c r="H6118" i="7"/>
  <c r="I6118" i="7" s="1"/>
  <c r="H6117" i="7"/>
  <c r="I6117" i="7" s="1"/>
  <c r="H6116" i="7"/>
  <c r="I6116" i="7" s="1"/>
  <c r="H6115" i="7"/>
  <c r="I6115" i="7" s="1"/>
  <c r="H6114" i="7"/>
  <c r="I6114" i="7" s="1"/>
  <c r="H6113" i="7"/>
  <c r="I6113" i="7" s="1"/>
  <c r="H6112" i="7"/>
  <c r="I6112" i="7" s="1"/>
  <c r="H6111" i="7"/>
  <c r="I6111" i="7" s="1"/>
  <c r="H6110" i="7"/>
  <c r="I6110" i="7" s="1"/>
  <c r="H6109" i="7"/>
  <c r="I6109" i="7" s="1"/>
  <c r="H6108" i="7"/>
  <c r="I6108" i="7" s="1"/>
  <c r="H6107" i="7"/>
  <c r="I6107" i="7" s="1"/>
  <c r="H6106" i="7"/>
  <c r="I6106" i="7" s="1"/>
  <c r="H6105" i="7"/>
  <c r="I6105" i="7" s="1"/>
  <c r="H6104" i="7"/>
  <c r="I6104" i="7" s="1"/>
  <c r="H6103" i="7"/>
  <c r="I6103" i="7" s="1"/>
  <c r="H6102" i="7"/>
  <c r="I6102" i="7" s="1"/>
  <c r="H6101" i="7"/>
  <c r="I6101" i="7" s="1"/>
  <c r="H6100" i="7"/>
  <c r="I6100" i="7" s="1"/>
  <c r="H6099" i="7"/>
  <c r="I6099" i="7" s="1"/>
  <c r="H6098" i="7"/>
  <c r="I6098" i="7" s="1"/>
  <c r="H6097" i="7"/>
  <c r="I6097" i="7" s="1"/>
  <c r="H6096" i="7"/>
  <c r="I6096" i="7" s="1"/>
  <c r="H6095" i="7"/>
  <c r="I6095" i="7" s="1"/>
  <c r="H6094" i="7"/>
  <c r="I6094" i="7" s="1"/>
  <c r="H6093" i="7"/>
  <c r="I6093" i="7" s="1"/>
  <c r="H6092" i="7"/>
  <c r="I6092" i="7" s="1"/>
  <c r="H6091" i="7"/>
  <c r="I6091" i="7" s="1"/>
  <c r="H6090" i="7"/>
  <c r="I6090" i="7" s="1"/>
  <c r="H6089" i="7"/>
  <c r="I6089" i="7" s="1"/>
  <c r="H6088" i="7"/>
  <c r="I6088" i="7" s="1"/>
  <c r="H6087" i="7"/>
  <c r="I6087" i="7" s="1"/>
  <c r="I6086" i="7"/>
  <c r="H6086" i="7"/>
  <c r="I6085" i="7"/>
  <c r="H6085" i="7"/>
  <c r="I6084" i="7"/>
  <c r="H6084" i="7"/>
  <c r="I6083" i="7"/>
  <c r="H6083" i="7"/>
  <c r="I6082" i="7"/>
  <c r="H6082" i="7"/>
  <c r="I6081" i="7"/>
  <c r="H6081" i="7"/>
  <c r="I6080" i="7"/>
  <c r="H6080" i="7"/>
  <c r="I6079" i="7"/>
  <c r="H6079" i="7"/>
  <c r="I6078" i="7"/>
  <c r="H6078" i="7"/>
  <c r="I6077" i="7"/>
  <c r="H6077" i="7"/>
  <c r="I6076" i="7"/>
  <c r="H6076" i="7"/>
  <c r="I6075" i="7"/>
  <c r="H6075" i="7"/>
  <c r="I6074" i="7"/>
  <c r="H6074" i="7"/>
  <c r="I6073" i="7"/>
  <c r="H6073" i="7"/>
  <c r="I6072" i="7"/>
  <c r="H6072" i="7"/>
  <c r="I6071" i="7"/>
  <c r="H6071" i="7"/>
  <c r="I6070" i="7"/>
  <c r="H6070" i="7"/>
  <c r="I6069" i="7"/>
  <c r="H6069" i="7"/>
  <c r="I6068" i="7"/>
  <c r="H6068" i="7"/>
  <c r="I6067" i="7"/>
  <c r="H6067" i="7"/>
  <c r="I6066" i="7"/>
  <c r="H6066" i="7"/>
  <c r="I6065" i="7"/>
  <c r="H6065" i="7"/>
  <c r="I6064" i="7"/>
  <c r="H6064" i="7"/>
  <c r="H6063" i="7"/>
  <c r="I6063" i="7" s="1"/>
  <c r="I6062" i="7"/>
  <c r="H6062" i="7"/>
  <c r="H6061" i="7"/>
  <c r="I6061" i="7" s="1"/>
  <c r="I6060" i="7"/>
  <c r="H6060" i="7"/>
  <c r="H6059" i="7"/>
  <c r="I6059" i="7" s="1"/>
  <c r="I6058" i="7"/>
  <c r="H6058" i="7"/>
  <c r="H6057" i="7"/>
  <c r="I6057" i="7" s="1"/>
  <c r="I6056" i="7"/>
  <c r="H6056" i="7"/>
  <c r="H6055" i="7"/>
  <c r="I6055" i="7" s="1"/>
  <c r="I6054" i="7"/>
  <c r="H6054" i="7"/>
  <c r="H6053" i="7"/>
  <c r="I6053" i="7" s="1"/>
  <c r="I6052" i="7"/>
  <c r="H6052" i="7"/>
  <c r="H6051" i="7"/>
  <c r="I6051" i="7" s="1"/>
  <c r="I6050" i="7"/>
  <c r="H6050" i="7"/>
  <c r="H6049" i="7"/>
  <c r="I6049" i="7" s="1"/>
  <c r="I6048" i="7"/>
  <c r="H6048" i="7"/>
  <c r="H6047" i="7"/>
  <c r="I6047" i="7" s="1"/>
  <c r="I6046" i="7"/>
  <c r="H6046" i="7"/>
  <c r="H6045" i="7"/>
  <c r="I6045" i="7" s="1"/>
  <c r="I6044" i="7"/>
  <c r="H6044" i="7"/>
  <c r="H6043" i="7"/>
  <c r="I6043" i="7" s="1"/>
  <c r="I6042" i="7"/>
  <c r="H6042" i="7"/>
  <c r="H6041" i="7"/>
  <c r="I6041" i="7" s="1"/>
  <c r="I6040" i="7"/>
  <c r="H6040" i="7"/>
  <c r="H6039" i="7"/>
  <c r="I6039" i="7" s="1"/>
  <c r="I6038" i="7"/>
  <c r="H6038" i="7"/>
  <c r="H6037" i="7"/>
  <c r="I6037" i="7" s="1"/>
  <c r="I6036" i="7"/>
  <c r="H6036" i="7"/>
  <c r="H6035" i="7"/>
  <c r="I6035" i="7" s="1"/>
  <c r="I6034" i="7"/>
  <c r="H6034" i="7"/>
  <c r="H6033" i="7"/>
  <c r="I6033" i="7" s="1"/>
  <c r="I6032" i="7"/>
  <c r="H6032" i="7"/>
  <c r="H6031" i="7"/>
  <c r="I6031" i="7" s="1"/>
  <c r="I6030" i="7"/>
  <c r="H6030" i="7"/>
  <c r="H6029" i="7"/>
  <c r="I6029" i="7" s="1"/>
  <c r="I6028" i="7"/>
  <c r="H6028" i="7"/>
  <c r="H6027" i="7"/>
  <c r="I6027" i="7" s="1"/>
  <c r="I6026" i="7"/>
  <c r="H6026" i="7"/>
  <c r="H6025" i="7"/>
  <c r="I6025" i="7" s="1"/>
  <c r="I6024" i="7"/>
  <c r="H6024" i="7"/>
  <c r="H6023" i="7"/>
  <c r="I6023" i="7" s="1"/>
  <c r="I6022" i="7"/>
  <c r="H6022" i="7"/>
  <c r="H6021" i="7"/>
  <c r="I6021" i="7" s="1"/>
  <c r="I6020" i="7"/>
  <c r="H6020" i="7"/>
  <c r="H6019" i="7"/>
  <c r="I6019" i="7" s="1"/>
  <c r="I6018" i="7"/>
  <c r="H6018" i="7"/>
  <c r="H6017" i="7"/>
  <c r="I6017" i="7" s="1"/>
  <c r="I6016" i="7"/>
  <c r="H6016" i="7"/>
  <c r="H6015" i="7"/>
  <c r="I6015" i="7" s="1"/>
  <c r="I6014" i="7"/>
  <c r="H6014" i="7"/>
  <c r="H6013" i="7"/>
  <c r="I6013" i="7" s="1"/>
  <c r="I6012" i="7"/>
  <c r="H6012" i="7"/>
  <c r="H6011" i="7"/>
  <c r="I6011" i="7" s="1"/>
  <c r="I6010" i="7"/>
  <c r="H6010" i="7"/>
  <c r="H6009" i="7"/>
  <c r="I6009" i="7" s="1"/>
  <c r="I6008" i="7"/>
  <c r="H6008" i="7"/>
  <c r="H6007" i="7"/>
  <c r="I6007" i="7" s="1"/>
  <c r="I6006" i="7"/>
  <c r="H6006" i="7"/>
  <c r="H6005" i="7"/>
  <c r="I6005" i="7" s="1"/>
  <c r="I6004" i="7"/>
  <c r="H6004" i="7"/>
  <c r="H6003" i="7"/>
  <c r="I6003" i="7" s="1"/>
  <c r="I6002" i="7"/>
  <c r="H6002" i="7"/>
  <c r="H6001" i="7"/>
  <c r="I6001" i="7" s="1"/>
  <c r="I6000" i="7"/>
  <c r="H6000" i="7"/>
  <c r="H5999" i="7"/>
  <c r="I5999" i="7" s="1"/>
  <c r="I5998" i="7"/>
  <c r="H5998" i="7"/>
  <c r="H5997" i="7"/>
  <c r="I5997" i="7" s="1"/>
  <c r="I5996" i="7"/>
  <c r="H5996" i="7"/>
  <c r="H5995" i="7"/>
  <c r="I5995" i="7" s="1"/>
  <c r="I5994" i="7"/>
  <c r="H5994" i="7"/>
  <c r="H5993" i="7"/>
  <c r="I5993" i="7" s="1"/>
  <c r="I5992" i="7"/>
  <c r="H5992" i="7"/>
  <c r="H5991" i="7"/>
  <c r="I5991" i="7" s="1"/>
  <c r="I5990" i="7"/>
  <c r="H5990" i="7"/>
  <c r="H5989" i="7"/>
  <c r="I5989" i="7" s="1"/>
  <c r="I5988" i="7"/>
  <c r="H5988" i="7"/>
  <c r="H5987" i="7"/>
  <c r="I5987" i="7" s="1"/>
  <c r="I5986" i="7"/>
  <c r="H5986" i="7"/>
  <c r="H5985" i="7"/>
  <c r="I5985" i="7" s="1"/>
  <c r="I5984" i="7"/>
  <c r="H5984" i="7"/>
  <c r="H5983" i="7"/>
  <c r="I5983" i="7" s="1"/>
  <c r="I5982" i="7"/>
  <c r="H5982" i="7"/>
  <c r="H5981" i="7"/>
  <c r="I5981" i="7" s="1"/>
  <c r="I5980" i="7"/>
  <c r="H5980" i="7"/>
  <c r="H5979" i="7"/>
  <c r="I5979" i="7" s="1"/>
  <c r="I5978" i="7"/>
  <c r="H5978" i="7"/>
  <c r="H5977" i="7"/>
  <c r="I5977" i="7" s="1"/>
  <c r="I5976" i="7"/>
  <c r="H5976" i="7"/>
  <c r="H5975" i="7"/>
  <c r="I5975" i="7" s="1"/>
  <c r="I5974" i="7"/>
  <c r="H5974" i="7"/>
  <c r="H5973" i="7"/>
  <c r="I5973" i="7" s="1"/>
  <c r="I5972" i="7"/>
  <c r="H5972" i="7"/>
  <c r="H5971" i="7"/>
  <c r="I5971" i="7" s="1"/>
  <c r="I5970" i="7"/>
  <c r="H5970" i="7"/>
  <c r="H5969" i="7"/>
  <c r="I5969" i="7" s="1"/>
  <c r="I5968" i="7"/>
  <c r="H5968" i="7"/>
  <c r="H5967" i="7"/>
  <c r="I5967" i="7" s="1"/>
  <c r="I5966" i="7"/>
  <c r="H5966" i="7"/>
  <c r="H5965" i="7"/>
  <c r="I5965" i="7" s="1"/>
  <c r="I5964" i="7"/>
  <c r="H5964" i="7"/>
  <c r="H5963" i="7"/>
  <c r="I5963" i="7" s="1"/>
  <c r="I5962" i="7"/>
  <c r="H5962" i="7"/>
  <c r="H5961" i="7"/>
  <c r="I5961" i="7" s="1"/>
  <c r="I5960" i="7"/>
  <c r="H5960" i="7"/>
  <c r="H5959" i="7"/>
  <c r="I5959" i="7" s="1"/>
  <c r="I5958" i="7"/>
  <c r="H5958" i="7"/>
  <c r="H5957" i="7"/>
  <c r="I5957" i="7" s="1"/>
  <c r="I5956" i="7"/>
  <c r="H5956" i="7"/>
  <c r="H5955" i="7"/>
  <c r="I5955" i="7" s="1"/>
  <c r="I5954" i="7"/>
  <c r="H5954" i="7"/>
  <c r="H5953" i="7"/>
  <c r="I5953" i="7" s="1"/>
  <c r="I5952" i="7"/>
  <c r="H5952" i="7"/>
  <c r="H5951" i="7"/>
  <c r="I5951" i="7" s="1"/>
  <c r="I5950" i="7"/>
  <c r="H5950" i="7"/>
  <c r="H5949" i="7"/>
  <c r="I5949" i="7" s="1"/>
  <c r="I5948" i="7"/>
  <c r="H5948" i="7"/>
  <c r="H5947" i="7"/>
  <c r="I5947" i="7" s="1"/>
  <c r="I5946" i="7"/>
  <c r="H5946" i="7"/>
  <c r="H5945" i="7"/>
  <c r="I5945" i="7" s="1"/>
  <c r="I5944" i="7"/>
  <c r="H5944" i="7"/>
  <c r="H5943" i="7"/>
  <c r="I5943" i="7" s="1"/>
  <c r="I5942" i="7"/>
  <c r="H5942" i="7"/>
  <c r="H5941" i="7"/>
  <c r="I5941" i="7" s="1"/>
  <c r="I5940" i="7"/>
  <c r="H5940" i="7"/>
  <c r="H5939" i="7"/>
  <c r="I5939" i="7" s="1"/>
  <c r="I5938" i="7"/>
  <c r="H5938" i="7"/>
  <c r="H5937" i="7"/>
  <c r="I5937" i="7" s="1"/>
  <c r="I5936" i="7"/>
  <c r="H5936" i="7"/>
  <c r="H5935" i="7"/>
  <c r="I5935" i="7" s="1"/>
  <c r="H5934" i="7"/>
  <c r="I5934" i="7" s="1"/>
  <c r="H5933" i="7"/>
  <c r="I5933" i="7" s="1"/>
  <c r="H5932" i="7"/>
  <c r="I5932" i="7" s="1"/>
  <c r="H5931" i="7"/>
  <c r="I5931" i="7" s="1"/>
  <c r="H5930" i="7"/>
  <c r="I5930" i="7" s="1"/>
  <c r="H5929" i="7"/>
  <c r="I5929" i="7" s="1"/>
  <c r="H5928" i="7"/>
  <c r="I5928" i="7" s="1"/>
  <c r="H5927" i="7"/>
  <c r="I5927" i="7" s="1"/>
  <c r="H5926" i="7"/>
  <c r="I5926" i="7" s="1"/>
  <c r="H5925" i="7"/>
  <c r="I5925" i="7" s="1"/>
  <c r="H5924" i="7"/>
  <c r="I5924" i="7" s="1"/>
  <c r="H5923" i="7"/>
  <c r="I5923" i="7" s="1"/>
  <c r="H5922" i="7"/>
  <c r="I5922" i="7" s="1"/>
  <c r="H5921" i="7"/>
  <c r="I5921" i="7" s="1"/>
  <c r="H5920" i="7"/>
  <c r="I5920" i="7" s="1"/>
  <c r="H5919" i="7"/>
  <c r="I5919" i="7" s="1"/>
  <c r="H5918" i="7"/>
  <c r="I5918" i="7" s="1"/>
  <c r="H5917" i="7"/>
  <c r="I5917" i="7" s="1"/>
  <c r="H5916" i="7"/>
  <c r="I5916" i="7" s="1"/>
  <c r="H5915" i="7"/>
  <c r="I5915" i="7" s="1"/>
  <c r="H5914" i="7"/>
  <c r="I5914" i="7" s="1"/>
  <c r="H5913" i="7"/>
  <c r="I5913" i="7" s="1"/>
  <c r="H5912" i="7"/>
  <c r="I5912" i="7" s="1"/>
  <c r="H5911" i="7"/>
  <c r="I5911" i="7" s="1"/>
  <c r="H5910" i="7"/>
  <c r="I5910" i="7" s="1"/>
  <c r="H5909" i="7"/>
  <c r="I5909" i="7" s="1"/>
  <c r="H5908" i="7"/>
  <c r="I5908" i="7" s="1"/>
  <c r="H5907" i="7"/>
  <c r="I5907" i="7" s="1"/>
  <c r="H5906" i="7"/>
  <c r="I5906" i="7" s="1"/>
  <c r="H5905" i="7"/>
  <c r="I5905" i="7" s="1"/>
  <c r="H5904" i="7"/>
  <c r="I5904" i="7" s="1"/>
  <c r="H5903" i="7"/>
  <c r="I5903" i="7" s="1"/>
  <c r="H5902" i="7"/>
  <c r="I5902" i="7" s="1"/>
  <c r="H5901" i="7"/>
  <c r="I5901" i="7" s="1"/>
  <c r="H5900" i="7"/>
  <c r="I5900" i="7" s="1"/>
  <c r="H5899" i="7"/>
  <c r="I5899" i="7" s="1"/>
  <c r="H5898" i="7"/>
  <c r="I5898" i="7" s="1"/>
  <c r="H5897" i="7"/>
  <c r="I5897" i="7" s="1"/>
  <c r="H5896" i="7"/>
  <c r="I5896" i="7" s="1"/>
  <c r="H5895" i="7"/>
  <c r="I5895" i="7" s="1"/>
  <c r="H5894" i="7"/>
  <c r="I5894" i="7" s="1"/>
  <c r="H5893" i="7"/>
  <c r="I5893" i="7" s="1"/>
  <c r="H5892" i="7"/>
  <c r="I5892" i="7" s="1"/>
  <c r="H5891" i="7"/>
  <c r="I5891" i="7" s="1"/>
  <c r="H5890" i="7"/>
  <c r="I5890" i="7" s="1"/>
  <c r="H5889" i="7"/>
  <c r="I5889" i="7" s="1"/>
  <c r="H5888" i="7"/>
  <c r="I5888" i="7" s="1"/>
  <c r="H5887" i="7"/>
  <c r="I5887" i="7" s="1"/>
  <c r="H5886" i="7"/>
  <c r="I5886" i="7" s="1"/>
  <c r="H5885" i="7"/>
  <c r="I5885" i="7" s="1"/>
  <c r="H5884" i="7"/>
  <c r="I5884" i="7" s="1"/>
  <c r="H5883" i="7"/>
  <c r="I5883" i="7" s="1"/>
  <c r="H5882" i="7"/>
  <c r="I5882" i="7" s="1"/>
  <c r="H5881" i="7"/>
  <c r="I5881" i="7" s="1"/>
  <c r="H5880" i="7"/>
  <c r="I5880" i="7" s="1"/>
  <c r="H5879" i="7"/>
  <c r="I5879" i="7" s="1"/>
  <c r="H5878" i="7"/>
  <c r="I5878" i="7" s="1"/>
  <c r="H5877" i="7"/>
  <c r="I5877" i="7" s="1"/>
  <c r="H5876" i="7"/>
  <c r="I5876" i="7" s="1"/>
  <c r="H5875" i="7"/>
  <c r="I5875" i="7" s="1"/>
  <c r="H5874" i="7"/>
  <c r="I5874" i="7" s="1"/>
  <c r="H5873" i="7"/>
  <c r="I5873" i="7" s="1"/>
  <c r="H5872" i="7"/>
  <c r="I5872" i="7" s="1"/>
  <c r="H5871" i="7"/>
  <c r="I5871" i="7" s="1"/>
  <c r="H5870" i="7"/>
  <c r="I5870" i="7" s="1"/>
  <c r="H5869" i="7"/>
  <c r="I5869" i="7" s="1"/>
  <c r="H5868" i="7"/>
  <c r="I5868" i="7" s="1"/>
  <c r="H5867" i="7"/>
  <c r="I5867" i="7" s="1"/>
  <c r="H5866" i="7"/>
  <c r="I5866" i="7" s="1"/>
  <c r="H5865" i="7"/>
  <c r="I5865" i="7" s="1"/>
  <c r="H5864" i="7"/>
  <c r="I5864" i="7" s="1"/>
  <c r="H5863" i="7"/>
  <c r="I5863" i="7" s="1"/>
  <c r="H5862" i="7"/>
  <c r="I5862" i="7" s="1"/>
  <c r="H5861" i="7"/>
  <c r="I5861" i="7" s="1"/>
  <c r="H5860" i="7"/>
  <c r="I5860" i="7" s="1"/>
  <c r="H5859" i="7"/>
  <c r="I5859" i="7" s="1"/>
  <c r="H5858" i="7"/>
  <c r="I5858" i="7" s="1"/>
  <c r="H5857" i="7"/>
  <c r="I5857" i="7" s="1"/>
  <c r="H5856" i="7"/>
  <c r="I5856" i="7" s="1"/>
  <c r="H5855" i="7"/>
  <c r="I5855" i="7" s="1"/>
  <c r="H5854" i="7"/>
  <c r="I5854" i="7" s="1"/>
  <c r="H5853" i="7"/>
  <c r="I5853" i="7" s="1"/>
  <c r="H5852" i="7"/>
  <c r="I5852" i="7" s="1"/>
  <c r="H5851" i="7"/>
  <c r="I5851" i="7" s="1"/>
  <c r="H5850" i="7"/>
  <c r="I5850" i="7" s="1"/>
  <c r="H5849" i="7"/>
  <c r="I5849" i="7" s="1"/>
  <c r="H5848" i="7"/>
  <c r="I5848" i="7" s="1"/>
  <c r="H5847" i="7"/>
  <c r="I5847" i="7" s="1"/>
  <c r="H5846" i="7"/>
  <c r="I5846" i="7" s="1"/>
  <c r="H5845" i="7"/>
  <c r="I5845" i="7" s="1"/>
  <c r="H5844" i="7"/>
  <c r="I5844" i="7" s="1"/>
  <c r="H5843" i="7"/>
  <c r="I5843" i="7" s="1"/>
  <c r="H5842" i="7"/>
  <c r="I5842" i="7" s="1"/>
  <c r="H5841" i="7"/>
  <c r="I5841" i="7" s="1"/>
  <c r="H5840" i="7"/>
  <c r="I5840" i="7" s="1"/>
  <c r="H5839" i="7"/>
  <c r="I5839" i="7" s="1"/>
  <c r="H5838" i="7"/>
  <c r="I5838" i="7" s="1"/>
  <c r="H5837" i="7"/>
  <c r="I5837" i="7" s="1"/>
  <c r="H5836" i="7"/>
  <c r="I5836" i="7" s="1"/>
  <c r="H5835" i="7"/>
  <c r="I5835" i="7" s="1"/>
  <c r="H5834" i="7"/>
  <c r="I5834" i="7" s="1"/>
  <c r="H5833" i="7"/>
  <c r="I5833" i="7" s="1"/>
  <c r="H5832" i="7"/>
  <c r="I5832" i="7" s="1"/>
  <c r="H5831" i="7"/>
  <c r="I5831" i="7" s="1"/>
  <c r="H5830" i="7"/>
  <c r="I5830" i="7" s="1"/>
  <c r="H5829" i="7"/>
  <c r="I5829" i="7" s="1"/>
  <c r="H5828" i="7"/>
  <c r="I5828" i="7" s="1"/>
  <c r="H5827" i="7"/>
  <c r="I5827" i="7" s="1"/>
  <c r="H5826" i="7"/>
  <c r="I5826" i="7" s="1"/>
  <c r="H5825" i="7"/>
  <c r="I5825" i="7" s="1"/>
  <c r="H5824" i="7"/>
  <c r="I5824" i="7" s="1"/>
  <c r="H5823" i="7"/>
  <c r="I5823" i="7" s="1"/>
  <c r="H5822" i="7"/>
  <c r="I5822" i="7" s="1"/>
  <c r="H5821" i="7"/>
  <c r="I5821" i="7" s="1"/>
  <c r="H5820" i="7"/>
  <c r="I5820" i="7" s="1"/>
  <c r="H5819" i="7"/>
  <c r="I5819" i="7" s="1"/>
  <c r="H5818" i="7"/>
  <c r="I5818" i="7" s="1"/>
  <c r="H5817" i="7"/>
  <c r="I5817" i="7" s="1"/>
  <c r="H5816" i="7"/>
  <c r="I5816" i="7" s="1"/>
  <c r="H5815" i="7"/>
  <c r="I5815" i="7" s="1"/>
  <c r="H5814" i="7"/>
  <c r="I5814" i="7" s="1"/>
  <c r="H5813" i="7"/>
  <c r="I5813" i="7" s="1"/>
  <c r="H5812" i="7"/>
  <c r="I5812" i="7" s="1"/>
  <c r="H5811" i="7"/>
  <c r="I5811" i="7" s="1"/>
  <c r="H5810" i="7"/>
  <c r="I5810" i="7" s="1"/>
  <c r="H5809" i="7"/>
  <c r="I5809" i="7" s="1"/>
  <c r="H5808" i="7"/>
  <c r="I5808" i="7" s="1"/>
  <c r="H5807" i="7"/>
  <c r="I5807" i="7" s="1"/>
  <c r="H5806" i="7"/>
  <c r="I5806" i="7" s="1"/>
  <c r="H5805" i="7"/>
  <c r="I5805" i="7" s="1"/>
  <c r="H5804" i="7"/>
  <c r="I5804" i="7" s="1"/>
  <c r="H5803" i="7"/>
  <c r="I5803" i="7" s="1"/>
  <c r="H5802" i="7"/>
  <c r="I5802" i="7" s="1"/>
  <c r="H5801" i="7"/>
  <c r="I5801" i="7" s="1"/>
  <c r="H5800" i="7"/>
  <c r="I5800" i="7" s="1"/>
  <c r="H5799" i="7"/>
  <c r="I5799" i="7" s="1"/>
  <c r="H5798" i="7"/>
  <c r="I5798" i="7" s="1"/>
  <c r="H5797" i="7"/>
  <c r="I5797" i="7" s="1"/>
  <c r="H5796" i="7"/>
  <c r="I5796" i="7" s="1"/>
  <c r="H5795" i="7"/>
  <c r="I5795" i="7" s="1"/>
  <c r="H5794" i="7"/>
  <c r="I5794" i="7" s="1"/>
  <c r="H5793" i="7"/>
  <c r="I5793" i="7" s="1"/>
  <c r="H5792" i="7"/>
  <c r="I5792" i="7" s="1"/>
  <c r="H5791" i="7"/>
  <c r="I5791" i="7" s="1"/>
  <c r="H5790" i="7"/>
  <c r="I5790" i="7" s="1"/>
  <c r="H5789" i="7"/>
  <c r="I5789" i="7" s="1"/>
  <c r="H5788" i="7"/>
  <c r="I5788" i="7" s="1"/>
  <c r="H5787" i="7"/>
  <c r="I5787" i="7" s="1"/>
  <c r="H5786" i="7"/>
  <c r="I5786" i="7" s="1"/>
  <c r="H5785" i="7"/>
  <c r="I5785" i="7" s="1"/>
  <c r="H5784" i="7"/>
  <c r="I5784" i="7" s="1"/>
  <c r="H5783" i="7"/>
  <c r="I5783" i="7" s="1"/>
  <c r="H5782" i="7"/>
  <c r="I5782" i="7" s="1"/>
  <c r="H5781" i="7"/>
  <c r="I5781" i="7" s="1"/>
  <c r="H5780" i="7"/>
  <c r="I5780" i="7" s="1"/>
  <c r="H5779" i="7"/>
  <c r="I5779" i="7" s="1"/>
  <c r="H5778" i="7"/>
  <c r="I5778" i="7" s="1"/>
  <c r="H5777" i="7"/>
  <c r="I5777" i="7" s="1"/>
  <c r="H5776" i="7"/>
  <c r="I5776" i="7" s="1"/>
  <c r="H5775" i="7"/>
  <c r="I5775" i="7" s="1"/>
  <c r="H5774" i="7"/>
  <c r="I5774" i="7" s="1"/>
  <c r="H5773" i="7"/>
  <c r="I5773" i="7" s="1"/>
  <c r="H5772" i="7"/>
  <c r="I5772" i="7" s="1"/>
  <c r="H5771" i="7"/>
  <c r="I5771" i="7" s="1"/>
  <c r="H5770" i="7"/>
  <c r="I5770" i="7" s="1"/>
  <c r="H5769" i="7"/>
  <c r="I5769" i="7" s="1"/>
  <c r="H5768" i="7"/>
  <c r="I5768" i="7" s="1"/>
  <c r="H5767" i="7"/>
  <c r="I5767" i="7" s="1"/>
  <c r="H5766" i="7"/>
  <c r="I5766" i="7" s="1"/>
  <c r="H5765" i="7"/>
  <c r="I5765" i="7" s="1"/>
  <c r="H5764" i="7"/>
  <c r="I5764" i="7" s="1"/>
  <c r="H5763" i="7"/>
  <c r="I5763" i="7" s="1"/>
  <c r="H5762" i="7"/>
  <c r="I5762" i="7" s="1"/>
  <c r="H5761" i="7"/>
  <c r="I5761" i="7" s="1"/>
  <c r="H5760" i="7"/>
  <c r="I5760" i="7" s="1"/>
  <c r="H5759" i="7"/>
  <c r="I5759" i="7" s="1"/>
  <c r="H5758" i="7"/>
  <c r="I5758" i="7" s="1"/>
  <c r="H5757" i="7"/>
  <c r="I5757" i="7" s="1"/>
  <c r="H5756" i="7"/>
  <c r="I5756" i="7" s="1"/>
  <c r="H5755" i="7"/>
  <c r="I5755" i="7" s="1"/>
  <c r="H5754" i="7"/>
  <c r="I5754" i="7" s="1"/>
  <c r="H5753" i="7"/>
  <c r="I5753" i="7" s="1"/>
  <c r="H5752" i="7"/>
  <c r="I5752" i="7" s="1"/>
  <c r="H5751" i="7"/>
  <c r="I5751" i="7" s="1"/>
  <c r="H5750" i="7"/>
  <c r="I5750" i="7" s="1"/>
  <c r="H5749" i="7"/>
  <c r="I5749" i="7" s="1"/>
  <c r="H5748" i="7"/>
  <c r="I5748" i="7" s="1"/>
  <c r="H5747" i="7"/>
  <c r="I5747" i="7" s="1"/>
  <c r="H5746" i="7"/>
  <c r="I5746" i="7" s="1"/>
  <c r="H5745" i="7"/>
  <c r="I5745" i="7" s="1"/>
  <c r="H5744" i="7"/>
  <c r="I5744" i="7" s="1"/>
  <c r="H5743" i="7"/>
  <c r="I5743" i="7" s="1"/>
  <c r="H5742" i="7"/>
  <c r="I5742" i="7" s="1"/>
  <c r="H5741" i="7"/>
  <c r="I5741" i="7" s="1"/>
  <c r="H5740" i="7"/>
  <c r="I5740" i="7" s="1"/>
  <c r="H5739" i="7"/>
  <c r="I5739" i="7" s="1"/>
  <c r="H5738" i="7"/>
  <c r="I5738" i="7" s="1"/>
  <c r="H5737" i="7"/>
  <c r="I5737" i="7" s="1"/>
  <c r="H5736" i="7"/>
  <c r="I5736" i="7" s="1"/>
  <c r="H5735" i="7"/>
  <c r="I5735" i="7" s="1"/>
  <c r="H5734" i="7"/>
  <c r="I5734" i="7" s="1"/>
  <c r="H5733" i="7"/>
  <c r="I5733" i="7" s="1"/>
  <c r="H5732" i="7"/>
  <c r="I5732" i="7" s="1"/>
  <c r="H5731" i="7"/>
  <c r="I5731" i="7" s="1"/>
  <c r="H5730" i="7"/>
  <c r="I5730" i="7" s="1"/>
  <c r="H5729" i="7"/>
  <c r="I5729" i="7" s="1"/>
  <c r="H5728" i="7"/>
  <c r="I5728" i="7" s="1"/>
  <c r="H5727" i="7"/>
  <c r="I5727" i="7" s="1"/>
  <c r="H5726" i="7"/>
  <c r="I5726" i="7" s="1"/>
  <c r="H5725" i="7"/>
  <c r="I5725" i="7" s="1"/>
  <c r="H5724" i="7"/>
  <c r="I5724" i="7" s="1"/>
  <c r="H5723" i="7"/>
  <c r="I5723" i="7" s="1"/>
  <c r="H5722" i="7"/>
  <c r="I5722" i="7" s="1"/>
  <c r="H5721" i="7"/>
  <c r="I5721" i="7" s="1"/>
  <c r="H5720" i="7"/>
  <c r="I5720" i="7" s="1"/>
  <c r="H5719" i="7"/>
  <c r="I5719" i="7" s="1"/>
  <c r="H5718" i="7"/>
  <c r="I5718" i="7" s="1"/>
  <c r="H5717" i="7"/>
  <c r="I5717" i="7" s="1"/>
  <c r="H5716" i="7"/>
  <c r="I5716" i="7" s="1"/>
  <c r="H5715" i="7"/>
  <c r="I5715" i="7" s="1"/>
  <c r="H5714" i="7"/>
  <c r="I5714" i="7" s="1"/>
  <c r="H5713" i="7"/>
  <c r="I5713" i="7" s="1"/>
  <c r="H5712" i="7"/>
  <c r="I5712" i="7" s="1"/>
  <c r="H5711" i="7"/>
  <c r="I5711" i="7" s="1"/>
  <c r="H5710" i="7"/>
  <c r="I5710" i="7" s="1"/>
  <c r="H5709" i="7"/>
  <c r="I5709" i="7" s="1"/>
  <c r="H5708" i="7"/>
  <c r="I5708" i="7" s="1"/>
  <c r="H5707" i="7"/>
  <c r="I5707" i="7" s="1"/>
  <c r="H5706" i="7"/>
  <c r="I5706" i="7" s="1"/>
  <c r="H5705" i="7"/>
  <c r="I5705" i="7" s="1"/>
  <c r="H5704" i="7"/>
  <c r="I5704" i="7" s="1"/>
  <c r="H5703" i="7"/>
  <c r="I5703" i="7" s="1"/>
  <c r="H5702" i="7"/>
  <c r="I5702" i="7" s="1"/>
  <c r="H5701" i="7"/>
  <c r="I5701" i="7" s="1"/>
  <c r="H5700" i="7"/>
  <c r="I5700" i="7" s="1"/>
  <c r="H5699" i="7"/>
  <c r="I5699" i="7" s="1"/>
  <c r="H5698" i="7"/>
  <c r="I5698" i="7" s="1"/>
  <c r="H5697" i="7"/>
  <c r="I5697" i="7" s="1"/>
  <c r="H5696" i="7"/>
  <c r="I5696" i="7" s="1"/>
  <c r="H5695" i="7"/>
  <c r="I5695" i="7" s="1"/>
  <c r="H5694" i="7"/>
  <c r="I5694" i="7" s="1"/>
  <c r="H5693" i="7"/>
  <c r="I5693" i="7" s="1"/>
  <c r="H5692" i="7"/>
  <c r="I5692" i="7" s="1"/>
  <c r="H5691" i="7"/>
  <c r="I5691" i="7" s="1"/>
  <c r="H5690" i="7"/>
  <c r="I5690" i="7" s="1"/>
  <c r="H5689" i="7"/>
  <c r="I5689" i="7" s="1"/>
  <c r="H5688" i="7"/>
  <c r="I5688" i="7" s="1"/>
  <c r="H5687" i="7"/>
  <c r="I5687" i="7" s="1"/>
  <c r="H5686" i="7"/>
  <c r="I5686" i="7" s="1"/>
  <c r="H5685" i="7"/>
  <c r="I5685" i="7" s="1"/>
  <c r="H5684" i="7"/>
  <c r="I5684" i="7" s="1"/>
  <c r="H5683" i="7"/>
  <c r="I5683" i="7" s="1"/>
  <c r="H5682" i="7"/>
  <c r="I5682" i="7" s="1"/>
  <c r="H5681" i="7"/>
  <c r="I5681" i="7" s="1"/>
  <c r="H5680" i="7"/>
  <c r="I5680" i="7" s="1"/>
  <c r="H5679" i="7"/>
  <c r="I5679" i="7" s="1"/>
  <c r="H5678" i="7"/>
  <c r="I5678" i="7" s="1"/>
  <c r="H5677" i="7"/>
  <c r="I5677" i="7" s="1"/>
  <c r="H5676" i="7"/>
  <c r="I5676" i="7" s="1"/>
  <c r="H5675" i="7"/>
  <c r="I5675" i="7" s="1"/>
  <c r="H5674" i="7"/>
  <c r="I5674" i="7" s="1"/>
  <c r="H5673" i="7"/>
  <c r="I5673" i="7" s="1"/>
  <c r="H5672" i="7"/>
  <c r="I5672" i="7" s="1"/>
  <c r="H5671" i="7"/>
  <c r="I5671" i="7" s="1"/>
  <c r="H5670" i="7"/>
  <c r="I5670" i="7" s="1"/>
  <c r="H5669" i="7"/>
  <c r="I5669" i="7" s="1"/>
  <c r="H5668" i="7"/>
  <c r="I5668" i="7" s="1"/>
  <c r="H5667" i="7"/>
  <c r="I5667" i="7" s="1"/>
  <c r="H5666" i="7"/>
  <c r="I5666" i="7" s="1"/>
  <c r="H5665" i="7"/>
  <c r="I5665" i="7" s="1"/>
  <c r="H5664" i="7"/>
  <c r="I5664" i="7" s="1"/>
  <c r="H5663" i="7"/>
  <c r="I5663" i="7" s="1"/>
  <c r="H5662" i="7"/>
  <c r="I5662" i="7" s="1"/>
  <c r="H5661" i="7"/>
  <c r="I5661" i="7" s="1"/>
  <c r="H5660" i="7"/>
  <c r="I5660" i="7" s="1"/>
  <c r="H5659" i="7"/>
  <c r="I5659" i="7" s="1"/>
  <c r="H5658" i="7"/>
  <c r="I5658" i="7" s="1"/>
  <c r="H5657" i="7"/>
  <c r="I5657" i="7" s="1"/>
  <c r="H5656" i="7"/>
  <c r="I5656" i="7" s="1"/>
  <c r="H5655" i="7"/>
  <c r="I5655" i="7" s="1"/>
  <c r="H5654" i="7"/>
  <c r="I5654" i="7" s="1"/>
  <c r="H5653" i="7"/>
  <c r="I5653" i="7" s="1"/>
  <c r="H5652" i="7"/>
  <c r="I5652" i="7" s="1"/>
  <c r="H5651" i="7"/>
  <c r="I5651" i="7" s="1"/>
  <c r="H5650" i="7"/>
  <c r="I5650" i="7" s="1"/>
  <c r="H5649" i="7"/>
  <c r="I5649" i="7" s="1"/>
  <c r="H5648" i="7"/>
  <c r="I5648" i="7" s="1"/>
  <c r="H5647" i="7"/>
  <c r="I5647" i="7" s="1"/>
  <c r="H5646" i="7"/>
  <c r="I5646" i="7" s="1"/>
  <c r="H5645" i="7"/>
  <c r="I5645" i="7" s="1"/>
  <c r="H5644" i="7"/>
  <c r="I5644" i="7" s="1"/>
  <c r="H5643" i="7"/>
  <c r="I5643" i="7" s="1"/>
  <c r="H5642" i="7"/>
  <c r="I5642" i="7" s="1"/>
  <c r="H5641" i="7"/>
  <c r="I5641" i="7" s="1"/>
  <c r="H5640" i="7"/>
  <c r="I5640" i="7" s="1"/>
  <c r="H5639" i="7"/>
  <c r="I5639" i="7" s="1"/>
  <c r="H5638" i="7"/>
  <c r="I5638" i="7" s="1"/>
  <c r="H5637" i="7"/>
  <c r="I5637" i="7" s="1"/>
  <c r="H5636" i="7"/>
  <c r="I5636" i="7" s="1"/>
  <c r="H5635" i="7"/>
  <c r="I5635" i="7" s="1"/>
  <c r="H5634" i="7"/>
  <c r="I5634" i="7" s="1"/>
  <c r="H5633" i="7"/>
  <c r="I5633" i="7" s="1"/>
  <c r="H5632" i="7"/>
  <c r="I5632" i="7" s="1"/>
  <c r="H5631" i="7"/>
  <c r="I5631" i="7" s="1"/>
  <c r="H5630" i="7"/>
  <c r="I5630" i="7" s="1"/>
  <c r="H5629" i="7"/>
  <c r="I5629" i="7" s="1"/>
  <c r="H5628" i="7"/>
  <c r="I5628" i="7" s="1"/>
  <c r="H5627" i="7"/>
  <c r="I5627" i="7" s="1"/>
  <c r="H5626" i="7"/>
  <c r="I5626" i="7" s="1"/>
  <c r="H5625" i="7"/>
  <c r="I5625" i="7" s="1"/>
  <c r="H5624" i="7"/>
  <c r="I5624" i="7" s="1"/>
  <c r="H5623" i="7"/>
  <c r="I5623" i="7" s="1"/>
  <c r="H5622" i="7"/>
  <c r="I5622" i="7" s="1"/>
  <c r="H5621" i="7"/>
  <c r="I5621" i="7" s="1"/>
  <c r="H5620" i="7"/>
  <c r="I5620" i="7" s="1"/>
  <c r="H5619" i="7"/>
  <c r="I5619" i="7" s="1"/>
  <c r="H5618" i="7"/>
  <c r="I5618" i="7" s="1"/>
  <c r="H5617" i="7"/>
  <c r="I5617" i="7" s="1"/>
  <c r="H5616" i="7"/>
  <c r="I5616" i="7" s="1"/>
  <c r="H5615" i="7"/>
  <c r="I5615" i="7" s="1"/>
  <c r="H5614" i="7"/>
  <c r="I5614" i="7" s="1"/>
  <c r="H5613" i="7"/>
  <c r="I5613" i="7" s="1"/>
  <c r="H5612" i="7"/>
  <c r="I5612" i="7" s="1"/>
  <c r="H5611" i="7"/>
  <c r="I5611" i="7" s="1"/>
  <c r="H5610" i="7"/>
  <c r="I5610" i="7" s="1"/>
  <c r="H5609" i="7"/>
  <c r="I5609" i="7" s="1"/>
  <c r="H5608" i="7"/>
  <c r="I5608" i="7" s="1"/>
  <c r="H5607" i="7"/>
  <c r="I5607" i="7" s="1"/>
  <c r="H5606" i="7"/>
  <c r="I5606" i="7" s="1"/>
  <c r="H5605" i="7"/>
  <c r="I5605" i="7" s="1"/>
  <c r="H5604" i="7"/>
  <c r="I5604" i="7" s="1"/>
  <c r="H5603" i="7"/>
  <c r="I5603" i="7" s="1"/>
  <c r="H5602" i="7"/>
  <c r="I5602" i="7" s="1"/>
  <c r="H5601" i="7"/>
  <c r="I5601" i="7" s="1"/>
  <c r="H5600" i="7"/>
  <c r="I5600" i="7" s="1"/>
  <c r="H5599" i="7"/>
  <c r="I5599" i="7" s="1"/>
  <c r="H5598" i="7"/>
  <c r="I5598" i="7" s="1"/>
  <c r="H5597" i="7"/>
  <c r="I5597" i="7" s="1"/>
  <c r="H5596" i="7"/>
  <c r="I5596" i="7" s="1"/>
  <c r="H5595" i="7"/>
  <c r="I5595" i="7" s="1"/>
  <c r="H5594" i="7"/>
  <c r="I5594" i="7" s="1"/>
  <c r="H5593" i="7"/>
  <c r="I5593" i="7" s="1"/>
  <c r="H5592" i="7"/>
  <c r="I5592" i="7" s="1"/>
  <c r="H5591" i="7"/>
  <c r="I5591" i="7" s="1"/>
  <c r="H5590" i="7"/>
  <c r="I5590" i="7" s="1"/>
  <c r="H5589" i="7"/>
  <c r="I5589" i="7" s="1"/>
  <c r="H5588" i="7"/>
  <c r="I5588" i="7" s="1"/>
  <c r="H5587" i="7"/>
  <c r="I5587" i="7" s="1"/>
  <c r="H5586" i="7"/>
  <c r="I5586" i="7" s="1"/>
  <c r="H5585" i="7"/>
  <c r="I5585" i="7" s="1"/>
  <c r="H5584" i="7"/>
  <c r="I5584" i="7" s="1"/>
  <c r="H5583" i="7"/>
  <c r="I5583" i="7" s="1"/>
  <c r="H5582" i="7"/>
  <c r="I5582" i="7" s="1"/>
  <c r="H5581" i="7"/>
  <c r="I5581" i="7" s="1"/>
  <c r="H5580" i="7"/>
  <c r="I5580" i="7" s="1"/>
  <c r="H5579" i="7"/>
  <c r="I5579" i="7" s="1"/>
  <c r="H5578" i="7"/>
  <c r="I5578" i="7" s="1"/>
  <c r="H5577" i="7"/>
  <c r="I5577" i="7" s="1"/>
  <c r="H5576" i="7"/>
  <c r="I5576" i="7" s="1"/>
  <c r="H5575" i="7"/>
  <c r="I5575" i="7" s="1"/>
  <c r="H5574" i="7"/>
  <c r="I5574" i="7" s="1"/>
  <c r="H5573" i="7"/>
  <c r="I5573" i="7" s="1"/>
  <c r="H5572" i="7"/>
  <c r="I5572" i="7" s="1"/>
  <c r="H5571" i="7"/>
  <c r="I5571" i="7" s="1"/>
  <c r="H5570" i="7"/>
  <c r="I5570" i="7" s="1"/>
  <c r="H5569" i="7"/>
  <c r="I5569" i="7" s="1"/>
  <c r="H5568" i="7"/>
  <c r="I5568" i="7" s="1"/>
  <c r="H5567" i="7"/>
  <c r="I5567" i="7" s="1"/>
  <c r="H5566" i="7"/>
  <c r="I5566" i="7" s="1"/>
  <c r="H5565" i="7"/>
  <c r="I5565" i="7" s="1"/>
  <c r="H5564" i="7"/>
  <c r="I5564" i="7" s="1"/>
  <c r="H5563" i="7"/>
  <c r="I5563" i="7" s="1"/>
  <c r="H5562" i="7"/>
  <c r="I5562" i="7" s="1"/>
  <c r="H5561" i="7"/>
  <c r="I5561" i="7" s="1"/>
  <c r="H5560" i="7"/>
  <c r="I5560" i="7" s="1"/>
  <c r="H5559" i="7"/>
  <c r="I5559" i="7" s="1"/>
  <c r="H5558" i="7"/>
  <c r="I5558" i="7" s="1"/>
  <c r="H5557" i="7"/>
  <c r="I5557" i="7" s="1"/>
  <c r="H5556" i="7"/>
  <c r="I5556" i="7" s="1"/>
  <c r="H5555" i="7"/>
  <c r="I5555" i="7" s="1"/>
  <c r="H5554" i="7"/>
  <c r="I5554" i="7" s="1"/>
  <c r="H5553" i="7"/>
  <c r="I5553" i="7" s="1"/>
  <c r="H5552" i="7"/>
  <c r="I5552" i="7" s="1"/>
  <c r="H5551" i="7"/>
  <c r="I5551" i="7" s="1"/>
  <c r="H5550" i="7"/>
  <c r="I5550" i="7" s="1"/>
  <c r="H5549" i="7"/>
  <c r="I5549" i="7" s="1"/>
  <c r="H5548" i="7"/>
  <c r="I5548" i="7" s="1"/>
  <c r="H5547" i="7"/>
  <c r="I5547" i="7" s="1"/>
  <c r="H5546" i="7"/>
  <c r="I5546" i="7" s="1"/>
  <c r="H5545" i="7"/>
  <c r="I5545" i="7" s="1"/>
  <c r="H5544" i="7"/>
  <c r="I5544" i="7" s="1"/>
  <c r="H5543" i="7"/>
  <c r="I5543" i="7" s="1"/>
  <c r="H5542" i="7"/>
  <c r="I5542" i="7" s="1"/>
  <c r="H5541" i="7"/>
  <c r="I5541" i="7" s="1"/>
  <c r="H5540" i="7"/>
  <c r="I5540" i="7" s="1"/>
  <c r="H5539" i="7"/>
  <c r="I5539" i="7" s="1"/>
  <c r="H5538" i="7"/>
  <c r="I5538" i="7" s="1"/>
  <c r="H5537" i="7"/>
  <c r="I5537" i="7" s="1"/>
  <c r="H5536" i="7"/>
  <c r="I5536" i="7" s="1"/>
  <c r="H5535" i="7"/>
  <c r="I5535" i="7" s="1"/>
  <c r="H5534" i="7"/>
  <c r="I5534" i="7" s="1"/>
  <c r="H5533" i="7"/>
  <c r="I5533" i="7" s="1"/>
  <c r="H5532" i="7"/>
  <c r="I5532" i="7" s="1"/>
  <c r="H5531" i="7"/>
  <c r="I5531" i="7" s="1"/>
  <c r="H5530" i="7"/>
  <c r="I5530" i="7" s="1"/>
  <c r="H5529" i="7"/>
  <c r="I5529" i="7" s="1"/>
  <c r="H5528" i="7"/>
  <c r="I5528" i="7" s="1"/>
  <c r="H5527" i="7"/>
  <c r="I5527" i="7" s="1"/>
  <c r="H5526" i="7"/>
  <c r="I5526" i="7" s="1"/>
  <c r="H5525" i="7"/>
  <c r="I5525" i="7" s="1"/>
  <c r="H5524" i="7"/>
  <c r="I5524" i="7" s="1"/>
  <c r="H5523" i="7"/>
  <c r="I5523" i="7" s="1"/>
  <c r="H5522" i="7"/>
  <c r="I5522" i="7" s="1"/>
  <c r="H5521" i="7"/>
  <c r="I5521" i="7" s="1"/>
  <c r="H5520" i="7"/>
  <c r="I5520" i="7" s="1"/>
  <c r="H5519" i="7"/>
  <c r="I5519" i="7" s="1"/>
  <c r="H5518" i="7"/>
  <c r="I5518" i="7" s="1"/>
  <c r="H5517" i="7"/>
  <c r="I5517" i="7" s="1"/>
  <c r="H5516" i="7"/>
  <c r="I5516" i="7" s="1"/>
  <c r="H5515" i="7"/>
  <c r="I5515" i="7" s="1"/>
  <c r="H5514" i="7"/>
  <c r="I5514" i="7" s="1"/>
  <c r="H5513" i="7"/>
  <c r="I5513" i="7" s="1"/>
  <c r="H5512" i="7"/>
  <c r="I5512" i="7" s="1"/>
  <c r="H5511" i="7"/>
  <c r="I5511" i="7" s="1"/>
  <c r="H5510" i="7"/>
  <c r="I5510" i="7" s="1"/>
  <c r="H5509" i="7"/>
  <c r="I5509" i="7" s="1"/>
  <c r="H5508" i="7"/>
  <c r="I5508" i="7" s="1"/>
  <c r="H5507" i="7"/>
  <c r="I5507" i="7" s="1"/>
  <c r="H5506" i="7"/>
  <c r="I5506" i="7" s="1"/>
  <c r="H5505" i="7"/>
  <c r="I5505" i="7" s="1"/>
  <c r="H5504" i="7"/>
  <c r="I5504" i="7" s="1"/>
  <c r="H5503" i="7"/>
  <c r="I5503" i="7" s="1"/>
  <c r="H5502" i="7"/>
  <c r="I5502" i="7" s="1"/>
  <c r="H5501" i="7"/>
  <c r="I5501" i="7" s="1"/>
  <c r="H5500" i="7"/>
  <c r="I5500" i="7" s="1"/>
  <c r="H5499" i="7"/>
  <c r="I5499" i="7" s="1"/>
  <c r="H5498" i="7"/>
  <c r="I5498" i="7" s="1"/>
  <c r="H5497" i="7"/>
  <c r="I5497" i="7" s="1"/>
  <c r="H5496" i="7"/>
  <c r="I5496" i="7" s="1"/>
  <c r="H5495" i="7"/>
  <c r="I5495" i="7" s="1"/>
  <c r="H5494" i="7"/>
  <c r="I5494" i="7" s="1"/>
  <c r="H5493" i="7"/>
  <c r="I5493" i="7" s="1"/>
  <c r="H5492" i="7"/>
  <c r="I5492" i="7" s="1"/>
  <c r="H5491" i="7"/>
  <c r="I5491" i="7" s="1"/>
  <c r="H5490" i="7"/>
  <c r="I5490" i="7" s="1"/>
  <c r="H5489" i="7"/>
  <c r="I5489" i="7" s="1"/>
  <c r="H5488" i="7"/>
  <c r="I5488" i="7" s="1"/>
  <c r="H5487" i="7"/>
  <c r="I5487" i="7" s="1"/>
  <c r="H5486" i="7"/>
  <c r="I5486" i="7" s="1"/>
  <c r="H5485" i="7"/>
  <c r="I5485" i="7" s="1"/>
  <c r="H5484" i="7"/>
  <c r="I5484" i="7" s="1"/>
  <c r="H5483" i="7"/>
  <c r="I5483" i="7" s="1"/>
  <c r="H5482" i="7"/>
  <c r="I5482" i="7" s="1"/>
  <c r="H5481" i="7"/>
  <c r="I5481" i="7" s="1"/>
  <c r="H5480" i="7"/>
  <c r="I5480" i="7" s="1"/>
  <c r="H5479" i="7"/>
  <c r="I5479" i="7" s="1"/>
  <c r="H5478" i="7"/>
  <c r="I5478" i="7" s="1"/>
  <c r="H5477" i="7"/>
  <c r="I5477" i="7" s="1"/>
  <c r="H5476" i="7"/>
  <c r="I5476" i="7" s="1"/>
  <c r="H5475" i="7"/>
  <c r="I5475" i="7" s="1"/>
  <c r="H5474" i="7"/>
  <c r="I5474" i="7" s="1"/>
  <c r="H5473" i="7"/>
  <c r="I5473" i="7" s="1"/>
  <c r="H5472" i="7"/>
  <c r="I5472" i="7" s="1"/>
  <c r="H5471" i="7"/>
  <c r="I5471" i="7" s="1"/>
  <c r="H5470" i="7"/>
  <c r="I5470" i="7" s="1"/>
  <c r="H5469" i="7"/>
  <c r="I5469" i="7" s="1"/>
  <c r="H5468" i="7"/>
  <c r="I5468" i="7" s="1"/>
  <c r="H5467" i="7"/>
  <c r="I5467" i="7" s="1"/>
  <c r="H5466" i="7"/>
  <c r="I5466" i="7" s="1"/>
  <c r="H5465" i="7"/>
  <c r="I5465" i="7" s="1"/>
  <c r="H5464" i="7"/>
  <c r="I5464" i="7" s="1"/>
  <c r="H5463" i="7"/>
  <c r="I5463" i="7" s="1"/>
  <c r="H5462" i="7"/>
  <c r="I5462" i="7" s="1"/>
  <c r="H5461" i="7"/>
  <c r="I5461" i="7" s="1"/>
  <c r="H5460" i="7"/>
  <c r="I5460" i="7" s="1"/>
  <c r="H5459" i="7"/>
  <c r="I5459" i="7" s="1"/>
  <c r="H5458" i="7"/>
  <c r="I5458" i="7" s="1"/>
  <c r="H5457" i="7"/>
  <c r="I5457" i="7" s="1"/>
  <c r="H5456" i="7"/>
  <c r="I5456" i="7" s="1"/>
  <c r="H5455" i="7"/>
  <c r="I5455" i="7" s="1"/>
  <c r="H5454" i="7"/>
  <c r="I5454" i="7" s="1"/>
  <c r="H5453" i="7"/>
  <c r="I5453" i="7" s="1"/>
  <c r="H5452" i="7"/>
  <c r="I5452" i="7" s="1"/>
  <c r="H5451" i="7"/>
  <c r="I5451" i="7" s="1"/>
  <c r="H5450" i="7"/>
  <c r="I5450" i="7" s="1"/>
  <c r="H5449" i="7"/>
  <c r="I5449" i="7" s="1"/>
  <c r="H5448" i="7"/>
  <c r="I5448" i="7" s="1"/>
  <c r="H5447" i="7"/>
  <c r="I5447" i="7" s="1"/>
  <c r="H5446" i="7"/>
  <c r="I5446" i="7" s="1"/>
  <c r="H5445" i="7"/>
  <c r="I5445" i="7" s="1"/>
  <c r="H5444" i="7"/>
  <c r="I5444" i="7" s="1"/>
  <c r="H5443" i="7"/>
  <c r="I5443" i="7" s="1"/>
  <c r="H5442" i="7"/>
  <c r="I5442" i="7" s="1"/>
  <c r="H5441" i="7"/>
  <c r="I5441" i="7" s="1"/>
  <c r="H5440" i="7"/>
  <c r="I5440" i="7" s="1"/>
  <c r="H5439" i="7"/>
  <c r="I5439" i="7" s="1"/>
  <c r="H5438" i="7"/>
  <c r="I5438" i="7" s="1"/>
  <c r="H5437" i="7"/>
  <c r="I5437" i="7" s="1"/>
  <c r="H5436" i="7"/>
  <c r="I5436" i="7" s="1"/>
  <c r="H5435" i="7"/>
  <c r="I5435" i="7" s="1"/>
  <c r="H5434" i="7"/>
  <c r="I5434" i="7" s="1"/>
  <c r="H5433" i="7"/>
  <c r="I5433" i="7" s="1"/>
  <c r="H5432" i="7"/>
  <c r="I5432" i="7" s="1"/>
  <c r="H5431" i="7"/>
  <c r="I5431" i="7" s="1"/>
  <c r="H5430" i="7"/>
  <c r="I5430" i="7" s="1"/>
  <c r="H5429" i="7"/>
  <c r="I5429" i="7" s="1"/>
  <c r="H5428" i="7"/>
  <c r="I5428" i="7" s="1"/>
  <c r="H5427" i="7"/>
  <c r="I5427" i="7" s="1"/>
  <c r="H5426" i="7"/>
  <c r="I5426" i="7" s="1"/>
  <c r="H5425" i="7"/>
  <c r="I5425" i="7" s="1"/>
  <c r="H5424" i="7"/>
  <c r="I5424" i="7" s="1"/>
  <c r="H5423" i="7"/>
  <c r="I5423" i="7" s="1"/>
  <c r="H5422" i="7"/>
  <c r="I5422" i="7" s="1"/>
  <c r="H5421" i="7"/>
  <c r="I5421" i="7" s="1"/>
  <c r="H5420" i="7"/>
  <c r="I5420" i="7" s="1"/>
  <c r="H5419" i="7"/>
  <c r="I5419" i="7" s="1"/>
  <c r="H5418" i="7"/>
  <c r="I5418" i="7" s="1"/>
  <c r="H5417" i="7"/>
  <c r="I5417" i="7" s="1"/>
  <c r="H5416" i="7"/>
  <c r="I5416" i="7" s="1"/>
  <c r="H5415" i="7"/>
  <c r="I5415" i="7" s="1"/>
  <c r="H5414" i="7"/>
  <c r="I5414" i="7" s="1"/>
  <c r="H5413" i="7"/>
  <c r="I5413" i="7" s="1"/>
  <c r="H5412" i="7"/>
  <c r="I5412" i="7" s="1"/>
  <c r="H5411" i="7"/>
  <c r="I5411" i="7" s="1"/>
  <c r="H5410" i="7"/>
  <c r="I5410" i="7" s="1"/>
  <c r="H5409" i="7"/>
  <c r="I5409" i="7" s="1"/>
  <c r="H5408" i="7"/>
  <c r="I5408" i="7" s="1"/>
  <c r="H5407" i="7"/>
  <c r="I5407" i="7" s="1"/>
  <c r="H5406" i="7"/>
  <c r="I5406" i="7" s="1"/>
  <c r="H5405" i="7"/>
  <c r="I5405" i="7" s="1"/>
  <c r="H5404" i="7"/>
  <c r="I5404" i="7" s="1"/>
  <c r="H5403" i="7"/>
  <c r="I5403" i="7" s="1"/>
  <c r="H5402" i="7"/>
  <c r="I5402" i="7" s="1"/>
  <c r="H5401" i="7"/>
  <c r="I5401" i="7" s="1"/>
  <c r="H5400" i="7"/>
  <c r="I5400" i="7" s="1"/>
  <c r="H5399" i="7"/>
  <c r="I5399" i="7" s="1"/>
  <c r="H5398" i="7"/>
  <c r="I5398" i="7" s="1"/>
  <c r="H5397" i="7"/>
  <c r="I5397" i="7" s="1"/>
  <c r="H5396" i="7"/>
  <c r="I5396" i="7" s="1"/>
  <c r="H5395" i="7"/>
  <c r="I5395" i="7" s="1"/>
  <c r="H5394" i="7"/>
  <c r="I5394" i="7" s="1"/>
  <c r="H5393" i="7"/>
  <c r="I5393" i="7" s="1"/>
  <c r="H5392" i="7"/>
  <c r="I5392" i="7" s="1"/>
  <c r="H5391" i="7"/>
  <c r="I5391" i="7" s="1"/>
  <c r="H5390" i="7"/>
  <c r="I5390" i="7" s="1"/>
  <c r="H5389" i="7"/>
  <c r="I5389" i="7" s="1"/>
  <c r="H5388" i="7"/>
  <c r="I5388" i="7" s="1"/>
  <c r="H5387" i="7"/>
  <c r="I5387" i="7" s="1"/>
  <c r="H5386" i="7"/>
  <c r="I5386" i="7" s="1"/>
  <c r="H5385" i="7"/>
  <c r="I5385" i="7" s="1"/>
  <c r="H5384" i="7"/>
  <c r="I5384" i="7" s="1"/>
  <c r="H5383" i="7"/>
  <c r="I5383" i="7" s="1"/>
  <c r="H5382" i="7"/>
  <c r="I5382" i="7" s="1"/>
  <c r="H5381" i="7"/>
  <c r="I5381" i="7" s="1"/>
  <c r="H5380" i="7"/>
  <c r="I5380" i="7" s="1"/>
  <c r="H5379" i="7"/>
  <c r="I5379" i="7" s="1"/>
  <c r="H5378" i="7"/>
  <c r="I5378" i="7" s="1"/>
  <c r="H5377" i="7"/>
  <c r="I5377" i="7" s="1"/>
  <c r="H5376" i="7"/>
  <c r="I5376" i="7" s="1"/>
  <c r="H5375" i="7"/>
  <c r="I5375" i="7" s="1"/>
  <c r="H5374" i="7"/>
  <c r="I5374" i="7" s="1"/>
  <c r="H5373" i="7"/>
  <c r="I5373" i="7" s="1"/>
  <c r="H5372" i="7"/>
  <c r="I5372" i="7" s="1"/>
  <c r="H5371" i="7"/>
  <c r="I5371" i="7" s="1"/>
  <c r="H5370" i="7"/>
  <c r="I5370" i="7" s="1"/>
  <c r="H5369" i="7"/>
  <c r="I5369" i="7" s="1"/>
  <c r="H5368" i="7"/>
  <c r="I5368" i="7" s="1"/>
  <c r="H5367" i="7"/>
  <c r="I5367" i="7" s="1"/>
  <c r="H5366" i="7"/>
  <c r="I5366" i="7" s="1"/>
  <c r="H5365" i="7"/>
  <c r="I5365" i="7" s="1"/>
  <c r="H5364" i="7"/>
  <c r="I5364" i="7" s="1"/>
  <c r="H5363" i="7"/>
  <c r="I5363" i="7" s="1"/>
  <c r="H5362" i="7"/>
  <c r="I5362" i="7" s="1"/>
  <c r="H5361" i="7"/>
  <c r="I5361" i="7" s="1"/>
  <c r="H5360" i="7"/>
  <c r="I5360" i="7" s="1"/>
  <c r="H5359" i="7"/>
  <c r="I5359" i="7" s="1"/>
  <c r="H5358" i="7"/>
  <c r="I5358" i="7" s="1"/>
  <c r="H5357" i="7"/>
  <c r="I5357" i="7" s="1"/>
  <c r="H5356" i="7"/>
  <c r="I5356" i="7" s="1"/>
  <c r="H5355" i="7"/>
  <c r="I5355" i="7" s="1"/>
  <c r="H5354" i="7"/>
  <c r="I5354" i="7" s="1"/>
  <c r="H5353" i="7"/>
  <c r="I5353" i="7" s="1"/>
  <c r="H5352" i="7"/>
  <c r="I5352" i="7" s="1"/>
  <c r="H5351" i="7"/>
  <c r="I5351" i="7" s="1"/>
  <c r="H5350" i="7"/>
  <c r="I5350" i="7" s="1"/>
  <c r="H5349" i="7"/>
  <c r="I5349" i="7" s="1"/>
  <c r="H5348" i="7"/>
  <c r="I5348" i="7" s="1"/>
  <c r="H5347" i="7"/>
  <c r="I5347" i="7" s="1"/>
  <c r="H5346" i="7"/>
  <c r="I5346" i="7" s="1"/>
  <c r="H5345" i="7"/>
  <c r="I5345" i="7" s="1"/>
  <c r="H5344" i="7"/>
  <c r="I5344" i="7" s="1"/>
  <c r="H5343" i="7"/>
  <c r="I5343" i="7" s="1"/>
  <c r="H5342" i="7"/>
  <c r="I5342" i="7" s="1"/>
  <c r="H5341" i="7"/>
  <c r="I5341" i="7" s="1"/>
  <c r="H5340" i="7"/>
  <c r="I5340" i="7" s="1"/>
  <c r="H5339" i="7"/>
  <c r="I5339" i="7" s="1"/>
  <c r="H5338" i="7"/>
  <c r="I5338" i="7" s="1"/>
  <c r="H5337" i="7"/>
  <c r="I5337" i="7" s="1"/>
  <c r="H5336" i="7"/>
  <c r="I5336" i="7" s="1"/>
  <c r="H5335" i="7"/>
  <c r="I5335" i="7" s="1"/>
  <c r="H5334" i="7"/>
  <c r="I5334" i="7" s="1"/>
  <c r="H5333" i="7"/>
  <c r="I5333" i="7" s="1"/>
  <c r="H5332" i="7"/>
  <c r="I5332" i="7" s="1"/>
  <c r="H5331" i="7"/>
  <c r="I5331" i="7" s="1"/>
  <c r="H5330" i="7"/>
  <c r="I5330" i="7" s="1"/>
  <c r="H5329" i="7"/>
  <c r="I5329" i="7" s="1"/>
  <c r="H5328" i="7"/>
  <c r="I5328" i="7" s="1"/>
  <c r="H5327" i="7"/>
  <c r="I5327" i="7" s="1"/>
  <c r="H5326" i="7"/>
  <c r="I5326" i="7" s="1"/>
  <c r="H5325" i="7"/>
  <c r="I5325" i="7" s="1"/>
  <c r="H5324" i="7"/>
  <c r="I5324" i="7" s="1"/>
  <c r="H5323" i="7"/>
  <c r="I5323" i="7" s="1"/>
  <c r="H5322" i="7"/>
  <c r="I5322" i="7" s="1"/>
  <c r="H5321" i="7"/>
  <c r="I5321" i="7" s="1"/>
  <c r="H5320" i="7"/>
  <c r="I5320" i="7" s="1"/>
  <c r="H5319" i="7"/>
  <c r="I5319" i="7" s="1"/>
  <c r="H5318" i="7"/>
  <c r="I5318" i="7" s="1"/>
  <c r="H5317" i="7"/>
  <c r="I5317" i="7" s="1"/>
  <c r="H5316" i="7"/>
  <c r="I5316" i="7" s="1"/>
  <c r="H5315" i="7"/>
  <c r="I5315" i="7" s="1"/>
  <c r="H5314" i="7"/>
  <c r="I5314" i="7" s="1"/>
  <c r="H5313" i="7"/>
  <c r="I5313" i="7" s="1"/>
  <c r="H5312" i="7"/>
  <c r="I5312" i="7" s="1"/>
  <c r="H5311" i="7"/>
  <c r="I5311" i="7" s="1"/>
  <c r="H5310" i="7"/>
  <c r="I5310" i="7" s="1"/>
  <c r="H5309" i="7"/>
  <c r="I5309" i="7" s="1"/>
  <c r="H5308" i="7"/>
  <c r="I5308" i="7" s="1"/>
  <c r="H5307" i="7"/>
  <c r="I5307" i="7" s="1"/>
  <c r="H5306" i="7"/>
  <c r="I5306" i="7" s="1"/>
  <c r="H5305" i="7"/>
  <c r="I5305" i="7" s="1"/>
  <c r="H5304" i="7"/>
  <c r="I5304" i="7" s="1"/>
  <c r="H5303" i="7"/>
  <c r="I5303" i="7" s="1"/>
  <c r="H5302" i="7"/>
  <c r="I5302" i="7" s="1"/>
  <c r="H5301" i="7"/>
  <c r="I5301" i="7" s="1"/>
  <c r="H5300" i="7"/>
  <c r="I5300" i="7" s="1"/>
  <c r="H5299" i="7"/>
  <c r="I5299" i="7" s="1"/>
  <c r="H5298" i="7"/>
  <c r="I5298" i="7" s="1"/>
  <c r="H5297" i="7"/>
  <c r="I5297" i="7" s="1"/>
  <c r="H5296" i="7"/>
  <c r="I5296" i="7" s="1"/>
  <c r="H5295" i="7"/>
  <c r="I5295" i="7" s="1"/>
  <c r="H5294" i="7"/>
  <c r="I5294" i="7" s="1"/>
  <c r="H5293" i="7"/>
  <c r="I5293" i="7" s="1"/>
  <c r="H5292" i="7"/>
  <c r="I5292" i="7" s="1"/>
  <c r="H5291" i="7"/>
  <c r="I5291" i="7" s="1"/>
  <c r="H5290" i="7"/>
  <c r="I5290" i="7" s="1"/>
  <c r="H5289" i="7"/>
  <c r="I5289" i="7" s="1"/>
  <c r="H5288" i="7"/>
  <c r="I5288" i="7" s="1"/>
  <c r="H5287" i="7"/>
  <c r="I5287" i="7" s="1"/>
  <c r="H5286" i="7"/>
  <c r="I5286" i="7" s="1"/>
  <c r="H5285" i="7"/>
  <c r="I5285" i="7" s="1"/>
  <c r="H5284" i="7"/>
  <c r="I5284" i="7" s="1"/>
  <c r="H5283" i="7"/>
  <c r="I5283" i="7" s="1"/>
  <c r="H5282" i="7"/>
  <c r="I5282" i="7" s="1"/>
  <c r="H5281" i="7"/>
  <c r="I5281" i="7" s="1"/>
  <c r="H5280" i="7"/>
  <c r="I5280" i="7" s="1"/>
  <c r="H5279" i="7"/>
  <c r="I5279" i="7" s="1"/>
  <c r="H5278" i="7"/>
  <c r="I5278" i="7" s="1"/>
  <c r="H5277" i="7"/>
  <c r="I5277" i="7" s="1"/>
  <c r="H5276" i="7"/>
  <c r="I5276" i="7" s="1"/>
  <c r="H5275" i="7"/>
  <c r="I5275" i="7" s="1"/>
  <c r="H5274" i="7"/>
  <c r="I5274" i="7" s="1"/>
  <c r="H5273" i="7"/>
  <c r="I5273" i="7" s="1"/>
  <c r="H5272" i="7"/>
  <c r="I5272" i="7" s="1"/>
  <c r="H5271" i="7"/>
  <c r="I5271" i="7" s="1"/>
  <c r="H5270" i="7"/>
  <c r="I5270" i="7" s="1"/>
  <c r="H5269" i="7"/>
  <c r="I5269" i="7" s="1"/>
  <c r="H5268" i="7"/>
  <c r="I5268" i="7" s="1"/>
  <c r="H5267" i="7"/>
  <c r="I5267" i="7" s="1"/>
  <c r="H5266" i="7"/>
  <c r="I5266" i="7" s="1"/>
  <c r="H5265" i="7"/>
  <c r="I5265" i="7" s="1"/>
  <c r="H5264" i="7"/>
  <c r="I5264" i="7" s="1"/>
  <c r="H5263" i="7"/>
  <c r="I5263" i="7" s="1"/>
  <c r="H5262" i="7"/>
  <c r="I5262" i="7" s="1"/>
  <c r="H5261" i="7"/>
  <c r="I5261" i="7" s="1"/>
  <c r="H5260" i="7"/>
  <c r="I5260" i="7" s="1"/>
  <c r="H5259" i="7"/>
  <c r="I5259" i="7" s="1"/>
  <c r="H5258" i="7"/>
  <c r="I5258" i="7" s="1"/>
  <c r="H5257" i="7"/>
  <c r="I5257" i="7" s="1"/>
  <c r="H5256" i="7"/>
  <c r="I5256" i="7" s="1"/>
  <c r="H5255" i="7"/>
  <c r="I5255" i="7" s="1"/>
  <c r="H5254" i="7"/>
  <c r="I5254" i="7" s="1"/>
  <c r="H5253" i="7"/>
  <c r="I5253" i="7" s="1"/>
  <c r="H5252" i="7"/>
  <c r="I5252" i="7" s="1"/>
  <c r="H5251" i="7"/>
  <c r="I5251" i="7" s="1"/>
  <c r="H5250" i="7"/>
  <c r="I5250" i="7" s="1"/>
  <c r="H5249" i="7"/>
  <c r="I5249" i="7" s="1"/>
  <c r="I5248" i="7"/>
  <c r="H5248" i="7"/>
  <c r="H5247" i="7"/>
  <c r="I5247" i="7" s="1"/>
  <c r="I5246" i="7"/>
  <c r="H5246" i="7"/>
  <c r="H5245" i="7"/>
  <c r="I5245" i="7" s="1"/>
  <c r="H5244" i="7"/>
  <c r="I5244" i="7" s="1"/>
  <c r="H5243" i="7"/>
  <c r="I5243" i="7" s="1"/>
  <c r="H5242" i="7"/>
  <c r="I5242" i="7" s="1"/>
  <c r="H5241" i="7"/>
  <c r="I5241" i="7" s="1"/>
  <c r="I5240" i="7"/>
  <c r="H5240" i="7"/>
  <c r="H5239" i="7"/>
  <c r="I5239" i="7" s="1"/>
  <c r="I5238" i="7"/>
  <c r="H5238" i="7"/>
  <c r="H5237" i="7"/>
  <c r="I5237" i="7" s="1"/>
  <c r="H5236" i="7"/>
  <c r="I5236" i="7" s="1"/>
  <c r="H5235" i="7"/>
  <c r="I5235" i="7" s="1"/>
  <c r="H5234" i="7"/>
  <c r="I5234" i="7" s="1"/>
  <c r="H5233" i="7"/>
  <c r="I5233" i="7" s="1"/>
  <c r="I5232" i="7"/>
  <c r="H5232" i="7"/>
  <c r="H5231" i="7"/>
  <c r="I5231" i="7" s="1"/>
  <c r="I5230" i="7"/>
  <c r="H5230" i="7"/>
  <c r="H5229" i="7"/>
  <c r="I5229" i="7" s="1"/>
  <c r="H5228" i="7"/>
  <c r="I5228" i="7" s="1"/>
  <c r="H5227" i="7"/>
  <c r="I5227" i="7" s="1"/>
  <c r="H5226" i="7"/>
  <c r="I5226" i="7" s="1"/>
  <c r="H5225" i="7"/>
  <c r="I5225" i="7" s="1"/>
  <c r="I5224" i="7"/>
  <c r="H5224" i="7"/>
  <c r="H5223" i="7"/>
  <c r="I5223" i="7" s="1"/>
  <c r="I5222" i="7"/>
  <c r="H5222" i="7"/>
  <c r="H5221" i="7"/>
  <c r="I5221" i="7" s="1"/>
  <c r="H5220" i="7"/>
  <c r="I5220" i="7" s="1"/>
  <c r="H5219" i="7"/>
  <c r="I5219" i="7" s="1"/>
  <c r="H5218" i="7"/>
  <c r="I5218" i="7" s="1"/>
  <c r="H5217" i="7"/>
  <c r="I5217" i="7" s="1"/>
  <c r="I5216" i="7"/>
  <c r="H5216" i="7"/>
  <c r="H5215" i="7"/>
  <c r="I5215" i="7" s="1"/>
  <c r="H5214" i="7"/>
  <c r="I5214" i="7" s="1"/>
  <c r="H5213" i="7"/>
  <c r="I5213" i="7" s="1"/>
  <c r="H5212" i="7"/>
  <c r="I5212" i="7" s="1"/>
  <c r="H5211" i="7"/>
  <c r="I5211" i="7" s="1"/>
  <c r="H5210" i="7"/>
  <c r="I5210" i="7" s="1"/>
  <c r="H5209" i="7"/>
  <c r="I5209" i="7" s="1"/>
  <c r="I5208" i="7"/>
  <c r="H5208" i="7"/>
  <c r="H5207" i="7"/>
  <c r="I5207" i="7" s="1"/>
  <c r="H5206" i="7"/>
  <c r="I5206" i="7" s="1"/>
  <c r="H5205" i="7"/>
  <c r="I5205" i="7" s="1"/>
  <c r="H5204" i="7"/>
  <c r="I5204" i="7" s="1"/>
  <c r="H5203" i="7"/>
  <c r="I5203" i="7" s="1"/>
  <c r="H5202" i="7"/>
  <c r="I5202" i="7" s="1"/>
  <c r="H5201" i="7"/>
  <c r="I5201" i="7" s="1"/>
  <c r="I5200" i="7"/>
  <c r="H5200" i="7"/>
  <c r="H5199" i="7"/>
  <c r="I5199" i="7" s="1"/>
  <c r="H5198" i="7"/>
  <c r="I5198" i="7" s="1"/>
  <c r="H5197" i="7"/>
  <c r="I5197" i="7" s="1"/>
  <c r="H5196" i="7"/>
  <c r="I5196" i="7" s="1"/>
  <c r="H5195" i="7"/>
  <c r="I5195" i="7" s="1"/>
  <c r="H5194" i="7"/>
  <c r="I5194" i="7" s="1"/>
  <c r="H5193" i="7"/>
  <c r="I5193" i="7" s="1"/>
  <c r="H5192" i="7"/>
  <c r="I5192" i="7" s="1"/>
  <c r="H5191" i="7"/>
  <c r="I5191" i="7" s="1"/>
  <c r="H5190" i="7"/>
  <c r="I5190" i="7" s="1"/>
  <c r="H5189" i="7"/>
  <c r="I5189" i="7" s="1"/>
  <c r="H5188" i="7"/>
  <c r="I5188" i="7" s="1"/>
  <c r="H5187" i="7"/>
  <c r="I5187" i="7" s="1"/>
  <c r="H5186" i="7"/>
  <c r="I5186" i="7" s="1"/>
  <c r="H5185" i="7"/>
  <c r="I5185" i="7" s="1"/>
  <c r="H5184" i="7"/>
  <c r="I5184" i="7" s="1"/>
  <c r="H5183" i="7"/>
  <c r="I5183" i="7" s="1"/>
  <c r="H5182" i="7"/>
  <c r="I5182" i="7" s="1"/>
  <c r="H5181" i="7"/>
  <c r="I5181" i="7" s="1"/>
  <c r="H5180" i="7"/>
  <c r="I5180" i="7" s="1"/>
  <c r="H5179" i="7"/>
  <c r="I5179" i="7" s="1"/>
  <c r="H5178" i="7"/>
  <c r="I5178" i="7" s="1"/>
  <c r="H5177" i="7"/>
  <c r="I5177" i="7" s="1"/>
  <c r="H5176" i="7"/>
  <c r="I5176" i="7" s="1"/>
  <c r="H5175" i="7"/>
  <c r="I5175" i="7" s="1"/>
  <c r="H5174" i="7"/>
  <c r="I5174" i="7" s="1"/>
  <c r="H5173" i="7"/>
  <c r="I5173" i="7" s="1"/>
  <c r="H5172" i="7"/>
  <c r="I5172" i="7" s="1"/>
  <c r="H5171" i="7"/>
  <c r="I5171" i="7" s="1"/>
  <c r="H5170" i="7"/>
  <c r="I5170" i="7" s="1"/>
  <c r="H5169" i="7"/>
  <c r="I5169" i="7" s="1"/>
  <c r="H5168" i="7"/>
  <c r="I5168" i="7" s="1"/>
  <c r="H5167" i="7"/>
  <c r="I5167" i="7" s="1"/>
  <c r="H5166" i="7"/>
  <c r="I5166" i="7" s="1"/>
  <c r="H5165" i="7"/>
  <c r="I5165" i="7" s="1"/>
  <c r="H5164" i="7"/>
  <c r="I5164" i="7" s="1"/>
  <c r="H5163" i="7"/>
  <c r="I5163" i="7" s="1"/>
  <c r="H5162" i="7"/>
  <c r="I5162" i="7" s="1"/>
  <c r="H5161" i="7"/>
  <c r="I5161" i="7" s="1"/>
  <c r="H5160" i="7"/>
  <c r="I5160" i="7" s="1"/>
  <c r="H5159" i="7"/>
  <c r="I5159" i="7" s="1"/>
  <c r="H5158" i="7"/>
  <c r="I5158" i="7" s="1"/>
  <c r="H5157" i="7"/>
  <c r="I5157" i="7" s="1"/>
  <c r="H5156" i="7"/>
  <c r="I5156" i="7" s="1"/>
  <c r="H5155" i="7"/>
  <c r="I5155" i="7" s="1"/>
  <c r="H5154" i="7"/>
  <c r="I5154" i="7" s="1"/>
  <c r="H5153" i="7"/>
  <c r="I5153" i="7" s="1"/>
  <c r="H5152" i="7"/>
  <c r="I5152" i="7" s="1"/>
  <c r="H5151" i="7"/>
  <c r="I5151" i="7" s="1"/>
  <c r="H5150" i="7"/>
  <c r="I5150" i="7" s="1"/>
  <c r="H5149" i="7"/>
  <c r="I5149" i="7" s="1"/>
  <c r="H5148" i="7"/>
  <c r="I5148" i="7" s="1"/>
  <c r="H5147" i="7"/>
  <c r="I5147" i="7" s="1"/>
  <c r="H5146" i="7"/>
  <c r="I5146" i="7" s="1"/>
  <c r="H5145" i="7"/>
  <c r="I5145" i="7" s="1"/>
  <c r="H5144" i="7"/>
  <c r="I5144" i="7" s="1"/>
  <c r="H5143" i="7"/>
  <c r="I5143" i="7" s="1"/>
  <c r="H5142" i="7"/>
  <c r="I5142" i="7" s="1"/>
  <c r="H5141" i="7"/>
  <c r="I5141" i="7" s="1"/>
  <c r="H5140" i="7"/>
  <c r="I5140" i="7" s="1"/>
  <c r="H5139" i="7"/>
  <c r="I5139" i="7" s="1"/>
  <c r="H5138" i="7"/>
  <c r="I5138" i="7" s="1"/>
  <c r="H5137" i="7"/>
  <c r="I5137" i="7" s="1"/>
  <c r="H5136" i="7"/>
  <c r="I5136" i="7" s="1"/>
  <c r="H5135" i="7"/>
  <c r="I5135" i="7" s="1"/>
  <c r="H5134" i="7"/>
  <c r="I5134" i="7" s="1"/>
  <c r="H5133" i="7"/>
  <c r="I5133" i="7" s="1"/>
  <c r="H5132" i="7"/>
  <c r="I5132" i="7" s="1"/>
  <c r="H5131" i="7"/>
  <c r="I5131" i="7" s="1"/>
  <c r="H5130" i="7"/>
  <c r="I5130" i="7" s="1"/>
  <c r="H5129" i="7"/>
  <c r="I5129" i="7" s="1"/>
  <c r="H5128" i="7"/>
  <c r="I5128" i="7" s="1"/>
  <c r="H5127" i="7"/>
  <c r="I5127" i="7" s="1"/>
  <c r="H5126" i="7"/>
  <c r="I5126" i="7" s="1"/>
  <c r="H5125" i="7"/>
  <c r="I5125" i="7" s="1"/>
  <c r="H5124" i="7"/>
  <c r="I5124" i="7" s="1"/>
  <c r="H5123" i="7"/>
  <c r="I5123" i="7" s="1"/>
  <c r="H5122" i="7"/>
  <c r="I5122" i="7" s="1"/>
  <c r="H5121" i="7"/>
  <c r="I5121" i="7" s="1"/>
  <c r="H5120" i="7"/>
  <c r="I5120" i="7" s="1"/>
  <c r="H5119" i="7"/>
  <c r="I5119" i="7" s="1"/>
  <c r="H5118" i="7"/>
  <c r="I5118" i="7" s="1"/>
  <c r="H5117" i="7"/>
  <c r="I5117" i="7" s="1"/>
  <c r="H5116" i="7"/>
  <c r="I5116" i="7" s="1"/>
  <c r="H5115" i="7"/>
  <c r="I5115" i="7" s="1"/>
  <c r="H5114" i="7"/>
  <c r="I5114" i="7" s="1"/>
  <c r="H5113" i="7"/>
  <c r="I5113" i="7" s="1"/>
  <c r="H5112" i="7"/>
  <c r="I5112" i="7" s="1"/>
  <c r="H5111" i="7"/>
  <c r="I5111" i="7" s="1"/>
  <c r="H5110" i="7"/>
  <c r="I5110" i="7" s="1"/>
  <c r="H5109" i="7"/>
  <c r="I5109" i="7" s="1"/>
  <c r="H5108" i="7"/>
  <c r="I5108" i="7" s="1"/>
  <c r="H5107" i="7"/>
  <c r="I5107" i="7" s="1"/>
  <c r="H5106" i="7"/>
  <c r="I5106" i="7" s="1"/>
  <c r="H5105" i="7"/>
  <c r="I5105" i="7" s="1"/>
  <c r="H5104" i="7"/>
  <c r="I5104" i="7" s="1"/>
  <c r="H5103" i="7"/>
  <c r="I5103" i="7" s="1"/>
  <c r="H5102" i="7"/>
  <c r="I5102" i="7" s="1"/>
  <c r="H5101" i="7"/>
  <c r="I5101" i="7" s="1"/>
  <c r="H5100" i="7"/>
  <c r="I5100" i="7" s="1"/>
  <c r="H5099" i="7"/>
  <c r="I5099" i="7" s="1"/>
  <c r="H5098" i="7"/>
  <c r="I5098" i="7" s="1"/>
  <c r="H5097" i="7"/>
  <c r="I5097" i="7" s="1"/>
  <c r="H5096" i="7"/>
  <c r="I5096" i="7" s="1"/>
  <c r="H5095" i="7"/>
  <c r="I5095" i="7" s="1"/>
  <c r="H5094" i="7"/>
  <c r="I5094" i="7" s="1"/>
  <c r="H5093" i="7"/>
  <c r="I5093" i="7" s="1"/>
  <c r="H5092" i="7"/>
  <c r="I5092" i="7" s="1"/>
  <c r="H5091" i="7"/>
  <c r="I5091" i="7" s="1"/>
  <c r="H5090" i="7"/>
  <c r="I5090" i="7" s="1"/>
  <c r="H5089" i="7"/>
  <c r="I5089" i="7" s="1"/>
  <c r="H5088" i="7"/>
  <c r="I5088" i="7" s="1"/>
  <c r="H5087" i="7"/>
  <c r="I5087" i="7" s="1"/>
  <c r="H5086" i="7"/>
  <c r="I5086" i="7" s="1"/>
  <c r="H5085" i="7"/>
  <c r="I5085" i="7" s="1"/>
  <c r="H5084" i="7"/>
  <c r="I5084" i="7" s="1"/>
  <c r="H5083" i="7"/>
  <c r="I5083" i="7" s="1"/>
  <c r="H5082" i="7"/>
  <c r="I5082" i="7" s="1"/>
  <c r="H5081" i="7"/>
  <c r="I5081" i="7" s="1"/>
  <c r="H5080" i="7"/>
  <c r="I5080" i="7" s="1"/>
  <c r="H5079" i="7"/>
  <c r="I5079" i="7" s="1"/>
  <c r="H5078" i="7"/>
  <c r="I5078" i="7" s="1"/>
  <c r="H5077" i="7"/>
  <c r="I5077" i="7" s="1"/>
  <c r="H5076" i="7"/>
  <c r="I5076" i="7" s="1"/>
  <c r="H5075" i="7"/>
  <c r="I5075" i="7" s="1"/>
  <c r="H5074" i="7"/>
  <c r="I5074" i="7" s="1"/>
  <c r="H5073" i="7"/>
  <c r="I5073" i="7" s="1"/>
  <c r="H5072" i="7"/>
  <c r="I5072" i="7" s="1"/>
  <c r="H5071" i="7"/>
  <c r="I5071" i="7" s="1"/>
  <c r="H5070" i="7"/>
  <c r="I5070" i="7" s="1"/>
  <c r="H5069" i="7"/>
  <c r="I5069" i="7" s="1"/>
  <c r="H5068" i="7"/>
  <c r="I5068" i="7" s="1"/>
  <c r="H5067" i="7"/>
  <c r="I5067" i="7" s="1"/>
  <c r="H5066" i="7"/>
  <c r="I5066" i="7" s="1"/>
  <c r="H5065" i="7"/>
  <c r="I5065" i="7" s="1"/>
  <c r="H5064" i="7"/>
  <c r="I5064" i="7" s="1"/>
  <c r="H5063" i="7"/>
  <c r="I5063" i="7" s="1"/>
  <c r="H5062" i="7"/>
  <c r="I5062" i="7" s="1"/>
  <c r="H5061" i="7"/>
  <c r="I5061" i="7" s="1"/>
  <c r="H5060" i="7"/>
  <c r="I5060" i="7" s="1"/>
  <c r="H5059" i="7"/>
  <c r="I5059" i="7" s="1"/>
  <c r="H5058" i="7"/>
  <c r="I5058" i="7" s="1"/>
  <c r="H5057" i="7"/>
  <c r="I5057" i="7" s="1"/>
  <c r="H5056" i="7"/>
  <c r="I5056" i="7" s="1"/>
  <c r="H5055" i="7"/>
  <c r="I5055" i="7" s="1"/>
  <c r="H5054" i="7"/>
  <c r="I5054" i="7" s="1"/>
  <c r="H5053" i="7"/>
  <c r="I5053" i="7" s="1"/>
  <c r="H5052" i="7"/>
  <c r="I5052" i="7" s="1"/>
  <c r="H5051" i="7"/>
  <c r="I5051" i="7" s="1"/>
  <c r="H5050" i="7"/>
  <c r="I5050" i="7" s="1"/>
  <c r="H5049" i="7"/>
  <c r="I5049" i="7" s="1"/>
  <c r="H5048" i="7"/>
  <c r="I5048" i="7" s="1"/>
  <c r="H5047" i="7"/>
  <c r="I5047" i="7" s="1"/>
  <c r="H5046" i="7"/>
  <c r="I5046" i="7" s="1"/>
  <c r="H5045" i="7"/>
  <c r="I5045" i="7" s="1"/>
  <c r="H5044" i="7"/>
  <c r="I5044" i="7" s="1"/>
  <c r="H5043" i="7"/>
  <c r="I5043" i="7" s="1"/>
  <c r="H5042" i="7"/>
  <c r="I5042" i="7" s="1"/>
  <c r="H5041" i="7"/>
  <c r="I5041" i="7" s="1"/>
  <c r="H5040" i="7"/>
  <c r="I5040" i="7" s="1"/>
  <c r="H5039" i="7"/>
  <c r="I5039" i="7" s="1"/>
  <c r="H5038" i="7"/>
  <c r="I5038" i="7" s="1"/>
  <c r="H5037" i="7"/>
  <c r="I5037" i="7" s="1"/>
  <c r="H5036" i="7"/>
  <c r="I5036" i="7" s="1"/>
  <c r="H5035" i="7"/>
  <c r="I5035" i="7" s="1"/>
  <c r="H5034" i="7"/>
  <c r="I5034" i="7" s="1"/>
  <c r="H5033" i="7"/>
  <c r="I5033" i="7" s="1"/>
  <c r="H5032" i="7"/>
  <c r="I5032" i="7" s="1"/>
  <c r="H5031" i="7"/>
  <c r="I5031" i="7" s="1"/>
  <c r="H5030" i="7"/>
  <c r="I5030" i="7" s="1"/>
  <c r="H5029" i="7"/>
  <c r="I5029" i="7" s="1"/>
  <c r="H5028" i="7"/>
  <c r="I5028" i="7" s="1"/>
  <c r="H5027" i="7"/>
  <c r="I5027" i="7" s="1"/>
  <c r="H5026" i="7"/>
  <c r="I5026" i="7" s="1"/>
  <c r="H5025" i="7"/>
  <c r="I5025" i="7" s="1"/>
  <c r="H5024" i="7"/>
  <c r="I5024" i="7" s="1"/>
  <c r="H5023" i="7"/>
  <c r="I5023" i="7" s="1"/>
  <c r="H5022" i="7"/>
  <c r="I5022" i="7" s="1"/>
  <c r="H5021" i="7"/>
  <c r="I5021" i="7" s="1"/>
  <c r="H5020" i="7"/>
  <c r="I5020" i="7" s="1"/>
  <c r="H5019" i="7"/>
  <c r="I5019" i="7" s="1"/>
  <c r="H5018" i="7"/>
  <c r="I5018" i="7" s="1"/>
  <c r="H5017" i="7"/>
  <c r="I5017" i="7" s="1"/>
  <c r="H5016" i="7"/>
  <c r="I5016" i="7" s="1"/>
  <c r="H5015" i="7"/>
  <c r="I5015" i="7" s="1"/>
  <c r="H5014" i="7"/>
  <c r="I5014" i="7" s="1"/>
  <c r="H5013" i="7"/>
  <c r="I5013" i="7" s="1"/>
  <c r="H5012" i="7"/>
  <c r="I5012" i="7" s="1"/>
  <c r="H5011" i="7"/>
  <c r="I5011" i="7" s="1"/>
  <c r="H5010" i="7"/>
  <c r="I5010" i="7" s="1"/>
  <c r="H5009" i="7"/>
  <c r="I5009" i="7" s="1"/>
  <c r="H5008" i="7"/>
  <c r="I5008" i="7" s="1"/>
  <c r="H5007" i="7"/>
  <c r="I5007" i="7" s="1"/>
  <c r="H5006" i="7"/>
  <c r="I5006" i="7" s="1"/>
  <c r="H5005" i="7"/>
  <c r="I5005" i="7" s="1"/>
  <c r="H5004" i="7"/>
  <c r="I5004" i="7" s="1"/>
  <c r="H5003" i="7"/>
  <c r="I5003" i="7" s="1"/>
  <c r="H5002" i="7"/>
  <c r="I5002" i="7" s="1"/>
  <c r="H5001" i="7"/>
  <c r="I5001" i="7" s="1"/>
  <c r="H5000" i="7"/>
  <c r="I5000" i="7" s="1"/>
  <c r="H4999" i="7"/>
  <c r="I4999" i="7" s="1"/>
  <c r="H4998" i="7"/>
  <c r="I4998" i="7" s="1"/>
  <c r="H4997" i="7"/>
  <c r="I4997" i="7" s="1"/>
  <c r="H4996" i="7"/>
  <c r="I4996" i="7" s="1"/>
  <c r="H4995" i="7"/>
  <c r="I4995" i="7" s="1"/>
  <c r="H4994" i="7"/>
  <c r="I4994" i="7" s="1"/>
  <c r="H4993" i="7"/>
  <c r="I4993" i="7" s="1"/>
  <c r="H4992" i="7"/>
  <c r="I4992" i="7" s="1"/>
  <c r="H4991" i="7"/>
  <c r="I4991" i="7" s="1"/>
  <c r="H4990" i="7"/>
  <c r="I4990" i="7" s="1"/>
  <c r="H4989" i="7"/>
  <c r="I4989" i="7" s="1"/>
  <c r="H4988" i="7"/>
  <c r="I4988" i="7" s="1"/>
  <c r="H4987" i="7"/>
  <c r="I4987" i="7" s="1"/>
  <c r="H4986" i="7"/>
  <c r="I4986" i="7" s="1"/>
  <c r="H4985" i="7"/>
  <c r="I4985" i="7" s="1"/>
  <c r="H4984" i="7"/>
  <c r="I4984" i="7" s="1"/>
  <c r="H4983" i="7"/>
  <c r="I4983" i="7" s="1"/>
  <c r="H4982" i="7"/>
  <c r="I4982" i="7" s="1"/>
  <c r="H4981" i="7"/>
  <c r="I4981" i="7" s="1"/>
  <c r="H4980" i="7"/>
  <c r="I4980" i="7" s="1"/>
  <c r="H4979" i="7"/>
  <c r="I4979" i="7" s="1"/>
  <c r="H4978" i="7"/>
  <c r="I4978" i="7" s="1"/>
  <c r="H4977" i="7"/>
  <c r="I4977" i="7" s="1"/>
  <c r="H4976" i="7"/>
  <c r="I4976" i="7" s="1"/>
  <c r="H4975" i="7"/>
  <c r="I4975" i="7" s="1"/>
  <c r="H4974" i="7"/>
  <c r="I4974" i="7" s="1"/>
  <c r="H4973" i="7"/>
  <c r="I4973" i="7" s="1"/>
  <c r="H4972" i="7"/>
  <c r="I4972" i="7" s="1"/>
  <c r="H4971" i="7"/>
  <c r="I4971" i="7" s="1"/>
  <c r="H4970" i="7"/>
  <c r="I4970" i="7" s="1"/>
  <c r="H4969" i="7"/>
  <c r="I4969" i="7" s="1"/>
  <c r="H4968" i="7"/>
  <c r="I4968" i="7" s="1"/>
  <c r="H4967" i="7"/>
  <c r="I4967" i="7" s="1"/>
  <c r="H4966" i="7"/>
  <c r="I4966" i="7" s="1"/>
  <c r="H4965" i="7"/>
  <c r="I4965" i="7" s="1"/>
  <c r="H4964" i="7"/>
  <c r="I4964" i="7" s="1"/>
  <c r="H4963" i="7"/>
  <c r="I4963" i="7" s="1"/>
  <c r="H4962" i="7"/>
  <c r="I4962" i="7" s="1"/>
  <c r="H4961" i="7"/>
  <c r="I4961" i="7" s="1"/>
  <c r="H4960" i="7"/>
  <c r="I4960" i="7" s="1"/>
  <c r="H4959" i="7"/>
  <c r="I4959" i="7" s="1"/>
  <c r="H4958" i="7"/>
  <c r="I4958" i="7" s="1"/>
  <c r="H4957" i="7"/>
  <c r="I4957" i="7" s="1"/>
  <c r="H4956" i="7"/>
  <c r="I4956" i="7" s="1"/>
  <c r="H4955" i="7"/>
  <c r="I4955" i="7" s="1"/>
  <c r="H4954" i="7"/>
  <c r="I4954" i="7" s="1"/>
  <c r="H4953" i="7"/>
  <c r="I4953" i="7" s="1"/>
  <c r="H4952" i="7"/>
  <c r="I4952" i="7" s="1"/>
  <c r="H4951" i="7"/>
  <c r="I4951" i="7" s="1"/>
  <c r="H4950" i="7"/>
  <c r="I4950" i="7" s="1"/>
  <c r="H4949" i="7"/>
  <c r="I4949" i="7" s="1"/>
  <c r="H4948" i="7"/>
  <c r="I4948" i="7" s="1"/>
  <c r="H4947" i="7"/>
  <c r="I4947" i="7" s="1"/>
  <c r="H4946" i="7"/>
  <c r="I4946" i="7" s="1"/>
  <c r="H4945" i="7"/>
  <c r="I4945" i="7" s="1"/>
  <c r="H4944" i="7"/>
  <c r="I4944" i="7" s="1"/>
  <c r="H4943" i="7"/>
  <c r="I4943" i="7" s="1"/>
  <c r="H4942" i="7"/>
  <c r="I4942" i="7" s="1"/>
  <c r="H4941" i="7"/>
  <c r="I4941" i="7" s="1"/>
  <c r="H4940" i="7"/>
  <c r="I4940" i="7" s="1"/>
  <c r="H4939" i="7"/>
  <c r="I4939" i="7" s="1"/>
  <c r="H4938" i="7"/>
  <c r="I4938" i="7" s="1"/>
  <c r="H4937" i="7"/>
  <c r="I4937" i="7" s="1"/>
  <c r="H4936" i="7"/>
  <c r="I4936" i="7" s="1"/>
  <c r="H4935" i="7"/>
  <c r="I4935" i="7" s="1"/>
  <c r="H4934" i="7"/>
  <c r="I4934" i="7" s="1"/>
  <c r="H4933" i="7"/>
  <c r="I4933" i="7" s="1"/>
  <c r="H4932" i="7"/>
  <c r="I4932" i="7" s="1"/>
  <c r="H4931" i="7"/>
  <c r="I4931" i="7" s="1"/>
  <c r="H4930" i="7"/>
  <c r="I4930" i="7" s="1"/>
  <c r="H4929" i="7"/>
  <c r="I4929" i="7" s="1"/>
  <c r="H4928" i="7"/>
  <c r="I4928" i="7" s="1"/>
  <c r="H4927" i="7"/>
  <c r="I4927" i="7" s="1"/>
  <c r="H4926" i="7"/>
  <c r="I4926" i="7" s="1"/>
  <c r="H4925" i="7"/>
  <c r="I4925" i="7" s="1"/>
  <c r="H4924" i="7"/>
  <c r="I4924" i="7" s="1"/>
  <c r="H4923" i="7"/>
  <c r="I4923" i="7" s="1"/>
  <c r="H4922" i="7"/>
  <c r="I4922" i="7" s="1"/>
  <c r="H4921" i="7"/>
  <c r="I4921" i="7" s="1"/>
  <c r="H4920" i="7"/>
  <c r="I4920" i="7" s="1"/>
  <c r="H4919" i="7"/>
  <c r="I4919" i="7" s="1"/>
  <c r="H4918" i="7"/>
  <c r="I4918" i="7" s="1"/>
  <c r="H4917" i="7"/>
  <c r="I4917" i="7" s="1"/>
  <c r="H4916" i="7"/>
  <c r="I4916" i="7" s="1"/>
  <c r="H4915" i="7"/>
  <c r="I4915" i="7" s="1"/>
  <c r="H4914" i="7"/>
  <c r="I4914" i="7" s="1"/>
  <c r="H4913" i="7"/>
  <c r="I4913" i="7" s="1"/>
  <c r="H4912" i="7"/>
  <c r="I4912" i="7" s="1"/>
  <c r="H4911" i="7"/>
  <c r="I4911" i="7" s="1"/>
  <c r="H4910" i="7"/>
  <c r="I4910" i="7" s="1"/>
  <c r="H4909" i="7"/>
  <c r="I4909" i="7" s="1"/>
  <c r="H4908" i="7"/>
  <c r="I4908" i="7" s="1"/>
  <c r="H4907" i="7"/>
  <c r="I4907" i="7" s="1"/>
  <c r="H4906" i="7"/>
  <c r="I4906" i="7" s="1"/>
  <c r="H4905" i="7"/>
  <c r="I4905" i="7" s="1"/>
  <c r="H4904" i="7"/>
  <c r="I4904" i="7" s="1"/>
  <c r="H4903" i="7"/>
  <c r="I4903" i="7" s="1"/>
  <c r="H4902" i="7"/>
  <c r="I4902" i="7" s="1"/>
  <c r="H4901" i="7"/>
  <c r="I4901" i="7" s="1"/>
  <c r="H4900" i="7"/>
  <c r="I4900" i="7" s="1"/>
  <c r="H4899" i="7"/>
  <c r="I4899" i="7" s="1"/>
  <c r="H4898" i="7"/>
  <c r="I4898" i="7" s="1"/>
  <c r="H4897" i="7"/>
  <c r="I4897" i="7" s="1"/>
  <c r="H4896" i="7"/>
  <c r="I4896" i="7" s="1"/>
  <c r="H4895" i="7"/>
  <c r="I4895" i="7" s="1"/>
  <c r="H4894" i="7"/>
  <c r="I4894" i="7" s="1"/>
  <c r="H4893" i="7"/>
  <c r="I4893" i="7" s="1"/>
  <c r="H4892" i="7"/>
  <c r="I4892" i="7" s="1"/>
  <c r="H4891" i="7"/>
  <c r="I4891" i="7" s="1"/>
  <c r="H4890" i="7"/>
  <c r="I4890" i="7" s="1"/>
  <c r="H4889" i="7"/>
  <c r="I4889" i="7" s="1"/>
  <c r="H4888" i="7"/>
  <c r="I4888" i="7" s="1"/>
  <c r="H4887" i="7"/>
  <c r="I4887" i="7" s="1"/>
  <c r="H4886" i="7"/>
  <c r="I4886" i="7" s="1"/>
  <c r="H4885" i="7"/>
  <c r="I4885" i="7" s="1"/>
  <c r="H4884" i="7"/>
  <c r="I4884" i="7" s="1"/>
  <c r="H4883" i="7"/>
  <c r="I4883" i="7" s="1"/>
  <c r="H4882" i="7"/>
  <c r="I4882" i="7" s="1"/>
  <c r="H4881" i="7"/>
  <c r="I4881" i="7" s="1"/>
  <c r="H4880" i="7"/>
  <c r="I4880" i="7" s="1"/>
  <c r="H4879" i="7"/>
  <c r="I4879" i="7" s="1"/>
  <c r="H4878" i="7"/>
  <c r="I4878" i="7" s="1"/>
  <c r="H4877" i="7"/>
  <c r="I4877" i="7" s="1"/>
  <c r="H4876" i="7"/>
  <c r="I4876" i="7" s="1"/>
  <c r="H4875" i="7"/>
  <c r="I4875" i="7" s="1"/>
  <c r="H4874" i="7"/>
  <c r="I4874" i="7" s="1"/>
  <c r="H4873" i="7"/>
  <c r="I4873" i="7" s="1"/>
  <c r="H4872" i="7"/>
  <c r="I4872" i="7" s="1"/>
  <c r="H4871" i="7"/>
  <c r="I4871" i="7" s="1"/>
  <c r="H4870" i="7"/>
  <c r="I4870" i="7" s="1"/>
  <c r="H4869" i="7"/>
  <c r="I4869" i="7" s="1"/>
  <c r="H4868" i="7"/>
  <c r="I4868" i="7" s="1"/>
  <c r="H4867" i="7"/>
  <c r="I4867" i="7" s="1"/>
  <c r="H4866" i="7"/>
  <c r="I4866" i="7" s="1"/>
  <c r="H4865" i="7"/>
  <c r="I4865" i="7" s="1"/>
  <c r="H4864" i="7"/>
  <c r="I4864" i="7" s="1"/>
  <c r="H4863" i="7"/>
  <c r="I4863" i="7" s="1"/>
  <c r="H4862" i="7"/>
  <c r="I4862" i="7" s="1"/>
  <c r="H4861" i="7"/>
  <c r="I4861" i="7" s="1"/>
  <c r="H4860" i="7"/>
  <c r="I4860" i="7" s="1"/>
  <c r="H4859" i="7"/>
  <c r="I4859" i="7" s="1"/>
  <c r="H4858" i="7"/>
  <c r="I4858" i="7" s="1"/>
  <c r="H4857" i="7"/>
  <c r="I4857" i="7" s="1"/>
  <c r="H4856" i="7"/>
  <c r="I4856" i="7" s="1"/>
  <c r="H4855" i="7"/>
  <c r="I4855" i="7" s="1"/>
  <c r="H4854" i="7"/>
  <c r="I4854" i="7" s="1"/>
  <c r="H4853" i="7"/>
  <c r="I4853" i="7" s="1"/>
  <c r="H4852" i="7"/>
  <c r="I4852" i="7" s="1"/>
  <c r="H4851" i="7"/>
  <c r="I4851" i="7" s="1"/>
  <c r="H4850" i="7"/>
  <c r="I4850" i="7" s="1"/>
  <c r="H4849" i="7"/>
  <c r="I4849" i="7" s="1"/>
  <c r="H4848" i="7"/>
  <c r="I4848" i="7" s="1"/>
  <c r="H4847" i="7"/>
  <c r="I4847" i="7" s="1"/>
  <c r="H4846" i="7"/>
  <c r="I4846" i="7" s="1"/>
  <c r="H4845" i="7"/>
  <c r="I4845" i="7" s="1"/>
  <c r="H4844" i="7"/>
  <c r="I4844" i="7" s="1"/>
  <c r="H4843" i="7"/>
  <c r="I4843" i="7" s="1"/>
  <c r="H4842" i="7"/>
  <c r="I4842" i="7" s="1"/>
  <c r="H4841" i="7"/>
  <c r="I4841" i="7" s="1"/>
  <c r="H4840" i="7"/>
  <c r="I4840" i="7" s="1"/>
  <c r="H4839" i="7"/>
  <c r="I4839" i="7" s="1"/>
  <c r="H4838" i="7"/>
  <c r="I4838" i="7" s="1"/>
  <c r="H4837" i="7"/>
  <c r="I4837" i="7" s="1"/>
  <c r="H4836" i="7"/>
  <c r="I4836" i="7" s="1"/>
  <c r="H4835" i="7"/>
  <c r="I4835" i="7" s="1"/>
  <c r="H4834" i="7"/>
  <c r="I4834" i="7" s="1"/>
  <c r="H4833" i="7"/>
  <c r="I4833" i="7" s="1"/>
  <c r="H4832" i="7"/>
  <c r="I4832" i="7" s="1"/>
  <c r="H4831" i="7"/>
  <c r="I4831" i="7" s="1"/>
  <c r="H4830" i="7"/>
  <c r="I4830" i="7" s="1"/>
  <c r="H4829" i="7"/>
  <c r="I4829" i="7" s="1"/>
  <c r="H4828" i="7"/>
  <c r="I4828" i="7" s="1"/>
  <c r="H4827" i="7"/>
  <c r="I4827" i="7" s="1"/>
  <c r="H4826" i="7"/>
  <c r="I4826" i="7" s="1"/>
  <c r="H4825" i="7"/>
  <c r="I4825" i="7" s="1"/>
  <c r="H4824" i="7"/>
  <c r="I4824" i="7" s="1"/>
  <c r="H4823" i="7"/>
  <c r="I4823" i="7" s="1"/>
  <c r="H4822" i="7"/>
  <c r="I4822" i="7" s="1"/>
  <c r="H4821" i="7"/>
  <c r="I4821" i="7" s="1"/>
  <c r="H4820" i="7"/>
  <c r="I4820" i="7" s="1"/>
  <c r="H4819" i="7"/>
  <c r="I4819" i="7" s="1"/>
  <c r="H4818" i="7"/>
  <c r="I4818" i="7" s="1"/>
  <c r="H4817" i="7"/>
  <c r="I4817" i="7" s="1"/>
  <c r="H4816" i="7"/>
  <c r="I4816" i="7" s="1"/>
  <c r="H4815" i="7"/>
  <c r="I4815" i="7" s="1"/>
  <c r="H4814" i="7"/>
  <c r="I4814" i="7" s="1"/>
  <c r="H4813" i="7"/>
  <c r="I4813" i="7" s="1"/>
  <c r="H4812" i="7"/>
  <c r="I4812" i="7" s="1"/>
  <c r="H4811" i="7"/>
  <c r="I4811" i="7" s="1"/>
  <c r="H4810" i="7"/>
  <c r="I4810" i="7" s="1"/>
  <c r="H4809" i="7"/>
  <c r="I4809" i="7" s="1"/>
  <c r="H4808" i="7"/>
  <c r="I4808" i="7" s="1"/>
  <c r="H4807" i="7"/>
  <c r="I4807" i="7" s="1"/>
  <c r="H4806" i="7"/>
  <c r="I4806" i="7" s="1"/>
  <c r="H4805" i="7"/>
  <c r="I4805" i="7" s="1"/>
  <c r="H4804" i="7"/>
  <c r="I4804" i="7" s="1"/>
  <c r="H4803" i="7"/>
  <c r="I4803" i="7" s="1"/>
  <c r="H4802" i="7"/>
  <c r="I4802" i="7" s="1"/>
  <c r="H4801" i="7"/>
  <c r="I4801" i="7" s="1"/>
  <c r="H4800" i="7"/>
  <c r="I4800" i="7" s="1"/>
  <c r="H4799" i="7"/>
  <c r="I4799" i="7" s="1"/>
  <c r="H4798" i="7"/>
  <c r="I4798" i="7" s="1"/>
  <c r="H4797" i="7"/>
  <c r="I4797" i="7" s="1"/>
  <c r="H4796" i="7"/>
  <c r="I4796" i="7" s="1"/>
  <c r="H4795" i="7"/>
  <c r="I4795" i="7" s="1"/>
  <c r="H4794" i="7"/>
  <c r="I4794" i="7" s="1"/>
  <c r="H4793" i="7"/>
  <c r="I4793" i="7" s="1"/>
  <c r="H4792" i="7"/>
  <c r="I4792" i="7" s="1"/>
  <c r="H4791" i="7"/>
  <c r="I4791" i="7" s="1"/>
  <c r="H4790" i="7"/>
  <c r="I4790" i="7" s="1"/>
  <c r="H4789" i="7"/>
  <c r="I4789" i="7" s="1"/>
  <c r="H4788" i="7"/>
  <c r="I4788" i="7" s="1"/>
  <c r="H4787" i="7"/>
  <c r="I4787" i="7" s="1"/>
  <c r="H4786" i="7"/>
  <c r="I4786" i="7" s="1"/>
  <c r="H4785" i="7"/>
  <c r="I4785" i="7" s="1"/>
  <c r="H4784" i="7"/>
  <c r="I4784" i="7" s="1"/>
  <c r="H4783" i="7"/>
  <c r="I4783" i="7" s="1"/>
  <c r="H4782" i="7"/>
  <c r="I4782" i="7" s="1"/>
  <c r="H4781" i="7"/>
  <c r="I4781" i="7" s="1"/>
  <c r="H4780" i="7"/>
  <c r="I4780" i="7" s="1"/>
  <c r="H4779" i="7"/>
  <c r="I4779" i="7" s="1"/>
  <c r="H4778" i="7"/>
  <c r="I4778" i="7" s="1"/>
  <c r="H4777" i="7"/>
  <c r="I4777" i="7" s="1"/>
  <c r="H4776" i="7"/>
  <c r="I4776" i="7" s="1"/>
  <c r="H4775" i="7"/>
  <c r="I4775" i="7" s="1"/>
  <c r="H4774" i="7"/>
  <c r="I4774" i="7" s="1"/>
  <c r="H4773" i="7"/>
  <c r="I4773" i="7" s="1"/>
  <c r="H4772" i="7"/>
  <c r="I4772" i="7" s="1"/>
  <c r="H4771" i="7"/>
  <c r="I4771" i="7" s="1"/>
  <c r="H4770" i="7"/>
  <c r="I4770" i="7" s="1"/>
  <c r="H4769" i="7"/>
  <c r="I4769" i="7" s="1"/>
  <c r="H4768" i="7"/>
  <c r="I4768" i="7" s="1"/>
  <c r="H4767" i="7"/>
  <c r="I4767" i="7" s="1"/>
  <c r="H4766" i="7"/>
  <c r="I4766" i="7" s="1"/>
  <c r="H4765" i="7"/>
  <c r="I4765" i="7" s="1"/>
  <c r="H4764" i="7"/>
  <c r="I4764" i="7" s="1"/>
  <c r="H4763" i="7"/>
  <c r="I4763" i="7" s="1"/>
  <c r="H4762" i="7"/>
  <c r="I4762" i="7" s="1"/>
  <c r="H4761" i="7"/>
  <c r="I4761" i="7" s="1"/>
  <c r="H4760" i="7"/>
  <c r="I4760" i="7" s="1"/>
  <c r="H4759" i="7"/>
  <c r="I4759" i="7" s="1"/>
  <c r="H4758" i="7"/>
  <c r="I4758" i="7" s="1"/>
  <c r="H4757" i="7"/>
  <c r="I4757" i="7" s="1"/>
  <c r="H4756" i="7"/>
  <c r="I4756" i="7" s="1"/>
  <c r="H4755" i="7"/>
  <c r="I4755" i="7" s="1"/>
  <c r="H4754" i="7"/>
  <c r="I4754" i="7" s="1"/>
  <c r="H4753" i="7"/>
  <c r="I4753" i="7" s="1"/>
  <c r="H4752" i="7"/>
  <c r="I4752" i="7" s="1"/>
  <c r="H4751" i="7"/>
  <c r="I4751" i="7" s="1"/>
  <c r="H4750" i="7"/>
  <c r="I4750" i="7" s="1"/>
  <c r="H4749" i="7"/>
  <c r="I4749" i="7" s="1"/>
  <c r="H4748" i="7"/>
  <c r="I4748" i="7" s="1"/>
  <c r="H4747" i="7"/>
  <c r="I4747" i="7" s="1"/>
  <c r="H4746" i="7"/>
  <c r="I4746" i="7" s="1"/>
  <c r="H4745" i="7"/>
  <c r="I4745" i="7" s="1"/>
  <c r="H4744" i="7"/>
  <c r="I4744" i="7" s="1"/>
  <c r="H4743" i="7"/>
  <c r="I4743" i="7" s="1"/>
  <c r="H4742" i="7"/>
  <c r="I4742" i="7" s="1"/>
  <c r="H4741" i="7"/>
  <c r="I4741" i="7" s="1"/>
  <c r="H4740" i="7"/>
  <c r="I4740" i="7" s="1"/>
  <c r="H4739" i="7"/>
  <c r="I4739" i="7" s="1"/>
  <c r="H4738" i="7"/>
  <c r="I4738" i="7" s="1"/>
  <c r="H4737" i="7"/>
  <c r="I4737" i="7" s="1"/>
  <c r="H4736" i="7"/>
  <c r="I4736" i="7" s="1"/>
  <c r="H4735" i="7"/>
  <c r="I4735" i="7" s="1"/>
  <c r="H4734" i="7"/>
  <c r="I4734" i="7" s="1"/>
  <c r="H4733" i="7"/>
  <c r="I4733" i="7" s="1"/>
  <c r="H4732" i="7"/>
  <c r="I4732" i="7" s="1"/>
  <c r="H4731" i="7"/>
  <c r="I4731" i="7" s="1"/>
  <c r="H4730" i="7"/>
  <c r="I4730" i="7" s="1"/>
  <c r="H4729" i="7"/>
  <c r="I4729" i="7" s="1"/>
  <c r="H4728" i="7"/>
  <c r="I4728" i="7" s="1"/>
  <c r="H4727" i="7"/>
  <c r="I4727" i="7" s="1"/>
  <c r="H4726" i="7"/>
  <c r="I4726" i="7" s="1"/>
  <c r="H4725" i="7"/>
  <c r="I4725" i="7" s="1"/>
  <c r="H4724" i="7"/>
  <c r="I4724" i="7" s="1"/>
  <c r="H4723" i="7"/>
  <c r="I4723" i="7" s="1"/>
  <c r="H4722" i="7"/>
  <c r="I4722" i="7" s="1"/>
  <c r="H4721" i="7"/>
  <c r="I4721" i="7" s="1"/>
  <c r="H4720" i="7"/>
  <c r="I4720" i="7" s="1"/>
  <c r="H4719" i="7"/>
  <c r="I4719" i="7" s="1"/>
  <c r="H4718" i="7"/>
  <c r="I4718" i="7" s="1"/>
  <c r="H4717" i="7"/>
  <c r="I4717" i="7" s="1"/>
  <c r="H4716" i="7"/>
  <c r="I4716" i="7" s="1"/>
  <c r="H4715" i="7"/>
  <c r="I4715" i="7" s="1"/>
  <c r="H4714" i="7"/>
  <c r="I4714" i="7" s="1"/>
  <c r="H4713" i="7"/>
  <c r="I4713" i="7" s="1"/>
  <c r="H4712" i="7"/>
  <c r="I4712" i="7" s="1"/>
  <c r="H4711" i="7"/>
  <c r="I4711" i="7" s="1"/>
  <c r="H4710" i="7"/>
  <c r="I4710" i="7" s="1"/>
  <c r="H4709" i="7"/>
  <c r="I4709" i="7" s="1"/>
  <c r="H4708" i="7"/>
  <c r="I4708" i="7" s="1"/>
  <c r="H4707" i="7"/>
  <c r="I4707" i="7" s="1"/>
  <c r="H4706" i="7"/>
  <c r="I4706" i="7" s="1"/>
  <c r="H4705" i="7"/>
  <c r="I4705" i="7" s="1"/>
  <c r="H4704" i="7"/>
  <c r="I4704" i="7" s="1"/>
  <c r="H4703" i="7"/>
  <c r="I4703" i="7" s="1"/>
  <c r="H4702" i="7"/>
  <c r="I4702" i="7" s="1"/>
  <c r="H4701" i="7"/>
  <c r="I4701" i="7" s="1"/>
  <c r="H4700" i="7"/>
  <c r="I4700" i="7" s="1"/>
  <c r="H4699" i="7"/>
  <c r="I4699" i="7" s="1"/>
  <c r="H4698" i="7"/>
  <c r="I4698" i="7" s="1"/>
  <c r="H4697" i="7"/>
  <c r="I4697" i="7" s="1"/>
  <c r="H4696" i="7"/>
  <c r="I4696" i="7" s="1"/>
  <c r="H4695" i="7"/>
  <c r="I4695" i="7" s="1"/>
  <c r="H4694" i="7"/>
  <c r="I4694" i="7" s="1"/>
  <c r="H4693" i="7"/>
  <c r="I4693" i="7" s="1"/>
  <c r="H4692" i="7"/>
  <c r="I4692" i="7" s="1"/>
  <c r="H4691" i="7"/>
  <c r="I4691" i="7" s="1"/>
  <c r="H4690" i="7"/>
  <c r="I4690" i="7" s="1"/>
  <c r="H4689" i="7"/>
  <c r="I4689" i="7" s="1"/>
  <c r="H4688" i="7"/>
  <c r="I4688" i="7" s="1"/>
  <c r="H4687" i="7"/>
  <c r="I4687" i="7" s="1"/>
  <c r="H4686" i="7"/>
  <c r="I4686" i="7" s="1"/>
  <c r="H4685" i="7"/>
  <c r="I4685" i="7" s="1"/>
  <c r="H4684" i="7"/>
  <c r="I4684" i="7" s="1"/>
  <c r="H4683" i="7"/>
  <c r="I4683" i="7" s="1"/>
  <c r="H4682" i="7"/>
  <c r="I4682" i="7" s="1"/>
  <c r="H4681" i="7"/>
  <c r="I4681" i="7" s="1"/>
  <c r="H4680" i="7"/>
  <c r="I4680" i="7" s="1"/>
  <c r="H4679" i="7"/>
  <c r="I4679" i="7" s="1"/>
  <c r="H4678" i="7"/>
  <c r="I4678" i="7" s="1"/>
  <c r="H4677" i="7"/>
  <c r="I4677" i="7" s="1"/>
  <c r="H4676" i="7"/>
  <c r="I4676" i="7" s="1"/>
  <c r="H4675" i="7"/>
  <c r="I4675" i="7" s="1"/>
  <c r="H4674" i="7"/>
  <c r="I4674" i="7" s="1"/>
  <c r="H4673" i="7"/>
  <c r="I4673" i="7" s="1"/>
  <c r="H4672" i="7"/>
  <c r="I4672" i="7" s="1"/>
  <c r="H4671" i="7"/>
  <c r="I4671" i="7" s="1"/>
  <c r="H4670" i="7"/>
  <c r="I4670" i="7" s="1"/>
  <c r="H4669" i="7"/>
  <c r="I4669" i="7" s="1"/>
  <c r="H4668" i="7"/>
  <c r="I4668" i="7" s="1"/>
  <c r="H4667" i="7"/>
  <c r="I4667" i="7" s="1"/>
  <c r="H4666" i="7"/>
  <c r="I4666" i="7" s="1"/>
  <c r="H4665" i="7"/>
  <c r="I4665" i="7" s="1"/>
  <c r="H4664" i="7"/>
  <c r="I4664" i="7" s="1"/>
  <c r="H4663" i="7"/>
  <c r="I4663" i="7" s="1"/>
  <c r="H4662" i="7"/>
  <c r="I4662" i="7" s="1"/>
  <c r="H4661" i="7"/>
  <c r="I4661" i="7" s="1"/>
  <c r="H4660" i="7"/>
  <c r="I4660" i="7" s="1"/>
  <c r="H4659" i="7"/>
  <c r="I4659" i="7" s="1"/>
  <c r="H4658" i="7"/>
  <c r="I4658" i="7" s="1"/>
  <c r="H4657" i="7"/>
  <c r="I4657" i="7" s="1"/>
  <c r="H4656" i="7"/>
  <c r="I4656" i="7" s="1"/>
  <c r="H4655" i="7"/>
  <c r="I4655" i="7" s="1"/>
  <c r="H4654" i="7"/>
  <c r="I4654" i="7" s="1"/>
  <c r="H4653" i="7"/>
  <c r="I4653" i="7" s="1"/>
  <c r="H4652" i="7"/>
  <c r="I4652" i="7" s="1"/>
  <c r="H4651" i="7"/>
  <c r="I4651" i="7" s="1"/>
  <c r="H4650" i="7"/>
  <c r="I4650" i="7" s="1"/>
  <c r="H4649" i="7"/>
  <c r="I4649" i="7" s="1"/>
  <c r="H4648" i="7"/>
  <c r="I4648" i="7" s="1"/>
  <c r="H4647" i="7"/>
  <c r="I4647" i="7" s="1"/>
  <c r="H4646" i="7"/>
  <c r="I4646" i="7" s="1"/>
  <c r="H4645" i="7"/>
  <c r="I4645" i="7" s="1"/>
  <c r="H4644" i="7"/>
  <c r="I4644" i="7" s="1"/>
  <c r="H4643" i="7"/>
  <c r="I4643" i="7" s="1"/>
  <c r="H4642" i="7"/>
  <c r="I4642" i="7" s="1"/>
  <c r="H4641" i="7"/>
  <c r="I4641" i="7" s="1"/>
  <c r="H4640" i="7"/>
  <c r="I4640" i="7" s="1"/>
  <c r="H4639" i="7"/>
  <c r="I4639" i="7" s="1"/>
  <c r="H4638" i="7"/>
  <c r="I4638" i="7" s="1"/>
  <c r="H4637" i="7"/>
  <c r="I4637" i="7" s="1"/>
  <c r="H4636" i="7"/>
  <c r="I4636" i="7" s="1"/>
  <c r="H4635" i="7"/>
  <c r="I4635" i="7" s="1"/>
  <c r="H4634" i="7"/>
  <c r="I4634" i="7" s="1"/>
  <c r="H4633" i="7"/>
  <c r="I4633" i="7" s="1"/>
  <c r="H4632" i="7"/>
  <c r="I4632" i="7" s="1"/>
  <c r="H4631" i="7"/>
  <c r="I4631" i="7" s="1"/>
  <c r="H4630" i="7"/>
  <c r="I4630" i="7" s="1"/>
  <c r="H4629" i="7"/>
  <c r="I4629" i="7" s="1"/>
  <c r="H4628" i="7"/>
  <c r="I4628" i="7" s="1"/>
  <c r="H4627" i="7"/>
  <c r="I4627" i="7" s="1"/>
  <c r="H4626" i="7"/>
  <c r="I4626" i="7" s="1"/>
  <c r="H4625" i="7"/>
  <c r="I4625" i="7" s="1"/>
  <c r="H4624" i="7"/>
  <c r="I4624" i="7" s="1"/>
  <c r="H4623" i="7"/>
  <c r="I4623" i="7" s="1"/>
  <c r="H4622" i="7"/>
  <c r="I4622" i="7" s="1"/>
  <c r="H4621" i="7"/>
  <c r="I4621" i="7" s="1"/>
  <c r="H4620" i="7"/>
  <c r="I4620" i="7" s="1"/>
  <c r="H4619" i="7"/>
  <c r="I4619" i="7" s="1"/>
  <c r="H4618" i="7"/>
  <c r="I4618" i="7" s="1"/>
  <c r="H4617" i="7"/>
  <c r="I4617" i="7" s="1"/>
  <c r="H4616" i="7"/>
  <c r="I4616" i="7" s="1"/>
  <c r="H4615" i="7"/>
  <c r="I4615" i="7" s="1"/>
  <c r="H4614" i="7"/>
  <c r="I4614" i="7" s="1"/>
  <c r="H4613" i="7"/>
  <c r="I4613" i="7" s="1"/>
  <c r="H4612" i="7"/>
  <c r="I4612" i="7" s="1"/>
  <c r="H4611" i="7"/>
  <c r="I4611" i="7" s="1"/>
  <c r="H4610" i="7"/>
  <c r="I4610" i="7" s="1"/>
  <c r="H4609" i="7"/>
  <c r="I4609" i="7" s="1"/>
  <c r="H4608" i="7"/>
  <c r="I4608" i="7" s="1"/>
  <c r="H4607" i="7"/>
  <c r="I4607" i="7" s="1"/>
  <c r="H4606" i="7"/>
  <c r="I4606" i="7" s="1"/>
  <c r="H4605" i="7"/>
  <c r="I4605" i="7" s="1"/>
  <c r="H4604" i="7"/>
  <c r="I4604" i="7" s="1"/>
  <c r="H4603" i="7"/>
  <c r="I4603" i="7" s="1"/>
  <c r="H4602" i="7"/>
  <c r="I4602" i="7" s="1"/>
  <c r="H4601" i="7"/>
  <c r="I4601" i="7" s="1"/>
  <c r="H4600" i="7"/>
  <c r="I4600" i="7" s="1"/>
  <c r="H4599" i="7"/>
  <c r="I4599" i="7" s="1"/>
  <c r="H4598" i="7"/>
  <c r="I4598" i="7" s="1"/>
  <c r="H4597" i="7"/>
  <c r="I4597" i="7" s="1"/>
  <c r="H4596" i="7"/>
  <c r="I4596" i="7" s="1"/>
  <c r="H4595" i="7"/>
  <c r="I4595" i="7" s="1"/>
  <c r="H4594" i="7"/>
  <c r="I4594" i="7" s="1"/>
  <c r="H4593" i="7"/>
  <c r="I4593" i="7" s="1"/>
  <c r="H4592" i="7"/>
  <c r="I4592" i="7" s="1"/>
  <c r="H4591" i="7"/>
  <c r="I4591" i="7" s="1"/>
  <c r="H4590" i="7"/>
  <c r="I4590" i="7" s="1"/>
  <c r="H4589" i="7"/>
  <c r="I4589" i="7" s="1"/>
  <c r="H4588" i="7"/>
  <c r="I4588" i="7" s="1"/>
  <c r="H4587" i="7"/>
  <c r="I4587" i="7" s="1"/>
  <c r="H4586" i="7"/>
  <c r="I4586" i="7" s="1"/>
  <c r="H4585" i="7"/>
  <c r="I4585" i="7" s="1"/>
  <c r="H4584" i="7"/>
  <c r="I4584" i="7" s="1"/>
  <c r="H4583" i="7"/>
  <c r="I4583" i="7" s="1"/>
  <c r="H4582" i="7"/>
  <c r="I4582" i="7" s="1"/>
  <c r="H4581" i="7"/>
  <c r="I4581" i="7" s="1"/>
  <c r="H4580" i="7"/>
  <c r="I4580" i="7" s="1"/>
  <c r="H4579" i="7"/>
  <c r="I4579" i="7" s="1"/>
  <c r="H4578" i="7"/>
  <c r="I4578" i="7" s="1"/>
  <c r="H4577" i="7"/>
  <c r="I4577" i="7" s="1"/>
  <c r="H4576" i="7"/>
  <c r="I4576" i="7" s="1"/>
  <c r="H4575" i="7"/>
  <c r="I4575" i="7" s="1"/>
  <c r="H4574" i="7"/>
  <c r="I4574" i="7" s="1"/>
  <c r="H4573" i="7"/>
  <c r="I4573" i="7" s="1"/>
  <c r="H4572" i="7"/>
  <c r="I4572" i="7" s="1"/>
  <c r="H4571" i="7"/>
  <c r="I4571" i="7" s="1"/>
  <c r="H4570" i="7"/>
  <c r="I4570" i="7" s="1"/>
  <c r="H4569" i="7"/>
  <c r="I4569" i="7" s="1"/>
  <c r="H4568" i="7"/>
  <c r="I4568" i="7" s="1"/>
  <c r="H4567" i="7"/>
  <c r="I4567" i="7" s="1"/>
  <c r="H4566" i="7"/>
  <c r="I4566" i="7" s="1"/>
  <c r="H4565" i="7"/>
  <c r="I4565" i="7" s="1"/>
  <c r="H4564" i="7"/>
  <c r="I4564" i="7" s="1"/>
  <c r="H4563" i="7"/>
  <c r="I4563" i="7" s="1"/>
  <c r="H4562" i="7"/>
  <c r="I4562" i="7" s="1"/>
  <c r="H4561" i="7"/>
  <c r="I4561" i="7" s="1"/>
  <c r="H4560" i="7"/>
  <c r="I4560" i="7" s="1"/>
  <c r="H4559" i="7"/>
  <c r="I4559" i="7" s="1"/>
  <c r="H4558" i="7"/>
  <c r="I4558" i="7" s="1"/>
  <c r="H4557" i="7"/>
  <c r="I4557" i="7" s="1"/>
  <c r="H4556" i="7"/>
  <c r="I4556" i="7" s="1"/>
  <c r="H4555" i="7"/>
  <c r="I4555" i="7" s="1"/>
  <c r="H4554" i="7"/>
  <c r="I4554" i="7" s="1"/>
  <c r="H4553" i="7"/>
  <c r="I4553" i="7" s="1"/>
  <c r="H4552" i="7"/>
  <c r="I4552" i="7" s="1"/>
  <c r="H4551" i="7"/>
  <c r="I4551" i="7" s="1"/>
  <c r="H4550" i="7"/>
  <c r="I4550" i="7" s="1"/>
  <c r="H4549" i="7"/>
  <c r="I4549" i="7" s="1"/>
  <c r="H4548" i="7"/>
  <c r="I4548" i="7" s="1"/>
  <c r="H4547" i="7"/>
  <c r="I4547" i="7" s="1"/>
  <c r="H4546" i="7"/>
  <c r="I4546" i="7" s="1"/>
  <c r="H4545" i="7"/>
  <c r="I4545" i="7" s="1"/>
  <c r="H4544" i="7"/>
  <c r="I4544" i="7" s="1"/>
  <c r="H4543" i="7"/>
  <c r="I4543" i="7" s="1"/>
  <c r="H4542" i="7"/>
  <c r="I4542" i="7" s="1"/>
  <c r="H4541" i="7"/>
  <c r="I4541" i="7" s="1"/>
  <c r="H4540" i="7"/>
  <c r="I4540" i="7" s="1"/>
  <c r="H4539" i="7"/>
  <c r="I4539" i="7" s="1"/>
  <c r="H4538" i="7"/>
  <c r="I4538" i="7" s="1"/>
  <c r="H4537" i="7"/>
  <c r="I4537" i="7" s="1"/>
  <c r="H4536" i="7"/>
  <c r="I4536" i="7" s="1"/>
  <c r="H4535" i="7"/>
  <c r="I4535" i="7" s="1"/>
  <c r="H4534" i="7"/>
  <c r="I4534" i="7" s="1"/>
  <c r="H4533" i="7"/>
  <c r="I4533" i="7" s="1"/>
  <c r="H4532" i="7"/>
  <c r="I4532" i="7" s="1"/>
  <c r="H4531" i="7"/>
  <c r="I4531" i="7" s="1"/>
  <c r="H4530" i="7"/>
  <c r="I4530" i="7" s="1"/>
  <c r="H4529" i="7"/>
  <c r="I4529" i="7" s="1"/>
  <c r="H4528" i="7"/>
  <c r="I4528" i="7" s="1"/>
  <c r="H4527" i="7"/>
  <c r="I4527" i="7" s="1"/>
  <c r="H4526" i="7"/>
  <c r="I4526" i="7" s="1"/>
  <c r="H4525" i="7"/>
  <c r="I4525" i="7" s="1"/>
  <c r="H4524" i="7"/>
  <c r="I4524" i="7" s="1"/>
  <c r="H4523" i="7"/>
  <c r="I4523" i="7" s="1"/>
  <c r="H4522" i="7"/>
  <c r="I4522" i="7" s="1"/>
  <c r="H4521" i="7"/>
  <c r="I4521" i="7" s="1"/>
  <c r="H4520" i="7"/>
  <c r="I4520" i="7" s="1"/>
  <c r="H4519" i="7"/>
  <c r="I4519" i="7" s="1"/>
  <c r="H4518" i="7"/>
  <c r="I4518" i="7" s="1"/>
  <c r="H4517" i="7"/>
  <c r="I4517" i="7" s="1"/>
  <c r="H4516" i="7"/>
  <c r="I4516" i="7" s="1"/>
  <c r="H4515" i="7"/>
  <c r="I4515" i="7" s="1"/>
  <c r="H4514" i="7"/>
  <c r="I4514" i="7" s="1"/>
  <c r="H4513" i="7"/>
  <c r="I4513" i="7" s="1"/>
  <c r="H4512" i="7"/>
  <c r="I4512" i="7" s="1"/>
  <c r="H4511" i="7"/>
  <c r="I4511" i="7" s="1"/>
  <c r="H4510" i="7"/>
  <c r="I4510" i="7" s="1"/>
  <c r="H4509" i="7"/>
  <c r="I4509" i="7" s="1"/>
  <c r="H4508" i="7"/>
  <c r="I4508" i="7" s="1"/>
  <c r="H4507" i="7"/>
  <c r="I4507" i="7" s="1"/>
  <c r="H4506" i="7"/>
  <c r="I4506" i="7" s="1"/>
  <c r="H4505" i="7"/>
  <c r="I4505" i="7" s="1"/>
  <c r="H4504" i="7"/>
  <c r="I4504" i="7" s="1"/>
  <c r="H4503" i="7"/>
  <c r="I4503" i="7" s="1"/>
  <c r="H4502" i="7"/>
  <c r="I4502" i="7" s="1"/>
  <c r="H4501" i="7"/>
  <c r="I4501" i="7" s="1"/>
  <c r="H4500" i="7"/>
  <c r="I4500" i="7" s="1"/>
  <c r="H4499" i="7"/>
  <c r="I4499" i="7" s="1"/>
  <c r="H4498" i="7"/>
  <c r="I4498" i="7" s="1"/>
  <c r="H4497" i="7"/>
  <c r="I4497" i="7" s="1"/>
  <c r="H4496" i="7"/>
  <c r="I4496" i="7" s="1"/>
  <c r="H4495" i="7"/>
  <c r="I4495" i="7" s="1"/>
  <c r="H4494" i="7"/>
  <c r="I4494" i="7" s="1"/>
  <c r="H4493" i="7"/>
  <c r="I4493" i="7" s="1"/>
  <c r="H4492" i="7"/>
  <c r="I4492" i="7" s="1"/>
  <c r="H4491" i="7"/>
  <c r="I4491" i="7" s="1"/>
  <c r="H4490" i="7"/>
  <c r="I4490" i="7" s="1"/>
  <c r="H4489" i="7"/>
  <c r="I4489" i="7" s="1"/>
  <c r="H4488" i="7"/>
  <c r="I4488" i="7" s="1"/>
  <c r="H4487" i="7"/>
  <c r="I4487" i="7" s="1"/>
  <c r="H4486" i="7"/>
  <c r="I4486" i="7" s="1"/>
  <c r="H4485" i="7"/>
  <c r="I4485" i="7" s="1"/>
  <c r="H4484" i="7"/>
  <c r="I4484" i="7" s="1"/>
  <c r="H4483" i="7"/>
  <c r="I4483" i="7" s="1"/>
  <c r="H4482" i="7"/>
  <c r="I4482" i="7" s="1"/>
  <c r="H4481" i="7"/>
  <c r="I4481" i="7" s="1"/>
  <c r="H4480" i="7"/>
  <c r="I4480" i="7" s="1"/>
  <c r="H4479" i="7"/>
  <c r="I4479" i="7" s="1"/>
  <c r="H4478" i="7"/>
  <c r="I4478" i="7" s="1"/>
  <c r="H4477" i="7"/>
  <c r="I4477" i="7" s="1"/>
  <c r="H4476" i="7"/>
  <c r="I4476" i="7" s="1"/>
  <c r="H4475" i="7"/>
  <c r="I4475" i="7" s="1"/>
  <c r="H4474" i="7"/>
  <c r="I4474" i="7" s="1"/>
  <c r="H4473" i="7"/>
  <c r="I4473" i="7" s="1"/>
  <c r="H4472" i="7"/>
  <c r="I4472" i="7" s="1"/>
  <c r="H4471" i="7"/>
  <c r="I4471" i="7" s="1"/>
  <c r="H4470" i="7"/>
  <c r="I4470" i="7" s="1"/>
  <c r="H4469" i="7"/>
  <c r="I4469" i="7" s="1"/>
  <c r="H4468" i="7"/>
  <c r="I4468" i="7" s="1"/>
  <c r="H4467" i="7"/>
  <c r="I4467" i="7" s="1"/>
  <c r="H4466" i="7"/>
  <c r="I4466" i="7" s="1"/>
  <c r="H4465" i="7"/>
  <c r="I4465" i="7" s="1"/>
  <c r="H4464" i="7"/>
  <c r="I4464" i="7" s="1"/>
  <c r="H4463" i="7"/>
  <c r="I4463" i="7" s="1"/>
  <c r="H4462" i="7"/>
  <c r="I4462" i="7" s="1"/>
  <c r="H4461" i="7"/>
  <c r="I4461" i="7" s="1"/>
  <c r="H4460" i="7"/>
  <c r="I4460" i="7" s="1"/>
  <c r="H4459" i="7"/>
  <c r="I4459" i="7" s="1"/>
  <c r="H4458" i="7"/>
  <c r="I4458" i="7" s="1"/>
  <c r="H4457" i="7"/>
  <c r="I4457" i="7" s="1"/>
  <c r="H4456" i="7"/>
  <c r="I4456" i="7" s="1"/>
  <c r="H4455" i="7"/>
  <c r="I4455" i="7" s="1"/>
  <c r="H4454" i="7"/>
  <c r="I4454" i="7" s="1"/>
  <c r="H4453" i="7"/>
  <c r="I4453" i="7" s="1"/>
  <c r="H4452" i="7"/>
  <c r="I4452" i="7" s="1"/>
  <c r="H4451" i="7"/>
  <c r="I4451" i="7" s="1"/>
  <c r="H4450" i="7"/>
  <c r="I4450" i="7" s="1"/>
  <c r="H4449" i="7"/>
  <c r="I4449" i="7" s="1"/>
  <c r="H4448" i="7"/>
  <c r="I4448" i="7" s="1"/>
  <c r="H4447" i="7"/>
  <c r="I4447" i="7" s="1"/>
  <c r="H4446" i="7"/>
  <c r="I4446" i="7" s="1"/>
  <c r="H4445" i="7"/>
  <c r="I4445" i="7" s="1"/>
  <c r="H4444" i="7"/>
  <c r="I4444" i="7" s="1"/>
  <c r="H4443" i="7"/>
  <c r="I4443" i="7" s="1"/>
  <c r="H4442" i="7"/>
  <c r="I4442" i="7" s="1"/>
  <c r="H4441" i="7"/>
  <c r="I4441" i="7" s="1"/>
  <c r="H4440" i="7"/>
  <c r="I4440" i="7" s="1"/>
  <c r="H4439" i="7"/>
  <c r="I4439" i="7" s="1"/>
  <c r="H4438" i="7"/>
  <c r="I4438" i="7" s="1"/>
  <c r="H4437" i="7"/>
  <c r="I4437" i="7" s="1"/>
  <c r="H4436" i="7"/>
  <c r="I4436" i="7" s="1"/>
  <c r="H4435" i="7"/>
  <c r="I4435" i="7" s="1"/>
  <c r="H4434" i="7"/>
  <c r="I4434" i="7" s="1"/>
  <c r="H4433" i="7"/>
  <c r="I4433" i="7" s="1"/>
  <c r="H4432" i="7"/>
  <c r="I4432" i="7" s="1"/>
  <c r="H4431" i="7"/>
  <c r="I4431" i="7" s="1"/>
  <c r="H4430" i="7"/>
  <c r="I4430" i="7" s="1"/>
  <c r="H4429" i="7"/>
  <c r="I4429" i="7" s="1"/>
  <c r="H4428" i="7"/>
  <c r="I4428" i="7" s="1"/>
  <c r="H4427" i="7"/>
  <c r="I4427" i="7" s="1"/>
  <c r="H4426" i="7"/>
  <c r="I4426" i="7" s="1"/>
  <c r="H4425" i="7"/>
  <c r="I4425" i="7" s="1"/>
  <c r="H4424" i="7"/>
  <c r="I4424" i="7" s="1"/>
  <c r="H4423" i="7"/>
  <c r="I4423" i="7" s="1"/>
  <c r="H4422" i="7"/>
  <c r="I4422" i="7" s="1"/>
  <c r="H4421" i="7"/>
  <c r="I4421" i="7" s="1"/>
  <c r="H4420" i="7"/>
  <c r="I4420" i="7" s="1"/>
  <c r="H4419" i="7"/>
  <c r="I4419" i="7" s="1"/>
  <c r="H4418" i="7"/>
  <c r="I4418" i="7" s="1"/>
  <c r="H4417" i="7"/>
  <c r="I4417" i="7" s="1"/>
  <c r="H4416" i="7"/>
  <c r="I4416" i="7" s="1"/>
  <c r="H4415" i="7"/>
  <c r="I4415" i="7" s="1"/>
  <c r="H4414" i="7"/>
  <c r="I4414" i="7" s="1"/>
  <c r="H4413" i="7"/>
  <c r="I4413" i="7" s="1"/>
  <c r="H4412" i="7"/>
  <c r="I4412" i="7" s="1"/>
  <c r="H4411" i="7"/>
  <c r="I4411" i="7" s="1"/>
  <c r="H4410" i="7"/>
  <c r="I4410" i="7" s="1"/>
  <c r="H4409" i="7"/>
  <c r="I4409" i="7" s="1"/>
  <c r="H4408" i="7"/>
  <c r="I4408" i="7" s="1"/>
  <c r="H4407" i="7"/>
  <c r="I4407" i="7" s="1"/>
  <c r="H4406" i="7"/>
  <c r="I4406" i="7" s="1"/>
  <c r="H4405" i="7"/>
  <c r="I4405" i="7" s="1"/>
  <c r="H4404" i="7"/>
  <c r="I4404" i="7" s="1"/>
  <c r="H4403" i="7"/>
  <c r="I4403" i="7" s="1"/>
  <c r="H4402" i="7"/>
  <c r="I4402" i="7" s="1"/>
  <c r="H4401" i="7"/>
  <c r="I4401" i="7" s="1"/>
  <c r="H4400" i="7"/>
  <c r="I4400" i="7" s="1"/>
  <c r="H4399" i="7"/>
  <c r="I4399" i="7" s="1"/>
  <c r="H4398" i="7"/>
  <c r="I4398" i="7" s="1"/>
  <c r="H4397" i="7"/>
  <c r="I4397" i="7" s="1"/>
  <c r="H4396" i="7"/>
  <c r="I4396" i="7" s="1"/>
  <c r="H4395" i="7"/>
  <c r="I4395" i="7" s="1"/>
  <c r="H4394" i="7"/>
  <c r="I4394" i="7" s="1"/>
  <c r="H4393" i="7"/>
  <c r="I4393" i="7" s="1"/>
  <c r="H4392" i="7"/>
  <c r="I4392" i="7" s="1"/>
  <c r="H4391" i="7"/>
  <c r="I4391" i="7" s="1"/>
  <c r="H4390" i="7"/>
  <c r="I4390" i="7" s="1"/>
  <c r="H4389" i="7"/>
  <c r="I4389" i="7" s="1"/>
  <c r="H4388" i="7"/>
  <c r="I4388" i="7" s="1"/>
  <c r="H4387" i="7"/>
  <c r="I4387" i="7" s="1"/>
  <c r="H4386" i="7"/>
  <c r="I4386" i="7" s="1"/>
  <c r="H4385" i="7"/>
  <c r="I4385" i="7" s="1"/>
  <c r="H4384" i="7"/>
  <c r="I4384" i="7" s="1"/>
  <c r="H4383" i="7"/>
  <c r="I4383" i="7" s="1"/>
  <c r="H4382" i="7"/>
  <c r="I4382" i="7" s="1"/>
  <c r="H4381" i="7"/>
  <c r="I4381" i="7" s="1"/>
  <c r="H4380" i="7"/>
  <c r="I4380" i="7" s="1"/>
  <c r="H4379" i="7"/>
  <c r="I4379" i="7" s="1"/>
  <c r="H4378" i="7"/>
  <c r="I4378" i="7" s="1"/>
  <c r="H4377" i="7"/>
  <c r="I4377" i="7" s="1"/>
  <c r="H4376" i="7"/>
  <c r="I4376" i="7" s="1"/>
  <c r="H4375" i="7"/>
  <c r="I4375" i="7" s="1"/>
  <c r="H4374" i="7"/>
  <c r="I4374" i="7" s="1"/>
  <c r="H4373" i="7"/>
  <c r="I4373" i="7" s="1"/>
  <c r="H4372" i="7"/>
  <c r="I4372" i="7" s="1"/>
  <c r="H4371" i="7"/>
  <c r="I4371" i="7" s="1"/>
  <c r="H4370" i="7"/>
  <c r="I4370" i="7" s="1"/>
  <c r="H4369" i="7"/>
  <c r="I4369" i="7" s="1"/>
  <c r="H4368" i="7"/>
  <c r="I4368" i="7" s="1"/>
  <c r="H4367" i="7"/>
  <c r="I4367" i="7" s="1"/>
  <c r="H4366" i="7"/>
  <c r="I4366" i="7" s="1"/>
  <c r="H4365" i="7"/>
  <c r="I4365" i="7" s="1"/>
  <c r="H4364" i="7"/>
  <c r="I4364" i="7" s="1"/>
  <c r="H4363" i="7"/>
  <c r="I4363" i="7" s="1"/>
  <c r="H4362" i="7"/>
  <c r="I4362" i="7" s="1"/>
  <c r="H4361" i="7"/>
  <c r="I4361" i="7" s="1"/>
  <c r="H4360" i="7"/>
  <c r="I4360" i="7" s="1"/>
  <c r="H4359" i="7"/>
  <c r="I4359" i="7" s="1"/>
  <c r="H4358" i="7"/>
  <c r="I4358" i="7" s="1"/>
  <c r="H4357" i="7"/>
  <c r="I4357" i="7" s="1"/>
  <c r="H4356" i="7"/>
  <c r="I4356" i="7" s="1"/>
  <c r="H4355" i="7"/>
  <c r="I4355" i="7" s="1"/>
  <c r="H4354" i="7"/>
  <c r="I4354" i="7" s="1"/>
  <c r="H4353" i="7"/>
  <c r="I4353" i="7" s="1"/>
  <c r="H4352" i="7"/>
  <c r="I4352" i="7" s="1"/>
  <c r="H4351" i="7"/>
  <c r="I4351" i="7" s="1"/>
  <c r="H4350" i="7"/>
  <c r="I4350" i="7" s="1"/>
  <c r="H4349" i="7"/>
  <c r="I4349" i="7" s="1"/>
  <c r="H4348" i="7"/>
  <c r="I4348" i="7" s="1"/>
  <c r="H4347" i="7"/>
  <c r="I4347" i="7" s="1"/>
  <c r="H4346" i="7"/>
  <c r="I4346" i="7" s="1"/>
  <c r="H4345" i="7"/>
  <c r="I4345" i="7" s="1"/>
  <c r="H4344" i="7"/>
  <c r="I4344" i="7" s="1"/>
  <c r="H4343" i="7"/>
  <c r="I4343" i="7" s="1"/>
  <c r="H4342" i="7"/>
  <c r="I4342" i="7" s="1"/>
  <c r="H4341" i="7"/>
  <c r="I4341" i="7" s="1"/>
  <c r="H4340" i="7"/>
  <c r="I4340" i="7" s="1"/>
  <c r="H4339" i="7"/>
  <c r="I4339" i="7" s="1"/>
  <c r="H4338" i="7"/>
  <c r="I4338" i="7" s="1"/>
  <c r="H4337" i="7"/>
  <c r="I4337" i="7" s="1"/>
  <c r="H4336" i="7"/>
  <c r="I4336" i="7" s="1"/>
  <c r="H4335" i="7"/>
  <c r="I4335" i="7" s="1"/>
  <c r="H4334" i="7"/>
  <c r="I4334" i="7" s="1"/>
  <c r="H4333" i="7"/>
  <c r="I4333" i="7" s="1"/>
  <c r="H4332" i="7"/>
  <c r="I4332" i="7" s="1"/>
  <c r="H4331" i="7"/>
  <c r="I4331" i="7" s="1"/>
  <c r="H4330" i="7"/>
  <c r="I4330" i="7" s="1"/>
  <c r="H4329" i="7"/>
  <c r="I4329" i="7" s="1"/>
  <c r="H4328" i="7"/>
  <c r="I4328" i="7" s="1"/>
  <c r="H4327" i="7"/>
  <c r="I4327" i="7" s="1"/>
  <c r="H4326" i="7"/>
  <c r="I4326" i="7" s="1"/>
  <c r="H4325" i="7"/>
  <c r="I4325" i="7" s="1"/>
  <c r="H4324" i="7"/>
  <c r="I4324" i="7" s="1"/>
  <c r="H4323" i="7"/>
  <c r="I4323" i="7" s="1"/>
  <c r="H4322" i="7"/>
  <c r="I4322" i="7" s="1"/>
  <c r="H4321" i="7"/>
  <c r="I4321" i="7" s="1"/>
  <c r="H4320" i="7"/>
  <c r="I4320" i="7" s="1"/>
  <c r="H4319" i="7"/>
  <c r="I4319" i="7" s="1"/>
  <c r="H4318" i="7"/>
  <c r="I4318" i="7" s="1"/>
  <c r="H4317" i="7"/>
  <c r="I4317" i="7" s="1"/>
  <c r="H4316" i="7"/>
  <c r="I4316" i="7" s="1"/>
  <c r="H4315" i="7"/>
  <c r="I4315" i="7" s="1"/>
  <c r="H4314" i="7"/>
  <c r="I4314" i="7" s="1"/>
  <c r="H4313" i="7"/>
  <c r="I4313" i="7" s="1"/>
  <c r="H4312" i="7"/>
  <c r="I4312" i="7" s="1"/>
  <c r="H4311" i="7"/>
  <c r="I4311" i="7" s="1"/>
  <c r="H4310" i="7"/>
  <c r="I4310" i="7" s="1"/>
  <c r="H4309" i="7"/>
  <c r="I4309" i="7" s="1"/>
  <c r="H4308" i="7"/>
  <c r="I4308" i="7" s="1"/>
  <c r="H4307" i="7"/>
  <c r="I4307" i="7" s="1"/>
  <c r="H4306" i="7"/>
  <c r="I4306" i="7" s="1"/>
  <c r="H4305" i="7"/>
  <c r="I4305" i="7" s="1"/>
  <c r="H4304" i="7"/>
  <c r="I4304" i="7" s="1"/>
  <c r="H4303" i="7"/>
  <c r="I4303" i="7" s="1"/>
  <c r="H4302" i="7"/>
  <c r="I4302" i="7" s="1"/>
  <c r="H4301" i="7"/>
  <c r="I4301" i="7" s="1"/>
  <c r="H4300" i="7"/>
  <c r="I4300" i="7" s="1"/>
  <c r="H4299" i="7"/>
  <c r="I4299" i="7" s="1"/>
  <c r="H4298" i="7"/>
  <c r="I4298" i="7" s="1"/>
  <c r="H4297" i="7"/>
  <c r="I4297" i="7" s="1"/>
  <c r="H4296" i="7"/>
  <c r="I4296" i="7" s="1"/>
  <c r="H4295" i="7"/>
  <c r="I4295" i="7" s="1"/>
  <c r="H4294" i="7"/>
  <c r="I4294" i="7" s="1"/>
  <c r="H4293" i="7"/>
  <c r="I4293" i="7" s="1"/>
  <c r="H4292" i="7"/>
  <c r="I4292" i="7" s="1"/>
  <c r="H4291" i="7"/>
  <c r="I4291" i="7" s="1"/>
  <c r="H4290" i="7"/>
  <c r="I4290" i="7" s="1"/>
  <c r="H4289" i="7"/>
  <c r="I4289" i="7" s="1"/>
  <c r="H4288" i="7"/>
  <c r="I4288" i="7" s="1"/>
  <c r="H4287" i="7"/>
  <c r="I4287" i="7" s="1"/>
  <c r="H4286" i="7"/>
  <c r="I4286" i="7" s="1"/>
  <c r="H4285" i="7"/>
  <c r="I4285" i="7" s="1"/>
  <c r="H4284" i="7"/>
  <c r="I4284" i="7" s="1"/>
  <c r="H4283" i="7"/>
  <c r="I4283" i="7" s="1"/>
  <c r="H4282" i="7"/>
  <c r="I4282" i="7" s="1"/>
  <c r="H4281" i="7"/>
  <c r="I4281" i="7" s="1"/>
  <c r="H4280" i="7"/>
  <c r="I4280" i="7" s="1"/>
  <c r="H4279" i="7"/>
  <c r="I4279" i="7" s="1"/>
  <c r="H4278" i="7"/>
  <c r="I4278" i="7" s="1"/>
  <c r="H4277" i="7"/>
  <c r="I4277" i="7" s="1"/>
  <c r="H4276" i="7"/>
  <c r="I4276" i="7" s="1"/>
  <c r="H4275" i="7"/>
  <c r="I4275" i="7" s="1"/>
  <c r="H4274" i="7"/>
  <c r="I4274" i="7" s="1"/>
  <c r="H4273" i="7"/>
  <c r="I4273" i="7" s="1"/>
  <c r="H4272" i="7"/>
  <c r="I4272" i="7" s="1"/>
  <c r="H4271" i="7"/>
  <c r="I4271" i="7" s="1"/>
  <c r="H4270" i="7"/>
  <c r="I4270" i="7" s="1"/>
  <c r="H4269" i="7"/>
  <c r="I4269" i="7" s="1"/>
  <c r="H4268" i="7"/>
  <c r="I4268" i="7" s="1"/>
  <c r="H4267" i="7"/>
  <c r="I4267" i="7" s="1"/>
  <c r="H4266" i="7"/>
  <c r="I4266" i="7" s="1"/>
  <c r="H4265" i="7"/>
  <c r="I4265" i="7" s="1"/>
  <c r="H4264" i="7"/>
  <c r="I4264" i="7" s="1"/>
  <c r="H4263" i="7"/>
  <c r="I4263" i="7" s="1"/>
  <c r="H4262" i="7"/>
  <c r="I4262" i="7" s="1"/>
  <c r="H4261" i="7"/>
  <c r="I4261" i="7" s="1"/>
  <c r="H4260" i="7"/>
  <c r="I4260" i="7" s="1"/>
  <c r="H4259" i="7"/>
  <c r="I4259" i="7" s="1"/>
  <c r="H4258" i="7"/>
  <c r="I4258" i="7" s="1"/>
  <c r="H4257" i="7"/>
  <c r="I4257" i="7" s="1"/>
  <c r="H4256" i="7"/>
  <c r="I4256" i="7" s="1"/>
  <c r="H4255" i="7"/>
  <c r="I4255" i="7" s="1"/>
  <c r="H4254" i="7"/>
  <c r="I4254" i="7" s="1"/>
  <c r="H4253" i="7"/>
  <c r="I4253" i="7" s="1"/>
  <c r="H4252" i="7"/>
  <c r="I4252" i="7" s="1"/>
  <c r="H4251" i="7"/>
  <c r="I4251" i="7" s="1"/>
  <c r="H4250" i="7"/>
  <c r="I4250" i="7" s="1"/>
  <c r="H4249" i="7"/>
  <c r="I4249" i="7" s="1"/>
  <c r="H4248" i="7"/>
  <c r="I4248" i="7" s="1"/>
  <c r="H4247" i="7"/>
  <c r="I4247" i="7" s="1"/>
  <c r="H4246" i="7"/>
  <c r="I4246" i="7" s="1"/>
  <c r="H4245" i="7"/>
  <c r="I4245" i="7" s="1"/>
  <c r="H4244" i="7"/>
  <c r="I4244" i="7" s="1"/>
  <c r="H4243" i="7"/>
  <c r="I4243" i="7" s="1"/>
  <c r="H4242" i="7"/>
  <c r="I4242" i="7" s="1"/>
  <c r="H4241" i="7"/>
  <c r="I4241" i="7" s="1"/>
  <c r="H4240" i="7"/>
  <c r="I4240" i="7" s="1"/>
  <c r="H4239" i="7"/>
  <c r="I4239" i="7" s="1"/>
  <c r="H4238" i="7"/>
  <c r="I4238" i="7" s="1"/>
  <c r="H4237" i="7"/>
  <c r="I4237" i="7" s="1"/>
  <c r="H4236" i="7"/>
  <c r="I4236" i="7" s="1"/>
  <c r="H4235" i="7"/>
  <c r="I4235" i="7" s="1"/>
  <c r="H4234" i="7"/>
  <c r="I4234" i="7" s="1"/>
  <c r="H4233" i="7"/>
  <c r="I4233" i="7" s="1"/>
  <c r="H4232" i="7"/>
  <c r="I4232" i="7" s="1"/>
  <c r="H4231" i="7"/>
  <c r="I4231" i="7" s="1"/>
  <c r="H4230" i="7"/>
  <c r="I4230" i="7" s="1"/>
  <c r="H4229" i="7"/>
  <c r="I4229" i="7" s="1"/>
  <c r="H4228" i="7"/>
  <c r="I4228" i="7" s="1"/>
  <c r="H4227" i="7"/>
  <c r="I4227" i="7" s="1"/>
  <c r="H4226" i="7"/>
  <c r="I4226" i="7" s="1"/>
  <c r="H4225" i="7"/>
  <c r="I4225" i="7" s="1"/>
  <c r="H4224" i="7"/>
  <c r="I4224" i="7" s="1"/>
  <c r="H4223" i="7"/>
  <c r="I4223" i="7" s="1"/>
  <c r="H4222" i="7"/>
  <c r="I4222" i="7" s="1"/>
  <c r="H4221" i="7"/>
  <c r="I4221" i="7" s="1"/>
  <c r="H4220" i="7"/>
  <c r="I4220" i="7" s="1"/>
  <c r="H4219" i="7"/>
  <c r="I4219" i="7" s="1"/>
  <c r="H4218" i="7"/>
  <c r="I4218" i="7" s="1"/>
  <c r="H4217" i="7"/>
  <c r="I4217" i="7" s="1"/>
  <c r="H4216" i="7"/>
  <c r="I4216" i="7" s="1"/>
  <c r="H4215" i="7"/>
  <c r="I4215" i="7" s="1"/>
  <c r="H4214" i="7"/>
  <c r="I4214" i="7" s="1"/>
  <c r="H4213" i="7"/>
  <c r="I4213" i="7" s="1"/>
  <c r="H4212" i="7"/>
  <c r="I4212" i="7" s="1"/>
  <c r="H4211" i="7"/>
  <c r="I4211" i="7" s="1"/>
  <c r="H4210" i="7"/>
  <c r="I4210" i="7" s="1"/>
  <c r="H4209" i="7"/>
  <c r="I4209" i="7" s="1"/>
  <c r="H4208" i="7"/>
  <c r="I4208" i="7" s="1"/>
  <c r="H4207" i="7"/>
  <c r="I4207" i="7" s="1"/>
  <c r="H4206" i="7"/>
  <c r="I4206" i="7" s="1"/>
  <c r="H4205" i="7"/>
  <c r="I4205" i="7" s="1"/>
  <c r="H4204" i="7"/>
  <c r="I4204" i="7" s="1"/>
  <c r="H4203" i="7"/>
  <c r="I4203" i="7" s="1"/>
  <c r="H4202" i="7"/>
  <c r="I4202" i="7" s="1"/>
  <c r="H4201" i="7"/>
  <c r="I4201" i="7" s="1"/>
  <c r="H4200" i="7"/>
  <c r="I4200" i="7" s="1"/>
  <c r="H4199" i="7"/>
  <c r="I4199" i="7" s="1"/>
  <c r="H4198" i="7"/>
  <c r="I4198" i="7" s="1"/>
  <c r="H4197" i="7"/>
  <c r="I4197" i="7" s="1"/>
  <c r="H4196" i="7"/>
  <c r="I4196" i="7" s="1"/>
  <c r="H4195" i="7"/>
  <c r="I4195" i="7" s="1"/>
  <c r="H4194" i="7"/>
  <c r="I4194" i="7" s="1"/>
  <c r="H4193" i="7"/>
  <c r="I4193" i="7" s="1"/>
  <c r="H4192" i="7"/>
  <c r="I4192" i="7" s="1"/>
  <c r="H4191" i="7"/>
  <c r="I4191" i="7" s="1"/>
  <c r="H4190" i="7"/>
  <c r="I4190" i="7" s="1"/>
  <c r="H4189" i="7"/>
  <c r="I4189" i="7" s="1"/>
  <c r="H4188" i="7"/>
  <c r="I4188" i="7" s="1"/>
  <c r="H4187" i="7"/>
  <c r="I4187" i="7" s="1"/>
  <c r="H4186" i="7"/>
  <c r="I4186" i="7" s="1"/>
  <c r="H4185" i="7"/>
  <c r="I4185" i="7" s="1"/>
  <c r="H4184" i="7"/>
  <c r="I4184" i="7" s="1"/>
  <c r="H4183" i="7"/>
  <c r="I4183" i="7" s="1"/>
  <c r="H4182" i="7"/>
  <c r="I4182" i="7" s="1"/>
  <c r="H4181" i="7"/>
  <c r="I4181" i="7" s="1"/>
  <c r="H4180" i="7"/>
  <c r="I4180" i="7" s="1"/>
  <c r="H4179" i="7"/>
  <c r="I4179" i="7" s="1"/>
  <c r="H4178" i="7"/>
  <c r="I4178" i="7" s="1"/>
  <c r="H4177" i="7"/>
  <c r="I4177" i="7" s="1"/>
  <c r="H4176" i="7"/>
  <c r="I4176" i="7" s="1"/>
  <c r="H4175" i="7"/>
  <c r="I4175" i="7" s="1"/>
  <c r="H4174" i="7"/>
  <c r="I4174" i="7" s="1"/>
  <c r="H4173" i="7"/>
  <c r="I4173" i="7" s="1"/>
  <c r="H4172" i="7"/>
  <c r="I4172" i="7" s="1"/>
  <c r="H4171" i="7"/>
  <c r="I4171" i="7" s="1"/>
  <c r="H4170" i="7"/>
  <c r="I4170" i="7" s="1"/>
  <c r="H4169" i="7"/>
  <c r="I4169" i="7" s="1"/>
  <c r="H4168" i="7"/>
  <c r="I4168" i="7" s="1"/>
  <c r="H4167" i="7"/>
  <c r="I4167" i="7" s="1"/>
  <c r="H4166" i="7"/>
  <c r="I4166" i="7" s="1"/>
  <c r="H4165" i="7"/>
  <c r="I4165" i="7" s="1"/>
  <c r="H4164" i="7"/>
  <c r="I4164" i="7" s="1"/>
  <c r="H4163" i="7"/>
  <c r="I4163" i="7" s="1"/>
  <c r="H4162" i="7"/>
  <c r="I4162" i="7" s="1"/>
  <c r="H4161" i="7"/>
  <c r="I4161" i="7" s="1"/>
  <c r="H4160" i="7"/>
  <c r="I4160" i="7" s="1"/>
  <c r="H4159" i="7"/>
  <c r="I4159" i="7" s="1"/>
  <c r="H4158" i="7"/>
  <c r="I4158" i="7" s="1"/>
  <c r="H4157" i="7"/>
  <c r="I4157" i="7" s="1"/>
  <c r="H4156" i="7"/>
  <c r="I4156" i="7" s="1"/>
  <c r="H4155" i="7"/>
  <c r="I4155" i="7" s="1"/>
  <c r="H4154" i="7"/>
  <c r="I4154" i="7" s="1"/>
  <c r="H4153" i="7"/>
  <c r="I4153" i="7" s="1"/>
  <c r="H4152" i="7"/>
  <c r="I4152" i="7" s="1"/>
  <c r="H4151" i="7"/>
  <c r="I4151" i="7" s="1"/>
  <c r="H4150" i="7"/>
  <c r="I4150" i="7" s="1"/>
  <c r="H4149" i="7"/>
  <c r="I4149" i="7" s="1"/>
  <c r="H4148" i="7"/>
  <c r="I4148" i="7" s="1"/>
  <c r="H4147" i="7"/>
  <c r="I4147" i="7" s="1"/>
  <c r="H4146" i="7"/>
  <c r="I4146" i="7" s="1"/>
  <c r="H4145" i="7"/>
  <c r="I4145" i="7" s="1"/>
  <c r="H4144" i="7"/>
  <c r="I4144" i="7" s="1"/>
  <c r="H4143" i="7"/>
  <c r="I4143" i="7" s="1"/>
  <c r="H4142" i="7"/>
  <c r="I4142" i="7" s="1"/>
  <c r="H4141" i="7"/>
  <c r="I4141" i="7" s="1"/>
  <c r="H4140" i="7"/>
  <c r="I4140" i="7" s="1"/>
  <c r="H4139" i="7"/>
  <c r="I4139" i="7" s="1"/>
  <c r="H4138" i="7"/>
  <c r="I4138" i="7" s="1"/>
  <c r="H4137" i="7"/>
  <c r="I4137" i="7" s="1"/>
  <c r="H4136" i="7"/>
  <c r="I4136" i="7" s="1"/>
  <c r="H4135" i="7"/>
  <c r="I4135" i="7" s="1"/>
  <c r="H4134" i="7"/>
  <c r="I4134" i="7" s="1"/>
  <c r="H4133" i="7"/>
  <c r="I4133" i="7" s="1"/>
  <c r="H4132" i="7"/>
  <c r="I4132" i="7" s="1"/>
  <c r="H4131" i="7"/>
  <c r="I4131" i="7" s="1"/>
  <c r="H4130" i="7"/>
  <c r="I4130" i="7" s="1"/>
  <c r="H4129" i="7"/>
  <c r="I4129" i="7" s="1"/>
  <c r="H4128" i="7"/>
  <c r="I4128" i="7" s="1"/>
  <c r="H4127" i="7"/>
  <c r="I4127" i="7" s="1"/>
  <c r="H4126" i="7"/>
  <c r="I4126" i="7" s="1"/>
  <c r="H4125" i="7"/>
  <c r="I4125" i="7" s="1"/>
  <c r="H4124" i="7"/>
  <c r="I4124" i="7" s="1"/>
  <c r="H4123" i="7"/>
  <c r="I4123" i="7" s="1"/>
  <c r="H4122" i="7"/>
  <c r="I4122" i="7" s="1"/>
  <c r="H4121" i="7"/>
  <c r="I4121" i="7" s="1"/>
  <c r="H4120" i="7"/>
  <c r="I4120" i="7" s="1"/>
  <c r="H4119" i="7"/>
  <c r="I4119" i="7" s="1"/>
  <c r="H4118" i="7"/>
  <c r="I4118" i="7" s="1"/>
  <c r="H4117" i="7"/>
  <c r="I4117" i="7" s="1"/>
  <c r="H4116" i="7"/>
  <c r="I4116" i="7" s="1"/>
  <c r="H4115" i="7"/>
  <c r="I4115" i="7" s="1"/>
  <c r="H4114" i="7"/>
  <c r="I4114" i="7" s="1"/>
  <c r="H4113" i="7"/>
  <c r="I4113" i="7" s="1"/>
  <c r="H4112" i="7"/>
  <c r="I4112" i="7" s="1"/>
  <c r="H4111" i="7"/>
  <c r="I4111" i="7" s="1"/>
  <c r="H4110" i="7"/>
  <c r="I4110" i="7" s="1"/>
  <c r="H4109" i="7"/>
  <c r="I4109" i="7" s="1"/>
  <c r="H4108" i="7"/>
  <c r="I4108" i="7" s="1"/>
  <c r="H4107" i="7"/>
  <c r="I4107" i="7" s="1"/>
  <c r="H4106" i="7"/>
  <c r="I4106" i="7" s="1"/>
  <c r="H4105" i="7"/>
  <c r="I4105" i="7" s="1"/>
  <c r="H4104" i="7"/>
  <c r="I4104" i="7" s="1"/>
  <c r="H4103" i="7"/>
  <c r="I4103" i="7" s="1"/>
  <c r="H4102" i="7"/>
  <c r="I4102" i="7" s="1"/>
  <c r="H4101" i="7"/>
  <c r="I4101" i="7" s="1"/>
  <c r="H4100" i="7"/>
  <c r="I4100" i="7" s="1"/>
  <c r="H4099" i="7"/>
  <c r="I4099" i="7" s="1"/>
  <c r="H4098" i="7"/>
  <c r="I4098" i="7" s="1"/>
  <c r="H4097" i="7"/>
  <c r="I4097" i="7" s="1"/>
  <c r="H4096" i="7"/>
  <c r="I4096" i="7" s="1"/>
  <c r="H4095" i="7"/>
  <c r="I4095" i="7" s="1"/>
  <c r="H4094" i="7"/>
  <c r="I4094" i="7" s="1"/>
  <c r="H4093" i="7"/>
  <c r="I4093" i="7" s="1"/>
  <c r="H4092" i="7"/>
  <c r="I4092" i="7" s="1"/>
  <c r="H4091" i="7"/>
  <c r="I4091" i="7" s="1"/>
  <c r="H4090" i="7"/>
  <c r="I4090" i="7" s="1"/>
  <c r="H4089" i="7"/>
  <c r="I4089" i="7" s="1"/>
  <c r="H4088" i="7"/>
  <c r="I4088" i="7" s="1"/>
  <c r="H4087" i="7"/>
  <c r="I4087" i="7" s="1"/>
  <c r="H4086" i="7"/>
  <c r="I4086" i="7" s="1"/>
  <c r="H4085" i="7"/>
  <c r="I4085" i="7" s="1"/>
  <c r="H4084" i="7"/>
  <c r="I4084" i="7" s="1"/>
  <c r="H4083" i="7"/>
  <c r="I4083" i="7" s="1"/>
  <c r="H4082" i="7"/>
  <c r="I4082" i="7" s="1"/>
  <c r="H4081" i="7"/>
  <c r="I4081" i="7" s="1"/>
  <c r="H4080" i="7"/>
  <c r="I4080" i="7" s="1"/>
  <c r="H4079" i="7"/>
  <c r="I4079" i="7" s="1"/>
  <c r="H4078" i="7"/>
  <c r="I4078" i="7" s="1"/>
  <c r="H4077" i="7"/>
  <c r="I4077" i="7" s="1"/>
  <c r="H4076" i="7"/>
  <c r="I4076" i="7" s="1"/>
  <c r="H4075" i="7"/>
  <c r="I4075" i="7" s="1"/>
  <c r="H4074" i="7"/>
  <c r="I4074" i="7" s="1"/>
  <c r="H4073" i="7"/>
  <c r="I4073" i="7" s="1"/>
  <c r="H4072" i="7"/>
  <c r="I4072" i="7" s="1"/>
  <c r="H4071" i="7"/>
  <c r="I4071" i="7" s="1"/>
  <c r="H4070" i="7"/>
  <c r="I4070" i="7" s="1"/>
  <c r="H4069" i="7"/>
  <c r="I4069" i="7" s="1"/>
  <c r="H4068" i="7"/>
  <c r="I4068" i="7" s="1"/>
  <c r="H4067" i="7"/>
  <c r="I4067" i="7" s="1"/>
  <c r="H4066" i="7"/>
  <c r="I4066" i="7" s="1"/>
  <c r="H4065" i="7"/>
  <c r="I4065" i="7" s="1"/>
  <c r="H4064" i="7"/>
  <c r="I4064" i="7" s="1"/>
  <c r="H4063" i="7"/>
  <c r="I4063" i="7" s="1"/>
  <c r="H4062" i="7"/>
  <c r="I4062" i="7" s="1"/>
  <c r="H4061" i="7"/>
  <c r="I4061" i="7" s="1"/>
  <c r="H4060" i="7"/>
  <c r="I4060" i="7" s="1"/>
  <c r="H4059" i="7"/>
  <c r="I4059" i="7" s="1"/>
  <c r="H4058" i="7"/>
  <c r="I4058" i="7" s="1"/>
  <c r="H4057" i="7"/>
  <c r="I4057" i="7" s="1"/>
  <c r="H4056" i="7"/>
  <c r="I4056" i="7" s="1"/>
  <c r="H4055" i="7"/>
  <c r="I4055" i="7" s="1"/>
  <c r="H4054" i="7"/>
  <c r="I4054" i="7" s="1"/>
  <c r="H4053" i="7"/>
  <c r="I4053" i="7" s="1"/>
  <c r="H4052" i="7"/>
  <c r="I4052" i="7" s="1"/>
  <c r="H4051" i="7"/>
  <c r="I4051" i="7" s="1"/>
  <c r="H4050" i="7"/>
  <c r="I4050" i="7" s="1"/>
  <c r="H4049" i="7"/>
  <c r="I4049" i="7" s="1"/>
  <c r="H4048" i="7"/>
  <c r="I4048" i="7" s="1"/>
  <c r="H4047" i="7"/>
  <c r="I4047" i="7" s="1"/>
  <c r="H4046" i="7"/>
  <c r="I4046" i="7" s="1"/>
  <c r="H4045" i="7"/>
  <c r="I4045" i="7" s="1"/>
  <c r="H4044" i="7"/>
  <c r="I4044" i="7" s="1"/>
  <c r="H4043" i="7"/>
  <c r="I4043" i="7" s="1"/>
  <c r="H4042" i="7"/>
  <c r="I4042" i="7" s="1"/>
  <c r="H4041" i="7"/>
  <c r="I4041" i="7" s="1"/>
  <c r="H4040" i="7"/>
  <c r="I4040" i="7" s="1"/>
  <c r="H4039" i="7"/>
  <c r="I4039" i="7" s="1"/>
  <c r="H4038" i="7"/>
  <c r="I4038" i="7" s="1"/>
  <c r="H4037" i="7"/>
  <c r="I4037" i="7" s="1"/>
  <c r="H4036" i="7"/>
  <c r="I4036" i="7" s="1"/>
  <c r="H4035" i="7"/>
  <c r="I4035" i="7" s="1"/>
  <c r="H4034" i="7"/>
  <c r="I4034" i="7" s="1"/>
  <c r="H4033" i="7"/>
  <c r="I4033" i="7" s="1"/>
  <c r="H4032" i="7"/>
  <c r="I4032" i="7" s="1"/>
  <c r="H4031" i="7"/>
  <c r="I4031" i="7" s="1"/>
  <c r="H4030" i="7"/>
  <c r="I4030" i="7" s="1"/>
  <c r="H4029" i="7"/>
  <c r="I4029" i="7" s="1"/>
  <c r="H4028" i="7"/>
  <c r="I4028" i="7" s="1"/>
  <c r="H4027" i="7"/>
  <c r="I4027" i="7" s="1"/>
  <c r="H4026" i="7"/>
  <c r="I4026" i="7" s="1"/>
  <c r="H4025" i="7"/>
  <c r="I4025" i="7" s="1"/>
  <c r="H4024" i="7"/>
  <c r="I4024" i="7" s="1"/>
  <c r="H4023" i="7"/>
  <c r="I4023" i="7" s="1"/>
  <c r="H4022" i="7"/>
  <c r="I4022" i="7" s="1"/>
  <c r="H4021" i="7"/>
  <c r="I4021" i="7" s="1"/>
  <c r="H4020" i="7"/>
  <c r="I4020" i="7" s="1"/>
  <c r="H4019" i="7"/>
  <c r="I4019" i="7" s="1"/>
  <c r="H4018" i="7"/>
  <c r="I4018" i="7" s="1"/>
  <c r="H4017" i="7"/>
  <c r="I4017" i="7" s="1"/>
  <c r="H4016" i="7"/>
  <c r="I4016" i="7" s="1"/>
  <c r="H4015" i="7"/>
  <c r="I4015" i="7" s="1"/>
  <c r="H4014" i="7"/>
  <c r="I4014" i="7" s="1"/>
  <c r="H4013" i="7"/>
  <c r="I4013" i="7" s="1"/>
  <c r="H4012" i="7"/>
  <c r="I4012" i="7" s="1"/>
  <c r="H4011" i="7"/>
  <c r="I4011" i="7" s="1"/>
  <c r="H4010" i="7"/>
  <c r="I4010" i="7" s="1"/>
  <c r="H4009" i="7"/>
  <c r="I4009" i="7" s="1"/>
  <c r="H4008" i="7"/>
  <c r="I4008" i="7" s="1"/>
  <c r="H4007" i="7"/>
  <c r="I4007" i="7" s="1"/>
  <c r="H4006" i="7"/>
  <c r="I4006" i="7" s="1"/>
  <c r="H4005" i="7"/>
  <c r="I4005" i="7" s="1"/>
  <c r="H4004" i="7"/>
  <c r="I4004" i="7" s="1"/>
  <c r="H4003" i="7"/>
  <c r="I4003" i="7" s="1"/>
  <c r="H4002" i="7"/>
  <c r="I4002" i="7" s="1"/>
  <c r="H4001" i="7"/>
  <c r="I4001" i="7" s="1"/>
  <c r="H4000" i="7"/>
  <c r="I4000" i="7" s="1"/>
  <c r="H3999" i="7"/>
  <c r="I3999" i="7" s="1"/>
  <c r="H3998" i="7"/>
  <c r="I3998" i="7" s="1"/>
  <c r="H3997" i="7"/>
  <c r="I3997" i="7" s="1"/>
  <c r="H3996" i="7"/>
  <c r="I3996" i="7" s="1"/>
  <c r="H3995" i="7"/>
  <c r="I3995" i="7" s="1"/>
  <c r="H3994" i="7"/>
  <c r="I3994" i="7" s="1"/>
  <c r="H3993" i="7"/>
  <c r="I3993" i="7" s="1"/>
  <c r="H3992" i="7"/>
  <c r="I3992" i="7" s="1"/>
  <c r="H3991" i="7"/>
  <c r="I3991" i="7" s="1"/>
  <c r="H3990" i="7"/>
  <c r="I3990" i="7" s="1"/>
  <c r="H3989" i="7"/>
  <c r="I3989" i="7" s="1"/>
  <c r="H3988" i="7"/>
  <c r="I3988" i="7" s="1"/>
  <c r="H3987" i="7"/>
  <c r="I3987" i="7" s="1"/>
  <c r="H3986" i="7"/>
  <c r="I3986" i="7" s="1"/>
  <c r="H3985" i="7"/>
  <c r="I3985" i="7" s="1"/>
  <c r="H3984" i="7"/>
  <c r="I3984" i="7" s="1"/>
  <c r="H3983" i="7"/>
  <c r="I3983" i="7" s="1"/>
  <c r="H3982" i="7"/>
  <c r="I3982" i="7" s="1"/>
  <c r="H3981" i="7"/>
  <c r="I3981" i="7" s="1"/>
  <c r="H3980" i="7"/>
  <c r="I3980" i="7" s="1"/>
  <c r="H3979" i="7"/>
  <c r="I3979" i="7" s="1"/>
  <c r="H3978" i="7"/>
  <c r="I3978" i="7" s="1"/>
  <c r="H3977" i="7"/>
  <c r="I3977" i="7" s="1"/>
  <c r="H3976" i="7"/>
  <c r="I3976" i="7" s="1"/>
  <c r="H3975" i="7"/>
  <c r="I3975" i="7" s="1"/>
  <c r="H3974" i="7"/>
  <c r="I3974" i="7" s="1"/>
  <c r="H3973" i="7"/>
  <c r="I3973" i="7" s="1"/>
  <c r="H3972" i="7"/>
  <c r="I3972" i="7" s="1"/>
  <c r="H3971" i="7"/>
  <c r="I3971" i="7" s="1"/>
  <c r="H3970" i="7"/>
  <c r="I3970" i="7" s="1"/>
  <c r="H3969" i="7"/>
  <c r="I3969" i="7" s="1"/>
  <c r="H3968" i="7"/>
  <c r="I3968" i="7" s="1"/>
  <c r="H3967" i="7"/>
  <c r="I3967" i="7" s="1"/>
  <c r="H3966" i="7"/>
  <c r="I3966" i="7" s="1"/>
  <c r="H3965" i="7"/>
  <c r="I3965" i="7" s="1"/>
  <c r="H3964" i="7"/>
  <c r="I3964" i="7" s="1"/>
  <c r="H3963" i="7"/>
  <c r="I3963" i="7" s="1"/>
  <c r="H3962" i="7"/>
  <c r="I3962" i="7" s="1"/>
  <c r="H3961" i="7"/>
  <c r="I3961" i="7" s="1"/>
  <c r="H3960" i="7"/>
  <c r="I3960" i="7" s="1"/>
  <c r="H3959" i="7"/>
  <c r="I3959" i="7" s="1"/>
  <c r="H3958" i="7"/>
  <c r="I3958" i="7" s="1"/>
  <c r="H3957" i="7"/>
  <c r="I3957" i="7" s="1"/>
  <c r="H3956" i="7"/>
  <c r="I3956" i="7" s="1"/>
  <c r="H3955" i="7"/>
  <c r="I3955" i="7" s="1"/>
  <c r="H3954" i="7"/>
  <c r="I3954" i="7" s="1"/>
  <c r="H3953" i="7"/>
  <c r="I3953" i="7" s="1"/>
  <c r="H3952" i="7"/>
  <c r="I3952" i="7" s="1"/>
  <c r="H3951" i="7"/>
  <c r="I3951" i="7" s="1"/>
  <c r="H3950" i="7"/>
  <c r="I3950" i="7" s="1"/>
  <c r="H3949" i="7"/>
  <c r="I3949" i="7" s="1"/>
  <c r="H3948" i="7"/>
  <c r="I3948" i="7" s="1"/>
  <c r="H3947" i="7"/>
  <c r="I3947" i="7" s="1"/>
  <c r="H3946" i="7"/>
  <c r="I3946" i="7" s="1"/>
  <c r="H3945" i="7"/>
  <c r="I3945" i="7" s="1"/>
  <c r="H3944" i="7"/>
  <c r="I3944" i="7" s="1"/>
  <c r="H3943" i="7"/>
  <c r="I3943" i="7" s="1"/>
  <c r="H3942" i="7"/>
  <c r="I3942" i="7" s="1"/>
  <c r="H3941" i="7"/>
  <c r="I3941" i="7" s="1"/>
  <c r="H3940" i="7"/>
  <c r="I3940" i="7" s="1"/>
  <c r="H3939" i="7"/>
  <c r="I3939" i="7" s="1"/>
  <c r="H3938" i="7"/>
  <c r="I3938" i="7" s="1"/>
  <c r="H3937" i="7"/>
  <c r="I3937" i="7" s="1"/>
  <c r="H3936" i="7"/>
  <c r="I3936" i="7" s="1"/>
  <c r="H3935" i="7"/>
  <c r="I3935" i="7" s="1"/>
  <c r="H3934" i="7"/>
  <c r="I3934" i="7" s="1"/>
  <c r="H3933" i="7"/>
  <c r="I3933" i="7" s="1"/>
  <c r="H3932" i="7"/>
  <c r="I3932" i="7" s="1"/>
  <c r="H3931" i="7"/>
  <c r="I3931" i="7" s="1"/>
  <c r="H3930" i="7"/>
  <c r="I3930" i="7" s="1"/>
  <c r="H3929" i="7"/>
  <c r="I3929" i="7" s="1"/>
  <c r="H3928" i="7"/>
  <c r="I3928" i="7" s="1"/>
  <c r="H3927" i="7"/>
  <c r="I3927" i="7" s="1"/>
  <c r="H3926" i="7"/>
  <c r="I3926" i="7" s="1"/>
  <c r="H3925" i="7"/>
  <c r="I3925" i="7" s="1"/>
  <c r="H3924" i="7"/>
  <c r="I3924" i="7" s="1"/>
  <c r="H3923" i="7"/>
  <c r="I3923" i="7" s="1"/>
  <c r="H3922" i="7"/>
  <c r="I3922" i="7" s="1"/>
  <c r="H3921" i="7"/>
  <c r="I3921" i="7" s="1"/>
  <c r="H3920" i="7"/>
  <c r="I3920" i="7" s="1"/>
  <c r="H3919" i="7"/>
  <c r="I3919" i="7" s="1"/>
  <c r="H3918" i="7"/>
  <c r="I3918" i="7" s="1"/>
  <c r="H3917" i="7"/>
  <c r="I3917" i="7" s="1"/>
  <c r="H3916" i="7"/>
  <c r="I3916" i="7" s="1"/>
  <c r="H3915" i="7"/>
  <c r="I3915" i="7" s="1"/>
  <c r="H3914" i="7"/>
  <c r="I3914" i="7" s="1"/>
  <c r="H3913" i="7"/>
  <c r="I3913" i="7" s="1"/>
  <c r="H3912" i="7"/>
  <c r="I3912" i="7" s="1"/>
  <c r="H3911" i="7"/>
  <c r="I3911" i="7" s="1"/>
  <c r="H3910" i="7"/>
  <c r="I3910" i="7" s="1"/>
  <c r="H3909" i="7"/>
  <c r="I3909" i="7" s="1"/>
  <c r="H3908" i="7"/>
  <c r="I3908" i="7" s="1"/>
  <c r="H3907" i="7"/>
  <c r="I3907" i="7" s="1"/>
  <c r="H3906" i="7"/>
  <c r="I3906" i="7" s="1"/>
  <c r="H3905" i="7"/>
  <c r="I3905" i="7" s="1"/>
  <c r="H3904" i="7"/>
  <c r="I3904" i="7" s="1"/>
  <c r="H3903" i="7"/>
  <c r="I3903" i="7" s="1"/>
  <c r="H3902" i="7"/>
  <c r="I3902" i="7" s="1"/>
  <c r="H3901" i="7"/>
  <c r="I3901" i="7" s="1"/>
  <c r="H3900" i="7"/>
  <c r="I3900" i="7" s="1"/>
  <c r="H3899" i="7"/>
  <c r="I3899" i="7" s="1"/>
  <c r="H3898" i="7"/>
  <c r="I3898" i="7" s="1"/>
  <c r="H3897" i="7"/>
  <c r="I3897" i="7" s="1"/>
  <c r="H3896" i="7"/>
  <c r="I3896" i="7" s="1"/>
  <c r="H3895" i="7"/>
  <c r="I3895" i="7" s="1"/>
  <c r="H3894" i="7"/>
  <c r="I3894" i="7" s="1"/>
  <c r="H3893" i="7"/>
  <c r="I3893" i="7" s="1"/>
  <c r="H3892" i="7"/>
  <c r="I3892" i="7" s="1"/>
  <c r="H3891" i="7"/>
  <c r="I3891" i="7" s="1"/>
  <c r="H3890" i="7"/>
  <c r="I3890" i="7" s="1"/>
  <c r="H3889" i="7"/>
  <c r="I3889" i="7" s="1"/>
  <c r="H3888" i="7"/>
  <c r="I3888" i="7" s="1"/>
  <c r="H3887" i="7"/>
  <c r="I3887" i="7" s="1"/>
  <c r="H3886" i="7"/>
  <c r="I3886" i="7" s="1"/>
  <c r="H3885" i="7"/>
  <c r="I3885" i="7" s="1"/>
  <c r="H3884" i="7"/>
  <c r="I3884" i="7" s="1"/>
  <c r="H3883" i="7"/>
  <c r="I3883" i="7" s="1"/>
  <c r="H3882" i="7"/>
  <c r="I3882" i="7" s="1"/>
  <c r="H3881" i="7"/>
  <c r="I3881" i="7" s="1"/>
  <c r="H3880" i="7"/>
  <c r="I3880" i="7" s="1"/>
  <c r="H3879" i="7"/>
  <c r="I3879" i="7" s="1"/>
  <c r="H3878" i="7"/>
  <c r="I3878" i="7" s="1"/>
  <c r="H3877" i="7"/>
  <c r="I3877" i="7" s="1"/>
  <c r="H3876" i="7"/>
  <c r="I3876" i="7" s="1"/>
  <c r="H3875" i="7"/>
  <c r="I3875" i="7" s="1"/>
  <c r="H3874" i="7"/>
  <c r="I3874" i="7" s="1"/>
  <c r="H3873" i="7"/>
  <c r="I3873" i="7" s="1"/>
  <c r="H3872" i="7"/>
  <c r="I3872" i="7" s="1"/>
  <c r="H3871" i="7"/>
  <c r="I3871" i="7" s="1"/>
  <c r="H3870" i="7"/>
  <c r="I3870" i="7" s="1"/>
  <c r="H3869" i="7"/>
  <c r="I3869" i="7" s="1"/>
  <c r="H3868" i="7"/>
  <c r="I3868" i="7" s="1"/>
  <c r="H3867" i="7"/>
  <c r="I3867" i="7" s="1"/>
  <c r="H3866" i="7"/>
  <c r="I3866" i="7" s="1"/>
  <c r="H3865" i="7"/>
  <c r="I3865" i="7" s="1"/>
  <c r="H3864" i="7"/>
  <c r="I3864" i="7" s="1"/>
  <c r="H3863" i="7"/>
  <c r="I3863" i="7" s="1"/>
  <c r="H3862" i="7"/>
  <c r="I3862" i="7" s="1"/>
  <c r="H3861" i="7"/>
  <c r="I3861" i="7" s="1"/>
  <c r="H3860" i="7"/>
  <c r="I3860" i="7" s="1"/>
  <c r="H3859" i="7"/>
  <c r="I3859" i="7" s="1"/>
  <c r="H3858" i="7"/>
  <c r="I3858" i="7" s="1"/>
  <c r="H3857" i="7"/>
  <c r="I3857" i="7" s="1"/>
  <c r="H3856" i="7"/>
  <c r="I3856" i="7" s="1"/>
  <c r="H3855" i="7"/>
  <c r="I3855" i="7" s="1"/>
  <c r="H3854" i="7"/>
  <c r="I3854" i="7" s="1"/>
  <c r="H3853" i="7"/>
  <c r="I3853" i="7" s="1"/>
  <c r="H3852" i="7"/>
  <c r="I3852" i="7" s="1"/>
  <c r="H3851" i="7"/>
  <c r="I3851" i="7" s="1"/>
  <c r="H3850" i="7"/>
  <c r="I3850" i="7" s="1"/>
  <c r="H3849" i="7"/>
  <c r="I3849" i="7" s="1"/>
  <c r="H3848" i="7"/>
  <c r="I3848" i="7" s="1"/>
  <c r="I3847" i="7"/>
  <c r="H3847" i="7"/>
  <c r="I3846" i="7"/>
  <c r="H3846" i="7"/>
  <c r="I3845" i="7"/>
  <c r="H3845" i="7"/>
  <c r="I3844" i="7"/>
  <c r="H3844" i="7"/>
  <c r="I3843" i="7"/>
  <c r="H3843" i="7"/>
  <c r="I3842" i="7"/>
  <c r="H3842" i="7"/>
  <c r="I3841" i="7"/>
  <c r="H3841" i="7"/>
  <c r="I3840" i="7"/>
  <c r="H3840" i="7"/>
  <c r="I3839" i="7"/>
  <c r="H3839" i="7"/>
  <c r="I3838" i="7"/>
  <c r="H3838" i="7"/>
  <c r="I3837" i="7"/>
  <c r="H3837" i="7"/>
  <c r="I3836" i="7"/>
  <c r="H3836" i="7"/>
  <c r="I3835" i="7"/>
  <c r="H3835" i="7"/>
  <c r="I3834" i="7"/>
  <c r="H3834" i="7"/>
  <c r="I3833" i="7"/>
  <c r="H3833" i="7"/>
  <c r="I3832" i="7"/>
  <c r="H3832" i="7"/>
  <c r="I3831" i="7"/>
  <c r="H3831" i="7"/>
  <c r="I3830" i="7"/>
  <c r="H3830" i="7"/>
  <c r="I3829" i="7"/>
  <c r="H3829" i="7"/>
  <c r="I3828" i="7"/>
  <c r="H3828" i="7"/>
  <c r="I3827" i="7"/>
  <c r="H3827" i="7"/>
  <c r="I3826" i="7"/>
  <c r="H3826" i="7"/>
  <c r="I3825" i="7"/>
  <c r="H3825" i="7"/>
  <c r="I3824" i="7"/>
  <c r="H3824" i="7"/>
  <c r="I3823" i="7"/>
  <c r="H3823" i="7"/>
  <c r="I3822" i="7"/>
  <c r="H3822" i="7"/>
  <c r="I3821" i="7"/>
  <c r="H3821" i="7"/>
  <c r="I3820" i="7"/>
  <c r="H3820" i="7"/>
  <c r="I3819" i="7"/>
  <c r="H3819" i="7"/>
  <c r="I3818" i="7"/>
  <c r="H3818" i="7"/>
  <c r="I3817" i="7"/>
  <c r="H3817" i="7"/>
  <c r="I3816" i="7"/>
  <c r="H3816" i="7"/>
  <c r="I3815" i="7"/>
  <c r="H3815" i="7"/>
  <c r="I3814" i="7"/>
  <c r="H3814" i="7"/>
  <c r="I3813" i="7"/>
  <c r="H3813" i="7"/>
  <c r="I3812" i="7"/>
  <c r="H3812" i="7"/>
  <c r="I3811" i="7"/>
  <c r="H3811" i="7"/>
  <c r="I3810" i="7"/>
  <c r="H3810" i="7"/>
  <c r="I3809" i="7"/>
  <c r="H3809" i="7"/>
  <c r="I3808" i="7"/>
  <c r="H3808" i="7"/>
  <c r="I3807" i="7"/>
  <c r="H3807" i="7"/>
  <c r="I3806" i="7"/>
  <c r="H3806" i="7"/>
  <c r="I3805" i="7"/>
  <c r="H3805" i="7"/>
  <c r="I3804" i="7"/>
  <c r="H3804" i="7"/>
  <c r="I3803" i="7"/>
  <c r="H3803" i="7"/>
  <c r="I3802" i="7"/>
  <c r="H3802" i="7"/>
  <c r="I3801" i="7"/>
  <c r="H3801" i="7"/>
  <c r="I3800" i="7"/>
  <c r="H3800" i="7"/>
  <c r="I3799" i="7"/>
  <c r="H3799" i="7"/>
  <c r="I3798" i="7"/>
  <c r="H3798" i="7"/>
  <c r="I3797" i="7"/>
  <c r="H3797" i="7"/>
  <c r="I3796" i="7"/>
  <c r="H3796" i="7"/>
  <c r="I3795" i="7"/>
  <c r="H3795" i="7"/>
  <c r="I3794" i="7"/>
  <c r="H3794" i="7"/>
  <c r="H3793" i="7"/>
  <c r="I3793" i="7" s="1"/>
  <c r="I3792" i="7"/>
  <c r="H3792" i="7"/>
  <c r="H3791" i="7"/>
  <c r="I3791" i="7" s="1"/>
  <c r="I3790" i="7"/>
  <c r="H3790" i="7"/>
  <c r="H3789" i="7"/>
  <c r="I3789" i="7" s="1"/>
  <c r="I3788" i="7"/>
  <c r="H3788" i="7"/>
  <c r="H3787" i="7"/>
  <c r="I3787" i="7" s="1"/>
  <c r="I3786" i="7"/>
  <c r="H3786" i="7"/>
  <c r="H3785" i="7"/>
  <c r="I3785" i="7" s="1"/>
  <c r="I3784" i="7"/>
  <c r="H3784" i="7"/>
  <c r="H3783" i="7"/>
  <c r="I3783" i="7" s="1"/>
  <c r="I3782" i="7"/>
  <c r="H3782" i="7"/>
  <c r="H3781" i="7"/>
  <c r="I3781" i="7" s="1"/>
  <c r="I3780" i="7"/>
  <c r="H3780" i="7"/>
  <c r="H3779" i="7"/>
  <c r="I3779" i="7" s="1"/>
  <c r="I3778" i="7"/>
  <c r="H3778" i="7"/>
  <c r="H3777" i="7"/>
  <c r="I3777" i="7" s="1"/>
  <c r="I3776" i="7"/>
  <c r="H3776" i="7"/>
  <c r="H3775" i="7"/>
  <c r="I3775" i="7" s="1"/>
  <c r="I3774" i="7"/>
  <c r="H3774" i="7"/>
  <c r="H3773" i="7"/>
  <c r="I3773" i="7" s="1"/>
  <c r="I3772" i="7"/>
  <c r="H3772" i="7"/>
  <c r="H3771" i="7"/>
  <c r="I3771" i="7" s="1"/>
  <c r="I3770" i="7"/>
  <c r="H3770" i="7"/>
  <c r="H3769" i="7"/>
  <c r="I3769" i="7" s="1"/>
  <c r="I3768" i="7"/>
  <c r="H3768" i="7"/>
  <c r="H3767" i="7"/>
  <c r="I3767" i="7" s="1"/>
  <c r="I3766" i="7"/>
  <c r="H3766" i="7"/>
  <c r="H3765" i="7"/>
  <c r="I3765" i="7" s="1"/>
  <c r="I3764" i="7"/>
  <c r="H3764" i="7"/>
  <c r="H3763" i="7"/>
  <c r="I3763" i="7" s="1"/>
  <c r="I3762" i="7"/>
  <c r="H3762" i="7"/>
  <c r="H3761" i="7"/>
  <c r="I3761" i="7" s="1"/>
  <c r="I3760" i="7"/>
  <c r="H3760" i="7"/>
  <c r="H3759" i="7"/>
  <c r="I3759" i="7" s="1"/>
  <c r="I3758" i="7"/>
  <c r="H3758" i="7"/>
  <c r="H3757" i="7"/>
  <c r="I3757" i="7" s="1"/>
  <c r="I3756" i="7"/>
  <c r="H3756" i="7"/>
  <c r="H3755" i="7"/>
  <c r="I3755" i="7" s="1"/>
  <c r="I3754" i="7"/>
  <c r="H3754" i="7"/>
  <c r="H3753" i="7"/>
  <c r="I3753" i="7" s="1"/>
  <c r="I3752" i="7"/>
  <c r="H3752" i="7"/>
  <c r="H3751" i="7"/>
  <c r="I3751" i="7" s="1"/>
  <c r="I3750" i="7"/>
  <c r="H3750" i="7"/>
  <c r="H3749" i="7"/>
  <c r="I3749" i="7" s="1"/>
  <c r="I3748" i="7"/>
  <c r="H3748" i="7"/>
  <c r="H3747" i="7"/>
  <c r="I3747" i="7" s="1"/>
  <c r="I3746" i="7"/>
  <c r="H3746" i="7"/>
  <c r="H3745" i="7"/>
  <c r="I3745" i="7" s="1"/>
  <c r="H3744" i="7"/>
  <c r="I3744" i="7" s="1"/>
  <c r="H3743" i="7"/>
  <c r="I3743" i="7" s="1"/>
  <c r="H3742" i="7"/>
  <c r="I3742" i="7" s="1"/>
  <c r="H3741" i="7"/>
  <c r="I3741" i="7" s="1"/>
  <c r="H3740" i="7"/>
  <c r="I3740" i="7" s="1"/>
  <c r="H3739" i="7"/>
  <c r="I3739" i="7" s="1"/>
  <c r="H3738" i="7"/>
  <c r="I3738" i="7" s="1"/>
  <c r="H3737" i="7"/>
  <c r="I3737" i="7" s="1"/>
  <c r="H3736" i="7"/>
  <c r="I3736" i="7" s="1"/>
  <c r="H3735" i="7"/>
  <c r="I3735" i="7" s="1"/>
  <c r="H3734" i="7"/>
  <c r="I3734" i="7" s="1"/>
  <c r="H3733" i="7"/>
  <c r="I3733" i="7" s="1"/>
  <c r="H3732" i="7"/>
  <c r="I3732" i="7" s="1"/>
  <c r="H3731" i="7"/>
  <c r="I3731" i="7" s="1"/>
  <c r="H3730" i="7"/>
  <c r="I3730" i="7" s="1"/>
  <c r="H3729" i="7"/>
  <c r="I3729" i="7" s="1"/>
  <c r="H3728" i="7"/>
  <c r="I3728" i="7" s="1"/>
  <c r="H3727" i="7"/>
  <c r="I3727" i="7" s="1"/>
  <c r="H3726" i="7"/>
  <c r="I3726" i="7" s="1"/>
  <c r="H3725" i="7"/>
  <c r="I3725" i="7" s="1"/>
  <c r="H3724" i="7"/>
  <c r="I3724" i="7" s="1"/>
  <c r="H3723" i="7"/>
  <c r="I3723" i="7" s="1"/>
  <c r="H3722" i="7"/>
  <c r="I3722" i="7" s="1"/>
  <c r="H3721" i="7"/>
  <c r="I3721" i="7" s="1"/>
  <c r="H3720" i="7"/>
  <c r="I3720" i="7" s="1"/>
  <c r="H3719" i="7"/>
  <c r="I3719" i="7" s="1"/>
  <c r="H3718" i="7"/>
  <c r="I3718" i="7" s="1"/>
  <c r="H3717" i="7"/>
  <c r="I3717" i="7" s="1"/>
  <c r="H3716" i="7"/>
  <c r="I3716" i="7" s="1"/>
  <c r="H3715" i="7"/>
  <c r="I3715" i="7" s="1"/>
  <c r="H3714" i="7"/>
  <c r="I3714" i="7" s="1"/>
  <c r="H3713" i="7"/>
  <c r="I3713" i="7" s="1"/>
  <c r="H3712" i="7"/>
  <c r="I3712" i="7" s="1"/>
  <c r="H3711" i="7"/>
  <c r="I3711" i="7" s="1"/>
  <c r="H3710" i="7"/>
  <c r="I3710" i="7" s="1"/>
  <c r="H3709" i="7"/>
  <c r="I3709" i="7" s="1"/>
  <c r="H3708" i="7"/>
  <c r="I3708" i="7" s="1"/>
  <c r="H3707" i="7"/>
  <c r="I3707" i="7" s="1"/>
  <c r="H3706" i="7"/>
  <c r="I3706" i="7" s="1"/>
  <c r="H3705" i="7"/>
  <c r="I3705" i="7" s="1"/>
  <c r="H3704" i="7"/>
  <c r="I3704" i="7" s="1"/>
  <c r="H3703" i="7"/>
  <c r="I3703" i="7" s="1"/>
  <c r="H3702" i="7"/>
  <c r="I3702" i="7" s="1"/>
  <c r="H3701" i="7"/>
  <c r="I3701" i="7" s="1"/>
  <c r="H3700" i="7"/>
  <c r="I3700" i="7" s="1"/>
  <c r="H3699" i="7"/>
  <c r="I3699" i="7" s="1"/>
  <c r="H3698" i="7"/>
  <c r="I3698" i="7" s="1"/>
  <c r="H3697" i="7"/>
  <c r="I3697" i="7" s="1"/>
  <c r="H3696" i="7"/>
  <c r="I3696" i="7" s="1"/>
  <c r="H3695" i="7"/>
  <c r="I3695" i="7" s="1"/>
  <c r="H3694" i="7"/>
  <c r="I3694" i="7" s="1"/>
  <c r="H3693" i="7"/>
  <c r="I3693" i="7" s="1"/>
  <c r="H3692" i="7"/>
  <c r="I3692" i="7" s="1"/>
  <c r="H3691" i="7"/>
  <c r="I3691" i="7" s="1"/>
  <c r="H3690" i="7"/>
  <c r="I3690" i="7" s="1"/>
  <c r="H3689" i="7"/>
  <c r="I3689" i="7" s="1"/>
  <c r="H3688" i="7"/>
  <c r="I3688" i="7" s="1"/>
  <c r="H3687" i="7"/>
  <c r="I3687" i="7" s="1"/>
  <c r="H3686" i="7"/>
  <c r="I3686" i="7" s="1"/>
  <c r="H3685" i="7"/>
  <c r="I3685" i="7" s="1"/>
  <c r="H3684" i="7"/>
  <c r="I3684" i="7" s="1"/>
  <c r="H3683" i="7"/>
  <c r="I3683" i="7" s="1"/>
  <c r="H3682" i="7"/>
  <c r="I3682" i="7" s="1"/>
  <c r="H3681" i="7"/>
  <c r="I3681" i="7" s="1"/>
  <c r="H3680" i="7"/>
  <c r="I3680" i="7" s="1"/>
  <c r="H3679" i="7"/>
  <c r="I3679" i="7" s="1"/>
  <c r="H3678" i="7"/>
  <c r="I3678" i="7" s="1"/>
  <c r="H3677" i="7"/>
  <c r="I3677" i="7" s="1"/>
  <c r="H3676" i="7"/>
  <c r="I3676" i="7" s="1"/>
  <c r="H3675" i="7"/>
  <c r="I3675" i="7" s="1"/>
  <c r="H3674" i="7"/>
  <c r="I3674" i="7" s="1"/>
  <c r="H3673" i="7"/>
  <c r="I3673" i="7" s="1"/>
  <c r="H3672" i="7"/>
  <c r="I3672" i="7" s="1"/>
  <c r="H3671" i="7"/>
  <c r="I3671" i="7" s="1"/>
  <c r="H3670" i="7"/>
  <c r="I3670" i="7" s="1"/>
  <c r="H3669" i="7"/>
  <c r="I3669" i="7" s="1"/>
  <c r="H3668" i="7"/>
  <c r="I3668" i="7" s="1"/>
  <c r="H3667" i="7"/>
  <c r="I3667" i="7" s="1"/>
  <c r="H3666" i="7"/>
  <c r="I3666" i="7" s="1"/>
  <c r="H3665" i="7"/>
  <c r="I3665" i="7" s="1"/>
  <c r="H3664" i="7"/>
  <c r="I3664" i="7" s="1"/>
  <c r="H3663" i="7"/>
  <c r="I3663" i="7" s="1"/>
  <c r="H3662" i="7"/>
  <c r="I3662" i="7" s="1"/>
  <c r="H3661" i="7"/>
  <c r="I3661" i="7" s="1"/>
  <c r="H3660" i="7"/>
  <c r="I3660" i="7" s="1"/>
  <c r="H3659" i="7"/>
  <c r="I3659" i="7" s="1"/>
  <c r="H3658" i="7"/>
  <c r="I3658" i="7" s="1"/>
  <c r="H3657" i="7"/>
  <c r="I3657" i="7" s="1"/>
  <c r="H3656" i="7"/>
  <c r="I3656" i="7" s="1"/>
  <c r="H3655" i="7"/>
  <c r="I3655" i="7" s="1"/>
  <c r="H3654" i="7"/>
  <c r="I3654" i="7" s="1"/>
  <c r="H3653" i="7"/>
  <c r="I3653" i="7" s="1"/>
  <c r="H3652" i="7"/>
  <c r="I3652" i="7" s="1"/>
  <c r="H3651" i="7"/>
  <c r="I3651" i="7" s="1"/>
  <c r="H3650" i="7"/>
  <c r="I3650" i="7" s="1"/>
  <c r="H3649" i="7"/>
  <c r="I3649" i="7" s="1"/>
  <c r="H3648" i="7"/>
  <c r="I3648" i="7" s="1"/>
  <c r="H3647" i="7"/>
  <c r="I3647" i="7" s="1"/>
  <c r="H3646" i="7"/>
  <c r="I3646" i="7" s="1"/>
  <c r="H3645" i="7"/>
  <c r="I3645" i="7" s="1"/>
  <c r="H3644" i="7"/>
  <c r="I3644" i="7" s="1"/>
  <c r="H3643" i="7"/>
  <c r="I3643" i="7" s="1"/>
  <c r="H3642" i="7"/>
  <c r="I3642" i="7" s="1"/>
  <c r="H3641" i="7"/>
  <c r="I3641" i="7" s="1"/>
  <c r="H3640" i="7"/>
  <c r="I3640" i="7" s="1"/>
  <c r="H3639" i="7"/>
  <c r="I3639" i="7" s="1"/>
  <c r="H3638" i="7"/>
  <c r="I3638" i="7" s="1"/>
  <c r="H3637" i="7"/>
  <c r="I3637" i="7" s="1"/>
  <c r="H3636" i="7"/>
  <c r="I3636" i="7" s="1"/>
  <c r="H3635" i="7"/>
  <c r="I3635" i="7" s="1"/>
  <c r="H3634" i="7"/>
  <c r="I3634" i="7" s="1"/>
  <c r="H3633" i="7"/>
  <c r="I3633" i="7" s="1"/>
  <c r="H3632" i="7"/>
  <c r="I3632" i="7" s="1"/>
  <c r="H3631" i="7"/>
  <c r="I3631" i="7" s="1"/>
  <c r="H3630" i="7"/>
  <c r="I3630" i="7" s="1"/>
  <c r="H3629" i="7"/>
  <c r="I3629" i="7" s="1"/>
  <c r="H3628" i="7"/>
  <c r="I3628" i="7" s="1"/>
  <c r="H3627" i="7"/>
  <c r="I3627" i="7" s="1"/>
  <c r="H3626" i="7"/>
  <c r="I3626" i="7" s="1"/>
  <c r="H3625" i="7"/>
  <c r="I3625" i="7" s="1"/>
  <c r="H3624" i="7"/>
  <c r="I3624" i="7" s="1"/>
  <c r="H3623" i="7"/>
  <c r="I3623" i="7" s="1"/>
  <c r="H3622" i="7"/>
  <c r="I3622" i="7" s="1"/>
  <c r="H3621" i="7"/>
  <c r="I3621" i="7" s="1"/>
  <c r="H3620" i="7"/>
  <c r="I3620" i="7" s="1"/>
  <c r="H3619" i="7"/>
  <c r="I3619" i="7" s="1"/>
  <c r="H3618" i="7"/>
  <c r="I3618" i="7" s="1"/>
  <c r="H3617" i="7"/>
  <c r="I3617" i="7" s="1"/>
  <c r="H3616" i="7"/>
  <c r="I3616" i="7" s="1"/>
  <c r="H3615" i="7"/>
  <c r="I3615" i="7" s="1"/>
  <c r="H3614" i="7"/>
  <c r="I3614" i="7" s="1"/>
  <c r="H3613" i="7"/>
  <c r="I3613" i="7" s="1"/>
  <c r="H3612" i="7"/>
  <c r="I3612" i="7" s="1"/>
  <c r="H3611" i="7"/>
  <c r="I3611" i="7" s="1"/>
  <c r="H3610" i="7"/>
  <c r="I3610" i="7" s="1"/>
  <c r="H3609" i="7"/>
  <c r="I3609" i="7" s="1"/>
  <c r="H3608" i="7"/>
  <c r="I3608" i="7" s="1"/>
  <c r="H3607" i="7"/>
  <c r="I3607" i="7" s="1"/>
  <c r="H3606" i="7"/>
  <c r="I3606" i="7" s="1"/>
  <c r="H3605" i="7"/>
  <c r="I3605" i="7" s="1"/>
  <c r="H3604" i="7"/>
  <c r="I3604" i="7" s="1"/>
  <c r="H3603" i="7"/>
  <c r="I3603" i="7" s="1"/>
  <c r="H3602" i="7"/>
  <c r="I3602" i="7" s="1"/>
  <c r="H3601" i="7"/>
  <c r="I3601" i="7" s="1"/>
  <c r="H3600" i="7"/>
  <c r="I3600" i="7" s="1"/>
  <c r="H3599" i="7"/>
  <c r="I3599" i="7" s="1"/>
  <c r="H3598" i="7"/>
  <c r="I3598" i="7" s="1"/>
  <c r="H3597" i="7"/>
  <c r="I3597" i="7" s="1"/>
  <c r="H3596" i="7"/>
  <c r="I3596" i="7" s="1"/>
  <c r="H3595" i="7"/>
  <c r="I3595" i="7" s="1"/>
  <c r="H3594" i="7"/>
  <c r="I3594" i="7" s="1"/>
  <c r="H3593" i="7"/>
  <c r="I3593" i="7" s="1"/>
  <c r="H3592" i="7"/>
  <c r="I3592" i="7" s="1"/>
  <c r="H3591" i="7"/>
  <c r="I3591" i="7" s="1"/>
  <c r="H3590" i="7"/>
  <c r="I3590" i="7" s="1"/>
  <c r="H3589" i="7"/>
  <c r="I3589" i="7" s="1"/>
  <c r="H3588" i="7"/>
  <c r="I3588" i="7" s="1"/>
  <c r="H3587" i="7"/>
  <c r="I3587" i="7" s="1"/>
  <c r="H3586" i="7"/>
  <c r="I3586" i="7" s="1"/>
  <c r="H3585" i="7"/>
  <c r="I3585" i="7" s="1"/>
  <c r="H3584" i="7"/>
  <c r="I3584" i="7" s="1"/>
  <c r="H3583" i="7"/>
  <c r="I3583" i="7" s="1"/>
  <c r="H3582" i="7"/>
  <c r="I3582" i="7" s="1"/>
  <c r="H3581" i="7"/>
  <c r="I3581" i="7" s="1"/>
  <c r="H3580" i="7"/>
  <c r="I3580" i="7" s="1"/>
  <c r="H3579" i="7"/>
  <c r="I3579" i="7" s="1"/>
  <c r="H3578" i="7"/>
  <c r="I3578" i="7" s="1"/>
  <c r="H3577" i="7"/>
  <c r="I3577" i="7" s="1"/>
  <c r="H3576" i="7"/>
  <c r="I3576" i="7" s="1"/>
  <c r="H3575" i="7"/>
  <c r="I3575" i="7" s="1"/>
  <c r="H3574" i="7"/>
  <c r="I3574" i="7" s="1"/>
  <c r="H3573" i="7"/>
  <c r="I3573" i="7" s="1"/>
  <c r="H3572" i="7"/>
  <c r="I3572" i="7" s="1"/>
  <c r="H3571" i="7"/>
  <c r="I3571" i="7" s="1"/>
  <c r="H3570" i="7"/>
  <c r="I3570" i="7" s="1"/>
  <c r="H3569" i="7"/>
  <c r="I3569" i="7" s="1"/>
  <c r="H3568" i="7"/>
  <c r="I3568" i="7" s="1"/>
  <c r="H3567" i="7"/>
  <c r="I3567" i="7" s="1"/>
  <c r="H3566" i="7"/>
  <c r="I3566" i="7" s="1"/>
  <c r="H3565" i="7"/>
  <c r="I3565" i="7" s="1"/>
  <c r="H3564" i="7"/>
  <c r="I3564" i="7" s="1"/>
  <c r="H3563" i="7"/>
  <c r="I3563" i="7" s="1"/>
  <c r="H3562" i="7"/>
  <c r="I3562" i="7" s="1"/>
  <c r="H3561" i="7"/>
  <c r="I3561" i="7" s="1"/>
  <c r="H3560" i="7"/>
  <c r="I3560" i="7" s="1"/>
  <c r="H3559" i="7"/>
  <c r="I3559" i="7" s="1"/>
  <c r="H3558" i="7"/>
  <c r="I3558" i="7" s="1"/>
  <c r="H3557" i="7"/>
  <c r="I3557" i="7" s="1"/>
  <c r="H3556" i="7"/>
  <c r="I3556" i="7" s="1"/>
  <c r="H3555" i="7"/>
  <c r="I3555" i="7" s="1"/>
  <c r="H3554" i="7"/>
  <c r="I3554" i="7" s="1"/>
  <c r="H3553" i="7"/>
  <c r="I3553" i="7" s="1"/>
  <c r="H3552" i="7"/>
  <c r="I3552" i="7" s="1"/>
  <c r="H3551" i="7"/>
  <c r="I3551" i="7" s="1"/>
  <c r="H3550" i="7"/>
  <c r="I3550" i="7" s="1"/>
  <c r="H3549" i="7"/>
  <c r="I3549" i="7" s="1"/>
  <c r="H3548" i="7"/>
  <c r="I3548" i="7" s="1"/>
  <c r="H3547" i="7"/>
  <c r="I3547" i="7" s="1"/>
  <c r="H3546" i="7"/>
  <c r="I3546" i="7" s="1"/>
  <c r="H3545" i="7"/>
  <c r="I3545" i="7" s="1"/>
  <c r="H3544" i="7"/>
  <c r="I3544" i="7" s="1"/>
  <c r="H3543" i="7"/>
  <c r="I3543" i="7" s="1"/>
  <c r="H3542" i="7"/>
  <c r="I3542" i="7" s="1"/>
  <c r="H3541" i="7"/>
  <c r="I3541" i="7" s="1"/>
  <c r="H3540" i="7"/>
  <c r="I3540" i="7" s="1"/>
  <c r="H3539" i="7"/>
  <c r="I3539" i="7" s="1"/>
  <c r="H3538" i="7"/>
  <c r="I3538" i="7" s="1"/>
  <c r="H3537" i="7"/>
  <c r="I3537" i="7" s="1"/>
  <c r="H3536" i="7"/>
  <c r="I3536" i="7" s="1"/>
  <c r="H3535" i="7"/>
  <c r="I3535" i="7" s="1"/>
  <c r="H3534" i="7"/>
  <c r="I3534" i="7" s="1"/>
  <c r="H3533" i="7"/>
  <c r="I3533" i="7" s="1"/>
  <c r="H3532" i="7"/>
  <c r="I3532" i="7" s="1"/>
  <c r="H3531" i="7"/>
  <c r="I3531" i="7" s="1"/>
  <c r="H3530" i="7"/>
  <c r="I3530" i="7" s="1"/>
  <c r="H3529" i="7"/>
  <c r="I3529" i="7" s="1"/>
  <c r="H3528" i="7"/>
  <c r="I3528" i="7" s="1"/>
  <c r="H3527" i="7"/>
  <c r="I3527" i="7" s="1"/>
  <c r="H3526" i="7"/>
  <c r="I3526" i="7" s="1"/>
  <c r="H3525" i="7"/>
  <c r="I3525" i="7" s="1"/>
  <c r="H3524" i="7"/>
  <c r="I3524" i="7" s="1"/>
  <c r="H3523" i="7"/>
  <c r="I3523" i="7" s="1"/>
  <c r="H3522" i="7"/>
  <c r="I3522" i="7" s="1"/>
  <c r="H3521" i="7"/>
  <c r="I3521" i="7" s="1"/>
  <c r="H3520" i="7"/>
  <c r="I3520" i="7" s="1"/>
  <c r="H3519" i="7"/>
  <c r="I3519" i="7" s="1"/>
  <c r="H3518" i="7"/>
  <c r="I3518" i="7" s="1"/>
  <c r="H3517" i="7"/>
  <c r="I3517" i="7" s="1"/>
  <c r="H3516" i="7"/>
  <c r="I3516" i="7" s="1"/>
  <c r="H3515" i="7"/>
  <c r="I3515" i="7" s="1"/>
  <c r="H3514" i="7"/>
  <c r="I3514" i="7" s="1"/>
  <c r="H3513" i="7"/>
  <c r="I3513" i="7" s="1"/>
  <c r="H3512" i="7"/>
  <c r="I3512" i="7" s="1"/>
  <c r="H3511" i="7"/>
  <c r="I3511" i="7" s="1"/>
  <c r="H3510" i="7"/>
  <c r="I3510" i="7" s="1"/>
  <c r="H3509" i="7"/>
  <c r="I3509" i="7" s="1"/>
  <c r="H3508" i="7"/>
  <c r="I3508" i="7" s="1"/>
  <c r="H3507" i="7"/>
  <c r="I3507" i="7" s="1"/>
  <c r="H3506" i="7"/>
  <c r="I3506" i="7" s="1"/>
  <c r="H3505" i="7"/>
  <c r="I3505" i="7" s="1"/>
  <c r="H3504" i="7"/>
  <c r="I3504" i="7" s="1"/>
  <c r="H3503" i="7"/>
  <c r="I3503" i="7" s="1"/>
  <c r="H3502" i="7"/>
  <c r="I3502" i="7" s="1"/>
  <c r="H3501" i="7"/>
  <c r="I3501" i="7" s="1"/>
  <c r="H3500" i="7"/>
  <c r="I3500" i="7" s="1"/>
  <c r="H3499" i="7"/>
  <c r="I3499" i="7" s="1"/>
  <c r="H3498" i="7"/>
  <c r="I3498" i="7" s="1"/>
  <c r="H3497" i="7"/>
  <c r="I3497" i="7" s="1"/>
  <c r="H3496" i="7"/>
  <c r="I3496" i="7" s="1"/>
  <c r="H3495" i="7"/>
  <c r="I3495" i="7" s="1"/>
  <c r="H3494" i="7"/>
  <c r="I3494" i="7" s="1"/>
  <c r="H3493" i="7"/>
  <c r="I3493" i="7" s="1"/>
  <c r="H3492" i="7"/>
  <c r="I3492" i="7" s="1"/>
  <c r="H3491" i="7"/>
  <c r="I3491" i="7" s="1"/>
  <c r="H3490" i="7"/>
  <c r="I3490" i="7" s="1"/>
  <c r="H3489" i="7"/>
  <c r="I3489" i="7" s="1"/>
  <c r="H3488" i="7"/>
  <c r="I3488" i="7" s="1"/>
  <c r="H3487" i="7"/>
  <c r="I3487" i="7" s="1"/>
  <c r="H3486" i="7"/>
  <c r="I3486" i="7" s="1"/>
  <c r="H3485" i="7"/>
  <c r="I3485" i="7" s="1"/>
  <c r="H3484" i="7"/>
  <c r="I3484" i="7" s="1"/>
  <c r="H3483" i="7"/>
  <c r="I3483" i="7" s="1"/>
  <c r="H3482" i="7"/>
  <c r="I3482" i="7" s="1"/>
  <c r="H3481" i="7"/>
  <c r="I3481" i="7" s="1"/>
  <c r="H3480" i="7"/>
  <c r="I3480" i="7" s="1"/>
  <c r="H3479" i="7"/>
  <c r="I3479" i="7" s="1"/>
  <c r="H3478" i="7"/>
  <c r="I3478" i="7" s="1"/>
  <c r="H3477" i="7"/>
  <c r="I3477" i="7" s="1"/>
  <c r="H3476" i="7"/>
  <c r="I3476" i="7" s="1"/>
  <c r="H3475" i="7"/>
  <c r="I3475" i="7" s="1"/>
  <c r="H3474" i="7"/>
  <c r="I3474" i="7" s="1"/>
  <c r="H3473" i="7"/>
  <c r="I3473" i="7" s="1"/>
  <c r="H3472" i="7"/>
  <c r="I3472" i="7" s="1"/>
  <c r="H3471" i="7"/>
  <c r="I3471" i="7" s="1"/>
  <c r="H3470" i="7"/>
  <c r="I3470" i="7" s="1"/>
  <c r="H3469" i="7"/>
  <c r="I3469" i="7" s="1"/>
  <c r="H3468" i="7"/>
  <c r="I3468" i="7" s="1"/>
  <c r="H3467" i="7"/>
  <c r="I3467" i="7" s="1"/>
  <c r="H3466" i="7"/>
  <c r="I3466" i="7" s="1"/>
  <c r="H3465" i="7"/>
  <c r="I3465" i="7" s="1"/>
  <c r="H3464" i="7"/>
  <c r="I3464" i="7" s="1"/>
  <c r="H3463" i="7"/>
  <c r="I3463" i="7" s="1"/>
  <c r="H3462" i="7"/>
  <c r="I3462" i="7" s="1"/>
  <c r="H3461" i="7"/>
  <c r="I3461" i="7" s="1"/>
  <c r="H3460" i="7"/>
  <c r="I3460" i="7" s="1"/>
  <c r="H3459" i="7"/>
  <c r="I3459" i="7" s="1"/>
  <c r="H3458" i="7"/>
  <c r="I3458" i="7" s="1"/>
  <c r="H3457" i="7"/>
  <c r="I3457" i="7" s="1"/>
  <c r="H3456" i="7"/>
  <c r="I3456" i="7" s="1"/>
  <c r="H3455" i="7"/>
  <c r="I3455" i="7" s="1"/>
  <c r="H3454" i="7"/>
  <c r="I3454" i="7" s="1"/>
  <c r="H3453" i="7"/>
  <c r="I3453" i="7" s="1"/>
  <c r="H3452" i="7"/>
  <c r="I3452" i="7" s="1"/>
  <c r="H3451" i="7"/>
  <c r="I3451" i="7" s="1"/>
  <c r="H3450" i="7"/>
  <c r="I3450" i="7" s="1"/>
  <c r="H3449" i="7"/>
  <c r="I3449" i="7" s="1"/>
  <c r="H3448" i="7"/>
  <c r="I3448" i="7" s="1"/>
  <c r="H3447" i="7"/>
  <c r="I3447" i="7" s="1"/>
  <c r="H3446" i="7"/>
  <c r="I3446" i="7" s="1"/>
  <c r="H3445" i="7"/>
  <c r="I3445" i="7" s="1"/>
  <c r="H3444" i="7"/>
  <c r="I3444" i="7" s="1"/>
  <c r="H3443" i="7"/>
  <c r="I3443" i="7" s="1"/>
  <c r="H3442" i="7"/>
  <c r="I3442" i="7" s="1"/>
  <c r="H3441" i="7"/>
  <c r="I3441" i="7" s="1"/>
  <c r="H3440" i="7"/>
  <c r="I3440" i="7" s="1"/>
  <c r="H3439" i="7"/>
  <c r="I3439" i="7" s="1"/>
  <c r="H3438" i="7"/>
  <c r="I3438" i="7" s="1"/>
  <c r="H3437" i="7"/>
  <c r="I3437" i="7" s="1"/>
  <c r="H3436" i="7"/>
  <c r="I3436" i="7" s="1"/>
  <c r="H3435" i="7"/>
  <c r="I3435" i="7" s="1"/>
  <c r="H3434" i="7"/>
  <c r="I3434" i="7" s="1"/>
  <c r="H3433" i="7"/>
  <c r="I3433" i="7" s="1"/>
  <c r="H3432" i="7"/>
  <c r="I3432" i="7" s="1"/>
  <c r="H3431" i="7"/>
  <c r="I3431" i="7" s="1"/>
  <c r="H3430" i="7"/>
  <c r="I3430" i="7" s="1"/>
  <c r="H3429" i="7"/>
  <c r="I3429" i="7" s="1"/>
  <c r="H3428" i="7"/>
  <c r="I3428" i="7" s="1"/>
  <c r="H3427" i="7"/>
  <c r="I3427" i="7" s="1"/>
  <c r="H3426" i="7"/>
  <c r="I3426" i="7" s="1"/>
  <c r="H3425" i="7"/>
  <c r="I3425" i="7" s="1"/>
  <c r="H3424" i="7"/>
  <c r="I3424" i="7" s="1"/>
  <c r="H3423" i="7"/>
  <c r="I3423" i="7" s="1"/>
  <c r="H3422" i="7"/>
  <c r="I3422" i="7" s="1"/>
  <c r="H3421" i="7"/>
  <c r="I3421" i="7" s="1"/>
  <c r="H3420" i="7"/>
  <c r="I3420" i="7" s="1"/>
  <c r="H3419" i="7"/>
  <c r="I3419" i="7" s="1"/>
  <c r="H3418" i="7"/>
  <c r="I3418" i="7" s="1"/>
  <c r="H3417" i="7"/>
  <c r="I3417" i="7" s="1"/>
  <c r="H3416" i="7"/>
  <c r="I3416" i="7" s="1"/>
  <c r="H3415" i="7"/>
  <c r="I3415" i="7" s="1"/>
  <c r="H3414" i="7"/>
  <c r="I3414" i="7" s="1"/>
  <c r="H3413" i="7"/>
  <c r="I3413" i="7" s="1"/>
  <c r="H3412" i="7"/>
  <c r="I3412" i="7" s="1"/>
  <c r="H3411" i="7"/>
  <c r="I3411" i="7" s="1"/>
  <c r="H3410" i="7"/>
  <c r="I3410" i="7" s="1"/>
  <c r="H3409" i="7"/>
  <c r="I3409" i="7" s="1"/>
  <c r="H3408" i="7"/>
  <c r="I3408" i="7" s="1"/>
  <c r="H3407" i="7"/>
  <c r="I3407" i="7" s="1"/>
  <c r="H3406" i="7"/>
  <c r="I3406" i="7" s="1"/>
  <c r="H3405" i="7"/>
  <c r="I3405" i="7" s="1"/>
  <c r="H3404" i="7"/>
  <c r="I3404" i="7" s="1"/>
  <c r="H3403" i="7"/>
  <c r="I3403" i="7" s="1"/>
  <c r="H3402" i="7"/>
  <c r="I3402" i="7" s="1"/>
  <c r="H3401" i="7"/>
  <c r="I3401" i="7" s="1"/>
  <c r="H3400" i="7"/>
  <c r="I3400" i="7" s="1"/>
  <c r="H3399" i="7"/>
  <c r="I3399" i="7" s="1"/>
  <c r="H3398" i="7"/>
  <c r="I3398" i="7" s="1"/>
  <c r="H3397" i="7"/>
  <c r="I3397" i="7" s="1"/>
  <c r="H3396" i="7"/>
  <c r="I3396" i="7" s="1"/>
  <c r="H3395" i="7"/>
  <c r="I3395" i="7" s="1"/>
  <c r="H3394" i="7"/>
  <c r="I3394" i="7" s="1"/>
  <c r="H3393" i="7"/>
  <c r="I3393" i="7" s="1"/>
  <c r="H3392" i="7"/>
  <c r="I3392" i="7" s="1"/>
  <c r="H3391" i="7"/>
  <c r="I3391" i="7" s="1"/>
  <c r="H3390" i="7"/>
  <c r="I3390" i="7" s="1"/>
  <c r="H3389" i="7"/>
  <c r="I3389" i="7" s="1"/>
  <c r="H3388" i="7"/>
  <c r="I3388" i="7" s="1"/>
  <c r="H3387" i="7"/>
  <c r="I3387" i="7" s="1"/>
  <c r="H3386" i="7"/>
  <c r="I3386" i="7" s="1"/>
  <c r="H3385" i="7"/>
  <c r="I3385" i="7" s="1"/>
  <c r="H3384" i="7"/>
  <c r="I3384" i="7" s="1"/>
  <c r="H3383" i="7"/>
  <c r="I3383" i="7" s="1"/>
  <c r="H3382" i="7"/>
  <c r="I3382" i="7" s="1"/>
  <c r="H3381" i="7"/>
  <c r="I3381" i="7" s="1"/>
  <c r="H3380" i="7"/>
  <c r="I3380" i="7" s="1"/>
  <c r="H3379" i="7"/>
  <c r="I3379" i="7" s="1"/>
  <c r="H3378" i="7"/>
  <c r="I3378" i="7" s="1"/>
  <c r="H3377" i="7"/>
  <c r="I3377" i="7" s="1"/>
  <c r="H3376" i="7"/>
  <c r="I3376" i="7" s="1"/>
  <c r="H3375" i="7"/>
  <c r="I3375" i="7" s="1"/>
  <c r="H3374" i="7"/>
  <c r="I3374" i="7" s="1"/>
  <c r="H3373" i="7"/>
  <c r="I3373" i="7" s="1"/>
  <c r="H3372" i="7"/>
  <c r="I3372" i="7" s="1"/>
  <c r="H3371" i="7"/>
  <c r="I3371" i="7" s="1"/>
  <c r="H3370" i="7"/>
  <c r="I3370" i="7" s="1"/>
  <c r="H3369" i="7"/>
  <c r="I3369" i="7" s="1"/>
  <c r="H3368" i="7"/>
  <c r="I3368" i="7" s="1"/>
  <c r="H3367" i="7"/>
  <c r="I3367" i="7" s="1"/>
  <c r="H3366" i="7"/>
  <c r="I3366" i="7" s="1"/>
  <c r="H3365" i="7"/>
  <c r="I3365" i="7" s="1"/>
  <c r="H3364" i="7"/>
  <c r="I3364" i="7" s="1"/>
  <c r="H3363" i="7"/>
  <c r="I3363" i="7" s="1"/>
  <c r="H3362" i="7"/>
  <c r="I3362" i="7" s="1"/>
  <c r="H3361" i="7"/>
  <c r="I3361" i="7" s="1"/>
  <c r="H3360" i="7"/>
  <c r="I3360" i="7" s="1"/>
  <c r="H3359" i="7"/>
  <c r="I3359" i="7" s="1"/>
  <c r="H3358" i="7"/>
  <c r="I3358" i="7" s="1"/>
  <c r="H3357" i="7"/>
  <c r="I3357" i="7" s="1"/>
  <c r="H3356" i="7"/>
  <c r="I3356" i="7" s="1"/>
  <c r="H3355" i="7"/>
  <c r="I3355" i="7" s="1"/>
  <c r="H3354" i="7"/>
  <c r="I3354" i="7" s="1"/>
  <c r="H3353" i="7"/>
  <c r="I3353" i="7" s="1"/>
  <c r="H3352" i="7"/>
  <c r="I3352" i="7" s="1"/>
  <c r="H3351" i="7"/>
  <c r="I3351" i="7" s="1"/>
  <c r="H3350" i="7"/>
  <c r="I3350" i="7" s="1"/>
  <c r="H3349" i="7"/>
  <c r="I3349" i="7" s="1"/>
  <c r="H3348" i="7"/>
  <c r="I3348" i="7" s="1"/>
  <c r="H3347" i="7"/>
  <c r="I3347" i="7" s="1"/>
  <c r="H3346" i="7"/>
  <c r="I3346" i="7" s="1"/>
  <c r="H3345" i="7"/>
  <c r="I3345" i="7" s="1"/>
  <c r="H3344" i="7"/>
  <c r="I3344" i="7" s="1"/>
  <c r="H3343" i="7"/>
  <c r="I3343" i="7" s="1"/>
  <c r="H3342" i="7"/>
  <c r="I3342" i="7" s="1"/>
  <c r="H3341" i="7"/>
  <c r="I3341" i="7" s="1"/>
  <c r="H3340" i="7"/>
  <c r="I3340" i="7" s="1"/>
  <c r="H3339" i="7"/>
  <c r="I3339" i="7" s="1"/>
  <c r="H3338" i="7"/>
  <c r="I3338" i="7" s="1"/>
  <c r="H3337" i="7"/>
  <c r="I3337" i="7" s="1"/>
  <c r="H3336" i="7"/>
  <c r="I3336" i="7" s="1"/>
  <c r="H3335" i="7"/>
  <c r="I3335" i="7" s="1"/>
  <c r="H3334" i="7"/>
  <c r="I3334" i="7" s="1"/>
  <c r="H3333" i="7"/>
  <c r="I3333" i="7" s="1"/>
  <c r="H3332" i="7"/>
  <c r="I3332" i="7" s="1"/>
  <c r="H3331" i="7"/>
  <c r="I3331" i="7" s="1"/>
  <c r="H3330" i="7"/>
  <c r="I3330" i="7" s="1"/>
  <c r="H3329" i="7"/>
  <c r="I3329" i="7" s="1"/>
  <c r="H3328" i="7"/>
  <c r="I3328" i="7" s="1"/>
  <c r="H3327" i="7"/>
  <c r="I3327" i="7" s="1"/>
  <c r="H3326" i="7"/>
  <c r="I3326" i="7" s="1"/>
  <c r="H3325" i="7"/>
  <c r="I3325" i="7" s="1"/>
  <c r="H3324" i="7"/>
  <c r="I3324" i="7" s="1"/>
  <c r="H3323" i="7"/>
  <c r="I3323" i="7" s="1"/>
  <c r="H3322" i="7"/>
  <c r="I3322" i="7" s="1"/>
  <c r="H3321" i="7"/>
  <c r="I3321" i="7" s="1"/>
  <c r="H3320" i="7"/>
  <c r="I3320" i="7" s="1"/>
  <c r="H3319" i="7"/>
  <c r="I3319" i="7" s="1"/>
  <c r="H3318" i="7"/>
  <c r="I3318" i="7" s="1"/>
  <c r="H3317" i="7"/>
  <c r="I3317" i="7" s="1"/>
  <c r="H3316" i="7"/>
  <c r="I3316" i="7" s="1"/>
  <c r="H3315" i="7"/>
  <c r="I3315" i="7" s="1"/>
  <c r="H3314" i="7"/>
  <c r="I3314" i="7" s="1"/>
  <c r="H3313" i="7"/>
  <c r="I3313" i="7" s="1"/>
  <c r="H3312" i="7"/>
  <c r="I3312" i="7" s="1"/>
  <c r="H3311" i="7"/>
  <c r="I3311" i="7" s="1"/>
  <c r="H3310" i="7"/>
  <c r="I3310" i="7" s="1"/>
  <c r="H3309" i="7"/>
  <c r="I3309" i="7" s="1"/>
  <c r="H3308" i="7"/>
  <c r="I3308" i="7" s="1"/>
  <c r="H3307" i="7"/>
  <c r="I3307" i="7" s="1"/>
  <c r="H3306" i="7"/>
  <c r="I3306" i="7" s="1"/>
  <c r="H3305" i="7"/>
  <c r="I3305" i="7" s="1"/>
  <c r="H3304" i="7"/>
  <c r="I3304" i="7" s="1"/>
  <c r="H3303" i="7"/>
  <c r="I3303" i="7" s="1"/>
  <c r="H3302" i="7"/>
  <c r="I3302" i="7" s="1"/>
  <c r="H3301" i="7"/>
  <c r="I3301" i="7" s="1"/>
  <c r="H3300" i="7"/>
  <c r="I3300" i="7" s="1"/>
  <c r="H3299" i="7"/>
  <c r="I3299" i="7" s="1"/>
  <c r="H3298" i="7"/>
  <c r="I3298" i="7" s="1"/>
  <c r="H3297" i="7"/>
  <c r="I3297" i="7" s="1"/>
  <c r="H3296" i="7"/>
  <c r="I3296" i="7" s="1"/>
  <c r="H3295" i="7"/>
  <c r="I3295" i="7" s="1"/>
  <c r="H3294" i="7"/>
  <c r="I3294" i="7" s="1"/>
  <c r="H3293" i="7"/>
  <c r="I3293" i="7" s="1"/>
  <c r="H3292" i="7"/>
  <c r="I3292" i="7" s="1"/>
  <c r="H3291" i="7"/>
  <c r="I3291" i="7" s="1"/>
  <c r="H3290" i="7"/>
  <c r="I3290" i="7" s="1"/>
  <c r="H3289" i="7"/>
  <c r="I3289" i="7" s="1"/>
  <c r="H3288" i="7"/>
  <c r="I3288" i="7" s="1"/>
  <c r="H3287" i="7"/>
  <c r="I3287" i="7" s="1"/>
  <c r="H3286" i="7"/>
  <c r="I3286" i="7" s="1"/>
  <c r="H3285" i="7"/>
  <c r="I3285" i="7" s="1"/>
  <c r="H3284" i="7"/>
  <c r="I3284" i="7" s="1"/>
  <c r="H3283" i="7"/>
  <c r="I3283" i="7" s="1"/>
  <c r="H3282" i="7"/>
  <c r="I3282" i="7" s="1"/>
  <c r="H3281" i="7"/>
  <c r="I3281" i="7" s="1"/>
  <c r="H3280" i="7"/>
  <c r="I3280" i="7" s="1"/>
  <c r="H3279" i="7"/>
  <c r="I3279" i="7" s="1"/>
  <c r="H3278" i="7"/>
  <c r="I3278" i="7" s="1"/>
  <c r="H3277" i="7"/>
  <c r="I3277" i="7" s="1"/>
  <c r="H3276" i="7"/>
  <c r="I3276" i="7" s="1"/>
  <c r="H3275" i="7"/>
  <c r="I3275" i="7" s="1"/>
  <c r="H3274" i="7"/>
  <c r="I3274" i="7" s="1"/>
  <c r="H3273" i="7"/>
  <c r="I3273" i="7" s="1"/>
  <c r="H3272" i="7"/>
  <c r="I3272" i="7" s="1"/>
  <c r="H3271" i="7"/>
  <c r="I3271" i="7" s="1"/>
  <c r="H3270" i="7"/>
  <c r="I3270" i="7" s="1"/>
  <c r="H3269" i="7"/>
  <c r="I3269" i="7" s="1"/>
  <c r="H3268" i="7"/>
  <c r="I3268" i="7" s="1"/>
  <c r="H3267" i="7"/>
  <c r="I3267" i="7" s="1"/>
  <c r="H3266" i="7"/>
  <c r="I3266" i="7" s="1"/>
  <c r="H3265" i="7"/>
  <c r="I3265" i="7" s="1"/>
  <c r="H3264" i="7"/>
  <c r="I3264" i="7" s="1"/>
  <c r="H3263" i="7"/>
  <c r="I3263" i="7" s="1"/>
  <c r="H3262" i="7"/>
  <c r="I3262" i="7" s="1"/>
  <c r="H3261" i="7"/>
  <c r="I3261" i="7" s="1"/>
  <c r="H3260" i="7"/>
  <c r="I3260" i="7" s="1"/>
  <c r="H3259" i="7"/>
  <c r="I3259" i="7" s="1"/>
  <c r="H3258" i="7"/>
  <c r="I3258" i="7" s="1"/>
  <c r="H3257" i="7"/>
  <c r="I3257" i="7" s="1"/>
  <c r="H3256" i="7"/>
  <c r="I3256" i="7" s="1"/>
  <c r="H3255" i="7"/>
  <c r="I3255" i="7" s="1"/>
  <c r="H3254" i="7"/>
  <c r="I3254" i="7" s="1"/>
  <c r="H3253" i="7"/>
  <c r="I3253" i="7" s="1"/>
  <c r="H3252" i="7"/>
  <c r="I3252" i="7" s="1"/>
  <c r="H3251" i="7"/>
  <c r="I3251" i="7" s="1"/>
  <c r="H3250" i="7"/>
  <c r="I3250" i="7" s="1"/>
  <c r="H3249" i="7"/>
  <c r="I3249" i="7" s="1"/>
  <c r="H3248" i="7"/>
  <c r="I3248" i="7" s="1"/>
  <c r="H3247" i="7"/>
  <c r="I3247" i="7" s="1"/>
  <c r="H3246" i="7"/>
  <c r="I3246" i="7" s="1"/>
  <c r="H3245" i="7"/>
  <c r="I3245" i="7" s="1"/>
  <c r="H3244" i="7"/>
  <c r="I3244" i="7" s="1"/>
  <c r="H3243" i="7"/>
  <c r="I3243" i="7" s="1"/>
  <c r="H3242" i="7"/>
  <c r="I3242" i="7" s="1"/>
  <c r="H3241" i="7"/>
  <c r="I3241" i="7" s="1"/>
  <c r="H3240" i="7"/>
  <c r="I3240" i="7" s="1"/>
  <c r="H3239" i="7"/>
  <c r="I3239" i="7" s="1"/>
  <c r="H3238" i="7"/>
  <c r="I3238" i="7" s="1"/>
  <c r="H3237" i="7"/>
  <c r="I3237" i="7" s="1"/>
  <c r="H3236" i="7"/>
  <c r="I3236" i="7" s="1"/>
  <c r="H3235" i="7"/>
  <c r="I3235" i="7" s="1"/>
  <c r="H3234" i="7"/>
  <c r="I3234" i="7" s="1"/>
  <c r="H3233" i="7"/>
  <c r="I3233" i="7" s="1"/>
  <c r="H3232" i="7"/>
  <c r="I3232" i="7" s="1"/>
  <c r="H3231" i="7"/>
  <c r="I3231" i="7" s="1"/>
  <c r="H3230" i="7"/>
  <c r="I3230" i="7" s="1"/>
  <c r="H3229" i="7"/>
  <c r="I3229" i="7" s="1"/>
  <c r="H3228" i="7"/>
  <c r="I3228" i="7" s="1"/>
  <c r="H3227" i="7"/>
  <c r="I3227" i="7" s="1"/>
  <c r="H3226" i="7"/>
  <c r="I3226" i="7" s="1"/>
  <c r="H3225" i="7"/>
  <c r="I3225" i="7" s="1"/>
  <c r="H3224" i="7"/>
  <c r="I3224" i="7" s="1"/>
  <c r="H3223" i="7"/>
  <c r="I3223" i="7" s="1"/>
  <c r="H3222" i="7"/>
  <c r="I3222" i="7" s="1"/>
  <c r="H3221" i="7"/>
  <c r="I3221" i="7" s="1"/>
  <c r="H3220" i="7"/>
  <c r="I3220" i="7" s="1"/>
  <c r="H3219" i="7"/>
  <c r="I3219" i="7" s="1"/>
  <c r="H3218" i="7"/>
  <c r="I3218" i="7" s="1"/>
  <c r="H3217" i="7"/>
  <c r="I3217" i="7" s="1"/>
  <c r="H3216" i="7"/>
  <c r="I3216" i="7" s="1"/>
  <c r="H3215" i="7"/>
  <c r="I3215" i="7" s="1"/>
  <c r="H3214" i="7"/>
  <c r="I3214" i="7" s="1"/>
  <c r="H3213" i="7"/>
  <c r="I3213" i="7" s="1"/>
  <c r="H3212" i="7"/>
  <c r="I3212" i="7" s="1"/>
  <c r="H3211" i="7"/>
  <c r="I3211" i="7" s="1"/>
  <c r="H3210" i="7"/>
  <c r="I3210" i="7" s="1"/>
  <c r="H3209" i="7"/>
  <c r="I3209" i="7" s="1"/>
  <c r="H3208" i="7"/>
  <c r="I3208" i="7" s="1"/>
  <c r="H3207" i="7"/>
  <c r="I3207" i="7" s="1"/>
  <c r="H3206" i="7"/>
  <c r="I3206" i="7" s="1"/>
  <c r="H3205" i="7"/>
  <c r="I3205" i="7" s="1"/>
  <c r="H3204" i="7"/>
  <c r="I3204" i="7" s="1"/>
  <c r="H3203" i="7"/>
  <c r="I3203" i="7" s="1"/>
  <c r="H3202" i="7"/>
  <c r="I3202" i="7" s="1"/>
  <c r="H3201" i="7"/>
  <c r="I3201" i="7" s="1"/>
  <c r="H3200" i="7"/>
  <c r="I3200" i="7" s="1"/>
  <c r="H3199" i="7"/>
  <c r="I3199" i="7" s="1"/>
  <c r="H3198" i="7"/>
  <c r="I3198" i="7" s="1"/>
  <c r="H3197" i="7"/>
  <c r="I3197" i="7" s="1"/>
  <c r="H3196" i="7"/>
  <c r="I3196" i="7" s="1"/>
  <c r="H3195" i="7"/>
  <c r="I3195" i="7" s="1"/>
  <c r="H3194" i="7"/>
  <c r="I3194" i="7" s="1"/>
  <c r="H3193" i="7"/>
  <c r="I3193" i="7" s="1"/>
  <c r="H3192" i="7"/>
  <c r="I3192" i="7" s="1"/>
  <c r="H3191" i="7"/>
  <c r="I3191" i="7" s="1"/>
  <c r="H3190" i="7"/>
  <c r="I3190" i="7" s="1"/>
  <c r="H3189" i="7"/>
  <c r="I3189" i="7" s="1"/>
  <c r="H3188" i="7"/>
  <c r="I3188" i="7" s="1"/>
  <c r="H3187" i="7"/>
  <c r="I3187" i="7" s="1"/>
  <c r="H3186" i="7"/>
  <c r="I3186" i="7" s="1"/>
  <c r="H3185" i="7"/>
  <c r="I3185" i="7" s="1"/>
  <c r="H3184" i="7"/>
  <c r="I3184" i="7" s="1"/>
  <c r="H3183" i="7"/>
  <c r="I3183" i="7" s="1"/>
  <c r="H3182" i="7"/>
  <c r="I3182" i="7" s="1"/>
  <c r="H3181" i="7"/>
  <c r="I3181" i="7" s="1"/>
  <c r="H3180" i="7"/>
  <c r="I3180" i="7" s="1"/>
  <c r="H3179" i="7"/>
  <c r="I3179" i="7" s="1"/>
  <c r="H3178" i="7"/>
  <c r="I3178" i="7" s="1"/>
  <c r="H3177" i="7"/>
  <c r="I3177" i="7" s="1"/>
  <c r="H3176" i="7"/>
  <c r="I3176" i="7" s="1"/>
  <c r="H3175" i="7"/>
  <c r="I3175" i="7" s="1"/>
  <c r="H3174" i="7"/>
  <c r="I3174" i="7" s="1"/>
  <c r="H3173" i="7"/>
  <c r="I3173" i="7" s="1"/>
  <c r="H3172" i="7"/>
  <c r="I3172" i="7" s="1"/>
  <c r="H3171" i="7"/>
  <c r="I3171" i="7" s="1"/>
  <c r="H3170" i="7"/>
  <c r="I3170" i="7" s="1"/>
  <c r="H3169" i="7"/>
  <c r="I3169" i="7" s="1"/>
  <c r="H3168" i="7"/>
  <c r="I3168" i="7" s="1"/>
  <c r="H3167" i="7"/>
  <c r="I3167" i="7" s="1"/>
  <c r="H3166" i="7"/>
  <c r="I3166" i="7" s="1"/>
  <c r="H3165" i="7"/>
  <c r="I3165" i="7" s="1"/>
  <c r="H3164" i="7"/>
  <c r="I3164" i="7" s="1"/>
  <c r="H3163" i="7"/>
  <c r="I3163" i="7" s="1"/>
  <c r="H3162" i="7"/>
  <c r="I3162" i="7" s="1"/>
  <c r="H3161" i="7"/>
  <c r="I3161" i="7" s="1"/>
  <c r="H3160" i="7"/>
  <c r="I3160" i="7" s="1"/>
  <c r="H3159" i="7"/>
  <c r="I3159" i="7" s="1"/>
  <c r="H3158" i="7"/>
  <c r="I3158" i="7" s="1"/>
  <c r="H3157" i="7"/>
  <c r="I3157" i="7" s="1"/>
  <c r="H3156" i="7"/>
  <c r="I3156" i="7" s="1"/>
  <c r="H3155" i="7"/>
  <c r="I3155" i="7" s="1"/>
  <c r="H3154" i="7"/>
  <c r="I3154" i="7" s="1"/>
  <c r="H3153" i="7"/>
  <c r="I3153" i="7" s="1"/>
  <c r="H3152" i="7"/>
  <c r="I3152" i="7" s="1"/>
  <c r="H3151" i="7"/>
  <c r="I3151" i="7" s="1"/>
  <c r="H3150" i="7"/>
  <c r="I3150" i="7" s="1"/>
  <c r="H3149" i="7"/>
  <c r="I3149" i="7" s="1"/>
  <c r="H3148" i="7"/>
  <c r="I3148" i="7" s="1"/>
  <c r="H3147" i="7"/>
  <c r="I3147" i="7" s="1"/>
  <c r="H3146" i="7"/>
  <c r="I3146" i="7" s="1"/>
  <c r="H3145" i="7"/>
  <c r="I3145" i="7" s="1"/>
  <c r="H3144" i="7"/>
  <c r="I3144" i="7" s="1"/>
  <c r="H3143" i="7"/>
  <c r="I3143" i="7" s="1"/>
  <c r="H3142" i="7"/>
  <c r="I3142" i="7" s="1"/>
  <c r="H3141" i="7"/>
  <c r="I3141" i="7" s="1"/>
  <c r="H3140" i="7"/>
  <c r="I3140" i="7" s="1"/>
  <c r="H3139" i="7"/>
  <c r="I3139" i="7" s="1"/>
  <c r="H3138" i="7"/>
  <c r="I3138" i="7" s="1"/>
  <c r="H3137" i="7"/>
  <c r="I3137" i="7" s="1"/>
  <c r="H3136" i="7"/>
  <c r="I3136" i="7" s="1"/>
  <c r="H3135" i="7"/>
  <c r="I3135" i="7" s="1"/>
  <c r="H3134" i="7"/>
  <c r="I3134" i="7" s="1"/>
  <c r="H3133" i="7"/>
  <c r="I3133" i="7" s="1"/>
  <c r="H3132" i="7"/>
  <c r="I3132" i="7" s="1"/>
  <c r="H3131" i="7"/>
  <c r="I3131" i="7" s="1"/>
  <c r="H3130" i="7"/>
  <c r="I3130" i="7" s="1"/>
  <c r="H3129" i="7"/>
  <c r="I3129" i="7" s="1"/>
  <c r="H3128" i="7"/>
  <c r="I3128" i="7" s="1"/>
  <c r="H3127" i="7"/>
  <c r="I3127" i="7" s="1"/>
  <c r="H3126" i="7"/>
  <c r="I3126" i="7" s="1"/>
  <c r="H3125" i="7"/>
  <c r="I3125" i="7" s="1"/>
  <c r="H3124" i="7"/>
  <c r="I3124" i="7" s="1"/>
  <c r="H3123" i="7"/>
  <c r="I3123" i="7" s="1"/>
  <c r="H3122" i="7"/>
  <c r="I3122" i="7" s="1"/>
  <c r="H3121" i="7"/>
  <c r="I3121" i="7" s="1"/>
  <c r="H3120" i="7"/>
  <c r="I3120" i="7" s="1"/>
  <c r="H3119" i="7"/>
  <c r="I3119" i="7" s="1"/>
  <c r="H3118" i="7"/>
  <c r="I3118" i="7" s="1"/>
  <c r="H3117" i="7"/>
  <c r="I3117" i="7" s="1"/>
  <c r="H3116" i="7"/>
  <c r="I3116" i="7" s="1"/>
  <c r="H3115" i="7"/>
  <c r="I3115" i="7" s="1"/>
  <c r="H3114" i="7"/>
  <c r="I3114" i="7" s="1"/>
  <c r="H3113" i="7"/>
  <c r="I3113" i="7" s="1"/>
  <c r="H3112" i="7"/>
  <c r="I3112" i="7" s="1"/>
  <c r="H3111" i="7"/>
  <c r="I3111" i="7" s="1"/>
  <c r="H3110" i="7"/>
  <c r="I3110" i="7" s="1"/>
  <c r="H3109" i="7"/>
  <c r="I3109" i="7" s="1"/>
  <c r="H3108" i="7"/>
  <c r="I3108" i="7" s="1"/>
  <c r="H3107" i="7"/>
  <c r="I3107" i="7" s="1"/>
  <c r="H3106" i="7"/>
  <c r="I3106" i="7" s="1"/>
  <c r="H3105" i="7"/>
  <c r="I3105" i="7" s="1"/>
  <c r="H3104" i="7"/>
  <c r="I3104" i="7" s="1"/>
  <c r="H3103" i="7"/>
  <c r="I3103" i="7" s="1"/>
  <c r="H3102" i="7"/>
  <c r="I3102" i="7" s="1"/>
  <c r="H3101" i="7"/>
  <c r="I3101" i="7" s="1"/>
  <c r="H3100" i="7"/>
  <c r="I3100" i="7" s="1"/>
  <c r="H3099" i="7"/>
  <c r="I3099" i="7" s="1"/>
  <c r="H3098" i="7"/>
  <c r="I3098" i="7" s="1"/>
  <c r="H3097" i="7"/>
  <c r="I3097" i="7" s="1"/>
  <c r="H3096" i="7"/>
  <c r="I3096" i="7" s="1"/>
  <c r="H3095" i="7"/>
  <c r="I3095" i="7" s="1"/>
  <c r="H3094" i="7"/>
  <c r="I3094" i="7" s="1"/>
  <c r="H3093" i="7"/>
  <c r="I3093" i="7" s="1"/>
  <c r="H3092" i="7"/>
  <c r="I3092" i="7" s="1"/>
  <c r="H3091" i="7"/>
  <c r="I3091" i="7" s="1"/>
  <c r="H3090" i="7"/>
  <c r="I3090" i="7" s="1"/>
  <c r="H3089" i="7"/>
  <c r="I3089" i="7" s="1"/>
  <c r="H3088" i="7"/>
  <c r="I3088" i="7" s="1"/>
  <c r="H3087" i="7"/>
  <c r="I3087" i="7" s="1"/>
  <c r="H3086" i="7"/>
  <c r="I3086" i="7" s="1"/>
  <c r="H3085" i="7"/>
  <c r="I3085" i="7" s="1"/>
  <c r="H3084" i="7"/>
  <c r="I3084" i="7" s="1"/>
  <c r="H3083" i="7"/>
  <c r="I3083" i="7" s="1"/>
  <c r="H3082" i="7"/>
  <c r="I3082" i="7" s="1"/>
  <c r="H3081" i="7"/>
  <c r="I3081" i="7" s="1"/>
  <c r="H3080" i="7"/>
  <c r="I3080" i="7" s="1"/>
  <c r="H3079" i="7"/>
  <c r="I3079" i="7" s="1"/>
  <c r="H3078" i="7"/>
  <c r="I3078" i="7" s="1"/>
  <c r="H3077" i="7"/>
  <c r="I3077" i="7" s="1"/>
  <c r="H3076" i="7"/>
  <c r="I3076" i="7" s="1"/>
  <c r="H3075" i="7"/>
  <c r="I3075" i="7" s="1"/>
  <c r="H3074" i="7"/>
  <c r="I3074" i="7" s="1"/>
  <c r="H3073" i="7"/>
  <c r="I3073" i="7" s="1"/>
  <c r="H3072" i="7"/>
  <c r="I3072" i="7" s="1"/>
  <c r="H3071" i="7"/>
  <c r="I3071" i="7" s="1"/>
  <c r="H3070" i="7"/>
  <c r="I3070" i="7" s="1"/>
  <c r="H3069" i="7"/>
  <c r="I3069" i="7" s="1"/>
  <c r="H3068" i="7"/>
  <c r="I3068" i="7" s="1"/>
  <c r="H3067" i="7"/>
  <c r="I3067" i="7" s="1"/>
  <c r="H3066" i="7"/>
  <c r="I3066" i="7" s="1"/>
  <c r="H3065" i="7"/>
  <c r="I3065" i="7" s="1"/>
  <c r="H3064" i="7"/>
  <c r="I3064" i="7" s="1"/>
  <c r="H3063" i="7"/>
  <c r="I3063" i="7" s="1"/>
  <c r="H3062" i="7"/>
  <c r="I3062" i="7" s="1"/>
  <c r="H3061" i="7"/>
  <c r="I3061" i="7" s="1"/>
  <c r="H3060" i="7"/>
  <c r="I3060" i="7" s="1"/>
  <c r="H3059" i="7"/>
  <c r="I3059" i="7" s="1"/>
  <c r="H3058" i="7"/>
  <c r="I3058" i="7" s="1"/>
  <c r="H3057" i="7"/>
  <c r="I3057" i="7" s="1"/>
  <c r="H3056" i="7"/>
  <c r="I3056" i="7" s="1"/>
  <c r="H3055" i="7"/>
  <c r="I3055" i="7" s="1"/>
  <c r="H3054" i="7"/>
  <c r="I3054" i="7" s="1"/>
  <c r="H3053" i="7"/>
  <c r="I3053" i="7" s="1"/>
  <c r="H3052" i="7"/>
  <c r="I3052" i="7" s="1"/>
  <c r="H3051" i="7"/>
  <c r="I3051" i="7" s="1"/>
  <c r="H3050" i="7"/>
  <c r="I3050" i="7" s="1"/>
  <c r="H3049" i="7"/>
  <c r="I3049" i="7" s="1"/>
  <c r="H3048" i="7"/>
  <c r="I3048" i="7" s="1"/>
  <c r="H3047" i="7"/>
  <c r="I3047" i="7" s="1"/>
  <c r="H3046" i="7"/>
  <c r="I3046" i="7" s="1"/>
  <c r="H3045" i="7"/>
  <c r="I3045" i="7" s="1"/>
  <c r="H3044" i="7"/>
  <c r="I3044" i="7" s="1"/>
  <c r="H3043" i="7"/>
  <c r="I3043" i="7" s="1"/>
  <c r="H3042" i="7"/>
  <c r="I3042" i="7" s="1"/>
  <c r="H3041" i="7"/>
  <c r="I3041" i="7" s="1"/>
  <c r="H3040" i="7"/>
  <c r="I3040" i="7" s="1"/>
  <c r="H3039" i="7"/>
  <c r="I3039" i="7" s="1"/>
  <c r="H3038" i="7"/>
  <c r="I3038" i="7" s="1"/>
  <c r="H3037" i="7"/>
  <c r="I3037" i="7" s="1"/>
  <c r="H3036" i="7"/>
  <c r="I3036" i="7" s="1"/>
  <c r="H3035" i="7"/>
  <c r="I3035" i="7" s="1"/>
  <c r="H3034" i="7"/>
  <c r="I3034" i="7" s="1"/>
  <c r="H3033" i="7"/>
  <c r="I3033" i="7" s="1"/>
  <c r="H3032" i="7"/>
  <c r="I3032" i="7" s="1"/>
  <c r="H3031" i="7"/>
  <c r="I3031" i="7" s="1"/>
  <c r="H3030" i="7"/>
  <c r="I3030" i="7" s="1"/>
  <c r="H3029" i="7"/>
  <c r="I3029" i="7" s="1"/>
  <c r="H3028" i="7"/>
  <c r="I3028" i="7" s="1"/>
  <c r="H3027" i="7"/>
  <c r="I3027" i="7" s="1"/>
  <c r="H3026" i="7"/>
  <c r="I3026" i="7" s="1"/>
  <c r="H3025" i="7"/>
  <c r="I3025" i="7" s="1"/>
  <c r="H3024" i="7"/>
  <c r="I3024" i="7" s="1"/>
  <c r="H3023" i="7"/>
  <c r="I3023" i="7" s="1"/>
  <c r="H3022" i="7"/>
  <c r="I3022" i="7" s="1"/>
  <c r="H3021" i="7"/>
  <c r="I3021" i="7" s="1"/>
  <c r="H3020" i="7"/>
  <c r="I3020" i="7" s="1"/>
  <c r="H3019" i="7"/>
  <c r="I3019" i="7" s="1"/>
  <c r="H3018" i="7"/>
  <c r="I3018" i="7" s="1"/>
  <c r="H3017" i="7"/>
  <c r="I3017" i="7" s="1"/>
  <c r="H3016" i="7"/>
  <c r="I3016" i="7" s="1"/>
  <c r="H3015" i="7"/>
  <c r="I3015" i="7" s="1"/>
  <c r="H3014" i="7"/>
  <c r="I3014" i="7" s="1"/>
  <c r="H3013" i="7"/>
  <c r="I3013" i="7" s="1"/>
  <c r="H3012" i="7"/>
  <c r="I3012" i="7" s="1"/>
  <c r="H3011" i="7"/>
  <c r="I3011" i="7" s="1"/>
  <c r="H3010" i="7"/>
  <c r="I3010" i="7" s="1"/>
  <c r="H3009" i="7"/>
  <c r="I3009" i="7" s="1"/>
  <c r="H3008" i="7"/>
  <c r="I3008" i="7" s="1"/>
  <c r="H3007" i="7"/>
  <c r="I3007" i="7" s="1"/>
  <c r="H3006" i="7"/>
  <c r="I3006" i="7" s="1"/>
  <c r="H3005" i="7"/>
  <c r="I3005" i="7" s="1"/>
  <c r="H3004" i="7"/>
  <c r="I3004" i="7" s="1"/>
  <c r="H3003" i="7"/>
  <c r="I3003" i="7" s="1"/>
  <c r="H3002" i="7"/>
  <c r="I3002" i="7" s="1"/>
  <c r="H3001" i="7"/>
  <c r="I3001" i="7" s="1"/>
  <c r="H3000" i="7"/>
  <c r="I3000" i="7" s="1"/>
  <c r="H2999" i="7"/>
  <c r="I2999" i="7" s="1"/>
  <c r="H2998" i="7"/>
  <c r="I2998" i="7" s="1"/>
  <c r="H2997" i="7"/>
  <c r="I2997" i="7" s="1"/>
  <c r="H2996" i="7"/>
  <c r="I2996" i="7" s="1"/>
  <c r="H2995" i="7"/>
  <c r="I2995" i="7" s="1"/>
  <c r="H2994" i="7"/>
  <c r="I2994" i="7" s="1"/>
  <c r="H2993" i="7"/>
  <c r="I2993" i="7" s="1"/>
  <c r="H2992" i="7"/>
  <c r="I2992" i="7" s="1"/>
  <c r="H2991" i="7"/>
  <c r="I2991" i="7" s="1"/>
  <c r="H2990" i="7"/>
  <c r="I2990" i="7" s="1"/>
  <c r="H2989" i="7"/>
  <c r="I2989" i="7" s="1"/>
  <c r="H2988" i="7"/>
  <c r="I2988" i="7" s="1"/>
  <c r="H2987" i="7"/>
  <c r="I2987" i="7" s="1"/>
  <c r="H2986" i="7"/>
  <c r="I2986" i="7" s="1"/>
  <c r="H2985" i="7"/>
  <c r="I2985" i="7" s="1"/>
  <c r="H2984" i="7"/>
  <c r="I2984" i="7" s="1"/>
  <c r="H2983" i="7"/>
  <c r="I2983" i="7" s="1"/>
  <c r="H2982" i="7"/>
  <c r="I2982" i="7" s="1"/>
  <c r="H2981" i="7"/>
  <c r="I2981" i="7" s="1"/>
  <c r="H2980" i="7"/>
  <c r="I2980" i="7" s="1"/>
  <c r="H2979" i="7"/>
  <c r="I2979" i="7" s="1"/>
  <c r="H2978" i="7"/>
  <c r="I2978" i="7" s="1"/>
  <c r="H2977" i="7"/>
  <c r="I2977" i="7" s="1"/>
  <c r="H2976" i="7"/>
  <c r="I2976" i="7" s="1"/>
  <c r="H2975" i="7"/>
  <c r="I2975" i="7" s="1"/>
  <c r="H2974" i="7"/>
  <c r="I2974" i="7" s="1"/>
  <c r="H2973" i="7"/>
  <c r="I2973" i="7" s="1"/>
  <c r="H2972" i="7"/>
  <c r="I2972" i="7" s="1"/>
  <c r="H2971" i="7"/>
  <c r="I2971" i="7" s="1"/>
  <c r="H2970" i="7"/>
  <c r="I2970" i="7" s="1"/>
  <c r="H2969" i="7"/>
  <c r="I2969" i="7" s="1"/>
  <c r="H2968" i="7"/>
  <c r="I2968" i="7" s="1"/>
  <c r="H2967" i="7"/>
  <c r="I2967" i="7" s="1"/>
  <c r="H2966" i="7"/>
  <c r="I2966" i="7" s="1"/>
  <c r="H2965" i="7"/>
  <c r="I2965" i="7" s="1"/>
  <c r="H2964" i="7"/>
  <c r="I2964" i="7" s="1"/>
  <c r="H2963" i="7"/>
  <c r="I2963" i="7" s="1"/>
  <c r="H2962" i="7"/>
  <c r="I2962" i="7" s="1"/>
  <c r="H2961" i="7"/>
  <c r="I2961" i="7" s="1"/>
  <c r="H2960" i="7"/>
  <c r="I2960" i="7" s="1"/>
  <c r="H2959" i="7"/>
  <c r="I2959" i="7" s="1"/>
  <c r="H2958" i="7"/>
  <c r="I2958" i="7" s="1"/>
  <c r="H2957" i="7"/>
  <c r="I2957" i="7" s="1"/>
  <c r="H2956" i="7"/>
  <c r="I2956" i="7" s="1"/>
  <c r="H2955" i="7"/>
  <c r="I2955" i="7" s="1"/>
  <c r="H2954" i="7"/>
  <c r="I2954" i="7" s="1"/>
  <c r="H2953" i="7"/>
  <c r="I2953" i="7" s="1"/>
  <c r="H2952" i="7"/>
  <c r="I2952" i="7" s="1"/>
  <c r="H2951" i="7"/>
  <c r="I2951" i="7" s="1"/>
  <c r="H2950" i="7"/>
  <c r="I2950" i="7" s="1"/>
  <c r="H2949" i="7"/>
  <c r="I2949" i="7" s="1"/>
  <c r="H2948" i="7"/>
  <c r="I2948" i="7" s="1"/>
  <c r="H2947" i="7"/>
  <c r="I2947" i="7" s="1"/>
  <c r="H2946" i="7"/>
  <c r="I2946" i="7" s="1"/>
  <c r="H2945" i="7"/>
  <c r="I2945" i="7" s="1"/>
  <c r="H2944" i="7"/>
  <c r="I2944" i="7" s="1"/>
  <c r="H2943" i="7"/>
  <c r="I2943" i="7" s="1"/>
  <c r="H2942" i="7"/>
  <c r="I2942" i="7" s="1"/>
  <c r="H2941" i="7"/>
  <c r="I2941" i="7" s="1"/>
  <c r="H2940" i="7"/>
  <c r="I2940" i="7" s="1"/>
  <c r="H2939" i="7"/>
  <c r="I2939" i="7" s="1"/>
  <c r="H2938" i="7"/>
  <c r="I2938" i="7" s="1"/>
  <c r="H2937" i="7"/>
  <c r="I2937" i="7" s="1"/>
  <c r="H2936" i="7"/>
  <c r="I2936" i="7" s="1"/>
  <c r="H2935" i="7"/>
  <c r="I2935" i="7" s="1"/>
  <c r="H2934" i="7"/>
  <c r="I2934" i="7" s="1"/>
  <c r="H2933" i="7"/>
  <c r="I2933" i="7" s="1"/>
  <c r="H2932" i="7"/>
  <c r="I2932" i="7" s="1"/>
  <c r="H2931" i="7"/>
  <c r="I2931" i="7" s="1"/>
  <c r="H2930" i="7"/>
  <c r="I2930" i="7" s="1"/>
  <c r="H2929" i="7"/>
  <c r="I2929" i="7" s="1"/>
  <c r="H2928" i="7"/>
  <c r="I2928" i="7" s="1"/>
  <c r="H2927" i="7"/>
  <c r="I2927" i="7" s="1"/>
  <c r="H2926" i="7"/>
  <c r="I2926" i="7" s="1"/>
  <c r="H2925" i="7"/>
  <c r="I2925" i="7" s="1"/>
  <c r="H2924" i="7"/>
  <c r="I2924" i="7" s="1"/>
  <c r="H2923" i="7"/>
  <c r="I2923" i="7" s="1"/>
  <c r="H2922" i="7"/>
  <c r="I2922" i="7" s="1"/>
  <c r="H2921" i="7"/>
  <c r="I2921" i="7" s="1"/>
  <c r="H2920" i="7"/>
  <c r="I2920" i="7" s="1"/>
  <c r="H2919" i="7"/>
  <c r="I2919" i="7" s="1"/>
  <c r="H2918" i="7"/>
  <c r="I2918" i="7" s="1"/>
  <c r="H2917" i="7"/>
  <c r="I2917" i="7" s="1"/>
  <c r="H2916" i="7"/>
  <c r="I2916" i="7" s="1"/>
  <c r="H2915" i="7"/>
  <c r="I2915" i="7" s="1"/>
  <c r="H2914" i="7"/>
  <c r="I2914" i="7" s="1"/>
  <c r="H2913" i="7"/>
  <c r="I2913" i="7" s="1"/>
  <c r="H2912" i="7"/>
  <c r="I2912" i="7" s="1"/>
  <c r="H2911" i="7"/>
  <c r="I2911" i="7" s="1"/>
  <c r="H2910" i="7"/>
  <c r="I2910" i="7" s="1"/>
  <c r="H2909" i="7"/>
  <c r="I2909" i="7" s="1"/>
  <c r="H2908" i="7"/>
  <c r="I2908" i="7" s="1"/>
  <c r="H2907" i="7"/>
  <c r="I2907" i="7" s="1"/>
  <c r="H2906" i="7"/>
  <c r="I2906" i="7" s="1"/>
  <c r="H2905" i="7"/>
  <c r="I2905" i="7" s="1"/>
  <c r="H2904" i="7"/>
  <c r="I2904" i="7" s="1"/>
  <c r="H2903" i="7"/>
  <c r="I2903" i="7" s="1"/>
  <c r="H2902" i="7"/>
  <c r="I2902" i="7" s="1"/>
  <c r="H2901" i="7"/>
  <c r="I2901" i="7" s="1"/>
  <c r="H2900" i="7"/>
  <c r="I2900" i="7" s="1"/>
  <c r="H2899" i="7"/>
  <c r="I2899" i="7" s="1"/>
  <c r="H2898" i="7"/>
  <c r="I2898" i="7" s="1"/>
  <c r="H2897" i="7"/>
  <c r="I2897" i="7" s="1"/>
  <c r="H2896" i="7"/>
  <c r="I2896" i="7" s="1"/>
  <c r="H2895" i="7"/>
  <c r="I2895" i="7" s="1"/>
  <c r="H2894" i="7"/>
  <c r="I2894" i="7" s="1"/>
  <c r="H2893" i="7"/>
  <c r="I2893" i="7" s="1"/>
  <c r="H2892" i="7"/>
  <c r="I2892" i="7" s="1"/>
  <c r="H2891" i="7"/>
  <c r="I2891" i="7" s="1"/>
  <c r="H2890" i="7"/>
  <c r="I2890" i="7" s="1"/>
  <c r="H2889" i="7"/>
  <c r="I2889" i="7" s="1"/>
  <c r="H2888" i="7"/>
  <c r="I2888" i="7" s="1"/>
  <c r="H2887" i="7"/>
  <c r="I2887" i="7" s="1"/>
  <c r="H2886" i="7"/>
  <c r="I2886" i="7" s="1"/>
  <c r="H2885" i="7"/>
  <c r="I2885" i="7" s="1"/>
  <c r="H2884" i="7"/>
  <c r="I2884" i="7" s="1"/>
  <c r="H2883" i="7"/>
  <c r="I2883" i="7" s="1"/>
  <c r="H2882" i="7"/>
  <c r="I2882" i="7" s="1"/>
  <c r="H2881" i="7"/>
  <c r="I2881" i="7" s="1"/>
  <c r="H2880" i="7"/>
  <c r="I2880" i="7" s="1"/>
  <c r="H2879" i="7"/>
  <c r="I2879" i="7" s="1"/>
  <c r="H2878" i="7"/>
  <c r="I2878" i="7" s="1"/>
  <c r="H2877" i="7"/>
  <c r="I2877" i="7" s="1"/>
  <c r="H2876" i="7"/>
  <c r="I2876" i="7" s="1"/>
  <c r="H2875" i="7"/>
  <c r="I2875" i="7" s="1"/>
  <c r="H2874" i="7"/>
  <c r="I2874" i="7" s="1"/>
  <c r="H2873" i="7"/>
  <c r="I2873" i="7" s="1"/>
  <c r="H2872" i="7"/>
  <c r="I2872" i="7" s="1"/>
  <c r="H2871" i="7"/>
  <c r="I2871" i="7" s="1"/>
  <c r="H2870" i="7"/>
  <c r="I2870" i="7" s="1"/>
  <c r="H2869" i="7"/>
  <c r="I2869" i="7" s="1"/>
  <c r="H2868" i="7"/>
  <c r="I2868" i="7" s="1"/>
  <c r="H2867" i="7"/>
  <c r="I2867" i="7" s="1"/>
  <c r="H2866" i="7"/>
  <c r="I2866" i="7" s="1"/>
  <c r="H2865" i="7"/>
  <c r="I2865" i="7" s="1"/>
  <c r="H2864" i="7"/>
  <c r="I2864" i="7" s="1"/>
  <c r="H2863" i="7"/>
  <c r="I2863" i="7" s="1"/>
  <c r="H2862" i="7"/>
  <c r="I2862" i="7" s="1"/>
  <c r="H2861" i="7"/>
  <c r="I2861" i="7" s="1"/>
  <c r="H2860" i="7"/>
  <c r="I2860" i="7" s="1"/>
  <c r="H2859" i="7"/>
  <c r="I2859" i="7" s="1"/>
  <c r="H2858" i="7"/>
  <c r="I2858" i="7" s="1"/>
  <c r="H2857" i="7"/>
  <c r="I2857" i="7" s="1"/>
  <c r="H2856" i="7"/>
  <c r="I2856" i="7" s="1"/>
  <c r="H2855" i="7"/>
  <c r="I2855" i="7" s="1"/>
  <c r="H2854" i="7"/>
  <c r="I2854" i="7" s="1"/>
  <c r="H2853" i="7"/>
  <c r="I2853" i="7" s="1"/>
  <c r="H2852" i="7"/>
  <c r="I2852" i="7" s="1"/>
  <c r="H2851" i="7"/>
  <c r="I2851" i="7" s="1"/>
  <c r="H2850" i="7"/>
  <c r="I2850" i="7" s="1"/>
  <c r="H2849" i="7"/>
  <c r="I2849" i="7" s="1"/>
  <c r="H2848" i="7"/>
  <c r="I2848" i="7" s="1"/>
  <c r="H2847" i="7"/>
  <c r="I2847" i="7" s="1"/>
  <c r="H2846" i="7"/>
  <c r="I2846" i="7" s="1"/>
  <c r="H2845" i="7"/>
  <c r="I2845" i="7" s="1"/>
  <c r="H2844" i="7"/>
  <c r="I2844" i="7" s="1"/>
  <c r="H2843" i="7"/>
  <c r="I2843" i="7" s="1"/>
  <c r="H2842" i="7"/>
  <c r="I2842" i="7" s="1"/>
  <c r="H2841" i="7"/>
  <c r="I2841" i="7" s="1"/>
  <c r="H2840" i="7"/>
  <c r="I2840" i="7" s="1"/>
  <c r="H2839" i="7"/>
  <c r="I2839" i="7" s="1"/>
  <c r="H2838" i="7"/>
  <c r="I2838" i="7" s="1"/>
  <c r="H2837" i="7"/>
  <c r="I2837" i="7" s="1"/>
  <c r="H2836" i="7"/>
  <c r="I2836" i="7" s="1"/>
  <c r="H2835" i="7"/>
  <c r="I2835" i="7" s="1"/>
  <c r="H2834" i="7"/>
  <c r="I2834" i="7" s="1"/>
  <c r="H2833" i="7"/>
  <c r="I2833" i="7" s="1"/>
  <c r="H2832" i="7"/>
  <c r="I2832" i="7" s="1"/>
  <c r="H2831" i="7"/>
  <c r="I2831" i="7" s="1"/>
  <c r="H2830" i="7"/>
  <c r="I2830" i="7" s="1"/>
  <c r="H2829" i="7"/>
  <c r="I2829" i="7" s="1"/>
  <c r="H2828" i="7"/>
  <c r="I2828" i="7" s="1"/>
  <c r="H2827" i="7"/>
  <c r="I2827" i="7" s="1"/>
  <c r="H2826" i="7"/>
  <c r="I2826" i="7" s="1"/>
  <c r="H2825" i="7"/>
  <c r="I2825" i="7" s="1"/>
  <c r="H2824" i="7"/>
  <c r="I2824" i="7" s="1"/>
  <c r="H2823" i="7"/>
  <c r="I2823" i="7" s="1"/>
  <c r="H2822" i="7"/>
  <c r="I2822" i="7" s="1"/>
  <c r="H2821" i="7"/>
  <c r="I2821" i="7" s="1"/>
  <c r="H2820" i="7"/>
  <c r="I2820" i="7" s="1"/>
  <c r="H2819" i="7"/>
  <c r="I2819" i="7" s="1"/>
  <c r="H2818" i="7"/>
  <c r="I2818" i="7" s="1"/>
  <c r="H2817" i="7"/>
  <c r="I2817" i="7" s="1"/>
  <c r="H2816" i="7"/>
  <c r="I2816" i="7" s="1"/>
  <c r="H2815" i="7"/>
  <c r="I2815" i="7" s="1"/>
  <c r="H2814" i="7"/>
  <c r="I2814" i="7" s="1"/>
  <c r="H2813" i="7"/>
  <c r="I2813" i="7" s="1"/>
  <c r="H2812" i="7"/>
  <c r="I2812" i="7" s="1"/>
  <c r="H2811" i="7"/>
  <c r="I2811" i="7" s="1"/>
  <c r="H2810" i="7"/>
  <c r="I2810" i="7" s="1"/>
  <c r="H2809" i="7"/>
  <c r="I2809" i="7" s="1"/>
  <c r="H2808" i="7"/>
  <c r="I2808" i="7" s="1"/>
  <c r="H2807" i="7"/>
  <c r="I2807" i="7" s="1"/>
  <c r="H2806" i="7"/>
  <c r="I2806" i="7" s="1"/>
  <c r="H2805" i="7"/>
  <c r="I2805" i="7" s="1"/>
  <c r="H2804" i="7"/>
  <c r="I2804" i="7" s="1"/>
  <c r="H2803" i="7"/>
  <c r="I2803" i="7" s="1"/>
  <c r="H2802" i="7"/>
  <c r="I2802" i="7" s="1"/>
  <c r="H2801" i="7"/>
  <c r="I2801" i="7" s="1"/>
  <c r="H2800" i="7"/>
  <c r="I2800" i="7" s="1"/>
  <c r="H2799" i="7"/>
  <c r="I2799" i="7" s="1"/>
  <c r="H2798" i="7"/>
  <c r="I2798" i="7" s="1"/>
  <c r="H2797" i="7"/>
  <c r="I2797" i="7" s="1"/>
  <c r="H2796" i="7"/>
  <c r="I2796" i="7" s="1"/>
  <c r="H2795" i="7"/>
  <c r="I2795" i="7" s="1"/>
  <c r="H2794" i="7"/>
  <c r="I2794" i="7" s="1"/>
  <c r="H2793" i="7"/>
  <c r="I2793" i="7" s="1"/>
  <c r="H2792" i="7"/>
  <c r="I2792" i="7" s="1"/>
  <c r="H2791" i="7"/>
  <c r="I2791" i="7" s="1"/>
  <c r="H2790" i="7"/>
  <c r="I2790" i="7" s="1"/>
  <c r="H2789" i="7"/>
  <c r="I2789" i="7" s="1"/>
  <c r="H2788" i="7"/>
  <c r="I2788" i="7" s="1"/>
  <c r="H2787" i="7"/>
  <c r="I2787" i="7" s="1"/>
  <c r="H2786" i="7"/>
  <c r="I2786" i="7" s="1"/>
  <c r="H2785" i="7"/>
  <c r="I2785" i="7" s="1"/>
  <c r="H2784" i="7"/>
  <c r="I2784" i="7" s="1"/>
  <c r="H2783" i="7"/>
  <c r="I2783" i="7" s="1"/>
  <c r="H2782" i="7"/>
  <c r="I2782" i="7" s="1"/>
  <c r="H2781" i="7"/>
  <c r="I2781" i="7" s="1"/>
  <c r="H2780" i="7"/>
  <c r="I2780" i="7" s="1"/>
  <c r="H2779" i="7"/>
  <c r="I2779" i="7" s="1"/>
  <c r="H2778" i="7"/>
  <c r="I2778" i="7" s="1"/>
  <c r="H2777" i="7"/>
  <c r="I2777" i="7" s="1"/>
  <c r="H2776" i="7"/>
  <c r="I2776" i="7" s="1"/>
  <c r="H2775" i="7"/>
  <c r="I2775" i="7" s="1"/>
  <c r="H2774" i="7"/>
  <c r="I2774" i="7" s="1"/>
  <c r="H2773" i="7"/>
  <c r="I2773" i="7" s="1"/>
  <c r="H2772" i="7"/>
  <c r="I2772" i="7" s="1"/>
  <c r="H2771" i="7"/>
  <c r="I2771" i="7" s="1"/>
  <c r="H2770" i="7"/>
  <c r="I2770" i="7" s="1"/>
  <c r="H2769" i="7"/>
  <c r="I2769" i="7" s="1"/>
  <c r="H2768" i="7"/>
  <c r="I2768" i="7" s="1"/>
  <c r="H2767" i="7"/>
  <c r="I2767" i="7" s="1"/>
  <c r="H2766" i="7"/>
  <c r="I2766" i="7" s="1"/>
  <c r="H2765" i="7"/>
  <c r="I2765" i="7" s="1"/>
  <c r="H2764" i="7"/>
  <c r="I2764" i="7" s="1"/>
  <c r="H2763" i="7"/>
  <c r="I2763" i="7" s="1"/>
  <c r="H2762" i="7"/>
  <c r="I2762" i="7" s="1"/>
  <c r="H2761" i="7"/>
  <c r="I2761" i="7" s="1"/>
  <c r="H2760" i="7"/>
  <c r="I2760" i="7" s="1"/>
  <c r="H2759" i="7"/>
  <c r="I2759" i="7" s="1"/>
  <c r="H2758" i="7"/>
  <c r="I2758" i="7" s="1"/>
  <c r="H2757" i="7"/>
  <c r="I2757" i="7" s="1"/>
  <c r="H2756" i="7"/>
  <c r="I2756" i="7" s="1"/>
  <c r="H2755" i="7"/>
  <c r="I2755" i="7" s="1"/>
  <c r="H2754" i="7"/>
  <c r="I2754" i="7" s="1"/>
  <c r="H2753" i="7"/>
  <c r="I2753" i="7" s="1"/>
  <c r="H2752" i="7"/>
  <c r="I2752" i="7" s="1"/>
  <c r="H2751" i="7"/>
  <c r="I2751" i="7" s="1"/>
  <c r="H2750" i="7"/>
  <c r="I2750" i="7" s="1"/>
  <c r="H2749" i="7"/>
  <c r="I2749" i="7" s="1"/>
  <c r="H2748" i="7"/>
  <c r="I2748" i="7" s="1"/>
  <c r="H2747" i="7"/>
  <c r="I2747" i="7" s="1"/>
  <c r="H2746" i="7"/>
  <c r="I2746" i="7" s="1"/>
  <c r="H2745" i="7"/>
  <c r="I2745" i="7" s="1"/>
  <c r="H2744" i="7"/>
  <c r="I2744" i="7" s="1"/>
  <c r="H2743" i="7"/>
  <c r="I2743" i="7" s="1"/>
  <c r="H2742" i="7"/>
  <c r="I2742" i="7" s="1"/>
  <c r="H2741" i="7"/>
  <c r="I2741" i="7" s="1"/>
  <c r="H2740" i="7"/>
  <c r="I2740" i="7" s="1"/>
  <c r="H2739" i="7"/>
  <c r="I2739" i="7" s="1"/>
  <c r="H2738" i="7"/>
  <c r="I2738" i="7" s="1"/>
  <c r="H2737" i="7"/>
  <c r="I2737" i="7" s="1"/>
  <c r="H2736" i="7"/>
  <c r="I2736" i="7" s="1"/>
  <c r="H2735" i="7"/>
  <c r="I2735" i="7" s="1"/>
  <c r="H2734" i="7"/>
  <c r="I2734" i="7" s="1"/>
  <c r="H2733" i="7"/>
  <c r="I2733" i="7" s="1"/>
  <c r="H2732" i="7"/>
  <c r="I2732" i="7" s="1"/>
  <c r="H2731" i="7"/>
  <c r="I2731" i="7" s="1"/>
  <c r="H2730" i="7"/>
  <c r="I2730" i="7" s="1"/>
  <c r="H2729" i="7"/>
  <c r="I2729" i="7" s="1"/>
  <c r="H2728" i="7"/>
  <c r="I2728" i="7" s="1"/>
  <c r="H2727" i="7"/>
  <c r="I2727" i="7" s="1"/>
  <c r="H2726" i="7"/>
  <c r="I2726" i="7" s="1"/>
  <c r="H2725" i="7"/>
  <c r="I2725" i="7" s="1"/>
  <c r="H2724" i="7"/>
  <c r="I2724" i="7" s="1"/>
  <c r="H2723" i="7"/>
  <c r="I2723" i="7" s="1"/>
  <c r="H2722" i="7"/>
  <c r="I2722" i="7" s="1"/>
  <c r="H2721" i="7"/>
  <c r="I2721" i="7" s="1"/>
  <c r="H2720" i="7"/>
  <c r="I2720" i="7" s="1"/>
  <c r="H2719" i="7"/>
  <c r="I2719" i="7" s="1"/>
  <c r="H2718" i="7"/>
  <c r="I2718" i="7" s="1"/>
  <c r="H2717" i="7"/>
  <c r="I2717" i="7" s="1"/>
  <c r="H2716" i="7"/>
  <c r="I2716" i="7" s="1"/>
  <c r="H2715" i="7"/>
  <c r="I2715" i="7" s="1"/>
  <c r="H2714" i="7"/>
  <c r="I2714" i="7" s="1"/>
  <c r="H2713" i="7"/>
  <c r="I2713" i="7" s="1"/>
  <c r="H2712" i="7"/>
  <c r="I2712" i="7" s="1"/>
  <c r="H2711" i="7"/>
  <c r="I2711" i="7" s="1"/>
  <c r="H2710" i="7"/>
  <c r="I2710" i="7" s="1"/>
  <c r="H2709" i="7"/>
  <c r="I2709" i="7" s="1"/>
  <c r="H2708" i="7"/>
  <c r="I2708" i="7" s="1"/>
  <c r="H2707" i="7"/>
  <c r="I2707" i="7" s="1"/>
  <c r="H2706" i="7"/>
  <c r="I2706" i="7" s="1"/>
  <c r="H2705" i="7"/>
  <c r="I2705" i="7" s="1"/>
  <c r="H2704" i="7"/>
  <c r="I2704" i="7" s="1"/>
  <c r="H2703" i="7"/>
  <c r="I2703" i="7" s="1"/>
  <c r="H2702" i="7"/>
  <c r="I2702" i="7" s="1"/>
  <c r="H2701" i="7"/>
  <c r="I2701" i="7" s="1"/>
  <c r="H2700" i="7"/>
  <c r="I2700" i="7" s="1"/>
  <c r="H2699" i="7"/>
  <c r="I2699" i="7" s="1"/>
  <c r="H2698" i="7"/>
  <c r="I2698" i="7" s="1"/>
  <c r="H2697" i="7"/>
  <c r="I2697" i="7" s="1"/>
  <c r="H2696" i="7"/>
  <c r="I2696" i="7" s="1"/>
  <c r="H2695" i="7"/>
  <c r="I2695" i="7" s="1"/>
  <c r="H2694" i="7"/>
  <c r="I2694" i="7" s="1"/>
  <c r="H2693" i="7"/>
  <c r="I2693" i="7" s="1"/>
  <c r="H2692" i="7"/>
  <c r="I2692" i="7" s="1"/>
  <c r="H2691" i="7"/>
  <c r="I2691" i="7" s="1"/>
  <c r="H2690" i="7"/>
  <c r="I2690" i="7" s="1"/>
  <c r="H2689" i="7"/>
  <c r="I2689" i="7" s="1"/>
  <c r="H2688" i="7"/>
  <c r="I2688" i="7" s="1"/>
  <c r="H2687" i="7"/>
  <c r="I2687" i="7" s="1"/>
  <c r="H2686" i="7"/>
  <c r="I2686" i="7" s="1"/>
  <c r="H2685" i="7"/>
  <c r="I2685" i="7" s="1"/>
  <c r="H2684" i="7"/>
  <c r="I2684" i="7" s="1"/>
  <c r="H2683" i="7"/>
  <c r="I2683" i="7" s="1"/>
  <c r="H2682" i="7"/>
  <c r="I2682" i="7" s="1"/>
  <c r="H2681" i="7"/>
  <c r="I2681" i="7" s="1"/>
  <c r="H2680" i="7"/>
  <c r="I2680" i="7" s="1"/>
  <c r="H2679" i="7"/>
  <c r="I2679" i="7" s="1"/>
  <c r="H2678" i="7"/>
  <c r="I2678" i="7" s="1"/>
  <c r="H2677" i="7"/>
  <c r="I2677" i="7" s="1"/>
  <c r="H2676" i="7"/>
  <c r="I2676" i="7" s="1"/>
  <c r="H2675" i="7"/>
  <c r="I2675" i="7" s="1"/>
  <c r="H2674" i="7"/>
  <c r="I2674" i="7" s="1"/>
  <c r="H2673" i="7"/>
  <c r="I2673" i="7" s="1"/>
  <c r="H2672" i="7"/>
  <c r="I2672" i="7" s="1"/>
  <c r="H2671" i="7"/>
  <c r="I2671" i="7" s="1"/>
  <c r="H2670" i="7"/>
  <c r="I2670" i="7" s="1"/>
  <c r="H2669" i="7"/>
  <c r="I2669" i="7" s="1"/>
  <c r="H2668" i="7"/>
  <c r="I2668" i="7" s="1"/>
  <c r="H2667" i="7"/>
  <c r="I2667" i="7" s="1"/>
  <c r="H2666" i="7"/>
  <c r="I2666" i="7" s="1"/>
  <c r="H2665" i="7"/>
  <c r="I2665" i="7" s="1"/>
  <c r="H2664" i="7"/>
  <c r="I2664" i="7" s="1"/>
  <c r="H2663" i="7"/>
  <c r="I2663" i="7" s="1"/>
  <c r="H2662" i="7"/>
  <c r="I2662" i="7" s="1"/>
  <c r="H2661" i="7"/>
  <c r="I2661" i="7" s="1"/>
  <c r="H2660" i="7"/>
  <c r="I2660" i="7" s="1"/>
  <c r="H2659" i="7"/>
  <c r="I2659" i="7" s="1"/>
  <c r="H2658" i="7"/>
  <c r="I2658" i="7" s="1"/>
  <c r="H2657" i="7"/>
  <c r="I2657" i="7" s="1"/>
  <c r="H2656" i="7"/>
  <c r="I2656" i="7" s="1"/>
  <c r="H2655" i="7"/>
  <c r="I2655" i="7" s="1"/>
  <c r="H2654" i="7"/>
  <c r="I2654" i="7" s="1"/>
  <c r="H2653" i="7"/>
  <c r="I2653" i="7" s="1"/>
  <c r="H2652" i="7"/>
  <c r="I2652" i="7" s="1"/>
  <c r="H2651" i="7"/>
  <c r="I2651" i="7" s="1"/>
  <c r="H2650" i="7"/>
  <c r="I2650" i="7" s="1"/>
  <c r="H2649" i="7"/>
  <c r="I2649" i="7" s="1"/>
  <c r="H2648" i="7"/>
  <c r="I2648" i="7" s="1"/>
  <c r="H2647" i="7"/>
  <c r="I2647" i="7" s="1"/>
  <c r="H2646" i="7"/>
  <c r="I2646" i="7" s="1"/>
  <c r="H2645" i="7"/>
  <c r="I2645" i="7" s="1"/>
  <c r="H2644" i="7"/>
  <c r="I2644" i="7" s="1"/>
  <c r="H2643" i="7"/>
  <c r="I2643" i="7" s="1"/>
  <c r="H2642" i="7"/>
  <c r="I2642" i="7" s="1"/>
  <c r="H2641" i="7"/>
  <c r="I2641" i="7" s="1"/>
  <c r="H2640" i="7"/>
  <c r="I2640" i="7" s="1"/>
  <c r="H2639" i="7"/>
  <c r="I2639" i="7" s="1"/>
  <c r="H2638" i="7"/>
  <c r="I2638" i="7" s="1"/>
  <c r="H2637" i="7"/>
  <c r="I2637" i="7" s="1"/>
  <c r="H2636" i="7"/>
  <c r="I2636" i="7" s="1"/>
  <c r="H2635" i="7"/>
  <c r="I2635" i="7" s="1"/>
  <c r="H2634" i="7"/>
  <c r="I2634" i="7" s="1"/>
  <c r="H2633" i="7"/>
  <c r="I2633" i="7" s="1"/>
  <c r="H2632" i="7"/>
  <c r="I2632" i="7" s="1"/>
  <c r="H2631" i="7"/>
  <c r="I2631" i="7" s="1"/>
  <c r="H2630" i="7"/>
  <c r="I2630" i="7" s="1"/>
  <c r="H2629" i="7"/>
  <c r="I2629" i="7" s="1"/>
  <c r="H2628" i="7"/>
  <c r="I2628" i="7" s="1"/>
  <c r="H2627" i="7"/>
  <c r="I2627" i="7" s="1"/>
  <c r="H2626" i="7"/>
  <c r="I2626" i="7" s="1"/>
  <c r="H2625" i="7"/>
  <c r="I2625" i="7" s="1"/>
  <c r="H2624" i="7"/>
  <c r="I2624" i="7" s="1"/>
  <c r="H2623" i="7"/>
  <c r="I2623" i="7" s="1"/>
  <c r="H2622" i="7"/>
  <c r="I2622" i="7" s="1"/>
  <c r="H2621" i="7"/>
  <c r="I2621" i="7" s="1"/>
  <c r="H2620" i="7"/>
  <c r="I2620" i="7" s="1"/>
  <c r="H2619" i="7"/>
  <c r="I2619" i="7" s="1"/>
  <c r="H2618" i="7"/>
  <c r="I2618" i="7" s="1"/>
  <c r="H2617" i="7"/>
  <c r="I2617" i="7" s="1"/>
  <c r="H2616" i="7"/>
  <c r="I2616" i="7" s="1"/>
  <c r="H2615" i="7"/>
  <c r="I2615" i="7" s="1"/>
  <c r="H2614" i="7"/>
  <c r="I2614" i="7" s="1"/>
  <c r="H2613" i="7"/>
  <c r="I2613" i="7" s="1"/>
  <c r="H2612" i="7"/>
  <c r="I2612" i="7" s="1"/>
  <c r="H2611" i="7"/>
  <c r="I2611" i="7" s="1"/>
  <c r="H2610" i="7"/>
  <c r="I2610" i="7" s="1"/>
  <c r="H2609" i="7"/>
  <c r="I2609" i="7" s="1"/>
  <c r="H2608" i="7"/>
  <c r="I2608" i="7" s="1"/>
  <c r="H2607" i="7"/>
  <c r="I2607" i="7" s="1"/>
  <c r="H2606" i="7"/>
  <c r="I2606" i="7" s="1"/>
  <c r="H2605" i="7"/>
  <c r="I2605" i="7" s="1"/>
  <c r="H2604" i="7"/>
  <c r="I2604" i="7" s="1"/>
  <c r="H2603" i="7"/>
  <c r="I2603" i="7" s="1"/>
  <c r="H2602" i="7"/>
  <c r="I2602" i="7" s="1"/>
  <c r="H2601" i="7"/>
  <c r="I2601" i="7" s="1"/>
  <c r="H2600" i="7"/>
  <c r="I2600" i="7" s="1"/>
  <c r="H2599" i="7"/>
  <c r="I2599" i="7" s="1"/>
  <c r="H2598" i="7"/>
  <c r="I2598" i="7" s="1"/>
  <c r="H2597" i="7"/>
  <c r="I2597" i="7" s="1"/>
  <c r="H2596" i="7"/>
  <c r="I2596" i="7" s="1"/>
  <c r="H2595" i="7"/>
  <c r="I2595" i="7" s="1"/>
  <c r="H2594" i="7"/>
  <c r="I2594" i="7" s="1"/>
  <c r="H2593" i="7"/>
  <c r="I2593" i="7" s="1"/>
  <c r="H2592" i="7"/>
  <c r="I2592" i="7" s="1"/>
  <c r="H2591" i="7"/>
  <c r="I2591" i="7" s="1"/>
  <c r="H2590" i="7"/>
  <c r="I2590" i="7" s="1"/>
  <c r="H2589" i="7"/>
  <c r="I2589" i="7" s="1"/>
  <c r="H2588" i="7"/>
  <c r="I2588" i="7" s="1"/>
  <c r="H2587" i="7"/>
  <c r="I2587" i="7" s="1"/>
  <c r="H2586" i="7"/>
  <c r="I2586" i="7" s="1"/>
  <c r="H2585" i="7"/>
  <c r="I2585" i="7" s="1"/>
  <c r="H2584" i="7"/>
  <c r="I2584" i="7" s="1"/>
  <c r="H2583" i="7"/>
  <c r="I2583" i="7" s="1"/>
  <c r="H2582" i="7"/>
  <c r="I2582" i="7" s="1"/>
  <c r="H2581" i="7"/>
  <c r="I2581" i="7" s="1"/>
  <c r="H2580" i="7"/>
  <c r="I2580" i="7" s="1"/>
  <c r="H2579" i="7"/>
  <c r="I2579" i="7" s="1"/>
  <c r="H2578" i="7"/>
  <c r="I2578" i="7" s="1"/>
  <c r="H2577" i="7"/>
  <c r="I2577" i="7" s="1"/>
  <c r="H2576" i="7"/>
  <c r="I2576" i="7" s="1"/>
  <c r="H2575" i="7"/>
  <c r="I2575" i="7" s="1"/>
  <c r="H2574" i="7"/>
  <c r="I2574" i="7" s="1"/>
  <c r="H2573" i="7"/>
  <c r="I2573" i="7" s="1"/>
  <c r="H2572" i="7"/>
  <c r="I2572" i="7" s="1"/>
  <c r="H2571" i="7"/>
  <c r="I2571" i="7" s="1"/>
  <c r="H2570" i="7"/>
  <c r="I2570" i="7" s="1"/>
  <c r="H2569" i="7"/>
  <c r="I2569" i="7" s="1"/>
  <c r="H2568" i="7"/>
  <c r="I2568" i="7" s="1"/>
  <c r="H2567" i="7"/>
  <c r="I2567" i="7" s="1"/>
  <c r="H2566" i="7"/>
  <c r="I2566" i="7" s="1"/>
  <c r="H2565" i="7"/>
  <c r="I2565" i="7" s="1"/>
  <c r="H2564" i="7"/>
  <c r="I2564" i="7" s="1"/>
  <c r="H2563" i="7"/>
  <c r="I2563" i="7" s="1"/>
  <c r="H2562" i="7"/>
  <c r="I2562" i="7" s="1"/>
  <c r="H2561" i="7"/>
  <c r="I2561" i="7" s="1"/>
  <c r="H2560" i="7"/>
  <c r="I2560" i="7" s="1"/>
  <c r="H2559" i="7"/>
  <c r="I2559" i="7" s="1"/>
  <c r="H2558" i="7"/>
  <c r="I2558" i="7" s="1"/>
  <c r="H2557" i="7"/>
  <c r="I2557" i="7" s="1"/>
  <c r="H2556" i="7"/>
  <c r="I2556" i="7" s="1"/>
  <c r="H2555" i="7"/>
  <c r="I2555" i="7" s="1"/>
  <c r="H2554" i="7"/>
  <c r="I2554" i="7" s="1"/>
  <c r="H2553" i="7"/>
  <c r="I2553" i="7" s="1"/>
  <c r="H2552" i="7"/>
  <c r="I2552" i="7" s="1"/>
  <c r="H2551" i="7"/>
  <c r="I2551" i="7" s="1"/>
  <c r="H2550" i="7"/>
  <c r="I2550" i="7" s="1"/>
  <c r="H2549" i="7"/>
  <c r="I2549" i="7" s="1"/>
  <c r="H2548" i="7"/>
  <c r="I2548" i="7" s="1"/>
  <c r="H2547" i="7"/>
  <c r="I2547" i="7" s="1"/>
  <c r="H2546" i="7"/>
  <c r="I2546" i="7" s="1"/>
  <c r="H2545" i="7"/>
  <c r="I2545" i="7" s="1"/>
  <c r="H2544" i="7"/>
  <c r="I2544" i="7" s="1"/>
  <c r="H2543" i="7"/>
  <c r="I2543" i="7" s="1"/>
  <c r="H2542" i="7"/>
  <c r="I2542" i="7" s="1"/>
  <c r="H2541" i="7"/>
  <c r="I2541" i="7" s="1"/>
  <c r="H2540" i="7"/>
  <c r="I2540" i="7" s="1"/>
  <c r="H2539" i="7"/>
  <c r="I2539" i="7" s="1"/>
  <c r="H2538" i="7"/>
  <c r="I2538" i="7" s="1"/>
  <c r="H2537" i="7"/>
  <c r="I2537" i="7" s="1"/>
  <c r="H2536" i="7"/>
  <c r="I2536" i="7" s="1"/>
  <c r="H2535" i="7"/>
  <c r="I2535" i="7" s="1"/>
  <c r="H2534" i="7"/>
  <c r="I2534" i="7" s="1"/>
  <c r="H2533" i="7"/>
  <c r="I2533" i="7" s="1"/>
  <c r="H2532" i="7"/>
  <c r="I2532" i="7" s="1"/>
  <c r="H2531" i="7"/>
  <c r="I2531" i="7" s="1"/>
  <c r="H2530" i="7"/>
  <c r="I2530" i="7" s="1"/>
  <c r="H2529" i="7"/>
  <c r="I2529" i="7" s="1"/>
  <c r="H2528" i="7"/>
  <c r="I2528" i="7" s="1"/>
  <c r="H2527" i="7"/>
  <c r="I2527" i="7" s="1"/>
  <c r="H2526" i="7"/>
  <c r="I2526" i="7" s="1"/>
  <c r="H2525" i="7"/>
  <c r="I2525" i="7" s="1"/>
  <c r="H2524" i="7"/>
  <c r="I2524" i="7" s="1"/>
  <c r="H2523" i="7"/>
  <c r="I2523" i="7" s="1"/>
  <c r="H2522" i="7"/>
  <c r="I2522" i="7" s="1"/>
  <c r="H2521" i="7"/>
  <c r="I2521" i="7" s="1"/>
  <c r="H2520" i="7"/>
  <c r="I2520" i="7" s="1"/>
  <c r="H2519" i="7"/>
  <c r="I2519" i="7" s="1"/>
  <c r="H2518" i="7"/>
  <c r="I2518" i="7" s="1"/>
  <c r="H2517" i="7"/>
  <c r="I2517" i="7" s="1"/>
  <c r="H2516" i="7"/>
  <c r="I2516" i="7" s="1"/>
  <c r="H2515" i="7"/>
  <c r="I2515" i="7" s="1"/>
  <c r="H2514" i="7"/>
  <c r="I2514" i="7" s="1"/>
  <c r="H2513" i="7"/>
  <c r="I2513" i="7" s="1"/>
  <c r="H2512" i="7"/>
  <c r="I2512" i="7" s="1"/>
  <c r="H2511" i="7"/>
  <c r="I2511" i="7" s="1"/>
  <c r="H2510" i="7"/>
  <c r="I2510" i="7" s="1"/>
  <c r="H2509" i="7"/>
  <c r="I2509" i="7" s="1"/>
  <c r="H2508" i="7"/>
  <c r="I2508" i="7" s="1"/>
  <c r="H2507" i="7"/>
  <c r="I2507" i="7" s="1"/>
  <c r="H2506" i="7"/>
  <c r="I2506" i="7" s="1"/>
  <c r="H2505" i="7"/>
  <c r="I2505" i="7" s="1"/>
  <c r="H2504" i="7"/>
  <c r="I2504" i="7" s="1"/>
  <c r="H2503" i="7"/>
  <c r="I2503" i="7" s="1"/>
  <c r="H2502" i="7"/>
  <c r="I2502" i="7" s="1"/>
  <c r="H2501" i="7"/>
  <c r="I2501" i="7" s="1"/>
  <c r="H2500" i="7"/>
  <c r="I2500" i="7" s="1"/>
  <c r="H2499" i="7"/>
  <c r="I2499" i="7" s="1"/>
  <c r="H2498" i="7"/>
  <c r="I2498" i="7" s="1"/>
  <c r="H2497" i="7"/>
  <c r="I2497" i="7" s="1"/>
  <c r="H2496" i="7"/>
  <c r="I2496" i="7" s="1"/>
  <c r="H2495" i="7"/>
  <c r="I2495" i="7" s="1"/>
  <c r="H2494" i="7"/>
  <c r="I2494" i="7" s="1"/>
  <c r="H2493" i="7"/>
  <c r="I2493" i="7" s="1"/>
  <c r="H2492" i="7"/>
  <c r="I2492" i="7" s="1"/>
  <c r="H2491" i="7"/>
  <c r="I2491" i="7" s="1"/>
  <c r="H2490" i="7"/>
  <c r="I2490" i="7" s="1"/>
  <c r="H2489" i="7"/>
  <c r="I2489" i="7" s="1"/>
  <c r="H2488" i="7"/>
  <c r="I2488" i="7" s="1"/>
  <c r="H2487" i="7"/>
  <c r="I2487" i="7" s="1"/>
  <c r="H2486" i="7"/>
  <c r="I2486" i="7" s="1"/>
  <c r="H2485" i="7"/>
  <c r="I2485" i="7" s="1"/>
  <c r="H2484" i="7"/>
  <c r="I2484" i="7" s="1"/>
  <c r="H2483" i="7"/>
  <c r="I2483" i="7" s="1"/>
  <c r="H2482" i="7"/>
  <c r="I2482" i="7" s="1"/>
  <c r="H2481" i="7"/>
  <c r="I2481" i="7" s="1"/>
  <c r="H2480" i="7"/>
  <c r="I2480" i="7" s="1"/>
  <c r="H2479" i="7"/>
  <c r="I2479" i="7" s="1"/>
  <c r="H2478" i="7"/>
  <c r="I2478" i="7" s="1"/>
  <c r="H2477" i="7"/>
  <c r="I2477" i="7" s="1"/>
  <c r="H2476" i="7"/>
  <c r="I2476" i="7" s="1"/>
  <c r="H2475" i="7"/>
  <c r="I2475" i="7" s="1"/>
  <c r="H2474" i="7"/>
  <c r="I2474" i="7" s="1"/>
  <c r="H2473" i="7"/>
  <c r="I2473" i="7" s="1"/>
  <c r="H2472" i="7"/>
  <c r="I2472" i="7" s="1"/>
  <c r="H2471" i="7"/>
  <c r="I2471" i="7" s="1"/>
  <c r="H2470" i="7"/>
  <c r="I2470" i="7" s="1"/>
  <c r="H2469" i="7"/>
  <c r="I2469" i="7" s="1"/>
  <c r="H2468" i="7"/>
  <c r="I2468" i="7" s="1"/>
  <c r="H2467" i="7"/>
  <c r="I2467" i="7" s="1"/>
  <c r="H2466" i="7"/>
  <c r="I2466" i="7" s="1"/>
  <c r="H2465" i="7"/>
  <c r="I2465" i="7" s="1"/>
  <c r="H2464" i="7"/>
  <c r="I2464" i="7" s="1"/>
  <c r="H2463" i="7"/>
  <c r="I2463" i="7" s="1"/>
  <c r="H2462" i="7"/>
  <c r="I2462" i="7" s="1"/>
  <c r="H2461" i="7"/>
  <c r="I2461" i="7" s="1"/>
  <c r="H2460" i="7"/>
  <c r="I2460" i="7" s="1"/>
  <c r="H2459" i="7"/>
  <c r="I2459" i="7" s="1"/>
  <c r="H2458" i="7"/>
  <c r="I2458" i="7" s="1"/>
  <c r="H2457" i="7"/>
  <c r="I2457" i="7" s="1"/>
  <c r="H2456" i="7"/>
  <c r="I2456" i="7" s="1"/>
  <c r="H2455" i="7"/>
  <c r="I2455" i="7" s="1"/>
  <c r="H2454" i="7"/>
  <c r="I2454" i="7" s="1"/>
  <c r="H2453" i="7"/>
  <c r="I2453" i="7" s="1"/>
  <c r="H2452" i="7"/>
  <c r="I2452" i="7" s="1"/>
  <c r="H2451" i="7"/>
  <c r="I2451" i="7" s="1"/>
  <c r="H2450" i="7"/>
  <c r="I2450" i="7" s="1"/>
  <c r="H2449" i="7"/>
  <c r="I2449" i="7" s="1"/>
  <c r="H2448" i="7"/>
  <c r="I2448" i="7" s="1"/>
  <c r="H2447" i="7"/>
  <c r="I2447" i="7" s="1"/>
  <c r="H2446" i="7"/>
  <c r="I2446" i="7" s="1"/>
  <c r="H2445" i="7"/>
  <c r="I2445" i="7" s="1"/>
  <c r="H2444" i="7"/>
  <c r="I2444" i="7" s="1"/>
  <c r="H2443" i="7"/>
  <c r="I2443" i="7" s="1"/>
  <c r="H2442" i="7"/>
  <c r="I2442" i="7" s="1"/>
  <c r="H2441" i="7"/>
  <c r="I2441" i="7" s="1"/>
  <c r="H2440" i="7"/>
  <c r="I2440" i="7" s="1"/>
  <c r="H2439" i="7"/>
  <c r="I2439" i="7" s="1"/>
  <c r="H2438" i="7"/>
  <c r="I2438" i="7" s="1"/>
  <c r="H2437" i="7"/>
  <c r="I2437" i="7" s="1"/>
  <c r="H2436" i="7"/>
  <c r="I2436" i="7" s="1"/>
  <c r="H2435" i="7"/>
  <c r="I2435" i="7" s="1"/>
  <c r="H2434" i="7"/>
  <c r="I2434" i="7" s="1"/>
  <c r="H2433" i="7"/>
  <c r="I2433" i="7" s="1"/>
  <c r="H2432" i="7"/>
  <c r="I2432" i="7" s="1"/>
  <c r="H2431" i="7"/>
  <c r="I2431" i="7" s="1"/>
  <c r="H2430" i="7"/>
  <c r="I2430" i="7" s="1"/>
  <c r="I2429" i="7"/>
  <c r="H2429" i="7"/>
  <c r="I2428" i="7"/>
  <c r="H2428" i="7"/>
  <c r="I2427" i="7"/>
  <c r="H2427" i="7"/>
  <c r="I2426" i="7"/>
  <c r="H2426" i="7"/>
  <c r="I2425" i="7"/>
  <c r="H2425" i="7"/>
  <c r="I2424" i="7"/>
  <c r="H2424" i="7"/>
  <c r="I2423" i="7"/>
  <c r="H2423" i="7"/>
  <c r="I2422" i="7"/>
  <c r="H2422" i="7"/>
  <c r="I2421" i="7"/>
  <c r="H2421" i="7"/>
  <c r="I2420" i="7"/>
  <c r="H2420" i="7"/>
  <c r="I2419" i="7"/>
  <c r="H2419" i="7"/>
  <c r="I2418" i="7"/>
  <c r="H2418" i="7"/>
  <c r="I2417" i="7"/>
  <c r="H2417" i="7"/>
  <c r="I2416" i="7"/>
  <c r="H2416" i="7"/>
  <c r="I2415" i="7"/>
  <c r="H2415" i="7"/>
  <c r="I2414" i="7"/>
  <c r="H2414" i="7"/>
  <c r="I2413" i="7"/>
  <c r="H2413" i="7"/>
  <c r="I2412" i="7"/>
  <c r="H2412" i="7"/>
  <c r="I2411" i="7"/>
  <c r="H2411" i="7"/>
  <c r="I2410" i="7"/>
  <c r="H2410" i="7"/>
  <c r="I2409" i="7"/>
  <c r="H2409" i="7"/>
  <c r="I2408" i="7"/>
  <c r="H2408" i="7"/>
  <c r="I2407" i="7"/>
  <c r="H2407" i="7"/>
  <c r="I2406" i="7"/>
  <c r="H2406" i="7"/>
  <c r="I2405" i="7"/>
  <c r="H2405" i="7"/>
  <c r="I2404" i="7"/>
  <c r="H2404" i="7"/>
  <c r="I2403" i="7"/>
  <c r="H2403" i="7"/>
  <c r="I2402" i="7"/>
  <c r="H2402" i="7"/>
  <c r="I2401" i="7"/>
  <c r="H2401" i="7"/>
  <c r="I2400" i="7"/>
  <c r="H2400" i="7"/>
  <c r="I2399" i="7"/>
  <c r="H2399" i="7"/>
  <c r="I2398" i="7"/>
  <c r="H2398" i="7"/>
  <c r="I2397" i="7"/>
  <c r="H2397" i="7"/>
  <c r="I2396" i="7"/>
  <c r="H2396" i="7"/>
  <c r="I2395" i="7"/>
  <c r="H2395" i="7"/>
  <c r="I2394" i="7"/>
  <c r="H2394" i="7"/>
  <c r="I2393" i="7"/>
  <c r="H2393" i="7"/>
  <c r="I2392" i="7"/>
  <c r="H2392" i="7"/>
  <c r="I2391" i="7"/>
  <c r="H2391" i="7"/>
  <c r="I2390" i="7"/>
  <c r="H2390" i="7"/>
  <c r="I2389" i="7"/>
  <c r="H2389" i="7"/>
  <c r="I2388" i="7"/>
  <c r="H2388" i="7"/>
  <c r="I2387" i="7"/>
  <c r="H2387" i="7"/>
  <c r="I2386" i="7"/>
  <c r="H2386" i="7"/>
  <c r="I2385" i="7"/>
  <c r="H2385" i="7"/>
  <c r="I2384" i="7"/>
  <c r="H2384" i="7"/>
  <c r="I2383" i="7"/>
  <c r="H2383" i="7"/>
  <c r="I2382" i="7"/>
  <c r="H2382" i="7"/>
  <c r="I2381" i="7"/>
  <c r="H2381" i="7"/>
  <c r="I2380" i="7"/>
  <c r="H2380" i="7"/>
  <c r="I2379" i="7"/>
  <c r="H2379" i="7"/>
  <c r="I2378" i="7"/>
  <c r="H2378" i="7"/>
  <c r="I2377" i="7"/>
  <c r="H2377" i="7"/>
  <c r="I2376" i="7"/>
  <c r="H2376" i="7"/>
  <c r="I2375" i="7"/>
  <c r="H2375" i="7"/>
  <c r="I2374" i="7"/>
  <c r="H2374" i="7"/>
  <c r="I2373" i="7"/>
  <c r="H2373" i="7"/>
  <c r="I2372" i="7"/>
  <c r="H2372" i="7"/>
  <c r="I2371" i="7"/>
  <c r="H2371" i="7"/>
  <c r="I2370" i="7"/>
  <c r="H2370" i="7"/>
  <c r="I2369" i="7"/>
  <c r="H2369" i="7"/>
  <c r="I2368" i="7"/>
  <c r="H2368" i="7"/>
  <c r="I2367" i="7"/>
  <c r="H2367" i="7"/>
  <c r="I2366" i="7"/>
  <c r="H2366" i="7"/>
  <c r="I2365" i="7"/>
  <c r="H2365" i="7"/>
  <c r="I2364" i="7"/>
  <c r="H2364" i="7"/>
  <c r="I2363" i="7"/>
  <c r="H2363" i="7"/>
  <c r="I2362" i="7"/>
  <c r="H2362" i="7"/>
  <c r="I2361" i="7"/>
  <c r="H2361" i="7"/>
  <c r="I2360" i="7"/>
  <c r="H2360" i="7"/>
  <c r="I2359" i="7"/>
  <c r="H2359" i="7"/>
  <c r="I2358" i="7"/>
  <c r="H2358" i="7"/>
  <c r="I2357" i="7"/>
  <c r="H2357" i="7"/>
  <c r="I2356" i="7"/>
  <c r="H2356" i="7"/>
  <c r="I2355" i="7"/>
  <c r="H2355" i="7"/>
  <c r="I2354" i="7"/>
  <c r="H2354" i="7"/>
  <c r="I2353" i="7"/>
  <c r="H2353" i="7"/>
  <c r="I2352" i="7"/>
  <c r="H2352" i="7"/>
  <c r="I2351" i="7"/>
  <c r="H2351" i="7"/>
  <c r="I2350" i="7"/>
  <c r="H2350" i="7"/>
  <c r="I2349" i="7"/>
  <c r="H2349" i="7"/>
  <c r="I2348" i="7"/>
  <c r="H2348" i="7"/>
  <c r="I2347" i="7"/>
  <c r="H2347" i="7"/>
  <c r="I2346" i="7"/>
  <c r="H2346" i="7"/>
  <c r="I2345" i="7"/>
  <c r="H2345" i="7"/>
  <c r="I2344" i="7"/>
  <c r="H2344" i="7"/>
  <c r="I2343" i="7"/>
  <c r="H2343" i="7"/>
  <c r="I2342" i="7"/>
  <c r="H2342" i="7"/>
  <c r="I2341" i="7"/>
  <c r="H2341" i="7"/>
  <c r="I2340" i="7"/>
  <c r="H2340" i="7"/>
  <c r="I2339" i="7"/>
  <c r="H2339" i="7"/>
  <c r="I2338" i="7"/>
  <c r="H2338" i="7"/>
  <c r="I2337" i="7"/>
  <c r="H2337" i="7"/>
  <c r="I2336" i="7"/>
  <c r="H2336" i="7"/>
  <c r="I2335" i="7"/>
  <c r="H2335" i="7"/>
  <c r="I2334" i="7"/>
  <c r="H2334" i="7"/>
  <c r="I2333" i="7"/>
  <c r="H2333" i="7"/>
  <c r="I2332" i="7"/>
  <c r="H2332" i="7"/>
  <c r="I2331" i="7"/>
  <c r="H2331" i="7"/>
  <c r="H2330" i="7"/>
  <c r="I2330" i="7" s="1"/>
  <c r="H2329" i="7"/>
  <c r="I2329" i="7" s="1"/>
  <c r="H2328" i="7"/>
  <c r="I2328" i="7" s="1"/>
  <c r="H2327" i="7"/>
  <c r="I2327" i="7" s="1"/>
  <c r="H2326" i="7"/>
  <c r="I2326" i="7" s="1"/>
  <c r="H2325" i="7"/>
  <c r="I2325" i="7" s="1"/>
  <c r="H2324" i="7"/>
  <c r="I2324" i="7" s="1"/>
  <c r="H2323" i="7"/>
  <c r="I2323" i="7" s="1"/>
  <c r="H2322" i="7"/>
  <c r="I2322" i="7" s="1"/>
  <c r="H2321" i="7"/>
  <c r="I2321" i="7" s="1"/>
  <c r="H2320" i="7"/>
  <c r="I2320" i="7" s="1"/>
  <c r="H2319" i="7"/>
  <c r="I2319" i="7" s="1"/>
  <c r="H2318" i="7"/>
  <c r="I2318" i="7" s="1"/>
  <c r="H2317" i="7"/>
  <c r="I2317" i="7" s="1"/>
  <c r="H2316" i="7"/>
  <c r="I2316" i="7" s="1"/>
  <c r="H2315" i="7"/>
  <c r="I2315" i="7" s="1"/>
  <c r="H2314" i="7"/>
  <c r="I2314" i="7" s="1"/>
  <c r="H2313" i="7"/>
  <c r="I2313" i="7" s="1"/>
  <c r="H2312" i="7"/>
  <c r="I2312" i="7" s="1"/>
  <c r="H2311" i="7"/>
  <c r="I2311" i="7" s="1"/>
  <c r="H2310" i="7"/>
  <c r="I2310" i="7" s="1"/>
  <c r="H2309" i="7"/>
  <c r="I2309" i="7" s="1"/>
  <c r="H2308" i="7"/>
  <c r="I2308" i="7" s="1"/>
  <c r="H2307" i="7"/>
  <c r="I2307" i="7" s="1"/>
  <c r="H2306" i="7"/>
  <c r="I2306" i="7" s="1"/>
  <c r="H2305" i="7"/>
  <c r="I2305" i="7" s="1"/>
  <c r="H2304" i="7"/>
  <c r="I2304" i="7" s="1"/>
  <c r="H2303" i="7"/>
  <c r="I2303" i="7" s="1"/>
  <c r="H2302" i="7"/>
  <c r="I2302" i="7" s="1"/>
  <c r="H2301" i="7"/>
  <c r="I2301" i="7" s="1"/>
  <c r="H2300" i="7"/>
  <c r="I2300" i="7" s="1"/>
  <c r="H2299" i="7"/>
  <c r="I2299" i="7" s="1"/>
  <c r="H2298" i="7"/>
  <c r="I2298" i="7" s="1"/>
  <c r="H2297" i="7"/>
  <c r="I2297" i="7" s="1"/>
  <c r="H2296" i="7"/>
  <c r="I2296" i="7" s="1"/>
  <c r="H2295" i="7"/>
  <c r="I2295" i="7" s="1"/>
  <c r="H2294" i="7"/>
  <c r="I2294" i="7" s="1"/>
  <c r="H2293" i="7"/>
  <c r="I2293" i="7" s="1"/>
  <c r="H2292" i="7"/>
  <c r="I2292" i="7" s="1"/>
  <c r="H2291" i="7"/>
  <c r="I2291" i="7" s="1"/>
  <c r="H2290" i="7"/>
  <c r="I2290" i="7" s="1"/>
  <c r="H2289" i="7"/>
  <c r="I2289" i="7" s="1"/>
  <c r="H2288" i="7"/>
  <c r="I2288" i="7" s="1"/>
  <c r="H2287" i="7"/>
  <c r="I2287" i="7" s="1"/>
  <c r="H2286" i="7"/>
  <c r="I2286" i="7" s="1"/>
  <c r="H2285" i="7"/>
  <c r="I2285" i="7" s="1"/>
  <c r="H2284" i="7"/>
  <c r="I2284" i="7" s="1"/>
  <c r="H2283" i="7"/>
  <c r="I2283" i="7" s="1"/>
  <c r="H2282" i="7"/>
  <c r="I2282" i="7" s="1"/>
  <c r="H2281" i="7"/>
  <c r="I2281" i="7" s="1"/>
  <c r="H2280" i="7"/>
  <c r="I2280" i="7" s="1"/>
  <c r="H2279" i="7"/>
  <c r="I2279" i="7" s="1"/>
  <c r="H2278" i="7"/>
  <c r="I2278" i="7" s="1"/>
  <c r="H2277" i="7"/>
  <c r="I2277" i="7" s="1"/>
  <c r="H2276" i="7"/>
  <c r="I2276" i="7" s="1"/>
  <c r="H2275" i="7"/>
  <c r="I2275" i="7" s="1"/>
  <c r="H2274" i="7"/>
  <c r="I2274" i="7" s="1"/>
  <c r="H2273" i="7"/>
  <c r="I2273" i="7" s="1"/>
  <c r="H2272" i="7"/>
  <c r="I2272" i="7" s="1"/>
  <c r="H2271" i="7"/>
  <c r="I2271" i="7" s="1"/>
  <c r="H2270" i="7"/>
  <c r="I2270" i="7" s="1"/>
  <c r="H2269" i="7"/>
  <c r="I2269" i="7" s="1"/>
  <c r="H2268" i="7"/>
  <c r="I2268" i="7" s="1"/>
  <c r="H2267" i="7"/>
  <c r="I2267" i="7" s="1"/>
  <c r="H2266" i="7"/>
  <c r="I2266" i="7" s="1"/>
  <c r="H2265" i="7"/>
  <c r="I2265" i="7" s="1"/>
  <c r="H2264" i="7"/>
  <c r="I2264" i="7" s="1"/>
  <c r="H2263" i="7"/>
  <c r="I2263" i="7" s="1"/>
  <c r="H2262" i="7"/>
  <c r="I2262" i="7" s="1"/>
  <c r="H2261" i="7"/>
  <c r="I2261" i="7" s="1"/>
  <c r="H2260" i="7"/>
  <c r="I2260" i="7" s="1"/>
  <c r="H2259" i="7"/>
  <c r="I2259" i="7" s="1"/>
  <c r="H2258" i="7"/>
  <c r="I2258" i="7" s="1"/>
  <c r="H2257" i="7"/>
  <c r="I2257" i="7" s="1"/>
  <c r="H2256" i="7"/>
  <c r="I2256" i="7" s="1"/>
  <c r="H2255" i="7"/>
  <c r="I2255" i="7" s="1"/>
  <c r="H2254" i="7"/>
  <c r="I2254" i="7" s="1"/>
  <c r="H2253" i="7"/>
  <c r="I2253" i="7" s="1"/>
  <c r="H2252" i="7"/>
  <c r="I2252" i="7" s="1"/>
  <c r="H2251" i="7"/>
  <c r="I2251" i="7" s="1"/>
  <c r="H2250" i="7"/>
  <c r="I2250" i="7" s="1"/>
  <c r="H2249" i="7"/>
  <c r="I2249" i="7" s="1"/>
  <c r="H2248" i="7"/>
  <c r="I2248" i="7" s="1"/>
  <c r="H2247" i="7"/>
  <c r="I2247" i="7" s="1"/>
  <c r="H2246" i="7"/>
  <c r="I2246" i="7" s="1"/>
  <c r="H2245" i="7"/>
  <c r="I2245" i="7" s="1"/>
  <c r="H2244" i="7"/>
  <c r="I2244" i="7" s="1"/>
  <c r="H2243" i="7"/>
  <c r="I2243" i="7" s="1"/>
  <c r="H2242" i="7"/>
  <c r="I2242" i="7" s="1"/>
  <c r="H2241" i="7"/>
  <c r="I2241" i="7" s="1"/>
  <c r="H2240" i="7"/>
  <c r="I2240" i="7" s="1"/>
  <c r="H2239" i="7"/>
  <c r="I2239" i="7" s="1"/>
  <c r="H2238" i="7"/>
  <c r="I2238" i="7" s="1"/>
  <c r="H2237" i="7"/>
  <c r="I2237" i="7" s="1"/>
  <c r="H2236" i="7"/>
  <c r="I2236" i="7" s="1"/>
  <c r="H2235" i="7"/>
  <c r="I2235" i="7" s="1"/>
  <c r="H2234" i="7"/>
  <c r="I2234" i="7" s="1"/>
  <c r="H2233" i="7"/>
  <c r="I2233" i="7" s="1"/>
  <c r="H2232" i="7"/>
  <c r="I2232" i="7" s="1"/>
  <c r="H2231" i="7"/>
  <c r="I2231" i="7" s="1"/>
  <c r="H2230" i="7"/>
  <c r="I2230" i="7" s="1"/>
  <c r="H2229" i="7"/>
  <c r="I2229" i="7" s="1"/>
  <c r="H2228" i="7"/>
  <c r="I2228" i="7" s="1"/>
  <c r="H2227" i="7"/>
  <c r="I2227" i="7" s="1"/>
  <c r="H2226" i="7"/>
  <c r="I2226" i="7" s="1"/>
  <c r="H2225" i="7"/>
  <c r="I2225" i="7" s="1"/>
  <c r="H2224" i="7"/>
  <c r="I2224" i="7" s="1"/>
  <c r="H2223" i="7"/>
  <c r="I2223" i="7" s="1"/>
  <c r="H2222" i="7"/>
  <c r="I2222" i="7" s="1"/>
  <c r="H2221" i="7"/>
  <c r="I2221" i="7" s="1"/>
  <c r="H2220" i="7"/>
  <c r="I2220" i="7" s="1"/>
  <c r="H2219" i="7"/>
  <c r="I2219" i="7" s="1"/>
  <c r="H2218" i="7"/>
  <c r="I2218" i="7" s="1"/>
  <c r="H2217" i="7"/>
  <c r="I2217" i="7" s="1"/>
  <c r="H2216" i="7"/>
  <c r="I2216" i="7" s="1"/>
  <c r="H2215" i="7"/>
  <c r="I2215" i="7" s="1"/>
  <c r="H2214" i="7"/>
  <c r="I2214" i="7" s="1"/>
  <c r="H2213" i="7"/>
  <c r="I2213" i="7" s="1"/>
  <c r="H2212" i="7"/>
  <c r="I2212" i="7" s="1"/>
  <c r="H2211" i="7"/>
  <c r="I2211" i="7" s="1"/>
  <c r="H2210" i="7"/>
  <c r="I2210" i="7" s="1"/>
  <c r="H2209" i="7"/>
  <c r="I2209" i="7" s="1"/>
  <c r="H2208" i="7"/>
  <c r="I2208" i="7" s="1"/>
  <c r="H2207" i="7"/>
  <c r="I2207" i="7" s="1"/>
  <c r="H2206" i="7"/>
  <c r="I2206" i="7" s="1"/>
  <c r="H2205" i="7"/>
  <c r="I2205" i="7" s="1"/>
  <c r="H2204" i="7"/>
  <c r="I2204" i="7" s="1"/>
  <c r="H2203" i="7"/>
  <c r="I2203" i="7" s="1"/>
  <c r="H2202" i="7"/>
  <c r="I2202" i="7" s="1"/>
  <c r="H2201" i="7"/>
  <c r="I2201" i="7" s="1"/>
  <c r="H2200" i="7"/>
  <c r="I2200" i="7" s="1"/>
  <c r="H2199" i="7"/>
  <c r="I2199" i="7" s="1"/>
  <c r="H2198" i="7"/>
  <c r="I2198" i="7" s="1"/>
  <c r="H2197" i="7"/>
  <c r="I2197" i="7" s="1"/>
  <c r="H2196" i="7"/>
  <c r="I2196" i="7" s="1"/>
  <c r="H2195" i="7"/>
  <c r="I2195" i="7" s="1"/>
  <c r="H2194" i="7"/>
  <c r="I2194" i="7" s="1"/>
  <c r="H2193" i="7"/>
  <c r="I2193" i="7" s="1"/>
  <c r="H2192" i="7"/>
  <c r="I2192" i="7" s="1"/>
  <c r="H2191" i="7"/>
  <c r="I2191" i="7" s="1"/>
  <c r="H2190" i="7"/>
  <c r="I2190" i="7" s="1"/>
  <c r="H2189" i="7"/>
  <c r="I2189" i="7" s="1"/>
  <c r="H2188" i="7"/>
  <c r="I2188" i="7" s="1"/>
  <c r="H2187" i="7"/>
  <c r="I2187" i="7" s="1"/>
  <c r="H2186" i="7"/>
  <c r="I2186" i="7" s="1"/>
  <c r="H2185" i="7"/>
  <c r="I2185" i="7" s="1"/>
  <c r="H2184" i="7"/>
  <c r="I2184" i="7" s="1"/>
  <c r="H2183" i="7"/>
  <c r="I2183" i="7" s="1"/>
  <c r="H2182" i="7"/>
  <c r="I2182" i="7" s="1"/>
  <c r="H2181" i="7"/>
  <c r="I2181" i="7" s="1"/>
  <c r="H2180" i="7"/>
  <c r="I2180" i="7" s="1"/>
  <c r="H2179" i="7"/>
  <c r="I2179" i="7" s="1"/>
  <c r="H2178" i="7"/>
  <c r="I2178" i="7" s="1"/>
  <c r="H2177" i="7"/>
  <c r="I2177" i="7" s="1"/>
  <c r="H2176" i="7"/>
  <c r="I2176" i="7" s="1"/>
  <c r="H2175" i="7"/>
  <c r="I2175" i="7" s="1"/>
  <c r="H2174" i="7"/>
  <c r="I2174" i="7" s="1"/>
  <c r="H2173" i="7"/>
  <c r="I2173" i="7" s="1"/>
  <c r="H2172" i="7"/>
  <c r="I2172" i="7" s="1"/>
  <c r="H2171" i="7"/>
  <c r="I2171" i="7" s="1"/>
  <c r="H2170" i="7"/>
  <c r="I2170" i="7" s="1"/>
  <c r="H2169" i="7"/>
  <c r="I2169" i="7" s="1"/>
  <c r="H2168" i="7"/>
  <c r="I2168" i="7" s="1"/>
  <c r="H2167" i="7"/>
  <c r="I2167" i="7" s="1"/>
  <c r="H2166" i="7"/>
  <c r="I2166" i="7" s="1"/>
  <c r="H2165" i="7"/>
  <c r="I2165" i="7" s="1"/>
  <c r="H2164" i="7"/>
  <c r="I2164" i="7" s="1"/>
  <c r="H2163" i="7"/>
  <c r="I2163" i="7" s="1"/>
  <c r="H2162" i="7"/>
  <c r="I2162" i="7" s="1"/>
  <c r="H2161" i="7"/>
  <c r="I2161" i="7" s="1"/>
  <c r="H2160" i="7"/>
  <c r="I2160" i="7" s="1"/>
  <c r="H2159" i="7"/>
  <c r="I2159" i="7" s="1"/>
  <c r="H2158" i="7"/>
  <c r="I2158" i="7" s="1"/>
  <c r="H2157" i="7"/>
  <c r="I2157" i="7" s="1"/>
  <c r="H2156" i="7"/>
  <c r="I2156" i="7" s="1"/>
  <c r="H2155" i="7"/>
  <c r="I2155" i="7" s="1"/>
  <c r="H2154" i="7"/>
  <c r="I2154" i="7" s="1"/>
  <c r="H2153" i="7"/>
  <c r="I2153" i="7" s="1"/>
  <c r="H2152" i="7"/>
  <c r="I2152" i="7" s="1"/>
  <c r="H2151" i="7"/>
  <c r="I2151" i="7" s="1"/>
  <c r="H2150" i="7"/>
  <c r="I2150" i="7" s="1"/>
  <c r="H2149" i="7"/>
  <c r="I2149" i="7" s="1"/>
  <c r="H2148" i="7"/>
  <c r="I2148" i="7" s="1"/>
  <c r="H2147" i="7"/>
  <c r="I2147" i="7" s="1"/>
  <c r="H2146" i="7"/>
  <c r="I2146" i="7" s="1"/>
  <c r="H2145" i="7"/>
  <c r="I2145" i="7" s="1"/>
  <c r="H2144" i="7"/>
  <c r="I2144" i="7" s="1"/>
  <c r="H2143" i="7"/>
  <c r="I2143" i="7" s="1"/>
  <c r="H2142" i="7"/>
  <c r="I2142" i="7" s="1"/>
  <c r="H2141" i="7"/>
  <c r="I2141" i="7" s="1"/>
  <c r="H2140" i="7"/>
  <c r="I2140" i="7" s="1"/>
  <c r="H2139" i="7"/>
  <c r="I2139" i="7" s="1"/>
  <c r="H2138" i="7"/>
  <c r="I2138" i="7" s="1"/>
  <c r="H2137" i="7"/>
  <c r="I2137" i="7" s="1"/>
  <c r="H2136" i="7"/>
  <c r="I2136" i="7" s="1"/>
  <c r="H2135" i="7"/>
  <c r="I2135" i="7" s="1"/>
  <c r="H2134" i="7"/>
  <c r="I2134" i="7" s="1"/>
  <c r="H2133" i="7"/>
  <c r="I2133" i="7" s="1"/>
  <c r="H2132" i="7"/>
  <c r="I2132" i="7" s="1"/>
  <c r="H2131" i="7"/>
  <c r="I2131" i="7" s="1"/>
  <c r="H2130" i="7"/>
  <c r="I2130" i="7" s="1"/>
  <c r="H2129" i="7"/>
  <c r="I2129" i="7" s="1"/>
  <c r="H2128" i="7"/>
  <c r="I2128" i="7" s="1"/>
  <c r="H2127" i="7"/>
  <c r="I2127" i="7" s="1"/>
  <c r="H2126" i="7"/>
  <c r="I2126" i="7" s="1"/>
  <c r="H2125" i="7"/>
  <c r="I2125" i="7" s="1"/>
  <c r="H2124" i="7"/>
  <c r="I2124" i="7" s="1"/>
  <c r="H2123" i="7"/>
  <c r="I2123" i="7" s="1"/>
  <c r="H2122" i="7"/>
  <c r="I2122" i="7" s="1"/>
  <c r="H2121" i="7"/>
  <c r="I2121" i="7" s="1"/>
  <c r="H2120" i="7"/>
  <c r="I2120" i="7" s="1"/>
  <c r="H2119" i="7"/>
  <c r="I2119" i="7" s="1"/>
  <c r="H2118" i="7"/>
  <c r="I2118" i="7" s="1"/>
  <c r="H2117" i="7"/>
  <c r="I2117" i="7" s="1"/>
  <c r="H2116" i="7"/>
  <c r="I2116" i="7" s="1"/>
  <c r="H2115" i="7"/>
  <c r="I2115" i="7" s="1"/>
  <c r="H2114" i="7"/>
  <c r="I2114" i="7" s="1"/>
  <c r="H2113" i="7"/>
  <c r="I2113" i="7" s="1"/>
  <c r="H2112" i="7"/>
  <c r="I2112" i="7" s="1"/>
  <c r="H2111" i="7"/>
  <c r="I2111" i="7" s="1"/>
  <c r="H2110" i="7"/>
  <c r="I2110" i="7" s="1"/>
  <c r="H2109" i="7"/>
  <c r="I2109" i="7" s="1"/>
  <c r="H2108" i="7"/>
  <c r="I2108" i="7" s="1"/>
  <c r="H2107" i="7"/>
  <c r="I2107" i="7" s="1"/>
  <c r="H2106" i="7"/>
  <c r="I2106" i="7" s="1"/>
  <c r="H2105" i="7"/>
  <c r="I2105" i="7" s="1"/>
  <c r="H2104" i="7"/>
  <c r="I2104" i="7" s="1"/>
  <c r="H2103" i="7"/>
  <c r="I2103" i="7" s="1"/>
  <c r="H2102" i="7"/>
  <c r="I2102" i="7" s="1"/>
  <c r="H2101" i="7"/>
  <c r="I2101" i="7" s="1"/>
  <c r="H2100" i="7"/>
  <c r="I2100" i="7" s="1"/>
  <c r="H2099" i="7"/>
  <c r="I2099" i="7" s="1"/>
  <c r="H2098" i="7"/>
  <c r="I2098" i="7" s="1"/>
  <c r="H2097" i="7"/>
  <c r="I2097" i="7" s="1"/>
  <c r="H2096" i="7"/>
  <c r="I2096" i="7" s="1"/>
  <c r="H2095" i="7"/>
  <c r="I2095" i="7" s="1"/>
  <c r="H2094" i="7"/>
  <c r="I2094" i="7" s="1"/>
  <c r="H2093" i="7"/>
  <c r="I2093" i="7" s="1"/>
  <c r="H2092" i="7"/>
  <c r="I2092" i="7" s="1"/>
  <c r="H2091" i="7"/>
  <c r="I2091" i="7" s="1"/>
  <c r="H2090" i="7"/>
  <c r="I2090" i="7" s="1"/>
  <c r="H2089" i="7"/>
  <c r="I2089" i="7" s="1"/>
  <c r="H2088" i="7"/>
  <c r="I2088" i="7" s="1"/>
  <c r="H2087" i="7"/>
  <c r="I2087" i="7" s="1"/>
  <c r="H2086" i="7"/>
  <c r="I2086" i="7" s="1"/>
  <c r="H2085" i="7"/>
  <c r="I2085" i="7" s="1"/>
  <c r="H2084" i="7"/>
  <c r="I2084" i="7" s="1"/>
  <c r="H2083" i="7"/>
  <c r="I2083" i="7" s="1"/>
  <c r="H2082" i="7"/>
  <c r="I2082" i="7" s="1"/>
  <c r="H2081" i="7"/>
  <c r="I2081" i="7" s="1"/>
  <c r="H2080" i="7"/>
  <c r="I2080" i="7" s="1"/>
  <c r="H2079" i="7"/>
  <c r="I2079" i="7" s="1"/>
  <c r="H2078" i="7"/>
  <c r="I2078" i="7" s="1"/>
  <c r="H2077" i="7"/>
  <c r="I2077" i="7" s="1"/>
  <c r="H2076" i="7"/>
  <c r="I2076" i="7" s="1"/>
  <c r="H2075" i="7"/>
  <c r="I2075" i="7" s="1"/>
  <c r="H2074" i="7"/>
  <c r="I2074" i="7" s="1"/>
  <c r="H2073" i="7"/>
  <c r="I2073" i="7" s="1"/>
  <c r="H2072" i="7"/>
  <c r="I2072" i="7" s="1"/>
  <c r="H2071" i="7"/>
  <c r="I2071" i="7" s="1"/>
  <c r="H2070" i="7"/>
  <c r="I2070" i="7" s="1"/>
  <c r="H2069" i="7"/>
  <c r="I2069" i="7" s="1"/>
  <c r="H2068" i="7"/>
  <c r="I2068" i="7" s="1"/>
  <c r="H2067" i="7"/>
  <c r="I2067" i="7" s="1"/>
  <c r="H2066" i="7"/>
  <c r="I2066" i="7" s="1"/>
  <c r="H2065" i="7"/>
  <c r="I2065" i="7" s="1"/>
  <c r="H2064" i="7"/>
  <c r="I2064" i="7" s="1"/>
  <c r="H2063" i="7"/>
  <c r="I2063" i="7" s="1"/>
  <c r="H2062" i="7"/>
  <c r="I2062" i="7" s="1"/>
  <c r="H2061" i="7"/>
  <c r="I2061" i="7" s="1"/>
  <c r="H2060" i="7"/>
  <c r="I2060" i="7" s="1"/>
  <c r="H2059" i="7"/>
  <c r="I2059" i="7" s="1"/>
  <c r="H2058" i="7"/>
  <c r="I2058" i="7" s="1"/>
  <c r="H2057" i="7"/>
  <c r="I2057" i="7" s="1"/>
  <c r="H2056" i="7"/>
  <c r="I2056" i="7" s="1"/>
  <c r="H2055" i="7"/>
  <c r="I2055" i="7" s="1"/>
  <c r="H2054" i="7"/>
  <c r="I2054" i="7" s="1"/>
  <c r="H2053" i="7"/>
  <c r="I2053" i="7" s="1"/>
  <c r="H2052" i="7"/>
  <c r="I2052" i="7" s="1"/>
  <c r="H2051" i="7"/>
  <c r="I2051" i="7" s="1"/>
  <c r="H2050" i="7"/>
  <c r="I2050" i="7" s="1"/>
  <c r="H2049" i="7"/>
  <c r="I2049" i="7" s="1"/>
  <c r="H2048" i="7"/>
  <c r="I2048" i="7" s="1"/>
  <c r="H2047" i="7"/>
  <c r="I2047" i="7" s="1"/>
  <c r="H2046" i="7"/>
  <c r="I2046" i="7" s="1"/>
  <c r="H2045" i="7"/>
  <c r="I2045" i="7" s="1"/>
  <c r="H2044" i="7"/>
  <c r="I2044" i="7" s="1"/>
  <c r="H2043" i="7"/>
  <c r="I2043" i="7" s="1"/>
  <c r="H2042" i="7"/>
  <c r="I2042" i="7" s="1"/>
  <c r="H2041" i="7"/>
  <c r="I2041" i="7" s="1"/>
  <c r="H2040" i="7"/>
  <c r="I2040" i="7" s="1"/>
  <c r="H2039" i="7"/>
  <c r="I2039" i="7" s="1"/>
  <c r="H2038" i="7"/>
  <c r="I2038" i="7" s="1"/>
  <c r="H2037" i="7"/>
  <c r="I2037" i="7" s="1"/>
  <c r="H2036" i="7"/>
  <c r="I2036" i="7" s="1"/>
  <c r="H2035" i="7"/>
  <c r="I2035" i="7" s="1"/>
  <c r="H2034" i="7"/>
  <c r="I2034" i="7" s="1"/>
  <c r="H2033" i="7"/>
  <c r="I2033" i="7" s="1"/>
  <c r="H2032" i="7"/>
  <c r="I2032" i="7" s="1"/>
  <c r="H2031" i="7"/>
  <c r="I2031" i="7" s="1"/>
  <c r="H2030" i="7"/>
  <c r="I2030" i="7" s="1"/>
  <c r="H2029" i="7"/>
  <c r="I2029" i="7" s="1"/>
  <c r="H2028" i="7"/>
  <c r="I2028" i="7" s="1"/>
  <c r="H2027" i="7"/>
  <c r="I2027" i="7" s="1"/>
  <c r="H2026" i="7"/>
  <c r="I2026" i="7" s="1"/>
  <c r="H2025" i="7"/>
  <c r="I2025" i="7" s="1"/>
  <c r="H2024" i="7"/>
  <c r="I2024" i="7" s="1"/>
  <c r="H2023" i="7"/>
  <c r="I2023" i="7" s="1"/>
  <c r="H2022" i="7"/>
  <c r="I2022" i="7" s="1"/>
  <c r="H2021" i="7"/>
  <c r="I2021" i="7" s="1"/>
  <c r="H2020" i="7"/>
  <c r="I2020" i="7" s="1"/>
  <c r="H2019" i="7"/>
  <c r="I2019" i="7" s="1"/>
  <c r="H2018" i="7"/>
  <c r="I2018" i="7" s="1"/>
  <c r="H2017" i="7"/>
  <c r="I2017" i="7" s="1"/>
  <c r="H2016" i="7"/>
  <c r="I2016" i="7" s="1"/>
  <c r="H2015" i="7"/>
  <c r="I2015" i="7" s="1"/>
  <c r="H2014" i="7"/>
  <c r="I2014" i="7" s="1"/>
  <c r="H2013" i="7"/>
  <c r="I2013" i="7" s="1"/>
  <c r="H2012" i="7"/>
  <c r="I2012" i="7" s="1"/>
  <c r="H2011" i="7"/>
  <c r="I2011" i="7" s="1"/>
  <c r="H2010" i="7"/>
  <c r="I2010" i="7" s="1"/>
  <c r="H2009" i="7"/>
  <c r="I2009" i="7" s="1"/>
  <c r="H2008" i="7"/>
  <c r="I2008" i="7" s="1"/>
  <c r="H2007" i="7"/>
  <c r="I2007" i="7" s="1"/>
  <c r="H2006" i="7"/>
  <c r="I2006" i="7" s="1"/>
  <c r="H2005" i="7"/>
  <c r="I2005" i="7" s="1"/>
  <c r="H2004" i="7"/>
  <c r="I2004" i="7" s="1"/>
  <c r="H2003" i="7"/>
  <c r="I2003" i="7" s="1"/>
  <c r="H2002" i="7"/>
  <c r="I2002" i="7" s="1"/>
  <c r="H2001" i="7"/>
  <c r="I2001" i="7" s="1"/>
  <c r="H2000" i="7"/>
  <c r="I2000" i="7" s="1"/>
  <c r="H1999" i="7"/>
  <c r="I1999" i="7" s="1"/>
  <c r="H1998" i="7"/>
  <c r="I1998" i="7" s="1"/>
  <c r="H1997" i="7"/>
  <c r="I1997" i="7" s="1"/>
  <c r="H1996" i="7"/>
  <c r="I1996" i="7" s="1"/>
  <c r="H1995" i="7"/>
  <c r="I1995" i="7" s="1"/>
  <c r="H1994" i="7"/>
  <c r="I1994" i="7" s="1"/>
  <c r="H1993" i="7"/>
  <c r="I1993" i="7" s="1"/>
  <c r="H1992" i="7"/>
  <c r="I1992" i="7" s="1"/>
  <c r="H1991" i="7"/>
  <c r="I1991" i="7" s="1"/>
  <c r="H1990" i="7"/>
  <c r="I1990" i="7" s="1"/>
  <c r="H1989" i="7"/>
  <c r="I1989" i="7" s="1"/>
  <c r="H1988" i="7"/>
  <c r="I1988" i="7" s="1"/>
  <c r="H1987" i="7"/>
  <c r="I1987" i="7" s="1"/>
  <c r="H1986" i="7"/>
  <c r="I1986" i="7" s="1"/>
  <c r="H1985" i="7"/>
  <c r="I1985" i="7" s="1"/>
  <c r="H1984" i="7"/>
  <c r="I1984" i="7" s="1"/>
  <c r="H1983" i="7"/>
  <c r="I1983" i="7" s="1"/>
  <c r="H1982" i="7"/>
  <c r="I1982" i="7" s="1"/>
  <c r="H1981" i="7"/>
  <c r="I1981" i="7" s="1"/>
  <c r="H1980" i="7"/>
  <c r="I1980" i="7" s="1"/>
  <c r="H1979" i="7"/>
  <c r="I1979" i="7" s="1"/>
  <c r="H1978" i="7"/>
  <c r="I1978" i="7" s="1"/>
  <c r="H1977" i="7"/>
  <c r="I1977" i="7" s="1"/>
  <c r="H1976" i="7"/>
  <c r="I1976" i="7" s="1"/>
  <c r="H1975" i="7"/>
  <c r="I1975" i="7" s="1"/>
  <c r="H1974" i="7"/>
  <c r="I1974" i="7" s="1"/>
  <c r="H1973" i="7"/>
  <c r="I1973" i="7" s="1"/>
  <c r="H1972" i="7"/>
  <c r="I1972" i="7" s="1"/>
  <c r="H1971" i="7"/>
  <c r="I1971" i="7" s="1"/>
  <c r="H1970" i="7"/>
  <c r="I1970" i="7" s="1"/>
  <c r="H1969" i="7"/>
  <c r="I1969" i="7" s="1"/>
  <c r="H1968" i="7"/>
  <c r="I1968" i="7" s="1"/>
  <c r="H1967" i="7"/>
  <c r="I1967" i="7" s="1"/>
  <c r="H1966" i="7"/>
  <c r="I1966" i="7" s="1"/>
  <c r="H1965" i="7"/>
  <c r="I1965" i="7" s="1"/>
  <c r="H1964" i="7"/>
  <c r="I1964" i="7" s="1"/>
  <c r="H1963" i="7"/>
  <c r="I1963" i="7" s="1"/>
  <c r="H1962" i="7"/>
  <c r="I1962" i="7" s="1"/>
  <c r="H1961" i="7"/>
  <c r="I1961" i="7" s="1"/>
  <c r="H1960" i="7"/>
  <c r="I1960" i="7" s="1"/>
  <c r="H1959" i="7"/>
  <c r="I1959" i="7" s="1"/>
  <c r="H1958" i="7"/>
  <c r="I1958" i="7" s="1"/>
  <c r="H1957" i="7"/>
  <c r="I1957" i="7" s="1"/>
  <c r="H1956" i="7"/>
  <c r="I1956" i="7" s="1"/>
  <c r="H1955" i="7"/>
  <c r="I1955" i="7" s="1"/>
  <c r="H1954" i="7"/>
  <c r="I1954" i="7" s="1"/>
  <c r="H1953" i="7"/>
  <c r="I1953" i="7" s="1"/>
  <c r="H1952" i="7"/>
  <c r="I1952" i="7" s="1"/>
  <c r="H1951" i="7"/>
  <c r="I1951" i="7" s="1"/>
  <c r="H1950" i="7"/>
  <c r="I1950" i="7" s="1"/>
  <c r="H1949" i="7"/>
  <c r="I1949" i="7" s="1"/>
  <c r="H1948" i="7"/>
  <c r="I1948" i="7" s="1"/>
  <c r="H1947" i="7"/>
  <c r="I1947" i="7" s="1"/>
  <c r="H1946" i="7"/>
  <c r="I1946" i="7" s="1"/>
  <c r="H1945" i="7"/>
  <c r="I1945" i="7" s="1"/>
  <c r="H1944" i="7"/>
  <c r="I1944" i="7" s="1"/>
  <c r="H1943" i="7"/>
  <c r="I1943" i="7" s="1"/>
  <c r="H1942" i="7"/>
  <c r="I1942" i="7" s="1"/>
  <c r="H1941" i="7"/>
  <c r="I1941" i="7" s="1"/>
  <c r="H1940" i="7"/>
  <c r="I1940" i="7" s="1"/>
  <c r="H1939" i="7"/>
  <c r="I1939" i="7" s="1"/>
  <c r="H1938" i="7"/>
  <c r="I1938" i="7" s="1"/>
  <c r="H1937" i="7"/>
  <c r="I1937" i="7" s="1"/>
  <c r="H1936" i="7"/>
  <c r="I1936" i="7" s="1"/>
  <c r="H1935" i="7"/>
  <c r="I1935" i="7" s="1"/>
  <c r="H1934" i="7"/>
  <c r="I1934" i="7" s="1"/>
  <c r="H1933" i="7"/>
  <c r="I1933" i="7" s="1"/>
  <c r="H1932" i="7"/>
  <c r="I1932" i="7" s="1"/>
  <c r="H1931" i="7"/>
  <c r="I1931" i="7" s="1"/>
  <c r="H1930" i="7"/>
  <c r="I1930" i="7" s="1"/>
  <c r="H1929" i="7"/>
  <c r="I1929" i="7" s="1"/>
  <c r="H1928" i="7"/>
  <c r="I1928" i="7" s="1"/>
  <c r="H1927" i="7"/>
  <c r="I1927" i="7" s="1"/>
  <c r="H1926" i="7"/>
  <c r="I1926" i="7" s="1"/>
  <c r="H1925" i="7"/>
  <c r="I1925" i="7" s="1"/>
  <c r="H1924" i="7"/>
  <c r="I1924" i="7" s="1"/>
  <c r="H1923" i="7"/>
  <c r="I1923" i="7" s="1"/>
  <c r="H1922" i="7"/>
  <c r="I1922" i="7" s="1"/>
  <c r="H1921" i="7"/>
  <c r="I1921" i="7" s="1"/>
  <c r="H1920" i="7"/>
  <c r="I1920" i="7" s="1"/>
  <c r="H1919" i="7"/>
  <c r="I1919" i="7" s="1"/>
  <c r="H1918" i="7"/>
  <c r="I1918" i="7" s="1"/>
  <c r="H1917" i="7"/>
  <c r="I1917" i="7" s="1"/>
  <c r="H1916" i="7"/>
  <c r="I1916" i="7" s="1"/>
  <c r="H1915" i="7"/>
  <c r="I1915" i="7" s="1"/>
  <c r="H1914" i="7"/>
  <c r="I1914" i="7" s="1"/>
  <c r="H1913" i="7"/>
  <c r="I1913" i="7" s="1"/>
  <c r="H1912" i="7"/>
  <c r="I1912" i="7" s="1"/>
  <c r="H1911" i="7"/>
  <c r="I1911" i="7" s="1"/>
  <c r="H1910" i="7"/>
  <c r="I1910" i="7" s="1"/>
  <c r="H1909" i="7"/>
  <c r="I1909" i="7" s="1"/>
  <c r="H1908" i="7"/>
  <c r="I1908" i="7" s="1"/>
  <c r="H1907" i="7"/>
  <c r="I1907" i="7" s="1"/>
  <c r="H1906" i="7"/>
  <c r="I1906" i="7" s="1"/>
  <c r="H1905" i="7"/>
  <c r="I1905" i="7" s="1"/>
  <c r="H1904" i="7"/>
  <c r="I1904" i="7" s="1"/>
  <c r="H1903" i="7"/>
  <c r="I1903" i="7" s="1"/>
  <c r="H1902" i="7"/>
  <c r="I1902" i="7" s="1"/>
  <c r="H1901" i="7"/>
  <c r="I1901" i="7" s="1"/>
  <c r="H1900" i="7"/>
  <c r="I1900" i="7" s="1"/>
  <c r="H1899" i="7"/>
  <c r="I1899" i="7" s="1"/>
  <c r="H1898" i="7"/>
  <c r="I1898" i="7" s="1"/>
  <c r="H1897" i="7"/>
  <c r="I1897" i="7" s="1"/>
  <c r="H1896" i="7"/>
  <c r="I1896" i="7" s="1"/>
  <c r="H1895" i="7"/>
  <c r="I1895" i="7" s="1"/>
  <c r="H1894" i="7"/>
  <c r="I1894" i="7" s="1"/>
  <c r="H1893" i="7"/>
  <c r="I1893" i="7" s="1"/>
  <c r="H1892" i="7"/>
  <c r="I1892" i="7" s="1"/>
  <c r="H1891" i="7"/>
  <c r="I1891" i="7" s="1"/>
  <c r="H1890" i="7"/>
  <c r="I1890" i="7" s="1"/>
  <c r="H1889" i="7"/>
  <c r="I1889" i="7" s="1"/>
  <c r="H1888" i="7"/>
  <c r="I1888" i="7" s="1"/>
  <c r="H1887" i="7"/>
  <c r="I1887" i="7" s="1"/>
  <c r="H1886" i="7"/>
  <c r="I1886" i="7" s="1"/>
  <c r="H1885" i="7"/>
  <c r="I1885" i="7" s="1"/>
  <c r="H1884" i="7"/>
  <c r="I1884" i="7" s="1"/>
  <c r="H1883" i="7"/>
  <c r="I1883" i="7" s="1"/>
  <c r="H1882" i="7"/>
  <c r="I1882" i="7" s="1"/>
  <c r="H1881" i="7"/>
  <c r="I1881" i="7" s="1"/>
  <c r="H1880" i="7"/>
  <c r="I1880" i="7" s="1"/>
  <c r="H1879" i="7"/>
  <c r="I1879" i="7" s="1"/>
  <c r="H1878" i="7"/>
  <c r="I1878" i="7" s="1"/>
  <c r="H1877" i="7"/>
  <c r="I1877" i="7" s="1"/>
  <c r="H1876" i="7"/>
  <c r="I1876" i="7" s="1"/>
  <c r="H1875" i="7"/>
  <c r="I1875" i="7" s="1"/>
  <c r="H1874" i="7"/>
  <c r="I1874" i="7" s="1"/>
  <c r="H1873" i="7"/>
  <c r="I1873" i="7" s="1"/>
  <c r="H1872" i="7"/>
  <c r="I1872" i="7" s="1"/>
  <c r="H1871" i="7"/>
  <c r="I1871" i="7" s="1"/>
  <c r="H1870" i="7"/>
  <c r="I1870" i="7" s="1"/>
  <c r="H1869" i="7"/>
  <c r="I1869" i="7" s="1"/>
  <c r="H1868" i="7"/>
  <c r="I1868" i="7" s="1"/>
  <c r="H1867" i="7"/>
  <c r="I1867" i="7" s="1"/>
  <c r="H1866" i="7"/>
  <c r="I1866" i="7" s="1"/>
  <c r="H1865" i="7"/>
  <c r="I1865" i="7" s="1"/>
  <c r="H1864" i="7"/>
  <c r="I1864" i="7" s="1"/>
  <c r="H1863" i="7"/>
  <c r="I1863" i="7" s="1"/>
  <c r="H1862" i="7"/>
  <c r="I1862" i="7" s="1"/>
  <c r="H1861" i="7"/>
  <c r="I1861" i="7" s="1"/>
  <c r="H1860" i="7"/>
  <c r="I1860" i="7" s="1"/>
  <c r="H1859" i="7"/>
  <c r="I1859" i="7" s="1"/>
  <c r="H1858" i="7"/>
  <c r="I1858" i="7" s="1"/>
  <c r="H1857" i="7"/>
  <c r="I1857" i="7" s="1"/>
  <c r="H1856" i="7"/>
  <c r="I1856" i="7" s="1"/>
  <c r="H1855" i="7"/>
  <c r="I1855" i="7" s="1"/>
  <c r="H1854" i="7"/>
  <c r="I1854" i="7" s="1"/>
  <c r="H1853" i="7"/>
  <c r="I1853" i="7" s="1"/>
  <c r="H1852" i="7"/>
  <c r="I1852" i="7" s="1"/>
  <c r="H1851" i="7"/>
  <c r="I1851" i="7" s="1"/>
  <c r="H1850" i="7"/>
  <c r="I1850" i="7" s="1"/>
  <c r="H1849" i="7"/>
  <c r="I1849" i="7" s="1"/>
  <c r="H1848" i="7"/>
  <c r="I1848" i="7" s="1"/>
  <c r="H1847" i="7"/>
  <c r="I1847" i="7" s="1"/>
  <c r="H1846" i="7"/>
  <c r="I1846" i="7" s="1"/>
  <c r="H1845" i="7"/>
  <c r="I1845" i="7" s="1"/>
  <c r="H1844" i="7"/>
  <c r="I1844" i="7" s="1"/>
  <c r="H1843" i="7"/>
  <c r="I1843" i="7" s="1"/>
  <c r="H1842" i="7"/>
  <c r="I1842" i="7" s="1"/>
  <c r="H1841" i="7"/>
  <c r="I1841" i="7" s="1"/>
  <c r="H1840" i="7"/>
  <c r="I1840" i="7" s="1"/>
  <c r="H1839" i="7"/>
  <c r="I1839" i="7" s="1"/>
  <c r="H1838" i="7"/>
  <c r="I1838" i="7" s="1"/>
  <c r="H1837" i="7"/>
  <c r="I1837" i="7" s="1"/>
  <c r="H1836" i="7"/>
  <c r="I1836" i="7" s="1"/>
  <c r="H1835" i="7"/>
  <c r="I1835" i="7" s="1"/>
  <c r="H1834" i="7"/>
  <c r="I1834" i="7" s="1"/>
  <c r="H1833" i="7"/>
  <c r="I1833" i="7" s="1"/>
  <c r="H1832" i="7"/>
  <c r="I1832" i="7" s="1"/>
  <c r="H1831" i="7"/>
  <c r="I1831" i="7" s="1"/>
  <c r="H1830" i="7"/>
  <c r="I1830" i="7" s="1"/>
  <c r="H1829" i="7"/>
  <c r="I1829" i="7" s="1"/>
  <c r="H1828" i="7"/>
  <c r="I1828" i="7" s="1"/>
  <c r="H1827" i="7"/>
  <c r="I1827" i="7" s="1"/>
  <c r="H1826" i="7"/>
  <c r="I1826" i="7" s="1"/>
  <c r="H1825" i="7"/>
  <c r="I1825" i="7" s="1"/>
  <c r="H1824" i="7"/>
  <c r="I1824" i="7" s="1"/>
  <c r="H1823" i="7"/>
  <c r="I1823" i="7" s="1"/>
  <c r="H1822" i="7"/>
  <c r="I1822" i="7" s="1"/>
  <c r="H1821" i="7"/>
  <c r="I1821" i="7" s="1"/>
  <c r="H1820" i="7"/>
  <c r="I1820" i="7" s="1"/>
  <c r="H1819" i="7"/>
  <c r="I1819" i="7" s="1"/>
  <c r="H1818" i="7"/>
  <c r="I1818" i="7" s="1"/>
  <c r="H1817" i="7"/>
  <c r="I1817" i="7" s="1"/>
  <c r="H1816" i="7"/>
  <c r="I1816" i="7" s="1"/>
  <c r="H1815" i="7"/>
  <c r="I1815" i="7" s="1"/>
  <c r="H1814" i="7"/>
  <c r="I1814" i="7" s="1"/>
  <c r="H1813" i="7"/>
  <c r="I1813" i="7" s="1"/>
  <c r="H1812" i="7"/>
  <c r="I1812" i="7" s="1"/>
  <c r="H1811" i="7"/>
  <c r="I1811" i="7" s="1"/>
  <c r="H1810" i="7"/>
  <c r="I1810" i="7" s="1"/>
  <c r="H1809" i="7"/>
  <c r="I1809" i="7" s="1"/>
  <c r="H1808" i="7"/>
  <c r="I1808" i="7" s="1"/>
  <c r="H1807" i="7"/>
  <c r="I1807" i="7" s="1"/>
  <c r="H1806" i="7"/>
  <c r="I1806" i="7" s="1"/>
  <c r="H1805" i="7"/>
  <c r="I1805" i="7" s="1"/>
  <c r="H1804" i="7"/>
  <c r="I1804" i="7" s="1"/>
  <c r="H1803" i="7"/>
  <c r="I1803" i="7" s="1"/>
  <c r="H1802" i="7"/>
  <c r="I1802" i="7" s="1"/>
  <c r="H1801" i="7"/>
  <c r="I1801" i="7" s="1"/>
  <c r="H1800" i="7"/>
  <c r="I1800" i="7" s="1"/>
  <c r="H1799" i="7"/>
  <c r="I1799" i="7" s="1"/>
  <c r="H1798" i="7"/>
  <c r="I1798" i="7" s="1"/>
  <c r="H1797" i="7"/>
  <c r="I1797" i="7" s="1"/>
  <c r="H1796" i="7"/>
  <c r="I1796" i="7" s="1"/>
  <c r="H1795" i="7"/>
  <c r="I1795" i="7" s="1"/>
  <c r="H1794" i="7"/>
  <c r="I1794" i="7" s="1"/>
  <c r="H1793" i="7"/>
  <c r="I1793" i="7" s="1"/>
  <c r="H1792" i="7"/>
  <c r="I1792" i="7" s="1"/>
  <c r="H1791" i="7"/>
  <c r="I1791" i="7" s="1"/>
  <c r="H1790" i="7"/>
  <c r="I1790" i="7" s="1"/>
  <c r="H1789" i="7"/>
  <c r="I1789" i="7" s="1"/>
  <c r="H1788" i="7"/>
  <c r="I1788" i="7" s="1"/>
  <c r="H1787" i="7"/>
  <c r="I1787" i="7" s="1"/>
  <c r="H1786" i="7"/>
  <c r="I1786" i="7" s="1"/>
  <c r="H1785" i="7"/>
  <c r="I1785" i="7" s="1"/>
  <c r="H1784" i="7"/>
  <c r="I1784" i="7" s="1"/>
  <c r="H1783" i="7"/>
  <c r="I1783" i="7" s="1"/>
  <c r="H1782" i="7"/>
  <c r="I1782" i="7" s="1"/>
  <c r="H1781" i="7"/>
  <c r="I1781" i="7" s="1"/>
  <c r="H1780" i="7"/>
  <c r="I1780" i="7" s="1"/>
  <c r="H1779" i="7"/>
  <c r="I1779" i="7" s="1"/>
  <c r="H1778" i="7"/>
  <c r="I1778" i="7" s="1"/>
  <c r="H1777" i="7"/>
  <c r="I1777" i="7" s="1"/>
  <c r="H1776" i="7"/>
  <c r="I1776" i="7" s="1"/>
  <c r="H1775" i="7"/>
  <c r="I1775" i="7" s="1"/>
  <c r="H1774" i="7"/>
  <c r="I1774" i="7" s="1"/>
  <c r="H1773" i="7"/>
  <c r="I1773" i="7" s="1"/>
  <c r="H1772" i="7"/>
  <c r="I1772" i="7" s="1"/>
  <c r="H1771" i="7"/>
  <c r="I1771" i="7" s="1"/>
  <c r="H1770" i="7"/>
  <c r="I1770" i="7" s="1"/>
  <c r="H1769" i="7"/>
  <c r="I1769" i="7" s="1"/>
  <c r="H1768" i="7"/>
  <c r="I1768" i="7" s="1"/>
  <c r="H1767" i="7"/>
  <c r="I1767" i="7" s="1"/>
  <c r="H1766" i="7"/>
  <c r="I1766" i="7" s="1"/>
  <c r="H1765" i="7"/>
  <c r="I1765" i="7" s="1"/>
  <c r="H1764" i="7"/>
  <c r="I1764" i="7" s="1"/>
  <c r="H1763" i="7"/>
  <c r="I1763" i="7" s="1"/>
  <c r="H1762" i="7"/>
  <c r="I1762" i="7" s="1"/>
  <c r="H1761" i="7"/>
  <c r="I1761" i="7" s="1"/>
  <c r="H1760" i="7"/>
  <c r="I1760" i="7" s="1"/>
  <c r="H1759" i="7"/>
  <c r="I1759" i="7" s="1"/>
  <c r="H1758" i="7"/>
  <c r="I1758" i="7" s="1"/>
  <c r="H1757" i="7"/>
  <c r="I1757" i="7" s="1"/>
  <c r="H1756" i="7"/>
  <c r="I1756" i="7" s="1"/>
  <c r="H1755" i="7"/>
  <c r="I1755" i="7" s="1"/>
  <c r="H1754" i="7"/>
  <c r="I1754" i="7" s="1"/>
  <c r="H1753" i="7"/>
  <c r="I1753" i="7" s="1"/>
  <c r="H1752" i="7"/>
  <c r="I1752" i="7" s="1"/>
  <c r="H1751" i="7"/>
  <c r="I1751" i="7" s="1"/>
  <c r="H1750" i="7"/>
  <c r="I1750" i="7" s="1"/>
  <c r="H1749" i="7"/>
  <c r="I1749" i="7" s="1"/>
  <c r="H1748" i="7"/>
  <c r="I1748" i="7" s="1"/>
  <c r="H1747" i="7"/>
  <c r="I1747" i="7" s="1"/>
  <c r="H1746" i="7"/>
  <c r="I1746" i="7" s="1"/>
  <c r="H1745" i="7"/>
  <c r="I1745" i="7" s="1"/>
  <c r="H1744" i="7"/>
  <c r="I1744" i="7" s="1"/>
  <c r="H1743" i="7"/>
  <c r="I1743" i="7" s="1"/>
  <c r="H1742" i="7"/>
  <c r="I1742" i="7" s="1"/>
  <c r="H1741" i="7"/>
  <c r="I1741" i="7" s="1"/>
  <c r="H1740" i="7"/>
  <c r="I1740" i="7" s="1"/>
  <c r="H1739" i="7"/>
  <c r="I1739" i="7" s="1"/>
  <c r="H1738" i="7"/>
  <c r="I1738" i="7" s="1"/>
  <c r="H1737" i="7"/>
  <c r="I1737" i="7" s="1"/>
  <c r="H1736" i="7"/>
  <c r="I1736" i="7" s="1"/>
  <c r="H1735" i="7"/>
  <c r="I1735" i="7" s="1"/>
  <c r="H1734" i="7"/>
  <c r="I1734" i="7" s="1"/>
  <c r="H1733" i="7"/>
  <c r="I1733" i="7" s="1"/>
  <c r="H1732" i="7"/>
  <c r="I1732" i="7" s="1"/>
  <c r="H1731" i="7"/>
  <c r="I1731" i="7" s="1"/>
  <c r="H1730" i="7"/>
  <c r="I1730" i="7" s="1"/>
  <c r="H1729" i="7"/>
  <c r="I1729" i="7" s="1"/>
  <c r="H1728" i="7"/>
  <c r="I1728" i="7" s="1"/>
  <c r="H1727" i="7"/>
  <c r="I1727" i="7" s="1"/>
  <c r="H1726" i="7"/>
  <c r="I1726" i="7" s="1"/>
  <c r="H1725" i="7"/>
  <c r="I1725" i="7" s="1"/>
  <c r="H1724" i="7"/>
  <c r="I1724" i="7" s="1"/>
  <c r="H1723" i="7"/>
  <c r="I1723" i="7" s="1"/>
  <c r="H1722" i="7"/>
  <c r="I1722" i="7" s="1"/>
  <c r="H1721" i="7"/>
  <c r="I1721" i="7" s="1"/>
  <c r="H1720" i="7"/>
  <c r="I1720" i="7" s="1"/>
  <c r="H1719" i="7"/>
  <c r="I1719" i="7" s="1"/>
  <c r="H1718" i="7"/>
  <c r="I1718" i="7" s="1"/>
  <c r="H1717" i="7"/>
  <c r="I1717" i="7" s="1"/>
  <c r="H1716" i="7"/>
  <c r="I1716" i="7" s="1"/>
  <c r="H1715" i="7"/>
  <c r="I1715" i="7" s="1"/>
  <c r="H1714" i="7"/>
  <c r="I1714" i="7" s="1"/>
  <c r="H1713" i="7"/>
  <c r="I1713" i="7" s="1"/>
  <c r="H1712" i="7"/>
  <c r="I1712" i="7" s="1"/>
  <c r="H1711" i="7"/>
  <c r="I1711" i="7" s="1"/>
  <c r="H1710" i="7"/>
  <c r="I1710" i="7" s="1"/>
  <c r="H1709" i="7"/>
  <c r="I1709" i="7" s="1"/>
  <c r="H1708" i="7"/>
  <c r="I1708" i="7" s="1"/>
  <c r="H1707" i="7"/>
  <c r="I1707" i="7" s="1"/>
  <c r="H1706" i="7"/>
  <c r="I1706" i="7" s="1"/>
  <c r="H1705" i="7"/>
  <c r="I1705" i="7" s="1"/>
  <c r="H1704" i="7"/>
  <c r="I1704" i="7" s="1"/>
  <c r="H1703" i="7"/>
  <c r="I1703" i="7" s="1"/>
  <c r="H1702" i="7"/>
  <c r="I1702" i="7" s="1"/>
  <c r="H1701" i="7"/>
  <c r="I1701" i="7" s="1"/>
  <c r="H1700" i="7"/>
  <c r="I1700" i="7" s="1"/>
  <c r="H1699" i="7"/>
  <c r="I1699" i="7" s="1"/>
  <c r="H1698" i="7"/>
  <c r="I1698" i="7" s="1"/>
  <c r="H1697" i="7"/>
  <c r="I1697" i="7" s="1"/>
  <c r="H1696" i="7"/>
  <c r="I1696" i="7" s="1"/>
  <c r="H1695" i="7"/>
  <c r="I1695" i="7" s="1"/>
  <c r="H1694" i="7"/>
  <c r="I1694" i="7" s="1"/>
  <c r="H1693" i="7"/>
  <c r="I1693" i="7" s="1"/>
  <c r="H1692" i="7"/>
  <c r="I1692" i="7" s="1"/>
  <c r="H1691" i="7"/>
  <c r="I1691" i="7" s="1"/>
  <c r="H1690" i="7"/>
  <c r="I1690" i="7" s="1"/>
  <c r="H1689" i="7"/>
  <c r="I1689" i="7" s="1"/>
  <c r="H1688" i="7"/>
  <c r="I1688" i="7" s="1"/>
  <c r="H1687" i="7"/>
  <c r="I1687" i="7" s="1"/>
  <c r="H1686" i="7"/>
  <c r="I1686" i="7" s="1"/>
  <c r="H1685" i="7"/>
  <c r="I1685" i="7" s="1"/>
  <c r="H1684" i="7"/>
  <c r="I1684" i="7" s="1"/>
  <c r="H1683" i="7"/>
  <c r="I1683" i="7" s="1"/>
  <c r="H1682" i="7"/>
  <c r="I1682" i="7" s="1"/>
  <c r="H1681" i="7"/>
  <c r="I1681" i="7" s="1"/>
  <c r="H1680" i="7"/>
  <c r="I1680" i="7" s="1"/>
  <c r="H1679" i="7"/>
  <c r="I1679" i="7" s="1"/>
  <c r="H1678" i="7"/>
  <c r="I1678" i="7" s="1"/>
  <c r="H1677" i="7"/>
  <c r="I1677" i="7" s="1"/>
  <c r="H1676" i="7"/>
  <c r="I1676" i="7" s="1"/>
  <c r="H1675" i="7"/>
  <c r="I1675" i="7" s="1"/>
  <c r="H1674" i="7"/>
  <c r="I1674" i="7" s="1"/>
  <c r="H1673" i="7"/>
  <c r="I1673" i="7" s="1"/>
  <c r="H1672" i="7"/>
  <c r="I1672" i="7" s="1"/>
  <c r="H1671" i="7"/>
  <c r="I1671" i="7" s="1"/>
  <c r="H1670" i="7"/>
  <c r="I1670" i="7" s="1"/>
  <c r="H1669" i="7"/>
  <c r="I1669" i="7" s="1"/>
  <c r="H1668" i="7"/>
  <c r="I1668" i="7" s="1"/>
  <c r="H1667" i="7"/>
  <c r="I1667" i="7" s="1"/>
  <c r="H1666" i="7"/>
  <c r="I1666" i="7" s="1"/>
  <c r="H1665" i="7"/>
  <c r="I1665" i="7" s="1"/>
  <c r="H1664" i="7"/>
  <c r="I1664" i="7" s="1"/>
  <c r="H1663" i="7"/>
  <c r="I1663" i="7" s="1"/>
  <c r="H1662" i="7"/>
  <c r="I1662" i="7" s="1"/>
  <c r="H1661" i="7"/>
  <c r="I1661" i="7" s="1"/>
  <c r="H1660" i="7"/>
  <c r="I1660" i="7" s="1"/>
  <c r="H1659" i="7"/>
  <c r="I1659" i="7" s="1"/>
  <c r="H1658" i="7"/>
  <c r="I1658" i="7" s="1"/>
  <c r="H1657" i="7"/>
  <c r="I1657" i="7" s="1"/>
  <c r="H1656" i="7"/>
  <c r="I1656" i="7" s="1"/>
  <c r="H1655" i="7"/>
  <c r="I1655" i="7" s="1"/>
  <c r="H1654" i="7"/>
  <c r="I1654" i="7" s="1"/>
  <c r="H1653" i="7"/>
  <c r="I1653" i="7" s="1"/>
  <c r="H1652" i="7"/>
  <c r="I1652" i="7" s="1"/>
  <c r="H1651" i="7"/>
  <c r="I1651" i="7" s="1"/>
  <c r="H1650" i="7"/>
  <c r="I1650" i="7" s="1"/>
  <c r="H1649" i="7"/>
  <c r="I1649" i="7" s="1"/>
  <c r="H1648" i="7"/>
  <c r="I1648" i="7" s="1"/>
  <c r="H1647" i="7"/>
  <c r="I1647" i="7" s="1"/>
  <c r="H1646" i="7"/>
  <c r="I1646" i="7" s="1"/>
  <c r="H1645" i="7"/>
  <c r="I1645" i="7" s="1"/>
  <c r="H1644" i="7"/>
  <c r="I1644" i="7" s="1"/>
  <c r="H1643" i="7"/>
  <c r="I1643" i="7" s="1"/>
  <c r="H1642" i="7"/>
  <c r="I1642" i="7" s="1"/>
  <c r="H1641" i="7"/>
  <c r="I1641" i="7" s="1"/>
  <c r="H1640" i="7"/>
  <c r="I1640" i="7" s="1"/>
  <c r="H1639" i="7"/>
  <c r="I1639" i="7" s="1"/>
  <c r="H1638" i="7"/>
  <c r="I1638" i="7" s="1"/>
  <c r="H1637" i="7"/>
  <c r="I1637" i="7" s="1"/>
  <c r="H1636" i="7"/>
  <c r="I1636" i="7" s="1"/>
  <c r="H1635" i="7"/>
  <c r="I1635" i="7" s="1"/>
  <c r="H1634" i="7"/>
  <c r="I1634" i="7" s="1"/>
  <c r="H1633" i="7"/>
  <c r="I1633" i="7" s="1"/>
  <c r="H1632" i="7"/>
  <c r="I1632" i="7" s="1"/>
  <c r="H1631" i="7"/>
  <c r="I1631" i="7" s="1"/>
  <c r="H1630" i="7"/>
  <c r="I1630" i="7" s="1"/>
  <c r="H1629" i="7"/>
  <c r="I1629" i="7" s="1"/>
  <c r="H1628" i="7"/>
  <c r="I1628" i="7" s="1"/>
  <c r="H1627" i="7"/>
  <c r="I1627" i="7" s="1"/>
  <c r="H1626" i="7"/>
  <c r="I1626" i="7" s="1"/>
  <c r="H1625" i="7"/>
  <c r="I1625" i="7" s="1"/>
  <c r="H1624" i="7"/>
  <c r="I1624" i="7" s="1"/>
  <c r="H1623" i="7"/>
  <c r="I1623" i="7" s="1"/>
  <c r="H1622" i="7"/>
  <c r="I1622" i="7" s="1"/>
  <c r="H1621" i="7"/>
  <c r="I1621" i="7" s="1"/>
  <c r="H1620" i="7"/>
  <c r="I1620" i="7" s="1"/>
  <c r="H1619" i="7"/>
  <c r="I1619" i="7" s="1"/>
  <c r="H1618" i="7"/>
  <c r="I1618" i="7" s="1"/>
  <c r="H1617" i="7"/>
  <c r="I1617" i="7" s="1"/>
  <c r="H1616" i="7"/>
  <c r="I1616" i="7" s="1"/>
  <c r="H1615" i="7"/>
  <c r="I1615" i="7" s="1"/>
  <c r="H1614" i="7"/>
  <c r="I1614" i="7" s="1"/>
  <c r="H1613" i="7"/>
  <c r="I1613" i="7" s="1"/>
  <c r="H1612" i="7"/>
  <c r="I1612" i="7" s="1"/>
  <c r="H1611" i="7"/>
  <c r="I1611" i="7" s="1"/>
  <c r="H1610" i="7"/>
  <c r="I1610" i="7" s="1"/>
  <c r="H1609" i="7"/>
  <c r="I1609" i="7" s="1"/>
  <c r="H1608" i="7"/>
  <c r="I1608" i="7" s="1"/>
  <c r="H1607" i="7"/>
  <c r="I1607" i="7" s="1"/>
  <c r="H1606" i="7"/>
  <c r="I1606" i="7" s="1"/>
  <c r="H1605" i="7"/>
  <c r="I1605" i="7" s="1"/>
  <c r="H1604" i="7"/>
  <c r="I1604" i="7" s="1"/>
  <c r="H1603" i="7"/>
  <c r="I1603" i="7" s="1"/>
  <c r="H1602" i="7"/>
  <c r="I1602" i="7" s="1"/>
  <c r="H1601" i="7"/>
  <c r="I1601" i="7" s="1"/>
  <c r="H1600" i="7"/>
  <c r="I1600" i="7" s="1"/>
  <c r="H1599" i="7"/>
  <c r="I1599" i="7" s="1"/>
  <c r="H1598" i="7"/>
  <c r="I1598" i="7" s="1"/>
  <c r="H1597" i="7"/>
  <c r="I1597" i="7" s="1"/>
  <c r="H1596" i="7"/>
  <c r="I1596" i="7" s="1"/>
  <c r="H1595" i="7"/>
  <c r="I1595" i="7" s="1"/>
  <c r="H1594" i="7"/>
  <c r="I1594" i="7" s="1"/>
  <c r="H1593" i="7"/>
  <c r="I1593" i="7" s="1"/>
  <c r="H1592" i="7"/>
  <c r="I1592" i="7" s="1"/>
  <c r="H1591" i="7"/>
  <c r="I1591" i="7" s="1"/>
  <c r="H1590" i="7"/>
  <c r="I1590" i="7" s="1"/>
  <c r="H1589" i="7"/>
  <c r="I1589" i="7" s="1"/>
  <c r="H1588" i="7"/>
  <c r="I1588" i="7" s="1"/>
  <c r="H1587" i="7"/>
  <c r="I1587" i="7" s="1"/>
  <c r="H1586" i="7"/>
  <c r="I1586" i="7" s="1"/>
  <c r="H1585" i="7"/>
  <c r="I1585" i="7" s="1"/>
  <c r="H1584" i="7"/>
  <c r="I1584" i="7" s="1"/>
  <c r="H1583" i="7"/>
  <c r="I1583" i="7" s="1"/>
  <c r="H1582" i="7"/>
  <c r="I1582" i="7" s="1"/>
  <c r="H1581" i="7"/>
  <c r="I1581" i="7" s="1"/>
  <c r="H1580" i="7"/>
  <c r="I1580" i="7" s="1"/>
  <c r="H1579" i="7"/>
  <c r="I1579" i="7" s="1"/>
  <c r="H1578" i="7"/>
  <c r="I1578" i="7" s="1"/>
  <c r="H1577" i="7"/>
  <c r="I1577" i="7" s="1"/>
  <c r="H1576" i="7"/>
  <c r="I1576" i="7" s="1"/>
  <c r="H1575" i="7"/>
  <c r="I1575" i="7" s="1"/>
  <c r="H1574" i="7"/>
  <c r="I1574" i="7" s="1"/>
  <c r="H1573" i="7"/>
  <c r="I1573" i="7" s="1"/>
  <c r="H1572" i="7"/>
  <c r="I1572" i="7" s="1"/>
  <c r="H1571" i="7"/>
  <c r="I1571" i="7" s="1"/>
  <c r="H1570" i="7"/>
  <c r="I1570" i="7" s="1"/>
  <c r="H1569" i="7"/>
  <c r="I1569" i="7" s="1"/>
  <c r="H1568" i="7"/>
  <c r="I1568" i="7" s="1"/>
  <c r="H1567" i="7"/>
  <c r="I1567" i="7" s="1"/>
  <c r="H1566" i="7"/>
  <c r="I1566" i="7" s="1"/>
  <c r="H1565" i="7"/>
  <c r="I1565" i="7" s="1"/>
  <c r="H1564" i="7"/>
  <c r="I1564" i="7" s="1"/>
  <c r="H1563" i="7"/>
  <c r="I1563" i="7" s="1"/>
  <c r="H1562" i="7"/>
  <c r="I1562" i="7" s="1"/>
  <c r="H1561" i="7"/>
  <c r="I1561" i="7" s="1"/>
  <c r="H1560" i="7"/>
  <c r="I1560" i="7" s="1"/>
  <c r="H1559" i="7"/>
  <c r="I1559" i="7" s="1"/>
  <c r="H1558" i="7"/>
  <c r="I1558" i="7" s="1"/>
  <c r="H1557" i="7"/>
  <c r="I1557" i="7" s="1"/>
  <c r="H1556" i="7"/>
  <c r="I1556" i="7" s="1"/>
  <c r="H1555" i="7"/>
  <c r="I1555" i="7" s="1"/>
  <c r="H1554" i="7"/>
  <c r="I1554" i="7" s="1"/>
  <c r="H1553" i="7"/>
  <c r="I1553" i="7" s="1"/>
  <c r="H1552" i="7"/>
  <c r="I1552" i="7" s="1"/>
  <c r="H1551" i="7"/>
  <c r="I1551" i="7" s="1"/>
  <c r="H1550" i="7"/>
  <c r="I1550" i="7" s="1"/>
  <c r="H1549" i="7"/>
  <c r="I1549" i="7" s="1"/>
  <c r="H1548" i="7"/>
  <c r="I1548" i="7" s="1"/>
  <c r="H1547" i="7"/>
  <c r="I1547" i="7" s="1"/>
  <c r="H1546" i="7"/>
  <c r="I1546" i="7" s="1"/>
  <c r="H1545" i="7"/>
  <c r="I1545" i="7" s="1"/>
  <c r="H1544" i="7"/>
  <c r="I1544" i="7" s="1"/>
  <c r="H1543" i="7"/>
  <c r="I1543" i="7" s="1"/>
  <c r="H1542" i="7"/>
  <c r="I1542" i="7" s="1"/>
  <c r="H1541" i="7"/>
  <c r="I1541" i="7" s="1"/>
  <c r="H1540" i="7"/>
  <c r="I1540" i="7" s="1"/>
  <c r="H1539" i="7"/>
  <c r="I1539" i="7" s="1"/>
  <c r="H1538" i="7"/>
  <c r="I1538" i="7" s="1"/>
  <c r="H1537" i="7"/>
  <c r="I1537" i="7" s="1"/>
  <c r="H1536" i="7"/>
  <c r="I1536" i="7" s="1"/>
  <c r="H1535" i="7"/>
  <c r="I1535" i="7" s="1"/>
  <c r="H1534" i="7"/>
  <c r="I1534" i="7" s="1"/>
  <c r="H1533" i="7"/>
  <c r="I1533" i="7" s="1"/>
  <c r="H1532" i="7"/>
  <c r="I1532" i="7" s="1"/>
  <c r="H1531" i="7"/>
  <c r="I1531" i="7" s="1"/>
  <c r="H1530" i="7"/>
  <c r="I1530" i="7" s="1"/>
  <c r="H1529" i="7"/>
  <c r="I1529" i="7" s="1"/>
  <c r="H1528" i="7"/>
  <c r="I1528" i="7" s="1"/>
  <c r="H1527" i="7"/>
  <c r="I1527" i="7" s="1"/>
  <c r="H1526" i="7"/>
  <c r="I1526" i="7" s="1"/>
  <c r="H1525" i="7"/>
  <c r="I1525" i="7" s="1"/>
  <c r="H1524" i="7"/>
  <c r="I1524" i="7" s="1"/>
  <c r="H1523" i="7"/>
  <c r="I1523" i="7" s="1"/>
  <c r="H1522" i="7"/>
  <c r="I1522" i="7" s="1"/>
  <c r="H1521" i="7"/>
  <c r="I1521" i="7" s="1"/>
  <c r="H1520" i="7"/>
  <c r="I1520" i="7" s="1"/>
  <c r="H1519" i="7"/>
  <c r="I1519" i="7" s="1"/>
  <c r="H1518" i="7"/>
  <c r="I1518" i="7" s="1"/>
  <c r="H1517" i="7"/>
  <c r="I1517" i="7" s="1"/>
  <c r="H1516" i="7"/>
  <c r="I1516" i="7" s="1"/>
  <c r="H1515" i="7"/>
  <c r="I1515" i="7" s="1"/>
  <c r="H1514" i="7"/>
  <c r="I1514" i="7" s="1"/>
  <c r="H1513" i="7"/>
  <c r="I1513" i="7" s="1"/>
  <c r="H1512" i="7"/>
  <c r="I1512" i="7" s="1"/>
  <c r="H1511" i="7"/>
  <c r="I1511" i="7" s="1"/>
  <c r="H1510" i="7"/>
  <c r="I1510" i="7" s="1"/>
  <c r="H1509" i="7"/>
  <c r="I1509" i="7" s="1"/>
  <c r="H1508" i="7"/>
  <c r="I1508" i="7" s="1"/>
  <c r="H1507" i="7"/>
  <c r="I1507" i="7" s="1"/>
  <c r="H1506" i="7"/>
  <c r="I1506" i="7" s="1"/>
  <c r="H1505" i="7"/>
  <c r="I1505" i="7" s="1"/>
  <c r="H1504" i="7"/>
  <c r="I1504" i="7" s="1"/>
  <c r="H1503" i="7"/>
  <c r="I1503" i="7" s="1"/>
  <c r="H1502" i="7"/>
  <c r="I1502" i="7" s="1"/>
  <c r="H1501" i="7"/>
  <c r="I1501" i="7" s="1"/>
  <c r="H1500" i="7"/>
  <c r="I1500" i="7" s="1"/>
  <c r="H1499" i="7"/>
  <c r="I1499" i="7" s="1"/>
  <c r="H1498" i="7"/>
  <c r="I1498" i="7" s="1"/>
  <c r="H1497" i="7"/>
  <c r="I1497" i="7" s="1"/>
  <c r="H1496" i="7"/>
  <c r="I1496" i="7" s="1"/>
  <c r="H1495" i="7"/>
  <c r="I1495" i="7" s="1"/>
  <c r="H1494" i="7"/>
  <c r="I1494" i="7" s="1"/>
  <c r="H1493" i="7"/>
  <c r="I1493" i="7" s="1"/>
  <c r="H1492" i="7"/>
  <c r="I1492" i="7" s="1"/>
  <c r="H1491" i="7"/>
  <c r="I1491" i="7" s="1"/>
  <c r="H1490" i="7"/>
  <c r="I1490" i="7" s="1"/>
  <c r="H1489" i="7"/>
  <c r="I1489" i="7" s="1"/>
  <c r="H1488" i="7"/>
  <c r="I1488" i="7" s="1"/>
  <c r="H1487" i="7"/>
  <c r="I1487" i="7" s="1"/>
  <c r="H1486" i="7"/>
  <c r="I1486" i="7" s="1"/>
  <c r="H1485" i="7"/>
  <c r="I1485" i="7" s="1"/>
  <c r="H1484" i="7"/>
  <c r="I1484" i="7" s="1"/>
  <c r="H1483" i="7"/>
  <c r="I1483" i="7" s="1"/>
  <c r="H1482" i="7"/>
  <c r="I1482" i="7" s="1"/>
  <c r="H1481" i="7"/>
  <c r="I1481" i="7" s="1"/>
  <c r="H1480" i="7"/>
  <c r="I1480" i="7" s="1"/>
  <c r="H1479" i="7"/>
  <c r="I1479" i="7" s="1"/>
  <c r="H1478" i="7"/>
  <c r="I1478" i="7" s="1"/>
  <c r="H1477" i="7"/>
  <c r="I1477" i="7" s="1"/>
  <c r="H1476" i="7"/>
  <c r="I1476" i="7" s="1"/>
  <c r="H1475" i="7"/>
  <c r="I1475" i="7" s="1"/>
  <c r="H1474" i="7"/>
  <c r="I1474" i="7" s="1"/>
  <c r="H1473" i="7"/>
  <c r="I1473" i="7" s="1"/>
  <c r="H1472" i="7"/>
  <c r="I1472" i="7" s="1"/>
  <c r="H1471" i="7"/>
  <c r="I1471" i="7" s="1"/>
  <c r="H1470" i="7"/>
  <c r="I1470" i="7" s="1"/>
  <c r="H1469" i="7"/>
  <c r="I1469" i="7" s="1"/>
  <c r="H1468" i="7"/>
  <c r="I1468" i="7" s="1"/>
  <c r="H1467" i="7"/>
  <c r="I1467" i="7" s="1"/>
  <c r="H1466" i="7"/>
  <c r="I1466" i="7" s="1"/>
  <c r="H1465" i="7"/>
  <c r="I1465" i="7" s="1"/>
  <c r="H1464" i="7"/>
  <c r="I1464" i="7" s="1"/>
  <c r="H1463" i="7"/>
  <c r="I1463" i="7" s="1"/>
  <c r="H1462" i="7"/>
  <c r="I1462" i="7" s="1"/>
  <c r="H1461" i="7"/>
  <c r="I1461" i="7" s="1"/>
  <c r="H1460" i="7"/>
  <c r="I1460" i="7" s="1"/>
  <c r="H1459" i="7"/>
  <c r="I1459" i="7" s="1"/>
  <c r="H1458" i="7"/>
  <c r="I1458" i="7" s="1"/>
  <c r="H1457" i="7"/>
  <c r="I1457" i="7" s="1"/>
  <c r="H1456" i="7"/>
  <c r="I1456" i="7" s="1"/>
  <c r="H1455" i="7"/>
  <c r="I1455" i="7" s="1"/>
  <c r="H1454" i="7"/>
  <c r="I1454" i="7" s="1"/>
  <c r="H1453" i="7"/>
  <c r="I1453" i="7" s="1"/>
  <c r="H1452" i="7"/>
  <c r="I1452" i="7" s="1"/>
  <c r="H1451" i="7"/>
  <c r="I1451" i="7" s="1"/>
  <c r="H1450" i="7"/>
  <c r="I1450" i="7" s="1"/>
  <c r="H1449" i="7"/>
  <c r="I1449" i="7" s="1"/>
  <c r="H1448" i="7"/>
  <c r="I1448" i="7" s="1"/>
  <c r="H1447" i="7"/>
  <c r="I1447" i="7" s="1"/>
  <c r="H1446" i="7"/>
  <c r="I1446" i="7" s="1"/>
  <c r="H1445" i="7"/>
  <c r="I1445" i="7" s="1"/>
  <c r="H1444" i="7"/>
  <c r="I1444" i="7" s="1"/>
  <c r="H1443" i="7"/>
  <c r="I1443" i="7" s="1"/>
  <c r="H1442" i="7"/>
  <c r="I1442" i="7" s="1"/>
  <c r="H1441" i="7"/>
  <c r="I1441" i="7" s="1"/>
  <c r="H1440" i="7"/>
  <c r="I1440" i="7" s="1"/>
  <c r="H1439" i="7"/>
  <c r="I1439" i="7" s="1"/>
  <c r="H1438" i="7"/>
  <c r="I1438" i="7" s="1"/>
  <c r="H1437" i="7"/>
  <c r="I1437" i="7" s="1"/>
  <c r="H1436" i="7"/>
  <c r="I1436" i="7" s="1"/>
  <c r="H1435" i="7"/>
  <c r="I1435" i="7" s="1"/>
  <c r="H1434" i="7"/>
  <c r="I1434" i="7" s="1"/>
  <c r="H1433" i="7"/>
  <c r="I1433" i="7" s="1"/>
  <c r="H1432" i="7"/>
  <c r="I1432" i="7" s="1"/>
  <c r="H1431" i="7"/>
  <c r="I1431" i="7" s="1"/>
  <c r="H1430" i="7"/>
  <c r="I1430" i="7" s="1"/>
  <c r="H1429" i="7"/>
  <c r="I1429" i="7" s="1"/>
  <c r="H1428" i="7"/>
  <c r="I1428" i="7" s="1"/>
  <c r="H1427" i="7"/>
  <c r="I1427" i="7" s="1"/>
  <c r="H1426" i="7"/>
  <c r="I1426" i="7" s="1"/>
  <c r="H1425" i="7"/>
  <c r="I1425" i="7" s="1"/>
  <c r="H1424" i="7"/>
  <c r="I1424" i="7" s="1"/>
  <c r="H1423" i="7"/>
  <c r="I1423" i="7" s="1"/>
  <c r="H1422" i="7"/>
  <c r="I1422" i="7" s="1"/>
  <c r="H1421" i="7"/>
  <c r="I1421" i="7" s="1"/>
  <c r="H1420" i="7"/>
  <c r="I1420" i="7" s="1"/>
  <c r="H1419" i="7"/>
  <c r="I1419" i="7" s="1"/>
  <c r="H1418" i="7"/>
  <c r="I1418" i="7" s="1"/>
  <c r="H1417" i="7"/>
  <c r="I1417" i="7" s="1"/>
  <c r="H1416" i="7"/>
  <c r="I1416" i="7" s="1"/>
  <c r="H1415" i="7"/>
  <c r="I1415" i="7" s="1"/>
  <c r="H1414" i="7"/>
  <c r="I1414" i="7" s="1"/>
  <c r="H1413" i="7"/>
  <c r="I1413" i="7" s="1"/>
  <c r="H1412" i="7"/>
  <c r="I1412" i="7" s="1"/>
  <c r="H1411" i="7"/>
  <c r="I1411" i="7" s="1"/>
  <c r="H1410" i="7"/>
  <c r="I1410" i="7" s="1"/>
  <c r="H1409" i="7"/>
  <c r="I1409" i="7" s="1"/>
  <c r="H1408" i="7"/>
  <c r="I1408" i="7" s="1"/>
  <c r="H1407" i="7"/>
  <c r="I1407" i="7" s="1"/>
  <c r="H1406" i="7"/>
  <c r="I1406" i="7" s="1"/>
  <c r="H1405" i="7"/>
  <c r="I1405" i="7" s="1"/>
  <c r="H1404" i="7"/>
  <c r="I1404" i="7" s="1"/>
  <c r="H1403" i="7"/>
  <c r="I1403" i="7" s="1"/>
  <c r="H1402" i="7"/>
  <c r="I1402" i="7" s="1"/>
  <c r="H1401" i="7"/>
  <c r="I1401" i="7" s="1"/>
  <c r="H1400" i="7"/>
  <c r="I1400" i="7" s="1"/>
  <c r="H1399" i="7"/>
  <c r="I1399" i="7" s="1"/>
  <c r="H1398" i="7"/>
  <c r="I1398" i="7" s="1"/>
  <c r="H1397" i="7"/>
  <c r="I1397" i="7" s="1"/>
  <c r="H1396" i="7"/>
  <c r="I1396" i="7" s="1"/>
  <c r="H1395" i="7"/>
  <c r="I1395" i="7" s="1"/>
  <c r="H1394" i="7"/>
  <c r="I1394" i="7" s="1"/>
  <c r="H1393" i="7"/>
  <c r="I1393" i="7" s="1"/>
  <c r="H1392" i="7"/>
  <c r="I1392" i="7" s="1"/>
  <c r="H1391" i="7"/>
  <c r="I1391" i="7" s="1"/>
  <c r="H1390" i="7"/>
  <c r="I1390" i="7" s="1"/>
  <c r="H1389" i="7"/>
  <c r="I1389" i="7" s="1"/>
  <c r="H1388" i="7"/>
  <c r="I1388" i="7" s="1"/>
  <c r="H1387" i="7"/>
  <c r="I1387" i="7" s="1"/>
  <c r="H1386" i="7"/>
  <c r="I1386" i="7" s="1"/>
  <c r="H1385" i="7"/>
  <c r="I1385" i="7" s="1"/>
  <c r="H1384" i="7"/>
  <c r="I1384" i="7" s="1"/>
  <c r="H1383" i="7"/>
  <c r="I1383" i="7" s="1"/>
  <c r="H1382" i="7"/>
  <c r="I1382" i="7" s="1"/>
  <c r="H1381" i="7"/>
  <c r="I1381" i="7" s="1"/>
  <c r="H1380" i="7"/>
  <c r="I1380" i="7" s="1"/>
  <c r="H1379" i="7"/>
  <c r="I1379" i="7" s="1"/>
  <c r="H1378" i="7"/>
  <c r="I1378" i="7" s="1"/>
  <c r="H1377" i="7"/>
  <c r="I1377" i="7" s="1"/>
  <c r="H1376" i="7"/>
  <c r="I1376" i="7" s="1"/>
  <c r="H1375" i="7"/>
  <c r="I1375" i="7" s="1"/>
  <c r="H1374" i="7"/>
  <c r="I1374" i="7" s="1"/>
  <c r="H1373" i="7"/>
  <c r="I1373" i="7" s="1"/>
  <c r="H1372" i="7"/>
  <c r="I1372" i="7" s="1"/>
  <c r="H1371" i="7"/>
  <c r="I1371" i="7" s="1"/>
  <c r="H1370" i="7"/>
  <c r="I1370" i="7" s="1"/>
  <c r="H1369" i="7"/>
  <c r="I1369" i="7" s="1"/>
  <c r="H1368" i="7"/>
  <c r="I1368" i="7" s="1"/>
  <c r="H1367" i="7"/>
  <c r="I1367" i="7" s="1"/>
  <c r="H1366" i="7"/>
  <c r="I1366" i="7" s="1"/>
  <c r="H1365" i="7"/>
  <c r="I1365" i="7" s="1"/>
  <c r="H1364" i="7"/>
  <c r="I1364" i="7" s="1"/>
  <c r="H1363" i="7"/>
  <c r="I1363" i="7" s="1"/>
  <c r="H1362" i="7"/>
  <c r="I1362" i="7" s="1"/>
  <c r="H1361" i="7"/>
  <c r="I1361" i="7" s="1"/>
  <c r="H1360" i="7"/>
  <c r="I1360" i="7" s="1"/>
  <c r="H1359" i="7"/>
  <c r="I1359" i="7" s="1"/>
  <c r="H1358" i="7"/>
  <c r="I1358" i="7" s="1"/>
  <c r="H1357" i="7"/>
  <c r="I1357" i="7" s="1"/>
  <c r="H1356" i="7"/>
  <c r="I1356" i="7" s="1"/>
  <c r="H1355" i="7"/>
  <c r="I1355" i="7" s="1"/>
  <c r="H1354" i="7"/>
  <c r="I1354" i="7" s="1"/>
  <c r="H1353" i="7"/>
  <c r="I1353" i="7" s="1"/>
  <c r="H1352" i="7"/>
  <c r="I1352" i="7" s="1"/>
  <c r="H1351" i="7"/>
  <c r="I1351" i="7" s="1"/>
  <c r="H1350" i="7"/>
  <c r="I1350" i="7" s="1"/>
  <c r="H1349" i="7"/>
  <c r="I1349" i="7" s="1"/>
  <c r="H1348" i="7"/>
  <c r="I1348" i="7" s="1"/>
  <c r="H1347" i="7"/>
  <c r="I1347" i="7" s="1"/>
  <c r="H1346" i="7"/>
  <c r="I1346" i="7" s="1"/>
  <c r="H1345" i="7"/>
  <c r="I1345" i="7" s="1"/>
  <c r="H1344" i="7"/>
  <c r="I1344" i="7" s="1"/>
  <c r="H1343" i="7"/>
  <c r="I1343" i="7" s="1"/>
  <c r="H1342" i="7"/>
  <c r="I1342" i="7" s="1"/>
  <c r="H1341" i="7"/>
  <c r="I1341" i="7" s="1"/>
  <c r="H1340" i="7"/>
  <c r="I1340" i="7" s="1"/>
  <c r="H1339" i="7"/>
  <c r="I1339" i="7" s="1"/>
  <c r="H1338" i="7"/>
  <c r="I1338" i="7" s="1"/>
  <c r="H1337" i="7"/>
  <c r="I1337" i="7" s="1"/>
  <c r="H1336" i="7"/>
  <c r="I1336" i="7" s="1"/>
  <c r="H1335" i="7"/>
  <c r="I1335" i="7" s="1"/>
  <c r="H1334" i="7"/>
  <c r="I1334" i="7" s="1"/>
  <c r="H1333" i="7"/>
  <c r="I1333" i="7" s="1"/>
  <c r="H1332" i="7"/>
  <c r="I1332" i="7" s="1"/>
  <c r="H1331" i="7"/>
  <c r="I1331" i="7" s="1"/>
  <c r="H1330" i="7"/>
  <c r="I1330" i="7" s="1"/>
  <c r="H1329" i="7"/>
  <c r="I1329" i="7" s="1"/>
  <c r="H1328" i="7"/>
  <c r="I1328" i="7" s="1"/>
  <c r="H1327" i="7"/>
  <c r="I1327" i="7" s="1"/>
  <c r="H1326" i="7"/>
  <c r="I1326" i="7" s="1"/>
  <c r="H1325" i="7"/>
  <c r="I1325" i="7" s="1"/>
  <c r="H1324" i="7"/>
  <c r="I1324" i="7" s="1"/>
  <c r="H1323" i="7"/>
  <c r="I1323" i="7" s="1"/>
  <c r="H1322" i="7"/>
  <c r="I1322" i="7" s="1"/>
  <c r="H1321" i="7"/>
  <c r="I1321" i="7" s="1"/>
  <c r="H1320" i="7"/>
  <c r="I1320" i="7" s="1"/>
  <c r="H1319" i="7"/>
  <c r="I1319" i="7" s="1"/>
  <c r="H1318" i="7"/>
  <c r="I1318" i="7" s="1"/>
  <c r="H1317" i="7"/>
  <c r="I1317" i="7" s="1"/>
  <c r="H1316" i="7"/>
  <c r="I1316" i="7" s="1"/>
  <c r="H1315" i="7"/>
  <c r="I1315" i="7" s="1"/>
  <c r="H1314" i="7"/>
  <c r="I1314" i="7" s="1"/>
  <c r="H1313" i="7"/>
  <c r="I1313" i="7" s="1"/>
  <c r="H1312" i="7"/>
  <c r="I1312" i="7" s="1"/>
  <c r="H1311" i="7"/>
  <c r="I1311" i="7" s="1"/>
  <c r="H1310" i="7"/>
  <c r="I1310" i="7" s="1"/>
  <c r="H1309" i="7"/>
  <c r="I1309" i="7" s="1"/>
  <c r="H1308" i="7"/>
  <c r="I1308" i="7" s="1"/>
  <c r="H1307" i="7"/>
  <c r="I1307" i="7" s="1"/>
  <c r="H1306" i="7"/>
  <c r="I1306" i="7" s="1"/>
  <c r="H1305" i="7"/>
  <c r="I1305" i="7" s="1"/>
  <c r="H1304" i="7"/>
  <c r="I1304" i="7" s="1"/>
  <c r="H1303" i="7"/>
  <c r="I1303" i="7" s="1"/>
  <c r="H1302" i="7"/>
  <c r="I1302" i="7" s="1"/>
  <c r="H1301" i="7"/>
  <c r="I1301" i="7" s="1"/>
  <c r="H1300" i="7"/>
  <c r="I1300" i="7" s="1"/>
  <c r="H1299" i="7"/>
  <c r="I1299" i="7" s="1"/>
  <c r="H1298" i="7"/>
  <c r="I1298" i="7" s="1"/>
  <c r="H1297" i="7"/>
  <c r="I1297" i="7" s="1"/>
  <c r="H1296" i="7"/>
  <c r="I1296" i="7" s="1"/>
  <c r="H1295" i="7"/>
  <c r="I1295" i="7" s="1"/>
  <c r="H1294" i="7"/>
  <c r="I1294" i="7" s="1"/>
  <c r="H1293" i="7"/>
  <c r="I1293" i="7" s="1"/>
  <c r="H1292" i="7"/>
  <c r="I1292" i="7" s="1"/>
  <c r="H1291" i="7"/>
  <c r="I1291" i="7" s="1"/>
  <c r="H1290" i="7"/>
  <c r="I1290" i="7" s="1"/>
  <c r="H1289" i="7"/>
  <c r="I1289" i="7" s="1"/>
  <c r="H1288" i="7"/>
  <c r="I1288" i="7" s="1"/>
  <c r="H1287" i="7"/>
  <c r="I1287" i="7" s="1"/>
  <c r="H1286" i="7"/>
  <c r="I1286" i="7" s="1"/>
  <c r="H1285" i="7"/>
  <c r="I1285" i="7" s="1"/>
  <c r="H1284" i="7"/>
  <c r="I1284" i="7" s="1"/>
  <c r="H1283" i="7"/>
  <c r="I1283" i="7" s="1"/>
  <c r="H1282" i="7"/>
  <c r="I1282" i="7" s="1"/>
  <c r="H1281" i="7"/>
  <c r="I1281" i="7" s="1"/>
  <c r="H1280" i="7"/>
  <c r="I1280" i="7" s="1"/>
  <c r="H1279" i="7"/>
  <c r="I1279" i="7" s="1"/>
  <c r="H1278" i="7"/>
  <c r="I1278" i="7" s="1"/>
  <c r="H1277" i="7"/>
  <c r="I1277" i="7" s="1"/>
  <c r="H1276" i="7"/>
  <c r="I1276" i="7" s="1"/>
  <c r="H1275" i="7"/>
  <c r="I1275" i="7" s="1"/>
  <c r="H1274" i="7"/>
  <c r="I1274" i="7" s="1"/>
  <c r="H1273" i="7"/>
  <c r="I1273" i="7" s="1"/>
  <c r="H1272" i="7"/>
  <c r="I1272" i="7" s="1"/>
  <c r="H1271" i="7"/>
  <c r="I1271" i="7" s="1"/>
  <c r="H1270" i="7"/>
  <c r="I1270" i="7" s="1"/>
  <c r="H1269" i="7"/>
  <c r="I1269" i="7" s="1"/>
  <c r="H1268" i="7"/>
  <c r="I1268" i="7" s="1"/>
  <c r="H1267" i="7"/>
  <c r="I1267" i="7" s="1"/>
  <c r="H1266" i="7"/>
  <c r="I1266" i="7" s="1"/>
  <c r="H1265" i="7"/>
  <c r="I1265" i="7" s="1"/>
  <c r="H1264" i="7"/>
  <c r="I1264" i="7" s="1"/>
  <c r="H1263" i="7"/>
  <c r="I1263" i="7" s="1"/>
  <c r="H1262" i="7"/>
  <c r="I1262" i="7" s="1"/>
  <c r="H1261" i="7"/>
  <c r="I1261" i="7" s="1"/>
  <c r="H1260" i="7"/>
  <c r="I1260" i="7" s="1"/>
  <c r="H1259" i="7"/>
  <c r="I1259" i="7" s="1"/>
  <c r="H1258" i="7"/>
  <c r="I1258" i="7" s="1"/>
  <c r="H1257" i="7"/>
  <c r="I1257" i="7" s="1"/>
  <c r="H1256" i="7"/>
  <c r="I1256" i="7" s="1"/>
  <c r="H1255" i="7"/>
  <c r="I1255" i="7" s="1"/>
  <c r="H1254" i="7"/>
  <c r="I1254" i="7" s="1"/>
  <c r="H1253" i="7"/>
  <c r="I1253" i="7" s="1"/>
  <c r="H1252" i="7"/>
  <c r="I1252" i="7" s="1"/>
  <c r="H1251" i="7"/>
  <c r="I1251" i="7" s="1"/>
  <c r="H1250" i="7"/>
  <c r="I1250" i="7" s="1"/>
  <c r="H1249" i="7"/>
  <c r="I1249" i="7" s="1"/>
  <c r="H1248" i="7"/>
  <c r="I1248" i="7" s="1"/>
  <c r="H1247" i="7"/>
  <c r="I1247" i="7" s="1"/>
  <c r="H1246" i="7"/>
  <c r="I1246" i="7" s="1"/>
  <c r="H1245" i="7"/>
  <c r="I1245" i="7" s="1"/>
  <c r="H1244" i="7"/>
  <c r="I1244" i="7" s="1"/>
  <c r="H1243" i="7"/>
  <c r="I1243" i="7" s="1"/>
  <c r="H1242" i="7"/>
  <c r="I1242" i="7" s="1"/>
  <c r="H1241" i="7"/>
  <c r="I1241" i="7" s="1"/>
  <c r="H1240" i="7"/>
  <c r="I1240" i="7" s="1"/>
  <c r="H1239" i="7"/>
  <c r="I1239" i="7" s="1"/>
  <c r="H1238" i="7"/>
  <c r="I1238" i="7" s="1"/>
  <c r="H1237" i="7"/>
  <c r="I1237" i="7" s="1"/>
  <c r="H1236" i="7"/>
  <c r="I1236" i="7" s="1"/>
  <c r="H1235" i="7"/>
  <c r="I1235" i="7" s="1"/>
  <c r="H1234" i="7"/>
  <c r="I1234" i="7" s="1"/>
  <c r="H1233" i="7"/>
  <c r="I1233" i="7" s="1"/>
  <c r="H1232" i="7"/>
  <c r="I1232" i="7" s="1"/>
  <c r="H1231" i="7"/>
  <c r="I1231" i="7" s="1"/>
  <c r="H1230" i="7"/>
  <c r="I1230" i="7" s="1"/>
  <c r="H1229" i="7"/>
  <c r="I1229" i="7" s="1"/>
  <c r="H1228" i="7"/>
  <c r="I1228" i="7" s="1"/>
  <c r="H1227" i="7"/>
  <c r="I1227" i="7" s="1"/>
  <c r="H1226" i="7"/>
  <c r="I1226" i="7" s="1"/>
  <c r="H1225" i="7"/>
  <c r="I1225" i="7" s="1"/>
  <c r="H1224" i="7"/>
  <c r="I1224" i="7" s="1"/>
  <c r="H1223" i="7"/>
  <c r="I1223" i="7" s="1"/>
  <c r="H1222" i="7"/>
  <c r="I1222" i="7" s="1"/>
  <c r="H1221" i="7"/>
  <c r="I1221" i="7" s="1"/>
  <c r="H1220" i="7"/>
  <c r="I1220" i="7" s="1"/>
  <c r="H1219" i="7"/>
  <c r="I1219" i="7" s="1"/>
  <c r="H1218" i="7"/>
  <c r="I1218" i="7" s="1"/>
  <c r="H1217" i="7"/>
  <c r="I1217" i="7" s="1"/>
  <c r="H1216" i="7"/>
  <c r="I1216" i="7" s="1"/>
  <c r="H1215" i="7"/>
  <c r="I1215" i="7" s="1"/>
  <c r="H1214" i="7"/>
  <c r="I1214" i="7" s="1"/>
  <c r="H1213" i="7"/>
  <c r="I1213" i="7" s="1"/>
  <c r="H1212" i="7"/>
  <c r="I1212" i="7" s="1"/>
  <c r="H1211" i="7"/>
  <c r="I1211" i="7" s="1"/>
  <c r="H1210" i="7"/>
  <c r="I1210" i="7" s="1"/>
  <c r="H1209" i="7"/>
  <c r="I1209" i="7" s="1"/>
  <c r="H1208" i="7"/>
  <c r="I1208" i="7" s="1"/>
  <c r="H1207" i="7"/>
  <c r="I1207" i="7" s="1"/>
  <c r="H1206" i="7"/>
  <c r="I1206" i="7" s="1"/>
  <c r="H1205" i="7"/>
  <c r="I1205" i="7" s="1"/>
  <c r="H1204" i="7"/>
  <c r="I1204" i="7" s="1"/>
  <c r="H1203" i="7"/>
  <c r="I1203" i="7" s="1"/>
  <c r="H1202" i="7"/>
  <c r="I1202" i="7" s="1"/>
  <c r="H1201" i="7"/>
  <c r="I1201" i="7" s="1"/>
  <c r="H1200" i="7"/>
  <c r="I1200" i="7" s="1"/>
  <c r="H1199" i="7"/>
  <c r="I1199" i="7" s="1"/>
  <c r="H1198" i="7"/>
  <c r="I1198" i="7" s="1"/>
  <c r="H1197" i="7"/>
  <c r="I1197" i="7" s="1"/>
  <c r="H1196" i="7"/>
  <c r="I1196" i="7" s="1"/>
  <c r="H1195" i="7"/>
  <c r="I1195" i="7" s="1"/>
  <c r="H1194" i="7"/>
  <c r="I1194" i="7" s="1"/>
  <c r="H1193" i="7"/>
  <c r="I1193" i="7" s="1"/>
  <c r="H1192" i="7"/>
  <c r="I1192" i="7" s="1"/>
  <c r="H1191" i="7"/>
  <c r="I1191" i="7" s="1"/>
  <c r="H1190" i="7"/>
  <c r="I1190" i="7" s="1"/>
  <c r="H1189" i="7"/>
  <c r="I1189" i="7" s="1"/>
  <c r="H1188" i="7"/>
  <c r="I1188" i="7" s="1"/>
  <c r="H1187" i="7"/>
  <c r="I1187" i="7" s="1"/>
  <c r="H1186" i="7"/>
  <c r="I1186" i="7" s="1"/>
  <c r="H1185" i="7"/>
  <c r="I1185" i="7" s="1"/>
  <c r="H1184" i="7"/>
  <c r="I1184" i="7" s="1"/>
  <c r="H1183" i="7"/>
  <c r="I1183" i="7" s="1"/>
  <c r="H1182" i="7"/>
  <c r="I1182" i="7" s="1"/>
  <c r="H1181" i="7"/>
  <c r="I1181" i="7" s="1"/>
  <c r="H1180" i="7"/>
  <c r="I1180" i="7" s="1"/>
  <c r="H1179" i="7"/>
  <c r="I1179" i="7" s="1"/>
  <c r="H1178" i="7"/>
  <c r="I1178" i="7" s="1"/>
  <c r="H1177" i="7"/>
  <c r="I1177" i="7" s="1"/>
  <c r="H1176" i="7"/>
  <c r="I1176" i="7" s="1"/>
  <c r="H1175" i="7"/>
  <c r="I1175" i="7" s="1"/>
  <c r="H1174" i="7"/>
  <c r="I1174" i="7" s="1"/>
  <c r="H1173" i="7"/>
  <c r="I1173" i="7" s="1"/>
  <c r="H1172" i="7"/>
  <c r="I1172" i="7" s="1"/>
  <c r="H1171" i="7"/>
  <c r="I1171" i="7" s="1"/>
  <c r="H1170" i="7"/>
  <c r="I1170" i="7" s="1"/>
  <c r="H1169" i="7"/>
  <c r="I1169" i="7" s="1"/>
  <c r="H1168" i="7"/>
  <c r="I1168" i="7" s="1"/>
  <c r="H1167" i="7"/>
  <c r="I1167" i="7" s="1"/>
  <c r="H1166" i="7"/>
  <c r="I1166" i="7" s="1"/>
  <c r="H1165" i="7"/>
  <c r="I1165" i="7" s="1"/>
  <c r="H1164" i="7"/>
  <c r="I1164" i="7" s="1"/>
  <c r="H1163" i="7"/>
  <c r="I1163" i="7" s="1"/>
  <c r="H1162" i="7"/>
  <c r="I1162" i="7" s="1"/>
  <c r="H1161" i="7"/>
  <c r="I1161" i="7" s="1"/>
  <c r="H1160" i="7"/>
  <c r="I1160" i="7" s="1"/>
  <c r="H1159" i="7"/>
  <c r="I1159" i="7" s="1"/>
  <c r="H1158" i="7"/>
  <c r="I1158" i="7" s="1"/>
  <c r="H1157" i="7"/>
  <c r="I1157" i="7" s="1"/>
  <c r="H1156" i="7"/>
  <c r="I1156" i="7" s="1"/>
  <c r="H1155" i="7"/>
  <c r="I1155" i="7" s="1"/>
  <c r="H1154" i="7"/>
  <c r="I1154" i="7" s="1"/>
  <c r="H1153" i="7"/>
  <c r="I1153" i="7" s="1"/>
  <c r="H1152" i="7"/>
  <c r="I1152" i="7" s="1"/>
  <c r="H1151" i="7"/>
  <c r="I1151" i="7" s="1"/>
  <c r="H1150" i="7"/>
  <c r="I1150" i="7" s="1"/>
  <c r="H1149" i="7"/>
  <c r="I1149" i="7" s="1"/>
  <c r="H1148" i="7"/>
  <c r="I1148" i="7" s="1"/>
  <c r="H1147" i="7"/>
  <c r="I1147" i="7" s="1"/>
  <c r="H1146" i="7"/>
  <c r="I1146" i="7" s="1"/>
  <c r="H1145" i="7"/>
  <c r="I1145" i="7" s="1"/>
  <c r="H1144" i="7"/>
  <c r="I1144" i="7" s="1"/>
  <c r="H1143" i="7"/>
  <c r="I1143" i="7" s="1"/>
  <c r="H1142" i="7"/>
  <c r="I1142" i="7" s="1"/>
  <c r="H1141" i="7"/>
  <c r="I1141" i="7" s="1"/>
  <c r="H1140" i="7"/>
  <c r="I1140" i="7" s="1"/>
  <c r="H1139" i="7"/>
  <c r="I1139" i="7" s="1"/>
  <c r="H1138" i="7"/>
  <c r="I1138" i="7" s="1"/>
  <c r="H1137" i="7"/>
  <c r="I1137" i="7" s="1"/>
  <c r="H1136" i="7"/>
  <c r="I1136" i="7" s="1"/>
  <c r="H1135" i="7"/>
  <c r="I1135" i="7" s="1"/>
  <c r="H1134" i="7"/>
  <c r="I1134" i="7" s="1"/>
  <c r="H1133" i="7"/>
  <c r="I1133" i="7" s="1"/>
  <c r="H1132" i="7"/>
  <c r="I1132" i="7" s="1"/>
  <c r="H1131" i="7"/>
  <c r="I1131" i="7" s="1"/>
  <c r="H1130" i="7"/>
  <c r="I1130" i="7" s="1"/>
  <c r="H1129" i="7"/>
  <c r="I1129" i="7" s="1"/>
  <c r="H1128" i="7"/>
  <c r="I1128" i="7" s="1"/>
  <c r="H1127" i="7"/>
  <c r="I1127" i="7" s="1"/>
  <c r="H1126" i="7"/>
  <c r="I1126" i="7" s="1"/>
  <c r="H1125" i="7"/>
  <c r="I1125" i="7" s="1"/>
  <c r="H1124" i="7"/>
  <c r="I1124" i="7" s="1"/>
  <c r="H1123" i="7"/>
  <c r="I1123" i="7" s="1"/>
  <c r="H1122" i="7"/>
  <c r="I1122" i="7" s="1"/>
  <c r="H1121" i="7"/>
  <c r="I1121" i="7" s="1"/>
  <c r="H1120" i="7"/>
  <c r="I1120" i="7" s="1"/>
  <c r="H1119" i="7"/>
  <c r="I1119" i="7" s="1"/>
  <c r="H1118" i="7"/>
  <c r="I1118" i="7" s="1"/>
  <c r="H1117" i="7"/>
  <c r="I1117" i="7" s="1"/>
  <c r="H1116" i="7"/>
  <c r="I1116" i="7" s="1"/>
  <c r="H1115" i="7"/>
  <c r="I1115" i="7" s="1"/>
  <c r="H1114" i="7"/>
  <c r="I1114" i="7" s="1"/>
  <c r="H1113" i="7"/>
  <c r="I1113" i="7" s="1"/>
  <c r="H1112" i="7"/>
  <c r="I1112" i="7" s="1"/>
  <c r="H1111" i="7"/>
  <c r="I1111" i="7" s="1"/>
  <c r="H1110" i="7"/>
  <c r="I1110" i="7" s="1"/>
  <c r="H1109" i="7"/>
  <c r="I1109" i="7" s="1"/>
  <c r="H1108" i="7"/>
  <c r="I1108" i="7" s="1"/>
  <c r="H1107" i="7"/>
  <c r="I1107" i="7" s="1"/>
  <c r="H1106" i="7"/>
  <c r="I1106" i="7" s="1"/>
  <c r="H1105" i="7"/>
  <c r="I1105" i="7" s="1"/>
  <c r="H1104" i="7"/>
  <c r="I1104" i="7" s="1"/>
  <c r="H1103" i="7"/>
  <c r="I1103" i="7" s="1"/>
  <c r="H1102" i="7"/>
  <c r="I1102" i="7" s="1"/>
  <c r="H1101" i="7"/>
  <c r="I1101" i="7" s="1"/>
  <c r="H1100" i="7"/>
  <c r="I1100" i="7" s="1"/>
  <c r="H1099" i="7"/>
  <c r="I1099" i="7" s="1"/>
  <c r="H1098" i="7"/>
  <c r="I1098" i="7" s="1"/>
  <c r="H1097" i="7"/>
  <c r="I1097" i="7" s="1"/>
  <c r="H1096" i="7"/>
  <c r="I1096" i="7" s="1"/>
  <c r="H1095" i="7"/>
  <c r="I1095" i="7" s="1"/>
  <c r="H1094" i="7"/>
  <c r="I1094" i="7" s="1"/>
  <c r="H1093" i="7"/>
  <c r="I1093" i="7" s="1"/>
  <c r="H1092" i="7"/>
  <c r="I1092" i="7" s="1"/>
  <c r="H1091" i="7"/>
  <c r="I1091" i="7" s="1"/>
  <c r="H1090" i="7"/>
  <c r="I1090" i="7" s="1"/>
  <c r="H1089" i="7"/>
  <c r="I1089" i="7" s="1"/>
  <c r="H1088" i="7"/>
  <c r="I1088" i="7" s="1"/>
  <c r="H1087" i="7"/>
  <c r="I1087" i="7" s="1"/>
  <c r="H1086" i="7"/>
  <c r="I1086" i="7" s="1"/>
  <c r="H1085" i="7"/>
  <c r="I1085" i="7" s="1"/>
  <c r="H1084" i="7"/>
  <c r="I1084" i="7" s="1"/>
  <c r="H1083" i="7"/>
  <c r="I1083" i="7" s="1"/>
  <c r="H1082" i="7"/>
  <c r="I1082" i="7" s="1"/>
  <c r="H1081" i="7"/>
  <c r="I1081" i="7" s="1"/>
  <c r="H1080" i="7"/>
  <c r="I1080" i="7" s="1"/>
  <c r="H1079" i="7"/>
  <c r="I1079" i="7" s="1"/>
  <c r="H1078" i="7"/>
  <c r="I1078" i="7" s="1"/>
  <c r="H1077" i="7"/>
  <c r="I1077" i="7" s="1"/>
  <c r="H1076" i="7"/>
  <c r="I1076" i="7" s="1"/>
  <c r="H1075" i="7"/>
  <c r="I1075" i="7" s="1"/>
  <c r="H1074" i="7"/>
  <c r="I1074" i="7" s="1"/>
  <c r="H1073" i="7"/>
  <c r="I1073" i="7" s="1"/>
  <c r="H1072" i="7"/>
  <c r="I1072" i="7" s="1"/>
  <c r="H1071" i="7"/>
  <c r="I1071" i="7" s="1"/>
  <c r="H1070" i="7"/>
  <c r="I1070" i="7" s="1"/>
  <c r="H1069" i="7"/>
  <c r="I1069" i="7" s="1"/>
  <c r="H1068" i="7"/>
  <c r="I1068" i="7" s="1"/>
  <c r="H1067" i="7"/>
  <c r="I1067" i="7" s="1"/>
  <c r="H1066" i="7"/>
  <c r="I1066" i="7" s="1"/>
  <c r="H1065" i="7"/>
  <c r="I1065" i="7" s="1"/>
  <c r="H1064" i="7"/>
  <c r="I1064" i="7" s="1"/>
  <c r="H1063" i="7"/>
  <c r="I1063" i="7" s="1"/>
  <c r="H1062" i="7"/>
  <c r="I1062" i="7" s="1"/>
  <c r="H1061" i="7"/>
  <c r="I1061" i="7" s="1"/>
  <c r="H1060" i="7"/>
  <c r="I1060" i="7" s="1"/>
  <c r="H1059" i="7"/>
  <c r="I1059" i="7" s="1"/>
  <c r="H1058" i="7"/>
  <c r="I1058" i="7" s="1"/>
  <c r="H1057" i="7"/>
  <c r="I1057" i="7" s="1"/>
  <c r="H1056" i="7"/>
  <c r="I1056" i="7" s="1"/>
  <c r="H1055" i="7"/>
  <c r="I1055" i="7" s="1"/>
  <c r="H1054" i="7"/>
  <c r="I1054" i="7" s="1"/>
  <c r="H1053" i="7"/>
  <c r="I1053" i="7" s="1"/>
  <c r="H1052" i="7"/>
  <c r="I1052" i="7" s="1"/>
  <c r="H1051" i="7"/>
  <c r="I1051" i="7" s="1"/>
  <c r="H1050" i="7"/>
  <c r="I1050" i="7" s="1"/>
  <c r="H1049" i="7"/>
  <c r="I1049" i="7" s="1"/>
  <c r="H1048" i="7"/>
  <c r="I1048" i="7" s="1"/>
  <c r="H1047" i="7"/>
  <c r="I1047" i="7" s="1"/>
  <c r="H1046" i="7"/>
  <c r="I1046" i="7" s="1"/>
  <c r="H1045" i="7"/>
  <c r="I1045" i="7" s="1"/>
  <c r="H1044" i="7"/>
  <c r="I1044" i="7" s="1"/>
  <c r="H1043" i="7"/>
  <c r="I1043" i="7" s="1"/>
  <c r="H1042" i="7"/>
  <c r="I1042" i="7" s="1"/>
  <c r="H1041" i="7"/>
  <c r="I1041" i="7" s="1"/>
  <c r="H1040" i="7"/>
  <c r="I1040" i="7" s="1"/>
  <c r="H1039" i="7"/>
  <c r="I1039" i="7" s="1"/>
  <c r="H1038" i="7"/>
  <c r="I1038" i="7" s="1"/>
  <c r="H1037" i="7"/>
  <c r="I1037" i="7" s="1"/>
  <c r="H1036" i="7"/>
  <c r="I1036" i="7" s="1"/>
  <c r="H1035" i="7"/>
  <c r="I1035" i="7" s="1"/>
  <c r="H1034" i="7"/>
  <c r="I1034" i="7" s="1"/>
  <c r="H1033" i="7"/>
  <c r="I1033" i="7" s="1"/>
  <c r="H1032" i="7"/>
  <c r="I1032" i="7" s="1"/>
  <c r="H1031" i="7"/>
  <c r="I1031" i="7" s="1"/>
  <c r="H1030" i="7"/>
  <c r="I1030" i="7" s="1"/>
  <c r="H1029" i="7"/>
  <c r="I1029" i="7" s="1"/>
  <c r="H1028" i="7"/>
  <c r="I1028" i="7" s="1"/>
  <c r="H1027" i="7"/>
  <c r="I1027" i="7" s="1"/>
  <c r="H1026" i="7"/>
  <c r="I1026" i="7" s="1"/>
  <c r="H1025" i="7"/>
  <c r="I1025" i="7" s="1"/>
  <c r="H1024" i="7"/>
  <c r="I1024" i="7" s="1"/>
  <c r="H1023" i="7"/>
  <c r="I1023" i="7" s="1"/>
  <c r="H1022" i="7"/>
  <c r="I1022" i="7" s="1"/>
  <c r="H1021" i="7"/>
  <c r="I1021" i="7" s="1"/>
  <c r="H1020" i="7"/>
  <c r="I1020" i="7" s="1"/>
  <c r="H1019" i="7"/>
  <c r="I1019" i="7" s="1"/>
  <c r="H1018" i="7"/>
  <c r="I1018" i="7" s="1"/>
  <c r="H1017" i="7"/>
  <c r="I1017" i="7" s="1"/>
  <c r="H1016" i="7"/>
  <c r="I1016" i="7" s="1"/>
  <c r="H1015" i="7"/>
  <c r="I1015" i="7" s="1"/>
  <c r="H1014" i="7"/>
  <c r="I1014" i="7" s="1"/>
  <c r="H1013" i="7"/>
  <c r="I1013" i="7" s="1"/>
  <c r="H1012" i="7"/>
  <c r="I1012" i="7" s="1"/>
  <c r="H1011" i="7"/>
  <c r="I1011" i="7" s="1"/>
  <c r="H1010" i="7"/>
  <c r="I1010" i="7" s="1"/>
  <c r="H1009" i="7"/>
  <c r="I1009" i="7" s="1"/>
  <c r="H1008" i="7"/>
  <c r="I1008" i="7" s="1"/>
  <c r="H1007" i="7"/>
  <c r="I1007" i="7" s="1"/>
  <c r="H1006" i="7"/>
  <c r="I1006" i="7" s="1"/>
  <c r="H1005" i="7"/>
  <c r="I1005" i="7" s="1"/>
  <c r="H1004" i="7"/>
  <c r="I1004" i="7" s="1"/>
  <c r="H1003" i="7"/>
  <c r="I1003" i="7" s="1"/>
  <c r="H1002" i="7"/>
  <c r="I1002" i="7" s="1"/>
  <c r="H1001" i="7"/>
  <c r="I1001" i="7" s="1"/>
  <c r="H1000" i="7"/>
  <c r="I1000" i="7" s="1"/>
  <c r="H999" i="7"/>
  <c r="I999" i="7" s="1"/>
  <c r="H998" i="7"/>
  <c r="I998" i="7" s="1"/>
  <c r="H997" i="7"/>
  <c r="I997" i="7" s="1"/>
  <c r="H996" i="7"/>
  <c r="I996" i="7" s="1"/>
  <c r="H995" i="7"/>
  <c r="I995" i="7" s="1"/>
  <c r="H994" i="7"/>
  <c r="I994" i="7" s="1"/>
  <c r="H993" i="7"/>
  <c r="I993" i="7" s="1"/>
  <c r="H992" i="7"/>
  <c r="I992" i="7" s="1"/>
  <c r="H991" i="7"/>
  <c r="I991" i="7" s="1"/>
  <c r="H990" i="7"/>
  <c r="I990" i="7" s="1"/>
  <c r="H989" i="7"/>
  <c r="I989" i="7" s="1"/>
  <c r="H988" i="7"/>
  <c r="I988" i="7" s="1"/>
  <c r="H987" i="7"/>
  <c r="I987" i="7" s="1"/>
  <c r="H986" i="7"/>
  <c r="I986" i="7" s="1"/>
  <c r="H985" i="7"/>
  <c r="I985" i="7" s="1"/>
  <c r="H984" i="7"/>
  <c r="I984" i="7" s="1"/>
  <c r="H983" i="7"/>
  <c r="I983" i="7" s="1"/>
  <c r="H982" i="7"/>
  <c r="I982" i="7" s="1"/>
  <c r="H981" i="7"/>
  <c r="I981" i="7" s="1"/>
  <c r="H980" i="7"/>
  <c r="I980" i="7" s="1"/>
  <c r="H979" i="7"/>
  <c r="I979" i="7" s="1"/>
  <c r="H978" i="7"/>
  <c r="I978" i="7" s="1"/>
  <c r="H977" i="7"/>
  <c r="I977" i="7" s="1"/>
  <c r="H976" i="7"/>
  <c r="I976" i="7" s="1"/>
  <c r="H975" i="7"/>
  <c r="I975" i="7" s="1"/>
  <c r="H974" i="7"/>
  <c r="I974" i="7" s="1"/>
  <c r="H973" i="7"/>
  <c r="I973" i="7" s="1"/>
  <c r="H972" i="7"/>
  <c r="I972" i="7" s="1"/>
  <c r="H971" i="7"/>
  <c r="I971" i="7" s="1"/>
  <c r="H970" i="7"/>
  <c r="I970" i="7" s="1"/>
  <c r="H969" i="7"/>
  <c r="I969" i="7" s="1"/>
  <c r="H968" i="7"/>
  <c r="I968" i="7" s="1"/>
  <c r="H967" i="7"/>
  <c r="I967" i="7" s="1"/>
  <c r="I966" i="7"/>
  <c r="H966" i="7"/>
  <c r="I965" i="7"/>
  <c r="H965" i="7"/>
  <c r="I964" i="7"/>
  <c r="H964" i="7"/>
  <c r="I963" i="7"/>
  <c r="H963" i="7"/>
  <c r="I962" i="7"/>
  <c r="H962" i="7"/>
  <c r="I961" i="7"/>
  <c r="H961" i="7"/>
  <c r="I960" i="7"/>
  <c r="H960" i="7"/>
  <c r="I959" i="7"/>
  <c r="H959" i="7"/>
  <c r="I958" i="7"/>
  <c r="H958" i="7"/>
  <c r="I957" i="7"/>
  <c r="H957" i="7"/>
  <c r="I956" i="7"/>
  <c r="H956" i="7"/>
  <c r="I955" i="7"/>
  <c r="H955" i="7"/>
  <c r="I954" i="7"/>
  <c r="H954" i="7"/>
  <c r="I953" i="7"/>
  <c r="H953" i="7"/>
  <c r="I952" i="7"/>
  <c r="H952" i="7"/>
  <c r="I951" i="7"/>
  <c r="H951" i="7"/>
  <c r="I950" i="7"/>
  <c r="H950" i="7"/>
  <c r="I949" i="7"/>
  <c r="H949" i="7"/>
  <c r="I948" i="7"/>
  <c r="H948" i="7"/>
  <c r="I947" i="7"/>
  <c r="H947" i="7"/>
  <c r="I946" i="7"/>
  <c r="H946" i="7"/>
  <c r="I945" i="7"/>
  <c r="H945" i="7"/>
  <c r="H944" i="7"/>
  <c r="I944" i="7" s="1"/>
  <c r="H943" i="7"/>
  <c r="I943" i="7" s="1"/>
  <c r="I942" i="7"/>
  <c r="H942" i="7"/>
  <c r="H941" i="7"/>
  <c r="I941" i="7" s="1"/>
  <c r="I940" i="7"/>
  <c r="H940" i="7"/>
  <c r="H939" i="7"/>
  <c r="I939" i="7" s="1"/>
  <c r="I938" i="7"/>
  <c r="H938" i="7"/>
  <c r="H937" i="7"/>
  <c r="I937" i="7" s="1"/>
  <c r="H936" i="7"/>
  <c r="I936" i="7" s="1"/>
  <c r="H935" i="7"/>
  <c r="I935" i="7" s="1"/>
  <c r="I934" i="7"/>
  <c r="H934" i="7"/>
  <c r="H933" i="7"/>
  <c r="I933" i="7" s="1"/>
  <c r="I932" i="7"/>
  <c r="H932" i="7"/>
  <c r="H931" i="7"/>
  <c r="I931" i="7" s="1"/>
  <c r="H930" i="7"/>
  <c r="I930" i="7" s="1"/>
  <c r="H929" i="7"/>
  <c r="I929" i="7" s="1"/>
  <c r="H928" i="7"/>
  <c r="I928" i="7" s="1"/>
  <c r="H927" i="7"/>
  <c r="I927" i="7" s="1"/>
  <c r="H926" i="7"/>
  <c r="I926" i="7" s="1"/>
  <c r="H925" i="7"/>
  <c r="I925" i="7" s="1"/>
  <c r="H924" i="7"/>
  <c r="I924" i="7" s="1"/>
  <c r="H923" i="7"/>
  <c r="I923" i="7" s="1"/>
  <c r="H922" i="7"/>
  <c r="I922" i="7" s="1"/>
  <c r="H921" i="7"/>
  <c r="I921" i="7" s="1"/>
  <c r="H920" i="7"/>
  <c r="I920" i="7" s="1"/>
  <c r="H919" i="7"/>
  <c r="I919" i="7" s="1"/>
  <c r="H918" i="7"/>
  <c r="I918" i="7" s="1"/>
  <c r="H917" i="7"/>
  <c r="I917" i="7" s="1"/>
  <c r="H916" i="7"/>
  <c r="I916" i="7" s="1"/>
  <c r="H915" i="7"/>
  <c r="I915" i="7" s="1"/>
  <c r="H914" i="7"/>
  <c r="I914" i="7" s="1"/>
  <c r="H913" i="7"/>
  <c r="I913" i="7" s="1"/>
  <c r="H912" i="7"/>
  <c r="I912" i="7" s="1"/>
  <c r="H911" i="7"/>
  <c r="I911" i="7" s="1"/>
  <c r="H910" i="7"/>
  <c r="I910" i="7" s="1"/>
  <c r="H909" i="7"/>
  <c r="I909" i="7" s="1"/>
  <c r="H908" i="7"/>
  <c r="I908" i="7" s="1"/>
  <c r="H907" i="7"/>
  <c r="I907" i="7" s="1"/>
  <c r="H906" i="7"/>
  <c r="I906" i="7" s="1"/>
  <c r="H905" i="7"/>
  <c r="I905" i="7" s="1"/>
  <c r="H904" i="7"/>
  <c r="I904" i="7" s="1"/>
  <c r="H903" i="7"/>
  <c r="I903" i="7" s="1"/>
  <c r="H902" i="7"/>
  <c r="I902" i="7" s="1"/>
  <c r="H901" i="7"/>
  <c r="I901" i="7" s="1"/>
  <c r="H900" i="7"/>
  <c r="I900" i="7" s="1"/>
  <c r="H899" i="7"/>
  <c r="I899" i="7" s="1"/>
  <c r="H898" i="7"/>
  <c r="I898" i="7" s="1"/>
  <c r="H897" i="7"/>
  <c r="I897" i="7" s="1"/>
  <c r="H896" i="7"/>
  <c r="I896" i="7" s="1"/>
  <c r="H895" i="7"/>
  <c r="I895" i="7" s="1"/>
  <c r="H894" i="7"/>
  <c r="I894" i="7" s="1"/>
  <c r="H893" i="7"/>
  <c r="I893" i="7" s="1"/>
  <c r="H892" i="7"/>
  <c r="I892" i="7" s="1"/>
  <c r="H891" i="7"/>
  <c r="I891" i="7" s="1"/>
  <c r="H890" i="7"/>
  <c r="I890" i="7" s="1"/>
  <c r="H889" i="7"/>
  <c r="I889" i="7" s="1"/>
  <c r="H888" i="7"/>
  <c r="I888" i="7" s="1"/>
  <c r="H887" i="7"/>
  <c r="I887" i="7" s="1"/>
  <c r="H886" i="7"/>
  <c r="I886" i="7" s="1"/>
  <c r="H885" i="7"/>
  <c r="I885" i="7" s="1"/>
  <c r="H884" i="7"/>
  <c r="I884" i="7" s="1"/>
  <c r="H883" i="7"/>
  <c r="I883" i="7" s="1"/>
  <c r="H882" i="7"/>
  <c r="I882" i="7" s="1"/>
  <c r="H881" i="7"/>
  <c r="I881" i="7" s="1"/>
  <c r="H880" i="7"/>
  <c r="I880" i="7" s="1"/>
  <c r="H879" i="7"/>
  <c r="I879" i="7" s="1"/>
  <c r="H878" i="7"/>
  <c r="I878" i="7" s="1"/>
  <c r="H877" i="7"/>
  <c r="I877" i="7" s="1"/>
  <c r="H876" i="7"/>
  <c r="I876" i="7" s="1"/>
  <c r="H875" i="7"/>
  <c r="I875" i="7" s="1"/>
  <c r="H874" i="7"/>
  <c r="I874" i="7" s="1"/>
  <c r="H873" i="7"/>
  <c r="I873" i="7" s="1"/>
  <c r="H872" i="7"/>
  <c r="I872" i="7" s="1"/>
  <c r="H871" i="7"/>
  <c r="I871" i="7" s="1"/>
  <c r="H870" i="7"/>
  <c r="I870" i="7" s="1"/>
  <c r="H869" i="7"/>
  <c r="I869" i="7" s="1"/>
  <c r="H868" i="7"/>
  <c r="I868" i="7" s="1"/>
  <c r="H867" i="7"/>
  <c r="I867" i="7" s="1"/>
  <c r="H866" i="7"/>
  <c r="I866" i="7" s="1"/>
  <c r="H865" i="7"/>
  <c r="I865" i="7" s="1"/>
  <c r="H864" i="7"/>
  <c r="I864" i="7" s="1"/>
  <c r="H863" i="7"/>
  <c r="I863" i="7" s="1"/>
  <c r="H862" i="7"/>
  <c r="I862" i="7" s="1"/>
  <c r="H861" i="7"/>
  <c r="I861" i="7" s="1"/>
  <c r="H860" i="7"/>
  <c r="I860" i="7" s="1"/>
  <c r="H859" i="7"/>
  <c r="I859" i="7" s="1"/>
  <c r="H858" i="7"/>
  <c r="I858" i="7" s="1"/>
  <c r="H857" i="7"/>
  <c r="I857" i="7" s="1"/>
  <c r="H856" i="7"/>
  <c r="I856" i="7" s="1"/>
  <c r="H855" i="7"/>
  <c r="I855" i="7" s="1"/>
  <c r="H854" i="7"/>
  <c r="I854" i="7" s="1"/>
  <c r="H853" i="7"/>
  <c r="I853" i="7" s="1"/>
  <c r="H852" i="7"/>
  <c r="I852" i="7" s="1"/>
  <c r="H851" i="7"/>
  <c r="I851" i="7" s="1"/>
  <c r="H850" i="7"/>
  <c r="I850" i="7" s="1"/>
  <c r="H849" i="7"/>
  <c r="I849" i="7" s="1"/>
  <c r="H848" i="7"/>
  <c r="I848" i="7" s="1"/>
  <c r="H847" i="7"/>
  <c r="I847" i="7" s="1"/>
  <c r="H846" i="7"/>
  <c r="I846" i="7" s="1"/>
  <c r="H845" i="7"/>
  <c r="I845" i="7" s="1"/>
  <c r="H844" i="7"/>
  <c r="I844" i="7" s="1"/>
  <c r="H843" i="7"/>
  <c r="I843" i="7" s="1"/>
  <c r="H842" i="7"/>
  <c r="I842" i="7" s="1"/>
  <c r="H841" i="7"/>
  <c r="I841" i="7" s="1"/>
  <c r="H840" i="7"/>
  <c r="I840" i="7" s="1"/>
  <c r="H839" i="7"/>
  <c r="I839" i="7" s="1"/>
  <c r="H838" i="7"/>
  <c r="I838" i="7" s="1"/>
  <c r="H837" i="7"/>
  <c r="I837" i="7" s="1"/>
  <c r="H836" i="7"/>
  <c r="I836" i="7" s="1"/>
  <c r="H835" i="7"/>
  <c r="I835" i="7" s="1"/>
  <c r="H834" i="7"/>
  <c r="I834" i="7" s="1"/>
  <c r="H833" i="7"/>
  <c r="I833" i="7" s="1"/>
  <c r="H832" i="7"/>
  <c r="I832" i="7" s="1"/>
  <c r="H831" i="7"/>
  <c r="I831" i="7" s="1"/>
  <c r="H830" i="7"/>
  <c r="I830" i="7" s="1"/>
  <c r="H829" i="7"/>
  <c r="I829" i="7" s="1"/>
  <c r="H828" i="7"/>
  <c r="I828" i="7" s="1"/>
  <c r="H827" i="7"/>
  <c r="I827" i="7" s="1"/>
  <c r="H826" i="7"/>
  <c r="I826" i="7" s="1"/>
  <c r="H825" i="7"/>
  <c r="I825" i="7" s="1"/>
  <c r="H824" i="7"/>
  <c r="I824" i="7" s="1"/>
  <c r="H823" i="7"/>
  <c r="I823" i="7" s="1"/>
  <c r="H822" i="7"/>
  <c r="I822" i="7" s="1"/>
  <c r="H821" i="7"/>
  <c r="I821" i="7" s="1"/>
  <c r="H820" i="7"/>
  <c r="I820" i="7" s="1"/>
  <c r="H819" i="7"/>
  <c r="I819" i="7" s="1"/>
  <c r="H818" i="7"/>
  <c r="I818" i="7" s="1"/>
  <c r="H817" i="7"/>
  <c r="I817" i="7" s="1"/>
  <c r="H816" i="7"/>
  <c r="I816" i="7" s="1"/>
  <c r="H815" i="7"/>
  <c r="I815" i="7" s="1"/>
  <c r="H814" i="7"/>
  <c r="I814" i="7" s="1"/>
  <c r="H813" i="7"/>
  <c r="I813" i="7" s="1"/>
  <c r="H812" i="7"/>
  <c r="I812" i="7" s="1"/>
  <c r="H811" i="7"/>
  <c r="I811" i="7" s="1"/>
  <c r="H810" i="7"/>
  <c r="I810" i="7" s="1"/>
  <c r="H809" i="7"/>
  <c r="I809" i="7" s="1"/>
  <c r="H808" i="7"/>
  <c r="I808" i="7" s="1"/>
  <c r="H807" i="7"/>
  <c r="I807" i="7" s="1"/>
  <c r="H806" i="7"/>
  <c r="I806" i="7" s="1"/>
  <c r="H805" i="7"/>
  <c r="I805" i="7" s="1"/>
  <c r="H804" i="7"/>
  <c r="I804" i="7" s="1"/>
  <c r="H803" i="7"/>
  <c r="I803" i="7" s="1"/>
  <c r="H802" i="7"/>
  <c r="I802" i="7" s="1"/>
  <c r="H801" i="7"/>
  <c r="I801" i="7" s="1"/>
  <c r="H800" i="7"/>
  <c r="I800" i="7" s="1"/>
  <c r="H799" i="7"/>
  <c r="I799" i="7" s="1"/>
  <c r="H798" i="7"/>
  <c r="I798" i="7" s="1"/>
  <c r="H797" i="7"/>
  <c r="I797" i="7" s="1"/>
  <c r="H796" i="7"/>
  <c r="I796" i="7" s="1"/>
  <c r="H795" i="7"/>
  <c r="I795" i="7" s="1"/>
  <c r="H794" i="7"/>
  <c r="I794" i="7" s="1"/>
  <c r="H793" i="7"/>
  <c r="I793" i="7" s="1"/>
  <c r="H792" i="7"/>
  <c r="I792" i="7" s="1"/>
  <c r="H791" i="7"/>
  <c r="I791" i="7" s="1"/>
  <c r="H790" i="7"/>
  <c r="I790" i="7" s="1"/>
  <c r="H789" i="7"/>
  <c r="I789" i="7" s="1"/>
  <c r="H788" i="7"/>
  <c r="I788" i="7" s="1"/>
  <c r="H787" i="7"/>
  <c r="I787" i="7" s="1"/>
  <c r="H786" i="7"/>
  <c r="I786" i="7" s="1"/>
  <c r="H785" i="7"/>
  <c r="I785" i="7" s="1"/>
  <c r="H784" i="7"/>
  <c r="I784" i="7" s="1"/>
  <c r="H783" i="7"/>
  <c r="I783" i="7" s="1"/>
  <c r="H782" i="7"/>
  <c r="I782" i="7" s="1"/>
  <c r="H781" i="7"/>
  <c r="I781" i="7" s="1"/>
  <c r="H780" i="7"/>
  <c r="I780" i="7" s="1"/>
  <c r="H779" i="7"/>
  <c r="I779" i="7" s="1"/>
  <c r="H778" i="7"/>
  <c r="I778" i="7" s="1"/>
  <c r="H777" i="7"/>
  <c r="I777" i="7" s="1"/>
  <c r="H776" i="7"/>
  <c r="I776" i="7" s="1"/>
  <c r="H775" i="7"/>
  <c r="I775" i="7" s="1"/>
  <c r="H774" i="7"/>
  <c r="I774" i="7" s="1"/>
  <c r="H773" i="7"/>
  <c r="I773" i="7" s="1"/>
  <c r="H772" i="7"/>
  <c r="I772" i="7" s="1"/>
  <c r="H771" i="7"/>
  <c r="I771" i="7" s="1"/>
  <c r="H770" i="7"/>
  <c r="I770" i="7" s="1"/>
  <c r="H769" i="7"/>
  <c r="I769" i="7" s="1"/>
  <c r="H768" i="7"/>
  <c r="I768" i="7" s="1"/>
  <c r="H767" i="7"/>
  <c r="I767" i="7" s="1"/>
  <c r="H766" i="7"/>
  <c r="I766" i="7" s="1"/>
  <c r="H765" i="7"/>
  <c r="I765" i="7" s="1"/>
  <c r="H764" i="7"/>
  <c r="I764" i="7" s="1"/>
  <c r="H763" i="7"/>
  <c r="I763" i="7" s="1"/>
  <c r="H762" i="7"/>
  <c r="I762" i="7" s="1"/>
  <c r="H761" i="7"/>
  <c r="I761" i="7" s="1"/>
  <c r="H760" i="7"/>
  <c r="I760" i="7" s="1"/>
  <c r="H759" i="7"/>
  <c r="I759" i="7" s="1"/>
  <c r="H758" i="7"/>
  <c r="I758" i="7" s="1"/>
  <c r="H757" i="7"/>
  <c r="I757" i="7" s="1"/>
  <c r="H756" i="7"/>
  <c r="I756" i="7" s="1"/>
  <c r="H755" i="7"/>
  <c r="I755" i="7" s="1"/>
  <c r="H754" i="7"/>
  <c r="I754" i="7" s="1"/>
  <c r="H753" i="7"/>
  <c r="I753" i="7" s="1"/>
  <c r="H752" i="7"/>
  <c r="I752" i="7" s="1"/>
  <c r="H751" i="7"/>
  <c r="I751" i="7" s="1"/>
  <c r="H750" i="7"/>
  <c r="I750" i="7" s="1"/>
  <c r="H749" i="7"/>
  <c r="I749" i="7" s="1"/>
  <c r="H748" i="7"/>
  <c r="I748" i="7" s="1"/>
  <c r="H747" i="7"/>
  <c r="I747" i="7" s="1"/>
  <c r="H746" i="7"/>
  <c r="I746" i="7" s="1"/>
  <c r="H745" i="7"/>
  <c r="I745" i="7" s="1"/>
  <c r="H744" i="7"/>
  <c r="I744" i="7" s="1"/>
  <c r="H743" i="7"/>
  <c r="I743" i="7" s="1"/>
  <c r="H742" i="7"/>
  <c r="I742" i="7" s="1"/>
  <c r="H741" i="7"/>
  <c r="I741" i="7" s="1"/>
  <c r="H740" i="7"/>
  <c r="I740" i="7" s="1"/>
  <c r="H739" i="7"/>
  <c r="I739" i="7" s="1"/>
  <c r="H738" i="7"/>
  <c r="I738" i="7" s="1"/>
  <c r="H737" i="7"/>
  <c r="I737" i="7" s="1"/>
  <c r="H736" i="7"/>
  <c r="I736" i="7" s="1"/>
  <c r="H735" i="7"/>
  <c r="I735" i="7" s="1"/>
  <c r="H734" i="7"/>
  <c r="I734" i="7" s="1"/>
  <c r="H733" i="7"/>
  <c r="I733" i="7" s="1"/>
  <c r="H732" i="7"/>
  <c r="I732" i="7" s="1"/>
  <c r="H731" i="7"/>
  <c r="I731" i="7" s="1"/>
  <c r="H730" i="7"/>
  <c r="I730" i="7" s="1"/>
  <c r="H729" i="7"/>
  <c r="I729" i="7" s="1"/>
  <c r="H728" i="7"/>
  <c r="I728" i="7" s="1"/>
  <c r="H727" i="7"/>
  <c r="I727" i="7" s="1"/>
  <c r="H726" i="7"/>
  <c r="I726" i="7" s="1"/>
  <c r="H725" i="7"/>
  <c r="I725" i="7" s="1"/>
  <c r="H724" i="7"/>
  <c r="I724" i="7" s="1"/>
  <c r="H723" i="7"/>
  <c r="I723" i="7" s="1"/>
  <c r="H722" i="7"/>
  <c r="I722" i="7" s="1"/>
  <c r="H721" i="7"/>
  <c r="I721" i="7" s="1"/>
  <c r="H720" i="7"/>
  <c r="I720" i="7" s="1"/>
  <c r="H719" i="7"/>
  <c r="I719" i="7" s="1"/>
  <c r="H718" i="7"/>
  <c r="I718" i="7" s="1"/>
  <c r="H717" i="7"/>
  <c r="I717" i="7" s="1"/>
  <c r="H716" i="7"/>
  <c r="I716" i="7" s="1"/>
  <c r="H715" i="7"/>
  <c r="I715" i="7" s="1"/>
  <c r="H714" i="7"/>
  <c r="I714" i="7" s="1"/>
  <c r="H713" i="7"/>
  <c r="I713" i="7" s="1"/>
  <c r="H712" i="7"/>
  <c r="I712" i="7" s="1"/>
  <c r="H711" i="7"/>
  <c r="I711" i="7" s="1"/>
  <c r="H710" i="7"/>
  <c r="I710" i="7" s="1"/>
  <c r="H709" i="7"/>
  <c r="I709" i="7" s="1"/>
  <c r="H708" i="7"/>
  <c r="I708" i="7" s="1"/>
  <c r="H707" i="7"/>
  <c r="I707" i="7" s="1"/>
  <c r="H706" i="7"/>
  <c r="I706" i="7" s="1"/>
  <c r="H705" i="7"/>
  <c r="I705" i="7" s="1"/>
  <c r="H704" i="7"/>
  <c r="I704" i="7" s="1"/>
  <c r="H703" i="7"/>
  <c r="I703" i="7" s="1"/>
  <c r="H702" i="7"/>
  <c r="I702" i="7" s="1"/>
  <c r="H701" i="7"/>
  <c r="I701" i="7" s="1"/>
  <c r="H700" i="7"/>
  <c r="I700" i="7" s="1"/>
  <c r="H699" i="7"/>
  <c r="I699" i="7" s="1"/>
  <c r="H698" i="7"/>
  <c r="I698" i="7" s="1"/>
  <c r="H697" i="7"/>
  <c r="I697" i="7" s="1"/>
  <c r="H696" i="7"/>
  <c r="I696" i="7" s="1"/>
  <c r="H695" i="7"/>
  <c r="I695" i="7" s="1"/>
  <c r="H694" i="7"/>
  <c r="I694" i="7" s="1"/>
  <c r="H693" i="7"/>
  <c r="I693" i="7" s="1"/>
  <c r="H692" i="7"/>
  <c r="I692" i="7" s="1"/>
  <c r="H691" i="7"/>
  <c r="I691" i="7" s="1"/>
  <c r="H690" i="7"/>
  <c r="I690" i="7" s="1"/>
  <c r="H689" i="7"/>
  <c r="I689" i="7" s="1"/>
  <c r="H688" i="7"/>
  <c r="I688" i="7" s="1"/>
  <c r="H687" i="7"/>
  <c r="I687" i="7" s="1"/>
  <c r="H686" i="7"/>
  <c r="I686" i="7" s="1"/>
  <c r="H685" i="7"/>
  <c r="I685" i="7" s="1"/>
  <c r="H684" i="7"/>
  <c r="I684" i="7" s="1"/>
  <c r="H683" i="7"/>
  <c r="I683" i="7" s="1"/>
  <c r="H682" i="7"/>
  <c r="I682" i="7" s="1"/>
  <c r="H681" i="7"/>
  <c r="I681" i="7" s="1"/>
  <c r="H680" i="7"/>
  <c r="I680" i="7" s="1"/>
  <c r="H679" i="7"/>
  <c r="I679" i="7" s="1"/>
  <c r="H678" i="7"/>
  <c r="I678" i="7" s="1"/>
  <c r="H677" i="7"/>
  <c r="I677" i="7" s="1"/>
  <c r="H676" i="7"/>
  <c r="I676" i="7" s="1"/>
  <c r="H675" i="7"/>
  <c r="I675" i="7" s="1"/>
  <c r="H674" i="7"/>
  <c r="I674" i="7" s="1"/>
  <c r="H673" i="7"/>
  <c r="I673" i="7" s="1"/>
  <c r="H672" i="7"/>
  <c r="I672" i="7" s="1"/>
  <c r="H671" i="7"/>
  <c r="I671" i="7" s="1"/>
  <c r="H670" i="7"/>
  <c r="I670" i="7" s="1"/>
  <c r="H669" i="7"/>
  <c r="I669" i="7" s="1"/>
  <c r="H668" i="7"/>
  <c r="I668" i="7" s="1"/>
  <c r="H667" i="7"/>
  <c r="I667" i="7" s="1"/>
  <c r="H666" i="7"/>
  <c r="I666" i="7" s="1"/>
  <c r="H665" i="7"/>
  <c r="I665" i="7" s="1"/>
  <c r="H664" i="7"/>
  <c r="I664" i="7" s="1"/>
  <c r="H663" i="7"/>
  <c r="I663" i="7" s="1"/>
  <c r="H662" i="7"/>
  <c r="I662" i="7" s="1"/>
  <c r="H661" i="7"/>
  <c r="I661" i="7" s="1"/>
  <c r="H660" i="7"/>
  <c r="I660" i="7" s="1"/>
  <c r="H659" i="7"/>
  <c r="I659" i="7" s="1"/>
  <c r="H658" i="7"/>
  <c r="I658" i="7" s="1"/>
  <c r="H657" i="7"/>
  <c r="I657" i="7" s="1"/>
  <c r="H656" i="7"/>
  <c r="I656" i="7" s="1"/>
  <c r="H655" i="7"/>
  <c r="I655" i="7" s="1"/>
  <c r="H654" i="7"/>
  <c r="I654" i="7" s="1"/>
  <c r="H653" i="7"/>
  <c r="I653" i="7" s="1"/>
  <c r="H652" i="7"/>
  <c r="I652" i="7" s="1"/>
  <c r="H651" i="7"/>
  <c r="I651" i="7" s="1"/>
  <c r="H650" i="7"/>
  <c r="I650" i="7" s="1"/>
  <c r="H649" i="7"/>
  <c r="I649" i="7" s="1"/>
  <c r="H648" i="7"/>
  <c r="I648" i="7" s="1"/>
  <c r="H647" i="7"/>
  <c r="I647" i="7" s="1"/>
  <c r="H646" i="7"/>
  <c r="I646" i="7" s="1"/>
  <c r="H645" i="7"/>
  <c r="I645" i="7" s="1"/>
  <c r="H644" i="7"/>
  <c r="I644" i="7" s="1"/>
  <c r="H643" i="7"/>
  <c r="I643" i="7" s="1"/>
  <c r="H642" i="7"/>
  <c r="I642" i="7" s="1"/>
  <c r="H641" i="7"/>
  <c r="I641" i="7" s="1"/>
  <c r="H640" i="7"/>
  <c r="I640" i="7" s="1"/>
  <c r="H639" i="7"/>
  <c r="I639" i="7" s="1"/>
  <c r="H638" i="7"/>
  <c r="I638" i="7" s="1"/>
  <c r="H637" i="7"/>
  <c r="I637" i="7" s="1"/>
  <c r="H636" i="7"/>
  <c r="I636" i="7" s="1"/>
  <c r="H635" i="7"/>
  <c r="I635" i="7" s="1"/>
  <c r="H634" i="7"/>
  <c r="I634" i="7" s="1"/>
  <c r="H633" i="7"/>
  <c r="I633" i="7" s="1"/>
  <c r="H632" i="7"/>
  <c r="I632" i="7" s="1"/>
  <c r="H631" i="7"/>
  <c r="I631" i="7" s="1"/>
  <c r="H630" i="7"/>
  <c r="I630" i="7" s="1"/>
  <c r="H629" i="7"/>
  <c r="I629" i="7" s="1"/>
  <c r="H628" i="7"/>
  <c r="I628" i="7" s="1"/>
  <c r="H627" i="7"/>
  <c r="I627" i="7" s="1"/>
  <c r="H626" i="7"/>
  <c r="I626" i="7" s="1"/>
  <c r="H625" i="7"/>
  <c r="I625" i="7" s="1"/>
  <c r="H624" i="7"/>
  <c r="I624" i="7" s="1"/>
  <c r="H623" i="7"/>
  <c r="I623" i="7" s="1"/>
  <c r="H622" i="7"/>
  <c r="I622" i="7" s="1"/>
  <c r="H621" i="7"/>
  <c r="I621" i="7" s="1"/>
  <c r="H620" i="7"/>
  <c r="I620" i="7" s="1"/>
  <c r="H619" i="7"/>
  <c r="I619" i="7" s="1"/>
  <c r="H618" i="7"/>
  <c r="I618" i="7" s="1"/>
  <c r="H617" i="7"/>
  <c r="I617" i="7" s="1"/>
  <c r="H616" i="7"/>
  <c r="I616" i="7" s="1"/>
  <c r="H615" i="7"/>
  <c r="I615" i="7" s="1"/>
  <c r="H614" i="7"/>
  <c r="I614" i="7" s="1"/>
  <c r="H613" i="7"/>
  <c r="I613" i="7" s="1"/>
  <c r="H612" i="7"/>
  <c r="I612" i="7" s="1"/>
  <c r="H611" i="7"/>
  <c r="I611" i="7" s="1"/>
  <c r="H610" i="7"/>
  <c r="I610" i="7" s="1"/>
  <c r="H609" i="7"/>
  <c r="I609" i="7" s="1"/>
  <c r="H608" i="7"/>
  <c r="I608" i="7" s="1"/>
  <c r="H607" i="7"/>
  <c r="I607" i="7" s="1"/>
  <c r="H606" i="7"/>
  <c r="I606" i="7" s="1"/>
  <c r="H605" i="7"/>
  <c r="I605" i="7" s="1"/>
  <c r="H604" i="7"/>
  <c r="I604" i="7" s="1"/>
  <c r="H603" i="7"/>
  <c r="I603" i="7" s="1"/>
  <c r="H602" i="7"/>
  <c r="I602" i="7" s="1"/>
  <c r="H601" i="7"/>
  <c r="I601" i="7" s="1"/>
  <c r="H600" i="7"/>
  <c r="I600" i="7" s="1"/>
  <c r="H599" i="7"/>
  <c r="I599" i="7" s="1"/>
  <c r="H598" i="7"/>
  <c r="I598" i="7" s="1"/>
  <c r="H597" i="7"/>
  <c r="I597" i="7" s="1"/>
  <c r="H596" i="7"/>
  <c r="I596" i="7" s="1"/>
  <c r="H595" i="7"/>
  <c r="I595" i="7" s="1"/>
  <c r="H594" i="7"/>
  <c r="I594" i="7" s="1"/>
  <c r="H593" i="7"/>
  <c r="I593" i="7" s="1"/>
  <c r="H592" i="7"/>
  <c r="I592" i="7" s="1"/>
  <c r="H591" i="7"/>
  <c r="I591" i="7" s="1"/>
  <c r="H590" i="7"/>
  <c r="I590" i="7" s="1"/>
  <c r="H589" i="7"/>
  <c r="I589" i="7" s="1"/>
  <c r="H588" i="7"/>
  <c r="I588" i="7" s="1"/>
  <c r="H587" i="7"/>
  <c r="I587" i="7" s="1"/>
  <c r="H586" i="7"/>
  <c r="I586" i="7" s="1"/>
  <c r="H585" i="7"/>
  <c r="I585" i="7" s="1"/>
  <c r="H584" i="7"/>
  <c r="I584" i="7" s="1"/>
  <c r="H583" i="7"/>
  <c r="I583" i="7" s="1"/>
  <c r="H582" i="7"/>
  <c r="I582" i="7" s="1"/>
  <c r="H581" i="7"/>
  <c r="I581" i="7" s="1"/>
  <c r="H580" i="7"/>
  <c r="I580" i="7" s="1"/>
  <c r="H579" i="7"/>
  <c r="I579" i="7" s="1"/>
  <c r="H578" i="7"/>
  <c r="I578" i="7" s="1"/>
  <c r="H577" i="7"/>
  <c r="I577" i="7" s="1"/>
  <c r="H576" i="7"/>
  <c r="I576" i="7" s="1"/>
  <c r="H575" i="7"/>
  <c r="I575" i="7" s="1"/>
  <c r="H574" i="7"/>
  <c r="I574" i="7" s="1"/>
  <c r="H573" i="7"/>
  <c r="I573" i="7" s="1"/>
  <c r="H572" i="7"/>
  <c r="I572" i="7" s="1"/>
  <c r="H571" i="7"/>
  <c r="I571" i="7" s="1"/>
  <c r="H570" i="7"/>
  <c r="I570" i="7" s="1"/>
  <c r="H569" i="7"/>
  <c r="I569" i="7" s="1"/>
  <c r="H568" i="7"/>
  <c r="I568" i="7" s="1"/>
  <c r="H567" i="7"/>
  <c r="I567" i="7" s="1"/>
  <c r="H566" i="7"/>
  <c r="I566" i="7" s="1"/>
  <c r="H565" i="7"/>
  <c r="I565" i="7" s="1"/>
  <c r="H564" i="7"/>
  <c r="I564" i="7" s="1"/>
  <c r="H563" i="7"/>
  <c r="I563" i="7" s="1"/>
  <c r="H562" i="7"/>
  <c r="I562" i="7" s="1"/>
  <c r="H561" i="7"/>
  <c r="I561" i="7" s="1"/>
  <c r="H560" i="7"/>
  <c r="I560" i="7" s="1"/>
  <c r="H559" i="7"/>
  <c r="I559" i="7" s="1"/>
  <c r="H558" i="7"/>
  <c r="I558" i="7" s="1"/>
  <c r="H557" i="7"/>
  <c r="I557" i="7" s="1"/>
  <c r="H556" i="7"/>
  <c r="I556" i="7" s="1"/>
  <c r="H555" i="7"/>
  <c r="I555" i="7" s="1"/>
  <c r="H554" i="7"/>
  <c r="I554" i="7" s="1"/>
  <c r="H553" i="7"/>
  <c r="I553" i="7" s="1"/>
  <c r="H552" i="7"/>
  <c r="I552" i="7" s="1"/>
  <c r="H551" i="7"/>
  <c r="I551" i="7" s="1"/>
  <c r="H550" i="7"/>
  <c r="I550" i="7" s="1"/>
  <c r="H549" i="7"/>
  <c r="I549" i="7" s="1"/>
  <c r="H548" i="7"/>
  <c r="I548" i="7" s="1"/>
  <c r="H547" i="7"/>
  <c r="I547" i="7" s="1"/>
  <c r="H546" i="7"/>
  <c r="I546" i="7" s="1"/>
  <c r="H545" i="7"/>
  <c r="I545" i="7" s="1"/>
  <c r="H544" i="7"/>
  <c r="I544" i="7" s="1"/>
  <c r="H543" i="7"/>
  <c r="I543" i="7" s="1"/>
  <c r="H542" i="7"/>
  <c r="I542" i="7" s="1"/>
  <c r="H541" i="7"/>
  <c r="I541" i="7" s="1"/>
  <c r="H540" i="7"/>
  <c r="I540" i="7" s="1"/>
  <c r="H539" i="7"/>
  <c r="I539" i="7" s="1"/>
  <c r="H538" i="7"/>
  <c r="I538" i="7" s="1"/>
  <c r="H537" i="7"/>
  <c r="I537" i="7" s="1"/>
  <c r="H536" i="7"/>
  <c r="I536" i="7" s="1"/>
  <c r="H535" i="7"/>
  <c r="I535" i="7" s="1"/>
  <c r="H534" i="7"/>
  <c r="I534" i="7" s="1"/>
  <c r="H533" i="7"/>
  <c r="I533" i="7" s="1"/>
  <c r="H532" i="7"/>
  <c r="I532" i="7" s="1"/>
  <c r="H531" i="7"/>
  <c r="I531" i="7" s="1"/>
  <c r="H530" i="7"/>
  <c r="I530" i="7" s="1"/>
  <c r="H529" i="7"/>
  <c r="I529" i="7" s="1"/>
  <c r="H528" i="7"/>
  <c r="I528" i="7" s="1"/>
  <c r="H527" i="7"/>
  <c r="I527" i="7" s="1"/>
  <c r="H526" i="7"/>
  <c r="I526" i="7" s="1"/>
  <c r="H525" i="7"/>
  <c r="I525" i="7" s="1"/>
  <c r="H524" i="7"/>
  <c r="I524" i="7" s="1"/>
  <c r="H523" i="7"/>
  <c r="I523" i="7" s="1"/>
  <c r="H522" i="7"/>
  <c r="I522" i="7" s="1"/>
  <c r="H521" i="7"/>
  <c r="I521" i="7" s="1"/>
  <c r="H520" i="7"/>
  <c r="I520" i="7" s="1"/>
  <c r="H519" i="7"/>
  <c r="I519" i="7" s="1"/>
  <c r="H518" i="7"/>
  <c r="I518" i="7" s="1"/>
  <c r="H517" i="7"/>
  <c r="I517" i="7" s="1"/>
  <c r="H516" i="7"/>
  <c r="I516" i="7" s="1"/>
  <c r="H515" i="7"/>
  <c r="I515" i="7" s="1"/>
  <c r="H514" i="7"/>
  <c r="I514" i="7" s="1"/>
  <c r="H513" i="7"/>
  <c r="I513" i="7" s="1"/>
  <c r="H512" i="7"/>
  <c r="I512" i="7" s="1"/>
  <c r="H511" i="7"/>
  <c r="I511" i="7" s="1"/>
  <c r="H510" i="7"/>
  <c r="I510" i="7" s="1"/>
  <c r="H509" i="7"/>
  <c r="I509" i="7" s="1"/>
  <c r="H508" i="7"/>
  <c r="I508" i="7" s="1"/>
  <c r="H507" i="7"/>
  <c r="I507" i="7" s="1"/>
  <c r="H506" i="7"/>
  <c r="I506" i="7" s="1"/>
  <c r="H505" i="7"/>
  <c r="I505" i="7" s="1"/>
  <c r="H504" i="7"/>
  <c r="I504" i="7" s="1"/>
  <c r="H503" i="7"/>
  <c r="I503" i="7" s="1"/>
  <c r="H502" i="7"/>
  <c r="I502" i="7" s="1"/>
  <c r="H501" i="7"/>
  <c r="I501" i="7" s="1"/>
  <c r="H500" i="7"/>
  <c r="I500" i="7" s="1"/>
  <c r="H499" i="7"/>
  <c r="I499" i="7" s="1"/>
  <c r="H498" i="7"/>
  <c r="I498" i="7" s="1"/>
  <c r="H497" i="7"/>
  <c r="I497" i="7" s="1"/>
  <c r="H496" i="7"/>
  <c r="I496" i="7" s="1"/>
  <c r="H495" i="7"/>
  <c r="I495" i="7" s="1"/>
  <c r="H494" i="7"/>
  <c r="I494" i="7" s="1"/>
  <c r="H493" i="7"/>
  <c r="I493" i="7" s="1"/>
  <c r="H492" i="7"/>
  <c r="I492" i="7" s="1"/>
  <c r="H491" i="7"/>
  <c r="I491" i="7" s="1"/>
  <c r="H490" i="7"/>
  <c r="I490" i="7" s="1"/>
  <c r="H489" i="7"/>
  <c r="I489" i="7" s="1"/>
  <c r="H488" i="7"/>
  <c r="I488" i="7" s="1"/>
  <c r="H487" i="7"/>
  <c r="I487" i="7" s="1"/>
  <c r="H486" i="7"/>
  <c r="I486" i="7" s="1"/>
  <c r="H485" i="7"/>
  <c r="I485" i="7" s="1"/>
  <c r="H484" i="7"/>
  <c r="I484" i="7" s="1"/>
  <c r="H483" i="7"/>
  <c r="I483" i="7" s="1"/>
  <c r="H482" i="7"/>
  <c r="I482" i="7" s="1"/>
  <c r="H481" i="7"/>
  <c r="I481" i="7" s="1"/>
  <c r="H480" i="7"/>
  <c r="I480" i="7" s="1"/>
  <c r="H479" i="7"/>
  <c r="I479" i="7" s="1"/>
  <c r="H478" i="7"/>
  <c r="I478" i="7" s="1"/>
  <c r="H477" i="7"/>
  <c r="I477" i="7" s="1"/>
  <c r="H476" i="7"/>
  <c r="I476" i="7" s="1"/>
  <c r="H475" i="7"/>
  <c r="I475" i="7" s="1"/>
  <c r="H474" i="7"/>
  <c r="I474" i="7" s="1"/>
  <c r="H473" i="7"/>
  <c r="I473" i="7" s="1"/>
  <c r="H472" i="7"/>
  <c r="I472" i="7" s="1"/>
  <c r="H471" i="7"/>
  <c r="I471" i="7" s="1"/>
  <c r="H470" i="7"/>
  <c r="I470" i="7" s="1"/>
  <c r="H469" i="7"/>
  <c r="I469" i="7" s="1"/>
  <c r="H468" i="7"/>
  <c r="I468" i="7" s="1"/>
  <c r="H467" i="7"/>
  <c r="I467" i="7" s="1"/>
  <c r="H466" i="7"/>
  <c r="I466" i="7" s="1"/>
  <c r="H465" i="7"/>
  <c r="I465" i="7" s="1"/>
  <c r="H464" i="7"/>
  <c r="I464" i="7" s="1"/>
  <c r="H463" i="7"/>
  <c r="I463" i="7" s="1"/>
  <c r="H462" i="7"/>
  <c r="I462" i="7" s="1"/>
  <c r="H461" i="7"/>
  <c r="I461" i="7" s="1"/>
  <c r="H460" i="7"/>
  <c r="I460" i="7" s="1"/>
  <c r="H459" i="7"/>
  <c r="I459" i="7" s="1"/>
  <c r="H458" i="7"/>
  <c r="I458" i="7" s="1"/>
  <c r="H457" i="7"/>
  <c r="I457" i="7" s="1"/>
  <c r="H456" i="7"/>
  <c r="I456" i="7" s="1"/>
  <c r="H455" i="7"/>
  <c r="I455" i="7" s="1"/>
  <c r="H454" i="7"/>
  <c r="I454" i="7" s="1"/>
  <c r="H453" i="7"/>
  <c r="I453" i="7" s="1"/>
  <c r="H452" i="7"/>
  <c r="I452" i="7" s="1"/>
  <c r="H451" i="7"/>
  <c r="I451" i="7" s="1"/>
  <c r="H450" i="7"/>
  <c r="I450" i="7" s="1"/>
  <c r="H449" i="7"/>
  <c r="I449" i="7" s="1"/>
  <c r="H448" i="7"/>
  <c r="I448" i="7" s="1"/>
  <c r="H447" i="7"/>
  <c r="I447" i="7" s="1"/>
  <c r="H446" i="7"/>
  <c r="I446" i="7" s="1"/>
  <c r="H445" i="7"/>
  <c r="I445" i="7" s="1"/>
  <c r="H444" i="7"/>
  <c r="I444" i="7" s="1"/>
  <c r="H443" i="7"/>
  <c r="I443" i="7" s="1"/>
  <c r="H442" i="7"/>
  <c r="I442" i="7" s="1"/>
  <c r="H441" i="7"/>
  <c r="I441" i="7" s="1"/>
  <c r="H440" i="7"/>
  <c r="I440" i="7" s="1"/>
  <c r="H439" i="7"/>
  <c r="I439" i="7" s="1"/>
  <c r="H438" i="7"/>
  <c r="I438" i="7" s="1"/>
  <c r="H437" i="7"/>
  <c r="I437" i="7" s="1"/>
  <c r="H436" i="7"/>
  <c r="I436" i="7" s="1"/>
  <c r="H435" i="7"/>
  <c r="I435" i="7" s="1"/>
  <c r="H434" i="7"/>
  <c r="I434" i="7" s="1"/>
  <c r="H433" i="7"/>
  <c r="I433" i="7" s="1"/>
  <c r="H432" i="7"/>
  <c r="I432" i="7" s="1"/>
  <c r="H431" i="7"/>
  <c r="I431" i="7" s="1"/>
  <c r="H430" i="7"/>
  <c r="I430" i="7" s="1"/>
  <c r="H429" i="7"/>
  <c r="I429" i="7" s="1"/>
  <c r="H428" i="7"/>
  <c r="I428" i="7" s="1"/>
  <c r="H427" i="7"/>
  <c r="I427" i="7" s="1"/>
  <c r="H426" i="7"/>
  <c r="I426" i="7" s="1"/>
  <c r="H425" i="7"/>
  <c r="I425" i="7" s="1"/>
  <c r="H424" i="7"/>
  <c r="I424" i="7" s="1"/>
  <c r="H423" i="7"/>
  <c r="I423" i="7" s="1"/>
  <c r="H422" i="7"/>
  <c r="I422" i="7" s="1"/>
  <c r="H421" i="7"/>
  <c r="I421" i="7" s="1"/>
  <c r="H420" i="7"/>
  <c r="I420" i="7" s="1"/>
  <c r="H419" i="7"/>
  <c r="I419" i="7" s="1"/>
  <c r="H418" i="7"/>
  <c r="I418" i="7" s="1"/>
  <c r="H417" i="7"/>
  <c r="I417" i="7" s="1"/>
  <c r="H416" i="7"/>
  <c r="I416" i="7" s="1"/>
  <c r="H415" i="7"/>
  <c r="I415" i="7" s="1"/>
  <c r="H414" i="7"/>
  <c r="I414" i="7" s="1"/>
  <c r="H413" i="7"/>
  <c r="I413" i="7" s="1"/>
  <c r="H412" i="7"/>
  <c r="I412" i="7" s="1"/>
  <c r="H411" i="7"/>
  <c r="I411" i="7" s="1"/>
  <c r="H410" i="7"/>
  <c r="I410" i="7" s="1"/>
  <c r="H409" i="7"/>
  <c r="I409" i="7" s="1"/>
  <c r="H408" i="7"/>
  <c r="I408" i="7" s="1"/>
  <c r="H407" i="7"/>
  <c r="I407" i="7" s="1"/>
  <c r="H406" i="7"/>
  <c r="I406" i="7" s="1"/>
  <c r="H405" i="7"/>
  <c r="I405" i="7" s="1"/>
  <c r="H404" i="7"/>
  <c r="I404" i="7" s="1"/>
  <c r="H403" i="7"/>
  <c r="I403" i="7" s="1"/>
  <c r="H402" i="7"/>
  <c r="I402" i="7" s="1"/>
  <c r="H401" i="7"/>
  <c r="I401" i="7" s="1"/>
  <c r="H400" i="7"/>
  <c r="I400" i="7" s="1"/>
  <c r="H399" i="7"/>
  <c r="I399" i="7" s="1"/>
  <c r="H398" i="7"/>
  <c r="I398" i="7" s="1"/>
  <c r="H397" i="7"/>
  <c r="I397" i="7" s="1"/>
  <c r="H396" i="7"/>
  <c r="I396" i="7" s="1"/>
  <c r="H395" i="7"/>
  <c r="I395" i="7" s="1"/>
  <c r="H394" i="7"/>
  <c r="I394" i="7" s="1"/>
  <c r="H393" i="7"/>
  <c r="I393" i="7" s="1"/>
  <c r="H392" i="7"/>
  <c r="I392" i="7" s="1"/>
  <c r="H391" i="7"/>
  <c r="I391" i="7" s="1"/>
  <c r="H390" i="7"/>
  <c r="I390" i="7" s="1"/>
  <c r="H389" i="7"/>
  <c r="I389" i="7" s="1"/>
  <c r="H388" i="7"/>
  <c r="I388" i="7" s="1"/>
  <c r="H387" i="7"/>
  <c r="I387" i="7" s="1"/>
  <c r="H386" i="7"/>
  <c r="I386" i="7" s="1"/>
  <c r="H385" i="7"/>
  <c r="I385" i="7" s="1"/>
  <c r="H384" i="7"/>
  <c r="I384" i="7" s="1"/>
  <c r="H383" i="7"/>
  <c r="I383" i="7" s="1"/>
  <c r="H382" i="7"/>
  <c r="I382" i="7" s="1"/>
  <c r="H381" i="7"/>
  <c r="I381" i="7" s="1"/>
  <c r="H380" i="7"/>
  <c r="I380" i="7" s="1"/>
  <c r="H379" i="7"/>
  <c r="I379" i="7" s="1"/>
  <c r="H378" i="7"/>
  <c r="I378" i="7" s="1"/>
  <c r="H377" i="7"/>
  <c r="I377" i="7" s="1"/>
  <c r="H376" i="7"/>
  <c r="I376" i="7" s="1"/>
  <c r="H375" i="7"/>
  <c r="I375" i="7" s="1"/>
  <c r="H374" i="7"/>
  <c r="I374" i="7" s="1"/>
  <c r="H373" i="7"/>
  <c r="I373" i="7" s="1"/>
  <c r="H372" i="7"/>
  <c r="I372" i="7" s="1"/>
  <c r="H371" i="7"/>
  <c r="I371" i="7" s="1"/>
  <c r="H370" i="7"/>
  <c r="I370" i="7" s="1"/>
  <c r="H369" i="7"/>
  <c r="I369" i="7" s="1"/>
  <c r="H368" i="7"/>
  <c r="I368" i="7" s="1"/>
  <c r="H367" i="7"/>
  <c r="I367" i="7" s="1"/>
  <c r="H366" i="7"/>
  <c r="I366" i="7" s="1"/>
  <c r="H365" i="7"/>
  <c r="I365" i="7" s="1"/>
  <c r="H364" i="7"/>
  <c r="I364" i="7" s="1"/>
  <c r="H363" i="7"/>
  <c r="I363" i="7" s="1"/>
  <c r="H362" i="7"/>
  <c r="I362" i="7" s="1"/>
  <c r="H361" i="7"/>
  <c r="I361" i="7" s="1"/>
  <c r="H360" i="7"/>
  <c r="I360" i="7" s="1"/>
  <c r="H359" i="7"/>
  <c r="I359" i="7" s="1"/>
  <c r="H358" i="7"/>
  <c r="I358" i="7" s="1"/>
  <c r="H357" i="7"/>
  <c r="I357" i="7" s="1"/>
  <c r="H356" i="7"/>
  <c r="I356" i="7" s="1"/>
  <c r="H355" i="7"/>
  <c r="I355" i="7" s="1"/>
  <c r="H354" i="7"/>
  <c r="I354" i="7" s="1"/>
  <c r="H353" i="7"/>
  <c r="I353" i="7" s="1"/>
  <c r="H352" i="7"/>
  <c r="I352" i="7" s="1"/>
  <c r="H351" i="7"/>
  <c r="I351" i="7" s="1"/>
  <c r="H350" i="7"/>
  <c r="I350" i="7" s="1"/>
  <c r="H349" i="7"/>
  <c r="I349" i="7" s="1"/>
  <c r="H348" i="7"/>
  <c r="I348" i="7" s="1"/>
  <c r="H347" i="7"/>
  <c r="I347" i="7" s="1"/>
  <c r="H346" i="7"/>
  <c r="I346" i="7" s="1"/>
  <c r="H345" i="7"/>
  <c r="I345" i="7" s="1"/>
  <c r="H344" i="7"/>
  <c r="I344" i="7" s="1"/>
  <c r="H343" i="7"/>
  <c r="I343" i="7" s="1"/>
  <c r="H342" i="7"/>
  <c r="I342" i="7" s="1"/>
  <c r="H341" i="7"/>
  <c r="I341" i="7" s="1"/>
  <c r="H340" i="7"/>
  <c r="I340" i="7" s="1"/>
  <c r="H339" i="7"/>
  <c r="I339" i="7" s="1"/>
  <c r="H338" i="7"/>
  <c r="I338" i="7" s="1"/>
  <c r="H337" i="7"/>
  <c r="I337" i="7" s="1"/>
  <c r="H336" i="7"/>
  <c r="I336" i="7" s="1"/>
  <c r="H335" i="7"/>
  <c r="I335" i="7" s="1"/>
  <c r="H334" i="7"/>
  <c r="I334" i="7" s="1"/>
  <c r="H333" i="7"/>
  <c r="I333" i="7" s="1"/>
  <c r="H332" i="7"/>
  <c r="I332" i="7" s="1"/>
  <c r="H331" i="7"/>
  <c r="I331" i="7" s="1"/>
  <c r="H330" i="7"/>
  <c r="I330" i="7" s="1"/>
  <c r="H329" i="7"/>
  <c r="I329" i="7" s="1"/>
  <c r="H328" i="7"/>
  <c r="I328" i="7" s="1"/>
  <c r="H327" i="7"/>
  <c r="I327" i="7" s="1"/>
  <c r="H326" i="7"/>
  <c r="I326" i="7" s="1"/>
  <c r="H325" i="7"/>
  <c r="I325" i="7" s="1"/>
  <c r="H324" i="7"/>
  <c r="I324" i="7" s="1"/>
  <c r="H323" i="7"/>
  <c r="I323" i="7" s="1"/>
  <c r="H322" i="7"/>
  <c r="I322" i="7" s="1"/>
  <c r="H321" i="7"/>
  <c r="I321" i="7" s="1"/>
  <c r="H320" i="7"/>
  <c r="I320" i="7" s="1"/>
  <c r="H319" i="7"/>
  <c r="I319" i="7" s="1"/>
  <c r="H318" i="7"/>
  <c r="I318" i="7" s="1"/>
  <c r="H317" i="7"/>
  <c r="I317" i="7" s="1"/>
  <c r="H316" i="7"/>
  <c r="I316" i="7" s="1"/>
  <c r="H315" i="7"/>
  <c r="I315" i="7" s="1"/>
  <c r="H314" i="7"/>
  <c r="I314" i="7" s="1"/>
  <c r="H313" i="7"/>
  <c r="I313" i="7" s="1"/>
  <c r="H312" i="7"/>
  <c r="I312" i="7" s="1"/>
  <c r="H311" i="7"/>
  <c r="I311" i="7" s="1"/>
  <c r="H310" i="7"/>
  <c r="I310" i="7" s="1"/>
  <c r="H309" i="7"/>
  <c r="I309" i="7" s="1"/>
  <c r="H308" i="7"/>
  <c r="I308" i="7" s="1"/>
  <c r="H307" i="7"/>
  <c r="I307" i="7" s="1"/>
  <c r="H306" i="7"/>
  <c r="I306" i="7" s="1"/>
  <c r="H305" i="7"/>
  <c r="I305" i="7" s="1"/>
  <c r="H304" i="7"/>
  <c r="I304" i="7" s="1"/>
  <c r="H303" i="7"/>
  <c r="I303" i="7" s="1"/>
  <c r="H302" i="7"/>
  <c r="I302" i="7" s="1"/>
  <c r="H301" i="7"/>
  <c r="I301" i="7" s="1"/>
  <c r="H300" i="7"/>
  <c r="I300" i="7" s="1"/>
  <c r="H299" i="7"/>
  <c r="I299" i="7" s="1"/>
  <c r="H298" i="7"/>
  <c r="I298" i="7" s="1"/>
  <c r="H297" i="7"/>
  <c r="I297" i="7" s="1"/>
  <c r="H296" i="7"/>
  <c r="I296" i="7" s="1"/>
  <c r="H295" i="7"/>
  <c r="I295" i="7" s="1"/>
  <c r="H294" i="7"/>
  <c r="I294" i="7" s="1"/>
  <c r="H293" i="7"/>
  <c r="I293" i="7" s="1"/>
  <c r="H292" i="7"/>
  <c r="I292" i="7" s="1"/>
  <c r="H291" i="7"/>
  <c r="I291" i="7" s="1"/>
  <c r="H290" i="7"/>
  <c r="I290" i="7" s="1"/>
  <c r="H289" i="7"/>
  <c r="I289" i="7" s="1"/>
  <c r="H288" i="7"/>
  <c r="I288" i="7" s="1"/>
  <c r="H287" i="7"/>
  <c r="I287" i="7" s="1"/>
  <c r="H286" i="7"/>
  <c r="I286" i="7" s="1"/>
  <c r="H285" i="7"/>
  <c r="I285" i="7" s="1"/>
  <c r="H284" i="7"/>
  <c r="I284" i="7" s="1"/>
  <c r="H283" i="7"/>
  <c r="I283" i="7" s="1"/>
  <c r="H282" i="7"/>
  <c r="I282" i="7" s="1"/>
  <c r="H281" i="7"/>
  <c r="I281" i="7" s="1"/>
  <c r="H280" i="7"/>
  <c r="I280" i="7" s="1"/>
  <c r="H279" i="7"/>
  <c r="I279" i="7" s="1"/>
  <c r="H278" i="7"/>
  <c r="I278" i="7" s="1"/>
  <c r="H277" i="7"/>
  <c r="I277" i="7" s="1"/>
  <c r="H276" i="7"/>
  <c r="I276" i="7" s="1"/>
  <c r="H275" i="7"/>
  <c r="I275" i="7" s="1"/>
  <c r="H274" i="7"/>
  <c r="I274" i="7" s="1"/>
  <c r="H273" i="7"/>
  <c r="I273" i="7" s="1"/>
  <c r="H272" i="7"/>
  <c r="I272" i="7" s="1"/>
  <c r="H271" i="7"/>
  <c r="I271" i="7" s="1"/>
  <c r="H270" i="7"/>
  <c r="I270" i="7" s="1"/>
  <c r="H269" i="7"/>
  <c r="I269" i="7" s="1"/>
  <c r="H268" i="7"/>
  <c r="I268" i="7" s="1"/>
  <c r="H267" i="7"/>
  <c r="I267" i="7" s="1"/>
  <c r="H266" i="7"/>
  <c r="I266" i="7" s="1"/>
  <c r="H265" i="7"/>
  <c r="I265" i="7" s="1"/>
  <c r="H264" i="7"/>
  <c r="I264" i="7" s="1"/>
  <c r="H263" i="7"/>
  <c r="I263" i="7" s="1"/>
  <c r="H262" i="7"/>
  <c r="I262" i="7" s="1"/>
  <c r="H261" i="7"/>
  <c r="I261" i="7" s="1"/>
  <c r="H260" i="7"/>
  <c r="I260" i="7" s="1"/>
  <c r="H259" i="7"/>
  <c r="I259" i="7" s="1"/>
  <c r="H258" i="7"/>
  <c r="I258" i="7" s="1"/>
  <c r="H257" i="7"/>
  <c r="I257" i="7" s="1"/>
  <c r="H256" i="7"/>
  <c r="I256" i="7" s="1"/>
  <c r="H255" i="7"/>
  <c r="I255" i="7" s="1"/>
  <c r="H254" i="7"/>
  <c r="I254" i="7" s="1"/>
  <c r="H253" i="7"/>
  <c r="I253" i="7" s="1"/>
  <c r="H252" i="7"/>
  <c r="I252" i="7" s="1"/>
  <c r="H251" i="7"/>
  <c r="I251" i="7" s="1"/>
  <c r="H250" i="7"/>
  <c r="I250" i="7" s="1"/>
  <c r="H249" i="7"/>
  <c r="I249" i="7" s="1"/>
  <c r="H248" i="7"/>
  <c r="I248" i="7" s="1"/>
  <c r="H247" i="7"/>
  <c r="I247" i="7" s="1"/>
  <c r="H246" i="7"/>
  <c r="I246" i="7" s="1"/>
  <c r="H245" i="7"/>
  <c r="I245" i="7" s="1"/>
  <c r="H244" i="7"/>
  <c r="I244" i="7" s="1"/>
  <c r="H243" i="7"/>
  <c r="I243" i="7" s="1"/>
  <c r="H242" i="7"/>
  <c r="I242" i="7" s="1"/>
  <c r="H241" i="7"/>
  <c r="I241" i="7" s="1"/>
  <c r="H240" i="7"/>
  <c r="I240" i="7" s="1"/>
  <c r="H239" i="7"/>
  <c r="I239" i="7" s="1"/>
  <c r="H238" i="7"/>
  <c r="I238" i="7" s="1"/>
  <c r="H237" i="7"/>
  <c r="I237" i="7" s="1"/>
  <c r="H236" i="7"/>
  <c r="I236" i="7" s="1"/>
  <c r="H235" i="7"/>
  <c r="I235" i="7" s="1"/>
  <c r="H234" i="7"/>
  <c r="I234" i="7" s="1"/>
  <c r="H233" i="7"/>
  <c r="I233" i="7" s="1"/>
  <c r="H232" i="7"/>
  <c r="I232" i="7" s="1"/>
  <c r="H231" i="7"/>
  <c r="I231" i="7" s="1"/>
  <c r="H230" i="7"/>
  <c r="I230" i="7" s="1"/>
  <c r="H229" i="7"/>
  <c r="I229" i="7" s="1"/>
  <c r="H228" i="7"/>
  <c r="I228" i="7" s="1"/>
  <c r="H227" i="7"/>
  <c r="I227" i="7" s="1"/>
  <c r="H226" i="7"/>
  <c r="I226" i="7" s="1"/>
  <c r="H225" i="7"/>
  <c r="I225" i="7" s="1"/>
  <c r="H224" i="7"/>
  <c r="I224" i="7" s="1"/>
  <c r="H223" i="7"/>
  <c r="I223" i="7" s="1"/>
  <c r="H222" i="7"/>
  <c r="I222" i="7" s="1"/>
  <c r="H221" i="7"/>
  <c r="I221" i="7" s="1"/>
  <c r="H220" i="7"/>
  <c r="I220" i="7" s="1"/>
  <c r="H219" i="7"/>
  <c r="I219" i="7" s="1"/>
  <c r="H218" i="7"/>
  <c r="I218" i="7" s="1"/>
  <c r="H217" i="7"/>
  <c r="I217" i="7" s="1"/>
  <c r="H216" i="7"/>
  <c r="I216" i="7" s="1"/>
  <c r="H215" i="7"/>
  <c r="I215" i="7" s="1"/>
  <c r="H214" i="7"/>
  <c r="I214" i="7" s="1"/>
  <c r="H213" i="7"/>
  <c r="I213" i="7" s="1"/>
  <c r="H212" i="7"/>
  <c r="I212" i="7" s="1"/>
  <c r="H211" i="7"/>
  <c r="I211" i="7" s="1"/>
  <c r="H210" i="7"/>
  <c r="I210" i="7" s="1"/>
  <c r="H209" i="7"/>
  <c r="I209" i="7" s="1"/>
  <c r="H208" i="7"/>
  <c r="I208" i="7" s="1"/>
  <c r="H207" i="7"/>
  <c r="I207" i="7" s="1"/>
  <c r="H206" i="7"/>
  <c r="I206" i="7" s="1"/>
  <c r="H205" i="7"/>
  <c r="I205" i="7" s="1"/>
  <c r="H204" i="7"/>
  <c r="I204" i="7" s="1"/>
  <c r="H203" i="7"/>
  <c r="I203" i="7" s="1"/>
  <c r="H202" i="7"/>
  <c r="I202" i="7" s="1"/>
  <c r="H201" i="7"/>
  <c r="I201" i="7" s="1"/>
  <c r="H200" i="7"/>
  <c r="I200" i="7" s="1"/>
  <c r="H199" i="7"/>
  <c r="I199" i="7" s="1"/>
  <c r="H198" i="7"/>
  <c r="I198" i="7" s="1"/>
  <c r="H197" i="7"/>
  <c r="I197" i="7" s="1"/>
  <c r="H196" i="7"/>
  <c r="I196" i="7" s="1"/>
  <c r="H195" i="7"/>
  <c r="I195" i="7" s="1"/>
  <c r="H194" i="7"/>
  <c r="I194" i="7" s="1"/>
  <c r="H193" i="7"/>
  <c r="I193" i="7" s="1"/>
  <c r="H192" i="7"/>
  <c r="I192" i="7" s="1"/>
  <c r="H191" i="7"/>
  <c r="I191" i="7" s="1"/>
  <c r="H190" i="7"/>
  <c r="I190" i="7" s="1"/>
  <c r="H189" i="7"/>
  <c r="I189" i="7" s="1"/>
  <c r="H188" i="7"/>
  <c r="I188" i="7" s="1"/>
  <c r="H187" i="7"/>
  <c r="I187" i="7" s="1"/>
  <c r="H186" i="7"/>
  <c r="I186" i="7" s="1"/>
  <c r="H185" i="7"/>
  <c r="I185" i="7" s="1"/>
  <c r="H184" i="7"/>
  <c r="I184" i="7" s="1"/>
  <c r="H183" i="7"/>
  <c r="I183" i="7" s="1"/>
  <c r="H182" i="7"/>
  <c r="I182" i="7" s="1"/>
  <c r="H181" i="7"/>
  <c r="I181" i="7" s="1"/>
  <c r="H180" i="7"/>
  <c r="I180" i="7" s="1"/>
  <c r="H179" i="7"/>
  <c r="I179" i="7" s="1"/>
  <c r="H178" i="7"/>
  <c r="I178" i="7" s="1"/>
  <c r="H177" i="7"/>
  <c r="I177" i="7" s="1"/>
  <c r="H176" i="7"/>
  <c r="I176" i="7" s="1"/>
  <c r="H175" i="7"/>
  <c r="I175" i="7" s="1"/>
  <c r="H174" i="7"/>
  <c r="I174" i="7" s="1"/>
  <c r="H173" i="7"/>
  <c r="I173" i="7" s="1"/>
  <c r="H172" i="7"/>
  <c r="I172" i="7" s="1"/>
  <c r="H171" i="7"/>
  <c r="I171" i="7" s="1"/>
  <c r="H170" i="7"/>
  <c r="I170" i="7" s="1"/>
  <c r="H169" i="7"/>
  <c r="I169" i="7" s="1"/>
  <c r="H168" i="7"/>
  <c r="I168" i="7" s="1"/>
  <c r="H167" i="7"/>
  <c r="I167" i="7" s="1"/>
  <c r="H166" i="7"/>
  <c r="I166" i="7" s="1"/>
  <c r="H165" i="7"/>
  <c r="I165" i="7" s="1"/>
  <c r="H164" i="7"/>
  <c r="I164" i="7" s="1"/>
  <c r="H163" i="7"/>
  <c r="I163" i="7" s="1"/>
  <c r="H162" i="7"/>
  <c r="I162" i="7" s="1"/>
  <c r="H161" i="7"/>
  <c r="I161" i="7" s="1"/>
  <c r="H160" i="7"/>
  <c r="I160" i="7" s="1"/>
  <c r="H159" i="7"/>
  <c r="I159" i="7" s="1"/>
  <c r="H158" i="7"/>
  <c r="I158" i="7" s="1"/>
  <c r="H157" i="7"/>
  <c r="I157" i="7" s="1"/>
  <c r="H156" i="7"/>
  <c r="I156" i="7" s="1"/>
  <c r="H155" i="7"/>
  <c r="I155" i="7" s="1"/>
  <c r="H154" i="7"/>
  <c r="I154" i="7" s="1"/>
  <c r="H153" i="7"/>
  <c r="I153" i="7" s="1"/>
  <c r="H152" i="7"/>
  <c r="I152" i="7" s="1"/>
  <c r="H151" i="7"/>
  <c r="I151" i="7" s="1"/>
  <c r="H150" i="7"/>
  <c r="I150" i="7" s="1"/>
  <c r="H149" i="7"/>
  <c r="I149" i="7" s="1"/>
  <c r="H148" i="7"/>
  <c r="I148" i="7" s="1"/>
  <c r="H147" i="7"/>
  <c r="I147" i="7" s="1"/>
  <c r="H146" i="7"/>
  <c r="I146" i="7" s="1"/>
  <c r="H145" i="7"/>
  <c r="I145" i="7" s="1"/>
  <c r="H144" i="7"/>
  <c r="I144" i="7" s="1"/>
  <c r="H143" i="7"/>
  <c r="I143" i="7" s="1"/>
  <c r="H142" i="7"/>
  <c r="I142" i="7" s="1"/>
  <c r="H141" i="7"/>
  <c r="I141" i="7" s="1"/>
  <c r="H140" i="7"/>
  <c r="I140" i="7" s="1"/>
  <c r="H139" i="7"/>
  <c r="I139" i="7" s="1"/>
  <c r="H138" i="7"/>
  <c r="I138" i="7" s="1"/>
  <c r="H137" i="7"/>
  <c r="I137" i="7" s="1"/>
  <c r="H136" i="7"/>
  <c r="I136" i="7" s="1"/>
  <c r="H135" i="7"/>
  <c r="I135" i="7" s="1"/>
  <c r="H134" i="7"/>
  <c r="I134" i="7" s="1"/>
  <c r="H133" i="7"/>
  <c r="I133" i="7" s="1"/>
  <c r="H132" i="7"/>
  <c r="I132" i="7" s="1"/>
  <c r="H131" i="7"/>
  <c r="I131" i="7" s="1"/>
  <c r="H130" i="7"/>
  <c r="I130" i="7" s="1"/>
  <c r="H129" i="7"/>
  <c r="I129" i="7" s="1"/>
  <c r="H128" i="7"/>
  <c r="I128" i="7" s="1"/>
  <c r="H127" i="7"/>
  <c r="I127" i="7" s="1"/>
  <c r="H126" i="7"/>
  <c r="I126" i="7" s="1"/>
  <c r="H125" i="7"/>
  <c r="I125" i="7" s="1"/>
  <c r="H124" i="7"/>
  <c r="I124" i="7" s="1"/>
  <c r="H123" i="7"/>
  <c r="I123" i="7" s="1"/>
  <c r="H122" i="7"/>
  <c r="I122" i="7" s="1"/>
  <c r="H121" i="7"/>
  <c r="I121" i="7" s="1"/>
  <c r="H120" i="7"/>
  <c r="I120" i="7" s="1"/>
  <c r="H119" i="7"/>
  <c r="I119" i="7" s="1"/>
  <c r="H118" i="7"/>
  <c r="I118" i="7" s="1"/>
  <c r="H117" i="7"/>
  <c r="I117" i="7" s="1"/>
  <c r="H116" i="7"/>
  <c r="I116" i="7" s="1"/>
  <c r="H115" i="7"/>
  <c r="I115" i="7" s="1"/>
  <c r="H114" i="7"/>
  <c r="I114" i="7" s="1"/>
  <c r="H113" i="7"/>
  <c r="I113" i="7" s="1"/>
  <c r="H112" i="7"/>
  <c r="I112" i="7" s="1"/>
  <c r="H111" i="7"/>
  <c r="I111" i="7" s="1"/>
  <c r="H110" i="7"/>
  <c r="I110" i="7" s="1"/>
  <c r="H109" i="7"/>
  <c r="I109" i="7" s="1"/>
  <c r="H108" i="7"/>
  <c r="I108" i="7" s="1"/>
  <c r="H107" i="7"/>
  <c r="I107" i="7" s="1"/>
  <c r="H106" i="7"/>
  <c r="I106" i="7" s="1"/>
  <c r="H105" i="7"/>
  <c r="I105" i="7" s="1"/>
  <c r="H104" i="7"/>
  <c r="I104" i="7" s="1"/>
  <c r="H103" i="7"/>
  <c r="I103" i="7" s="1"/>
  <c r="H102" i="7"/>
  <c r="I102" i="7" s="1"/>
  <c r="H101" i="7"/>
  <c r="I101" i="7" s="1"/>
  <c r="H100" i="7"/>
  <c r="I100" i="7" s="1"/>
  <c r="H99" i="7"/>
  <c r="I99" i="7" s="1"/>
  <c r="H98" i="7"/>
  <c r="I98" i="7" s="1"/>
  <c r="H97" i="7"/>
  <c r="I97" i="7" s="1"/>
  <c r="H96" i="7"/>
  <c r="I96" i="7" s="1"/>
  <c r="H95" i="7"/>
  <c r="I95" i="7" s="1"/>
  <c r="H94" i="7"/>
  <c r="I94" i="7" s="1"/>
  <c r="H93" i="7"/>
  <c r="I93" i="7" s="1"/>
  <c r="H92" i="7"/>
  <c r="I92" i="7" s="1"/>
  <c r="H91" i="7"/>
  <c r="I91" i="7" s="1"/>
  <c r="H90" i="7"/>
  <c r="I90" i="7" s="1"/>
  <c r="H89" i="7"/>
  <c r="I89" i="7" s="1"/>
  <c r="H88" i="7"/>
  <c r="I88" i="7" s="1"/>
  <c r="H87" i="7"/>
  <c r="I87" i="7" s="1"/>
  <c r="H86" i="7"/>
  <c r="I86" i="7" s="1"/>
  <c r="H85" i="7"/>
  <c r="I85" i="7" s="1"/>
  <c r="H84" i="7"/>
  <c r="I84" i="7" s="1"/>
  <c r="H83" i="7"/>
  <c r="I83" i="7" s="1"/>
  <c r="H82" i="7"/>
  <c r="I82" i="7" s="1"/>
  <c r="H81" i="7"/>
  <c r="I81" i="7" s="1"/>
  <c r="H80" i="7"/>
  <c r="I80" i="7" s="1"/>
  <c r="H79" i="7"/>
  <c r="I79" i="7" s="1"/>
  <c r="H78" i="7"/>
  <c r="I78" i="7" s="1"/>
  <c r="H77" i="7"/>
  <c r="I77" i="7" s="1"/>
  <c r="H76" i="7"/>
  <c r="I76" i="7" s="1"/>
  <c r="H75" i="7"/>
  <c r="I75" i="7" s="1"/>
  <c r="H74" i="7"/>
  <c r="I74" i="7" s="1"/>
  <c r="H73" i="7"/>
  <c r="I73" i="7" s="1"/>
  <c r="H72" i="7"/>
  <c r="I72" i="7" s="1"/>
  <c r="H71" i="7"/>
  <c r="I71" i="7" s="1"/>
  <c r="H70" i="7"/>
  <c r="I70" i="7" s="1"/>
  <c r="H69" i="7"/>
  <c r="I69" i="7" s="1"/>
  <c r="H68" i="7"/>
  <c r="I68" i="7" s="1"/>
  <c r="H67" i="7"/>
  <c r="I67" i="7" s="1"/>
  <c r="H66" i="7"/>
  <c r="I66" i="7" s="1"/>
  <c r="H65" i="7"/>
  <c r="I65" i="7" s="1"/>
  <c r="H64" i="7"/>
  <c r="I64" i="7" s="1"/>
  <c r="H63" i="7"/>
  <c r="I63" i="7" s="1"/>
  <c r="H62" i="7"/>
  <c r="I62" i="7" s="1"/>
  <c r="H61" i="7"/>
  <c r="I61" i="7" s="1"/>
  <c r="H60" i="7"/>
  <c r="I60" i="7" s="1"/>
  <c r="H59" i="7"/>
  <c r="I59" i="7" s="1"/>
  <c r="H58" i="7"/>
  <c r="I58" i="7" s="1"/>
  <c r="H57" i="7"/>
  <c r="I57" i="7" s="1"/>
  <c r="H56" i="7"/>
  <c r="I56" i="7" s="1"/>
  <c r="H55" i="7"/>
  <c r="I55" i="7" s="1"/>
  <c r="H54" i="7"/>
  <c r="I54" i="7" s="1"/>
  <c r="H53" i="7"/>
  <c r="I53" i="7" s="1"/>
  <c r="H52" i="7"/>
  <c r="I52" i="7" s="1"/>
  <c r="H51" i="7"/>
  <c r="I51" i="7" s="1"/>
  <c r="H50" i="7"/>
  <c r="I50" i="7" s="1"/>
  <c r="H49" i="7"/>
  <c r="I49" i="7" s="1"/>
  <c r="H48" i="7"/>
  <c r="I48" i="7" s="1"/>
  <c r="H47" i="7"/>
  <c r="I47" i="7" s="1"/>
  <c r="H46" i="7"/>
  <c r="I46" i="7" s="1"/>
  <c r="H45" i="7"/>
  <c r="I45" i="7" s="1"/>
  <c r="H44" i="7"/>
  <c r="I44" i="7" s="1"/>
  <c r="H43" i="7"/>
  <c r="I43" i="7" s="1"/>
  <c r="H42" i="7"/>
  <c r="I42" i="7" s="1"/>
  <c r="H41" i="7"/>
  <c r="I41" i="7" s="1"/>
  <c r="H40" i="7"/>
  <c r="I40" i="7" s="1"/>
  <c r="H39" i="7"/>
  <c r="I39" i="7" s="1"/>
  <c r="H38" i="7"/>
  <c r="I38" i="7" s="1"/>
  <c r="H37" i="7"/>
  <c r="I37" i="7" s="1"/>
  <c r="H36" i="7"/>
  <c r="I36" i="7" s="1"/>
  <c r="H35" i="7"/>
  <c r="I35" i="7" s="1"/>
  <c r="H34" i="7"/>
  <c r="I34" i="7" s="1"/>
  <c r="H33" i="7"/>
  <c r="I33" i="7" s="1"/>
  <c r="H32" i="7"/>
  <c r="I32" i="7" s="1"/>
  <c r="H31" i="7"/>
  <c r="I31" i="7" s="1"/>
  <c r="H30" i="7"/>
  <c r="I30" i="7" s="1"/>
  <c r="H29" i="7"/>
  <c r="I29" i="7" s="1"/>
  <c r="H28" i="7"/>
  <c r="I28" i="7" s="1"/>
  <c r="H27" i="7"/>
  <c r="I27" i="7" s="1"/>
  <c r="H26" i="7"/>
  <c r="I26" i="7" s="1"/>
  <c r="H25" i="7"/>
  <c r="I25" i="7" s="1"/>
  <c r="H24" i="7"/>
  <c r="I24" i="7" s="1"/>
  <c r="H23" i="7"/>
  <c r="I23" i="7" s="1"/>
  <c r="H22" i="7"/>
  <c r="I22" i="7" s="1"/>
  <c r="H21" i="7"/>
  <c r="I21" i="7" s="1"/>
  <c r="H20" i="7"/>
  <c r="I20" i="7" s="1"/>
  <c r="H19" i="7"/>
  <c r="I19" i="7" s="1"/>
  <c r="H18" i="7"/>
  <c r="I18" i="7" s="1"/>
  <c r="H17" i="7"/>
  <c r="I17" i="7" s="1"/>
  <c r="H16" i="7"/>
  <c r="I16" i="7" s="1"/>
  <c r="H15" i="7"/>
  <c r="I15" i="7" s="1"/>
  <c r="H14" i="7"/>
  <c r="I14" i="7" s="1"/>
  <c r="H13" i="7"/>
  <c r="I13" i="7" s="1"/>
  <c r="H12" i="7"/>
  <c r="I12" i="7" s="1"/>
  <c r="H11" i="7"/>
  <c r="I11" i="7" s="1"/>
  <c r="H10" i="7"/>
  <c r="I10" i="7" s="1"/>
  <c r="H9" i="7"/>
  <c r="I9" i="7" s="1"/>
  <c r="H8" i="7"/>
  <c r="I8" i="7" s="1"/>
  <c r="H7" i="7"/>
  <c r="I7" i="7" s="1"/>
  <c r="H6" i="7"/>
  <c r="I6" i="7" s="1"/>
  <c r="C4" i="7"/>
  <c r="C3" i="7" s="1"/>
  <c r="B21" i="3"/>
  <c r="Y4" i="16"/>
  <c r="Y3" i="16"/>
  <c r="AB4" i="16"/>
  <c r="AB3" i="16"/>
  <c r="G53" i="3"/>
  <c r="B34" i="3"/>
  <c r="C34" i="3" s="1"/>
  <c r="F3" i="7" l="1"/>
  <c r="R5" i="7"/>
  <c r="S5" i="7"/>
  <c r="S4" i="7"/>
  <c r="U4" i="7" s="1"/>
  <c r="R4" i="7"/>
  <c r="T4" i="7" s="1"/>
  <c r="R3" i="7"/>
  <c r="T5" i="7" s="1"/>
  <c r="H51" i="3"/>
  <c r="H53" i="3"/>
  <c r="B5" i="16"/>
  <c r="B6" i="16" s="1"/>
  <c r="V4" i="7" l="1"/>
  <c r="R8" i="7"/>
  <c r="T8" i="7" s="1"/>
  <c r="S8" i="7"/>
  <c r="U8" i="7" s="1"/>
  <c r="S7" i="7"/>
  <c r="U7" i="7" s="1"/>
  <c r="R7" i="7"/>
  <c r="T7" i="7" s="1"/>
  <c r="Q7" i="7"/>
  <c r="Q8" i="7"/>
  <c r="U5" i="7"/>
  <c r="V5" i="7" s="1"/>
  <c r="B7" i="16"/>
  <c r="V6" i="7" l="1"/>
  <c r="W6" i="7" s="1"/>
  <c r="V7" i="7"/>
  <c r="V8" i="7"/>
  <c r="B8" i="16"/>
  <c r="A6" i="8"/>
  <c r="F5" i="8"/>
  <c r="E5" i="8"/>
  <c r="D5" i="8"/>
  <c r="C5" i="8"/>
  <c r="A2" i="8"/>
  <c r="N8" i="6" s="1"/>
  <c r="E10" i="6"/>
  <c r="G10" i="6" s="1"/>
  <c r="E9" i="6"/>
  <c r="G8" i="6"/>
  <c r="F8" i="6"/>
  <c r="E8" i="6"/>
  <c r="E7" i="6"/>
  <c r="F7" i="6" s="1"/>
  <c r="G6" i="6"/>
  <c r="F6" i="6"/>
  <c r="O5" i="6"/>
  <c r="E5" i="6"/>
  <c r="G5" i="6" s="1"/>
  <c r="F5" i="6" s="1"/>
  <c r="O4" i="6"/>
  <c r="G2" i="6" s="1"/>
  <c r="E4" i="6"/>
  <c r="G4" i="6" s="1"/>
  <c r="F4" i="6" s="1"/>
  <c r="G3" i="6"/>
  <c r="F3" i="6" s="1"/>
  <c r="E3" i="6"/>
  <c r="F2" i="6"/>
  <c r="G7" i="6" l="1"/>
  <c r="G9" i="6"/>
  <c r="F9" i="6" s="1"/>
  <c r="G64" i="3"/>
  <c r="H64" i="3"/>
  <c r="W5" i="16"/>
  <c r="W8" i="16"/>
  <c r="W7" i="16"/>
  <c r="W6" i="16"/>
  <c r="W4" i="16"/>
  <c r="V9" i="7"/>
  <c r="W9" i="7" s="1"/>
  <c r="W11" i="7" s="1"/>
  <c r="F10" i="6"/>
  <c r="B9" i="16"/>
  <c r="W9" i="16" s="1"/>
  <c r="N9" i="6"/>
  <c r="B2" i="8"/>
  <c r="B10" i="16" l="1"/>
  <c r="W10" i="16" s="1"/>
  <c r="E6" i="8"/>
  <c r="D6" i="8" s="1"/>
  <c r="C6" i="8" s="1"/>
  <c r="B6" i="8"/>
  <c r="B11" i="16" l="1"/>
  <c r="W11" i="16" s="1"/>
  <c r="B7" i="8"/>
  <c r="D7" i="8"/>
  <c r="F6" i="8"/>
  <c r="E7" i="8"/>
  <c r="B12" i="16" l="1"/>
  <c r="W12" i="16" s="1"/>
  <c r="C7" i="8"/>
  <c r="A7" i="8"/>
  <c r="E8" i="8"/>
  <c r="B8" i="8"/>
  <c r="D8" i="8"/>
  <c r="F7" i="8"/>
  <c r="C8" i="8" l="1"/>
  <c r="B13" i="16"/>
  <c r="W13" i="16" s="1"/>
  <c r="A8" i="8"/>
  <c r="B9" i="8"/>
  <c r="D9" i="8"/>
  <c r="F8" i="8"/>
  <c r="E9" i="8"/>
  <c r="C9" i="8" l="1"/>
  <c r="B14" i="16"/>
  <c r="W14" i="16" s="1"/>
  <c r="A9" i="8"/>
  <c r="E10" i="8"/>
  <c r="B10" i="8"/>
  <c r="D10" i="8"/>
  <c r="F9" i="8"/>
  <c r="B15" i="16" l="1"/>
  <c r="W15" i="16" s="1"/>
  <c r="C10" i="8"/>
  <c r="A10" i="8"/>
  <c r="B11" i="8"/>
  <c r="D11" i="8"/>
  <c r="F10" i="8"/>
  <c r="E11" i="8"/>
  <c r="C11" i="8" l="1"/>
  <c r="B16" i="16"/>
  <c r="W16" i="16" s="1"/>
  <c r="A11" i="8"/>
  <c r="E12" i="8"/>
  <c r="B12" i="8"/>
  <c r="D12" i="8"/>
  <c r="F11" i="8"/>
  <c r="B17" i="16" l="1"/>
  <c r="W17" i="16" s="1"/>
  <c r="A12" i="8"/>
  <c r="B13" i="8"/>
  <c r="D13" i="8"/>
  <c r="F12" i="8"/>
  <c r="E13" i="8"/>
  <c r="C12" i="8"/>
  <c r="C13" i="8" l="1"/>
  <c r="B18" i="16"/>
  <c r="W18" i="16" s="1"/>
  <c r="A13" i="8"/>
  <c r="E14" i="8"/>
  <c r="B14" i="8"/>
  <c r="D14" i="8"/>
  <c r="F13" i="8"/>
  <c r="C14" i="8" l="1"/>
  <c r="B19" i="16"/>
  <c r="W19" i="16" s="1"/>
  <c r="A14" i="8"/>
  <c r="B15" i="8"/>
  <c r="D15" i="8"/>
  <c r="F14" i="8"/>
  <c r="E15" i="8"/>
  <c r="C15" i="8" l="1"/>
  <c r="B20" i="16"/>
  <c r="W20" i="16" s="1"/>
  <c r="A15" i="8"/>
  <c r="E16" i="8"/>
  <c r="B16" i="8"/>
  <c r="D16" i="8"/>
  <c r="F15" i="8"/>
  <c r="C16" i="8" l="1"/>
  <c r="B21" i="16"/>
  <c r="W21" i="16" s="1"/>
  <c r="A16" i="8"/>
  <c r="B17" i="8"/>
  <c r="D17" i="8"/>
  <c r="F16" i="8"/>
  <c r="E17" i="8"/>
  <c r="C17" i="8" l="1"/>
  <c r="B22" i="16"/>
  <c r="W22" i="16" s="1"/>
  <c r="A17" i="8"/>
  <c r="E18" i="8"/>
  <c r="B18" i="8"/>
  <c r="D18" i="8"/>
  <c r="F17" i="8"/>
  <c r="B23" i="16" l="1"/>
  <c r="W23" i="16" s="1"/>
  <c r="A18" i="8"/>
  <c r="B19" i="8"/>
  <c r="D19" i="8"/>
  <c r="F18" i="8"/>
  <c r="E19" i="8"/>
  <c r="C18" i="8"/>
  <c r="C19" i="8" l="1"/>
  <c r="B24" i="16"/>
  <c r="W24" i="16" s="1"/>
  <c r="A19" i="8"/>
  <c r="E20" i="8"/>
  <c r="B20" i="8"/>
  <c r="D20" i="8"/>
  <c r="F19" i="8"/>
  <c r="B25" i="16" l="1"/>
  <c r="W25" i="16" s="1"/>
  <c r="A20" i="8"/>
  <c r="B21" i="8"/>
  <c r="D21" i="8"/>
  <c r="F20" i="8"/>
  <c r="E21" i="8"/>
  <c r="C20" i="8"/>
  <c r="C21" i="8" l="1"/>
  <c r="B26" i="16"/>
  <c r="W26" i="16" s="1"/>
  <c r="A21" i="8"/>
  <c r="E22" i="8"/>
  <c r="B22" i="8"/>
  <c r="D22" i="8"/>
  <c r="F21" i="8"/>
  <c r="C22" i="8" l="1"/>
  <c r="B27" i="16"/>
  <c r="W27" i="16" s="1"/>
  <c r="A22" i="8"/>
  <c r="B23" i="8"/>
  <c r="D23" i="8"/>
  <c r="F22" i="8"/>
  <c r="E23" i="8"/>
  <c r="C23" i="8" l="1"/>
  <c r="B28" i="16"/>
  <c r="W28" i="16" s="1"/>
  <c r="A23" i="8"/>
  <c r="E24" i="8"/>
  <c r="B24" i="8"/>
  <c r="D24" i="8"/>
  <c r="F23" i="8"/>
  <c r="B29" i="16" l="1"/>
  <c r="W29" i="16" s="1"/>
  <c r="C24" i="8"/>
  <c r="A24" i="8"/>
  <c r="B25" i="8"/>
  <c r="D25" i="8"/>
  <c r="F24" i="8"/>
  <c r="E25" i="8"/>
  <c r="C25" i="8" l="1"/>
  <c r="B30" i="16"/>
  <c r="W30" i="16" s="1"/>
  <c r="A25" i="8"/>
  <c r="E26" i="8"/>
  <c r="B26" i="8"/>
  <c r="D26" i="8"/>
  <c r="F25" i="8"/>
  <c r="B31" i="16" l="1"/>
  <c r="W31" i="16" s="1"/>
  <c r="A26" i="8"/>
  <c r="B27" i="8"/>
  <c r="D27" i="8"/>
  <c r="F26" i="8"/>
  <c r="E27" i="8"/>
  <c r="C26" i="8"/>
  <c r="C27" i="8" l="1"/>
  <c r="B32" i="16"/>
  <c r="W32" i="16" s="1"/>
  <c r="A27" i="8"/>
  <c r="E28" i="8"/>
  <c r="B28" i="8"/>
  <c r="D28" i="8"/>
  <c r="F27" i="8"/>
  <c r="B33" i="16" l="1"/>
  <c r="W33" i="16" s="1"/>
  <c r="A28" i="8"/>
  <c r="B29" i="8"/>
  <c r="D29" i="8"/>
  <c r="F28" i="8"/>
  <c r="E29" i="8"/>
  <c r="C28" i="8"/>
  <c r="C29" i="8" l="1"/>
  <c r="B34" i="16"/>
  <c r="W34" i="16" s="1"/>
  <c r="A29" i="8"/>
  <c r="E30" i="8"/>
  <c r="B30" i="8"/>
  <c r="D30" i="8"/>
  <c r="F29" i="8"/>
  <c r="B35" i="16" l="1"/>
  <c r="W35" i="16" s="1"/>
  <c r="A30" i="8"/>
  <c r="B31" i="8"/>
  <c r="D31" i="8"/>
  <c r="F30" i="8"/>
  <c r="E31" i="8"/>
  <c r="C30" i="8"/>
  <c r="C31" i="8" l="1"/>
  <c r="B36" i="16"/>
  <c r="W36" i="16" s="1"/>
  <c r="A31" i="8"/>
  <c r="E32" i="8"/>
  <c r="B32" i="8"/>
  <c r="D32" i="8"/>
  <c r="F31" i="8"/>
  <c r="B37" i="16" l="1"/>
  <c r="W37" i="16" s="1"/>
  <c r="A32" i="8"/>
  <c r="B33" i="8"/>
  <c r="D33" i="8"/>
  <c r="F32" i="8"/>
  <c r="E33" i="8"/>
  <c r="C32" i="8"/>
  <c r="B38" i="16" l="1"/>
  <c r="W38" i="16" s="1"/>
  <c r="C33" i="8"/>
  <c r="A33" i="8"/>
  <c r="E34" i="8"/>
  <c r="B34" i="8"/>
  <c r="D34" i="8"/>
  <c r="F33" i="8"/>
  <c r="B39" i="16" l="1"/>
  <c r="W39" i="16" s="1"/>
  <c r="C34" i="8"/>
  <c r="A34" i="8"/>
  <c r="B35" i="8"/>
  <c r="D35" i="8"/>
  <c r="F34" i="8"/>
  <c r="E35" i="8"/>
  <c r="C35" i="8" l="1"/>
  <c r="B40" i="16"/>
  <c r="W40" i="16" s="1"/>
  <c r="A35" i="8"/>
  <c r="E36" i="8"/>
  <c r="B36" i="8"/>
  <c r="D36" i="8"/>
  <c r="F35" i="8"/>
  <c r="B41" i="16" l="1"/>
  <c r="W41" i="16" s="1"/>
  <c r="A36" i="8"/>
  <c r="B37" i="8"/>
  <c r="D37" i="8"/>
  <c r="F36" i="8"/>
  <c r="E37" i="8"/>
  <c r="C36" i="8"/>
  <c r="C37" i="8" l="1"/>
  <c r="B42" i="16"/>
  <c r="W42" i="16" s="1"/>
  <c r="A37" i="8"/>
  <c r="E38" i="8"/>
  <c r="B38" i="8"/>
  <c r="D38" i="8"/>
  <c r="F37" i="8"/>
  <c r="C38" i="8" l="1"/>
  <c r="B43" i="16"/>
  <c r="W43" i="16" s="1"/>
  <c r="A38" i="8"/>
  <c r="B39" i="8"/>
  <c r="D39" i="8"/>
  <c r="F38" i="8"/>
  <c r="E39" i="8"/>
  <c r="C39" i="8" l="1"/>
  <c r="B44" i="16"/>
  <c r="W44" i="16" s="1"/>
  <c r="A39" i="8"/>
  <c r="E40" i="8"/>
  <c r="B40" i="8"/>
  <c r="D40" i="8"/>
  <c r="F39" i="8"/>
  <c r="B45" i="16" l="1"/>
  <c r="W45" i="16" s="1"/>
  <c r="A40" i="8"/>
  <c r="B41" i="8"/>
  <c r="D41" i="8"/>
  <c r="F40" i="8"/>
  <c r="E41" i="8"/>
  <c r="C40" i="8"/>
  <c r="C41" i="8" l="1"/>
  <c r="B46" i="16"/>
  <c r="W46" i="16" s="1"/>
  <c r="A41" i="8"/>
  <c r="E42" i="8"/>
  <c r="B42" i="8"/>
  <c r="D42" i="8"/>
  <c r="F41" i="8"/>
  <c r="B47" i="16" l="1"/>
  <c r="W47" i="16" s="1"/>
  <c r="A42" i="8"/>
  <c r="B43" i="8"/>
  <c r="D43" i="8"/>
  <c r="F42" i="8"/>
  <c r="E43" i="8"/>
  <c r="C42" i="8"/>
  <c r="C43" i="8" l="1"/>
  <c r="B48" i="16"/>
  <c r="W48" i="16" s="1"/>
  <c r="A43" i="8"/>
  <c r="E44" i="8"/>
  <c r="B44" i="8"/>
  <c r="D44" i="8"/>
  <c r="F43" i="8"/>
  <c r="C44" i="8" l="1"/>
  <c r="B49" i="16"/>
  <c r="W49" i="16" s="1"/>
  <c r="A44" i="8"/>
  <c r="B45" i="8"/>
  <c r="D45" i="8"/>
  <c r="F44" i="8"/>
  <c r="E45" i="8"/>
  <c r="C45" i="8" l="1"/>
  <c r="B50" i="16"/>
  <c r="W50" i="16" s="1"/>
  <c r="A45" i="8"/>
  <c r="E46" i="8"/>
  <c r="B46" i="8"/>
  <c r="D46" i="8"/>
  <c r="F45" i="8"/>
  <c r="B51" i="16" l="1"/>
  <c r="W51" i="16" s="1"/>
  <c r="A46" i="8"/>
  <c r="B47" i="8"/>
  <c r="D47" i="8"/>
  <c r="F46" i="8"/>
  <c r="E47" i="8"/>
  <c r="C46" i="8"/>
  <c r="B52" i="16" l="1"/>
  <c r="W52" i="16" s="1"/>
  <c r="C47" i="8"/>
  <c r="A47" i="8"/>
  <c r="E48" i="8"/>
  <c r="B48" i="8"/>
  <c r="D48" i="8"/>
  <c r="F47" i="8"/>
  <c r="C48" i="8" l="1"/>
  <c r="B53" i="16"/>
  <c r="W53" i="16" s="1"/>
  <c r="A48" i="8"/>
  <c r="B49" i="8"/>
  <c r="D49" i="8"/>
  <c r="F48" i="8"/>
  <c r="E49" i="8"/>
  <c r="C49" i="8" l="1"/>
  <c r="B54" i="16"/>
  <c r="W54" i="16" s="1"/>
  <c r="A49" i="8"/>
  <c r="E50" i="8"/>
  <c r="B50" i="8"/>
  <c r="D50" i="8"/>
  <c r="F49" i="8"/>
  <c r="B55" i="16" l="1"/>
  <c r="W55" i="16" s="1"/>
  <c r="A50" i="8"/>
  <c r="B51" i="8"/>
  <c r="D51" i="8"/>
  <c r="F50" i="8"/>
  <c r="E51" i="8"/>
  <c r="C50" i="8"/>
  <c r="C51" i="8" l="1"/>
  <c r="B56" i="16"/>
  <c r="W56" i="16" s="1"/>
  <c r="A51" i="8"/>
  <c r="E52" i="8"/>
  <c r="B52" i="8"/>
  <c r="D52" i="8"/>
  <c r="F51" i="8"/>
  <c r="B57" i="16" l="1"/>
  <c r="W57" i="16" s="1"/>
  <c r="A52" i="8"/>
  <c r="B53" i="8"/>
  <c r="D53" i="8"/>
  <c r="F52" i="8"/>
  <c r="E53" i="8"/>
  <c r="C52" i="8"/>
  <c r="B58" i="16" l="1"/>
  <c r="W58" i="16" s="1"/>
  <c r="C53" i="8"/>
  <c r="A53" i="8"/>
  <c r="E54" i="8"/>
  <c r="B54" i="8"/>
  <c r="D54" i="8"/>
  <c r="F53" i="8"/>
  <c r="B59" i="16" l="1"/>
  <c r="W59" i="16" s="1"/>
  <c r="C54" i="8"/>
  <c r="A54" i="8"/>
  <c r="B55" i="8"/>
  <c r="D55" i="8"/>
  <c r="F54" i="8"/>
  <c r="E55" i="8"/>
  <c r="C55" i="8" l="1"/>
  <c r="B60" i="16"/>
  <c r="W60" i="16" s="1"/>
  <c r="A55" i="8"/>
  <c r="F55" i="8"/>
  <c r="B61" i="16" l="1"/>
  <c r="W61" i="16" s="1"/>
  <c r="B62" i="16" l="1"/>
  <c r="W62" i="16" s="1"/>
  <c r="B63" i="16" l="1"/>
  <c r="W63" i="16" s="1"/>
  <c r="B64" i="16" l="1"/>
  <c r="W64" i="16" s="1"/>
  <c r="B65" i="16" l="1"/>
  <c r="W65" i="16" s="1"/>
  <c r="B66" i="16" l="1"/>
  <c r="W66" i="16" s="1"/>
  <c r="B67" i="16" l="1"/>
  <c r="W67" i="16" s="1"/>
  <c r="B68" i="16" l="1"/>
  <c r="W68" i="16" s="1"/>
  <c r="B69" i="16" l="1"/>
  <c r="W69" i="16" s="1"/>
  <c r="B70" i="16" l="1"/>
  <c r="W70" i="16" s="1"/>
  <c r="B71" i="16" l="1"/>
  <c r="W71" i="16" s="1"/>
  <c r="B72" i="16" l="1"/>
  <c r="W72" i="16" s="1"/>
  <c r="B73" i="16" l="1"/>
  <c r="W73" i="16" s="1"/>
  <c r="B74" i="16" l="1"/>
  <c r="W74" i="16" s="1"/>
  <c r="B75" i="16" l="1"/>
  <c r="W75" i="16" s="1"/>
  <c r="B76" i="16" l="1"/>
  <c r="W76" i="16" s="1"/>
  <c r="B77" i="16" l="1"/>
  <c r="W77" i="16" s="1"/>
  <c r="B78" i="16" l="1"/>
  <c r="W78" i="16" s="1"/>
  <c r="B79" i="16" l="1"/>
  <c r="W79" i="16" s="1"/>
  <c r="B80" i="16" l="1"/>
  <c r="W80" i="16" s="1"/>
  <c r="B81" i="16" l="1"/>
  <c r="W81" i="16" s="1"/>
  <c r="B82" i="16" l="1"/>
  <c r="W82" i="16" s="1"/>
  <c r="B83" i="16" l="1"/>
  <c r="W83" i="16" s="1"/>
  <c r="B84" i="16" l="1"/>
  <c r="W84" i="16" s="1"/>
  <c r="B85" i="16" l="1"/>
  <c r="W85" i="16" s="1"/>
  <c r="B86" i="16" l="1"/>
  <c r="W86" i="16" s="1"/>
  <c r="B87" i="16" l="1"/>
  <c r="W87" i="16" s="1"/>
  <c r="B88" i="16" l="1"/>
  <c r="W88" i="16" s="1"/>
  <c r="B89" i="16" l="1"/>
  <c r="W89" i="16" s="1"/>
  <c r="B90" i="16" l="1"/>
  <c r="W90" i="16" s="1"/>
  <c r="B91" i="16" l="1"/>
  <c r="W91" i="16" s="1"/>
  <c r="B92" i="16" l="1"/>
  <c r="W92" i="16" s="1"/>
  <c r="B93" i="16" l="1"/>
  <c r="W93" i="16" s="1"/>
  <c r="B94" i="16" l="1"/>
  <c r="W94" i="16" s="1"/>
  <c r="B95" i="16" l="1"/>
  <c r="W95" i="16" s="1"/>
  <c r="B96" i="16" l="1"/>
  <c r="W96" i="16" s="1"/>
  <c r="B97" i="16" l="1"/>
  <c r="W97" i="16" s="1"/>
  <c r="B98" i="16" l="1"/>
  <c r="W98" i="16" s="1"/>
  <c r="B99" i="16" l="1"/>
  <c r="W99" i="16" s="1"/>
  <c r="B100" i="16" l="1"/>
  <c r="W100" i="16" s="1"/>
  <c r="B101" i="16" l="1"/>
  <c r="W101" i="16" s="1"/>
  <c r="B102" i="16" l="1"/>
  <c r="W102" i="16" s="1"/>
  <c r="B103" i="16" l="1"/>
  <c r="W103" i="16" s="1"/>
  <c r="B104" i="16" l="1"/>
  <c r="W104" i="16" s="1"/>
  <c r="B105" i="16" l="1"/>
  <c r="W105" i="16" s="1"/>
  <c r="B106" i="16" l="1"/>
  <c r="W106" i="16" s="1"/>
  <c r="B107" i="16" l="1"/>
  <c r="W107" i="16" s="1"/>
  <c r="B108" i="16" l="1"/>
  <c r="W108" i="16" s="1"/>
  <c r="B109" i="16" l="1"/>
  <c r="W109" i="16" s="1"/>
  <c r="B110" i="16" l="1"/>
  <c r="W110" i="16" s="1"/>
  <c r="B111" i="16" l="1"/>
  <c r="W111" i="16" s="1"/>
  <c r="B112" i="16" l="1"/>
  <c r="W112" i="16" s="1"/>
  <c r="B113" i="16" l="1"/>
  <c r="W113" i="16" s="1"/>
  <c r="B114" i="16" l="1"/>
  <c r="W114" i="16" s="1"/>
  <c r="B115" i="16" l="1"/>
  <c r="W115" i="16" s="1"/>
  <c r="B116" i="16" l="1"/>
  <c r="W116" i="16" s="1"/>
  <c r="B117" i="16" l="1"/>
  <c r="W117" i="16" s="1"/>
  <c r="B118" i="16" l="1"/>
  <c r="W118" i="16" s="1"/>
  <c r="B119" i="16" l="1"/>
  <c r="W119" i="16" s="1"/>
  <c r="B120" i="16" l="1"/>
  <c r="W120" i="16" s="1"/>
  <c r="B121" i="16" l="1"/>
  <c r="W121" i="16" s="1"/>
  <c r="B122" i="16" l="1"/>
  <c r="W122" i="16" s="1"/>
  <c r="B123" i="16" l="1"/>
  <c r="W123" i="16" s="1"/>
  <c r="B124" i="16" l="1"/>
  <c r="W124" i="16" s="1"/>
  <c r="B125" i="16" l="1"/>
  <c r="W125" i="16" s="1"/>
  <c r="B126" i="16" l="1"/>
  <c r="W126" i="16" s="1"/>
  <c r="B127" i="16" l="1"/>
  <c r="W127" i="16" s="1"/>
  <c r="B128" i="16" l="1"/>
  <c r="W128" i="16" s="1"/>
  <c r="B129" i="16" l="1"/>
  <c r="W129" i="16" s="1"/>
  <c r="B130" i="16" l="1"/>
  <c r="W130" i="16" s="1"/>
  <c r="B131" i="16" l="1"/>
  <c r="W131" i="16" s="1"/>
  <c r="B132" i="16" l="1"/>
  <c r="W132" i="16" s="1"/>
  <c r="B133" i="16" l="1"/>
  <c r="W133" i="16" s="1"/>
  <c r="B134" i="16" l="1"/>
  <c r="W134" i="16" s="1"/>
  <c r="B135" i="16" l="1"/>
  <c r="W135" i="16" s="1"/>
  <c r="B136" i="16" l="1"/>
  <c r="W136" i="16" s="1"/>
  <c r="B137" i="16" l="1"/>
  <c r="W137" i="16" s="1"/>
  <c r="B138" i="16" l="1"/>
  <c r="W138" i="16" s="1"/>
  <c r="B139" i="16" l="1"/>
  <c r="W139" i="16" s="1"/>
  <c r="B140" i="16" l="1"/>
  <c r="W140" i="16" s="1"/>
  <c r="B141" i="16" l="1"/>
  <c r="W141" i="16" s="1"/>
  <c r="B142" i="16" l="1"/>
  <c r="W142" i="16" s="1"/>
  <c r="B143" i="16" l="1"/>
  <c r="W143" i="16" s="1"/>
  <c r="B144" i="16" l="1"/>
  <c r="W144" i="16" s="1"/>
  <c r="B145" i="16" l="1"/>
  <c r="W145" i="16" s="1"/>
  <c r="B146" i="16" l="1"/>
  <c r="W146" i="16" s="1"/>
  <c r="B147" i="16" l="1"/>
  <c r="W147" i="16" s="1"/>
  <c r="B148" i="16" l="1"/>
  <c r="W148" i="16" s="1"/>
  <c r="B149" i="16" l="1"/>
  <c r="W149" i="16" s="1"/>
  <c r="B150" i="16" l="1"/>
  <c r="W150" i="16" s="1"/>
  <c r="B151" i="16" l="1"/>
  <c r="W151" i="16" s="1"/>
  <c r="B152" i="16" l="1"/>
  <c r="W152" i="16" s="1"/>
  <c r="B153" i="16" l="1"/>
  <c r="W153" i="16" s="1"/>
  <c r="B154" i="16" l="1"/>
  <c r="W154" i="16" s="1"/>
  <c r="B155" i="16" l="1"/>
  <c r="W155" i="16" s="1"/>
  <c r="B156" i="16" l="1"/>
  <c r="W156" i="16" s="1"/>
  <c r="B157" i="16" l="1"/>
  <c r="W157" i="16" s="1"/>
  <c r="B158" i="16" l="1"/>
  <c r="W158" i="16" s="1"/>
  <c r="B159" i="16" l="1"/>
  <c r="W159" i="16" s="1"/>
  <c r="B160" i="16" l="1"/>
  <c r="W160" i="16" s="1"/>
  <c r="B161" i="16" l="1"/>
  <c r="W161" i="16" s="1"/>
  <c r="B162" i="16" l="1"/>
  <c r="W162" i="16" s="1"/>
  <c r="B163" i="16" l="1"/>
  <c r="W163" i="16" s="1"/>
  <c r="B164" i="16" l="1"/>
  <c r="W164" i="16" s="1"/>
  <c r="B165" i="16" l="1"/>
  <c r="W165" i="16" s="1"/>
  <c r="B166" i="16" l="1"/>
  <c r="W166" i="16" s="1"/>
  <c r="B167" i="16" l="1"/>
  <c r="W167" i="16" s="1"/>
  <c r="B168" i="16" l="1"/>
  <c r="W168" i="16" s="1"/>
  <c r="B169" i="16" l="1"/>
  <c r="W169" i="16" s="1"/>
  <c r="B170" i="16" l="1"/>
  <c r="W170" i="16" s="1"/>
  <c r="B171" i="16" l="1"/>
  <c r="W171" i="16" s="1"/>
  <c r="B172" i="16" l="1"/>
  <c r="W172" i="16" s="1"/>
  <c r="B173" i="16" l="1"/>
  <c r="W173" i="16" l="1"/>
  <c r="B174" i="16"/>
  <c r="W174" i="16" l="1"/>
  <c r="B175" i="16"/>
  <c r="W175" i="16" l="1"/>
  <c r="B176" i="16"/>
  <c r="W176" i="16" l="1"/>
  <c r="B177" i="16"/>
  <c r="W177" i="16" l="1"/>
  <c r="B178" i="16"/>
  <c r="W178" i="16" l="1"/>
  <c r="B179" i="16"/>
  <c r="W179" i="16" l="1"/>
  <c r="B180" i="16"/>
  <c r="W180" i="16" l="1"/>
  <c r="B181" i="16"/>
  <c r="W181" i="16" l="1"/>
  <c r="B182" i="16"/>
  <c r="W182" i="16" l="1"/>
  <c r="B183" i="16"/>
  <c r="W183" i="16" l="1"/>
  <c r="B184" i="16"/>
  <c r="W184" i="16" l="1"/>
  <c r="B185" i="16"/>
  <c r="W185" i="16" l="1"/>
  <c r="B186" i="16"/>
  <c r="W186" i="16" l="1"/>
  <c r="B187" i="16"/>
  <c r="W187" i="16" l="1"/>
  <c r="B188" i="16"/>
  <c r="W188" i="16" l="1"/>
  <c r="B189" i="16"/>
  <c r="W189" i="16" l="1"/>
  <c r="B190" i="16"/>
  <c r="W190" i="16" l="1"/>
  <c r="B191" i="16"/>
  <c r="W191" i="16" l="1"/>
  <c r="B192" i="16"/>
  <c r="W192" i="16" l="1"/>
  <c r="B193" i="16"/>
  <c r="W193" i="16" l="1"/>
  <c r="B194" i="16"/>
  <c r="W194" i="16" l="1"/>
  <c r="B195" i="16"/>
  <c r="W195" i="16" l="1"/>
  <c r="B196" i="16"/>
  <c r="W196" i="16" l="1"/>
  <c r="B197" i="16"/>
  <c r="W197" i="16" l="1"/>
  <c r="B198" i="16"/>
  <c r="W198" i="16" l="1"/>
  <c r="B199" i="16"/>
  <c r="W199" i="16" l="1"/>
  <c r="B200" i="16"/>
  <c r="W200" i="16" l="1"/>
  <c r="B201" i="16"/>
  <c r="W201" i="16" l="1"/>
  <c r="B202" i="16"/>
  <c r="W202" i="16" l="1"/>
  <c r="B203" i="16"/>
  <c r="W203" i="16" l="1"/>
  <c r="B204" i="16"/>
  <c r="W204" i="16" l="1"/>
  <c r="B205" i="16"/>
  <c r="W205" i="16" l="1"/>
  <c r="B206" i="16"/>
  <c r="W206" i="16" l="1"/>
  <c r="B207" i="16"/>
  <c r="W207" i="16" l="1"/>
  <c r="B208" i="16"/>
  <c r="W208" i="16" l="1"/>
  <c r="B209" i="16"/>
  <c r="W209" i="16" l="1"/>
  <c r="B210" i="16"/>
  <c r="W210" i="16" l="1"/>
  <c r="B211" i="16"/>
  <c r="W211" i="16" l="1"/>
  <c r="B212" i="16"/>
  <c r="W212" i="16" l="1"/>
  <c r="B213" i="16"/>
  <c r="W213" i="16" l="1"/>
  <c r="B214" i="16"/>
  <c r="W214" i="16" l="1"/>
  <c r="B215" i="16"/>
  <c r="W215" i="16" l="1"/>
  <c r="B216" i="16"/>
  <c r="W216" i="16" l="1"/>
  <c r="B217" i="16"/>
  <c r="W217" i="16" l="1"/>
  <c r="B218" i="16"/>
  <c r="W218" i="16" l="1"/>
  <c r="B219" i="16"/>
  <c r="W219" i="16" l="1"/>
  <c r="B220" i="16"/>
  <c r="W220" i="16" l="1"/>
  <c r="B221" i="16"/>
  <c r="W221" i="16" l="1"/>
  <c r="B222" i="16"/>
  <c r="W222" i="16" l="1"/>
  <c r="B223" i="16"/>
  <c r="W223" i="16" l="1"/>
  <c r="B224" i="16"/>
  <c r="W224" i="16" l="1"/>
  <c r="B225" i="16"/>
  <c r="W225" i="16" l="1"/>
  <c r="B226" i="16"/>
  <c r="W226" i="16" l="1"/>
  <c r="B227" i="16"/>
  <c r="W227" i="16" l="1"/>
  <c r="B228" i="16"/>
  <c r="W228" i="16" l="1"/>
  <c r="B229" i="16"/>
  <c r="W229" i="16" l="1"/>
  <c r="B230" i="16"/>
  <c r="W230" i="16" l="1"/>
  <c r="B231" i="16"/>
  <c r="W231" i="16" l="1"/>
  <c r="B232" i="16"/>
  <c r="W232" i="16" l="1"/>
  <c r="B233" i="16"/>
  <c r="W233" i="16" l="1"/>
  <c r="B234" i="16"/>
  <c r="W234" i="16" l="1"/>
  <c r="B235" i="16"/>
  <c r="W235" i="16" l="1"/>
  <c r="B236" i="16"/>
  <c r="W236" i="16" l="1"/>
  <c r="B237" i="16"/>
  <c r="W237" i="16" l="1"/>
  <c r="B238" i="16"/>
  <c r="W238" i="16" l="1"/>
  <c r="B239" i="16"/>
  <c r="W239" i="16" l="1"/>
  <c r="B240" i="16"/>
  <c r="W240" i="16" l="1"/>
  <c r="B241" i="16"/>
  <c r="W241" i="16" l="1"/>
  <c r="B242" i="16"/>
  <c r="W242" i="16" l="1"/>
  <c r="B243" i="16"/>
  <c r="W243" i="16" l="1"/>
  <c r="B244" i="16"/>
  <c r="W244" i="16" l="1"/>
  <c r="B245" i="16"/>
  <c r="W245" i="16" l="1"/>
  <c r="B246" i="16"/>
  <c r="W246" i="16" l="1"/>
  <c r="B247" i="16"/>
  <c r="W247" i="16" l="1"/>
  <c r="B248" i="16"/>
  <c r="W248" i="16" l="1"/>
  <c r="B249" i="16"/>
  <c r="W249" i="16" l="1"/>
  <c r="B250" i="16"/>
  <c r="W250" i="16" l="1"/>
  <c r="B251" i="16"/>
  <c r="W251" i="16" l="1"/>
  <c r="B252" i="16"/>
  <c r="W252" i="16" l="1"/>
  <c r="B253" i="16"/>
  <c r="W253" i="16" l="1"/>
  <c r="B254" i="16"/>
  <c r="W254" i="16" l="1"/>
  <c r="B255" i="16"/>
  <c r="W255" i="16" l="1"/>
  <c r="B256" i="16"/>
  <c r="W256" i="16" l="1"/>
  <c r="B257" i="16"/>
  <c r="W257" i="16" l="1"/>
  <c r="B258" i="16"/>
  <c r="W258" i="16" l="1"/>
  <c r="B259" i="16"/>
  <c r="W259" i="16" l="1"/>
  <c r="B260" i="16"/>
  <c r="W260" i="16" l="1"/>
  <c r="B261" i="16"/>
  <c r="W261" i="16" l="1"/>
  <c r="B262" i="16"/>
  <c r="W262" i="16" l="1"/>
  <c r="B263" i="16"/>
  <c r="W263" i="16" l="1"/>
  <c r="B264" i="16"/>
  <c r="W264" i="16" l="1"/>
  <c r="B265" i="16"/>
  <c r="W265" i="16" l="1"/>
  <c r="B266" i="16"/>
  <c r="W266" i="16" l="1"/>
  <c r="B267" i="16"/>
  <c r="W267" i="16" l="1"/>
  <c r="B268" i="16"/>
  <c r="W268" i="16" l="1"/>
  <c r="B269" i="16"/>
  <c r="W269" i="16" l="1"/>
  <c r="B270" i="16"/>
  <c r="W270" i="16" l="1"/>
  <c r="B271" i="16"/>
  <c r="W271" i="16" l="1"/>
  <c r="B272" i="16"/>
  <c r="W272" i="16" l="1"/>
  <c r="B273" i="16"/>
  <c r="W273" i="16" l="1"/>
  <c r="B274" i="16"/>
  <c r="W274" i="16" l="1"/>
  <c r="B275" i="16"/>
  <c r="W275" i="16" l="1"/>
  <c r="B276" i="16"/>
  <c r="W276" i="16" l="1"/>
  <c r="B277" i="16"/>
  <c r="W277" i="16" l="1"/>
  <c r="B278" i="16"/>
  <c r="W278" i="16" l="1"/>
  <c r="B279" i="16"/>
  <c r="W279" i="16" l="1"/>
  <c r="B280" i="16"/>
  <c r="W280" i="16" l="1"/>
  <c r="B281" i="16"/>
  <c r="W281" i="16" l="1"/>
  <c r="B282" i="16"/>
  <c r="W282" i="16" l="1"/>
  <c r="B283" i="16"/>
  <c r="W283" i="16" l="1"/>
  <c r="B284" i="16"/>
  <c r="W284" i="16" l="1"/>
  <c r="B285" i="16"/>
  <c r="W285" i="16" l="1"/>
  <c r="B286" i="16"/>
  <c r="W286" i="16" l="1"/>
  <c r="B287" i="16"/>
  <c r="W287" i="16" l="1"/>
  <c r="B288" i="16"/>
  <c r="W288" i="16" l="1"/>
  <c r="B289" i="16"/>
  <c r="W289" i="16" l="1"/>
  <c r="B290" i="16"/>
  <c r="W290" i="16" l="1"/>
  <c r="B291" i="16"/>
  <c r="W291" i="16" l="1"/>
  <c r="B292" i="16"/>
  <c r="W292" i="16" l="1"/>
  <c r="B293" i="16"/>
  <c r="W293" i="16" l="1"/>
  <c r="B294" i="16"/>
  <c r="W294" i="16" l="1"/>
  <c r="B295" i="16"/>
  <c r="W295" i="16" l="1"/>
  <c r="B296" i="16"/>
  <c r="W296" i="16" l="1"/>
  <c r="B297" i="16"/>
  <c r="W297" i="16" l="1"/>
  <c r="B298" i="16"/>
  <c r="W298" i="16" l="1"/>
  <c r="B299" i="16"/>
  <c r="W299" i="16" l="1"/>
  <c r="B300" i="16"/>
  <c r="W300" i="16" l="1"/>
  <c r="B301" i="16"/>
  <c r="W301" i="16" l="1"/>
  <c r="B302" i="16"/>
  <c r="W302" i="16" l="1"/>
  <c r="B303" i="16"/>
  <c r="W303" i="16" l="1"/>
  <c r="B304" i="16"/>
  <c r="W304" i="16" l="1"/>
  <c r="B305" i="16"/>
  <c r="W305" i="16" l="1"/>
  <c r="B306" i="16"/>
  <c r="W306" i="16" l="1"/>
  <c r="B307" i="16"/>
  <c r="W307" i="16" l="1"/>
  <c r="B308" i="16"/>
  <c r="W308" i="16" l="1"/>
  <c r="B309" i="16"/>
  <c r="W309" i="16" l="1"/>
  <c r="B310" i="16"/>
  <c r="W310" i="16" l="1"/>
  <c r="B311" i="16"/>
  <c r="W311" i="16" l="1"/>
  <c r="B312" i="16"/>
  <c r="W312" i="16" l="1"/>
  <c r="B313" i="16"/>
  <c r="W313" i="16" l="1"/>
  <c r="B314" i="16"/>
  <c r="W314" i="16" l="1"/>
  <c r="B315" i="16"/>
  <c r="W315" i="16" l="1"/>
  <c r="B316" i="16"/>
  <c r="W316" i="16" l="1"/>
  <c r="B317" i="16"/>
  <c r="W317" i="16" l="1"/>
  <c r="B318" i="16"/>
  <c r="W318" i="16" l="1"/>
  <c r="B319" i="16"/>
  <c r="W319" i="16" l="1"/>
  <c r="B320" i="16"/>
  <c r="W320" i="16" l="1"/>
  <c r="B321" i="16"/>
  <c r="W321" i="16" l="1"/>
  <c r="B322" i="16"/>
  <c r="W322" i="16" l="1"/>
  <c r="B323" i="16"/>
  <c r="W323" i="16" l="1"/>
  <c r="B324" i="16"/>
  <c r="W324" i="16" l="1"/>
  <c r="B325" i="16"/>
  <c r="W325" i="16" l="1"/>
  <c r="B326" i="16"/>
  <c r="W326" i="16" l="1"/>
  <c r="B327" i="16"/>
  <c r="W327" i="16" l="1"/>
  <c r="B328" i="16"/>
  <c r="W328" i="16" l="1"/>
  <c r="B329" i="16"/>
  <c r="W329" i="16" l="1"/>
  <c r="B330" i="16"/>
  <c r="W330" i="16" l="1"/>
  <c r="B331" i="16"/>
  <c r="W331" i="16" l="1"/>
  <c r="B332" i="16"/>
  <c r="W332" i="16" l="1"/>
  <c r="B333" i="16"/>
  <c r="W333" i="16" l="1"/>
  <c r="B334" i="16"/>
  <c r="W334" i="16" l="1"/>
  <c r="B335" i="16"/>
  <c r="W335" i="16" l="1"/>
  <c r="B336" i="16"/>
  <c r="W336" i="16" l="1"/>
  <c r="B337" i="16"/>
  <c r="W337" i="16" l="1"/>
  <c r="B338" i="16"/>
  <c r="W338" i="16" l="1"/>
  <c r="B339" i="16"/>
  <c r="W339" i="16" l="1"/>
  <c r="B340" i="16"/>
  <c r="W340" i="16" l="1"/>
  <c r="B341" i="16"/>
  <c r="W341" i="16" l="1"/>
  <c r="B342" i="16"/>
  <c r="W342" i="16" l="1"/>
  <c r="B343" i="16"/>
  <c r="W343" i="16" l="1"/>
  <c r="B344" i="16"/>
  <c r="W344" i="16" l="1"/>
  <c r="B345" i="16"/>
  <c r="W345" i="16" l="1"/>
  <c r="B346" i="16"/>
  <c r="W346" i="16" l="1"/>
  <c r="B347" i="16"/>
  <c r="W347" i="16" l="1"/>
  <c r="B348" i="16"/>
  <c r="W348" i="16" l="1"/>
  <c r="B349" i="16"/>
  <c r="W349" i="16" l="1"/>
  <c r="B350" i="16"/>
  <c r="W350" i="16" l="1"/>
  <c r="B351" i="16"/>
  <c r="W351" i="16" l="1"/>
  <c r="B352" i="16"/>
  <c r="W352" i="16" l="1"/>
  <c r="B353" i="16"/>
  <c r="W353" i="16" l="1"/>
  <c r="B354" i="16"/>
  <c r="W354" i="16" l="1"/>
  <c r="B355" i="16"/>
  <c r="W355" i="16" l="1"/>
  <c r="B356" i="16"/>
  <c r="W356" i="16" l="1"/>
  <c r="B357" i="16"/>
  <c r="W357" i="16" l="1"/>
  <c r="B358" i="16"/>
  <c r="W358" i="16" l="1"/>
  <c r="B359" i="16"/>
  <c r="W359" i="16" l="1"/>
  <c r="B360" i="16"/>
  <c r="W360" i="16" l="1"/>
  <c r="B361" i="16"/>
  <c r="W361" i="16" l="1"/>
  <c r="B362" i="16"/>
  <c r="W362" i="16" l="1"/>
  <c r="B363" i="16"/>
  <c r="W363" i="16" l="1"/>
  <c r="B364" i="16"/>
  <c r="W364" i="16" l="1"/>
  <c r="B365" i="16"/>
  <c r="W365" i="16" l="1"/>
  <c r="B366" i="16"/>
  <c r="W366" i="16" l="1"/>
  <c r="B367" i="16"/>
  <c r="W367" i="16" l="1"/>
  <c r="B368" i="16"/>
  <c r="W368" i="16" l="1"/>
  <c r="B369" i="16"/>
  <c r="W369" i="16" l="1"/>
  <c r="B370" i="16"/>
  <c r="W370" i="16" l="1"/>
  <c r="B371" i="16"/>
  <c r="W371" i="16" l="1"/>
  <c r="B372" i="16"/>
  <c r="W372" i="16" l="1"/>
  <c r="B373" i="16"/>
  <c r="W373" i="16" l="1"/>
  <c r="B374" i="16"/>
  <c r="W374" i="16" l="1"/>
  <c r="B375" i="16"/>
  <c r="W375" i="16" l="1"/>
  <c r="B376" i="16"/>
  <c r="W376" i="16" l="1"/>
  <c r="B377" i="16"/>
  <c r="W377" i="16" l="1"/>
  <c r="B378" i="16"/>
  <c r="W378" i="16" l="1"/>
  <c r="B379" i="16"/>
  <c r="W379" i="16" l="1"/>
  <c r="B380" i="16"/>
  <c r="W380" i="16" l="1"/>
  <c r="B381" i="16"/>
  <c r="W381" i="16" l="1"/>
  <c r="B382" i="16"/>
  <c r="W382" i="16" l="1"/>
  <c r="B383" i="16"/>
  <c r="W383" i="16" l="1"/>
  <c r="B384" i="16"/>
  <c r="W384" i="16" l="1"/>
  <c r="B385" i="16"/>
  <c r="W385" i="16" l="1"/>
  <c r="B386" i="16"/>
  <c r="W386" i="16" l="1"/>
  <c r="B387" i="16"/>
  <c r="W387" i="16" l="1"/>
  <c r="B388" i="16"/>
  <c r="W388" i="16" l="1"/>
  <c r="B389" i="16"/>
  <c r="W389" i="16" l="1"/>
  <c r="B390" i="16"/>
  <c r="W390" i="16" l="1"/>
  <c r="B391" i="16"/>
  <c r="W391" i="16" l="1"/>
  <c r="B392" i="16"/>
  <c r="W392" i="16" l="1"/>
  <c r="B393" i="16"/>
  <c r="W393" i="16" l="1"/>
  <c r="B394" i="16"/>
  <c r="W394" i="16" l="1"/>
  <c r="B395" i="16"/>
  <c r="W395" i="16" l="1"/>
  <c r="B396" i="16"/>
  <c r="W396" i="16" l="1"/>
  <c r="B397" i="16"/>
  <c r="W397" i="16" l="1"/>
  <c r="B398" i="16"/>
  <c r="W398" i="16" l="1"/>
  <c r="B399" i="16"/>
  <c r="W399" i="16" l="1"/>
  <c r="B400" i="16"/>
  <c r="W400" i="16" l="1"/>
  <c r="B401" i="16"/>
  <c r="W401" i="16" l="1"/>
  <c r="B402" i="16"/>
  <c r="W402" i="16" l="1"/>
  <c r="B403" i="16"/>
  <c r="W403" i="16" l="1"/>
  <c r="B404" i="16"/>
  <c r="W404" i="16" l="1"/>
  <c r="B405" i="16"/>
  <c r="W405" i="16" l="1"/>
  <c r="B406" i="16"/>
  <c r="W406" i="16" l="1"/>
  <c r="B407" i="16"/>
  <c r="W407" i="16" l="1"/>
  <c r="B408" i="16"/>
  <c r="W408" i="16" l="1"/>
  <c r="B409" i="16"/>
  <c r="W409" i="16" l="1"/>
  <c r="B410" i="16"/>
  <c r="W410" i="16" l="1"/>
  <c r="B411" i="16"/>
  <c r="W411" i="16" l="1"/>
  <c r="B412" i="16"/>
  <c r="W412" i="16" l="1"/>
  <c r="B413" i="16"/>
  <c r="W413" i="16" l="1"/>
  <c r="B414" i="16"/>
  <c r="W414" i="16" l="1"/>
  <c r="B415" i="16"/>
  <c r="W415" i="16" l="1"/>
  <c r="B416" i="16"/>
  <c r="W416" i="16" l="1"/>
  <c r="B417" i="16"/>
  <c r="W417" i="16" l="1"/>
  <c r="B418" i="16"/>
  <c r="W418" i="16" l="1"/>
  <c r="B419" i="16"/>
  <c r="W419" i="16" l="1"/>
  <c r="B420" i="16"/>
  <c r="W420" i="16" l="1"/>
  <c r="B421" i="16"/>
  <c r="W421" i="16" l="1"/>
  <c r="B422" i="16"/>
  <c r="W422" i="16" l="1"/>
  <c r="B423" i="16"/>
  <c r="W423" i="16" l="1"/>
  <c r="B424" i="16"/>
  <c r="W424" i="16" l="1"/>
  <c r="B425" i="16"/>
  <c r="W425" i="16" l="1"/>
  <c r="B426" i="16"/>
  <c r="W426" i="16" l="1"/>
  <c r="B427" i="16"/>
  <c r="W427" i="16" l="1"/>
  <c r="B428" i="16"/>
  <c r="W428" i="16" l="1"/>
  <c r="B429" i="16"/>
  <c r="W429" i="16" l="1"/>
  <c r="B430" i="16"/>
  <c r="W430" i="16" l="1"/>
  <c r="B431" i="16"/>
  <c r="W431" i="16" l="1"/>
  <c r="B432" i="16"/>
  <c r="W432" i="16" l="1"/>
  <c r="B433" i="16"/>
  <c r="W433" i="16" l="1"/>
  <c r="B434" i="16"/>
  <c r="W434" i="16" l="1"/>
  <c r="B435" i="16"/>
  <c r="W435" i="16" l="1"/>
  <c r="B436" i="16"/>
  <c r="W436" i="16" l="1"/>
  <c r="B437" i="16"/>
  <c r="W437" i="16" l="1"/>
  <c r="B438" i="16"/>
  <c r="W438" i="16" l="1"/>
  <c r="B439" i="16"/>
  <c r="W439" i="16" l="1"/>
  <c r="B440" i="16"/>
  <c r="W440" i="16" l="1"/>
  <c r="B441" i="16"/>
  <c r="W441" i="16" l="1"/>
  <c r="B442" i="16"/>
  <c r="W442" i="16" l="1"/>
  <c r="B443" i="16"/>
  <c r="W443" i="16" l="1"/>
  <c r="B444" i="16"/>
  <c r="W444" i="16" l="1"/>
  <c r="B445" i="16"/>
  <c r="W445" i="16" l="1"/>
  <c r="B446" i="16"/>
  <c r="W446" i="16" l="1"/>
  <c r="B447" i="16"/>
  <c r="W447" i="16" l="1"/>
  <c r="B448" i="16"/>
  <c r="W448" i="16" l="1"/>
  <c r="B449" i="16"/>
  <c r="W449" i="16" l="1"/>
  <c r="B450" i="16"/>
  <c r="W450" i="16" l="1"/>
  <c r="B451" i="16"/>
  <c r="W451" i="16" l="1"/>
  <c r="B452" i="16"/>
  <c r="W452" i="16" l="1"/>
  <c r="B453" i="16"/>
  <c r="W453" i="16" l="1"/>
  <c r="B454" i="16"/>
  <c r="W454" i="16" l="1"/>
  <c r="B455" i="16"/>
  <c r="W455" i="16" l="1"/>
  <c r="B456" i="16"/>
  <c r="W456" i="16" l="1"/>
  <c r="B457" i="16"/>
  <c r="W457" i="16" l="1"/>
  <c r="B458" i="16"/>
  <c r="W458" i="16" l="1"/>
  <c r="B459" i="16"/>
  <c r="W459" i="16" l="1"/>
  <c r="B460" i="16"/>
  <c r="W460" i="16" l="1"/>
  <c r="B461" i="16"/>
  <c r="W461" i="16" l="1"/>
  <c r="B462" i="16"/>
  <c r="W462" i="16" l="1"/>
  <c r="B463" i="16"/>
  <c r="W463" i="16" l="1"/>
  <c r="B464" i="16"/>
  <c r="W464" i="16" l="1"/>
  <c r="B465" i="16"/>
  <c r="W465" i="16" l="1"/>
  <c r="B466" i="16"/>
  <c r="W466" i="16" l="1"/>
  <c r="B467" i="16"/>
  <c r="W467" i="16" l="1"/>
  <c r="B468" i="16"/>
  <c r="W468" i="16" l="1"/>
  <c r="B469" i="16"/>
  <c r="W469" i="16" l="1"/>
  <c r="B470" i="16"/>
  <c r="W470" i="16" l="1"/>
  <c r="B471" i="16"/>
  <c r="W471" i="16" l="1"/>
  <c r="B472" i="16"/>
  <c r="W472" i="16" l="1"/>
  <c r="B473" i="16"/>
  <c r="W473" i="16" l="1"/>
  <c r="B474" i="16"/>
  <c r="W474" i="16" l="1"/>
  <c r="B475" i="16"/>
  <c r="W475" i="16" l="1"/>
  <c r="B476" i="16"/>
  <c r="W476" i="16" l="1"/>
  <c r="B477" i="16"/>
  <c r="W477" i="16" l="1"/>
  <c r="B478" i="16"/>
  <c r="W478" i="16" l="1"/>
  <c r="B479" i="16"/>
  <c r="W479" i="16" l="1"/>
  <c r="B480" i="16"/>
  <c r="W480" i="16" l="1"/>
  <c r="B481" i="16"/>
  <c r="W481" i="16" l="1"/>
  <c r="B482" i="16"/>
  <c r="W482" i="16" l="1"/>
  <c r="B483" i="16"/>
  <c r="W483" i="16" l="1"/>
  <c r="B484" i="16"/>
  <c r="W484" i="16" l="1"/>
  <c r="B485" i="16"/>
  <c r="W485" i="16" l="1"/>
  <c r="B486" i="16"/>
  <c r="W486" i="16" l="1"/>
  <c r="B487" i="16"/>
  <c r="W487" i="16" l="1"/>
  <c r="B488" i="16"/>
  <c r="W488" i="16" l="1"/>
  <c r="B489" i="16"/>
  <c r="W489" i="16" l="1"/>
  <c r="B490" i="16"/>
  <c r="W490" i="16" l="1"/>
  <c r="B491" i="16"/>
  <c r="W491" i="16" l="1"/>
  <c r="B492" i="16"/>
  <c r="W492" i="16" l="1"/>
  <c r="B493" i="16"/>
  <c r="W493" i="16" l="1"/>
  <c r="B494" i="16"/>
  <c r="W494" i="16" l="1"/>
  <c r="B495" i="16"/>
  <c r="W495" i="16" l="1"/>
  <c r="B496" i="16"/>
  <c r="W496" i="16" l="1"/>
  <c r="B497" i="16"/>
  <c r="W497" i="16" l="1"/>
  <c r="B498" i="16"/>
  <c r="W498" i="16" l="1"/>
  <c r="B499" i="16"/>
  <c r="W499" i="16" l="1"/>
  <c r="B500" i="16"/>
  <c r="W500" i="16" l="1"/>
  <c r="B501" i="16"/>
  <c r="W501" i="16" l="1"/>
  <c r="B502" i="16"/>
  <c r="W502" i="16" l="1"/>
  <c r="B503" i="16"/>
  <c r="W503" i="16" l="1"/>
  <c r="B504" i="16"/>
  <c r="W504" i="16" l="1"/>
  <c r="B505" i="16"/>
  <c r="W505" i="16" l="1"/>
  <c r="B506" i="16"/>
  <c r="W506" i="16" l="1"/>
  <c r="B507" i="16"/>
  <c r="W507" i="16" l="1"/>
  <c r="B508" i="16"/>
  <c r="W508" i="16" l="1"/>
  <c r="B509" i="16"/>
  <c r="W509" i="16" l="1"/>
  <c r="B510" i="16"/>
  <c r="W510" i="16" l="1"/>
  <c r="B511" i="16"/>
  <c r="W511" i="16" l="1"/>
  <c r="B512" i="16"/>
  <c r="W512" i="16" l="1"/>
  <c r="B513" i="16"/>
  <c r="W513" i="16" l="1"/>
  <c r="B514" i="16"/>
  <c r="W514" i="16" l="1"/>
  <c r="B515" i="16"/>
  <c r="W515" i="16" l="1"/>
  <c r="B516" i="16"/>
  <c r="W516" i="16" l="1"/>
  <c r="B517" i="16"/>
  <c r="W517" i="16" l="1"/>
  <c r="B518" i="16"/>
  <c r="W518" i="16" l="1"/>
  <c r="B519" i="16"/>
  <c r="W519" i="16" l="1"/>
  <c r="B520" i="16"/>
  <c r="W520" i="16" l="1"/>
  <c r="B521" i="16"/>
  <c r="W521" i="16" l="1"/>
  <c r="B522" i="16"/>
  <c r="W522" i="16" l="1"/>
  <c r="B523" i="16"/>
  <c r="W523" i="16" l="1"/>
  <c r="B524" i="16"/>
  <c r="W524" i="16" l="1"/>
  <c r="B525" i="16"/>
  <c r="W525" i="16" l="1"/>
  <c r="B526" i="16"/>
  <c r="W526" i="16" l="1"/>
  <c r="B527" i="16"/>
  <c r="W527" i="16" l="1"/>
  <c r="B528" i="16"/>
  <c r="W528" i="16" l="1"/>
  <c r="B529" i="16"/>
  <c r="W529" i="16" l="1"/>
  <c r="B530" i="16"/>
  <c r="W530" i="16" l="1"/>
  <c r="B531" i="16"/>
  <c r="W531" i="16" l="1"/>
  <c r="B532" i="16"/>
  <c r="W532" i="16" l="1"/>
  <c r="B533" i="16"/>
  <c r="W533" i="16" l="1"/>
  <c r="B534" i="16"/>
  <c r="W534" i="16" l="1"/>
  <c r="B535" i="16"/>
  <c r="W535" i="16" l="1"/>
  <c r="B536" i="16"/>
  <c r="W536" i="16" l="1"/>
  <c r="B537" i="16"/>
  <c r="W537" i="16" l="1"/>
  <c r="B538" i="16"/>
  <c r="W538" i="16" l="1"/>
  <c r="B539" i="16"/>
  <c r="W539" i="16" l="1"/>
  <c r="B540" i="16"/>
  <c r="W540" i="16" l="1"/>
  <c r="B541" i="16"/>
  <c r="W541" i="16" l="1"/>
  <c r="B542" i="16"/>
  <c r="W542" i="16" l="1"/>
  <c r="B543" i="16"/>
  <c r="W543" i="16" l="1"/>
  <c r="B544" i="16"/>
  <c r="W544" i="16" l="1"/>
  <c r="B545" i="16"/>
  <c r="W545" i="16" l="1"/>
  <c r="B546" i="16"/>
  <c r="W546" i="16" l="1"/>
  <c r="B547" i="16"/>
  <c r="W547" i="16" l="1"/>
  <c r="B548" i="16"/>
  <c r="W548" i="16" l="1"/>
  <c r="B549" i="16"/>
  <c r="W549" i="16" l="1"/>
  <c r="B550" i="16"/>
  <c r="W550" i="16" l="1"/>
  <c r="B551" i="16"/>
  <c r="W551" i="16" l="1"/>
  <c r="B552" i="16"/>
  <c r="W552" i="16" l="1"/>
  <c r="B553" i="16"/>
  <c r="W553" i="16" l="1"/>
  <c r="B554" i="16"/>
  <c r="W554" i="16" l="1"/>
  <c r="B555" i="16"/>
  <c r="W555" i="16" l="1"/>
  <c r="B556" i="16"/>
  <c r="W556" i="16" l="1"/>
  <c r="B557" i="16"/>
  <c r="W557" i="16" l="1"/>
  <c r="B558" i="16"/>
  <c r="W558" i="16" l="1"/>
  <c r="B559" i="16"/>
  <c r="W559" i="16" l="1"/>
  <c r="B560" i="16"/>
  <c r="W560" i="16" l="1"/>
  <c r="B561" i="16"/>
  <c r="W561" i="16" l="1"/>
  <c r="B562" i="16"/>
  <c r="W562" i="16" l="1"/>
  <c r="B563" i="16"/>
  <c r="W563" i="16" l="1"/>
  <c r="B564" i="16"/>
  <c r="W564" i="16" l="1"/>
  <c r="B565" i="16"/>
  <c r="W565" i="16" l="1"/>
  <c r="B566" i="16"/>
  <c r="W566" i="16" l="1"/>
  <c r="B567" i="16"/>
  <c r="W567" i="16" l="1"/>
  <c r="B568" i="16"/>
  <c r="W568" i="16" l="1"/>
  <c r="B569" i="16"/>
  <c r="W569" i="16" l="1"/>
  <c r="B570" i="16"/>
  <c r="W570" i="16" l="1"/>
  <c r="B571" i="16"/>
  <c r="W571" i="16" l="1"/>
  <c r="B572" i="16"/>
  <c r="W572" i="16" l="1"/>
  <c r="B573" i="16"/>
  <c r="W573" i="16" l="1"/>
  <c r="B574" i="16"/>
  <c r="W574" i="16" l="1"/>
  <c r="B575" i="16"/>
  <c r="W575" i="16" l="1"/>
  <c r="B576" i="16"/>
  <c r="W576" i="16" l="1"/>
  <c r="B577" i="16"/>
  <c r="W577" i="16" l="1"/>
  <c r="B578" i="16"/>
  <c r="W578" i="16" l="1"/>
  <c r="B579" i="16"/>
  <c r="W579" i="16" l="1"/>
  <c r="B580" i="16"/>
  <c r="W580" i="16" l="1"/>
  <c r="B581" i="16"/>
  <c r="W581" i="16" l="1"/>
  <c r="B582" i="16"/>
  <c r="W582" i="16" l="1"/>
  <c r="B583" i="16"/>
  <c r="W583" i="16" l="1"/>
  <c r="B584" i="16"/>
  <c r="W584" i="16" l="1"/>
  <c r="B585" i="16"/>
  <c r="W585" i="16" l="1"/>
  <c r="B586" i="16"/>
  <c r="W586" i="16" l="1"/>
  <c r="B587" i="16"/>
  <c r="W587" i="16" l="1"/>
  <c r="B588" i="16"/>
  <c r="W588" i="16" l="1"/>
  <c r="B589" i="16"/>
  <c r="W589" i="16" l="1"/>
  <c r="B590" i="16"/>
  <c r="W590" i="16" l="1"/>
  <c r="B591" i="16"/>
  <c r="W591" i="16" l="1"/>
  <c r="B592" i="16"/>
  <c r="W592" i="16" l="1"/>
  <c r="B593" i="16"/>
  <c r="W593" i="16" l="1"/>
  <c r="B594" i="16"/>
  <c r="W594" i="16" l="1"/>
  <c r="B595" i="16"/>
  <c r="W595" i="16" l="1"/>
  <c r="B596" i="16"/>
  <c r="W596" i="16" l="1"/>
  <c r="B597" i="16"/>
  <c r="W597" i="16" l="1"/>
  <c r="B598" i="16"/>
  <c r="W598" i="16" l="1"/>
  <c r="B599" i="16"/>
  <c r="W599" i="16" l="1"/>
  <c r="B600" i="16"/>
  <c r="W600" i="16" l="1"/>
  <c r="B601" i="16"/>
  <c r="W601" i="16" l="1"/>
  <c r="B602" i="16"/>
  <c r="W602" i="16" l="1"/>
  <c r="B603" i="16"/>
  <c r="W603" i="16" l="1"/>
  <c r="B604" i="16"/>
  <c r="W604" i="16" l="1"/>
  <c r="B605" i="16"/>
  <c r="W605" i="16" l="1"/>
  <c r="B606" i="16"/>
  <c r="W606" i="16" l="1"/>
  <c r="B607" i="16"/>
  <c r="W607" i="16" l="1"/>
  <c r="B608" i="16"/>
  <c r="W608" i="16" l="1"/>
  <c r="B609" i="16"/>
  <c r="W609" i="16" l="1"/>
  <c r="B610" i="16"/>
  <c r="W610" i="16" l="1"/>
  <c r="B611" i="16"/>
  <c r="W611" i="16" l="1"/>
  <c r="B612" i="16"/>
  <c r="W612" i="16" l="1"/>
  <c r="B613" i="16"/>
  <c r="W613" i="16" l="1"/>
  <c r="B614" i="16"/>
  <c r="W614" i="16" l="1"/>
  <c r="B615" i="16"/>
  <c r="W615" i="16" l="1"/>
  <c r="B616" i="16"/>
  <c r="W616" i="16" l="1"/>
  <c r="B617" i="16"/>
  <c r="W617" i="16" l="1"/>
  <c r="B618" i="16"/>
  <c r="W618" i="16" l="1"/>
  <c r="B619" i="16"/>
  <c r="W619" i="16" l="1"/>
  <c r="B620" i="16"/>
  <c r="W620" i="16" l="1"/>
  <c r="B621" i="16"/>
  <c r="W621" i="16" l="1"/>
  <c r="B622" i="16"/>
  <c r="W622" i="16" l="1"/>
  <c r="B623" i="16"/>
  <c r="W623" i="16" l="1"/>
  <c r="B624" i="16"/>
  <c r="W624" i="16" l="1"/>
  <c r="B625" i="16"/>
  <c r="W625" i="16" l="1"/>
  <c r="B626" i="16"/>
  <c r="W626" i="16" l="1"/>
  <c r="B627" i="16"/>
  <c r="W627" i="16" l="1"/>
  <c r="B628" i="16"/>
  <c r="W628" i="16" l="1"/>
  <c r="B629" i="16"/>
  <c r="W629" i="16" l="1"/>
  <c r="B630" i="16"/>
  <c r="W630" i="16" l="1"/>
  <c r="B631" i="16"/>
  <c r="W631" i="16" l="1"/>
  <c r="B632" i="16"/>
  <c r="W632" i="16" l="1"/>
  <c r="B633" i="16"/>
  <c r="W633" i="16" l="1"/>
  <c r="B634" i="16"/>
  <c r="W634" i="16" l="1"/>
  <c r="B635" i="16"/>
  <c r="W635" i="16" l="1"/>
  <c r="B636" i="16"/>
  <c r="W636" i="16" l="1"/>
  <c r="B637" i="16"/>
  <c r="W637" i="16" l="1"/>
  <c r="B638" i="16"/>
  <c r="W638" i="16" l="1"/>
  <c r="B639" i="16"/>
  <c r="W639" i="16" l="1"/>
  <c r="B640" i="16"/>
  <c r="W640" i="16" l="1"/>
  <c r="B641" i="16"/>
  <c r="W641" i="16" l="1"/>
  <c r="B642" i="16"/>
  <c r="W642" i="16" l="1"/>
  <c r="B643" i="16"/>
  <c r="W643" i="16" l="1"/>
  <c r="B644" i="16"/>
  <c r="W644" i="16" l="1"/>
  <c r="B645" i="16"/>
  <c r="W645" i="16" l="1"/>
  <c r="B646" i="16"/>
  <c r="W646" i="16" l="1"/>
  <c r="B647" i="16"/>
  <c r="W647" i="16" l="1"/>
  <c r="B648" i="16"/>
  <c r="W648" i="16" l="1"/>
  <c r="B649" i="16"/>
  <c r="W649" i="16" l="1"/>
  <c r="B650" i="16"/>
  <c r="W650" i="16" l="1"/>
  <c r="B651" i="16"/>
  <c r="W651" i="16" l="1"/>
  <c r="B652" i="16"/>
  <c r="W652" i="16" l="1"/>
  <c r="B653" i="16"/>
  <c r="W653" i="16" l="1"/>
  <c r="B654" i="16"/>
  <c r="W654" i="16" l="1"/>
  <c r="B655" i="16"/>
  <c r="W655" i="16" l="1"/>
  <c r="B656" i="16"/>
  <c r="W656" i="16" l="1"/>
  <c r="B657" i="16"/>
  <c r="W657" i="16" l="1"/>
  <c r="B658" i="16"/>
  <c r="W658" i="16" l="1"/>
  <c r="B659" i="16"/>
  <c r="W659" i="16" l="1"/>
  <c r="B660" i="16"/>
  <c r="W660" i="16" l="1"/>
  <c r="B661" i="16"/>
  <c r="W661" i="16" l="1"/>
  <c r="B662" i="16"/>
  <c r="W662" i="16" l="1"/>
  <c r="B663" i="16"/>
  <c r="W663" i="16" l="1"/>
  <c r="B664" i="16"/>
  <c r="W664" i="16" l="1"/>
  <c r="B665" i="16"/>
  <c r="W665" i="16" l="1"/>
  <c r="B666" i="16"/>
  <c r="W666" i="16" l="1"/>
  <c r="B667" i="16"/>
  <c r="W667" i="16" l="1"/>
  <c r="B668" i="16"/>
  <c r="W668" i="16" l="1"/>
  <c r="B669" i="16"/>
  <c r="W669" i="16" l="1"/>
  <c r="B670" i="16"/>
  <c r="W670" i="16" l="1"/>
  <c r="B671" i="16"/>
  <c r="W671" i="16" l="1"/>
  <c r="B672" i="16"/>
  <c r="W672" i="16" l="1"/>
  <c r="B673" i="16"/>
  <c r="W673" i="16" l="1"/>
  <c r="B674" i="16"/>
  <c r="W674" i="16" l="1"/>
  <c r="B675" i="16"/>
  <c r="W675" i="16" l="1"/>
  <c r="B676" i="16"/>
  <c r="W676" i="16" l="1"/>
  <c r="B677" i="16"/>
  <c r="W677" i="16" l="1"/>
  <c r="B678" i="16"/>
  <c r="W678" i="16" l="1"/>
  <c r="B679" i="16"/>
  <c r="W679" i="16" l="1"/>
  <c r="B680" i="16"/>
  <c r="W680" i="16" l="1"/>
  <c r="B681" i="16"/>
  <c r="W681" i="16" l="1"/>
  <c r="B682" i="16"/>
  <c r="W682" i="16" l="1"/>
  <c r="B683" i="16"/>
  <c r="W683" i="16" l="1"/>
  <c r="B684" i="16"/>
  <c r="W684" i="16" l="1"/>
  <c r="B685" i="16"/>
  <c r="W685" i="16" l="1"/>
  <c r="B686" i="16"/>
  <c r="W686" i="16" l="1"/>
  <c r="B687" i="16"/>
  <c r="W687" i="16" l="1"/>
  <c r="B688" i="16"/>
  <c r="W688" i="16" l="1"/>
  <c r="B689" i="16"/>
  <c r="W689" i="16" l="1"/>
  <c r="B690" i="16"/>
  <c r="W690" i="16" l="1"/>
  <c r="B691" i="16"/>
  <c r="W691" i="16" l="1"/>
  <c r="B692" i="16"/>
  <c r="W692" i="16" l="1"/>
  <c r="B693" i="16"/>
  <c r="W693" i="16" l="1"/>
  <c r="B694" i="16"/>
  <c r="W694" i="16" l="1"/>
  <c r="B695" i="16"/>
  <c r="W695" i="16" l="1"/>
  <c r="B696" i="16"/>
  <c r="W696" i="16" l="1"/>
  <c r="B697" i="16"/>
  <c r="W697" i="16" l="1"/>
  <c r="B698" i="16"/>
  <c r="W698" i="16" l="1"/>
  <c r="B699" i="16"/>
  <c r="W699" i="16" l="1"/>
  <c r="B700" i="16"/>
  <c r="W700" i="16" l="1"/>
  <c r="B701" i="16"/>
  <c r="W701" i="16" l="1"/>
  <c r="B702" i="16"/>
  <c r="W702" i="16" l="1"/>
  <c r="B703" i="16"/>
  <c r="W703" i="16" l="1"/>
  <c r="B704" i="16"/>
  <c r="W704" i="16" l="1"/>
  <c r="B705" i="16"/>
  <c r="W705" i="16" l="1"/>
  <c r="B706" i="16"/>
  <c r="W706" i="16" l="1"/>
  <c r="B707" i="16"/>
  <c r="W707" i="16" l="1"/>
  <c r="B708" i="16"/>
  <c r="W708" i="16" l="1"/>
  <c r="B709" i="16"/>
  <c r="W709" i="16" l="1"/>
  <c r="B710" i="16"/>
  <c r="W710" i="16" l="1"/>
  <c r="B711" i="16"/>
  <c r="W711" i="16" l="1"/>
  <c r="B712" i="16"/>
  <c r="W712" i="16" l="1"/>
  <c r="B713" i="16"/>
  <c r="W713" i="16" l="1"/>
  <c r="B714" i="16"/>
  <c r="W714" i="16" l="1"/>
  <c r="B715" i="16"/>
  <c r="W715" i="16" l="1"/>
  <c r="B716" i="16"/>
  <c r="W716" i="16" l="1"/>
  <c r="B717" i="16"/>
  <c r="W717" i="16" l="1"/>
  <c r="B718" i="16"/>
  <c r="W718" i="16" l="1"/>
  <c r="B719" i="16"/>
  <c r="W719" i="16" l="1"/>
  <c r="B720" i="16"/>
  <c r="W720" i="16" l="1"/>
  <c r="B721" i="16"/>
  <c r="W721" i="16" l="1"/>
  <c r="B722" i="16"/>
  <c r="W722" i="16" l="1"/>
  <c r="B723" i="16"/>
  <c r="W723" i="16" l="1"/>
  <c r="B724" i="16"/>
  <c r="W724" i="16" l="1"/>
  <c r="B725" i="16"/>
  <c r="W725" i="16" l="1"/>
  <c r="B726" i="16"/>
  <c r="W726" i="16" l="1"/>
  <c r="B727" i="16"/>
  <c r="W727" i="16" l="1"/>
  <c r="B728" i="16"/>
  <c r="W728" i="16" l="1"/>
  <c r="B729" i="16"/>
  <c r="W729" i="16" l="1"/>
  <c r="B730" i="16"/>
  <c r="W730" i="16" l="1"/>
  <c r="B731" i="16"/>
  <c r="W731" i="16" l="1"/>
  <c r="B732" i="16"/>
  <c r="W732" i="16" l="1"/>
  <c r="B733" i="16"/>
  <c r="W733" i="16" l="1"/>
  <c r="B734" i="16"/>
  <c r="W734" i="16" l="1"/>
  <c r="B735" i="16"/>
  <c r="W735" i="16" l="1"/>
  <c r="B736" i="16"/>
  <c r="W736" i="16" l="1"/>
  <c r="B737" i="16"/>
  <c r="W737" i="16" l="1"/>
  <c r="B738" i="16"/>
  <c r="W738" i="16" l="1"/>
  <c r="B739" i="16"/>
  <c r="W739" i="16" l="1"/>
  <c r="B740" i="16"/>
  <c r="W740" i="16" l="1"/>
  <c r="B741" i="16"/>
  <c r="W741" i="16" l="1"/>
  <c r="B742" i="16"/>
  <c r="W742" i="16" l="1"/>
  <c r="B743" i="16"/>
  <c r="W743" i="16" l="1"/>
  <c r="B744" i="16"/>
  <c r="W744" i="16" l="1"/>
  <c r="B745" i="16"/>
  <c r="W745" i="16" l="1"/>
  <c r="B746" i="16"/>
  <c r="W746" i="16" l="1"/>
  <c r="B747" i="16"/>
  <c r="W747" i="16" l="1"/>
  <c r="B748" i="16"/>
  <c r="W748" i="16" l="1"/>
  <c r="B749" i="16"/>
  <c r="W749" i="16" l="1"/>
  <c r="B750" i="16"/>
  <c r="W750" i="16" l="1"/>
  <c r="B751" i="16"/>
  <c r="W751" i="16" l="1"/>
  <c r="B752" i="16"/>
  <c r="W752" i="16" l="1"/>
  <c r="B753" i="16"/>
  <c r="W753" i="16" l="1"/>
  <c r="B754" i="16"/>
  <c r="W754" i="16" l="1"/>
  <c r="B755" i="16"/>
  <c r="W755" i="16" l="1"/>
  <c r="B756" i="16"/>
  <c r="W756" i="16" l="1"/>
  <c r="B757" i="16"/>
  <c r="W757" i="16" l="1"/>
  <c r="B758" i="16"/>
  <c r="W758" i="16" l="1"/>
  <c r="B759" i="16"/>
  <c r="W759" i="16" l="1"/>
  <c r="B760" i="16"/>
  <c r="W760" i="16" l="1"/>
  <c r="B761" i="16"/>
  <c r="W761" i="16" l="1"/>
  <c r="B762" i="16"/>
  <c r="W762" i="16" l="1"/>
  <c r="B763" i="16"/>
  <c r="W763" i="16" l="1"/>
  <c r="B764" i="16"/>
  <c r="W764" i="16" l="1"/>
  <c r="B765" i="16"/>
  <c r="W765" i="16" l="1"/>
  <c r="B766" i="16"/>
  <c r="W766" i="16" l="1"/>
  <c r="B767" i="16"/>
  <c r="W767" i="16" l="1"/>
  <c r="B768" i="16"/>
  <c r="W768" i="16" l="1"/>
  <c r="B769" i="16"/>
  <c r="W769" i="16" l="1"/>
  <c r="B770" i="16"/>
  <c r="W770" i="16" l="1"/>
  <c r="B771" i="16"/>
  <c r="W771" i="16" l="1"/>
  <c r="B772" i="16"/>
  <c r="W772" i="16" l="1"/>
  <c r="B773" i="16"/>
  <c r="W773" i="16" l="1"/>
  <c r="B774" i="16"/>
  <c r="W774" i="16" l="1"/>
  <c r="B775" i="16"/>
  <c r="W775" i="16" l="1"/>
  <c r="B776" i="16"/>
  <c r="W776" i="16" l="1"/>
  <c r="B777" i="16"/>
  <c r="W777" i="16" l="1"/>
  <c r="B778" i="16"/>
  <c r="W778" i="16" l="1"/>
  <c r="B779" i="16"/>
  <c r="W779" i="16" l="1"/>
  <c r="B780" i="16"/>
  <c r="W780" i="16" l="1"/>
  <c r="B781" i="16"/>
  <c r="W781" i="16" l="1"/>
  <c r="B782" i="16"/>
  <c r="W782" i="16" l="1"/>
  <c r="B783" i="16"/>
  <c r="W783" i="16" l="1"/>
  <c r="B784" i="16"/>
  <c r="W784" i="16" l="1"/>
  <c r="B785" i="16"/>
  <c r="W785" i="16" l="1"/>
  <c r="B786" i="16"/>
  <c r="W786" i="16" l="1"/>
  <c r="B787" i="16"/>
  <c r="W787" i="16" l="1"/>
  <c r="B788" i="16"/>
  <c r="W788" i="16" l="1"/>
  <c r="B789" i="16"/>
  <c r="W789" i="16" l="1"/>
  <c r="B790" i="16"/>
  <c r="W790" i="16" l="1"/>
  <c r="B791" i="16"/>
  <c r="W791" i="16" l="1"/>
  <c r="B792" i="16"/>
  <c r="W792" i="16" l="1"/>
  <c r="B793" i="16"/>
  <c r="W793" i="16" l="1"/>
  <c r="B794" i="16"/>
  <c r="W794" i="16" l="1"/>
  <c r="B795" i="16"/>
  <c r="W795" i="16" l="1"/>
  <c r="B796" i="16"/>
  <c r="W796" i="16" l="1"/>
  <c r="B797" i="16"/>
  <c r="W797" i="16" l="1"/>
  <c r="B798" i="16"/>
  <c r="W798" i="16" l="1"/>
  <c r="B799" i="16"/>
  <c r="W799" i="16" l="1"/>
  <c r="B800" i="16"/>
  <c r="W800" i="16" l="1"/>
  <c r="B801" i="16"/>
  <c r="W801" i="16" l="1"/>
  <c r="B802" i="16"/>
  <c r="W802" i="16" l="1"/>
  <c r="B803" i="16"/>
  <c r="W803" i="16" l="1"/>
  <c r="B804" i="16"/>
  <c r="W804" i="16" l="1"/>
  <c r="B805" i="16"/>
  <c r="W805" i="16" l="1"/>
  <c r="B806" i="16"/>
  <c r="W806" i="16" l="1"/>
  <c r="B807" i="16"/>
  <c r="W807" i="16" l="1"/>
  <c r="B808" i="16"/>
  <c r="W808" i="16" l="1"/>
  <c r="B809" i="16"/>
  <c r="W809" i="16" l="1"/>
  <c r="B810" i="16"/>
  <c r="W810" i="16" l="1"/>
  <c r="B811" i="16"/>
  <c r="W811" i="16" l="1"/>
  <c r="B812" i="16"/>
  <c r="W812" i="16" l="1"/>
  <c r="B813" i="16"/>
  <c r="W813" i="16" l="1"/>
  <c r="B814" i="16"/>
  <c r="W814" i="16" l="1"/>
  <c r="B815" i="16"/>
  <c r="W815" i="16" l="1"/>
  <c r="B816" i="16"/>
  <c r="W816" i="16" l="1"/>
  <c r="B817" i="16"/>
  <c r="W817" i="16" l="1"/>
  <c r="B818" i="16"/>
  <c r="W818" i="16" l="1"/>
  <c r="B819" i="16"/>
  <c r="W819" i="16" l="1"/>
  <c r="B820" i="16"/>
  <c r="W820" i="16" l="1"/>
  <c r="B821" i="16"/>
  <c r="W821" i="16" l="1"/>
  <c r="B822" i="16"/>
  <c r="W822" i="16" l="1"/>
  <c r="B823" i="16"/>
  <c r="W823" i="16" l="1"/>
  <c r="B824" i="16"/>
  <c r="W824" i="16" l="1"/>
  <c r="B825" i="16"/>
  <c r="W825" i="16" l="1"/>
  <c r="B826" i="16"/>
  <c r="W826" i="16" l="1"/>
  <c r="B827" i="16"/>
  <c r="W827" i="16" l="1"/>
  <c r="B828" i="16"/>
  <c r="W828" i="16" l="1"/>
  <c r="B829" i="16"/>
  <c r="W829" i="16" l="1"/>
  <c r="B830" i="16"/>
  <c r="W830" i="16" l="1"/>
  <c r="B831" i="16"/>
  <c r="W831" i="16" l="1"/>
  <c r="B832" i="16"/>
  <c r="W832" i="16" l="1"/>
  <c r="B833" i="16"/>
  <c r="W833" i="16" l="1"/>
  <c r="B834" i="16"/>
  <c r="W834" i="16" l="1"/>
  <c r="B835" i="16"/>
  <c r="W835" i="16" l="1"/>
  <c r="B836" i="16"/>
  <c r="W836" i="16" l="1"/>
  <c r="B837" i="16"/>
  <c r="W837" i="16" l="1"/>
  <c r="B838" i="16"/>
  <c r="W838" i="16" l="1"/>
  <c r="B839" i="16"/>
  <c r="W839" i="16" l="1"/>
  <c r="B840" i="16"/>
  <c r="W840" i="16" l="1"/>
  <c r="B841" i="16"/>
  <c r="W841" i="16" l="1"/>
  <c r="B842" i="16"/>
  <c r="W842" i="16" l="1"/>
  <c r="B843" i="16"/>
  <c r="W843" i="16" l="1"/>
  <c r="B844" i="16"/>
  <c r="W844" i="16" l="1"/>
  <c r="B845" i="16"/>
  <c r="W845" i="16" l="1"/>
  <c r="B846" i="16"/>
  <c r="W846" i="16" l="1"/>
  <c r="B847" i="16"/>
  <c r="W847" i="16" l="1"/>
  <c r="B848" i="16"/>
  <c r="W848" i="16" l="1"/>
  <c r="B849" i="16"/>
  <c r="W849" i="16" l="1"/>
  <c r="B850" i="16"/>
  <c r="W850" i="16" l="1"/>
  <c r="B851" i="16"/>
  <c r="W851" i="16" l="1"/>
  <c r="B852" i="16"/>
  <c r="W852" i="16" l="1"/>
  <c r="B853" i="16"/>
  <c r="W853" i="16" l="1"/>
  <c r="B854" i="16"/>
  <c r="W854" i="16" l="1"/>
  <c r="B855" i="16"/>
  <c r="W855" i="16" l="1"/>
  <c r="B856" i="16"/>
  <c r="W856" i="16" l="1"/>
  <c r="B857" i="16"/>
  <c r="W857" i="16" l="1"/>
  <c r="B858" i="16"/>
  <c r="W858" i="16" l="1"/>
  <c r="B859" i="16"/>
  <c r="W859" i="16" l="1"/>
  <c r="B860" i="16"/>
  <c r="W860" i="16" l="1"/>
  <c r="B861" i="16"/>
  <c r="W861" i="16" l="1"/>
  <c r="B862" i="16"/>
  <c r="W862" i="16" l="1"/>
  <c r="B863" i="16"/>
  <c r="W863" i="16" l="1"/>
  <c r="B864" i="16"/>
  <c r="W864" i="16" l="1"/>
  <c r="B865" i="16"/>
  <c r="W865" i="16" l="1"/>
  <c r="B866" i="16"/>
  <c r="W866" i="16" l="1"/>
  <c r="B867" i="16"/>
  <c r="W867" i="16" l="1"/>
  <c r="B868" i="16"/>
  <c r="W868" i="16" l="1"/>
  <c r="B869" i="16"/>
  <c r="W869" i="16" l="1"/>
  <c r="B870" i="16"/>
  <c r="W870" i="16" l="1"/>
  <c r="B871" i="16"/>
  <c r="W871" i="16" l="1"/>
  <c r="B872" i="16"/>
  <c r="W872" i="16" l="1"/>
  <c r="B873" i="16"/>
  <c r="W873" i="16" l="1"/>
  <c r="B874" i="16"/>
  <c r="W874" i="16" l="1"/>
  <c r="B875" i="16"/>
  <c r="W875" i="16" l="1"/>
  <c r="B876" i="16"/>
  <c r="W876" i="16" l="1"/>
  <c r="B877" i="16"/>
  <c r="W877" i="16" l="1"/>
  <c r="B878" i="16"/>
  <c r="W878" i="16" l="1"/>
  <c r="B879" i="16"/>
  <c r="W879" i="16" l="1"/>
  <c r="B880" i="16"/>
  <c r="W880" i="16" l="1"/>
  <c r="B881" i="16"/>
  <c r="W881" i="16" l="1"/>
  <c r="B882" i="16"/>
  <c r="W882" i="16" l="1"/>
  <c r="B883" i="16"/>
  <c r="W883" i="16" l="1"/>
  <c r="B884" i="16"/>
  <c r="W884" i="16" l="1"/>
  <c r="B885" i="16"/>
  <c r="W885" i="16" l="1"/>
  <c r="B886" i="16"/>
  <c r="W886" i="16" l="1"/>
  <c r="B887" i="16"/>
  <c r="W887" i="16" l="1"/>
  <c r="B888" i="16"/>
  <c r="W888" i="16" l="1"/>
  <c r="B889" i="16"/>
  <c r="W889" i="16" l="1"/>
  <c r="B890" i="16"/>
  <c r="W890" i="16" l="1"/>
  <c r="B891" i="16"/>
  <c r="W891" i="16" l="1"/>
  <c r="B892" i="16"/>
  <c r="W892" i="16" l="1"/>
  <c r="B893" i="16"/>
  <c r="W893" i="16" l="1"/>
  <c r="B894" i="16"/>
  <c r="W894" i="16" l="1"/>
  <c r="B895" i="16"/>
  <c r="W895" i="16" l="1"/>
  <c r="B896" i="16"/>
  <c r="W896" i="16" l="1"/>
  <c r="B897" i="16"/>
  <c r="W897" i="16" l="1"/>
  <c r="B898" i="16"/>
  <c r="W898" i="16" l="1"/>
  <c r="B899" i="16"/>
  <c r="W899" i="16" l="1"/>
  <c r="B900" i="16"/>
  <c r="W900" i="16" l="1"/>
  <c r="B901" i="16"/>
  <c r="W901" i="16" l="1"/>
  <c r="B902" i="16"/>
  <c r="W902" i="16" l="1"/>
  <c r="B903" i="16"/>
  <c r="W903" i="16" l="1"/>
  <c r="B904" i="16"/>
  <c r="W904" i="16" l="1"/>
  <c r="B905" i="16"/>
  <c r="W905" i="16" l="1"/>
  <c r="B906" i="16"/>
  <c r="W906" i="16" l="1"/>
  <c r="B907" i="16"/>
  <c r="W907" i="16" l="1"/>
  <c r="B908" i="16"/>
  <c r="W908" i="16" l="1"/>
  <c r="B909" i="16"/>
  <c r="W909" i="16" l="1"/>
  <c r="B910" i="16"/>
  <c r="W910" i="16" l="1"/>
  <c r="B911" i="16"/>
  <c r="W911" i="16" l="1"/>
  <c r="B912" i="16"/>
  <c r="W912" i="16" l="1"/>
  <c r="B913" i="16"/>
  <c r="W913" i="16" l="1"/>
  <c r="B914" i="16"/>
  <c r="W914" i="16" l="1"/>
  <c r="B915" i="16"/>
  <c r="W915" i="16" l="1"/>
  <c r="B916" i="16"/>
  <c r="W916" i="16" l="1"/>
  <c r="B917" i="16"/>
  <c r="W917" i="16" l="1"/>
  <c r="B918" i="16"/>
  <c r="W918" i="16" l="1"/>
  <c r="B919" i="16"/>
  <c r="W919" i="16" l="1"/>
  <c r="B920" i="16"/>
  <c r="W920" i="16" l="1"/>
  <c r="B921" i="16"/>
  <c r="W921" i="16" l="1"/>
  <c r="B922" i="16"/>
  <c r="W922" i="16" l="1"/>
  <c r="B923" i="16"/>
  <c r="W923" i="16" l="1"/>
  <c r="B924" i="16"/>
  <c r="W924" i="16" l="1"/>
  <c r="B925" i="16"/>
  <c r="W925" i="16" l="1"/>
  <c r="B926" i="16"/>
  <c r="W926" i="16" l="1"/>
  <c r="B927" i="16"/>
  <c r="W927" i="16" l="1"/>
  <c r="B928" i="16"/>
  <c r="W928" i="16" l="1"/>
  <c r="B929" i="16"/>
  <c r="W929" i="16" l="1"/>
  <c r="B930" i="16"/>
  <c r="W930" i="16" l="1"/>
  <c r="B931" i="16"/>
  <c r="W931" i="16" l="1"/>
  <c r="B932" i="16"/>
  <c r="W932" i="16" l="1"/>
  <c r="B933" i="16"/>
  <c r="W933" i="16" l="1"/>
  <c r="B934" i="16"/>
  <c r="W934" i="16" l="1"/>
  <c r="B935" i="16"/>
  <c r="W935" i="16" l="1"/>
  <c r="B936" i="16"/>
  <c r="W936" i="16" l="1"/>
  <c r="B937" i="16"/>
  <c r="W937" i="16" l="1"/>
  <c r="B938" i="16"/>
  <c r="W938" i="16" l="1"/>
  <c r="B939" i="16"/>
  <c r="W939" i="16" l="1"/>
  <c r="B940" i="16"/>
  <c r="W940" i="16" l="1"/>
  <c r="B941" i="16"/>
  <c r="W941" i="16" l="1"/>
  <c r="B942" i="16"/>
  <c r="W942" i="16" l="1"/>
  <c r="B943" i="16"/>
  <c r="W943" i="16" l="1"/>
  <c r="B944" i="16"/>
  <c r="W944" i="16" l="1"/>
  <c r="B945" i="16"/>
  <c r="W945" i="16" l="1"/>
  <c r="B946" i="16"/>
  <c r="W946" i="16" l="1"/>
  <c r="B947" i="16"/>
  <c r="W947" i="16" l="1"/>
  <c r="B948" i="16"/>
  <c r="W948" i="16" l="1"/>
  <c r="B949" i="16"/>
  <c r="W949" i="16" l="1"/>
  <c r="B950" i="16"/>
  <c r="W950" i="16" l="1"/>
  <c r="B951" i="16"/>
  <c r="W951" i="16" l="1"/>
  <c r="B952" i="16"/>
  <c r="W952" i="16" l="1"/>
  <c r="B953" i="16"/>
  <c r="W953" i="16" l="1"/>
  <c r="B954" i="16"/>
  <c r="W954" i="16" l="1"/>
  <c r="B955" i="16"/>
  <c r="W955" i="16" l="1"/>
  <c r="B956" i="16"/>
  <c r="W956" i="16" l="1"/>
  <c r="B957" i="16"/>
  <c r="W957" i="16" l="1"/>
  <c r="B958" i="16"/>
  <c r="W958" i="16" l="1"/>
  <c r="B959" i="16"/>
  <c r="W959" i="16" l="1"/>
  <c r="B960" i="16"/>
  <c r="W960" i="16" l="1"/>
  <c r="B961" i="16"/>
  <c r="W961" i="16" l="1"/>
  <c r="B962" i="16"/>
  <c r="W962" i="16" l="1"/>
  <c r="B963" i="16"/>
  <c r="W963" i="16" l="1"/>
  <c r="B964" i="16"/>
  <c r="W964" i="16" l="1"/>
  <c r="B965" i="16"/>
  <c r="W965" i="16" l="1"/>
  <c r="B966" i="16"/>
  <c r="W966" i="16" l="1"/>
  <c r="B967" i="16"/>
  <c r="W967" i="16" l="1"/>
  <c r="B968" i="16"/>
  <c r="W968" i="16" l="1"/>
  <c r="B969" i="16"/>
  <c r="W969" i="16" l="1"/>
  <c r="B970" i="16"/>
  <c r="W970" i="16" l="1"/>
  <c r="B971" i="16"/>
  <c r="W971" i="16" l="1"/>
  <c r="B972" i="16"/>
  <c r="W972" i="16" l="1"/>
  <c r="B973" i="16"/>
  <c r="W973" i="16" l="1"/>
  <c r="B974" i="16"/>
  <c r="W974" i="16" l="1"/>
  <c r="B975" i="16"/>
  <c r="W975" i="16" l="1"/>
  <c r="B976" i="16"/>
  <c r="W976" i="16" l="1"/>
  <c r="B977" i="16"/>
  <c r="W977" i="16" l="1"/>
  <c r="B978" i="16"/>
  <c r="W978" i="16" l="1"/>
  <c r="B979" i="16"/>
  <c r="W979" i="16" l="1"/>
  <c r="B980" i="16"/>
  <c r="W980" i="16" l="1"/>
  <c r="B981" i="16"/>
  <c r="W981" i="16" l="1"/>
  <c r="B982" i="16"/>
  <c r="W982" i="16" l="1"/>
  <c r="B983" i="16"/>
  <c r="W983" i="16" l="1"/>
  <c r="B984" i="16"/>
  <c r="W984" i="16" l="1"/>
  <c r="B985" i="16"/>
  <c r="W985" i="16" l="1"/>
  <c r="B986" i="16"/>
  <c r="W986" i="16" l="1"/>
  <c r="B987" i="16"/>
  <c r="W987" i="16" l="1"/>
  <c r="B988" i="16"/>
  <c r="W988" i="16" l="1"/>
  <c r="B989" i="16"/>
  <c r="W989" i="16" l="1"/>
  <c r="B990" i="16"/>
  <c r="W990" i="16" l="1"/>
  <c r="B991" i="16"/>
  <c r="W991" i="16" l="1"/>
  <c r="B992" i="16"/>
  <c r="W992" i="16" l="1"/>
  <c r="B993" i="16"/>
  <c r="W993" i="16" l="1"/>
  <c r="B994" i="16"/>
  <c r="W994" i="16" l="1"/>
  <c r="B995" i="16"/>
  <c r="W995" i="16" l="1"/>
  <c r="B996" i="16"/>
  <c r="W996" i="16" l="1"/>
  <c r="B997" i="16"/>
  <c r="W997" i="16" l="1"/>
  <c r="B998" i="16"/>
  <c r="W998" i="16" l="1"/>
  <c r="B999" i="16"/>
  <c r="W999" i="16" l="1"/>
  <c r="B1000" i="16"/>
  <c r="W1000" i="16" l="1"/>
  <c r="B1001" i="16"/>
  <c r="W1001" i="16" l="1"/>
  <c r="B1002" i="16"/>
  <c r="W1002" i="16" l="1"/>
  <c r="B1003" i="16"/>
  <c r="W1003" i="16" s="1"/>
  <c r="C3" i="4" l="1"/>
  <c r="B2" i="4"/>
  <c r="A2" i="4"/>
  <c r="A61" i="3"/>
  <c r="A60" i="3"/>
  <c r="C36" i="3" l="1"/>
  <c r="D36" i="3" s="1"/>
  <c r="A3" i="4"/>
  <c r="B3" i="4"/>
  <c r="A48" i="3"/>
  <c r="C37" i="3" l="1"/>
  <c r="I43" i="3"/>
  <c r="H43" i="3"/>
  <c r="H35" i="3" l="1"/>
  <c r="H33" i="3"/>
  <c r="H34" i="3" s="1"/>
  <c r="B17" i="3"/>
  <c r="C10" i="3" l="1"/>
  <c r="C32" i="3"/>
  <c r="D32" i="3"/>
  <c r="B33" i="3"/>
  <c r="G44" i="3"/>
  <c r="H37" i="3"/>
  <c r="H38" i="3"/>
  <c r="H36" i="3"/>
  <c r="D33" i="3" l="1"/>
  <c r="B29" i="3"/>
  <c r="A4" i="16"/>
  <c r="A6" i="16"/>
  <c r="A5" i="16"/>
  <c r="A7" i="16"/>
  <c r="A8" i="16"/>
  <c r="A9" i="16"/>
  <c r="A10" i="16"/>
  <c r="A11" i="16"/>
  <c r="A12" i="16"/>
  <c r="A13" i="16"/>
  <c r="A14" i="16"/>
  <c r="A15" i="16"/>
  <c r="A16" i="16"/>
  <c r="A17" i="16"/>
  <c r="A18" i="16"/>
  <c r="A19" i="16"/>
  <c r="A20" i="16"/>
  <c r="A21" i="16"/>
  <c r="A22" i="16"/>
  <c r="A23" i="16"/>
  <c r="A24" i="16"/>
  <c r="A25" i="16"/>
  <c r="A26" i="16"/>
  <c r="A27" i="16"/>
  <c r="A28" i="16"/>
  <c r="A29" i="16"/>
  <c r="A30" i="16"/>
  <c r="A31" i="16"/>
  <c r="A32" i="16"/>
  <c r="A33" i="16"/>
  <c r="A34" i="16"/>
  <c r="A35" i="16"/>
  <c r="A36" i="16"/>
  <c r="A37" i="16"/>
  <c r="A38" i="16"/>
  <c r="A39" i="16"/>
  <c r="A40" i="16"/>
  <c r="A41" i="16"/>
  <c r="A42" i="16"/>
  <c r="A43" i="16"/>
  <c r="A44" i="16"/>
  <c r="A45" i="16"/>
  <c r="A46" i="16"/>
  <c r="A47" i="16"/>
  <c r="A48" i="16"/>
  <c r="A49" i="16"/>
  <c r="A50" i="16"/>
  <c r="A51" i="16"/>
  <c r="A52" i="16"/>
  <c r="A53" i="16"/>
  <c r="A54" i="16"/>
  <c r="A55" i="16"/>
  <c r="A56" i="16"/>
  <c r="A57" i="16"/>
  <c r="A58" i="16"/>
  <c r="A59" i="16"/>
  <c r="A60" i="16"/>
  <c r="A61" i="16"/>
  <c r="A62" i="16"/>
  <c r="A63" i="16"/>
  <c r="A64" i="16"/>
  <c r="A65" i="16"/>
  <c r="A66" i="16"/>
  <c r="A67" i="16"/>
  <c r="A68" i="16"/>
  <c r="A69" i="16"/>
  <c r="A70" i="16"/>
  <c r="A71" i="16"/>
  <c r="A72" i="16"/>
  <c r="A73" i="16"/>
  <c r="A74" i="16"/>
  <c r="A75" i="16"/>
  <c r="A76" i="16"/>
  <c r="A77" i="16"/>
  <c r="A78" i="16"/>
  <c r="A79" i="16"/>
  <c r="A80" i="16"/>
  <c r="A81" i="16"/>
  <c r="A82" i="16"/>
  <c r="A83" i="16"/>
  <c r="A84" i="16"/>
  <c r="A85" i="16"/>
  <c r="A86" i="16"/>
  <c r="A87" i="16"/>
  <c r="A88" i="16"/>
  <c r="A89" i="16"/>
  <c r="A90" i="16"/>
  <c r="A91" i="16"/>
  <c r="A92" i="16"/>
  <c r="A93" i="16"/>
  <c r="A94" i="16"/>
  <c r="A95" i="16"/>
  <c r="A96" i="16"/>
  <c r="A97" i="16"/>
  <c r="A98" i="16"/>
  <c r="A99" i="16"/>
  <c r="A100" i="16"/>
  <c r="A101" i="16"/>
  <c r="A102" i="16"/>
  <c r="A103" i="16"/>
  <c r="A104" i="16"/>
  <c r="A105" i="16"/>
  <c r="A106" i="16"/>
  <c r="A107" i="16"/>
  <c r="A108" i="16"/>
  <c r="A109" i="16"/>
  <c r="A110" i="16"/>
  <c r="A111" i="16"/>
  <c r="A112" i="16"/>
  <c r="A113" i="16"/>
  <c r="A114" i="16"/>
  <c r="A115" i="16"/>
  <c r="A116" i="16"/>
  <c r="A117" i="16"/>
  <c r="A118" i="16"/>
  <c r="A119" i="16"/>
  <c r="A120" i="16"/>
  <c r="A121" i="16"/>
  <c r="A122" i="16"/>
  <c r="A123" i="16"/>
  <c r="A124" i="16"/>
  <c r="A125" i="16"/>
  <c r="A126" i="16"/>
  <c r="A127" i="16"/>
  <c r="A128" i="16"/>
  <c r="A129" i="16"/>
  <c r="A130" i="16"/>
  <c r="A131" i="16"/>
  <c r="A132" i="16"/>
  <c r="A133" i="16"/>
  <c r="A134" i="16"/>
  <c r="A135" i="16"/>
  <c r="A136" i="16"/>
  <c r="A137" i="16"/>
  <c r="A138" i="16"/>
  <c r="A139" i="16"/>
  <c r="A140" i="16"/>
  <c r="A141" i="16"/>
  <c r="A142" i="16"/>
  <c r="A143" i="16"/>
  <c r="A144" i="16"/>
  <c r="A145" i="16"/>
  <c r="A146" i="16"/>
  <c r="A147" i="16"/>
  <c r="A148" i="16"/>
  <c r="A149" i="16"/>
  <c r="A150" i="16"/>
  <c r="A151" i="16"/>
  <c r="A152" i="16"/>
  <c r="A153" i="16"/>
  <c r="A154" i="16"/>
  <c r="A155" i="16"/>
  <c r="A156" i="16"/>
  <c r="A157" i="16"/>
  <c r="A158" i="16"/>
  <c r="A159" i="16"/>
  <c r="A160" i="16"/>
  <c r="A161" i="16"/>
  <c r="A162" i="16"/>
  <c r="A163" i="16"/>
  <c r="A164" i="16"/>
  <c r="A165" i="16"/>
  <c r="A166" i="16"/>
  <c r="A167" i="16"/>
  <c r="A168" i="16"/>
  <c r="A169" i="16"/>
  <c r="A170" i="16"/>
  <c r="A171" i="16"/>
  <c r="A172" i="16"/>
  <c r="A173" i="16"/>
  <c r="A174" i="16"/>
  <c r="A175" i="16"/>
  <c r="A176" i="16"/>
  <c r="A177" i="16"/>
  <c r="A178" i="16"/>
  <c r="A179" i="16"/>
  <c r="A180" i="16"/>
  <c r="A181" i="16"/>
  <c r="A182" i="16"/>
  <c r="A183" i="16"/>
  <c r="A184" i="16"/>
  <c r="A185" i="16"/>
  <c r="A186" i="16"/>
  <c r="A187" i="16"/>
  <c r="A188" i="16"/>
  <c r="A189" i="16"/>
  <c r="A190" i="16"/>
  <c r="A191" i="16"/>
  <c r="A192" i="16"/>
  <c r="A193" i="16"/>
  <c r="A194" i="16"/>
  <c r="A195" i="16"/>
  <c r="A196" i="16"/>
  <c r="A197" i="16"/>
  <c r="A198" i="16"/>
  <c r="A199" i="16"/>
  <c r="A200" i="16"/>
  <c r="A201" i="16"/>
  <c r="A202" i="16"/>
  <c r="A203" i="16"/>
  <c r="A204" i="16"/>
  <c r="A205" i="16"/>
  <c r="A206" i="16"/>
  <c r="A207" i="16"/>
  <c r="A208" i="16"/>
  <c r="A209" i="16"/>
  <c r="A210" i="16"/>
  <c r="A211" i="16"/>
  <c r="A212" i="16"/>
  <c r="A213" i="16"/>
  <c r="A214" i="16"/>
  <c r="A215" i="16"/>
  <c r="A216" i="16"/>
  <c r="A217" i="16"/>
  <c r="A218" i="16"/>
  <c r="A219" i="16"/>
  <c r="A220" i="16"/>
  <c r="A221" i="16"/>
  <c r="A222" i="16"/>
  <c r="A223" i="16"/>
  <c r="A224" i="16"/>
  <c r="A225" i="16"/>
  <c r="A226" i="16"/>
  <c r="A227" i="16"/>
  <c r="A228" i="16"/>
  <c r="A229" i="16"/>
  <c r="A230" i="16"/>
  <c r="A231" i="16"/>
  <c r="A232" i="16"/>
  <c r="A233" i="16"/>
  <c r="A234" i="16"/>
  <c r="A235" i="16"/>
  <c r="A236" i="16"/>
  <c r="A237" i="16"/>
  <c r="A238" i="16"/>
  <c r="A239" i="16"/>
  <c r="A240" i="16"/>
  <c r="A241" i="16"/>
  <c r="A242" i="16"/>
  <c r="A243" i="16"/>
  <c r="A244" i="16"/>
  <c r="A245" i="16"/>
  <c r="A246" i="16"/>
  <c r="A247" i="16"/>
  <c r="A248" i="16"/>
  <c r="A249" i="16"/>
  <c r="A250" i="16"/>
  <c r="A251" i="16"/>
  <c r="A252" i="16"/>
  <c r="A253" i="16"/>
  <c r="A254" i="16"/>
  <c r="A255" i="16"/>
  <c r="A256" i="16"/>
  <c r="A257" i="16"/>
  <c r="A258" i="16"/>
  <c r="A259" i="16"/>
  <c r="A260" i="16"/>
  <c r="A261" i="16"/>
  <c r="A262" i="16"/>
  <c r="A263" i="16"/>
  <c r="A264" i="16"/>
  <c r="A265" i="16"/>
  <c r="A266" i="16"/>
  <c r="A267" i="16"/>
  <c r="A268" i="16"/>
  <c r="A269" i="16"/>
  <c r="A270" i="16"/>
  <c r="A271" i="16"/>
  <c r="A272" i="16"/>
  <c r="A273" i="16"/>
  <c r="A274" i="16"/>
  <c r="A275" i="16"/>
  <c r="A276" i="16"/>
  <c r="A277" i="16"/>
  <c r="A278" i="16"/>
  <c r="A279" i="16"/>
  <c r="A280" i="16"/>
  <c r="A281" i="16"/>
  <c r="A282" i="16"/>
  <c r="A283" i="16"/>
  <c r="A284" i="16"/>
  <c r="A285" i="16"/>
  <c r="A286" i="16"/>
  <c r="A287" i="16"/>
  <c r="A288" i="16"/>
  <c r="A289" i="16"/>
  <c r="A290" i="16"/>
  <c r="A291" i="16"/>
  <c r="A292" i="16"/>
  <c r="A293" i="16"/>
  <c r="A294" i="16"/>
  <c r="A295" i="16"/>
  <c r="A296" i="16"/>
  <c r="A297" i="16"/>
  <c r="A298" i="16"/>
  <c r="A299" i="16"/>
  <c r="A300" i="16"/>
  <c r="A301" i="16"/>
  <c r="A302" i="16"/>
  <c r="A303" i="16"/>
  <c r="A304" i="16"/>
  <c r="A305" i="16"/>
  <c r="A306" i="16"/>
  <c r="A307" i="16"/>
  <c r="A308" i="16"/>
  <c r="A309" i="16"/>
  <c r="A310" i="16"/>
  <c r="A311" i="16"/>
  <c r="A312" i="16"/>
  <c r="A313" i="16"/>
  <c r="A314" i="16"/>
  <c r="A315" i="16"/>
  <c r="A316" i="16"/>
  <c r="A317" i="16"/>
  <c r="A318" i="16"/>
  <c r="A319" i="16"/>
  <c r="A320" i="16"/>
  <c r="A321" i="16"/>
  <c r="A322" i="16"/>
  <c r="A323" i="16"/>
  <c r="A324" i="16"/>
  <c r="A325" i="16"/>
  <c r="A326" i="16"/>
  <c r="A327" i="16"/>
  <c r="A328" i="16"/>
  <c r="A329" i="16"/>
  <c r="A330" i="16"/>
  <c r="A331" i="16"/>
  <c r="A332" i="16"/>
  <c r="A333" i="16"/>
  <c r="A334" i="16"/>
  <c r="A335" i="16"/>
  <c r="A336" i="16"/>
  <c r="A337" i="16"/>
  <c r="A338" i="16"/>
  <c r="A339" i="16"/>
  <c r="A340" i="16"/>
  <c r="A341" i="16"/>
  <c r="A342" i="16"/>
  <c r="A343" i="16"/>
  <c r="A344" i="16"/>
  <c r="A345" i="16"/>
  <c r="A346" i="16"/>
  <c r="A347" i="16"/>
  <c r="A348" i="16"/>
  <c r="A349" i="16"/>
  <c r="A350" i="16"/>
  <c r="A351" i="16"/>
  <c r="A352" i="16"/>
  <c r="A353" i="16"/>
  <c r="A354" i="16"/>
  <c r="A355" i="16"/>
  <c r="A356" i="16"/>
  <c r="A357" i="16"/>
  <c r="A358" i="16"/>
  <c r="A359" i="16"/>
  <c r="A360" i="16"/>
  <c r="A361" i="16"/>
  <c r="A362" i="16"/>
  <c r="A363" i="16"/>
  <c r="A364" i="16"/>
  <c r="A365" i="16"/>
  <c r="A366" i="16"/>
  <c r="A367" i="16"/>
  <c r="A368" i="16"/>
  <c r="A369" i="16"/>
  <c r="A370" i="16"/>
  <c r="A371" i="16"/>
  <c r="A372" i="16"/>
  <c r="A373" i="16"/>
  <c r="A374" i="16"/>
  <c r="A375" i="16"/>
  <c r="A376" i="16"/>
  <c r="A377" i="16"/>
  <c r="A378" i="16"/>
  <c r="A379" i="16"/>
  <c r="A380" i="16"/>
  <c r="A381" i="16"/>
  <c r="A382" i="16"/>
  <c r="A383" i="16"/>
  <c r="A384" i="16"/>
  <c r="A385" i="16"/>
  <c r="A386" i="16"/>
  <c r="A387" i="16"/>
  <c r="A388" i="16"/>
  <c r="A389" i="16"/>
  <c r="A390" i="16"/>
  <c r="A391" i="16"/>
  <c r="A392" i="16"/>
  <c r="A393" i="16"/>
  <c r="A394" i="16"/>
  <c r="A395" i="16"/>
  <c r="A396" i="16"/>
  <c r="A397" i="16"/>
  <c r="A398" i="16"/>
  <c r="A399" i="16"/>
  <c r="A400" i="16"/>
  <c r="A401" i="16"/>
  <c r="A402" i="16"/>
  <c r="A403" i="16"/>
  <c r="A404" i="16"/>
  <c r="A405" i="16"/>
  <c r="A406" i="16"/>
  <c r="A407" i="16"/>
  <c r="A408" i="16"/>
  <c r="A409" i="16"/>
  <c r="A410" i="16"/>
  <c r="A411" i="16"/>
  <c r="A412" i="16"/>
  <c r="A413" i="16"/>
  <c r="A414" i="16"/>
  <c r="A415" i="16"/>
  <c r="A416" i="16"/>
  <c r="A417" i="16"/>
  <c r="A418" i="16"/>
  <c r="A419" i="16"/>
  <c r="A420" i="16"/>
  <c r="A421" i="16"/>
  <c r="A422" i="16"/>
  <c r="A423" i="16"/>
  <c r="A424" i="16"/>
  <c r="A425" i="16"/>
  <c r="A426" i="16"/>
  <c r="A427" i="16"/>
  <c r="A428" i="16"/>
  <c r="A429" i="16"/>
  <c r="A430" i="16"/>
  <c r="A431" i="16"/>
  <c r="A432" i="16"/>
  <c r="A433" i="16"/>
  <c r="A434" i="16"/>
  <c r="A435" i="16"/>
  <c r="A436" i="16"/>
  <c r="A437" i="16"/>
  <c r="A438" i="16"/>
  <c r="A439" i="16"/>
  <c r="A440" i="16"/>
  <c r="A441" i="16"/>
  <c r="A442" i="16"/>
  <c r="A443" i="16"/>
  <c r="A444" i="16"/>
  <c r="A445" i="16"/>
  <c r="A446" i="16"/>
  <c r="A447" i="16"/>
  <c r="A448" i="16"/>
  <c r="A449" i="16"/>
  <c r="A450" i="16"/>
  <c r="A451" i="16"/>
  <c r="A452" i="16"/>
  <c r="A453" i="16"/>
  <c r="A454" i="16"/>
  <c r="A455" i="16"/>
  <c r="A456" i="16"/>
  <c r="A457" i="16"/>
  <c r="A458" i="16"/>
  <c r="A459" i="16"/>
  <c r="A460" i="16"/>
  <c r="A461" i="16"/>
  <c r="A462" i="16"/>
  <c r="A463" i="16"/>
  <c r="A464" i="16"/>
  <c r="A465" i="16"/>
  <c r="A466" i="16"/>
  <c r="A467" i="16"/>
  <c r="A468" i="16"/>
  <c r="A469" i="16"/>
  <c r="A470" i="16"/>
  <c r="A471" i="16"/>
  <c r="A472" i="16"/>
  <c r="A473" i="16"/>
  <c r="A474" i="16"/>
  <c r="A475" i="16"/>
  <c r="A476" i="16"/>
  <c r="A477" i="16"/>
  <c r="A478" i="16"/>
  <c r="A479" i="16"/>
  <c r="A480" i="16"/>
  <c r="A481" i="16"/>
  <c r="A482" i="16"/>
  <c r="A483" i="16"/>
  <c r="A484" i="16"/>
  <c r="A485" i="16"/>
  <c r="A486" i="16"/>
  <c r="A487" i="16"/>
  <c r="A488" i="16"/>
  <c r="A489" i="16"/>
  <c r="A490" i="16"/>
  <c r="A491" i="16"/>
  <c r="A492" i="16"/>
  <c r="A493" i="16"/>
  <c r="A494" i="16"/>
  <c r="A495" i="16"/>
  <c r="A496" i="16"/>
  <c r="A497" i="16"/>
  <c r="A498" i="16"/>
  <c r="A499" i="16"/>
  <c r="A500" i="16"/>
  <c r="A501" i="16"/>
  <c r="A502" i="16"/>
  <c r="A503" i="16"/>
  <c r="A504" i="16"/>
  <c r="A505" i="16"/>
  <c r="A506" i="16"/>
  <c r="A507" i="16"/>
  <c r="A508" i="16"/>
  <c r="A509" i="16"/>
  <c r="A510" i="16"/>
  <c r="A511" i="16"/>
  <c r="A512" i="16"/>
  <c r="A513" i="16"/>
  <c r="A514" i="16"/>
  <c r="A515" i="16"/>
  <c r="A516" i="16"/>
  <c r="A517" i="16"/>
  <c r="A518" i="16"/>
  <c r="A519" i="16"/>
  <c r="A520" i="16"/>
  <c r="A521" i="16"/>
  <c r="A522" i="16"/>
  <c r="A523" i="16"/>
  <c r="A524" i="16"/>
  <c r="A525" i="16"/>
  <c r="A526" i="16"/>
  <c r="A527" i="16"/>
  <c r="A528" i="16"/>
  <c r="A529" i="16"/>
  <c r="A530" i="16"/>
  <c r="A531" i="16"/>
  <c r="A532" i="16"/>
  <c r="A533" i="16"/>
  <c r="A534" i="16"/>
  <c r="A535" i="16"/>
  <c r="A536" i="16"/>
  <c r="A537" i="16"/>
  <c r="A538" i="16"/>
  <c r="A539" i="16"/>
  <c r="A540" i="16"/>
  <c r="A541" i="16"/>
  <c r="A542" i="16"/>
  <c r="A543" i="16"/>
  <c r="A544" i="16"/>
  <c r="A545" i="16"/>
  <c r="A546" i="16"/>
  <c r="A547" i="16"/>
  <c r="A548" i="16"/>
  <c r="A549" i="16"/>
  <c r="A550" i="16"/>
  <c r="A551" i="16"/>
  <c r="A552" i="16"/>
  <c r="A553" i="16"/>
  <c r="A554" i="16"/>
  <c r="A555" i="16"/>
  <c r="A556" i="16"/>
  <c r="A557" i="16"/>
  <c r="A558" i="16"/>
  <c r="A559" i="16"/>
  <c r="A560" i="16"/>
  <c r="A561" i="16"/>
  <c r="A562" i="16"/>
  <c r="A563" i="16"/>
  <c r="A564" i="16"/>
  <c r="A565" i="16"/>
  <c r="A566" i="16"/>
  <c r="A567" i="16"/>
  <c r="A568" i="16"/>
  <c r="A569" i="16"/>
  <c r="A570" i="16"/>
  <c r="A571" i="16"/>
  <c r="A572" i="16"/>
  <c r="A573" i="16"/>
  <c r="A574" i="16"/>
  <c r="A575" i="16"/>
  <c r="A576" i="16"/>
  <c r="A577" i="16"/>
  <c r="A578" i="16"/>
  <c r="A579" i="16"/>
  <c r="A580" i="16"/>
  <c r="A581" i="16"/>
  <c r="A582" i="16"/>
  <c r="A583" i="16"/>
  <c r="A584" i="16"/>
  <c r="A585" i="16"/>
  <c r="A586" i="16"/>
  <c r="A587" i="16"/>
  <c r="A588" i="16"/>
  <c r="A589" i="16"/>
  <c r="A590" i="16"/>
  <c r="A591" i="16"/>
  <c r="A592" i="16"/>
  <c r="A593" i="16"/>
  <c r="A594" i="16"/>
  <c r="A595" i="16"/>
  <c r="A596" i="16"/>
  <c r="A597" i="16"/>
  <c r="A598" i="16"/>
  <c r="A599" i="16"/>
  <c r="A600" i="16"/>
  <c r="A601" i="16"/>
  <c r="A602" i="16"/>
  <c r="A603" i="16"/>
  <c r="A604" i="16"/>
  <c r="A605" i="16"/>
  <c r="A606" i="16"/>
  <c r="A607" i="16"/>
  <c r="A608" i="16"/>
  <c r="A609" i="16"/>
  <c r="A610" i="16"/>
  <c r="A611" i="16"/>
  <c r="A612" i="16"/>
  <c r="A613" i="16"/>
  <c r="A614" i="16"/>
  <c r="A615" i="16"/>
  <c r="A616" i="16"/>
  <c r="A617" i="16"/>
  <c r="A618" i="16"/>
  <c r="A619" i="16"/>
  <c r="A620" i="16"/>
  <c r="A621" i="16"/>
  <c r="A622" i="16"/>
  <c r="A623" i="16"/>
  <c r="A624" i="16"/>
  <c r="A625" i="16"/>
  <c r="A626" i="16"/>
  <c r="A627" i="16"/>
  <c r="A628" i="16"/>
  <c r="A629" i="16"/>
  <c r="A630" i="16"/>
  <c r="A631" i="16"/>
  <c r="A632" i="16"/>
  <c r="A633" i="16"/>
  <c r="A634" i="16"/>
  <c r="A635" i="16"/>
  <c r="A636" i="16"/>
  <c r="A637" i="16"/>
  <c r="A638" i="16"/>
  <c r="A639" i="16"/>
  <c r="A640" i="16"/>
  <c r="A641" i="16"/>
  <c r="A642" i="16"/>
  <c r="A643" i="16"/>
  <c r="A644" i="16"/>
  <c r="A645" i="16"/>
  <c r="A646" i="16"/>
  <c r="A647" i="16"/>
  <c r="A648" i="16"/>
  <c r="A649" i="16"/>
  <c r="A650" i="16"/>
  <c r="A651" i="16"/>
  <c r="A652" i="16"/>
  <c r="A653" i="16"/>
  <c r="A654" i="16"/>
  <c r="A655" i="16"/>
  <c r="A656" i="16"/>
  <c r="A657" i="16"/>
  <c r="A658" i="16"/>
  <c r="A659" i="16"/>
  <c r="A660" i="16"/>
  <c r="A661" i="16"/>
  <c r="A662" i="16"/>
  <c r="A663" i="16"/>
  <c r="A664" i="16"/>
  <c r="A665" i="16"/>
  <c r="A666" i="16"/>
  <c r="A667" i="16"/>
  <c r="A668" i="16"/>
  <c r="A669" i="16"/>
  <c r="A670" i="16"/>
  <c r="A671" i="16"/>
  <c r="A672" i="16"/>
  <c r="A673" i="16"/>
  <c r="A674" i="16"/>
  <c r="A675" i="16"/>
  <c r="A676" i="16"/>
  <c r="A677" i="16"/>
  <c r="A678" i="16"/>
  <c r="A679" i="16"/>
  <c r="A680" i="16"/>
  <c r="A681" i="16"/>
  <c r="A682" i="16"/>
  <c r="A683" i="16"/>
  <c r="A684" i="16"/>
  <c r="A685" i="16"/>
  <c r="A686" i="16"/>
  <c r="A687" i="16"/>
  <c r="A688" i="16"/>
  <c r="A689" i="16"/>
  <c r="A690" i="16"/>
  <c r="A691" i="16"/>
  <c r="A692" i="16"/>
  <c r="A693" i="16"/>
  <c r="A694" i="16"/>
  <c r="A695" i="16"/>
  <c r="A696" i="16"/>
  <c r="A697" i="16"/>
  <c r="A698" i="16"/>
  <c r="A699" i="16"/>
  <c r="A700" i="16"/>
  <c r="A701" i="16"/>
  <c r="A702" i="16"/>
  <c r="A703" i="16"/>
  <c r="A704" i="16"/>
  <c r="A705" i="16"/>
  <c r="A706" i="16"/>
  <c r="A707" i="16"/>
  <c r="A708" i="16"/>
  <c r="A709" i="16"/>
  <c r="A710" i="16"/>
  <c r="A711" i="16"/>
  <c r="A712" i="16"/>
  <c r="A713" i="16"/>
  <c r="A714" i="16"/>
  <c r="A715" i="16"/>
  <c r="A716" i="16"/>
  <c r="A717" i="16"/>
  <c r="A718" i="16"/>
  <c r="A719" i="16"/>
  <c r="A720" i="16"/>
  <c r="A721" i="16"/>
  <c r="A722" i="16"/>
  <c r="A723" i="16"/>
  <c r="A724" i="16"/>
  <c r="A725" i="16"/>
  <c r="A726" i="16"/>
  <c r="A727" i="16"/>
  <c r="A728" i="16"/>
  <c r="A729" i="16"/>
  <c r="A730" i="16"/>
  <c r="A731" i="16"/>
  <c r="A732" i="16"/>
  <c r="A733" i="16"/>
  <c r="A734" i="16"/>
  <c r="A735" i="16"/>
  <c r="A736" i="16"/>
  <c r="A737" i="16"/>
  <c r="A738" i="16"/>
  <c r="A739" i="16"/>
  <c r="A740" i="16"/>
  <c r="A741" i="16"/>
  <c r="A742" i="16"/>
  <c r="A743" i="16"/>
  <c r="A744" i="16"/>
  <c r="A745" i="16"/>
  <c r="A746" i="16"/>
  <c r="A747" i="16"/>
  <c r="A748" i="16"/>
  <c r="A749" i="16"/>
  <c r="A750" i="16"/>
  <c r="A751" i="16"/>
  <c r="A752" i="16"/>
  <c r="A753" i="16"/>
  <c r="A754" i="16"/>
  <c r="A755" i="16"/>
  <c r="A756" i="16"/>
  <c r="A757" i="16"/>
  <c r="A758" i="16"/>
  <c r="A759" i="16"/>
  <c r="A760" i="16"/>
  <c r="A761" i="16"/>
  <c r="A762" i="16"/>
  <c r="A763" i="16"/>
  <c r="A764" i="16"/>
  <c r="A765" i="16"/>
  <c r="A766" i="16"/>
  <c r="A767" i="16"/>
  <c r="A768" i="16"/>
  <c r="A769" i="16"/>
  <c r="A770" i="16"/>
  <c r="A771" i="16"/>
  <c r="A772" i="16"/>
  <c r="A773" i="16"/>
  <c r="A774" i="16"/>
  <c r="A775" i="16"/>
  <c r="A776" i="16"/>
  <c r="A777" i="16"/>
  <c r="A778" i="16"/>
  <c r="A779" i="16"/>
  <c r="A780" i="16"/>
  <c r="A781" i="16"/>
  <c r="A782" i="16"/>
  <c r="A783" i="16"/>
  <c r="A784" i="16"/>
  <c r="A785" i="16"/>
  <c r="A786" i="16"/>
  <c r="A787" i="16"/>
  <c r="A788" i="16"/>
  <c r="A789" i="16"/>
  <c r="A790" i="16"/>
  <c r="A791" i="16"/>
  <c r="A792" i="16"/>
  <c r="A793" i="16"/>
  <c r="A794" i="16"/>
  <c r="A795" i="16"/>
  <c r="A796" i="16"/>
  <c r="A797" i="16"/>
  <c r="A798" i="16"/>
  <c r="A799" i="16"/>
  <c r="A800" i="16"/>
  <c r="A801" i="16"/>
  <c r="A802" i="16"/>
  <c r="A803" i="16"/>
  <c r="A804" i="16"/>
  <c r="A805" i="16"/>
  <c r="A806" i="16"/>
  <c r="A807" i="16"/>
  <c r="A808" i="16"/>
  <c r="A809" i="16"/>
  <c r="A810" i="16"/>
  <c r="A811" i="16"/>
  <c r="A812" i="16"/>
  <c r="A813" i="16"/>
  <c r="A814" i="16"/>
  <c r="A815" i="16"/>
  <c r="A816" i="16"/>
  <c r="A817" i="16"/>
  <c r="A818" i="16"/>
  <c r="A819" i="16"/>
  <c r="A820" i="16"/>
  <c r="A821" i="16"/>
  <c r="A822" i="16"/>
  <c r="A823" i="16"/>
  <c r="A824" i="16"/>
  <c r="A825" i="16"/>
  <c r="A826" i="16"/>
  <c r="A827" i="16"/>
  <c r="A828" i="16"/>
  <c r="A829" i="16"/>
  <c r="A830" i="16"/>
  <c r="A831" i="16"/>
  <c r="A832" i="16"/>
  <c r="A833" i="16"/>
  <c r="A834" i="16"/>
  <c r="A835" i="16"/>
  <c r="A836" i="16"/>
  <c r="A837" i="16"/>
  <c r="A838" i="16"/>
  <c r="A839" i="16"/>
  <c r="A840" i="16"/>
  <c r="A841" i="16"/>
  <c r="A842" i="16"/>
  <c r="A843" i="16"/>
  <c r="A844" i="16"/>
  <c r="A845" i="16"/>
  <c r="A846" i="16"/>
  <c r="A847" i="16"/>
  <c r="A848" i="16"/>
  <c r="A849" i="16"/>
  <c r="A850" i="16"/>
  <c r="A851" i="16"/>
  <c r="A852" i="16"/>
  <c r="A853" i="16"/>
  <c r="A854" i="16"/>
  <c r="A855" i="16"/>
  <c r="A856" i="16"/>
  <c r="A857" i="16"/>
  <c r="A858" i="16"/>
  <c r="A859" i="16"/>
  <c r="A860" i="16"/>
  <c r="A861" i="16"/>
  <c r="A862" i="16"/>
  <c r="A863" i="16"/>
  <c r="A864" i="16"/>
  <c r="A865" i="16"/>
  <c r="A866" i="16"/>
  <c r="A867" i="16"/>
  <c r="A868" i="16"/>
  <c r="A869" i="16"/>
  <c r="A870" i="16"/>
  <c r="A871" i="16"/>
  <c r="A872" i="16"/>
  <c r="A873" i="16"/>
  <c r="A874" i="16"/>
  <c r="A875" i="16"/>
  <c r="A876" i="16"/>
  <c r="A877" i="16"/>
  <c r="A878" i="16"/>
  <c r="A879" i="16"/>
  <c r="A880" i="16"/>
  <c r="A881" i="16"/>
  <c r="A882" i="16"/>
  <c r="A883" i="16"/>
  <c r="A884" i="16"/>
  <c r="A885" i="16"/>
  <c r="A886" i="16"/>
  <c r="A887" i="16"/>
  <c r="A888" i="16"/>
  <c r="A889" i="16"/>
  <c r="A890" i="16"/>
  <c r="A891" i="16"/>
  <c r="A892" i="16"/>
  <c r="A893" i="16"/>
  <c r="A894" i="16"/>
  <c r="A895" i="16"/>
  <c r="A896" i="16"/>
  <c r="A897" i="16"/>
  <c r="A898" i="16"/>
  <c r="A899" i="16"/>
  <c r="A900" i="16"/>
  <c r="A901" i="16"/>
  <c r="A902" i="16"/>
  <c r="A903" i="16"/>
  <c r="A904" i="16"/>
  <c r="A905" i="16"/>
  <c r="A906" i="16"/>
  <c r="A907" i="16"/>
  <c r="A908" i="16"/>
  <c r="A909" i="16"/>
  <c r="A910" i="16"/>
  <c r="A911" i="16"/>
  <c r="A912" i="16"/>
  <c r="A913" i="16"/>
  <c r="A914" i="16"/>
  <c r="A915" i="16"/>
  <c r="A916" i="16"/>
  <c r="A917" i="16"/>
  <c r="A918" i="16"/>
  <c r="A919" i="16"/>
  <c r="A920" i="16"/>
  <c r="A921" i="16"/>
  <c r="A922" i="16"/>
  <c r="A923" i="16"/>
  <c r="A924" i="16"/>
  <c r="A925" i="16"/>
  <c r="A926" i="16"/>
  <c r="A927" i="16"/>
  <c r="A928" i="16"/>
  <c r="A929" i="16"/>
  <c r="A930" i="16"/>
  <c r="A931" i="16"/>
  <c r="A932" i="16"/>
  <c r="A933" i="16"/>
  <c r="A934" i="16"/>
  <c r="A935" i="16"/>
  <c r="A936" i="16"/>
  <c r="A937" i="16"/>
  <c r="A938" i="16"/>
  <c r="A939" i="16"/>
  <c r="A940" i="16"/>
  <c r="A941" i="16"/>
  <c r="A942" i="16"/>
  <c r="A943" i="16"/>
  <c r="A944" i="16"/>
  <c r="A945" i="16"/>
  <c r="A946" i="16"/>
  <c r="A947" i="16"/>
  <c r="A948" i="16"/>
  <c r="A949" i="16"/>
  <c r="A950" i="16"/>
  <c r="A951" i="16"/>
  <c r="A952" i="16"/>
  <c r="A953" i="16"/>
  <c r="A954" i="16"/>
  <c r="A955" i="16"/>
  <c r="A956" i="16"/>
  <c r="A957" i="16"/>
  <c r="A958" i="16"/>
  <c r="A959" i="16"/>
  <c r="A960" i="16"/>
  <c r="A961" i="16"/>
  <c r="A962" i="16"/>
  <c r="A963" i="16"/>
  <c r="A964" i="16"/>
  <c r="A965" i="16"/>
  <c r="A966" i="16"/>
  <c r="A967" i="16"/>
  <c r="A968" i="16"/>
  <c r="A969" i="16"/>
  <c r="A970" i="16"/>
  <c r="A971" i="16"/>
  <c r="A972" i="16"/>
  <c r="A973" i="16"/>
  <c r="A974" i="16"/>
  <c r="A975" i="16"/>
  <c r="A976" i="16"/>
  <c r="A977" i="16"/>
  <c r="A978" i="16"/>
  <c r="A979" i="16"/>
  <c r="A980" i="16"/>
  <c r="A981" i="16"/>
  <c r="A982" i="16"/>
  <c r="A983" i="16"/>
  <c r="A984" i="16"/>
  <c r="A985" i="16"/>
  <c r="A986" i="16"/>
  <c r="A987" i="16"/>
  <c r="A988" i="16"/>
  <c r="A989" i="16"/>
  <c r="A990" i="16"/>
  <c r="A991" i="16"/>
  <c r="A992" i="16"/>
  <c r="A993" i="16"/>
  <c r="A994" i="16"/>
  <c r="A995" i="16"/>
  <c r="A996" i="16"/>
  <c r="A997" i="16"/>
  <c r="A998" i="16"/>
  <c r="A999" i="16"/>
  <c r="A1000" i="16"/>
  <c r="A1001" i="16"/>
  <c r="A1002" i="16"/>
  <c r="A1003" i="16"/>
  <c r="C40" i="3" l="1"/>
  <c r="B22" i="3"/>
  <c r="C22" i="3" s="1"/>
  <c r="C33" i="3"/>
  <c r="D40" i="3" s="1"/>
  <c r="C4" i="4"/>
  <c r="A4" i="4" s="1"/>
  <c r="E32" i="3"/>
  <c r="J2" i="16" l="1"/>
  <c r="G54" i="3" s="1"/>
  <c r="G56" i="3" s="1"/>
  <c r="D42" i="3"/>
  <c r="K2" i="16"/>
  <c r="C42" i="3"/>
  <c r="C43" i="3" s="1"/>
  <c r="B4" i="4"/>
  <c r="C5" i="4"/>
  <c r="E33" i="3"/>
  <c r="H54" i="3" l="1"/>
  <c r="H56" i="3" s="1"/>
  <c r="H57" i="3" s="1"/>
  <c r="H59" i="3" s="1"/>
  <c r="D43" i="3"/>
  <c r="D45" i="3" s="1"/>
  <c r="D47" i="3" s="1"/>
  <c r="G57" i="3"/>
  <c r="G58" i="3"/>
  <c r="C45" i="3"/>
  <c r="C6" i="4"/>
  <c r="B5" i="4"/>
  <c r="A5" i="4"/>
  <c r="H58" i="3" l="1"/>
  <c r="H60" i="3" s="1"/>
  <c r="H62" i="3" s="1"/>
  <c r="H61" i="3"/>
  <c r="D44" i="3"/>
  <c r="D46" i="3" s="1"/>
  <c r="D48" i="3" s="1"/>
  <c r="D49" i="3" s="1"/>
  <c r="D50" i="3" s="1"/>
  <c r="G60" i="3"/>
  <c r="G61" i="3"/>
  <c r="G59" i="3"/>
  <c r="C44" i="3"/>
  <c r="C46" i="3" s="1"/>
  <c r="C47" i="3"/>
  <c r="C7" i="4"/>
  <c r="A6" i="4"/>
  <c r="B6" i="4"/>
  <c r="B56" i="3" l="1"/>
  <c r="C56" i="3" s="1"/>
  <c r="C58" i="3" s="1"/>
  <c r="E56" i="3"/>
  <c r="D56" i="3" s="1"/>
  <c r="C48" i="3"/>
  <c r="J64" i="3" s="1"/>
  <c r="G62" i="3"/>
  <c r="C60" i="3" s="1"/>
  <c r="C61" i="3"/>
  <c r="C8" i="4"/>
  <c r="B7" i="4"/>
  <c r="A7" i="4"/>
  <c r="I64" i="3" l="1"/>
  <c r="K64" i="3" s="1"/>
  <c r="N3" i="16"/>
  <c r="Z1" i="16" s="1"/>
  <c r="B18" i="3"/>
  <c r="H53" i="8" s="1"/>
  <c r="C49" i="3"/>
  <c r="C50" i="3" s="1"/>
  <c r="B61" i="3"/>
  <c r="D58" i="3"/>
  <c r="C9" i="4"/>
  <c r="A8" i="4"/>
  <c r="B8" i="4"/>
  <c r="H47" i="8" l="1"/>
  <c r="H43" i="8"/>
  <c r="H24" i="8"/>
  <c r="H27" i="8"/>
  <c r="AA1" i="16"/>
  <c r="AB1" i="16" s="1"/>
  <c r="N902" i="16" s="1"/>
  <c r="H50" i="8"/>
  <c r="H15" i="8"/>
  <c r="H55" i="8"/>
  <c r="H9" i="8"/>
  <c r="H8" i="8"/>
  <c r="H45" i="8"/>
  <c r="H23" i="8"/>
  <c r="H6" i="8"/>
  <c r="H40" i="8"/>
  <c r="H51" i="8"/>
  <c r="H36" i="8"/>
  <c r="H18" i="8"/>
  <c r="H20" i="8"/>
  <c r="H13" i="8"/>
  <c r="H17" i="8"/>
  <c r="H19" i="8"/>
  <c r="H11" i="8"/>
  <c r="H37" i="8"/>
  <c r="H52" i="8"/>
  <c r="H46" i="8"/>
  <c r="H48" i="8"/>
  <c r="H5" i="8"/>
  <c r="H7" i="8"/>
  <c r="H14" i="8"/>
  <c r="H33" i="8"/>
  <c r="H26" i="8"/>
  <c r="H34" i="8"/>
  <c r="H22" i="8"/>
  <c r="H10" i="8"/>
  <c r="H16" i="8"/>
  <c r="H38" i="8"/>
  <c r="H49" i="8"/>
  <c r="H42" i="8"/>
  <c r="H25" i="8"/>
  <c r="H54" i="8"/>
  <c r="H31" i="8"/>
  <c r="H35" i="8"/>
  <c r="H32" i="8"/>
  <c r="H21" i="8"/>
  <c r="H41" i="8"/>
  <c r="H39" i="8"/>
  <c r="H28" i="8"/>
  <c r="H12" i="8"/>
  <c r="H29" i="8"/>
  <c r="H44" i="8"/>
  <c r="H30" i="8"/>
  <c r="H2" i="16"/>
  <c r="H776" i="16" s="1"/>
  <c r="I776" i="16" s="1"/>
  <c r="H55" i="3"/>
  <c r="B60" i="3"/>
  <c r="C18" i="3"/>
  <c r="C10" i="4"/>
  <c r="B9" i="4"/>
  <c r="A9" i="4"/>
  <c r="H905" i="16" l="1"/>
  <c r="J905" i="16" s="1"/>
  <c r="H716" i="16"/>
  <c r="J716" i="16" s="1"/>
  <c r="H96" i="16"/>
  <c r="I96" i="16" s="1"/>
  <c r="H777" i="16"/>
  <c r="J777" i="16" s="1"/>
  <c r="H968" i="16"/>
  <c r="I968" i="16" s="1"/>
  <c r="H27" i="16"/>
  <c r="I27" i="16" s="1"/>
  <c r="H286" i="16"/>
  <c r="J286" i="16" s="1"/>
  <c r="H869" i="16"/>
  <c r="J869" i="16" s="1"/>
  <c r="H740" i="16"/>
  <c r="I740" i="16" s="1"/>
  <c r="H701" i="16"/>
  <c r="I701" i="16" s="1"/>
  <c r="H146" i="16"/>
  <c r="J146" i="16" s="1"/>
  <c r="H30" i="16"/>
  <c r="I30" i="16" s="1"/>
  <c r="H131" i="16"/>
  <c r="I131" i="16" s="1"/>
  <c r="H231" i="16"/>
  <c r="I231" i="16" s="1"/>
  <c r="H658" i="16"/>
  <c r="I658" i="16" s="1"/>
  <c r="H170" i="16"/>
  <c r="J170" i="16" s="1"/>
  <c r="H687" i="16"/>
  <c r="I687" i="16" s="1"/>
  <c r="H151" i="16"/>
  <c r="J151" i="16" s="1"/>
  <c r="H752" i="16"/>
  <c r="J752" i="16" s="1"/>
  <c r="H374" i="16"/>
  <c r="I374" i="16" s="1"/>
  <c r="H767" i="16"/>
  <c r="J767" i="16" s="1"/>
  <c r="H163" i="16"/>
  <c r="I163" i="16" s="1"/>
  <c r="H259" i="16"/>
  <c r="J259" i="16" s="1"/>
  <c r="H44" i="16"/>
  <c r="I44" i="16" s="1"/>
  <c r="H284" i="16"/>
  <c r="J284" i="16" s="1"/>
  <c r="H220" i="16"/>
  <c r="I220" i="16" s="1"/>
  <c r="H714" i="16"/>
  <c r="I714" i="16" s="1"/>
  <c r="H754" i="16"/>
  <c r="J754" i="16" s="1"/>
  <c r="H370" i="16"/>
  <c r="I370" i="16" s="1"/>
  <c r="H974" i="16"/>
  <c r="I974" i="16" s="1"/>
  <c r="H885" i="16"/>
  <c r="I885" i="16" s="1"/>
  <c r="H37" i="16"/>
  <c r="I37" i="16" s="1"/>
  <c r="H264" i="16"/>
  <c r="I264" i="16" s="1"/>
  <c r="H168" i="16"/>
  <c r="I168" i="16" s="1"/>
  <c r="H682" i="16"/>
  <c r="J682" i="16" s="1"/>
  <c r="H157" i="16"/>
  <c r="I157" i="16" s="1"/>
  <c r="H326" i="16"/>
  <c r="I326" i="16" s="1"/>
  <c r="H310" i="16"/>
  <c r="J310" i="16" s="1"/>
  <c r="H428" i="16"/>
  <c r="I428" i="16" s="1"/>
  <c r="H384" i="16"/>
  <c r="J384" i="16" s="1"/>
  <c r="H770" i="16"/>
  <c r="J770" i="16" s="1"/>
  <c r="H167" i="16"/>
  <c r="I167" i="16" s="1"/>
  <c r="H508" i="16"/>
  <c r="J508" i="16" s="1"/>
  <c r="H153" i="16"/>
  <c r="J153" i="16" s="1"/>
  <c r="H241" i="16"/>
  <c r="J241" i="16" s="1"/>
  <c r="H606" i="16"/>
  <c r="J606" i="16" s="1"/>
  <c r="H548" i="16"/>
  <c r="I548" i="16" s="1"/>
  <c r="H68" i="16"/>
  <c r="I68" i="16" s="1"/>
  <c r="H582" i="16"/>
  <c r="I582" i="16" s="1"/>
  <c r="H278" i="16"/>
  <c r="J278" i="16" s="1"/>
  <c r="H185" i="16"/>
  <c r="J185" i="16" s="1"/>
  <c r="H248" i="16"/>
  <c r="I248" i="16" s="1"/>
  <c r="H661" i="16"/>
  <c r="J661" i="16" s="1"/>
  <c r="H893" i="16"/>
  <c r="J893" i="16" s="1"/>
  <c r="H898" i="16"/>
  <c r="J898" i="16" s="1"/>
  <c r="H542" i="16"/>
  <c r="I542" i="16" s="1"/>
  <c r="H257" i="16"/>
  <c r="I257" i="16" s="1"/>
  <c r="H884" i="16"/>
  <c r="J884" i="16" s="1"/>
  <c r="H711" i="16"/>
  <c r="J711" i="16" s="1"/>
  <c r="H623" i="16"/>
  <c r="I623" i="16" s="1"/>
  <c r="H644" i="16"/>
  <c r="J644" i="16" s="1"/>
  <c r="H69" i="16"/>
  <c r="I69" i="16" s="1"/>
  <c r="H994" i="16"/>
  <c r="I994" i="16" s="1"/>
  <c r="H771" i="16"/>
  <c r="I771" i="16" s="1"/>
  <c r="H195" i="16"/>
  <c r="J195" i="16" s="1"/>
  <c r="H223" i="16"/>
  <c r="J223" i="16" s="1"/>
  <c r="H411" i="16"/>
  <c r="J411" i="16" s="1"/>
  <c r="H254" i="16"/>
  <c r="J254" i="16" s="1"/>
  <c r="H706" i="16"/>
  <c r="I706" i="16" s="1"/>
  <c r="H720" i="16"/>
  <c r="J720" i="16" s="1"/>
  <c r="H380" i="16"/>
  <c r="J380" i="16" s="1"/>
  <c r="H360" i="16"/>
  <c r="J360" i="16" s="1"/>
  <c r="H221" i="16"/>
  <c r="J221" i="16" s="1"/>
  <c r="H865" i="16"/>
  <c r="J865" i="16" s="1"/>
  <c r="H473" i="16"/>
  <c r="J473" i="16" s="1"/>
  <c r="H571" i="16"/>
  <c r="J571" i="16" s="1"/>
  <c r="H291" i="16"/>
  <c r="I291" i="16" s="1"/>
  <c r="H351" i="16"/>
  <c r="J351" i="16" s="1"/>
  <c r="H692" i="16"/>
  <c r="I692" i="16" s="1"/>
  <c r="H193" i="16"/>
  <c r="I193" i="16" s="1"/>
  <c r="H988" i="16"/>
  <c r="I988" i="16" s="1"/>
  <c r="H504" i="16"/>
  <c r="J504" i="16" s="1"/>
  <c r="H433" i="16"/>
  <c r="J433" i="16" s="1"/>
  <c r="H575" i="16"/>
  <c r="I575" i="16" s="1"/>
  <c r="H440" i="16"/>
  <c r="J440" i="16" s="1"/>
  <c r="H722" i="16"/>
  <c r="I722" i="16" s="1"/>
  <c r="H336" i="16"/>
  <c r="I336" i="16" s="1"/>
  <c r="H648" i="16"/>
  <c r="J648" i="16" s="1"/>
  <c r="H594" i="16"/>
  <c r="J594" i="16" s="1"/>
  <c r="H281" i="16"/>
  <c r="J281" i="16" s="1"/>
  <c r="H205" i="16"/>
  <c r="I205" i="16" s="1"/>
  <c r="H947" i="16"/>
  <c r="J947" i="16" s="1"/>
  <c r="H626" i="16"/>
  <c r="I626" i="16" s="1"/>
  <c r="H507" i="16"/>
  <c r="I507" i="16" s="1"/>
  <c r="H667" i="16"/>
  <c r="J667" i="16" s="1"/>
  <c r="H643" i="16"/>
  <c r="I643" i="16" s="1"/>
  <c r="H753" i="16"/>
  <c r="J753" i="16" s="1"/>
  <c r="H857" i="16"/>
  <c r="J857" i="16" s="1"/>
  <c r="H672" i="16"/>
  <c r="J672" i="16" s="1"/>
  <c r="H407" i="16"/>
  <c r="I407" i="16" s="1"/>
  <c r="H640" i="16"/>
  <c r="I640" i="16" s="1"/>
  <c r="H274" i="16"/>
  <c r="J274" i="16" s="1"/>
  <c r="H202" i="16"/>
  <c r="I202" i="16" s="1"/>
  <c r="H858" i="16"/>
  <c r="I858" i="16" s="1"/>
  <c r="H955" i="16"/>
  <c r="I955" i="16" s="1"/>
  <c r="H866" i="16"/>
  <c r="I866" i="16" s="1"/>
  <c r="H239" i="16"/>
  <c r="I239" i="16" s="1"/>
  <c r="H598" i="16"/>
  <c r="I598" i="16" s="1"/>
  <c r="H743" i="16"/>
  <c r="J743" i="16" s="1"/>
  <c r="H612" i="16"/>
  <c r="J612" i="16" s="1"/>
  <c r="H319" i="16"/>
  <c r="J319" i="16" s="1"/>
  <c r="H902" i="16"/>
  <c r="J902" i="16" s="1"/>
  <c r="H841" i="16"/>
  <c r="J841" i="16" s="1"/>
  <c r="H967" i="16"/>
  <c r="I967" i="16" s="1"/>
  <c r="H250" i="16"/>
  <c r="J250" i="16" s="1"/>
  <c r="H148" i="16"/>
  <c r="I148" i="16" s="1"/>
  <c r="H311" i="16"/>
  <c r="I311" i="16" s="1"/>
  <c r="H630" i="16"/>
  <c r="I630" i="16" s="1"/>
  <c r="H851" i="16"/>
  <c r="I851" i="16" s="1"/>
  <c r="H31" i="16"/>
  <c r="I31" i="16" s="1"/>
  <c r="H803" i="16"/>
  <c r="I803" i="16" s="1"/>
  <c r="H139" i="16"/>
  <c r="I139" i="16" s="1"/>
  <c r="H498" i="16"/>
  <c r="I498" i="16" s="1"/>
  <c r="H227" i="16"/>
  <c r="I227" i="16" s="1"/>
  <c r="H115" i="16"/>
  <c r="I115" i="16" s="1"/>
  <c r="H832" i="16"/>
  <c r="I832" i="16" s="1"/>
  <c r="H159" i="16"/>
  <c r="I159" i="16" s="1"/>
  <c r="H235" i="16"/>
  <c r="J235" i="16" s="1"/>
  <c r="H412" i="16"/>
  <c r="J412" i="16" s="1"/>
  <c r="H501" i="16"/>
  <c r="J501" i="16" s="1"/>
  <c r="H469" i="16"/>
  <c r="J469" i="16" s="1"/>
  <c r="H177" i="16"/>
  <c r="J177" i="16" s="1"/>
  <c r="H13" i="16"/>
  <c r="I13" i="16" s="1"/>
  <c r="H702" i="16"/>
  <c r="J702" i="16" s="1"/>
  <c r="H997" i="16"/>
  <c r="J997" i="16" s="1"/>
  <c r="H838" i="16"/>
  <c r="J838" i="16" s="1"/>
  <c r="H398" i="16"/>
  <c r="J398" i="16" s="1"/>
  <c r="H280" i="16"/>
  <c r="I280" i="16" s="1"/>
  <c r="H900" i="16"/>
  <c r="I900" i="16" s="1"/>
  <c r="H441" i="16"/>
  <c r="I441" i="16" s="1"/>
  <c r="H481" i="16"/>
  <c r="J481" i="16" s="1"/>
  <c r="H470" i="16"/>
  <c r="I470" i="16" s="1"/>
  <c r="H991" i="16"/>
  <c r="I991" i="16" s="1"/>
  <c r="H178" i="16"/>
  <c r="J178" i="16" s="1"/>
  <c r="H24" i="16"/>
  <c r="I24" i="16" s="1"/>
  <c r="H609" i="16"/>
  <c r="I609" i="16" s="1"/>
  <c r="H19" i="16"/>
  <c r="I19" i="16" s="1"/>
  <c r="H54" i="16"/>
  <c r="I54" i="16" s="1"/>
  <c r="H446" i="16"/>
  <c r="I446" i="16" s="1"/>
  <c r="H561" i="16"/>
  <c r="I561" i="16" s="1"/>
  <c r="H520" i="16"/>
  <c r="J520" i="16" s="1"/>
  <c r="H401" i="16"/>
  <c r="I401" i="16" s="1"/>
  <c r="H674" i="16"/>
  <c r="I674" i="16" s="1"/>
  <c r="H627" i="16"/>
  <c r="I627" i="16" s="1"/>
  <c r="H435" i="16"/>
  <c r="I435" i="16" s="1"/>
  <c r="H749" i="16"/>
  <c r="J749" i="16" s="1"/>
  <c r="H878" i="16"/>
  <c r="J878" i="16" s="1"/>
  <c r="H570" i="16"/>
  <c r="I570" i="16" s="1"/>
  <c r="H158" i="16"/>
  <c r="I158" i="16" s="1"/>
  <c r="H550" i="16"/>
  <c r="J550" i="16" s="1"/>
  <c r="H61" i="16"/>
  <c r="J61" i="16" s="1"/>
  <c r="H517" i="16"/>
  <c r="I517" i="16" s="1"/>
  <c r="H114" i="16"/>
  <c r="J114" i="16" s="1"/>
  <c r="H208" i="16"/>
  <c r="I208" i="16" s="1"/>
  <c r="H253" i="16"/>
  <c r="I253" i="16" s="1"/>
  <c r="H860" i="16"/>
  <c r="J860" i="16" s="1"/>
  <c r="H206" i="16"/>
  <c r="J206" i="16" s="1"/>
  <c r="H918" i="16"/>
  <c r="I918" i="16" s="1"/>
  <c r="H78" i="16"/>
  <c r="I78" i="16" s="1"/>
  <c r="H295" i="16"/>
  <c r="J295" i="16" s="1"/>
  <c r="H22" i="16"/>
  <c r="I22" i="16" s="1"/>
  <c r="H438" i="16"/>
  <c r="I438" i="16" s="1"/>
  <c r="H483" i="16"/>
  <c r="J483" i="16" s="1"/>
  <c r="H855" i="16"/>
  <c r="J855" i="16" s="1"/>
  <c r="H484" i="16"/>
  <c r="I484" i="16" s="1"/>
  <c r="H95" i="16"/>
  <c r="I95" i="16" s="1"/>
  <c r="H313" i="16"/>
  <c r="I313" i="16" s="1"/>
  <c r="H99" i="16"/>
  <c r="I99" i="16" s="1"/>
  <c r="H990" i="16"/>
  <c r="I990" i="16" s="1"/>
  <c r="H856" i="16"/>
  <c r="I856" i="16" s="1"/>
  <c r="H1000" i="16"/>
  <c r="J1000" i="16" s="1"/>
  <c r="H318" i="16"/>
  <c r="I318" i="16" s="1"/>
  <c r="H150" i="16"/>
  <c r="J150" i="16" s="1"/>
  <c r="H607" i="16"/>
  <c r="J607" i="16" s="1"/>
  <c r="H334" i="16"/>
  <c r="J334" i="16" s="1"/>
  <c r="H89" i="16"/>
  <c r="I89" i="16" s="1"/>
  <c r="H790" i="16"/>
  <c r="J790" i="16" s="1"/>
  <c r="H372" i="16"/>
  <c r="J372" i="16" s="1"/>
  <c r="H7" i="16"/>
  <c r="J7" i="16" s="1"/>
  <c r="H271" i="16"/>
  <c r="I271" i="16" s="1"/>
  <c r="H348" i="16"/>
  <c r="J348" i="16" s="1"/>
  <c r="H768" i="16"/>
  <c r="J768" i="16" s="1"/>
  <c r="H929" i="16"/>
  <c r="I929" i="16" s="1"/>
  <c r="H619" i="16"/>
  <c r="J619" i="16" s="1"/>
  <c r="H515" i="16"/>
  <c r="I515" i="16" s="1"/>
  <c r="H877" i="16"/>
  <c r="J877" i="16" s="1"/>
  <c r="H849" i="16"/>
  <c r="J849" i="16" s="1"/>
  <c r="H919" i="16"/>
  <c r="I919" i="16" s="1"/>
  <c r="H555" i="16"/>
  <c r="J555" i="16" s="1"/>
  <c r="H463" i="16"/>
  <c r="I463" i="16" s="1"/>
  <c r="H164" i="16"/>
  <c r="J164" i="16" s="1"/>
  <c r="H758" i="16"/>
  <c r="J758" i="16" s="1"/>
  <c r="H328" i="16"/>
  <c r="I328" i="16" s="1"/>
  <c r="H495" i="16"/>
  <c r="I495" i="16" s="1"/>
  <c r="H79" i="16"/>
  <c r="I79" i="16" s="1"/>
  <c r="H734" i="16"/>
  <c r="I734" i="16" s="1"/>
  <c r="H466" i="16"/>
  <c r="I466" i="16" s="1"/>
  <c r="H526" i="16"/>
  <c r="I526" i="16" s="1"/>
  <c r="H818" i="16"/>
  <c r="I818" i="16" s="1"/>
  <c r="H868" i="16"/>
  <c r="J868" i="16" s="1"/>
  <c r="H976" i="16"/>
  <c r="I976" i="16" s="1"/>
  <c r="H279" i="16"/>
  <c r="J279" i="16" s="1"/>
  <c r="H670" i="16"/>
  <c r="I670" i="16" s="1"/>
  <c r="H577" i="16"/>
  <c r="J577" i="16" s="1"/>
  <c r="H439" i="16"/>
  <c r="I439" i="16" s="1"/>
  <c r="H870" i="16"/>
  <c r="J870" i="16" s="1"/>
  <c r="H940" i="16"/>
  <c r="I940" i="16" s="1"/>
  <c r="H999" i="16"/>
  <c r="I999" i="16" s="1"/>
  <c r="H293" i="16"/>
  <c r="I293" i="16" s="1"/>
  <c r="H729" i="16"/>
  <c r="I729" i="16" s="1"/>
  <c r="H922" i="16"/>
  <c r="I922" i="16" s="1"/>
  <c r="H861" i="16"/>
  <c r="J861" i="16" s="1"/>
  <c r="H874" i="16"/>
  <c r="I874" i="16" s="1"/>
  <c r="H15" i="16"/>
  <c r="J15" i="16" s="1"/>
  <c r="H805" i="16"/>
  <c r="J805" i="16" s="1"/>
  <c r="H945" i="16"/>
  <c r="I945" i="16" s="1"/>
  <c r="H5" i="16"/>
  <c r="J5" i="16" s="1"/>
  <c r="H453" i="16"/>
  <c r="J453" i="16" s="1"/>
  <c r="H62" i="16"/>
  <c r="J62" i="16" s="1"/>
  <c r="H576" i="16"/>
  <c r="J576" i="16" s="1"/>
  <c r="H827" i="16"/>
  <c r="J827" i="16" s="1"/>
  <c r="H385" i="16"/>
  <c r="J385" i="16" s="1"/>
  <c r="H165" i="16"/>
  <c r="J165" i="16" s="1"/>
  <c r="H943" i="16"/>
  <c r="J943" i="16" s="1"/>
  <c r="H497" i="16"/>
  <c r="I497" i="16" s="1"/>
  <c r="H166" i="16"/>
  <c r="J166" i="16" s="1"/>
  <c r="H525" i="16"/>
  <c r="J525" i="16" s="1"/>
  <c r="H371" i="16"/>
  <c r="I371" i="16" s="1"/>
  <c r="H989" i="16"/>
  <c r="I989" i="16" s="1"/>
  <c r="H568" i="16"/>
  <c r="J568" i="16" s="1"/>
  <c r="H198" i="16"/>
  <c r="I198" i="16" s="1"/>
  <c r="H244" i="16"/>
  <c r="J244" i="16" s="1"/>
  <c r="H713" i="16"/>
  <c r="I713" i="16" s="1"/>
  <c r="H604" i="16"/>
  <c r="I604" i="16" s="1"/>
  <c r="H673" i="16"/>
  <c r="I673" i="16" s="1"/>
  <c r="H834" i="16"/>
  <c r="J834" i="16" s="1"/>
  <c r="H741" i="16"/>
  <c r="J741" i="16" s="1"/>
  <c r="H269" i="16"/>
  <c r="I269" i="16" s="1"/>
  <c r="H431" i="16"/>
  <c r="J431" i="16" s="1"/>
  <c r="H53" i="16"/>
  <c r="J53" i="16" s="1"/>
  <c r="H521" i="16"/>
  <c r="J521" i="16" s="1"/>
  <c r="H354" i="16"/>
  <c r="I354" i="16" s="1"/>
  <c r="H566" i="16"/>
  <c r="I566" i="16" s="1"/>
  <c r="H149" i="16"/>
  <c r="J149" i="16" s="1"/>
  <c r="H152" i="16"/>
  <c r="J152" i="16" s="1"/>
  <c r="H476" i="16"/>
  <c r="I476" i="16" s="1"/>
  <c r="H779" i="16"/>
  <c r="I779" i="16" s="1"/>
  <c r="H951" i="16"/>
  <c r="J951" i="16" s="1"/>
  <c r="H533" i="16"/>
  <c r="J533" i="16" s="1"/>
  <c r="H872" i="16"/>
  <c r="J872" i="16" s="1"/>
  <c r="H34" i="16"/>
  <c r="J34" i="16" s="1"/>
  <c r="H842" i="16"/>
  <c r="I842" i="16" s="1"/>
  <c r="H215" i="16"/>
  <c r="J215" i="16" s="1"/>
  <c r="H273" i="16"/>
  <c r="J273" i="16" s="1"/>
  <c r="H358" i="16"/>
  <c r="I358" i="16" s="1"/>
  <c r="H66" i="16"/>
  <c r="I66" i="16" s="1"/>
  <c r="H791" i="16"/>
  <c r="J791" i="16" s="1"/>
  <c r="H821" i="16"/>
  <c r="J821" i="16" s="1"/>
  <c r="H217" i="16"/>
  <c r="J217" i="16" s="1"/>
  <c r="H811" i="16"/>
  <c r="I811" i="16" s="1"/>
  <c r="H383" i="16"/>
  <c r="J383" i="16" s="1"/>
  <c r="H960" i="16"/>
  <c r="I960" i="16" s="1"/>
  <c r="H320" i="16"/>
  <c r="J320" i="16" s="1"/>
  <c r="H799" i="16"/>
  <c r="I799" i="16" s="1"/>
  <c r="H649" i="16"/>
  <c r="J649" i="16" s="1"/>
  <c r="H710" i="16"/>
  <c r="I710" i="16" s="1"/>
  <c r="H972" i="16"/>
  <c r="J972" i="16" s="1"/>
  <c r="H402" i="16"/>
  <c r="I402" i="16" s="1"/>
  <c r="H493" i="16"/>
  <c r="I493" i="16" s="1"/>
  <c r="H84" i="16"/>
  <c r="J84" i="16" s="1"/>
  <c r="H660" i="16"/>
  <c r="J660" i="16" s="1"/>
  <c r="H143" i="16"/>
  <c r="J143" i="16" s="1"/>
  <c r="H172" i="16"/>
  <c r="I172" i="16" s="1"/>
  <c r="H356" i="16"/>
  <c r="I356" i="16" s="1"/>
  <c r="H427" i="16"/>
  <c r="I427" i="16" s="1"/>
  <c r="H249" i="16"/>
  <c r="I249" i="16" s="1"/>
  <c r="H197" i="16"/>
  <c r="I197" i="16" s="1"/>
  <c r="H785" i="16"/>
  <c r="J785" i="16" s="1"/>
  <c r="H618" i="16"/>
  <c r="I618" i="16" s="1"/>
  <c r="H635" i="16"/>
  <c r="I635" i="16" s="1"/>
  <c r="H833" i="16"/>
  <c r="I833" i="16" s="1"/>
  <c r="H601" i="16"/>
  <c r="J601" i="16" s="1"/>
  <c r="H184" i="16"/>
  <c r="I184" i="16" s="1"/>
  <c r="H331" i="16"/>
  <c r="J331" i="16" s="1"/>
  <c r="H912" i="16"/>
  <c r="I912" i="16" s="1"/>
  <c r="H424" i="16"/>
  <c r="I424" i="16" s="1"/>
  <c r="H882" i="16"/>
  <c r="J882" i="16" s="1"/>
  <c r="H225" i="16"/>
  <c r="J225" i="16" s="1"/>
  <c r="H747" i="16"/>
  <c r="I747" i="16" s="1"/>
  <c r="H920" i="16"/>
  <c r="I920" i="16" s="1"/>
  <c r="H119" i="16"/>
  <c r="J119" i="16" s="1"/>
  <c r="H863" i="16"/>
  <c r="I863" i="16" s="1"/>
  <c r="H717" i="16"/>
  <c r="J717" i="16" s="1"/>
  <c r="H642" i="16"/>
  <c r="J642" i="16" s="1"/>
  <c r="H595" i="16"/>
  <c r="J595" i="16" s="1"/>
  <c r="H636" i="16"/>
  <c r="J636" i="16" s="1"/>
  <c r="H996" i="16"/>
  <c r="J996" i="16" s="1"/>
  <c r="H203" i="16"/>
  <c r="J203" i="16" s="1"/>
  <c r="H353" i="16"/>
  <c r="J353" i="16" s="1"/>
  <c r="H620" i="16"/>
  <c r="I620" i="16" s="1"/>
  <c r="H302" i="16"/>
  <c r="I302" i="16" s="1"/>
  <c r="H899" i="16"/>
  <c r="I899" i="16" s="1"/>
  <c r="H725" i="16"/>
  <c r="I725" i="16" s="1"/>
  <c r="H742" i="16"/>
  <c r="I742" i="16" s="1"/>
  <c r="H739" i="16"/>
  <c r="I739" i="16" s="1"/>
  <c r="H774" i="16"/>
  <c r="J774" i="16" s="1"/>
  <c r="H786" i="16"/>
  <c r="I786" i="16" s="1"/>
  <c r="H270" i="16"/>
  <c r="I270" i="16" s="1"/>
  <c r="H993" i="16"/>
  <c r="I993" i="16" s="1"/>
  <c r="H953" i="16"/>
  <c r="J953" i="16" s="1"/>
  <c r="H181" i="16"/>
  <c r="J181" i="16" s="1"/>
  <c r="H987" i="16"/>
  <c r="J987" i="16" s="1"/>
  <c r="H886" i="16"/>
  <c r="I886" i="16" s="1"/>
  <c r="H256" i="16"/>
  <c r="J256" i="16" s="1"/>
  <c r="H825" i="16"/>
  <c r="I825" i="16" s="1"/>
  <c r="H936" i="16"/>
  <c r="J936" i="16" s="1"/>
  <c r="H368" i="16"/>
  <c r="J368" i="16" s="1"/>
  <c r="H308" i="16"/>
  <c r="J308" i="16" s="1"/>
  <c r="H789" i="16"/>
  <c r="I789" i="16" s="1"/>
  <c r="H638" i="16"/>
  <c r="J638" i="16" s="1"/>
  <c r="H57" i="16"/>
  <c r="J57" i="16" s="1"/>
  <c r="H322" i="16"/>
  <c r="J322" i="16" s="1"/>
  <c r="H801" i="16"/>
  <c r="I801" i="16" s="1"/>
  <c r="H144" i="16"/>
  <c r="I144" i="16" s="1"/>
  <c r="H602" i="16"/>
  <c r="J602" i="16" s="1"/>
  <c r="H404" i="16"/>
  <c r="I404" i="16" s="1"/>
  <c r="H482" i="16"/>
  <c r="J482" i="16" s="1"/>
  <c r="H817" i="16"/>
  <c r="J817" i="16" s="1"/>
  <c r="H715" i="16"/>
  <c r="J715" i="16" s="1"/>
  <c r="H396" i="16"/>
  <c r="J396" i="16" s="1"/>
  <c r="H727" i="16"/>
  <c r="J727" i="16" s="1"/>
  <c r="H889" i="16"/>
  <c r="J889" i="16" s="1"/>
  <c r="H499" i="16"/>
  <c r="I499" i="16" s="1"/>
  <c r="H820" i="16"/>
  <c r="J820" i="16" s="1"/>
  <c r="H536" i="16"/>
  <c r="J536" i="16" s="1"/>
  <c r="H246" i="16"/>
  <c r="J246" i="16" s="1"/>
  <c r="H442" i="16"/>
  <c r="I442" i="16" s="1"/>
  <c r="H229" i="16"/>
  <c r="I229" i="16" s="1"/>
  <c r="H793" i="16"/>
  <c r="I793" i="16" s="1"/>
  <c r="H64" i="16"/>
  <c r="J64" i="16" s="1"/>
  <c r="H593" i="16"/>
  <c r="J593" i="16" s="1"/>
  <c r="H986" i="16"/>
  <c r="I986" i="16" s="1"/>
  <c r="H971" i="16"/>
  <c r="J971" i="16" s="1"/>
  <c r="H219" i="16"/>
  <c r="I219" i="16" s="1"/>
  <c r="H430" i="16"/>
  <c r="I430" i="16" s="1"/>
  <c r="H516" i="16"/>
  <c r="J516" i="16" s="1"/>
  <c r="H646" i="16"/>
  <c r="J646" i="16" s="1"/>
  <c r="H587" i="16"/>
  <c r="I587" i="16" s="1"/>
  <c r="H949" i="16"/>
  <c r="J949" i="16" s="1"/>
  <c r="H266" i="16"/>
  <c r="I266" i="16" s="1"/>
  <c r="H798" i="16"/>
  <c r="J798" i="16" s="1"/>
  <c r="H161" i="16"/>
  <c r="I161" i="16" s="1"/>
  <c r="H471" i="16"/>
  <c r="I471" i="16" s="1"/>
  <c r="H621" i="16"/>
  <c r="I621" i="16" s="1"/>
  <c r="H726" i="16"/>
  <c r="I726" i="16" s="1"/>
  <c r="H615" i="16"/>
  <c r="J615" i="16" s="1"/>
  <c r="H659" i="16"/>
  <c r="J659" i="16" s="1"/>
  <c r="H301" i="16"/>
  <c r="J301" i="16" s="1"/>
  <c r="H209" i="16"/>
  <c r="I209" i="16" s="1"/>
  <c r="H317" i="16"/>
  <c r="I317" i="16" s="1"/>
  <c r="H443" i="16"/>
  <c r="I443" i="16" s="1"/>
  <c r="H939" i="16"/>
  <c r="J939" i="16" s="1"/>
  <c r="H47" i="16"/>
  <c r="J47" i="16" s="1"/>
  <c r="H11" i="16"/>
  <c r="I11" i="16" s="1"/>
  <c r="H9" i="16"/>
  <c r="J9" i="16" s="1"/>
  <c r="H954" i="16"/>
  <c r="I954" i="16" s="1"/>
  <c r="H477" i="16"/>
  <c r="J477" i="16" s="1"/>
  <c r="H147" i="16"/>
  <c r="I147" i="16" s="1"/>
  <c r="H762" i="16"/>
  <c r="J762" i="16" s="1"/>
  <c r="H553" i="16"/>
  <c r="I553" i="16" s="1"/>
  <c r="H242" i="16"/>
  <c r="J242" i="16" s="1"/>
  <c r="H934" i="16"/>
  <c r="J934" i="16" s="1"/>
  <c r="H680" i="16"/>
  <c r="J680" i="16" s="1"/>
  <c r="H419" i="16"/>
  <c r="J419" i="16" s="1"/>
  <c r="H297" i="16"/>
  <c r="J297" i="16" s="1"/>
  <c r="H796" i="16"/>
  <c r="J796" i="16" s="1"/>
  <c r="H449" i="16"/>
  <c r="J449" i="16" s="1"/>
  <c r="H500" i="16"/>
  <c r="I500" i="16" s="1"/>
  <c r="H837" i="16"/>
  <c r="J837" i="16" s="1"/>
  <c r="H917" i="16"/>
  <c r="J917" i="16" s="1"/>
  <c r="H631" i="16"/>
  <c r="J631" i="16" s="1"/>
  <c r="H639" i="16"/>
  <c r="I639" i="16" s="1"/>
  <c r="H75" i="16"/>
  <c r="I75" i="16" s="1"/>
  <c r="H812" i="16"/>
  <c r="I812" i="16" s="1"/>
  <c r="H760" i="16"/>
  <c r="I760" i="16" s="1"/>
  <c r="H873" i="16"/>
  <c r="J873" i="16" s="1"/>
  <c r="H373" i="16"/>
  <c r="J373" i="16" s="1"/>
  <c r="H363" i="16"/>
  <c r="J363" i="16" s="1"/>
  <c r="H134" i="16"/>
  <c r="J134" i="16" s="1"/>
  <c r="H315" i="16"/>
  <c r="J315" i="16" s="1"/>
  <c r="H72" i="16"/>
  <c r="J72" i="16" s="1"/>
  <c r="H538" i="16"/>
  <c r="J538" i="16" s="1"/>
  <c r="G42" i="3"/>
  <c r="H26" i="16"/>
  <c r="J26" i="16" s="1"/>
  <c r="H927" i="16"/>
  <c r="I927" i="16" s="1"/>
  <c r="H611" i="16"/>
  <c r="J611" i="16" s="1"/>
  <c r="H447" i="16"/>
  <c r="J447" i="16" s="1"/>
  <c r="H959" i="16"/>
  <c r="I959" i="16" s="1"/>
  <c r="H901" i="16"/>
  <c r="J901" i="16" s="1"/>
  <c r="H826" i="16"/>
  <c r="I826" i="16" s="1"/>
  <c r="H467" i="16"/>
  <c r="J467" i="16" s="1"/>
  <c r="H580" i="16"/>
  <c r="I580" i="16" s="1"/>
  <c r="H489" i="16"/>
  <c r="J489" i="16" s="1"/>
  <c r="H32" i="16"/>
  <c r="J32" i="16" s="1"/>
  <c r="H391" i="16"/>
  <c r="I391" i="16" s="1"/>
  <c r="H654" i="16"/>
  <c r="I654" i="16" s="1"/>
  <c r="H848" i="16"/>
  <c r="J848" i="16" s="1"/>
  <c r="H744" i="16"/>
  <c r="J744" i="16" s="1"/>
  <c r="H116" i="16"/>
  <c r="I116" i="16" s="1"/>
  <c r="H460" i="16"/>
  <c r="I460" i="16" s="1"/>
  <c r="H100" i="16"/>
  <c r="J100" i="16" s="1"/>
  <c r="H792" i="16"/>
  <c r="J792" i="16" s="1"/>
  <c r="H721" i="16"/>
  <c r="I721" i="16" s="1"/>
  <c r="H549" i="16"/>
  <c r="J549" i="16" s="1"/>
  <c r="H532" i="16"/>
  <c r="I532" i="16" s="1"/>
  <c r="H188" i="16"/>
  <c r="J188" i="16" s="1"/>
  <c r="H652" i="16"/>
  <c r="J652" i="16" s="1"/>
  <c r="H928" i="16"/>
  <c r="I928" i="16" s="1"/>
  <c r="H263" i="16"/>
  <c r="I263" i="16" s="1"/>
  <c r="H731" i="16"/>
  <c r="J731" i="16" s="1"/>
  <c r="H129" i="16"/>
  <c r="J129" i="16" s="1"/>
  <c r="H633" i="16"/>
  <c r="J633" i="16" s="1"/>
  <c r="H228" i="16"/>
  <c r="I228" i="16" s="1"/>
  <c r="H403" i="16"/>
  <c r="J403" i="16" s="1"/>
  <c r="H325" i="16"/>
  <c r="I325" i="16" s="1"/>
  <c r="H124" i="16"/>
  <c r="J124" i="16" s="1"/>
  <c r="H268" i="16"/>
  <c r="J268" i="16" s="1"/>
  <c r="H196" i="16"/>
  <c r="I196" i="16" s="1"/>
  <c r="H931" i="16"/>
  <c r="J931" i="16" s="1"/>
  <c r="H862" i="16"/>
  <c r="I862" i="16" s="1"/>
  <c r="H655" i="16"/>
  <c r="J655" i="16" s="1"/>
  <c r="H816" i="16"/>
  <c r="J816" i="16" s="1"/>
  <c r="H603" i="16"/>
  <c r="I603" i="16" s="1"/>
  <c r="H265" i="16"/>
  <c r="J265" i="16" s="1"/>
  <c r="H738" i="16"/>
  <c r="I738" i="16" s="1"/>
  <c r="H629" i="16"/>
  <c r="I629" i="16" s="1"/>
  <c r="H852" i="16"/>
  <c r="I852" i="16" s="1"/>
  <c r="H448" i="16"/>
  <c r="J448" i="16" s="1"/>
  <c r="H1002" i="16"/>
  <c r="J1002" i="16" s="1"/>
  <c r="H71" i="16"/>
  <c r="I71" i="16" s="1"/>
  <c r="H668" i="16"/>
  <c r="I668" i="16" s="1"/>
  <c r="H145" i="16"/>
  <c r="I145" i="16" s="1"/>
  <c r="H985" i="16"/>
  <c r="I985" i="16" s="1"/>
  <c r="H359" i="16"/>
  <c r="I359" i="16" s="1"/>
  <c r="H272" i="16"/>
  <c r="I272" i="16" s="1"/>
  <c r="H437" i="16"/>
  <c r="J437" i="16" s="1"/>
  <c r="H304" i="16"/>
  <c r="I304" i="16" s="1"/>
  <c r="H937" i="16"/>
  <c r="I937" i="16" s="1"/>
  <c r="H171" i="16"/>
  <c r="I171" i="16" s="1"/>
  <c r="H728" i="16"/>
  <c r="J728" i="16" s="1"/>
  <c r="H685" i="16"/>
  <c r="I685" i="16" s="1"/>
  <c r="H125" i="16"/>
  <c r="J125" i="16" s="1"/>
  <c r="H288" i="16"/>
  <c r="J288" i="16" s="1"/>
  <c r="H746" i="16"/>
  <c r="I746" i="16" s="1"/>
  <c r="H565" i="16"/>
  <c r="I565" i="16" s="1"/>
  <c r="H211" i="16"/>
  <c r="I211" i="16" s="1"/>
  <c r="H698" i="16"/>
  <c r="J698" i="16" s="1"/>
  <c r="H781" i="16"/>
  <c r="I781" i="16" s="1"/>
  <c r="H723" i="16"/>
  <c r="J723" i="16" s="1"/>
  <c r="H344" i="16"/>
  <c r="I344" i="16" s="1"/>
  <c r="H252" i="16"/>
  <c r="I252" i="16" s="1"/>
  <c r="H314" i="16"/>
  <c r="I314" i="16" s="1"/>
  <c r="H941" i="16"/>
  <c r="I941" i="16" s="1"/>
  <c r="H330" i="16"/>
  <c r="I330" i="16" s="1"/>
  <c r="H204" i="16"/>
  <c r="I204" i="16" s="1"/>
  <c r="H691" i="16"/>
  <c r="I691" i="16" s="1"/>
  <c r="H456" i="16"/>
  <c r="J456" i="16" s="1"/>
  <c r="H783" i="16"/>
  <c r="J783" i="16" s="1"/>
  <c r="H479" i="16"/>
  <c r="I479" i="16" s="1"/>
  <c r="H962" i="16"/>
  <c r="J962" i="16" s="1"/>
  <c r="H709" i="16"/>
  <c r="I709" i="16" s="1"/>
  <c r="H366" i="16"/>
  <c r="J366" i="16" s="1"/>
  <c r="H73" i="16"/>
  <c r="I73" i="16" s="1"/>
  <c r="H369" i="16"/>
  <c r="J369" i="16" s="1"/>
  <c r="H174" i="16"/>
  <c r="J174" i="16" s="1"/>
  <c r="H510" i="16"/>
  <c r="J510" i="16" s="1"/>
  <c r="H975" i="16"/>
  <c r="I975" i="16" s="1"/>
  <c r="H881" i="16"/>
  <c r="J881" i="16" s="1"/>
  <c r="H846" i="16"/>
  <c r="J846" i="16" s="1"/>
  <c r="H924" i="16"/>
  <c r="J924" i="16" s="1"/>
  <c r="H457" i="16"/>
  <c r="J457" i="16" s="1"/>
  <c r="H676" i="16"/>
  <c r="J676" i="16" s="1"/>
  <c r="H591" i="16"/>
  <c r="I591" i="16" s="1"/>
  <c r="H182" i="16"/>
  <c r="I182" i="16" s="1"/>
  <c r="H978" i="16"/>
  <c r="J978" i="16" s="1"/>
  <c r="H911" i="16"/>
  <c r="J911" i="16" s="1"/>
  <c r="H892" i="16"/>
  <c r="I892" i="16" s="1"/>
  <c r="H275" i="16"/>
  <c r="J275" i="16" s="1"/>
  <c r="H290" i="16"/>
  <c r="I290" i="16" s="1"/>
  <c r="H637" i="16"/>
  <c r="I637" i="16" s="1"/>
  <c r="H261" i="16"/>
  <c r="J261" i="16" s="1"/>
  <c r="H345" i="16"/>
  <c r="J345" i="16" s="1"/>
  <c r="H173" i="16"/>
  <c r="J173" i="16" s="1"/>
  <c r="H120" i="16"/>
  <c r="I120" i="16" s="1"/>
  <c r="H697" i="16"/>
  <c r="J697" i="16" s="1"/>
  <c r="H903" i="16"/>
  <c r="J903" i="16" s="1"/>
  <c r="H588" i="16"/>
  <c r="J588" i="16" s="1"/>
  <c r="H395" i="16"/>
  <c r="I395" i="16" s="1"/>
  <c r="H995" i="16"/>
  <c r="J995" i="16" s="1"/>
  <c r="H530" i="16"/>
  <c r="J530" i="16" s="1"/>
  <c r="H819" i="16"/>
  <c r="I819" i="16" s="1"/>
  <c r="H956" i="16"/>
  <c r="J956" i="16" s="1"/>
  <c r="H192" i="16"/>
  <c r="J192" i="16" s="1"/>
  <c r="H83" i="16"/>
  <c r="I83" i="16" s="1"/>
  <c r="H240" i="16"/>
  <c r="J240" i="16" s="1"/>
  <c r="H232" i="16"/>
  <c r="J232" i="16" s="1"/>
  <c r="H828" i="16"/>
  <c r="J828" i="16" s="1"/>
  <c r="H458" i="16"/>
  <c r="J458" i="16" s="1"/>
  <c r="H675" i="16"/>
  <c r="I675" i="16" s="1"/>
  <c r="H408" i="16"/>
  <c r="J408" i="16" s="1"/>
  <c r="H74" i="16"/>
  <c r="I74" i="16" s="1"/>
  <c r="H998" i="16"/>
  <c r="I998" i="16" s="1"/>
  <c r="H808" i="16"/>
  <c r="J808" i="16" s="1"/>
  <c r="H719" i="16"/>
  <c r="I719" i="16" s="1"/>
  <c r="H8" i="16"/>
  <c r="J8" i="16" s="1"/>
  <c r="H98" i="16"/>
  <c r="I98" i="16" s="1"/>
  <c r="H381" i="16"/>
  <c r="J381" i="16" s="1"/>
  <c r="H933" i="16"/>
  <c r="J933" i="16" s="1"/>
  <c r="H494" i="16"/>
  <c r="I494" i="16" s="1"/>
  <c r="H778" i="16"/>
  <c r="I778" i="16" s="1"/>
  <c r="H432" i="16"/>
  <c r="J432" i="16" s="1"/>
  <c r="H529" i="16"/>
  <c r="I529" i="16" s="1"/>
  <c r="H160" i="16"/>
  <c r="J160" i="16" s="1"/>
  <c r="H704" i="16"/>
  <c r="I704" i="16" s="1"/>
  <c r="H327" i="16"/>
  <c r="J327" i="16" s="1"/>
  <c r="H876" i="16"/>
  <c r="J876" i="16" s="1"/>
  <c r="H48" i="16"/>
  <c r="I48" i="16" s="1"/>
  <c r="H610" i="16"/>
  <c r="I610" i="16" s="1"/>
  <c r="H226" i="16"/>
  <c r="I226" i="16" s="1"/>
  <c r="H85" i="16"/>
  <c r="J85" i="16" s="1"/>
  <c r="H230" i="16"/>
  <c r="J230" i="16" s="1"/>
  <c r="H434" i="16"/>
  <c r="J434" i="16" s="1"/>
  <c r="H154" i="16"/>
  <c r="J154" i="16" s="1"/>
  <c r="H650" i="16"/>
  <c r="J650" i="16" s="1"/>
  <c r="H831" i="16"/>
  <c r="J831" i="16" s="1"/>
  <c r="H492" i="16"/>
  <c r="J492" i="16" s="1"/>
  <c r="H333" i="16"/>
  <c r="J333" i="16" s="1"/>
  <c r="H461" i="16"/>
  <c r="J461" i="16" s="1"/>
  <c r="H958" i="16"/>
  <c r="J958" i="16" s="1"/>
  <c r="H804" i="16"/>
  <c r="I804" i="16" s="1"/>
  <c r="H797" i="16"/>
  <c r="J797" i="16" s="1"/>
  <c r="H564" i="16"/>
  <c r="J564" i="16" s="1"/>
  <c r="H930" i="16"/>
  <c r="I930" i="16" s="1"/>
  <c r="H186" i="16"/>
  <c r="I186" i="16" s="1"/>
  <c r="H632" i="16"/>
  <c r="I632" i="16" s="1"/>
  <c r="H245" i="16"/>
  <c r="I245" i="16" s="1"/>
  <c r="H392" i="16"/>
  <c r="I392" i="16" s="1"/>
  <c r="H101" i="16"/>
  <c r="J101" i="16" s="1"/>
  <c r="H589" i="16"/>
  <c r="J589" i="16" s="1"/>
  <c r="H665" i="16"/>
  <c r="J665" i="16" s="1"/>
  <c r="H1003" i="16"/>
  <c r="I1003" i="16" s="1"/>
  <c r="H282" i="16"/>
  <c r="I282" i="16" s="1"/>
  <c r="H802" i="16"/>
  <c r="J802" i="16" s="1"/>
  <c r="H909" i="16"/>
  <c r="J909" i="16" s="1"/>
  <c r="H247" i="16"/>
  <c r="I247" i="16" s="1"/>
  <c r="H362" i="16"/>
  <c r="J362" i="16" s="1"/>
  <c r="H201" i="16"/>
  <c r="I201" i="16" s="1"/>
  <c r="H513" i="16"/>
  <c r="I513" i="16" s="1"/>
  <c r="H622" i="16"/>
  <c r="J622" i="16" s="1"/>
  <c r="H33" i="16"/>
  <c r="J33" i="16" s="1"/>
  <c r="H93" i="16"/>
  <c r="J93" i="16" s="1"/>
  <c r="H107" i="16"/>
  <c r="J107" i="16" s="1"/>
  <c r="H97" i="16"/>
  <c r="I97" i="16" s="1"/>
  <c r="H234" i="16"/>
  <c r="J234" i="16" s="1"/>
  <c r="H590" i="16"/>
  <c r="I590" i="16" s="1"/>
  <c r="H534" i="16"/>
  <c r="I534" i="16" s="1"/>
  <c r="H503" i="16"/>
  <c r="J503" i="16" s="1"/>
  <c r="H122" i="16"/>
  <c r="J122" i="16" s="1"/>
  <c r="H983" i="16"/>
  <c r="I983" i="16" s="1"/>
  <c r="H946" i="16"/>
  <c r="I946" i="16" s="1"/>
  <c r="H531" i="16"/>
  <c r="J531" i="16" s="1"/>
  <c r="H544" i="16"/>
  <c r="I544" i="16" s="1"/>
  <c r="H948" i="16"/>
  <c r="J948" i="16" s="1"/>
  <c r="H772" i="16"/>
  <c r="J772" i="16" s="1"/>
  <c r="H573" i="16"/>
  <c r="J573" i="16" s="1"/>
  <c r="H773" i="16"/>
  <c r="J773" i="16" s="1"/>
  <c r="H29" i="16"/>
  <c r="I29" i="16" s="1"/>
  <c r="H835" i="16"/>
  <c r="I835" i="16" s="1"/>
  <c r="H751" i="16"/>
  <c r="J751" i="16" s="1"/>
  <c r="H541" i="16"/>
  <c r="J541" i="16" s="1"/>
  <c r="H155" i="16"/>
  <c r="I155" i="16" s="1"/>
  <c r="H757" i="16"/>
  <c r="J757" i="16" s="1"/>
  <c r="H979" i="16"/>
  <c r="I979" i="16" s="1"/>
  <c r="H562" i="16"/>
  <c r="J562" i="16" s="1"/>
  <c r="H677" i="16"/>
  <c r="I677" i="16" s="1"/>
  <c r="H138" i="16"/>
  <c r="I138" i="16" s="1"/>
  <c r="H455" i="16"/>
  <c r="I455" i="16" s="1"/>
  <c r="H289" i="16"/>
  <c r="J289" i="16" s="1"/>
  <c r="H506" i="16"/>
  <c r="I506" i="16" s="1"/>
  <c r="H864" i="16"/>
  <c r="J864" i="16" s="1"/>
  <c r="H853" i="16"/>
  <c r="I853" i="16" s="1"/>
  <c r="H965" i="16"/>
  <c r="J965" i="16" s="1"/>
  <c r="H836" i="16"/>
  <c r="I836" i="16" s="1"/>
  <c r="H897" i="16"/>
  <c r="I897" i="16" s="1"/>
  <c r="H70" i="16"/>
  <c r="I70" i="16" s="1"/>
  <c r="H92" i="16"/>
  <c r="I92" i="16" s="1"/>
  <c r="H379" i="16"/>
  <c r="I379" i="16" s="1"/>
  <c r="H214" i="16"/>
  <c r="J214" i="16" s="1"/>
  <c r="H992" i="16"/>
  <c r="I992" i="16" s="1"/>
  <c r="H394" i="16"/>
  <c r="J394" i="16" s="1"/>
  <c r="H891" i="16"/>
  <c r="J891" i="16" s="1"/>
  <c r="H16" i="16"/>
  <c r="I16" i="16" s="1"/>
  <c r="H557" i="16"/>
  <c r="I557" i="16" s="1"/>
  <c r="H806" i="16"/>
  <c r="J806" i="16" s="1"/>
  <c r="H523" i="16"/>
  <c r="J523" i="16" s="1"/>
  <c r="H300" i="16"/>
  <c r="J300" i="16" s="1"/>
  <c r="H540" i="16"/>
  <c r="J540" i="16" s="1"/>
  <c r="H210" i="16"/>
  <c r="J210" i="16" s="1"/>
  <c r="H199" i="16"/>
  <c r="J199" i="16" s="1"/>
  <c r="H60" i="16"/>
  <c r="J60" i="16" s="1"/>
  <c r="H669" i="16"/>
  <c r="J669" i="16" s="1"/>
  <c r="H854" i="16"/>
  <c r="J854" i="16" s="1"/>
  <c r="H397" i="16"/>
  <c r="I397" i="16" s="1"/>
  <c r="H984" i="16"/>
  <c r="I984" i="16" s="1"/>
  <c r="H822" i="16"/>
  <c r="I822" i="16" s="1"/>
  <c r="H814" i="16"/>
  <c r="I814" i="16" s="1"/>
  <c r="H128" i="16"/>
  <c r="J128" i="16" s="1"/>
  <c r="H765" i="16"/>
  <c r="I765" i="16" s="1"/>
  <c r="H352" i="16"/>
  <c r="I352" i="16" s="1"/>
  <c r="H175" i="16"/>
  <c r="J175" i="16" s="1"/>
  <c r="H389" i="16"/>
  <c r="J389" i="16" s="1"/>
  <c r="H973" i="16"/>
  <c r="I973" i="16" s="1"/>
  <c r="H90" i="16"/>
  <c r="I90" i="16" s="1"/>
  <c r="H888" i="16"/>
  <c r="I888" i="16" s="1"/>
  <c r="H323" i="16"/>
  <c r="J323" i="16" s="1"/>
  <c r="H608" i="16"/>
  <c r="I608" i="16" s="1"/>
  <c r="H766" i="16"/>
  <c r="I766" i="16" s="1"/>
  <c r="H844" i="16"/>
  <c r="J844" i="16" s="1"/>
  <c r="H347" i="16"/>
  <c r="J347" i="16" s="1"/>
  <c r="H840" i="16"/>
  <c r="J840" i="16" s="1"/>
  <c r="H718" i="16"/>
  <c r="J718" i="16" s="1"/>
  <c r="H38" i="16"/>
  <c r="I38" i="16" s="1"/>
  <c r="H756" i="16"/>
  <c r="J756" i="16" s="1"/>
  <c r="H377" i="16"/>
  <c r="J377" i="16" s="1"/>
  <c r="H686" i="16"/>
  <c r="J686" i="16" s="1"/>
  <c r="H140" i="16"/>
  <c r="J140" i="16" s="1"/>
  <c r="H104" i="16"/>
  <c r="J104" i="16" s="1"/>
  <c r="H277" i="16"/>
  <c r="I277" i="16" s="1"/>
  <c r="H735" i="16"/>
  <c r="I735" i="16" s="1"/>
  <c r="H337" i="16"/>
  <c r="I337" i="16" s="1"/>
  <c r="H764" i="16"/>
  <c r="I764" i="16" s="1"/>
  <c r="H982" i="16"/>
  <c r="J982" i="16" s="1"/>
  <c r="H879" i="16"/>
  <c r="I879" i="16" s="1"/>
  <c r="H67" i="16"/>
  <c r="I67" i="16" s="1"/>
  <c r="H845" i="16"/>
  <c r="I845" i="16" s="1"/>
  <c r="H480" i="16"/>
  <c r="I480" i="16" s="1"/>
  <c r="H552" i="16"/>
  <c r="J552" i="16" s="1"/>
  <c r="H537" i="16"/>
  <c r="I537" i="16" s="1"/>
  <c r="H683" i="16"/>
  <c r="I683" i="16" s="1"/>
  <c r="H511" i="16"/>
  <c r="I511" i="16" s="1"/>
  <c r="H896" i="16"/>
  <c r="J896" i="16" s="1"/>
  <c r="H871" i="16"/>
  <c r="I871" i="16" s="1"/>
  <c r="H935" i="16"/>
  <c r="I935" i="16" s="1"/>
  <c r="H647" i="16"/>
  <c r="I647" i="16" s="1"/>
  <c r="H340" i="16"/>
  <c r="I340" i="16" s="1"/>
  <c r="H342" i="16"/>
  <c r="J342" i="16" s="1"/>
  <c r="H28" i="16"/>
  <c r="J28" i="16" s="1"/>
  <c r="H867" i="16"/>
  <c r="I867" i="16" s="1"/>
  <c r="H258" i="16"/>
  <c r="I258" i="16" s="1"/>
  <c r="H133" i="16"/>
  <c r="J133" i="16" s="1"/>
  <c r="H422" i="16"/>
  <c r="I422" i="16" s="1"/>
  <c r="H671" i="16"/>
  <c r="I671" i="16" s="1"/>
  <c r="H938" i="16"/>
  <c r="I938" i="16" s="1"/>
  <c r="H341" i="16"/>
  <c r="I341" i="16" s="1"/>
  <c r="H645" i="16"/>
  <c r="J645" i="16" s="1"/>
  <c r="H349" i="16"/>
  <c r="J349" i="16" s="1"/>
  <c r="H423" i="16"/>
  <c r="I423" i="16" s="1"/>
  <c r="H113" i="16"/>
  <c r="J113" i="16" s="1"/>
  <c r="H880" i="16"/>
  <c r="J880" i="16" s="1"/>
  <c r="H693" i="16"/>
  <c r="J693" i="16" s="1"/>
  <c r="H696" i="16"/>
  <c r="I696" i="16" s="1"/>
  <c r="H425" i="16"/>
  <c r="I425" i="16" s="1"/>
  <c r="H616" i="16"/>
  <c r="I616" i="16" s="1"/>
  <c r="H420" i="16"/>
  <c r="J420" i="16" s="1"/>
  <c r="H156" i="16"/>
  <c r="I156" i="16" s="1"/>
  <c r="H12" i="16"/>
  <c r="I12" i="16" s="1"/>
  <c r="H708" i="16"/>
  <c r="I708" i="16" s="1"/>
  <c r="H117" i="16"/>
  <c r="I117" i="16" s="1"/>
  <c r="H699" i="16"/>
  <c r="J699" i="16" s="1"/>
  <c r="H102" i="16"/>
  <c r="I102" i="16" s="1"/>
  <c r="H429" i="16"/>
  <c r="I429" i="16" s="1"/>
  <c r="H187" i="16"/>
  <c r="I187" i="16" s="1"/>
  <c r="H926" i="16"/>
  <c r="J926" i="16" s="1"/>
  <c r="H309" i="16"/>
  <c r="J309" i="16" s="1"/>
  <c r="H921" i="16"/>
  <c r="J921" i="16" s="1"/>
  <c r="H780" i="16"/>
  <c r="I780" i="16" s="1"/>
  <c r="H690" i="16"/>
  <c r="I690" i="16" s="1"/>
  <c r="H386" i="16"/>
  <c r="J386" i="16" s="1"/>
  <c r="H906" i="16"/>
  <c r="J906" i="16" s="1"/>
  <c r="H572" i="16"/>
  <c r="J572" i="16" s="1"/>
  <c r="H628" i="16"/>
  <c r="J628" i="16" s="1"/>
  <c r="H406" i="16"/>
  <c r="J406" i="16" s="1"/>
  <c r="H703" i="16"/>
  <c r="J703" i="16" s="1"/>
  <c r="H121" i="16"/>
  <c r="I121" i="16" s="1"/>
  <c r="H65" i="16"/>
  <c r="I65" i="16" s="1"/>
  <c r="H367" i="16"/>
  <c r="J367" i="16" s="1"/>
  <c r="H942" i="16"/>
  <c r="J942" i="16" s="1"/>
  <c r="H237" i="16"/>
  <c r="J237" i="16" s="1"/>
  <c r="H436" i="16"/>
  <c r="J436" i="16" s="1"/>
  <c r="H761" i="16"/>
  <c r="J761" i="16" s="1"/>
  <c r="H426" i="16"/>
  <c r="J426" i="16" s="1"/>
  <c r="H88" i="16"/>
  <c r="I88" i="16" s="1"/>
  <c r="H86" i="16"/>
  <c r="I86" i="16" s="1"/>
  <c r="H1001" i="16"/>
  <c r="I1001" i="16" s="1"/>
  <c r="H194" i="16"/>
  <c r="J194" i="16" s="1"/>
  <c r="H584" i="16"/>
  <c r="J584" i="16" s="1"/>
  <c r="H307" i="16"/>
  <c r="J307" i="16" s="1"/>
  <c r="H364" i="16"/>
  <c r="J364" i="16" s="1"/>
  <c r="H662" i="16"/>
  <c r="J662" i="16" s="1"/>
  <c r="H472" i="16"/>
  <c r="J472" i="16" s="1"/>
  <c r="H950" i="16"/>
  <c r="J950" i="16" s="1"/>
  <c r="H810" i="16"/>
  <c r="J810" i="16" s="1"/>
  <c r="H961" i="16"/>
  <c r="I961" i="16" s="1"/>
  <c r="H707" i="16"/>
  <c r="I707" i="16" s="1"/>
  <c r="H236" i="16"/>
  <c r="J236" i="16" s="1"/>
  <c r="H91" i="16"/>
  <c r="I91" i="16" s="1"/>
  <c r="H487" i="16"/>
  <c r="J487" i="16" s="1"/>
  <c r="H913" i="16"/>
  <c r="I913" i="16" s="1"/>
  <c r="H169" i="16"/>
  <c r="J169" i="16" s="1"/>
  <c r="H267" i="16"/>
  <c r="J267" i="16" s="1"/>
  <c r="H393" i="16"/>
  <c r="J393" i="16" s="1"/>
  <c r="H664" i="16"/>
  <c r="I664" i="16" s="1"/>
  <c r="H418" i="16"/>
  <c r="I418" i="16" s="1"/>
  <c r="H769" i="16"/>
  <c r="I769" i="16" s="1"/>
  <c r="H712" i="16"/>
  <c r="I712" i="16" s="1"/>
  <c r="H514" i="16"/>
  <c r="J514" i="16" s="1"/>
  <c r="H338" i="16"/>
  <c r="I338" i="16" s="1"/>
  <c r="H478" i="16"/>
  <c r="I478" i="16" s="1"/>
  <c r="H6" i="16"/>
  <c r="I6" i="16" s="1"/>
  <c r="H554" i="16"/>
  <c r="J554" i="16" s="1"/>
  <c r="H179" i="16"/>
  <c r="J179" i="16" s="1"/>
  <c r="H496" i="16"/>
  <c r="J496" i="16" s="1"/>
  <c r="H599" i="16"/>
  <c r="I599" i="16" s="1"/>
  <c r="H365" i="16"/>
  <c r="I365" i="16" s="1"/>
  <c r="H952" i="16"/>
  <c r="I952" i="16" s="1"/>
  <c r="H255" i="16"/>
  <c r="I255" i="16" s="1"/>
  <c r="H176" i="16"/>
  <c r="I176" i="16" s="1"/>
  <c r="H87" i="16"/>
  <c r="J87" i="16" s="1"/>
  <c r="H519" i="16"/>
  <c r="J519" i="16" s="1"/>
  <c r="H546" i="16"/>
  <c r="I546" i="16" s="1"/>
  <c r="H887" i="16"/>
  <c r="J887" i="16" s="1"/>
  <c r="H462" i="16"/>
  <c r="J462" i="16" s="1"/>
  <c r="H376" i="16"/>
  <c r="I376" i="16" s="1"/>
  <c r="H559" i="16"/>
  <c r="J559" i="16" s="1"/>
  <c r="H585" i="16"/>
  <c r="J585" i="16" s="1"/>
  <c r="H730" i="16"/>
  <c r="J730" i="16" s="1"/>
  <c r="H51" i="16"/>
  <c r="J51" i="16" s="1"/>
  <c r="H579" i="16"/>
  <c r="I579" i="16" s="1"/>
  <c r="H970" i="16"/>
  <c r="I970" i="16" s="1"/>
  <c r="H980" i="16"/>
  <c r="I980" i="16" s="1"/>
  <c r="H200" i="16"/>
  <c r="J200" i="16" s="1"/>
  <c r="H382" i="16"/>
  <c r="I382" i="16" s="1"/>
  <c r="H332" i="16"/>
  <c r="J332" i="16" s="1"/>
  <c r="H451" i="16"/>
  <c r="J451" i="16" s="1"/>
  <c r="H109" i="16"/>
  <c r="J109" i="16" s="1"/>
  <c r="H52" i="16"/>
  <c r="J52" i="16" s="1"/>
  <c r="H560" i="16"/>
  <c r="J560" i="16" s="1"/>
  <c r="H586" i="16"/>
  <c r="I586" i="16" s="1"/>
  <c r="H748" i="16"/>
  <c r="I748" i="16" s="1"/>
  <c r="H127" i="16"/>
  <c r="J127" i="16" s="1"/>
  <c r="H55" i="16"/>
  <c r="J55" i="16" s="1"/>
  <c r="H597" i="16"/>
  <c r="I597" i="16" s="1"/>
  <c r="H916" i="16"/>
  <c r="J916" i="16" s="1"/>
  <c r="H413" i="16"/>
  <c r="I413" i="16" s="1"/>
  <c r="H298" i="16"/>
  <c r="I298" i="16" s="1"/>
  <c r="H137" i="16"/>
  <c r="I137" i="16" s="1"/>
  <c r="H569" i="16"/>
  <c r="I569" i="16" s="1"/>
  <c r="H875" i="16"/>
  <c r="J875" i="16" s="1"/>
  <c r="H243" i="16"/>
  <c r="I243" i="16" s="1"/>
  <c r="H444" i="16"/>
  <c r="J444" i="16" s="1"/>
  <c r="H141" i="16"/>
  <c r="J141" i="16" s="1"/>
  <c r="H23" i="16"/>
  <c r="J23" i="16" s="1"/>
  <c r="H14" i="16"/>
  <c r="J14" i="16" s="1"/>
  <c r="H416" i="16"/>
  <c r="I416" i="16" s="1"/>
  <c r="H108" i="16"/>
  <c r="I108" i="16" s="1"/>
  <c r="H49" i="16"/>
  <c r="I49" i="16" s="1"/>
  <c r="H883" i="16"/>
  <c r="J883" i="16" s="1"/>
  <c r="H663" i="16"/>
  <c r="J663" i="16" s="1"/>
  <c r="H815" i="16"/>
  <c r="J815" i="16" s="1"/>
  <c r="H486" i="16"/>
  <c r="J486" i="16" s="1"/>
  <c r="H558" i="16"/>
  <c r="I558" i="16" s="1"/>
  <c r="H10" i="16"/>
  <c r="I10" i="16" s="1"/>
  <c r="H339" i="16"/>
  <c r="I339" i="16" s="1"/>
  <c r="H41" i="16"/>
  <c r="J41" i="16" s="1"/>
  <c r="H94" i="16"/>
  <c r="J94" i="16" s="1"/>
  <c r="H724" i="16"/>
  <c r="J724" i="16" s="1"/>
  <c r="H387" i="16"/>
  <c r="I387" i="16" s="1"/>
  <c r="H596" i="16"/>
  <c r="I596" i="16" s="1"/>
  <c r="H684" i="16"/>
  <c r="I684" i="16" s="1"/>
  <c r="H705" i="16"/>
  <c r="I705" i="16" s="1"/>
  <c r="H56" i="16"/>
  <c r="J56" i="16" s="1"/>
  <c r="H488" i="16"/>
  <c r="J488" i="16" s="1"/>
  <c r="H212" i="16"/>
  <c r="J212" i="16" s="1"/>
  <c r="H475" i="16"/>
  <c r="J475" i="16" s="1"/>
  <c r="H410" i="16"/>
  <c r="J410" i="16" s="1"/>
  <c r="H454" i="16"/>
  <c r="I454" i="16" s="1"/>
  <c r="H505" i="16"/>
  <c r="I505" i="16" s="1"/>
  <c r="H830" i="16"/>
  <c r="J830" i="16" s="1"/>
  <c r="H695" i="16"/>
  <c r="I695" i="16" s="1"/>
  <c r="H563" i="16"/>
  <c r="I563" i="16" s="1"/>
  <c r="H759" i="16"/>
  <c r="I759" i="16" s="1"/>
  <c r="H20" i="16"/>
  <c r="I20" i="16" s="1"/>
  <c r="H474" i="16"/>
  <c r="J474" i="16" s="1"/>
  <c r="H142" i="16"/>
  <c r="J142" i="16" s="1"/>
  <c r="H361" i="16"/>
  <c r="J361" i="16" s="1"/>
  <c r="H923" i="16"/>
  <c r="J923" i="16" s="1"/>
  <c r="H944" i="16"/>
  <c r="I944" i="16" s="1"/>
  <c r="H782" i="16"/>
  <c r="J782" i="16" s="1"/>
  <c r="H299" i="16"/>
  <c r="I299" i="16" s="1"/>
  <c r="H421" i="16"/>
  <c r="J421" i="16" s="1"/>
  <c r="H490" i="16"/>
  <c r="J490" i="16" s="1"/>
  <c r="H839" i="16"/>
  <c r="J839" i="16" s="1"/>
  <c r="H132" i="16"/>
  <c r="I132" i="16" s="1"/>
  <c r="H321" i="16"/>
  <c r="I321" i="16" s="1"/>
  <c r="H624" i="16"/>
  <c r="I624" i="16" s="1"/>
  <c r="H613" i="16"/>
  <c r="J613" i="16" s="1"/>
  <c r="H312" i="16"/>
  <c r="J312" i="16" s="1"/>
  <c r="H617" i="16"/>
  <c r="I617" i="16" s="1"/>
  <c r="H966" i="16"/>
  <c r="J966" i="16" s="1"/>
  <c r="H914" i="16"/>
  <c r="J914" i="16" s="1"/>
  <c r="H260" i="16"/>
  <c r="J260" i="16" s="1"/>
  <c r="H656" i="16"/>
  <c r="J656" i="16" s="1"/>
  <c r="H207" i="16"/>
  <c r="I207" i="16" s="1"/>
  <c r="H932" i="16"/>
  <c r="J932" i="16" s="1"/>
  <c r="H21" i="16"/>
  <c r="I21" i="16" s="1"/>
  <c r="H126" i="16"/>
  <c r="J126" i="16" s="1"/>
  <c r="H452" i="16"/>
  <c r="I452" i="16" s="1"/>
  <c r="H843" i="16"/>
  <c r="I843" i="16" s="1"/>
  <c r="H543" i="16"/>
  <c r="I543" i="16" s="1"/>
  <c r="H292" i="16"/>
  <c r="J292" i="16" s="1"/>
  <c r="H414" i="16"/>
  <c r="I414" i="16" s="1"/>
  <c r="H512" i="16"/>
  <c r="J512" i="16" s="1"/>
  <c r="H355" i="16"/>
  <c r="I355" i="16" s="1"/>
  <c r="H77" i="16"/>
  <c r="J77" i="16" s="1"/>
  <c r="H130" i="16"/>
  <c r="I130" i="16" s="1"/>
  <c r="H378" i="16"/>
  <c r="J378" i="16" s="1"/>
  <c r="H653" i="16"/>
  <c r="I653" i="16" s="1"/>
  <c r="H614" i="16"/>
  <c r="J614" i="16" s="1"/>
  <c r="H316" i="16"/>
  <c r="J316" i="16" s="1"/>
  <c r="H459" i="16"/>
  <c r="I459" i="16" s="1"/>
  <c r="H283" i="16"/>
  <c r="I283" i="16" s="1"/>
  <c r="H592" i="16"/>
  <c r="J592" i="16" s="1"/>
  <c r="H35" i="16"/>
  <c r="I35" i="16" s="1"/>
  <c r="H551" i="16"/>
  <c r="J551" i="16" s="1"/>
  <c r="H689" i="16"/>
  <c r="I689" i="16" s="1"/>
  <c r="H162" i="16"/>
  <c r="I162" i="16" s="1"/>
  <c r="H50" i="16"/>
  <c r="J50" i="16" s="1"/>
  <c r="H357" i="16"/>
  <c r="I357" i="16" s="1"/>
  <c r="H567" i="16"/>
  <c r="J567" i="16" s="1"/>
  <c r="H123" i="16"/>
  <c r="I123" i="16" s="1"/>
  <c r="H605" i="16"/>
  <c r="J605" i="16" s="1"/>
  <c r="H4" i="16"/>
  <c r="I4" i="16" s="1"/>
  <c r="H981" i="16"/>
  <c r="J981" i="16" s="1"/>
  <c r="H681" i="16"/>
  <c r="I681" i="16" s="1"/>
  <c r="H17" i="16"/>
  <c r="J17" i="16" s="1"/>
  <c r="H46" i="16"/>
  <c r="I46" i="16" s="1"/>
  <c r="H775" i="16"/>
  <c r="I775" i="16" s="1"/>
  <c r="H105" i="16"/>
  <c r="I105" i="16" s="1"/>
  <c r="H390" i="16"/>
  <c r="J390" i="16" s="1"/>
  <c r="H276" i="16"/>
  <c r="I276" i="16" s="1"/>
  <c r="H190" i="16"/>
  <c r="J190" i="16" s="1"/>
  <c r="H18" i="16"/>
  <c r="I18" i="16" s="1"/>
  <c r="H578" i="16"/>
  <c r="J578" i="16" s="1"/>
  <c r="H296" i="16"/>
  <c r="J296" i="16" s="1"/>
  <c r="H76" i="16"/>
  <c r="I76" i="16" s="1"/>
  <c r="H81" i="16"/>
  <c r="J81" i="16" s="1"/>
  <c r="H417" i="16"/>
  <c r="I417" i="16" s="1"/>
  <c r="H80" i="16"/>
  <c r="J80" i="16" s="1"/>
  <c r="H666" i="16"/>
  <c r="I666" i="16" s="1"/>
  <c r="H807" i="16"/>
  <c r="I807" i="16" s="1"/>
  <c r="H678" i="16"/>
  <c r="J678" i="16" s="1"/>
  <c r="H556" i="16"/>
  <c r="J556" i="16" s="1"/>
  <c r="H850" i="16"/>
  <c r="I850" i="16" s="1"/>
  <c r="H112" i="16"/>
  <c r="I112" i="16" s="1"/>
  <c r="H233" i="16"/>
  <c r="I233" i="16" s="1"/>
  <c r="H809" i="16"/>
  <c r="J809" i="16" s="1"/>
  <c r="H399" i="16"/>
  <c r="J399" i="16" s="1"/>
  <c r="H859" i="16"/>
  <c r="J859" i="16" s="1"/>
  <c r="H238" i="16"/>
  <c r="J238" i="16" s="1"/>
  <c r="H285" i="16"/>
  <c r="I285" i="16" s="1"/>
  <c r="H895" i="16"/>
  <c r="I895" i="16" s="1"/>
  <c r="H527" i="16"/>
  <c r="I527" i="16" s="1"/>
  <c r="H183" i="16"/>
  <c r="J183" i="16" s="1"/>
  <c r="H405" i="16"/>
  <c r="I405" i="16" s="1"/>
  <c r="H346" i="16"/>
  <c r="I346" i="16" s="1"/>
  <c r="H547" i="16"/>
  <c r="I547" i="16" s="1"/>
  <c r="H39" i="16"/>
  <c r="J39" i="16" s="1"/>
  <c r="H335" i="16"/>
  <c r="J335" i="16" s="1"/>
  <c r="H736" i="16"/>
  <c r="J736" i="16" s="1"/>
  <c r="H969" i="16"/>
  <c r="J969" i="16" s="1"/>
  <c r="H894" i="16"/>
  <c r="I894" i="16" s="1"/>
  <c r="H625" i="16"/>
  <c r="J625" i="16" s="1"/>
  <c r="H306" i="16"/>
  <c r="I306" i="16" s="1"/>
  <c r="H957" i="16"/>
  <c r="I957" i="16" s="1"/>
  <c r="H45" i="16"/>
  <c r="J45" i="16" s="1"/>
  <c r="H110" i="16"/>
  <c r="I110" i="16" s="1"/>
  <c r="H522" i="16"/>
  <c r="I522" i="16" s="1"/>
  <c r="H700" i="16"/>
  <c r="I700" i="16" s="1"/>
  <c r="H755" i="16"/>
  <c r="I755" i="16" s="1"/>
  <c r="H641" i="16"/>
  <c r="J641" i="16" s="1"/>
  <c r="H787" i="16"/>
  <c r="I787" i="16" s="1"/>
  <c r="H180" i="16"/>
  <c r="I180" i="16" s="1"/>
  <c r="H222" i="16"/>
  <c r="I222" i="16" s="1"/>
  <c r="H485" i="16"/>
  <c r="J485" i="16" s="1"/>
  <c r="H343" i="16"/>
  <c r="I343" i="16" s="1"/>
  <c r="H287" i="16"/>
  <c r="J287" i="16" s="1"/>
  <c r="H910" i="16"/>
  <c r="J910" i="16" s="1"/>
  <c r="H524" i="16"/>
  <c r="I524" i="16" s="1"/>
  <c r="H535" i="16"/>
  <c r="J535" i="16" s="1"/>
  <c r="H375" i="16"/>
  <c r="J375" i="16" s="1"/>
  <c r="H400" i="16"/>
  <c r="I400" i="16" s="1"/>
  <c r="H106" i="16"/>
  <c r="I106" i="16" s="1"/>
  <c r="H491" i="16"/>
  <c r="J491" i="16" s="1"/>
  <c r="H823" i="16"/>
  <c r="J823" i="16" s="1"/>
  <c r="H574" i="16"/>
  <c r="I574" i="16" s="1"/>
  <c r="H694" i="16"/>
  <c r="I694" i="16" s="1"/>
  <c r="H388" i="16"/>
  <c r="I388" i="16" s="1"/>
  <c r="H216" i="16"/>
  <c r="I216" i="16" s="1"/>
  <c r="H915" i="16"/>
  <c r="J915" i="16" s="1"/>
  <c r="H224" i="16"/>
  <c r="J224" i="16" s="1"/>
  <c r="H111" i="16"/>
  <c r="J111" i="16" s="1"/>
  <c r="H813" i="16"/>
  <c r="J813" i="16" s="1"/>
  <c r="H890" i="16"/>
  <c r="J890" i="16" s="1"/>
  <c r="H824" i="16"/>
  <c r="J824" i="16" s="1"/>
  <c r="H977" i="16"/>
  <c r="I977" i="16" s="1"/>
  <c r="H545" i="16"/>
  <c r="I545" i="16" s="1"/>
  <c r="H350" i="16"/>
  <c r="J350" i="16" s="1"/>
  <c r="H445" i="16"/>
  <c r="I445" i="16" s="1"/>
  <c r="H600" i="16"/>
  <c r="I600" i="16" s="1"/>
  <c r="H800" i="16"/>
  <c r="I800" i="16" s="1"/>
  <c r="H136" i="16"/>
  <c r="J136" i="16" s="1"/>
  <c r="H908" i="16"/>
  <c r="J908" i="16" s="1"/>
  <c r="H118" i="16"/>
  <c r="I118" i="16" s="1"/>
  <c r="H82" i="16"/>
  <c r="I82" i="16" s="1"/>
  <c r="H784" i="16"/>
  <c r="I784" i="16" s="1"/>
  <c r="H581" i="16"/>
  <c r="J581" i="16" s="1"/>
  <c r="H43" i="16"/>
  <c r="J43" i="16" s="1"/>
  <c r="H450" i="16"/>
  <c r="J450" i="16" s="1"/>
  <c r="H502" i="16"/>
  <c r="I502" i="16" s="1"/>
  <c r="H303" i="16"/>
  <c r="J303" i="16" s="1"/>
  <c r="H415" i="16"/>
  <c r="I415" i="16" s="1"/>
  <c r="H688" i="16"/>
  <c r="I688" i="16" s="1"/>
  <c r="H189" i="16"/>
  <c r="I189" i="16" s="1"/>
  <c r="H657" i="16"/>
  <c r="J657" i="16" s="1"/>
  <c r="H58" i="16"/>
  <c r="J58" i="16" s="1"/>
  <c r="H63" i="16"/>
  <c r="J63" i="16" s="1"/>
  <c r="H518" i="16"/>
  <c r="I518" i="16" s="1"/>
  <c r="H509" i="16"/>
  <c r="I509" i="16" s="1"/>
  <c r="H468" i="16"/>
  <c r="I468" i="16" s="1"/>
  <c r="H465" i="16"/>
  <c r="J465" i="16" s="1"/>
  <c r="H191" i="16"/>
  <c r="I191" i="16" s="1"/>
  <c r="H59" i="16"/>
  <c r="J59" i="16" s="1"/>
  <c r="H294" i="16"/>
  <c r="J294" i="16" s="1"/>
  <c r="H251" i="16"/>
  <c r="I251" i="16" s="1"/>
  <c r="H963" i="16"/>
  <c r="J963" i="16" s="1"/>
  <c r="H788" i="16"/>
  <c r="I788" i="16" s="1"/>
  <c r="H794" i="16"/>
  <c r="J794" i="16" s="1"/>
  <c r="H651" i="16"/>
  <c r="I651" i="16" s="1"/>
  <c r="H583" i="16"/>
  <c r="I583" i="16" s="1"/>
  <c r="H847" i="16"/>
  <c r="J847" i="16" s="1"/>
  <c r="H218" i="16"/>
  <c r="J218" i="16" s="1"/>
  <c r="H737" i="16"/>
  <c r="I737" i="16" s="1"/>
  <c r="H907" i="16"/>
  <c r="I907" i="16" s="1"/>
  <c r="H324" i="16"/>
  <c r="J324" i="16" s="1"/>
  <c r="H25" i="16"/>
  <c r="I25" i="16" s="1"/>
  <c r="H732" i="16"/>
  <c r="I732" i="16" s="1"/>
  <c r="H409" i="16"/>
  <c r="J409" i="16" s="1"/>
  <c r="H262" i="16"/>
  <c r="I262" i="16" s="1"/>
  <c r="H634" i="16"/>
  <c r="I634" i="16" s="1"/>
  <c r="H528" i="16"/>
  <c r="J528" i="16" s="1"/>
  <c r="H103" i="16"/>
  <c r="J103" i="16" s="1"/>
  <c r="H539" i="16"/>
  <c r="J539" i="16" s="1"/>
  <c r="H964" i="16"/>
  <c r="J964" i="16" s="1"/>
  <c r="H925" i="16"/>
  <c r="J925" i="16" s="1"/>
  <c r="H679" i="16"/>
  <c r="I679" i="16" s="1"/>
  <c r="H829" i="16"/>
  <c r="J829" i="16" s="1"/>
  <c r="H42" i="16"/>
  <c r="J42" i="16" s="1"/>
  <c r="H904" i="16"/>
  <c r="J904" i="16" s="1"/>
  <c r="H795" i="16"/>
  <c r="J795" i="16" s="1"/>
  <c r="H750" i="16"/>
  <c r="J750" i="16" s="1"/>
  <c r="H763" i="16"/>
  <c r="I763" i="16" s="1"/>
  <c r="H135" i="16"/>
  <c r="I135" i="16" s="1"/>
  <c r="H329" i="16"/>
  <c r="J329" i="16" s="1"/>
  <c r="H464" i="16"/>
  <c r="I464" i="16" s="1"/>
  <c r="H40" i="16"/>
  <c r="J40" i="16" s="1"/>
  <c r="H213" i="16"/>
  <c r="I213" i="16" s="1"/>
  <c r="H745" i="16"/>
  <c r="I745" i="16" s="1"/>
  <c r="H305" i="16"/>
  <c r="I305" i="16" s="1"/>
  <c r="H733" i="16"/>
  <c r="J733" i="16" s="1"/>
  <c r="H36" i="16"/>
  <c r="I36" i="16" s="1"/>
  <c r="C2" i="16"/>
  <c r="C4" i="16" s="1"/>
  <c r="J776" i="16"/>
  <c r="K776" i="16" s="1"/>
  <c r="L776" i="16" s="1"/>
  <c r="N976" i="16"/>
  <c r="N195" i="16"/>
  <c r="N878" i="16"/>
  <c r="N798" i="16"/>
  <c r="N579" i="16"/>
  <c r="N637" i="16"/>
  <c r="N1001" i="16"/>
  <c r="N839" i="16"/>
  <c r="N992" i="16"/>
  <c r="N565" i="16"/>
  <c r="N903" i="16"/>
  <c r="N814" i="16"/>
  <c r="N710" i="16"/>
  <c r="N954" i="16"/>
  <c r="N677" i="16"/>
  <c r="N4" i="16"/>
  <c r="N27" i="16"/>
  <c r="N59" i="16"/>
  <c r="N91" i="16"/>
  <c r="N12" i="16"/>
  <c r="N44" i="16"/>
  <c r="N76" i="16"/>
  <c r="N108" i="16"/>
  <c r="N50" i="16"/>
  <c r="N114" i="16"/>
  <c r="N150" i="16"/>
  <c r="N33" i="16"/>
  <c r="N97" i="16"/>
  <c r="N141" i="16"/>
  <c r="N173" i="16"/>
  <c r="N118" i="16"/>
  <c r="N171" i="16"/>
  <c r="N201" i="16"/>
  <c r="N13" i="16"/>
  <c r="N127" i="16"/>
  <c r="N176" i="16"/>
  <c r="N208" i="16"/>
  <c r="N240" i="16"/>
  <c r="N183" i="16"/>
  <c r="N241" i="16"/>
  <c r="N272" i="16"/>
  <c r="N304" i="16"/>
  <c r="N336" i="16"/>
  <c r="N368" i="16"/>
  <c r="N400" i="16"/>
  <c r="N432" i="16"/>
  <c r="N464" i="16"/>
  <c r="N496" i="16"/>
  <c r="N528" i="16"/>
  <c r="N170" i="16"/>
  <c r="N239" i="16"/>
  <c r="N267" i="16"/>
  <c r="N299" i="16"/>
  <c r="N331" i="16"/>
  <c r="N363" i="16"/>
  <c r="N395" i="16"/>
  <c r="N427" i="16"/>
  <c r="N459" i="16"/>
  <c r="N491" i="16"/>
  <c r="N523" i="16"/>
  <c r="N194" i="16"/>
  <c r="N254" i="16"/>
  <c r="N286" i="16"/>
  <c r="N318" i="16"/>
  <c r="N350" i="16"/>
  <c r="N382" i="16"/>
  <c r="N414" i="16"/>
  <c r="N446" i="16"/>
  <c r="N478" i="16"/>
  <c r="N510" i="16"/>
  <c r="N546" i="16"/>
  <c r="N578" i="16"/>
  <c r="N610" i="16"/>
  <c r="N642" i="16"/>
  <c r="N674" i="16"/>
  <c r="N218" i="16"/>
  <c r="N273" i="16"/>
  <c r="N305" i="16"/>
  <c r="N337" i="16"/>
  <c r="N369" i="16"/>
  <c r="N401" i="16"/>
  <c r="N433" i="16"/>
  <c r="N465" i="16"/>
  <c r="N497" i="16"/>
  <c r="N529" i="16"/>
  <c r="N556" i="16"/>
  <c r="N588" i="16"/>
  <c r="N620" i="16"/>
  <c r="N652" i="16"/>
  <c r="N124" i="16"/>
  <c r="N577" i="16"/>
  <c r="N641" i="16"/>
  <c r="N689" i="16"/>
  <c r="N721" i="16"/>
  <c r="N753" i="16"/>
  <c r="N785" i="16"/>
  <c r="N817" i="16"/>
  <c r="N849" i="16"/>
  <c r="N881" i="16"/>
  <c r="N913" i="16"/>
  <c r="N179" i="16"/>
  <c r="N583" i="16"/>
  <c r="N647" i="16"/>
  <c r="N696" i="16"/>
  <c r="N728" i="16"/>
  <c r="N760" i="16"/>
  <c r="N792" i="16"/>
  <c r="N824" i="16"/>
  <c r="N856" i="16"/>
  <c r="N888" i="16"/>
  <c r="N920" i="16"/>
  <c r="N539" i="16"/>
  <c r="N667" i="16"/>
  <c r="N714" i="16"/>
  <c r="N746" i="16"/>
  <c r="N778" i="16"/>
  <c r="N810" i="16"/>
  <c r="N842" i="16"/>
  <c r="N874" i="16"/>
  <c r="N906" i="16"/>
  <c r="N938" i="16"/>
  <c r="N963" i="16"/>
  <c r="N995" i="16"/>
  <c r="N694" i="16"/>
  <c r="N750" i="16"/>
  <c r="N815" i="16"/>
  <c r="N879" i="16"/>
  <c r="N927" i="16"/>
  <c r="N961" i="16"/>
  <c r="N989" i="16"/>
  <c r="N629" i="16"/>
  <c r="N968" i="16"/>
  <c r="N233" i="16"/>
  <c r="N621" i="16"/>
  <c r="N950" i="16"/>
  <c r="N970" i="16"/>
  <c r="N994" i="16"/>
  <c r="N563" i="16"/>
  <c r="N686" i="16"/>
  <c r="N742" i="16"/>
  <c r="N790" i="16"/>
  <c r="N822" i="16"/>
  <c r="N871" i="16"/>
  <c r="N919" i="16"/>
  <c r="N977" i="16"/>
  <c r="N613" i="16"/>
  <c r="N972" i="16"/>
  <c r="N996" i="16"/>
  <c r="N23" i="16"/>
  <c r="N55" i="16"/>
  <c r="N87" i="16"/>
  <c r="N8" i="16"/>
  <c r="N40" i="16"/>
  <c r="N72" i="16"/>
  <c r="N104" i="16"/>
  <c r="N42" i="16"/>
  <c r="N106" i="16"/>
  <c r="N146" i="16"/>
  <c r="N25" i="16"/>
  <c r="N89" i="16"/>
  <c r="N137" i="16"/>
  <c r="N169" i="16"/>
  <c r="N102" i="16"/>
  <c r="N168" i="16"/>
  <c r="N197" i="16"/>
  <c r="N229" i="16"/>
  <c r="N119" i="16"/>
  <c r="N175" i="16"/>
  <c r="N204" i="16"/>
  <c r="N236" i="16"/>
  <c r="N164" i="16"/>
  <c r="N238" i="16"/>
  <c r="N268" i="16"/>
  <c r="N300" i="16"/>
  <c r="N332" i="16"/>
  <c r="N364" i="16"/>
  <c r="N396" i="16"/>
  <c r="N428" i="16"/>
  <c r="N460" i="16"/>
  <c r="N492" i="16"/>
  <c r="N524" i="16"/>
  <c r="N155" i="16"/>
  <c r="N230" i="16"/>
  <c r="N263" i="16"/>
  <c r="N295" i="16"/>
  <c r="N327" i="16"/>
  <c r="N359" i="16"/>
  <c r="N391" i="16"/>
  <c r="N423" i="16"/>
  <c r="N455" i="16"/>
  <c r="N487" i="16"/>
  <c r="N519" i="16"/>
  <c r="N178" i="16"/>
  <c r="N253" i="16"/>
  <c r="N285" i="16"/>
  <c r="N317" i="16"/>
  <c r="N349" i="16"/>
  <c r="N381" i="16"/>
  <c r="N413" i="16"/>
  <c r="N445" i="16"/>
  <c r="N477" i="16"/>
  <c r="N509" i="16"/>
  <c r="N542" i="16"/>
  <c r="N574" i="16"/>
  <c r="N606" i="16"/>
  <c r="N638" i="16"/>
  <c r="N670" i="16"/>
  <c r="N202" i="16"/>
  <c r="N266" i="16"/>
  <c r="N298" i="16"/>
  <c r="N330" i="16"/>
  <c r="N362" i="16"/>
  <c r="N394" i="16"/>
  <c r="N426" i="16"/>
  <c r="N458" i="16"/>
  <c r="N490" i="16"/>
  <c r="N522" i="16"/>
  <c r="N552" i="16"/>
  <c r="N584" i="16"/>
  <c r="N616" i="16"/>
  <c r="N648" i="16"/>
  <c r="N30" i="16"/>
  <c r="N569" i="16"/>
  <c r="N633" i="16"/>
  <c r="N685" i="16"/>
  <c r="N717" i="16"/>
  <c r="N749" i="16"/>
  <c r="N781" i="16"/>
  <c r="N813" i="16"/>
  <c r="N845" i="16"/>
  <c r="N877" i="16"/>
  <c r="N909" i="16"/>
  <c r="N941" i="16"/>
  <c r="N575" i="16"/>
  <c r="N639" i="16"/>
  <c r="N692" i="16"/>
  <c r="N724" i="16"/>
  <c r="N756" i="16"/>
  <c r="N788" i="16"/>
  <c r="N820" i="16"/>
  <c r="N852" i="16"/>
  <c r="N884" i="16"/>
  <c r="N916" i="16"/>
  <c r="N156" i="16"/>
  <c r="N651" i="16"/>
  <c r="N707" i="16"/>
  <c r="N739" i="16"/>
  <c r="N771" i="16"/>
  <c r="N803" i="16"/>
  <c r="N835" i="16"/>
  <c r="N867" i="16"/>
  <c r="N899" i="16"/>
  <c r="N931" i="16"/>
  <c r="N959" i="16"/>
  <c r="N991" i="16"/>
  <c r="N687" i="16"/>
  <c r="N743" i="16"/>
  <c r="N807" i="16"/>
  <c r="N870" i="16"/>
  <c r="N911" i="16"/>
  <c r="N957" i="16"/>
  <c r="N985" i="16"/>
  <c r="N549" i="16"/>
  <c r="N964" i="16"/>
  <c r="N227" i="16"/>
  <c r="N589" i="16"/>
  <c r="N946" i="16"/>
  <c r="N966" i="16"/>
  <c r="N986" i="16"/>
  <c r="N203" i="16"/>
  <c r="N675" i="16"/>
  <c r="N726" i="16"/>
  <c r="N11" i="16"/>
  <c r="N43" i="16"/>
  <c r="N75" i="16"/>
  <c r="N107" i="16"/>
  <c r="N28" i="16"/>
  <c r="N60" i="16"/>
  <c r="N92" i="16"/>
  <c r="N18" i="16"/>
  <c r="N82" i="16"/>
  <c r="N134" i="16"/>
  <c r="N166" i="16"/>
  <c r="N65" i="16"/>
  <c r="N125" i="16"/>
  <c r="N157" i="16"/>
  <c r="N54" i="16"/>
  <c r="N144" i="16"/>
  <c r="N185" i="16"/>
  <c r="N217" i="16"/>
  <c r="N77" i="16"/>
  <c r="N159" i="16"/>
  <c r="N192" i="16"/>
  <c r="N224" i="16"/>
  <c r="N110" i="16"/>
  <c r="N215" i="16"/>
  <c r="N256" i="16"/>
  <c r="N288" i="16"/>
  <c r="N320" i="16"/>
  <c r="N352" i="16"/>
  <c r="N384" i="16"/>
  <c r="N416" i="16"/>
  <c r="N448" i="16"/>
  <c r="N480" i="16"/>
  <c r="N512" i="16"/>
  <c r="N117" i="16"/>
  <c r="N206" i="16"/>
  <c r="N251" i="16"/>
  <c r="N283" i="16"/>
  <c r="N315" i="16"/>
  <c r="N347" i="16"/>
  <c r="N379" i="16"/>
  <c r="N411" i="16"/>
  <c r="N443" i="16"/>
  <c r="N475" i="16"/>
  <c r="N507" i="16"/>
  <c r="N101" i="16"/>
  <c r="N237" i="16"/>
  <c r="N270" i="16"/>
  <c r="N302" i="16"/>
  <c r="N334" i="16"/>
  <c r="N366" i="16"/>
  <c r="N398" i="16"/>
  <c r="N430" i="16"/>
  <c r="N462" i="16"/>
  <c r="N494" i="16"/>
  <c r="N526" i="16"/>
  <c r="N562" i="16"/>
  <c r="N594" i="16"/>
  <c r="N626" i="16"/>
  <c r="N658" i="16"/>
  <c r="N69" i="16"/>
  <c r="N257" i="16"/>
  <c r="N289" i="16"/>
  <c r="N321" i="16"/>
  <c r="N353" i="16"/>
  <c r="N385" i="16"/>
  <c r="N417" i="16"/>
  <c r="N449" i="16"/>
  <c r="N481" i="16"/>
  <c r="N513" i="16"/>
  <c r="N540" i="16"/>
  <c r="N572" i="16"/>
  <c r="N604" i="16"/>
  <c r="N636" i="16"/>
  <c r="N668" i="16"/>
  <c r="N545" i="16"/>
  <c r="N609" i="16"/>
  <c r="N673" i="16"/>
  <c r="N705" i="16"/>
  <c r="N737" i="16"/>
  <c r="N769" i="16"/>
  <c r="N801" i="16"/>
  <c r="N833" i="16"/>
  <c r="N865" i="16"/>
  <c r="N897" i="16"/>
  <c r="N929" i="16"/>
  <c r="N551" i="16"/>
  <c r="N615" i="16"/>
  <c r="N679" i="16"/>
  <c r="N712" i="16"/>
  <c r="N744" i="16"/>
  <c r="N776" i="16"/>
  <c r="N808" i="16"/>
  <c r="N840" i="16"/>
  <c r="N872" i="16"/>
  <c r="N904" i="16"/>
  <c r="N936" i="16"/>
  <c r="N603" i="16"/>
  <c r="N698" i="16"/>
  <c r="N730" i="16"/>
  <c r="N762" i="16"/>
  <c r="N794" i="16"/>
  <c r="N826" i="16"/>
  <c r="N858" i="16"/>
  <c r="N890" i="16"/>
  <c r="N922" i="16"/>
  <c r="N947" i="16"/>
  <c r="N979" i="16"/>
  <c r="N595" i="16"/>
  <c r="N718" i="16"/>
  <c r="N782" i="16"/>
  <c r="N846" i="16"/>
  <c r="N910" i="16"/>
  <c r="N949" i="16"/>
  <c r="N981" i="16"/>
  <c r="N62" i="16"/>
  <c r="N948" i="16"/>
  <c r="N140" i="16"/>
  <c r="N573" i="16"/>
  <c r="N653" i="16"/>
  <c r="N962" i="16"/>
  <c r="N982" i="16"/>
  <c r="N1002" i="16"/>
  <c r="N659" i="16"/>
  <c r="N719" i="16"/>
  <c r="N758" i="16"/>
  <c r="N806" i="16"/>
  <c r="N855" i="16"/>
  <c r="N894" i="16"/>
  <c r="N945" i="16"/>
  <c r="N533" i="16"/>
  <c r="N661" i="16"/>
  <c r="N988" i="16"/>
  <c r="N7" i="16"/>
  <c r="N39" i="16"/>
  <c r="N71" i="16"/>
  <c r="N103" i="16"/>
  <c r="N24" i="16"/>
  <c r="N56" i="16"/>
  <c r="N88" i="16"/>
  <c r="N10" i="16"/>
  <c r="N74" i="16"/>
  <c r="N130" i="16"/>
  <c r="N162" i="16"/>
  <c r="N57" i="16"/>
  <c r="N121" i="16"/>
  <c r="N153" i="16"/>
  <c r="N38" i="16"/>
  <c r="N136" i="16"/>
  <c r="N181" i="16"/>
  <c r="N213" i="16"/>
  <c r="N61" i="16"/>
  <c r="N151" i="16"/>
  <c r="N188" i="16"/>
  <c r="N220" i="16"/>
  <c r="N78" i="16"/>
  <c r="N207" i="16"/>
  <c r="N252" i="16"/>
  <c r="N284" i="16"/>
  <c r="N316" i="16"/>
  <c r="N348" i="16"/>
  <c r="N380" i="16"/>
  <c r="N412" i="16"/>
  <c r="N444" i="16"/>
  <c r="N476" i="16"/>
  <c r="N508" i="16"/>
  <c r="N85" i="16"/>
  <c r="N198" i="16"/>
  <c r="N247" i="16"/>
  <c r="N279" i="16"/>
  <c r="N311" i="16"/>
  <c r="N343" i="16"/>
  <c r="N375" i="16"/>
  <c r="N407" i="16"/>
  <c r="N439" i="16"/>
  <c r="N471" i="16"/>
  <c r="N503" i="16"/>
  <c r="N37" i="16"/>
  <c r="N231" i="16"/>
  <c r="N269" i="16"/>
  <c r="N301" i="16"/>
  <c r="N333" i="16"/>
  <c r="N365" i="16"/>
  <c r="N397" i="16"/>
  <c r="N429" i="16"/>
  <c r="N461" i="16"/>
  <c r="N493" i="16"/>
  <c r="N525" i="16"/>
  <c r="N558" i="16"/>
  <c r="N590" i="16"/>
  <c r="N622" i="16"/>
  <c r="N654" i="16"/>
  <c r="N5" i="16"/>
  <c r="N250" i="16"/>
  <c r="N282" i="16"/>
  <c r="N314" i="16"/>
  <c r="N346" i="16"/>
  <c r="N378" i="16"/>
  <c r="N410" i="16"/>
  <c r="N442" i="16"/>
  <c r="N474" i="16"/>
  <c r="N506" i="16"/>
  <c r="N536" i="16"/>
  <c r="N568" i="16"/>
  <c r="N600" i="16"/>
  <c r="N632" i="16"/>
  <c r="N664" i="16"/>
  <c r="N537" i="16"/>
  <c r="N601" i="16"/>
  <c r="N665" i="16"/>
  <c r="N701" i="16"/>
  <c r="N733" i="16"/>
  <c r="N765" i="16"/>
  <c r="N797" i="16"/>
  <c r="N829" i="16"/>
  <c r="N861" i="16"/>
  <c r="N893" i="16"/>
  <c r="N925" i="16"/>
  <c r="N543" i="16"/>
  <c r="N607" i="16"/>
  <c r="N671" i="16"/>
  <c r="N708" i="16"/>
  <c r="N740" i="16"/>
  <c r="N772" i="16"/>
  <c r="N804" i="16"/>
  <c r="N836" i="16"/>
  <c r="N868" i="16"/>
  <c r="N900" i="16"/>
  <c r="N932" i="16"/>
  <c r="N587" i="16"/>
  <c r="N691" i="16"/>
  <c r="N723" i="16"/>
  <c r="N755" i="16"/>
  <c r="N787" i="16"/>
  <c r="N819" i="16"/>
  <c r="N851" i="16"/>
  <c r="N883" i="16"/>
  <c r="N915" i="16"/>
  <c r="N943" i="16"/>
  <c r="N975" i="16"/>
  <c r="N547" i="16"/>
  <c r="N711" i="16"/>
  <c r="N775" i="16"/>
  <c r="N645" i="16"/>
  <c r="N926" i="16"/>
  <c r="N831" i="16"/>
  <c r="N751" i="16"/>
  <c r="N978" i="16"/>
  <c r="N980" i="16"/>
  <c r="N934" i="16"/>
  <c r="N960" i="16"/>
  <c r="N965" i="16"/>
  <c r="N862" i="16"/>
  <c r="N774" i="16"/>
  <c r="N998" i="16"/>
  <c r="N557" i="16"/>
  <c r="N969" i="16"/>
  <c r="N886" i="16"/>
  <c r="N847" i="16"/>
  <c r="N823" i="16"/>
  <c r="N783" i="16"/>
  <c r="N759" i="16"/>
  <c r="N734" i="16"/>
  <c r="N695" i="16"/>
  <c r="N627" i="16"/>
  <c r="N999" i="16"/>
  <c r="N983" i="16"/>
  <c r="N967" i="16"/>
  <c r="N951" i="16"/>
  <c r="N939" i="16"/>
  <c r="N923" i="16"/>
  <c r="N907" i="16"/>
  <c r="N891" i="16"/>
  <c r="N875" i="16"/>
  <c r="N859" i="16"/>
  <c r="N843" i="16"/>
  <c r="N827" i="16"/>
  <c r="N811" i="16"/>
  <c r="N795" i="16"/>
  <c r="N779" i="16"/>
  <c r="N763" i="16"/>
  <c r="N747" i="16"/>
  <c r="N731" i="16"/>
  <c r="N715" i="16"/>
  <c r="N699" i="16"/>
  <c r="N683" i="16"/>
  <c r="N619" i="16"/>
  <c r="N555" i="16"/>
  <c r="N940" i="16"/>
  <c r="N924" i="16"/>
  <c r="N908" i="16"/>
  <c r="N892" i="16"/>
  <c r="N876" i="16"/>
  <c r="N860" i="16"/>
  <c r="N844" i="16"/>
  <c r="N828" i="16"/>
  <c r="N812" i="16"/>
  <c r="N796" i="16"/>
  <c r="N780" i="16"/>
  <c r="N764" i="16"/>
  <c r="N748" i="16"/>
  <c r="N732" i="16"/>
  <c r="N716" i="16"/>
  <c r="N700" i="16"/>
  <c r="N684" i="16"/>
  <c r="N655" i="16"/>
  <c r="N623" i="16"/>
  <c r="N591" i="16"/>
  <c r="N559" i="16"/>
  <c r="N211" i="16"/>
  <c r="N933" i="16"/>
  <c r="N917" i="16"/>
  <c r="N901" i="16"/>
  <c r="N885" i="16"/>
  <c r="N869" i="16"/>
  <c r="N853" i="16"/>
  <c r="N837" i="16"/>
  <c r="N821" i="16"/>
  <c r="N805" i="16"/>
  <c r="N789" i="16"/>
  <c r="N773" i="16"/>
  <c r="N757" i="16"/>
  <c r="N741" i="16"/>
  <c r="N725" i="16"/>
  <c r="N709" i="16"/>
  <c r="N693" i="16"/>
  <c r="N680" i="16"/>
  <c r="N649" i="16"/>
  <c r="N617" i="16"/>
  <c r="N585" i="16"/>
  <c r="N553" i="16"/>
  <c r="N187" i="16"/>
  <c r="N672" i="16"/>
  <c r="N656" i="16"/>
  <c r="N640" i="16"/>
  <c r="N624" i="16"/>
  <c r="N608" i="16"/>
  <c r="N592" i="16"/>
  <c r="N576" i="16"/>
  <c r="N560" i="16"/>
  <c r="N544" i="16"/>
  <c r="N530" i="16"/>
  <c r="N514" i="16"/>
  <c r="N498" i="16"/>
  <c r="N482" i="16"/>
  <c r="N466" i="16"/>
  <c r="N450" i="16"/>
  <c r="N434" i="16"/>
  <c r="N418" i="16"/>
  <c r="N402" i="16"/>
  <c r="N386" i="16"/>
  <c r="N370" i="16"/>
  <c r="N354" i="16"/>
  <c r="N338" i="16"/>
  <c r="N322" i="16"/>
  <c r="N306" i="16"/>
  <c r="N290" i="16"/>
  <c r="N274" i="16"/>
  <c r="N258" i="16"/>
  <c r="N234" i="16"/>
  <c r="N147" i="16"/>
  <c r="N678" i="16"/>
  <c r="N662" i="16"/>
  <c r="N646" i="16"/>
  <c r="N630" i="16"/>
  <c r="N614" i="16"/>
  <c r="N598" i="16"/>
  <c r="N582" i="16"/>
  <c r="N566" i="16"/>
  <c r="N550" i="16"/>
  <c r="N534" i="16"/>
  <c r="N517" i="16"/>
  <c r="N501" i="16"/>
  <c r="N485" i="16"/>
  <c r="N469" i="16"/>
  <c r="N453" i="16"/>
  <c r="N437" i="16"/>
  <c r="N421" i="16"/>
  <c r="N405" i="16"/>
  <c r="N389" i="16"/>
  <c r="N373" i="16"/>
  <c r="N357" i="16"/>
  <c r="N341" i="16"/>
  <c r="N325" i="16"/>
  <c r="N309" i="16"/>
  <c r="N293" i="16"/>
  <c r="N277" i="16"/>
  <c r="N261" i="16"/>
  <c r="N245" i="16"/>
  <c r="N210" i="16"/>
  <c r="N131" i="16"/>
  <c r="N527" i="16"/>
  <c r="N511" i="16"/>
  <c r="N495" i="16"/>
  <c r="N479" i="16"/>
  <c r="N463" i="16"/>
  <c r="N447" i="16"/>
  <c r="N431" i="16"/>
  <c r="N415" i="16"/>
  <c r="N399" i="16"/>
  <c r="N383" i="16"/>
  <c r="N367" i="16"/>
  <c r="N351" i="16"/>
  <c r="N335" i="16"/>
  <c r="N319" i="16"/>
  <c r="N303" i="16"/>
  <c r="N287" i="16"/>
  <c r="N271" i="16"/>
  <c r="N255" i="16"/>
  <c r="N242" i="16"/>
  <c r="N214" i="16"/>
  <c r="N182" i="16"/>
  <c r="N123" i="16"/>
  <c r="N21" i="16"/>
  <c r="N516" i="16"/>
  <c r="N500" i="16"/>
  <c r="N484" i="16"/>
  <c r="N468" i="16"/>
  <c r="N452" i="16"/>
  <c r="N436" i="16"/>
  <c r="N420" i="16"/>
  <c r="N404" i="16"/>
  <c r="N388" i="16"/>
  <c r="N372" i="16"/>
  <c r="N356" i="16"/>
  <c r="N340" i="16"/>
  <c r="N324" i="16"/>
  <c r="N308" i="16"/>
  <c r="N292" i="16"/>
  <c r="N276" i="16"/>
  <c r="N260" i="16"/>
  <c r="N244" i="16"/>
  <c r="N223" i="16"/>
  <c r="N191" i="16"/>
  <c r="N132" i="16"/>
  <c r="N14" i="16"/>
  <c r="N228" i="16"/>
  <c r="N212" i="16"/>
  <c r="N196" i="16"/>
  <c r="N180" i="16"/>
  <c r="N167" i="16"/>
  <c r="N135" i="16"/>
  <c r="N93" i="16"/>
  <c r="N29" i="16"/>
  <c r="N221" i="16"/>
  <c r="N205" i="16"/>
  <c r="N189" i="16"/>
  <c r="N174" i="16"/>
  <c r="N152" i="16"/>
  <c r="N120" i="16"/>
  <c r="N70" i="16"/>
  <c r="N6" i="16"/>
  <c r="N161" i="16"/>
  <c r="N145" i="16"/>
  <c r="N129" i="16"/>
  <c r="N105" i="16"/>
  <c r="N73" i="16"/>
  <c r="N41" i="16"/>
  <c r="N9" i="16"/>
  <c r="N154" i="16"/>
  <c r="N138" i="16"/>
  <c r="N122" i="16"/>
  <c r="N90" i="16"/>
  <c r="N58" i="16"/>
  <c r="N26" i="16"/>
  <c r="N112" i="16"/>
  <c r="N96" i="16"/>
  <c r="N80" i="16"/>
  <c r="N64" i="16"/>
  <c r="N48" i="16"/>
  <c r="N32" i="16"/>
  <c r="N16" i="16"/>
  <c r="N111" i="16"/>
  <c r="N95" i="16"/>
  <c r="N79" i="16"/>
  <c r="N63" i="16"/>
  <c r="N47" i="16"/>
  <c r="N31" i="16"/>
  <c r="N15" i="16"/>
  <c r="N984" i="16"/>
  <c r="N952" i="16"/>
  <c r="N581" i="16"/>
  <c r="N997" i="16"/>
  <c r="N935" i="16"/>
  <c r="N895" i="16"/>
  <c r="N863" i="16"/>
  <c r="N830" i="16"/>
  <c r="N799" i="16"/>
  <c r="N767" i="16"/>
  <c r="N727" i="16"/>
  <c r="N703" i="16"/>
  <c r="N611" i="16"/>
  <c r="N94" i="16"/>
  <c r="N990" i="16"/>
  <c r="N974" i="16"/>
  <c r="N958" i="16"/>
  <c r="N669" i="16"/>
  <c r="N605" i="16"/>
  <c r="N541" i="16"/>
  <c r="N1000" i="16"/>
  <c r="N956" i="16"/>
  <c r="N597" i="16"/>
  <c r="N993" i="16"/>
  <c r="N973" i="16"/>
  <c r="N953" i="16"/>
  <c r="N918" i="16"/>
  <c r="N887" i="16"/>
  <c r="N854" i="16"/>
  <c r="N838" i="16"/>
  <c r="N791" i="16"/>
  <c r="N766" i="16"/>
  <c r="N735" i="16"/>
  <c r="N702" i="16"/>
  <c r="N643" i="16"/>
  <c r="N1003" i="16"/>
  <c r="N987" i="16"/>
  <c r="N971" i="16"/>
  <c r="N955" i="16"/>
  <c r="N942" i="16"/>
  <c r="N930" i="16"/>
  <c r="N914" i="16"/>
  <c r="N898" i="16"/>
  <c r="N882" i="16"/>
  <c r="N866" i="16"/>
  <c r="N850" i="16"/>
  <c r="N834" i="16"/>
  <c r="N818" i="16"/>
  <c r="N802" i="16"/>
  <c r="N786" i="16"/>
  <c r="N770" i="16"/>
  <c r="N754" i="16"/>
  <c r="N738" i="16"/>
  <c r="N722" i="16"/>
  <c r="N706" i="16"/>
  <c r="N690" i="16"/>
  <c r="N635" i="16"/>
  <c r="N571" i="16"/>
  <c r="N944" i="16"/>
  <c r="N928" i="16"/>
  <c r="N912" i="16"/>
  <c r="N896" i="16"/>
  <c r="N880" i="16"/>
  <c r="N864" i="16"/>
  <c r="N848" i="16"/>
  <c r="N832" i="16"/>
  <c r="N816" i="16"/>
  <c r="N800" i="16"/>
  <c r="N784" i="16"/>
  <c r="N768" i="16"/>
  <c r="N752" i="16"/>
  <c r="N736" i="16"/>
  <c r="N720" i="16"/>
  <c r="N704" i="16"/>
  <c r="N688" i="16"/>
  <c r="N663" i="16"/>
  <c r="N631" i="16"/>
  <c r="N599" i="16"/>
  <c r="N567" i="16"/>
  <c r="N535" i="16"/>
  <c r="N937" i="16"/>
  <c r="N921" i="16"/>
  <c r="N905" i="16"/>
  <c r="N889" i="16"/>
  <c r="N873" i="16"/>
  <c r="N857" i="16"/>
  <c r="N841" i="16"/>
  <c r="N825" i="16"/>
  <c r="N809" i="16"/>
  <c r="N793" i="16"/>
  <c r="N777" i="16"/>
  <c r="N761" i="16"/>
  <c r="N745" i="16"/>
  <c r="N729" i="16"/>
  <c r="N713" i="16"/>
  <c r="N697" i="16"/>
  <c r="N681" i="16"/>
  <c r="N657" i="16"/>
  <c r="N625" i="16"/>
  <c r="N593" i="16"/>
  <c r="N561" i="16"/>
  <c r="N219" i="16"/>
  <c r="N676" i="16"/>
  <c r="N660" i="16"/>
  <c r="N644" i="16"/>
  <c r="N628" i="16"/>
  <c r="N612" i="16"/>
  <c r="N596" i="16"/>
  <c r="N580" i="16"/>
  <c r="N564" i="16"/>
  <c r="N548" i="16"/>
  <c r="N532" i="16"/>
  <c r="N521" i="16"/>
  <c r="N505" i="16"/>
  <c r="N489" i="16"/>
  <c r="N473" i="16"/>
  <c r="N457" i="16"/>
  <c r="N441" i="16"/>
  <c r="N425" i="16"/>
  <c r="N409" i="16"/>
  <c r="N393" i="16"/>
  <c r="N377" i="16"/>
  <c r="N361" i="16"/>
  <c r="N345" i="16"/>
  <c r="N329" i="16"/>
  <c r="N313" i="16"/>
  <c r="N297" i="16"/>
  <c r="N281" i="16"/>
  <c r="N265" i="16"/>
  <c r="N249" i="16"/>
  <c r="N186" i="16"/>
  <c r="N682" i="16"/>
  <c r="N666" i="16"/>
  <c r="N650" i="16"/>
  <c r="N634" i="16"/>
  <c r="N618" i="16"/>
  <c r="N602" i="16"/>
  <c r="N586" i="16"/>
  <c r="N570" i="16"/>
  <c r="N554" i="16"/>
  <c r="N538" i="16"/>
  <c r="N518" i="16"/>
  <c r="N502" i="16"/>
  <c r="N486" i="16"/>
  <c r="N470" i="16"/>
  <c r="N454" i="16"/>
  <c r="N438" i="16"/>
  <c r="N422" i="16"/>
  <c r="N406" i="16"/>
  <c r="N390" i="16"/>
  <c r="N374" i="16"/>
  <c r="N358" i="16"/>
  <c r="N342" i="16"/>
  <c r="N326" i="16"/>
  <c r="N310" i="16"/>
  <c r="N294" i="16"/>
  <c r="N278" i="16"/>
  <c r="N262" i="16"/>
  <c r="N246" i="16"/>
  <c r="N226" i="16"/>
  <c r="N163" i="16"/>
  <c r="N531" i="16"/>
  <c r="N515" i="16"/>
  <c r="N499" i="16"/>
  <c r="N483" i="16"/>
  <c r="N467" i="16"/>
  <c r="N451" i="16"/>
  <c r="N435" i="16"/>
  <c r="N419" i="16"/>
  <c r="N403" i="16"/>
  <c r="N387" i="16"/>
  <c r="N371" i="16"/>
  <c r="N355" i="16"/>
  <c r="N339" i="16"/>
  <c r="N323" i="16"/>
  <c r="N307" i="16"/>
  <c r="N291" i="16"/>
  <c r="N275" i="16"/>
  <c r="N259" i="16"/>
  <c r="N243" i="16"/>
  <c r="N222" i="16"/>
  <c r="N190" i="16"/>
  <c r="N139" i="16"/>
  <c r="N53" i="16"/>
  <c r="N520" i="16"/>
  <c r="N504" i="16"/>
  <c r="N488" i="16"/>
  <c r="N472" i="16"/>
  <c r="N456" i="16"/>
  <c r="N440" i="16"/>
  <c r="N424" i="16"/>
  <c r="N408" i="16"/>
  <c r="N392" i="16"/>
  <c r="N376" i="16"/>
  <c r="N360" i="16"/>
  <c r="N344" i="16"/>
  <c r="N328" i="16"/>
  <c r="N312" i="16"/>
  <c r="N296" i="16"/>
  <c r="N280" i="16"/>
  <c r="N264" i="16"/>
  <c r="N248" i="16"/>
  <c r="N235" i="16"/>
  <c r="N199" i="16"/>
  <c r="N148" i="16"/>
  <c r="N46" i="16"/>
  <c r="N232" i="16"/>
  <c r="N216" i="16"/>
  <c r="N200" i="16"/>
  <c r="N184" i="16"/>
  <c r="N172" i="16"/>
  <c r="N143" i="16"/>
  <c r="N109" i="16"/>
  <c r="N45" i="16"/>
  <c r="N225" i="16"/>
  <c r="N209" i="16"/>
  <c r="N193" i="16"/>
  <c r="N177" i="16"/>
  <c r="N160" i="16"/>
  <c r="N128" i="16"/>
  <c r="N86" i="16"/>
  <c r="N22" i="16"/>
  <c r="N165" i="16"/>
  <c r="N149" i="16"/>
  <c r="N133" i="16"/>
  <c r="N113" i="16"/>
  <c r="N81" i="16"/>
  <c r="N49" i="16"/>
  <c r="N17" i="16"/>
  <c r="N158" i="16"/>
  <c r="N142" i="16"/>
  <c r="N126" i="16"/>
  <c r="N98" i="16"/>
  <c r="N66" i="16"/>
  <c r="N34" i="16"/>
  <c r="N116" i="16"/>
  <c r="N100" i="16"/>
  <c r="N84" i="16"/>
  <c r="N68" i="16"/>
  <c r="N52" i="16"/>
  <c r="N36" i="16"/>
  <c r="N20" i="16"/>
  <c r="N115" i="16"/>
  <c r="N99" i="16"/>
  <c r="N83" i="16"/>
  <c r="N67" i="16"/>
  <c r="N51" i="16"/>
  <c r="N35" i="16"/>
  <c r="N19" i="16"/>
  <c r="C11" i="4"/>
  <c r="A10" i="4"/>
  <c r="B10" i="4"/>
  <c r="J851" i="16" l="1"/>
  <c r="K851" i="16" s="1"/>
  <c r="L851" i="16" s="1"/>
  <c r="I884" i="16"/>
  <c r="K884" i="16" s="1"/>
  <c r="I720" i="16"/>
  <c r="K720" i="16" s="1"/>
  <c r="I934" i="16"/>
  <c r="K934" i="16" s="1"/>
  <c r="I250" i="16"/>
  <c r="K250" i="16" s="1"/>
  <c r="L250" i="16" s="1"/>
  <c r="J885" i="16"/>
  <c r="K885" i="16" s="1"/>
  <c r="L885" i="16" s="1"/>
  <c r="J658" i="16"/>
  <c r="K658" i="16" s="1"/>
  <c r="I240" i="16"/>
  <c r="K240" i="16" s="1"/>
  <c r="L240" i="16" s="1"/>
  <c r="J600" i="16"/>
  <c r="K600" i="16" s="1"/>
  <c r="I662" i="16"/>
  <c r="K662" i="16" s="1"/>
  <c r="J19" i="16"/>
  <c r="K19" i="16" s="1"/>
  <c r="L19" i="16" s="1"/>
  <c r="J507" i="16"/>
  <c r="K507" i="16" s="1"/>
  <c r="J27" i="16"/>
  <c r="K27" i="16" s="1"/>
  <c r="L27" i="16" s="1"/>
  <c r="I715" i="16"/>
  <c r="K715" i="16" s="1"/>
  <c r="J708" i="16"/>
  <c r="K708" i="16" s="1"/>
  <c r="J293" i="16"/>
  <c r="K293" i="16" s="1"/>
  <c r="L293" i="16" s="1"/>
  <c r="J990" i="16"/>
  <c r="K990" i="16" s="1"/>
  <c r="L990" i="16" s="1"/>
  <c r="I711" i="16"/>
  <c r="K711" i="16" s="1"/>
  <c r="J759" i="16"/>
  <c r="K759" i="16" s="1"/>
  <c r="I259" i="16"/>
  <c r="K259" i="16" s="1"/>
  <c r="L259" i="16" s="1"/>
  <c r="J836" i="16"/>
  <c r="K836" i="16" s="1"/>
  <c r="L836" i="16" s="1"/>
  <c r="J989" i="16"/>
  <c r="K989" i="16" s="1"/>
  <c r="L989" i="16" s="1"/>
  <c r="I57" i="16"/>
  <c r="K57" i="16" s="1"/>
  <c r="L57" i="16" s="1"/>
  <c r="I288" i="16"/>
  <c r="K288" i="16" s="1"/>
  <c r="L288" i="16" s="1"/>
  <c r="J116" i="16"/>
  <c r="K116" i="16" s="1"/>
  <c r="L116" i="16" s="1"/>
  <c r="I114" i="16"/>
  <c r="K114" i="16" s="1"/>
  <c r="L114" i="16" s="1"/>
  <c r="I146" i="16"/>
  <c r="K146" i="16" s="1"/>
  <c r="L146" i="16" s="1"/>
  <c r="J422" i="16"/>
  <c r="K422" i="16" s="1"/>
  <c r="J30" i="16"/>
  <c r="K30" i="16" s="1"/>
  <c r="L30" i="16" s="1"/>
  <c r="J529" i="16"/>
  <c r="K529" i="16" s="1"/>
  <c r="J681" i="16"/>
  <c r="K681" i="16" s="1"/>
  <c r="J204" i="16"/>
  <c r="K204" i="16" s="1"/>
  <c r="L204" i="16" s="1"/>
  <c r="J379" i="16"/>
  <c r="K379" i="16" s="1"/>
  <c r="I368" i="16"/>
  <c r="K368" i="16" s="1"/>
  <c r="I508" i="16"/>
  <c r="K508" i="16" s="1"/>
  <c r="J6" i="16"/>
  <c r="K6" i="16" s="1"/>
  <c r="L6" i="16" s="1"/>
  <c r="J202" i="16"/>
  <c r="K202" i="16" s="1"/>
  <c r="L202" i="16" s="1"/>
  <c r="J388" i="16"/>
  <c r="K388" i="16" s="1"/>
  <c r="I649" i="16"/>
  <c r="K649" i="16" s="1"/>
  <c r="I199" i="16"/>
  <c r="K199" i="16" s="1"/>
  <c r="L199" i="16" s="1"/>
  <c r="J201" i="16"/>
  <c r="K201" i="16" s="1"/>
  <c r="L201" i="16" s="1"/>
  <c r="I717" i="16"/>
  <c r="K717" i="16" s="1"/>
  <c r="L717" i="16" s="1"/>
  <c r="J479" i="16"/>
  <c r="K479" i="16" s="1"/>
  <c r="L479" i="16" s="1"/>
  <c r="I487" i="16"/>
  <c r="K487" i="16" s="1"/>
  <c r="L487" i="16" s="1"/>
  <c r="I154" i="16"/>
  <c r="K154" i="16" s="1"/>
  <c r="L154" i="16" s="1"/>
  <c r="I381" i="16"/>
  <c r="K381" i="16" s="1"/>
  <c r="I555" i="16"/>
  <c r="K555" i="16" s="1"/>
  <c r="L555" i="16" s="1"/>
  <c r="I931" i="16"/>
  <c r="K931" i="16" s="1"/>
  <c r="L931" i="16" s="1"/>
  <c r="J994" i="16"/>
  <c r="K994" i="16" s="1"/>
  <c r="I802" i="16"/>
  <c r="K802" i="16" s="1"/>
  <c r="J441" i="16"/>
  <c r="K441" i="16" s="1"/>
  <c r="J511" i="16"/>
  <c r="K511" i="16" s="1"/>
  <c r="J25" i="16"/>
  <c r="K25" i="16" s="1"/>
  <c r="L25" i="16" s="1"/>
  <c r="J666" i="16"/>
  <c r="K666" i="16" s="1"/>
  <c r="I672" i="16"/>
  <c r="K672" i="16" s="1"/>
  <c r="J548" i="16"/>
  <c r="K548" i="16" s="1"/>
  <c r="J239" i="16"/>
  <c r="K239" i="16" s="1"/>
  <c r="L239" i="16" s="1"/>
  <c r="I473" i="16"/>
  <c r="K473" i="16" s="1"/>
  <c r="J428" i="16"/>
  <c r="K428" i="16" s="1"/>
  <c r="I682" i="16"/>
  <c r="K682" i="16" s="1"/>
  <c r="J616" i="16"/>
  <c r="K616" i="16" s="1"/>
  <c r="I286" i="16"/>
  <c r="K286" i="16" s="1"/>
  <c r="L286" i="16" s="1"/>
  <c r="J484" i="16"/>
  <c r="K484" i="16" s="1"/>
  <c r="I152" i="16"/>
  <c r="K152" i="16" s="1"/>
  <c r="L152" i="16" s="1"/>
  <c r="I752" i="16"/>
  <c r="K752" i="16" s="1"/>
  <c r="J668" i="16"/>
  <c r="K668" i="16" s="1"/>
  <c r="J96" i="16"/>
  <c r="K96" i="16" s="1"/>
  <c r="L96" i="16" s="1"/>
  <c r="J506" i="16"/>
  <c r="K506" i="16" s="1"/>
  <c r="L506" i="16" s="1"/>
  <c r="J975" i="16"/>
  <c r="K975" i="16" s="1"/>
  <c r="L975" i="16" s="1"/>
  <c r="J205" i="16"/>
  <c r="K205" i="16" s="1"/>
  <c r="L205" i="16" s="1"/>
  <c r="J912" i="16"/>
  <c r="K912" i="16" s="1"/>
  <c r="J497" i="16"/>
  <c r="K497" i="16" s="1"/>
  <c r="L497" i="16" s="1"/>
  <c r="J747" i="16"/>
  <c r="K747" i="16" s="1"/>
  <c r="I520" i="16"/>
  <c r="K520" i="16" s="1"/>
  <c r="I964" i="16"/>
  <c r="K964" i="16" s="1"/>
  <c r="J712" i="16"/>
  <c r="K712" i="16" s="1"/>
  <c r="I185" i="16"/>
  <c r="K185" i="16" s="1"/>
  <c r="L185" i="16" s="1"/>
  <c r="I319" i="16"/>
  <c r="K319" i="16" s="1"/>
  <c r="J692" i="16"/>
  <c r="K692" i="16" s="1"/>
  <c r="I942" i="16"/>
  <c r="K942" i="16" s="1"/>
  <c r="I111" i="16"/>
  <c r="K111" i="16" s="1"/>
  <c r="L111" i="16" s="1"/>
  <c r="I411" i="16"/>
  <c r="K411" i="16" s="1"/>
  <c r="I560" i="16"/>
  <c r="K560" i="16" s="1"/>
  <c r="I891" i="16"/>
  <c r="K891" i="16" s="1"/>
  <c r="I589" i="16"/>
  <c r="K589" i="16" s="1"/>
  <c r="I741" i="16"/>
  <c r="K741" i="16" s="1"/>
  <c r="L741" i="16" s="1"/>
  <c r="J252" i="16"/>
  <c r="K252" i="16" s="1"/>
  <c r="L252" i="16" s="1"/>
  <c r="I393" i="16"/>
  <c r="K393" i="16" s="1"/>
  <c r="L393" i="16" s="1"/>
  <c r="I667" i="16"/>
  <c r="K667" i="16" s="1"/>
  <c r="I588" i="16"/>
  <c r="K588" i="16" s="1"/>
  <c r="L588" i="16" s="1"/>
  <c r="J515" i="16"/>
  <c r="K515" i="16" s="1"/>
  <c r="L515" i="16" s="1"/>
  <c r="I447" i="16"/>
  <c r="K447" i="16" s="1"/>
  <c r="L447" i="16" s="1"/>
  <c r="I5" i="16"/>
  <c r="K5" i="16" s="1"/>
  <c r="L5" i="16" s="1"/>
  <c r="J760" i="16"/>
  <c r="K760" i="16" s="1"/>
  <c r="J76" i="16"/>
  <c r="K76" i="16" s="1"/>
  <c r="L76" i="16" s="1"/>
  <c r="I218" i="16"/>
  <c r="K218" i="16" s="1"/>
  <c r="L218" i="16" s="1"/>
  <c r="I533" i="16"/>
  <c r="K533" i="16" s="1"/>
  <c r="I433" i="16"/>
  <c r="K433" i="16" s="1"/>
  <c r="J336" i="16"/>
  <c r="K336" i="16" s="1"/>
  <c r="I380" i="16"/>
  <c r="K380" i="16" s="1"/>
  <c r="J443" i="16"/>
  <c r="K443" i="16" s="1"/>
  <c r="I128" i="16"/>
  <c r="K128" i="16" s="1"/>
  <c r="L128" i="16" s="1"/>
  <c r="I880" i="16"/>
  <c r="K880" i="16" s="1"/>
  <c r="J429" i="16"/>
  <c r="K429" i="16" s="1"/>
  <c r="I602" i="16"/>
  <c r="K602" i="16" s="1"/>
  <c r="I898" i="16"/>
  <c r="K898" i="16" s="1"/>
  <c r="J714" i="16"/>
  <c r="K714" i="16" s="1"/>
  <c r="I568" i="16"/>
  <c r="K568" i="16" s="1"/>
  <c r="L568" i="16" s="1"/>
  <c r="I956" i="16"/>
  <c r="K956" i="16" s="1"/>
  <c r="J771" i="16"/>
  <c r="K771" i="16" s="1"/>
  <c r="L771" i="16" s="1"/>
  <c r="J135" i="16"/>
  <c r="K135" i="16" s="1"/>
  <c r="L135" i="16" s="1"/>
  <c r="J31" i="16"/>
  <c r="K31" i="16" s="1"/>
  <c r="L31" i="16" s="1"/>
  <c r="J257" i="16"/>
  <c r="K257" i="16" s="1"/>
  <c r="L257" i="16" s="1"/>
  <c r="I235" i="16"/>
  <c r="K235" i="16" s="1"/>
  <c r="L235" i="16" s="1"/>
  <c r="I642" i="16"/>
  <c r="K642" i="16" s="1"/>
  <c r="J266" i="16"/>
  <c r="K266" i="16" s="1"/>
  <c r="L266" i="16" s="1"/>
  <c r="J123" i="16"/>
  <c r="K123" i="16" s="1"/>
  <c r="L123" i="16" s="1"/>
  <c r="J780" i="16"/>
  <c r="K780" i="16" s="1"/>
  <c r="J69" i="16"/>
  <c r="K69" i="16" s="1"/>
  <c r="L69" i="16" s="1"/>
  <c r="J701" i="16"/>
  <c r="K701" i="16" s="1"/>
  <c r="I893" i="16"/>
  <c r="K893" i="16" s="1"/>
  <c r="J740" i="16"/>
  <c r="K740" i="16" s="1"/>
  <c r="I351" i="16"/>
  <c r="K351" i="16" s="1"/>
  <c r="I905" i="16"/>
  <c r="K905" i="16" s="1"/>
  <c r="I281" i="16"/>
  <c r="K281" i="16" s="1"/>
  <c r="L281" i="16" s="1"/>
  <c r="I716" i="16"/>
  <c r="K716" i="16" s="1"/>
  <c r="J167" i="16"/>
  <c r="K167" i="16" s="1"/>
  <c r="L167" i="16" s="1"/>
  <c r="I612" i="16"/>
  <c r="K612" i="16" s="1"/>
  <c r="J102" i="16"/>
  <c r="K102" i="16" s="1"/>
  <c r="L102" i="16" s="1"/>
  <c r="J291" i="16"/>
  <c r="K291" i="16" s="1"/>
  <c r="L291" i="16" s="1"/>
  <c r="J968" i="16"/>
  <c r="K968" i="16" s="1"/>
  <c r="L968" i="16" s="1"/>
  <c r="J231" i="16"/>
  <c r="K231" i="16" s="1"/>
  <c r="L231" i="16" s="1"/>
  <c r="J974" i="16"/>
  <c r="K974" i="16" s="1"/>
  <c r="I777" i="16"/>
  <c r="K777" i="16" s="1"/>
  <c r="L777" i="16" s="1"/>
  <c r="I947" i="16"/>
  <c r="K947" i="16" s="1"/>
  <c r="I772" i="16"/>
  <c r="K772" i="16" s="1"/>
  <c r="L772" i="16" s="1"/>
  <c r="J314" i="16"/>
  <c r="K314" i="16" s="1"/>
  <c r="L314" i="16" s="1"/>
  <c r="J16" i="16"/>
  <c r="K16" i="16" s="1"/>
  <c r="L16" i="16" s="1"/>
  <c r="I813" i="16"/>
  <c r="K813" i="16" s="1"/>
  <c r="J407" i="16"/>
  <c r="K407" i="16" s="1"/>
  <c r="I63" i="16"/>
  <c r="K63" i="16" s="1"/>
  <c r="L63" i="16" s="1"/>
  <c r="I408" i="16"/>
  <c r="K408" i="16" s="1"/>
  <c r="J526" i="16"/>
  <c r="K526" i="16" s="1"/>
  <c r="L526" i="16" s="1"/>
  <c r="J960" i="16"/>
  <c r="K960" i="16" s="1"/>
  <c r="L960" i="16" s="1"/>
  <c r="J580" i="16"/>
  <c r="K580" i="16" s="1"/>
  <c r="L580" i="16" s="1"/>
  <c r="J637" i="16"/>
  <c r="K637" i="16" s="1"/>
  <c r="L637" i="16" s="1"/>
  <c r="I881" i="16"/>
  <c r="K881" i="16" s="1"/>
  <c r="I933" i="16"/>
  <c r="K933" i="16" s="1"/>
  <c r="I601" i="16"/>
  <c r="K601" i="16" s="1"/>
  <c r="L601" i="16" s="1"/>
  <c r="I549" i="16"/>
  <c r="K549" i="16" s="1"/>
  <c r="I650" i="16"/>
  <c r="K650" i="16" s="1"/>
  <c r="I982" i="16"/>
  <c r="K982" i="16" s="1"/>
  <c r="J438" i="16"/>
  <c r="K438" i="16" s="1"/>
  <c r="I572" i="16"/>
  <c r="K572" i="16" s="1"/>
  <c r="I87" i="16"/>
  <c r="K87" i="16" s="1"/>
  <c r="L87" i="16" s="1"/>
  <c r="J597" i="16"/>
  <c r="K597" i="16" s="1"/>
  <c r="I444" i="16"/>
  <c r="K444" i="16" s="1"/>
  <c r="J608" i="16"/>
  <c r="K608" i="16" s="1"/>
  <c r="I350" i="16"/>
  <c r="K350" i="16" s="1"/>
  <c r="I823" i="16"/>
  <c r="K823" i="16" s="1"/>
  <c r="I420" i="16"/>
  <c r="K420" i="16" s="1"/>
  <c r="I614" i="16"/>
  <c r="K614" i="16" s="1"/>
  <c r="I126" i="16"/>
  <c r="K126" i="16" s="1"/>
  <c r="L126" i="16" s="1"/>
  <c r="I360" i="16"/>
  <c r="K360" i="16" s="1"/>
  <c r="I265" i="16"/>
  <c r="K265" i="16" s="1"/>
  <c r="L265" i="16" s="1"/>
  <c r="I665" i="16"/>
  <c r="K665" i="16" s="1"/>
  <c r="I315" i="16"/>
  <c r="K315" i="16" s="1"/>
  <c r="I453" i="16"/>
  <c r="K453" i="16" s="1"/>
  <c r="J575" i="16"/>
  <c r="K575" i="16" s="1"/>
  <c r="I384" i="16"/>
  <c r="K384" i="16" s="1"/>
  <c r="J36" i="16"/>
  <c r="K36" i="16" s="1"/>
  <c r="L36" i="16" s="1"/>
  <c r="J954" i="16"/>
  <c r="K954" i="16" s="1"/>
  <c r="J245" i="16"/>
  <c r="K245" i="16" s="1"/>
  <c r="L245" i="16" s="1"/>
  <c r="J463" i="16"/>
  <c r="K463" i="16" s="1"/>
  <c r="J131" i="16"/>
  <c r="K131" i="16" s="1"/>
  <c r="L131" i="16" s="1"/>
  <c r="I869" i="16"/>
  <c r="K869" i="16" s="1"/>
  <c r="J120" i="16"/>
  <c r="K120" i="16" s="1"/>
  <c r="L120" i="16" s="1"/>
  <c r="I584" i="16"/>
  <c r="K584" i="16" s="1"/>
  <c r="J604" i="16"/>
  <c r="K604" i="16" s="1"/>
  <c r="L604" i="16" s="1"/>
  <c r="J928" i="16"/>
  <c r="K928" i="16" s="1"/>
  <c r="L928" i="16" s="1"/>
  <c r="J513" i="16"/>
  <c r="K513" i="16" s="1"/>
  <c r="L513" i="16" s="1"/>
  <c r="J899" i="16"/>
  <c r="K899" i="16" s="1"/>
  <c r="J476" i="16"/>
  <c r="K476" i="16" s="1"/>
  <c r="J248" i="16"/>
  <c r="K248" i="16" s="1"/>
  <c r="L248" i="16" s="1"/>
  <c r="I830" i="16"/>
  <c r="K830" i="16" s="1"/>
  <c r="I237" i="16"/>
  <c r="K237" i="16" s="1"/>
  <c r="L237" i="16" s="1"/>
  <c r="I349" i="16"/>
  <c r="K349" i="16" s="1"/>
  <c r="I820" i="16"/>
  <c r="K820" i="16" s="1"/>
  <c r="J229" i="16"/>
  <c r="K229" i="16" s="1"/>
  <c r="L229" i="16" s="1"/>
  <c r="J545" i="16"/>
  <c r="K545" i="16" s="1"/>
  <c r="J326" i="16"/>
  <c r="K326" i="16" s="1"/>
  <c r="I284" i="16"/>
  <c r="K284" i="16" s="1"/>
  <c r="L284" i="16" s="1"/>
  <c r="I939" i="16"/>
  <c r="K939" i="16" s="1"/>
  <c r="I749" i="16"/>
  <c r="K749" i="16" s="1"/>
  <c r="J145" i="16"/>
  <c r="K145" i="16" s="1"/>
  <c r="L145" i="16" s="1"/>
  <c r="I369" i="16"/>
  <c r="K369" i="16" s="1"/>
  <c r="L369" i="16" s="1"/>
  <c r="I107" i="16"/>
  <c r="K107" i="16" s="1"/>
  <c r="L107" i="16" s="1"/>
  <c r="J88" i="16"/>
  <c r="K88" i="16" s="1"/>
  <c r="L88" i="16" s="1"/>
  <c r="J424" i="16"/>
  <c r="K424" i="16" s="1"/>
  <c r="J495" i="16"/>
  <c r="K495" i="16" s="1"/>
  <c r="I15" i="16"/>
  <c r="K15" i="16" s="1"/>
  <c r="L15" i="16" s="1"/>
  <c r="I774" i="16"/>
  <c r="K774" i="16" s="1"/>
  <c r="I203" i="16"/>
  <c r="K203" i="16" s="1"/>
  <c r="L203" i="16" s="1"/>
  <c r="J138" i="16"/>
  <c r="K138" i="16" s="1"/>
  <c r="L138" i="16" s="1"/>
  <c r="I437" i="16"/>
  <c r="K437" i="16" s="1"/>
  <c r="L437" i="16" s="1"/>
  <c r="J639" i="16"/>
  <c r="K639" i="16" s="1"/>
  <c r="I872" i="16"/>
  <c r="K872" i="16" s="1"/>
  <c r="J553" i="16"/>
  <c r="K553" i="16" s="1"/>
  <c r="I300" i="16"/>
  <c r="K300" i="16" s="1"/>
  <c r="J732" i="16"/>
  <c r="K732" i="16" s="1"/>
  <c r="I60" i="16"/>
  <c r="K60" i="16" s="1"/>
  <c r="L60" i="16" s="1"/>
  <c r="I170" i="16"/>
  <c r="K170" i="16" s="1"/>
  <c r="L170" i="16" s="1"/>
  <c r="J44" i="16"/>
  <c r="K44" i="16" s="1"/>
  <c r="L44" i="16" s="1"/>
  <c r="J365" i="16"/>
  <c r="K365" i="16" s="1"/>
  <c r="J651" i="16"/>
  <c r="K651" i="16" s="1"/>
  <c r="J227" i="16"/>
  <c r="K227" i="16" s="1"/>
  <c r="L227" i="16" s="1"/>
  <c r="I693" i="16"/>
  <c r="K693" i="16" s="1"/>
  <c r="I607" i="16"/>
  <c r="K607" i="16" s="1"/>
  <c r="I461" i="16"/>
  <c r="K461" i="16" s="1"/>
  <c r="I873" i="16"/>
  <c r="K873" i="16" s="1"/>
  <c r="I550" i="16"/>
  <c r="K550" i="16" s="1"/>
  <c r="J835" i="16"/>
  <c r="K835" i="16" s="1"/>
  <c r="J691" i="16"/>
  <c r="K691" i="16" s="1"/>
  <c r="I753" i="16"/>
  <c r="K753" i="16" s="1"/>
  <c r="I909" i="16"/>
  <c r="K909" i="16" s="1"/>
  <c r="I876" i="16"/>
  <c r="K876" i="16" s="1"/>
  <c r="I279" i="16"/>
  <c r="K279" i="16" s="1"/>
  <c r="L279" i="16" s="1"/>
  <c r="I166" i="16"/>
  <c r="K166" i="16" s="1"/>
  <c r="L166" i="16" s="1"/>
  <c r="J354" i="16"/>
  <c r="K354" i="16" s="1"/>
  <c r="L354" i="16" s="1"/>
  <c r="J959" i="16"/>
  <c r="K959" i="16" s="1"/>
  <c r="L959" i="16" s="1"/>
  <c r="I676" i="16"/>
  <c r="K676" i="16" s="1"/>
  <c r="L676" i="16" s="1"/>
  <c r="J913" i="16"/>
  <c r="K913" i="16" s="1"/>
  <c r="L913" i="16" s="1"/>
  <c r="J37" i="16"/>
  <c r="K37" i="16" s="1"/>
  <c r="L37" i="16" s="1"/>
  <c r="J534" i="16"/>
  <c r="K534" i="16" s="1"/>
  <c r="J918" i="16"/>
  <c r="K918" i="16" s="1"/>
  <c r="I385" i="16"/>
  <c r="K385" i="16" s="1"/>
  <c r="I768" i="16"/>
  <c r="K768" i="16" s="1"/>
  <c r="J719" i="16"/>
  <c r="K719" i="16" s="1"/>
  <c r="J623" i="16"/>
  <c r="K623" i="16" s="1"/>
  <c r="I448" i="16"/>
  <c r="K448" i="16" s="1"/>
  <c r="J856" i="16"/>
  <c r="K856" i="16" s="1"/>
  <c r="L856" i="16" s="1"/>
  <c r="J269" i="16"/>
  <c r="K269" i="16" s="1"/>
  <c r="L269" i="16" s="1"/>
  <c r="J654" i="16"/>
  <c r="K654" i="16" s="1"/>
  <c r="L654" i="16" s="1"/>
  <c r="J781" i="16"/>
  <c r="K781" i="16" s="1"/>
  <c r="J707" i="16"/>
  <c r="K707" i="16" s="1"/>
  <c r="I178" i="16"/>
  <c r="K178" i="16" s="1"/>
  <c r="L178" i="16" s="1"/>
  <c r="I633" i="16"/>
  <c r="K633" i="16" s="1"/>
  <c r="I273" i="16"/>
  <c r="K273" i="16" s="1"/>
  <c r="L273" i="16" s="1"/>
  <c r="J862" i="16"/>
  <c r="K862" i="16" s="1"/>
  <c r="I870" i="16"/>
  <c r="K870" i="16" s="1"/>
  <c r="I81" i="16"/>
  <c r="K81" i="16" s="1"/>
  <c r="L81" i="16" s="1"/>
  <c r="I969" i="16"/>
  <c r="K969" i="16" s="1"/>
  <c r="I84" i="16"/>
  <c r="K84" i="16" s="1"/>
  <c r="L84" i="16" s="1"/>
  <c r="I864" i="16"/>
  <c r="K864" i="16" s="1"/>
  <c r="J356" i="16"/>
  <c r="K356" i="16" s="1"/>
  <c r="J54" i="16"/>
  <c r="K54" i="16" s="1"/>
  <c r="L54" i="16" s="1"/>
  <c r="I214" i="16"/>
  <c r="K214" i="16" s="1"/>
  <c r="L214" i="16" s="1"/>
  <c r="I462" i="16"/>
  <c r="K462" i="16" s="1"/>
  <c r="J157" i="16"/>
  <c r="K157" i="16" s="1"/>
  <c r="L157" i="16" s="1"/>
  <c r="J137" i="16"/>
  <c r="K137" i="16" s="1"/>
  <c r="L137" i="16" s="1"/>
  <c r="J617" i="16"/>
  <c r="K617" i="16" s="1"/>
  <c r="I859" i="16"/>
  <c r="K859" i="16" s="1"/>
  <c r="I77" i="16"/>
  <c r="K77" i="16" s="1"/>
  <c r="L77" i="16" s="1"/>
  <c r="I153" i="16"/>
  <c r="K153" i="16" s="1"/>
  <c r="L153" i="16" s="1"/>
  <c r="J374" i="16"/>
  <c r="K374" i="16" s="1"/>
  <c r="I592" i="16"/>
  <c r="K592" i="16" s="1"/>
  <c r="J705" i="16"/>
  <c r="K705" i="16" s="1"/>
  <c r="I375" i="16"/>
  <c r="K375" i="16" s="1"/>
  <c r="I465" i="16"/>
  <c r="K465" i="16" s="1"/>
  <c r="J737" i="16"/>
  <c r="K737" i="16" s="1"/>
  <c r="I754" i="16"/>
  <c r="K754" i="16" s="1"/>
  <c r="I450" i="16"/>
  <c r="K450" i="16" s="1"/>
  <c r="J162" i="16"/>
  <c r="K162" i="16" s="1"/>
  <c r="L162" i="16" s="1"/>
  <c r="J527" i="16"/>
  <c r="K527" i="16" s="1"/>
  <c r="J338" i="16"/>
  <c r="K338" i="16" s="1"/>
  <c r="I516" i="16"/>
  <c r="K516" i="16" s="1"/>
  <c r="J957" i="16"/>
  <c r="K957" i="16" s="1"/>
  <c r="I785" i="16"/>
  <c r="K785" i="16" s="1"/>
  <c r="I372" i="16"/>
  <c r="K372" i="16" s="1"/>
  <c r="J688" i="16"/>
  <c r="K688" i="16" s="1"/>
  <c r="J729" i="16"/>
  <c r="K729" i="16" s="1"/>
  <c r="I164" i="16"/>
  <c r="K164" i="16" s="1"/>
  <c r="L164" i="16" s="1"/>
  <c r="J647" i="16"/>
  <c r="K647" i="16" s="1"/>
  <c r="I554" i="16"/>
  <c r="K554" i="16" s="1"/>
  <c r="I421" i="16"/>
  <c r="K421" i="16" s="1"/>
  <c r="J20" i="16"/>
  <c r="K20" i="16" s="1"/>
  <c r="L20" i="16" s="1"/>
  <c r="J687" i="16"/>
  <c r="K687" i="16" s="1"/>
  <c r="J664" i="16"/>
  <c r="K664" i="16" s="1"/>
  <c r="I663" i="16"/>
  <c r="K663" i="16" s="1"/>
  <c r="I902" i="16"/>
  <c r="K902" i="16" s="1"/>
  <c r="I571" i="16"/>
  <c r="K571" i="16" s="1"/>
  <c r="J500" i="16"/>
  <c r="K500" i="16" s="1"/>
  <c r="I757" i="16"/>
  <c r="K757" i="16" s="1"/>
  <c r="J460" i="16"/>
  <c r="K460" i="16" s="1"/>
  <c r="I962" i="16"/>
  <c r="K962" i="16" s="1"/>
  <c r="I821" i="16"/>
  <c r="K821" i="16" s="1"/>
  <c r="I26" i="16"/>
  <c r="K26" i="16" s="1"/>
  <c r="L26" i="16" s="1"/>
  <c r="I728" i="16"/>
  <c r="K728" i="16" s="1"/>
  <c r="I124" i="16"/>
  <c r="K124" i="16" s="1"/>
  <c r="L124" i="16" s="1"/>
  <c r="J401" i="16"/>
  <c r="K401" i="16" s="1"/>
  <c r="I85" i="16"/>
  <c r="K85" i="16" s="1"/>
  <c r="L85" i="16" s="1"/>
  <c r="I840" i="16"/>
  <c r="K840" i="16" s="1"/>
  <c r="I838" i="16"/>
  <c r="K838" i="16" s="1"/>
  <c r="I377" i="16"/>
  <c r="K377" i="16" s="1"/>
  <c r="J897" i="16"/>
  <c r="K897" i="16" s="1"/>
  <c r="J586" i="16"/>
  <c r="K586" i="16" s="1"/>
  <c r="J858" i="16"/>
  <c r="K858" i="16" s="1"/>
  <c r="I292" i="16"/>
  <c r="K292" i="16" s="1"/>
  <c r="J148" i="16"/>
  <c r="K148" i="16" s="1"/>
  <c r="L148" i="16" s="1"/>
  <c r="J18" i="16"/>
  <c r="K18" i="16" s="1"/>
  <c r="L18" i="16" s="1"/>
  <c r="J121" i="16"/>
  <c r="K121" i="16" s="1"/>
  <c r="L121" i="16" s="1"/>
  <c r="J251" i="16"/>
  <c r="K251" i="16" s="1"/>
  <c r="L251" i="16" s="1"/>
  <c r="J117" i="16"/>
  <c r="K117" i="16" s="1"/>
  <c r="L117" i="16" s="1"/>
  <c r="J986" i="16"/>
  <c r="K986" i="16" s="1"/>
  <c r="I301" i="16"/>
  <c r="K301" i="16" s="1"/>
  <c r="J480" i="16"/>
  <c r="K480" i="16" s="1"/>
  <c r="J180" i="16"/>
  <c r="K180" i="16" s="1"/>
  <c r="L180" i="16" s="1"/>
  <c r="J216" i="16"/>
  <c r="K216" i="16" s="1"/>
  <c r="L216" i="16" s="1"/>
  <c r="J404" i="16"/>
  <c r="K404" i="16" s="1"/>
  <c r="J671" i="16"/>
  <c r="K671" i="16" s="1"/>
  <c r="J112" i="16"/>
  <c r="K112" i="16" s="1"/>
  <c r="L112" i="16" s="1"/>
  <c r="J321" i="16"/>
  <c r="K321" i="16" s="1"/>
  <c r="J542" i="16"/>
  <c r="K542" i="16" s="1"/>
  <c r="J547" i="16"/>
  <c r="K547" i="16" s="1"/>
  <c r="J946" i="16"/>
  <c r="K946" i="16" s="1"/>
  <c r="I472" i="16"/>
  <c r="K472" i="16" s="1"/>
  <c r="I232" i="16"/>
  <c r="K232" i="16" s="1"/>
  <c r="L232" i="16" s="1"/>
  <c r="J927" i="16"/>
  <c r="K927" i="16" s="1"/>
  <c r="L927" i="16" s="1"/>
  <c r="J643" i="16"/>
  <c r="K643" i="16" s="1"/>
  <c r="J920" i="16"/>
  <c r="K920" i="16" s="1"/>
  <c r="J746" i="16"/>
  <c r="K746" i="16" s="1"/>
  <c r="I911" i="16"/>
  <c r="K911" i="16" s="1"/>
  <c r="J395" i="16"/>
  <c r="K395" i="16" s="1"/>
  <c r="J626" i="16"/>
  <c r="K626" i="16" s="1"/>
  <c r="I953" i="16"/>
  <c r="K953" i="16" s="1"/>
  <c r="J95" i="16"/>
  <c r="K95" i="16" s="1"/>
  <c r="L95" i="16" s="1"/>
  <c r="I877" i="16"/>
  <c r="K877" i="16" s="1"/>
  <c r="J710" i="16"/>
  <c r="K710" i="16" s="1"/>
  <c r="I287" i="16"/>
  <c r="K287" i="16" s="1"/>
  <c r="L287" i="16" s="1"/>
  <c r="I308" i="16"/>
  <c r="K308" i="16" s="1"/>
  <c r="J105" i="16"/>
  <c r="K105" i="16" s="1"/>
  <c r="L105" i="16" s="1"/>
  <c r="I177" i="16"/>
  <c r="K177" i="16" s="1"/>
  <c r="L177" i="16" s="1"/>
  <c r="I528" i="16"/>
  <c r="K528" i="16" s="1"/>
  <c r="I322" i="16"/>
  <c r="K322" i="16" s="1"/>
  <c r="I482" i="16"/>
  <c r="K482" i="16" s="1"/>
  <c r="J208" i="16"/>
  <c r="K208" i="16" s="1"/>
  <c r="L208" i="16" s="1"/>
  <c r="I904" i="16"/>
  <c r="K904" i="16" s="1"/>
  <c r="I256" i="16"/>
  <c r="K256" i="16" s="1"/>
  <c r="L256" i="16" s="1"/>
  <c r="J416" i="16"/>
  <c r="K416" i="16" s="1"/>
  <c r="I514" i="16"/>
  <c r="K514" i="16" s="1"/>
  <c r="J973" i="16"/>
  <c r="K973" i="16" s="1"/>
  <c r="J193" i="16"/>
  <c r="K193" i="16" s="1"/>
  <c r="L193" i="16" s="1"/>
  <c r="I564" i="16"/>
  <c r="K564" i="16" s="1"/>
  <c r="I451" i="16"/>
  <c r="K451" i="16" s="1"/>
  <c r="J598" i="16"/>
  <c r="K598" i="16" s="1"/>
  <c r="I254" i="16"/>
  <c r="K254" i="16" s="1"/>
  <c r="L254" i="16" s="1"/>
  <c r="I730" i="16"/>
  <c r="K730" i="16" s="1"/>
  <c r="J10" i="16"/>
  <c r="K10" i="16" s="1"/>
  <c r="L10" i="16" s="1"/>
  <c r="I923" i="16"/>
  <c r="K923" i="16" s="1"/>
  <c r="J68" i="16"/>
  <c r="K68" i="16" s="1"/>
  <c r="L68" i="16" s="1"/>
  <c r="I648" i="16"/>
  <c r="K648" i="16" s="1"/>
  <c r="J621" i="16"/>
  <c r="K621" i="16" s="1"/>
  <c r="J277" i="16"/>
  <c r="K277" i="16" s="1"/>
  <c r="L277" i="16" s="1"/>
  <c r="J800" i="16"/>
  <c r="K800" i="16" s="1"/>
  <c r="J807" i="16"/>
  <c r="K807" i="16" s="1"/>
  <c r="J765" i="16"/>
  <c r="K765" i="16" s="1"/>
  <c r="J867" i="16"/>
  <c r="K867" i="16" s="1"/>
  <c r="J700" i="16"/>
  <c r="K700" i="16" s="1"/>
  <c r="I925" i="16"/>
  <c r="K925" i="16" s="1"/>
  <c r="J187" i="16"/>
  <c r="K187" i="16" s="1"/>
  <c r="L187" i="16" s="1"/>
  <c r="I656" i="16"/>
  <c r="K656" i="16" s="1"/>
  <c r="J213" i="16"/>
  <c r="K213" i="16" s="1"/>
  <c r="L213" i="16" s="1"/>
  <c r="J82" i="16"/>
  <c r="K82" i="16" s="1"/>
  <c r="L82" i="16" s="1"/>
  <c r="I396" i="16"/>
  <c r="K396" i="16" s="1"/>
  <c r="I724" i="16"/>
  <c r="K724" i="16" s="1"/>
  <c r="I221" i="16"/>
  <c r="K221" i="16" s="1"/>
  <c r="L221" i="16" s="1"/>
  <c r="I475" i="16"/>
  <c r="K475" i="16" s="1"/>
  <c r="J980" i="16"/>
  <c r="K980" i="16" s="1"/>
  <c r="I419" i="16"/>
  <c r="K419" i="16" s="1"/>
  <c r="J984" i="16"/>
  <c r="K984" i="16" s="1"/>
  <c r="J264" i="16"/>
  <c r="K264" i="16" s="1"/>
  <c r="L264" i="16" s="1"/>
  <c r="I644" i="16"/>
  <c r="K644" i="16" s="1"/>
  <c r="L644" i="16" s="1"/>
  <c r="I901" i="16"/>
  <c r="K901" i="16" s="1"/>
  <c r="J370" i="16"/>
  <c r="K370" i="16" s="1"/>
  <c r="J582" i="16"/>
  <c r="K582" i="16" s="1"/>
  <c r="J640" i="16"/>
  <c r="K640" i="16" s="1"/>
  <c r="I179" i="16"/>
  <c r="K179" i="16" s="1"/>
  <c r="L179" i="16" s="1"/>
  <c r="J168" i="16"/>
  <c r="K168" i="16" s="1"/>
  <c r="L168" i="16" s="1"/>
  <c r="J863" i="16"/>
  <c r="K863" i="16" s="1"/>
  <c r="J630" i="16"/>
  <c r="K630" i="16" s="1"/>
  <c r="J706" i="16"/>
  <c r="K706" i="16" s="1"/>
  <c r="I241" i="16"/>
  <c r="K241" i="16" s="1"/>
  <c r="L241" i="16" s="1"/>
  <c r="I857" i="16"/>
  <c r="K857" i="16" s="1"/>
  <c r="I274" i="16"/>
  <c r="K274" i="16" s="1"/>
  <c r="L274" i="16" s="1"/>
  <c r="J695" i="16"/>
  <c r="K695" i="16" s="1"/>
  <c r="I606" i="16"/>
  <c r="K606" i="16" s="1"/>
  <c r="I841" i="16"/>
  <c r="K841" i="16" s="1"/>
  <c r="I310" i="16"/>
  <c r="K310" i="16" s="1"/>
  <c r="I504" i="16"/>
  <c r="K504" i="16" s="1"/>
  <c r="I316" i="16"/>
  <c r="K316" i="16" s="1"/>
  <c r="J569" i="16"/>
  <c r="K569" i="16" s="1"/>
  <c r="I223" i="16"/>
  <c r="K223" i="16" s="1"/>
  <c r="L223" i="16" s="1"/>
  <c r="J685" i="16"/>
  <c r="K685" i="16" s="1"/>
  <c r="L685" i="16" s="1"/>
  <c r="I573" i="16"/>
  <c r="K573" i="16" s="1"/>
  <c r="I160" i="16"/>
  <c r="K160" i="16" s="1"/>
  <c r="L160" i="16" s="1"/>
  <c r="I594" i="16"/>
  <c r="K594" i="16" s="1"/>
  <c r="I770" i="16"/>
  <c r="K770" i="16" s="1"/>
  <c r="J988" i="16"/>
  <c r="K988" i="16" s="1"/>
  <c r="J955" i="16"/>
  <c r="K955" i="16" s="1"/>
  <c r="J557" i="16"/>
  <c r="K557" i="16" s="1"/>
  <c r="J704" i="16"/>
  <c r="K704" i="16" s="1"/>
  <c r="L704" i="16" s="1"/>
  <c r="I345" i="16"/>
  <c r="K345" i="16" s="1"/>
  <c r="L345" i="16" s="1"/>
  <c r="I965" i="16"/>
  <c r="K965" i="16" s="1"/>
  <c r="J337" i="16"/>
  <c r="K337" i="16" s="1"/>
  <c r="I278" i="16"/>
  <c r="K278" i="16" s="1"/>
  <c r="L278" i="16" s="1"/>
  <c r="J311" i="16"/>
  <c r="K311" i="16" s="1"/>
  <c r="I151" i="16"/>
  <c r="K151" i="16" s="1"/>
  <c r="L151" i="16" s="1"/>
  <c r="J722" i="16"/>
  <c r="K722" i="16" s="1"/>
  <c r="I661" i="16"/>
  <c r="K661" i="16" s="1"/>
  <c r="J866" i="16"/>
  <c r="K866" i="16" s="1"/>
  <c r="J405" i="16"/>
  <c r="K405" i="16" s="1"/>
  <c r="I440" i="16"/>
  <c r="K440" i="16" s="1"/>
  <c r="I743" i="16"/>
  <c r="K743" i="16" s="1"/>
  <c r="I195" i="16"/>
  <c r="K195" i="16" s="1"/>
  <c r="L195" i="16" s="1"/>
  <c r="J163" i="16"/>
  <c r="K163" i="16" s="1"/>
  <c r="L163" i="16" s="1"/>
  <c r="J220" i="16"/>
  <c r="K220" i="16" s="1"/>
  <c r="L220" i="16" s="1"/>
  <c r="J938" i="16"/>
  <c r="K938" i="16" s="1"/>
  <c r="J967" i="16"/>
  <c r="K967" i="16" s="1"/>
  <c r="I865" i="16"/>
  <c r="K865" i="16" s="1"/>
  <c r="I767" i="16"/>
  <c r="K767" i="16" s="1"/>
  <c r="J919" i="16"/>
  <c r="K919" i="16" s="1"/>
  <c r="L919" i="16" s="1"/>
  <c r="I113" i="16"/>
  <c r="K113" i="16" s="1"/>
  <c r="L113" i="16" s="1"/>
  <c r="J144" i="16"/>
  <c r="K144" i="16" s="1"/>
  <c r="L144" i="16" s="1"/>
  <c r="J721" i="16"/>
  <c r="K721" i="16" s="1"/>
  <c r="J874" i="16"/>
  <c r="K874" i="16" s="1"/>
  <c r="L874" i="16" s="1"/>
  <c r="I996" i="16"/>
  <c r="K996" i="16" s="1"/>
  <c r="L996" i="16" s="1"/>
  <c r="J73" i="16"/>
  <c r="K73" i="16" s="1"/>
  <c r="L73" i="16" s="1"/>
  <c r="I457" i="16"/>
  <c r="K457" i="16" s="1"/>
  <c r="L457" i="16" s="1"/>
  <c r="I797" i="16"/>
  <c r="K797" i="16" s="1"/>
  <c r="L797" i="16" s="1"/>
  <c r="J886" i="16"/>
  <c r="K886" i="16" s="1"/>
  <c r="J272" i="16"/>
  <c r="K272" i="16" s="1"/>
  <c r="L272" i="16" s="1"/>
  <c r="J819" i="16"/>
  <c r="K819" i="16" s="1"/>
  <c r="I101" i="16"/>
  <c r="K101" i="16" s="1"/>
  <c r="L101" i="16" s="1"/>
  <c r="I808" i="16"/>
  <c r="K808" i="16" s="1"/>
  <c r="I206" i="16"/>
  <c r="K206" i="16" s="1"/>
  <c r="L206" i="16" s="1"/>
  <c r="J328" i="16"/>
  <c r="K328" i="16" s="1"/>
  <c r="L328" i="16" s="1"/>
  <c r="I521" i="16"/>
  <c r="K521" i="16" s="1"/>
  <c r="L521" i="16" s="1"/>
  <c r="I816" i="16"/>
  <c r="K816" i="16" s="1"/>
  <c r="L816" i="16" s="1"/>
  <c r="I93" i="16"/>
  <c r="K93" i="16" s="1"/>
  <c r="L93" i="16" s="1"/>
  <c r="I267" i="16"/>
  <c r="K267" i="16" s="1"/>
  <c r="L267" i="16" s="1"/>
  <c r="J391" i="16"/>
  <c r="K391" i="16" s="1"/>
  <c r="J158" i="16"/>
  <c r="K158" i="16" s="1"/>
  <c r="L158" i="16" s="1"/>
  <c r="I449" i="16"/>
  <c r="K449" i="16" s="1"/>
  <c r="I791" i="16"/>
  <c r="K791" i="16" s="1"/>
  <c r="J935" i="16"/>
  <c r="K935" i="16" s="1"/>
  <c r="I260" i="16"/>
  <c r="K260" i="16" s="1"/>
  <c r="L260" i="16" s="1"/>
  <c r="I997" i="16"/>
  <c r="K997" i="16" s="1"/>
  <c r="I523" i="16"/>
  <c r="K523" i="16" s="1"/>
  <c r="I134" i="16"/>
  <c r="K134" i="16" s="1"/>
  <c r="L134" i="16" s="1"/>
  <c r="J355" i="16"/>
  <c r="K355" i="16" s="1"/>
  <c r="J132" i="16"/>
  <c r="K132" i="16" s="1"/>
  <c r="L132" i="16" s="1"/>
  <c r="J298" i="16"/>
  <c r="K298" i="16" s="1"/>
  <c r="J283" i="16"/>
  <c r="K283" i="16" s="1"/>
  <c r="L283" i="16" s="1"/>
  <c r="J977" i="16"/>
  <c r="K977" i="16" s="1"/>
  <c r="I756" i="16"/>
  <c r="K756" i="16" s="1"/>
  <c r="I908" i="16"/>
  <c r="K908" i="16" s="1"/>
  <c r="I703" i="16"/>
  <c r="K703" i="16" s="1"/>
  <c r="J739" i="16"/>
  <c r="K739" i="16" s="1"/>
  <c r="J430" i="16"/>
  <c r="K430" i="16" s="1"/>
  <c r="J468" i="16"/>
  <c r="K468" i="16" s="1"/>
  <c r="I645" i="16"/>
  <c r="K645" i="16" s="1"/>
  <c r="J299" i="16"/>
  <c r="K299" i="16" s="1"/>
  <c r="I855" i="16"/>
  <c r="K855" i="16" s="1"/>
  <c r="L855" i="16" s="1"/>
  <c r="J544" i="16"/>
  <c r="K544" i="16" s="1"/>
  <c r="J493" i="16"/>
  <c r="K493" i="16" s="1"/>
  <c r="J833" i="16"/>
  <c r="K833" i="16" s="1"/>
  <c r="I215" i="16"/>
  <c r="K215" i="16" s="1"/>
  <c r="L215" i="16" s="1"/>
  <c r="J675" i="16"/>
  <c r="K675" i="16" s="1"/>
  <c r="I834" i="16"/>
  <c r="K834" i="16" s="1"/>
  <c r="L834" i="16" s="1"/>
  <c r="I948" i="16"/>
  <c r="K948" i="16" s="1"/>
  <c r="L948" i="16" s="1"/>
  <c r="J603" i="16"/>
  <c r="K603" i="16" s="1"/>
  <c r="L603" i="16" s="1"/>
  <c r="I698" i="16"/>
  <c r="K698" i="16" s="1"/>
  <c r="L698" i="16" s="1"/>
  <c r="I173" i="16"/>
  <c r="K173" i="16" s="1"/>
  <c r="L173" i="16" s="1"/>
  <c r="J466" i="16"/>
  <c r="K466" i="16" s="1"/>
  <c r="J22" i="16"/>
  <c r="K22" i="16" s="1"/>
  <c r="L22" i="16" s="1"/>
  <c r="I943" i="16"/>
  <c r="K943" i="16" s="1"/>
  <c r="L943" i="16" s="1"/>
  <c r="J402" i="16"/>
  <c r="K402" i="16" s="1"/>
  <c r="L402" i="16" s="1"/>
  <c r="J852" i="16"/>
  <c r="K852" i="16" s="1"/>
  <c r="L852" i="16" s="1"/>
  <c r="I327" i="16"/>
  <c r="K327" i="16" s="1"/>
  <c r="L327" i="16" s="1"/>
  <c r="J186" i="16"/>
  <c r="K186" i="16" s="1"/>
  <c r="L186" i="16" s="1"/>
  <c r="J302" i="16"/>
  <c r="K302" i="16" s="1"/>
  <c r="I59" i="16"/>
  <c r="K59" i="16" s="1"/>
  <c r="L59" i="16" s="1"/>
  <c r="I58" i="16"/>
  <c r="K58" i="16" s="1"/>
  <c r="L58" i="16" s="1"/>
  <c r="J683" i="16"/>
  <c r="K683" i="16" s="1"/>
  <c r="I844" i="16"/>
  <c r="K844" i="16" s="1"/>
  <c r="J684" i="16"/>
  <c r="K684" i="16" s="1"/>
  <c r="I921" i="16"/>
  <c r="K921" i="16" s="1"/>
  <c r="I887" i="16"/>
  <c r="K887" i="16" s="1"/>
  <c r="I535" i="16"/>
  <c r="K535" i="16" s="1"/>
  <c r="J505" i="16"/>
  <c r="K505" i="16" s="1"/>
  <c r="I906" i="16"/>
  <c r="K906" i="16" s="1"/>
  <c r="I491" i="16"/>
  <c r="K491" i="16" s="1"/>
  <c r="I733" i="16"/>
  <c r="K733" i="16" s="1"/>
  <c r="I949" i="16"/>
  <c r="K949" i="16" s="1"/>
  <c r="J983" i="16"/>
  <c r="K983" i="16" s="1"/>
  <c r="J900" i="16"/>
  <c r="K900" i="16" s="1"/>
  <c r="I332" i="16"/>
  <c r="K332" i="16" s="1"/>
  <c r="J176" i="16"/>
  <c r="K176" i="16" s="1"/>
  <c r="L176" i="16" s="1"/>
  <c r="J247" i="16"/>
  <c r="K247" i="16" s="1"/>
  <c r="L247" i="16" s="1"/>
  <c r="I72" i="16"/>
  <c r="K72" i="16" s="1"/>
  <c r="L72" i="16" s="1"/>
  <c r="I200" i="16"/>
  <c r="K200" i="16" s="1"/>
  <c r="L200" i="16" s="1"/>
  <c r="J130" i="16"/>
  <c r="K130" i="16" s="1"/>
  <c r="L130" i="16" s="1"/>
  <c r="I552" i="16"/>
  <c r="K552" i="16" s="1"/>
  <c r="J518" i="16"/>
  <c r="K518" i="16" s="1"/>
  <c r="J690" i="16"/>
  <c r="K690" i="16" s="1"/>
  <c r="J801" i="16"/>
  <c r="K801" i="16" s="1"/>
  <c r="J222" i="16"/>
  <c r="K222" i="16" s="1"/>
  <c r="L222" i="16" s="1"/>
  <c r="I45" i="16"/>
  <c r="K45" i="16" s="1"/>
  <c r="L45" i="16" s="1"/>
  <c r="J253" i="16"/>
  <c r="K253" i="16" s="1"/>
  <c r="L253" i="16" s="1"/>
  <c r="J922" i="16"/>
  <c r="K922" i="16" s="1"/>
  <c r="J818" i="16"/>
  <c r="K818" i="16" s="1"/>
  <c r="J985" i="16"/>
  <c r="K985" i="16" s="1"/>
  <c r="I531" i="16"/>
  <c r="K531" i="16" s="1"/>
  <c r="I8" i="16"/>
  <c r="K8" i="16" s="1"/>
  <c r="L8" i="16" s="1"/>
  <c r="I353" i="16"/>
  <c r="K353" i="16" s="1"/>
  <c r="J853" i="16"/>
  <c r="K853" i="16" s="1"/>
  <c r="L853" i="16" s="1"/>
  <c r="I100" i="16"/>
  <c r="K100" i="16" s="1"/>
  <c r="L100" i="16" s="1"/>
  <c r="J709" i="16"/>
  <c r="K709" i="16" s="1"/>
  <c r="L709" i="16" s="1"/>
  <c r="I958" i="16"/>
  <c r="K958" i="16" s="1"/>
  <c r="L958" i="16" s="1"/>
  <c r="I622" i="16"/>
  <c r="K622" i="16" s="1"/>
  <c r="L622" i="16" s="1"/>
  <c r="I1002" i="16"/>
  <c r="K1002" i="16" s="1"/>
  <c r="I972" i="16"/>
  <c r="K972" i="16" s="1"/>
  <c r="I47" i="16"/>
  <c r="K47" i="16" s="1"/>
  <c r="L47" i="16" s="1"/>
  <c r="J888" i="16"/>
  <c r="K888" i="16" s="1"/>
  <c r="I183" i="16"/>
  <c r="K183" i="16" s="1"/>
  <c r="L183" i="16" s="1"/>
  <c r="J822" i="16"/>
  <c r="K822" i="16" s="1"/>
  <c r="I916" i="16"/>
  <c r="K916" i="16" s="1"/>
  <c r="I718" i="16"/>
  <c r="K718" i="16" s="1"/>
  <c r="J502" i="16"/>
  <c r="K502" i="16" s="1"/>
  <c r="I950" i="16"/>
  <c r="K950" i="16" s="1"/>
  <c r="I119" i="16"/>
  <c r="K119" i="16" s="1"/>
  <c r="L119" i="16" s="1"/>
  <c r="I32" i="16"/>
  <c r="K32" i="16" s="1"/>
  <c r="L32" i="16" s="1"/>
  <c r="I849" i="16"/>
  <c r="K849" i="16" s="1"/>
  <c r="J196" i="16"/>
  <c r="K196" i="16" s="1"/>
  <c r="L196" i="16" s="1"/>
  <c r="J79" i="16"/>
  <c r="K79" i="16" s="1"/>
  <c r="L79" i="16" s="1"/>
  <c r="J979" i="16"/>
  <c r="K979" i="16" s="1"/>
  <c r="L979" i="16" s="1"/>
  <c r="J86" i="16"/>
  <c r="K86" i="16" s="1"/>
  <c r="L86" i="16" s="1"/>
  <c r="I217" i="16"/>
  <c r="K217" i="16" s="1"/>
  <c r="L217" i="16" s="1"/>
  <c r="I860" i="16"/>
  <c r="K860" i="16" s="1"/>
  <c r="L860" i="16" s="1"/>
  <c r="J313" i="16"/>
  <c r="K313" i="16" s="1"/>
  <c r="L313" i="16" s="1"/>
  <c r="I289" i="16"/>
  <c r="K289" i="16" s="1"/>
  <c r="L289" i="16" s="1"/>
  <c r="J228" i="16"/>
  <c r="K228" i="16" s="1"/>
  <c r="L228" i="16" s="1"/>
  <c r="J825" i="16"/>
  <c r="K825" i="16" s="1"/>
  <c r="J929" i="16"/>
  <c r="K929" i="16" s="1"/>
  <c r="I210" i="16"/>
  <c r="K210" i="16" s="1"/>
  <c r="L210" i="16" s="1"/>
  <c r="I910" i="16"/>
  <c r="K910" i="16" s="1"/>
  <c r="I481" i="16"/>
  <c r="K481" i="16" s="1"/>
  <c r="J387" i="16"/>
  <c r="K387" i="16" s="1"/>
  <c r="J233" i="16"/>
  <c r="K233" i="16" s="1"/>
  <c r="L233" i="16" s="1"/>
  <c r="I914" i="16"/>
  <c r="K914" i="16" s="1"/>
  <c r="I559" i="16"/>
  <c r="K559" i="16" s="1"/>
  <c r="J110" i="16"/>
  <c r="K110" i="16" s="1"/>
  <c r="L110" i="16" s="1"/>
  <c r="I246" i="16"/>
  <c r="K246" i="16" s="1"/>
  <c r="L246" i="16" s="1"/>
  <c r="J879" i="16"/>
  <c r="K879" i="16" s="1"/>
  <c r="J400" i="16"/>
  <c r="K400" i="16" s="1"/>
  <c r="I390" i="16"/>
  <c r="K390" i="16" s="1"/>
  <c r="I628" i="16"/>
  <c r="K628" i="16" s="1"/>
  <c r="I80" i="16"/>
  <c r="K80" i="16" s="1"/>
  <c r="L80" i="16" s="1"/>
  <c r="I839" i="16"/>
  <c r="K839" i="16" s="1"/>
  <c r="I751" i="16"/>
  <c r="K751" i="16" s="1"/>
  <c r="I503" i="16"/>
  <c r="K503" i="16" s="1"/>
  <c r="J263" i="16"/>
  <c r="K263" i="16" s="1"/>
  <c r="L263" i="16" s="1"/>
  <c r="J304" i="16"/>
  <c r="K304" i="16" s="1"/>
  <c r="I995" i="16"/>
  <c r="K995" i="16" s="1"/>
  <c r="I525" i="16"/>
  <c r="K525" i="16" s="1"/>
  <c r="L525" i="16" s="1"/>
  <c r="I268" i="16"/>
  <c r="K268" i="16" s="1"/>
  <c r="L268" i="16" s="1"/>
  <c r="I174" i="16"/>
  <c r="K174" i="16" s="1"/>
  <c r="L174" i="16" s="1"/>
  <c r="J184" i="16"/>
  <c r="K184" i="16" s="1"/>
  <c r="L184" i="16" s="1"/>
  <c r="I61" i="16"/>
  <c r="K61" i="16" s="1"/>
  <c r="L61" i="16" s="1"/>
  <c r="J755" i="16"/>
  <c r="K755" i="16" s="1"/>
  <c r="J423" i="16"/>
  <c r="K423" i="16" s="1"/>
  <c r="J24" i="16"/>
  <c r="K24" i="16" s="1"/>
  <c r="L24" i="16" s="1"/>
  <c r="J75" i="16"/>
  <c r="K75" i="16" s="1"/>
  <c r="L75" i="16" s="1"/>
  <c r="J674" i="16"/>
  <c r="K674" i="16" s="1"/>
  <c r="J992" i="16"/>
  <c r="K992" i="16" s="1"/>
  <c r="I669" i="16"/>
  <c r="K669" i="16" s="1"/>
  <c r="I192" i="16"/>
  <c r="K192" i="16" s="1"/>
  <c r="L192" i="16" s="1"/>
  <c r="I577" i="16"/>
  <c r="K577" i="16" s="1"/>
  <c r="L577" i="16" s="1"/>
  <c r="I62" i="16"/>
  <c r="K62" i="16" s="1"/>
  <c r="L62" i="16" s="1"/>
  <c r="I431" i="16"/>
  <c r="K431" i="16" s="1"/>
  <c r="L431" i="16" s="1"/>
  <c r="I792" i="16"/>
  <c r="K792" i="16" s="1"/>
  <c r="L792" i="16" s="1"/>
  <c r="J359" i="16"/>
  <c r="K359" i="16" s="1"/>
  <c r="L359" i="16" s="1"/>
  <c r="J565" i="16"/>
  <c r="K565" i="16" s="1"/>
  <c r="L565" i="16" s="1"/>
  <c r="J182" i="16"/>
  <c r="K182" i="16" s="1"/>
  <c r="L182" i="16" s="1"/>
  <c r="I261" i="16"/>
  <c r="K261" i="16" s="1"/>
  <c r="L261" i="16" s="1"/>
  <c r="I828" i="16"/>
  <c r="K828" i="16" s="1"/>
  <c r="L828" i="16" s="1"/>
  <c r="J1003" i="16"/>
  <c r="K1003" i="16" s="1"/>
  <c r="L1003" i="16" s="1"/>
  <c r="I831" i="16"/>
  <c r="K831" i="16" s="1"/>
  <c r="J738" i="16"/>
  <c r="K738" i="16" s="1"/>
  <c r="I165" i="16"/>
  <c r="K165" i="16" s="1"/>
  <c r="L165" i="16" s="1"/>
  <c r="I334" i="16"/>
  <c r="K334" i="16" s="1"/>
  <c r="I697" i="16"/>
  <c r="K697" i="16" s="1"/>
  <c r="J778" i="16"/>
  <c r="K778" i="16" s="1"/>
  <c r="I761" i="16"/>
  <c r="K761" i="16" s="1"/>
  <c r="J78" i="16"/>
  <c r="K78" i="16" s="1"/>
  <c r="L78" i="16" s="1"/>
  <c r="I483" i="16"/>
  <c r="K483" i="16" s="1"/>
  <c r="L483" i="16" s="1"/>
  <c r="I1000" i="16"/>
  <c r="K1000" i="16" s="1"/>
  <c r="L1000" i="16" s="1"/>
  <c r="I805" i="16"/>
  <c r="K805" i="16" s="1"/>
  <c r="L805" i="16" s="1"/>
  <c r="J566" i="16"/>
  <c r="K566" i="16" s="1"/>
  <c r="L566" i="16" s="1"/>
  <c r="I660" i="16"/>
  <c r="K660" i="16" s="1"/>
  <c r="L660" i="16" s="1"/>
  <c r="I848" i="16"/>
  <c r="K848" i="16" s="1"/>
  <c r="L848" i="16" s="1"/>
  <c r="I655" i="16"/>
  <c r="K655" i="16" s="1"/>
  <c r="L655" i="16" s="1"/>
  <c r="I456" i="16"/>
  <c r="K456" i="16" s="1"/>
  <c r="L456" i="16" s="1"/>
  <c r="J74" i="16"/>
  <c r="K74" i="16" s="1"/>
  <c r="L74" i="16" s="1"/>
  <c r="J48" i="16"/>
  <c r="K48" i="16" s="1"/>
  <c r="L48" i="16" s="1"/>
  <c r="J804" i="16"/>
  <c r="K804" i="16" s="1"/>
  <c r="L804" i="16" s="1"/>
  <c r="I34" i="16"/>
  <c r="K34" i="16" s="1"/>
  <c r="L34" i="16" s="1"/>
  <c r="J618" i="16"/>
  <c r="K618" i="16" s="1"/>
  <c r="I538" i="16"/>
  <c r="K538" i="16" s="1"/>
  <c r="J786" i="16"/>
  <c r="K786" i="16" s="1"/>
  <c r="I242" i="16"/>
  <c r="K242" i="16" s="1"/>
  <c r="L242" i="16" s="1"/>
  <c r="I837" i="16"/>
  <c r="K837" i="16" s="1"/>
  <c r="I798" i="16"/>
  <c r="K798" i="16" s="1"/>
  <c r="I896" i="16"/>
  <c r="K896" i="16" s="1"/>
  <c r="I625" i="16"/>
  <c r="K625" i="16" s="1"/>
  <c r="J115" i="16"/>
  <c r="K115" i="16" s="1"/>
  <c r="L115" i="16" s="1"/>
  <c r="I409" i="16"/>
  <c r="K409" i="16" s="1"/>
  <c r="J4" i="16"/>
  <c r="K4" i="16" s="1"/>
  <c r="L4" i="16" s="1"/>
  <c r="J679" i="16"/>
  <c r="K679" i="16" s="1"/>
  <c r="J191" i="16"/>
  <c r="K191" i="16" s="1"/>
  <c r="L191" i="16" s="1"/>
  <c r="I412" i="16"/>
  <c r="K412" i="16" s="1"/>
  <c r="I613" i="16"/>
  <c r="K613" i="16" s="1"/>
  <c r="I56" i="16"/>
  <c r="K56" i="16" s="1"/>
  <c r="L56" i="16" s="1"/>
  <c r="J90" i="16"/>
  <c r="K90" i="16" s="1"/>
  <c r="L90" i="16" s="1"/>
  <c r="J418" i="16"/>
  <c r="K418" i="16" s="1"/>
  <c r="J748" i="16"/>
  <c r="K748" i="16" s="1"/>
  <c r="J952" i="16"/>
  <c r="K952" i="16" s="1"/>
  <c r="J207" i="16"/>
  <c r="K207" i="16" s="1"/>
  <c r="L207" i="16" s="1"/>
  <c r="J376" i="16"/>
  <c r="K376" i="16" s="1"/>
  <c r="I64" i="16"/>
  <c r="K64" i="16" s="1"/>
  <c r="L64" i="16" s="1"/>
  <c r="J352" i="16"/>
  <c r="K352" i="16" s="1"/>
  <c r="J726" i="16"/>
  <c r="K726" i="16" s="1"/>
  <c r="I926" i="16"/>
  <c r="K926" i="16" s="1"/>
  <c r="J537" i="16"/>
  <c r="K537" i="16" s="1"/>
  <c r="J766" i="16"/>
  <c r="K766" i="16" s="1"/>
  <c r="J189" i="16"/>
  <c r="K189" i="16" s="1"/>
  <c r="L189" i="16" s="1"/>
  <c r="I536" i="16"/>
  <c r="K536" i="16" s="1"/>
  <c r="I686" i="16"/>
  <c r="K686" i="16" s="1"/>
  <c r="I410" i="16"/>
  <c r="K410" i="16" s="1"/>
  <c r="I496" i="16"/>
  <c r="K496" i="16" s="1"/>
  <c r="I367" i="16"/>
  <c r="K367" i="16" s="1"/>
  <c r="J793" i="16"/>
  <c r="K793" i="16" s="1"/>
  <c r="J907" i="16"/>
  <c r="K907" i="16" s="1"/>
  <c r="I17" i="16"/>
  <c r="K17" i="16" s="1"/>
  <c r="L17" i="16" s="1"/>
  <c r="I890" i="16"/>
  <c r="K890" i="16" s="1"/>
  <c r="I882" i="16"/>
  <c r="K882" i="16" s="1"/>
  <c r="J574" i="16"/>
  <c r="K574" i="16" s="1"/>
  <c r="I309" i="16"/>
  <c r="K309" i="16" s="1"/>
  <c r="J583" i="16"/>
  <c r="K583" i="16" s="1"/>
  <c r="I578" i="16"/>
  <c r="K578" i="16" s="1"/>
  <c r="J258" i="16"/>
  <c r="K258" i="16" s="1"/>
  <c r="L258" i="16" s="1"/>
  <c r="J209" i="16"/>
  <c r="K209" i="16" s="1"/>
  <c r="L209" i="16" s="1"/>
  <c r="I238" i="16"/>
  <c r="K238" i="16" s="1"/>
  <c r="L238" i="16" s="1"/>
  <c r="J812" i="16"/>
  <c r="K812" i="16" s="1"/>
  <c r="J494" i="16"/>
  <c r="K494" i="16" s="1"/>
  <c r="J940" i="16"/>
  <c r="K940" i="16" s="1"/>
  <c r="I489" i="16"/>
  <c r="K489" i="16" s="1"/>
  <c r="J392" i="16"/>
  <c r="K392" i="16" s="1"/>
  <c r="J427" i="16"/>
  <c r="K427" i="16" s="1"/>
  <c r="J673" i="16"/>
  <c r="K673" i="16" s="1"/>
  <c r="J779" i="16"/>
  <c r="K779" i="16" s="1"/>
  <c r="I436" i="16"/>
  <c r="K436" i="16" s="1"/>
  <c r="J13" i="16"/>
  <c r="K13" i="16" s="1"/>
  <c r="L13" i="16" s="1"/>
  <c r="I605" i="16"/>
  <c r="K605" i="16" s="1"/>
  <c r="I398" i="16"/>
  <c r="K398" i="16" s="1"/>
  <c r="I103" i="16"/>
  <c r="K103" i="16" s="1"/>
  <c r="L103" i="16" s="1"/>
  <c r="I963" i="16"/>
  <c r="K963" i="16" s="1"/>
  <c r="J745" i="16"/>
  <c r="K745" i="16" s="1"/>
  <c r="J944" i="16"/>
  <c r="K944" i="16" s="1"/>
  <c r="J108" i="16"/>
  <c r="K108" i="16" s="1"/>
  <c r="L108" i="16" s="1"/>
  <c r="J803" i="16"/>
  <c r="K803" i="16" s="1"/>
  <c r="L803" i="16" s="1"/>
  <c r="J789" i="16"/>
  <c r="K789" i="16" s="1"/>
  <c r="I50" i="16"/>
  <c r="K50" i="16" s="1"/>
  <c r="L50" i="16" s="1"/>
  <c r="J65" i="16"/>
  <c r="K65" i="16" s="1"/>
  <c r="L65" i="16" s="1"/>
  <c r="I490" i="16"/>
  <c r="K490" i="16" s="1"/>
  <c r="J452" i="16"/>
  <c r="K452" i="16" s="1"/>
  <c r="I141" i="16"/>
  <c r="K141" i="16" s="1"/>
  <c r="L141" i="16" s="1"/>
  <c r="I329" i="16"/>
  <c r="K329" i="16" s="1"/>
  <c r="J735" i="16"/>
  <c r="K735" i="16" s="1"/>
  <c r="I699" i="16"/>
  <c r="K699" i="16" s="1"/>
  <c r="J784" i="16"/>
  <c r="K784" i="16" s="1"/>
  <c r="J340" i="16"/>
  <c r="K340" i="16" s="1"/>
  <c r="I136" i="16"/>
  <c r="K136" i="16" s="1"/>
  <c r="L136" i="16" s="1"/>
  <c r="I678" i="16"/>
  <c r="K678" i="16" s="1"/>
  <c r="J414" i="16"/>
  <c r="K414" i="16" s="1"/>
  <c r="J97" i="16"/>
  <c r="K97" i="16" s="1"/>
  <c r="L97" i="16" s="1"/>
  <c r="I39" i="16"/>
  <c r="K39" i="16" s="1"/>
  <c r="L39" i="16" s="1"/>
  <c r="I297" i="16"/>
  <c r="K297" i="16" s="1"/>
  <c r="I878" i="16"/>
  <c r="K878" i="16" s="1"/>
  <c r="I236" i="16"/>
  <c r="K236" i="16" s="1"/>
  <c r="L236" i="16" s="1"/>
  <c r="I540" i="16"/>
  <c r="K540" i="16" s="1"/>
  <c r="J455" i="16"/>
  <c r="K455" i="16" s="1"/>
  <c r="I936" i="16"/>
  <c r="K936" i="16" s="1"/>
  <c r="I758" i="16"/>
  <c r="K758" i="16" s="1"/>
  <c r="J892" i="16"/>
  <c r="K892" i="16" s="1"/>
  <c r="J811" i="16"/>
  <c r="K811" i="16" s="1"/>
  <c r="L811" i="16" s="1"/>
  <c r="I611" i="16"/>
  <c r="K611" i="16" s="1"/>
  <c r="L611" i="16" s="1"/>
  <c r="I510" i="16"/>
  <c r="K510" i="16" s="1"/>
  <c r="L510" i="16" s="1"/>
  <c r="J725" i="16"/>
  <c r="K725" i="16" s="1"/>
  <c r="I230" i="16"/>
  <c r="K230" i="16" s="1"/>
  <c r="L230" i="16" s="1"/>
  <c r="J941" i="16"/>
  <c r="K941" i="16" s="1"/>
  <c r="I364" i="16"/>
  <c r="K364" i="16" s="1"/>
  <c r="I846" i="16"/>
  <c r="K846" i="16" s="1"/>
  <c r="I7" i="16"/>
  <c r="K7" i="16" s="1"/>
  <c r="L7" i="16" s="1"/>
  <c r="J358" i="16"/>
  <c r="K358" i="16" s="1"/>
  <c r="J930" i="16"/>
  <c r="K930" i="16" s="1"/>
  <c r="I169" i="16"/>
  <c r="K169" i="16" s="1"/>
  <c r="L169" i="16" s="1"/>
  <c r="I783" i="16"/>
  <c r="K783" i="16" s="1"/>
  <c r="I188" i="16"/>
  <c r="K188" i="16" s="1"/>
  <c r="L188" i="16" s="1"/>
  <c r="I362" i="16"/>
  <c r="K362" i="16" s="1"/>
  <c r="L362" i="16" s="1"/>
  <c r="I307" i="16"/>
  <c r="K307" i="16" s="1"/>
  <c r="J591" i="16"/>
  <c r="K591" i="16" s="1"/>
  <c r="J670" i="16"/>
  <c r="K670" i="16" s="1"/>
  <c r="I320" i="16"/>
  <c r="K320" i="16" s="1"/>
  <c r="I723" i="16"/>
  <c r="K723" i="16" s="1"/>
  <c r="I373" i="16"/>
  <c r="K373" i="16" s="1"/>
  <c r="I646" i="16"/>
  <c r="K646" i="16" s="1"/>
  <c r="I595" i="16"/>
  <c r="K595" i="16" s="1"/>
  <c r="J70" i="16"/>
  <c r="K70" i="16" s="1"/>
  <c r="L70" i="16" s="1"/>
  <c r="I795" i="16"/>
  <c r="K795" i="16" s="1"/>
  <c r="I474" i="16"/>
  <c r="K474" i="16" s="1"/>
  <c r="I109" i="16"/>
  <c r="K109" i="16" s="1"/>
  <c r="L109" i="16" s="1"/>
  <c r="J339" i="16"/>
  <c r="K339" i="16" s="1"/>
  <c r="I966" i="16"/>
  <c r="K966" i="16" s="1"/>
  <c r="J843" i="16"/>
  <c r="K843" i="16" s="1"/>
  <c r="I142" i="16"/>
  <c r="K142" i="16" s="1"/>
  <c r="L142" i="16" s="1"/>
  <c r="I556" i="16"/>
  <c r="K556" i="16" s="1"/>
  <c r="J894" i="16"/>
  <c r="K894" i="16" s="1"/>
  <c r="I51" i="16"/>
  <c r="K51" i="16" s="1"/>
  <c r="L51" i="16" s="1"/>
  <c r="J156" i="16"/>
  <c r="K156" i="16" s="1"/>
  <c r="L156" i="16" s="1"/>
  <c r="I932" i="16"/>
  <c r="K932" i="16" s="1"/>
  <c r="I915" i="16"/>
  <c r="K915" i="16" s="1"/>
  <c r="J285" i="16"/>
  <c r="K285" i="16" s="1"/>
  <c r="L285" i="16" s="1"/>
  <c r="J696" i="16"/>
  <c r="K696" i="16" s="1"/>
  <c r="J35" i="16"/>
  <c r="K35" i="16" s="1"/>
  <c r="L35" i="16" s="1"/>
  <c r="I971" i="16"/>
  <c r="K971" i="16" s="1"/>
  <c r="I181" i="16"/>
  <c r="K181" i="16" s="1"/>
  <c r="L181" i="16" s="1"/>
  <c r="J446" i="16"/>
  <c r="K446" i="16" s="1"/>
  <c r="J198" i="16"/>
  <c r="K198" i="16" s="1"/>
  <c r="L198" i="16" s="1"/>
  <c r="I727" i="16"/>
  <c r="K727" i="16" s="1"/>
  <c r="J417" i="16"/>
  <c r="K417" i="16" s="1"/>
  <c r="J999" i="16"/>
  <c r="K999" i="16" s="1"/>
  <c r="I519" i="16"/>
  <c r="K519" i="16" s="1"/>
  <c r="I127" i="16"/>
  <c r="K127" i="16" s="1"/>
  <c r="L127" i="16" s="1"/>
  <c r="I815" i="16"/>
  <c r="K815" i="16" s="1"/>
  <c r="J624" i="16"/>
  <c r="K624" i="16" s="1"/>
  <c r="I477" i="16"/>
  <c r="K477" i="16" s="1"/>
  <c r="J532" i="16"/>
  <c r="K532" i="16" s="1"/>
  <c r="I987" i="16"/>
  <c r="K987" i="16" s="1"/>
  <c r="J945" i="16"/>
  <c r="K945" i="16" s="1"/>
  <c r="I619" i="16"/>
  <c r="K619" i="16" s="1"/>
  <c r="L619" i="16" s="1"/>
  <c r="J371" i="16"/>
  <c r="K371" i="16" s="1"/>
  <c r="L371" i="16" s="1"/>
  <c r="I244" i="16"/>
  <c r="K244" i="16" s="1"/>
  <c r="L244" i="16" s="1"/>
  <c r="I636" i="16"/>
  <c r="K636" i="16" s="1"/>
  <c r="L636" i="16" s="1"/>
  <c r="I403" i="16"/>
  <c r="K403" i="16" s="1"/>
  <c r="L403" i="16" s="1"/>
  <c r="J344" i="16"/>
  <c r="K344" i="16" s="1"/>
  <c r="L344" i="16" s="1"/>
  <c r="J1001" i="16"/>
  <c r="K1001" i="16" s="1"/>
  <c r="L1001" i="16" s="1"/>
  <c r="I295" i="16"/>
  <c r="K295" i="16" s="1"/>
  <c r="L295" i="16" s="1"/>
  <c r="J629" i="16"/>
  <c r="K629" i="16" s="1"/>
  <c r="L629" i="16" s="1"/>
  <c r="I641" i="16"/>
  <c r="K641" i="16" s="1"/>
  <c r="J317" i="16"/>
  <c r="K317" i="16" s="1"/>
  <c r="I335" i="16"/>
  <c r="K335" i="16" s="1"/>
  <c r="I23" i="16"/>
  <c r="K23" i="16" s="1"/>
  <c r="L23" i="16" s="1"/>
  <c r="I175" i="16"/>
  <c r="K175" i="16" s="1"/>
  <c r="L175" i="16" s="1"/>
  <c r="J11" i="16"/>
  <c r="K11" i="16" s="1"/>
  <c r="L11" i="16" s="1"/>
  <c r="J563" i="16"/>
  <c r="K563" i="16" s="1"/>
  <c r="J255" i="16"/>
  <c r="K255" i="16" s="1"/>
  <c r="L255" i="16" s="1"/>
  <c r="I486" i="16"/>
  <c r="K486" i="16" s="1"/>
  <c r="I342" i="16"/>
  <c r="K342" i="16" s="1"/>
  <c r="I512" i="16"/>
  <c r="K512" i="16" s="1"/>
  <c r="J46" i="16"/>
  <c r="K46" i="16" s="1"/>
  <c r="L46" i="16" s="1"/>
  <c r="J464" i="16"/>
  <c r="K464" i="16" s="1"/>
  <c r="I296" i="16"/>
  <c r="K296" i="16" s="1"/>
  <c r="I615" i="16"/>
  <c r="K615" i="16" s="1"/>
  <c r="J509" i="16"/>
  <c r="K509" i="16" s="1"/>
  <c r="I875" i="16"/>
  <c r="K875" i="16" s="1"/>
  <c r="I854" i="16"/>
  <c r="K854" i="16" s="1"/>
  <c r="I917" i="16"/>
  <c r="K917" i="16" s="1"/>
  <c r="J435" i="16"/>
  <c r="K435" i="16" s="1"/>
  <c r="I810" i="16"/>
  <c r="K810" i="16" s="1"/>
  <c r="J635" i="16"/>
  <c r="K635" i="16" s="1"/>
  <c r="I492" i="16"/>
  <c r="K492" i="16" s="1"/>
  <c r="I467" i="16"/>
  <c r="K467" i="16" s="1"/>
  <c r="I978" i="16"/>
  <c r="K978" i="16" s="1"/>
  <c r="J993" i="16"/>
  <c r="K993" i="16" s="1"/>
  <c r="J66" i="16"/>
  <c r="K66" i="16" s="1"/>
  <c r="L66" i="16" s="1"/>
  <c r="I924" i="16"/>
  <c r="K924" i="16" s="1"/>
  <c r="I366" i="16"/>
  <c r="K366" i="16" s="1"/>
  <c r="I225" i="16"/>
  <c r="K225" i="16" s="1"/>
  <c r="L225" i="16" s="1"/>
  <c r="I773" i="16"/>
  <c r="K773" i="16" s="1"/>
  <c r="I562" i="16"/>
  <c r="K562" i="16" s="1"/>
  <c r="I731" i="16"/>
  <c r="K731" i="16" s="1"/>
  <c r="I234" i="16"/>
  <c r="K234" i="16" s="1"/>
  <c r="L234" i="16" s="1"/>
  <c r="J439" i="16"/>
  <c r="K439" i="16" s="1"/>
  <c r="I530" i="16"/>
  <c r="K530" i="16" s="1"/>
  <c r="I903" i="16"/>
  <c r="K903" i="16" s="1"/>
  <c r="I383" i="16"/>
  <c r="K383" i="16" s="1"/>
  <c r="J98" i="16"/>
  <c r="K98" i="16" s="1"/>
  <c r="L98" i="16" s="1"/>
  <c r="I432" i="16"/>
  <c r="K432" i="16" s="1"/>
  <c r="I434" i="16"/>
  <c r="K434" i="16" s="1"/>
  <c r="J570" i="16"/>
  <c r="K570" i="16" s="1"/>
  <c r="I275" i="16"/>
  <c r="K275" i="16" s="1"/>
  <c r="L275" i="16" s="1"/>
  <c r="I796" i="16"/>
  <c r="K796" i="16" s="1"/>
  <c r="I122" i="16"/>
  <c r="K122" i="16" s="1"/>
  <c r="L122" i="16" s="1"/>
  <c r="I631" i="16"/>
  <c r="K631" i="16" s="1"/>
  <c r="J976" i="16"/>
  <c r="K976" i="16" s="1"/>
  <c r="I469" i="16"/>
  <c r="K469" i="16" s="1"/>
  <c r="J197" i="16"/>
  <c r="K197" i="16" s="1"/>
  <c r="L197" i="16" s="1"/>
  <c r="J92" i="16"/>
  <c r="K92" i="16" s="1"/>
  <c r="L92" i="16" s="1"/>
  <c r="J357" i="16"/>
  <c r="K357" i="16" s="1"/>
  <c r="J871" i="16"/>
  <c r="K871" i="16" s="1"/>
  <c r="I150" i="16"/>
  <c r="K150" i="16" s="1"/>
  <c r="L150" i="16" s="1"/>
  <c r="J845" i="16"/>
  <c r="K845" i="16" s="1"/>
  <c r="J689" i="16"/>
  <c r="K689" i="16" s="1"/>
  <c r="J842" i="16"/>
  <c r="K842" i="16" s="1"/>
  <c r="I104" i="16"/>
  <c r="K104" i="16" s="1"/>
  <c r="L104" i="16" s="1"/>
  <c r="J991" i="16"/>
  <c r="K991" i="16" s="1"/>
  <c r="I294" i="16"/>
  <c r="K294" i="16" s="1"/>
  <c r="I638" i="16"/>
  <c r="K638" i="16" s="1"/>
  <c r="J634" i="16"/>
  <c r="K634" i="16" s="1"/>
  <c r="I324" i="16"/>
  <c r="K324" i="16" s="1"/>
  <c r="I847" i="16"/>
  <c r="K847" i="16" s="1"/>
  <c r="J517" i="16"/>
  <c r="K517" i="16" s="1"/>
  <c r="I348" i="16"/>
  <c r="K348" i="16" s="1"/>
  <c r="J21" i="16"/>
  <c r="K21" i="16" s="1"/>
  <c r="L21" i="16" s="1"/>
  <c r="J346" i="16"/>
  <c r="K346" i="16" s="1"/>
  <c r="J171" i="16"/>
  <c r="K171" i="16" s="1"/>
  <c r="L171" i="16" s="1"/>
  <c r="J579" i="16"/>
  <c r="K579" i="16" s="1"/>
  <c r="I212" i="16"/>
  <c r="K212" i="16" s="1"/>
  <c r="L212" i="16" s="1"/>
  <c r="J478" i="16"/>
  <c r="K478" i="16" s="1"/>
  <c r="I41" i="16"/>
  <c r="K41" i="16" s="1"/>
  <c r="L41" i="16" s="1"/>
  <c r="J454" i="16"/>
  <c r="K454" i="16" s="1"/>
  <c r="J211" i="16"/>
  <c r="K211" i="16" s="1"/>
  <c r="L211" i="16" s="1"/>
  <c r="I782" i="16"/>
  <c r="K782" i="16" s="1"/>
  <c r="I361" i="16"/>
  <c r="K361" i="16" s="1"/>
  <c r="J543" i="16"/>
  <c r="K543" i="16" s="1"/>
  <c r="J850" i="16"/>
  <c r="K850" i="16" s="1"/>
  <c r="J558" i="16"/>
  <c r="K558" i="16" s="1"/>
  <c r="J382" i="16"/>
  <c r="K382" i="16" s="1"/>
  <c r="J599" i="16"/>
  <c r="K599" i="16" s="1"/>
  <c r="J306" i="16"/>
  <c r="K306" i="16" s="1"/>
  <c r="I14" i="16"/>
  <c r="K14" i="16" s="1"/>
  <c r="L14" i="16" s="1"/>
  <c r="J425" i="16"/>
  <c r="K425" i="16" s="1"/>
  <c r="I883" i="16"/>
  <c r="K883" i="16" s="1"/>
  <c r="I399" i="16"/>
  <c r="K399" i="16" s="1"/>
  <c r="J524" i="16"/>
  <c r="K524" i="16" s="1"/>
  <c r="I133" i="16"/>
  <c r="K133" i="16" s="1"/>
  <c r="L133" i="16" s="1"/>
  <c r="J118" i="16"/>
  <c r="K118" i="16" s="1"/>
  <c r="L118" i="16" s="1"/>
  <c r="J12" i="16"/>
  <c r="K12" i="16" s="1"/>
  <c r="L12" i="16" s="1"/>
  <c r="I386" i="16"/>
  <c r="K386" i="16" s="1"/>
  <c r="I829" i="16"/>
  <c r="K829" i="16" s="1"/>
  <c r="J262" i="16"/>
  <c r="K262" i="16" s="1"/>
  <c r="L262" i="16" s="1"/>
  <c r="J694" i="16"/>
  <c r="K694" i="16" s="1"/>
  <c r="J219" i="16"/>
  <c r="K219" i="16" s="1"/>
  <c r="L219" i="16" s="1"/>
  <c r="J442" i="16"/>
  <c r="K442" i="16" s="1"/>
  <c r="J471" i="16"/>
  <c r="K471" i="16" s="1"/>
  <c r="I28" i="16"/>
  <c r="K28" i="16" s="1"/>
  <c r="L28" i="16" s="1"/>
  <c r="I659" i="16"/>
  <c r="K659" i="16" s="1"/>
  <c r="I702" i="16"/>
  <c r="K702" i="16" s="1"/>
  <c r="J415" i="16"/>
  <c r="K415" i="16" s="1"/>
  <c r="J159" i="16"/>
  <c r="K159" i="16" s="1"/>
  <c r="L159" i="16" s="1"/>
  <c r="I736" i="16"/>
  <c r="K736" i="16" s="1"/>
  <c r="J243" i="16"/>
  <c r="K243" i="16" s="1"/>
  <c r="L243" i="16" s="1"/>
  <c r="J653" i="16"/>
  <c r="K653" i="16" s="1"/>
  <c r="I9" i="16"/>
  <c r="K9" i="16" s="1"/>
  <c r="L9" i="16" s="1"/>
  <c r="I762" i="16"/>
  <c r="K762" i="16" s="1"/>
  <c r="J147" i="16"/>
  <c r="K147" i="16" s="1"/>
  <c r="L147" i="16" s="1"/>
  <c r="J89" i="16"/>
  <c r="K89" i="16" s="1"/>
  <c r="L89" i="16" s="1"/>
  <c r="I53" i="16"/>
  <c r="K53" i="16" s="1"/>
  <c r="L53" i="16" s="1"/>
  <c r="I149" i="16"/>
  <c r="K149" i="16" s="1"/>
  <c r="L149" i="16" s="1"/>
  <c r="I744" i="16"/>
  <c r="K744" i="16" s="1"/>
  <c r="L744" i="16" s="1"/>
  <c r="J937" i="16"/>
  <c r="K937" i="16" s="1"/>
  <c r="L937" i="16" s="1"/>
  <c r="I33" i="16"/>
  <c r="K33" i="16" s="1"/>
  <c r="L33" i="16" s="1"/>
  <c r="J249" i="16"/>
  <c r="K249" i="16" s="1"/>
  <c r="L249" i="16" s="1"/>
  <c r="I458" i="16"/>
  <c r="K458" i="16" s="1"/>
  <c r="J998" i="16"/>
  <c r="K998" i="16" s="1"/>
  <c r="I576" i="16"/>
  <c r="K576" i="16" s="1"/>
  <c r="L576" i="16" s="1"/>
  <c r="I331" i="16"/>
  <c r="K331" i="16" s="1"/>
  <c r="L331" i="16" s="1"/>
  <c r="J270" i="16"/>
  <c r="K270" i="16" s="1"/>
  <c r="L270" i="16" s="1"/>
  <c r="J330" i="16"/>
  <c r="K330" i="16" s="1"/>
  <c r="L330" i="16" s="1"/>
  <c r="J561" i="16"/>
  <c r="K561" i="16" s="1"/>
  <c r="I806" i="16"/>
  <c r="K806" i="16" s="1"/>
  <c r="J826" i="16"/>
  <c r="K826" i="16" s="1"/>
  <c r="I143" i="16"/>
  <c r="K143" i="16" s="1"/>
  <c r="L143" i="16" s="1"/>
  <c r="J280" i="16"/>
  <c r="K280" i="16" s="1"/>
  <c r="L280" i="16" s="1"/>
  <c r="J620" i="16"/>
  <c r="K620" i="16" s="1"/>
  <c r="J83" i="16"/>
  <c r="K83" i="16" s="1"/>
  <c r="L83" i="16" s="1"/>
  <c r="I501" i="16"/>
  <c r="K501" i="16" s="1"/>
  <c r="J799" i="16"/>
  <c r="K799" i="16" s="1"/>
  <c r="I539" i="16"/>
  <c r="K539" i="16" s="1"/>
  <c r="I817" i="16"/>
  <c r="K817" i="16" s="1"/>
  <c r="J832" i="16"/>
  <c r="K832" i="16" s="1"/>
  <c r="I488" i="16"/>
  <c r="K488" i="16" s="1"/>
  <c r="I809" i="16"/>
  <c r="K809" i="16" s="1"/>
  <c r="I52" i="16"/>
  <c r="K52" i="16" s="1"/>
  <c r="L52" i="16" s="1"/>
  <c r="J445" i="16"/>
  <c r="K445" i="16" s="1"/>
  <c r="I406" i="16"/>
  <c r="K406" i="16" s="1"/>
  <c r="J305" i="16"/>
  <c r="K305" i="16" s="1"/>
  <c r="I657" i="16"/>
  <c r="K657" i="16" s="1"/>
  <c r="J596" i="16"/>
  <c r="K596" i="16" s="1"/>
  <c r="I581" i="16"/>
  <c r="K581" i="16" s="1"/>
  <c r="I303" i="16"/>
  <c r="K303" i="16" s="1"/>
  <c r="I224" i="16"/>
  <c r="K224" i="16" s="1"/>
  <c r="L224" i="16" s="1"/>
  <c r="J318" i="16"/>
  <c r="K318" i="16" s="1"/>
  <c r="I125" i="16"/>
  <c r="K125" i="16" s="1"/>
  <c r="L125" i="16" s="1"/>
  <c r="J627" i="16"/>
  <c r="K627" i="16" s="1"/>
  <c r="J29" i="16"/>
  <c r="K29" i="16" s="1"/>
  <c r="L29" i="16" s="1"/>
  <c r="I129" i="16"/>
  <c r="K129" i="16" s="1"/>
  <c r="L129" i="16" s="1"/>
  <c r="I827" i="16"/>
  <c r="K827" i="16" s="1"/>
  <c r="J290" i="16"/>
  <c r="K290" i="16" s="1"/>
  <c r="L290" i="16" s="1"/>
  <c r="J271" i="16"/>
  <c r="K271" i="16" s="1"/>
  <c r="L271" i="16" s="1"/>
  <c r="J632" i="16"/>
  <c r="K632" i="16" s="1"/>
  <c r="J91" i="16"/>
  <c r="K91" i="16" s="1"/>
  <c r="L91" i="16" s="1"/>
  <c r="I652" i="16"/>
  <c r="K652" i="16" s="1"/>
  <c r="J325" i="16"/>
  <c r="K325" i="16" s="1"/>
  <c r="J71" i="16"/>
  <c r="K71" i="16" s="1"/>
  <c r="L71" i="16" s="1"/>
  <c r="J226" i="16"/>
  <c r="K226" i="16" s="1"/>
  <c r="L226" i="16" s="1"/>
  <c r="I194" i="16"/>
  <c r="K194" i="16" s="1"/>
  <c r="L194" i="16" s="1"/>
  <c r="J677" i="16"/>
  <c r="K677" i="16" s="1"/>
  <c r="J172" i="16"/>
  <c r="K172" i="16" s="1"/>
  <c r="L172" i="16" s="1"/>
  <c r="I868" i="16"/>
  <c r="K868" i="16" s="1"/>
  <c r="J961" i="16"/>
  <c r="K961" i="16" s="1"/>
  <c r="J155" i="16"/>
  <c r="K155" i="16" s="1"/>
  <c r="L155" i="16" s="1"/>
  <c r="I333" i="16"/>
  <c r="K333" i="16" s="1"/>
  <c r="I861" i="16"/>
  <c r="K861" i="16" s="1"/>
  <c r="J470" i="16"/>
  <c r="K470" i="16" s="1"/>
  <c r="I790" i="16"/>
  <c r="K790" i="16" s="1"/>
  <c r="J742" i="16"/>
  <c r="K742" i="16" s="1"/>
  <c r="J282" i="16"/>
  <c r="K282" i="16" s="1"/>
  <c r="L282" i="16" s="1"/>
  <c r="I394" i="16"/>
  <c r="K394" i="16" s="1"/>
  <c r="J610" i="16"/>
  <c r="K610" i="16" s="1"/>
  <c r="I426" i="16"/>
  <c r="K426" i="16" s="1"/>
  <c r="J590" i="16"/>
  <c r="K590" i="16" s="1"/>
  <c r="J99" i="16"/>
  <c r="K99" i="16" s="1"/>
  <c r="L99" i="16" s="1"/>
  <c r="I190" i="16"/>
  <c r="K190" i="16" s="1"/>
  <c r="L190" i="16" s="1"/>
  <c r="I981" i="16"/>
  <c r="K981" i="16" s="1"/>
  <c r="J713" i="16"/>
  <c r="K713" i="16" s="1"/>
  <c r="J788" i="16"/>
  <c r="K788" i="16" s="1"/>
  <c r="J106" i="16"/>
  <c r="K106" i="16" s="1"/>
  <c r="L106" i="16" s="1"/>
  <c r="I541" i="16"/>
  <c r="K541" i="16" s="1"/>
  <c r="I567" i="16"/>
  <c r="K567" i="16" s="1"/>
  <c r="J276" i="16"/>
  <c r="K276" i="16" s="1"/>
  <c r="L276" i="16" s="1"/>
  <c r="I750" i="16"/>
  <c r="K750" i="16" s="1"/>
  <c r="J734" i="16"/>
  <c r="K734" i="16" s="1"/>
  <c r="I951" i="16"/>
  <c r="K951" i="16" s="1"/>
  <c r="J769" i="16"/>
  <c r="K769" i="16" s="1"/>
  <c r="J397" i="16"/>
  <c r="K397" i="16" s="1"/>
  <c r="I312" i="16"/>
  <c r="K312" i="16" s="1"/>
  <c r="I585" i="16"/>
  <c r="K585" i="16" s="1"/>
  <c r="J895" i="16"/>
  <c r="K895" i="16" s="1"/>
  <c r="J413" i="16"/>
  <c r="K413" i="16" s="1"/>
  <c r="I323" i="16"/>
  <c r="K323" i="16" s="1"/>
  <c r="I378" i="16"/>
  <c r="K378" i="16" s="1"/>
  <c r="I94" i="16"/>
  <c r="K94" i="16" s="1"/>
  <c r="L94" i="16" s="1"/>
  <c r="I551" i="16"/>
  <c r="K551" i="16" s="1"/>
  <c r="J970" i="16"/>
  <c r="K970" i="16" s="1"/>
  <c r="J49" i="16"/>
  <c r="K49" i="16" s="1"/>
  <c r="L49" i="16" s="1"/>
  <c r="J341" i="16"/>
  <c r="K341" i="16" s="1"/>
  <c r="I140" i="16"/>
  <c r="K140" i="16" s="1"/>
  <c r="L140" i="16" s="1"/>
  <c r="J499" i="16"/>
  <c r="K499" i="16" s="1"/>
  <c r="I389" i="16"/>
  <c r="K389" i="16" s="1"/>
  <c r="J764" i="16"/>
  <c r="K764" i="16" s="1"/>
  <c r="I889" i="16"/>
  <c r="K889" i="16" s="1"/>
  <c r="J763" i="16"/>
  <c r="K763" i="16" s="1"/>
  <c r="I347" i="16"/>
  <c r="K347" i="16" s="1"/>
  <c r="J522" i="16"/>
  <c r="K522" i="16" s="1"/>
  <c r="I485" i="16"/>
  <c r="K485" i="16" s="1"/>
  <c r="J38" i="16"/>
  <c r="K38" i="16" s="1"/>
  <c r="L38" i="16" s="1"/>
  <c r="I794" i="16"/>
  <c r="K794" i="16" s="1"/>
  <c r="I824" i="16"/>
  <c r="K824" i="16" s="1"/>
  <c r="J343" i="16"/>
  <c r="K343" i="16" s="1"/>
  <c r="J775" i="16"/>
  <c r="K775" i="16" s="1"/>
  <c r="I42" i="16"/>
  <c r="K42" i="16" s="1"/>
  <c r="L42" i="16" s="1"/>
  <c r="I43" i="16"/>
  <c r="K43" i="16" s="1"/>
  <c r="L43" i="16" s="1"/>
  <c r="J587" i="16"/>
  <c r="K587" i="16" s="1"/>
  <c r="J787" i="16"/>
  <c r="K787" i="16" s="1"/>
  <c r="J609" i="16"/>
  <c r="K609" i="16" s="1"/>
  <c r="J67" i="16"/>
  <c r="K67" i="16" s="1"/>
  <c r="L67" i="16" s="1"/>
  <c r="J139" i="16"/>
  <c r="K139" i="16" s="1"/>
  <c r="L139" i="16" s="1"/>
  <c r="I593" i="16"/>
  <c r="K593" i="16" s="1"/>
  <c r="J161" i="16"/>
  <c r="K161" i="16" s="1"/>
  <c r="L161" i="16" s="1"/>
  <c r="J459" i="16"/>
  <c r="K459" i="16" s="1"/>
  <c r="J546" i="16"/>
  <c r="K546" i="16" s="1"/>
  <c r="I40" i="16"/>
  <c r="K40" i="16" s="1"/>
  <c r="L40" i="16" s="1"/>
  <c r="J814" i="16"/>
  <c r="K814" i="16" s="1"/>
  <c r="J498" i="16"/>
  <c r="K498" i="16" s="1"/>
  <c r="I55" i="16"/>
  <c r="K55" i="16" s="1"/>
  <c r="L55" i="16" s="1"/>
  <c r="I363" i="16"/>
  <c r="K363" i="16" s="1"/>
  <c r="I680" i="16"/>
  <c r="K680" i="16" s="1"/>
  <c r="G41" i="3"/>
  <c r="C243" i="16"/>
  <c r="V588" i="16"/>
  <c r="V776" i="16"/>
  <c r="C12" i="4"/>
  <c r="A11" i="4"/>
  <c r="B11" i="4"/>
  <c r="V851" i="16" l="1"/>
  <c r="V363" i="16"/>
  <c r="L363" i="16"/>
  <c r="V593" i="16"/>
  <c r="L593" i="16"/>
  <c r="V499" i="16"/>
  <c r="L499" i="16"/>
  <c r="V323" i="16"/>
  <c r="L323" i="16"/>
  <c r="V734" i="16"/>
  <c r="L734" i="16"/>
  <c r="V981" i="16"/>
  <c r="L981" i="16"/>
  <c r="V742" i="16"/>
  <c r="L742" i="16"/>
  <c r="V596" i="16"/>
  <c r="L596" i="16"/>
  <c r="V832" i="16"/>
  <c r="L832" i="16"/>
  <c r="V415" i="16"/>
  <c r="L415" i="16"/>
  <c r="V883" i="16"/>
  <c r="L883" i="16"/>
  <c r="V543" i="16"/>
  <c r="L543" i="16"/>
  <c r="V579" i="16"/>
  <c r="L579" i="16"/>
  <c r="V434" i="16"/>
  <c r="L434" i="16"/>
  <c r="V731" i="16"/>
  <c r="L731" i="16"/>
  <c r="V978" i="16"/>
  <c r="L978" i="16"/>
  <c r="V875" i="16"/>
  <c r="L875" i="16"/>
  <c r="V486" i="16"/>
  <c r="L486" i="16"/>
  <c r="V532" i="16"/>
  <c r="L532" i="16"/>
  <c r="V727" i="16"/>
  <c r="L727" i="16"/>
  <c r="V915" i="16"/>
  <c r="L915" i="16"/>
  <c r="V966" i="16"/>
  <c r="L966" i="16"/>
  <c r="V373" i="16"/>
  <c r="L373" i="16"/>
  <c r="V783" i="16"/>
  <c r="L783" i="16"/>
  <c r="V455" i="16"/>
  <c r="L455" i="16"/>
  <c r="V678" i="16"/>
  <c r="L678" i="16"/>
  <c r="V789" i="16"/>
  <c r="L789" i="16"/>
  <c r="V605" i="16"/>
  <c r="L605" i="16"/>
  <c r="V940" i="16"/>
  <c r="L940" i="16"/>
  <c r="V309" i="16"/>
  <c r="L309" i="16"/>
  <c r="V496" i="16"/>
  <c r="L496" i="16"/>
  <c r="V726" i="16"/>
  <c r="L726" i="16"/>
  <c r="V618" i="16"/>
  <c r="L618" i="16"/>
  <c r="V697" i="16"/>
  <c r="L697" i="16"/>
  <c r="V995" i="16"/>
  <c r="L995" i="16"/>
  <c r="V929" i="16"/>
  <c r="L929" i="16"/>
  <c r="V718" i="16"/>
  <c r="L718" i="16"/>
  <c r="V985" i="16"/>
  <c r="L985" i="16"/>
  <c r="V491" i="16"/>
  <c r="L491" i="16"/>
  <c r="V683" i="16"/>
  <c r="L683" i="16"/>
  <c r="V544" i="16"/>
  <c r="L544" i="16"/>
  <c r="V908" i="16"/>
  <c r="L908" i="16"/>
  <c r="V523" i="16"/>
  <c r="L523" i="16"/>
  <c r="V767" i="16"/>
  <c r="L767" i="16"/>
  <c r="V440" i="16"/>
  <c r="L440" i="16"/>
  <c r="V337" i="16"/>
  <c r="L337" i="16"/>
  <c r="V594" i="16"/>
  <c r="L594" i="16"/>
  <c r="V396" i="16"/>
  <c r="L396" i="16"/>
  <c r="V765" i="16"/>
  <c r="L765" i="16"/>
  <c r="V710" i="16"/>
  <c r="L710" i="16"/>
  <c r="V920" i="16"/>
  <c r="L920" i="16"/>
  <c r="V321" i="16"/>
  <c r="L321" i="16"/>
  <c r="V840" i="16"/>
  <c r="L840" i="16"/>
  <c r="V737" i="16"/>
  <c r="L737" i="16"/>
  <c r="V527" i="16"/>
  <c r="L527" i="16"/>
  <c r="V859" i="16"/>
  <c r="L859" i="16"/>
  <c r="V787" i="16"/>
  <c r="L787" i="16"/>
  <c r="V775" i="16"/>
  <c r="L775" i="16"/>
  <c r="V763" i="16"/>
  <c r="L763" i="16"/>
  <c r="V970" i="16"/>
  <c r="L970" i="16"/>
  <c r="V312" i="16"/>
  <c r="L312" i="16"/>
  <c r="V541" i="16"/>
  <c r="L541" i="16"/>
  <c r="V426" i="16"/>
  <c r="L426" i="16"/>
  <c r="V333" i="16"/>
  <c r="L333" i="16"/>
  <c r="V632" i="16"/>
  <c r="L632" i="16"/>
  <c r="V318" i="16"/>
  <c r="L318" i="16"/>
  <c r="V445" i="16"/>
  <c r="L445" i="16"/>
  <c r="V501" i="16"/>
  <c r="L501" i="16"/>
  <c r="V998" i="16"/>
  <c r="L998" i="16"/>
  <c r="V653" i="16"/>
  <c r="L653" i="16"/>
  <c r="V471" i="16"/>
  <c r="L471" i="16"/>
  <c r="V599" i="16"/>
  <c r="L599" i="16"/>
  <c r="V454" i="16"/>
  <c r="L454" i="16"/>
  <c r="V348" i="16"/>
  <c r="L348" i="16"/>
  <c r="V634" i="16"/>
  <c r="L634" i="16"/>
  <c r="V903" i="16"/>
  <c r="L903" i="16"/>
  <c r="V366" i="16"/>
  <c r="L366" i="16"/>
  <c r="V810" i="16"/>
  <c r="L810" i="16"/>
  <c r="V464" i="16"/>
  <c r="L464" i="16"/>
  <c r="V641" i="16"/>
  <c r="L641" i="16"/>
  <c r="V971" i="16"/>
  <c r="L971" i="16"/>
  <c r="V894" i="16"/>
  <c r="L894" i="16"/>
  <c r="V795" i="16"/>
  <c r="L795" i="16"/>
  <c r="V591" i="16"/>
  <c r="L591" i="16"/>
  <c r="V297" i="16"/>
  <c r="L297" i="16"/>
  <c r="V699" i="16"/>
  <c r="L699" i="16"/>
  <c r="V452" i="16"/>
  <c r="L452" i="16"/>
  <c r="V745" i="16"/>
  <c r="L745" i="16"/>
  <c r="V673" i="16"/>
  <c r="L673" i="16"/>
  <c r="V837" i="16"/>
  <c r="L837" i="16"/>
  <c r="V831" i="16"/>
  <c r="L831" i="16"/>
  <c r="V669" i="16"/>
  <c r="L669" i="16"/>
  <c r="V751" i="16"/>
  <c r="L751" i="16"/>
  <c r="V390" i="16"/>
  <c r="L390" i="16"/>
  <c r="V387" i="16"/>
  <c r="L387" i="16"/>
  <c r="V888" i="16"/>
  <c r="L888" i="16"/>
  <c r="V518" i="16"/>
  <c r="L518" i="16"/>
  <c r="V900" i="16"/>
  <c r="L900" i="16"/>
  <c r="V887" i="16"/>
  <c r="L887" i="16"/>
  <c r="V675" i="16"/>
  <c r="L675" i="16"/>
  <c r="V468" i="16"/>
  <c r="L468" i="16"/>
  <c r="V298" i="16"/>
  <c r="L298" i="16"/>
  <c r="V791" i="16"/>
  <c r="L791" i="16"/>
  <c r="V819" i="16"/>
  <c r="L819" i="16"/>
  <c r="V721" i="16"/>
  <c r="L721" i="16"/>
  <c r="V722" i="16"/>
  <c r="L722" i="16"/>
  <c r="V557" i="16"/>
  <c r="L557" i="16"/>
  <c r="V310" i="16"/>
  <c r="L310" i="16"/>
  <c r="V630" i="16"/>
  <c r="L630" i="16"/>
  <c r="V640" i="16"/>
  <c r="L640" i="16"/>
  <c r="V980" i="16"/>
  <c r="L980" i="16"/>
  <c r="V621" i="16"/>
  <c r="L621" i="16"/>
  <c r="V451" i="16"/>
  <c r="L451" i="16"/>
  <c r="V514" i="16"/>
  <c r="L514" i="16"/>
  <c r="V626" i="16"/>
  <c r="L626" i="16"/>
  <c r="V472" i="16"/>
  <c r="L472" i="16"/>
  <c r="V986" i="16"/>
  <c r="L986" i="16"/>
  <c r="V586" i="16"/>
  <c r="L586" i="16"/>
  <c r="V728" i="16"/>
  <c r="L728" i="16"/>
  <c r="V460" i="16"/>
  <c r="L460" i="16"/>
  <c r="V902" i="16"/>
  <c r="L902" i="16"/>
  <c r="V785" i="16"/>
  <c r="L785" i="16"/>
  <c r="V592" i="16"/>
  <c r="L592" i="16"/>
  <c r="V864" i="16"/>
  <c r="L864" i="16"/>
  <c r="V719" i="16"/>
  <c r="L719" i="16"/>
  <c r="V534" i="16"/>
  <c r="L534" i="16"/>
  <c r="V876" i="16"/>
  <c r="L876" i="16"/>
  <c r="V607" i="16"/>
  <c r="L607" i="16"/>
  <c r="V732" i="16"/>
  <c r="L732" i="16"/>
  <c r="V774" i="16"/>
  <c r="L774" i="16"/>
  <c r="V749" i="16"/>
  <c r="L749" i="16"/>
  <c r="V545" i="16"/>
  <c r="L545" i="16"/>
  <c r="V899" i="16"/>
  <c r="L899" i="16"/>
  <c r="V463" i="16"/>
  <c r="L463" i="16"/>
  <c r="V665" i="16"/>
  <c r="L665" i="16"/>
  <c r="V608" i="16"/>
  <c r="L608" i="16"/>
  <c r="V740" i="16"/>
  <c r="L740" i="16"/>
  <c r="V760" i="16"/>
  <c r="L760" i="16"/>
  <c r="V319" i="16"/>
  <c r="L319" i="16"/>
  <c r="V520" i="16"/>
  <c r="L520" i="16"/>
  <c r="V668" i="16"/>
  <c r="L668" i="16"/>
  <c r="V473" i="16"/>
  <c r="L473" i="16"/>
  <c r="V802" i="16"/>
  <c r="L802" i="16"/>
  <c r="V381" i="16"/>
  <c r="L381" i="16"/>
  <c r="V388" i="16"/>
  <c r="L388" i="16"/>
  <c r="V529" i="16"/>
  <c r="L529" i="16"/>
  <c r="V711" i="16"/>
  <c r="L711" i="16"/>
  <c r="V715" i="16"/>
  <c r="L715" i="16"/>
  <c r="V662" i="16"/>
  <c r="L662" i="16"/>
  <c r="V884" i="16"/>
  <c r="L884" i="16"/>
  <c r="V680" i="16"/>
  <c r="L680" i="16"/>
  <c r="V347" i="16"/>
  <c r="L347" i="16"/>
  <c r="V585" i="16"/>
  <c r="L585" i="16"/>
  <c r="V567" i="16"/>
  <c r="L567" i="16"/>
  <c r="V590" i="16"/>
  <c r="L590" i="16"/>
  <c r="V861" i="16"/>
  <c r="L861" i="16"/>
  <c r="V827" i="16"/>
  <c r="L827" i="16"/>
  <c r="V581" i="16"/>
  <c r="L581" i="16"/>
  <c r="V488" i="16"/>
  <c r="L488" i="16"/>
  <c r="V799" i="16"/>
  <c r="L799" i="16"/>
  <c r="V561" i="16"/>
  <c r="L561" i="16"/>
  <c r="V694" i="16"/>
  <c r="L694" i="16"/>
  <c r="V399" i="16"/>
  <c r="L399" i="16"/>
  <c r="V850" i="16"/>
  <c r="L850" i="16"/>
  <c r="V324" i="16"/>
  <c r="L324" i="16"/>
  <c r="V845" i="16"/>
  <c r="L845" i="16"/>
  <c r="V631" i="16"/>
  <c r="L631" i="16"/>
  <c r="V383" i="16"/>
  <c r="L383" i="16"/>
  <c r="V635" i="16"/>
  <c r="L635" i="16"/>
  <c r="V296" i="16"/>
  <c r="L296" i="16"/>
  <c r="V815" i="16"/>
  <c r="L815" i="16"/>
  <c r="V474" i="16"/>
  <c r="L474" i="16"/>
  <c r="V670" i="16"/>
  <c r="L670" i="16"/>
  <c r="V358" i="16"/>
  <c r="L358" i="16"/>
  <c r="V878" i="16"/>
  <c r="L878" i="16"/>
  <c r="V784" i="16"/>
  <c r="L784" i="16"/>
  <c r="V398" i="16"/>
  <c r="L398" i="16"/>
  <c r="V489" i="16"/>
  <c r="L489" i="16"/>
  <c r="V583" i="16"/>
  <c r="L583" i="16"/>
  <c r="V367" i="16"/>
  <c r="L367" i="16"/>
  <c r="V926" i="16"/>
  <c r="L926" i="16"/>
  <c r="V418" i="16"/>
  <c r="L418" i="16"/>
  <c r="V409" i="16"/>
  <c r="L409" i="16"/>
  <c r="V538" i="16"/>
  <c r="L538" i="16"/>
  <c r="V778" i="16"/>
  <c r="L778" i="16"/>
  <c r="V628" i="16"/>
  <c r="L628" i="16"/>
  <c r="V849" i="16"/>
  <c r="L849" i="16"/>
  <c r="V502" i="16"/>
  <c r="L502" i="16"/>
  <c r="V1002" i="16"/>
  <c r="L1002" i="16"/>
  <c r="V733" i="16"/>
  <c r="L733" i="16"/>
  <c r="V844" i="16"/>
  <c r="L844" i="16"/>
  <c r="V302" i="16"/>
  <c r="L302" i="16"/>
  <c r="V645" i="16"/>
  <c r="L645" i="16"/>
  <c r="V935" i="16"/>
  <c r="L935" i="16"/>
  <c r="V391" i="16"/>
  <c r="L391" i="16"/>
  <c r="V938" i="16"/>
  <c r="L938" i="16"/>
  <c r="V661" i="16"/>
  <c r="L661" i="16"/>
  <c r="V695" i="16"/>
  <c r="L695" i="16"/>
  <c r="V706" i="16"/>
  <c r="L706" i="16"/>
  <c r="V901" i="16"/>
  <c r="L901" i="16"/>
  <c r="V724" i="16"/>
  <c r="L724" i="16"/>
  <c r="V598" i="16"/>
  <c r="L598" i="16"/>
  <c r="V904" i="16"/>
  <c r="L904" i="16"/>
  <c r="V404" i="16"/>
  <c r="L404" i="16"/>
  <c r="V571" i="16"/>
  <c r="L571" i="16"/>
  <c r="V647" i="16"/>
  <c r="L647" i="16"/>
  <c r="V338" i="16"/>
  <c r="L338" i="16"/>
  <c r="V705" i="16"/>
  <c r="L705" i="16"/>
  <c r="V356" i="16"/>
  <c r="L356" i="16"/>
  <c r="V918" i="16"/>
  <c r="L918" i="16"/>
  <c r="V461" i="16"/>
  <c r="L461" i="16"/>
  <c r="V651" i="16"/>
  <c r="L651" i="16"/>
  <c r="V349" i="16"/>
  <c r="L349" i="16"/>
  <c r="V476" i="16"/>
  <c r="L476" i="16"/>
  <c r="V315" i="16"/>
  <c r="L315" i="16"/>
  <c r="V350" i="16"/>
  <c r="L350" i="16"/>
  <c r="V650" i="16"/>
  <c r="L650" i="16"/>
  <c r="V881" i="16"/>
  <c r="L881" i="16"/>
  <c r="V813" i="16"/>
  <c r="L813" i="16"/>
  <c r="V351" i="16"/>
  <c r="L351" i="16"/>
  <c r="V642" i="16"/>
  <c r="L642" i="16"/>
  <c r="V714" i="16"/>
  <c r="L714" i="16"/>
  <c r="V336" i="16"/>
  <c r="L336" i="16"/>
  <c r="V560" i="16"/>
  <c r="L560" i="16"/>
  <c r="V964" i="16"/>
  <c r="L964" i="16"/>
  <c r="V428" i="16"/>
  <c r="L428" i="16"/>
  <c r="V441" i="16"/>
  <c r="L441" i="16"/>
  <c r="V508" i="16"/>
  <c r="L508" i="16"/>
  <c r="V759" i="16"/>
  <c r="L759" i="16"/>
  <c r="V708" i="16"/>
  <c r="L708" i="16"/>
  <c r="V720" i="16"/>
  <c r="L720" i="16"/>
  <c r="V498" i="16"/>
  <c r="L498" i="16"/>
  <c r="V459" i="16"/>
  <c r="L459" i="16"/>
  <c r="V824" i="16"/>
  <c r="L824" i="16"/>
  <c r="V522" i="16"/>
  <c r="L522" i="16"/>
  <c r="V764" i="16"/>
  <c r="L764" i="16"/>
  <c r="V341" i="16"/>
  <c r="L341" i="16"/>
  <c r="V895" i="16"/>
  <c r="L895" i="16"/>
  <c r="V769" i="16"/>
  <c r="L769" i="16"/>
  <c r="V788" i="16"/>
  <c r="L788" i="16"/>
  <c r="V394" i="16"/>
  <c r="L394" i="16"/>
  <c r="V470" i="16"/>
  <c r="L470" i="16"/>
  <c r="V961" i="16"/>
  <c r="L961" i="16"/>
  <c r="V652" i="16"/>
  <c r="L652" i="16"/>
  <c r="V627" i="16"/>
  <c r="L627" i="16"/>
  <c r="V303" i="16"/>
  <c r="L303" i="16"/>
  <c r="V305" i="16"/>
  <c r="L305" i="16"/>
  <c r="V809" i="16"/>
  <c r="L809" i="16"/>
  <c r="V539" i="16"/>
  <c r="L539" i="16"/>
  <c r="V620" i="16"/>
  <c r="L620" i="16"/>
  <c r="V806" i="16"/>
  <c r="L806" i="16"/>
  <c r="V762" i="16"/>
  <c r="L762" i="16"/>
  <c r="V736" i="16"/>
  <c r="L736" i="16"/>
  <c r="V659" i="16"/>
  <c r="L659" i="16"/>
  <c r="V386" i="16"/>
  <c r="L386" i="16"/>
  <c r="V524" i="16"/>
  <c r="L524" i="16"/>
  <c r="V558" i="16"/>
  <c r="L558" i="16"/>
  <c r="V782" i="16"/>
  <c r="L782" i="16"/>
  <c r="V478" i="16"/>
  <c r="L478" i="16"/>
  <c r="V346" i="16"/>
  <c r="L346" i="16"/>
  <c r="V847" i="16"/>
  <c r="L847" i="16"/>
  <c r="V294" i="16"/>
  <c r="L294" i="16"/>
  <c r="V689" i="16"/>
  <c r="L689" i="16"/>
  <c r="V357" i="16"/>
  <c r="L357" i="16"/>
  <c r="V976" i="16"/>
  <c r="L976" i="16"/>
  <c r="V439" i="16"/>
  <c r="L439" i="16"/>
  <c r="V773" i="16"/>
  <c r="L773" i="16"/>
  <c r="V492" i="16"/>
  <c r="L492" i="16"/>
  <c r="V917" i="16"/>
  <c r="L917" i="16"/>
  <c r="V615" i="16"/>
  <c r="L615" i="16"/>
  <c r="V512" i="16"/>
  <c r="L512" i="16"/>
  <c r="V563" i="16"/>
  <c r="L563" i="16"/>
  <c r="V335" i="16"/>
  <c r="L335" i="16"/>
  <c r="V945" i="16"/>
  <c r="L945" i="16"/>
  <c r="V624" i="16"/>
  <c r="L624" i="16"/>
  <c r="V999" i="16"/>
  <c r="L999" i="16"/>
  <c r="V446" i="16"/>
  <c r="L446" i="16"/>
  <c r="V696" i="16"/>
  <c r="L696" i="16"/>
  <c r="V595" i="16"/>
  <c r="L595" i="16"/>
  <c r="V320" i="16"/>
  <c r="L320" i="16"/>
  <c r="V930" i="16"/>
  <c r="L930" i="16"/>
  <c r="V364" i="16"/>
  <c r="L364" i="16"/>
  <c r="V758" i="16"/>
  <c r="L758" i="16"/>
  <c r="V340" i="16"/>
  <c r="L340" i="16"/>
  <c r="V329" i="16"/>
  <c r="L329" i="16"/>
  <c r="V436" i="16"/>
  <c r="L436" i="16"/>
  <c r="V392" i="16"/>
  <c r="L392" i="16"/>
  <c r="V812" i="16"/>
  <c r="L812" i="16"/>
  <c r="V578" i="16"/>
  <c r="L578" i="16"/>
  <c r="V882" i="16"/>
  <c r="L882" i="16"/>
  <c r="V793" i="16"/>
  <c r="L793" i="16"/>
  <c r="V686" i="16"/>
  <c r="L686" i="16"/>
  <c r="V537" i="16"/>
  <c r="L537" i="16"/>
  <c r="V748" i="16"/>
  <c r="L748" i="16"/>
  <c r="V613" i="16"/>
  <c r="L613" i="16"/>
  <c r="V896" i="16"/>
  <c r="L896" i="16"/>
  <c r="V786" i="16"/>
  <c r="L786" i="16"/>
  <c r="V761" i="16"/>
  <c r="L761" i="16"/>
  <c r="V674" i="16"/>
  <c r="L674" i="16"/>
  <c r="V755" i="16"/>
  <c r="L755" i="16"/>
  <c r="V879" i="16"/>
  <c r="L879" i="16"/>
  <c r="V914" i="16"/>
  <c r="L914" i="16"/>
  <c r="V910" i="16"/>
  <c r="L910" i="16"/>
  <c r="V950" i="16"/>
  <c r="L950" i="16"/>
  <c r="V822" i="16"/>
  <c r="L822" i="16"/>
  <c r="V972" i="16"/>
  <c r="L972" i="16"/>
  <c r="V922" i="16"/>
  <c r="L922" i="16"/>
  <c r="V801" i="16"/>
  <c r="L801" i="16"/>
  <c r="V949" i="16"/>
  <c r="L949" i="16"/>
  <c r="V505" i="16"/>
  <c r="L505" i="16"/>
  <c r="V684" i="16"/>
  <c r="L684" i="16"/>
  <c r="V466" i="16"/>
  <c r="L466" i="16"/>
  <c r="V833" i="16"/>
  <c r="L833" i="16"/>
  <c r="V299" i="16"/>
  <c r="L299" i="16"/>
  <c r="V739" i="16"/>
  <c r="L739" i="16"/>
  <c r="V977" i="16"/>
  <c r="L977" i="16"/>
  <c r="V355" i="16"/>
  <c r="L355" i="16"/>
  <c r="V808" i="16"/>
  <c r="L808" i="16"/>
  <c r="V886" i="16"/>
  <c r="L886" i="16"/>
  <c r="V967" i="16"/>
  <c r="L967" i="16"/>
  <c r="V866" i="16"/>
  <c r="L866" i="16"/>
  <c r="V311" i="16"/>
  <c r="L311" i="16"/>
  <c r="V988" i="16"/>
  <c r="L988" i="16"/>
  <c r="V573" i="16"/>
  <c r="L573" i="16"/>
  <c r="V316" i="16"/>
  <c r="L316" i="16"/>
  <c r="V606" i="16"/>
  <c r="L606" i="16"/>
  <c r="V370" i="16"/>
  <c r="L370" i="16"/>
  <c r="V984" i="16"/>
  <c r="L984" i="16"/>
  <c r="V700" i="16"/>
  <c r="L700" i="16"/>
  <c r="V800" i="16"/>
  <c r="L800" i="16"/>
  <c r="V322" i="16"/>
  <c r="L322" i="16"/>
  <c r="V308" i="16"/>
  <c r="L308" i="16"/>
  <c r="V911" i="16"/>
  <c r="L911" i="16"/>
  <c r="V547" i="16"/>
  <c r="L547" i="16"/>
  <c r="V671" i="16"/>
  <c r="L671" i="16"/>
  <c r="V480" i="16"/>
  <c r="L480" i="16"/>
  <c r="V292" i="16"/>
  <c r="L292" i="16"/>
  <c r="V377" i="16"/>
  <c r="L377" i="16"/>
  <c r="V401" i="16"/>
  <c r="L401" i="16"/>
  <c r="V821" i="16"/>
  <c r="L821" i="16"/>
  <c r="V500" i="16"/>
  <c r="L500" i="16"/>
  <c r="V664" i="16"/>
  <c r="L664" i="16"/>
  <c r="V554" i="16"/>
  <c r="L554" i="16"/>
  <c r="V688" i="16"/>
  <c r="L688" i="16"/>
  <c r="V516" i="16"/>
  <c r="L516" i="16"/>
  <c r="V450" i="16"/>
  <c r="L450" i="16"/>
  <c r="V375" i="16"/>
  <c r="L375" i="16"/>
  <c r="V969" i="16"/>
  <c r="L969" i="16"/>
  <c r="V781" i="16"/>
  <c r="L781" i="16"/>
  <c r="V448" i="16"/>
  <c r="L448" i="16"/>
  <c r="V385" i="16"/>
  <c r="L385" i="16"/>
  <c r="V753" i="16"/>
  <c r="L753" i="16"/>
  <c r="V873" i="16"/>
  <c r="L873" i="16"/>
  <c r="V553" i="16"/>
  <c r="L553" i="16"/>
  <c r="V495" i="16"/>
  <c r="L495" i="16"/>
  <c r="V820" i="16"/>
  <c r="L820" i="16"/>
  <c r="V869" i="16"/>
  <c r="L869" i="16"/>
  <c r="V954" i="16"/>
  <c r="L954" i="16"/>
  <c r="V453" i="16"/>
  <c r="L453" i="16"/>
  <c r="V360" i="16"/>
  <c r="L360" i="16"/>
  <c r="V823" i="16"/>
  <c r="L823" i="16"/>
  <c r="V597" i="16"/>
  <c r="L597" i="16"/>
  <c r="V982" i="16"/>
  <c r="L982" i="16"/>
  <c r="V933" i="16"/>
  <c r="L933" i="16"/>
  <c r="V407" i="16"/>
  <c r="L407" i="16"/>
  <c r="V612" i="16"/>
  <c r="L612" i="16"/>
  <c r="V905" i="16"/>
  <c r="L905" i="16"/>
  <c r="V701" i="16"/>
  <c r="L701" i="16"/>
  <c r="V429" i="16"/>
  <c r="L429" i="16"/>
  <c r="V380" i="16"/>
  <c r="L380" i="16"/>
  <c r="V891" i="16"/>
  <c r="L891" i="16"/>
  <c r="V942" i="16"/>
  <c r="L942" i="16"/>
  <c r="V712" i="16"/>
  <c r="L712" i="16"/>
  <c r="V682" i="16"/>
  <c r="L682" i="16"/>
  <c r="V548" i="16"/>
  <c r="L548" i="16"/>
  <c r="V511" i="16"/>
  <c r="L511" i="16"/>
  <c r="V422" i="16"/>
  <c r="L422" i="16"/>
  <c r="V507" i="16"/>
  <c r="L507" i="16"/>
  <c r="V934" i="16"/>
  <c r="L934" i="16"/>
  <c r="V462" i="16"/>
  <c r="L462" i="16"/>
  <c r="V870" i="16"/>
  <c r="L870" i="16"/>
  <c r="V835" i="16"/>
  <c r="L835" i="16"/>
  <c r="V365" i="16"/>
  <c r="L365" i="16"/>
  <c r="V639" i="16"/>
  <c r="L639" i="16"/>
  <c r="V584" i="16"/>
  <c r="L584" i="16"/>
  <c r="V384" i="16"/>
  <c r="L384" i="16"/>
  <c r="V614" i="16"/>
  <c r="L614" i="16"/>
  <c r="V572" i="16"/>
  <c r="L572" i="16"/>
  <c r="V549" i="16"/>
  <c r="L549" i="16"/>
  <c r="V408" i="16"/>
  <c r="L408" i="16"/>
  <c r="V716" i="16"/>
  <c r="L716" i="16"/>
  <c r="V780" i="16"/>
  <c r="L780" i="16"/>
  <c r="V898" i="16"/>
  <c r="L898" i="16"/>
  <c r="V433" i="16"/>
  <c r="L433" i="16"/>
  <c r="V411" i="16"/>
  <c r="L411" i="16"/>
  <c r="V666" i="16"/>
  <c r="L666" i="16"/>
  <c r="V368" i="16"/>
  <c r="L368" i="16"/>
  <c r="V814" i="16"/>
  <c r="L814" i="16"/>
  <c r="V609" i="16"/>
  <c r="L609" i="16"/>
  <c r="V794" i="16"/>
  <c r="L794" i="16"/>
  <c r="V389" i="16"/>
  <c r="L389" i="16"/>
  <c r="V378" i="16"/>
  <c r="L378" i="16"/>
  <c r="V951" i="16"/>
  <c r="L951" i="16"/>
  <c r="V713" i="16"/>
  <c r="L713" i="16"/>
  <c r="V868" i="16"/>
  <c r="L868" i="16"/>
  <c r="V406" i="16"/>
  <c r="L406" i="16"/>
  <c r="V306" i="16"/>
  <c r="L306" i="16"/>
  <c r="V991" i="16"/>
  <c r="L991" i="16"/>
  <c r="V570" i="16"/>
  <c r="L570" i="16"/>
  <c r="V993" i="16"/>
  <c r="L993" i="16"/>
  <c r="V854" i="16"/>
  <c r="L854" i="16"/>
  <c r="V342" i="16"/>
  <c r="L342" i="16"/>
  <c r="V317" i="16"/>
  <c r="L317" i="16"/>
  <c r="V987" i="16"/>
  <c r="L987" i="16"/>
  <c r="V417" i="16"/>
  <c r="L417" i="16"/>
  <c r="V843" i="16"/>
  <c r="L843" i="16"/>
  <c r="V646" i="16"/>
  <c r="L646" i="16"/>
  <c r="V941" i="16"/>
  <c r="L941" i="16"/>
  <c r="V936" i="16"/>
  <c r="L936" i="16"/>
  <c r="V414" i="16"/>
  <c r="L414" i="16"/>
  <c r="V944" i="16"/>
  <c r="L944" i="16"/>
  <c r="V779" i="16"/>
  <c r="L779" i="16"/>
  <c r="V890" i="16"/>
  <c r="L890" i="16"/>
  <c r="V536" i="16"/>
  <c r="L536" i="16"/>
  <c r="V376" i="16"/>
  <c r="L376" i="16"/>
  <c r="V412" i="16"/>
  <c r="L412" i="16"/>
  <c r="V798" i="16"/>
  <c r="L798" i="16"/>
  <c r="V738" i="16"/>
  <c r="L738" i="16"/>
  <c r="V503" i="16"/>
  <c r="L503" i="16"/>
  <c r="V531" i="16"/>
  <c r="L531" i="16"/>
  <c r="V690" i="16"/>
  <c r="L690" i="16"/>
  <c r="V332" i="16"/>
  <c r="L332" i="16"/>
  <c r="V535" i="16"/>
  <c r="L535" i="16"/>
  <c r="V493" i="16"/>
  <c r="L493" i="16"/>
  <c r="V703" i="16"/>
  <c r="L703" i="16"/>
  <c r="V743" i="16"/>
  <c r="L743" i="16"/>
  <c r="V770" i="16"/>
  <c r="L770" i="16"/>
  <c r="V504" i="16"/>
  <c r="L504" i="16"/>
  <c r="V419" i="16"/>
  <c r="L419" i="16"/>
  <c r="V656" i="16"/>
  <c r="L656" i="16"/>
  <c r="V867" i="16"/>
  <c r="L867" i="16"/>
  <c r="V923" i="16"/>
  <c r="L923" i="16"/>
  <c r="V973" i="16"/>
  <c r="L973" i="16"/>
  <c r="V528" i="16"/>
  <c r="L528" i="16"/>
  <c r="V953" i="16"/>
  <c r="L953" i="16"/>
  <c r="V746" i="16"/>
  <c r="L746" i="16"/>
  <c r="V542" i="16"/>
  <c r="L542" i="16"/>
  <c r="V301" i="16"/>
  <c r="L301" i="16"/>
  <c r="V858" i="16"/>
  <c r="L858" i="16"/>
  <c r="V838" i="16"/>
  <c r="L838" i="16"/>
  <c r="V962" i="16"/>
  <c r="L962" i="16"/>
  <c r="V687" i="16"/>
  <c r="L687" i="16"/>
  <c r="V372" i="16"/>
  <c r="L372" i="16"/>
  <c r="V754" i="16"/>
  <c r="L754" i="16"/>
  <c r="V633" i="16"/>
  <c r="L633" i="16"/>
  <c r="V623" i="16"/>
  <c r="L623" i="16"/>
  <c r="V691" i="16"/>
  <c r="L691" i="16"/>
  <c r="V872" i="16"/>
  <c r="L872" i="16"/>
  <c r="V424" i="16"/>
  <c r="L424" i="16"/>
  <c r="V326" i="16"/>
  <c r="L326" i="16"/>
  <c r="V947" i="16"/>
  <c r="L947" i="16"/>
  <c r="V880" i="16"/>
  <c r="L880" i="16"/>
  <c r="V692" i="16"/>
  <c r="L692" i="16"/>
  <c r="V912" i="16"/>
  <c r="L912" i="16"/>
  <c r="V484" i="16"/>
  <c r="L484" i="16"/>
  <c r="V672" i="16"/>
  <c r="L672" i="16"/>
  <c r="V649" i="16"/>
  <c r="L649" i="16"/>
  <c r="V681" i="16"/>
  <c r="L681" i="16"/>
  <c r="V658" i="16"/>
  <c r="L658" i="16"/>
  <c r="V546" i="16"/>
  <c r="L546" i="16"/>
  <c r="V587" i="16"/>
  <c r="L587" i="16"/>
  <c r="V343" i="16"/>
  <c r="L343" i="16"/>
  <c r="V485" i="16"/>
  <c r="L485" i="16"/>
  <c r="V889" i="16"/>
  <c r="L889" i="16"/>
  <c r="V551" i="16"/>
  <c r="L551" i="16"/>
  <c r="V413" i="16"/>
  <c r="L413" i="16"/>
  <c r="V397" i="16"/>
  <c r="L397" i="16"/>
  <c r="V750" i="16"/>
  <c r="L750" i="16"/>
  <c r="V610" i="16"/>
  <c r="L610" i="16"/>
  <c r="V790" i="16"/>
  <c r="L790" i="16"/>
  <c r="V677" i="16"/>
  <c r="L677" i="16"/>
  <c r="V325" i="16"/>
  <c r="L325" i="16"/>
  <c r="V657" i="16"/>
  <c r="L657" i="16"/>
  <c r="V817" i="16"/>
  <c r="L817" i="16"/>
  <c r="V826" i="16"/>
  <c r="L826" i="16"/>
  <c r="V458" i="16"/>
  <c r="L458" i="16"/>
  <c r="V702" i="16"/>
  <c r="L702" i="16"/>
  <c r="V442" i="16"/>
  <c r="L442" i="16"/>
  <c r="V829" i="16"/>
  <c r="L829" i="16"/>
  <c r="V425" i="16"/>
  <c r="L425" i="16"/>
  <c r="V382" i="16"/>
  <c r="L382" i="16"/>
  <c r="V361" i="16"/>
  <c r="L361" i="16"/>
  <c r="V517" i="16"/>
  <c r="L517" i="16"/>
  <c r="V638" i="16"/>
  <c r="L638" i="16"/>
  <c r="V842" i="16"/>
  <c r="L842" i="16"/>
  <c r="V871" i="16"/>
  <c r="L871" i="16"/>
  <c r="V469" i="16"/>
  <c r="L469" i="16"/>
  <c r="V796" i="16"/>
  <c r="L796" i="16"/>
  <c r="V432" i="16"/>
  <c r="L432" i="16"/>
  <c r="V530" i="16"/>
  <c r="L530" i="16"/>
  <c r="V562" i="16"/>
  <c r="L562" i="16"/>
  <c r="V924" i="16"/>
  <c r="L924" i="16"/>
  <c r="V467" i="16"/>
  <c r="L467" i="16"/>
  <c r="V435" i="16"/>
  <c r="L435" i="16"/>
  <c r="V509" i="16"/>
  <c r="L509" i="16"/>
  <c r="V477" i="16"/>
  <c r="L477" i="16"/>
  <c r="V519" i="16"/>
  <c r="L519" i="16"/>
  <c r="V932" i="16"/>
  <c r="L932" i="16"/>
  <c r="V556" i="16"/>
  <c r="L556" i="16"/>
  <c r="V339" i="16"/>
  <c r="L339" i="16"/>
  <c r="V723" i="16"/>
  <c r="L723" i="16"/>
  <c r="V307" i="16"/>
  <c r="L307" i="16"/>
  <c r="V846" i="16"/>
  <c r="L846" i="16"/>
  <c r="V725" i="16"/>
  <c r="L725" i="16"/>
  <c r="V892" i="16"/>
  <c r="L892" i="16"/>
  <c r="V540" i="16"/>
  <c r="L540" i="16"/>
  <c r="V735" i="16"/>
  <c r="L735" i="16"/>
  <c r="V490" i="16"/>
  <c r="L490" i="16"/>
  <c r="V963" i="16"/>
  <c r="L963" i="16"/>
  <c r="V427" i="16"/>
  <c r="L427" i="16"/>
  <c r="V494" i="16"/>
  <c r="L494" i="16"/>
  <c r="V574" i="16"/>
  <c r="L574" i="16"/>
  <c r="V907" i="16"/>
  <c r="L907" i="16"/>
  <c r="V410" i="16"/>
  <c r="L410" i="16"/>
  <c r="V766" i="16"/>
  <c r="L766" i="16"/>
  <c r="V352" i="16"/>
  <c r="L352" i="16"/>
  <c r="V952" i="16"/>
  <c r="L952" i="16"/>
  <c r="V679" i="16"/>
  <c r="L679" i="16"/>
  <c r="V625" i="16"/>
  <c r="L625" i="16"/>
  <c r="V334" i="16"/>
  <c r="L334" i="16"/>
  <c r="V992" i="16"/>
  <c r="L992" i="16"/>
  <c r="V423" i="16"/>
  <c r="L423" i="16"/>
  <c r="V304" i="16"/>
  <c r="L304" i="16"/>
  <c r="V839" i="16"/>
  <c r="L839" i="16"/>
  <c r="V400" i="16"/>
  <c r="L400" i="16"/>
  <c r="V559" i="16"/>
  <c r="L559" i="16"/>
  <c r="V481" i="16"/>
  <c r="L481" i="16"/>
  <c r="V825" i="16"/>
  <c r="L825" i="16"/>
  <c r="V916" i="16"/>
  <c r="L916" i="16"/>
  <c r="V353" i="16"/>
  <c r="L353" i="16"/>
  <c r="V818" i="16"/>
  <c r="L818" i="16"/>
  <c r="V552" i="16"/>
  <c r="L552" i="16"/>
  <c r="V983" i="16"/>
  <c r="L983" i="16"/>
  <c r="V906" i="16"/>
  <c r="L906" i="16"/>
  <c r="V921" i="16"/>
  <c r="L921" i="16"/>
  <c r="V430" i="16"/>
  <c r="L430" i="16"/>
  <c r="V756" i="16"/>
  <c r="L756" i="16"/>
  <c r="V997" i="16"/>
  <c r="L997" i="16"/>
  <c r="V449" i="16"/>
  <c r="L449" i="16"/>
  <c r="V865" i="16"/>
  <c r="L865" i="16"/>
  <c r="V405" i="16"/>
  <c r="L405" i="16"/>
  <c r="V965" i="16"/>
  <c r="L965" i="16"/>
  <c r="V955" i="16"/>
  <c r="L955" i="16"/>
  <c r="V569" i="16"/>
  <c r="L569" i="16"/>
  <c r="V841" i="16"/>
  <c r="L841" i="16"/>
  <c r="V857" i="16"/>
  <c r="L857" i="16"/>
  <c r="V863" i="16"/>
  <c r="L863" i="16"/>
  <c r="V582" i="16"/>
  <c r="L582" i="16"/>
  <c r="V475" i="16"/>
  <c r="L475" i="16"/>
  <c r="V925" i="16"/>
  <c r="L925" i="16"/>
  <c r="V807" i="16"/>
  <c r="L807" i="16"/>
  <c r="V648" i="16"/>
  <c r="L648" i="16"/>
  <c r="V730" i="16"/>
  <c r="L730" i="16"/>
  <c r="V564" i="16"/>
  <c r="L564" i="16"/>
  <c r="V416" i="16"/>
  <c r="L416" i="16"/>
  <c r="V482" i="16"/>
  <c r="L482" i="16"/>
  <c r="V877" i="16"/>
  <c r="L877" i="16"/>
  <c r="V395" i="16"/>
  <c r="L395" i="16"/>
  <c r="V643" i="16"/>
  <c r="L643" i="16"/>
  <c r="V946" i="16"/>
  <c r="L946" i="16"/>
  <c r="V897" i="16"/>
  <c r="L897" i="16"/>
  <c r="V757" i="16"/>
  <c r="L757" i="16"/>
  <c r="V663" i="16"/>
  <c r="L663" i="16"/>
  <c r="V421" i="16"/>
  <c r="L421" i="16"/>
  <c r="V729" i="16"/>
  <c r="L729" i="16"/>
  <c r="V957" i="16"/>
  <c r="L957" i="16"/>
  <c r="V465" i="16"/>
  <c r="L465" i="16"/>
  <c r="V374" i="16"/>
  <c r="L374" i="16"/>
  <c r="V617" i="16"/>
  <c r="L617" i="16"/>
  <c r="V862" i="16"/>
  <c r="L862" i="16"/>
  <c r="V707" i="16"/>
  <c r="L707" i="16"/>
  <c r="V768" i="16"/>
  <c r="L768" i="16"/>
  <c r="V909" i="16"/>
  <c r="L909" i="16"/>
  <c r="V550" i="16"/>
  <c r="L550" i="16"/>
  <c r="V693" i="16"/>
  <c r="L693" i="16"/>
  <c r="V300" i="16"/>
  <c r="L300" i="16"/>
  <c r="V939" i="16"/>
  <c r="L939" i="16"/>
  <c r="V830" i="16"/>
  <c r="L830" i="16"/>
  <c r="V575" i="16"/>
  <c r="L575" i="16"/>
  <c r="V420" i="16"/>
  <c r="L420" i="16"/>
  <c r="V444" i="16"/>
  <c r="L444" i="16"/>
  <c r="V438" i="16"/>
  <c r="L438" i="16"/>
  <c r="V974" i="16"/>
  <c r="L974" i="16"/>
  <c r="V893" i="16"/>
  <c r="L893" i="16"/>
  <c r="V956" i="16"/>
  <c r="L956" i="16"/>
  <c r="V602" i="16"/>
  <c r="L602" i="16"/>
  <c r="V443" i="16"/>
  <c r="L443" i="16"/>
  <c r="V533" i="16"/>
  <c r="L533" i="16"/>
  <c r="V667" i="16"/>
  <c r="L667" i="16"/>
  <c r="V589" i="16"/>
  <c r="L589" i="16"/>
  <c r="V747" i="16"/>
  <c r="L747" i="16"/>
  <c r="V752" i="16"/>
  <c r="L752" i="16"/>
  <c r="V616" i="16"/>
  <c r="L616" i="16"/>
  <c r="V994" i="16"/>
  <c r="L994" i="16"/>
  <c r="V379" i="16"/>
  <c r="L379" i="16"/>
  <c r="V600" i="16"/>
  <c r="L600" i="16"/>
  <c r="V116" i="16"/>
  <c r="V27" i="16"/>
  <c r="V250" i="16"/>
  <c r="V146" i="16"/>
  <c r="V19" i="16"/>
  <c r="V152" i="16"/>
  <c r="V288" i="16"/>
  <c r="V76" i="16"/>
  <c r="V69" i="16"/>
  <c r="V259" i="16"/>
  <c r="V167" i="16"/>
  <c r="V87" i="16"/>
  <c r="V57" i="16"/>
  <c r="V237" i="16"/>
  <c r="V32" i="16"/>
  <c r="V114" i="16"/>
  <c r="V286" i="16"/>
  <c r="V135" i="16"/>
  <c r="V60" i="16"/>
  <c r="V96" i="16"/>
  <c r="V157" i="16"/>
  <c r="V235" i="16"/>
  <c r="V128" i="16"/>
  <c r="V205" i="16"/>
  <c r="V178" i="16"/>
  <c r="V45" i="16"/>
  <c r="V265" i="16"/>
  <c r="V25" i="16"/>
  <c r="V223" i="16"/>
  <c r="V82" i="16"/>
  <c r="V239" i="16"/>
  <c r="V154" i="16"/>
  <c r="V30" i="16"/>
  <c r="V16" i="16"/>
  <c r="V185" i="16"/>
  <c r="V90" i="16"/>
  <c r="V257" i="16"/>
  <c r="V201" i="16"/>
  <c r="V266" i="16"/>
  <c r="V111" i="16"/>
  <c r="V218" i="16"/>
  <c r="V199" i="16"/>
  <c r="V5" i="16"/>
  <c r="V63" i="16"/>
  <c r="V202" i="16"/>
  <c r="V6" i="16"/>
  <c r="V31" i="16"/>
  <c r="V231" i="16"/>
  <c r="V123" i="16"/>
  <c r="V120" i="16"/>
  <c r="V193" i="16"/>
  <c r="V260" i="16"/>
  <c r="V70" i="16"/>
  <c r="V163" i="16"/>
  <c r="V85" i="16"/>
  <c r="V229" i="16"/>
  <c r="V117" i="16"/>
  <c r="V251" i="16"/>
  <c r="V256" i="16"/>
  <c r="V84" i="16"/>
  <c r="V112" i="16"/>
  <c r="V284" i="16"/>
  <c r="V168" i="16"/>
  <c r="V243" i="16"/>
  <c r="V281" i="16"/>
  <c r="V245" i="16"/>
  <c r="V55" i="16"/>
  <c r="V213" i="16"/>
  <c r="V148" i="16"/>
  <c r="V214" i="16"/>
  <c r="V273" i="16"/>
  <c r="V155" i="16"/>
  <c r="V264" i="16"/>
  <c r="V162" i="16"/>
  <c r="V23" i="16"/>
  <c r="V215" i="16"/>
  <c r="V221" i="16"/>
  <c r="V102" i="16"/>
  <c r="V44" i="16"/>
  <c r="V13" i="16"/>
  <c r="V248" i="16"/>
  <c r="V290" i="16"/>
  <c r="V176" i="16"/>
  <c r="V254" i="16"/>
  <c r="V180" i="16"/>
  <c r="V15" i="16"/>
  <c r="V222" i="16"/>
  <c r="V195" i="16"/>
  <c r="V137" i="16"/>
  <c r="V119" i="16"/>
  <c r="V26" i="16"/>
  <c r="V198" i="16"/>
  <c r="V105" i="16"/>
  <c r="V37" i="16"/>
  <c r="V233" i="16"/>
  <c r="V179" i="16"/>
  <c r="V170" i="16"/>
  <c r="V95" i="16"/>
  <c r="V263" i="16"/>
  <c r="V94" i="16"/>
  <c r="V80" i="16"/>
  <c r="V68" i="16"/>
  <c r="V77" i="16"/>
  <c r="V241" i="16"/>
  <c r="V217" i="16"/>
  <c r="V253" i="16"/>
  <c r="V36" i="16"/>
  <c r="V278" i="16"/>
  <c r="V232" i="16"/>
  <c r="V126" i="16"/>
  <c r="V54" i="16"/>
  <c r="V227" i="16"/>
  <c r="V121" i="16"/>
  <c r="V153" i="16"/>
  <c r="V131" i="16"/>
  <c r="V191" i="16"/>
  <c r="V164" i="16"/>
  <c r="V18" i="16"/>
  <c r="V183" i="16"/>
  <c r="V172" i="16"/>
  <c r="V89" i="16"/>
  <c r="V20" i="16"/>
  <c r="V124" i="16"/>
  <c r="V216" i="16"/>
  <c r="V277" i="16"/>
  <c r="V110" i="16"/>
  <c r="V186" i="16"/>
  <c r="V143" i="16"/>
  <c r="V177" i="16"/>
  <c r="V208" i="16"/>
  <c r="V287" i="16"/>
  <c r="V187" i="16"/>
  <c r="V10" i="16"/>
  <c r="V81" i="16"/>
  <c r="V271" i="16"/>
  <c r="V29" i="16"/>
  <c r="V272" i="16"/>
  <c r="V151" i="16"/>
  <c r="V133" i="16"/>
  <c r="V41" i="16"/>
  <c r="V115" i="16"/>
  <c r="V224" i="16"/>
  <c r="V189" i="16"/>
  <c r="V258" i="16"/>
  <c r="V190" i="16"/>
  <c r="V39" i="16"/>
  <c r="V220" i="16"/>
  <c r="V169" i="16"/>
  <c r="V230" i="16"/>
  <c r="V47" i="16"/>
  <c r="V58" i="16"/>
  <c r="V52" i="16"/>
  <c r="V255" i="16"/>
  <c r="V83" i="16"/>
  <c r="V144" i="16"/>
  <c r="V242" i="16"/>
  <c r="V34" i="16"/>
  <c r="V136" i="16"/>
  <c r="V171" i="16"/>
  <c r="V122" i="16"/>
  <c r="V35" i="16"/>
  <c r="V139" i="16"/>
  <c r="V140" i="16"/>
  <c r="V106" i="16"/>
  <c r="V71" i="16"/>
  <c r="V147" i="16"/>
  <c r="V46" i="16"/>
  <c r="V132" i="16"/>
  <c r="V274" i="16"/>
  <c r="V56" i="16"/>
  <c r="V267" i="16"/>
  <c r="V283" i="16"/>
  <c r="V141" i="16"/>
  <c r="V38" i="16"/>
  <c r="V103" i="16"/>
  <c r="V200" i="16"/>
  <c r="V196" i="16"/>
  <c r="V75" i="16"/>
  <c r="V113" i="16"/>
  <c r="V165" i="16"/>
  <c r="V134" i="16"/>
  <c r="V246" i="16"/>
  <c r="V210" i="16"/>
  <c r="V14" i="16"/>
  <c r="V238" i="16"/>
  <c r="V142" i="16"/>
  <c r="V59" i="16"/>
  <c r="V158" i="16"/>
  <c r="V101" i="16"/>
  <c r="V262" i="16"/>
  <c r="V104" i="16"/>
  <c r="V197" i="16"/>
  <c r="V40" i="16"/>
  <c r="V17" i="16"/>
  <c r="V156" i="16"/>
  <c r="V175" i="16"/>
  <c r="V118" i="16"/>
  <c r="V207" i="16"/>
  <c r="V150" i="16"/>
  <c r="V7" i="16"/>
  <c r="V129" i="16"/>
  <c r="V209" i="16"/>
  <c r="V130" i="16"/>
  <c r="V72" i="16"/>
  <c r="V8" i="16"/>
  <c r="V127" i="16"/>
  <c r="V97" i="16"/>
  <c r="V24" i="16"/>
  <c r="V184" i="16"/>
  <c r="V51" i="16"/>
  <c r="V98" i="16"/>
  <c r="V192" i="16"/>
  <c r="V49" i="16"/>
  <c r="V109" i="16"/>
  <c r="V276" i="16"/>
  <c r="V194" i="16"/>
  <c r="V108" i="16"/>
  <c r="V50" i="16"/>
  <c r="V64" i="16"/>
  <c r="V236" i="16"/>
  <c r="V4" i="16"/>
  <c r="V11" i="16"/>
  <c r="V21" i="16"/>
  <c r="V61" i="16"/>
  <c r="V65" i="16"/>
  <c r="V181" i="16"/>
  <c r="V285" i="16"/>
  <c r="V66" i="16"/>
  <c r="V12" i="16"/>
  <c r="V225" i="16"/>
  <c r="V42" i="16"/>
  <c r="V280" i="16"/>
  <c r="V219" i="16"/>
  <c r="V212" i="16"/>
  <c r="V234" i="16"/>
  <c r="V161" i="16"/>
  <c r="V43" i="16"/>
  <c r="V282" i="16"/>
  <c r="V9" i="16"/>
  <c r="V159" i="16"/>
  <c r="V211" i="16"/>
  <c r="V92" i="16"/>
  <c r="V91" i="16"/>
  <c r="V28" i="16"/>
  <c r="V275" i="16"/>
  <c r="V67" i="16"/>
  <c r="V99" i="16"/>
  <c r="V226" i="16"/>
  <c r="V125" i="16"/>
  <c r="V249" i="16"/>
  <c r="V291" i="16"/>
  <c r="V771" i="16"/>
  <c r="V576" i="16"/>
  <c r="V74" i="16"/>
  <c r="V270" i="16"/>
  <c r="V293" i="16"/>
  <c r="V279" i="16"/>
  <c r="V622" i="16"/>
  <c r="V860" i="16"/>
  <c r="V685" i="16"/>
  <c r="V937" i="16"/>
  <c r="V704" i="16"/>
  <c r="V252" i="16"/>
  <c r="V836" i="16"/>
  <c r="V166" i="16"/>
  <c r="V362" i="16"/>
  <c r="V931" i="16"/>
  <c r="V604" i="16"/>
  <c r="V93" i="16"/>
  <c r="V655" i="16"/>
  <c r="V853" i="16"/>
  <c r="V269" i="16"/>
  <c r="V314" i="16"/>
  <c r="V601" i="16"/>
  <c r="V22" i="16"/>
  <c r="V313" i="16"/>
  <c r="V88" i="16"/>
  <c r="V797" i="16"/>
  <c r="V369" i="16"/>
  <c r="V744" i="16"/>
  <c r="V636" i="16"/>
  <c r="V741" i="16"/>
  <c r="V619" i="16"/>
  <c r="V203" i="16"/>
  <c r="V182" i="16"/>
  <c r="V919" i="16"/>
  <c r="V989" i="16"/>
  <c r="V654" i="16"/>
  <c r="V927" i="16"/>
  <c r="V565" i="16"/>
  <c r="V510" i="16"/>
  <c r="V1003" i="16"/>
  <c r="V611" i="16"/>
  <c r="V431" i="16"/>
  <c r="V852" i="16"/>
  <c r="V402" i="16"/>
  <c r="V437" i="16"/>
  <c r="V100" i="16"/>
  <c r="V566" i="16"/>
  <c r="V289" i="16"/>
  <c r="V1000" i="16"/>
  <c r="V206" i="16"/>
  <c r="V33" i="16"/>
  <c r="V676" i="16"/>
  <c r="V403" i="16"/>
  <c r="V53" i="16"/>
  <c r="V228" i="16"/>
  <c r="V568" i="16"/>
  <c r="V637" i="16"/>
  <c r="V515" i="16"/>
  <c r="V816" i="16"/>
  <c r="V913" i="16"/>
  <c r="V107" i="16"/>
  <c r="V457" i="16"/>
  <c r="V580" i="16"/>
  <c r="V577" i="16"/>
  <c r="V204" i="16"/>
  <c r="V772" i="16"/>
  <c r="V928" i="16"/>
  <c r="V968" i="16"/>
  <c r="V805" i="16"/>
  <c r="V295" i="16"/>
  <c r="V173" i="16"/>
  <c r="V506" i="16"/>
  <c r="V990" i="16"/>
  <c r="V603" i="16"/>
  <c r="V513" i="16"/>
  <c r="V1001" i="16"/>
  <c r="V456" i="16"/>
  <c r="V497" i="16"/>
  <c r="V138" i="16"/>
  <c r="V247" i="16"/>
  <c r="V345" i="16"/>
  <c r="V86" i="16"/>
  <c r="V792" i="16"/>
  <c r="V777" i="16"/>
  <c r="V261" i="16"/>
  <c r="V359" i="16"/>
  <c r="V811" i="16"/>
  <c r="V874" i="16"/>
  <c r="V48" i="16"/>
  <c r="V447" i="16"/>
  <c r="V943" i="16"/>
  <c r="V327" i="16"/>
  <c r="V268" i="16"/>
  <c r="V331" i="16"/>
  <c r="V644" i="16"/>
  <c r="V188" i="16"/>
  <c r="V521" i="16"/>
  <c r="V78" i="16"/>
  <c r="V483" i="16"/>
  <c r="V487" i="16"/>
  <c r="V828" i="16"/>
  <c r="V344" i="16"/>
  <c r="V959" i="16"/>
  <c r="V960" i="16"/>
  <c r="V244" i="16"/>
  <c r="V160" i="16"/>
  <c r="V525" i="16"/>
  <c r="V698" i="16"/>
  <c r="V979" i="16"/>
  <c r="V371" i="16"/>
  <c r="V975" i="16"/>
  <c r="V555" i="16"/>
  <c r="V834" i="16"/>
  <c r="V73" i="16"/>
  <c r="V526" i="16"/>
  <c r="V885" i="16"/>
  <c r="V804" i="16"/>
  <c r="V856" i="16"/>
  <c r="V948" i="16"/>
  <c r="V79" i="16"/>
  <c r="V240" i="16"/>
  <c r="V958" i="16"/>
  <c r="V629" i="16"/>
  <c r="V479" i="16"/>
  <c r="V330" i="16"/>
  <c r="V996" i="16"/>
  <c r="V354" i="16"/>
  <c r="V855" i="16"/>
  <c r="V174" i="16"/>
  <c r="V660" i="16"/>
  <c r="V848" i="16"/>
  <c r="V328" i="16"/>
  <c r="V393" i="16"/>
  <c r="V145" i="16"/>
  <c r="V149" i="16"/>
  <c r="V62" i="16"/>
  <c r="V709" i="16"/>
  <c r="V717" i="16"/>
  <c r="V803" i="16"/>
  <c r="C13" i="4"/>
  <c r="B12" i="4"/>
  <c r="A12" i="4"/>
  <c r="C14" i="4" l="1"/>
  <c r="B13" i="4"/>
  <c r="A13" i="4"/>
  <c r="C15" i="4" l="1"/>
  <c r="A14" i="4"/>
  <c r="B14" i="4"/>
  <c r="C16" i="4" l="1"/>
  <c r="B15" i="4"/>
  <c r="A15" i="4"/>
  <c r="C17" i="4" l="1"/>
  <c r="B16" i="4"/>
  <c r="A16" i="4"/>
  <c r="C18" i="4" l="1"/>
  <c r="B17" i="4"/>
  <c r="A17" i="4"/>
  <c r="C19" i="4" l="1"/>
  <c r="A18" i="4"/>
  <c r="B18" i="4"/>
  <c r="C20" i="4" l="1"/>
  <c r="A19" i="4"/>
  <c r="B19" i="4"/>
  <c r="C21" i="4" l="1"/>
  <c r="B20" i="4"/>
  <c r="A20" i="4"/>
  <c r="C22" i="4" l="1"/>
  <c r="B21" i="4"/>
  <c r="A21" i="4"/>
  <c r="C23" i="4" l="1"/>
  <c r="A22" i="4"/>
  <c r="B22" i="4"/>
  <c r="C24" i="4" l="1"/>
  <c r="B23" i="4"/>
  <c r="A23" i="4"/>
  <c r="C25" i="4" l="1"/>
  <c r="B24" i="4"/>
  <c r="A24" i="4"/>
  <c r="C26" i="4" l="1"/>
  <c r="B25" i="4"/>
  <c r="A25" i="4"/>
  <c r="C27" i="4" l="1"/>
  <c r="A26" i="4"/>
  <c r="B26" i="4"/>
  <c r="C28" i="4" l="1"/>
  <c r="A27" i="4"/>
  <c r="B27" i="4"/>
  <c r="C29" i="4" l="1"/>
  <c r="B28" i="4"/>
  <c r="A28" i="4"/>
  <c r="C30" i="4" l="1"/>
  <c r="B29" i="4"/>
  <c r="A29" i="4"/>
  <c r="C31" i="4" l="1"/>
  <c r="A30" i="4"/>
  <c r="B30" i="4"/>
  <c r="C32" i="4" l="1"/>
  <c r="B31" i="4"/>
  <c r="A31" i="4"/>
  <c r="C33" i="4" l="1"/>
  <c r="B32" i="4"/>
  <c r="A32" i="4"/>
  <c r="C34" i="4" l="1"/>
  <c r="B33" i="4"/>
  <c r="A33" i="4"/>
  <c r="C35" i="4" l="1"/>
  <c r="A34" i="4"/>
  <c r="B34" i="4"/>
  <c r="C36" i="4" l="1"/>
  <c r="A35" i="4"/>
  <c r="B35" i="4"/>
  <c r="C37" i="4" l="1"/>
  <c r="B36" i="4"/>
  <c r="A36" i="4"/>
  <c r="C38" i="4" l="1"/>
  <c r="B37" i="4"/>
  <c r="A37" i="4"/>
  <c r="C39" i="4" l="1"/>
  <c r="A38" i="4"/>
  <c r="B38" i="4"/>
  <c r="C40" i="4" l="1"/>
  <c r="B39" i="4"/>
  <c r="A39" i="4"/>
  <c r="C41" i="4" l="1"/>
  <c r="B40" i="4"/>
  <c r="A40" i="4"/>
  <c r="C42" i="4" l="1"/>
  <c r="B41" i="4"/>
  <c r="A41" i="4"/>
  <c r="C43" i="4" l="1"/>
  <c r="A42" i="4"/>
  <c r="B42" i="4"/>
  <c r="C44" i="4" l="1"/>
  <c r="A43" i="4"/>
  <c r="B43" i="4"/>
  <c r="C45" i="4" l="1"/>
  <c r="B44" i="4"/>
  <c r="A44" i="4"/>
  <c r="C46" i="4" l="1"/>
  <c r="B45" i="4"/>
  <c r="A45" i="4"/>
  <c r="C47" i="4" l="1"/>
  <c r="A46" i="4"/>
  <c r="B46" i="4"/>
  <c r="C48" i="4" l="1"/>
  <c r="B47" i="4"/>
  <c r="A47" i="4"/>
  <c r="C49" i="4" l="1"/>
  <c r="B48" i="4"/>
  <c r="A48" i="4"/>
  <c r="C50" i="4" l="1"/>
  <c r="B49" i="4"/>
  <c r="A49" i="4"/>
  <c r="C51" i="4" l="1"/>
  <c r="A50" i="4"/>
  <c r="B50" i="4"/>
  <c r="C52" i="4" l="1"/>
  <c r="A51" i="4"/>
  <c r="B51" i="4"/>
  <c r="C53" i="4" l="1"/>
  <c r="B52" i="4"/>
  <c r="A52" i="4"/>
  <c r="C54" i="4" l="1"/>
  <c r="B53" i="4"/>
  <c r="A53" i="4"/>
  <c r="C55" i="4" l="1"/>
  <c r="A54" i="4"/>
  <c r="B54" i="4"/>
  <c r="C56" i="4" l="1"/>
  <c r="B55" i="4"/>
  <c r="A55" i="4"/>
  <c r="C57" i="4" l="1"/>
  <c r="B56" i="4"/>
  <c r="A56" i="4"/>
  <c r="C58" i="4" l="1"/>
  <c r="B57" i="4"/>
  <c r="A57" i="4"/>
  <c r="C59" i="4" l="1"/>
  <c r="A58" i="4"/>
  <c r="B58" i="4"/>
  <c r="C60" i="4" l="1"/>
  <c r="A59" i="4"/>
  <c r="B59" i="4"/>
  <c r="C61" i="4" l="1"/>
  <c r="B60" i="4"/>
  <c r="A60" i="4"/>
  <c r="C62" i="4" l="1"/>
  <c r="B61" i="4"/>
  <c r="A61" i="4"/>
  <c r="C63" i="4" l="1"/>
  <c r="A62" i="4"/>
  <c r="B62" i="4"/>
  <c r="C64" i="4" l="1"/>
  <c r="B63" i="4"/>
  <c r="A63" i="4"/>
  <c r="C65" i="4" l="1"/>
  <c r="B64" i="4"/>
  <c r="A64" i="4"/>
  <c r="C66" i="4" l="1"/>
  <c r="B65" i="4"/>
  <c r="A65" i="4"/>
  <c r="C67" i="4" l="1"/>
  <c r="A66" i="4"/>
  <c r="B66" i="4"/>
  <c r="C68" i="4" l="1"/>
  <c r="A67" i="4"/>
  <c r="B67" i="4"/>
  <c r="C69" i="4" l="1"/>
  <c r="B68" i="4"/>
  <c r="A68" i="4"/>
  <c r="C70" i="4" l="1"/>
  <c r="B69" i="4"/>
  <c r="A69" i="4"/>
  <c r="C71" i="4" l="1"/>
  <c r="A70" i="4"/>
  <c r="B70" i="4"/>
  <c r="C72" i="4" l="1"/>
  <c r="B71" i="4"/>
  <c r="A71" i="4"/>
  <c r="C73" i="4" l="1"/>
  <c r="B72" i="4"/>
  <c r="A72" i="4"/>
  <c r="C74" i="4" l="1"/>
  <c r="B73" i="4"/>
  <c r="A73" i="4"/>
  <c r="C75" i="4" l="1"/>
  <c r="A74" i="4"/>
  <c r="B74" i="4"/>
  <c r="C76" i="4" l="1"/>
  <c r="A75" i="4"/>
  <c r="B75" i="4"/>
  <c r="C77" i="4" l="1"/>
  <c r="B76" i="4"/>
  <c r="A76" i="4"/>
  <c r="C78" i="4" l="1"/>
  <c r="B77" i="4"/>
  <c r="A77" i="4"/>
  <c r="C79" i="4" l="1"/>
  <c r="A78" i="4"/>
  <c r="B78" i="4"/>
  <c r="C80" i="4" l="1"/>
  <c r="B79" i="4"/>
  <c r="A79" i="4"/>
  <c r="C81" i="4" l="1"/>
  <c r="B80" i="4"/>
  <c r="A80" i="4"/>
  <c r="C82" i="4" l="1"/>
  <c r="B81" i="4"/>
  <c r="A81" i="4"/>
  <c r="C83" i="4" l="1"/>
  <c r="A82" i="4"/>
  <c r="B82" i="4"/>
  <c r="C84" i="4" l="1"/>
  <c r="A83" i="4"/>
  <c r="B83" i="4"/>
  <c r="C85" i="4" l="1"/>
  <c r="B84" i="4"/>
  <c r="A84" i="4"/>
  <c r="C86" i="4" l="1"/>
  <c r="B85" i="4"/>
  <c r="A85" i="4"/>
  <c r="C87" i="4" l="1"/>
  <c r="A86" i="4"/>
  <c r="B86" i="4"/>
  <c r="C88" i="4" l="1"/>
  <c r="B87" i="4"/>
  <c r="A87" i="4"/>
  <c r="C89" i="4" l="1"/>
  <c r="B88" i="4"/>
  <c r="A88" i="4"/>
  <c r="C90" i="4" l="1"/>
  <c r="B89" i="4"/>
  <c r="A89" i="4"/>
  <c r="C91" i="4" l="1"/>
  <c r="A90" i="4"/>
  <c r="B90" i="4"/>
  <c r="C92" i="4" l="1"/>
  <c r="A91" i="4"/>
  <c r="B91" i="4"/>
  <c r="C93" i="4" l="1"/>
  <c r="B92" i="4"/>
  <c r="A92" i="4"/>
  <c r="C94" i="4" l="1"/>
  <c r="B93" i="4"/>
  <c r="A93" i="4"/>
  <c r="C95" i="4" l="1"/>
  <c r="A94" i="4"/>
  <c r="B94" i="4"/>
  <c r="C96" i="4" l="1"/>
  <c r="B95" i="4"/>
  <c r="A95" i="4"/>
  <c r="C97" i="4" l="1"/>
  <c r="B96" i="4"/>
  <c r="A96" i="4"/>
  <c r="C98" i="4" l="1"/>
  <c r="B97" i="4"/>
  <c r="A97" i="4"/>
  <c r="C99" i="4" l="1"/>
  <c r="A98" i="4"/>
  <c r="B98" i="4"/>
  <c r="C100" i="4" l="1"/>
  <c r="A99" i="4"/>
  <c r="B99" i="4"/>
  <c r="C101" i="4" l="1"/>
  <c r="B100" i="4"/>
  <c r="A100" i="4"/>
  <c r="C102" i="4" l="1"/>
  <c r="B101" i="4"/>
  <c r="A101" i="4"/>
  <c r="C103" i="4" l="1"/>
  <c r="A102" i="4"/>
  <c r="B102" i="4"/>
  <c r="C104" i="4" l="1"/>
  <c r="B103" i="4"/>
  <c r="A103" i="4"/>
  <c r="C105" i="4" l="1"/>
  <c r="B104" i="4"/>
  <c r="A104" i="4"/>
  <c r="C106" i="4" l="1"/>
  <c r="B105" i="4"/>
  <c r="A105" i="4"/>
  <c r="C107" i="4" l="1"/>
  <c r="A106" i="4"/>
  <c r="B106" i="4"/>
  <c r="C108" i="4" l="1"/>
  <c r="A107" i="4"/>
  <c r="B107" i="4"/>
  <c r="C109" i="4" l="1"/>
  <c r="B108" i="4"/>
  <c r="A108" i="4"/>
  <c r="C110" i="4" l="1"/>
  <c r="B109" i="4"/>
  <c r="A109" i="4"/>
  <c r="C111" i="4" l="1"/>
  <c r="A110" i="4"/>
  <c r="B110" i="4"/>
  <c r="C112" i="4" l="1"/>
  <c r="B111" i="4"/>
  <c r="A111" i="4"/>
  <c r="C113" i="4" l="1"/>
  <c r="B112" i="4"/>
  <c r="A112" i="4"/>
  <c r="C114" i="4" l="1"/>
  <c r="B113" i="4"/>
  <c r="A113" i="4"/>
  <c r="C115" i="4" l="1"/>
  <c r="A114" i="4"/>
  <c r="B114" i="4"/>
  <c r="C116" i="4" l="1"/>
  <c r="A115" i="4"/>
  <c r="B115" i="4"/>
  <c r="C117" i="4" l="1"/>
  <c r="B116" i="4"/>
  <c r="A116" i="4"/>
  <c r="C118" i="4" l="1"/>
  <c r="B117" i="4"/>
  <c r="A117" i="4"/>
  <c r="C119" i="4" l="1"/>
  <c r="A118" i="4"/>
  <c r="B118" i="4"/>
  <c r="C120" i="4" l="1"/>
  <c r="B119" i="4"/>
  <c r="A119" i="4"/>
  <c r="C121" i="4" l="1"/>
  <c r="B120" i="4"/>
  <c r="A120" i="4"/>
  <c r="C122" i="4" l="1"/>
  <c r="B121" i="4"/>
  <c r="A121" i="4"/>
  <c r="C123" i="4" l="1"/>
  <c r="A122" i="4"/>
  <c r="B122" i="4"/>
  <c r="C124" i="4" l="1"/>
  <c r="A123" i="4"/>
  <c r="B123" i="4"/>
  <c r="C125" i="4" l="1"/>
  <c r="B124" i="4"/>
  <c r="A124" i="4"/>
  <c r="C126" i="4" l="1"/>
  <c r="B125" i="4"/>
  <c r="A125" i="4"/>
  <c r="C127" i="4" l="1"/>
  <c r="A126" i="4"/>
  <c r="B126" i="4"/>
  <c r="C128" i="4" l="1"/>
  <c r="B127" i="4"/>
  <c r="A127" i="4"/>
  <c r="C129" i="4" l="1"/>
  <c r="B128" i="4"/>
  <c r="A128" i="4"/>
  <c r="C130" i="4" l="1"/>
  <c r="B129" i="4"/>
  <c r="A129" i="4"/>
  <c r="A130" i="4" l="1"/>
  <c r="B130" i="4"/>
  <c r="C131" i="4"/>
  <c r="C132" i="4" l="1"/>
  <c r="A131" i="4"/>
  <c r="B131" i="4"/>
  <c r="C133" i="4" l="1"/>
  <c r="B132" i="4"/>
  <c r="A132" i="4"/>
  <c r="C134" i="4" l="1"/>
  <c r="B133" i="4"/>
  <c r="A133" i="4"/>
  <c r="C135" i="4" l="1"/>
  <c r="A134" i="4"/>
  <c r="B134" i="4"/>
  <c r="C136" i="4" l="1"/>
  <c r="B135" i="4"/>
  <c r="A135" i="4"/>
  <c r="C137" i="4" l="1"/>
  <c r="B136" i="4"/>
  <c r="A136" i="4"/>
  <c r="C138" i="4" l="1"/>
  <c r="B137" i="4"/>
  <c r="A137" i="4"/>
  <c r="C139" i="4" l="1"/>
  <c r="A138" i="4"/>
  <c r="B138" i="4"/>
  <c r="C140" i="4" l="1"/>
  <c r="A139" i="4"/>
  <c r="B139" i="4"/>
  <c r="C141" i="4" l="1"/>
  <c r="B140" i="4"/>
  <c r="A140" i="4"/>
  <c r="C142" i="4" l="1"/>
  <c r="B141" i="4"/>
  <c r="A141" i="4"/>
  <c r="C143" i="4" l="1"/>
  <c r="A142" i="4"/>
  <c r="B142" i="4"/>
  <c r="C144" i="4" l="1"/>
  <c r="B143" i="4"/>
  <c r="A143" i="4"/>
  <c r="C145" i="4" l="1"/>
  <c r="B144" i="4"/>
  <c r="A144" i="4"/>
  <c r="C146" i="4" l="1"/>
  <c r="B145" i="4"/>
  <c r="A145" i="4"/>
  <c r="C147" i="4" l="1"/>
  <c r="A146" i="4"/>
  <c r="B146" i="4"/>
  <c r="C148" i="4" l="1"/>
  <c r="A147" i="4"/>
  <c r="B147" i="4"/>
  <c r="C149" i="4" l="1"/>
  <c r="B148" i="4"/>
  <c r="A148" i="4"/>
  <c r="C150" i="4" l="1"/>
  <c r="B149" i="4"/>
  <c r="A149" i="4"/>
  <c r="C151" i="4" l="1"/>
  <c r="A150" i="4"/>
  <c r="B150" i="4"/>
  <c r="C152" i="4" l="1"/>
  <c r="B151" i="4"/>
  <c r="A151" i="4"/>
  <c r="C153" i="4" l="1"/>
  <c r="B152" i="4"/>
  <c r="A152" i="4"/>
  <c r="C154" i="4" l="1"/>
  <c r="B153" i="4"/>
  <c r="A153" i="4"/>
  <c r="C155" i="4" l="1"/>
  <c r="A154" i="4"/>
  <c r="B154" i="4"/>
  <c r="C156" i="4" l="1"/>
  <c r="A155" i="4"/>
  <c r="B155" i="4"/>
  <c r="C157" i="4" l="1"/>
  <c r="B156" i="4"/>
  <c r="A156" i="4"/>
  <c r="C158" i="4" l="1"/>
  <c r="B157" i="4"/>
  <c r="A157" i="4"/>
  <c r="C159" i="4" l="1"/>
  <c r="A158" i="4"/>
  <c r="B158" i="4"/>
  <c r="C160" i="4" l="1"/>
  <c r="B159" i="4"/>
  <c r="A159" i="4"/>
  <c r="C161" i="4" l="1"/>
  <c r="B160" i="4"/>
  <c r="A160" i="4"/>
  <c r="C162" i="4" l="1"/>
  <c r="B161" i="4"/>
  <c r="A161" i="4"/>
  <c r="C163" i="4" l="1"/>
  <c r="A162" i="4"/>
  <c r="B162" i="4"/>
  <c r="C164" i="4" l="1"/>
  <c r="A163" i="4"/>
  <c r="B163" i="4"/>
  <c r="C165" i="4" l="1"/>
  <c r="B164" i="4"/>
  <c r="A164" i="4"/>
  <c r="C166" i="4" l="1"/>
  <c r="B165" i="4"/>
  <c r="A165" i="4"/>
  <c r="C167" i="4" l="1"/>
  <c r="A166" i="4"/>
  <c r="B166" i="4"/>
  <c r="C168" i="4" l="1"/>
  <c r="B167" i="4"/>
  <c r="A167" i="4"/>
  <c r="C169" i="4" l="1"/>
  <c r="B168" i="4"/>
  <c r="A168" i="4"/>
  <c r="C170" i="4" l="1"/>
  <c r="B169" i="4"/>
  <c r="A169" i="4"/>
  <c r="C171" i="4" l="1"/>
  <c r="A170" i="4"/>
  <c r="B170" i="4"/>
  <c r="C172" i="4" l="1"/>
  <c r="A171" i="4"/>
  <c r="B171" i="4"/>
  <c r="C173" i="4" l="1"/>
  <c r="B172" i="4"/>
  <c r="A172" i="4"/>
  <c r="C174" i="4" l="1"/>
  <c r="B173" i="4"/>
  <c r="A173" i="4"/>
  <c r="C175" i="4" l="1"/>
  <c r="A174" i="4"/>
  <c r="B174" i="4"/>
  <c r="C176" i="4" l="1"/>
  <c r="B175" i="4"/>
  <c r="A175" i="4"/>
  <c r="C177" i="4" l="1"/>
  <c r="B176" i="4"/>
  <c r="A176" i="4"/>
  <c r="C178" i="4" l="1"/>
  <c r="B177" i="4"/>
  <c r="A177" i="4"/>
  <c r="C179" i="4" l="1"/>
  <c r="A178" i="4"/>
  <c r="B178" i="4"/>
  <c r="C180" i="4" l="1"/>
  <c r="A179" i="4"/>
  <c r="B179" i="4"/>
  <c r="C181" i="4" l="1"/>
  <c r="B180" i="4"/>
  <c r="A180" i="4"/>
  <c r="C182" i="4" l="1"/>
  <c r="B181" i="4"/>
  <c r="A181" i="4"/>
  <c r="C183" i="4" l="1"/>
  <c r="A182" i="4"/>
  <c r="B182" i="4"/>
  <c r="C184" i="4" l="1"/>
  <c r="B183" i="4"/>
  <c r="A183" i="4"/>
  <c r="C185" i="4" l="1"/>
  <c r="B184" i="4"/>
  <c r="A184" i="4"/>
  <c r="C186" i="4" l="1"/>
  <c r="B185" i="4"/>
  <c r="A185" i="4"/>
  <c r="C187" i="4" l="1"/>
  <c r="A186" i="4"/>
  <c r="B186" i="4"/>
  <c r="C188" i="4" l="1"/>
  <c r="A187" i="4"/>
  <c r="B187" i="4"/>
  <c r="C189" i="4" l="1"/>
  <c r="B188" i="4"/>
  <c r="A188" i="4"/>
  <c r="C190" i="4" l="1"/>
  <c r="B189" i="4"/>
  <c r="A189" i="4"/>
  <c r="C191" i="4" l="1"/>
  <c r="A190" i="4"/>
  <c r="B190" i="4"/>
  <c r="C192" i="4" l="1"/>
  <c r="B191" i="4"/>
  <c r="A191" i="4"/>
  <c r="C193" i="4" l="1"/>
  <c r="B192" i="4"/>
  <c r="A192" i="4"/>
  <c r="C194" i="4" l="1"/>
  <c r="B193" i="4"/>
  <c r="A193" i="4"/>
  <c r="C195" i="4" l="1"/>
  <c r="A194" i="4"/>
  <c r="B194" i="4"/>
  <c r="C196" i="4" l="1"/>
  <c r="A195" i="4"/>
  <c r="B195" i="4"/>
  <c r="C197" i="4" l="1"/>
  <c r="B196" i="4"/>
  <c r="A196" i="4"/>
  <c r="C198" i="4" l="1"/>
  <c r="B197" i="4"/>
  <c r="A197" i="4"/>
  <c r="C199" i="4" l="1"/>
  <c r="A198" i="4"/>
  <c r="B198" i="4"/>
  <c r="C200" i="4" l="1"/>
  <c r="B199" i="4"/>
  <c r="A199" i="4"/>
  <c r="C201" i="4" l="1"/>
  <c r="B200" i="4"/>
  <c r="A200" i="4"/>
  <c r="C202" i="4" l="1"/>
  <c r="B201" i="4"/>
  <c r="A201" i="4"/>
  <c r="C203" i="4" l="1"/>
  <c r="A202" i="4"/>
  <c r="B202" i="4"/>
  <c r="C204" i="4" l="1"/>
  <c r="A203" i="4"/>
  <c r="B203" i="4"/>
  <c r="C205" i="4" l="1"/>
  <c r="B204" i="4"/>
  <c r="A204" i="4"/>
  <c r="C206" i="4" l="1"/>
  <c r="B205" i="4"/>
  <c r="A205" i="4"/>
  <c r="C207" i="4" l="1"/>
  <c r="A206" i="4"/>
  <c r="B206" i="4"/>
  <c r="C208" i="4" l="1"/>
  <c r="B207" i="4"/>
  <c r="A207" i="4"/>
  <c r="C209" i="4" l="1"/>
  <c r="B208" i="4"/>
  <c r="A208" i="4"/>
  <c r="C210" i="4" l="1"/>
  <c r="B209" i="4"/>
  <c r="A209" i="4"/>
  <c r="C211" i="4" l="1"/>
  <c r="A210" i="4"/>
  <c r="B210" i="4"/>
  <c r="C212" i="4" l="1"/>
  <c r="A211" i="4"/>
  <c r="B211" i="4"/>
  <c r="C213" i="4" l="1"/>
  <c r="B212" i="4"/>
  <c r="A212" i="4"/>
  <c r="C214" i="4" l="1"/>
  <c r="B213" i="4"/>
  <c r="A213" i="4"/>
  <c r="C215" i="4" l="1"/>
  <c r="A214" i="4"/>
  <c r="B214" i="4"/>
  <c r="C216" i="4" l="1"/>
  <c r="B215" i="4"/>
  <c r="A215" i="4"/>
  <c r="C217" i="4" l="1"/>
  <c r="B216" i="4"/>
  <c r="A216" i="4"/>
  <c r="C218" i="4" l="1"/>
  <c r="B217" i="4"/>
  <c r="A217" i="4"/>
  <c r="C219" i="4" l="1"/>
  <c r="A218" i="4"/>
  <c r="B218" i="4"/>
  <c r="C220" i="4" l="1"/>
  <c r="A219" i="4"/>
  <c r="B219" i="4"/>
  <c r="C221" i="4" l="1"/>
  <c r="B220" i="4"/>
  <c r="A220" i="4"/>
  <c r="C222" i="4" l="1"/>
  <c r="B221" i="4"/>
  <c r="A221" i="4"/>
  <c r="C223" i="4" l="1"/>
  <c r="A222" i="4"/>
  <c r="B222" i="4"/>
  <c r="C224" i="4" l="1"/>
  <c r="B223" i="4"/>
  <c r="A223" i="4"/>
  <c r="C225" i="4" l="1"/>
  <c r="B224" i="4"/>
  <c r="A224" i="4"/>
  <c r="C226" i="4" l="1"/>
  <c r="B225" i="4"/>
  <c r="A225" i="4"/>
  <c r="C227" i="4" l="1"/>
  <c r="A226" i="4"/>
  <c r="B226" i="4"/>
  <c r="C228" i="4" l="1"/>
  <c r="A227" i="4"/>
  <c r="B227" i="4"/>
  <c r="C229" i="4" l="1"/>
  <c r="B228" i="4"/>
  <c r="A228" i="4"/>
  <c r="C230" i="4" l="1"/>
  <c r="B229" i="4"/>
  <c r="A229" i="4"/>
  <c r="C231" i="4" l="1"/>
  <c r="A230" i="4"/>
  <c r="B230" i="4"/>
  <c r="C232" i="4" l="1"/>
  <c r="B231" i="4"/>
  <c r="A231" i="4"/>
  <c r="C233" i="4" l="1"/>
  <c r="A232" i="4"/>
  <c r="B232" i="4"/>
  <c r="C234" i="4" l="1"/>
  <c r="B233" i="4"/>
  <c r="A233" i="4"/>
  <c r="C235" i="4" l="1"/>
  <c r="B234" i="4"/>
  <c r="A234" i="4"/>
  <c r="C236" i="4" l="1"/>
  <c r="B235" i="4"/>
  <c r="A235" i="4"/>
  <c r="C237" i="4" l="1"/>
  <c r="B236" i="4"/>
  <c r="A236" i="4"/>
  <c r="C238" i="4" l="1"/>
  <c r="B237" i="4"/>
  <c r="A237" i="4"/>
  <c r="C239" i="4" l="1"/>
  <c r="B238" i="4"/>
  <c r="A238" i="4"/>
  <c r="C240" i="4" l="1"/>
  <c r="B239" i="4"/>
  <c r="A239" i="4"/>
  <c r="C241" i="4" l="1"/>
  <c r="A240" i="4"/>
  <c r="B240" i="4"/>
  <c r="C242" i="4" l="1"/>
  <c r="B241" i="4"/>
  <c r="A241" i="4"/>
  <c r="C243" i="4" l="1"/>
  <c r="B242" i="4"/>
  <c r="A242" i="4"/>
  <c r="C244" i="4" l="1"/>
  <c r="A243" i="4"/>
  <c r="B243" i="4"/>
  <c r="C245" i="4" l="1"/>
  <c r="B244" i="4"/>
  <c r="A244" i="4"/>
  <c r="C246" i="4" l="1"/>
  <c r="B245" i="4"/>
  <c r="A245" i="4"/>
  <c r="C247" i="4" l="1"/>
  <c r="B246" i="4"/>
  <c r="A246" i="4"/>
  <c r="C248" i="4" l="1"/>
  <c r="B247" i="4"/>
  <c r="A247" i="4"/>
  <c r="C249" i="4" l="1"/>
  <c r="B248" i="4"/>
  <c r="A248" i="4"/>
  <c r="C250" i="4" l="1"/>
  <c r="B249" i="4"/>
  <c r="A249" i="4"/>
  <c r="C251" i="4" l="1"/>
  <c r="B250" i="4"/>
  <c r="A250" i="4"/>
  <c r="C252" i="4" l="1"/>
  <c r="A251" i="4"/>
  <c r="B251" i="4"/>
  <c r="C253" i="4" l="1"/>
  <c r="B252" i="4"/>
  <c r="A252" i="4"/>
  <c r="C254" i="4" l="1"/>
  <c r="B253" i="4"/>
  <c r="A253" i="4"/>
  <c r="C255" i="4" l="1"/>
  <c r="B254" i="4"/>
  <c r="A254" i="4"/>
  <c r="C256" i="4" l="1"/>
  <c r="B255" i="4"/>
  <c r="A255" i="4"/>
  <c r="C257" i="4" l="1"/>
  <c r="A256" i="4"/>
  <c r="B256" i="4"/>
  <c r="C258" i="4" l="1"/>
  <c r="B257" i="4"/>
  <c r="A257" i="4"/>
  <c r="C259" i="4" l="1"/>
  <c r="B258" i="4"/>
  <c r="A258" i="4"/>
  <c r="C260" i="4" l="1"/>
  <c r="A259" i="4"/>
  <c r="B259" i="4"/>
  <c r="C261" i="4" l="1"/>
  <c r="B260" i="4"/>
  <c r="A260" i="4"/>
  <c r="C262" i="4" l="1"/>
  <c r="B261" i="4"/>
  <c r="A261" i="4"/>
  <c r="C263" i="4" l="1"/>
  <c r="B262" i="4"/>
  <c r="A262" i="4"/>
  <c r="C264" i="4" l="1"/>
  <c r="B263" i="4"/>
  <c r="A263" i="4"/>
  <c r="C265" i="4" l="1"/>
  <c r="A264" i="4"/>
  <c r="B264" i="4"/>
  <c r="C266" i="4" l="1"/>
  <c r="B265" i="4"/>
  <c r="A265" i="4"/>
  <c r="C267" i="4" l="1"/>
  <c r="B266" i="4"/>
  <c r="A266" i="4"/>
  <c r="C268" i="4" l="1"/>
  <c r="A267" i="4"/>
  <c r="B267" i="4"/>
  <c r="C269" i="4" l="1"/>
  <c r="B268" i="4"/>
  <c r="A268" i="4"/>
  <c r="C270" i="4" l="1"/>
  <c r="B269" i="4"/>
  <c r="A269" i="4"/>
  <c r="C271" i="4" l="1"/>
  <c r="B270" i="4"/>
  <c r="A270" i="4"/>
  <c r="C272" i="4" l="1"/>
  <c r="B271" i="4"/>
  <c r="A271" i="4"/>
  <c r="C273" i="4" l="1"/>
  <c r="A272" i="4"/>
  <c r="B272" i="4"/>
  <c r="C274" i="4" l="1"/>
  <c r="B273" i="4"/>
  <c r="A273" i="4"/>
  <c r="C275" i="4" l="1"/>
  <c r="B274" i="4"/>
  <c r="A274" i="4"/>
  <c r="C276" i="4" l="1"/>
  <c r="B275" i="4"/>
  <c r="A275" i="4"/>
  <c r="C277" i="4" l="1"/>
  <c r="B276" i="4"/>
  <c r="A276" i="4"/>
  <c r="C278" i="4" l="1"/>
  <c r="B277" i="4"/>
  <c r="A277" i="4"/>
  <c r="C279" i="4" l="1"/>
  <c r="B278" i="4"/>
  <c r="A278" i="4"/>
  <c r="C280" i="4" l="1"/>
  <c r="B279" i="4"/>
  <c r="A279" i="4"/>
  <c r="C281" i="4" l="1"/>
  <c r="B280" i="4"/>
  <c r="A280" i="4"/>
  <c r="C282" i="4" l="1"/>
  <c r="B281" i="4"/>
  <c r="A281" i="4"/>
  <c r="C283" i="4" l="1"/>
  <c r="B282" i="4"/>
  <c r="A282" i="4"/>
  <c r="C284" i="4" l="1"/>
  <c r="A283" i="4"/>
  <c r="B283" i="4"/>
  <c r="C285" i="4" l="1"/>
  <c r="B284" i="4"/>
  <c r="A284" i="4"/>
  <c r="C286" i="4" l="1"/>
  <c r="B285" i="4"/>
  <c r="A285" i="4"/>
  <c r="C287" i="4" l="1"/>
  <c r="B286" i="4"/>
  <c r="A286" i="4"/>
  <c r="C288" i="4" l="1"/>
  <c r="B287" i="4"/>
  <c r="A287" i="4"/>
  <c r="C289" i="4" l="1"/>
  <c r="B288" i="4"/>
  <c r="A288" i="4"/>
  <c r="C290" i="4" l="1"/>
  <c r="B289" i="4"/>
  <c r="A289" i="4"/>
  <c r="C291" i="4" l="1"/>
  <c r="A290" i="4"/>
  <c r="B290" i="4"/>
  <c r="C292" i="4" l="1"/>
  <c r="A291" i="4"/>
  <c r="B291" i="4"/>
  <c r="C293" i="4" l="1"/>
  <c r="B292" i="4"/>
  <c r="A292" i="4"/>
  <c r="C294" i="4" l="1"/>
  <c r="B293" i="4"/>
  <c r="A293" i="4"/>
  <c r="C295" i="4" l="1"/>
  <c r="B294" i="4"/>
  <c r="A294" i="4"/>
  <c r="C296" i="4" l="1"/>
  <c r="B295" i="4"/>
  <c r="A295" i="4"/>
  <c r="C297" i="4" l="1"/>
  <c r="B296" i="4"/>
  <c r="A296" i="4"/>
  <c r="C298" i="4" l="1"/>
  <c r="B297" i="4"/>
  <c r="A297" i="4"/>
  <c r="C299" i="4" l="1"/>
  <c r="A298" i="4"/>
  <c r="B298" i="4"/>
  <c r="C300" i="4" l="1"/>
  <c r="A299" i="4"/>
  <c r="B299" i="4"/>
  <c r="C301" i="4" l="1"/>
  <c r="B300" i="4"/>
  <c r="A300" i="4"/>
  <c r="C302" i="4" l="1"/>
  <c r="B301" i="4"/>
  <c r="A301" i="4"/>
  <c r="C303" i="4" l="1"/>
  <c r="B302" i="4"/>
  <c r="A302" i="4"/>
  <c r="C304" i="4" l="1"/>
  <c r="B303" i="4"/>
  <c r="A303" i="4"/>
  <c r="C305" i="4" l="1"/>
  <c r="B304" i="4"/>
  <c r="A304" i="4"/>
  <c r="C306" i="4" l="1"/>
  <c r="B305" i="4"/>
  <c r="A305" i="4"/>
  <c r="C307" i="4" l="1"/>
  <c r="A306" i="4"/>
  <c r="B306" i="4"/>
  <c r="C308" i="4" l="1"/>
  <c r="A307" i="4"/>
  <c r="B307" i="4"/>
  <c r="C309" i="4" l="1"/>
  <c r="B308" i="4"/>
  <c r="A308" i="4"/>
  <c r="C310" i="4" l="1"/>
  <c r="B309" i="4"/>
  <c r="A309" i="4"/>
  <c r="C311" i="4" l="1"/>
  <c r="B310" i="4"/>
  <c r="A310" i="4"/>
  <c r="C312" i="4" l="1"/>
  <c r="B311" i="4"/>
  <c r="A311" i="4"/>
  <c r="C313" i="4" l="1"/>
  <c r="B312" i="4"/>
  <c r="A312" i="4"/>
  <c r="C314" i="4" l="1"/>
  <c r="B313" i="4"/>
  <c r="A313" i="4"/>
  <c r="C315" i="4" l="1"/>
  <c r="A314" i="4"/>
  <c r="B314" i="4"/>
  <c r="C316" i="4" l="1"/>
  <c r="A315" i="4"/>
  <c r="B315" i="4"/>
  <c r="C317" i="4" l="1"/>
  <c r="B316" i="4"/>
  <c r="A316" i="4"/>
  <c r="C318" i="4" l="1"/>
  <c r="B317" i="4"/>
  <c r="A317" i="4"/>
  <c r="C319" i="4" l="1"/>
  <c r="B318" i="4"/>
  <c r="A318" i="4"/>
  <c r="C320" i="4" l="1"/>
  <c r="B319" i="4"/>
  <c r="A319" i="4"/>
  <c r="C321" i="4" l="1"/>
  <c r="B320" i="4"/>
  <c r="A320" i="4"/>
  <c r="C322" i="4" l="1"/>
  <c r="B321" i="4"/>
  <c r="A321" i="4"/>
  <c r="C323" i="4" l="1"/>
  <c r="A322" i="4"/>
  <c r="B322" i="4"/>
  <c r="C324" i="4" l="1"/>
  <c r="A323" i="4"/>
  <c r="B323" i="4"/>
  <c r="C325" i="4" l="1"/>
  <c r="B324" i="4"/>
  <c r="A324" i="4"/>
  <c r="C326" i="4" l="1"/>
  <c r="B325" i="4"/>
  <c r="A325" i="4"/>
  <c r="C327" i="4" l="1"/>
  <c r="B326" i="4"/>
  <c r="A326" i="4"/>
  <c r="C328" i="4" l="1"/>
  <c r="B327" i="4"/>
  <c r="A327" i="4"/>
  <c r="C329" i="4" l="1"/>
  <c r="B328" i="4"/>
  <c r="A328" i="4"/>
  <c r="C330" i="4" l="1"/>
  <c r="B329" i="4"/>
  <c r="A329" i="4"/>
  <c r="C331" i="4" l="1"/>
  <c r="A330" i="4"/>
  <c r="B330" i="4"/>
  <c r="C332" i="4" l="1"/>
  <c r="A331" i="4"/>
  <c r="B331" i="4"/>
  <c r="C333" i="4" l="1"/>
  <c r="B332" i="4"/>
  <c r="A332" i="4"/>
  <c r="C334" i="4" l="1"/>
  <c r="B333" i="4"/>
  <c r="A333" i="4"/>
  <c r="C335" i="4" l="1"/>
  <c r="B334" i="4"/>
  <c r="A334" i="4"/>
  <c r="C336" i="4" l="1"/>
  <c r="B335" i="4"/>
  <c r="A335" i="4"/>
  <c r="C337" i="4" l="1"/>
  <c r="B336" i="4"/>
  <c r="A336" i="4"/>
  <c r="C338" i="4" l="1"/>
  <c r="B337" i="4"/>
  <c r="A337" i="4"/>
  <c r="C339" i="4" l="1"/>
  <c r="A338" i="4"/>
  <c r="B338" i="4"/>
  <c r="C340" i="4" l="1"/>
  <c r="A339" i="4"/>
  <c r="B339" i="4"/>
  <c r="C341" i="4" l="1"/>
  <c r="B340" i="4"/>
  <c r="A340" i="4"/>
  <c r="C342" i="4" l="1"/>
  <c r="B341" i="4"/>
  <c r="A341" i="4"/>
  <c r="C343" i="4" l="1"/>
  <c r="B342" i="4"/>
  <c r="A342" i="4"/>
  <c r="C344" i="4" l="1"/>
  <c r="B343" i="4"/>
  <c r="A343" i="4"/>
  <c r="C345" i="4" l="1"/>
  <c r="B344" i="4"/>
  <c r="A344" i="4"/>
  <c r="C346" i="4" l="1"/>
  <c r="B345" i="4"/>
  <c r="A345" i="4"/>
  <c r="C347" i="4" l="1"/>
  <c r="A346" i="4"/>
  <c r="B346" i="4"/>
  <c r="C348" i="4" l="1"/>
  <c r="A347" i="4"/>
  <c r="B347" i="4"/>
  <c r="C349" i="4" l="1"/>
  <c r="B348" i="4"/>
  <c r="A348" i="4"/>
  <c r="C350" i="4" l="1"/>
  <c r="B349" i="4"/>
  <c r="A349" i="4"/>
  <c r="C351" i="4" l="1"/>
  <c r="B350" i="4"/>
  <c r="A350" i="4"/>
  <c r="C352" i="4" l="1"/>
  <c r="B351" i="4"/>
  <c r="A351" i="4"/>
  <c r="C353" i="4" l="1"/>
  <c r="B352" i="4"/>
  <c r="A352" i="4"/>
  <c r="C354" i="4" l="1"/>
  <c r="B353" i="4"/>
  <c r="A353" i="4"/>
  <c r="C355" i="4" l="1"/>
  <c r="A354" i="4"/>
  <c r="B354" i="4"/>
  <c r="C356" i="4" l="1"/>
  <c r="A355" i="4"/>
  <c r="B355" i="4"/>
  <c r="C357" i="4" l="1"/>
  <c r="B356" i="4"/>
  <c r="A356" i="4"/>
  <c r="C358" i="4" l="1"/>
  <c r="B357" i="4"/>
  <c r="A357" i="4"/>
  <c r="C359" i="4" l="1"/>
  <c r="B358" i="4"/>
  <c r="A358" i="4"/>
  <c r="C360" i="4" l="1"/>
  <c r="B359" i="4"/>
  <c r="A359" i="4"/>
  <c r="C361" i="4" l="1"/>
  <c r="B360" i="4"/>
  <c r="A360" i="4"/>
  <c r="C362" i="4" l="1"/>
  <c r="B361" i="4"/>
  <c r="A361" i="4"/>
  <c r="C363" i="4" l="1"/>
  <c r="A362" i="4"/>
  <c r="B362" i="4"/>
  <c r="C364" i="4" l="1"/>
  <c r="A363" i="4"/>
  <c r="B363" i="4"/>
  <c r="C365" i="4" l="1"/>
  <c r="B364" i="4"/>
  <c r="A364" i="4"/>
  <c r="C366" i="4" l="1"/>
  <c r="B365" i="4"/>
  <c r="A365" i="4"/>
  <c r="C367" i="4" l="1"/>
  <c r="B366" i="4"/>
  <c r="A366" i="4"/>
  <c r="C368" i="4" l="1"/>
  <c r="B367" i="4"/>
  <c r="A367" i="4"/>
  <c r="C369" i="4" l="1"/>
  <c r="B368" i="4"/>
  <c r="A368" i="4"/>
  <c r="C370" i="4" l="1"/>
  <c r="B369" i="4"/>
  <c r="A369" i="4"/>
  <c r="C371" i="4" l="1"/>
  <c r="A370" i="4"/>
  <c r="B370" i="4"/>
  <c r="C372" i="4" l="1"/>
  <c r="A371" i="4"/>
  <c r="B371" i="4"/>
  <c r="C373" i="4" l="1"/>
  <c r="B372" i="4"/>
  <c r="A372" i="4"/>
  <c r="C374" i="4" l="1"/>
  <c r="B373" i="4"/>
  <c r="A373" i="4"/>
  <c r="C375" i="4" l="1"/>
  <c r="B374" i="4"/>
  <c r="A374" i="4"/>
  <c r="C376" i="4" l="1"/>
  <c r="B375" i="4"/>
  <c r="A375" i="4"/>
  <c r="C377" i="4" l="1"/>
  <c r="B376" i="4"/>
  <c r="A376" i="4"/>
  <c r="C378" i="4" l="1"/>
  <c r="B377" i="4"/>
  <c r="A377" i="4"/>
  <c r="C379" i="4" l="1"/>
  <c r="A378" i="4"/>
  <c r="B378" i="4"/>
  <c r="C380" i="4" l="1"/>
  <c r="A379" i="4"/>
  <c r="B379" i="4"/>
  <c r="C381" i="4" l="1"/>
  <c r="B380" i="4"/>
  <c r="A380" i="4"/>
  <c r="C382" i="4" l="1"/>
  <c r="B381" i="4"/>
  <c r="A381" i="4"/>
  <c r="C383" i="4" l="1"/>
  <c r="B382" i="4"/>
  <c r="A382" i="4"/>
  <c r="C384" i="4" l="1"/>
  <c r="B383" i="4"/>
  <c r="A383" i="4"/>
  <c r="C385" i="4" l="1"/>
  <c r="B384" i="4"/>
  <c r="A384" i="4"/>
  <c r="C386" i="4" l="1"/>
  <c r="B385" i="4"/>
  <c r="A385" i="4"/>
  <c r="C387" i="4" l="1"/>
  <c r="A386" i="4"/>
  <c r="B386" i="4"/>
  <c r="C388" i="4" l="1"/>
  <c r="A387" i="4"/>
  <c r="B387" i="4"/>
  <c r="C389" i="4" l="1"/>
  <c r="B388" i="4"/>
  <c r="A388" i="4"/>
  <c r="C390" i="4" l="1"/>
  <c r="B389" i="4"/>
  <c r="A389" i="4"/>
  <c r="C391" i="4" l="1"/>
  <c r="B390" i="4"/>
  <c r="A390" i="4"/>
  <c r="C392" i="4" l="1"/>
  <c r="B391" i="4"/>
  <c r="A391" i="4"/>
  <c r="C393" i="4" l="1"/>
  <c r="B392" i="4"/>
  <c r="A392" i="4"/>
  <c r="C394" i="4" l="1"/>
  <c r="B393" i="4"/>
  <c r="A393" i="4"/>
  <c r="C395" i="4" l="1"/>
  <c r="A394" i="4"/>
  <c r="B394" i="4"/>
  <c r="C396" i="4" l="1"/>
  <c r="A395" i="4"/>
  <c r="B395" i="4"/>
  <c r="C397" i="4" l="1"/>
  <c r="B396" i="4"/>
  <c r="A396" i="4"/>
  <c r="C398" i="4" l="1"/>
  <c r="B397" i="4"/>
  <c r="A397" i="4"/>
  <c r="C399" i="4" l="1"/>
  <c r="B398" i="4"/>
  <c r="A398" i="4"/>
  <c r="C400" i="4" l="1"/>
  <c r="B399" i="4"/>
  <c r="A399" i="4"/>
  <c r="C401" i="4" l="1"/>
  <c r="B400" i="4"/>
  <c r="A400" i="4"/>
  <c r="C402" i="4" l="1"/>
  <c r="B401" i="4"/>
  <c r="A401" i="4"/>
  <c r="C403" i="4" l="1"/>
  <c r="A402" i="4"/>
  <c r="B402" i="4"/>
  <c r="C404" i="4" l="1"/>
  <c r="A403" i="4"/>
  <c r="B403" i="4"/>
  <c r="C405" i="4" l="1"/>
  <c r="B404" i="4"/>
  <c r="A404" i="4"/>
  <c r="C406" i="4" l="1"/>
  <c r="B405" i="4"/>
  <c r="A405" i="4"/>
  <c r="C407" i="4" l="1"/>
  <c r="B406" i="4"/>
  <c r="A406" i="4"/>
  <c r="C408" i="4" l="1"/>
  <c r="B407" i="4"/>
  <c r="A407" i="4"/>
  <c r="C409" i="4" l="1"/>
  <c r="B408" i="4"/>
  <c r="A408" i="4"/>
  <c r="C410" i="4" l="1"/>
  <c r="B409" i="4"/>
  <c r="A409" i="4"/>
  <c r="C411" i="4" l="1"/>
  <c r="A410" i="4"/>
  <c r="B410" i="4"/>
  <c r="C412" i="4" l="1"/>
  <c r="A411" i="4"/>
  <c r="B411" i="4"/>
  <c r="C413" i="4" l="1"/>
  <c r="B412" i="4"/>
  <c r="A412" i="4"/>
  <c r="C414" i="4" l="1"/>
  <c r="B413" i="4"/>
  <c r="A413" i="4"/>
  <c r="C415" i="4" l="1"/>
  <c r="B414" i="4"/>
  <c r="A414" i="4"/>
  <c r="C416" i="4" l="1"/>
  <c r="B415" i="4"/>
  <c r="A415" i="4"/>
  <c r="C417" i="4" l="1"/>
  <c r="B416" i="4"/>
  <c r="A416" i="4"/>
  <c r="C418" i="4" l="1"/>
  <c r="B417" i="4"/>
  <c r="A417" i="4"/>
  <c r="C419" i="4" l="1"/>
  <c r="A418" i="4"/>
  <c r="B418" i="4"/>
  <c r="C420" i="4" l="1"/>
  <c r="A419" i="4"/>
  <c r="B419" i="4"/>
  <c r="C421" i="4" l="1"/>
  <c r="B420" i="4"/>
  <c r="A420" i="4"/>
  <c r="C422" i="4" l="1"/>
  <c r="B421" i="4"/>
  <c r="A421" i="4"/>
  <c r="C423" i="4" l="1"/>
  <c r="B422" i="4"/>
  <c r="A422" i="4"/>
  <c r="C424" i="4" l="1"/>
  <c r="B423" i="4"/>
  <c r="A423" i="4"/>
  <c r="C425" i="4" l="1"/>
  <c r="B424" i="4"/>
  <c r="A424" i="4"/>
  <c r="C426" i="4" l="1"/>
  <c r="B425" i="4"/>
  <c r="A425" i="4"/>
  <c r="C427" i="4" l="1"/>
  <c r="A426" i="4"/>
  <c r="B426" i="4"/>
  <c r="C428" i="4" l="1"/>
  <c r="A427" i="4"/>
  <c r="B427" i="4"/>
  <c r="C429" i="4" l="1"/>
  <c r="B428" i="4"/>
  <c r="A428" i="4"/>
  <c r="C430" i="4" l="1"/>
  <c r="B429" i="4"/>
  <c r="A429" i="4"/>
  <c r="C431" i="4" l="1"/>
  <c r="B430" i="4"/>
  <c r="A430" i="4"/>
  <c r="C432" i="4" l="1"/>
  <c r="B431" i="4"/>
  <c r="A431" i="4"/>
  <c r="C433" i="4" l="1"/>
  <c r="B432" i="4"/>
  <c r="A432" i="4"/>
  <c r="C434" i="4" l="1"/>
  <c r="B433" i="4"/>
  <c r="A433" i="4"/>
  <c r="C435" i="4" l="1"/>
  <c r="A434" i="4"/>
  <c r="B434" i="4"/>
  <c r="C436" i="4" l="1"/>
  <c r="A435" i="4"/>
  <c r="B435" i="4"/>
  <c r="C437" i="4" l="1"/>
  <c r="B436" i="4"/>
  <c r="A436" i="4"/>
  <c r="C438" i="4" l="1"/>
  <c r="B437" i="4"/>
  <c r="A437" i="4"/>
  <c r="C439" i="4" l="1"/>
  <c r="B438" i="4"/>
  <c r="A438" i="4"/>
  <c r="C440" i="4" l="1"/>
  <c r="B439" i="4"/>
  <c r="A439" i="4"/>
  <c r="C441" i="4" l="1"/>
  <c r="B440" i="4"/>
  <c r="A440" i="4"/>
  <c r="C442" i="4" l="1"/>
  <c r="B441" i="4"/>
  <c r="A441" i="4"/>
  <c r="C443" i="4" l="1"/>
  <c r="A442" i="4"/>
  <c r="B442" i="4"/>
  <c r="C444" i="4" l="1"/>
  <c r="A443" i="4"/>
  <c r="B443" i="4"/>
  <c r="C445" i="4" l="1"/>
  <c r="B444" i="4"/>
  <c r="A444" i="4"/>
  <c r="C446" i="4" l="1"/>
  <c r="B445" i="4"/>
  <c r="A445" i="4"/>
  <c r="C447" i="4" l="1"/>
  <c r="A446" i="4"/>
  <c r="B446" i="4"/>
  <c r="C448" i="4" l="1"/>
  <c r="B447" i="4"/>
  <c r="A447" i="4"/>
  <c r="C449" i="4" l="1"/>
  <c r="B448" i="4"/>
  <c r="A448" i="4"/>
  <c r="C450" i="4" l="1"/>
  <c r="B449" i="4"/>
  <c r="A449" i="4"/>
  <c r="C451" i="4" l="1"/>
  <c r="A450" i="4"/>
  <c r="B450" i="4"/>
  <c r="C452" i="4" l="1"/>
  <c r="A451" i="4"/>
  <c r="B451" i="4"/>
  <c r="C453" i="4" l="1"/>
  <c r="B452" i="4"/>
  <c r="A452" i="4"/>
  <c r="C454" i="4" l="1"/>
  <c r="B453" i="4"/>
  <c r="A453" i="4"/>
  <c r="C455" i="4" l="1"/>
  <c r="A454" i="4"/>
  <c r="B454" i="4"/>
  <c r="C456" i="4" l="1"/>
  <c r="B455" i="4"/>
  <c r="A455" i="4"/>
  <c r="C457" i="4" l="1"/>
  <c r="B456" i="4"/>
  <c r="A456" i="4"/>
  <c r="C458" i="4" l="1"/>
  <c r="B457" i="4"/>
  <c r="A457" i="4"/>
  <c r="C459" i="4" l="1"/>
  <c r="A458" i="4"/>
  <c r="B458" i="4"/>
  <c r="C460" i="4" l="1"/>
  <c r="A459" i="4"/>
  <c r="B459" i="4"/>
  <c r="C461" i="4" l="1"/>
  <c r="B460" i="4"/>
  <c r="A460" i="4"/>
  <c r="C462" i="4" l="1"/>
  <c r="B461" i="4"/>
  <c r="A461" i="4"/>
  <c r="C463" i="4" l="1"/>
  <c r="A462" i="4"/>
  <c r="B462" i="4"/>
  <c r="C464" i="4" l="1"/>
  <c r="B463" i="4"/>
  <c r="A463" i="4"/>
  <c r="C465" i="4" l="1"/>
  <c r="B464" i="4"/>
  <c r="A464" i="4"/>
  <c r="C466" i="4" l="1"/>
  <c r="B465" i="4"/>
  <c r="A465" i="4"/>
  <c r="C467" i="4" l="1"/>
  <c r="A466" i="4"/>
  <c r="B466" i="4"/>
  <c r="C468" i="4" l="1"/>
  <c r="A467" i="4"/>
  <c r="B467" i="4"/>
  <c r="C469" i="4" l="1"/>
  <c r="B468" i="4"/>
  <c r="A468" i="4"/>
  <c r="C470" i="4" l="1"/>
  <c r="B469" i="4"/>
  <c r="A469" i="4"/>
  <c r="C471" i="4" l="1"/>
  <c r="A470" i="4"/>
  <c r="B470" i="4"/>
  <c r="C472" i="4" l="1"/>
  <c r="B471" i="4"/>
  <c r="A471" i="4"/>
  <c r="C473" i="4" l="1"/>
  <c r="B472" i="4"/>
  <c r="A472" i="4"/>
  <c r="C474" i="4" l="1"/>
  <c r="B473" i="4"/>
  <c r="A473" i="4"/>
  <c r="C475" i="4" l="1"/>
  <c r="B474" i="4"/>
  <c r="A474" i="4"/>
  <c r="C476" i="4" l="1"/>
  <c r="A475" i="4"/>
  <c r="B475" i="4"/>
  <c r="C477" i="4" l="1"/>
  <c r="B476" i="4"/>
  <c r="A476" i="4"/>
  <c r="C478" i="4" l="1"/>
  <c r="B477" i="4"/>
  <c r="A477" i="4"/>
  <c r="C479" i="4" l="1"/>
  <c r="A478" i="4"/>
  <c r="B478" i="4"/>
  <c r="C480" i="4" l="1"/>
  <c r="B479" i="4"/>
  <c r="A479" i="4"/>
  <c r="C481" i="4" l="1"/>
  <c r="B480" i="4"/>
  <c r="A480" i="4"/>
  <c r="C482" i="4" l="1"/>
  <c r="B481" i="4"/>
  <c r="A481" i="4"/>
  <c r="C483" i="4" l="1"/>
  <c r="B482" i="4"/>
  <c r="A482" i="4"/>
  <c r="C484" i="4" l="1"/>
  <c r="A483" i="4"/>
  <c r="B483" i="4"/>
  <c r="C485" i="4" l="1"/>
  <c r="B484" i="4"/>
  <c r="A484" i="4"/>
  <c r="C486" i="4" l="1"/>
  <c r="B485" i="4"/>
  <c r="A485" i="4"/>
  <c r="C487" i="4" l="1"/>
  <c r="A486" i="4"/>
  <c r="B486" i="4"/>
  <c r="C488" i="4" l="1"/>
  <c r="B487" i="4"/>
  <c r="A487" i="4"/>
  <c r="C489" i="4" l="1"/>
  <c r="B488" i="4"/>
  <c r="A488" i="4"/>
  <c r="C490" i="4" l="1"/>
  <c r="B489" i="4"/>
  <c r="A489" i="4"/>
  <c r="C491" i="4" l="1"/>
  <c r="B490" i="4"/>
  <c r="A490" i="4"/>
  <c r="C492" i="4" l="1"/>
  <c r="A491" i="4"/>
  <c r="B491" i="4"/>
  <c r="C493" i="4" l="1"/>
  <c r="B492" i="4"/>
  <c r="A492" i="4"/>
  <c r="C494" i="4" l="1"/>
  <c r="B493" i="4"/>
  <c r="A493" i="4"/>
  <c r="C495" i="4" l="1"/>
  <c r="A494" i="4"/>
  <c r="B494" i="4"/>
  <c r="C496" i="4" l="1"/>
  <c r="B495" i="4"/>
  <c r="A495" i="4"/>
  <c r="C497" i="4" l="1"/>
  <c r="B496" i="4"/>
  <c r="A496" i="4"/>
  <c r="C498" i="4" l="1"/>
  <c r="B497" i="4"/>
  <c r="A497" i="4"/>
  <c r="C499" i="4" l="1"/>
  <c r="B498" i="4"/>
  <c r="A498" i="4"/>
  <c r="C500" i="4" l="1"/>
  <c r="A499" i="4"/>
  <c r="B499" i="4"/>
  <c r="C501" i="4" l="1"/>
  <c r="B500" i="4"/>
  <c r="A500" i="4"/>
  <c r="C502" i="4" l="1"/>
  <c r="B501" i="4"/>
  <c r="A501" i="4"/>
  <c r="C503" i="4" l="1"/>
  <c r="A502" i="4"/>
  <c r="B502" i="4"/>
  <c r="C504" i="4" l="1"/>
  <c r="B503" i="4"/>
  <c r="A503" i="4"/>
  <c r="C505" i="4" l="1"/>
  <c r="B504" i="4"/>
  <c r="A504" i="4"/>
  <c r="C506" i="4" l="1"/>
  <c r="B505" i="4"/>
  <c r="A505" i="4"/>
  <c r="C507" i="4" l="1"/>
  <c r="B506" i="4"/>
  <c r="A506" i="4"/>
  <c r="C508" i="4" l="1"/>
  <c r="A507" i="4"/>
  <c r="B507" i="4"/>
  <c r="C509" i="4" l="1"/>
  <c r="B508" i="4"/>
  <c r="A508" i="4"/>
  <c r="C510" i="4" l="1"/>
  <c r="B509" i="4"/>
  <c r="A509" i="4"/>
  <c r="C511" i="4" l="1"/>
  <c r="A510" i="4"/>
  <c r="B510" i="4"/>
  <c r="C512" i="4" l="1"/>
  <c r="B511" i="4"/>
  <c r="A511" i="4"/>
  <c r="C513" i="4" l="1"/>
  <c r="B512" i="4"/>
  <c r="A512" i="4"/>
  <c r="C514" i="4" l="1"/>
  <c r="B513" i="4"/>
  <c r="A513" i="4"/>
  <c r="C515" i="4" l="1"/>
  <c r="B514" i="4"/>
  <c r="A514" i="4"/>
  <c r="C516" i="4" l="1"/>
  <c r="A515" i="4"/>
  <c r="B515" i="4"/>
  <c r="C517" i="4" l="1"/>
  <c r="B516" i="4"/>
  <c r="A516" i="4"/>
  <c r="C518" i="4" l="1"/>
  <c r="B517" i="4"/>
  <c r="A517" i="4"/>
  <c r="C519" i="4" l="1"/>
  <c r="A518" i="4"/>
  <c r="B518" i="4"/>
  <c r="C520" i="4" l="1"/>
  <c r="B519" i="4"/>
  <c r="A519" i="4"/>
  <c r="C521" i="4" l="1"/>
  <c r="B520" i="4"/>
  <c r="A520" i="4"/>
  <c r="C522" i="4" l="1"/>
  <c r="B521" i="4"/>
  <c r="A521" i="4"/>
  <c r="C523" i="4" l="1"/>
  <c r="B522" i="4"/>
  <c r="A522" i="4"/>
  <c r="C524" i="4" l="1"/>
  <c r="A523" i="4"/>
  <c r="B523" i="4"/>
  <c r="C525" i="4" l="1"/>
  <c r="B524" i="4"/>
  <c r="A524" i="4"/>
  <c r="C526" i="4" l="1"/>
  <c r="B525" i="4"/>
  <c r="A525" i="4"/>
  <c r="C527" i="4" l="1"/>
  <c r="A526" i="4"/>
  <c r="B526" i="4"/>
  <c r="C528" i="4" l="1"/>
  <c r="B527" i="4"/>
  <c r="A527" i="4"/>
  <c r="C529" i="4" l="1"/>
  <c r="B528" i="4"/>
  <c r="A528" i="4"/>
  <c r="C530" i="4" l="1"/>
  <c r="B529" i="4"/>
  <c r="A529" i="4"/>
  <c r="C531" i="4" l="1"/>
  <c r="B530" i="4"/>
  <c r="A530" i="4"/>
  <c r="C532" i="4" l="1"/>
  <c r="A531" i="4"/>
  <c r="B531" i="4"/>
  <c r="C533" i="4" l="1"/>
  <c r="B532" i="4"/>
  <c r="A532" i="4"/>
  <c r="C534" i="4" l="1"/>
  <c r="B533" i="4"/>
  <c r="A533" i="4"/>
  <c r="C535" i="4" l="1"/>
  <c r="A534" i="4"/>
  <c r="B534" i="4"/>
  <c r="C536" i="4" l="1"/>
  <c r="B535" i="4"/>
  <c r="A535" i="4"/>
  <c r="C537" i="4" l="1"/>
  <c r="B536" i="4"/>
  <c r="A536" i="4"/>
  <c r="C538" i="4" l="1"/>
  <c r="B537" i="4"/>
  <c r="A537" i="4"/>
  <c r="C539" i="4" l="1"/>
  <c r="B538" i="4"/>
  <c r="A538" i="4"/>
  <c r="C540" i="4" l="1"/>
  <c r="A539" i="4"/>
  <c r="B539" i="4"/>
  <c r="C541" i="4" l="1"/>
  <c r="B540" i="4"/>
  <c r="A540" i="4"/>
  <c r="C542" i="4" l="1"/>
  <c r="B541" i="4"/>
  <c r="A541" i="4"/>
  <c r="C543" i="4" l="1"/>
  <c r="A542" i="4"/>
  <c r="B542" i="4"/>
  <c r="C544" i="4" l="1"/>
  <c r="B543" i="4"/>
  <c r="A543" i="4"/>
  <c r="C545" i="4" l="1"/>
  <c r="B544" i="4"/>
  <c r="A544" i="4"/>
  <c r="C546" i="4" l="1"/>
  <c r="B545" i="4"/>
  <c r="A545" i="4"/>
  <c r="C547" i="4" l="1"/>
  <c r="B546" i="4"/>
  <c r="A546" i="4"/>
  <c r="C548" i="4" l="1"/>
  <c r="A547" i="4"/>
  <c r="B547" i="4"/>
  <c r="C549" i="4" l="1"/>
  <c r="B548" i="4"/>
  <c r="A548" i="4"/>
  <c r="C550" i="4" l="1"/>
  <c r="B549" i="4"/>
  <c r="A549" i="4"/>
  <c r="C551" i="4" l="1"/>
  <c r="A550" i="4"/>
  <c r="B550" i="4"/>
  <c r="C552" i="4" l="1"/>
  <c r="B551" i="4"/>
  <c r="A551" i="4"/>
  <c r="C553" i="4" l="1"/>
  <c r="B552" i="4"/>
  <c r="A552" i="4"/>
  <c r="C554" i="4" l="1"/>
  <c r="B553" i="4"/>
  <c r="A553" i="4"/>
  <c r="C555" i="4" l="1"/>
  <c r="B554" i="4"/>
  <c r="A554" i="4"/>
  <c r="C556" i="4" l="1"/>
  <c r="A555" i="4"/>
  <c r="B555" i="4"/>
  <c r="C557" i="4" l="1"/>
  <c r="B556" i="4"/>
  <c r="A556" i="4"/>
  <c r="C558" i="4" l="1"/>
  <c r="B557" i="4"/>
  <c r="A557" i="4"/>
  <c r="C559" i="4" l="1"/>
  <c r="A558" i="4"/>
  <c r="B558" i="4"/>
  <c r="C560" i="4" l="1"/>
  <c r="B559" i="4"/>
  <c r="A559" i="4"/>
  <c r="C561" i="4" l="1"/>
  <c r="B560" i="4"/>
  <c r="A560" i="4"/>
  <c r="C562" i="4" l="1"/>
  <c r="B561" i="4"/>
  <c r="A561" i="4"/>
  <c r="C563" i="4" l="1"/>
  <c r="B562" i="4"/>
  <c r="A562" i="4"/>
  <c r="C564" i="4" l="1"/>
  <c r="A563" i="4"/>
  <c r="B563" i="4"/>
  <c r="C565" i="4" l="1"/>
  <c r="B564" i="4"/>
  <c r="A564" i="4"/>
  <c r="C566" i="4" l="1"/>
  <c r="B565" i="4"/>
  <c r="A565" i="4"/>
  <c r="C567" i="4" l="1"/>
  <c r="A566" i="4"/>
  <c r="B566" i="4"/>
  <c r="C568" i="4" l="1"/>
  <c r="B567" i="4"/>
  <c r="A567" i="4"/>
  <c r="C569" i="4" l="1"/>
  <c r="B568" i="4"/>
  <c r="A568" i="4"/>
  <c r="C570" i="4" l="1"/>
  <c r="B569" i="4"/>
  <c r="A569" i="4"/>
  <c r="C571" i="4" l="1"/>
  <c r="B570" i="4"/>
  <c r="A570" i="4"/>
  <c r="C572" i="4" l="1"/>
  <c r="A571" i="4"/>
  <c r="B571" i="4"/>
  <c r="C573" i="4" l="1"/>
  <c r="B572" i="4"/>
  <c r="A572" i="4"/>
  <c r="C574" i="4" l="1"/>
  <c r="B573" i="4"/>
  <c r="A573" i="4"/>
  <c r="C575" i="4" l="1"/>
  <c r="A574" i="4"/>
  <c r="B574" i="4"/>
  <c r="C576" i="4" l="1"/>
  <c r="B575" i="4"/>
  <c r="A575" i="4"/>
  <c r="C577" i="4" l="1"/>
  <c r="B576" i="4"/>
  <c r="A576" i="4"/>
  <c r="C578" i="4" l="1"/>
  <c r="B577" i="4"/>
  <c r="A577" i="4"/>
  <c r="C579" i="4" l="1"/>
  <c r="B578" i="4"/>
  <c r="A578" i="4"/>
  <c r="C580" i="4" l="1"/>
  <c r="A579" i="4"/>
  <c r="B579" i="4"/>
  <c r="C581" i="4" l="1"/>
  <c r="B580" i="4"/>
  <c r="A580" i="4"/>
  <c r="C582" i="4" l="1"/>
  <c r="B581" i="4"/>
  <c r="A581" i="4"/>
  <c r="C583" i="4" l="1"/>
  <c r="A582" i="4"/>
  <c r="B582" i="4"/>
  <c r="C584" i="4" l="1"/>
  <c r="B583" i="4"/>
  <c r="A583" i="4"/>
  <c r="C585" i="4" l="1"/>
  <c r="B584" i="4"/>
  <c r="A584" i="4"/>
  <c r="C586" i="4" l="1"/>
  <c r="B585" i="4"/>
  <c r="A585" i="4"/>
  <c r="C587" i="4" l="1"/>
  <c r="B586" i="4"/>
  <c r="A586" i="4"/>
  <c r="C588" i="4" l="1"/>
  <c r="A587" i="4"/>
  <c r="B587" i="4"/>
  <c r="C589" i="4" l="1"/>
  <c r="B588" i="4"/>
  <c r="A588" i="4"/>
  <c r="C590" i="4" l="1"/>
  <c r="B589" i="4"/>
  <c r="A589" i="4"/>
  <c r="C591" i="4" l="1"/>
  <c r="A590" i="4"/>
  <c r="B590" i="4"/>
  <c r="C592" i="4" l="1"/>
  <c r="B591" i="4"/>
  <c r="A591" i="4"/>
  <c r="C593" i="4" l="1"/>
  <c r="B592" i="4"/>
  <c r="A592" i="4"/>
  <c r="C594" i="4" l="1"/>
  <c r="B593" i="4"/>
  <c r="A593" i="4"/>
  <c r="C595" i="4" l="1"/>
  <c r="B594" i="4"/>
  <c r="A594" i="4"/>
  <c r="C596" i="4" l="1"/>
  <c r="A595" i="4"/>
  <c r="B595" i="4"/>
  <c r="C597" i="4" l="1"/>
  <c r="B596" i="4"/>
  <c r="A596" i="4"/>
  <c r="C598" i="4" l="1"/>
  <c r="B597" i="4"/>
  <c r="A597" i="4"/>
  <c r="C599" i="4" l="1"/>
  <c r="A598" i="4"/>
  <c r="B598" i="4"/>
  <c r="C600" i="4" l="1"/>
  <c r="B599" i="4"/>
  <c r="A599" i="4"/>
  <c r="C601" i="4" l="1"/>
  <c r="B600" i="4"/>
  <c r="A600" i="4"/>
  <c r="C602" i="4" l="1"/>
  <c r="B601" i="4"/>
  <c r="A601" i="4"/>
  <c r="C603" i="4" l="1"/>
  <c r="B602" i="4"/>
  <c r="A602" i="4"/>
  <c r="C604" i="4" l="1"/>
  <c r="A603" i="4"/>
  <c r="B603" i="4"/>
  <c r="C605" i="4" l="1"/>
  <c r="B604" i="4"/>
  <c r="A604" i="4"/>
  <c r="C606" i="4" l="1"/>
  <c r="B605" i="4"/>
  <c r="A605" i="4"/>
  <c r="C607" i="4" l="1"/>
  <c r="A606" i="4"/>
  <c r="B606" i="4"/>
  <c r="C608" i="4" l="1"/>
  <c r="B607" i="4"/>
  <c r="A607" i="4"/>
  <c r="C609" i="4" l="1"/>
  <c r="B608" i="4"/>
  <c r="A608" i="4"/>
  <c r="C610" i="4" l="1"/>
  <c r="B609" i="4"/>
  <c r="A609" i="4"/>
  <c r="C611" i="4" l="1"/>
  <c r="B610" i="4"/>
  <c r="A610" i="4"/>
  <c r="C612" i="4" l="1"/>
  <c r="A611" i="4"/>
  <c r="B611" i="4"/>
  <c r="C613" i="4" l="1"/>
  <c r="B612" i="4"/>
  <c r="A612" i="4"/>
  <c r="C614" i="4" l="1"/>
  <c r="B613" i="4"/>
  <c r="A613" i="4"/>
  <c r="C615" i="4" l="1"/>
  <c r="A614" i="4"/>
  <c r="B614" i="4"/>
  <c r="C616" i="4" l="1"/>
  <c r="A615" i="4"/>
  <c r="B615" i="4"/>
  <c r="C617" i="4" l="1"/>
  <c r="A616" i="4"/>
  <c r="B616" i="4"/>
  <c r="C618" i="4" l="1"/>
  <c r="B617" i="4"/>
  <c r="A617" i="4"/>
  <c r="C619" i="4" l="1"/>
  <c r="A618" i="4"/>
  <c r="B618" i="4"/>
  <c r="C620" i="4" l="1"/>
  <c r="A619" i="4"/>
  <c r="B619" i="4"/>
  <c r="C621" i="4" l="1"/>
  <c r="B620" i="4"/>
  <c r="A620" i="4"/>
  <c r="C622" i="4" l="1"/>
  <c r="B621" i="4"/>
  <c r="A621" i="4"/>
  <c r="C623" i="4" l="1"/>
  <c r="A622" i="4"/>
  <c r="B622" i="4"/>
  <c r="C624" i="4" l="1"/>
  <c r="A623" i="4"/>
  <c r="B623" i="4"/>
  <c r="C625" i="4" l="1"/>
  <c r="B624" i="4"/>
  <c r="A624" i="4"/>
  <c r="C626" i="4" l="1"/>
  <c r="B625" i="4"/>
  <c r="A625" i="4"/>
  <c r="C627" i="4" l="1"/>
  <c r="A626" i="4"/>
  <c r="B626" i="4"/>
  <c r="C628" i="4" l="1"/>
  <c r="A627" i="4"/>
  <c r="B627" i="4"/>
  <c r="C629" i="4" l="1"/>
  <c r="B628" i="4"/>
  <c r="A628" i="4"/>
  <c r="C630" i="4" l="1"/>
  <c r="B629" i="4"/>
  <c r="A629" i="4"/>
  <c r="C631" i="4" l="1"/>
  <c r="A630" i="4"/>
  <c r="B630" i="4"/>
  <c r="C632" i="4" l="1"/>
  <c r="B631" i="4"/>
  <c r="A631" i="4"/>
  <c r="C633" i="4" l="1"/>
  <c r="B632" i="4"/>
  <c r="A632" i="4"/>
  <c r="C634" i="4" l="1"/>
  <c r="B633" i="4"/>
  <c r="A633" i="4"/>
  <c r="C635" i="4" l="1"/>
  <c r="A634" i="4"/>
  <c r="B634" i="4"/>
  <c r="C636" i="4" l="1"/>
  <c r="A635" i="4"/>
  <c r="B635" i="4"/>
  <c r="C637" i="4" l="1"/>
  <c r="B636" i="4"/>
  <c r="A636" i="4"/>
  <c r="C638" i="4" l="1"/>
  <c r="B637" i="4"/>
  <c r="A637" i="4"/>
  <c r="C639" i="4" l="1"/>
  <c r="A638" i="4"/>
  <c r="B638" i="4"/>
  <c r="C640" i="4" l="1"/>
  <c r="B639" i="4"/>
  <c r="A639" i="4"/>
  <c r="C641" i="4" l="1"/>
  <c r="B640" i="4"/>
  <c r="A640" i="4"/>
  <c r="C642" i="4" l="1"/>
  <c r="B641" i="4"/>
  <c r="A641" i="4"/>
  <c r="C643" i="4" l="1"/>
  <c r="A642" i="4"/>
  <c r="B642" i="4"/>
  <c r="C644" i="4" l="1"/>
  <c r="A643" i="4"/>
  <c r="B643" i="4"/>
  <c r="C645" i="4" l="1"/>
  <c r="B644" i="4"/>
  <c r="A644" i="4"/>
  <c r="C646" i="4" l="1"/>
  <c r="B645" i="4"/>
  <c r="A645" i="4"/>
  <c r="C647" i="4" l="1"/>
  <c r="A646" i="4"/>
  <c r="B646" i="4"/>
  <c r="C648" i="4" l="1"/>
  <c r="B647" i="4"/>
  <c r="A647" i="4"/>
  <c r="C649" i="4" l="1"/>
  <c r="B648" i="4"/>
  <c r="A648" i="4"/>
  <c r="C650" i="4" l="1"/>
  <c r="B649" i="4"/>
  <c r="A649" i="4"/>
  <c r="C651" i="4" l="1"/>
  <c r="A650" i="4"/>
  <c r="B650" i="4"/>
  <c r="C652" i="4" l="1"/>
  <c r="A651" i="4"/>
  <c r="B651" i="4"/>
  <c r="C653" i="4" l="1"/>
  <c r="B652" i="4"/>
  <c r="A652" i="4"/>
  <c r="C654" i="4" l="1"/>
  <c r="B653" i="4"/>
  <c r="A653" i="4"/>
  <c r="C655" i="4" l="1"/>
  <c r="A654" i="4"/>
  <c r="B654" i="4"/>
  <c r="C656" i="4" l="1"/>
  <c r="B655" i="4"/>
  <c r="A655" i="4"/>
  <c r="C657" i="4" l="1"/>
  <c r="B656" i="4"/>
  <c r="A656" i="4"/>
  <c r="C658" i="4" l="1"/>
  <c r="B657" i="4"/>
  <c r="A657" i="4"/>
  <c r="C659" i="4" l="1"/>
  <c r="A658" i="4"/>
  <c r="B658" i="4"/>
  <c r="C660" i="4" l="1"/>
  <c r="A659" i="4"/>
  <c r="B659" i="4"/>
  <c r="C661" i="4" l="1"/>
  <c r="B660" i="4"/>
  <c r="A660" i="4"/>
  <c r="C662" i="4" l="1"/>
  <c r="B661" i="4"/>
  <c r="A661" i="4"/>
  <c r="C663" i="4" l="1"/>
  <c r="A662" i="4"/>
  <c r="B662" i="4"/>
  <c r="C664" i="4" l="1"/>
  <c r="B663" i="4"/>
  <c r="A663" i="4"/>
  <c r="C665" i="4" l="1"/>
  <c r="B664" i="4"/>
  <c r="A664" i="4"/>
  <c r="C666" i="4" l="1"/>
  <c r="B665" i="4"/>
  <c r="A665" i="4"/>
  <c r="C667" i="4" l="1"/>
  <c r="A666" i="4"/>
  <c r="B666" i="4"/>
  <c r="C668" i="4" l="1"/>
  <c r="A667" i="4"/>
  <c r="B667" i="4"/>
  <c r="C669" i="4" l="1"/>
  <c r="B668" i="4"/>
  <c r="A668" i="4"/>
  <c r="C670" i="4" l="1"/>
  <c r="B669" i="4"/>
  <c r="A669" i="4"/>
  <c r="C671" i="4" l="1"/>
  <c r="A670" i="4"/>
  <c r="B670" i="4"/>
  <c r="C672" i="4" l="1"/>
  <c r="B671" i="4"/>
  <c r="A671" i="4"/>
  <c r="C673" i="4" l="1"/>
  <c r="B672" i="4"/>
  <c r="A672" i="4"/>
  <c r="C674" i="4" l="1"/>
  <c r="B673" i="4"/>
  <c r="A673" i="4"/>
  <c r="C675" i="4" l="1"/>
  <c r="A674" i="4"/>
  <c r="B674" i="4"/>
  <c r="C676" i="4" l="1"/>
  <c r="A675" i="4"/>
  <c r="B675" i="4"/>
  <c r="C677" i="4" l="1"/>
  <c r="B676" i="4"/>
  <c r="A676" i="4"/>
  <c r="C678" i="4" l="1"/>
  <c r="B677" i="4"/>
  <c r="A677" i="4"/>
  <c r="C679" i="4" l="1"/>
  <c r="A678" i="4"/>
  <c r="B678" i="4"/>
  <c r="C680" i="4" l="1"/>
  <c r="B679" i="4"/>
  <c r="A679" i="4"/>
  <c r="C681" i="4" l="1"/>
  <c r="B680" i="4"/>
  <c r="A680" i="4"/>
  <c r="C682" i="4" l="1"/>
  <c r="B681" i="4"/>
  <c r="A681" i="4"/>
  <c r="C683" i="4" l="1"/>
  <c r="A682" i="4"/>
  <c r="B682" i="4"/>
  <c r="C684" i="4" l="1"/>
  <c r="A683" i="4"/>
  <c r="B683" i="4"/>
  <c r="C685" i="4" l="1"/>
  <c r="B684" i="4"/>
  <c r="A684" i="4"/>
  <c r="C686" i="4" l="1"/>
  <c r="B685" i="4"/>
  <c r="A685" i="4"/>
  <c r="C687" i="4" l="1"/>
  <c r="A686" i="4"/>
  <c r="B686" i="4"/>
  <c r="C688" i="4" l="1"/>
  <c r="B687" i="4"/>
  <c r="A687" i="4"/>
  <c r="C689" i="4" l="1"/>
  <c r="B688" i="4"/>
  <c r="A688" i="4"/>
  <c r="C690" i="4" l="1"/>
  <c r="B689" i="4"/>
  <c r="A689" i="4"/>
  <c r="C691" i="4" l="1"/>
  <c r="A690" i="4"/>
  <c r="B690" i="4"/>
  <c r="C692" i="4" l="1"/>
  <c r="A691" i="4"/>
  <c r="B691" i="4"/>
  <c r="C693" i="4" l="1"/>
  <c r="B692" i="4"/>
  <c r="A692" i="4"/>
  <c r="C694" i="4" l="1"/>
  <c r="B693" i="4"/>
  <c r="A693" i="4"/>
  <c r="C695" i="4" l="1"/>
  <c r="A694" i="4"/>
  <c r="B694" i="4"/>
  <c r="C696" i="4" l="1"/>
  <c r="B695" i="4"/>
  <c r="A695" i="4"/>
  <c r="C697" i="4" l="1"/>
  <c r="B696" i="4"/>
  <c r="A696" i="4"/>
  <c r="C698" i="4" l="1"/>
  <c r="B697" i="4"/>
  <c r="A697" i="4"/>
  <c r="C699" i="4" l="1"/>
  <c r="A698" i="4"/>
  <c r="B698" i="4"/>
  <c r="C700" i="4" l="1"/>
  <c r="A699" i="4"/>
  <c r="B699" i="4"/>
  <c r="C701" i="4" l="1"/>
  <c r="B700" i="4"/>
  <c r="A700" i="4"/>
  <c r="C702" i="4" l="1"/>
  <c r="B701" i="4"/>
  <c r="A701" i="4"/>
  <c r="C703" i="4" l="1"/>
  <c r="A702" i="4"/>
  <c r="B702" i="4"/>
  <c r="C704" i="4" l="1"/>
  <c r="B703" i="4"/>
  <c r="A703" i="4"/>
  <c r="C705" i="4" l="1"/>
  <c r="B704" i="4"/>
  <c r="A704" i="4"/>
  <c r="C706" i="4" l="1"/>
  <c r="B705" i="4"/>
  <c r="A705" i="4"/>
  <c r="C707" i="4" l="1"/>
  <c r="A706" i="4"/>
  <c r="B706" i="4"/>
  <c r="C708" i="4" l="1"/>
  <c r="A707" i="4"/>
  <c r="B707" i="4"/>
  <c r="C709" i="4" l="1"/>
  <c r="B708" i="4"/>
  <c r="A708" i="4"/>
  <c r="C710" i="4" l="1"/>
  <c r="B709" i="4"/>
  <c r="A709" i="4"/>
  <c r="C711" i="4" l="1"/>
  <c r="A710" i="4"/>
  <c r="B710" i="4"/>
  <c r="C712" i="4" l="1"/>
  <c r="B711" i="4"/>
  <c r="A711" i="4"/>
  <c r="C713" i="4" l="1"/>
  <c r="B712" i="4"/>
  <c r="A712" i="4"/>
  <c r="C714" i="4" l="1"/>
  <c r="B713" i="4"/>
  <c r="A713" i="4"/>
  <c r="C715" i="4" l="1"/>
  <c r="A714" i="4"/>
  <c r="B714" i="4"/>
  <c r="C716" i="4" l="1"/>
  <c r="A715" i="4"/>
  <c r="B715" i="4"/>
  <c r="C717" i="4" l="1"/>
  <c r="B716" i="4"/>
  <c r="A716" i="4"/>
  <c r="C718" i="4" l="1"/>
  <c r="B717" i="4"/>
  <c r="A717" i="4"/>
  <c r="C719" i="4" l="1"/>
  <c r="A718" i="4"/>
  <c r="B718" i="4"/>
  <c r="C720" i="4" l="1"/>
  <c r="B719" i="4"/>
  <c r="A719" i="4"/>
  <c r="C721" i="4" l="1"/>
  <c r="B720" i="4"/>
  <c r="A720" i="4"/>
  <c r="C722" i="4" l="1"/>
  <c r="B721" i="4"/>
  <c r="A721" i="4"/>
  <c r="C723" i="4" l="1"/>
  <c r="A722" i="4"/>
  <c r="B722" i="4"/>
  <c r="C724" i="4" l="1"/>
  <c r="A723" i="4"/>
  <c r="B723" i="4"/>
  <c r="C725" i="4" l="1"/>
  <c r="B724" i="4"/>
  <c r="A724" i="4"/>
  <c r="C726" i="4" l="1"/>
  <c r="B725" i="4"/>
  <c r="A725" i="4"/>
  <c r="C727" i="4" l="1"/>
  <c r="A726" i="4"/>
  <c r="B726" i="4"/>
  <c r="C728" i="4" l="1"/>
  <c r="B727" i="4"/>
  <c r="A727" i="4"/>
  <c r="C729" i="4" l="1"/>
  <c r="B728" i="4"/>
  <c r="A728" i="4"/>
  <c r="C730" i="4" l="1"/>
  <c r="B729" i="4"/>
  <c r="A729" i="4"/>
  <c r="C731" i="4" l="1"/>
  <c r="A730" i="4"/>
  <c r="B730" i="4"/>
  <c r="C732" i="4" l="1"/>
  <c r="A731" i="4"/>
  <c r="B731" i="4"/>
  <c r="C733" i="4" l="1"/>
  <c r="B732" i="4"/>
  <c r="A732" i="4"/>
  <c r="C734" i="4" l="1"/>
  <c r="B733" i="4"/>
  <c r="A733" i="4"/>
  <c r="C735" i="4" l="1"/>
  <c r="A734" i="4"/>
  <c r="B734" i="4"/>
  <c r="C736" i="4" l="1"/>
  <c r="B735" i="4"/>
  <c r="A735" i="4"/>
  <c r="C737" i="4" l="1"/>
  <c r="B736" i="4"/>
  <c r="A736" i="4"/>
  <c r="C738" i="4" l="1"/>
  <c r="B737" i="4"/>
  <c r="A737" i="4"/>
  <c r="C739" i="4" l="1"/>
  <c r="A738" i="4"/>
  <c r="B738" i="4"/>
  <c r="C740" i="4" l="1"/>
  <c r="A739" i="4"/>
  <c r="B739" i="4"/>
  <c r="C741" i="4" l="1"/>
  <c r="B740" i="4"/>
  <c r="A740" i="4"/>
  <c r="C742" i="4" l="1"/>
  <c r="B741" i="4"/>
  <c r="A741" i="4"/>
  <c r="C743" i="4" l="1"/>
  <c r="A742" i="4"/>
  <c r="B742" i="4"/>
  <c r="C744" i="4" l="1"/>
  <c r="B743" i="4"/>
  <c r="A743" i="4"/>
  <c r="C745" i="4" l="1"/>
  <c r="B744" i="4"/>
  <c r="A744" i="4"/>
  <c r="C746" i="4" l="1"/>
  <c r="B745" i="4"/>
  <c r="A745" i="4"/>
  <c r="C747" i="4" l="1"/>
  <c r="A746" i="4"/>
  <c r="B746" i="4"/>
  <c r="C748" i="4" l="1"/>
  <c r="A747" i="4"/>
  <c r="B747" i="4"/>
  <c r="C749" i="4" l="1"/>
  <c r="B748" i="4"/>
  <c r="A748" i="4"/>
  <c r="C750" i="4" l="1"/>
  <c r="B749" i="4"/>
  <c r="A749" i="4"/>
  <c r="C751" i="4" l="1"/>
  <c r="A750" i="4"/>
  <c r="B750" i="4"/>
  <c r="C752" i="4" l="1"/>
  <c r="B751" i="4"/>
  <c r="A751" i="4"/>
  <c r="C753" i="4" l="1"/>
  <c r="B752" i="4"/>
  <c r="A752" i="4"/>
  <c r="C754" i="4" l="1"/>
  <c r="B753" i="4"/>
  <c r="A753" i="4"/>
  <c r="C755" i="4" l="1"/>
  <c r="A754" i="4"/>
  <c r="B754" i="4"/>
  <c r="C756" i="4" l="1"/>
  <c r="A755" i="4"/>
  <c r="B755" i="4"/>
  <c r="C757" i="4" l="1"/>
  <c r="B756" i="4"/>
  <c r="A756" i="4"/>
  <c r="C758" i="4" l="1"/>
  <c r="B757" i="4"/>
  <c r="A757" i="4"/>
  <c r="C759" i="4" l="1"/>
  <c r="A758" i="4"/>
  <c r="B758" i="4"/>
  <c r="C760" i="4" l="1"/>
  <c r="B759" i="4"/>
  <c r="A759" i="4"/>
  <c r="C761" i="4" l="1"/>
  <c r="B760" i="4"/>
  <c r="A760" i="4"/>
  <c r="C762" i="4" l="1"/>
  <c r="B761" i="4"/>
  <c r="A761" i="4"/>
  <c r="C763" i="4" l="1"/>
  <c r="A762" i="4"/>
  <c r="B762" i="4"/>
  <c r="C764" i="4" l="1"/>
  <c r="A763" i="4"/>
  <c r="B763" i="4"/>
  <c r="C765" i="4" l="1"/>
  <c r="B764" i="4"/>
  <c r="A764" i="4"/>
  <c r="C766" i="4" l="1"/>
  <c r="A765" i="4"/>
  <c r="B765" i="4"/>
  <c r="C767" i="4" l="1"/>
  <c r="A766" i="4"/>
  <c r="B766" i="4"/>
  <c r="C768" i="4" l="1"/>
  <c r="B767" i="4"/>
  <c r="A767" i="4"/>
  <c r="C769" i="4" l="1"/>
  <c r="B768" i="4"/>
  <c r="A768" i="4"/>
  <c r="C770" i="4" l="1"/>
  <c r="B769" i="4"/>
  <c r="A769" i="4"/>
  <c r="C771" i="4" l="1"/>
  <c r="A770" i="4"/>
  <c r="B770" i="4"/>
  <c r="C772" i="4" l="1"/>
  <c r="A771" i="4"/>
  <c r="B771" i="4"/>
  <c r="C773" i="4" l="1"/>
  <c r="B772" i="4"/>
  <c r="A772" i="4"/>
  <c r="C774" i="4" l="1"/>
  <c r="B773" i="4"/>
  <c r="A773" i="4"/>
  <c r="C775" i="4" l="1"/>
  <c r="A774" i="4"/>
  <c r="B774" i="4"/>
  <c r="C776" i="4" l="1"/>
  <c r="B775" i="4"/>
  <c r="A775" i="4"/>
  <c r="C777" i="4" l="1"/>
  <c r="B776" i="4"/>
  <c r="A776" i="4"/>
  <c r="C778" i="4" l="1"/>
  <c r="B777" i="4"/>
  <c r="A777" i="4"/>
  <c r="C779" i="4" l="1"/>
  <c r="A778" i="4"/>
  <c r="B778" i="4"/>
  <c r="C780" i="4" l="1"/>
  <c r="A779" i="4"/>
  <c r="B779" i="4"/>
  <c r="C781" i="4" l="1"/>
  <c r="B780" i="4"/>
  <c r="A780" i="4"/>
  <c r="C782" i="4" l="1"/>
  <c r="B781" i="4"/>
  <c r="A781" i="4"/>
  <c r="C783" i="4" l="1"/>
  <c r="A782" i="4"/>
  <c r="B782" i="4"/>
  <c r="C784" i="4" l="1"/>
  <c r="B783" i="4"/>
  <c r="A783" i="4"/>
  <c r="C785" i="4" l="1"/>
  <c r="B784" i="4"/>
  <c r="A784" i="4"/>
  <c r="C786" i="4" l="1"/>
  <c r="B785" i="4"/>
  <c r="A785" i="4"/>
  <c r="C787" i="4" l="1"/>
  <c r="A786" i="4"/>
  <c r="B786" i="4"/>
  <c r="C788" i="4" l="1"/>
  <c r="A787" i="4"/>
  <c r="B787" i="4"/>
  <c r="C789" i="4" l="1"/>
  <c r="B788" i="4"/>
  <c r="A788" i="4"/>
  <c r="C790" i="4" l="1"/>
  <c r="B789" i="4"/>
  <c r="A789" i="4"/>
  <c r="C791" i="4" l="1"/>
  <c r="A790" i="4"/>
  <c r="B790" i="4"/>
  <c r="C792" i="4" l="1"/>
  <c r="B791" i="4"/>
  <c r="A791" i="4"/>
  <c r="C793" i="4" l="1"/>
  <c r="B792" i="4"/>
  <c r="A792" i="4"/>
  <c r="C794" i="4" l="1"/>
  <c r="B793" i="4"/>
  <c r="A793" i="4"/>
  <c r="C795" i="4" l="1"/>
  <c r="A794" i="4"/>
  <c r="B794" i="4"/>
  <c r="C796" i="4" l="1"/>
  <c r="A795" i="4"/>
  <c r="B795" i="4"/>
  <c r="C797" i="4" l="1"/>
  <c r="B796" i="4"/>
  <c r="A796" i="4"/>
  <c r="C798" i="4" l="1"/>
  <c r="B797" i="4"/>
  <c r="A797" i="4"/>
  <c r="C799" i="4" l="1"/>
  <c r="A798" i="4"/>
  <c r="B798" i="4"/>
  <c r="C800" i="4" l="1"/>
  <c r="B799" i="4"/>
  <c r="A799" i="4"/>
  <c r="C801" i="4" l="1"/>
  <c r="B800" i="4"/>
  <c r="A800" i="4"/>
  <c r="C802" i="4" l="1"/>
  <c r="B801" i="4"/>
  <c r="A801" i="4"/>
  <c r="C803" i="4" l="1"/>
  <c r="A802" i="4"/>
  <c r="B802" i="4"/>
  <c r="C804" i="4" l="1"/>
  <c r="A803" i="4"/>
  <c r="B803" i="4"/>
  <c r="C805" i="4" l="1"/>
  <c r="B804" i="4"/>
  <c r="A804" i="4"/>
  <c r="C806" i="4" l="1"/>
  <c r="B805" i="4"/>
  <c r="A805" i="4"/>
  <c r="C807" i="4" l="1"/>
  <c r="A806" i="4"/>
  <c r="B806" i="4"/>
  <c r="C808" i="4" l="1"/>
  <c r="B807" i="4"/>
  <c r="A807" i="4"/>
  <c r="C809" i="4" l="1"/>
  <c r="B808" i="4"/>
  <c r="A808" i="4"/>
  <c r="C810" i="4" l="1"/>
  <c r="B809" i="4"/>
  <c r="A809" i="4"/>
  <c r="C811" i="4" l="1"/>
  <c r="A810" i="4"/>
  <c r="B810" i="4"/>
  <c r="C812" i="4" l="1"/>
  <c r="A811" i="4"/>
  <c r="B811" i="4"/>
  <c r="C813" i="4" l="1"/>
  <c r="B812" i="4"/>
  <c r="A812" i="4"/>
  <c r="B813" i="4" l="1"/>
  <c r="A813" i="4"/>
  <c r="C814" i="4"/>
  <c r="C815" i="4" l="1"/>
  <c r="A814" i="4"/>
  <c r="B814" i="4"/>
  <c r="C816" i="4" l="1"/>
  <c r="B815" i="4"/>
  <c r="A815" i="4"/>
  <c r="C817" i="4" l="1"/>
  <c r="B816" i="4"/>
  <c r="A816" i="4"/>
  <c r="C818" i="4" l="1"/>
  <c r="B817" i="4"/>
  <c r="A817" i="4"/>
  <c r="C819" i="4" l="1"/>
  <c r="A818" i="4"/>
  <c r="B818" i="4"/>
  <c r="C820" i="4" l="1"/>
  <c r="A819" i="4"/>
  <c r="B819" i="4"/>
  <c r="C821" i="4" l="1"/>
  <c r="B820" i="4"/>
  <c r="A820" i="4"/>
  <c r="C822" i="4" l="1"/>
  <c r="B821" i="4"/>
  <c r="A821" i="4"/>
  <c r="C823" i="4" l="1"/>
  <c r="A822" i="4"/>
  <c r="B822" i="4"/>
  <c r="C824" i="4" l="1"/>
  <c r="B823" i="4"/>
  <c r="A823" i="4"/>
  <c r="C825" i="4" l="1"/>
  <c r="B824" i="4"/>
  <c r="A824" i="4"/>
  <c r="C826" i="4" l="1"/>
  <c r="B825" i="4"/>
  <c r="A825" i="4"/>
  <c r="C827" i="4" l="1"/>
  <c r="A826" i="4"/>
  <c r="B826" i="4"/>
  <c r="C828" i="4" l="1"/>
  <c r="A827" i="4"/>
  <c r="B827" i="4"/>
  <c r="C829" i="4" l="1"/>
  <c r="B828" i="4"/>
  <c r="A828" i="4"/>
  <c r="C830" i="4" l="1"/>
  <c r="B829" i="4"/>
  <c r="A829" i="4"/>
  <c r="C831" i="4" l="1"/>
  <c r="A830" i="4"/>
  <c r="B830" i="4"/>
  <c r="C832" i="4" l="1"/>
  <c r="B831" i="4"/>
  <c r="A831" i="4"/>
  <c r="C833" i="4" l="1"/>
  <c r="B832" i="4"/>
  <c r="A832" i="4"/>
  <c r="C834" i="4" l="1"/>
  <c r="B833" i="4"/>
  <c r="A833" i="4"/>
  <c r="C835" i="4" l="1"/>
  <c r="A834" i="4"/>
  <c r="B834" i="4"/>
  <c r="C836" i="4" l="1"/>
  <c r="A835" i="4"/>
  <c r="B835" i="4"/>
  <c r="C837" i="4" l="1"/>
  <c r="B836" i="4"/>
  <c r="A836" i="4"/>
  <c r="C838" i="4" l="1"/>
  <c r="B837" i="4"/>
  <c r="A837" i="4"/>
  <c r="C839" i="4" l="1"/>
  <c r="A838" i="4"/>
  <c r="B838" i="4"/>
  <c r="C840" i="4" l="1"/>
  <c r="B839" i="4"/>
  <c r="A839" i="4"/>
  <c r="C841" i="4" l="1"/>
  <c r="B840" i="4"/>
  <c r="A840" i="4"/>
  <c r="C842" i="4" l="1"/>
  <c r="B841" i="4"/>
  <c r="A841" i="4"/>
  <c r="C843" i="4" l="1"/>
  <c r="A842" i="4"/>
  <c r="B842" i="4"/>
  <c r="C844" i="4" l="1"/>
  <c r="A843" i="4"/>
  <c r="B843" i="4"/>
  <c r="C845" i="4" l="1"/>
  <c r="B844" i="4"/>
  <c r="A844" i="4"/>
  <c r="C846" i="4" l="1"/>
  <c r="B845" i="4"/>
  <c r="A845" i="4"/>
  <c r="C847" i="4" l="1"/>
  <c r="A846" i="4"/>
  <c r="B846" i="4"/>
  <c r="C848" i="4" l="1"/>
  <c r="B847" i="4"/>
  <c r="A847" i="4"/>
  <c r="C849" i="4" l="1"/>
  <c r="B848" i="4"/>
  <c r="A848" i="4"/>
  <c r="C850" i="4" l="1"/>
  <c r="B849" i="4"/>
  <c r="A849" i="4"/>
  <c r="C851" i="4" l="1"/>
  <c r="A850" i="4"/>
  <c r="B850" i="4"/>
  <c r="C852" i="4" l="1"/>
  <c r="A851" i="4"/>
  <c r="B851" i="4"/>
  <c r="C853" i="4" l="1"/>
  <c r="B852" i="4"/>
  <c r="A852" i="4"/>
  <c r="C854" i="4" l="1"/>
  <c r="B853" i="4"/>
  <c r="A853" i="4"/>
  <c r="C855" i="4" l="1"/>
  <c r="A854" i="4"/>
  <c r="B854" i="4"/>
  <c r="C856" i="4" l="1"/>
  <c r="B855" i="4"/>
  <c r="A855" i="4"/>
  <c r="C857" i="4" l="1"/>
  <c r="B856" i="4"/>
  <c r="A856" i="4"/>
  <c r="C858" i="4" l="1"/>
  <c r="B857" i="4"/>
  <c r="A857" i="4"/>
  <c r="C859" i="4" l="1"/>
  <c r="A858" i="4"/>
  <c r="B858" i="4"/>
  <c r="C860" i="4" l="1"/>
  <c r="A859" i="4"/>
  <c r="B859" i="4"/>
  <c r="C861" i="4" l="1"/>
  <c r="B860" i="4"/>
  <c r="A860" i="4"/>
  <c r="C862" i="4" l="1"/>
  <c r="B861" i="4"/>
  <c r="A861" i="4"/>
  <c r="C863" i="4" l="1"/>
  <c r="A862" i="4"/>
  <c r="B862" i="4"/>
  <c r="C864" i="4" l="1"/>
  <c r="B863" i="4"/>
  <c r="A863" i="4"/>
  <c r="C865" i="4" l="1"/>
  <c r="B864" i="4"/>
  <c r="A864" i="4"/>
  <c r="C866" i="4" l="1"/>
  <c r="B865" i="4"/>
  <c r="A865" i="4"/>
  <c r="C867" i="4" l="1"/>
  <c r="A866" i="4"/>
  <c r="B866" i="4"/>
  <c r="C868" i="4" l="1"/>
  <c r="A867" i="4"/>
  <c r="B867" i="4"/>
  <c r="C869" i="4" l="1"/>
  <c r="B868" i="4"/>
  <c r="A868" i="4"/>
  <c r="C870" i="4" l="1"/>
  <c r="B869" i="4"/>
  <c r="A869" i="4"/>
  <c r="C871" i="4" l="1"/>
  <c r="A870" i="4"/>
  <c r="B870" i="4"/>
  <c r="C872" i="4" l="1"/>
  <c r="B871" i="4"/>
  <c r="A871" i="4"/>
  <c r="C873" i="4" l="1"/>
  <c r="B872" i="4"/>
  <c r="A872" i="4"/>
  <c r="C874" i="4" l="1"/>
  <c r="B873" i="4"/>
  <c r="A873" i="4"/>
  <c r="C875" i="4" l="1"/>
  <c r="A874" i="4"/>
  <c r="B874" i="4"/>
  <c r="C876" i="4" l="1"/>
  <c r="A875" i="4"/>
  <c r="B875" i="4"/>
  <c r="C877" i="4" l="1"/>
  <c r="B876" i="4"/>
  <c r="A876" i="4"/>
  <c r="B877" i="4" l="1"/>
  <c r="A877" i="4"/>
  <c r="C878" i="4"/>
  <c r="C879" i="4" l="1"/>
  <c r="A878" i="4"/>
  <c r="B878" i="4"/>
  <c r="C880" i="4" l="1"/>
  <c r="B879" i="4"/>
  <c r="A879" i="4"/>
  <c r="C881" i="4" l="1"/>
  <c r="B880" i="4"/>
  <c r="A880" i="4"/>
  <c r="C882" i="4" l="1"/>
  <c r="B881" i="4"/>
  <c r="A881" i="4"/>
  <c r="C883" i="4" l="1"/>
  <c r="A882" i="4"/>
  <c r="B882" i="4"/>
  <c r="C884" i="4" l="1"/>
  <c r="A883" i="4"/>
  <c r="B883" i="4"/>
  <c r="C885" i="4" l="1"/>
  <c r="B884" i="4"/>
  <c r="A884" i="4"/>
  <c r="C886" i="4" l="1"/>
  <c r="B885" i="4"/>
  <c r="A885" i="4"/>
  <c r="C887" i="4" l="1"/>
  <c r="A886" i="4"/>
  <c r="B886" i="4"/>
  <c r="C888" i="4" l="1"/>
  <c r="B887" i="4"/>
  <c r="A887" i="4"/>
  <c r="C889" i="4" l="1"/>
  <c r="B888" i="4"/>
  <c r="A888" i="4"/>
  <c r="C890" i="4" l="1"/>
  <c r="B889" i="4"/>
  <c r="A889" i="4"/>
  <c r="C891" i="4" l="1"/>
  <c r="A890" i="4"/>
  <c r="B890" i="4"/>
  <c r="C892" i="4" l="1"/>
  <c r="A891" i="4"/>
  <c r="B891" i="4"/>
  <c r="C893" i="4" l="1"/>
  <c r="B892" i="4"/>
  <c r="A892" i="4"/>
  <c r="C894" i="4" l="1"/>
  <c r="B893" i="4"/>
  <c r="A893" i="4"/>
  <c r="C895" i="4" l="1"/>
  <c r="A894" i="4"/>
  <c r="B894" i="4"/>
  <c r="C896" i="4" l="1"/>
  <c r="B895" i="4"/>
  <c r="A895" i="4"/>
  <c r="C897" i="4" l="1"/>
  <c r="B896" i="4"/>
  <c r="A896" i="4"/>
  <c r="C898" i="4" l="1"/>
  <c r="B897" i="4"/>
  <c r="A897" i="4"/>
  <c r="C899" i="4" l="1"/>
  <c r="A898" i="4"/>
  <c r="B898" i="4"/>
  <c r="C900" i="4" l="1"/>
  <c r="A899" i="4"/>
  <c r="B899" i="4"/>
  <c r="C901" i="4" l="1"/>
  <c r="B900" i="4"/>
  <c r="A900" i="4"/>
  <c r="C902" i="4" l="1"/>
  <c r="B901" i="4"/>
  <c r="A901" i="4"/>
  <c r="C903" i="4" l="1"/>
  <c r="A902" i="4"/>
  <c r="B902" i="4"/>
  <c r="C904" i="4" l="1"/>
  <c r="B903" i="4"/>
  <c r="A903" i="4"/>
  <c r="C905" i="4" l="1"/>
  <c r="B904" i="4"/>
  <c r="A904" i="4"/>
  <c r="C906" i="4" l="1"/>
  <c r="B905" i="4"/>
  <c r="A905" i="4"/>
  <c r="C907" i="4" l="1"/>
  <c r="A906" i="4"/>
  <c r="B906" i="4"/>
  <c r="C908" i="4" l="1"/>
  <c r="A907" i="4"/>
  <c r="B907" i="4"/>
  <c r="C909" i="4" l="1"/>
  <c r="B908" i="4"/>
  <c r="A908" i="4"/>
  <c r="C910" i="4" l="1"/>
  <c r="B909" i="4"/>
  <c r="A909" i="4"/>
  <c r="C911" i="4" l="1"/>
  <c r="A910" i="4"/>
  <c r="B910" i="4"/>
  <c r="C912" i="4" l="1"/>
  <c r="B911" i="4"/>
  <c r="A911" i="4"/>
  <c r="C913" i="4" l="1"/>
  <c r="B912" i="4"/>
  <c r="A912" i="4"/>
  <c r="C914" i="4" l="1"/>
  <c r="B913" i="4"/>
  <c r="A913" i="4"/>
  <c r="C915" i="4" l="1"/>
  <c r="A914" i="4"/>
  <c r="B914" i="4"/>
  <c r="C916" i="4" l="1"/>
  <c r="A915" i="4"/>
  <c r="B915" i="4"/>
  <c r="C917" i="4" l="1"/>
  <c r="B916" i="4"/>
  <c r="A916" i="4"/>
  <c r="C918" i="4" l="1"/>
  <c r="B917" i="4"/>
  <c r="A917" i="4"/>
  <c r="C919" i="4" l="1"/>
  <c r="A918" i="4"/>
  <c r="B918" i="4"/>
  <c r="C920" i="4" l="1"/>
  <c r="B919" i="4"/>
  <c r="A919" i="4"/>
  <c r="C921" i="4" l="1"/>
  <c r="B920" i="4"/>
  <c r="A920" i="4"/>
  <c r="C922" i="4" l="1"/>
  <c r="B921" i="4"/>
  <c r="A921" i="4"/>
  <c r="C923" i="4" l="1"/>
  <c r="A922" i="4"/>
  <c r="B922" i="4"/>
  <c r="C924" i="4" l="1"/>
  <c r="A923" i="4"/>
  <c r="B923" i="4"/>
  <c r="C925" i="4" l="1"/>
  <c r="B924" i="4"/>
  <c r="A924" i="4"/>
  <c r="C926" i="4" l="1"/>
  <c r="B925" i="4"/>
  <c r="A925" i="4"/>
  <c r="C927" i="4" l="1"/>
  <c r="A926" i="4"/>
  <c r="B926" i="4"/>
  <c r="C928" i="4" l="1"/>
  <c r="B927" i="4"/>
  <c r="A927" i="4"/>
  <c r="C929" i="4" l="1"/>
  <c r="B928" i="4"/>
  <c r="A928" i="4"/>
  <c r="C930" i="4" l="1"/>
  <c r="B929" i="4"/>
  <c r="A929" i="4"/>
  <c r="C931" i="4" l="1"/>
  <c r="A930" i="4"/>
  <c r="B930" i="4"/>
  <c r="C932" i="4" l="1"/>
  <c r="A931" i="4"/>
  <c r="B931" i="4"/>
  <c r="C933" i="4" l="1"/>
  <c r="B932" i="4"/>
  <c r="A932" i="4"/>
  <c r="C934" i="4" l="1"/>
  <c r="B933" i="4"/>
  <c r="A933" i="4"/>
  <c r="C935" i="4" l="1"/>
  <c r="A934" i="4"/>
  <c r="B934" i="4"/>
  <c r="C936" i="4" l="1"/>
  <c r="B935" i="4"/>
  <c r="A935" i="4"/>
  <c r="C937" i="4" l="1"/>
  <c r="B936" i="4"/>
  <c r="A936" i="4"/>
  <c r="C938" i="4" l="1"/>
  <c r="B937" i="4"/>
  <c r="A937" i="4"/>
  <c r="C939" i="4" l="1"/>
  <c r="A938" i="4"/>
  <c r="B938" i="4"/>
  <c r="C940" i="4" l="1"/>
  <c r="A939" i="4"/>
  <c r="B939" i="4"/>
  <c r="C941" i="4" l="1"/>
  <c r="B940" i="4"/>
  <c r="A940" i="4"/>
  <c r="C942" i="4" l="1"/>
  <c r="B941" i="4"/>
  <c r="A941" i="4"/>
  <c r="C943" i="4" l="1"/>
  <c r="A942" i="4"/>
  <c r="B942" i="4"/>
  <c r="C944" i="4" l="1"/>
  <c r="B943" i="4"/>
  <c r="A943" i="4"/>
  <c r="C945" i="4" l="1"/>
  <c r="B944" i="4"/>
  <c r="A944" i="4"/>
  <c r="C946" i="4" l="1"/>
  <c r="B945" i="4"/>
  <c r="A945" i="4"/>
  <c r="C947" i="4" l="1"/>
  <c r="A946" i="4"/>
  <c r="B946" i="4"/>
  <c r="C948" i="4" l="1"/>
  <c r="A947" i="4"/>
  <c r="B947" i="4"/>
  <c r="C949" i="4" l="1"/>
  <c r="B948" i="4"/>
  <c r="A948" i="4"/>
  <c r="C950" i="4" l="1"/>
  <c r="B949" i="4"/>
  <c r="A949" i="4"/>
  <c r="C951" i="4" l="1"/>
  <c r="A950" i="4"/>
  <c r="B950" i="4"/>
  <c r="C952" i="4" l="1"/>
  <c r="B951" i="4"/>
  <c r="A951" i="4"/>
  <c r="C953" i="4" l="1"/>
  <c r="B952" i="4"/>
  <c r="A952" i="4"/>
  <c r="C954" i="4" l="1"/>
  <c r="B953" i="4"/>
  <c r="A953" i="4"/>
  <c r="C955" i="4" l="1"/>
  <c r="A954" i="4"/>
  <c r="B954" i="4"/>
  <c r="C956" i="4" l="1"/>
  <c r="A955" i="4"/>
  <c r="B955" i="4"/>
  <c r="C957" i="4" l="1"/>
  <c r="B956" i="4"/>
  <c r="A956" i="4"/>
  <c r="C958" i="4" l="1"/>
  <c r="B957" i="4"/>
  <c r="A957" i="4"/>
  <c r="C959" i="4" l="1"/>
  <c r="A958" i="4"/>
  <c r="B958" i="4"/>
  <c r="C960" i="4" l="1"/>
  <c r="B959" i="4"/>
  <c r="A959" i="4"/>
  <c r="C961" i="4" l="1"/>
  <c r="B960" i="4"/>
  <c r="A960" i="4"/>
  <c r="C962" i="4" l="1"/>
  <c r="B961" i="4"/>
  <c r="A961" i="4"/>
  <c r="C963" i="4" l="1"/>
  <c r="A962" i="4"/>
  <c r="B962" i="4"/>
  <c r="C964" i="4" l="1"/>
  <c r="A963" i="4"/>
  <c r="B963" i="4"/>
  <c r="C965" i="4" l="1"/>
  <c r="B964" i="4"/>
  <c r="A964" i="4"/>
  <c r="C966" i="4" l="1"/>
  <c r="B965" i="4"/>
  <c r="A965" i="4"/>
  <c r="C967" i="4" l="1"/>
  <c r="A966" i="4"/>
  <c r="B966" i="4"/>
  <c r="C968" i="4" l="1"/>
  <c r="B967" i="4"/>
  <c r="A967" i="4"/>
  <c r="C969" i="4" l="1"/>
  <c r="B968" i="4"/>
  <c r="A968" i="4"/>
  <c r="C970" i="4" l="1"/>
  <c r="B969" i="4"/>
  <c r="A969" i="4"/>
  <c r="C971" i="4" l="1"/>
  <c r="A970" i="4"/>
  <c r="B970" i="4"/>
  <c r="C972" i="4" l="1"/>
  <c r="A971" i="4"/>
  <c r="B971" i="4"/>
  <c r="C973" i="4" l="1"/>
  <c r="B972" i="4"/>
  <c r="A972" i="4"/>
  <c r="C974" i="4" l="1"/>
  <c r="B973" i="4"/>
  <c r="A973" i="4"/>
  <c r="C975" i="4" l="1"/>
  <c r="A974" i="4"/>
  <c r="B974" i="4"/>
  <c r="C976" i="4" l="1"/>
  <c r="B975" i="4"/>
  <c r="A975" i="4"/>
  <c r="C977" i="4" l="1"/>
  <c r="A976" i="4"/>
  <c r="B976" i="4"/>
  <c r="C978" i="4" l="1"/>
  <c r="B977" i="4"/>
  <c r="A977" i="4"/>
  <c r="C979" i="4" l="1"/>
  <c r="A978" i="4"/>
  <c r="B978" i="4"/>
  <c r="C980" i="4" l="1"/>
  <c r="B979" i="4"/>
  <c r="A979" i="4"/>
  <c r="C981" i="4" l="1"/>
  <c r="A980" i="4"/>
  <c r="B980" i="4"/>
  <c r="C982" i="4" l="1"/>
  <c r="B981" i="4"/>
  <c r="A981" i="4"/>
  <c r="C983" i="4" l="1"/>
  <c r="A982" i="4"/>
  <c r="B982" i="4"/>
  <c r="C984" i="4" l="1"/>
  <c r="A983" i="4"/>
  <c r="B983" i="4"/>
  <c r="C985" i="4" l="1"/>
  <c r="B984" i="4"/>
  <c r="A984" i="4"/>
  <c r="C986" i="4" l="1"/>
  <c r="B985" i="4"/>
  <c r="A985" i="4"/>
  <c r="C987" i="4" l="1"/>
  <c r="A986" i="4"/>
  <c r="B986" i="4"/>
  <c r="C988" i="4" l="1"/>
  <c r="A987" i="4"/>
  <c r="B987" i="4"/>
  <c r="C989" i="4" l="1"/>
  <c r="B988" i="4"/>
  <c r="A988" i="4"/>
  <c r="C990" i="4" l="1"/>
  <c r="B989" i="4"/>
  <c r="A989" i="4"/>
  <c r="C991" i="4" l="1"/>
  <c r="A990" i="4"/>
  <c r="B990" i="4"/>
  <c r="C992" i="4" l="1"/>
  <c r="B991" i="4"/>
  <c r="A991" i="4"/>
  <c r="C993" i="4" l="1"/>
  <c r="B992" i="4"/>
  <c r="A992" i="4"/>
  <c r="C994" i="4" l="1"/>
  <c r="B993" i="4"/>
  <c r="A993" i="4"/>
  <c r="C995" i="4" l="1"/>
  <c r="A994" i="4"/>
  <c r="B994" i="4"/>
  <c r="C996" i="4" l="1"/>
  <c r="B995" i="4"/>
  <c r="A995" i="4"/>
  <c r="C997" i="4" l="1"/>
  <c r="A996" i="4"/>
  <c r="B996" i="4"/>
  <c r="C998" i="4" l="1"/>
  <c r="B997" i="4"/>
  <c r="A997" i="4"/>
  <c r="C999" i="4" l="1"/>
  <c r="B998" i="4"/>
  <c r="A998" i="4"/>
  <c r="C1000" i="4" l="1"/>
  <c r="A999" i="4"/>
  <c r="B999" i="4"/>
  <c r="C1001" i="4" l="1"/>
  <c r="A1000" i="4"/>
  <c r="B1000" i="4"/>
  <c r="C1002" i="4" l="1"/>
  <c r="A1001" i="4"/>
  <c r="B1001" i="4"/>
  <c r="C1003" i="4" l="1"/>
  <c r="A1002" i="4"/>
  <c r="B1002" i="4"/>
  <c r="C1004" i="4" l="1"/>
  <c r="A1003" i="4"/>
  <c r="B1003" i="4"/>
  <c r="C1005" i="4" l="1"/>
  <c r="A1004" i="4"/>
  <c r="B1004" i="4"/>
  <c r="C1006" i="4" l="1"/>
  <c r="B1005" i="4"/>
  <c r="A1005" i="4"/>
  <c r="C1007" i="4" l="1"/>
  <c r="B1006" i="4"/>
  <c r="A1006" i="4"/>
  <c r="C1008" i="4" l="1"/>
  <c r="A1007" i="4"/>
  <c r="B1007" i="4"/>
  <c r="C1009" i="4" l="1"/>
  <c r="B1008" i="4"/>
  <c r="A1008" i="4"/>
  <c r="C1010" i="4" l="1"/>
  <c r="B1009" i="4"/>
  <c r="A1009" i="4"/>
  <c r="C1011" i="4" l="1"/>
  <c r="B1010" i="4"/>
  <c r="A1010" i="4"/>
  <c r="C1012" i="4" l="1"/>
  <c r="A1011" i="4"/>
  <c r="B1011" i="4"/>
  <c r="C1013" i="4" l="1"/>
  <c r="B1012" i="4"/>
  <c r="A1012" i="4"/>
  <c r="C1014" i="4" l="1"/>
  <c r="A1013" i="4"/>
  <c r="B1013" i="4"/>
  <c r="C1015" i="4" l="1"/>
  <c r="B1014" i="4"/>
  <c r="A1014" i="4"/>
  <c r="C1016" i="4" l="1"/>
  <c r="B1015" i="4"/>
  <c r="A1015" i="4"/>
  <c r="C1017" i="4" l="1"/>
  <c r="A1016" i="4"/>
  <c r="B1016" i="4"/>
  <c r="C1018" i="4" l="1"/>
  <c r="B1017" i="4"/>
  <c r="A1017" i="4"/>
  <c r="C1019" i="4" l="1"/>
  <c r="B1018" i="4"/>
  <c r="A1018" i="4"/>
  <c r="C1020" i="4" l="1"/>
  <c r="A1019" i="4"/>
  <c r="B1019" i="4"/>
  <c r="C1021" i="4" l="1"/>
  <c r="A1020" i="4"/>
  <c r="B1020" i="4"/>
  <c r="C1022" i="4" l="1"/>
  <c r="B1021" i="4"/>
  <c r="A1021" i="4"/>
  <c r="C1023" i="4" l="1"/>
  <c r="B1022" i="4"/>
  <c r="A1022" i="4"/>
  <c r="C1024" i="4" l="1"/>
  <c r="A1023" i="4"/>
  <c r="B1023" i="4"/>
  <c r="C1025" i="4" l="1"/>
  <c r="A1024" i="4"/>
  <c r="B1024" i="4"/>
  <c r="C1026" i="4" l="1"/>
  <c r="B1025" i="4"/>
  <c r="A1025" i="4"/>
  <c r="C1027" i="4" l="1"/>
  <c r="B1026" i="4"/>
  <c r="A1026" i="4"/>
  <c r="C1028" i="4" l="1"/>
  <c r="A1027" i="4"/>
  <c r="B1027" i="4"/>
  <c r="C1029" i="4" l="1"/>
  <c r="B1028" i="4"/>
  <c r="A1028" i="4"/>
  <c r="C1030" i="4" l="1"/>
  <c r="B1029" i="4"/>
  <c r="A1029" i="4"/>
  <c r="C1031" i="4" l="1"/>
  <c r="B1030" i="4"/>
  <c r="A1030" i="4"/>
  <c r="C1032" i="4" l="1"/>
  <c r="B1031" i="4"/>
  <c r="A1031" i="4"/>
  <c r="C1033" i="4" l="1"/>
  <c r="A1032" i="4"/>
  <c r="B1032" i="4"/>
  <c r="C1034" i="4" l="1"/>
  <c r="B1033" i="4"/>
  <c r="A1033" i="4"/>
  <c r="C1035" i="4" l="1"/>
  <c r="B1034" i="4"/>
  <c r="A1034" i="4"/>
  <c r="C1036" i="4" l="1"/>
  <c r="A1035" i="4"/>
  <c r="B1035" i="4"/>
  <c r="C1037" i="4" l="1"/>
  <c r="A1036" i="4"/>
  <c r="B1036" i="4"/>
  <c r="C1038" i="4" l="1"/>
  <c r="B1037" i="4"/>
  <c r="A1037" i="4"/>
  <c r="C1039" i="4" l="1"/>
  <c r="B1038" i="4"/>
  <c r="A1038" i="4"/>
  <c r="C1040" i="4" l="1"/>
  <c r="B1039" i="4"/>
  <c r="A1039" i="4"/>
  <c r="C1041" i="4" l="1"/>
  <c r="B1040" i="4"/>
  <c r="A1040" i="4"/>
  <c r="C1042" i="4" l="1"/>
  <c r="A1041" i="4"/>
  <c r="B1041" i="4"/>
  <c r="C1043" i="4" l="1"/>
  <c r="B1042" i="4"/>
  <c r="A1042" i="4"/>
  <c r="C1044" i="4" l="1"/>
  <c r="B1043" i="4"/>
  <c r="A1043" i="4"/>
  <c r="C1045" i="4" l="1"/>
  <c r="B1044" i="4"/>
  <c r="A1044" i="4"/>
  <c r="C1046" i="4" l="1"/>
  <c r="B1045" i="4"/>
  <c r="A1045" i="4"/>
  <c r="C1047" i="4" l="1"/>
  <c r="B1046" i="4"/>
  <c r="A1046" i="4"/>
  <c r="C1048" i="4" l="1"/>
  <c r="B1047" i="4"/>
  <c r="A1047" i="4"/>
  <c r="C1049" i="4" l="1"/>
  <c r="A1048" i="4"/>
  <c r="B1048" i="4"/>
  <c r="C1050" i="4" l="1"/>
  <c r="B1049" i="4"/>
  <c r="A1049" i="4"/>
  <c r="C1051" i="4" l="1"/>
  <c r="B1050" i="4"/>
  <c r="A1050" i="4"/>
  <c r="C1052" i="4" l="1"/>
  <c r="B1051" i="4"/>
  <c r="A1051" i="4"/>
  <c r="C1053" i="4" l="1"/>
  <c r="A1052" i="4"/>
  <c r="B1052" i="4"/>
  <c r="C1054" i="4" l="1"/>
  <c r="B1053" i="4"/>
  <c r="A1053" i="4"/>
  <c r="C1055" i="4" l="1"/>
  <c r="B1054" i="4"/>
  <c r="A1054" i="4"/>
  <c r="C1056" i="4" l="1"/>
  <c r="B1055" i="4"/>
  <c r="A1055" i="4"/>
  <c r="C1057" i="4" l="1"/>
  <c r="A1056" i="4"/>
  <c r="B1056" i="4"/>
  <c r="C1058" i="4" l="1"/>
  <c r="A1057" i="4"/>
  <c r="B1057" i="4"/>
  <c r="C1059" i="4" l="1"/>
  <c r="B1058" i="4"/>
  <c r="A1058" i="4"/>
  <c r="C1060" i="4" l="1"/>
  <c r="A1059" i="4"/>
  <c r="B1059" i="4"/>
  <c r="C1061" i="4" l="1"/>
  <c r="B1060" i="4"/>
  <c r="A1060" i="4"/>
  <c r="C1062" i="4" l="1"/>
  <c r="A1061" i="4"/>
  <c r="B1061" i="4"/>
  <c r="C1063" i="4" l="1"/>
  <c r="B1062" i="4"/>
  <c r="A1062" i="4"/>
  <c r="C1064" i="4" l="1"/>
  <c r="B1063" i="4"/>
  <c r="A1063" i="4"/>
  <c r="C1065" i="4" l="1"/>
  <c r="A1064" i="4"/>
  <c r="B1064" i="4"/>
  <c r="C1066" i="4" l="1"/>
  <c r="A1065" i="4"/>
  <c r="B1065" i="4"/>
  <c r="C1067" i="4" l="1"/>
  <c r="B1066" i="4"/>
  <c r="A1066" i="4"/>
  <c r="C1068" i="4" l="1"/>
  <c r="A1067" i="4"/>
  <c r="B1067" i="4"/>
  <c r="C1069" i="4" l="1"/>
  <c r="A1068" i="4"/>
  <c r="B1068" i="4"/>
  <c r="C1070" i="4" l="1"/>
  <c r="B1069" i="4"/>
  <c r="A1069" i="4"/>
  <c r="C1071" i="4" l="1"/>
  <c r="B1070" i="4"/>
  <c r="A1070" i="4"/>
  <c r="C1072" i="4" l="1"/>
  <c r="B1071" i="4"/>
  <c r="A1071" i="4"/>
  <c r="C1073" i="4" l="1"/>
  <c r="B1072" i="4"/>
  <c r="A1072" i="4"/>
  <c r="C1074" i="4" l="1"/>
  <c r="B1073" i="4"/>
  <c r="A1073" i="4"/>
  <c r="C1075" i="4" l="1"/>
  <c r="B1074" i="4"/>
  <c r="A1074" i="4"/>
  <c r="C1076" i="4" l="1"/>
  <c r="B1075" i="4"/>
  <c r="A1075" i="4"/>
  <c r="C1077" i="4" l="1"/>
  <c r="B1076" i="4"/>
  <c r="A1076" i="4"/>
  <c r="C1078" i="4" l="1"/>
  <c r="B1077" i="4"/>
  <c r="A1077" i="4"/>
  <c r="C1079" i="4" l="1"/>
  <c r="B1078" i="4"/>
  <c r="A1078" i="4"/>
  <c r="C1080" i="4" l="1"/>
  <c r="A1079" i="4"/>
  <c r="B1079" i="4"/>
  <c r="C1081" i="4" l="1"/>
  <c r="A1080" i="4"/>
  <c r="B1080" i="4"/>
  <c r="C1082" i="4" l="1"/>
  <c r="B1081" i="4"/>
  <c r="A1081" i="4"/>
  <c r="C1083" i="4" l="1"/>
  <c r="B1082" i="4"/>
  <c r="A1082" i="4"/>
  <c r="C1084" i="4" l="1"/>
  <c r="A1083" i="4"/>
  <c r="B1083" i="4"/>
  <c r="C1085" i="4" l="1"/>
  <c r="A1084" i="4"/>
  <c r="B1084" i="4"/>
  <c r="C1086" i="4" l="1"/>
  <c r="B1085" i="4"/>
  <c r="A1085" i="4"/>
  <c r="C1087" i="4" l="1"/>
  <c r="B1086" i="4"/>
  <c r="A1086" i="4"/>
  <c r="C1088" i="4" l="1"/>
  <c r="B1087" i="4"/>
  <c r="A1087" i="4"/>
  <c r="C1089" i="4" l="1"/>
  <c r="A1088" i="4"/>
  <c r="B1088" i="4"/>
  <c r="C1090" i="4" l="1"/>
  <c r="A1089" i="4"/>
  <c r="B1089" i="4"/>
  <c r="C1091" i="4" l="1"/>
  <c r="B1090" i="4"/>
  <c r="A1090" i="4"/>
  <c r="C1092" i="4" l="1"/>
  <c r="B1091" i="4"/>
  <c r="A1091" i="4"/>
  <c r="C1093" i="4" l="1"/>
  <c r="B1092" i="4"/>
  <c r="A1092" i="4"/>
  <c r="C1094" i="4" l="1"/>
  <c r="B1093" i="4"/>
  <c r="A1093" i="4"/>
  <c r="C1095" i="4" l="1"/>
  <c r="B1094" i="4"/>
  <c r="A1094" i="4"/>
  <c r="C1096" i="4" l="1"/>
  <c r="B1095" i="4"/>
  <c r="A1095" i="4"/>
  <c r="C1097" i="4" l="1"/>
  <c r="A1096" i="4"/>
  <c r="B1096" i="4"/>
  <c r="C1098" i="4" l="1"/>
  <c r="A1097" i="4"/>
  <c r="B1097" i="4"/>
  <c r="C1099" i="4" l="1"/>
  <c r="B1098" i="4"/>
  <c r="A1098" i="4"/>
  <c r="C1100" i="4" l="1"/>
  <c r="B1099" i="4"/>
  <c r="A1099" i="4"/>
  <c r="C1101" i="4" l="1"/>
  <c r="A1100" i="4"/>
  <c r="B1100" i="4"/>
  <c r="C1102" i="4" l="1"/>
  <c r="B1101" i="4"/>
  <c r="A1101" i="4"/>
  <c r="C1103" i="4" l="1"/>
  <c r="B1102" i="4"/>
  <c r="A1102" i="4"/>
  <c r="C1104" i="4" l="1"/>
  <c r="B1103" i="4"/>
  <c r="A1103" i="4"/>
  <c r="C1105" i="4" l="1"/>
  <c r="B1104" i="4"/>
  <c r="A1104" i="4"/>
  <c r="C1106" i="4" l="1"/>
  <c r="B1105" i="4"/>
  <c r="A1105" i="4"/>
  <c r="C1107" i="4" l="1"/>
  <c r="B1106" i="4"/>
  <c r="A1106" i="4"/>
  <c r="C1108" i="4" l="1"/>
  <c r="B1107" i="4"/>
  <c r="A1107" i="4"/>
  <c r="C1109" i="4" l="1"/>
  <c r="B1108" i="4"/>
  <c r="A1108" i="4"/>
  <c r="C1110" i="4" l="1"/>
  <c r="B1109" i="4"/>
  <c r="A1109" i="4"/>
  <c r="C1111" i="4" l="1"/>
  <c r="B1110" i="4"/>
  <c r="A1110" i="4"/>
  <c r="C1112" i="4" l="1"/>
  <c r="A1111" i="4"/>
  <c r="B1111" i="4"/>
  <c r="C1113" i="4" l="1"/>
  <c r="A1112" i="4"/>
  <c r="B1112" i="4"/>
  <c r="C1114" i="4" l="1"/>
  <c r="B1113" i="4"/>
  <c r="A1113" i="4"/>
  <c r="C1115" i="4" l="1"/>
  <c r="B1114" i="4"/>
  <c r="A1114" i="4"/>
  <c r="C1116" i="4" l="1"/>
  <c r="A1115" i="4"/>
  <c r="B1115" i="4"/>
  <c r="C1117" i="4" l="1"/>
  <c r="A1116" i="4"/>
  <c r="B1116" i="4"/>
  <c r="C1118" i="4" l="1"/>
  <c r="B1117" i="4"/>
  <c r="A1117" i="4"/>
  <c r="C1119" i="4" l="1"/>
  <c r="B1118" i="4"/>
  <c r="A1118" i="4"/>
  <c r="C1120" i="4" l="1"/>
  <c r="B1119" i="4"/>
  <c r="A1119" i="4"/>
  <c r="C1121" i="4" l="1"/>
  <c r="A1120" i="4"/>
  <c r="B1120" i="4"/>
  <c r="C1122" i="4" l="1"/>
  <c r="A1121" i="4"/>
  <c r="B1121" i="4"/>
  <c r="C1123" i="4" l="1"/>
  <c r="B1122" i="4"/>
  <c r="A1122" i="4"/>
  <c r="C1124" i="4" l="1"/>
  <c r="B1123" i="4"/>
  <c r="A1123" i="4"/>
  <c r="C1125" i="4" l="1"/>
  <c r="B1124" i="4"/>
  <c r="A1124" i="4"/>
  <c r="C1126" i="4" l="1"/>
  <c r="A1125" i="4"/>
  <c r="B1125" i="4"/>
  <c r="C1127" i="4" l="1"/>
  <c r="B1126" i="4"/>
  <c r="A1126" i="4"/>
  <c r="C1128" i="4" l="1"/>
  <c r="A1127" i="4"/>
  <c r="B1127" i="4"/>
  <c r="C1129" i="4" l="1"/>
  <c r="A1128" i="4"/>
  <c r="B1128" i="4"/>
  <c r="C1130" i="4" l="1"/>
  <c r="A1129" i="4"/>
  <c r="B1129" i="4"/>
  <c r="C1131" i="4" l="1"/>
  <c r="B1130" i="4"/>
  <c r="A1130" i="4"/>
  <c r="C1132" i="4" l="1"/>
  <c r="A1131" i="4"/>
  <c r="B1131" i="4"/>
  <c r="C1133" i="4" l="1"/>
  <c r="A1132" i="4"/>
  <c r="B1132" i="4"/>
  <c r="C1134" i="4" l="1"/>
  <c r="A1133" i="4"/>
  <c r="B1133" i="4"/>
  <c r="C1135" i="4" l="1"/>
  <c r="B1134" i="4"/>
  <c r="A1134" i="4"/>
  <c r="C1136" i="4" l="1"/>
  <c r="B1135" i="4"/>
  <c r="A1135" i="4"/>
  <c r="C1137" i="4" l="1"/>
  <c r="B1136" i="4"/>
  <c r="A1136" i="4"/>
  <c r="C1138" i="4" l="1"/>
  <c r="B1137" i="4"/>
  <c r="A1137" i="4"/>
  <c r="C1139" i="4" l="1"/>
  <c r="B1138" i="4"/>
  <c r="A1138" i="4"/>
  <c r="C1140" i="4" l="1"/>
  <c r="A1139" i="4"/>
  <c r="B1139" i="4"/>
  <c r="C1141" i="4" l="1"/>
  <c r="B1140" i="4"/>
  <c r="A1140" i="4"/>
  <c r="C1142" i="4" l="1"/>
  <c r="B1141" i="4"/>
  <c r="A1141" i="4"/>
  <c r="C1143" i="4" l="1"/>
  <c r="B1142" i="4"/>
  <c r="A1142" i="4"/>
  <c r="C1144" i="4" l="1"/>
  <c r="A1143" i="4"/>
  <c r="B1143" i="4"/>
  <c r="C1145" i="4" l="1"/>
  <c r="A1144" i="4"/>
  <c r="B1144" i="4"/>
  <c r="C1146" i="4" l="1"/>
  <c r="B1145" i="4"/>
  <c r="A1145" i="4"/>
  <c r="C1147" i="4" l="1"/>
  <c r="B1146" i="4"/>
  <c r="A1146" i="4"/>
  <c r="C1148" i="4" l="1"/>
  <c r="A1147" i="4"/>
  <c r="B1147" i="4"/>
  <c r="C1149" i="4" l="1"/>
  <c r="A1148" i="4"/>
  <c r="B1148" i="4"/>
  <c r="C1150" i="4" l="1"/>
  <c r="B1149" i="4"/>
  <c r="A1149" i="4"/>
  <c r="C1151" i="4" l="1"/>
  <c r="B1150" i="4"/>
  <c r="A1150" i="4"/>
  <c r="C1152" i="4" l="1"/>
  <c r="B1151" i="4"/>
  <c r="A1151" i="4"/>
  <c r="C1153" i="4" l="1"/>
  <c r="A1152" i="4"/>
  <c r="B1152" i="4"/>
  <c r="C1154" i="4" l="1"/>
  <c r="B1153" i="4"/>
  <c r="A1153" i="4"/>
  <c r="C1155" i="4" l="1"/>
  <c r="B1154" i="4"/>
  <c r="A1154" i="4"/>
  <c r="C1156" i="4" l="1"/>
  <c r="B1155" i="4"/>
  <c r="A1155" i="4"/>
  <c r="C1157" i="4" l="1"/>
  <c r="B1156" i="4"/>
  <c r="A1156" i="4"/>
  <c r="C1158" i="4" l="1"/>
  <c r="B1157" i="4"/>
  <c r="A1157" i="4"/>
  <c r="C1159" i="4" l="1"/>
  <c r="B1158" i="4"/>
  <c r="A1158" i="4"/>
  <c r="C1160" i="4" l="1"/>
  <c r="A1159" i="4"/>
  <c r="B1159" i="4"/>
  <c r="C1161" i="4" l="1"/>
  <c r="A1160" i="4"/>
  <c r="B1160" i="4"/>
  <c r="C1162" i="4" l="1"/>
  <c r="B1161" i="4"/>
  <c r="A1161" i="4"/>
  <c r="C1163" i="4" l="1"/>
  <c r="B1162" i="4"/>
  <c r="A1162" i="4"/>
  <c r="C1164" i="4" l="1"/>
  <c r="B1163" i="4"/>
  <c r="A1163" i="4"/>
  <c r="C1165" i="4" l="1"/>
  <c r="A1164" i="4"/>
  <c r="B1164" i="4"/>
  <c r="C1166" i="4" l="1"/>
  <c r="B1165" i="4"/>
  <c r="A1165" i="4"/>
  <c r="C1167" i="4" l="1"/>
  <c r="B1166" i="4"/>
  <c r="A1166" i="4"/>
  <c r="C1168" i="4" l="1"/>
  <c r="A1167" i="4"/>
  <c r="B1167" i="4"/>
  <c r="C1169" i="4" l="1"/>
  <c r="B1168" i="4"/>
  <c r="A1168" i="4"/>
  <c r="C1170" i="4" l="1"/>
  <c r="A1169" i="4"/>
  <c r="B1169" i="4"/>
  <c r="C1171" i="4" l="1"/>
  <c r="B1170" i="4"/>
  <c r="A1170" i="4"/>
  <c r="C1172" i="4" l="1"/>
  <c r="B1171" i="4"/>
  <c r="A1171" i="4"/>
  <c r="C1173" i="4" l="1"/>
  <c r="B1172" i="4"/>
  <c r="A1172" i="4"/>
  <c r="C1174" i="4" l="1"/>
  <c r="B1173" i="4"/>
  <c r="A1173" i="4"/>
  <c r="C1175" i="4" l="1"/>
  <c r="B1174" i="4"/>
  <c r="A1174" i="4"/>
  <c r="C1176" i="4" l="1"/>
  <c r="A1175" i="4"/>
  <c r="B1175" i="4"/>
  <c r="C1177" i="4" l="1"/>
  <c r="A1176" i="4"/>
  <c r="B1176" i="4"/>
  <c r="C1178" i="4" l="1"/>
  <c r="B1177" i="4"/>
  <c r="A1177" i="4"/>
  <c r="C1179" i="4" l="1"/>
  <c r="B1178" i="4"/>
  <c r="A1178" i="4"/>
  <c r="C1180" i="4" l="1"/>
  <c r="B1179" i="4"/>
  <c r="A1179" i="4"/>
  <c r="C1181" i="4" l="1"/>
  <c r="A1180" i="4"/>
  <c r="B1180" i="4"/>
  <c r="C1182" i="4" l="1"/>
  <c r="A1181" i="4"/>
  <c r="B1181" i="4"/>
  <c r="C1183" i="4" l="1"/>
  <c r="B1182" i="4"/>
  <c r="A1182" i="4"/>
  <c r="C1184" i="4" l="1"/>
  <c r="B1183" i="4"/>
  <c r="A1183" i="4"/>
  <c r="C1185" i="4" l="1"/>
  <c r="A1184" i="4"/>
  <c r="B1184" i="4"/>
  <c r="C1186" i="4" l="1"/>
  <c r="B1185" i="4"/>
  <c r="A1185" i="4"/>
  <c r="C1187" i="4" l="1"/>
  <c r="B1186" i="4"/>
  <c r="A1186" i="4"/>
  <c r="C1188" i="4" l="1"/>
  <c r="B1187" i="4"/>
  <c r="A1187" i="4"/>
  <c r="C1189" i="4" l="1"/>
  <c r="B1188" i="4"/>
  <c r="A1188" i="4"/>
  <c r="C1190" i="4" l="1"/>
  <c r="A1189" i="4"/>
  <c r="B1189" i="4"/>
  <c r="C1191" i="4" l="1"/>
  <c r="B1190" i="4"/>
  <c r="A1190" i="4"/>
  <c r="C1192" i="4" l="1"/>
  <c r="B1191" i="4"/>
  <c r="A1191" i="4"/>
  <c r="C1193" i="4" l="1"/>
  <c r="A1192" i="4"/>
  <c r="B1192" i="4"/>
  <c r="C1194" i="4" l="1"/>
  <c r="A1193" i="4"/>
  <c r="B1193" i="4"/>
  <c r="C1195" i="4" l="1"/>
  <c r="B1194" i="4"/>
  <c r="A1194" i="4"/>
  <c r="C1196" i="4" l="1"/>
  <c r="A1195" i="4"/>
  <c r="B1195" i="4"/>
  <c r="C1197" i="4" l="1"/>
  <c r="A1196" i="4"/>
  <c r="B1196" i="4"/>
  <c r="C1198" i="4" l="1"/>
  <c r="A1197" i="4"/>
  <c r="B1197" i="4"/>
  <c r="C1199" i="4" l="1"/>
  <c r="B1198" i="4"/>
  <c r="A1198" i="4"/>
  <c r="C1200" i="4" l="1"/>
  <c r="A1199" i="4"/>
  <c r="B1199" i="4"/>
  <c r="C1201" i="4" l="1"/>
  <c r="B1200" i="4"/>
  <c r="A1200" i="4"/>
  <c r="C1202" i="4" l="1"/>
  <c r="A1201" i="4"/>
  <c r="B1201" i="4"/>
  <c r="C1203" i="4" l="1"/>
  <c r="B1202" i="4"/>
  <c r="A1202" i="4"/>
  <c r="C1204" i="4" l="1"/>
  <c r="B1203" i="4"/>
  <c r="A1203" i="4"/>
  <c r="C1205" i="4" l="1"/>
  <c r="B1204" i="4"/>
  <c r="A1204" i="4"/>
  <c r="C1206" i="4" l="1"/>
  <c r="B1205" i="4"/>
  <c r="A1205" i="4"/>
  <c r="C1207" i="4" l="1"/>
  <c r="B1206" i="4"/>
  <c r="A1206" i="4"/>
  <c r="C1208" i="4" l="1"/>
  <c r="A1207" i="4"/>
  <c r="B1207" i="4"/>
  <c r="C1209" i="4" l="1"/>
  <c r="A1208" i="4"/>
  <c r="B1208" i="4"/>
  <c r="C1210" i="4" l="1"/>
  <c r="B1209" i="4"/>
  <c r="A1209" i="4"/>
  <c r="C1211" i="4" l="1"/>
  <c r="B1210" i="4"/>
  <c r="A1210" i="4"/>
  <c r="C1212" i="4" l="1"/>
  <c r="A1211" i="4"/>
  <c r="B1211" i="4"/>
  <c r="C1213" i="4" l="1"/>
  <c r="A1212" i="4"/>
  <c r="B1212" i="4"/>
  <c r="C1214" i="4" l="1"/>
  <c r="B1213" i="4"/>
  <c r="A1213" i="4"/>
  <c r="C1215" i="4" l="1"/>
  <c r="B1214" i="4"/>
  <c r="A1214" i="4"/>
  <c r="C1216" i="4" l="1"/>
  <c r="B1215" i="4"/>
  <c r="A1215" i="4"/>
  <c r="C1217" i="4" l="1"/>
  <c r="A1216" i="4"/>
  <c r="B1216" i="4"/>
  <c r="C1218" i="4" l="1"/>
  <c r="A1217" i="4"/>
  <c r="B1217" i="4"/>
  <c r="C1219" i="4" l="1"/>
  <c r="B1218" i="4"/>
  <c r="A1218" i="4"/>
  <c r="C1220" i="4" l="1"/>
  <c r="B1219" i="4"/>
  <c r="A1219" i="4"/>
  <c r="C1221" i="4" l="1"/>
  <c r="B1220" i="4"/>
  <c r="A1220" i="4"/>
  <c r="C1222" i="4" l="1"/>
  <c r="B1221" i="4"/>
  <c r="A1221" i="4"/>
  <c r="C1223" i="4" l="1"/>
  <c r="B1222" i="4"/>
  <c r="A1222" i="4"/>
  <c r="C1224" i="4" l="1"/>
  <c r="B1223" i="4"/>
  <c r="A1223" i="4"/>
  <c r="C1225" i="4" l="1"/>
  <c r="A1224" i="4"/>
  <c r="B1224" i="4"/>
  <c r="C1226" i="4" l="1"/>
  <c r="A1225" i="4"/>
  <c r="B1225" i="4"/>
  <c r="C1227" i="4" l="1"/>
  <c r="B1226" i="4"/>
  <c r="A1226" i="4"/>
  <c r="C1228" i="4" l="1"/>
  <c r="A1227" i="4"/>
  <c r="B1227" i="4"/>
  <c r="C1229" i="4" l="1"/>
  <c r="A1228" i="4"/>
  <c r="B1228" i="4"/>
  <c r="C1230" i="4" l="1"/>
  <c r="B1229" i="4"/>
  <c r="A1229" i="4"/>
  <c r="C1231" i="4" l="1"/>
  <c r="B1230" i="4"/>
  <c r="A1230" i="4"/>
  <c r="C1232" i="4" l="1"/>
  <c r="B1231" i="4"/>
  <c r="A1231" i="4"/>
  <c r="C1233" i="4" l="1"/>
  <c r="B1232" i="4"/>
  <c r="A1232" i="4"/>
  <c r="C1234" i="4" l="1"/>
  <c r="A1233" i="4"/>
  <c r="B1233" i="4"/>
  <c r="C1235" i="4" l="1"/>
  <c r="B1234" i="4"/>
  <c r="A1234" i="4"/>
  <c r="C1236" i="4" l="1"/>
  <c r="A1235" i="4"/>
  <c r="B1235" i="4"/>
  <c r="C1237" i="4" l="1"/>
  <c r="B1236" i="4"/>
  <c r="A1236" i="4"/>
  <c r="C1238" i="4" l="1"/>
  <c r="B1237" i="4"/>
  <c r="A1237" i="4"/>
  <c r="C1239" i="4" l="1"/>
  <c r="B1238" i="4"/>
  <c r="A1238" i="4"/>
  <c r="C1240" i="4" l="1"/>
  <c r="A1239" i="4"/>
  <c r="B1239" i="4"/>
  <c r="A1240" i="4" l="1"/>
  <c r="B1240" i="4"/>
  <c r="C1241" i="4"/>
  <c r="C1242" i="4" l="1"/>
  <c r="B1241" i="4"/>
  <c r="A1241" i="4"/>
  <c r="C1243" i="4" l="1"/>
  <c r="B1242" i="4"/>
  <c r="A1242" i="4"/>
  <c r="C1244" i="4" l="1"/>
  <c r="A1243" i="4"/>
  <c r="B1243" i="4"/>
  <c r="C1245" i="4" l="1"/>
  <c r="A1244" i="4"/>
  <c r="B1244" i="4"/>
  <c r="C1246" i="4" l="1"/>
  <c r="A1245" i="4"/>
  <c r="B1245" i="4"/>
  <c r="C1247" i="4" l="1"/>
  <c r="B1246" i="4"/>
  <c r="A1246" i="4"/>
  <c r="C1248" i="4" l="1"/>
  <c r="B1247" i="4"/>
  <c r="A1247" i="4"/>
  <c r="C1249" i="4" l="1"/>
  <c r="A1248" i="4"/>
  <c r="B1248" i="4"/>
  <c r="C1250" i="4" l="1"/>
  <c r="A1249" i="4"/>
  <c r="B1249" i="4"/>
  <c r="C1251" i="4" l="1"/>
  <c r="B1250" i="4"/>
  <c r="A1250" i="4"/>
  <c r="C1252" i="4" l="1"/>
  <c r="B1251" i="4"/>
  <c r="A1251" i="4"/>
  <c r="C1253" i="4" l="1"/>
  <c r="B1252" i="4"/>
  <c r="A1252" i="4"/>
  <c r="C1254" i="4" l="1"/>
  <c r="A1253" i="4"/>
  <c r="B1253" i="4"/>
  <c r="C1255" i="4" l="1"/>
  <c r="B1254" i="4"/>
  <c r="A1254" i="4"/>
  <c r="C1256" i="4" l="1"/>
  <c r="A1255" i="4"/>
  <c r="B1255" i="4"/>
  <c r="C1257" i="4" l="1"/>
  <c r="A1256" i="4"/>
  <c r="B1256" i="4"/>
  <c r="C1258" i="4" l="1"/>
  <c r="B1257" i="4"/>
  <c r="A1257" i="4"/>
  <c r="C1259" i="4" l="1"/>
  <c r="B1258" i="4"/>
  <c r="A1258" i="4"/>
  <c r="C1260" i="4" l="1"/>
  <c r="A1259" i="4"/>
  <c r="B1259" i="4"/>
  <c r="C1261" i="4" l="1"/>
  <c r="A1260" i="4"/>
  <c r="B1260" i="4"/>
  <c r="C1262" i="4" l="1"/>
  <c r="A1261" i="4"/>
  <c r="B1261" i="4"/>
  <c r="C1263" i="4" l="1"/>
  <c r="B1262" i="4"/>
  <c r="A1262" i="4"/>
  <c r="C1264" i="4" l="1"/>
  <c r="B1263" i="4"/>
  <c r="A1263" i="4"/>
  <c r="C1265" i="4" l="1"/>
  <c r="B1264" i="4"/>
  <c r="A1264" i="4"/>
  <c r="C1266" i="4" l="1"/>
  <c r="B1265" i="4"/>
  <c r="A1265" i="4"/>
  <c r="C1267" i="4" l="1"/>
  <c r="B1266" i="4"/>
  <c r="A1266" i="4"/>
  <c r="C1268" i="4" l="1"/>
  <c r="B1267" i="4"/>
  <c r="A1267" i="4"/>
  <c r="C1269" i="4" l="1"/>
  <c r="B1268" i="4"/>
  <c r="A1268" i="4"/>
  <c r="C1270" i="4" l="1"/>
  <c r="B1269" i="4"/>
  <c r="A1269" i="4"/>
  <c r="C1271" i="4" l="1"/>
  <c r="B1270" i="4"/>
  <c r="A1270" i="4"/>
  <c r="A1271" i="4" l="1"/>
  <c r="C1272" i="4"/>
  <c r="B1271" i="4"/>
  <c r="C1273" i="4" l="1"/>
  <c r="A1272" i="4"/>
  <c r="B1272" i="4"/>
  <c r="C1274" i="4" l="1"/>
  <c r="B1273" i="4"/>
  <c r="A1273" i="4"/>
  <c r="C1275" i="4" l="1"/>
  <c r="B1274" i="4"/>
  <c r="A1274" i="4"/>
  <c r="C1276" i="4" l="1"/>
  <c r="A1275" i="4"/>
  <c r="B1275" i="4"/>
  <c r="C1277" i="4" l="1"/>
  <c r="A1276" i="4"/>
  <c r="B1276" i="4"/>
  <c r="C1278" i="4" l="1"/>
  <c r="B1277" i="4"/>
  <c r="A1277" i="4"/>
  <c r="C1279" i="4" l="1"/>
  <c r="B1278" i="4"/>
  <c r="A1278" i="4"/>
  <c r="C1280" i="4" l="1"/>
  <c r="A1279" i="4"/>
  <c r="B1279" i="4"/>
  <c r="C1281" i="4" l="1"/>
  <c r="B1280" i="4"/>
  <c r="A1280" i="4"/>
  <c r="C1282" i="4" l="1"/>
  <c r="B1281" i="4"/>
  <c r="A1281" i="4"/>
  <c r="C1283" i="4" l="1"/>
  <c r="B1282" i="4"/>
  <c r="A1282" i="4"/>
  <c r="C1284" i="4" l="1"/>
  <c r="A1283" i="4"/>
  <c r="B1283" i="4"/>
  <c r="C1285" i="4" l="1"/>
  <c r="B1284" i="4"/>
  <c r="A1284" i="4"/>
  <c r="C1286" i="4" l="1"/>
  <c r="B1285" i="4"/>
  <c r="A1285" i="4"/>
  <c r="C1287" i="4" l="1"/>
  <c r="B1286" i="4"/>
  <c r="A1286" i="4"/>
  <c r="C1288" i="4" l="1"/>
  <c r="A1287" i="4"/>
  <c r="B1287" i="4"/>
  <c r="C1289" i="4" l="1"/>
  <c r="A1288" i="4"/>
  <c r="B1288" i="4"/>
  <c r="C1290" i="4" l="1"/>
  <c r="B1289" i="4"/>
  <c r="A1289" i="4"/>
  <c r="C1291" i="4" l="1"/>
  <c r="B1290" i="4"/>
  <c r="A1290" i="4"/>
  <c r="C1292" i="4" l="1"/>
  <c r="A1291" i="4"/>
  <c r="B1291" i="4"/>
  <c r="C1293" i="4" l="1"/>
  <c r="A1292" i="4"/>
  <c r="B1292" i="4"/>
  <c r="C1294" i="4" l="1"/>
  <c r="A1293" i="4"/>
  <c r="B1293" i="4"/>
  <c r="C1295" i="4" l="1"/>
  <c r="B1294" i="4"/>
  <c r="A1294" i="4"/>
  <c r="C1296" i="4" l="1"/>
  <c r="B1295" i="4"/>
  <c r="A1295" i="4"/>
  <c r="C1297" i="4" l="1"/>
  <c r="B1296" i="4"/>
  <c r="A1296" i="4"/>
  <c r="C1298" i="4" l="1"/>
  <c r="A1297" i="4"/>
  <c r="B1297" i="4"/>
  <c r="C1299" i="4" l="1"/>
  <c r="B1298" i="4"/>
  <c r="A1298" i="4"/>
  <c r="C1300" i="4" l="1"/>
  <c r="B1299" i="4"/>
  <c r="A1299" i="4"/>
  <c r="C1301" i="4" l="1"/>
  <c r="B1300" i="4"/>
  <c r="A1300" i="4"/>
  <c r="C1302" i="4" l="1"/>
  <c r="B1301" i="4"/>
  <c r="A1301" i="4"/>
  <c r="C1303" i="4" l="1"/>
  <c r="B1302" i="4"/>
  <c r="A1302" i="4"/>
  <c r="C1304" i="4" l="1"/>
  <c r="B1303" i="4"/>
  <c r="A1303" i="4"/>
  <c r="C1305" i="4" l="1"/>
  <c r="A1304" i="4"/>
  <c r="B1304" i="4"/>
  <c r="C1306" i="4" l="1"/>
  <c r="B1305" i="4"/>
  <c r="A1305" i="4"/>
  <c r="C1307" i="4" l="1"/>
  <c r="B1306" i="4"/>
  <c r="A1306" i="4"/>
  <c r="C1308" i="4" l="1"/>
  <c r="B1307" i="4"/>
  <c r="A1307" i="4"/>
  <c r="C1309" i="4" l="1"/>
  <c r="A1308" i="4"/>
  <c r="B1308" i="4"/>
  <c r="C1310" i="4" l="1"/>
  <c r="B1309" i="4"/>
  <c r="A1309" i="4"/>
  <c r="C1311" i="4" l="1"/>
  <c r="B1310" i="4"/>
  <c r="A1310" i="4"/>
  <c r="C1312" i="4" l="1"/>
  <c r="B1311" i="4"/>
  <c r="A1311" i="4"/>
  <c r="C1313" i="4" l="1"/>
  <c r="A1312" i="4"/>
  <c r="B1312" i="4"/>
  <c r="C1314" i="4" l="1"/>
  <c r="B1313" i="4"/>
  <c r="A1313" i="4"/>
  <c r="C1315" i="4" l="1"/>
  <c r="B1314" i="4"/>
  <c r="A1314" i="4"/>
  <c r="C1316" i="4" l="1"/>
  <c r="B1315" i="4"/>
  <c r="A1315" i="4"/>
  <c r="C1317" i="4" l="1"/>
  <c r="B1316" i="4"/>
  <c r="A1316" i="4"/>
  <c r="C1318" i="4" l="1"/>
  <c r="B1317" i="4"/>
  <c r="A1317" i="4"/>
  <c r="C1319" i="4" l="1"/>
  <c r="B1318" i="4"/>
  <c r="A1318" i="4"/>
  <c r="C1320" i="4" l="1"/>
  <c r="A1319" i="4"/>
  <c r="B1319" i="4"/>
  <c r="C1321" i="4" l="1"/>
  <c r="A1320" i="4"/>
  <c r="B1320" i="4"/>
  <c r="C1322" i="4" l="1"/>
  <c r="A1321" i="4"/>
  <c r="B1321" i="4"/>
  <c r="C1323" i="4" l="1"/>
  <c r="B1322" i="4"/>
  <c r="A1322" i="4"/>
  <c r="C1324" i="4" l="1"/>
  <c r="A1323" i="4"/>
  <c r="B1323" i="4"/>
  <c r="C1325" i="4" l="1"/>
  <c r="A1324" i="4"/>
  <c r="B1324" i="4"/>
  <c r="C1326" i="4" l="1"/>
  <c r="A1325" i="4"/>
  <c r="B1325" i="4"/>
  <c r="C1327" i="4" l="1"/>
  <c r="B1326" i="4"/>
  <c r="A1326" i="4"/>
  <c r="C1328" i="4" l="1"/>
  <c r="B1327" i="4"/>
  <c r="A1327" i="4"/>
  <c r="C1329" i="4" l="1"/>
  <c r="B1328" i="4"/>
  <c r="A1328" i="4"/>
  <c r="C1330" i="4" l="1"/>
  <c r="A1329" i="4"/>
  <c r="B1329" i="4"/>
  <c r="C1331" i="4" l="1"/>
  <c r="B1330" i="4"/>
  <c r="A1330" i="4"/>
  <c r="C1332" i="4" l="1"/>
  <c r="B1331" i="4"/>
  <c r="A1331" i="4"/>
  <c r="C1333" i="4" l="1"/>
  <c r="B1332" i="4"/>
  <c r="A1332" i="4"/>
  <c r="C1334" i="4" l="1"/>
  <c r="A1333" i="4"/>
  <c r="B1333" i="4"/>
  <c r="C1335" i="4" l="1"/>
  <c r="B1334" i="4"/>
  <c r="A1334" i="4"/>
  <c r="C1336" i="4" l="1"/>
  <c r="A1335" i="4"/>
  <c r="B1335" i="4"/>
  <c r="C1337" i="4" l="1"/>
  <c r="A1336" i="4"/>
  <c r="B1336" i="4"/>
  <c r="C1338" i="4" l="1"/>
  <c r="B1337" i="4"/>
  <c r="A1337" i="4"/>
  <c r="C1339" i="4" l="1"/>
  <c r="B1338" i="4"/>
  <c r="A1338" i="4"/>
  <c r="C1340" i="4" l="1"/>
  <c r="A1339" i="4"/>
  <c r="B1339" i="4"/>
  <c r="C1341" i="4" l="1"/>
  <c r="A1340" i="4"/>
  <c r="B1340" i="4"/>
  <c r="C1342" i="4" l="1"/>
  <c r="B1341" i="4"/>
  <c r="A1341" i="4"/>
  <c r="C1343" i="4" l="1"/>
  <c r="B1342" i="4"/>
  <c r="A1342" i="4"/>
  <c r="C1344" i="4" l="1"/>
  <c r="B1343" i="4"/>
  <c r="A1343" i="4"/>
  <c r="C1345" i="4" l="1"/>
  <c r="A1344" i="4"/>
  <c r="B1344" i="4"/>
  <c r="C1346" i="4" l="1"/>
  <c r="A1345" i="4"/>
  <c r="B1345" i="4"/>
  <c r="C1347" i="4" l="1"/>
  <c r="B1346" i="4"/>
  <c r="A1346" i="4"/>
  <c r="C1348" i="4" l="1"/>
  <c r="B1347" i="4"/>
  <c r="A1347" i="4"/>
  <c r="C1349" i="4" l="1"/>
  <c r="B1348" i="4"/>
  <c r="A1348" i="4"/>
  <c r="C1350" i="4" l="1"/>
  <c r="A1349" i="4"/>
  <c r="B1349" i="4"/>
  <c r="C1351" i="4" l="1"/>
  <c r="B1350" i="4"/>
  <c r="A1350" i="4"/>
  <c r="C1352" i="4" l="1"/>
  <c r="B1351" i="4"/>
  <c r="A1351" i="4"/>
  <c r="C1353" i="4" l="1"/>
  <c r="A1352" i="4"/>
  <c r="B1352" i="4"/>
  <c r="C1354" i="4" l="1"/>
  <c r="B1353" i="4"/>
  <c r="A1353" i="4"/>
  <c r="C1355" i="4" l="1"/>
  <c r="B1354" i="4"/>
  <c r="A1354" i="4"/>
  <c r="C1356" i="4" l="1"/>
  <c r="A1355" i="4"/>
  <c r="B1355" i="4"/>
  <c r="C1357" i="4" l="1"/>
  <c r="A1356" i="4"/>
  <c r="B1356" i="4"/>
  <c r="C1358" i="4" l="1"/>
  <c r="B1357" i="4"/>
  <c r="A1357" i="4"/>
  <c r="C1359" i="4" l="1"/>
  <c r="B1358" i="4"/>
  <c r="A1358" i="4"/>
  <c r="C1360" i="4" l="1"/>
  <c r="B1359" i="4"/>
  <c r="A1359" i="4"/>
  <c r="C1361" i="4" l="1"/>
  <c r="B1360" i="4"/>
  <c r="A1360" i="4"/>
  <c r="C1362" i="4" l="1"/>
  <c r="B1361" i="4"/>
  <c r="A1361" i="4"/>
  <c r="C1363" i="4" l="1"/>
  <c r="B1362" i="4"/>
  <c r="A1362" i="4"/>
  <c r="C1364" i="4" l="1"/>
  <c r="A1363" i="4"/>
  <c r="B1363" i="4"/>
  <c r="C1365" i="4" l="1"/>
  <c r="B1364" i="4"/>
  <c r="A1364" i="4"/>
  <c r="C1366" i="4" l="1"/>
  <c r="B1365" i="4"/>
  <c r="A1365" i="4"/>
  <c r="C1367" i="4" l="1"/>
  <c r="B1366" i="4"/>
  <c r="A1366" i="4"/>
  <c r="C1368" i="4" l="1"/>
  <c r="A1367" i="4"/>
  <c r="B1367" i="4"/>
  <c r="C1369" i="4" l="1"/>
  <c r="A1368" i="4"/>
  <c r="B1368" i="4"/>
  <c r="C1370" i="4" l="1"/>
  <c r="A1369" i="4"/>
  <c r="B1369" i="4"/>
  <c r="C1371" i="4" l="1"/>
  <c r="B1370" i="4"/>
  <c r="A1370" i="4"/>
  <c r="C1372" i="4" l="1"/>
  <c r="B1371" i="4"/>
  <c r="A1371" i="4"/>
  <c r="C1373" i="4" l="1"/>
  <c r="A1372" i="4"/>
  <c r="B1372" i="4"/>
  <c r="C1374" i="4" l="1"/>
  <c r="B1373" i="4"/>
  <c r="A1373" i="4"/>
  <c r="C1375" i="4" l="1"/>
  <c r="B1374" i="4"/>
  <c r="A1374" i="4"/>
  <c r="C1376" i="4" l="1"/>
  <c r="B1375" i="4"/>
  <c r="A1375" i="4"/>
  <c r="C1377" i="4" l="1"/>
  <c r="A1376" i="4"/>
  <c r="B1376" i="4"/>
  <c r="C1378" i="4" l="1"/>
  <c r="B1377" i="4"/>
  <c r="A1377" i="4"/>
  <c r="C1379" i="4" l="1"/>
  <c r="B1378" i="4"/>
  <c r="A1378" i="4"/>
  <c r="C1380" i="4" l="1"/>
  <c r="B1379" i="4"/>
  <c r="A1379" i="4"/>
  <c r="C1381" i="4" l="1"/>
  <c r="B1380" i="4"/>
  <c r="A1380" i="4"/>
  <c r="C1382" i="4" l="1"/>
  <c r="B1381" i="4"/>
  <c r="A1381" i="4"/>
  <c r="C1383" i="4" l="1"/>
  <c r="B1382" i="4"/>
  <c r="A1382" i="4"/>
  <c r="C1384" i="4" l="1"/>
  <c r="B1383" i="4"/>
  <c r="A1383" i="4"/>
  <c r="C1385" i="4" l="1"/>
  <c r="A1384" i="4"/>
  <c r="B1384" i="4"/>
  <c r="C1386" i="4" l="1"/>
  <c r="A1385" i="4"/>
  <c r="B1385" i="4"/>
  <c r="C1387" i="4" l="1"/>
  <c r="B1386" i="4"/>
  <c r="A1386" i="4"/>
  <c r="C1388" i="4" l="1"/>
  <c r="A1387" i="4"/>
  <c r="B1387" i="4"/>
  <c r="C1389" i="4" l="1"/>
  <c r="A1388" i="4"/>
  <c r="B1388" i="4"/>
  <c r="C1390" i="4" l="1"/>
  <c r="B1389" i="4"/>
  <c r="A1389" i="4"/>
  <c r="C1391" i="4" l="1"/>
  <c r="B1390" i="4"/>
  <c r="A1390" i="4"/>
  <c r="C1392" i="4" l="1"/>
  <c r="B1391" i="4"/>
  <c r="A1391" i="4"/>
  <c r="C1393" i="4" l="1"/>
  <c r="B1392" i="4"/>
  <c r="A1392" i="4"/>
  <c r="C1394" i="4" l="1"/>
  <c r="B1393" i="4"/>
  <c r="A1393" i="4"/>
  <c r="C1395" i="4" l="1"/>
  <c r="B1394" i="4"/>
  <c r="A1394" i="4"/>
  <c r="C1396" i="4" l="1"/>
  <c r="B1395" i="4"/>
  <c r="A1395" i="4"/>
  <c r="C1397" i="4" l="1"/>
  <c r="B1396" i="4"/>
  <c r="A1396" i="4"/>
  <c r="C1398" i="4" l="1"/>
  <c r="B1397" i="4"/>
  <c r="A1397" i="4"/>
  <c r="C1399" i="4" l="1"/>
  <c r="B1398" i="4"/>
  <c r="A1398" i="4"/>
  <c r="C1400" i="4" l="1"/>
  <c r="B1399" i="4"/>
  <c r="A1399" i="4"/>
  <c r="C1401" i="4" l="1"/>
  <c r="A1400" i="4"/>
  <c r="B1400" i="4"/>
  <c r="C1402" i="4" l="1"/>
  <c r="B1401" i="4"/>
  <c r="A1401" i="4"/>
  <c r="C1403" i="4" l="1"/>
  <c r="B1402" i="4"/>
  <c r="A1402" i="4"/>
  <c r="C1404" i="4" l="1"/>
  <c r="B1403" i="4"/>
  <c r="A1403" i="4"/>
  <c r="C1405" i="4" l="1"/>
  <c r="A1404" i="4"/>
  <c r="B1404" i="4"/>
  <c r="C1406" i="4" l="1"/>
  <c r="B1405" i="4"/>
  <c r="A1405" i="4"/>
  <c r="C1407" i="4" l="1"/>
  <c r="B1406" i="4"/>
  <c r="A1406" i="4"/>
  <c r="C1408" i="4" l="1"/>
  <c r="A1407" i="4"/>
  <c r="B1407" i="4"/>
  <c r="C1409" i="4" l="1"/>
  <c r="A1408" i="4"/>
  <c r="B1408" i="4"/>
  <c r="C1410" i="4" l="1"/>
  <c r="B1409" i="4"/>
  <c r="A1409" i="4"/>
  <c r="C1411" i="4" l="1"/>
  <c r="B1410" i="4"/>
  <c r="A1410" i="4"/>
  <c r="C1412" i="4" l="1"/>
  <c r="B1411" i="4"/>
  <c r="A1411" i="4"/>
  <c r="C1413" i="4" l="1"/>
  <c r="B1412" i="4"/>
  <c r="A1412" i="4"/>
  <c r="C1414" i="4" l="1"/>
  <c r="B1413" i="4"/>
  <c r="A1413" i="4"/>
  <c r="C1415" i="4" l="1"/>
  <c r="B1414" i="4"/>
  <c r="A1414" i="4"/>
  <c r="C1416" i="4" l="1"/>
  <c r="B1415" i="4"/>
  <c r="A1415" i="4"/>
  <c r="C1417" i="4" l="1"/>
  <c r="A1416" i="4"/>
  <c r="B1416" i="4"/>
  <c r="C1418" i="4" l="1"/>
  <c r="B1417" i="4"/>
  <c r="A1417" i="4"/>
  <c r="C1419" i="4" l="1"/>
  <c r="B1418" i="4"/>
  <c r="A1418" i="4"/>
  <c r="C1420" i="4" l="1"/>
  <c r="B1419" i="4"/>
  <c r="A1419" i="4"/>
  <c r="C1421" i="4" l="1"/>
  <c r="A1420" i="4"/>
  <c r="B1420" i="4"/>
  <c r="C1422" i="4" l="1"/>
  <c r="B1421" i="4"/>
  <c r="A1421" i="4"/>
  <c r="C1423" i="4" l="1"/>
  <c r="B1422" i="4"/>
  <c r="A1422" i="4"/>
  <c r="C1424" i="4" l="1"/>
  <c r="B1423" i="4"/>
  <c r="A1423" i="4"/>
  <c r="C1425" i="4" l="1"/>
  <c r="B1424" i="4"/>
  <c r="A1424" i="4"/>
  <c r="C1426" i="4" l="1"/>
  <c r="B1425" i="4"/>
  <c r="A1425" i="4"/>
  <c r="C1427" i="4" l="1"/>
  <c r="B1426" i="4"/>
  <c r="A1426" i="4"/>
  <c r="C1428" i="4" l="1"/>
  <c r="B1427" i="4"/>
  <c r="A1427" i="4"/>
  <c r="C1429" i="4" l="1"/>
  <c r="B1428" i="4"/>
  <c r="A1428" i="4"/>
  <c r="C1430" i="4" l="1"/>
  <c r="B1429" i="4"/>
  <c r="A1429" i="4"/>
  <c r="C1431" i="4" l="1"/>
  <c r="B1430" i="4"/>
  <c r="A1430" i="4"/>
  <c r="C1432" i="4" l="1"/>
  <c r="A1431" i="4"/>
  <c r="B1431" i="4"/>
  <c r="C1433" i="4" l="1"/>
  <c r="A1432" i="4"/>
  <c r="B1432" i="4"/>
  <c r="C1434" i="4" l="1"/>
  <c r="B1433" i="4"/>
  <c r="A1433" i="4"/>
  <c r="C1435" i="4" l="1"/>
  <c r="B1434" i="4"/>
  <c r="A1434" i="4"/>
  <c r="C1436" i="4" l="1"/>
  <c r="B1435" i="4"/>
  <c r="A1435" i="4"/>
  <c r="C1437" i="4" l="1"/>
  <c r="A1436" i="4"/>
  <c r="B1436" i="4"/>
  <c r="C1438" i="4" l="1"/>
  <c r="A1437" i="4"/>
  <c r="B1437" i="4"/>
  <c r="C1439" i="4" l="1"/>
  <c r="B1438" i="4"/>
  <c r="A1438" i="4"/>
  <c r="C1440" i="4" l="1"/>
  <c r="B1439" i="4"/>
  <c r="A1439" i="4"/>
  <c r="C1441" i="4" l="1"/>
  <c r="A1440" i="4"/>
  <c r="B1440" i="4"/>
  <c r="C1442" i="4" l="1"/>
  <c r="A1441" i="4"/>
  <c r="B1441" i="4"/>
  <c r="C1443" i="4" l="1"/>
  <c r="B1442" i="4"/>
  <c r="A1442" i="4"/>
  <c r="C1444" i="4" l="1"/>
  <c r="B1443" i="4"/>
  <c r="A1443" i="4"/>
  <c r="B1444" i="4" l="1"/>
  <c r="C1445" i="4"/>
  <c r="A1444" i="4"/>
  <c r="C1446" i="4" l="1"/>
  <c r="B1445" i="4"/>
  <c r="A1445" i="4"/>
  <c r="C1447" i="4" l="1"/>
  <c r="B1446" i="4"/>
  <c r="A1446" i="4"/>
  <c r="C1448" i="4" l="1"/>
  <c r="B1447" i="4"/>
  <c r="A1447" i="4"/>
  <c r="C1449" i="4" l="1"/>
  <c r="A1448" i="4"/>
  <c r="B1448" i="4"/>
  <c r="C1450" i="4" l="1"/>
  <c r="B1449" i="4"/>
  <c r="A1449" i="4"/>
  <c r="C1451" i="4" l="1"/>
  <c r="B1450" i="4"/>
  <c r="A1450" i="4"/>
  <c r="C1452" i="4" l="1"/>
  <c r="B1451" i="4"/>
  <c r="A1451" i="4"/>
  <c r="C1453" i="4" l="1"/>
  <c r="A1452" i="4"/>
  <c r="B1452" i="4"/>
  <c r="C1454" i="4" l="1"/>
  <c r="A1453" i="4"/>
  <c r="B1453" i="4"/>
  <c r="C1455" i="4" l="1"/>
  <c r="B1454" i="4"/>
  <c r="A1454" i="4"/>
  <c r="C1456" i="4" l="1"/>
  <c r="B1455" i="4"/>
  <c r="A1455" i="4"/>
  <c r="C1457" i="4" l="1"/>
  <c r="B1456" i="4"/>
  <c r="A1456" i="4"/>
  <c r="C1458" i="4" l="1"/>
  <c r="A1457" i="4"/>
  <c r="B1457" i="4"/>
  <c r="C1459" i="4" l="1"/>
  <c r="B1458" i="4"/>
  <c r="A1458" i="4"/>
  <c r="C1460" i="4" l="1"/>
  <c r="B1459" i="4"/>
  <c r="A1459" i="4"/>
  <c r="C1461" i="4" l="1"/>
  <c r="B1460" i="4"/>
  <c r="A1460" i="4"/>
  <c r="C1462" i="4" l="1"/>
  <c r="B1461" i="4"/>
  <c r="A1461" i="4"/>
  <c r="C1463" i="4" l="1"/>
  <c r="B1462" i="4"/>
  <c r="A1462" i="4"/>
  <c r="C1464" i="4" l="1"/>
  <c r="A1463" i="4"/>
  <c r="B1463" i="4"/>
  <c r="C1465" i="4" l="1"/>
  <c r="A1464" i="4"/>
  <c r="B1464" i="4"/>
  <c r="C1466" i="4" l="1"/>
  <c r="B1465" i="4"/>
  <c r="A1465" i="4"/>
  <c r="C1467" i="4" l="1"/>
  <c r="B1466" i="4"/>
  <c r="A1466" i="4"/>
  <c r="C1468" i="4" l="1"/>
  <c r="A1467" i="4"/>
  <c r="B1467" i="4"/>
  <c r="C1469" i="4" l="1"/>
  <c r="A1468" i="4"/>
  <c r="B1468" i="4"/>
  <c r="C1470" i="4" l="1"/>
  <c r="A1469" i="4"/>
  <c r="B1469" i="4"/>
  <c r="C1471" i="4" l="1"/>
  <c r="B1470" i="4"/>
  <c r="A1470" i="4"/>
  <c r="C1472" i="4" l="1"/>
  <c r="B1471" i="4"/>
  <c r="A1471" i="4"/>
  <c r="C1473" i="4" l="1"/>
  <c r="A1472" i="4"/>
  <c r="B1472" i="4"/>
  <c r="C1474" i="4" l="1"/>
  <c r="A1473" i="4"/>
  <c r="B1473" i="4"/>
  <c r="C1475" i="4" l="1"/>
  <c r="B1474" i="4"/>
  <c r="A1474" i="4"/>
  <c r="C1476" i="4" l="1"/>
  <c r="B1475" i="4"/>
  <c r="A1475" i="4"/>
  <c r="C1477" i="4" l="1"/>
  <c r="B1476" i="4"/>
  <c r="A1476" i="4"/>
  <c r="C1478" i="4" l="1"/>
  <c r="A1477" i="4"/>
  <c r="B1477" i="4"/>
  <c r="C1479" i="4" l="1"/>
  <c r="B1478" i="4"/>
  <c r="A1478" i="4"/>
  <c r="C1480" i="4" l="1"/>
  <c r="B1479" i="4"/>
  <c r="A1479" i="4"/>
  <c r="C1481" i="4" l="1"/>
  <c r="A1480" i="4"/>
  <c r="B1480" i="4"/>
  <c r="C1482" i="4" l="1"/>
  <c r="B1481" i="4"/>
  <c r="A1481" i="4"/>
  <c r="C1483" i="4" l="1"/>
  <c r="B1482" i="4"/>
  <c r="A1482" i="4"/>
  <c r="C1484" i="4" l="1"/>
  <c r="A1483" i="4"/>
  <c r="B1483" i="4"/>
  <c r="C1485" i="4" l="1"/>
  <c r="A1484" i="4"/>
  <c r="B1484" i="4"/>
  <c r="C1486" i="4" l="1"/>
  <c r="B1485" i="4"/>
  <c r="A1485" i="4"/>
  <c r="C1487" i="4" l="1"/>
  <c r="B1486" i="4"/>
  <c r="A1486" i="4"/>
  <c r="C1488" i="4" l="1"/>
  <c r="B1487" i="4"/>
  <c r="A1487" i="4"/>
  <c r="C1489" i="4" l="1"/>
  <c r="B1488" i="4"/>
  <c r="A1488" i="4"/>
  <c r="C1490" i="4" l="1"/>
  <c r="A1489" i="4"/>
  <c r="B1489" i="4"/>
  <c r="C1491" i="4" l="1"/>
  <c r="B1490" i="4"/>
  <c r="A1490" i="4"/>
  <c r="C1492" i="4" l="1"/>
  <c r="A1491" i="4"/>
  <c r="B1491" i="4"/>
  <c r="C1493" i="4" l="1"/>
  <c r="B1492" i="4"/>
  <c r="A1492" i="4"/>
  <c r="C1494" i="4" l="1"/>
  <c r="B1493" i="4"/>
  <c r="A1493" i="4"/>
  <c r="C1495" i="4" l="1"/>
  <c r="B1494" i="4"/>
  <c r="A1494" i="4"/>
  <c r="C1496" i="4" l="1"/>
  <c r="A1495" i="4"/>
  <c r="B1495" i="4"/>
  <c r="C1497" i="4" l="1"/>
  <c r="A1496" i="4"/>
  <c r="B1496" i="4"/>
  <c r="C1498" i="4" l="1"/>
  <c r="B1497" i="4"/>
  <c r="A1497" i="4"/>
  <c r="C1499" i="4" l="1"/>
  <c r="B1498" i="4"/>
  <c r="A1498" i="4"/>
  <c r="C1500" i="4" l="1"/>
  <c r="B1499" i="4"/>
  <c r="A1499" i="4"/>
  <c r="C1501" i="4" l="1"/>
  <c r="A1500" i="4"/>
  <c r="B1500" i="4"/>
  <c r="C1502" i="4" l="1"/>
  <c r="B1501" i="4"/>
  <c r="A1501" i="4"/>
  <c r="C1503" i="4" l="1"/>
  <c r="B1502" i="4"/>
  <c r="A1502" i="4"/>
  <c r="C1504" i="4" l="1"/>
  <c r="B1503" i="4"/>
  <c r="A1503" i="4"/>
  <c r="C1505" i="4" l="1"/>
  <c r="A1504" i="4"/>
  <c r="B1504" i="4"/>
  <c r="C1506" i="4" l="1"/>
  <c r="B1505" i="4"/>
  <c r="A1505" i="4"/>
  <c r="C1507" i="4" l="1"/>
  <c r="A1506" i="4"/>
  <c r="B1506" i="4"/>
  <c r="C1508" i="4" l="1"/>
  <c r="B1507" i="4"/>
  <c r="A1507" i="4"/>
  <c r="C1509" i="4" l="1"/>
  <c r="A1508" i="4"/>
  <c r="B1508" i="4"/>
  <c r="C1510" i="4" l="1"/>
  <c r="A1509" i="4"/>
  <c r="B1509" i="4"/>
  <c r="C1511" i="4" l="1"/>
  <c r="B1510" i="4"/>
  <c r="A1510" i="4"/>
  <c r="C1512" i="4" l="1"/>
  <c r="B1511" i="4"/>
  <c r="A1511" i="4"/>
  <c r="C1513" i="4" l="1"/>
  <c r="A1512" i="4"/>
  <c r="B1512" i="4"/>
  <c r="C1514" i="4" l="1"/>
  <c r="A1513" i="4"/>
  <c r="B1513" i="4"/>
  <c r="C1515" i="4" l="1"/>
  <c r="A1514" i="4"/>
  <c r="B1514" i="4"/>
  <c r="C1516" i="4" l="1"/>
  <c r="B1515" i="4"/>
  <c r="A1515" i="4"/>
  <c r="C1517" i="4" l="1"/>
  <c r="A1516" i="4"/>
  <c r="B1516" i="4"/>
  <c r="C1518" i="4" l="1"/>
  <c r="A1517" i="4"/>
  <c r="B1517" i="4"/>
  <c r="C1519" i="4" l="1"/>
  <c r="B1518" i="4"/>
  <c r="A1518" i="4"/>
  <c r="C1520" i="4" l="1"/>
  <c r="B1519" i="4"/>
  <c r="A1519" i="4"/>
  <c r="C1521" i="4" l="1"/>
  <c r="A1520" i="4"/>
  <c r="B1520" i="4"/>
  <c r="C1522" i="4" l="1"/>
  <c r="A1521" i="4"/>
  <c r="B1521" i="4"/>
  <c r="C1523" i="4" l="1"/>
  <c r="A1522" i="4"/>
  <c r="B1522" i="4"/>
  <c r="C1524" i="4" l="1"/>
  <c r="B1523" i="4"/>
  <c r="A1523" i="4"/>
  <c r="C1525" i="4" l="1"/>
  <c r="A1524" i="4"/>
  <c r="B1524" i="4"/>
  <c r="C1526" i="4" l="1"/>
  <c r="A1525" i="4"/>
  <c r="B1525" i="4"/>
  <c r="C1527" i="4" l="1"/>
  <c r="B1526" i="4"/>
  <c r="A1526" i="4"/>
  <c r="C1528" i="4" l="1"/>
  <c r="A1527" i="4"/>
  <c r="B1527" i="4"/>
  <c r="C1529" i="4" l="1"/>
  <c r="A1528" i="4"/>
  <c r="B1528" i="4"/>
  <c r="C1530" i="4" l="1"/>
  <c r="A1529" i="4"/>
  <c r="B1529" i="4"/>
  <c r="C1531" i="4" l="1"/>
  <c r="A1530" i="4"/>
  <c r="B1530" i="4"/>
  <c r="C1532" i="4" l="1"/>
  <c r="B1531" i="4"/>
  <c r="A1531" i="4"/>
  <c r="C1533" i="4" l="1"/>
  <c r="A1532" i="4"/>
  <c r="B1532" i="4"/>
  <c r="C1534" i="4" l="1"/>
  <c r="A1533" i="4"/>
  <c r="B1533" i="4"/>
  <c r="C1535" i="4" l="1"/>
  <c r="B1534" i="4"/>
  <c r="A1534" i="4"/>
  <c r="C1536" i="4" l="1"/>
  <c r="A1535" i="4"/>
  <c r="B1535" i="4"/>
  <c r="C1537" i="4" l="1"/>
  <c r="A1536" i="4"/>
  <c r="B1536" i="4"/>
  <c r="C1538" i="4" l="1"/>
  <c r="B1537" i="4"/>
  <c r="A1537" i="4"/>
  <c r="C1539" i="4" l="1"/>
  <c r="A1538" i="4"/>
  <c r="B1538" i="4"/>
  <c r="C1540" i="4" l="1"/>
  <c r="A1539" i="4"/>
  <c r="B1539" i="4"/>
  <c r="C1541" i="4" l="1"/>
  <c r="A1540" i="4"/>
  <c r="B1540" i="4"/>
  <c r="C1542" i="4" l="1"/>
  <c r="A1541" i="4"/>
  <c r="B1541" i="4"/>
  <c r="C1543" i="4" l="1"/>
  <c r="B1542" i="4"/>
  <c r="A1542" i="4"/>
  <c r="C1544" i="4" l="1"/>
  <c r="B1543" i="4"/>
  <c r="A1543" i="4"/>
  <c r="C1545" i="4" l="1"/>
  <c r="A1544" i="4"/>
  <c r="B1544" i="4"/>
  <c r="C1546" i="4" l="1"/>
  <c r="A1545" i="4"/>
  <c r="B1545" i="4"/>
  <c r="C1547" i="4" l="1"/>
  <c r="A1546" i="4"/>
  <c r="B1546" i="4"/>
  <c r="C1548" i="4" l="1"/>
  <c r="A1547" i="4"/>
  <c r="B1547" i="4"/>
  <c r="C1549" i="4" l="1"/>
  <c r="A1548" i="4"/>
  <c r="B1548" i="4"/>
  <c r="C1550" i="4" l="1"/>
  <c r="A1549" i="4"/>
  <c r="B1549" i="4"/>
  <c r="C1551" i="4" l="1"/>
  <c r="B1550" i="4"/>
  <c r="A1550" i="4"/>
  <c r="C1552" i="4" l="1"/>
  <c r="B1551" i="4"/>
  <c r="A1551" i="4"/>
  <c r="C1553" i="4" l="1"/>
  <c r="A1552" i="4"/>
  <c r="B1552" i="4"/>
  <c r="C1554" i="4" l="1"/>
  <c r="A1553" i="4"/>
  <c r="B1553" i="4"/>
  <c r="C1555" i="4" l="1"/>
  <c r="A1554" i="4"/>
  <c r="B1554" i="4"/>
  <c r="C1556" i="4" l="1"/>
  <c r="B1555" i="4"/>
  <c r="A1555" i="4"/>
  <c r="C1557" i="4" l="1"/>
  <c r="A1556" i="4"/>
  <c r="B1556" i="4"/>
  <c r="C1558" i="4" l="1"/>
  <c r="A1557" i="4"/>
  <c r="B1557" i="4"/>
  <c r="C1559" i="4" l="1"/>
  <c r="B1558" i="4"/>
  <c r="A1558" i="4"/>
  <c r="C1560" i="4" l="1"/>
  <c r="A1559" i="4"/>
  <c r="B1559" i="4"/>
  <c r="C1561" i="4" l="1"/>
  <c r="A1560" i="4"/>
  <c r="B1560" i="4"/>
  <c r="C1562" i="4" l="1"/>
  <c r="B1561" i="4"/>
  <c r="A1561" i="4"/>
  <c r="C1563" i="4" l="1"/>
  <c r="A1562" i="4"/>
  <c r="B1562" i="4"/>
  <c r="C1564" i="4" l="1"/>
  <c r="A1563" i="4"/>
  <c r="B1563" i="4"/>
  <c r="C1565" i="4" l="1"/>
  <c r="A1564" i="4"/>
  <c r="B1564" i="4"/>
  <c r="C1566" i="4" l="1"/>
  <c r="A1565" i="4"/>
  <c r="B1565" i="4"/>
  <c r="C1567" i="4" l="1"/>
  <c r="B1566" i="4"/>
  <c r="A1566" i="4"/>
  <c r="C1568" i="4" l="1"/>
  <c r="A1567" i="4"/>
  <c r="B1567" i="4"/>
  <c r="C1569" i="4" l="1"/>
  <c r="A1568" i="4"/>
  <c r="B1568" i="4"/>
  <c r="C1570" i="4" l="1"/>
  <c r="A1569" i="4"/>
  <c r="B1569" i="4"/>
  <c r="C1571" i="4" l="1"/>
  <c r="A1570" i="4"/>
  <c r="B1570" i="4"/>
  <c r="C1572" i="4" l="1"/>
  <c r="B1571" i="4"/>
  <c r="A1571" i="4"/>
  <c r="C1573" i="4" l="1"/>
  <c r="A1572" i="4"/>
  <c r="B1572" i="4"/>
  <c r="C1574" i="4" l="1"/>
  <c r="B1573" i="4"/>
  <c r="A1573" i="4"/>
  <c r="C1575" i="4" l="1"/>
  <c r="B1574" i="4"/>
  <c r="A1574" i="4"/>
  <c r="C1576" i="4" l="1"/>
  <c r="A1575" i="4"/>
  <c r="B1575" i="4"/>
  <c r="C1577" i="4" l="1"/>
  <c r="A1576" i="4"/>
  <c r="B1576" i="4"/>
  <c r="C1578" i="4" l="1"/>
  <c r="A1577" i="4"/>
  <c r="B1577" i="4"/>
  <c r="C1579" i="4" l="1"/>
  <c r="A1578" i="4"/>
  <c r="B1578" i="4"/>
  <c r="C1580" i="4" l="1"/>
  <c r="B1579" i="4"/>
  <c r="A1579" i="4"/>
  <c r="C1581" i="4" l="1"/>
  <c r="A1580" i="4"/>
  <c r="B1580" i="4"/>
  <c r="C1582" i="4" l="1"/>
  <c r="A1581" i="4"/>
  <c r="B1581" i="4"/>
  <c r="C1583" i="4" l="1"/>
  <c r="B1582" i="4"/>
  <c r="A1582" i="4"/>
  <c r="C1584" i="4" l="1"/>
  <c r="A1583" i="4"/>
  <c r="B1583" i="4"/>
  <c r="C1585" i="4" l="1"/>
  <c r="A1584" i="4"/>
  <c r="B1584" i="4"/>
  <c r="C1586" i="4" l="1"/>
  <c r="A1585" i="4"/>
  <c r="B1585" i="4"/>
  <c r="C1587" i="4" l="1"/>
  <c r="A1586" i="4"/>
  <c r="B1586" i="4"/>
  <c r="C1588" i="4" l="1"/>
  <c r="B1587" i="4"/>
  <c r="A1587" i="4"/>
  <c r="C1589" i="4" l="1"/>
  <c r="A1588" i="4"/>
  <c r="B1588" i="4"/>
  <c r="C1590" i="4" l="1"/>
  <c r="B1589" i="4"/>
  <c r="A1589" i="4"/>
  <c r="C1591" i="4" l="1"/>
  <c r="B1590" i="4"/>
  <c r="A1590" i="4"/>
  <c r="B1591" i="4" l="1"/>
  <c r="A1591" i="4"/>
  <c r="C1592" i="4"/>
  <c r="C1593" i="4" l="1"/>
  <c r="A1592" i="4"/>
  <c r="B1592" i="4"/>
  <c r="C1594" i="4" l="1"/>
  <c r="A1593" i="4"/>
  <c r="B1593" i="4"/>
  <c r="C1595" i="4" l="1"/>
  <c r="A1594" i="4"/>
  <c r="B1594" i="4"/>
  <c r="C1596" i="4" l="1"/>
  <c r="B1595" i="4"/>
  <c r="A1595" i="4"/>
  <c r="C1597" i="4" l="1"/>
  <c r="A1596" i="4"/>
  <c r="B1596" i="4"/>
  <c r="C1598" i="4" l="1"/>
  <c r="A1597" i="4"/>
  <c r="B1597" i="4"/>
  <c r="C1599" i="4" l="1"/>
  <c r="B1598" i="4"/>
  <c r="A1598" i="4"/>
  <c r="C1600" i="4" l="1"/>
  <c r="B1599" i="4"/>
  <c r="A1599" i="4"/>
  <c r="C1601" i="4" l="1"/>
  <c r="A1600" i="4"/>
  <c r="B1600" i="4"/>
  <c r="C1602" i="4" l="1"/>
  <c r="A1601" i="4"/>
  <c r="B1601" i="4"/>
  <c r="C1603" i="4" l="1"/>
  <c r="A1602" i="4"/>
  <c r="B1602" i="4"/>
  <c r="C1604" i="4" l="1"/>
  <c r="B1603" i="4"/>
  <c r="A1603" i="4"/>
  <c r="C1605" i="4" l="1"/>
  <c r="A1604" i="4"/>
  <c r="B1604" i="4"/>
  <c r="C1606" i="4" l="1"/>
  <c r="A1605" i="4"/>
  <c r="B1605" i="4"/>
  <c r="C1607" i="4" l="1"/>
  <c r="B1606" i="4"/>
  <c r="A1606" i="4"/>
  <c r="C1608" i="4" l="1"/>
  <c r="B1607" i="4"/>
  <c r="A1607" i="4"/>
  <c r="C1609" i="4" l="1"/>
  <c r="A1608" i="4"/>
  <c r="B1608" i="4"/>
  <c r="C1610" i="4" l="1"/>
  <c r="A1609" i="4"/>
  <c r="B1609" i="4"/>
  <c r="C1611" i="4" l="1"/>
  <c r="A1610" i="4"/>
  <c r="B1610" i="4"/>
  <c r="C1612" i="4" l="1"/>
  <c r="A1611" i="4"/>
  <c r="B1611" i="4"/>
  <c r="C1613" i="4" l="1"/>
  <c r="A1612" i="4"/>
  <c r="B1612" i="4"/>
  <c r="C1614" i="4" l="1"/>
  <c r="A1613" i="4"/>
  <c r="B1613" i="4"/>
  <c r="C1615" i="4" l="1"/>
  <c r="B1614" i="4"/>
  <c r="A1614" i="4"/>
  <c r="C1616" i="4" l="1"/>
  <c r="B1615" i="4"/>
  <c r="A1615" i="4"/>
  <c r="C1617" i="4" l="1"/>
  <c r="A1616" i="4"/>
  <c r="B1616" i="4"/>
  <c r="C1618" i="4" l="1"/>
  <c r="B1617" i="4"/>
  <c r="A1617" i="4"/>
  <c r="C1619" i="4" l="1"/>
  <c r="A1618" i="4"/>
  <c r="B1618" i="4"/>
  <c r="C1620" i="4" l="1"/>
  <c r="B1619" i="4"/>
  <c r="A1619" i="4"/>
  <c r="C1621" i="4" l="1"/>
  <c r="A1620" i="4"/>
  <c r="B1620" i="4"/>
  <c r="C1622" i="4" l="1"/>
  <c r="A1621" i="4"/>
  <c r="B1621" i="4"/>
  <c r="C1623" i="4" l="1"/>
  <c r="B1622" i="4"/>
  <c r="A1622" i="4"/>
  <c r="C1624" i="4" l="1"/>
  <c r="B1623" i="4"/>
  <c r="A1623" i="4"/>
  <c r="C1625" i="4" l="1"/>
  <c r="A1624" i="4"/>
  <c r="B1624" i="4"/>
  <c r="C1626" i="4" l="1"/>
  <c r="A1625" i="4"/>
  <c r="B1625" i="4"/>
  <c r="C1627" i="4" l="1"/>
  <c r="A1626" i="4"/>
  <c r="B1626" i="4"/>
  <c r="C1628" i="4" l="1"/>
  <c r="B1627" i="4"/>
  <c r="A1627" i="4"/>
  <c r="C1629" i="4" l="1"/>
  <c r="A1628" i="4"/>
  <c r="B1628" i="4"/>
  <c r="C1630" i="4" l="1"/>
  <c r="A1629" i="4"/>
  <c r="B1629" i="4"/>
  <c r="C1631" i="4" l="1"/>
  <c r="B1630" i="4"/>
  <c r="A1630" i="4"/>
  <c r="C1632" i="4" l="1"/>
  <c r="B1631" i="4"/>
  <c r="A1631" i="4"/>
  <c r="C1633" i="4" l="1"/>
  <c r="A1632" i="4"/>
  <c r="B1632" i="4"/>
  <c r="C1634" i="4" l="1"/>
  <c r="B1633" i="4"/>
  <c r="A1633" i="4"/>
  <c r="C1635" i="4" l="1"/>
  <c r="A1634" i="4"/>
  <c r="B1634" i="4"/>
  <c r="C1636" i="4" l="1"/>
  <c r="B1635" i="4"/>
  <c r="A1635" i="4"/>
  <c r="C1637" i="4" l="1"/>
  <c r="A1636" i="4"/>
  <c r="B1636" i="4"/>
  <c r="C1638" i="4" l="1"/>
  <c r="A1637" i="4"/>
  <c r="B1637" i="4"/>
  <c r="C1639" i="4" l="1"/>
  <c r="B1638" i="4"/>
  <c r="A1638" i="4"/>
  <c r="C1640" i="4" l="1"/>
  <c r="A1639" i="4"/>
  <c r="B1639" i="4"/>
  <c r="C1641" i="4" l="1"/>
  <c r="A1640" i="4"/>
  <c r="B1640" i="4"/>
  <c r="C1642" i="4" l="1"/>
  <c r="B1641" i="4"/>
  <c r="A1641" i="4"/>
  <c r="C1643" i="4" l="1"/>
  <c r="A1642" i="4"/>
  <c r="B1642" i="4"/>
  <c r="C1644" i="4" l="1"/>
  <c r="B1643" i="4"/>
  <c r="A1643" i="4"/>
  <c r="C1645" i="4" l="1"/>
  <c r="A1644" i="4"/>
  <c r="B1644" i="4"/>
  <c r="C1646" i="4" l="1"/>
  <c r="A1645" i="4"/>
  <c r="B1645" i="4"/>
  <c r="C1647" i="4" l="1"/>
  <c r="B1646" i="4"/>
  <c r="A1646" i="4"/>
  <c r="C1648" i="4" l="1"/>
  <c r="B1647" i="4"/>
  <c r="A1647" i="4"/>
  <c r="C1649" i="4" l="1"/>
  <c r="A1648" i="4"/>
  <c r="B1648" i="4"/>
  <c r="C1650" i="4" l="1"/>
  <c r="A1649" i="4"/>
  <c r="B1649" i="4"/>
  <c r="C1651" i="4" l="1"/>
  <c r="A1650" i="4"/>
  <c r="B1650" i="4"/>
  <c r="C1652" i="4" l="1"/>
  <c r="B1651" i="4"/>
  <c r="A1651" i="4"/>
  <c r="C1653" i="4" l="1"/>
  <c r="A1652" i="4"/>
  <c r="B1652" i="4"/>
  <c r="C1654" i="4" l="1"/>
  <c r="A1653" i="4"/>
  <c r="B1653" i="4"/>
  <c r="C1655" i="4" l="1"/>
  <c r="B1654" i="4"/>
  <c r="A1654" i="4"/>
  <c r="C1656" i="4" l="1"/>
  <c r="B1655" i="4"/>
  <c r="A1655" i="4"/>
  <c r="C1657" i="4" l="1"/>
  <c r="A1656" i="4"/>
  <c r="B1656" i="4"/>
  <c r="C1658" i="4" l="1"/>
  <c r="A1657" i="4"/>
  <c r="B1657" i="4"/>
  <c r="C1659" i="4" l="1"/>
  <c r="A1658" i="4"/>
  <c r="B1658" i="4"/>
  <c r="C1660" i="4" l="1"/>
  <c r="B1659" i="4"/>
  <c r="A1659" i="4"/>
  <c r="C1661" i="4" l="1"/>
  <c r="A1660" i="4"/>
  <c r="B1660" i="4"/>
  <c r="C1662" i="4" l="1"/>
  <c r="A1661" i="4"/>
  <c r="B1661" i="4"/>
  <c r="C1663" i="4" l="1"/>
  <c r="B1662" i="4"/>
  <c r="A1662" i="4"/>
  <c r="C1664" i="4" l="1"/>
  <c r="A1663" i="4"/>
  <c r="B1663" i="4"/>
  <c r="C1665" i="4" l="1"/>
  <c r="A1664" i="4"/>
  <c r="B1664" i="4"/>
  <c r="C1666" i="4" l="1"/>
  <c r="B1665" i="4"/>
  <c r="A1665" i="4"/>
  <c r="C1667" i="4" l="1"/>
  <c r="A1666" i="4"/>
  <c r="B1666" i="4"/>
  <c r="C1668" i="4" l="1"/>
  <c r="B1667" i="4"/>
  <c r="A1667" i="4"/>
  <c r="C1669" i="4" l="1"/>
  <c r="A1668" i="4"/>
  <c r="B1668" i="4"/>
  <c r="C1670" i="4" l="1"/>
  <c r="A1669" i="4"/>
  <c r="B1669" i="4"/>
  <c r="C1671" i="4" l="1"/>
  <c r="B1670" i="4"/>
  <c r="A1670" i="4"/>
  <c r="C1672" i="4" l="1"/>
  <c r="A1671" i="4"/>
  <c r="B1671" i="4"/>
  <c r="C1673" i="4" l="1"/>
  <c r="A1672" i="4"/>
  <c r="B1672" i="4"/>
  <c r="C1674" i="4" l="1"/>
  <c r="A1673" i="4"/>
  <c r="B1673" i="4"/>
  <c r="C1675" i="4" l="1"/>
  <c r="A1674" i="4"/>
  <c r="B1674" i="4"/>
  <c r="C1676" i="4" l="1"/>
  <c r="A1675" i="4"/>
  <c r="B1675" i="4"/>
  <c r="C1677" i="4" l="1"/>
  <c r="A1676" i="4"/>
  <c r="B1676" i="4"/>
  <c r="C1678" i="4" l="1"/>
  <c r="B1677" i="4"/>
  <c r="A1677" i="4"/>
  <c r="C1679" i="4" l="1"/>
  <c r="B1678" i="4"/>
  <c r="A1678" i="4"/>
  <c r="C1680" i="4" l="1"/>
  <c r="A1679" i="4"/>
  <c r="B1679" i="4"/>
  <c r="C1681" i="4" l="1"/>
  <c r="A1680" i="4"/>
  <c r="B1680" i="4"/>
  <c r="C1682" i="4" l="1"/>
  <c r="A1681" i="4"/>
  <c r="B1681" i="4"/>
  <c r="C1683" i="4" l="1"/>
  <c r="A1682" i="4"/>
  <c r="B1682" i="4"/>
  <c r="C1684" i="4" l="1"/>
  <c r="B1683" i="4"/>
  <c r="A1683" i="4"/>
  <c r="C1685" i="4" l="1"/>
  <c r="A1684" i="4"/>
  <c r="B1684" i="4"/>
  <c r="C1686" i="4" l="1"/>
  <c r="A1685" i="4"/>
  <c r="B1685" i="4"/>
  <c r="C1687" i="4" l="1"/>
  <c r="B1686" i="4"/>
  <c r="A1686" i="4"/>
  <c r="C1688" i="4" l="1"/>
  <c r="A1687" i="4"/>
  <c r="B1687" i="4"/>
  <c r="C1689" i="4" l="1"/>
  <c r="A1688" i="4"/>
  <c r="B1688" i="4"/>
  <c r="C1690" i="4" l="1"/>
  <c r="A1689" i="4"/>
  <c r="B1689" i="4"/>
  <c r="C1691" i="4" l="1"/>
  <c r="A1690" i="4"/>
  <c r="B1690" i="4"/>
  <c r="C1692" i="4" l="1"/>
  <c r="A1691" i="4"/>
  <c r="B1691" i="4"/>
  <c r="C1693" i="4" l="1"/>
  <c r="A1692" i="4"/>
  <c r="B1692" i="4"/>
  <c r="C1694" i="4" l="1"/>
  <c r="B1693" i="4"/>
  <c r="A1693" i="4"/>
  <c r="C1695" i="4" l="1"/>
  <c r="B1694" i="4"/>
  <c r="A1694" i="4"/>
  <c r="C1696" i="4" l="1"/>
  <c r="B1695" i="4"/>
  <c r="A1695" i="4"/>
  <c r="C1697" i="4" l="1"/>
  <c r="A1696" i="4"/>
  <c r="B1696" i="4"/>
  <c r="C1698" i="4" l="1"/>
  <c r="B1697" i="4"/>
  <c r="A1697" i="4"/>
  <c r="C1699" i="4" l="1"/>
  <c r="A1698" i="4"/>
  <c r="B1698" i="4"/>
  <c r="C1700" i="4" l="1"/>
  <c r="B1699" i="4"/>
  <c r="A1699" i="4"/>
  <c r="C1701" i="4" l="1"/>
  <c r="A1700" i="4"/>
  <c r="B1700" i="4"/>
  <c r="C1702" i="4" l="1"/>
  <c r="A1701" i="4"/>
  <c r="B1701" i="4"/>
  <c r="C1703" i="4" l="1"/>
  <c r="B1702" i="4"/>
  <c r="A1702" i="4"/>
  <c r="C1704" i="4" l="1"/>
  <c r="B1703" i="4"/>
  <c r="A1703" i="4"/>
  <c r="C1705" i="4" l="1"/>
  <c r="A1704" i="4"/>
  <c r="B1704" i="4"/>
  <c r="C1706" i="4" l="1"/>
  <c r="B1705" i="4"/>
  <c r="A1705" i="4"/>
  <c r="C1707" i="4" l="1"/>
  <c r="A1706" i="4"/>
  <c r="B1706" i="4"/>
  <c r="C1708" i="4" l="1"/>
  <c r="B1707" i="4"/>
  <c r="A1707" i="4"/>
  <c r="C1709" i="4" l="1"/>
  <c r="A1708" i="4"/>
  <c r="B1708" i="4"/>
  <c r="C1710" i="4" l="1"/>
  <c r="A1709" i="4"/>
  <c r="B1709" i="4"/>
  <c r="C1711" i="4" l="1"/>
  <c r="B1710" i="4"/>
  <c r="A1710" i="4"/>
  <c r="C1712" i="4" l="1"/>
  <c r="B1711" i="4"/>
  <c r="A1711" i="4"/>
  <c r="C1713" i="4" l="1"/>
  <c r="A1712" i="4"/>
  <c r="B1712" i="4"/>
  <c r="C1714" i="4" l="1"/>
  <c r="B1713" i="4"/>
  <c r="A1713" i="4"/>
  <c r="C1715" i="4" l="1"/>
  <c r="A1714" i="4"/>
  <c r="B1714" i="4"/>
  <c r="C1716" i="4" l="1"/>
  <c r="B1715" i="4"/>
  <c r="A1715" i="4"/>
  <c r="C1717" i="4" l="1"/>
  <c r="A1716" i="4"/>
  <c r="B1716" i="4"/>
  <c r="C1718" i="4" l="1"/>
  <c r="A1717" i="4"/>
  <c r="B1717" i="4"/>
  <c r="C1719" i="4" l="1"/>
  <c r="B1718" i="4"/>
  <c r="A1718" i="4"/>
  <c r="C1720" i="4" l="1"/>
  <c r="B1719" i="4"/>
  <c r="A1719" i="4"/>
  <c r="C1721" i="4" l="1"/>
  <c r="A1720" i="4"/>
  <c r="B1720" i="4"/>
  <c r="C1722" i="4" l="1"/>
  <c r="A1721" i="4"/>
  <c r="B1721" i="4"/>
  <c r="C1723" i="4" l="1"/>
  <c r="A1722" i="4"/>
  <c r="B1722" i="4"/>
  <c r="C1724" i="4" l="1"/>
  <c r="B1723" i="4"/>
  <c r="A1723" i="4"/>
  <c r="C1725" i="4" l="1"/>
  <c r="A1724" i="4"/>
  <c r="B1724" i="4"/>
  <c r="C1726" i="4" l="1"/>
  <c r="A1725" i="4"/>
  <c r="B1725" i="4"/>
  <c r="C1727" i="4" l="1"/>
  <c r="B1726" i="4"/>
  <c r="A1726" i="4"/>
  <c r="C1728" i="4" l="1"/>
  <c r="B1727" i="4"/>
  <c r="A1727" i="4"/>
  <c r="C1729" i="4" l="1"/>
  <c r="A1728" i="4"/>
  <c r="B1728" i="4"/>
  <c r="C1730" i="4" l="1"/>
  <c r="A1729" i="4"/>
  <c r="B1729" i="4"/>
  <c r="C1731" i="4" l="1"/>
  <c r="A1730" i="4"/>
  <c r="B1730" i="4"/>
  <c r="C1732" i="4" l="1"/>
  <c r="B1731" i="4"/>
  <c r="A1731" i="4"/>
  <c r="C1733" i="4" l="1"/>
  <c r="A1732" i="4"/>
  <c r="B1732" i="4"/>
  <c r="C1734" i="4" l="1"/>
  <c r="B1733" i="4"/>
  <c r="A1733" i="4"/>
  <c r="C1735" i="4" l="1"/>
  <c r="B1734" i="4"/>
  <c r="A1734" i="4"/>
  <c r="C1736" i="4" l="1"/>
  <c r="B1735" i="4"/>
  <c r="A1735" i="4"/>
  <c r="C1737" i="4" l="1"/>
  <c r="A1736" i="4"/>
  <c r="B1736" i="4"/>
  <c r="C1738" i="4" l="1"/>
  <c r="A1737" i="4"/>
  <c r="B1737" i="4"/>
  <c r="C1739" i="4" l="1"/>
  <c r="A1738" i="4"/>
  <c r="B1738" i="4"/>
  <c r="C1740" i="4" l="1"/>
  <c r="B1739" i="4"/>
  <c r="A1739" i="4"/>
  <c r="C1741" i="4" l="1"/>
  <c r="A1740" i="4"/>
  <c r="B1740" i="4"/>
  <c r="C1742" i="4" l="1"/>
  <c r="A1741" i="4"/>
  <c r="B1741" i="4"/>
  <c r="C1743" i="4" l="1"/>
  <c r="B1742" i="4"/>
  <c r="A1742" i="4"/>
  <c r="C1744" i="4" l="1"/>
  <c r="B1743" i="4"/>
  <c r="A1743" i="4"/>
  <c r="C1745" i="4" l="1"/>
  <c r="A1744" i="4"/>
  <c r="B1744" i="4"/>
  <c r="C1746" i="4" l="1"/>
  <c r="B1745" i="4"/>
  <c r="A1745" i="4"/>
  <c r="C1747" i="4" l="1"/>
  <c r="A1746" i="4"/>
  <c r="B1746" i="4"/>
  <c r="C1748" i="4" l="1"/>
  <c r="A1747" i="4"/>
  <c r="B1747" i="4"/>
  <c r="C1749" i="4" l="1"/>
  <c r="A1748" i="4"/>
  <c r="B1748" i="4"/>
  <c r="C1750" i="4" l="1"/>
  <c r="B1749" i="4"/>
  <c r="A1749" i="4"/>
  <c r="C1751" i="4" l="1"/>
  <c r="B1750" i="4"/>
  <c r="A1750" i="4"/>
  <c r="C1752" i="4" l="1"/>
  <c r="B1751" i="4"/>
  <c r="A1751" i="4"/>
  <c r="C1753" i="4" l="1"/>
  <c r="A1752" i="4"/>
  <c r="B1752" i="4"/>
  <c r="C1754" i="4" l="1"/>
  <c r="A1753" i="4"/>
  <c r="B1753" i="4"/>
  <c r="C1755" i="4" l="1"/>
  <c r="A1754" i="4"/>
  <c r="B1754" i="4"/>
  <c r="C1756" i="4" l="1"/>
  <c r="B1755" i="4"/>
  <c r="A1755" i="4"/>
  <c r="C1757" i="4" l="1"/>
  <c r="A1756" i="4"/>
  <c r="B1756" i="4"/>
  <c r="C1758" i="4" l="1"/>
  <c r="A1757" i="4"/>
  <c r="B1757" i="4"/>
  <c r="C1759" i="4" l="1"/>
  <c r="B1758" i="4"/>
  <c r="A1758" i="4"/>
  <c r="C1760" i="4" l="1"/>
  <c r="A1759" i="4"/>
  <c r="B1759" i="4"/>
  <c r="C1761" i="4" l="1"/>
  <c r="A1760" i="4"/>
  <c r="B1760" i="4"/>
  <c r="C1762" i="4" l="1"/>
  <c r="A1761" i="4"/>
  <c r="B1761" i="4"/>
  <c r="C1763" i="4" l="1"/>
  <c r="A1762" i="4"/>
  <c r="B1762" i="4"/>
  <c r="C1764" i="4" l="1"/>
  <c r="B1763" i="4"/>
  <c r="A1763" i="4"/>
  <c r="C1765" i="4" l="1"/>
  <c r="A1764" i="4"/>
  <c r="B1764" i="4"/>
  <c r="C1766" i="4" l="1"/>
  <c r="A1765" i="4"/>
  <c r="B1765" i="4"/>
  <c r="C1767" i="4" l="1"/>
  <c r="B1766" i="4"/>
  <c r="A1766" i="4"/>
  <c r="C1768" i="4" l="1"/>
  <c r="A1767" i="4"/>
  <c r="B1767" i="4"/>
  <c r="C1769" i="4" l="1"/>
  <c r="A1768" i="4"/>
  <c r="B1768" i="4"/>
  <c r="C1770" i="4" l="1"/>
  <c r="A1769" i="4"/>
  <c r="B1769" i="4"/>
  <c r="C1771" i="4" l="1"/>
  <c r="A1770" i="4"/>
  <c r="B1770" i="4"/>
  <c r="C1772" i="4" l="1"/>
  <c r="B1771" i="4"/>
  <c r="A1771" i="4"/>
  <c r="C1773" i="4" l="1"/>
  <c r="A1772" i="4"/>
  <c r="B1772" i="4"/>
  <c r="C1774" i="4" l="1"/>
  <c r="A1773" i="4"/>
  <c r="B1773" i="4"/>
  <c r="C1775" i="4" l="1"/>
  <c r="B1774" i="4"/>
  <c r="A1774" i="4"/>
  <c r="C1776" i="4" l="1"/>
  <c r="B1775" i="4"/>
  <c r="A1775" i="4"/>
  <c r="C1777" i="4" l="1"/>
  <c r="A1776" i="4"/>
  <c r="B1776" i="4"/>
  <c r="C1778" i="4" l="1"/>
  <c r="A1777" i="4"/>
  <c r="B1777" i="4"/>
  <c r="C1779" i="4" l="1"/>
  <c r="A1778" i="4"/>
  <c r="B1778" i="4"/>
  <c r="C1780" i="4" l="1"/>
  <c r="B1779" i="4"/>
  <c r="A1779" i="4"/>
  <c r="C1781" i="4" l="1"/>
  <c r="A1780" i="4"/>
  <c r="B1780" i="4"/>
  <c r="C1782" i="4" l="1"/>
  <c r="A1781" i="4"/>
  <c r="B1781" i="4"/>
  <c r="C1783" i="4" l="1"/>
  <c r="B1782" i="4"/>
  <c r="A1782" i="4"/>
  <c r="C1784" i="4" l="1"/>
  <c r="B1783" i="4"/>
  <c r="A1783" i="4"/>
  <c r="C1785" i="4" l="1"/>
  <c r="A1784" i="4"/>
  <c r="B1784" i="4"/>
  <c r="A1785" i="4" l="1"/>
  <c r="C1786" i="4"/>
  <c r="B1785" i="4"/>
  <c r="C1787" i="4" l="1"/>
  <c r="A1786" i="4"/>
  <c r="B1786" i="4"/>
  <c r="C1788" i="4" l="1"/>
  <c r="A1787" i="4"/>
  <c r="B1787" i="4"/>
  <c r="C1789" i="4" l="1"/>
  <c r="A1788" i="4"/>
  <c r="B1788" i="4"/>
  <c r="C1790" i="4" l="1"/>
  <c r="A1789" i="4"/>
  <c r="B1789" i="4"/>
  <c r="C1791" i="4" l="1"/>
  <c r="B1790" i="4"/>
  <c r="A1790" i="4"/>
  <c r="C1792" i="4" l="1"/>
  <c r="A1791" i="4"/>
  <c r="B1791" i="4"/>
  <c r="C1793" i="4" l="1"/>
  <c r="A1792" i="4"/>
  <c r="B1792" i="4"/>
  <c r="C1794" i="4" l="1"/>
  <c r="B1793" i="4"/>
  <c r="A1793" i="4"/>
  <c r="C1795" i="4" l="1"/>
  <c r="A1794" i="4"/>
  <c r="B1794" i="4"/>
  <c r="C1796" i="4" l="1"/>
  <c r="A1795" i="4"/>
  <c r="B1795" i="4"/>
  <c r="C1797" i="4" l="1"/>
  <c r="A1796" i="4"/>
  <c r="B1796" i="4"/>
  <c r="C1798" i="4" l="1"/>
  <c r="A1797" i="4"/>
  <c r="B1797" i="4"/>
  <c r="C1799" i="4" l="1"/>
  <c r="B1798" i="4"/>
  <c r="A1798" i="4"/>
  <c r="C1800" i="4" l="1"/>
  <c r="B1799" i="4"/>
  <c r="A1799" i="4"/>
  <c r="C1801" i="4" l="1"/>
  <c r="A1800" i="4"/>
  <c r="B1800" i="4"/>
  <c r="C1802" i="4" l="1"/>
  <c r="A1801" i="4"/>
  <c r="B1801" i="4"/>
  <c r="C1803" i="4" l="1"/>
  <c r="A1802" i="4"/>
  <c r="B1802" i="4"/>
  <c r="C1804" i="4" l="1"/>
  <c r="B1803" i="4"/>
  <c r="A1803" i="4"/>
  <c r="C1805" i="4" l="1"/>
  <c r="A1804" i="4"/>
  <c r="B1804" i="4"/>
  <c r="C1806" i="4" l="1"/>
  <c r="A1805" i="4"/>
  <c r="B1805" i="4"/>
  <c r="C1807" i="4" l="1"/>
  <c r="B1806" i="4"/>
  <c r="A1806" i="4"/>
  <c r="C1808" i="4" l="1"/>
  <c r="B1807" i="4"/>
  <c r="A1807" i="4"/>
  <c r="C1809" i="4" l="1"/>
  <c r="A1808" i="4"/>
  <c r="B1808" i="4"/>
  <c r="C1810" i="4" l="1"/>
  <c r="A1809" i="4"/>
  <c r="B1809" i="4"/>
  <c r="C1811" i="4" l="1"/>
  <c r="A1810" i="4"/>
  <c r="B1810" i="4"/>
  <c r="C1812" i="4" l="1"/>
  <c r="B1811" i="4"/>
  <c r="A1811" i="4"/>
  <c r="C1813" i="4" l="1"/>
  <c r="A1812" i="4"/>
  <c r="B1812" i="4"/>
  <c r="C1814" i="4" l="1"/>
  <c r="A1813" i="4"/>
  <c r="B1813" i="4"/>
  <c r="C1815" i="4" l="1"/>
  <c r="B1814" i="4"/>
  <c r="A1814" i="4"/>
  <c r="C1816" i="4" l="1"/>
  <c r="B1815" i="4"/>
  <c r="A1815" i="4"/>
  <c r="C1817" i="4" l="1"/>
  <c r="A1816" i="4"/>
  <c r="B1816" i="4"/>
  <c r="C1818" i="4" l="1"/>
  <c r="A1817" i="4"/>
  <c r="B1817" i="4"/>
  <c r="C1819" i="4" l="1"/>
  <c r="A1818" i="4"/>
  <c r="B1818" i="4"/>
  <c r="C1820" i="4" l="1"/>
  <c r="B1819" i="4"/>
  <c r="A1819" i="4"/>
  <c r="C1821" i="4" l="1"/>
  <c r="A1820" i="4"/>
  <c r="B1820" i="4"/>
  <c r="C1822" i="4" l="1"/>
  <c r="A1821" i="4"/>
  <c r="B1821" i="4"/>
  <c r="C1823" i="4" l="1"/>
  <c r="B1822" i="4"/>
  <c r="A1822" i="4"/>
  <c r="C1824" i="4" l="1"/>
  <c r="B1823" i="4"/>
  <c r="A1823" i="4"/>
  <c r="C1825" i="4" l="1"/>
  <c r="A1824" i="4"/>
  <c r="B1824" i="4"/>
  <c r="C1826" i="4" l="1"/>
  <c r="B1825" i="4"/>
  <c r="A1825" i="4"/>
  <c r="C1827" i="4" l="1"/>
  <c r="A1826" i="4"/>
  <c r="B1826" i="4"/>
  <c r="C1828" i="4" l="1"/>
  <c r="A1827" i="4"/>
  <c r="B1827" i="4"/>
  <c r="C1829" i="4" l="1"/>
  <c r="A1828" i="4"/>
  <c r="B1828" i="4"/>
  <c r="C1830" i="4" l="1"/>
  <c r="A1829" i="4"/>
  <c r="B1829" i="4"/>
  <c r="C1831" i="4" l="1"/>
  <c r="B1830" i="4"/>
  <c r="A1830" i="4"/>
  <c r="C1832" i="4" l="1"/>
  <c r="B1831" i="4"/>
  <c r="A1831" i="4"/>
  <c r="C1833" i="4" l="1"/>
  <c r="A1832" i="4"/>
  <c r="B1832" i="4"/>
  <c r="C1834" i="4" l="1"/>
  <c r="A1833" i="4"/>
  <c r="B1833" i="4"/>
  <c r="C1835" i="4" l="1"/>
  <c r="A1834" i="4"/>
  <c r="B1834" i="4"/>
  <c r="C1836" i="4" l="1"/>
  <c r="A1835" i="4"/>
  <c r="B1835" i="4"/>
  <c r="C1837" i="4" l="1"/>
  <c r="A1836" i="4"/>
  <c r="B1836" i="4"/>
  <c r="C1838" i="4" l="1"/>
  <c r="A1837" i="4"/>
  <c r="B1837" i="4"/>
  <c r="C1839" i="4" l="1"/>
  <c r="B1838" i="4"/>
  <c r="A1838" i="4"/>
  <c r="C1840" i="4" l="1"/>
  <c r="B1839" i="4"/>
  <c r="A1839" i="4"/>
  <c r="C1841" i="4" l="1"/>
  <c r="A1840" i="4"/>
  <c r="B1840" i="4"/>
  <c r="C1842" i="4" l="1"/>
  <c r="B1841" i="4"/>
  <c r="A1841" i="4"/>
  <c r="C1843" i="4" l="1"/>
  <c r="A1842" i="4"/>
  <c r="B1842" i="4"/>
  <c r="C1844" i="4" l="1"/>
  <c r="A1843" i="4"/>
  <c r="B1843" i="4"/>
  <c r="C1845" i="4" l="1"/>
  <c r="A1844" i="4"/>
  <c r="B1844" i="4"/>
  <c r="C1846" i="4" l="1"/>
  <c r="B1845" i="4"/>
  <c r="A1845" i="4"/>
  <c r="C1847" i="4" l="1"/>
  <c r="B1846" i="4"/>
  <c r="A1846" i="4"/>
  <c r="C1848" i="4" l="1"/>
  <c r="B1847" i="4"/>
  <c r="A1847" i="4"/>
  <c r="C1849" i="4" l="1"/>
  <c r="A1848" i="4"/>
  <c r="B1848" i="4"/>
  <c r="C1850" i="4" l="1"/>
  <c r="B1849" i="4"/>
  <c r="A1849" i="4"/>
  <c r="C1851" i="4" l="1"/>
  <c r="A1850" i="4"/>
  <c r="B1850" i="4"/>
  <c r="C1852" i="4" l="1"/>
  <c r="A1851" i="4"/>
  <c r="B1851" i="4"/>
  <c r="C1853" i="4" l="1"/>
  <c r="A1852" i="4"/>
  <c r="B1852" i="4"/>
  <c r="C1854" i="4" l="1"/>
  <c r="A1853" i="4"/>
  <c r="B1853" i="4"/>
  <c r="C1855" i="4" l="1"/>
  <c r="B1854" i="4"/>
  <c r="A1854" i="4"/>
  <c r="C1856" i="4" l="1"/>
  <c r="B1855" i="4"/>
  <c r="A1855" i="4"/>
  <c r="C1857" i="4" l="1"/>
  <c r="A1856" i="4"/>
  <c r="B1856" i="4"/>
  <c r="C1858" i="4" l="1"/>
  <c r="B1857" i="4"/>
  <c r="A1857" i="4"/>
  <c r="C1859" i="4" l="1"/>
  <c r="A1858" i="4"/>
  <c r="B1858" i="4"/>
  <c r="C1860" i="4" l="1"/>
  <c r="B1859" i="4"/>
  <c r="A1859" i="4"/>
  <c r="C1861" i="4" l="1"/>
  <c r="A1860" i="4"/>
  <c r="B1860" i="4"/>
  <c r="C1862" i="4" l="1"/>
  <c r="A1861" i="4"/>
  <c r="B1861" i="4"/>
  <c r="C1863" i="4" l="1"/>
  <c r="B1862" i="4"/>
  <c r="A1862" i="4"/>
  <c r="C1864" i="4" l="1"/>
  <c r="B1863" i="4"/>
  <c r="A1863" i="4"/>
  <c r="C1865" i="4" l="1"/>
  <c r="A1864" i="4"/>
  <c r="B1864" i="4"/>
  <c r="C1866" i="4" l="1"/>
  <c r="A1865" i="4"/>
  <c r="B1865" i="4"/>
  <c r="C1867" i="4" l="1"/>
  <c r="A1866" i="4"/>
  <c r="B1866" i="4"/>
  <c r="C1868" i="4" l="1"/>
  <c r="B1867" i="4"/>
  <c r="A1867" i="4"/>
  <c r="C1869" i="4" l="1"/>
  <c r="A1868" i="4"/>
  <c r="B1868" i="4"/>
  <c r="C1870" i="4" l="1"/>
  <c r="A1869" i="4"/>
  <c r="B1869" i="4"/>
  <c r="C1871" i="4" l="1"/>
  <c r="B1870" i="4"/>
  <c r="A1870" i="4"/>
  <c r="C1872" i="4" l="1"/>
  <c r="A1871" i="4"/>
  <c r="B1871" i="4"/>
  <c r="C1873" i="4" l="1"/>
  <c r="A1872" i="4"/>
  <c r="B1872" i="4"/>
  <c r="C1874" i="4" l="1"/>
  <c r="B1873" i="4"/>
  <c r="A1873" i="4"/>
  <c r="C1875" i="4" l="1"/>
  <c r="A1874" i="4"/>
  <c r="B1874" i="4"/>
  <c r="C1876" i="4" l="1"/>
  <c r="B1875" i="4"/>
  <c r="A1875" i="4"/>
  <c r="C1877" i="4" l="1"/>
  <c r="A1876" i="4"/>
  <c r="B1876" i="4"/>
  <c r="C1878" i="4" l="1"/>
  <c r="A1877" i="4"/>
  <c r="B1877" i="4"/>
  <c r="C1879" i="4" l="1"/>
  <c r="B1878" i="4"/>
  <c r="A1878" i="4"/>
  <c r="C1880" i="4" l="1"/>
  <c r="B1879" i="4"/>
  <c r="A1879" i="4"/>
  <c r="C1881" i="4" l="1"/>
  <c r="A1880" i="4"/>
  <c r="B1880" i="4"/>
  <c r="C1882" i="4" l="1"/>
  <c r="B1881" i="4"/>
  <c r="A1881" i="4"/>
  <c r="C1883" i="4" l="1"/>
  <c r="A1882" i="4"/>
  <c r="B1882" i="4"/>
  <c r="C1884" i="4" l="1"/>
  <c r="A1883" i="4"/>
  <c r="B1883" i="4"/>
  <c r="C1885" i="4" l="1"/>
  <c r="A1884" i="4"/>
  <c r="B1884" i="4"/>
  <c r="C1886" i="4" l="1"/>
  <c r="B1885" i="4"/>
  <c r="A1885" i="4"/>
  <c r="C1887" i="4" l="1"/>
  <c r="B1886" i="4"/>
  <c r="A1886" i="4"/>
  <c r="C1888" i="4" l="1"/>
  <c r="B1887" i="4"/>
  <c r="A1887" i="4"/>
  <c r="C1889" i="4" l="1"/>
  <c r="A1888" i="4"/>
  <c r="B1888" i="4"/>
  <c r="C1890" i="4" l="1"/>
  <c r="A1889" i="4"/>
  <c r="B1889" i="4"/>
  <c r="C1891" i="4" l="1"/>
  <c r="A1890" i="4"/>
  <c r="B1890" i="4"/>
  <c r="C1892" i="4" l="1"/>
  <c r="B1891" i="4"/>
  <c r="A1891" i="4"/>
  <c r="C1893" i="4" l="1"/>
  <c r="A1892" i="4"/>
  <c r="B1892" i="4"/>
  <c r="C1894" i="4" l="1"/>
  <c r="B1893" i="4"/>
  <c r="A1893" i="4"/>
  <c r="C1895" i="4" l="1"/>
  <c r="B1894" i="4"/>
  <c r="A1894" i="4"/>
  <c r="C1896" i="4" l="1"/>
  <c r="B1895" i="4"/>
  <c r="A1895" i="4"/>
  <c r="C1897" i="4" l="1"/>
  <c r="A1896" i="4"/>
  <c r="B1896" i="4"/>
  <c r="C1898" i="4" l="1"/>
  <c r="B1897" i="4"/>
  <c r="A1897" i="4"/>
  <c r="C1899" i="4" l="1"/>
  <c r="A1898" i="4"/>
  <c r="B1898" i="4"/>
  <c r="C1900" i="4" l="1"/>
  <c r="B1899" i="4"/>
  <c r="A1899" i="4"/>
  <c r="C1901" i="4" l="1"/>
  <c r="A1900" i="4"/>
  <c r="B1900" i="4"/>
  <c r="C1902" i="4" l="1"/>
  <c r="A1901" i="4"/>
  <c r="B1901" i="4"/>
  <c r="C1903" i="4" l="1"/>
  <c r="B1902" i="4"/>
  <c r="A1902" i="4"/>
  <c r="C1904" i="4" l="1"/>
  <c r="B1903" i="4"/>
  <c r="A1903" i="4"/>
  <c r="C1905" i="4" l="1"/>
  <c r="A1904" i="4"/>
  <c r="B1904" i="4"/>
  <c r="C1906" i="4" l="1"/>
  <c r="B1905" i="4"/>
  <c r="A1905" i="4"/>
  <c r="C1907" i="4" l="1"/>
  <c r="A1906" i="4"/>
  <c r="B1906" i="4"/>
  <c r="C1908" i="4" l="1"/>
  <c r="B1907" i="4"/>
  <c r="A1907" i="4"/>
  <c r="C1909" i="4" l="1"/>
  <c r="A1908" i="4"/>
  <c r="B1908" i="4"/>
  <c r="C1910" i="4" l="1"/>
  <c r="A1909" i="4"/>
  <c r="B1909" i="4"/>
  <c r="C1911" i="4" l="1"/>
  <c r="B1910" i="4"/>
  <c r="A1910" i="4"/>
  <c r="C1912" i="4" l="1"/>
  <c r="B1911" i="4"/>
  <c r="A1911" i="4"/>
  <c r="C1913" i="4" l="1"/>
  <c r="A1912" i="4"/>
  <c r="B1912" i="4"/>
  <c r="C1914" i="4" l="1"/>
  <c r="A1913" i="4"/>
  <c r="B1913" i="4"/>
  <c r="C1915" i="4" l="1"/>
  <c r="A1914" i="4"/>
  <c r="B1914" i="4"/>
  <c r="C1916" i="4" l="1"/>
  <c r="B1915" i="4"/>
  <c r="A1915" i="4"/>
  <c r="C1917" i="4" l="1"/>
  <c r="A1916" i="4"/>
  <c r="B1916" i="4"/>
  <c r="C1918" i="4" l="1"/>
  <c r="A1917" i="4"/>
  <c r="B1917" i="4"/>
  <c r="C1919" i="4" l="1"/>
  <c r="B1918" i="4"/>
  <c r="A1918" i="4"/>
  <c r="C1920" i="4" l="1"/>
  <c r="A1919" i="4"/>
  <c r="B1919" i="4"/>
  <c r="C1921" i="4" l="1"/>
  <c r="A1920" i="4"/>
  <c r="B1920" i="4"/>
  <c r="C1922" i="4" l="1"/>
  <c r="B1921" i="4"/>
  <c r="A1921" i="4"/>
  <c r="C1923" i="4" l="1"/>
  <c r="A1922" i="4"/>
  <c r="B1922" i="4"/>
  <c r="C1924" i="4" l="1"/>
  <c r="B1923" i="4"/>
  <c r="A1923" i="4"/>
  <c r="C1925" i="4" l="1"/>
  <c r="A1924" i="4"/>
  <c r="B1924" i="4"/>
  <c r="C1926" i="4" l="1"/>
  <c r="A1925" i="4"/>
  <c r="B1925" i="4"/>
  <c r="C1927" i="4" l="1"/>
  <c r="B1926" i="4"/>
  <c r="A1926" i="4"/>
  <c r="C1928" i="4" l="1"/>
  <c r="B1927" i="4"/>
  <c r="A1927" i="4"/>
  <c r="C1929" i="4" l="1"/>
  <c r="A1928" i="4"/>
  <c r="B1928" i="4"/>
  <c r="C1930" i="4" l="1"/>
  <c r="B1929" i="4"/>
  <c r="A1929" i="4"/>
  <c r="C1931" i="4" l="1"/>
  <c r="A1930" i="4"/>
  <c r="B1930" i="4"/>
  <c r="C1932" i="4" l="1"/>
  <c r="B1931" i="4"/>
  <c r="A1931" i="4"/>
  <c r="C1933" i="4" l="1"/>
  <c r="A1932" i="4"/>
  <c r="B1932" i="4"/>
  <c r="C1934" i="4" l="1"/>
  <c r="B1933" i="4"/>
  <c r="A1933" i="4"/>
  <c r="C1935" i="4" l="1"/>
  <c r="B1934" i="4"/>
  <c r="A1934" i="4"/>
  <c r="C1936" i="4" l="1"/>
  <c r="B1935" i="4"/>
  <c r="A1935" i="4"/>
  <c r="C1937" i="4" l="1"/>
  <c r="A1936" i="4"/>
  <c r="B1936" i="4"/>
  <c r="C1938" i="4" l="1"/>
  <c r="B1937" i="4"/>
  <c r="A1937" i="4"/>
  <c r="C1939" i="4" l="1"/>
  <c r="A1938" i="4"/>
  <c r="B1938" i="4"/>
  <c r="C1940" i="4" l="1"/>
  <c r="B1939" i="4"/>
  <c r="A1939" i="4"/>
  <c r="C1941" i="4" l="1"/>
  <c r="A1940" i="4"/>
  <c r="B1940" i="4"/>
  <c r="C1942" i="4" l="1"/>
  <c r="A1941" i="4"/>
  <c r="B1941" i="4"/>
  <c r="C1943" i="4" l="1"/>
  <c r="B1942" i="4"/>
  <c r="A1942" i="4"/>
  <c r="C1944" i="4" l="1"/>
  <c r="B1943" i="4"/>
  <c r="A1943" i="4"/>
  <c r="C1945" i="4" l="1"/>
  <c r="A1944" i="4"/>
  <c r="B1944" i="4"/>
  <c r="C1946" i="4" l="1"/>
  <c r="B1945" i="4"/>
  <c r="A1945" i="4"/>
  <c r="C1947" i="4" l="1"/>
  <c r="A1946" i="4"/>
  <c r="B1946" i="4"/>
  <c r="C1948" i="4" l="1"/>
  <c r="B1947" i="4"/>
  <c r="A1947" i="4"/>
  <c r="C1949" i="4" l="1"/>
  <c r="A1948" i="4"/>
  <c r="B1948" i="4"/>
  <c r="C1950" i="4" l="1"/>
  <c r="B1949" i="4"/>
  <c r="A1949" i="4"/>
  <c r="C1951" i="4" l="1"/>
  <c r="B1950" i="4"/>
  <c r="A1950" i="4"/>
  <c r="C1952" i="4" l="1"/>
  <c r="B1951" i="4"/>
  <c r="A1951" i="4"/>
  <c r="C1953" i="4" l="1"/>
  <c r="A1952" i="4"/>
  <c r="B1952" i="4"/>
  <c r="C1954" i="4" l="1"/>
  <c r="B1953" i="4"/>
  <c r="A1953" i="4"/>
  <c r="C1955" i="4" l="1"/>
  <c r="A1954" i="4"/>
  <c r="B1954" i="4"/>
  <c r="C1956" i="4" l="1"/>
  <c r="A1955" i="4"/>
  <c r="B1955" i="4"/>
  <c r="A1956" i="4" l="1"/>
  <c r="B1956" i="4"/>
  <c r="C1957" i="4"/>
  <c r="C1958" i="4" l="1"/>
  <c r="B1957" i="4"/>
  <c r="A1957" i="4"/>
  <c r="C1959" i="4" l="1"/>
  <c r="B1958" i="4"/>
  <c r="A1958" i="4"/>
  <c r="C1960" i="4" l="1"/>
  <c r="B1959" i="4"/>
  <c r="A1959" i="4"/>
  <c r="C1961" i="4" l="1"/>
  <c r="A1960" i="4"/>
  <c r="B1960" i="4"/>
  <c r="C1962" i="4" l="1"/>
  <c r="A1961" i="4"/>
  <c r="B1961" i="4"/>
  <c r="C1963" i="4" l="1"/>
  <c r="A1962" i="4"/>
  <c r="B1962" i="4"/>
  <c r="C1964" i="4" l="1"/>
  <c r="B1963" i="4"/>
  <c r="A1963" i="4"/>
  <c r="C1965" i="4" l="1"/>
  <c r="A1964" i="4"/>
  <c r="B1964" i="4"/>
  <c r="C1966" i="4" l="1"/>
  <c r="A1965" i="4"/>
  <c r="B1965" i="4"/>
  <c r="C1967" i="4" l="1"/>
  <c r="B1966" i="4"/>
  <c r="A1966" i="4"/>
  <c r="C1968" i="4" l="1"/>
  <c r="B1967" i="4"/>
  <c r="A1967" i="4"/>
  <c r="C1969" i="4" l="1"/>
  <c r="A1968" i="4"/>
  <c r="B1968" i="4"/>
  <c r="C1970" i="4" l="1"/>
  <c r="A1969" i="4"/>
  <c r="B1969" i="4"/>
  <c r="C1971" i="4" l="1"/>
  <c r="A1970" i="4"/>
  <c r="B1970" i="4"/>
  <c r="C1972" i="4" l="1"/>
  <c r="B1971" i="4"/>
  <c r="A1971" i="4"/>
  <c r="C1973" i="4" l="1"/>
  <c r="A1972" i="4"/>
  <c r="B1972" i="4"/>
  <c r="C1974" i="4" l="1"/>
  <c r="B1973" i="4"/>
  <c r="A1973" i="4"/>
  <c r="C1975" i="4" l="1"/>
  <c r="B1974" i="4"/>
  <c r="A1974" i="4"/>
  <c r="C1976" i="4" l="1"/>
  <c r="B1975" i="4"/>
  <c r="A1975" i="4"/>
  <c r="C1977" i="4" l="1"/>
  <c r="A1976" i="4"/>
  <c r="B1976" i="4"/>
  <c r="C1978" i="4" l="1"/>
  <c r="A1977" i="4"/>
  <c r="B1977" i="4"/>
  <c r="C1979" i="4" l="1"/>
  <c r="A1978" i="4"/>
  <c r="B1978" i="4"/>
  <c r="C1980" i="4" l="1"/>
  <c r="B1979" i="4"/>
  <c r="A1979" i="4"/>
  <c r="C1981" i="4" l="1"/>
  <c r="A1980" i="4"/>
  <c r="B1980" i="4"/>
  <c r="C1982" i="4" l="1"/>
  <c r="B1981" i="4"/>
  <c r="A1981" i="4"/>
  <c r="C1983" i="4" l="1"/>
  <c r="B1982" i="4"/>
  <c r="A1982" i="4"/>
  <c r="C1984" i="4" l="1"/>
  <c r="A1983" i="4"/>
  <c r="B1983" i="4"/>
  <c r="C1985" i="4" l="1"/>
  <c r="A1984" i="4"/>
  <c r="B1984" i="4"/>
  <c r="C1986" i="4" l="1"/>
  <c r="B1985" i="4"/>
  <c r="A1985" i="4"/>
  <c r="C1987" i="4" l="1"/>
  <c r="A1986" i="4"/>
  <c r="B1986" i="4"/>
  <c r="C1988" i="4" l="1"/>
  <c r="A1987" i="4"/>
  <c r="B1987" i="4"/>
  <c r="C1989" i="4" l="1"/>
  <c r="A1988" i="4"/>
  <c r="B1988" i="4"/>
  <c r="C1990" i="4" l="1"/>
  <c r="A1989" i="4"/>
  <c r="B1989" i="4"/>
  <c r="C1991" i="4" l="1"/>
  <c r="B1990" i="4"/>
  <c r="A1990" i="4"/>
  <c r="C1992" i="4" l="1"/>
  <c r="B1991" i="4"/>
  <c r="A1991" i="4"/>
  <c r="C1993" i="4" l="1"/>
  <c r="A1992" i="4"/>
  <c r="B1992" i="4"/>
  <c r="C1994" i="4" l="1"/>
  <c r="A1993" i="4"/>
  <c r="B1993" i="4"/>
  <c r="C1995" i="4" l="1"/>
  <c r="A1994" i="4"/>
  <c r="B1994" i="4"/>
  <c r="C1996" i="4" l="1"/>
  <c r="A1995" i="4"/>
  <c r="B1995" i="4"/>
  <c r="C1997" i="4" l="1"/>
  <c r="A1996" i="4"/>
  <c r="B1996" i="4"/>
  <c r="C1998" i="4" l="1"/>
  <c r="A1997" i="4"/>
  <c r="B1997" i="4"/>
  <c r="C1999" i="4" l="1"/>
  <c r="B1998" i="4"/>
  <c r="A1998" i="4"/>
  <c r="C2000" i="4" l="1"/>
  <c r="B1999" i="4"/>
  <c r="A1999" i="4"/>
  <c r="C2001" i="4" l="1"/>
  <c r="A2000" i="4"/>
  <c r="B2000" i="4"/>
  <c r="C2002" i="4" l="1"/>
  <c r="A2001" i="4"/>
  <c r="B2001" i="4"/>
  <c r="C2003" i="4" l="1"/>
  <c r="A2002" i="4"/>
  <c r="B2002" i="4"/>
  <c r="C2004" i="4" l="1"/>
  <c r="B2003" i="4"/>
  <c r="A2003" i="4"/>
  <c r="C2005" i="4" l="1"/>
  <c r="A2004" i="4"/>
  <c r="B2004" i="4"/>
  <c r="C2006" i="4" l="1"/>
  <c r="A2005" i="4"/>
  <c r="B2005" i="4"/>
  <c r="C2007" i="4" l="1"/>
  <c r="B2006" i="4"/>
  <c r="A2006" i="4"/>
  <c r="C2008" i="4" l="1"/>
  <c r="B2007" i="4"/>
  <c r="A2007" i="4"/>
  <c r="C2009" i="4" l="1"/>
  <c r="A2008" i="4"/>
  <c r="B2008" i="4"/>
  <c r="C2010" i="4" l="1"/>
  <c r="A2009" i="4"/>
  <c r="B2009" i="4"/>
  <c r="C2011" i="4" l="1"/>
  <c r="A2010" i="4"/>
  <c r="B2010" i="4"/>
  <c r="C2012" i="4" l="1"/>
  <c r="B2011" i="4"/>
  <c r="A2011" i="4"/>
  <c r="C2013" i="4" l="1"/>
  <c r="A2012" i="4"/>
  <c r="B2012" i="4"/>
  <c r="C2014" i="4" l="1"/>
  <c r="A2013" i="4"/>
  <c r="B2013" i="4"/>
  <c r="C2015" i="4" l="1"/>
  <c r="B2014" i="4"/>
  <c r="A2014" i="4"/>
  <c r="C2016" i="4" l="1"/>
  <c r="B2015" i="4"/>
  <c r="A2015" i="4"/>
  <c r="C2017" i="4" l="1"/>
  <c r="A2016" i="4"/>
  <c r="B2016" i="4"/>
  <c r="C2018" i="4" l="1"/>
  <c r="B2017" i="4"/>
  <c r="A2017" i="4"/>
  <c r="C2019" i="4" l="1"/>
  <c r="A2018" i="4"/>
  <c r="B2018" i="4"/>
  <c r="C2020" i="4" l="1"/>
  <c r="B2019" i="4"/>
  <c r="A2019" i="4"/>
  <c r="C2021" i="4" l="1"/>
  <c r="A2020" i="4"/>
  <c r="B2020" i="4"/>
  <c r="C2022" i="4" l="1"/>
  <c r="A2021" i="4"/>
  <c r="B2021" i="4"/>
  <c r="C2023" i="4" l="1"/>
  <c r="B2022" i="4"/>
  <c r="A2022" i="4"/>
  <c r="C2024" i="4" l="1"/>
  <c r="A2023" i="4"/>
  <c r="B2023" i="4"/>
  <c r="C2025" i="4" l="1"/>
  <c r="A2024" i="4"/>
  <c r="B2024" i="4"/>
  <c r="C2026" i="4" l="1"/>
  <c r="A2025" i="4"/>
  <c r="B2025" i="4"/>
  <c r="C2027" i="4" l="1"/>
  <c r="A2026" i="4"/>
  <c r="B2026" i="4"/>
  <c r="C2028" i="4" l="1"/>
  <c r="A2027" i="4"/>
  <c r="B2027" i="4"/>
  <c r="C2029" i="4" l="1"/>
  <c r="A2028" i="4"/>
  <c r="B2028" i="4"/>
  <c r="C2030" i="4" l="1"/>
  <c r="B2029" i="4"/>
  <c r="A2029" i="4"/>
  <c r="C2031" i="4" l="1"/>
  <c r="B2030" i="4"/>
  <c r="A2030" i="4"/>
  <c r="C2032" i="4" l="1"/>
  <c r="B2031" i="4"/>
  <c r="A2031" i="4"/>
  <c r="C2033" i="4" l="1"/>
  <c r="A2032" i="4"/>
  <c r="B2032" i="4"/>
  <c r="C2034" i="4" l="1"/>
  <c r="B2033" i="4"/>
  <c r="A2033" i="4"/>
  <c r="C2035" i="4" l="1"/>
  <c r="A2034" i="4"/>
  <c r="B2034" i="4"/>
  <c r="C2036" i="4" l="1"/>
  <c r="B2035" i="4"/>
  <c r="A2035" i="4"/>
  <c r="C2037" i="4" l="1"/>
  <c r="A2036" i="4"/>
  <c r="B2036" i="4"/>
  <c r="C2038" i="4" l="1"/>
  <c r="A2037" i="4"/>
  <c r="B2037" i="4"/>
  <c r="C2039" i="4" l="1"/>
  <c r="B2038" i="4"/>
  <c r="A2038" i="4"/>
  <c r="C2040" i="4" l="1"/>
  <c r="A2039" i="4"/>
  <c r="B2039" i="4"/>
  <c r="C2041" i="4" l="1"/>
  <c r="A2040" i="4"/>
  <c r="B2040" i="4"/>
  <c r="C2042" i="4" l="1"/>
  <c r="A2041" i="4"/>
  <c r="B2041" i="4"/>
  <c r="C2043" i="4" l="1"/>
  <c r="A2042" i="4"/>
  <c r="B2042" i="4"/>
  <c r="C2044" i="4" l="1"/>
  <c r="B2043" i="4"/>
  <c r="A2043" i="4"/>
  <c r="C2045" i="4" l="1"/>
  <c r="A2044" i="4"/>
  <c r="B2044" i="4"/>
  <c r="C2046" i="4" l="1"/>
  <c r="A2045" i="4"/>
  <c r="B2045" i="4"/>
  <c r="C2047" i="4" l="1"/>
  <c r="B2046" i="4"/>
  <c r="A2046" i="4"/>
  <c r="C2048" i="4" l="1"/>
  <c r="A2047" i="4"/>
  <c r="B2047" i="4"/>
  <c r="C2049" i="4" l="1"/>
  <c r="A2048" i="4"/>
  <c r="B2048" i="4"/>
  <c r="C2050" i="4" l="1"/>
  <c r="A2049" i="4"/>
  <c r="B2049" i="4"/>
  <c r="C2051" i="4" l="1"/>
  <c r="A2050" i="4"/>
  <c r="B2050" i="4"/>
  <c r="C2052" i="4" l="1"/>
  <c r="A2051" i="4"/>
  <c r="B2051" i="4"/>
  <c r="C2053" i="4" l="1"/>
  <c r="A2052" i="4"/>
  <c r="B2052" i="4"/>
  <c r="C2054" i="4" l="1"/>
  <c r="A2053" i="4"/>
  <c r="B2053" i="4"/>
  <c r="C2055" i="4" l="1"/>
  <c r="B2054" i="4"/>
  <c r="A2054" i="4"/>
  <c r="C2056" i="4" l="1"/>
  <c r="A2055" i="4"/>
  <c r="B2055" i="4"/>
  <c r="C2057" i="4" l="1"/>
  <c r="A2056" i="4"/>
  <c r="B2056" i="4"/>
  <c r="C2058" i="4" l="1"/>
  <c r="B2057" i="4"/>
  <c r="A2057" i="4"/>
  <c r="C2059" i="4" l="1"/>
  <c r="A2058" i="4"/>
  <c r="B2058" i="4"/>
  <c r="C2060" i="4" l="1"/>
  <c r="B2059" i="4"/>
  <c r="A2059" i="4"/>
  <c r="C2061" i="4" l="1"/>
  <c r="A2060" i="4"/>
  <c r="B2060" i="4"/>
  <c r="C2062" i="4" l="1"/>
  <c r="A2061" i="4"/>
  <c r="B2061" i="4"/>
  <c r="C2063" i="4" l="1"/>
  <c r="B2062" i="4"/>
  <c r="A2062" i="4"/>
  <c r="C2064" i="4" l="1"/>
  <c r="B2063" i="4"/>
  <c r="A2063" i="4"/>
  <c r="C2065" i="4" l="1"/>
  <c r="A2064" i="4"/>
  <c r="B2064" i="4"/>
  <c r="C2066" i="4" l="1"/>
  <c r="A2065" i="4"/>
  <c r="B2065" i="4"/>
  <c r="C2067" i="4" l="1"/>
  <c r="A2066" i="4"/>
  <c r="B2066" i="4"/>
  <c r="C2068" i="4" l="1"/>
  <c r="B2067" i="4"/>
  <c r="A2067" i="4"/>
  <c r="C2069" i="4" l="1"/>
  <c r="A2068" i="4"/>
  <c r="B2068" i="4"/>
  <c r="C2070" i="4" l="1"/>
  <c r="B2069" i="4"/>
  <c r="A2069" i="4"/>
  <c r="C2071" i="4" l="1"/>
  <c r="B2070" i="4"/>
  <c r="A2070" i="4"/>
  <c r="C2072" i="4" l="1"/>
  <c r="B2071" i="4"/>
  <c r="A2071" i="4"/>
  <c r="C2073" i="4" l="1"/>
  <c r="A2072" i="4"/>
  <c r="B2072" i="4"/>
  <c r="C2074" i="4" l="1"/>
  <c r="B2073" i="4"/>
  <c r="A2073" i="4"/>
  <c r="C2075" i="4" l="1"/>
  <c r="A2074" i="4"/>
  <c r="B2074" i="4"/>
  <c r="C2076" i="4" l="1"/>
  <c r="B2075" i="4"/>
  <c r="A2075" i="4"/>
  <c r="C2077" i="4" l="1"/>
  <c r="A2076" i="4"/>
  <c r="B2076" i="4"/>
  <c r="C2078" i="4" l="1"/>
  <c r="A2077" i="4"/>
  <c r="B2077" i="4"/>
  <c r="C2079" i="4" l="1"/>
  <c r="B2078" i="4"/>
  <c r="A2078" i="4"/>
  <c r="C2080" i="4" l="1"/>
  <c r="B2079" i="4"/>
  <c r="A2079" i="4"/>
  <c r="C2081" i="4" l="1"/>
  <c r="A2080" i="4"/>
  <c r="B2080" i="4"/>
  <c r="C2082" i="4" l="1"/>
  <c r="B2081" i="4"/>
  <c r="A2081" i="4"/>
  <c r="C2083" i="4" l="1"/>
  <c r="A2082" i="4"/>
  <c r="B2082" i="4"/>
  <c r="C2084" i="4" l="1"/>
  <c r="B2083" i="4"/>
  <c r="A2083" i="4"/>
  <c r="C2085" i="4" l="1"/>
  <c r="A2084" i="4"/>
  <c r="B2084" i="4"/>
  <c r="C2086" i="4" l="1"/>
  <c r="B2085" i="4"/>
  <c r="A2085" i="4"/>
  <c r="C2087" i="4" l="1"/>
  <c r="B2086" i="4"/>
  <c r="A2086" i="4"/>
  <c r="C2088" i="4" l="1"/>
  <c r="B2087" i="4"/>
  <c r="A2087" i="4"/>
  <c r="C2089" i="4" l="1"/>
  <c r="A2088" i="4"/>
  <c r="B2088" i="4"/>
  <c r="C2090" i="4" l="1"/>
  <c r="B2089" i="4"/>
  <c r="A2089" i="4"/>
  <c r="C2091" i="4" l="1"/>
  <c r="A2090" i="4"/>
  <c r="B2090" i="4"/>
  <c r="C2092" i="4" l="1"/>
  <c r="A2091" i="4"/>
  <c r="B2091" i="4"/>
  <c r="C2093" i="4" l="1"/>
  <c r="A2092" i="4"/>
  <c r="B2092" i="4"/>
  <c r="C2094" i="4" l="1"/>
  <c r="A2093" i="4"/>
  <c r="B2093" i="4"/>
  <c r="C2095" i="4" l="1"/>
  <c r="B2094" i="4"/>
  <c r="A2094" i="4"/>
  <c r="C2096" i="4" l="1"/>
  <c r="B2095" i="4"/>
  <c r="A2095" i="4"/>
  <c r="C2097" i="4" l="1"/>
  <c r="A2096" i="4"/>
  <c r="B2096" i="4"/>
  <c r="C2098" i="4" l="1"/>
  <c r="A2097" i="4"/>
  <c r="B2097" i="4"/>
  <c r="C2099" i="4" l="1"/>
  <c r="A2098" i="4"/>
  <c r="B2098" i="4"/>
  <c r="C2100" i="4" l="1"/>
  <c r="B2099" i="4"/>
  <c r="A2099" i="4"/>
  <c r="C2101" i="4" l="1"/>
  <c r="A2100" i="4"/>
  <c r="B2100" i="4"/>
  <c r="C2102" i="4" l="1"/>
  <c r="A2101" i="4"/>
  <c r="B2101" i="4"/>
  <c r="C2103" i="4" l="1"/>
  <c r="B2102" i="4"/>
  <c r="A2102" i="4"/>
  <c r="C2104" i="4" l="1"/>
  <c r="B2103" i="4"/>
  <c r="A2103" i="4"/>
  <c r="C2105" i="4" l="1"/>
  <c r="A2104" i="4"/>
  <c r="B2104" i="4"/>
  <c r="C2106" i="4" l="1"/>
  <c r="A2105" i="4"/>
  <c r="B2105" i="4"/>
  <c r="C2107" i="4" l="1"/>
  <c r="A2106" i="4"/>
  <c r="B2106" i="4"/>
  <c r="C2108" i="4" l="1"/>
  <c r="A2107" i="4"/>
  <c r="B2107" i="4"/>
  <c r="C2109" i="4" l="1"/>
  <c r="A2108" i="4"/>
  <c r="B2108" i="4"/>
  <c r="C2110" i="4" l="1"/>
  <c r="A2109" i="4"/>
  <c r="B2109" i="4"/>
  <c r="C2111" i="4" l="1"/>
  <c r="B2110" i="4"/>
  <c r="A2110" i="4"/>
  <c r="C2112" i="4" l="1"/>
  <c r="A2111" i="4"/>
  <c r="B2111" i="4"/>
  <c r="C2113" i="4" l="1"/>
  <c r="A2112" i="4"/>
  <c r="B2112" i="4"/>
  <c r="C2114" i="4" l="1"/>
  <c r="B2113" i="4"/>
  <c r="A2113" i="4"/>
  <c r="C2115" i="4" l="1"/>
  <c r="A2114" i="4"/>
  <c r="B2114" i="4"/>
  <c r="C2116" i="4" l="1"/>
  <c r="B2115" i="4"/>
  <c r="A2115" i="4"/>
  <c r="C2117" i="4" l="1"/>
  <c r="A2116" i="4"/>
  <c r="B2116" i="4"/>
  <c r="C2118" i="4" l="1"/>
  <c r="A2117" i="4"/>
  <c r="B2117" i="4"/>
  <c r="C2119" i="4" l="1"/>
  <c r="B2118" i="4"/>
  <c r="A2118" i="4"/>
  <c r="C2120" i="4" l="1"/>
  <c r="B2119" i="4"/>
  <c r="A2119" i="4"/>
  <c r="C2121" i="4" l="1"/>
  <c r="A2120" i="4"/>
  <c r="B2120" i="4"/>
  <c r="C2122" i="4" l="1"/>
  <c r="A2121" i="4"/>
  <c r="B2121" i="4"/>
  <c r="C2123" i="4" l="1"/>
  <c r="A2122" i="4"/>
  <c r="B2122" i="4"/>
  <c r="C2124" i="4" l="1"/>
  <c r="B2123" i="4"/>
  <c r="A2123" i="4"/>
  <c r="C2125" i="4" l="1"/>
  <c r="A2124" i="4"/>
  <c r="B2124" i="4"/>
  <c r="C2126" i="4" l="1"/>
  <c r="A2125" i="4"/>
  <c r="B2125" i="4"/>
  <c r="C2127" i="4" l="1"/>
  <c r="B2126" i="4"/>
  <c r="A2126" i="4"/>
  <c r="C2128" i="4" l="1"/>
  <c r="A2127" i="4"/>
  <c r="B2127" i="4"/>
  <c r="C2129" i="4" l="1"/>
  <c r="A2128" i="4"/>
  <c r="B2128" i="4"/>
  <c r="C2130" i="4" l="1"/>
  <c r="A2129" i="4"/>
  <c r="B2129" i="4"/>
  <c r="C2131" i="4" l="1"/>
  <c r="A2130" i="4"/>
  <c r="B2130" i="4"/>
  <c r="C2132" i="4" l="1"/>
  <c r="B2131" i="4"/>
  <c r="A2131" i="4"/>
  <c r="C2133" i="4" l="1"/>
  <c r="A2132" i="4"/>
  <c r="B2132" i="4"/>
  <c r="C2134" i="4" l="1"/>
  <c r="A2133" i="4"/>
  <c r="B2133" i="4"/>
  <c r="C2135" i="4" l="1"/>
  <c r="B2134" i="4"/>
  <c r="A2134" i="4"/>
  <c r="C2136" i="4" l="1"/>
  <c r="B2135" i="4"/>
  <c r="A2135" i="4"/>
  <c r="C2137" i="4" l="1"/>
  <c r="A2136" i="4"/>
  <c r="B2136" i="4"/>
  <c r="C2138" i="4" l="1"/>
  <c r="A2137" i="4"/>
  <c r="B2137" i="4"/>
  <c r="C2139" i="4" l="1"/>
  <c r="A2138" i="4"/>
  <c r="B2138" i="4"/>
  <c r="C2140" i="4" l="1"/>
  <c r="B2139" i="4"/>
  <c r="A2139" i="4"/>
  <c r="C2141" i="4" l="1"/>
  <c r="A2140" i="4"/>
  <c r="B2140" i="4"/>
  <c r="C2142" i="4" l="1"/>
  <c r="A2141" i="4"/>
  <c r="B2141" i="4"/>
  <c r="C2143" i="4" l="1"/>
  <c r="B2142" i="4"/>
  <c r="A2142" i="4"/>
  <c r="C2144" i="4" l="1"/>
  <c r="A2143" i="4"/>
  <c r="B2143" i="4"/>
  <c r="C2145" i="4" l="1"/>
  <c r="A2144" i="4"/>
  <c r="B2144" i="4"/>
  <c r="C2146" i="4" l="1"/>
  <c r="B2145" i="4"/>
  <c r="A2145" i="4"/>
  <c r="C2147" i="4" l="1"/>
  <c r="A2146" i="4"/>
  <c r="B2146" i="4"/>
  <c r="C2148" i="4" l="1"/>
  <c r="B2147" i="4"/>
  <c r="A2147" i="4"/>
  <c r="C2149" i="4" l="1"/>
  <c r="A2148" i="4"/>
  <c r="B2148" i="4"/>
  <c r="C2150" i="4" l="1"/>
  <c r="A2149" i="4"/>
  <c r="B2149" i="4"/>
  <c r="C2151" i="4" l="1"/>
  <c r="B2150" i="4"/>
  <c r="A2150" i="4"/>
  <c r="C2152" i="4" l="1"/>
  <c r="A2151" i="4"/>
  <c r="B2151" i="4"/>
  <c r="C2153" i="4" l="1"/>
  <c r="A2152" i="4"/>
  <c r="B2152" i="4"/>
  <c r="C2154" i="4" l="1"/>
  <c r="B2153" i="4"/>
  <c r="A2153" i="4"/>
  <c r="C2155" i="4" l="1"/>
  <c r="A2154" i="4"/>
  <c r="B2154" i="4"/>
  <c r="C2156" i="4" l="1"/>
  <c r="B2155" i="4"/>
  <c r="A2155" i="4"/>
  <c r="C2157" i="4" l="1"/>
  <c r="A2156" i="4"/>
  <c r="B2156" i="4"/>
  <c r="C2158" i="4" l="1"/>
  <c r="A2157" i="4"/>
  <c r="B2157" i="4"/>
  <c r="C2159" i="4" l="1"/>
  <c r="B2158" i="4"/>
  <c r="A2158" i="4"/>
  <c r="C2160" i="4" l="1"/>
  <c r="B2159" i="4"/>
  <c r="A2159" i="4"/>
  <c r="C2161" i="4" l="1"/>
  <c r="A2160" i="4"/>
  <c r="B2160" i="4"/>
  <c r="C2162" i="4" l="1"/>
  <c r="B2161" i="4"/>
  <c r="A2161" i="4"/>
  <c r="C2163" i="4" l="1"/>
  <c r="A2162" i="4"/>
  <c r="B2162" i="4"/>
  <c r="C2164" i="4" l="1"/>
  <c r="A2163" i="4"/>
  <c r="B2163" i="4"/>
  <c r="C2165" i="4" l="1"/>
  <c r="A2164" i="4"/>
  <c r="B2164" i="4"/>
  <c r="C2166" i="4" l="1"/>
  <c r="A2165" i="4"/>
  <c r="B2165" i="4"/>
  <c r="C2167" i="4" l="1"/>
  <c r="B2166" i="4"/>
  <c r="A2166" i="4"/>
  <c r="C2168" i="4" l="1"/>
  <c r="B2167" i="4"/>
  <c r="A2167" i="4"/>
  <c r="C2169" i="4" l="1"/>
  <c r="A2168" i="4"/>
  <c r="B2168" i="4"/>
  <c r="C2170" i="4" l="1"/>
  <c r="A2169" i="4"/>
  <c r="B2169" i="4"/>
  <c r="C2171" i="4" l="1"/>
  <c r="A2170" i="4"/>
  <c r="B2170" i="4"/>
  <c r="C2172" i="4" l="1"/>
  <c r="A2171" i="4"/>
  <c r="B2171" i="4"/>
  <c r="C2173" i="4" l="1"/>
  <c r="A2172" i="4"/>
  <c r="B2172" i="4"/>
  <c r="C2174" i="4" l="1"/>
  <c r="A2173" i="4"/>
  <c r="B2173" i="4"/>
  <c r="C2175" i="4" l="1"/>
  <c r="B2174" i="4"/>
  <c r="A2174" i="4"/>
  <c r="C2176" i="4" l="1"/>
  <c r="A2175" i="4"/>
  <c r="B2175" i="4"/>
  <c r="C2177" i="4" l="1"/>
  <c r="A2176" i="4"/>
  <c r="B2176" i="4"/>
  <c r="C2178" i="4" l="1"/>
  <c r="B2177" i="4"/>
  <c r="A2177" i="4"/>
  <c r="C2179" i="4" l="1"/>
  <c r="A2178" i="4"/>
  <c r="B2178" i="4"/>
  <c r="C2180" i="4" l="1"/>
  <c r="B2179" i="4"/>
  <c r="A2179" i="4"/>
  <c r="C2181" i="4" l="1"/>
  <c r="A2180" i="4"/>
  <c r="B2180" i="4"/>
  <c r="C2182" i="4" l="1"/>
  <c r="A2181" i="4"/>
  <c r="B2181" i="4"/>
  <c r="C2183" i="4" l="1"/>
  <c r="B2182" i="4"/>
  <c r="A2182" i="4"/>
  <c r="C2184" i="4" l="1"/>
  <c r="B2183" i="4"/>
  <c r="A2183" i="4"/>
  <c r="C2185" i="4" l="1"/>
  <c r="A2184" i="4"/>
  <c r="B2184" i="4"/>
  <c r="C2186" i="4" l="1"/>
  <c r="A2185" i="4"/>
  <c r="B2185" i="4"/>
  <c r="C2187" i="4" l="1"/>
  <c r="A2186" i="4"/>
  <c r="B2186" i="4"/>
  <c r="C2188" i="4" l="1"/>
  <c r="B2187" i="4"/>
  <c r="A2187" i="4"/>
  <c r="C2189" i="4" l="1"/>
  <c r="A2188" i="4"/>
  <c r="B2188" i="4"/>
  <c r="C2190" i="4" l="1"/>
  <c r="A2189" i="4"/>
  <c r="B2189" i="4"/>
  <c r="C2191" i="4" l="1"/>
  <c r="B2190" i="4"/>
  <c r="A2190" i="4"/>
  <c r="C2192" i="4" l="1"/>
  <c r="B2191" i="4"/>
  <c r="A2191" i="4"/>
  <c r="C2193" i="4" l="1"/>
  <c r="A2192" i="4"/>
  <c r="B2192" i="4"/>
  <c r="C2194" i="4" l="1"/>
  <c r="B2193" i="4"/>
  <c r="A2193" i="4"/>
  <c r="C2195" i="4" l="1"/>
  <c r="A2194" i="4"/>
  <c r="B2194" i="4"/>
  <c r="C2196" i="4" l="1"/>
  <c r="A2195" i="4"/>
  <c r="B2195" i="4"/>
  <c r="C2197" i="4" l="1"/>
  <c r="A2196" i="4"/>
  <c r="B2196" i="4"/>
  <c r="C2198" i="4" l="1"/>
  <c r="B2197" i="4"/>
  <c r="A2197" i="4"/>
  <c r="C2199" i="4" l="1"/>
  <c r="B2198" i="4"/>
  <c r="A2198" i="4"/>
  <c r="C2200" i="4" l="1"/>
  <c r="B2199" i="4"/>
  <c r="A2199" i="4"/>
  <c r="C2201" i="4" l="1"/>
  <c r="A2200" i="4"/>
  <c r="B2200" i="4"/>
  <c r="C2202" i="4" l="1"/>
  <c r="B2201" i="4"/>
  <c r="A2201" i="4"/>
  <c r="C2203" i="4" l="1"/>
  <c r="A2202" i="4"/>
  <c r="B2202" i="4"/>
  <c r="C2204" i="4" l="1"/>
  <c r="B2203" i="4"/>
  <c r="A2203" i="4"/>
  <c r="C2205" i="4" l="1"/>
  <c r="A2204" i="4"/>
  <c r="B2204" i="4"/>
  <c r="C2206" i="4" l="1"/>
  <c r="A2205" i="4"/>
  <c r="B2205" i="4"/>
  <c r="C2207" i="4" l="1"/>
  <c r="B2206" i="4"/>
  <c r="A2206" i="4"/>
  <c r="C2208" i="4" l="1"/>
  <c r="B2207" i="4"/>
  <c r="A2207" i="4"/>
  <c r="C2209" i="4" l="1"/>
  <c r="A2208" i="4"/>
  <c r="B2208" i="4"/>
  <c r="C2210" i="4" l="1"/>
  <c r="A2209" i="4"/>
  <c r="B2209" i="4"/>
  <c r="C2211" i="4" l="1"/>
  <c r="A2210" i="4"/>
  <c r="B2210" i="4"/>
  <c r="C2212" i="4" l="1"/>
  <c r="A2211" i="4"/>
  <c r="B2211" i="4"/>
  <c r="C2213" i="4" l="1"/>
  <c r="A2212" i="4"/>
  <c r="B2212" i="4"/>
  <c r="C2214" i="4" l="1"/>
  <c r="B2213" i="4"/>
  <c r="A2213" i="4"/>
  <c r="C2215" i="4" l="1"/>
  <c r="B2214" i="4"/>
  <c r="A2214" i="4"/>
  <c r="C2216" i="4" l="1"/>
  <c r="B2215" i="4"/>
  <c r="A2215" i="4"/>
  <c r="C2217" i="4" l="1"/>
  <c r="A2216" i="4"/>
  <c r="B2216" i="4"/>
  <c r="C2218" i="4" l="1"/>
  <c r="A2217" i="4"/>
  <c r="B2217" i="4"/>
  <c r="C2219" i="4" l="1"/>
  <c r="A2218" i="4"/>
  <c r="B2218" i="4"/>
  <c r="C2220" i="4" l="1"/>
  <c r="B2219" i="4"/>
  <c r="A2219" i="4"/>
  <c r="C2221" i="4" l="1"/>
  <c r="A2220" i="4"/>
  <c r="B2220" i="4"/>
  <c r="C2222" i="4" l="1"/>
  <c r="A2221" i="4"/>
  <c r="B2221" i="4"/>
  <c r="C2223" i="4" l="1"/>
  <c r="B2222" i="4"/>
  <c r="A2222" i="4"/>
  <c r="C2224" i="4" l="1"/>
  <c r="B2223" i="4"/>
  <c r="A2223" i="4"/>
  <c r="C2225" i="4" l="1"/>
  <c r="A2224" i="4"/>
  <c r="B2224" i="4"/>
  <c r="C2226" i="4" l="1"/>
  <c r="B2225" i="4"/>
  <c r="A2225" i="4"/>
  <c r="C2227" i="4" l="1"/>
  <c r="A2226" i="4"/>
  <c r="B2226" i="4"/>
  <c r="C2228" i="4" l="1"/>
  <c r="A2227" i="4"/>
  <c r="B2227" i="4"/>
  <c r="C2229" i="4" l="1"/>
  <c r="A2228" i="4"/>
  <c r="B2228" i="4"/>
  <c r="C2230" i="4" l="1"/>
  <c r="A2229" i="4"/>
  <c r="B2229" i="4"/>
  <c r="C2231" i="4" l="1"/>
  <c r="B2230" i="4"/>
  <c r="A2230" i="4"/>
  <c r="C2232" i="4" l="1"/>
  <c r="B2231" i="4"/>
  <c r="A2231" i="4"/>
  <c r="C2233" i="4" l="1"/>
  <c r="A2232" i="4"/>
  <c r="B2232" i="4"/>
  <c r="C2234" i="4" l="1"/>
  <c r="A2233" i="4"/>
  <c r="B2233" i="4"/>
  <c r="C2235" i="4" l="1"/>
  <c r="A2234" i="4"/>
  <c r="B2234" i="4"/>
  <c r="B2235" i="4" l="1"/>
  <c r="A2235" i="4"/>
  <c r="C2236" i="4"/>
  <c r="C2237" i="4" l="1"/>
  <c r="A2236" i="4"/>
  <c r="B2236" i="4"/>
  <c r="C2238" i="4" l="1"/>
  <c r="A2237" i="4"/>
  <c r="B2237" i="4"/>
  <c r="C2239" i="4" l="1"/>
  <c r="B2238" i="4"/>
  <c r="A2238" i="4"/>
  <c r="C2240" i="4" l="1"/>
  <c r="B2239" i="4"/>
  <c r="A2239" i="4"/>
  <c r="C2241" i="4" l="1"/>
  <c r="A2240" i="4"/>
  <c r="B2240" i="4"/>
  <c r="C2242" i="4" l="1"/>
  <c r="A2241" i="4"/>
  <c r="B2241" i="4"/>
  <c r="C2243" i="4" l="1"/>
  <c r="A2242" i="4"/>
  <c r="B2242" i="4"/>
  <c r="C2244" i="4" l="1"/>
  <c r="B2243" i="4"/>
  <c r="A2243" i="4"/>
  <c r="C2245" i="4" l="1"/>
  <c r="A2244" i="4"/>
  <c r="B2244" i="4"/>
  <c r="C2246" i="4" l="1"/>
  <c r="A2245" i="4"/>
  <c r="B2245" i="4"/>
  <c r="C2247" i="4" l="1"/>
  <c r="B2246" i="4"/>
  <c r="A2246" i="4"/>
  <c r="C2248" i="4" l="1"/>
  <c r="A2247" i="4"/>
  <c r="B2247" i="4"/>
  <c r="C2249" i="4" l="1"/>
  <c r="A2248" i="4"/>
  <c r="B2248" i="4"/>
  <c r="C2250" i="4" l="1"/>
  <c r="A2249" i="4"/>
  <c r="B2249" i="4"/>
  <c r="C2251" i="4" l="1"/>
  <c r="A2250" i="4"/>
  <c r="B2250" i="4"/>
  <c r="C2252" i="4" l="1"/>
  <c r="B2251" i="4"/>
  <c r="A2251" i="4"/>
  <c r="C2253" i="4" l="1"/>
  <c r="A2252" i="4"/>
  <c r="B2252" i="4"/>
  <c r="C2254" i="4" l="1"/>
  <c r="A2253" i="4"/>
  <c r="B2253" i="4"/>
  <c r="C2255" i="4" l="1"/>
  <c r="B2254" i="4"/>
  <c r="A2254" i="4"/>
  <c r="C2256" i="4" l="1"/>
  <c r="A2255" i="4"/>
  <c r="B2255" i="4"/>
  <c r="C2257" i="4" l="1"/>
  <c r="A2256" i="4"/>
  <c r="B2256" i="4"/>
  <c r="C2258" i="4" l="1"/>
  <c r="A2257" i="4"/>
  <c r="B2257" i="4"/>
  <c r="C2259" i="4" l="1"/>
  <c r="A2258" i="4"/>
  <c r="B2258" i="4"/>
  <c r="C2260" i="4" l="1"/>
  <c r="B2259" i="4"/>
  <c r="A2259" i="4"/>
  <c r="C2261" i="4" l="1"/>
  <c r="A2260" i="4"/>
  <c r="B2260" i="4"/>
  <c r="C2262" i="4" l="1"/>
  <c r="A2261" i="4"/>
  <c r="B2261" i="4"/>
  <c r="C2263" i="4" l="1"/>
  <c r="B2262" i="4"/>
  <c r="A2262" i="4"/>
  <c r="C2264" i="4" l="1"/>
  <c r="A2263" i="4"/>
  <c r="B2263" i="4"/>
  <c r="C2265" i="4" l="1"/>
  <c r="A2264" i="4"/>
  <c r="B2264" i="4"/>
  <c r="C2266" i="4" l="1"/>
  <c r="A2265" i="4"/>
  <c r="B2265" i="4"/>
  <c r="C2267" i="4" l="1"/>
  <c r="A2266" i="4"/>
  <c r="B2266" i="4"/>
  <c r="C2268" i="4" l="1"/>
  <c r="B2267" i="4"/>
  <c r="A2267" i="4"/>
  <c r="C2269" i="4" l="1"/>
  <c r="A2268" i="4"/>
  <c r="B2268" i="4"/>
  <c r="C2270" i="4" l="1"/>
  <c r="A2269" i="4"/>
  <c r="B2269" i="4"/>
  <c r="C2271" i="4" l="1"/>
  <c r="B2270" i="4"/>
  <c r="A2270" i="4"/>
  <c r="C2272" i="4" l="1"/>
  <c r="B2271" i="4"/>
  <c r="A2271" i="4"/>
  <c r="C2273" i="4" l="1"/>
  <c r="A2272" i="4"/>
  <c r="B2272" i="4"/>
  <c r="C2274" i="4" l="1"/>
  <c r="B2273" i="4"/>
  <c r="A2273" i="4"/>
  <c r="C2275" i="4" l="1"/>
  <c r="A2274" i="4"/>
  <c r="B2274" i="4"/>
  <c r="C2276" i="4" l="1"/>
  <c r="B2275" i="4"/>
  <c r="A2275" i="4"/>
  <c r="C2277" i="4" l="1"/>
  <c r="A2276" i="4"/>
  <c r="B2276" i="4"/>
  <c r="C2278" i="4" l="1"/>
  <c r="A2277" i="4"/>
  <c r="B2277" i="4"/>
  <c r="C2279" i="4" l="1"/>
  <c r="B2278" i="4"/>
  <c r="A2278" i="4"/>
  <c r="C2280" i="4" l="1"/>
  <c r="B2279" i="4"/>
  <c r="A2279" i="4"/>
  <c r="C2281" i="4" l="1"/>
  <c r="A2280" i="4"/>
  <c r="B2280" i="4"/>
  <c r="C2282" i="4" l="1"/>
  <c r="B2281" i="4"/>
  <c r="A2281" i="4"/>
  <c r="C2283" i="4" l="1"/>
  <c r="A2282" i="4"/>
  <c r="B2282" i="4"/>
  <c r="C2284" i="4" l="1"/>
  <c r="B2283" i="4"/>
  <c r="A2283" i="4"/>
  <c r="C2285" i="4" l="1"/>
  <c r="A2284" i="4"/>
  <c r="B2284" i="4"/>
  <c r="C2286" i="4" l="1"/>
  <c r="A2285" i="4"/>
  <c r="B2285" i="4"/>
  <c r="C2287" i="4" l="1"/>
  <c r="B2286" i="4"/>
  <c r="A2286" i="4"/>
  <c r="C2288" i="4" l="1"/>
  <c r="B2287" i="4"/>
  <c r="A2287" i="4"/>
  <c r="C2289" i="4" l="1"/>
  <c r="A2288" i="4"/>
  <c r="B2288" i="4"/>
  <c r="C2290" i="4" l="1"/>
  <c r="B2289" i="4"/>
  <c r="A2289" i="4"/>
  <c r="C2291" i="4" l="1"/>
  <c r="A2290" i="4"/>
  <c r="B2290" i="4"/>
  <c r="C2292" i="4" l="1"/>
  <c r="A2291" i="4"/>
  <c r="B2291" i="4"/>
  <c r="C2293" i="4" l="1"/>
  <c r="A2292" i="4"/>
  <c r="B2292" i="4"/>
  <c r="C2294" i="4" l="1"/>
  <c r="A2293" i="4"/>
  <c r="B2293" i="4"/>
  <c r="C2295" i="4" l="1"/>
  <c r="B2294" i="4"/>
  <c r="A2294" i="4"/>
  <c r="C2296" i="4" l="1"/>
  <c r="B2295" i="4"/>
  <c r="A2295" i="4"/>
  <c r="C2297" i="4" l="1"/>
  <c r="A2296" i="4"/>
  <c r="B2296" i="4"/>
  <c r="C2298" i="4" l="1"/>
  <c r="A2297" i="4"/>
  <c r="B2297" i="4"/>
  <c r="C2299" i="4" l="1"/>
  <c r="A2298" i="4"/>
  <c r="B2298" i="4"/>
  <c r="C2300" i="4" l="1"/>
  <c r="B2299" i="4"/>
  <c r="A2299" i="4"/>
  <c r="C2301" i="4" l="1"/>
  <c r="A2300" i="4"/>
  <c r="B2300" i="4"/>
  <c r="C2302" i="4" l="1"/>
  <c r="A2301" i="4"/>
  <c r="B2301" i="4"/>
  <c r="C2303" i="4" l="1"/>
  <c r="B2302" i="4"/>
  <c r="A2302" i="4"/>
  <c r="C2304" i="4" l="1"/>
  <c r="B2303" i="4"/>
  <c r="A2303" i="4"/>
  <c r="C2305" i="4" l="1"/>
  <c r="A2304" i="4"/>
  <c r="B2304" i="4"/>
  <c r="C2306" i="4" l="1"/>
  <c r="A2305" i="4"/>
  <c r="B2305" i="4"/>
  <c r="C2307" i="4" l="1"/>
  <c r="A2306" i="4"/>
  <c r="B2306" i="4"/>
  <c r="C2308" i="4" l="1"/>
  <c r="A2307" i="4"/>
  <c r="B2307" i="4"/>
  <c r="C2309" i="4" l="1"/>
  <c r="A2308" i="4"/>
  <c r="B2308" i="4"/>
  <c r="C2310" i="4" l="1"/>
  <c r="B2309" i="4"/>
  <c r="A2309" i="4"/>
  <c r="C2311" i="4" l="1"/>
  <c r="B2310" i="4"/>
  <c r="A2310" i="4"/>
  <c r="C2312" i="4" l="1"/>
  <c r="A2311" i="4"/>
  <c r="B2311" i="4"/>
  <c r="C2313" i="4" l="1"/>
  <c r="A2312" i="4"/>
  <c r="B2312" i="4"/>
  <c r="C2314" i="4" l="1"/>
  <c r="B2313" i="4"/>
  <c r="A2313" i="4"/>
  <c r="C2315" i="4" l="1"/>
  <c r="A2314" i="4"/>
  <c r="B2314" i="4"/>
  <c r="C2316" i="4" l="1"/>
  <c r="B2315" i="4"/>
  <c r="A2315" i="4"/>
  <c r="C2317" i="4" l="1"/>
  <c r="A2316" i="4"/>
  <c r="B2316" i="4"/>
  <c r="C2318" i="4" l="1"/>
  <c r="A2317" i="4"/>
  <c r="B2317" i="4"/>
  <c r="C2319" i="4" l="1"/>
  <c r="B2318" i="4"/>
  <c r="A2318" i="4"/>
  <c r="C2320" i="4" l="1"/>
  <c r="B2319" i="4"/>
  <c r="A2319" i="4"/>
  <c r="C2321" i="4" l="1"/>
  <c r="A2320" i="4"/>
  <c r="B2320" i="4"/>
  <c r="C2322" i="4" l="1"/>
  <c r="B2321" i="4"/>
  <c r="A2321" i="4"/>
  <c r="C2323" i="4" l="1"/>
  <c r="A2322" i="4"/>
  <c r="B2322" i="4"/>
  <c r="C2324" i="4" l="1"/>
  <c r="A2323" i="4"/>
  <c r="B2323" i="4"/>
  <c r="C2325" i="4" l="1"/>
  <c r="A2324" i="4"/>
  <c r="B2324" i="4"/>
  <c r="C2326" i="4" l="1"/>
  <c r="A2325" i="4"/>
  <c r="B2325" i="4"/>
  <c r="C2327" i="4" l="1"/>
  <c r="B2326" i="4"/>
  <c r="A2326" i="4"/>
  <c r="C2328" i="4" l="1"/>
  <c r="B2327" i="4"/>
  <c r="A2327" i="4"/>
  <c r="C2329" i="4" l="1"/>
  <c r="A2328" i="4"/>
  <c r="B2328" i="4"/>
  <c r="C2330" i="4" l="1"/>
  <c r="A2329" i="4"/>
  <c r="B2329" i="4"/>
  <c r="C2331" i="4" l="1"/>
  <c r="A2330" i="4"/>
  <c r="B2330" i="4"/>
  <c r="C2332" i="4" l="1"/>
  <c r="B2331" i="4"/>
  <c r="A2331" i="4"/>
  <c r="C2333" i="4" l="1"/>
  <c r="A2332" i="4"/>
  <c r="B2332" i="4"/>
  <c r="C2334" i="4" l="1"/>
  <c r="A2333" i="4"/>
  <c r="B2333" i="4"/>
  <c r="C2335" i="4" l="1"/>
  <c r="B2334" i="4"/>
  <c r="A2334" i="4"/>
  <c r="C2336" i="4" l="1"/>
  <c r="B2335" i="4"/>
  <c r="A2335" i="4"/>
  <c r="C2337" i="4" l="1"/>
  <c r="A2336" i="4"/>
  <c r="B2336" i="4"/>
  <c r="C2338" i="4" l="1"/>
  <c r="B2337" i="4"/>
  <c r="A2337" i="4"/>
  <c r="C2339" i="4" l="1"/>
  <c r="A2338" i="4"/>
  <c r="B2338" i="4"/>
  <c r="C2340" i="4" l="1"/>
  <c r="A2339" i="4"/>
  <c r="B2339" i="4"/>
  <c r="C2341" i="4" l="1"/>
  <c r="A2340" i="4"/>
  <c r="B2340" i="4"/>
  <c r="C2342" i="4" l="1"/>
  <c r="A2341" i="4"/>
  <c r="B2341" i="4"/>
  <c r="C2343" i="4" l="1"/>
  <c r="B2342" i="4"/>
  <c r="A2342" i="4"/>
  <c r="C2344" i="4" l="1"/>
  <c r="B2343" i="4"/>
  <c r="A2343" i="4"/>
  <c r="C2345" i="4" l="1"/>
  <c r="A2344" i="4"/>
  <c r="B2344" i="4"/>
  <c r="C2346" i="4" l="1"/>
  <c r="A2345" i="4"/>
  <c r="B2345" i="4"/>
  <c r="C2347" i="4" l="1"/>
  <c r="A2346" i="4"/>
  <c r="B2346" i="4"/>
  <c r="C2348" i="4" l="1"/>
  <c r="A2347" i="4"/>
  <c r="B2347" i="4"/>
  <c r="C2349" i="4" l="1"/>
  <c r="A2348" i="4"/>
  <c r="B2348" i="4"/>
  <c r="C2350" i="4" l="1"/>
  <c r="B2349" i="4"/>
  <c r="A2349" i="4"/>
  <c r="C2351" i="4" l="1"/>
  <c r="B2350" i="4"/>
  <c r="A2350" i="4"/>
  <c r="C2352" i="4" l="1"/>
  <c r="B2351" i="4"/>
  <c r="A2351" i="4"/>
  <c r="C2353" i="4" l="1"/>
  <c r="A2352" i="4"/>
  <c r="B2352" i="4"/>
  <c r="C2354" i="4" l="1"/>
  <c r="B2353" i="4"/>
  <c r="A2353" i="4"/>
  <c r="C2355" i="4" l="1"/>
  <c r="A2354" i="4"/>
  <c r="B2354" i="4"/>
  <c r="C2356" i="4" l="1"/>
  <c r="B2355" i="4"/>
  <c r="A2355" i="4"/>
  <c r="C2357" i="4" l="1"/>
  <c r="A2356" i="4"/>
  <c r="B2356" i="4"/>
  <c r="C2358" i="4" l="1"/>
  <c r="B2357" i="4"/>
  <c r="A2357" i="4"/>
  <c r="C2359" i="4" l="1"/>
  <c r="B2358" i="4"/>
  <c r="A2358" i="4"/>
  <c r="C2360" i="4" l="1"/>
  <c r="B2359" i="4"/>
  <c r="A2359" i="4"/>
  <c r="C2361" i="4" l="1"/>
  <c r="A2360" i="4"/>
  <c r="B2360" i="4"/>
  <c r="C2362" i="4" l="1"/>
  <c r="B2361" i="4"/>
  <c r="A2361" i="4"/>
  <c r="C2363" i="4" l="1"/>
  <c r="A2362" i="4"/>
  <c r="B2362" i="4"/>
  <c r="C2364" i="4" l="1"/>
  <c r="A2363" i="4"/>
  <c r="B2363" i="4"/>
  <c r="C2365" i="4" l="1"/>
  <c r="A2364" i="4"/>
  <c r="B2364" i="4"/>
  <c r="C2366" i="4" l="1"/>
  <c r="B2365" i="4"/>
  <c r="A2365" i="4"/>
  <c r="C2367" i="4" l="1"/>
  <c r="B2366" i="4"/>
  <c r="A2366" i="4"/>
  <c r="C2368" i="4" l="1"/>
  <c r="B2367" i="4"/>
  <c r="A2367" i="4"/>
  <c r="C2369" i="4" l="1"/>
  <c r="A2368" i="4"/>
  <c r="B2368" i="4"/>
  <c r="C2370" i="4" l="1"/>
  <c r="A2369" i="4"/>
  <c r="B2369" i="4"/>
  <c r="C2371" i="4" l="1"/>
  <c r="A2370" i="4"/>
  <c r="B2370" i="4"/>
  <c r="C2372" i="4" l="1"/>
  <c r="B2371" i="4"/>
  <c r="A2371" i="4"/>
  <c r="C2373" i="4" l="1"/>
  <c r="A2372" i="4"/>
  <c r="B2372" i="4"/>
  <c r="C2374" i="4" l="1"/>
  <c r="B2373" i="4"/>
  <c r="A2373" i="4"/>
  <c r="C2375" i="4" l="1"/>
  <c r="B2374" i="4"/>
  <c r="A2374" i="4"/>
  <c r="C2376" i="4" l="1"/>
  <c r="A2375" i="4"/>
  <c r="B2375" i="4"/>
  <c r="C2377" i="4" l="1"/>
  <c r="A2376" i="4"/>
  <c r="B2376" i="4"/>
  <c r="C2378" i="4" l="1"/>
  <c r="B2377" i="4"/>
  <c r="A2377" i="4"/>
  <c r="C2379" i="4" l="1"/>
  <c r="A2378" i="4"/>
  <c r="B2378" i="4"/>
  <c r="C2380" i="4" l="1"/>
  <c r="B2379" i="4"/>
  <c r="A2379" i="4"/>
  <c r="C2381" i="4" l="1"/>
  <c r="A2380" i="4"/>
  <c r="B2380" i="4"/>
  <c r="C2382" i="4" l="1"/>
  <c r="A2381" i="4"/>
  <c r="B2381" i="4"/>
  <c r="C2383" i="4" l="1"/>
  <c r="B2382" i="4"/>
  <c r="A2382" i="4"/>
  <c r="C2384" i="4" l="1"/>
  <c r="B2383" i="4"/>
  <c r="A2383" i="4"/>
  <c r="C2385" i="4" l="1"/>
  <c r="A2384" i="4"/>
  <c r="B2384" i="4"/>
  <c r="C2386" i="4" l="1"/>
  <c r="A2385" i="4"/>
  <c r="B2385" i="4"/>
  <c r="C2387" i="4" l="1"/>
  <c r="A2386" i="4"/>
  <c r="B2386" i="4"/>
  <c r="C2388" i="4" l="1"/>
  <c r="A2387" i="4"/>
  <c r="B2387" i="4"/>
  <c r="C2389" i="4" l="1"/>
  <c r="A2388" i="4"/>
  <c r="B2388" i="4"/>
  <c r="C2390" i="4" l="1"/>
  <c r="B2389" i="4"/>
  <c r="A2389" i="4"/>
  <c r="C2391" i="4" l="1"/>
  <c r="B2390" i="4"/>
  <c r="A2390" i="4"/>
  <c r="C2392" i="4" l="1"/>
  <c r="A2391" i="4"/>
  <c r="B2391" i="4"/>
  <c r="C2393" i="4" l="1"/>
  <c r="A2392" i="4"/>
  <c r="B2392" i="4"/>
  <c r="C2394" i="4" l="1"/>
  <c r="B2393" i="4"/>
  <c r="A2393" i="4"/>
  <c r="C2395" i="4" l="1"/>
  <c r="A2394" i="4"/>
  <c r="B2394" i="4"/>
  <c r="C2396" i="4" l="1"/>
  <c r="B2395" i="4"/>
  <c r="A2395" i="4"/>
  <c r="C2397" i="4" l="1"/>
  <c r="A2396" i="4"/>
  <c r="B2396" i="4"/>
  <c r="C2398" i="4" l="1"/>
  <c r="A2397" i="4"/>
  <c r="B2397" i="4"/>
  <c r="C2399" i="4" l="1"/>
  <c r="B2398" i="4"/>
  <c r="A2398" i="4"/>
  <c r="C2400" i="4" l="1"/>
  <c r="B2399" i="4"/>
  <c r="A2399" i="4"/>
  <c r="C2401" i="4" l="1"/>
  <c r="A2400" i="4"/>
  <c r="B2400" i="4"/>
  <c r="C2402" i="4" l="1"/>
  <c r="B2401" i="4"/>
  <c r="A2401" i="4"/>
  <c r="C2403" i="4" l="1"/>
  <c r="A2402" i="4"/>
  <c r="B2402" i="4"/>
  <c r="C2404" i="4" l="1"/>
  <c r="B2403" i="4"/>
  <c r="A2403" i="4"/>
  <c r="C2405" i="4" l="1"/>
  <c r="A2404" i="4"/>
  <c r="B2404" i="4"/>
  <c r="C2406" i="4" l="1"/>
  <c r="B2405" i="4"/>
  <c r="A2405" i="4"/>
  <c r="C2407" i="4" l="1"/>
  <c r="B2406" i="4"/>
  <c r="A2406" i="4"/>
  <c r="C2408" i="4" l="1"/>
  <c r="B2407" i="4"/>
  <c r="A2407" i="4"/>
  <c r="C2409" i="4" l="1"/>
  <c r="A2408" i="4"/>
  <c r="B2408" i="4"/>
  <c r="C2410" i="4" l="1"/>
  <c r="A2409" i="4"/>
  <c r="B2409" i="4"/>
  <c r="C2411" i="4" l="1"/>
  <c r="A2410" i="4"/>
  <c r="B2410" i="4"/>
  <c r="C2412" i="4" l="1"/>
  <c r="B2411" i="4"/>
  <c r="A2411" i="4"/>
  <c r="C2413" i="4" l="1"/>
  <c r="A2412" i="4"/>
  <c r="B2412" i="4"/>
  <c r="C2414" i="4" l="1"/>
  <c r="A2413" i="4"/>
  <c r="B2413" i="4"/>
  <c r="C2415" i="4" l="1"/>
  <c r="B2414" i="4"/>
  <c r="A2414" i="4"/>
  <c r="C2416" i="4" l="1"/>
  <c r="B2415" i="4"/>
  <c r="A2415" i="4"/>
  <c r="C2417" i="4" l="1"/>
  <c r="A2416" i="4"/>
  <c r="B2416" i="4"/>
  <c r="C2418" i="4" l="1"/>
  <c r="A2417" i="4"/>
  <c r="B2417" i="4"/>
  <c r="C2419" i="4" l="1"/>
  <c r="A2418" i="4"/>
  <c r="B2418" i="4"/>
  <c r="C2420" i="4" l="1"/>
  <c r="B2419" i="4"/>
  <c r="A2419" i="4"/>
  <c r="C2421" i="4" l="1"/>
  <c r="A2420" i="4"/>
  <c r="B2420" i="4"/>
  <c r="C2422" i="4" l="1"/>
  <c r="A2421" i="4"/>
  <c r="B2421" i="4"/>
  <c r="C2423" i="4" l="1"/>
  <c r="B2422" i="4"/>
  <c r="A2422" i="4"/>
  <c r="C2424" i="4" l="1"/>
  <c r="B2423" i="4"/>
  <c r="A2423" i="4"/>
  <c r="C2425" i="4" l="1"/>
  <c r="A2424" i="4"/>
  <c r="B2424" i="4"/>
  <c r="C2426" i="4" l="1"/>
  <c r="A2425" i="4"/>
  <c r="B2425" i="4"/>
  <c r="C2427" i="4" l="1"/>
  <c r="A2426" i="4"/>
  <c r="B2426" i="4"/>
  <c r="C2428" i="4" l="1"/>
  <c r="A2427" i="4"/>
  <c r="B2427" i="4"/>
  <c r="C2429" i="4" l="1"/>
  <c r="A2428" i="4"/>
  <c r="B2428" i="4"/>
  <c r="C2430" i="4" l="1"/>
  <c r="A2429" i="4"/>
  <c r="B2429" i="4"/>
  <c r="C2431" i="4" l="1"/>
  <c r="B2430" i="4"/>
  <c r="A2430" i="4"/>
  <c r="C2432" i="4" l="1"/>
  <c r="B2431" i="4"/>
  <c r="A2431" i="4"/>
  <c r="C2433" i="4" l="1"/>
  <c r="A2432" i="4"/>
  <c r="B2432" i="4"/>
  <c r="C2434" i="4" l="1"/>
  <c r="A2433" i="4"/>
  <c r="B2433" i="4"/>
  <c r="C2435" i="4" l="1"/>
  <c r="A2434" i="4"/>
  <c r="B2434" i="4"/>
  <c r="C2436" i="4" l="1"/>
  <c r="A2435" i="4"/>
  <c r="B2435" i="4"/>
  <c r="C2437" i="4" l="1"/>
  <c r="A2436" i="4"/>
  <c r="B2436" i="4"/>
  <c r="C2438" i="4" l="1"/>
  <c r="A2437" i="4"/>
  <c r="B2437" i="4"/>
  <c r="C2439" i="4" l="1"/>
  <c r="B2438" i="4"/>
  <c r="A2438" i="4"/>
  <c r="C2440" i="4" l="1"/>
  <c r="B2439" i="4"/>
  <c r="A2439" i="4"/>
  <c r="C2441" i="4" l="1"/>
  <c r="A2440" i="4"/>
  <c r="B2440" i="4"/>
  <c r="C2442" i="4" l="1"/>
  <c r="A2441" i="4"/>
  <c r="B2441" i="4"/>
  <c r="C2443" i="4" l="1"/>
  <c r="A2442" i="4"/>
  <c r="B2442" i="4"/>
  <c r="C2444" i="4" l="1"/>
  <c r="B2443" i="4"/>
  <c r="A2443" i="4"/>
  <c r="C2445" i="4" l="1"/>
  <c r="A2444" i="4"/>
  <c r="B2444" i="4"/>
  <c r="C2446" i="4" l="1"/>
  <c r="A2445" i="4"/>
  <c r="B2445" i="4"/>
  <c r="C2447" i="4" l="1"/>
  <c r="B2446" i="4"/>
  <c r="A2446" i="4"/>
  <c r="C2448" i="4" l="1"/>
  <c r="A2447" i="4"/>
  <c r="B2447" i="4"/>
  <c r="C2449" i="4" l="1"/>
  <c r="A2448" i="4"/>
  <c r="B2448" i="4"/>
  <c r="C2450" i="4" l="1"/>
  <c r="A2449" i="4"/>
  <c r="B2449" i="4"/>
  <c r="C2451" i="4" l="1"/>
  <c r="A2450" i="4"/>
  <c r="B2450" i="4"/>
  <c r="C2452" i="4" l="1"/>
  <c r="B2451" i="4"/>
  <c r="A2451" i="4"/>
  <c r="C2453" i="4" l="1"/>
  <c r="A2452" i="4"/>
  <c r="B2452" i="4"/>
  <c r="C2454" i="4" l="1"/>
  <c r="A2453" i="4"/>
  <c r="B2453" i="4"/>
  <c r="C2455" i="4" l="1"/>
  <c r="B2454" i="4"/>
  <c r="A2454" i="4"/>
  <c r="C2456" i="4" l="1"/>
  <c r="A2455" i="4"/>
  <c r="B2455" i="4"/>
  <c r="C2457" i="4" l="1"/>
  <c r="A2456" i="4"/>
  <c r="B2456" i="4"/>
  <c r="C2458" i="4" l="1"/>
  <c r="A2457" i="4"/>
  <c r="B2457" i="4"/>
  <c r="C2459" i="4" l="1"/>
  <c r="A2458" i="4"/>
  <c r="B2458" i="4"/>
  <c r="C2460" i="4" l="1"/>
  <c r="B2459" i="4"/>
  <c r="A2459" i="4"/>
  <c r="C2461" i="4" l="1"/>
  <c r="A2460" i="4"/>
  <c r="B2460" i="4"/>
  <c r="C2462" i="4" l="1"/>
  <c r="B2461" i="4"/>
  <c r="A2461" i="4"/>
  <c r="C2463" i="4" l="1"/>
  <c r="B2462" i="4"/>
  <c r="A2462" i="4"/>
  <c r="C2464" i="4" l="1"/>
  <c r="B2463" i="4"/>
  <c r="A2463" i="4"/>
  <c r="C2465" i="4" l="1"/>
  <c r="A2464" i="4"/>
  <c r="B2464" i="4"/>
  <c r="C2466" i="4" l="1"/>
  <c r="B2465" i="4"/>
  <c r="A2465" i="4"/>
  <c r="C2467" i="4" l="1"/>
  <c r="A2466" i="4"/>
  <c r="B2466" i="4"/>
  <c r="C2468" i="4" l="1"/>
  <c r="A2467" i="4"/>
  <c r="B2467" i="4"/>
  <c r="C2469" i="4" l="1"/>
  <c r="A2468" i="4"/>
  <c r="B2468" i="4"/>
  <c r="C2470" i="4" l="1"/>
  <c r="A2469" i="4"/>
  <c r="B2469" i="4"/>
  <c r="C2471" i="4" l="1"/>
  <c r="B2470" i="4"/>
  <c r="A2470" i="4"/>
  <c r="C2472" i="4" l="1"/>
  <c r="B2471" i="4"/>
  <c r="A2471" i="4"/>
  <c r="C2473" i="4" l="1"/>
  <c r="A2472" i="4"/>
  <c r="B2472" i="4"/>
  <c r="C2474" i="4" l="1"/>
  <c r="A2473" i="4"/>
  <c r="B2473" i="4"/>
  <c r="C2475" i="4" l="1"/>
  <c r="A2474" i="4"/>
  <c r="B2474" i="4"/>
  <c r="C2476" i="4" l="1"/>
  <c r="B2475" i="4"/>
  <c r="A2475" i="4"/>
  <c r="C2477" i="4" l="1"/>
  <c r="A2476" i="4"/>
  <c r="B2476" i="4"/>
  <c r="C2478" i="4" l="1"/>
  <c r="A2477" i="4"/>
  <c r="B2477" i="4"/>
  <c r="C2479" i="4" l="1"/>
  <c r="B2478" i="4"/>
  <c r="A2478" i="4"/>
  <c r="C2480" i="4" l="1"/>
  <c r="B2479" i="4"/>
  <c r="A2479" i="4"/>
  <c r="C2481" i="4" l="1"/>
  <c r="A2480" i="4"/>
  <c r="B2480" i="4"/>
  <c r="C2482" i="4" l="1"/>
  <c r="A2481" i="4"/>
  <c r="B2481" i="4"/>
  <c r="C2483" i="4" l="1"/>
  <c r="A2482" i="4"/>
  <c r="B2482" i="4"/>
  <c r="C2484" i="4" l="1"/>
  <c r="B2483" i="4"/>
  <c r="A2483" i="4"/>
  <c r="C2485" i="4" l="1"/>
  <c r="A2484" i="4"/>
  <c r="B2484" i="4"/>
  <c r="C2486" i="4" l="1"/>
  <c r="B2485" i="4"/>
  <c r="A2485" i="4"/>
  <c r="C2487" i="4" l="1"/>
  <c r="B2486" i="4"/>
  <c r="A2486" i="4"/>
  <c r="C2488" i="4" l="1"/>
  <c r="B2487" i="4"/>
  <c r="A2487" i="4"/>
  <c r="C2489" i="4" l="1"/>
  <c r="A2488" i="4"/>
  <c r="B2488" i="4"/>
  <c r="C2490" i="4" l="1"/>
  <c r="A2489" i="4"/>
  <c r="B2489" i="4"/>
  <c r="C2491" i="4" l="1"/>
  <c r="A2490" i="4"/>
  <c r="B2490" i="4"/>
  <c r="C2492" i="4" l="1"/>
  <c r="A2491" i="4"/>
  <c r="B2491" i="4"/>
  <c r="C2493" i="4" l="1"/>
  <c r="A2492" i="4"/>
  <c r="B2492" i="4"/>
  <c r="C2494" i="4" l="1"/>
  <c r="A2493" i="4"/>
  <c r="B2493" i="4"/>
  <c r="C2495" i="4" l="1"/>
  <c r="B2494" i="4"/>
  <c r="A2494" i="4"/>
  <c r="C2496" i="4" l="1"/>
  <c r="B2495" i="4"/>
  <c r="A2495" i="4"/>
  <c r="C2497" i="4" l="1"/>
  <c r="A2496" i="4"/>
  <c r="B2496" i="4"/>
  <c r="C2498" i="4" l="1"/>
  <c r="A2497" i="4"/>
  <c r="B2497" i="4"/>
  <c r="C2499" i="4" l="1"/>
  <c r="A2498" i="4"/>
  <c r="B2498" i="4"/>
  <c r="C2500" i="4" l="1"/>
  <c r="B2499" i="4"/>
  <c r="A2499" i="4"/>
  <c r="C2501" i="4" l="1"/>
  <c r="A2500" i="4"/>
  <c r="B2500" i="4"/>
  <c r="C2502" i="4" l="1"/>
  <c r="A2501" i="4"/>
  <c r="B2501" i="4"/>
  <c r="B2502" i="4" l="1"/>
  <c r="C2503" i="4"/>
  <c r="A2502" i="4"/>
  <c r="C2504" i="4" l="1"/>
  <c r="B2503" i="4"/>
  <c r="A2503" i="4"/>
  <c r="C2505" i="4" l="1"/>
  <c r="A2504" i="4"/>
  <c r="B2504" i="4"/>
  <c r="C2506" i="4" l="1"/>
  <c r="A2505" i="4"/>
  <c r="B2505" i="4"/>
  <c r="C2507" i="4" l="1"/>
  <c r="A2506" i="4"/>
  <c r="B2506" i="4"/>
  <c r="C2508" i="4" l="1"/>
  <c r="B2507" i="4"/>
  <c r="A2507" i="4"/>
  <c r="C2509" i="4" l="1"/>
  <c r="A2508" i="4"/>
  <c r="B2508" i="4"/>
  <c r="C2510" i="4" l="1"/>
  <c r="A2509" i="4"/>
  <c r="B2509" i="4"/>
  <c r="C2511" i="4" l="1"/>
  <c r="B2510" i="4"/>
  <c r="A2510" i="4"/>
  <c r="C2512" i="4" l="1"/>
  <c r="B2511" i="4"/>
  <c r="A2511" i="4"/>
  <c r="C2513" i="4" l="1"/>
  <c r="A2512" i="4"/>
  <c r="B2512" i="4"/>
  <c r="C2514" i="4" l="1"/>
  <c r="A2513" i="4"/>
  <c r="B2513" i="4"/>
  <c r="C2515" i="4" l="1"/>
  <c r="A2514" i="4"/>
  <c r="B2514" i="4"/>
  <c r="C2516" i="4" l="1"/>
  <c r="B2515" i="4"/>
  <c r="A2515" i="4"/>
  <c r="C2517" i="4" l="1"/>
  <c r="A2516" i="4"/>
  <c r="B2516" i="4"/>
  <c r="C2518" i="4" l="1"/>
  <c r="A2517" i="4"/>
  <c r="B2517" i="4"/>
  <c r="C2519" i="4" l="1"/>
  <c r="B2518" i="4"/>
  <c r="A2518" i="4"/>
  <c r="C2520" i="4" l="1"/>
  <c r="B2519" i="4"/>
  <c r="A2519" i="4"/>
  <c r="C2521" i="4" l="1"/>
  <c r="A2520" i="4"/>
  <c r="B2520" i="4"/>
  <c r="C2522" i="4" l="1"/>
  <c r="A2521" i="4"/>
  <c r="B2521" i="4"/>
  <c r="C2523" i="4" l="1"/>
  <c r="A2522" i="4"/>
  <c r="B2522" i="4"/>
  <c r="C2524" i="4" l="1"/>
  <c r="B2523" i="4"/>
  <c r="A2523" i="4"/>
  <c r="C2525" i="4" l="1"/>
  <c r="A2524" i="4"/>
  <c r="B2524" i="4"/>
  <c r="C2526" i="4" l="1"/>
  <c r="A2525" i="4"/>
  <c r="B2525" i="4"/>
  <c r="C2527" i="4" l="1"/>
  <c r="B2526" i="4"/>
  <c r="A2526" i="4"/>
  <c r="C2528" i="4" l="1"/>
  <c r="B2527" i="4"/>
  <c r="A2527" i="4"/>
  <c r="C2529" i="4" l="1"/>
  <c r="A2528" i="4"/>
  <c r="B2528" i="4"/>
  <c r="C2530" i="4" l="1"/>
  <c r="A2529" i="4"/>
  <c r="B2529" i="4"/>
  <c r="C2531" i="4" l="1"/>
  <c r="A2530" i="4"/>
  <c r="B2530" i="4"/>
  <c r="C2532" i="4" l="1"/>
  <c r="B2531" i="4"/>
  <c r="A2531" i="4"/>
  <c r="C2533" i="4" l="1"/>
  <c r="A2532" i="4"/>
  <c r="B2532" i="4"/>
  <c r="C2534" i="4" l="1"/>
  <c r="A2533" i="4"/>
  <c r="B2533" i="4"/>
  <c r="C2535" i="4" l="1"/>
  <c r="B2534" i="4"/>
  <c r="A2534" i="4"/>
  <c r="C2536" i="4" l="1"/>
  <c r="B2535" i="4"/>
  <c r="A2535" i="4"/>
  <c r="C2537" i="4" l="1"/>
  <c r="A2536" i="4"/>
  <c r="B2536" i="4"/>
  <c r="C2538" i="4" l="1"/>
  <c r="A2537" i="4"/>
  <c r="B2537" i="4"/>
  <c r="C2539" i="4" l="1"/>
  <c r="A2538" i="4"/>
  <c r="B2538" i="4"/>
  <c r="C2540" i="4" l="1"/>
  <c r="B2539" i="4"/>
  <c r="A2539" i="4"/>
  <c r="C2541" i="4" l="1"/>
  <c r="A2540" i="4"/>
  <c r="B2540" i="4"/>
  <c r="C2542" i="4" l="1"/>
  <c r="A2541" i="4"/>
  <c r="B2541" i="4"/>
  <c r="C2543" i="4" l="1"/>
  <c r="B2542" i="4"/>
  <c r="A2542" i="4"/>
  <c r="C2544" i="4" l="1"/>
  <c r="B2543" i="4"/>
  <c r="A2543" i="4"/>
  <c r="C2545" i="4" l="1"/>
  <c r="A2544" i="4"/>
  <c r="B2544" i="4"/>
  <c r="C2546" i="4" l="1"/>
  <c r="B2545" i="4"/>
  <c r="A2545" i="4"/>
  <c r="C2547" i="4" l="1"/>
  <c r="A2546" i="4"/>
  <c r="B2546" i="4"/>
  <c r="C2548" i="4" l="1"/>
  <c r="B2547" i="4"/>
  <c r="A2547" i="4"/>
  <c r="C2549" i="4" l="1"/>
  <c r="A2548" i="4"/>
  <c r="B2548" i="4"/>
  <c r="C2550" i="4" l="1"/>
  <c r="A2549" i="4"/>
  <c r="B2549" i="4"/>
  <c r="C2551" i="4" l="1"/>
  <c r="B2550" i="4"/>
  <c r="A2550" i="4"/>
  <c r="C2552" i="4" l="1"/>
  <c r="B2551" i="4"/>
  <c r="A2551" i="4"/>
  <c r="C2553" i="4" l="1"/>
  <c r="A2552" i="4"/>
  <c r="B2552" i="4"/>
  <c r="C2554" i="4" l="1"/>
  <c r="A2553" i="4"/>
  <c r="B2553" i="4"/>
  <c r="C2555" i="4" l="1"/>
  <c r="A2554" i="4"/>
  <c r="B2554" i="4"/>
  <c r="C2556" i="4" l="1"/>
  <c r="A2555" i="4"/>
  <c r="B2555" i="4"/>
  <c r="C2557" i="4" l="1"/>
  <c r="A2556" i="4"/>
  <c r="B2556" i="4"/>
  <c r="C2558" i="4" l="1"/>
  <c r="B2557" i="4"/>
  <c r="A2557" i="4"/>
  <c r="C2559" i="4" l="1"/>
  <c r="B2558" i="4"/>
  <c r="A2558" i="4"/>
  <c r="C2560" i="4" l="1"/>
  <c r="B2559" i="4"/>
  <c r="A2559" i="4"/>
  <c r="C2561" i="4" l="1"/>
  <c r="A2560" i="4"/>
  <c r="B2560" i="4"/>
  <c r="C2562" i="4" l="1"/>
  <c r="B2561" i="4"/>
  <c r="A2561" i="4"/>
  <c r="C2563" i="4" l="1"/>
  <c r="B2562" i="4"/>
  <c r="A2562" i="4"/>
  <c r="C2564" i="4" l="1"/>
  <c r="B2563" i="4"/>
  <c r="A2563" i="4"/>
  <c r="C2565" i="4" l="1"/>
  <c r="A2564" i="4"/>
  <c r="B2564" i="4"/>
  <c r="C2566" i="4" l="1"/>
  <c r="A2565" i="4"/>
  <c r="B2565" i="4"/>
  <c r="C2567" i="4" l="1"/>
  <c r="B2566" i="4"/>
  <c r="A2566" i="4"/>
  <c r="C2568" i="4" l="1"/>
  <c r="B2567" i="4"/>
  <c r="A2567" i="4"/>
  <c r="C2569" i="4" l="1"/>
  <c r="A2568" i="4"/>
  <c r="B2568" i="4"/>
  <c r="C2570" i="4" l="1"/>
  <c r="B2569" i="4"/>
  <c r="A2569" i="4"/>
  <c r="C2571" i="4" l="1"/>
  <c r="A2570" i="4"/>
  <c r="B2570" i="4"/>
  <c r="C2572" i="4" l="1"/>
  <c r="A2571" i="4"/>
  <c r="B2571" i="4"/>
  <c r="C2573" i="4" l="1"/>
  <c r="A2572" i="4"/>
  <c r="B2572" i="4"/>
  <c r="C2574" i="4" l="1"/>
  <c r="A2573" i="4"/>
  <c r="B2573" i="4"/>
  <c r="C2575" i="4" l="1"/>
  <c r="B2574" i="4"/>
  <c r="A2574" i="4"/>
  <c r="C2576" i="4" l="1"/>
  <c r="B2575" i="4"/>
  <c r="A2575" i="4"/>
  <c r="C2577" i="4" l="1"/>
  <c r="A2576" i="4"/>
  <c r="B2576" i="4"/>
  <c r="C2578" i="4" l="1"/>
  <c r="A2577" i="4"/>
  <c r="B2577" i="4"/>
  <c r="C2579" i="4" l="1"/>
  <c r="A2578" i="4"/>
  <c r="B2578" i="4"/>
  <c r="C2580" i="4" l="1"/>
  <c r="B2579" i="4"/>
  <c r="A2579" i="4"/>
  <c r="C2581" i="4" l="1"/>
  <c r="A2580" i="4"/>
  <c r="B2580" i="4"/>
  <c r="C2582" i="4" l="1"/>
  <c r="A2581" i="4"/>
  <c r="B2581" i="4"/>
  <c r="C2583" i="4" l="1"/>
  <c r="B2582" i="4"/>
  <c r="A2582" i="4"/>
  <c r="C2584" i="4" l="1"/>
  <c r="B2583" i="4"/>
  <c r="A2583" i="4"/>
  <c r="C2585" i="4" l="1"/>
  <c r="A2584" i="4"/>
  <c r="B2584" i="4"/>
  <c r="C2586" i="4" l="1"/>
  <c r="A2585" i="4"/>
  <c r="B2585" i="4"/>
  <c r="C2587" i="4" l="1"/>
  <c r="A2586" i="4"/>
  <c r="B2586" i="4"/>
  <c r="C2588" i="4" l="1"/>
  <c r="B2587" i="4"/>
  <c r="A2587" i="4"/>
  <c r="C2589" i="4" l="1"/>
  <c r="A2588" i="4"/>
  <c r="B2588" i="4"/>
  <c r="C2590" i="4" l="1"/>
  <c r="A2589" i="4"/>
  <c r="B2589" i="4"/>
  <c r="C2591" i="4" l="1"/>
  <c r="B2590" i="4"/>
  <c r="A2590" i="4"/>
  <c r="C2592" i="4" l="1"/>
  <c r="A2591" i="4"/>
  <c r="B2591" i="4"/>
  <c r="C2593" i="4" l="1"/>
  <c r="A2592" i="4"/>
  <c r="B2592" i="4"/>
  <c r="C2594" i="4" l="1"/>
  <c r="A2593" i="4"/>
  <c r="B2593" i="4"/>
  <c r="C2595" i="4" l="1"/>
  <c r="A2594" i="4"/>
  <c r="B2594" i="4"/>
  <c r="C2596" i="4" l="1"/>
  <c r="A2595" i="4"/>
  <c r="B2595" i="4"/>
  <c r="C2597" i="4" l="1"/>
  <c r="A2596" i="4"/>
  <c r="B2596" i="4"/>
  <c r="C2598" i="4" l="1"/>
  <c r="A2597" i="4"/>
  <c r="B2597" i="4"/>
  <c r="C2599" i="4" l="1"/>
  <c r="B2598" i="4"/>
  <c r="A2598" i="4"/>
  <c r="C2600" i="4" l="1"/>
  <c r="A2599" i="4"/>
  <c r="B2599" i="4"/>
  <c r="C2601" i="4" l="1"/>
  <c r="A2600" i="4"/>
  <c r="B2600" i="4"/>
  <c r="C2602" i="4" l="1"/>
  <c r="A2601" i="4"/>
  <c r="B2601" i="4"/>
  <c r="C2603" i="4" l="1"/>
  <c r="A2602" i="4"/>
  <c r="B2602" i="4"/>
  <c r="C2604" i="4" l="1"/>
  <c r="A2603" i="4"/>
  <c r="B2603" i="4"/>
  <c r="C2605" i="4" l="1"/>
  <c r="A2604" i="4"/>
  <c r="B2604" i="4"/>
  <c r="C2606" i="4" l="1"/>
  <c r="A2605" i="4"/>
  <c r="B2605" i="4"/>
  <c r="C2607" i="4" l="1"/>
  <c r="B2606" i="4"/>
  <c r="A2606" i="4"/>
  <c r="C2608" i="4" l="1"/>
  <c r="A2607" i="4"/>
  <c r="B2607" i="4"/>
  <c r="C2609" i="4" l="1"/>
  <c r="A2608" i="4"/>
  <c r="B2608" i="4"/>
  <c r="C2610" i="4" l="1"/>
  <c r="A2609" i="4"/>
  <c r="B2609" i="4"/>
  <c r="C2611" i="4" l="1"/>
  <c r="A2610" i="4"/>
  <c r="B2610" i="4"/>
  <c r="C2612" i="4" l="1"/>
  <c r="B2611" i="4"/>
  <c r="A2611" i="4"/>
  <c r="C2613" i="4" l="1"/>
  <c r="A2612" i="4"/>
  <c r="B2612" i="4"/>
  <c r="C2614" i="4" l="1"/>
  <c r="A2613" i="4"/>
  <c r="B2613" i="4"/>
  <c r="C2615" i="4" l="1"/>
  <c r="B2614" i="4"/>
  <c r="A2614" i="4"/>
  <c r="C2616" i="4" l="1"/>
  <c r="B2615" i="4"/>
  <c r="A2615" i="4"/>
  <c r="C2617" i="4" l="1"/>
  <c r="A2616" i="4"/>
  <c r="B2616" i="4"/>
  <c r="C2618" i="4" l="1"/>
  <c r="A2617" i="4"/>
  <c r="B2617" i="4"/>
  <c r="C2619" i="4" l="1"/>
  <c r="A2618" i="4"/>
  <c r="B2618" i="4"/>
  <c r="C2620" i="4" l="1"/>
  <c r="A2619" i="4"/>
  <c r="B2619" i="4"/>
  <c r="C2621" i="4" l="1"/>
  <c r="A2620" i="4"/>
  <c r="B2620" i="4"/>
  <c r="C2622" i="4" l="1"/>
  <c r="B2621" i="4"/>
  <c r="A2621" i="4"/>
  <c r="C2623" i="4" l="1"/>
  <c r="B2622" i="4"/>
  <c r="A2622" i="4"/>
  <c r="C2624" i="4" l="1"/>
  <c r="B2623" i="4"/>
  <c r="A2623" i="4"/>
  <c r="C2625" i="4" l="1"/>
  <c r="A2624" i="4"/>
  <c r="B2624" i="4"/>
  <c r="C2626" i="4" l="1"/>
  <c r="A2625" i="4"/>
  <c r="B2625" i="4"/>
  <c r="C2627" i="4" l="1"/>
  <c r="A2626" i="4"/>
  <c r="B2626" i="4"/>
  <c r="C2628" i="4" l="1"/>
  <c r="A2627" i="4"/>
  <c r="B2627" i="4"/>
  <c r="C2629" i="4" l="1"/>
  <c r="A2628" i="4"/>
  <c r="B2628" i="4"/>
  <c r="C2630" i="4" l="1"/>
  <c r="A2629" i="4"/>
  <c r="B2629" i="4"/>
  <c r="C2631" i="4" l="1"/>
  <c r="B2630" i="4"/>
  <c r="A2630" i="4"/>
  <c r="C2632" i="4" l="1"/>
  <c r="B2631" i="4"/>
  <c r="A2631" i="4"/>
  <c r="C2633" i="4" l="1"/>
  <c r="A2632" i="4"/>
  <c r="B2632" i="4"/>
  <c r="C2634" i="4" l="1"/>
  <c r="A2633" i="4"/>
  <c r="B2633" i="4"/>
  <c r="C2635" i="4" l="1"/>
  <c r="A2634" i="4"/>
  <c r="B2634" i="4"/>
  <c r="C2636" i="4" l="1"/>
  <c r="B2635" i="4"/>
  <c r="A2635" i="4"/>
  <c r="C2637" i="4" l="1"/>
  <c r="A2636" i="4"/>
  <c r="B2636" i="4"/>
  <c r="C2638" i="4" l="1"/>
  <c r="A2637" i="4"/>
  <c r="B2637" i="4"/>
  <c r="C2639" i="4" l="1"/>
  <c r="B2638" i="4"/>
  <c r="A2638" i="4"/>
  <c r="C2640" i="4" l="1"/>
  <c r="A2639" i="4"/>
  <c r="B2639" i="4"/>
  <c r="C2641" i="4" l="1"/>
  <c r="A2640" i="4"/>
  <c r="B2640" i="4"/>
  <c r="C2642" i="4" l="1"/>
  <c r="A2641" i="4"/>
  <c r="B2641" i="4"/>
  <c r="C2643" i="4" l="1"/>
  <c r="A2642" i="4"/>
  <c r="B2642" i="4"/>
  <c r="C2644" i="4" l="1"/>
  <c r="B2643" i="4"/>
  <c r="A2643" i="4"/>
  <c r="C2645" i="4" l="1"/>
  <c r="A2644" i="4"/>
  <c r="B2644" i="4"/>
  <c r="C2646" i="4" l="1"/>
  <c r="A2645" i="4"/>
  <c r="B2645" i="4"/>
  <c r="C2647" i="4" l="1"/>
  <c r="B2646" i="4"/>
  <c r="A2646" i="4"/>
  <c r="C2648" i="4" l="1"/>
  <c r="B2647" i="4"/>
  <c r="A2647" i="4"/>
  <c r="C2649" i="4" l="1"/>
  <c r="A2648" i="4"/>
  <c r="B2648" i="4"/>
  <c r="C2650" i="4" l="1"/>
  <c r="A2649" i="4"/>
  <c r="B2649" i="4"/>
  <c r="C2651" i="4" l="1"/>
  <c r="A2650" i="4"/>
  <c r="B2650" i="4"/>
  <c r="C2652" i="4" l="1"/>
  <c r="B2651" i="4"/>
  <c r="A2651" i="4"/>
  <c r="C2653" i="4" l="1"/>
  <c r="A2652" i="4"/>
  <c r="B2652" i="4"/>
  <c r="C2654" i="4" l="1"/>
  <c r="A2653" i="4"/>
  <c r="B2653" i="4"/>
  <c r="C2655" i="4" l="1"/>
  <c r="B2654" i="4"/>
  <c r="A2654" i="4"/>
  <c r="C2656" i="4" l="1"/>
  <c r="B2655" i="4"/>
  <c r="A2655" i="4"/>
  <c r="C2657" i="4" l="1"/>
  <c r="A2656" i="4"/>
  <c r="B2656" i="4"/>
  <c r="C2658" i="4" l="1"/>
  <c r="B2657" i="4"/>
  <c r="A2657" i="4"/>
  <c r="C2659" i="4" l="1"/>
  <c r="A2658" i="4"/>
  <c r="B2658" i="4"/>
  <c r="C2660" i="4" l="1"/>
  <c r="B2659" i="4"/>
  <c r="A2659" i="4"/>
  <c r="C2661" i="4" l="1"/>
  <c r="A2660" i="4"/>
  <c r="B2660" i="4"/>
  <c r="C2662" i="4" l="1"/>
  <c r="B2661" i="4"/>
  <c r="A2661" i="4"/>
  <c r="C2663" i="4" l="1"/>
  <c r="B2662" i="4"/>
  <c r="A2662" i="4"/>
  <c r="C2664" i="4" l="1"/>
  <c r="B2663" i="4"/>
  <c r="A2663" i="4"/>
  <c r="C2665" i="4" l="1"/>
  <c r="A2664" i="4"/>
  <c r="B2664" i="4"/>
  <c r="C2666" i="4" l="1"/>
  <c r="A2665" i="4"/>
  <c r="B2665" i="4"/>
  <c r="C2667" i="4" l="1"/>
  <c r="A2666" i="4"/>
  <c r="B2666" i="4"/>
  <c r="C2668" i="4" l="1"/>
  <c r="B2667" i="4"/>
  <c r="A2667" i="4"/>
  <c r="C2669" i="4" l="1"/>
  <c r="A2668" i="4"/>
  <c r="B2668" i="4"/>
  <c r="C2670" i="4" l="1"/>
  <c r="A2669" i="4"/>
  <c r="B2669" i="4"/>
  <c r="C2671" i="4" l="1"/>
  <c r="B2670" i="4"/>
  <c r="A2670" i="4"/>
  <c r="C2672" i="4" l="1"/>
  <c r="B2671" i="4"/>
  <c r="A2671" i="4"/>
  <c r="C2673" i="4" l="1"/>
  <c r="A2672" i="4"/>
  <c r="B2672" i="4"/>
  <c r="C2674" i="4" l="1"/>
  <c r="B2673" i="4"/>
  <c r="A2673" i="4"/>
  <c r="C2675" i="4" l="1"/>
  <c r="B2674" i="4"/>
  <c r="A2674" i="4"/>
  <c r="C2676" i="4" l="1"/>
  <c r="B2675" i="4"/>
  <c r="A2675" i="4"/>
  <c r="C2677" i="4" l="1"/>
  <c r="A2676" i="4"/>
  <c r="B2676" i="4"/>
  <c r="C2678" i="4" l="1"/>
  <c r="A2677" i="4"/>
  <c r="B2677" i="4"/>
  <c r="C2679" i="4" l="1"/>
  <c r="B2678" i="4"/>
  <c r="A2678" i="4"/>
  <c r="C2680" i="4" l="1"/>
  <c r="B2679" i="4"/>
  <c r="A2679" i="4"/>
  <c r="C2681" i="4" l="1"/>
  <c r="A2680" i="4"/>
  <c r="B2680" i="4"/>
  <c r="C2682" i="4" l="1"/>
  <c r="B2681" i="4"/>
  <c r="A2681" i="4"/>
  <c r="C2683" i="4" l="1"/>
  <c r="A2682" i="4"/>
  <c r="B2682" i="4"/>
  <c r="C2684" i="4" l="1"/>
  <c r="B2683" i="4"/>
  <c r="A2683" i="4"/>
  <c r="C2685" i="4" l="1"/>
  <c r="A2684" i="4"/>
  <c r="B2684" i="4"/>
  <c r="C2686" i="4" l="1"/>
  <c r="A2685" i="4"/>
  <c r="B2685" i="4"/>
  <c r="C2687" i="4" l="1"/>
  <c r="B2686" i="4"/>
  <c r="A2686" i="4"/>
  <c r="C2688" i="4" l="1"/>
  <c r="B2687" i="4"/>
  <c r="A2687" i="4"/>
  <c r="C2689" i="4" l="1"/>
  <c r="A2688" i="4"/>
  <c r="B2688" i="4"/>
  <c r="C2690" i="4" l="1"/>
  <c r="A2689" i="4"/>
  <c r="B2689" i="4"/>
  <c r="C2691" i="4" l="1"/>
  <c r="A2690" i="4"/>
  <c r="B2690" i="4"/>
  <c r="C2692" i="4" l="1"/>
  <c r="B2691" i="4"/>
  <c r="A2691" i="4"/>
  <c r="C2693" i="4" l="1"/>
  <c r="A2692" i="4"/>
  <c r="B2692" i="4"/>
  <c r="C2694" i="4" l="1"/>
  <c r="A2693" i="4"/>
  <c r="B2693" i="4"/>
  <c r="C2695" i="4" l="1"/>
  <c r="B2694" i="4"/>
  <c r="A2694" i="4"/>
  <c r="C2696" i="4" l="1"/>
  <c r="B2695" i="4"/>
  <c r="A2695" i="4"/>
  <c r="C2697" i="4" l="1"/>
  <c r="A2696" i="4"/>
  <c r="B2696" i="4"/>
  <c r="C2698" i="4" l="1"/>
  <c r="A2697" i="4"/>
  <c r="B2697" i="4"/>
  <c r="C2699" i="4" l="1"/>
  <c r="A2698" i="4"/>
  <c r="B2698" i="4"/>
  <c r="C2700" i="4" l="1"/>
  <c r="A2699" i="4"/>
  <c r="B2699" i="4"/>
  <c r="C2701" i="4" l="1"/>
  <c r="A2700" i="4"/>
  <c r="B2700" i="4"/>
  <c r="C2702" i="4" l="1"/>
  <c r="A2701" i="4"/>
  <c r="B2701" i="4"/>
  <c r="C2703" i="4" l="1"/>
  <c r="B2702" i="4"/>
  <c r="A2702" i="4"/>
  <c r="C2704" i="4" l="1"/>
  <c r="A2703" i="4"/>
  <c r="B2703" i="4"/>
  <c r="C2705" i="4" l="1"/>
  <c r="A2704" i="4"/>
  <c r="B2704" i="4"/>
  <c r="C2706" i="4" l="1"/>
  <c r="B2705" i="4"/>
  <c r="A2705" i="4"/>
  <c r="C2707" i="4" l="1"/>
  <c r="A2706" i="4"/>
  <c r="B2706" i="4"/>
  <c r="C2708" i="4" l="1"/>
  <c r="A2707" i="4"/>
  <c r="B2707" i="4"/>
  <c r="C2709" i="4" l="1"/>
  <c r="A2708" i="4"/>
  <c r="B2708" i="4"/>
  <c r="C2710" i="4" l="1"/>
  <c r="B2709" i="4"/>
  <c r="A2709" i="4"/>
  <c r="C2711" i="4" l="1"/>
  <c r="B2710" i="4"/>
  <c r="A2710" i="4"/>
  <c r="C2712" i="4" l="1"/>
  <c r="B2711" i="4"/>
  <c r="A2711" i="4"/>
  <c r="C2713" i="4" l="1"/>
  <c r="A2712" i="4"/>
  <c r="B2712" i="4"/>
  <c r="C2714" i="4" l="1"/>
  <c r="A2713" i="4"/>
  <c r="B2713" i="4"/>
  <c r="C2715" i="4" l="1"/>
  <c r="A2714" i="4"/>
  <c r="B2714" i="4"/>
  <c r="C2716" i="4" l="1"/>
  <c r="B2715" i="4"/>
  <c r="A2715" i="4"/>
  <c r="C2717" i="4" l="1"/>
  <c r="A2716" i="4"/>
  <c r="B2716" i="4"/>
  <c r="C2718" i="4" l="1"/>
  <c r="A2717" i="4"/>
  <c r="B2717" i="4"/>
  <c r="C2719" i="4" l="1"/>
  <c r="B2718" i="4"/>
  <c r="A2718" i="4"/>
  <c r="C2720" i="4" l="1"/>
  <c r="B2719" i="4"/>
  <c r="A2719" i="4"/>
  <c r="C2721" i="4" l="1"/>
  <c r="A2720" i="4"/>
  <c r="B2720" i="4"/>
  <c r="C2722" i="4" l="1"/>
  <c r="B2721" i="4"/>
  <c r="A2721" i="4"/>
  <c r="C2723" i="4" l="1"/>
  <c r="A2722" i="4"/>
  <c r="B2722" i="4"/>
  <c r="C2724" i="4" l="1"/>
  <c r="B2723" i="4"/>
  <c r="A2723" i="4"/>
  <c r="C2725" i="4" l="1"/>
  <c r="A2724" i="4"/>
  <c r="B2724" i="4"/>
  <c r="C2726" i="4" l="1"/>
  <c r="A2725" i="4"/>
  <c r="B2725" i="4"/>
  <c r="C2727" i="4" l="1"/>
  <c r="B2726" i="4"/>
  <c r="A2726" i="4"/>
  <c r="C2728" i="4" l="1"/>
  <c r="B2727" i="4"/>
  <c r="A2727" i="4"/>
  <c r="C2729" i="4" l="1"/>
  <c r="A2728" i="4"/>
  <c r="B2728" i="4"/>
  <c r="C2730" i="4" l="1"/>
  <c r="A2729" i="4"/>
  <c r="B2729" i="4"/>
  <c r="C2731" i="4" l="1"/>
  <c r="A2730" i="4"/>
  <c r="B2730" i="4"/>
  <c r="C2732" i="4" l="1"/>
  <c r="A2731" i="4"/>
  <c r="B2731" i="4"/>
  <c r="C2733" i="4" l="1"/>
  <c r="A2732" i="4"/>
  <c r="B2732" i="4"/>
  <c r="C2734" i="4" l="1"/>
  <c r="A2733" i="4"/>
  <c r="B2733" i="4"/>
  <c r="C2735" i="4" l="1"/>
  <c r="B2734" i="4"/>
  <c r="A2734" i="4"/>
  <c r="C2736" i="4" l="1"/>
  <c r="B2735" i="4"/>
  <c r="A2735" i="4"/>
  <c r="C2737" i="4" l="1"/>
  <c r="A2736" i="4"/>
  <c r="B2736" i="4"/>
  <c r="C2738" i="4" l="1"/>
  <c r="B2737" i="4"/>
  <c r="A2737" i="4"/>
  <c r="C2739" i="4" l="1"/>
  <c r="A2738" i="4"/>
  <c r="B2738" i="4"/>
  <c r="C2740" i="4" l="1"/>
  <c r="B2739" i="4"/>
  <c r="A2739" i="4"/>
  <c r="C2741" i="4" l="1"/>
  <c r="A2740" i="4"/>
  <c r="B2740" i="4"/>
  <c r="C2742" i="4" l="1"/>
  <c r="B2741" i="4"/>
  <c r="A2741" i="4"/>
  <c r="C2743" i="4" l="1"/>
  <c r="B2742" i="4"/>
  <c r="A2742" i="4"/>
  <c r="C2744" i="4" l="1"/>
  <c r="B2743" i="4"/>
  <c r="A2743" i="4"/>
  <c r="C2745" i="4" l="1"/>
  <c r="A2744" i="4"/>
  <c r="B2744" i="4"/>
  <c r="C2746" i="4" l="1"/>
  <c r="A2745" i="4"/>
  <c r="B2745" i="4"/>
  <c r="C2747" i="4" l="1"/>
  <c r="A2746" i="4"/>
  <c r="B2746" i="4"/>
  <c r="C2748" i="4" l="1"/>
  <c r="B2747" i="4"/>
  <c r="A2747" i="4"/>
  <c r="C2749" i="4" l="1"/>
  <c r="A2748" i="4"/>
  <c r="B2748" i="4"/>
  <c r="C2750" i="4" l="1"/>
  <c r="A2749" i="4"/>
  <c r="B2749" i="4"/>
  <c r="C2751" i="4" l="1"/>
  <c r="B2750" i="4"/>
  <c r="A2750" i="4"/>
  <c r="C2752" i="4" l="1"/>
  <c r="B2751" i="4"/>
  <c r="A2751" i="4"/>
  <c r="C2753" i="4" l="1"/>
  <c r="A2752" i="4"/>
  <c r="B2752" i="4"/>
  <c r="C2754" i="4" l="1"/>
  <c r="A2753" i="4"/>
  <c r="B2753" i="4"/>
  <c r="C2755" i="4" l="1"/>
  <c r="A2754" i="4"/>
  <c r="B2754" i="4"/>
  <c r="C2756" i="4" l="1"/>
  <c r="B2755" i="4"/>
  <c r="A2755" i="4"/>
  <c r="C2757" i="4" l="1"/>
  <c r="A2756" i="4"/>
  <c r="B2756" i="4"/>
  <c r="C2758" i="4" l="1"/>
  <c r="B2757" i="4"/>
  <c r="A2757" i="4"/>
  <c r="B2758" i="4" l="1"/>
  <c r="A2758" i="4"/>
  <c r="C2759" i="4"/>
  <c r="C2760" i="4" l="1"/>
  <c r="B2759" i="4"/>
  <c r="A2759" i="4"/>
  <c r="C2761" i="4" l="1"/>
  <c r="A2760" i="4"/>
  <c r="B2760" i="4"/>
  <c r="C2762" i="4" l="1"/>
  <c r="B2761" i="4"/>
  <c r="A2761" i="4"/>
  <c r="C2763" i="4" l="1"/>
  <c r="A2762" i="4"/>
  <c r="B2762" i="4"/>
  <c r="C2764" i="4" l="1"/>
  <c r="A2763" i="4"/>
  <c r="B2763" i="4"/>
  <c r="A2764" i="4" l="1"/>
  <c r="B2764" i="4"/>
  <c r="C2765" i="4"/>
  <c r="C2766" i="4" l="1"/>
  <c r="B2765" i="4"/>
  <c r="A2765" i="4"/>
  <c r="C2767" i="4" l="1"/>
  <c r="B2766" i="4"/>
  <c r="A2766" i="4"/>
  <c r="C2768" i="4" l="1"/>
  <c r="B2767" i="4"/>
  <c r="A2767" i="4"/>
  <c r="C2769" i="4" l="1"/>
  <c r="A2768" i="4"/>
  <c r="B2768" i="4"/>
  <c r="C2770" i="4" l="1"/>
  <c r="B2769" i="4"/>
  <c r="A2769" i="4"/>
  <c r="C2771" i="4" l="1"/>
  <c r="A2770" i="4"/>
  <c r="B2770" i="4"/>
  <c r="C2772" i="4" l="1"/>
  <c r="A2771" i="4"/>
  <c r="B2771" i="4"/>
  <c r="C2773" i="4" l="1"/>
  <c r="A2772" i="4"/>
  <c r="B2772" i="4"/>
  <c r="C2774" i="4" l="1"/>
  <c r="B2773" i="4"/>
  <c r="A2773" i="4"/>
  <c r="C2775" i="4" l="1"/>
  <c r="B2774" i="4"/>
  <c r="A2774" i="4"/>
  <c r="C2776" i="4" l="1"/>
  <c r="B2775" i="4"/>
  <c r="A2775" i="4"/>
  <c r="C2777" i="4" l="1"/>
  <c r="A2776" i="4"/>
  <c r="B2776" i="4"/>
  <c r="C2778" i="4" l="1"/>
  <c r="B2777" i="4"/>
  <c r="A2777" i="4"/>
  <c r="C2779" i="4" l="1"/>
  <c r="A2778" i="4"/>
  <c r="B2778" i="4"/>
  <c r="C2780" i="4" l="1"/>
  <c r="B2779" i="4"/>
  <c r="A2779" i="4"/>
  <c r="C2781" i="4" l="1"/>
  <c r="A2780" i="4"/>
  <c r="B2780" i="4"/>
  <c r="C2782" i="4" l="1"/>
  <c r="A2781" i="4"/>
  <c r="B2781" i="4"/>
  <c r="C2783" i="4" l="1"/>
  <c r="B2782" i="4"/>
  <c r="A2782" i="4"/>
  <c r="C2784" i="4" l="1"/>
  <c r="B2783" i="4"/>
  <c r="A2783" i="4"/>
  <c r="C2785" i="4" l="1"/>
  <c r="A2784" i="4"/>
  <c r="B2784" i="4"/>
  <c r="C2786" i="4" l="1"/>
  <c r="B2785" i="4"/>
  <c r="A2785" i="4"/>
  <c r="C2787" i="4" l="1"/>
  <c r="A2786" i="4"/>
  <c r="B2786" i="4"/>
  <c r="C2788" i="4" l="1"/>
  <c r="B2787" i="4"/>
  <c r="A2787" i="4"/>
  <c r="C2789" i="4" l="1"/>
  <c r="A2788" i="4"/>
  <c r="B2788" i="4"/>
  <c r="C2790" i="4" l="1"/>
  <c r="A2789" i="4"/>
  <c r="B2789" i="4"/>
  <c r="C2791" i="4" l="1"/>
  <c r="B2790" i="4"/>
  <c r="A2790" i="4"/>
  <c r="C2792" i="4" l="1"/>
  <c r="B2791" i="4"/>
  <c r="A2791" i="4"/>
  <c r="C2793" i="4" l="1"/>
  <c r="A2792" i="4"/>
  <c r="B2792" i="4"/>
  <c r="C2794" i="4" l="1"/>
  <c r="A2793" i="4"/>
  <c r="B2793" i="4"/>
  <c r="C2795" i="4" l="1"/>
  <c r="A2794" i="4"/>
  <c r="B2794" i="4"/>
  <c r="C2796" i="4" l="1"/>
  <c r="B2795" i="4"/>
  <c r="A2795" i="4"/>
  <c r="C2797" i="4" l="1"/>
  <c r="A2796" i="4"/>
  <c r="B2796" i="4"/>
  <c r="C2798" i="4" l="1"/>
  <c r="A2797" i="4"/>
  <c r="B2797" i="4"/>
  <c r="C2799" i="4" l="1"/>
  <c r="B2798" i="4"/>
  <c r="A2798" i="4"/>
  <c r="C2800" i="4" l="1"/>
  <c r="B2799" i="4"/>
  <c r="A2799" i="4"/>
  <c r="C2801" i="4" l="1"/>
  <c r="A2800" i="4"/>
  <c r="B2800" i="4"/>
  <c r="C2802" i="4" l="1"/>
  <c r="B2801" i="4"/>
  <c r="A2801" i="4"/>
  <c r="C2803" i="4" l="1"/>
  <c r="A2802" i="4"/>
  <c r="B2802" i="4"/>
  <c r="C2804" i="4" l="1"/>
  <c r="B2803" i="4"/>
  <c r="A2803" i="4"/>
  <c r="C2805" i="4" l="1"/>
  <c r="A2804" i="4"/>
  <c r="B2804" i="4"/>
  <c r="C2806" i="4" l="1"/>
  <c r="A2805" i="4"/>
  <c r="B2805" i="4"/>
  <c r="C2807" i="4" l="1"/>
  <c r="B2806" i="4"/>
  <c r="A2806" i="4"/>
  <c r="C2808" i="4" l="1"/>
  <c r="B2807" i="4"/>
  <c r="A2807" i="4"/>
  <c r="C2809" i="4" l="1"/>
  <c r="A2808" i="4"/>
  <c r="B2808" i="4"/>
  <c r="C2810" i="4" l="1"/>
  <c r="A2809" i="4"/>
  <c r="B2809" i="4"/>
  <c r="C2811" i="4" l="1"/>
  <c r="A2810" i="4"/>
  <c r="B2810" i="4"/>
  <c r="C2812" i="4" l="1"/>
  <c r="B2811" i="4"/>
  <c r="A2811" i="4"/>
  <c r="C2813" i="4" l="1"/>
  <c r="A2812" i="4"/>
  <c r="B2812" i="4"/>
  <c r="C2814" i="4" l="1"/>
  <c r="A2813" i="4"/>
  <c r="B2813" i="4"/>
  <c r="C2815" i="4" l="1"/>
  <c r="B2814" i="4"/>
  <c r="A2814" i="4"/>
  <c r="C2816" i="4" l="1"/>
  <c r="B2815" i="4"/>
  <c r="A2815" i="4"/>
  <c r="C2817" i="4" l="1"/>
  <c r="A2816" i="4"/>
  <c r="B2816" i="4"/>
  <c r="C2818" i="4" l="1"/>
  <c r="B2817" i="4"/>
  <c r="A2817" i="4"/>
  <c r="C2819" i="4" l="1"/>
  <c r="A2818" i="4"/>
  <c r="B2818" i="4"/>
  <c r="C2820" i="4" l="1"/>
  <c r="A2819" i="4"/>
  <c r="B2819" i="4"/>
  <c r="C2821" i="4" l="1"/>
  <c r="A2820" i="4"/>
  <c r="B2820" i="4"/>
  <c r="C2822" i="4" l="1"/>
  <c r="A2821" i="4"/>
  <c r="B2821" i="4"/>
  <c r="C2823" i="4" l="1"/>
  <c r="B2822" i="4"/>
  <c r="A2822" i="4"/>
  <c r="C2824" i="4" l="1"/>
  <c r="B2823" i="4"/>
  <c r="A2823" i="4"/>
  <c r="C2825" i="4" l="1"/>
  <c r="A2824" i="4"/>
  <c r="B2824" i="4"/>
  <c r="C2826" i="4" l="1"/>
  <c r="A2825" i="4"/>
  <c r="B2825" i="4"/>
  <c r="C2827" i="4" l="1"/>
  <c r="A2826" i="4"/>
  <c r="B2826" i="4"/>
  <c r="C2828" i="4" l="1"/>
  <c r="A2827" i="4"/>
  <c r="B2827" i="4"/>
  <c r="C2829" i="4" l="1"/>
  <c r="A2828" i="4"/>
  <c r="B2828" i="4"/>
  <c r="C2830" i="4" l="1"/>
  <c r="B2829" i="4"/>
  <c r="A2829" i="4"/>
  <c r="C2831" i="4" l="1"/>
  <c r="B2830" i="4"/>
  <c r="A2830" i="4"/>
  <c r="C2832" i="4" l="1"/>
  <c r="B2831" i="4"/>
  <c r="A2831" i="4"/>
  <c r="C2833" i="4" l="1"/>
  <c r="A2832" i="4"/>
  <c r="B2832" i="4"/>
  <c r="C2834" i="4" l="1"/>
  <c r="B2833" i="4"/>
  <c r="A2833" i="4"/>
  <c r="C2835" i="4" l="1"/>
  <c r="A2834" i="4"/>
  <c r="B2834" i="4"/>
  <c r="C2836" i="4" l="1"/>
  <c r="A2835" i="4"/>
  <c r="B2835" i="4"/>
  <c r="C2837" i="4" l="1"/>
  <c r="A2836" i="4"/>
  <c r="B2836" i="4"/>
  <c r="C2838" i="4" l="1"/>
  <c r="A2837" i="4"/>
  <c r="B2837" i="4"/>
  <c r="C2839" i="4" l="1"/>
  <c r="B2838" i="4"/>
  <c r="A2838" i="4"/>
  <c r="C2840" i="4" l="1"/>
  <c r="B2839" i="4"/>
  <c r="A2839" i="4"/>
  <c r="C2841" i="4" l="1"/>
  <c r="A2840" i="4"/>
  <c r="B2840" i="4"/>
  <c r="C2842" i="4" l="1"/>
  <c r="A2841" i="4"/>
  <c r="B2841" i="4"/>
  <c r="C2843" i="4" l="1"/>
  <c r="A2842" i="4"/>
  <c r="B2842" i="4"/>
  <c r="C2844" i="4" l="1"/>
  <c r="B2843" i="4"/>
  <c r="A2843" i="4"/>
  <c r="C2845" i="4" l="1"/>
  <c r="A2844" i="4"/>
  <c r="B2844" i="4"/>
  <c r="C2846" i="4" l="1"/>
  <c r="A2845" i="4"/>
  <c r="B2845" i="4"/>
  <c r="C2847" i="4" l="1"/>
  <c r="B2846" i="4"/>
  <c r="A2846" i="4"/>
  <c r="C2848" i="4" l="1"/>
  <c r="B2847" i="4"/>
  <c r="A2847" i="4"/>
  <c r="C2849" i="4" l="1"/>
  <c r="A2848" i="4"/>
  <c r="B2848" i="4"/>
  <c r="C2850" i="4" l="1"/>
  <c r="A2849" i="4"/>
  <c r="B2849" i="4"/>
  <c r="C2851" i="4" l="1"/>
  <c r="A2850" i="4"/>
  <c r="B2850" i="4"/>
  <c r="C2852" i="4" l="1"/>
  <c r="B2851" i="4"/>
  <c r="A2851" i="4"/>
  <c r="C2853" i="4" l="1"/>
  <c r="A2852" i="4"/>
  <c r="B2852" i="4"/>
  <c r="C2854" i="4" l="1"/>
  <c r="A2853" i="4"/>
  <c r="B2853" i="4"/>
  <c r="C2855" i="4" l="1"/>
  <c r="B2854" i="4"/>
  <c r="A2854" i="4"/>
  <c r="C2856" i="4" l="1"/>
  <c r="B2855" i="4"/>
  <c r="A2855" i="4"/>
  <c r="C2857" i="4" l="1"/>
  <c r="A2856" i="4"/>
  <c r="B2856" i="4"/>
  <c r="C2858" i="4" l="1"/>
  <c r="A2857" i="4"/>
  <c r="B2857" i="4"/>
  <c r="C2859" i="4" l="1"/>
  <c r="A2858" i="4"/>
  <c r="B2858" i="4"/>
  <c r="C2860" i="4" l="1"/>
  <c r="B2859" i="4"/>
  <c r="A2859" i="4"/>
  <c r="C2861" i="4" l="1"/>
  <c r="A2860" i="4"/>
  <c r="B2860" i="4"/>
  <c r="C2862" i="4" l="1"/>
  <c r="A2861" i="4"/>
  <c r="B2861" i="4"/>
  <c r="C2863" i="4" l="1"/>
  <c r="B2862" i="4"/>
  <c r="A2862" i="4"/>
  <c r="C2864" i="4" l="1"/>
  <c r="B2863" i="4"/>
  <c r="A2863" i="4"/>
  <c r="C2865" i="4" l="1"/>
  <c r="A2864" i="4"/>
  <c r="B2864" i="4"/>
  <c r="C2866" i="4" l="1"/>
  <c r="B2865" i="4"/>
  <c r="A2865" i="4"/>
  <c r="C2867" i="4" l="1"/>
  <c r="A2866" i="4"/>
  <c r="B2866" i="4"/>
  <c r="C2868" i="4" l="1"/>
  <c r="B2867" i="4"/>
  <c r="A2867" i="4"/>
  <c r="C2869" i="4" l="1"/>
  <c r="A2868" i="4"/>
  <c r="B2868" i="4"/>
  <c r="C2870" i="4" l="1"/>
  <c r="B2869" i="4"/>
  <c r="A2869" i="4"/>
  <c r="C2871" i="4" l="1"/>
  <c r="B2870" i="4"/>
  <c r="A2870" i="4"/>
  <c r="C2872" i="4" l="1"/>
  <c r="B2871" i="4"/>
  <c r="A2871" i="4"/>
  <c r="C2873" i="4" l="1"/>
  <c r="A2872" i="4"/>
  <c r="B2872" i="4"/>
  <c r="C2874" i="4" l="1"/>
  <c r="A2873" i="4"/>
  <c r="B2873" i="4"/>
  <c r="C2875" i="4" l="1"/>
  <c r="A2874" i="4"/>
  <c r="B2874" i="4"/>
  <c r="C2876" i="4" l="1"/>
  <c r="B2875" i="4"/>
  <c r="A2875" i="4"/>
  <c r="C2877" i="4" l="1"/>
  <c r="A2876" i="4"/>
  <c r="B2876" i="4"/>
  <c r="C2878" i="4" l="1"/>
  <c r="A2877" i="4"/>
  <c r="B2877" i="4"/>
  <c r="C2879" i="4" l="1"/>
  <c r="B2878" i="4"/>
  <c r="A2878" i="4"/>
  <c r="C2880" i="4" l="1"/>
  <c r="B2879" i="4"/>
  <c r="A2879" i="4"/>
  <c r="C2881" i="4" l="1"/>
  <c r="A2880" i="4"/>
  <c r="B2880" i="4"/>
  <c r="C2882" i="4" l="1"/>
  <c r="A2881" i="4"/>
  <c r="B2881" i="4"/>
  <c r="C2883" i="4" l="1"/>
  <c r="A2882" i="4"/>
  <c r="B2882" i="4"/>
  <c r="C2884" i="4" l="1"/>
  <c r="B2883" i="4"/>
  <c r="A2883" i="4"/>
  <c r="C2885" i="4" l="1"/>
  <c r="A2884" i="4"/>
  <c r="B2884" i="4"/>
  <c r="C2886" i="4" l="1"/>
  <c r="A2885" i="4"/>
  <c r="B2885" i="4"/>
  <c r="C2887" i="4" l="1"/>
  <c r="B2886" i="4"/>
  <c r="A2886" i="4"/>
  <c r="C2888" i="4" l="1"/>
  <c r="B2887" i="4"/>
  <c r="A2887" i="4"/>
  <c r="C2889" i="4" l="1"/>
  <c r="A2888" i="4"/>
  <c r="B2888" i="4"/>
  <c r="C2890" i="4" l="1"/>
  <c r="A2889" i="4"/>
  <c r="B2889" i="4"/>
  <c r="C2891" i="4" l="1"/>
  <c r="A2890" i="4"/>
  <c r="B2890" i="4"/>
  <c r="C2892" i="4" l="1"/>
  <c r="B2891" i="4"/>
  <c r="A2891" i="4"/>
  <c r="A2892" i="4" l="1"/>
  <c r="C2893" i="4"/>
  <c r="B2892" i="4"/>
  <c r="C2894" i="4" l="1"/>
  <c r="A2893" i="4"/>
  <c r="B2893" i="4"/>
  <c r="C2895" i="4" l="1"/>
  <c r="B2894" i="4"/>
  <c r="A2894" i="4"/>
  <c r="C2896" i="4" l="1"/>
  <c r="B2895" i="4"/>
  <c r="A2895" i="4"/>
  <c r="C2897" i="4" l="1"/>
  <c r="A2896" i="4"/>
  <c r="B2896" i="4"/>
  <c r="C2898" i="4" l="1"/>
  <c r="B2897" i="4"/>
  <c r="A2897" i="4"/>
  <c r="C2899" i="4" l="1"/>
  <c r="A2898" i="4"/>
  <c r="B2898" i="4"/>
  <c r="C2900" i="4" l="1"/>
  <c r="B2899" i="4"/>
  <c r="A2899" i="4"/>
  <c r="C2901" i="4" l="1"/>
  <c r="A2900" i="4"/>
  <c r="B2900" i="4"/>
  <c r="C2902" i="4" l="1"/>
  <c r="A2901" i="4"/>
  <c r="B2901" i="4"/>
  <c r="C2903" i="4" l="1"/>
  <c r="B2902" i="4"/>
  <c r="A2902" i="4"/>
  <c r="C2904" i="4" l="1"/>
  <c r="B2903" i="4"/>
  <c r="A2903" i="4"/>
  <c r="C2905" i="4" l="1"/>
  <c r="A2904" i="4"/>
  <c r="B2904" i="4"/>
  <c r="C2906" i="4" l="1"/>
  <c r="A2905" i="4"/>
  <c r="B2905" i="4"/>
  <c r="C2907" i="4" l="1"/>
  <c r="A2906" i="4"/>
  <c r="B2906" i="4"/>
  <c r="C2908" i="4" l="1"/>
  <c r="B2907" i="4"/>
  <c r="A2907" i="4"/>
  <c r="C2909" i="4" l="1"/>
  <c r="A2908" i="4"/>
  <c r="B2908" i="4"/>
  <c r="C2910" i="4" l="1"/>
  <c r="B2909" i="4"/>
  <c r="A2909" i="4"/>
  <c r="C2911" i="4" l="1"/>
  <c r="B2910" i="4"/>
  <c r="A2910" i="4"/>
  <c r="C2912" i="4" l="1"/>
  <c r="B2911" i="4"/>
  <c r="A2911" i="4"/>
  <c r="C2913" i="4" l="1"/>
  <c r="A2912" i="4"/>
  <c r="B2912" i="4"/>
  <c r="C2914" i="4" l="1"/>
  <c r="B2913" i="4"/>
  <c r="A2913" i="4"/>
  <c r="C2915" i="4" l="1"/>
  <c r="A2914" i="4"/>
  <c r="B2914" i="4"/>
  <c r="C2916" i="4" l="1"/>
  <c r="A2915" i="4"/>
  <c r="B2915" i="4"/>
  <c r="C2917" i="4" l="1"/>
  <c r="A2916" i="4"/>
  <c r="B2916" i="4"/>
  <c r="C2918" i="4" l="1"/>
  <c r="A2917" i="4"/>
  <c r="B2917" i="4"/>
  <c r="C2919" i="4" l="1"/>
  <c r="B2918" i="4"/>
  <c r="A2918" i="4"/>
  <c r="C2920" i="4" l="1"/>
  <c r="A2919" i="4"/>
  <c r="B2919" i="4"/>
  <c r="C2921" i="4" l="1"/>
  <c r="A2920" i="4"/>
  <c r="B2920" i="4"/>
  <c r="C2922" i="4" l="1"/>
  <c r="A2921" i="4"/>
  <c r="B2921" i="4"/>
  <c r="C2923" i="4" l="1"/>
  <c r="A2922" i="4"/>
  <c r="B2922" i="4"/>
  <c r="C2924" i="4" l="1"/>
  <c r="B2923" i="4"/>
  <c r="A2923" i="4"/>
  <c r="C2925" i="4" l="1"/>
  <c r="A2924" i="4"/>
  <c r="B2924" i="4"/>
  <c r="C2926" i="4" l="1"/>
  <c r="A2925" i="4"/>
  <c r="B2925" i="4"/>
  <c r="C2927" i="4" l="1"/>
  <c r="B2926" i="4"/>
  <c r="A2926" i="4"/>
  <c r="C2928" i="4" l="1"/>
  <c r="A2927" i="4"/>
  <c r="B2927" i="4"/>
  <c r="C2929" i="4" l="1"/>
  <c r="A2928" i="4"/>
  <c r="B2928" i="4"/>
  <c r="C2930" i="4" l="1"/>
  <c r="B2929" i="4"/>
  <c r="A2929" i="4"/>
  <c r="C2931" i="4" l="1"/>
  <c r="A2930" i="4"/>
  <c r="B2930" i="4"/>
  <c r="C2932" i="4" l="1"/>
  <c r="B2931" i="4"/>
  <c r="A2931" i="4"/>
  <c r="C2933" i="4" l="1"/>
  <c r="A2932" i="4"/>
  <c r="B2932" i="4"/>
  <c r="C2934" i="4" l="1"/>
  <c r="A2933" i="4"/>
  <c r="B2933" i="4"/>
  <c r="C2935" i="4" l="1"/>
  <c r="B2934" i="4"/>
  <c r="A2934" i="4"/>
  <c r="C2936" i="4" l="1"/>
  <c r="A2935" i="4"/>
  <c r="B2935" i="4"/>
  <c r="C2937" i="4" l="1"/>
  <c r="A2936" i="4"/>
  <c r="B2936" i="4"/>
  <c r="C2938" i="4" l="1"/>
  <c r="A2937" i="4"/>
  <c r="B2937" i="4"/>
  <c r="C2939" i="4" l="1"/>
  <c r="A2938" i="4"/>
  <c r="B2938" i="4"/>
  <c r="C2940" i="4" l="1"/>
  <c r="B2939" i="4"/>
  <c r="A2939" i="4"/>
  <c r="C2941" i="4" l="1"/>
  <c r="A2940" i="4"/>
  <c r="B2940" i="4"/>
  <c r="C2942" i="4" l="1"/>
  <c r="A2941" i="4"/>
  <c r="B2941" i="4"/>
  <c r="C2943" i="4" l="1"/>
  <c r="B2942" i="4"/>
  <c r="A2942" i="4"/>
  <c r="C2944" i="4" l="1"/>
  <c r="A2943" i="4"/>
  <c r="B2943" i="4"/>
  <c r="C2945" i="4" l="1"/>
  <c r="A2944" i="4"/>
  <c r="B2944" i="4"/>
  <c r="C2946" i="4" l="1"/>
  <c r="A2945" i="4"/>
  <c r="B2945" i="4"/>
  <c r="C2947" i="4" l="1"/>
  <c r="A2946" i="4"/>
  <c r="B2946" i="4"/>
  <c r="C2948" i="4" l="1"/>
  <c r="B2947" i="4"/>
  <c r="A2947" i="4"/>
  <c r="C2949" i="4" l="1"/>
  <c r="A2948" i="4"/>
  <c r="B2948" i="4"/>
  <c r="C2950" i="4" l="1"/>
  <c r="B2949" i="4"/>
  <c r="A2949" i="4"/>
  <c r="C2951" i="4" l="1"/>
  <c r="B2950" i="4"/>
  <c r="A2950" i="4"/>
  <c r="C2952" i="4" l="1"/>
  <c r="B2951" i="4"/>
  <c r="A2951" i="4"/>
  <c r="C2953" i="4" l="1"/>
  <c r="A2952" i="4"/>
  <c r="B2952" i="4"/>
  <c r="C2954" i="4" l="1"/>
  <c r="A2953" i="4"/>
  <c r="B2953" i="4"/>
  <c r="C2955" i="4" l="1"/>
  <c r="A2954" i="4"/>
  <c r="B2954" i="4"/>
  <c r="C2956" i="4" l="1"/>
  <c r="A2955" i="4"/>
  <c r="B2955" i="4"/>
  <c r="C2957" i="4" l="1"/>
  <c r="A2956" i="4"/>
  <c r="B2956" i="4"/>
  <c r="C2958" i="4" l="1"/>
  <c r="A2957" i="4"/>
  <c r="B2957" i="4"/>
  <c r="C2959" i="4" l="1"/>
  <c r="B2958" i="4"/>
  <c r="A2958" i="4"/>
  <c r="C2960" i="4" l="1"/>
  <c r="B2959" i="4"/>
  <c r="A2959" i="4"/>
  <c r="C2961" i="4" l="1"/>
  <c r="A2960" i="4"/>
  <c r="B2960" i="4"/>
  <c r="C2962" i="4" l="1"/>
  <c r="A2961" i="4"/>
  <c r="B2961" i="4"/>
  <c r="C2963" i="4" l="1"/>
  <c r="A2962" i="4"/>
  <c r="B2962" i="4"/>
  <c r="C2964" i="4" l="1"/>
  <c r="B2963" i="4"/>
  <c r="A2963" i="4"/>
  <c r="C2965" i="4" l="1"/>
  <c r="A2964" i="4"/>
  <c r="B2964" i="4"/>
  <c r="C2966" i="4" l="1"/>
  <c r="A2965" i="4"/>
  <c r="B2965" i="4"/>
  <c r="C2967" i="4" l="1"/>
  <c r="B2966" i="4"/>
  <c r="A2966" i="4"/>
  <c r="C2968" i="4" l="1"/>
  <c r="B2967" i="4"/>
  <c r="A2967" i="4"/>
  <c r="C2969" i="4" l="1"/>
  <c r="A2968" i="4"/>
  <c r="B2968" i="4"/>
  <c r="C2970" i="4" l="1"/>
  <c r="B2969" i="4"/>
  <c r="A2969" i="4"/>
  <c r="C2971" i="4" l="1"/>
  <c r="A2970" i="4"/>
  <c r="B2970" i="4"/>
  <c r="C2972" i="4" l="1"/>
  <c r="B2971" i="4"/>
  <c r="A2971" i="4"/>
  <c r="C2973" i="4" l="1"/>
  <c r="A2972" i="4"/>
  <c r="B2972" i="4"/>
  <c r="C2974" i="4" l="1"/>
  <c r="B2973" i="4"/>
  <c r="A2973" i="4"/>
  <c r="C2975" i="4" l="1"/>
  <c r="B2974" i="4"/>
  <c r="A2974" i="4"/>
  <c r="C2976" i="4" l="1"/>
  <c r="B2975" i="4"/>
  <c r="A2975" i="4"/>
  <c r="C2977" i="4" l="1"/>
  <c r="A2976" i="4"/>
  <c r="B2976" i="4"/>
  <c r="C2978" i="4" l="1"/>
  <c r="B2977" i="4"/>
  <c r="A2977" i="4"/>
  <c r="C2979" i="4" l="1"/>
  <c r="A2978" i="4"/>
  <c r="B2978" i="4"/>
  <c r="C2980" i="4" l="1"/>
  <c r="B2979" i="4"/>
  <c r="A2979" i="4"/>
  <c r="C2981" i="4" l="1"/>
  <c r="A2980" i="4"/>
  <c r="B2980" i="4"/>
  <c r="C2982" i="4" l="1"/>
  <c r="A2981" i="4"/>
  <c r="B2981" i="4"/>
  <c r="C2983" i="4" l="1"/>
  <c r="B2982" i="4"/>
  <c r="A2982" i="4"/>
  <c r="C2984" i="4" l="1"/>
  <c r="A2983" i="4"/>
  <c r="B2983" i="4"/>
  <c r="C2985" i="4" l="1"/>
  <c r="A2984" i="4"/>
  <c r="B2984" i="4"/>
  <c r="C2986" i="4" l="1"/>
  <c r="A2985" i="4"/>
  <c r="B2985" i="4"/>
  <c r="C2987" i="4" l="1"/>
  <c r="A2986" i="4"/>
  <c r="B2986" i="4"/>
  <c r="C2988" i="4" l="1"/>
  <c r="B2987" i="4"/>
  <c r="A2987" i="4"/>
  <c r="C2989" i="4" l="1"/>
  <c r="A2988" i="4"/>
  <c r="B2988" i="4"/>
  <c r="C2990" i="4" l="1"/>
  <c r="A2989" i="4"/>
  <c r="B2989" i="4"/>
  <c r="C2991" i="4" l="1"/>
  <c r="B2990" i="4"/>
  <c r="A2990" i="4"/>
  <c r="C2992" i="4" l="1"/>
  <c r="B2991" i="4"/>
  <c r="A2991" i="4"/>
  <c r="C2993" i="4" l="1"/>
  <c r="A2992" i="4"/>
  <c r="B2992" i="4"/>
  <c r="C2994" i="4" l="1"/>
  <c r="B2993" i="4"/>
  <c r="A2993" i="4"/>
  <c r="C2995" i="4" l="1"/>
  <c r="A2994" i="4"/>
  <c r="B2994" i="4"/>
  <c r="C2996" i="4" l="1"/>
  <c r="B2995" i="4"/>
  <c r="A2995" i="4"/>
  <c r="C2997" i="4" l="1"/>
  <c r="A2996" i="4"/>
  <c r="B2996" i="4"/>
  <c r="C2998" i="4" l="1"/>
  <c r="A2997" i="4"/>
  <c r="B2997" i="4"/>
  <c r="C2999" i="4" l="1"/>
  <c r="B2998" i="4"/>
  <c r="A2998" i="4"/>
  <c r="C3000" i="4" l="1"/>
  <c r="B2999" i="4"/>
  <c r="A2999" i="4"/>
  <c r="C3001" i="4" l="1"/>
  <c r="A3000" i="4"/>
  <c r="B3000" i="4"/>
  <c r="C3002" i="4" l="1"/>
  <c r="B3001" i="4"/>
  <c r="A3001" i="4"/>
  <c r="C3003" i="4" l="1"/>
  <c r="A3002" i="4"/>
  <c r="B3002" i="4"/>
  <c r="C3004" i="4" l="1"/>
  <c r="B3003" i="4"/>
  <c r="A3003" i="4"/>
  <c r="C3005" i="4" l="1"/>
  <c r="A3004" i="4"/>
  <c r="B3004" i="4"/>
  <c r="C3006" i="4" l="1"/>
  <c r="A3005" i="4"/>
  <c r="B3005" i="4"/>
  <c r="C3007" i="4" l="1"/>
  <c r="B3006" i="4"/>
  <c r="A3006" i="4"/>
  <c r="C3008" i="4" l="1"/>
  <c r="B3007" i="4"/>
  <c r="A3007" i="4"/>
  <c r="C3009" i="4" l="1"/>
  <c r="A3008" i="4"/>
  <c r="B3008" i="4"/>
  <c r="C3010" i="4" l="1"/>
  <c r="B3009" i="4"/>
  <c r="A3009" i="4"/>
  <c r="C3011" i="4" l="1"/>
  <c r="A3010" i="4"/>
  <c r="B3010" i="4"/>
  <c r="C3012" i="4" l="1"/>
  <c r="A3011" i="4"/>
  <c r="B3011" i="4"/>
  <c r="C3013" i="4" l="1"/>
  <c r="A3012" i="4"/>
  <c r="B3012" i="4"/>
  <c r="C3014" i="4" l="1"/>
  <c r="A3013" i="4"/>
  <c r="B3013" i="4"/>
  <c r="C3015" i="4" l="1"/>
  <c r="B3014" i="4"/>
  <c r="A3014" i="4"/>
  <c r="C3016" i="4" l="1"/>
  <c r="B3015" i="4"/>
  <c r="A3015" i="4"/>
  <c r="C3017" i="4" l="1"/>
  <c r="A3016" i="4"/>
  <c r="B3016" i="4"/>
  <c r="C3018" i="4" l="1"/>
  <c r="A3017" i="4"/>
  <c r="B3017" i="4"/>
  <c r="C3019" i="4" l="1"/>
  <c r="A3018" i="4"/>
  <c r="B3018" i="4"/>
  <c r="C3020" i="4" l="1"/>
  <c r="B3019" i="4"/>
  <c r="A3019" i="4"/>
  <c r="A3020" i="4" l="1"/>
  <c r="B3020" i="4"/>
  <c r="C3021" i="4"/>
  <c r="C3022" i="4" l="1"/>
  <c r="B3021" i="4"/>
  <c r="A3021" i="4"/>
  <c r="C3023" i="4" l="1"/>
  <c r="B3022" i="4"/>
  <c r="A3022" i="4"/>
  <c r="C3024" i="4" l="1"/>
  <c r="B3023" i="4"/>
  <c r="A3023" i="4"/>
  <c r="C3025" i="4" l="1"/>
  <c r="A3024" i="4"/>
  <c r="B3024" i="4"/>
  <c r="C3026" i="4" l="1"/>
  <c r="A3025" i="4"/>
  <c r="B3025" i="4"/>
  <c r="C3027" i="4" l="1"/>
  <c r="A3026" i="4"/>
  <c r="B3026" i="4"/>
  <c r="C3028" i="4" l="1"/>
  <c r="B3027" i="4"/>
  <c r="A3027" i="4"/>
  <c r="C3029" i="4" l="1"/>
  <c r="A3028" i="4"/>
  <c r="B3028" i="4"/>
  <c r="C3030" i="4" l="1"/>
  <c r="B3029" i="4"/>
  <c r="A3029" i="4"/>
  <c r="C3031" i="4" l="1"/>
  <c r="B3030" i="4"/>
  <c r="A3030" i="4"/>
  <c r="C3032" i="4" l="1"/>
  <c r="B3031" i="4"/>
  <c r="A3031" i="4"/>
  <c r="C3033" i="4" l="1"/>
  <c r="A3032" i="4"/>
  <c r="B3032" i="4"/>
  <c r="C3034" i="4" l="1"/>
  <c r="A3033" i="4"/>
  <c r="B3033" i="4"/>
  <c r="C3035" i="4" l="1"/>
  <c r="B3034" i="4"/>
  <c r="A3034" i="4"/>
  <c r="C3036" i="4" l="1"/>
  <c r="B3035" i="4"/>
  <c r="A3035" i="4"/>
  <c r="C3037" i="4" l="1"/>
  <c r="A3036" i="4"/>
  <c r="B3036" i="4"/>
  <c r="C3038" i="4" l="1"/>
  <c r="A3037" i="4"/>
  <c r="B3037" i="4"/>
  <c r="C3039" i="4" l="1"/>
  <c r="B3038" i="4"/>
  <c r="A3038" i="4"/>
  <c r="C3040" i="4" l="1"/>
  <c r="B3039" i="4"/>
  <c r="A3039" i="4"/>
  <c r="C3041" i="4" l="1"/>
  <c r="A3040" i="4"/>
  <c r="B3040" i="4"/>
  <c r="C3042" i="4" l="1"/>
  <c r="B3041" i="4"/>
  <c r="A3041" i="4"/>
  <c r="C3043" i="4" l="1"/>
  <c r="A3042" i="4"/>
  <c r="B3042" i="4"/>
  <c r="C3044" i="4" l="1"/>
  <c r="A3043" i="4"/>
  <c r="B3043" i="4"/>
  <c r="C3045" i="4" l="1"/>
  <c r="A3044" i="4"/>
  <c r="B3044" i="4"/>
  <c r="C3046" i="4" l="1"/>
  <c r="A3045" i="4"/>
  <c r="B3045" i="4"/>
  <c r="C3047" i="4" l="1"/>
  <c r="B3046" i="4"/>
  <c r="A3046" i="4"/>
  <c r="C3048" i="4" l="1"/>
  <c r="B3047" i="4"/>
  <c r="A3047" i="4"/>
  <c r="C3049" i="4" l="1"/>
  <c r="A3048" i="4"/>
  <c r="B3048" i="4"/>
  <c r="C3050" i="4" l="1"/>
  <c r="A3049" i="4"/>
  <c r="B3049" i="4"/>
  <c r="C3051" i="4" l="1"/>
  <c r="A3050" i="4"/>
  <c r="B3050" i="4"/>
  <c r="C3052" i="4" l="1"/>
  <c r="B3051" i="4"/>
  <c r="A3051" i="4"/>
  <c r="C3053" i="4" l="1"/>
  <c r="A3052" i="4"/>
  <c r="B3052" i="4"/>
  <c r="C3054" i="4" l="1"/>
  <c r="A3053" i="4"/>
  <c r="B3053" i="4"/>
  <c r="C3055" i="4" l="1"/>
  <c r="B3054" i="4"/>
  <c r="A3054" i="4"/>
  <c r="C3056" i="4" l="1"/>
  <c r="A3055" i="4"/>
  <c r="B3055" i="4"/>
  <c r="C3057" i="4" l="1"/>
  <c r="A3056" i="4"/>
  <c r="B3056" i="4"/>
  <c r="C3058" i="4" l="1"/>
  <c r="B3057" i="4"/>
  <c r="A3057" i="4"/>
  <c r="C3059" i="4" l="1"/>
  <c r="A3058" i="4"/>
  <c r="B3058" i="4"/>
  <c r="C3060" i="4" l="1"/>
  <c r="B3059" i="4"/>
  <c r="A3059" i="4"/>
  <c r="C3061" i="4" l="1"/>
  <c r="A3060" i="4"/>
  <c r="B3060" i="4"/>
  <c r="C3062" i="4" l="1"/>
  <c r="A3061" i="4"/>
  <c r="B3061" i="4"/>
  <c r="C3063" i="4" l="1"/>
  <c r="B3062" i="4"/>
  <c r="A3062" i="4"/>
  <c r="C3064" i="4" l="1"/>
  <c r="B3063" i="4"/>
  <c r="A3063" i="4"/>
  <c r="C3065" i="4" l="1"/>
  <c r="A3064" i="4"/>
  <c r="B3064" i="4"/>
  <c r="C3066" i="4" l="1"/>
  <c r="A3065" i="4"/>
  <c r="B3065" i="4"/>
  <c r="C3067" i="4" l="1"/>
  <c r="B3066" i="4"/>
  <c r="A3066" i="4"/>
  <c r="C3068" i="4" l="1"/>
  <c r="B3067" i="4"/>
  <c r="A3067" i="4"/>
  <c r="C3069" i="4" l="1"/>
  <c r="A3068" i="4"/>
  <c r="B3068" i="4"/>
  <c r="C3070" i="4" l="1"/>
  <c r="A3069" i="4"/>
  <c r="B3069" i="4"/>
  <c r="C3071" i="4" l="1"/>
  <c r="B3070" i="4"/>
  <c r="A3070" i="4"/>
  <c r="C3072" i="4" l="1"/>
  <c r="B3071" i="4"/>
  <c r="A3071" i="4"/>
  <c r="C3073" i="4" l="1"/>
  <c r="A3072" i="4"/>
  <c r="B3072" i="4"/>
  <c r="C3074" i="4" l="1"/>
  <c r="B3073" i="4"/>
  <c r="A3073" i="4"/>
  <c r="C3075" i="4" l="1"/>
  <c r="A3074" i="4"/>
  <c r="B3074" i="4"/>
  <c r="C3076" i="4" l="1"/>
  <c r="A3075" i="4"/>
  <c r="B3075" i="4"/>
  <c r="C3077" i="4" l="1"/>
  <c r="A3076" i="4"/>
  <c r="B3076" i="4"/>
  <c r="C3078" i="4" l="1"/>
  <c r="A3077" i="4"/>
  <c r="B3077" i="4"/>
  <c r="C3079" i="4" l="1"/>
  <c r="B3078" i="4"/>
  <c r="A3078" i="4"/>
  <c r="C3080" i="4" l="1"/>
  <c r="B3079" i="4"/>
  <c r="A3079" i="4"/>
  <c r="C3081" i="4" l="1"/>
  <c r="A3080" i="4"/>
  <c r="B3080" i="4"/>
  <c r="C3082" i="4" l="1"/>
  <c r="A3081" i="4"/>
  <c r="B3081" i="4"/>
  <c r="C3083" i="4" l="1"/>
  <c r="A3082" i="4"/>
  <c r="B3082" i="4"/>
  <c r="C3084" i="4" l="1"/>
  <c r="A3083" i="4"/>
  <c r="B3083" i="4"/>
  <c r="C3085" i="4" l="1"/>
  <c r="A3084" i="4"/>
  <c r="B3084" i="4"/>
  <c r="C3086" i="4" l="1"/>
  <c r="B3085" i="4"/>
  <c r="A3085" i="4"/>
  <c r="C3087" i="4" l="1"/>
  <c r="B3086" i="4"/>
  <c r="A3086" i="4"/>
  <c r="C3088" i="4" l="1"/>
  <c r="B3087" i="4"/>
  <c r="A3087" i="4"/>
  <c r="C3089" i="4" l="1"/>
  <c r="A3088" i="4"/>
  <c r="B3088" i="4"/>
  <c r="C3090" i="4" l="1"/>
  <c r="A3089" i="4"/>
  <c r="B3089" i="4"/>
  <c r="C3091" i="4" l="1"/>
  <c r="A3090" i="4"/>
  <c r="B3090" i="4"/>
  <c r="C3092" i="4" l="1"/>
  <c r="B3091" i="4"/>
  <c r="A3091" i="4"/>
  <c r="C3093" i="4" l="1"/>
  <c r="A3092" i="4"/>
  <c r="B3092" i="4"/>
  <c r="C3094" i="4" l="1"/>
  <c r="A3093" i="4"/>
  <c r="B3093" i="4"/>
  <c r="C3095" i="4" l="1"/>
  <c r="B3094" i="4"/>
  <c r="A3094" i="4"/>
  <c r="C3096" i="4" l="1"/>
  <c r="B3095" i="4"/>
  <c r="A3095" i="4"/>
  <c r="C3097" i="4" l="1"/>
  <c r="A3096" i="4"/>
  <c r="B3096" i="4"/>
  <c r="C3098" i="4" l="1"/>
  <c r="A3097" i="4"/>
  <c r="B3097" i="4"/>
  <c r="C3099" i="4" l="1"/>
  <c r="A3098" i="4"/>
  <c r="B3098" i="4"/>
  <c r="C3100" i="4" l="1"/>
  <c r="B3099" i="4"/>
  <c r="A3099" i="4"/>
  <c r="C3101" i="4" l="1"/>
  <c r="A3100" i="4"/>
  <c r="B3100" i="4"/>
  <c r="C3102" i="4" l="1"/>
  <c r="A3101" i="4"/>
  <c r="B3101" i="4"/>
  <c r="C3103" i="4" l="1"/>
  <c r="B3102" i="4"/>
  <c r="A3102" i="4"/>
  <c r="C3104" i="4" l="1"/>
  <c r="A3103" i="4"/>
  <c r="B3103" i="4"/>
  <c r="C3105" i="4" l="1"/>
  <c r="A3104" i="4"/>
  <c r="B3104" i="4"/>
  <c r="C3106" i="4" l="1"/>
  <c r="B3105" i="4"/>
  <c r="A3105" i="4"/>
  <c r="C3107" i="4" l="1"/>
  <c r="A3106" i="4"/>
  <c r="B3106" i="4"/>
  <c r="C3108" i="4" l="1"/>
  <c r="B3107" i="4"/>
  <c r="A3107" i="4"/>
  <c r="C3109" i="4" l="1"/>
  <c r="A3108" i="4"/>
  <c r="B3108" i="4"/>
  <c r="C3110" i="4" l="1"/>
  <c r="A3109" i="4"/>
  <c r="B3109" i="4"/>
  <c r="C3111" i="4" l="1"/>
  <c r="B3110" i="4"/>
  <c r="A3110" i="4"/>
  <c r="C3112" i="4" l="1"/>
  <c r="B3111" i="4"/>
  <c r="A3111" i="4"/>
  <c r="C3113" i="4" l="1"/>
  <c r="A3112" i="4"/>
  <c r="B3112" i="4"/>
  <c r="C3114" i="4" l="1"/>
  <c r="B3113" i="4"/>
  <c r="A3113" i="4"/>
  <c r="C3115" i="4" l="1"/>
  <c r="A3114" i="4"/>
  <c r="B3114" i="4"/>
  <c r="C3116" i="4" l="1"/>
  <c r="B3115" i="4"/>
  <c r="A3115" i="4"/>
  <c r="C3117" i="4" l="1"/>
  <c r="A3116" i="4"/>
  <c r="B3116" i="4"/>
  <c r="C3118" i="4" l="1"/>
  <c r="B3117" i="4"/>
  <c r="A3117" i="4"/>
  <c r="C3119" i="4" l="1"/>
  <c r="B3118" i="4"/>
  <c r="A3118" i="4"/>
  <c r="C3120" i="4" l="1"/>
  <c r="B3119" i="4"/>
  <c r="A3119" i="4"/>
  <c r="C3121" i="4" l="1"/>
  <c r="A3120" i="4"/>
  <c r="B3120" i="4"/>
  <c r="C3122" i="4" l="1"/>
  <c r="B3121" i="4"/>
  <c r="A3121" i="4"/>
  <c r="C3123" i="4" l="1"/>
  <c r="A3122" i="4"/>
  <c r="B3122" i="4"/>
  <c r="C3124" i="4" l="1"/>
  <c r="B3123" i="4"/>
  <c r="A3123" i="4"/>
  <c r="C3125" i="4" l="1"/>
  <c r="A3124" i="4"/>
  <c r="B3124" i="4"/>
  <c r="C3126" i="4" l="1"/>
  <c r="A3125" i="4"/>
  <c r="B3125" i="4"/>
  <c r="C3127" i="4" l="1"/>
  <c r="B3126" i="4"/>
  <c r="A3126" i="4"/>
  <c r="C3128" i="4" l="1"/>
  <c r="B3127" i="4"/>
  <c r="A3127" i="4"/>
  <c r="C3129" i="4" l="1"/>
  <c r="A3128" i="4"/>
  <c r="B3128" i="4"/>
  <c r="C3130" i="4" l="1"/>
  <c r="B3129" i="4"/>
  <c r="A3129" i="4"/>
  <c r="C3131" i="4" l="1"/>
  <c r="A3130" i="4"/>
  <c r="B3130" i="4"/>
  <c r="C3132" i="4" l="1"/>
  <c r="B3131" i="4"/>
  <c r="A3131" i="4"/>
  <c r="C3133" i="4" l="1"/>
  <c r="A3132" i="4"/>
  <c r="B3132" i="4"/>
  <c r="C3134" i="4" l="1"/>
  <c r="B3133" i="4"/>
  <c r="A3133" i="4"/>
  <c r="C3135" i="4" l="1"/>
  <c r="B3134" i="4"/>
  <c r="A3134" i="4"/>
  <c r="C3136" i="4" l="1"/>
  <c r="B3135" i="4"/>
  <c r="A3135" i="4"/>
  <c r="C3137" i="4" l="1"/>
  <c r="A3136" i="4"/>
  <c r="B3136" i="4"/>
  <c r="C3138" i="4" l="1"/>
  <c r="A3137" i="4"/>
  <c r="B3137" i="4"/>
  <c r="C3139" i="4" l="1"/>
  <c r="A3138" i="4"/>
  <c r="B3138" i="4"/>
  <c r="C3140" i="4" l="1"/>
  <c r="B3139" i="4"/>
  <c r="A3139" i="4"/>
  <c r="C3141" i="4" l="1"/>
  <c r="A3140" i="4"/>
  <c r="B3140" i="4"/>
  <c r="C3142" i="4" l="1"/>
  <c r="A3141" i="4"/>
  <c r="B3141" i="4"/>
  <c r="C3143" i="4" l="1"/>
  <c r="B3142" i="4"/>
  <c r="A3142" i="4"/>
  <c r="C3144" i="4" l="1"/>
  <c r="A3143" i="4"/>
  <c r="B3143" i="4"/>
  <c r="C3145" i="4" l="1"/>
  <c r="A3144" i="4"/>
  <c r="B3144" i="4"/>
  <c r="C3146" i="4" l="1"/>
  <c r="B3145" i="4"/>
  <c r="A3145" i="4"/>
  <c r="C3147" i="4" l="1"/>
  <c r="A3146" i="4"/>
  <c r="B3146" i="4"/>
  <c r="C3148" i="4" l="1"/>
  <c r="A3147" i="4"/>
  <c r="B3147" i="4"/>
  <c r="A3148" i="4" l="1"/>
  <c r="C3149" i="4"/>
  <c r="B3148" i="4"/>
  <c r="C3150" i="4" l="1"/>
  <c r="B3149" i="4"/>
  <c r="A3149" i="4"/>
  <c r="C3151" i="4" l="1"/>
  <c r="B3150" i="4"/>
  <c r="A3150" i="4"/>
  <c r="C3152" i="4" l="1"/>
  <c r="A3151" i="4"/>
  <c r="B3151" i="4"/>
  <c r="C3153" i="4" l="1"/>
  <c r="A3152" i="4"/>
  <c r="B3152" i="4"/>
  <c r="C3154" i="4" l="1"/>
  <c r="B3153" i="4"/>
  <c r="A3153" i="4"/>
  <c r="C3155" i="4" l="1"/>
  <c r="A3154" i="4"/>
  <c r="B3154" i="4"/>
  <c r="C3156" i="4" l="1"/>
  <c r="A3155" i="4"/>
  <c r="B3155" i="4"/>
  <c r="C3157" i="4" l="1"/>
  <c r="A3156" i="4"/>
  <c r="B3156" i="4"/>
  <c r="C3158" i="4" l="1"/>
  <c r="A3157" i="4"/>
  <c r="B3157" i="4"/>
  <c r="C3159" i="4" l="1"/>
  <c r="B3158" i="4"/>
  <c r="A3158" i="4"/>
  <c r="C3160" i="4" l="1"/>
  <c r="B3159" i="4"/>
  <c r="A3159" i="4"/>
  <c r="C3161" i="4" l="1"/>
  <c r="A3160" i="4"/>
  <c r="B3160" i="4"/>
  <c r="C3162" i="4" l="1"/>
  <c r="A3161" i="4"/>
  <c r="B3161" i="4"/>
  <c r="C3163" i="4" l="1"/>
  <c r="A3162" i="4"/>
  <c r="B3162" i="4"/>
  <c r="C3164" i="4" l="1"/>
  <c r="B3163" i="4"/>
  <c r="A3163" i="4"/>
  <c r="C3165" i="4" l="1"/>
  <c r="A3164" i="4"/>
  <c r="B3164" i="4"/>
  <c r="C3166" i="4" l="1"/>
  <c r="A3165" i="4"/>
  <c r="B3165" i="4"/>
  <c r="C3167" i="4" l="1"/>
  <c r="B3166" i="4"/>
  <c r="A3166" i="4"/>
  <c r="C3168" i="4" l="1"/>
  <c r="B3167" i="4"/>
  <c r="A3167" i="4"/>
  <c r="C3169" i="4" l="1"/>
  <c r="A3168" i="4"/>
  <c r="B3168" i="4"/>
  <c r="C3170" i="4" l="1"/>
  <c r="A3169" i="4"/>
  <c r="B3169" i="4"/>
  <c r="C3171" i="4" l="1"/>
  <c r="A3170" i="4"/>
  <c r="B3170" i="4"/>
  <c r="C3172" i="4" l="1"/>
  <c r="B3171" i="4"/>
  <c r="A3171" i="4"/>
  <c r="C3173" i="4" l="1"/>
  <c r="A3172" i="4"/>
  <c r="B3172" i="4"/>
  <c r="C3174" i="4" l="1"/>
  <c r="A3173" i="4"/>
  <c r="B3173" i="4"/>
  <c r="C3175" i="4" l="1"/>
  <c r="B3174" i="4"/>
  <c r="A3174" i="4"/>
  <c r="C3176" i="4" l="1"/>
  <c r="B3175" i="4"/>
  <c r="A3175" i="4"/>
  <c r="C3177" i="4" l="1"/>
  <c r="A3176" i="4"/>
  <c r="B3176" i="4"/>
  <c r="C3178" i="4" l="1"/>
  <c r="A3177" i="4"/>
  <c r="B3177" i="4"/>
  <c r="C3179" i="4" l="1"/>
  <c r="A3178" i="4"/>
  <c r="B3178" i="4"/>
  <c r="C3180" i="4" l="1"/>
  <c r="B3179" i="4"/>
  <c r="A3179" i="4"/>
  <c r="C3181" i="4" l="1"/>
  <c r="A3180" i="4"/>
  <c r="B3180" i="4"/>
  <c r="C3182" i="4" l="1"/>
  <c r="A3181" i="4"/>
  <c r="B3181" i="4"/>
  <c r="C3183" i="4" l="1"/>
  <c r="B3182" i="4"/>
  <c r="A3182" i="4"/>
  <c r="C3184" i="4" l="1"/>
  <c r="B3183" i="4"/>
  <c r="A3183" i="4"/>
  <c r="C3185" i="4" l="1"/>
  <c r="A3184" i="4"/>
  <c r="B3184" i="4"/>
  <c r="C3186" i="4" l="1"/>
  <c r="B3185" i="4"/>
  <c r="A3185" i="4"/>
  <c r="C3187" i="4" l="1"/>
  <c r="B3186" i="4"/>
  <c r="A3186" i="4"/>
  <c r="C3188" i="4" l="1"/>
  <c r="A3187" i="4"/>
  <c r="B3187" i="4"/>
  <c r="C3189" i="4" l="1"/>
  <c r="B3188" i="4"/>
  <c r="A3188" i="4"/>
  <c r="C3190" i="4" l="1"/>
  <c r="B3189" i="4"/>
  <c r="A3189" i="4"/>
  <c r="C3191" i="4" l="1"/>
  <c r="B3190" i="4"/>
  <c r="A3190" i="4"/>
  <c r="C3192" i="4" l="1"/>
  <c r="A3191" i="4"/>
  <c r="B3191" i="4"/>
  <c r="C3193" i="4" l="1"/>
  <c r="A3192" i="4"/>
  <c r="B3192" i="4"/>
  <c r="C3194" i="4" l="1"/>
  <c r="B3193" i="4"/>
  <c r="A3193" i="4"/>
  <c r="C3195" i="4" l="1"/>
  <c r="A3194" i="4"/>
  <c r="B3194" i="4"/>
  <c r="C3196" i="4" l="1"/>
  <c r="A3195" i="4"/>
  <c r="B3195" i="4"/>
  <c r="C3197" i="4" l="1"/>
  <c r="A3196" i="4"/>
  <c r="B3196" i="4"/>
  <c r="C3198" i="4" l="1"/>
  <c r="A3197" i="4"/>
  <c r="B3197" i="4"/>
  <c r="C3199" i="4" l="1"/>
  <c r="A3198" i="4"/>
  <c r="B3198" i="4"/>
  <c r="C3200" i="4" l="1"/>
  <c r="B3199" i="4"/>
  <c r="A3199" i="4"/>
  <c r="C3201" i="4" l="1"/>
  <c r="B3200" i="4"/>
  <c r="A3200" i="4"/>
  <c r="C3202" i="4" l="1"/>
  <c r="B3201" i="4"/>
  <c r="A3201" i="4"/>
  <c r="C3203" i="4" l="1"/>
  <c r="B3202" i="4"/>
  <c r="A3202" i="4"/>
  <c r="C3204" i="4" l="1"/>
  <c r="B3203" i="4"/>
  <c r="A3203" i="4"/>
  <c r="C3205" i="4" l="1"/>
  <c r="A3204" i="4"/>
  <c r="B3204" i="4"/>
  <c r="C3206" i="4" l="1"/>
  <c r="A3205" i="4"/>
  <c r="B3205" i="4"/>
  <c r="C3207" i="4" l="1"/>
  <c r="A3206" i="4"/>
  <c r="B3206" i="4"/>
  <c r="C3208" i="4" l="1"/>
  <c r="A3207" i="4"/>
  <c r="B3207" i="4"/>
  <c r="C3209" i="4" l="1"/>
  <c r="B3208" i="4"/>
  <c r="A3208" i="4"/>
  <c r="C3210" i="4" l="1"/>
  <c r="B3209" i="4"/>
  <c r="A3209" i="4"/>
  <c r="C3211" i="4" l="1"/>
  <c r="B3210" i="4"/>
  <c r="A3210" i="4"/>
  <c r="C3212" i="4" l="1"/>
  <c r="B3211" i="4"/>
  <c r="A3211" i="4"/>
  <c r="C3213" i="4" l="1"/>
  <c r="B3212" i="4"/>
  <c r="A3212" i="4"/>
  <c r="C3214" i="4" l="1"/>
  <c r="A3213" i="4"/>
  <c r="B3213" i="4"/>
  <c r="C3215" i="4" l="1"/>
  <c r="A3214" i="4"/>
  <c r="B3214" i="4"/>
  <c r="C3216" i="4" l="1"/>
  <c r="B3215" i="4"/>
  <c r="A3215" i="4"/>
  <c r="C3217" i="4" l="1"/>
  <c r="B3216" i="4"/>
  <c r="A3216" i="4"/>
  <c r="C3218" i="4" l="1"/>
  <c r="B3217" i="4"/>
  <c r="A3217" i="4"/>
  <c r="C3219" i="4" l="1"/>
  <c r="B3218" i="4"/>
  <c r="A3218" i="4"/>
  <c r="C3220" i="4" l="1"/>
  <c r="B3219" i="4"/>
  <c r="A3219" i="4"/>
  <c r="C3221" i="4" l="1"/>
  <c r="B3220" i="4"/>
  <c r="A3220" i="4"/>
  <c r="C3222" i="4" l="1"/>
  <c r="A3221" i="4"/>
  <c r="B3221" i="4"/>
  <c r="C3223" i="4" l="1"/>
  <c r="A3222" i="4"/>
  <c r="B3222" i="4"/>
  <c r="C3224" i="4" l="1"/>
  <c r="B3223" i="4"/>
  <c r="A3223" i="4"/>
  <c r="C3225" i="4" l="1"/>
  <c r="B3224" i="4"/>
  <c r="A3224" i="4"/>
  <c r="C3226" i="4" l="1"/>
  <c r="A3225" i="4"/>
  <c r="B3225" i="4"/>
  <c r="C3227" i="4" l="1"/>
  <c r="B3226" i="4"/>
  <c r="A3226" i="4"/>
  <c r="C3228" i="4" l="1"/>
  <c r="B3227" i="4"/>
  <c r="A3227" i="4"/>
  <c r="C3229" i="4" l="1"/>
  <c r="B3228" i="4"/>
  <c r="A3228" i="4"/>
  <c r="C3230" i="4" l="1"/>
  <c r="B3229" i="4"/>
  <c r="A3229" i="4"/>
  <c r="C3231" i="4" l="1"/>
  <c r="A3230" i="4"/>
  <c r="B3230" i="4"/>
  <c r="C3232" i="4" l="1"/>
  <c r="B3231" i="4"/>
  <c r="A3231" i="4"/>
  <c r="C3233" i="4" l="1"/>
  <c r="B3232" i="4"/>
  <c r="A3232" i="4"/>
  <c r="C3234" i="4" l="1"/>
  <c r="B3233" i="4"/>
  <c r="A3233" i="4"/>
  <c r="C3235" i="4" l="1"/>
  <c r="B3234" i="4"/>
  <c r="A3234" i="4"/>
  <c r="C3236" i="4" l="1"/>
  <c r="B3235" i="4"/>
  <c r="A3235" i="4"/>
  <c r="C3237" i="4" l="1"/>
  <c r="B3236" i="4"/>
  <c r="A3236" i="4"/>
  <c r="C3238" i="4" l="1"/>
  <c r="A3237" i="4"/>
  <c r="B3237" i="4"/>
  <c r="C3239" i="4" l="1"/>
  <c r="A3238" i="4"/>
  <c r="B3238" i="4"/>
  <c r="C3240" i="4" l="1"/>
  <c r="B3239" i="4"/>
  <c r="A3239" i="4"/>
  <c r="C3241" i="4" l="1"/>
  <c r="A3240" i="4"/>
  <c r="B3240" i="4"/>
  <c r="C3242" i="4" l="1"/>
  <c r="A3241" i="4"/>
  <c r="B3241" i="4"/>
  <c r="C3243" i="4" l="1"/>
  <c r="B3242" i="4"/>
  <c r="A3242" i="4"/>
  <c r="C3244" i="4" l="1"/>
  <c r="B3243" i="4"/>
  <c r="A3243" i="4"/>
  <c r="C3245" i="4" l="1"/>
  <c r="B3244" i="4"/>
  <c r="A3244" i="4"/>
  <c r="C3246" i="4" l="1"/>
  <c r="A3245" i="4"/>
  <c r="B3245" i="4"/>
  <c r="C3247" i="4" l="1"/>
  <c r="A3246" i="4"/>
  <c r="B3246" i="4"/>
  <c r="C3248" i="4" l="1"/>
  <c r="B3247" i="4"/>
  <c r="A3247" i="4"/>
  <c r="C3249" i="4" l="1"/>
  <c r="B3248" i="4"/>
  <c r="A3248" i="4"/>
  <c r="C3250" i="4" l="1"/>
  <c r="A3249" i="4"/>
  <c r="B3249" i="4"/>
  <c r="C3251" i="4" l="1"/>
  <c r="B3250" i="4"/>
  <c r="A3250" i="4"/>
  <c r="C3252" i="4" l="1"/>
  <c r="B3251" i="4"/>
  <c r="A3251" i="4"/>
  <c r="C3253" i="4" l="1"/>
  <c r="B3252" i="4"/>
  <c r="A3252" i="4"/>
  <c r="C3254" i="4" l="1"/>
  <c r="A3253" i="4"/>
  <c r="B3253" i="4"/>
  <c r="C3255" i="4" l="1"/>
  <c r="A3254" i="4"/>
  <c r="B3254" i="4"/>
  <c r="C3256" i="4" l="1"/>
  <c r="A3255" i="4"/>
  <c r="B3255" i="4"/>
  <c r="C3257" i="4" l="1"/>
  <c r="B3256" i="4"/>
  <c r="A3256" i="4"/>
  <c r="C3258" i="4" l="1"/>
  <c r="B3257" i="4"/>
  <c r="A3257" i="4"/>
  <c r="C3259" i="4" l="1"/>
  <c r="B3258" i="4"/>
  <c r="A3258" i="4"/>
  <c r="C3260" i="4" l="1"/>
  <c r="B3259" i="4"/>
  <c r="A3259" i="4"/>
  <c r="C3261" i="4" l="1"/>
  <c r="A3260" i="4"/>
  <c r="B3260" i="4"/>
  <c r="C3262" i="4" l="1"/>
  <c r="A3261" i="4"/>
  <c r="B3261" i="4"/>
  <c r="C3263" i="4" l="1"/>
  <c r="A3262" i="4"/>
  <c r="B3262" i="4"/>
  <c r="C3264" i="4" l="1"/>
  <c r="B3263" i="4"/>
  <c r="A3263" i="4"/>
  <c r="C3265" i="4" l="1"/>
  <c r="A3264" i="4"/>
  <c r="B3264" i="4"/>
  <c r="C3266" i="4" l="1"/>
  <c r="A3265" i="4"/>
  <c r="B3265" i="4"/>
  <c r="C3267" i="4" l="1"/>
  <c r="A3266" i="4"/>
  <c r="B3266" i="4"/>
  <c r="C3268" i="4" l="1"/>
  <c r="B3267" i="4"/>
  <c r="A3267" i="4"/>
  <c r="C3269" i="4" l="1"/>
  <c r="B3268" i="4"/>
  <c r="A3268" i="4"/>
  <c r="C3270" i="4" l="1"/>
  <c r="A3269" i="4"/>
  <c r="B3269" i="4"/>
  <c r="A3270" i="4" l="1"/>
  <c r="C3271" i="4"/>
  <c r="B3270" i="4"/>
  <c r="C3272" i="4" l="1"/>
  <c r="B3271" i="4"/>
  <c r="A3271" i="4"/>
  <c r="C3273" i="4" l="1"/>
  <c r="B3272" i="4"/>
  <c r="A3272" i="4"/>
  <c r="C3274" i="4" l="1"/>
  <c r="A3273" i="4"/>
  <c r="B3273" i="4"/>
  <c r="C3275" i="4" l="1"/>
  <c r="B3274" i="4"/>
  <c r="A3274" i="4"/>
  <c r="C3276" i="4" l="1"/>
  <c r="B3275" i="4"/>
  <c r="A3275" i="4"/>
  <c r="B3276" i="4" l="1"/>
  <c r="A3276" i="4"/>
  <c r="C3277" i="4"/>
  <c r="C3278" i="4" l="1"/>
  <c r="A3277" i="4"/>
  <c r="B3277" i="4"/>
  <c r="C3279" i="4" l="1"/>
  <c r="A3278" i="4"/>
  <c r="B3278" i="4"/>
  <c r="C3280" i="4" l="1"/>
  <c r="B3279" i="4"/>
  <c r="A3279" i="4"/>
  <c r="C3281" i="4" l="1"/>
  <c r="A3280" i="4"/>
  <c r="B3280" i="4"/>
  <c r="C3282" i="4" l="1"/>
  <c r="A3281" i="4"/>
  <c r="B3281" i="4"/>
  <c r="C3283" i="4" l="1"/>
  <c r="B3282" i="4"/>
  <c r="A3282" i="4"/>
  <c r="C3284" i="4" l="1"/>
  <c r="B3283" i="4"/>
  <c r="A3283" i="4"/>
  <c r="C3285" i="4" l="1"/>
  <c r="B3284" i="4"/>
  <c r="A3284" i="4"/>
  <c r="C3286" i="4" l="1"/>
  <c r="A3285" i="4"/>
  <c r="B3285" i="4"/>
  <c r="C3287" i="4" l="1"/>
  <c r="A3286" i="4"/>
  <c r="B3286" i="4"/>
  <c r="C3288" i="4" l="1"/>
  <c r="B3287" i="4"/>
  <c r="A3287" i="4"/>
  <c r="C3289" i="4" l="1"/>
  <c r="B3288" i="4"/>
  <c r="A3288" i="4"/>
  <c r="C3290" i="4" l="1"/>
  <c r="A3289" i="4"/>
  <c r="B3289" i="4"/>
  <c r="C3291" i="4" l="1"/>
  <c r="B3290" i="4"/>
  <c r="A3290" i="4"/>
  <c r="C3292" i="4" l="1"/>
  <c r="A3291" i="4"/>
  <c r="B3291" i="4"/>
  <c r="C3293" i="4" l="1"/>
  <c r="B3292" i="4"/>
  <c r="A3292" i="4"/>
  <c r="C3294" i="4" l="1"/>
  <c r="A3293" i="4"/>
  <c r="B3293" i="4"/>
  <c r="C3295" i="4" l="1"/>
  <c r="A3294" i="4"/>
  <c r="B3294" i="4"/>
  <c r="C3296" i="4" l="1"/>
  <c r="B3295" i="4"/>
  <c r="A3295" i="4"/>
  <c r="C3297" i="4" l="1"/>
  <c r="A3296" i="4"/>
  <c r="B3296" i="4"/>
  <c r="C3298" i="4" l="1"/>
  <c r="A3297" i="4"/>
  <c r="B3297" i="4"/>
  <c r="C3299" i="4" l="1"/>
  <c r="B3298" i="4"/>
  <c r="A3298" i="4"/>
  <c r="C3300" i="4" l="1"/>
  <c r="A3299" i="4"/>
  <c r="B3299" i="4"/>
  <c r="C3301" i="4" l="1"/>
  <c r="B3300" i="4"/>
  <c r="A3300" i="4"/>
  <c r="C3302" i="4" l="1"/>
  <c r="A3301" i="4"/>
  <c r="B3301" i="4"/>
  <c r="C3303" i="4" l="1"/>
  <c r="A3302" i="4"/>
  <c r="B3302" i="4"/>
  <c r="C3304" i="4" l="1"/>
  <c r="B3303" i="4"/>
  <c r="A3303" i="4"/>
  <c r="C3305" i="4" l="1"/>
  <c r="B3304" i="4"/>
  <c r="A3304" i="4"/>
  <c r="C3306" i="4" l="1"/>
  <c r="A3305" i="4"/>
  <c r="B3305" i="4"/>
  <c r="C3307" i="4" l="1"/>
  <c r="B3306" i="4"/>
  <c r="A3306" i="4"/>
  <c r="C3308" i="4" l="1"/>
  <c r="B3307" i="4"/>
  <c r="A3307" i="4"/>
  <c r="C3309" i="4" l="1"/>
  <c r="B3308" i="4"/>
  <c r="A3308" i="4"/>
  <c r="C3310" i="4" l="1"/>
  <c r="A3309" i="4"/>
  <c r="B3309" i="4"/>
  <c r="C3311" i="4" l="1"/>
  <c r="A3310" i="4"/>
  <c r="B3310" i="4"/>
  <c r="C3312" i="4" l="1"/>
  <c r="B3311" i="4"/>
  <c r="A3311" i="4"/>
  <c r="C3313" i="4" l="1"/>
  <c r="B3312" i="4"/>
  <c r="A3312" i="4"/>
  <c r="C3314" i="4" l="1"/>
  <c r="B3313" i="4"/>
  <c r="A3313" i="4"/>
  <c r="C3315" i="4" l="1"/>
  <c r="B3314" i="4"/>
  <c r="A3314" i="4"/>
  <c r="C3316" i="4" l="1"/>
  <c r="B3315" i="4"/>
  <c r="A3315" i="4"/>
  <c r="C3317" i="4" l="1"/>
  <c r="B3316" i="4"/>
  <c r="A3316" i="4"/>
  <c r="C3318" i="4" l="1"/>
  <c r="A3317" i="4"/>
  <c r="B3317" i="4"/>
  <c r="C3319" i="4" l="1"/>
  <c r="A3318" i="4"/>
  <c r="B3318" i="4"/>
  <c r="C3320" i="4" l="1"/>
  <c r="B3319" i="4"/>
  <c r="A3319" i="4"/>
  <c r="C3321" i="4" l="1"/>
  <c r="B3320" i="4"/>
  <c r="A3320" i="4"/>
  <c r="C3322" i="4" l="1"/>
  <c r="A3321" i="4"/>
  <c r="B3321" i="4"/>
  <c r="C3323" i="4" l="1"/>
  <c r="B3322" i="4"/>
  <c r="A3322" i="4"/>
  <c r="C3324" i="4" l="1"/>
  <c r="B3323" i="4"/>
  <c r="A3323" i="4"/>
  <c r="C3325" i="4" l="1"/>
  <c r="B3324" i="4"/>
  <c r="A3324" i="4"/>
  <c r="C3326" i="4" l="1"/>
  <c r="A3325" i="4"/>
  <c r="B3325" i="4"/>
  <c r="C3327" i="4" l="1"/>
  <c r="B3326" i="4"/>
  <c r="A3326" i="4"/>
  <c r="C3328" i="4" l="1"/>
  <c r="B3327" i="4"/>
  <c r="A3327" i="4"/>
  <c r="C3329" i="4" l="1"/>
  <c r="B3328" i="4"/>
  <c r="A3328" i="4"/>
  <c r="C3330" i="4" l="1"/>
  <c r="B3329" i="4"/>
  <c r="A3329" i="4"/>
  <c r="C3331" i="4" l="1"/>
  <c r="A3330" i="4"/>
  <c r="B3330" i="4"/>
  <c r="C3332" i="4" l="1"/>
  <c r="B3331" i="4"/>
  <c r="A3331" i="4"/>
  <c r="C3333" i="4" l="1"/>
  <c r="B3332" i="4"/>
  <c r="A3332" i="4"/>
  <c r="C3334" i="4" l="1"/>
  <c r="B3333" i="4"/>
  <c r="A3333" i="4"/>
  <c r="C3335" i="4" l="1"/>
  <c r="A3334" i="4"/>
  <c r="B3334" i="4"/>
  <c r="C3336" i="4" l="1"/>
  <c r="B3335" i="4"/>
  <c r="A3335" i="4"/>
  <c r="C3337" i="4" l="1"/>
  <c r="B3336" i="4"/>
  <c r="A3336" i="4"/>
  <c r="C3338" i="4" l="1"/>
  <c r="A3337" i="4"/>
  <c r="B3337" i="4"/>
  <c r="C3339" i="4" l="1"/>
  <c r="B3338" i="4"/>
  <c r="A3338" i="4"/>
  <c r="C3340" i="4" l="1"/>
  <c r="B3339" i="4"/>
  <c r="A3339" i="4"/>
  <c r="C3341" i="4" l="1"/>
  <c r="B3340" i="4"/>
  <c r="A3340" i="4"/>
  <c r="C3342" i="4" l="1"/>
  <c r="A3341" i="4"/>
  <c r="B3341" i="4"/>
  <c r="C3343" i="4" l="1"/>
  <c r="A3342" i="4"/>
  <c r="B3342" i="4"/>
  <c r="C3344" i="4" l="1"/>
  <c r="B3343" i="4"/>
  <c r="A3343" i="4"/>
  <c r="C3345" i="4" l="1"/>
  <c r="B3344" i="4"/>
  <c r="A3344" i="4"/>
  <c r="C3346" i="4" l="1"/>
  <c r="A3345" i="4"/>
  <c r="B3345" i="4"/>
  <c r="C3347" i="4" l="1"/>
  <c r="B3346" i="4"/>
  <c r="A3346" i="4"/>
  <c r="C3348" i="4" l="1"/>
  <c r="B3347" i="4"/>
  <c r="A3347" i="4"/>
  <c r="C3349" i="4" l="1"/>
  <c r="B3348" i="4"/>
  <c r="A3348" i="4"/>
  <c r="C3350" i="4" l="1"/>
  <c r="A3349" i="4"/>
  <c r="B3349" i="4"/>
  <c r="C3351" i="4" l="1"/>
  <c r="A3350" i="4"/>
  <c r="B3350" i="4"/>
  <c r="C3352" i="4" l="1"/>
  <c r="B3351" i="4"/>
  <c r="A3351" i="4"/>
  <c r="C3353" i="4" l="1"/>
  <c r="B3352" i="4"/>
  <c r="A3352" i="4"/>
  <c r="C3354" i="4" l="1"/>
  <c r="A3353" i="4"/>
  <c r="B3353" i="4"/>
  <c r="C3355" i="4" l="1"/>
  <c r="B3354" i="4"/>
  <c r="A3354" i="4"/>
  <c r="C3356" i="4" l="1"/>
  <c r="B3355" i="4"/>
  <c r="A3355" i="4"/>
  <c r="C3357" i="4" l="1"/>
  <c r="B3356" i="4"/>
  <c r="A3356" i="4"/>
  <c r="C3358" i="4" l="1"/>
  <c r="A3357" i="4"/>
  <c r="B3357" i="4"/>
  <c r="C3359" i="4" l="1"/>
  <c r="A3358" i="4"/>
  <c r="B3358" i="4"/>
  <c r="C3360" i="4" l="1"/>
  <c r="B3359" i="4"/>
  <c r="A3359" i="4"/>
  <c r="C3361" i="4" l="1"/>
  <c r="B3360" i="4"/>
  <c r="A3360" i="4"/>
  <c r="C3362" i="4" l="1"/>
  <c r="A3361" i="4"/>
  <c r="B3361" i="4"/>
  <c r="C3363" i="4" l="1"/>
  <c r="B3362" i="4"/>
  <c r="A3362" i="4"/>
  <c r="C3364" i="4" l="1"/>
  <c r="B3363" i="4"/>
  <c r="A3363" i="4"/>
  <c r="C3365" i="4" l="1"/>
  <c r="B3364" i="4"/>
  <c r="A3364" i="4"/>
  <c r="C3366" i="4" l="1"/>
  <c r="B3365" i="4"/>
  <c r="A3365" i="4"/>
  <c r="C3367" i="4" l="1"/>
  <c r="A3366" i="4"/>
  <c r="B3366" i="4"/>
  <c r="C3368" i="4" l="1"/>
  <c r="B3367" i="4"/>
  <c r="A3367" i="4"/>
  <c r="C3369" i="4" l="1"/>
  <c r="B3368" i="4"/>
  <c r="A3368" i="4"/>
  <c r="C3370" i="4" l="1"/>
  <c r="A3369" i="4"/>
  <c r="B3369" i="4"/>
  <c r="C3371" i="4" l="1"/>
  <c r="B3370" i="4"/>
  <c r="A3370" i="4"/>
  <c r="C3372" i="4" l="1"/>
  <c r="B3371" i="4"/>
  <c r="A3371" i="4"/>
  <c r="C3373" i="4" l="1"/>
  <c r="B3372" i="4"/>
  <c r="A3372" i="4"/>
  <c r="C3374" i="4" l="1"/>
  <c r="A3373" i="4"/>
  <c r="B3373" i="4"/>
  <c r="C3375" i="4" l="1"/>
  <c r="A3374" i="4"/>
  <c r="B3374" i="4"/>
  <c r="C3376" i="4" l="1"/>
  <c r="B3375" i="4"/>
  <c r="A3375" i="4"/>
  <c r="C3377" i="4" l="1"/>
  <c r="B3376" i="4"/>
  <c r="A3376" i="4"/>
  <c r="C3378" i="4" l="1"/>
  <c r="A3377" i="4"/>
  <c r="B3377" i="4"/>
  <c r="C3379" i="4" l="1"/>
  <c r="B3378" i="4"/>
  <c r="A3378" i="4"/>
  <c r="C3380" i="4" l="1"/>
  <c r="B3379" i="4"/>
  <c r="A3379" i="4"/>
  <c r="C3381" i="4" l="1"/>
  <c r="B3380" i="4"/>
  <c r="A3380" i="4"/>
  <c r="C3382" i="4" l="1"/>
  <c r="A3381" i="4"/>
  <c r="B3381" i="4"/>
  <c r="C3383" i="4" l="1"/>
  <c r="B3382" i="4"/>
  <c r="A3382" i="4"/>
  <c r="C3384" i="4" l="1"/>
  <c r="B3383" i="4"/>
  <c r="A3383" i="4"/>
  <c r="C3385" i="4" l="1"/>
  <c r="B3384" i="4"/>
  <c r="A3384" i="4"/>
  <c r="C3386" i="4" l="1"/>
  <c r="A3385" i="4"/>
  <c r="B3385" i="4"/>
  <c r="C3387" i="4" l="1"/>
  <c r="B3386" i="4"/>
  <c r="A3386" i="4"/>
  <c r="C3388" i="4" l="1"/>
  <c r="B3387" i="4"/>
  <c r="A3387" i="4"/>
  <c r="C3389" i="4" l="1"/>
  <c r="B3388" i="4"/>
  <c r="A3388" i="4"/>
  <c r="C3390" i="4" l="1"/>
  <c r="A3389" i="4"/>
  <c r="B3389" i="4"/>
  <c r="C3391" i="4" l="1"/>
  <c r="A3390" i="4"/>
  <c r="B3390" i="4"/>
  <c r="C3392" i="4" l="1"/>
  <c r="B3391" i="4"/>
  <c r="A3391" i="4"/>
  <c r="C3393" i="4" l="1"/>
  <c r="B3392" i="4"/>
  <c r="A3392" i="4"/>
  <c r="C3394" i="4" l="1"/>
  <c r="A3393" i="4"/>
  <c r="B3393" i="4"/>
  <c r="C3395" i="4" l="1"/>
  <c r="A3394" i="4"/>
  <c r="B3394" i="4"/>
  <c r="C3396" i="4" l="1"/>
  <c r="A3395" i="4"/>
  <c r="B3395" i="4"/>
  <c r="C3397" i="4" l="1"/>
  <c r="B3396" i="4"/>
  <c r="A3396" i="4"/>
  <c r="C3398" i="4" l="1"/>
  <c r="A3397" i="4"/>
  <c r="B3397" i="4"/>
  <c r="C3399" i="4" l="1"/>
  <c r="A3398" i="4"/>
  <c r="B3398" i="4"/>
  <c r="C3400" i="4" l="1"/>
  <c r="B3399" i="4"/>
  <c r="A3399" i="4"/>
  <c r="C3401" i="4" l="1"/>
  <c r="B3400" i="4"/>
  <c r="A3400" i="4"/>
  <c r="C3402" i="4" l="1"/>
  <c r="A3401" i="4"/>
  <c r="B3401" i="4"/>
  <c r="C3403" i="4" l="1"/>
  <c r="B3402" i="4"/>
  <c r="A3402" i="4"/>
  <c r="C3404" i="4" l="1"/>
  <c r="B3403" i="4"/>
  <c r="A3403" i="4"/>
  <c r="A3404" i="4" l="1"/>
  <c r="C3405" i="4"/>
  <c r="B3404" i="4"/>
  <c r="C3406" i="4" l="1"/>
  <c r="A3405" i="4"/>
  <c r="B3405" i="4"/>
  <c r="C3407" i="4" l="1"/>
  <c r="A3406" i="4"/>
  <c r="B3406" i="4"/>
  <c r="C3408" i="4" l="1"/>
  <c r="B3407" i="4"/>
  <c r="A3407" i="4"/>
  <c r="C3409" i="4" l="1"/>
  <c r="B3408" i="4"/>
  <c r="A3408" i="4"/>
  <c r="C3410" i="4" l="1"/>
  <c r="A3409" i="4"/>
  <c r="B3409" i="4"/>
  <c r="C3411" i="4" l="1"/>
  <c r="B3410" i="4"/>
  <c r="A3410" i="4"/>
  <c r="C3412" i="4" l="1"/>
  <c r="B3411" i="4"/>
  <c r="A3411" i="4"/>
  <c r="C3413" i="4" l="1"/>
  <c r="B3412" i="4"/>
  <c r="A3412" i="4"/>
  <c r="C3414" i="4" l="1"/>
  <c r="A3413" i="4"/>
  <c r="B3413" i="4"/>
  <c r="C3415" i="4" l="1"/>
  <c r="A3414" i="4"/>
  <c r="B3414" i="4"/>
  <c r="C3416" i="4" l="1"/>
  <c r="B3415" i="4"/>
  <c r="A3415" i="4"/>
  <c r="C3417" i="4" l="1"/>
  <c r="B3416" i="4"/>
  <c r="A3416" i="4"/>
  <c r="C3418" i="4" l="1"/>
  <c r="A3417" i="4"/>
  <c r="B3417" i="4"/>
  <c r="C3419" i="4" l="1"/>
  <c r="B3418" i="4"/>
  <c r="A3418" i="4"/>
  <c r="C3420" i="4" l="1"/>
  <c r="B3419" i="4"/>
  <c r="A3419" i="4"/>
  <c r="C3421" i="4" l="1"/>
  <c r="B3420" i="4"/>
  <c r="A3420" i="4"/>
  <c r="C3422" i="4" l="1"/>
  <c r="A3421" i="4"/>
  <c r="B3421" i="4"/>
  <c r="C3423" i="4" l="1"/>
  <c r="A3422" i="4"/>
  <c r="B3422" i="4"/>
  <c r="C3424" i="4" l="1"/>
  <c r="B3423" i="4"/>
  <c r="A3423" i="4"/>
  <c r="C3425" i="4" l="1"/>
  <c r="B3424" i="4"/>
  <c r="A3424" i="4"/>
  <c r="C3426" i="4" l="1"/>
  <c r="A3425" i="4"/>
  <c r="B3425" i="4"/>
  <c r="C3427" i="4" l="1"/>
  <c r="B3426" i="4"/>
  <c r="A3426" i="4"/>
  <c r="C3428" i="4" l="1"/>
  <c r="B3427" i="4"/>
  <c r="A3427" i="4"/>
  <c r="C3429" i="4" l="1"/>
  <c r="B3428" i="4"/>
  <c r="A3428" i="4"/>
  <c r="C3430" i="4" l="1"/>
  <c r="B3429" i="4"/>
  <c r="A3429" i="4"/>
  <c r="C3431" i="4" l="1"/>
  <c r="A3430" i="4"/>
  <c r="B3430" i="4"/>
  <c r="C3432" i="4" l="1"/>
  <c r="B3431" i="4"/>
  <c r="A3431" i="4"/>
  <c r="C3433" i="4" l="1"/>
  <c r="B3432" i="4"/>
  <c r="A3432" i="4"/>
  <c r="C3434" i="4" l="1"/>
  <c r="B3433" i="4"/>
  <c r="A3433" i="4"/>
  <c r="C3435" i="4" l="1"/>
  <c r="B3434" i="4"/>
  <c r="A3434" i="4"/>
  <c r="C3436" i="4" l="1"/>
  <c r="A3435" i="4"/>
  <c r="B3435" i="4"/>
  <c r="C3437" i="4" l="1"/>
  <c r="B3436" i="4"/>
  <c r="A3436" i="4"/>
  <c r="C3438" i="4" l="1"/>
  <c r="A3437" i="4"/>
  <c r="B3437" i="4"/>
  <c r="C3439" i="4" l="1"/>
  <c r="A3438" i="4"/>
  <c r="B3438" i="4"/>
  <c r="C3440" i="4" l="1"/>
  <c r="B3439" i="4"/>
  <c r="A3439" i="4"/>
  <c r="C3441" i="4" l="1"/>
  <c r="B3440" i="4"/>
  <c r="A3440" i="4"/>
  <c r="C3442" i="4" l="1"/>
  <c r="B3441" i="4"/>
  <c r="A3441" i="4"/>
  <c r="C3443" i="4" l="1"/>
  <c r="B3442" i="4"/>
  <c r="A3442" i="4"/>
  <c r="C3444" i="4" l="1"/>
  <c r="B3443" i="4"/>
  <c r="A3443" i="4"/>
  <c r="C3445" i="4" l="1"/>
  <c r="A3444" i="4"/>
  <c r="B3444" i="4"/>
  <c r="C3446" i="4" l="1"/>
  <c r="A3445" i="4"/>
  <c r="B3445" i="4"/>
  <c r="C3447" i="4" l="1"/>
  <c r="A3446" i="4"/>
  <c r="B3446" i="4"/>
  <c r="C3448" i="4" l="1"/>
  <c r="B3447" i="4"/>
  <c r="A3447" i="4"/>
  <c r="C3449" i="4" l="1"/>
  <c r="B3448" i="4"/>
  <c r="A3448" i="4"/>
  <c r="C3450" i="4" l="1"/>
  <c r="A3449" i="4"/>
  <c r="B3449" i="4"/>
  <c r="C3451" i="4" l="1"/>
  <c r="B3450" i="4"/>
  <c r="A3450" i="4"/>
  <c r="C3452" i="4" l="1"/>
  <c r="B3451" i="4"/>
  <c r="A3451" i="4"/>
  <c r="C3453" i="4" l="1"/>
  <c r="B3452" i="4"/>
  <c r="A3452" i="4"/>
  <c r="C3454" i="4" l="1"/>
  <c r="A3453" i="4"/>
  <c r="B3453" i="4"/>
  <c r="C3455" i="4" l="1"/>
  <c r="A3454" i="4"/>
  <c r="B3454" i="4"/>
  <c r="C3456" i="4" l="1"/>
  <c r="B3455" i="4"/>
  <c r="A3455" i="4"/>
  <c r="C3457" i="4" l="1"/>
  <c r="B3456" i="4"/>
  <c r="A3456" i="4"/>
  <c r="C3458" i="4" l="1"/>
  <c r="A3457" i="4"/>
  <c r="B3457" i="4"/>
  <c r="C3459" i="4" l="1"/>
  <c r="A3458" i="4"/>
  <c r="B3458" i="4"/>
  <c r="C3460" i="4" l="1"/>
  <c r="B3459" i="4"/>
  <c r="A3459" i="4"/>
  <c r="C3461" i="4" l="1"/>
  <c r="B3460" i="4"/>
  <c r="A3460" i="4"/>
  <c r="C3462" i="4" l="1"/>
  <c r="B3461" i="4"/>
  <c r="A3461" i="4"/>
  <c r="C3463" i="4" l="1"/>
  <c r="A3462" i="4"/>
  <c r="B3462" i="4"/>
  <c r="C3464" i="4" l="1"/>
  <c r="B3463" i="4"/>
  <c r="A3463" i="4"/>
  <c r="C3465" i="4" l="1"/>
  <c r="B3464" i="4"/>
  <c r="A3464" i="4"/>
  <c r="C3466" i="4" l="1"/>
  <c r="A3465" i="4"/>
  <c r="B3465" i="4"/>
  <c r="C3467" i="4" l="1"/>
  <c r="B3466" i="4"/>
  <c r="A3466" i="4"/>
  <c r="C3468" i="4" l="1"/>
  <c r="B3467" i="4"/>
  <c r="A3467" i="4"/>
  <c r="C3469" i="4" l="1"/>
  <c r="A3468" i="4"/>
  <c r="B3468" i="4"/>
  <c r="C3470" i="4" l="1"/>
  <c r="A3469" i="4"/>
  <c r="B3469" i="4"/>
  <c r="C3471" i="4" l="1"/>
  <c r="A3470" i="4"/>
  <c r="B3470" i="4"/>
  <c r="C3472" i="4" l="1"/>
  <c r="B3471" i="4"/>
  <c r="A3471" i="4"/>
  <c r="C3473" i="4" l="1"/>
  <c r="B3472" i="4"/>
  <c r="A3472" i="4"/>
  <c r="C3474" i="4" l="1"/>
  <c r="B3473" i="4"/>
  <c r="A3473" i="4"/>
  <c r="C3475" i="4" l="1"/>
  <c r="A3474" i="4"/>
  <c r="B3474" i="4"/>
  <c r="C3476" i="4" l="1"/>
  <c r="A3475" i="4"/>
  <c r="B3475" i="4"/>
  <c r="C3477" i="4" l="1"/>
  <c r="B3476" i="4"/>
  <c r="A3476" i="4"/>
  <c r="C3478" i="4" l="1"/>
  <c r="A3477" i="4"/>
  <c r="B3477" i="4"/>
  <c r="C3479" i="4" l="1"/>
  <c r="A3478" i="4"/>
  <c r="B3478" i="4"/>
  <c r="C3480" i="4" l="1"/>
  <c r="B3479" i="4"/>
  <c r="A3479" i="4"/>
  <c r="C3481" i="4" l="1"/>
  <c r="B3480" i="4"/>
  <c r="A3480" i="4"/>
  <c r="C3482" i="4" l="1"/>
  <c r="A3481" i="4"/>
  <c r="B3481" i="4"/>
  <c r="C3483" i="4" l="1"/>
  <c r="B3482" i="4"/>
  <c r="A3482" i="4"/>
  <c r="C3484" i="4" l="1"/>
  <c r="B3483" i="4"/>
  <c r="A3483" i="4"/>
  <c r="C3485" i="4" l="1"/>
  <c r="B3484" i="4"/>
  <c r="A3484" i="4"/>
  <c r="C3486" i="4" l="1"/>
  <c r="A3485" i="4"/>
  <c r="B3485" i="4"/>
  <c r="C3487" i="4" l="1"/>
  <c r="A3486" i="4"/>
  <c r="B3486" i="4"/>
  <c r="C3488" i="4" l="1"/>
  <c r="B3487" i="4"/>
  <c r="A3487" i="4"/>
  <c r="C3489" i="4" l="1"/>
  <c r="B3488" i="4"/>
  <c r="A3488" i="4"/>
  <c r="C3490" i="4" l="1"/>
  <c r="A3489" i="4"/>
  <c r="B3489" i="4"/>
  <c r="C3491" i="4" l="1"/>
  <c r="B3490" i="4"/>
  <c r="A3490" i="4"/>
  <c r="C3492" i="4" l="1"/>
  <c r="B3491" i="4"/>
  <c r="A3491" i="4"/>
  <c r="C3493" i="4" l="1"/>
  <c r="B3492" i="4"/>
  <c r="A3492" i="4"/>
  <c r="C3494" i="4" l="1"/>
  <c r="A3493" i="4"/>
  <c r="B3493" i="4"/>
  <c r="C3495" i="4" l="1"/>
  <c r="A3494" i="4"/>
  <c r="B3494" i="4"/>
  <c r="C3496" i="4" l="1"/>
  <c r="B3495" i="4"/>
  <c r="A3495" i="4"/>
  <c r="C3497" i="4" l="1"/>
  <c r="B3496" i="4"/>
  <c r="A3496" i="4"/>
  <c r="C3498" i="4" l="1"/>
  <c r="B3497" i="4"/>
  <c r="A3497" i="4"/>
  <c r="C3499" i="4" l="1"/>
  <c r="B3498" i="4"/>
  <c r="A3498" i="4"/>
  <c r="C3500" i="4" l="1"/>
  <c r="B3499" i="4"/>
  <c r="A3499" i="4"/>
  <c r="C3501" i="4" l="1"/>
  <c r="B3500" i="4"/>
  <c r="A3500" i="4"/>
  <c r="C3502" i="4" l="1"/>
  <c r="A3501" i="4"/>
  <c r="B3501" i="4"/>
  <c r="C3503" i="4" l="1"/>
  <c r="A3502" i="4"/>
  <c r="B3502" i="4"/>
  <c r="C3504" i="4" l="1"/>
  <c r="B3503" i="4"/>
  <c r="A3503" i="4"/>
  <c r="C3505" i="4" l="1"/>
  <c r="B3504" i="4"/>
  <c r="A3504" i="4"/>
  <c r="C3506" i="4" l="1"/>
  <c r="B3505" i="4"/>
  <c r="A3505" i="4"/>
  <c r="C3507" i="4" l="1"/>
  <c r="B3506" i="4"/>
  <c r="A3506" i="4"/>
  <c r="C3508" i="4" l="1"/>
  <c r="B3507" i="4"/>
  <c r="A3507" i="4"/>
  <c r="C3509" i="4" l="1"/>
  <c r="B3508" i="4"/>
  <c r="A3508" i="4"/>
  <c r="C3510" i="4" l="1"/>
  <c r="A3509" i="4"/>
  <c r="B3509" i="4"/>
  <c r="C3511" i="4" l="1"/>
  <c r="A3510" i="4"/>
  <c r="B3510" i="4"/>
  <c r="C3512" i="4" l="1"/>
  <c r="B3511" i="4"/>
  <c r="A3511" i="4"/>
  <c r="C3513" i="4" l="1"/>
  <c r="B3512" i="4"/>
  <c r="A3512" i="4"/>
  <c r="C3514" i="4" l="1"/>
  <c r="A3513" i="4"/>
  <c r="B3513" i="4"/>
  <c r="C3515" i="4" l="1"/>
  <c r="B3514" i="4"/>
  <c r="A3514" i="4"/>
  <c r="C3516" i="4" l="1"/>
  <c r="B3515" i="4"/>
  <c r="A3515" i="4"/>
  <c r="C3517" i="4" l="1"/>
  <c r="B3516" i="4"/>
  <c r="A3516" i="4"/>
  <c r="C3518" i="4" l="1"/>
  <c r="A3517" i="4"/>
  <c r="B3517" i="4"/>
  <c r="C3519" i="4" l="1"/>
  <c r="B3518" i="4"/>
  <c r="A3518" i="4"/>
  <c r="C3520" i="4" l="1"/>
  <c r="B3519" i="4"/>
  <c r="A3519" i="4"/>
  <c r="C3521" i="4" l="1"/>
  <c r="B3520" i="4"/>
  <c r="A3520" i="4"/>
  <c r="C3522" i="4" l="1"/>
  <c r="A3521" i="4"/>
  <c r="B3521" i="4"/>
  <c r="C3523" i="4" l="1"/>
  <c r="B3522" i="4"/>
  <c r="A3522" i="4"/>
  <c r="C3524" i="4" l="1"/>
  <c r="B3523" i="4"/>
  <c r="A3523" i="4"/>
  <c r="C3525" i="4" l="1"/>
  <c r="B3524" i="4"/>
  <c r="A3524" i="4"/>
  <c r="C3526" i="4" l="1"/>
  <c r="A3525" i="4"/>
  <c r="B3525" i="4"/>
  <c r="C3527" i="4" l="1"/>
  <c r="A3526" i="4"/>
  <c r="B3526" i="4"/>
  <c r="C3528" i="4" l="1"/>
  <c r="B3527" i="4"/>
  <c r="A3527" i="4"/>
  <c r="C3529" i="4" l="1"/>
  <c r="B3528" i="4"/>
  <c r="A3528" i="4"/>
  <c r="C3530" i="4" l="1"/>
  <c r="A3529" i="4"/>
  <c r="B3529" i="4"/>
  <c r="C3531" i="4" l="1"/>
  <c r="B3530" i="4"/>
  <c r="A3530" i="4"/>
  <c r="C3532" i="4" l="1"/>
  <c r="B3531" i="4"/>
  <c r="A3531" i="4"/>
  <c r="B3532" i="4" l="1"/>
  <c r="A3532" i="4"/>
  <c r="C3533" i="4"/>
  <c r="C3534" i="4" l="1"/>
  <c r="A3533" i="4"/>
  <c r="B3533" i="4"/>
  <c r="C3535" i="4" l="1"/>
  <c r="A3534" i="4"/>
  <c r="B3534" i="4"/>
  <c r="C3536" i="4" l="1"/>
  <c r="B3535" i="4"/>
  <c r="A3535" i="4"/>
  <c r="C3537" i="4" l="1"/>
  <c r="B3536" i="4"/>
  <c r="A3536" i="4"/>
  <c r="C3538" i="4" l="1"/>
  <c r="A3537" i="4"/>
  <c r="B3537" i="4"/>
  <c r="C3539" i="4" l="1"/>
  <c r="B3538" i="4"/>
  <c r="A3538" i="4"/>
  <c r="C3540" i="4" l="1"/>
  <c r="B3539" i="4"/>
  <c r="A3539" i="4"/>
  <c r="C3541" i="4" l="1"/>
  <c r="B3540" i="4"/>
  <c r="A3540" i="4"/>
  <c r="C3542" i="4" l="1"/>
  <c r="A3541" i="4"/>
  <c r="B3541" i="4"/>
  <c r="C3543" i="4" l="1"/>
  <c r="A3542" i="4"/>
  <c r="B3542" i="4"/>
  <c r="C3544" i="4" l="1"/>
  <c r="B3543" i="4"/>
  <c r="A3543" i="4"/>
  <c r="C3545" i="4" l="1"/>
  <c r="B3544" i="4"/>
  <c r="A3544" i="4"/>
  <c r="C3546" i="4" l="1"/>
  <c r="A3545" i="4"/>
  <c r="B3545" i="4"/>
  <c r="C3547" i="4" l="1"/>
  <c r="B3546" i="4"/>
  <c r="A3546" i="4"/>
  <c r="C3548" i="4" l="1"/>
  <c r="A3547" i="4"/>
  <c r="B3547" i="4"/>
  <c r="C3549" i="4" l="1"/>
  <c r="B3548" i="4"/>
  <c r="A3548" i="4"/>
  <c r="C3550" i="4" l="1"/>
  <c r="A3549" i="4"/>
  <c r="B3549" i="4"/>
  <c r="C3551" i="4" l="1"/>
  <c r="A3550" i="4"/>
  <c r="B3550" i="4"/>
  <c r="C3552" i="4" l="1"/>
  <c r="B3551" i="4"/>
  <c r="A3551" i="4"/>
  <c r="C3553" i="4" l="1"/>
  <c r="B3552" i="4"/>
  <c r="A3552" i="4"/>
  <c r="C3554" i="4" l="1"/>
  <c r="A3553" i="4"/>
  <c r="B3553" i="4"/>
  <c r="C3555" i="4" l="1"/>
  <c r="B3554" i="4"/>
  <c r="A3554" i="4"/>
  <c r="C3556" i="4" l="1"/>
  <c r="B3555" i="4"/>
  <c r="A3555" i="4"/>
  <c r="C3557" i="4" l="1"/>
  <c r="B3556" i="4"/>
  <c r="A3556" i="4"/>
  <c r="C3558" i="4" l="1"/>
  <c r="A3557" i="4"/>
  <c r="B3557" i="4"/>
  <c r="C3559" i="4" l="1"/>
  <c r="A3558" i="4"/>
  <c r="B3558" i="4"/>
  <c r="C3560" i="4" l="1"/>
  <c r="B3559" i="4"/>
  <c r="A3559" i="4"/>
  <c r="C3561" i="4" l="1"/>
  <c r="B3560" i="4"/>
  <c r="A3560" i="4"/>
  <c r="C3562" i="4" l="1"/>
  <c r="A3561" i="4"/>
  <c r="B3561" i="4"/>
  <c r="C3563" i="4" l="1"/>
  <c r="B3562" i="4"/>
  <c r="A3562" i="4"/>
  <c r="C3564" i="4" l="1"/>
  <c r="B3563" i="4"/>
  <c r="A3563" i="4"/>
  <c r="C3565" i="4" l="1"/>
  <c r="B3564" i="4"/>
  <c r="A3564" i="4"/>
  <c r="C3566" i="4" l="1"/>
  <c r="A3565" i="4"/>
  <c r="B3565" i="4"/>
  <c r="C3567" i="4" l="1"/>
  <c r="A3566" i="4"/>
  <c r="B3566" i="4"/>
  <c r="C3568" i="4" l="1"/>
  <c r="B3567" i="4"/>
  <c r="A3567" i="4"/>
  <c r="C3569" i="4" l="1"/>
  <c r="B3568" i="4"/>
  <c r="A3568" i="4"/>
  <c r="C3570" i="4" l="1"/>
  <c r="A3569" i="4"/>
  <c r="B3569" i="4"/>
  <c r="C3571" i="4" l="1"/>
  <c r="B3570" i="4"/>
  <c r="A3570" i="4"/>
  <c r="C3572" i="4" l="1"/>
  <c r="B3571" i="4"/>
  <c r="A3571" i="4"/>
  <c r="C3573" i="4" l="1"/>
  <c r="B3572" i="4"/>
  <c r="A3572" i="4"/>
  <c r="C3574" i="4" l="1"/>
  <c r="A3573" i="4"/>
  <c r="B3573" i="4"/>
  <c r="C3575" i="4" l="1"/>
  <c r="A3574" i="4"/>
  <c r="B3574" i="4"/>
  <c r="C3576" i="4" l="1"/>
  <c r="B3575" i="4"/>
  <c r="A3575" i="4"/>
  <c r="C3577" i="4" l="1"/>
  <c r="B3576" i="4"/>
  <c r="A3576" i="4"/>
  <c r="C3578" i="4" l="1"/>
  <c r="A3577" i="4"/>
  <c r="B3577" i="4"/>
  <c r="C3579" i="4" l="1"/>
  <c r="B3578" i="4"/>
  <c r="A3578" i="4"/>
  <c r="C3580" i="4" l="1"/>
  <c r="B3579" i="4"/>
  <c r="A3579" i="4"/>
  <c r="C3581" i="4" l="1"/>
  <c r="B3580" i="4"/>
  <c r="A3580" i="4"/>
  <c r="C3582" i="4" l="1"/>
  <c r="B3581" i="4"/>
  <c r="A3581" i="4"/>
  <c r="C3583" i="4" l="1"/>
  <c r="A3582" i="4"/>
  <c r="B3582" i="4"/>
  <c r="C3584" i="4" l="1"/>
  <c r="B3583" i="4"/>
  <c r="A3583" i="4"/>
  <c r="C3585" i="4" l="1"/>
  <c r="B3584" i="4"/>
  <c r="A3584" i="4"/>
  <c r="C3586" i="4" l="1"/>
  <c r="A3585" i="4"/>
  <c r="B3585" i="4"/>
  <c r="C3587" i="4" l="1"/>
  <c r="B3586" i="4"/>
  <c r="A3586" i="4"/>
  <c r="C3588" i="4" l="1"/>
  <c r="B3587" i="4"/>
  <c r="A3587" i="4"/>
  <c r="C3589" i="4" l="1"/>
  <c r="B3588" i="4"/>
  <c r="A3588" i="4"/>
  <c r="C3590" i="4" l="1"/>
  <c r="A3589" i="4"/>
  <c r="B3589" i="4"/>
  <c r="C3591" i="4" l="1"/>
  <c r="A3590" i="4"/>
  <c r="B3590" i="4"/>
  <c r="C3592" i="4" l="1"/>
  <c r="B3591" i="4"/>
  <c r="A3591" i="4"/>
  <c r="C3593" i="4" l="1"/>
  <c r="B3592" i="4"/>
  <c r="A3592" i="4"/>
  <c r="C3594" i="4" l="1"/>
  <c r="A3593" i="4"/>
  <c r="B3593" i="4"/>
  <c r="C3595" i="4" l="1"/>
  <c r="B3594" i="4"/>
  <c r="A3594" i="4"/>
  <c r="C3596" i="4" l="1"/>
  <c r="B3595" i="4"/>
  <c r="A3595" i="4"/>
  <c r="C3597" i="4" l="1"/>
  <c r="B3596" i="4"/>
  <c r="A3596" i="4"/>
  <c r="C3598" i="4" l="1"/>
  <c r="A3597" i="4"/>
  <c r="B3597" i="4"/>
  <c r="C3599" i="4" l="1"/>
  <c r="A3598" i="4"/>
  <c r="B3598" i="4"/>
  <c r="C3600" i="4" l="1"/>
  <c r="B3599" i="4"/>
  <c r="A3599" i="4"/>
  <c r="C3601" i="4" l="1"/>
  <c r="B3600" i="4"/>
  <c r="A3600" i="4"/>
  <c r="C3602" i="4" l="1"/>
  <c r="A3601" i="4"/>
  <c r="B3601" i="4"/>
  <c r="C3603" i="4" l="1"/>
  <c r="B3602" i="4"/>
  <c r="A3602" i="4"/>
  <c r="C3604" i="4" l="1"/>
  <c r="A3603" i="4"/>
  <c r="B3603" i="4"/>
  <c r="C3605" i="4" l="1"/>
  <c r="B3604" i="4"/>
  <c r="A3604" i="4"/>
  <c r="C3606" i="4" l="1"/>
  <c r="A3605" i="4"/>
  <c r="B3605" i="4"/>
  <c r="C3607" i="4" l="1"/>
  <c r="A3606" i="4"/>
  <c r="B3606" i="4"/>
  <c r="C3608" i="4" l="1"/>
  <c r="A3607" i="4"/>
  <c r="B3607" i="4"/>
  <c r="C3609" i="4" l="1"/>
  <c r="B3608" i="4"/>
  <c r="A3608" i="4"/>
  <c r="C3610" i="4" l="1"/>
  <c r="A3609" i="4"/>
  <c r="B3609" i="4"/>
  <c r="C3611" i="4" l="1"/>
  <c r="B3610" i="4"/>
  <c r="A3610" i="4"/>
  <c r="C3612" i="4" l="1"/>
  <c r="B3611" i="4"/>
  <c r="A3611" i="4"/>
  <c r="B3612" i="4" l="1"/>
  <c r="A3612" i="4"/>
  <c r="C3613" i="4"/>
  <c r="C3614" i="4" l="1"/>
  <c r="A3613" i="4"/>
  <c r="B3613" i="4"/>
  <c r="C3615" i="4" l="1"/>
  <c r="A3614" i="4"/>
  <c r="B3614" i="4"/>
  <c r="C3616" i="4" l="1"/>
  <c r="B3615" i="4"/>
  <c r="A3615" i="4"/>
  <c r="C3617" i="4" l="1"/>
  <c r="B3616" i="4"/>
  <c r="A3616" i="4"/>
  <c r="C3618" i="4" l="1"/>
  <c r="B3617" i="4"/>
  <c r="A3617" i="4"/>
  <c r="C3619" i="4" l="1"/>
  <c r="B3618" i="4"/>
  <c r="A3618" i="4"/>
  <c r="C3620" i="4" l="1"/>
  <c r="B3619" i="4"/>
  <c r="A3619" i="4"/>
  <c r="C3621" i="4" l="1"/>
  <c r="B3620" i="4"/>
  <c r="A3620" i="4"/>
  <c r="C3622" i="4" l="1"/>
  <c r="A3621" i="4"/>
  <c r="B3621" i="4"/>
  <c r="C3623" i="4" l="1"/>
  <c r="A3622" i="4"/>
  <c r="B3622" i="4"/>
  <c r="C3624" i="4" l="1"/>
  <c r="B3623" i="4"/>
  <c r="A3623" i="4"/>
  <c r="C3625" i="4" l="1"/>
  <c r="B3624" i="4"/>
  <c r="A3624" i="4"/>
  <c r="C3626" i="4" l="1"/>
  <c r="B3625" i="4"/>
  <c r="A3625" i="4"/>
  <c r="C3627" i="4" l="1"/>
  <c r="B3626" i="4"/>
  <c r="A3626" i="4"/>
  <c r="C3628" i="4" l="1"/>
  <c r="B3627" i="4"/>
  <c r="A3627" i="4"/>
  <c r="C3629" i="4" l="1"/>
  <c r="B3628" i="4"/>
  <c r="A3628" i="4"/>
  <c r="C3630" i="4" l="1"/>
  <c r="A3629" i="4"/>
  <c r="B3629" i="4"/>
  <c r="C3631" i="4" l="1"/>
  <c r="A3630" i="4"/>
  <c r="B3630" i="4"/>
  <c r="C3632" i="4" l="1"/>
  <c r="B3631" i="4"/>
  <c r="A3631" i="4"/>
  <c r="C3633" i="4" l="1"/>
  <c r="B3632" i="4"/>
  <c r="A3632" i="4"/>
  <c r="C3634" i="4" l="1"/>
  <c r="A3633" i="4"/>
  <c r="B3633" i="4"/>
  <c r="C3635" i="4" l="1"/>
  <c r="B3634" i="4"/>
  <c r="A3634" i="4"/>
  <c r="C3636" i="4" l="1"/>
  <c r="B3635" i="4"/>
  <c r="A3635" i="4"/>
  <c r="C3637" i="4" l="1"/>
  <c r="B3636" i="4"/>
  <c r="A3636" i="4"/>
  <c r="C3638" i="4" l="1"/>
  <c r="A3637" i="4"/>
  <c r="B3637" i="4"/>
  <c r="C3639" i="4" l="1"/>
  <c r="B3638" i="4"/>
  <c r="A3638" i="4"/>
  <c r="C3640" i="4" l="1"/>
  <c r="B3639" i="4"/>
  <c r="A3639" i="4"/>
  <c r="C3641" i="4" l="1"/>
  <c r="B3640" i="4"/>
  <c r="A3640" i="4"/>
  <c r="C3642" i="4" l="1"/>
  <c r="A3641" i="4"/>
  <c r="B3641" i="4"/>
  <c r="C3643" i="4" l="1"/>
  <c r="B3642" i="4"/>
  <c r="A3642" i="4"/>
  <c r="C3644" i="4" l="1"/>
  <c r="A3643" i="4"/>
  <c r="B3643" i="4"/>
  <c r="B3644" i="4" l="1"/>
  <c r="C3645" i="4"/>
  <c r="A3644" i="4"/>
  <c r="C3646" i="4" l="1"/>
  <c r="A3645" i="4"/>
  <c r="B3645" i="4"/>
  <c r="C3647" i="4" l="1"/>
  <c r="B3646" i="4"/>
  <c r="A3646" i="4"/>
  <c r="C3648" i="4" l="1"/>
  <c r="B3647" i="4"/>
  <c r="A3647" i="4"/>
  <c r="C3649" i="4" l="1"/>
  <c r="B3648" i="4"/>
  <c r="A3648" i="4"/>
  <c r="C3650" i="4" l="1"/>
  <c r="B3649" i="4"/>
  <c r="A3649" i="4"/>
  <c r="C3651" i="4" l="1"/>
  <c r="A3650" i="4"/>
  <c r="B3650" i="4"/>
  <c r="C3652" i="4" l="1"/>
  <c r="B3651" i="4"/>
  <c r="A3651" i="4"/>
  <c r="C3653" i="4" l="1"/>
  <c r="B3652" i="4"/>
  <c r="A3652" i="4"/>
  <c r="C3654" i="4" l="1"/>
  <c r="A3653" i="4"/>
  <c r="B3653" i="4"/>
  <c r="C3655" i="4" l="1"/>
  <c r="A3654" i="4"/>
  <c r="B3654" i="4"/>
  <c r="C3656" i="4" l="1"/>
  <c r="B3655" i="4"/>
  <c r="A3655" i="4"/>
  <c r="C3657" i="4" l="1"/>
  <c r="B3656" i="4"/>
  <c r="A3656" i="4"/>
  <c r="C3658" i="4" l="1"/>
  <c r="A3657" i="4"/>
  <c r="B3657" i="4"/>
  <c r="C3659" i="4" l="1"/>
  <c r="B3658" i="4"/>
  <c r="A3658" i="4"/>
  <c r="C3660" i="4" l="1"/>
  <c r="B3659" i="4"/>
  <c r="A3659" i="4"/>
  <c r="C3661" i="4" l="1"/>
  <c r="B3660" i="4"/>
  <c r="A3660" i="4"/>
  <c r="C3662" i="4" l="1"/>
  <c r="A3661" i="4"/>
  <c r="B3661" i="4"/>
  <c r="C3663" i="4" l="1"/>
  <c r="A3662" i="4"/>
  <c r="B3662" i="4"/>
  <c r="C3664" i="4" l="1"/>
  <c r="B3663" i="4"/>
  <c r="A3663" i="4"/>
  <c r="C3665" i="4" l="1"/>
  <c r="B3664" i="4"/>
  <c r="A3664" i="4"/>
  <c r="C3666" i="4" l="1"/>
  <c r="A3665" i="4"/>
  <c r="B3665" i="4"/>
  <c r="C3667" i="4" l="1"/>
  <c r="B3666" i="4"/>
  <c r="A3666" i="4"/>
  <c r="C3668" i="4" l="1"/>
  <c r="B3667" i="4"/>
  <c r="A3667" i="4"/>
  <c r="C3669" i="4" l="1"/>
  <c r="B3668" i="4"/>
  <c r="A3668" i="4"/>
  <c r="C3670" i="4" l="1"/>
  <c r="B3669" i="4"/>
  <c r="A3669" i="4"/>
  <c r="C3671" i="4" l="1"/>
  <c r="A3670" i="4"/>
  <c r="B3670" i="4"/>
  <c r="C3672" i="4" l="1"/>
  <c r="B3671" i="4"/>
  <c r="A3671" i="4"/>
  <c r="C3673" i="4" l="1"/>
  <c r="B3672" i="4"/>
  <c r="A3672" i="4"/>
  <c r="C3674" i="4" l="1"/>
  <c r="B3673" i="4"/>
  <c r="A3673" i="4"/>
  <c r="C3675" i="4" l="1"/>
  <c r="B3674" i="4"/>
  <c r="A3674" i="4"/>
  <c r="C3676" i="4" l="1"/>
  <c r="B3675" i="4"/>
  <c r="A3675" i="4"/>
  <c r="B3676" i="4" l="1"/>
  <c r="A3676" i="4"/>
  <c r="C3677" i="4"/>
  <c r="C3678" i="4" l="1"/>
  <c r="A3677" i="4"/>
  <c r="B3677" i="4"/>
  <c r="C3679" i="4" l="1"/>
  <c r="A3678" i="4"/>
  <c r="B3678" i="4"/>
  <c r="C3680" i="4" l="1"/>
  <c r="B3679" i="4"/>
  <c r="A3679" i="4"/>
  <c r="C3681" i="4" l="1"/>
  <c r="B3680" i="4"/>
  <c r="A3680" i="4"/>
  <c r="C3682" i="4" l="1"/>
  <c r="B3681" i="4"/>
  <c r="A3681" i="4"/>
  <c r="C3683" i="4" l="1"/>
  <c r="B3682" i="4"/>
  <c r="A3682" i="4"/>
  <c r="C3684" i="4" l="1"/>
  <c r="A3683" i="4"/>
  <c r="B3683" i="4"/>
  <c r="C3685" i="4" l="1"/>
  <c r="B3684" i="4"/>
  <c r="A3684" i="4"/>
  <c r="C3686" i="4" l="1"/>
  <c r="A3685" i="4"/>
  <c r="B3685" i="4"/>
  <c r="C3687" i="4" l="1"/>
  <c r="B3686" i="4"/>
  <c r="A3686" i="4"/>
  <c r="C3688" i="4" l="1"/>
  <c r="B3687" i="4"/>
  <c r="A3687" i="4"/>
  <c r="C3689" i="4" l="1"/>
  <c r="B3688" i="4"/>
  <c r="A3688" i="4"/>
  <c r="C3690" i="4" l="1"/>
  <c r="B3689" i="4"/>
  <c r="A3689" i="4"/>
  <c r="C3691" i="4" l="1"/>
  <c r="B3690" i="4"/>
  <c r="A3690" i="4"/>
  <c r="C3692" i="4" l="1"/>
  <c r="B3691" i="4"/>
  <c r="A3691" i="4"/>
  <c r="C3693" i="4" l="1"/>
  <c r="B3692" i="4"/>
  <c r="A3692" i="4"/>
  <c r="C3694" i="4" l="1"/>
  <c r="A3693" i="4"/>
  <c r="B3693" i="4"/>
  <c r="C3695" i="4" l="1"/>
  <c r="A3694" i="4"/>
  <c r="B3694" i="4"/>
  <c r="C3696" i="4" l="1"/>
  <c r="B3695" i="4"/>
  <c r="A3695" i="4"/>
  <c r="C3697" i="4" l="1"/>
  <c r="B3696" i="4"/>
  <c r="A3696" i="4"/>
  <c r="C3698" i="4" l="1"/>
  <c r="B3697" i="4"/>
  <c r="A3697" i="4"/>
  <c r="C3699" i="4" l="1"/>
  <c r="B3698" i="4"/>
  <c r="A3698" i="4"/>
  <c r="C3700" i="4" l="1"/>
  <c r="B3699" i="4"/>
  <c r="A3699" i="4"/>
  <c r="C3701" i="4" l="1"/>
  <c r="B3700" i="4"/>
  <c r="A3700" i="4"/>
  <c r="C3702" i="4" l="1"/>
  <c r="B3701" i="4"/>
  <c r="A3701" i="4"/>
  <c r="C3703" i="4" l="1"/>
  <c r="B3702" i="4"/>
  <c r="A3702" i="4"/>
  <c r="C3704" i="4" l="1"/>
  <c r="B3703" i="4"/>
  <c r="A3703" i="4"/>
  <c r="C3705" i="4" l="1"/>
  <c r="B3704" i="4"/>
  <c r="A3704" i="4"/>
  <c r="C3706" i="4" l="1"/>
  <c r="A3705" i="4"/>
  <c r="B3705" i="4"/>
  <c r="C3707" i="4" l="1"/>
  <c r="B3706" i="4"/>
  <c r="A3706" i="4"/>
  <c r="C3708" i="4" l="1"/>
  <c r="B3707" i="4"/>
  <c r="A3707" i="4"/>
  <c r="B3708" i="4" l="1"/>
  <c r="C3709" i="4"/>
  <c r="A3708" i="4"/>
  <c r="C3710" i="4" l="1"/>
  <c r="A3709" i="4"/>
  <c r="B3709" i="4"/>
  <c r="C3711" i="4" l="1"/>
  <c r="A3710" i="4"/>
  <c r="B3710" i="4"/>
  <c r="C3712" i="4" l="1"/>
  <c r="B3711" i="4"/>
  <c r="A3711" i="4"/>
  <c r="C3713" i="4" l="1"/>
  <c r="B3712" i="4"/>
  <c r="A3712" i="4"/>
  <c r="C3714" i="4" l="1"/>
  <c r="A3713" i="4"/>
  <c r="B3713" i="4"/>
  <c r="C3715" i="4" l="1"/>
  <c r="B3714" i="4"/>
  <c r="A3714" i="4"/>
  <c r="C3716" i="4" l="1"/>
  <c r="B3715" i="4"/>
  <c r="A3715" i="4"/>
  <c r="C3717" i="4" l="1"/>
  <c r="B3716" i="4"/>
  <c r="A3716" i="4"/>
  <c r="C3718" i="4" l="1"/>
  <c r="A3717" i="4"/>
  <c r="B3717" i="4"/>
  <c r="C3719" i="4" l="1"/>
  <c r="A3718" i="4"/>
  <c r="B3718" i="4"/>
  <c r="C3720" i="4" l="1"/>
  <c r="B3719" i="4"/>
  <c r="A3719" i="4"/>
  <c r="C3721" i="4" l="1"/>
  <c r="B3720" i="4"/>
  <c r="A3720" i="4"/>
  <c r="C3722" i="4" l="1"/>
  <c r="A3721" i="4"/>
  <c r="B3721" i="4"/>
  <c r="C3723" i="4" l="1"/>
  <c r="B3722" i="4"/>
  <c r="A3722" i="4"/>
  <c r="C3724" i="4" l="1"/>
  <c r="B3723" i="4"/>
  <c r="A3723" i="4"/>
  <c r="C3725" i="4" l="1"/>
  <c r="B3724" i="4"/>
  <c r="A3724" i="4"/>
  <c r="C3726" i="4" l="1"/>
  <c r="A3725" i="4"/>
  <c r="B3725" i="4"/>
  <c r="C3727" i="4" l="1"/>
  <c r="A3726" i="4"/>
  <c r="B3726" i="4"/>
  <c r="C3728" i="4" l="1"/>
  <c r="B3727" i="4"/>
  <c r="A3727" i="4"/>
  <c r="C3729" i="4" l="1"/>
  <c r="B3728" i="4"/>
  <c r="A3728" i="4"/>
  <c r="C3730" i="4" l="1"/>
  <c r="A3729" i="4"/>
  <c r="B3729" i="4"/>
  <c r="C3731" i="4" l="1"/>
  <c r="B3730" i="4"/>
  <c r="A3730" i="4"/>
  <c r="C3732" i="4" l="1"/>
  <c r="B3731" i="4"/>
  <c r="A3731" i="4"/>
  <c r="C3733" i="4" l="1"/>
  <c r="B3732" i="4"/>
  <c r="A3732" i="4"/>
  <c r="C3734" i="4" l="1"/>
  <c r="A3733" i="4"/>
  <c r="B3733" i="4"/>
  <c r="C3735" i="4" l="1"/>
  <c r="A3734" i="4"/>
  <c r="B3734" i="4"/>
  <c r="C3736" i="4" l="1"/>
  <c r="B3735" i="4"/>
  <c r="A3735" i="4"/>
  <c r="C3737" i="4" l="1"/>
  <c r="B3736" i="4"/>
  <c r="A3736" i="4"/>
  <c r="C3738" i="4" l="1"/>
  <c r="A3737" i="4"/>
  <c r="B3737" i="4"/>
  <c r="C3739" i="4" l="1"/>
  <c r="B3738" i="4"/>
  <c r="A3738" i="4"/>
  <c r="C3740" i="4" l="1"/>
  <c r="B3739" i="4"/>
  <c r="A3739" i="4"/>
  <c r="B3740" i="4" l="1"/>
  <c r="A3740" i="4"/>
  <c r="C3741" i="4"/>
  <c r="C3742" i="4" l="1"/>
  <c r="A3741" i="4"/>
  <c r="B3741" i="4"/>
  <c r="C3743" i="4" l="1"/>
  <c r="B3742" i="4"/>
  <c r="A3742" i="4"/>
  <c r="C3744" i="4" l="1"/>
  <c r="B3743" i="4"/>
  <c r="A3743" i="4"/>
  <c r="C3745" i="4" l="1"/>
  <c r="B3744" i="4"/>
  <c r="A3744" i="4"/>
  <c r="C3746" i="4" l="1"/>
  <c r="B3745" i="4"/>
  <c r="A3745" i="4"/>
  <c r="C3747" i="4" l="1"/>
  <c r="B3746" i="4"/>
  <c r="A3746" i="4"/>
  <c r="C3748" i="4" l="1"/>
  <c r="B3747" i="4"/>
  <c r="A3747" i="4"/>
  <c r="C3749" i="4" l="1"/>
  <c r="B3748" i="4"/>
  <c r="A3748" i="4"/>
  <c r="C3750" i="4" l="1"/>
  <c r="A3749" i="4"/>
  <c r="B3749" i="4"/>
  <c r="C3751" i="4" l="1"/>
  <c r="A3750" i="4"/>
  <c r="B3750" i="4"/>
  <c r="C3752" i="4" l="1"/>
  <c r="B3751" i="4"/>
  <c r="A3751" i="4"/>
  <c r="C3753" i="4" l="1"/>
  <c r="B3752" i="4"/>
  <c r="A3752" i="4"/>
  <c r="C3754" i="4" l="1"/>
  <c r="A3753" i="4"/>
  <c r="B3753" i="4"/>
  <c r="C3755" i="4" l="1"/>
  <c r="B3754" i="4"/>
  <c r="A3754" i="4"/>
  <c r="C3756" i="4" l="1"/>
  <c r="A3755" i="4"/>
  <c r="B3755" i="4"/>
  <c r="C3757" i="4" l="1"/>
  <c r="B3756" i="4"/>
  <c r="A3756" i="4"/>
  <c r="C3758" i="4" l="1"/>
  <c r="A3757" i="4"/>
  <c r="B3757" i="4"/>
  <c r="C3759" i="4" l="1"/>
  <c r="A3758" i="4"/>
  <c r="B3758" i="4"/>
  <c r="C3760" i="4" l="1"/>
  <c r="B3759" i="4"/>
  <c r="A3759" i="4"/>
  <c r="C3761" i="4" l="1"/>
  <c r="B3760" i="4"/>
  <c r="A3760" i="4"/>
  <c r="C3762" i="4" l="1"/>
  <c r="B3761" i="4"/>
  <c r="A3761" i="4"/>
  <c r="C3763" i="4" l="1"/>
  <c r="B3762" i="4"/>
  <c r="A3762" i="4"/>
  <c r="C3764" i="4" l="1"/>
  <c r="B3763" i="4"/>
  <c r="A3763" i="4"/>
  <c r="C3765" i="4" l="1"/>
  <c r="A3764" i="4"/>
  <c r="B3764" i="4"/>
  <c r="C3766" i="4" l="1"/>
  <c r="A3765" i="4"/>
  <c r="B3765" i="4"/>
  <c r="C3767" i="4" l="1"/>
  <c r="A3766" i="4"/>
  <c r="B3766" i="4"/>
  <c r="C3768" i="4" l="1"/>
  <c r="B3767" i="4"/>
  <c r="A3767" i="4"/>
  <c r="C3769" i="4" l="1"/>
  <c r="B3768" i="4"/>
  <c r="A3768" i="4"/>
  <c r="C3770" i="4" l="1"/>
  <c r="B3769" i="4"/>
  <c r="A3769" i="4"/>
  <c r="C3771" i="4" l="1"/>
  <c r="B3770" i="4"/>
  <c r="A3770" i="4"/>
  <c r="C3772" i="4" l="1"/>
  <c r="B3771" i="4"/>
  <c r="A3771" i="4"/>
  <c r="B3772" i="4" l="1"/>
  <c r="C3773" i="4"/>
  <c r="A3772" i="4"/>
  <c r="C3774" i="4" l="1"/>
  <c r="A3773" i="4"/>
  <c r="B3773" i="4"/>
  <c r="C3775" i="4" l="1"/>
  <c r="A3774" i="4"/>
  <c r="B3774" i="4"/>
  <c r="C3776" i="4" l="1"/>
  <c r="B3775" i="4"/>
  <c r="A3775" i="4"/>
  <c r="C3777" i="4" l="1"/>
  <c r="B3776" i="4"/>
  <c r="A3776" i="4"/>
  <c r="C3778" i="4" l="1"/>
  <c r="A3777" i="4"/>
  <c r="B3777" i="4"/>
  <c r="C3779" i="4" l="1"/>
  <c r="A3778" i="4"/>
  <c r="B3778" i="4"/>
  <c r="C3780" i="4" l="1"/>
  <c r="B3779" i="4"/>
  <c r="A3779" i="4"/>
  <c r="C3781" i="4" l="1"/>
  <c r="A3780" i="4"/>
  <c r="B3780" i="4"/>
  <c r="C3782" i="4" l="1"/>
  <c r="A3781" i="4"/>
  <c r="B3781" i="4"/>
  <c r="C3783" i="4" l="1"/>
  <c r="A3782" i="4"/>
  <c r="B3782" i="4"/>
  <c r="C3784" i="4" l="1"/>
  <c r="B3783" i="4"/>
  <c r="A3783" i="4"/>
  <c r="C3785" i="4" l="1"/>
  <c r="B3784" i="4"/>
  <c r="A3784" i="4"/>
  <c r="C3786" i="4" l="1"/>
  <c r="A3785" i="4"/>
  <c r="B3785" i="4"/>
  <c r="C3787" i="4" l="1"/>
  <c r="B3786" i="4"/>
  <c r="A3786" i="4"/>
  <c r="C3788" i="4" l="1"/>
  <c r="B3787" i="4"/>
  <c r="A3787" i="4"/>
  <c r="C3789" i="4" l="1"/>
  <c r="B3788" i="4"/>
  <c r="A3788" i="4"/>
  <c r="C3790" i="4" l="1"/>
  <c r="A3789" i="4"/>
  <c r="B3789" i="4"/>
  <c r="C3791" i="4" l="1"/>
  <c r="A3790" i="4"/>
  <c r="B3790" i="4"/>
  <c r="C3792" i="4" l="1"/>
  <c r="B3791" i="4"/>
  <c r="A3791" i="4"/>
  <c r="C3793" i="4" l="1"/>
  <c r="A3792" i="4"/>
  <c r="B3792" i="4"/>
  <c r="C3794" i="4" l="1"/>
  <c r="A3793" i="4"/>
  <c r="B3793" i="4"/>
  <c r="C3795" i="4" l="1"/>
  <c r="B3794" i="4"/>
  <c r="A3794" i="4"/>
  <c r="C3796" i="4" l="1"/>
  <c r="B3795" i="4"/>
  <c r="A3795" i="4"/>
  <c r="C3797" i="4" l="1"/>
  <c r="B3796" i="4"/>
  <c r="A3796" i="4"/>
  <c r="C3798" i="4" l="1"/>
  <c r="B3797" i="4"/>
  <c r="A3797" i="4"/>
  <c r="C3799" i="4" l="1"/>
  <c r="A3798" i="4"/>
  <c r="B3798" i="4"/>
  <c r="C3800" i="4" l="1"/>
  <c r="B3799" i="4"/>
  <c r="A3799" i="4"/>
  <c r="C3801" i="4" l="1"/>
  <c r="B3800" i="4"/>
  <c r="A3800" i="4"/>
  <c r="C3802" i="4" l="1"/>
  <c r="A3801" i="4"/>
  <c r="B3801" i="4"/>
  <c r="C3803" i="4" l="1"/>
  <c r="B3802" i="4"/>
  <c r="A3802" i="4"/>
  <c r="C3804" i="4" l="1"/>
  <c r="B3803" i="4"/>
  <c r="A3803" i="4"/>
  <c r="B3804" i="4" l="1"/>
  <c r="A3804" i="4"/>
  <c r="C3805" i="4"/>
  <c r="C3806" i="4" l="1"/>
  <c r="A3805" i="4"/>
  <c r="B3805" i="4"/>
  <c r="C3807" i="4" l="1"/>
  <c r="A3806" i="4"/>
  <c r="B3806" i="4"/>
  <c r="C3808" i="4" l="1"/>
  <c r="B3807" i="4"/>
  <c r="A3807" i="4"/>
  <c r="C3809" i="4" l="1"/>
  <c r="B3808" i="4"/>
  <c r="A3808" i="4"/>
  <c r="C3810" i="4" l="1"/>
  <c r="A3809" i="4"/>
  <c r="B3809" i="4"/>
  <c r="C3811" i="4" l="1"/>
  <c r="B3810" i="4"/>
  <c r="A3810" i="4"/>
  <c r="C3812" i="4" l="1"/>
  <c r="B3811" i="4"/>
  <c r="A3811" i="4"/>
  <c r="C3813" i="4" l="1"/>
  <c r="B3812" i="4"/>
  <c r="A3812" i="4"/>
  <c r="C3814" i="4" l="1"/>
  <c r="A3813" i="4"/>
  <c r="B3813" i="4"/>
  <c r="C3815" i="4" l="1"/>
  <c r="A3814" i="4"/>
  <c r="B3814" i="4"/>
  <c r="C3816" i="4" l="1"/>
  <c r="B3815" i="4"/>
  <c r="A3815" i="4"/>
  <c r="C3817" i="4" l="1"/>
  <c r="B3816" i="4"/>
  <c r="A3816" i="4"/>
  <c r="C3818" i="4" l="1"/>
  <c r="A3817" i="4"/>
  <c r="B3817" i="4"/>
  <c r="C3819" i="4" l="1"/>
  <c r="B3818" i="4"/>
  <c r="A3818" i="4"/>
  <c r="C3820" i="4" l="1"/>
  <c r="B3819" i="4"/>
  <c r="A3819" i="4"/>
  <c r="C3821" i="4" l="1"/>
  <c r="B3820" i="4"/>
  <c r="A3820" i="4"/>
  <c r="C3822" i="4" l="1"/>
  <c r="A3821" i="4"/>
  <c r="B3821" i="4"/>
  <c r="C3823" i="4" l="1"/>
  <c r="A3822" i="4"/>
  <c r="B3822" i="4"/>
  <c r="C3824" i="4" l="1"/>
  <c r="B3823" i="4"/>
  <c r="A3823" i="4"/>
  <c r="C3825" i="4" l="1"/>
  <c r="B3824" i="4"/>
  <c r="A3824" i="4"/>
  <c r="C3826" i="4" l="1"/>
  <c r="B3825" i="4"/>
  <c r="A3825" i="4"/>
  <c r="C3827" i="4" l="1"/>
  <c r="B3826" i="4"/>
  <c r="A3826" i="4"/>
  <c r="C3828" i="4" l="1"/>
  <c r="B3827" i="4"/>
  <c r="A3827" i="4"/>
  <c r="C3829" i="4" l="1"/>
  <c r="B3828" i="4"/>
  <c r="A3828" i="4"/>
  <c r="C3830" i="4" l="1"/>
  <c r="A3829" i="4"/>
  <c r="B3829" i="4"/>
  <c r="C3831" i="4" l="1"/>
  <c r="A3830" i="4"/>
  <c r="B3830" i="4"/>
  <c r="C3832" i="4" l="1"/>
  <c r="B3831" i="4"/>
  <c r="A3831" i="4"/>
  <c r="C3833" i="4" l="1"/>
  <c r="B3832" i="4"/>
  <c r="A3832" i="4"/>
  <c r="C3834" i="4" l="1"/>
  <c r="B3833" i="4"/>
  <c r="A3833" i="4"/>
  <c r="C3835" i="4" l="1"/>
  <c r="B3834" i="4"/>
  <c r="A3834" i="4"/>
  <c r="C3836" i="4" l="1"/>
  <c r="B3835" i="4"/>
  <c r="A3835" i="4"/>
  <c r="B3836" i="4" l="1"/>
  <c r="C3837" i="4"/>
  <c r="A3836" i="4"/>
  <c r="C3838" i="4" l="1"/>
  <c r="B3837" i="4"/>
  <c r="A3837" i="4"/>
  <c r="C3839" i="4" l="1"/>
  <c r="A3838" i="4"/>
  <c r="B3838" i="4"/>
  <c r="C3840" i="4" l="1"/>
  <c r="B3839" i="4"/>
  <c r="A3839" i="4"/>
  <c r="C3841" i="4" l="1"/>
  <c r="B3840" i="4"/>
  <c r="A3840" i="4"/>
  <c r="C3842" i="4" l="1"/>
  <c r="B3841" i="4"/>
  <c r="A3841" i="4"/>
  <c r="C3843" i="4" l="1"/>
  <c r="A3842" i="4"/>
  <c r="B3842" i="4"/>
  <c r="C3844" i="4" l="1"/>
  <c r="A3843" i="4"/>
  <c r="B3843" i="4"/>
  <c r="C3845" i="4" l="1"/>
  <c r="B3844" i="4"/>
  <c r="A3844" i="4"/>
  <c r="C3846" i="4" l="1"/>
  <c r="A3845" i="4"/>
  <c r="B3845" i="4"/>
  <c r="C3847" i="4" l="1"/>
  <c r="A3846" i="4"/>
  <c r="B3846" i="4"/>
  <c r="C3848" i="4" l="1"/>
  <c r="B3847" i="4"/>
  <c r="A3847" i="4"/>
  <c r="C3849" i="4" l="1"/>
  <c r="B3848" i="4"/>
  <c r="A3848" i="4"/>
  <c r="C3850" i="4" l="1"/>
  <c r="A3849" i="4"/>
  <c r="B3849" i="4"/>
  <c r="C3851" i="4" l="1"/>
  <c r="B3850" i="4"/>
  <c r="A3850" i="4"/>
  <c r="C3852" i="4" l="1"/>
  <c r="A3851" i="4"/>
  <c r="B3851" i="4"/>
  <c r="C3853" i="4" l="1"/>
  <c r="B3852" i="4"/>
  <c r="A3852" i="4"/>
  <c r="C3854" i="4" l="1"/>
  <c r="A3853" i="4"/>
  <c r="B3853" i="4"/>
  <c r="C3855" i="4" l="1"/>
  <c r="B3854" i="4"/>
  <c r="A3854" i="4"/>
  <c r="C3856" i="4" l="1"/>
  <c r="A3855" i="4"/>
  <c r="B3855" i="4"/>
  <c r="C3857" i="4" l="1"/>
  <c r="B3856" i="4"/>
  <c r="A3856" i="4"/>
  <c r="C3858" i="4" l="1"/>
  <c r="B3857" i="4"/>
  <c r="A3857" i="4"/>
  <c r="C3859" i="4" l="1"/>
  <c r="B3858" i="4"/>
  <c r="A3858" i="4"/>
  <c r="C3860" i="4" l="1"/>
  <c r="B3859" i="4"/>
  <c r="A3859" i="4"/>
  <c r="C3861" i="4" l="1"/>
  <c r="B3860" i="4"/>
  <c r="A3860" i="4"/>
  <c r="C3862" i="4" l="1"/>
  <c r="A3861" i="4"/>
  <c r="B3861" i="4"/>
  <c r="C3863" i="4" l="1"/>
  <c r="A3862" i="4"/>
  <c r="B3862" i="4"/>
  <c r="C3864" i="4" l="1"/>
  <c r="B3863" i="4"/>
  <c r="A3863" i="4"/>
  <c r="C3865" i="4" l="1"/>
  <c r="B3864" i="4"/>
  <c r="A3864" i="4"/>
  <c r="C3866" i="4" l="1"/>
  <c r="A3865" i="4"/>
  <c r="B3865" i="4"/>
  <c r="C3867" i="4" l="1"/>
  <c r="B3866" i="4"/>
  <c r="A3866" i="4"/>
  <c r="C3868" i="4" l="1"/>
  <c r="B3867" i="4"/>
  <c r="A3867" i="4"/>
  <c r="B3868" i="4" l="1"/>
  <c r="A3868" i="4"/>
  <c r="C3869" i="4"/>
  <c r="C3870" i="4" l="1"/>
  <c r="A3869" i="4"/>
  <c r="B3869" i="4"/>
  <c r="C3871" i="4" l="1"/>
  <c r="A3870" i="4"/>
  <c r="B3870" i="4"/>
  <c r="C3872" i="4" l="1"/>
  <c r="B3871" i="4"/>
  <c r="A3871" i="4"/>
  <c r="C3873" i="4" l="1"/>
  <c r="B3872" i="4"/>
  <c r="A3872" i="4"/>
  <c r="C3874" i="4" l="1"/>
  <c r="B3873" i="4"/>
  <c r="A3873" i="4"/>
  <c r="C3875" i="4" l="1"/>
  <c r="B3874" i="4"/>
  <c r="A3874" i="4"/>
  <c r="C3876" i="4" l="1"/>
  <c r="B3875" i="4"/>
  <c r="A3875" i="4"/>
  <c r="C3877" i="4" l="1"/>
  <c r="B3876" i="4"/>
  <c r="A3876" i="4"/>
  <c r="C3878" i="4" l="1"/>
  <c r="A3877" i="4"/>
  <c r="B3877" i="4"/>
  <c r="C3879" i="4" l="1"/>
  <c r="A3878" i="4"/>
  <c r="B3878" i="4"/>
  <c r="C3880" i="4" l="1"/>
  <c r="B3879" i="4"/>
  <c r="A3879" i="4"/>
  <c r="C3881" i="4" l="1"/>
  <c r="B3880" i="4"/>
  <c r="A3880" i="4"/>
  <c r="C3882" i="4" l="1"/>
  <c r="A3881" i="4"/>
  <c r="B3881" i="4"/>
  <c r="C3883" i="4" l="1"/>
  <c r="B3882" i="4"/>
  <c r="A3882" i="4"/>
  <c r="C3884" i="4" l="1"/>
  <c r="B3883" i="4"/>
  <c r="A3883" i="4"/>
  <c r="C3885" i="4" l="1"/>
  <c r="B3884" i="4"/>
  <c r="A3884" i="4"/>
  <c r="C3886" i="4" l="1"/>
  <c r="A3885" i="4"/>
  <c r="B3885" i="4"/>
  <c r="C3887" i="4" l="1"/>
  <c r="A3886" i="4"/>
  <c r="B3886" i="4"/>
  <c r="C3888" i="4" l="1"/>
  <c r="B3887" i="4"/>
  <c r="A3887" i="4"/>
  <c r="C3889" i="4" l="1"/>
  <c r="B3888" i="4"/>
  <c r="A3888" i="4"/>
  <c r="C3890" i="4" l="1"/>
  <c r="B3889" i="4"/>
  <c r="A3889" i="4"/>
  <c r="C3891" i="4" l="1"/>
  <c r="B3890" i="4"/>
  <c r="A3890" i="4"/>
  <c r="C3892" i="4" l="1"/>
  <c r="B3891" i="4"/>
  <c r="A3891" i="4"/>
  <c r="C3893" i="4" l="1"/>
  <c r="B3892" i="4"/>
  <c r="A3892" i="4"/>
  <c r="C3894" i="4" l="1"/>
  <c r="A3893" i="4"/>
  <c r="B3893" i="4"/>
  <c r="C3895" i="4" l="1"/>
  <c r="A3894" i="4"/>
  <c r="B3894" i="4"/>
  <c r="C3896" i="4" l="1"/>
  <c r="B3895" i="4"/>
  <c r="A3895" i="4"/>
  <c r="C3897" i="4" l="1"/>
  <c r="A3896" i="4"/>
  <c r="B3896" i="4"/>
  <c r="C3898" i="4" l="1"/>
  <c r="A3897" i="4"/>
  <c r="B3897" i="4"/>
  <c r="C3899" i="4" l="1"/>
  <c r="B3898" i="4"/>
  <c r="A3898" i="4"/>
  <c r="C3900" i="4" l="1"/>
  <c r="B3899" i="4"/>
  <c r="A3899" i="4"/>
  <c r="B3900" i="4" l="1"/>
  <c r="C3901" i="4"/>
  <c r="A3900" i="4"/>
  <c r="C3902" i="4" l="1"/>
  <c r="A3901" i="4"/>
  <c r="B3901" i="4"/>
  <c r="C3903" i="4" l="1"/>
  <c r="A3902" i="4"/>
  <c r="B3902" i="4"/>
  <c r="C3904" i="4" l="1"/>
  <c r="B3903" i="4"/>
  <c r="A3903" i="4"/>
  <c r="C3905" i="4" l="1"/>
  <c r="B3904" i="4"/>
  <c r="A3904" i="4"/>
  <c r="C3906" i="4" l="1"/>
  <c r="B3905" i="4"/>
  <c r="A3905" i="4"/>
  <c r="C3907" i="4" l="1"/>
  <c r="B3906" i="4"/>
  <c r="A3906" i="4"/>
  <c r="C3908" i="4" l="1"/>
  <c r="B3907" i="4"/>
  <c r="A3907" i="4"/>
  <c r="C3909" i="4" l="1"/>
  <c r="B3908" i="4"/>
  <c r="A3908" i="4"/>
  <c r="C3910" i="4" l="1"/>
  <c r="A3909" i="4"/>
  <c r="B3909" i="4"/>
  <c r="C3911" i="4" l="1"/>
  <c r="A3910" i="4"/>
  <c r="B3910" i="4"/>
  <c r="C3912" i="4" l="1"/>
  <c r="B3911" i="4"/>
  <c r="A3911" i="4"/>
  <c r="C3913" i="4" l="1"/>
  <c r="B3912" i="4"/>
  <c r="A3912" i="4"/>
  <c r="C3914" i="4" l="1"/>
  <c r="A3913" i="4"/>
  <c r="B3913" i="4"/>
  <c r="C3915" i="4" l="1"/>
  <c r="B3914" i="4"/>
  <c r="A3914" i="4"/>
  <c r="C3916" i="4" l="1"/>
  <c r="B3915" i="4"/>
  <c r="A3915" i="4"/>
  <c r="C3917" i="4" l="1"/>
  <c r="B3916" i="4"/>
  <c r="A3916" i="4"/>
  <c r="C3918" i="4" l="1"/>
  <c r="A3917" i="4"/>
  <c r="B3917" i="4"/>
  <c r="C3919" i="4" l="1"/>
  <c r="A3918" i="4"/>
  <c r="B3918" i="4"/>
  <c r="C3920" i="4" l="1"/>
  <c r="B3919" i="4"/>
  <c r="A3919" i="4"/>
  <c r="C3921" i="4" l="1"/>
  <c r="B3920" i="4"/>
  <c r="A3920" i="4"/>
  <c r="C3922" i="4" l="1"/>
  <c r="B3921" i="4"/>
  <c r="A3921" i="4"/>
  <c r="C3923" i="4" l="1"/>
  <c r="B3922" i="4"/>
  <c r="A3922" i="4"/>
  <c r="C3924" i="4" l="1"/>
  <c r="B3923" i="4"/>
  <c r="A3923" i="4"/>
  <c r="C3925" i="4" l="1"/>
  <c r="B3924" i="4"/>
  <c r="A3924" i="4"/>
  <c r="C3926" i="4" l="1"/>
  <c r="A3925" i="4"/>
  <c r="B3925" i="4"/>
  <c r="C3927" i="4" l="1"/>
  <c r="A3926" i="4"/>
  <c r="B3926" i="4"/>
  <c r="C3928" i="4" l="1"/>
  <c r="B3927" i="4"/>
  <c r="A3927" i="4"/>
  <c r="C3929" i="4" l="1"/>
  <c r="B3928" i="4"/>
  <c r="A3928" i="4"/>
  <c r="C3930" i="4" l="1"/>
  <c r="A3929" i="4"/>
  <c r="B3929" i="4"/>
  <c r="C3931" i="4" l="1"/>
  <c r="B3930" i="4"/>
  <c r="A3930" i="4"/>
  <c r="C3932" i="4" l="1"/>
  <c r="B3931" i="4"/>
  <c r="A3931" i="4"/>
  <c r="B3932" i="4" l="1"/>
  <c r="A3932" i="4"/>
  <c r="C3933" i="4"/>
  <c r="C3934" i="4" l="1"/>
  <c r="A3933" i="4"/>
  <c r="B3933" i="4"/>
  <c r="C3935" i="4" l="1"/>
  <c r="A3934" i="4"/>
  <c r="B3934" i="4"/>
  <c r="C3936" i="4" l="1"/>
  <c r="B3935" i="4"/>
  <c r="A3935" i="4"/>
  <c r="C3937" i="4" l="1"/>
  <c r="B3936" i="4"/>
  <c r="A3936" i="4"/>
  <c r="C3938" i="4" l="1"/>
  <c r="B3937" i="4"/>
  <c r="A3937" i="4"/>
  <c r="C3939" i="4" l="1"/>
  <c r="B3938" i="4"/>
  <c r="A3938" i="4"/>
  <c r="C3940" i="4" l="1"/>
  <c r="B3939" i="4"/>
  <c r="A3939" i="4"/>
  <c r="C3941" i="4" l="1"/>
  <c r="B3940" i="4"/>
  <c r="A3940" i="4"/>
  <c r="C3942" i="4" l="1"/>
  <c r="A3941" i="4"/>
  <c r="B3941" i="4"/>
  <c r="C3943" i="4" l="1"/>
  <c r="A3942" i="4"/>
  <c r="B3942" i="4"/>
  <c r="C3944" i="4" l="1"/>
  <c r="A3943" i="4"/>
  <c r="B3943" i="4"/>
  <c r="C3945" i="4" l="1"/>
  <c r="B3944" i="4"/>
  <c r="A3944" i="4"/>
  <c r="C3946" i="4" l="1"/>
  <c r="A3945" i="4"/>
  <c r="B3945" i="4"/>
  <c r="C3947" i="4" l="1"/>
  <c r="B3946" i="4"/>
  <c r="A3946" i="4"/>
  <c r="C3948" i="4" l="1"/>
  <c r="B3947" i="4"/>
  <c r="A3947" i="4"/>
  <c r="C3949" i="4" l="1"/>
  <c r="B3948" i="4"/>
  <c r="A3948" i="4"/>
  <c r="C3950" i="4" l="1"/>
  <c r="B3949" i="4"/>
  <c r="A3949" i="4"/>
  <c r="C3951" i="4" l="1"/>
  <c r="A3950" i="4"/>
  <c r="B3950" i="4"/>
  <c r="C3952" i="4" l="1"/>
  <c r="B3951" i="4"/>
  <c r="A3951" i="4"/>
  <c r="C3953" i="4" l="1"/>
  <c r="B3952" i="4"/>
  <c r="A3952" i="4"/>
  <c r="C3954" i="4" l="1"/>
  <c r="A3953" i="4"/>
  <c r="B3953" i="4"/>
  <c r="C3955" i="4" l="1"/>
  <c r="B3954" i="4"/>
  <c r="A3954" i="4"/>
  <c r="C3956" i="4" l="1"/>
  <c r="B3955" i="4"/>
  <c r="A3955" i="4"/>
  <c r="C3957" i="4" l="1"/>
  <c r="B3956" i="4"/>
  <c r="A3956" i="4"/>
  <c r="C3958" i="4" l="1"/>
  <c r="A3957" i="4"/>
  <c r="B3957" i="4"/>
  <c r="C3959" i="4" l="1"/>
  <c r="A3958" i="4"/>
  <c r="B3958" i="4"/>
  <c r="C3960" i="4" l="1"/>
  <c r="B3959" i="4"/>
  <c r="A3959" i="4"/>
  <c r="C3961" i="4" l="1"/>
  <c r="B3960" i="4"/>
  <c r="A3960" i="4"/>
  <c r="C3962" i="4" l="1"/>
  <c r="B3961" i="4"/>
  <c r="A3961" i="4"/>
  <c r="C3963" i="4" l="1"/>
  <c r="B3962" i="4"/>
  <c r="A3962" i="4"/>
  <c r="C3964" i="4" l="1"/>
  <c r="B3963" i="4"/>
  <c r="A3963" i="4"/>
  <c r="B3964" i="4" l="1"/>
  <c r="C3965" i="4"/>
  <c r="A3964" i="4"/>
  <c r="C3966" i="4" l="1"/>
  <c r="A3965" i="4"/>
  <c r="B3965" i="4"/>
  <c r="C3967" i="4" l="1"/>
  <c r="A3966" i="4"/>
  <c r="B3966" i="4"/>
  <c r="C3968" i="4" l="1"/>
  <c r="B3967" i="4"/>
  <c r="A3967" i="4"/>
  <c r="C3969" i="4" l="1"/>
  <c r="B3968" i="4"/>
  <c r="A3968" i="4"/>
  <c r="C3970" i="4" l="1"/>
  <c r="B3969" i="4"/>
  <c r="A3969" i="4"/>
  <c r="C3971" i="4" l="1"/>
  <c r="A3970" i="4"/>
  <c r="B3970" i="4"/>
  <c r="C3972" i="4" l="1"/>
  <c r="B3971" i="4"/>
  <c r="A3971" i="4"/>
  <c r="C3973" i="4" l="1"/>
  <c r="B3972" i="4"/>
  <c r="A3972" i="4"/>
  <c r="C3974" i="4" l="1"/>
  <c r="A3973" i="4"/>
  <c r="B3973" i="4"/>
  <c r="C3975" i="4" l="1"/>
  <c r="A3974" i="4"/>
  <c r="B3974" i="4"/>
  <c r="C3976" i="4" l="1"/>
  <c r="B3975" i="4"/>
  <c r="A3975" i="4"/>
  <c r="C3977" i="4" l="1"/>
  <c r="B3976" i="4"/>
  <c r="A3976" i="4"/>
  <c r="C3978" i="4" l="1"/>
  <c r="A3977" i="4"/>
  <c r="B3977" i="4"/>
  <c r="C3979" i="4" l="1"/>
  <c r="B3978" i="4"/>
  <c r="A3978" i="4"/>
  <c r="C3980" i="4" l="1"/>
  <c r="B3979" i="4"/>
  <c r="A3979" i="4"/>
  <c r="C3981" i="4" l="1"/>
  <c r="B3980" i="4"/>
  <c r="A3980" i="4"/>
  <c r="C3982" i="4" l="1"/>
  <c r="A3981" i="4"/>
  <c r="B3981" i="4"/>
  <c r="C3983" i="4" l="1"/>
  <c r="A3982" i="4"/>
  <c r="B3982" i="4"/>
  <c r="C3984" i="4" l="1"/>
  <c r="A3983" i="4"/>
  <c r="B3983" i="4"/>
  <c r="C3985" i="4" l="1"/>
  <c r="A3984" i="4"/>
  <c r="B3984" i="4"/>
  <c r="C3986" i="4" l="1"/>
  <c r="A3985" i="4"/>
  <c r="B3985" i="4"/>
  <c r="C3987" i="4" l="1"/>
  <c r="B3986" i="4"/>
  <c r="A3986" i="4"/>
  <c r="C3988" i="4" l="1"/>
  <c r="B3987" i="4"/>
  <c r="A3987" i="4"/>
  <c r="C3989" i="4" l="1"/>
  <c r="B3988" i="4"/>
  <c r="A3988" i="4"/>
  <c r="C3990" i="4" l="1"/>
  <c r="A3989" i="4"/>
  <c r="B3989" i="4"/>
  <c r="C3991" i="4" l="1"/>
  <c r="A3990" i="4"/>
  <c r="B3990" i="4"/>
  <c r="C3992" i="4" l="1"/>
  <c r="B3991" i="4"/>
  <c r="A3991" i="4"/>
  <c r="C3993" i="4" l="1"/>
  <c r="B3992" i="4"/>
  <c r="A3992" i="4"/>
  <c r="C3994" i="4" l="1"/>
  <c r="A3993" i="4"/>
  <c r="B3993" i="4"/>
  <c r="C3995" i="4" l="1"/>
  <c r="B3994" i="4"/>
  <c r="A3994" i="4"/>
  <c r="C3996" i="4" l="1"/>
  <c r="B3995" i="4"/>
  <c r="A3995" i="4"/>
  <c r="B3996" i="4" l="1"/>
  <c r="A3996" i="4"/>
  <c r="C3997" i="4"/>
  <c r="C3998" i="4" l="1"/>
  <c r="A3997" i="4"/>
  <c r="B3997" i="4"/>
  <c r="C3999" i="4" l="1"/>
  <c r="A3998" i="4"/>
  <c r="B3998" i="4"/>
  <c r="C4000" i="4" l="1"/>
  <c r="B3999" i="4"/>
  <c r="A3999" i="4"/>
  <c r="C4001" i="4" l="1"/>
  <c r="A4000" i="4"/>
  <c r="B4000" i="4"/>
  <c r="C4002" i="4" l="1"/>
  <c r="A4001" i="4"/>
  <c r="B4001" i="4"/>
  <c r="C4003" i="4" l="1"/>
  <c r="B4002" i="4"/>
  <c r="A4002" i="4"/>
  <c r="C4004" i="4" l="1"/>
  <c r="B4003" i="4"/>
  <c r="A4003" i="4"/>
  <c r="C4005" i="4" l="1"/>
  <c r="B4004" i="4"/>
  <c r="A4004" i="4"/>
  <c r="C4006" i="4" l="1"/>
  <c r="A4005" i="4"/>
  <c r="B4005" i="4"/>
  <c r="C4007" i="4" l="1"/>
  <c r="A4006" i="4"/>
  <c r="B4006" i="4"/>
  <c r="C4008" i="4" l="1"/>
  <c r="B4007" i="4"/>
  <c r="A4007" i="4"/>
  <c r="C4009" i="4" l="1"/>
  <c r="B4008" i="4"/>
  <c r="A4008" i="4"/>
  <c r="C4010" i="4" l="1"/>
  <c r="A4009" i="4"/>
  <c r="B4009" i="4"/>
  <c r="C4011" i="4" l="1"/>
  <c r="B4010" i="4"/>
  <c r="A4010" i="4"/>
  <c r="C4012" i="4" l="1"/>
  <c r="A4011" i="4"/>
  <c r="B4011" i="4"/>
  <c r="C4013" i="4" l="1"/>
  <c r="B4012" i="4"/>
  <c r="A4012" i="4"/>
  <c r="C4014" i="4" l="1"/>
  <c r="A4013" i="4"/>
  <c r="B4013" i="4"/>
  <c r="C4015" i="4" l="1"/>
  <c r="A4014" i="4"/>
  <c r="B4014" i="4"/>
  <c r="C4016" i="4" l="1"/>
  <c r="B4015" i="4"/>
  <c r="A4015" i="4"/>
  <c r="C4017" i="4" l="1"/>
  <c r="B4016" i="4"/>
  <c r="A4016" i="4"/>
  <c r="C4018" i="4" l="1"/>
  <c r="B4017" i="4"/>
  <c r="A4017" i="4"/>
  <c r="C4019" i="4" l="1"/>
  <c r="B4018" i="4"/>
  <c r="A4018" i="4"/>
  <c r="C4020" i="4" l="1"/>
  <c r="B4019" i="4"/>
  <c r="A4019" i="4"/>
  <c r="C4021" i="4" l="1"/>
  <c r="B4020" i="4"/>
  <c r="A4020" i="4"/>
  <c r="C4022" i="4" l="1"/>
  <c r="A4021" i="4"/>
  <c r="B4021" i="4"/>
  <c r="C4023" i="4" l="1"/>
  <c r="A4022" i="4"/>
  <c r="B4022" i="4"/>
  <c r="C4024" i="4" l="1"/>
  <c r="B4023" i="4"/>
  <c r="A4023" i="4"/>
  <c r="C4025" i="4" l="1"/>
  <c r="B4024" i="4"/>
  <c r="A4024" i="4"/>
  <c r="C4026" i="4" l="1"/>
  <c r="A4025" i="4"/>
  <c r="B4025" i="4"/>
  <c r="C4027" i="4" l="1"/>
  <c r="B4026" i="4"/>
  <c r="A4026" i="4"/>
  <c r="C4028" i="4" l="1"/>
  <c r="B4027" i="4"/>
  <c r="A4027" i="4"/>
  <c r="A4028" i="4" l="1"/>
  <c r="C4029" i="4"/>
  <c r="B4028" i="4"/>
  <c r="C4030" i="4" l="1"/>
  <c r="A4029" i="4"/>
  <c r="B4029" i="4"/>
  <c r="C4031" i="4" l="1"/>
  <c r="A4030" i="4"/>
  <c r="B4030" i="4"/>
  <c r="C4032" i="4" l="1"/>
  <c r="B4031" i="4"/>
  <c r="A4031" i="4"/>
  <c r="C4033" i="4" l="1"/>
  <c r="B4032" i="4"/>
  <c r="A4032" i="4"/>
  <c r="C4034" i="4" l="1"/>
  <c r="A4033" i="4"/>
  <c r="B4033" i="4"/>
  <c r="C4035" i="4" l="1"/>
  <c r="A4034" i="4"/>
  <c r="B4034" i="4"/>
  <c r="C4036" i="4" l="1"/>
  <c r="B4035" i="4"/>
  <c r="A4035" i="4"/>
  <c r="C4037" i="4" l="1"/>
  <c r="B4036" i="4"/>
  <c r="A4036" i="4"/>
  <c r="C4038" i="4" l="1"/>
  <c r="A4037" i="4"/>
  <c r="B4037" i="4"/>
  <c r="C4039" i="4" l="1"/>
  <c r="A4038" i="4"/>
  <c r="B4038" i="4"/>
  <c r="C4040" i="4" l="1"/>
  <c r="B4039" i="4"/>
  <c r="A4039" i="4"/>
  <c r="C4041" i="4" l="1"/>
  <c r="B4040" i="4"/>
  <c r="A4040" i="4"/>
  <c r="C4042" i="4" l="1"/>
  <c r="A4041" i="4"/>
  <c r="B4041" i="4"/>
  <c r="C4043" i="4" l="1"/>
  <c r="B4042" i="4"/>
  <c r="A4042" i="4"/>
  <c r="C4044" i="4" l="1"/>
  <c r="B4043" i="4"/>
  <c r="A4043" i="4"/>
  <c r="C4045" i="4" l="1"/>
  <c r="B4044" i="4"/>
  <c r="A4044" i="4"/>
  <c r="C4046" i="4" l="1"/>
  <c r="A4045" i="4"/>
  <c r="B4045" i="4"/>
  <c r="C4047" i="4" l="1"/>
  <c r="B4046" i="4"/>
  <c r="A4046" i="4"/>
  <c r="C4048" i="4" l="1"/>
  <c r="B4047" i="4"/>
  <c r="A4047" i="4"/>
  <c r="C4049" i="4" l="1"/>
  <c r="B4048" i="4"/>
  <c r="A4048" i="4"/>
  <c r="C4050" i="4" l="1"/>
  <c r="A4049" i="4"/>
  <c r="B4049" i="4"/>
  <c r="C4051" i="4" l="1"/>
  <c r="B4050" i="4"/>
  <c r="A4050" i="4"/>
  <c r="C4052" i="4" l="1"/>
  <c r="B4051" i="4"/>
  <c r="A4051" i="4"/>
  <c r="C4053" i="4" l="1"/>
  <c r="B4052" i="4"/>
  <c r="A4052" i="4"/>
  <c r="C4054" i="4" l="1"/>
  <c r="A4053" i="4"/>
  <c r="B4053" i="4"/>
  <c r="C4055" i="4" l="1"/>
  <c r="B4054" i="4"/>
  <c r="A4054" i="4"/>
  <c r="C4056" i="4" l="1"/>
  <c r="B4055" i="4"/>
  <c r="A4055" i="4"/>
  <c r="C4057" i="4" l="1"/>
  <c r="B4056" i="4"/>
  <c r="A4056" i="4"/>
  <c r="C4058" i="4" l="1"/>
  <c r="B4057" i="4"/>
  <c r="A4057" i="4"/>
  <c r="C4059" i="4" l="1"/>
  <c r="B4058" i="4"/>
  <c r="A4058" i="4"/>
  <c r="C4060" i="4" l="1"/>
  <c r="B4059" i="4"/>
  <c r="A4059" i="4"/>
  <c r="B4060" i="4" l="1"/>
  <c r="A4060" i="4"/>
  <c r="C4061" i="4"/>
  <c r="C4062" i="4" l="1"/>
  <c r="A4061" i="4"/>
  <c r="B4061" i="4"/>
  <c r="C4063" i="4" l="1"/>
  <c r="A4062" i="4"/>
  <c r="B4062" i="4"/>
  <c r="C4064" i="4" l="1"/>
  <c r="B4063" i="4"/>
  <c r="A4063" i="4"/>
  <c r="C4065" i="4" l="1"/>
  <c r="B4064" i="4"/>
  <c r="A4064" i="4"/>
  <c r="C4066" i="4" l="1"/>
  <c r="A4065" i="4"/>
  <c r="B4065" i="4"/>
  <c r="C4067" i="4" l="1"/>
  <c r="B4066" i="4"/>
  <c r="A4066" i="4"/>
  <c r="C4068" i="4" l="1"/>
  <c r="B4067" i="4"/>
  <c r="A4067" i="4"/>
  <c r="C4069" i="4" l="1"/>
  <c r="B4068" i="4"/>
  <c r="A4068" i="4"/>
  <c r="C4070" i="4" l="1"/>
  <c r="A4069" i="4"/>
  <c r="B4069" i="4"/>
  <c r="C4071" i="4" l="1"/>
  <c r="A4070" i="4"/>
  <c r="B4070" i="4"/>
  <c r="C4072" i="4" l="1"/>
  <c r="B4071" i="4"/>
  <c r="A4071" i="4"/>
  <c r="C4073" i="4" l="1"/>
  <c r="B4072" i="4"/>
  <c r="A4072" i="4"/>
  <c r="C4074" i="4" l="1"/>
  <c r="A4073" i="4"/>
  <c r="B4073" i="4"/>
  <c r="C4075" i="4" l="1"/>
  <c r="B4074" i="4"/>
  <c r="A4074" i="4"/>
  <c r="C4076" i="4" l="1"/>
  <c r="B4075" i="4"/>
  <c r="A4075" i="4"/>
  <c r="C4077" i="4" l="1"/>
  <c r="B4076" i="4"/>
  <c r="A4076" i="4"/>
  <c r="C4078" i="4" l="1"/>
  <c r="B4077" i="4"/>
  <c r="A4077" i="4"/>
  <c r="C4079" i="4" l="1"/>
  <c r="A4078" i="4"/>
  <c r="B4078" i="4"/>
  <c r="C4080" i="4" l="1"/>
  <c r="B4079" i="4"/>
  <c r="A4079" i="4"/>
  <c r="C4081" i="4" l="1"/>
  <c r="B4080" i="4"/>
  <c r="A4080" i="4"/>
  <c r="C4082" i="4" l="1"/>
  <c r="A4081" i="4"/>
  <c r="B4081" i="4"/>
  <c r="C4083" i="4" l="1"/>
  <c r="B4082" i="4"/>
  <c r="A4082" i="4"/>
  <c r="C4084" i="4" l="1"/>
  <c r="B4083" i="4"/>
  <c r="A4083" i="4"/>
  <c r="C4085" i="4" l="1"/>
  <c r="B4084" i="4"/>
  <c r="A4084" i="4"/>
  <c r="C4086" i="4" l="1"/>
  <c r="A4085" i="4"/>
  <c r="B4085" i="4"/>
  <c r="C4087" i="4" l="1"/>
  <c r="A4086" i="4"/>
  <c r="B4086" i="4"/>
  <c r="C4088" i="4" l="1"/>
  <c r="B4087" i="4"/>
  <c r="A4087" i="4"/>
  <c r="C4089" i="4" l="1"/>
  <c r="B4088" i="4"/>
  <c r="A4088" i="4"/>
  <c r="C4090" i="4" l="1"/>
  <c r="A4089" i="4"/>
  <c r="B4089" i="4"/>
  <c r="C4091" i="4" l="1"/>
  <c r="B4090" i="4"/>
  <c r="A4090" i="4"/>
  <c r="C4092" i="4" l="1"/>
  <c r="A4091" i="4"/>
  <c r="B4091" i="4"/>
  <c r="C4093" i="4" l="1"/>
  <c r="B4092" i="4"/>
  <c r="A4092" i="4"/>
  <c r="C4094" i="4" l="1"/>
  <c r="A4093" i="4"/>
  <c r="B4093" i="4"/>
  <c r="C4095" i="4" l="1"/>
  <c r="A4094" i="4"/>
  <c r="B4094" i="4"/>
  <c r="C4096" i="4" l="1"/>
  <c r="B4095" i="4"/>
  <c r="A4095" i="4"/>
  <c r="C4097" i="4" l="1"/>
  <c r="B4096" i="4"/>
  <c r="A4096" i="4"/>
  <c r="C4098" i="4" l="1"/>
  <c r="B4097" i="4"/>
  <c r="A4097" i="4"/>
  <c r="C4099" i="4" l="1"/>
  <c r="A4098" i="4"/>
  <c r="B4098" i="4"/>
  <c r="C4100" i="4" l="1"/>
  <c r="B4099" i="4"/>
  <c r="A4099" i="4"/>
  <c r="C4101" i="4" l="1"/>
  <c r="B4100" i="4"/>
  <c r="A4100" i="4"/>
  <c r="C4102" i="4" l="1"/>
  <c r="A4101" i="4"/>
  <c r="B4101" i="4"/>
  <c r="C4103" i="4" l="1"/>
  <c r="A4102" i="4"/>
  <c r="B4102" i="4"/>
  <c r="C4104" i="4" l="1"/>
  <c r="B4103" i="4"/>
  <c r="A4103" i="4"/>
  <c r="B4104" i="4" l="1"/>
  <c r="A4104" i="4"/>
  <c r="C4105" i="4"/>
  <c r="C4106" i="4" l="1"/>
  <c r="A4105" i="4"/>
  <c r="B4105" i="4"/>
  <c r="C4107" i="4" l="1"/>
  <c r="B4106" i="4"/>
  <c r="A4106" i="4"/>
  <c r="C4108" i="4" l="1"/>
  <c r="B4107" i="4"/>
  <c r="A4107" i="4"/>
  <c r="C4109" i="4" l="1"/>
  <c r="B4108" i="4"/>
  <c r="A4108" i="4"/>
  <c r="C4110" i="4" l="1"/>
  <c r="A4109" i="4"/>
  <c r="B4109" i="4"/>
  <c r="C4111" i="4" l="1"/>
  <c r="A4110" i="4"/>
  <c r="B4110" i="4"/>
  <c r="C4112" i="4" l="1"/>
  <c r="A4111" i="4"/>
  <c r="B4111" i="4"/>
  <c r="C4113" i="4" l="1"/>
  <c r="B4112" i="4"/>
  <c r="A4112" i="4"/>
  <c r="C4114" i="4" l="1"/>
  <c r="A4113" i="4"/>
  <c r="B4113" i="4"/>
  <c r="C4115" i="4" l="1"/>
  <c r="B4114" i="4"/>
  <c r="A4114" i="4"/>
  <c r="C4116" i="4" l="1"/>
  <c r="B4115" i="4"/>
  <c r="A4115" i="4"/>
  <c r="C4117" i="4" l="1"/>
  <c r="B4116" i="4"/>
  <c r="A4116" i="4"/>
  <c r="C4118" i="4" l="1"/>
  <c r="A4117" i="4"/>
  <c r="B4117" i="4"/>
  <c r="C4119" i="4" l="1"/>
  <c r="A4118" i="4"/>
  <c r="B4118" i="4"/>
  <c r="C4120" i="4" l="1"/>
  <c r="B4119" i="4"/>
  <c r="A4119" i="4"/>
  <c r="C4121" i="4" l="1"/>
  <c r="B4120" i="4"/>
  <c r="A4120" i="4"/>
  <c r="C4122" i="4" l="1"/>
  <c r="A4121" i="4"/>
  <c r="B4121" i="4"/>
  <c r="C4123" i="4" l="1"/>
  <c r="B4122" i="4"/>
  <c r="A4122" i="4"/>
  <c r="C4124" i="4" l="1"/>
  <c r="B4123" i="4"/>
  <c r="A4123" i="4"/>
  <c r="C4125" i="4" l="1"/>
  <c r="B4124" i="4"/>
  <c r="A4124" i="4"/>
  <c r="C4126" i="4" l="1"/>
  <c r="A4125" i="4"/>
  <c r="B4125" i="4"/>
  <c r="C4127" i="4" l="1"/>
  <c r="A4126" i="4"/>
  <c r="B4126" i="4"/>
  <c r="C4128" i="4" l="1"/>
  <c r="B4127" i="4"/>
  <c r="A4127" i="4"/>
  <c r="C4129" i="4" l="1"/>
  <c r="B4128" i="4"/>
  <c r="A4128" i="4"/>
  <c r="C4130" i="4" l="1"/>
  <c r="B4129" i="4"/>
  <c r="A4129" i="4"/>
  <c r="C4131" i="4" l="1"/>
  <c r="B4130" i="4"/>
  <c r="A4130" i="4"/>
  <c r="C4132" i="4" l="1"/>
  <c r="B4131" i="4"/>
  <c r="A4131" i="4"/>
  <c r="C4133" i="4" l="1"/>
  <c r="A4132" i="4"/>
  <c r="B4132" i="4"/>
  <c r="C4134" i="4" l="1"/>
  <c r="A4133" i="4"/>
  <c r="B4133" i="4"/>
  <c r="C4135" i="4" l="1"/>
  <c r="B4134" i="4"/>
  <c r="A4134" i="4"/>
  <c r="C4136" i="4" l="1"/>
  <c r="B4135" i="4"/>
  <c r="A4135" i="4"/>
  <c r="C4137" i="4" l="1"/>
  <c r="B4136" i="4"/>
  <c r="A4136" i="4"/>
  <c r="C4138" i="4" l="1"/>
  <c r="A4137" i="4"/>
  <c r="B4137" i="4"/>
  <c r="C4139" i="4" l="1"/>
  <c r="B4138" i="4"/>
  <c r="A4138" i="4"/>
  <c r="C4140" i="4" l="1"/>
  <c r="B4139" i="4"/>
  <c r="A4139" i="4"/>
  <c r="C4141" i="4" l="1"/>
  <c r="B4140" i="4"/>
  <c r="A4140" i="4"/>
  <c r="C4142" i="4" l="1"/>
  <c r="A4141" i="4"/>
  <c r="B4141" i="4"/>
  <c r="C4143" i="4" l="1"/>
  <c r="A4142" i="4"/>
  <c r="B4142" i="4"/>
  <c r="C4144" i="4" l="1"/>
  <c r="B4143" i="4"/>
  <c r="A4143" i="4"/>
  <c r="C4145" i="4" l="1"/>
  <c r="B4144" i="4"/>
  <c r="A4144" i="4"/>
  <c r="C4146" i="4" l="1"/>
  <c r="B4145" i="4"/>
  <c r="A4145" i="4"/>
  <c r="C4147" i="4" l="1"/>
  <c r="A4146" i="4"/>
  <c r="B4146" i="4"/>
  <c r="C4148" i="4" l="1"/>
  <c r="B4147" i="4"/>
  <c r="A4147" i="4"/>
  <c r="C4149" i="4" l="1"/>
  <c r="B4148" i="4"/>
  <c r="A4148" i="4"/>
  <c r="C4150" i="4" l="1"/>
  <c r="A4149" i="4"/>
  <c r="B4149" i="4"/>
  <c r="C4151" i="4" l="1"/>
  <c r="A4150" i="4"/>
  <c r="B4150" i="4"/>
  <c r="C4152" i="4" l="1"/>
  <c r="B4151" i="4"/>
  <c r="A4151" i="4"/>
  <c r="C4153" i="4" l="1"/>
  <c r="B4152" i="4"/>
  <c r="A4152" i="4"/>
  <c r="C4154" i="4" l="1"/>
  <c r="A4153" i="4"/>
  <c r="B4153" i="4"/>
  <c r="C4155" i="4" l="1"/>
  <c r="B4154" i="4"/>
  <c r="A4154" i="4"/>
  <c r="C4156" i="4" l="1"/>
  <c r="B4155" i="4"/>
  <c r="A4155" i="4"/>
  <c r="C4157" i="4" l="1"/>
  <c r="B4156" i="4"/>
  <c r="A4156" i="4"/>
  <c r="C4158" i="4" l="1"/>
  <c r="A4157" i="4"/>
  <c r="B4157" i="4"/>
  <c r="C4159" i="4" l="1"/>
  <c r="A4158" i="4"/>
  <c r="B4158" i="4"/>
  <c r="C4160" i="4" l="1"/>
  <c r="B4159" i="4"/>
  <c r="A4159" i="4"/>
  <c r="C4161" i="4" l="1"/>
  <c r="B4160" i="4"/>
  <c r="A4160" i="4"/>
  <c r="C4162" i="4" l="1"/>
  <c r="A4161" i="4"/>
  <c r="B4161" i="4"/>
  <c r="C4163" i="4" l="1"/>
  <c r="A4162" i="4"/>
  <c r="B4162" i="4"/>
  <c r="C4164" i="4" l="1"/>
  <c r="B4163" i="4"/>
  <c r="A4163" i="4"/>
  <c r="C4165" i="4" l="1"/>
  <c r="B4164" i="4"/>
  <c r="A4164" i="4"/>
  <c r="C4166" i="4" l="1"/>
  <c r="B4165" i="4"/>
  <c r="A4165" i="4"/>
  <c r="C4167" i="4" l="1"/>
  <c r="A4166" i="4"/>
  <c r="B4166" i="4"/>
  <c r="C4168" i="4" l="1"/>
  <c r="B4167" i="4"/>
  <c r="A4167" i="4"/>
  <c r="B4168" i="4" l="1"/>
  <c r="C4169" i="4"/>
  <c r="A4168" i="4"/>
  <c r="C4170" i="4" l="1"/>
  <c r="A4169" i="4"/>
  <c r="B4169" i="4"/>
  <c r="C4171" i="4" l="1"/>
  <c r="B4170" i="4"/>
  <c r="A4170" i="4"/>
  <c r="C4172" i="4" l="1"/>
  <c r="B4171" i="4"/>
  <c r="A4171" i="4"/>
  <c r="C4173" i="4" l="1"/>
  <c r="B4172" i="4"/>
  <c r="A4172" i="4"/>
  <c r="C4174" i="4" l="1"/>
  <c r="A4173" i="4"/>
  <c r="B4173" i="4"/>
  <c r="C4175" i="4" l="1"/>
  <c r="A4174" i="4"/>
  <c r="B4174" i="4"/>
  <c r="C4176" i="4" l="1"/>
  <c r="B4175" i="4"/>
  <c r="A4175" i="4"/>
  <c r="C4177" i="4" l="1"/>
  <c r="B4176" i="4"/>
  <c r="A4176" i="4"/>
  <c r="C4178" i="4" l="1"/>
  <c r="A4177" i="4"/>
  <c r="B4177" i="4"/>
  <c r="C4179" i="4" l="1"/>
  <c r="B4178" i="4"/>
  <c r="A4178" i="4"/>
  <c r="C4180" i="4" l="1"/>
  <c r="B4179" i="4"/>
  <c r="A4179" i="4"/>
  <c r="C4181" i="4" l="1"/>
  <c r="B4180" i="4"/>
  <c r="A4180" i="4"/>
  <c r="C4182" i="4" l="1"/>
  <c r="A4181" i="4"/>
  <c r="B4181" i="4"/>
  <c r="C4183" i="4" l="1"/>
  <c r="A4182" i="4"/>
  <c r="B4182" i="4"/>
  <c r="C4184" i="4" l="1"/>
  <c r="B4183" i="4"/>
  <c r="A4183" i="4"/>
  <c r="C4185" i="4" l="1"/>
  <c r="B4184" i="4"/>
  <c r="A4184" i="4"/>
  <c r="C4186" i="4" l="1"/>
  <c r="A4185" i="4"/>
  <c r="B4185" i="4"/>
  <c r="B4186" i="4" l="1"/>
  <c r="A4186" i="4"/>
  <c r="C4187" i="4"/>
  <c r="C4188" i="4" l="1"/>
  <c r="B4187" i="4"/>
  <c r="A4187" i="4"/>
  <c r="C4189" i="4" l="1"/>
  <c r="B4188" i="4"/>
  <c r="A4188" i="4"/>
  <c r="C4190" i="4" l="1"/>
  <c r="A4189" i="4"/>
  <c r="B4189" i="4"/>
  <c r="C4191" i="4" l="1"/>
  <c r="B4190" i="4"/>
  <c r="A4190" i="4"/>
  <c r="C4192" i="4" l="1"/>
  <c r="B4191" i="4"/>
  <c r="A4191" i="4"/>
  <c r="C4193" i="4" l="1"/>
  <c r="B4192" i="4"/>
  <c r="A4192" i="4"/>
  <c r="C4194" i="4" l="1"/>
  <c r="A4193" i="4"/>
  <c r="B4193" i="4"/>
  <c r="C4195" i="4" l="1"/>
  <c r="B4194" i="4"/>
  <c r="A4194" i="4"/>
  <c r="C4196" i="4" l="1"/>
  <c r="B4195" i="4"/>
  <c r="A4195" i="4"/>
  <c r="C4197" i="4" l="1"/>
  <c r="B4196" i="4"/>
  <c r="A4196" i="4"/>
  <c r="C4198" i="4" l="1"/>
  <c r="A4197" i="4"/>
  <c r="B4197" i="4"/>
  <c r="C4199" i="4" l="1"/>
  <c r="A4198" i="4"/>
  <c r="B4198" i="4"/>
  <c r="C4200" i="4" l="1"/>
  <c r="B4199" i="4"/>
  <c r="A4199" i="4"/>
  <c r="C4201" i="4" l="1"/>
  <c r="A4200" i="4"/>
  <c r="B4200" i="4"/>
  <c r="C4202" i="4" l="1"/>
  <c r="A4201" i="4"/>
  <c r="B4201" i="4"/>
  <c r="C4203" i="4" l="1"/>
  <c r="B4202" i="4"/>
  <c r="A4202" i="4"/>
  <c r="C4204" i="4" l="1"/>
  <c r="A4203" i="4"/>
  <c r="B4203" i="4"/>
  <c r="C4205" i="4" l="1"/>
  <c r="B4204" i="4"/>
  <c r="A4204" i="4"/>
  <c r="C4206" i="4" l="1"/>
  <c r="A4205" i="4"/>
  <c r="B4205" i="4"/>
  <c r="C4207" i="4" l="1"/>
  <c r="A4206" i="4"/>
  <c r="B4206" i="4"/>
  <c r="C4208" i="4" l="1"/>
  <c r="B4207" i="4"/>
  <c r="A4207" i="4"/>
  <c r="C4209" i="4" l="1"/>
  <c r="B4208" i="4"/>
  <c r="A4208" i="4"/>
  <c r="C4210" i="4" l="1"/>
  <c r="B4209" i="4"/>
  <c r="A4209" i="4"/>
  <c r="C4211" i="4" l="1"/>
  <c r="B4210" i="4"/>
  <c r="A4210" i="4"/>
  <c r="C4212" i="4" l="1"/>
  <c r="B4211" i="4"/>
  <c r="A4211" i="4"/>
  <c r="C4213" i="4" l="1"/>
  <c r="B4212" i="4"/>
  <c r="A4212" i="4"/>
  <c r="C4214" i="4" l="1"/>
  <c r="A4213" i="4"/>
  <c r="B4213" i="4"/>
  <c r="C4215" i="4" l="1"/>
  <c r="A4214" i="4"/>
  <c r="B4214" i="4"/>
  <c r="C4216" i="4" l="1"/>
  <c r="B4215" i="4"/>
  <c r="A4215" i="4"/>
  <c r="C4217" i="4" l="1"/>
  <c r="B4216" i="4"/>
  <c r="A4216" i="4"/>
  <c r="C4218" i="4" l="1"/>
  <c r="A4217" i="4"/>
  <c r="B4217" i="4"/>
  <c r="C4219" i="4" l="1"/>
  <c r="B4218" i="4"/>
  <c r="A4218" i="4"/>
  <c r="C4220" i="4" l="1"/>
  <c r="A4219" i="4"/>
  <c r="B4219" i="4"/>
  <c r="C4221" i="4" l="1"/>
  <c r="B4220" i="4"/>
  <c r="A4220" i="4"/>
  <c r="C4222" i="4" l="1"/>
  <c r="A4221" i="4"/>
  <c r="B4221" i="4"/>
  <c r="C4223" i="4" l="1"/>
  <c r="A4222" i="4"/>
  <c r="B4222" i="4"/>
  <c r="C4224" i="4" l="1"/>
  <c r="B4223" i="4"/>
  <c r="A4223" i="4"/>
  <c r="C4225" i="4" l="1"/>
  <c r="B4224" i="4"/>
  <c r="A4224" i="4"/>
  <c r="C4226" i="4" l="1"/>
  <c r="B4225" i="4"/>
  <c r="A4225" i="4"/>
  <c r="C4227" i="4" l="1"/>
  <c r="A4226" i="4"/>
  <c r="B4226" i="4"/>
  <c r="C4228" i="4" l="1"/>
  <c r="B4227" i="4"/>
  <c r="A4227" i="4"/>
  <c r="C4229" i="4" l="1"/>
  <c r="B4228" i="4"/>
  <c r="A4228" i="4"/>
  <c r="C4230" i="4" l="1"/>
  <c r="A4229" i="4"/>
  <c r="B4229" i="4"/>
  <c r="C4231" i="4" l="1"/>
  <c r="A4230" i="4"/>
  <c r="B4230" i="4"/>
  <c r="C4232" i="4" l="1"/>
  <c r="B4231" i="4"/>
  <c r="A4231" i="4"/>
  <c r="B4232" i="4" l="1"/>
  <c r="A4232" i="4"/>
  <c r="C4233" i="4"/>
  <c r="C4234" i="4" l="1"/>
  <c r="A4233" i="4"/>
  <c r="B4233" i="4"/>
  <c r="C4235" i="4" l="1"/>
  <c r="B4234" i="4"/>
  <c r="A4234" i="4"/>
  <c r="C4236" i="4" l="1"/>
  <c r="B4235" i="4"/>
  <c r="A4235" i="4"/>
  <c r="C4237" i="4" l="1"/>
  <c r="B4236" i="4"/>
  <c r="A4236" i="4"/>
  <c r="C4238" i="4" l="1"/>
  <c r="A4237" i="4"/>
  <c r="B4237" i="4"/>
  <c r="C4239" i="4" l="1"/>
  <c r="A4238" i="4"/>
  <c r="B4238" i="4"/>
  <c r="C4240" i="4" l="1"/>
  <c r="B4239" i="4"/>
  <c r="A4239" i="4"/>
  <c r="C4241" i="4" l="1"/>
  <c r="B4240" i="4"/>
  <c r="A4240" i="4"/>
  <c r="C4242" i="4" l="1"/>
  <c r="B4241" i="4"/>
  <c r="A4241" i="4"/>
  <c r="C4243" i="4" l="1"/>
  <c r="B4242" i="4"/>
  <c r="A4242" i="4"/>
  <c r="C4244" i="4" l="1"/>
  <c r="A4243" i="4"/>
  <c r="B4243" i="4"/>
  <c r="C4245" i="4" l="1"/>
  <c r="B4244" i="4"/>
  <c r="A4244" i="4"/>
  <c r="C4246" i="4" l="1"/>
  <c r="A4245" i="4"/>
  <c r="B4245" i="4"/>
  <c r="C4247" i="4" l="1"/>
  <c r="A4246" i="4"/>
  <c r="B4246" i="4"/>
  <c r="C4248" i="4" l="1"/>
  <c r="B4247" i="4"/>
  <c r="A4247" i="4"/>
  <c r="C4249" i="4" l="1"/>
  <c r="B4248" i="4"/>
  <c r="A4248" i="4"/>
  <c r="C4250" i="4" l="1"/>
  <c r="A4249" i="4"/>
  <c r="B4249" i="4"/>
  <c r="C4251" i="4" l="1"/>
  <c r="B4250" i="4"/>
  <c r="A4250" i="4"/>
  <c r="C4252" i="4" l="1"/>
  <c r="B4251" i="4"/>
  <c r="A4251" i="4"/>
  <c r="C4253" i="4" l="1"/>
  <c r="B4252" i="4"/>
  <c r="A4252" i="4"/>
  <c r="C4254" i="4" l="1"/>
  <c r="A4253" i="4"/>
  <c r="B4253" i="4"/>
  <c r="C4255" i="4" l="1"/>
  <c r="A4254" i="4"/>
  <c r="B4254" i="4"/>
  <c r="C4256" i="4" l="1"/>
  <c r="B4255" i="4"/>
  <c r="A4255" i="4"/>
  <c r="C4257" i="4" l="1"/>
  <c r="B4256" i="4"/>
  <c r="A4256" i="4"/>
  <c r="C4258" i="4" l="1"/>
  <c r="B4257" i="4"/>
  <c r="A4257" i="4"/>
  <c r="C4259" i="4" l="1"/>
  <c r="B4258" i="4"/>
  <c r="A4258" i="4"/>
  <c r="C4260" i="4" l="1"/>
  <c r="B4259" i="4"/>
  <c r="A4259" i="4"/>
  <c r="C4261" i="4" l="1"/>
  <c r="B4260" i="4"/>
  <c r="A4260" i="4"/>
  <c r="C4262" i="4" l="1"/>
  <c r="B4261" i="4"/>
  <c r="A4261" i="4"/>
  <c r="C4263" i="4" l="1"/>
  <c r="A4262" i="4"/>
  <c r="B4262" i="4"/>
  <c r="C4264" i="4" l="1"/>
  <c r="B4263" i="4"/>
  <c r="A4263" i="4"/>
  <c r="C4265" i="4" l="1"/>
  <c r="B4264" i="4"/>
  <c r="A4264" i="4"/>
  <c r="C4266" i="4" l="1"/>
  <c r="A4265" i="4"/>
  <c r="B4265" i="4"/>
  <c r="C4267" i="4" l="1"/>
  <c r="B4266" i="4"/>
  <c r="A4266" i="4"/>
  <c r="C4268" i="4" l="1"/>
  <c r="B4267" i="4"/>
  <c r="A4267" i="4"/>
  <c r="C4269" i="4" l="1"/>
  <c r="B4268" i="4"/>
  <c r="A4268" i="4"/>
  <c r="C4270" i="4" l="1"/>
  <c r="A4269" i="4"/>
  <c r="B4269" i="4"/>
  <c r="C4271" i="4" l="1"/>
  <c r="A4270" i="4"/>
  <c r="B4270" i="4"/>
  <c r="C4272" i="4" l="1"/>
  <c r="B4271" i="4"/>
  <c r="A4271" i="4"/>
  <c r="C4273" i="4" l="1"/>
  <c r="B4272" i="4"/>
  <c r="A4272" i="4"/>
  <c r="C4274" i="4" l="1"/>
  <c r="B4273" i="4"/>
  <c r="A4273" i="4"/>
  <c r="C4275" i="4" l="1"/>
  <c r="B4274" i="4"/>
  <c r="A4274" i="4"/>
  <c r="C4276" i="4" l="1"/>
  <c r="B4275" i="4"/>
  <c r="A4275" i="4"/>
  <c r="C4277" i="4" l="1"/>
  <c r="B4276" i="4"/>
  <c r="A4276" i="4"/>
  <c r="C4278" i="4" l="1"/>
  <c r="A4277" i="4"/>
  <c r="B4277" i="4"/>
  <c r="C4279" i="4" l="1"/>
  <c r="A4278" i="4"/>
  <c r="B4278" i="4"/>
  <c r="C4280" i="4" l="1"/>
  <c r="B4279" i="4"/>
  <c r="A4279" i="4"/>
  <c r="C4281" i="4" l="1"/>
  <c r="B4280" i="4"/>
  <c r="A4280" i="4"/>
  <c r="C4282" i="4" l="1"/>
  <c r="A4281" i="4"/>
  <c r="B4281" i="4"/>
  <c r="C4283" i="4" l="1"/>
  <c r="B4282" i="4"/>
  <c r="A4282" i="4"/>
  <c r="C4284" i="4" l="1"/>
  <c r="B4283" i="4"/>
  <c r="A4283" i="4"/>
  <c r="C4285" i="4" l="1"/>
  <c r="B4284" i="4"/>
  <c r="A4284" i="4"/>
  <c r="C4286" i="4" l="1"/>
  <c r="A4285" i="4"/>
  <c r="B4285" i="4"/>
  <c r="C4287" i="4" l="1"/>
  <c r="A4286" i="4"/>
  <c r="B4286" i="4"/>
  <c r="C4288" i="4" l="1"/>
  <c r="B4287" i="4"/>
  <c r="A4287" i="4"/>
  <c r="C4289" i="4" l="1"/>
  <c r="B4288" i="4"/>
  <c r="A4288" i="4"/>
  <c r="C4290" i="4" l="1"/>
  <c r="A4289" i="4"/>
  <c r="B4289" i="4"/>
  <c r="C4291" i="4" l="1"/>
  <c r="A4290" i="4"/>
  <c r="B4290" i="4"/>
  <c r="C4292" i="4" l="1"/>
  <c r="B4291" i="4"/>
  <c r="A4291" i="4"/>
  <c r="C4293" i="4" l="1"/>
  <c r="B4292" i="4"/>
  <c r="A4292" i="4"/>
  <c r="C4294" i="4" l="1"/>
  <c r="A4293" i="4"/>
  <c r="B4293" i="4"/>
  <c r="C4295" i="4" l="1"/>
  <c r="A4294" i="4"/>
  <c r="B4294" i="4"/>
  <c r="C4296" i="4" l="1"/>
  <c r="B4295" i="4"/>
  <c r="A4295" i="4"/>
  <c r="B4296" i="4" l="1"/>
  <c r="C4297" i="4"/>
  <c r="A4296" i="4"/>
  <c r="C4298" i="4" l="1"/>
  <c r="A4297" i="4"/>
  <c r="B4297" i="4"/>
  <c r="C4299" i="4" l="1"/>
  <c r="A4298" i="4"/>
  <c r="B4298" i="4"/>
  <c r="C4300" i="4" l="1"/>
  <c r="B4299" i="4"/>
  <c r="A4299" i="4"/>
  <c r="C4301" i="4" l="1"/>
  <c r="B4300" i="4"/>
  <c r="A4300" i="4"/>
  <c r="C4302" i="4" l="1"/>
  <c r="A4301" i="4"/>
  <c r="B4301" i="4"/>
  <c r="C4303" i="4" l="1"/>
  <c r="A4302" i="4"/>
  <c r="B4302" i="4"/>
  <c r="C4304" i="4" l="1"/>
  <c r="B4303" i="4"/>
  <c r="A4303" i="4"/>
  <c r="C4305" i="4" l="1"/>
  <c r="B4304" i="4"/>
  <c r="A4304" i="4"/>
  <c r="C4306" i="4" l="1"/>
  <c r="A4305" i="4"/>
  <c r="B4305" i="4"/>
  <c r="C4307" i="4" l="1"/>
  <c r="B4306" i="4"/>
  <c r="A4306" i="4"/>
  <c r="C4308" i="4" l="1"/>
  <c r="B4307" i="4"/>
  <c r="A4307" i="4"/>
  <c r="C4309" i="4" l="1"/>
  <c r="B4308" i="4"/>
  <c r="A4308" i="4"/>
  <c r="C4310" i="4" l="1"/>
  <c r="A4309" i="4"/>
  <c r="B4309" i="4"/>
  <c r="C4311" i="4" l="1"/>
  <c r="A4310" i="4"/>
  <c r="B4310" i="4"/>
  <c r="C4312" i="4" l="1"/>
  <c r="B4311" i="4"/>
  <c r="A4311" i="4"/>
  <c r="C4313" i="4" l="1"/>
  <c r="B4312" i="4"/>
  <c r="A4312" i="4"/>
  <c r="C4314" i="4" l="1"/>
  <c r="A4313" i="4"/>
  <c r="B4313" i="4"/>
  <c r="C4315" i="4" l="1"/>
  <c r="B4314" i="4"/>
  <c r="A4314" i="4"/>
  <c r="C4316" i="4" l="1"/>
  <c r="B4315" i="4"/>
  <c r="A4315" i="4"/>
  <c r="C4317" i="4" l="1"/>
  <c r="B4316" i="4"/>
  <c r="A4316" i="4"/>
  <c r="C4318" i="4" l="1"/>
  <c r="A4317" i="4"/>
  <c r="B4317" i="4"/>
  <c r="C4319" i="4" l="1"/>
  <c r="A4318" i="4"/>
  <c r="B4318" i="4"/>
  <c r="C4320" i="4" l="1"/>
  <c r="B4319" i="4"/>
  <c r="A4319" i="4"/>
  <c r="C4321" i="4" l="1"/>
  <c r="B4320" i="4"/>
  <c r="A4320" i="4"/>
  <c r="C4322" i="4" l="1"/>
  <c r="B4321" i="4"/>
  <c r="A4321" i="4"/>
  <c r="C4323" i="4" l="1"/>
  <c r="B4322" i="4"/>
  <c r="A4322" i="4"/>
  <c r="C4324" i="4" l="1"/>
  <c r="B4323" i="4"/>
  <c r="A4323" i="4"/>
  <c r="C4325" i="4" l="1"/>
  <c r="B4324" i="4"/>
  <c r="A4324" i="4"/>
  <c r="C4326" i="4" l="1"/>
  <c r="A4325" i="4"/>
  <c r="B4325" i="4"/>
  <c r="C4327" i="4" l="1"/>
  <c r="A4326" i="4"/>
  <c r="B4326" i="4"/>
  <c r="C4328" i="4" l="1"/>
  <c r="B4327" i="4"/>
  <c r="A4327" i="4"/>
  <c r="C4329" i="4" l="1"/>
  <c r="B4328" i="4"/>
  <c r="A4328" i="4"/>
  <c r="C4330" i="4" l="1"/>
  <c r="A4329" i="4"/>
  <c r="B4329" i="4"/>
  <c r="C4331" i="4" l="1"/>
  <c r="A4330" i="4"/>
  <c r="B4330" i="4"/>
  <c r="C4332" i="4" l="1"/>
  <c r="B4331" i="4"/>
  <c r="A4331" i="4"/>
  <c r="C4333" i="4" l="1"/>
  <c r="B4332" i="4"/>
  <c r="A4332" i="4"/>
  <c r="C4334" i="4" l="1"/>
  <c r="A4333" i="4"/>
  <c r="B4333" i="4"/>
  <c r="C4335" i="4" l="1"/>
  <c r="A4334" i="4"/>
  <c r="B4334" i="4"/>
  <c r="C4336" i="4" l="1"/>
  <c r="B4335" i="4"/>
  <c r="A4335" i="4"/>
  <c r="C4337" i="4" l="1"/>
  <c r="B4336" i="4"/>
  <c r="A4336" i="4"/>
  <c r="C4338" i="4" l="1"/>
  <c r="B4337" i="4"/>
  <c r="A4337" i="4"/>
  <c r="C4339" i="4" l="1"/>
  <c r="B4338" i="4"/>
  <c r="A4338" i="4"/>
  <c r="C4340" i="4" l="1"/>
  <c r="B4339" i="4"/>
  <c r="A4339" i="4"/>
  <c r="C4341" i="4" l="1"/>
  <c r="B4340" i="4"/>
  <c r="A4340" i="4"/>
  <c r="C4342" i="4" l="1"/>
  <c r="A4341" i="4"/>
  <c r="B4341" i="4"/>
  <c r="C4343" i="4" l="1"/>
  <c r="A4342" i="4"/>
  <c r="B4342" i="4"/>
  <c r="C4344" i="4" l="1"/>
  <c r="B4343" i="4"/>
  <c r="A4343" i="4"/>
  <c r="C4345" i="4" l="1"/>
  <c r="B4344" i="4"/>
  <c r="A4344" i="4"/>
  <c r="C4346" i="4" l="1"/>
  <c r="A4345" i="4"/>
  <c r="B4345" i="4"/>
  <c r="C4347" i="4" l="1"/>
  <c r="B4346" i="4"/>
  <c r="A4346" i="4"/>
  <c r="C4348" i="4" l="1"/>
  <c r="B4347" i="4"/>
  <c r="A4347" i="4"/>
  <c r="C4349" i="4" l="1"/>
  <c r="B4348" i="4"/>
  <c r="A4348" i="4"/>
  <c r="C4350" i="4" l="1"/>
  <c r="A4349" i="4"/>
  <c r="B4349" i="4"/>
  <c r="C4351" i="4" l="1"/>
  <c r="A4350" i="4"/>
  <c r="B4350" i="4"/>
  <c r="C4352" i="4" l="1"/>
  <c r="B4351" i="4"/>
  <c r="A4351" i="4"/>
  <c r="C4353" i="4" l="1"/>
  <c r="B4352" i="4"/>
  <c r="A4352" i="4"/>
  <c r="C4354" i="4" l="1"/>
  <c r="A4353" i="4"/>
  <c r="B4353" i="4"/>
  <c r="C4355" i="4" l="1"/>
  <c r="A4354" i="4"/>
  <c r="B4354" i="4"/>
  <c r="C4356" i="4" l="1"/>
  <c r="B4355" i="4"/>
  <c r="A4355" i="4"/>
  <c r="C4357" i="4" l="1"/>
  <c r="B4356" i="4"/>
  <c r="A4356" i="4"/>
  <c r="C4358" i="4" l="1"/>
  <c r="A4357" i="4"/>
  <c r="B4357" i="4"/>
  <c r="C4359" i="4" l="1"/>
  <c r="A4358" i="4"/>
  <c r="B4358" i="4"/>
  <c r="C4360" i="4" l="1"/>
  <c r="B4359" i="4"/>
  <c r="A4359" i="4"/>
  <c r="B4360" i="4" l="1"/>
  <c r="A4360" i="4"/>
  <c r="C4361" i="4"/>
  <c r="C4362" i="4" l="1"/>
  <c r="B4361" i="4"/>
  <c r="A4361" i="4"/>
  <c r="C4363" i="4" l="1"/>
  <c r="B4362" i="4"/>
  <c r="A4362" i="4"/>
  <c r="C4364" i="4" l="1"/>
  <c r="B4363" i="4"/>
  <c r="A4363" i="4"/>
  <c r="C4365" i="4" l="1"/>
  <c r="A4364" i="4"/>
  <c r="B4364" i="4"/>
  <c r="C4366" i="4" l="1"/>
  <c r="A4365" i="4"/>
  <c r="B4365" i="4"/>
  <c r="C4367" i="4" l="1"/>
  <c r="A4366" i="4"/>
  <c r="B4366" i="4"/>
  <c r="C4368" i="4" l="1"/>
  <c r="B4367" i="4"/>
  <c r="A4367" i="4"/>
  <c r="C4369" i="4" l="1"/>
  <c r="B4368" i="4"/>
  <c r="A4368" i="4"/>
  <c r="C4370" i="4" l="1"/>
  <c r="B4369" i="4"/>
  <c r="A4369" i="4"/>
  <c r="C4371" i="4" l="1"/>
  <c r="B4370" i="4"/>
  <c r="A4370" i="4"/>
  <c r="C4372" i="4" l="1"/>
  <c r="B4371" i="4"/>
  <c r="A4371" i="4"/>
  <c r="C4373" i="4" l="1"/>
  <c r="A4372" i="4"/>
  <c r="B4372" i="4"/>
  <c r="C4374" i="4" l="1"/>
  <c r="A4373" i="4"/>
  <c r="B4373" i="4"/>
  <c r="C4375" i="4" l="1"/>
  <c r="A4374" i="4"/>
  <c r="B4374" i="4"/>
  <c r="C4376" i="4" l="1"/>
  <c r="A4375" i="4"/>
  <c r="B4375" i="4"/>
  <c r="C4377" i="4" l="1"/>
  <c r="A4376" i="4"/>
  <c r="B4376" i="4"/>
  <c r="C4378" i="4" l="1"/>
  <c r="A4377" i="4"/>
  <c r="B4377" i="4"/>
  <c r="C4379" i="4" l="1"/>
  <c r="B4378" i="4"/>
  <c r="A4378" i="4"/>
  <c r="C4380" i="4" l="1"/>
  <c r="B4379" i="4"/>
  <c r="A4379" i="4"/>
  <c r="C4381" i="4" l="1"/>
  <c r="A4380" i="4"/>
  <c r="B4380" i="4"/>
  <c r="C4382" i="4" l="1"/>
  <c r="A4381" i="4"/>
  <c r="B4381" i="4"/>
  <c r="C4383" i="4" l="1"/>
  <c r="A4382" i="4"/>
  <c r="B4382" i="4"/>
  <c r="C4384" i="4" l="1"/>
  <c r="B4383" i="4"/>
  <c r="A4383" i="4"/>
  <c r="C4385" i="4" l="1"/>
  <c r="B4384" i="4"/>
  <c r="A4384" i="4"/>
  <c r="C4386" i="4" l="1"/>
  <c r="A4385" i="4"/>
  <c r="B4385" i="4"/>
  <c r="C4387" i="4" l="1"/>
  <c r="B4386" i="4"/>
  <c r="A4386" i="4"/>
  <c r="C4388" i="4" l="1"/>
  <c r="B4387" i="4"/>
  <c r="A4387" i="4"/>
  <c r="C4389" i="4" l="1"/>
  <c r="B4388" i="4"/>
  <c r="A4388" i="4"/>
  <c r="C4390" i="4" l="1"/>
  <c r="A4389" i="4"/>
  <c r="B4389" i="4"/>
  <c r="C4391" i="4" l="1"/>
  <c r="A4390" i="4"/>
  <c r="B4390" i="4"/>
  <c r="C4392" i="4" l="1"/>
  <c r="B4391" i="4"/>
  <c r="A4391" i="4"/>
  <c r="C4393" i="4" l="1"/>
  <c r="B4392" i="4"/>
  <c r="A4392" i="4"/>
  <c r="C4394" i="4" l="1"/>
  <c r="A4393" i="4"/>
  <c r="B4393" i="4"/>
  <c r="C4395" i="4" l="1"/>
  <c r="B4394" i="4"/>
  <c r="A4394" i="4"/>
  <c r="C4396" i="4" l="1"/>
  <c r="B4395" i="4"/>
  <c r="A4395" i="4"/>
  <c r="C4397" i="4" l="1"/>
  <c r="B4396" i="4"/>
  <c r="A4396" i="4"/>
  <c r="C4398" i="4" l="1"/>
  <c r="A4397" i="4"/>
  <c r="B4397" i="4"/>
  <c r="C4399" i="4" l="1"/>
  <c r="A4398" i="4"/>
  <c r="B4398" i="4"/>
  <c r="C4400" i="4" l="1"/>
  <c r="B4399" i="4"/>
  <c r="A4399" i="4"/>
  <c r="C4401" i="4" l="1"/>
  <c r="B4400" i="4"/>
  <c r="A4400" i="4"/>
  <c r="C4402" i="4" l="1"/>
  <c r="A4401" i="4"/>
  <c r="B4401" i="4"/>
  <c r="C4403" i="4" l="1"/>
  <c r="B4402" i="4"/>
  <c r="A4402" i="4"/>
  <c r="C4404" i="4" l="1"/>
  <c r="B4403" i="4"/>
  <c r="A4403" i="4"/>
  <c r="C4405" i="4" l="1"/>
  <c r="B4404" i="4"/>
  <c r="A4404" i="4"/>
  <c r="C4406" i="4" l="1"/>
  <c r="A4405" i="4"/>
  <c r="B4405" i="4"/>
  <c r="C4407" i="4" l="1"/>
  <c r="B4406" i="4"/>
  <c r="A4406" i="4"/>
  <c r="C4408" i="4" l="1"/>
  <c r="B4407" i="4"/>
  <c r="A4407" i="4"/>
  <c r="C4409" i="4" l="1"/>
  <c r="B4408" i="4"/>
  <c r="A4408" i="4"/>
  <c r="C4410" i="4" l="1"/>
  <c r="A4409" i="4"/>
  <c r="B4409" i="4"/>
  <c r="C4411" i="4" l="1"/>
  <c r="B4410" i="4"/>
  <c r="A4410" i="4"/>
  <c r="C4412" i="4" l="1"/>
  <c r="B4411" i="4"/>
  <c r="A4411" i="4"/>
  <c r="C4413" i="4" l="1"/>
  <c r="B4412" i="4"/>
  <c r="A4412" i="4"/>
  <c r="C4414" i="4" l="1"/>
  <c r="A4413" i="4"/>
  <c r="B4413" i="4"/>
  <c r="C4415" i="4" l="1"/>
  <c r="A4414" i="4"/>
  <c r="B4414" i="4"/>
  <c r="C4416" i="4" l="1"/>
  <c r="B4415" i="4"/>
  <c r="A4415" i="4"/>
  <c r="C4417" i="4" l="1"/>
  <c r="B4416" i="4"/>
  <c r="A4416" i="4"/>
  <c r="C4418" i="4" l="1"/>
  <c r="A4417" i="4"/>
  <c r="B4417" i="4"/>
  <c r="C4419" i="4" l="1"/>
  <c r="B4418" i="4"/>
  <c r="A4418" i="4"/>
  <c r="C4420" i="4" l="1"/>
  <c r="B4419" i="4"/>
  <c r="A4419" i="4"/>
  <c r="C4421" i="4" l="1"/>
  <c r="B4420" i="4"/>
  <c r="A4420" i="4"/>
  <c r="C4422" i="4" l="1"/>
  <c r="A4421" i="4"/>
  <c r="B4421" i="4"/>
  <c r="C4423" i="4" l="1"/>
  <c r="A4422" i="4"/>
  <c r="B4422" i="4"/>
  <c r="C4424" i="4" l="1"/>
  <c r="B4423" i="4"/>
  <c r="A4423" i="4"/>
  <c r="B4424" i="4" l="1"/>
  <c r="C4425" i="4"/>
  <c r="A4424" i="4"/>
  <c r="C4426" i="4" l="1"/>
  <c r="A4425" i="4"/>
  <c r="B4425" i="4"/>
  <c r="C4427" i="4" l="1"/>
  <c r="B4426" i="4"/>
  <c r="A4426" i="4"/>
  <c r="C4428" i="4" l="1"/>
  <c r="B4427" i="4"/>
  <c r="A4427" i="4"/>
  <c r="C4429" i="4" l="1"/>
  <c r="B4428" i="4"/>
  <c r="A4428" i="4"/>
  <c r="C4430" i="4" l="1"/>
  <c r="A4429" i="4"/>
  <c r="B4429" i="4"/>
  <c r="C4431" i="4" l="1"/>
  <c r="A4430" i="4"/>
  <c r="B4430" i="4"/>
  <c r="C4432" i="4" l="1"/>
  <c r="B4431" i="4"/>
  <c r="A4431" i="4"/>
  <c r="C4433" i="4" l="1"/>
  <c r="B4432" i="4"/>
  <c r="A4432" i="4"/>
  <c r="C4434" i="4" l="1"/>
  <c r="A4433" i="4"/>
  <c r="B4433" i="4"/>
  <c r="C4435" i="4" l="1"/>
  <c r="B4434" i="4"/>
  <c r="A4434" i="4"/>
  <c r="C4436" i="4" l="1"/>
  <c r="B4435" i="4"/>
  <c r="A4435" i="4"/>
  <c r="C4437" i="4" l="1"/>
  <c r="B4436" i="4"/>
  <c r="A4436" i="4"/>
  <c r="C4438" i="4" l="1"/>
  <c r="A4437" i="4"/>
  <c r="B4437" i="4"/>
  <c r="C4439" i="4" l="1"/>
  <c r="A4438" i="4"/>
  <c r="B4438" i="4"/>
  <c r="C4440" i="4" l="1"/>
  <c r="B4439" i="4"/>
  <c r="A4439" i="4"/>
  <c r="C4441" i="4" l="1"/>
  <c r="B4440" i="4"/>
  <c r="A4440" i="4"/>
  <c r="C4442" i="4" l="1"/>
  <c r="A4441" i="4"/>
  <c r="B4441" i="4"/>
  <c r="A4442" i="4" l="1"/>
  <c r="C4443" i="4"/>
  <c r="B4442" i="4"/>
  <c r="C4444" i="4" l="1"/>
  <c r="B4443" i="4"/>
  <c r="A4443" i="4"/>
  <c r="C4445" i="4" l="1"/>
  <c r="B4444" i="4"/>
  <c r="A4444" i="4"/>
  <c r="C4446" i="4" l="1"/>
  <c r="A4445" i="4"/>
  <c r="B4445" i="4"/>
  <c r="C4447" i="4" l="1"/>
  <c r="A4446" i="4"/>
  <c r="B4446" i="4"/>
  <c r="C4448" i="4" l="1"/>
  <c r="B4447" i="4"/>
  <c r="A4447" i="4"/>
  <c r="C4449" i="4" l="1"/>
  <c r="B4448" i="4"/>
  <c r="A4448" i="4"/>
  <c r="C4450" i="4" l="1"/>
  <c r="A4449" i="4"/>
  <c r="B4449" i="4"/>
  <c r="C4451" i="4" l="1"/>
  <c r="B4450" i="4"/>
  <c r="A4450" i="4"/>
  <c r="C4452" i="4" l="1"/>
  <c r="B4451" i="4"/>
  <c r="A4451" i="4"/>
  <c r="C4453" i="4" l="1"/>
  <c r="B4452" i="4"/>
  <c r="A4452" i="4"/>
  <c r="C4454" i="4" l="1"/>
  <c r="A4453" i="4"/>
  <c r="B4453" i="4"/>
  <c r="C4455" i="4" l="1"/>
  <c r="A4454" i="4"/>
  <c r="B4454" i="4"/>
  <c r="C4456" i="4" l="1"/>
  <c r="B4455" i="4"/>
  <c r="A4455" i="4"/>
  <c r="C4457" i="4" l="1"/>
  <c r="B4456" i="4"/>
  <c r="A4456" i="4"/>
  <c r="C4458" i="4" l="1"/>
  <c r="A4457" i="4"/>
  <c r="B4457" i="4"/>
  <c r="C4459" i="4" l="1"/>
  <c r="B4458" i="4"/>
  <c r="A4458" i="4"/>
  <c r="C4460" i="4" l="1"/>
  <c r="B4459" i="4"/>
  <c r="A4459" i="4"/>
  <c r="C4461" i="4" l="1"/>
  <c r="B4460" i="4"/>
  <c r="A4460" i="4"/>
  <c r="C4462" i="4" l="1"/>
  <c r="A4461" i="4"/>
  <c r="B4461" i="4"/>
  <c r="C4463" i="4" l="1"/>
  <c r="A4462" i="4"/>
  <c r="B4462" i="4"/>
  <c r="C4464" i="4" l="1"/>
  <c r="B4463" i="4"/>
  <c r="A4463" i="4"/>
  <c r="C4465" i="4" l="1"/>
  <c r="B4464" i="4"/>
  <c r="A4464" i="4"/>
  <c r="C4466" i="4" l="1"/>
  <c r="A4465" i="4"/>
  <c r="B4465" i="4"/>
  <c r="C4467" i="4" l="1"/>
  <c r="B4466" i="4"/>
  <c r="A4466" i="4"/>
  <c r="C4468" i="4" l="1"/>
  <c r="B4467" i="4"/>
  <c r="A4467" i="4"/>
  <c r="C4469" i="4" l="1"/>
  <c r="B4468" i="4"/>
  <c r="A4468" i="4"/>
  <c r="C4470" i="4" l="1"/>
  <c r="A4469" i="4"/>
  <c r="B4469" i="4"/>
  <c r="C4471" i="4" l="1"/>
  <c r="A4470" i="4"/>
  <c r="B4470" i="4"/>
  <c r="C4472" i="4" l="1"/>
  <c r="B4471" i="4"/>
  <c r="A4471" i="4"/>
  <c r="C4473" i="4" l="1"/>
  <c r="B4472" i="4"/>
  <c r="A4472" i="4"/>
  <c r="C4474" i="4" l="1"/>
  <c r="A4473" i="4"/>
  <c r="B4473" i="4"/>
  <c r="C4475" i="4" l="1"/>
  <c r="B4474" i="4"/>
  <c r="A4474" i="4"/>
  <c r="C4476" i="4" l="1"/>
  <c r="B4475" i="4"/>
  <c r="A4475" i="4"/>
  <c r="C4477" i="4" l="1"/>
  <c r="B4476" i="4"/>
  <c r="A4476" i="4"/>
  <c r="C4478" i="4" l="1"/>
  <c r="A4477" i="4"/>
  <c r="B4477" i="4"/>
  <c r="C4479" i="4" l="1"/>
  <c r="A4478" i="4"/>
  <c r="B4478" i="4"/>
  <c r="C4480" i="4" l="1"/>
  <c r="B4479" i="4"/>
  <c r="A4479" i="4"/>
  <c r="C4481" i="4" l="1"/>
  <c r="B4480" i="4"/>
  <c r="A4480" i="4"/>
  <c r="C4482" i="4" l="1"/>
  <c r="A4481" i="4"/>
  <c r="B4481" i="4"/>
  <c r="C4483" i="4" l="1"/>
  <c r="B4482" i="4"/>
  <c r="A4482" i="4"/>
  <c r="C4484" i="4" l="1"/>
  <c r="B4483" i="4"/>
  <c r="A4483" i="4"/>
  <c r="C4485" i="4" l="1"/>
  <c r="B4484" i="4"/>
  <c r="A4484" i="4"/>
  <c r="C4486" i="4" l="1"/>
  <c r="A4485" i="4"/>
  <c r="B4485" i="4"/>
  <c r="C4487" i="4" l="1"/>
  <c r="A4486" i="4"/>
  <c r="B4486" i="4"/>
  <c r="C4488" i="4" l="1"/>
  <c r="B4487" i="4"/>
  <c r="A4487" i="4"/>
  <c r="B4488" i="4" l="1"/>
  <c r="A4488" i="4"/>
  <c r="C4489" i="4"/>
  <c r="C4490" i="4" l="1"/>
  <c r="A4489" i="4"/>
  <c r="B4489" i="4"/>
  <c r="C4491" i="4" l="1"/>
  <c r="B4490" i="4"/>
  <c r="A4490" i="4"/>
  <c r="C4492" i="4" l="1"/>
  <c r="B4491" i="4"/>
  <c r="A4491" i="4"/>
  <c r="C4493" i="4" l="1"/>
  <c r="B4492" i="4"/>
  <c r="A4492" i="4"/>
  <c r="C4494" i="4" l="1"/>
  <c r="A4493" i="4"/>
  <c r="B4493" i="4"/>
  <c r="C4495" i="4" l="1"/>
  <c r="B4494" i="4"/>
  <c r="A4494" i="4"/>
  <c r="C4496" i="4" l="1"/>
  <c r="B4495" i="4"/>
  <c r="A4495" i="4"/>
  <c r="C4497" i="4" l="1"/>
  <c r="B4496" i="4"/>
  <c r="A4496" i="4"/>
  <c r="C4498" i="4" l="1"/>
  <c r="A4497" i="4"/>
  <c r="B4497" i="4"/>
  <c r="C4499" i="4" l="1"/>
  <c r="B4498" i="4"/>
  <c r="A4498" i="4"/>
  <c r="C4500" i="4" l="1"/>
  <c r="A4499" i="4"/>
  <c r="B4499" i="4"/>
  <c r="C4501" i="4" l="1"/>
  <c r="B4500" i="4"/>
  <c r="A4500" i="4"/>
  <c r="C4502" i="4" l="1"/>
  <c r="A4501" i="4"/>
  <c r="B4501" i="4"/>
  <c r="C4503" i="4" l="1"/>
  <c r="A4502" i="4"/>
  <c r="B4502" i="4"/>
  <c r="C4504" i="4" l="1"/>
  <c r="B4503" i="4"/>
  <c r="A4503" i="4"/>
  <c r="C4505" i="4" l="1"/>
  <c r="B4504" i="4"/>
  <c r="A4504" i="4"/>
  <c r="C4506" i="4" l="1"/>
  <c r="A4505" i="4"/>
  <c r="B4505" i="4"/>
  <c r="C4507" i="4" l="1"/>
  <c r="B4506" i="4"/>
  <c r="A4506" i="4"/>
  <c r="C4508" i="4" l="1"/>
  <c r="B4507" i="4"/>
  <c r="A4507" i="4"/>
  <c r="B4508" i="4" l="1"/>
  <c r="C4509" i="4"/>
  <c r="A4508" i="4"/>
  <c r="C4510" i="4" l="1"/>
  <c r="B4509" i="4"/>
  <c r="A4509" i="4"/>
  <c r="C4511" i="4" l="1"/>
  <c r="A4510" i="4"/>
  <c r="B4510" i="4"/>
  <c r="C4512" i="4" l="1"/>
  <c r="B4511" i="4"/>
  <c r="A4511" i="4"/>
  <c r="C4513" i="4" l="1"/>
  <c r="B4512" i="4"/>
  <c r="A4512" i="4"/>
  <c r="C4514" i="4" l="1"/>
  <c r="A4513" i="4"/>
  <c r="B4513" i="4"/>
  <c r="C4515" i="4" l="1"/>
  <c r="B4514" i="4"/>
  <c r="A4514" i="4"/>
  <c r="C4516" i="4" l="1"/>
  <c r="B4515" i="4"/>
  <c r="A4515" i="4"/>
  <c r="C4517" i="4" l="1"/>
  <c r="B4516" i="4"/>
  <c r="A4516" i="4"/>
  <c r="C4518" i="4" l="1"/>
  <c r="A4517" i="4"/>
  <c r="B4517" i="4"/>
  <c r="C4519" i="4" l="1"/>
  <c r="A4518" i="4"/>
  <c r="B4518" i="4"/>
  <c r="C4520" i="4" l="1"/>
  <c r="B4519" i="4"/>
  <c r="A4519" i="4"/>
  <c r="C4521" i="4" l="1"/>
  <c r="B4520" i="4"/>
  <c r="A4520" i="4"/>
  <c r="C4522" i="4" l="1"/>
  <c r="A4521" i="4"/>
  <c r="B4521" i="4"/>
  <c r="C4523" i="4" l="1"/>
  <c r="B4522" i="4"/>
  <c r="A4522" i="4"/>
  <c r="C4524" i="4" l="1"/>
  <c r="B4523" i="4"/>
  <c r="A4523" i="4"/>
  <c r="B4524" i="4" l="1"/>
  <c r="A4524" i="4"/>
  <c r="C4525" i="4"/>
  <c r="C4526" i="4" l="1"/>
  <c r="A4525" i="4"/>
  <c r="B4525" i="4"/>
  <c r="C4527" i="4" l="1"/>
  <c r="B4526" i="4"/>
  <c r="A4526" i="4"/>
  <c r="C4528" i="4" l="1"/>
  <c r="B4527" i="4"/>
  <c r="A4527" i="4"/>
  <c r="C4529" i="4" l="1"/>
  <c r="B4528" i="4"/>
  <c r="A4528" i="4"/>
  <c r="C4530" i="4" l="1"/>
  <c r="A4529" i="4"/>
  <c r="B4529" i="4"/>
  <c r="C4531" i="4" l="1"/>
  <c r="B4530" i="4"/>
  <c r="A4530" i="4"/>
  <c r="C4532" i="4" l="1"/>
  <c r="B4531" i="4"/>
  <c r="A4531" i="4"/>
  <c r="C4533" i="4" l="1"/>
  <c r="A4532" i="4"/>
  <c r="B4532" i="4"/>
  <c r="C4534" i="4" l="1"/>
  <c r="A4533" i="4"/>
  <c r="B4533" i="4"/>
  <c r="C4535" i="4" l="1"/>
  <c r="A4534" i="4"/>
  <c r="B4534" i="4"/>
  <c r="C4536" i="4" l="1"/>
  <c r="B4535" i="4"/>
  <c r="A4535" i="4"/>
  <c r="C4537" i="4" l="1"/>
  <c r="B4536" i="4"/>
  <c r="A4536" i="4"/>
  <c r="C4538" i="4" l="1"/>
  <c r="A4537" i="4"/>
  <c r="B4537" i="4"/>
  <c r="C4539" i="4" l="1"/>
  <c r="B4538" i="4"/>
  <c r="A4538" i="4"/>
  <c r="C4540" i="4" l="1"/>
  <c r="B4539" i="4"/>
  <c r="A4539" i="4"/>
  <c r="B4540" i="4" l="1"/>
  <c r="C4541" i="4"/>
  <c r="A4540" i="4"/>
  <c r="C4542" i="4" l="1"/>
  <c r="A4541" i="4"/>
  <c r="B4541" i="4"/>
  <c r="C4543" i="4" l="1"/>
  <c r="A4542" i="4"/>
  <c r="B4542" i="4"/>
  <c r="C4544" i="4" l="1"/>
  <c r="B4543" i="4"/>
  <c r="A4543" i="4"/>
  <c r="C4545" i="4" l="1"/>
  <c r="B4544" i="4"/>
  <c r="A4544" i="4"/>
  <c r="C4546" i="4" l="1"/>
  <c r="A4545" i="4"/>
  <c r="B4545" i="4"/>
  <c r="C4547" i="4" l="1"/>
  <c r="B4546" i="4"/>
  <c r="A4546" i="4"/>
  <c r="C4548" i="4" l="1"/>
  <c r="B4547" i="4"/>
  <c r="A4547" i="4"/>
  <c r="C4549" i="4" l="1"/>
  <c r="B4548" i="4"/>
  <c r="A4548" i="4"/>
  <c r="C4550" i="4" l="1"/>
  <c r="A4549" i="4"/>
  <c r="B4549" i="4"/>
  <c r="C4551" i="4" l="1"/>
  <c r="A4550" i="4"/>
  <c r="B4550" i="4"/>
  <c r="C4552" i="4" l="1"/>
  <c r="B4551" i="4"/>
  <c r="A4551" i="4"/>
  <c r="C4553" i="4" l="1"/>
  <c r="B4552" i="4"/>
  <c r="A4552" i="4"/>
  <c r="C4554" i="4" l="1"/>
  <c r="A4553" i="4"/>
  <c r="B4553" i="4"/>
  <c r="C4555" i="4" l="1"/>
  <c r="B4554" i="4"/>
  <c r="A4554" i="4"/>
  <c r="C4556" i="4" l="1"/>
  <c r="B4555" i="4"/>
  <c r="A4555" i="4"/>
  <c r="B4556" i="4" l="1"/>
  <c r="A4556" i="4"/>
  <c r="C4557" i="4"/>
  <c r="C4558" i="4" l="1"/>
  <c r="A4557" i="4"/>
  <c r="B4557" i="4"/>
  <c r="C4559" i="4" l="1"/>
  <c r="A4558" i="4"/>
  <c r="B4558" i="4"/>
  <c r="C4560" i="4" l="1"/>
  <c r="B4559" i="4"/>
  <c r="A4559" i="4"/>
  <c r="C4561" i="4" l="1"/>
  <c r="B4560" i="4"/>
  <c r="A4560" i="4"/>
  <c r="C4562" i="4" l="1"/>
  <c r="A4561" i="4"/>
  <c r="B4561" i="4"/>
  <c r="C4563" i="4" l="1"/>
  <c r="B4562" i="4"/>
  <c r="A4562" i="4"/>
  <c r="C4564" i="4" l="1"/>
  <c r="B4563" i="4"/>
  <c r="A4563" i="4"/>
  <c r="C4565" i="4" l="1"/>
  <c r="B4564" i="4"/>
  <c r="A4564" i="4"/>
  <c r="C4566" i="4" l="1"/>
  <c r="A4565" i="4"/>
  <c r="B4565" i="4"/>
  <c r="C4567" i="4" l="1"/>
  <c r="A4566" i="4"/>
  <c r="B4566" i="4"/>
  <c r="C4568" i="4" l="1"/>
  <c r="B4567" i="4"/>
  <c r="A4567" i="4"/>
  <c r="C4569" i="4" l="1"/>
  <c r="B4568" i="4"/>
  <c r="A4568" i="4"/>
  <c r="C4570" i="4" l="1"/>
  <c r="A4569" i="4"/>
  <c r="B4569" i="4"/>
  <c r="C4571" i="4" l="1"/>
  <c r="B4570" i="4"/>
  <c r="A4570" i="4"/>
  <c r="C4572" i="4" l="1"/>
  <c r="B4571" i="4"/>
  <c r="A4571" i="4"/>
  <c r="B4572" i="4" l="1"/>
  <c r="C4573" i="4"/>
  <c r="A4572" i="4"/>
  <c r="C4574" i="4" l="1"/>
  <c r="A4573" i="4"/>
  <c r="B4573" i="4"/>
  <c r="C4575" i="4" l="1"/>
  <c r="A4574" i="4"/>
  <c r="B4574" i="4"/>
  <c r="C4576" i="4" l="1"/>
  <c r="B4575" i="4"/>
  <c r="A4575" i="4"/>
  <c r="C4577" i="4" l="1"/>
  <c r="B4576" i="4"/>
  <c r="A4576" i="4"/>
  <c r="C4578" i="4" l="1"/>
  <c r="A4577" i="4"/>
  <c r="B4577" i="4"/>
  <c r="C4579" i="4" l="1"/>
  <c r="B4578" i="4"/>
  <c r="A4578" i="4"/>
  <c r="C4580" i="4" l="1"/>
  <c r="B4579" i="4"/>
  <c r="A4579" i="4"/>
  <c r="C4581" i="4" l="1"/>
  <c r="B4580" i="4"/>
  <c r="A4580" i="4"/>
  <c r="C4582" i="4" l="1"/>
  <c r="A4581" i="4"/>
  <c r="B4581" i="4"/>
  <c r="C4583" i="4" l="1"/>
  <c r="A4582" i="4"/>
  <c r="B4582" i="4"/>
  <c r="C4584" i="4" l="1"/>
  <c r="B4583" i="4"/>
  <c r="A4583" i="4"/>
  <c r="C4585" i="4" l="1"/>
  <c r="B4584" i="4"/>
  <c r="A4584" i="4"/>
  <c r="C4586" i="4" l="1"/>
  <c r="A4585" i="4"/>
  <c r="B4585" i="4"/>
  <c r="C4587" i="4" l="1"/>
  <c r="B4586" i="4"/>
  <c r="A4586" i="4"/>
  <c r="C4588" i="4" l="1"/>
  <c r="B4587" i="4"/>
  <c r="A4587" i="4"/>
  <c r="B4588" i="4" l="1"/>
  <c r="A4588" i="4"/>
  <c r="C4589" i="4"/>
  <c r="C4590" i="4" l="1"/>
  <c r="A4589" i="4"/>
  <c r="B4589" i="4"/>
  <c r="C4591" i="4" l="1"/>
  <c r="A4590" i="4"/>
  <c r="B4590" i="4"/>
  <c r="C4592" i="4" l="1"/>
  <c r="A4591" i="4"/>
  <c r="B4591" i="4"/>
  <c r="C4593" i="4" l="1"/>
  <c r="B4592" i="4"/>
  <c r="A4592" i="4"/>
  <c r="C4594" i="4" l="1"/>
  <c r="A4593" i="4"/>
  <c r="B4593" i="4"/>
  <c r="C4595" i="4" l="1"/>
  <c r="B4594" i="4"/>
  <c r="A4594" i="4"/>
  <c r="C4596" i="4" l="1"/>
  <c r="A4595" i="4"/>
  <c r="B4595" i="4"/>
  <c r="C4597" i="4" l="1"/>
  <c r="B4596" i="4"/>
  <c r="A4596" i="4"/>
  <c r="C4598" i="4" l="1"/>
  <c r="A4597" i="4"/>
  <c r="B4597" i="4"/>
  <c r="C4599" i="4" l="1"/>
  <c r="A4598" i="4"/>
  <c r="B4598" i="4"/>
  <c r="C4600" i="4" l="1"/>
  <c r="B4599" i="4"/>
  <c r="A4599" i="4"/>
  <c r="C4601" i="4" l="1"/>
  <c r="B4600" i="4"/>
  <c r="A4600" i="4"/>
  <c r="C4602" i="4" l="1"/>
  <c r="A4601" i="4"/>
  <c r="B4601" i="4"/>
  <c r="C4603" i="4" l="1"/>
  <c r="B4602" i="4"/>
  <c r="A4602" i="4"/>
  <c r="C4604" i="4" l="1"/>
  <c r="B4603" i="4"/>
  <c r="A4603" i="4"/>
  <c r="B4604" i="4" l="1"/>
  <c r="C4605" i="4"/>
  <c r="A4604" i="4"/>
  <c r="C4606" i="4" l="1"/>
  <c r="A4605" i="4"/>
  <c r="B4605" i="4"/>
  <c r="C4607" i="4" l="1"/>
  <c r="A4606" i="4"/>
  <c r="B4606" i="4"/>
  <c r="C4608" i="4" l="1"/>
  <c r="B4607" i="4"/>
  <c r="A4607" i="4"/>
  <c r="C4609" i="4" l="1"/>
  <c r="B4608" i="4"/>
  <c r="A4608" i="4"/>
  <c r="C4610" i="4" l="1"/>
  <c r="A4609" i="4"/>
  <c r="B4609" i="4"/>
  <c r="C4611" i="4" l="1"/>
  <c r="B4610" i="4"/>
  <c r="A4610" i="4"/>
  <c r="C4612" i="4" l="1"/>
  <c r="B4611" i="4"/>
  <c r="A4611" i="4"/>
  <c r="C4613" i="4" l="1"/>
  <c r="B4612" i="4"/>
  <c r="A4612" i="4"/>
  <c r="C4614" i="4" l="1"/>
  <c r="A4613" i="4"/>
  <c r="B4613" i="4"/>
  <c r="C4615" i="4" l="1"/>
  <c r="A4614" i="4"/>
  <c r="B4614" i="4"/>
  <c r="C4616" i="4" l="1"/>
  <c r="B4615" i="4"/>
  <c r="A4615" i="4"/>
  <c r="C4617" i="4" l="1"/>
  <c r="B4616" i="4"/>
  <c r="A4616" i="4"/>
  <c r="C4618" i="4" l="1"/>
  <c r="A4617" i="4"/>
  <c r="B4617" i="4"/>
  <c r="C4619" i="4" l="1"/>
  <c r="A4618" i="4"/>
  <c r="B4618" i="4"/>
  <c r="C4620" i="4" l="1"/>
  <c r="A4619" i="4"/>
  <c r="B4619" i="4"/>
  <c r="B4620" i="4" l="1"/>
  <c r="A4620" i="4"/>
  <c r="C4621" i="4"/>
  <c r="C4622" i="4" l="1"/>
  <c r="B4621" i="4"/>
  <c r="A4621" i="4"/>
  <c r="C4623" i="4" l="1"/>
  <c r="A4622" i="4"/>
  <c r="B4622" i="4"/>
  <c r="C4624" i="4" l="1"/>
  <c r="B4623" i="4"/>
  <c r="A4623" i="4"/>
  <c r="C4625" i="4" l="1"/>
  <c r="B4624" i="4"/>
  <c r="A4624" i="4"/>
  <c r="C4626" i="4" l="1"/>
  <c r="A4625" i="4"/>
  <c r="B4625" i="4"/>
  <c r="C4627" i="4" l="1"/>
  <c r="B4626" i="4"/>
  <c r="A4626" i="4"/>
  <c r="C4628" i="4" l="1"/>
  <c r="B4627" i="4"/>
  <c r="A4627" i="4"/>
  <c r="C4629" i="4" l="1"/>
  <c r="B4628" i="4"/>
  <c r="A4628" i="4"/>
  <c r="C4630" i="4" l="1"/>
  <c r="A4629" i="4"/>
  <c r="B4629" i="4"/>
  <c r="C4631" i="4" l="1"/>
  <c r="A4630" i="4"/>
  <c r="B4630" i="4"/>
  <c r="C4632" i="4" l="1"/>
  <c r="B4631" i="4"/>
  <c r="A4631" i="4"/>
  <c r="C4633" i="4" l="1"/>
  <c r="B4632" i="4"/>
  <c r="A4632" i="4"/>
  <c r="C4634" i="4" l="1"/>
  <c r="A4633" i="4"/>
  <c r="B4633" i="4"/>
  <c r="C4635" i="4" l="1"/>
  <c r="B4634" i="4"/>
  <c r="A4634" i="4"/>
  <c r="C4636" i="4" l="1"/>
  <c r="B4635" i="4"/>
  <c r="A4635" i="4"/>
  <c r="B4636" i="4" l="1"/>
  <c r="C4637" i="4"/>
  <c r="A4636" i="4"/>
  <c r="C4638" i="4" l="1"/>
  <c r="A4637" i="4"/>
  <c r="B4637" i="4"/>
  <c r="C4639" i="4" l="1"/>
  <c r="A4638" i="4"/>
  <c r="B4638" i="4"/>
  <c r="C4640" i="4" l="1"/>
  <c r="B4639" i="4"/>
  <c r="A4639" i="4"/>
  <c r="C4641" i="4" l="1"/>
  <c r="A4640" i="4"/>
  <c r="B4640" i="4"/>
  <c r="C4642" i="4" l="1"/>
  <c r="A4641" i="4"/>
  <c r="B4641" i="4"/>
  <c r="C4643" i="4" l="1"/>
  <c r="B4642" i="4"/>
  <c r="A4642" i="4"/>
  <c r="C4644" i="4" l="1"/>
  <c r="B4643" i="4"/>
  <c r="A4643" i="4"/>
  <c r="C4645" i="4" l="1"/>
  <c r="B4644" i="4"/>
  <c r="A4644" i="4"/>
  <c r="C4646" i="4" l="1"/>
  <c r="A4645" i="4"/>
  <c r="B4645" i="4"/>
  <c r="C4647" i="4" l="1"/>
  <c r="A4646" i="4"/>
  <c r="B4646" i="4"/>
  <c r="C4648" i="4" l="1"/>
  <c r="B4647" i="4"/>
  <c r="A4647" i="4"/>
  <c r="C4649" i="4" l="1"/>
  <c r="B4648" i="4"/>
  <c r="A4648" i="4"/>
  <c r="C4650" i="4" l="1"/>
  <c r="A4649" i="4"/>
  <c r="B4649" i="4"/>
  <c r="C4651" i="4" l="1"/>
  <c r="B4650" i="4"/>
  <c r="A4650" i="4"/>
  <c r="C4652" i="4" l="1"/>
  <c r="B4651" i="4"/>
  <c r="A4651" i="4"/>
  <c r="B4652" i="4" l="1"/>
  <c r="A4652" i="4"/>
  <c r="C4653" i="4"/>
  <c r="C4654" i="4" l="1"/>
  <c r="A4653" i="4"/>
  <c r="B4653" i="4"/>
  <c r="C4655" i="4" l="1"/>
  <c r="A4654" i="4"/>
  <c r="B4654" i="4"/>
  <c r="C4656" i="4" l="1"/>
  <c r="B4655" i="4"/>
  <c r="A4655" i="4"/>
  <c r="C4657" i="4" l="1"/>
  <c r="B4656" i="4"/>
  <c r="A4656" i="4"/>
  <c r="C4658" i="4" l="1"/>
  <c r="A4657" i="4"/>
  <c r="B4657" i="4"/>
  <c r="C4659" i="4" l="1"/>
  <c r="B4658" i="4"/>
  <c r="A4658" i="4"/>
  <c r="C4660" i="4" l="1"/>
  <c r="B4659" i="4"/>
  <c r="A4659" i="4"/>
  <c r="C4661" i="4" l="1"/>
  <c r="B4660" i="4"/>
  <c r="A4660" i="4"/>
  <c r="C4662" i="4" l="1"/>
  <c r="A4661" i="4"/>
  <c r="B4661" i="4"/>
  <c r="C4663" i="4" l="1"/>
  <c r="A4662" i="4"/>
  <c r="B4662" i="4"/>
  <c r="C4664" i="4" l="1"/>
  <c r="B4663" i="4"/>
  <c r="A4663" i="4"/>
  <c r="C4665" i="4" l="1"/>
  <c r="B4664" i="4"/>
  <c r="A4664" i="4"/>
  <c r="C4666" i="4" l="1"/>
  <c r="A4665" i="4"/>
  <c r="B4665" i="4"/>
  <c r="C4667" i="4" l="1"/>
  <c r="B4666" i="4"/>
  <c r="A4666" i="4"/>
  <c r="C4668" i="4" l="1"/>
  <c r="B4667" i="4"/>
  <c r="A4667" i="4"/>
  <c r="B4668" i="4" l="1"/>
  <c r="C4669" i="4"/>
  <c r="A4668" i="4"/>
  <c r="C4670" i="4" l="1"/>
  <c r="A4669" i="4"/>
  <c r="B4669" i="4"/>
  <c r="C4671" i="4" l="1"/>
  <c r="A4670" i="4"/>
  <c r="B4670" i="4"/>
  <c r="C4672" i="4" l="1"/>
  <c r="B4671" i="4"/>
  <c r="A4671" i="4"/>
  <c r="C4673" i="4" l="1"/>
  <c r="B4672" i="4"/>
  <c r="A4672" i="4"/>
  <c r="C4674" i="4" l="1"/>
  <c r="A4673" i="4"/>
  <c r="B4673" i="4"/>
  <c r="C4675" i="4" l="1"/>
  <c r="B4674" i="4"/>
  <c r="A4674" i="4"/>
  <c r="C4676" i="4" l="1"/>
  <c r="B4675" i="4"/>
  <c r="A4675" i="4"/>
  <c r="C4677" i="4" l="1"/>
  <c r="B4676" i="4"/>
  <c r="A4676" i="4"/>
  <c r="C4678" i="4" l="1"/>
  <c r="A4677" i="4"/>
  <c r="B4677" i="4"/>
  <c r="C4679" i="4" l="1"/>
  <c r="A4678" i="4"/>
  <c r="B4678" i="4"/>
  <c r="C4680" i="4" l="1"/>
  <c r="B4679" i="4"/>
  <c r="A4679" i="4"/>
  <c r="C4681" i="4" l="1"/>
  <c r="B4680" i="4"/>
  <c r="A4680" i="4"/>
  <c r="C4682" i="4" l="1"/>
  <c r="B4681" i="4"/>
  <c r="A4681" i="4"/>
  <c r="C4683" i="4" l="1"/>
  <c r="B4682" i="4"/>
  <c r="A4682" i="4"/>
  <c r="C4684" i="4" l="1"/>
  <c r="B4683" i="4"/>
  <c r="A4683" i="4"/>
  <c r="B4684" i="4" l="1"/>
  <c r="A4684" i="4"/>
  <c r="C4685" i="4"/>
  <c r="C4686" i="4" l="1"/>
  <c r="A4685" i="4"/>
  <c r="B4685" i="4"/>
  <c r="C4687" i="4" l="1"/>
  <c r="A4686" i="4"/>
  <c r="B4686" i="4"/>
  <c r="C4688" i="4" l="1"/>
  <c r="B4687" i="4"/>
  <c r="A4687" i="4"/>
  <c r="C4689" i="4" l="1"/>
  <c r="B4688" i="4"/>
  <c r="A4688" i="4"/>
  <c r="C4690" i="4" l="1"/>
  <c r="A4689" i="4"/>
  <c r="B4689" i="4"/>
  <c r="C4691" i="4" l="1"/>
  <c r="B4690" i="4"/>
  <c r="A4690" i="4"/>
  <c r="C4692" i="4" l="1"/>
  <c r="B4691" i="4"/>
  <c r="A4691" i="4"/>
  <c r="C4693" i="4" l="1"/>
  <c r="B4692" i="4"/>
  <c r="A4692" i="4"/>
  <c r="C4694" i="4" l="1"/>
  <c r="A4693" i="4"/>
  <c r="B4693" i="4"/>
  <c r="C4695" i="4" l="1"/>
  <c r="A4694" i="4"/>
  <c r="B4694" i="4"/>
  <c r="C4696" i="4" l="1"/>
  <c r="B4695" i="4"/>
  <c r="A4695" i="4"/>
  <c r="C4697" i="4" l="1"/>
  <c r="B4696" i="4"/>
  <c r="A4696" i="4"/>
  <c r="C4698" i="4" l="1"/>
  <c r="A4697" i="4"/>
  <c r="B4697" i="4"/>
  <c r="C4699" i="4" l="1"/>
  <c r="B4698" i="4"/>
  <c r="A4698" i="4"/>
  <c r="C4700" i="4" l="1"/>
  <c r="B4699" i="4"/>
  <c r="A4699" i="4"/>
  <c r="B4700" i="4" l="1"/>
  <c r="C4701" i="4"/>
  <c r="A4700" i="4"/>
  <c r="C4702" i="4" l="1"/>
  <c r="A4701" i="4"/>
  <c r="B4701" i="4"/>
  <c r="C4703" i="4" l="1"/>
  <c r="A4702" i="4"/>
  <c r="B4702" i="4"/>
  <c r="C4704" i="4" l="1"/>
  <c r="B4703" i="4"/>
  <c r="A4703" i="4"/>
  <c r="C4705" i="4" l="1"/>
  <c r="B4704" i="4"/>
  <c r="A4704" i="4"/>
  <c r="C4706" i="4" l="1"/>
  <c r="A4705" i="4"/>
  <c r="B4705" i="4"/>
  <c r="C4707" i="4" l="1"/>
  <c r="B4706" i="4"/>
  <c r="A4706" i="4"/>
  <c r="C4708" i="4" l="1"/>
  <c r="A4707" i="4"/>
  <c r="B4707" i="4"/>
  <c r="C4709" i="4" l="1"/>
  <c r="A4708" i="4"/>
  <c r="B4708" i="4"/>
  <c r="C4710" i="4" l="1"/>
  <c r="B4709" i="4"/>
  <c r="A4709" i="4"/>
  <c r="C4711" i="4" l="1"/>
  <c r="A4710" i="4"/>
  <c r="B4710" i="4"/>
  <c r="C4712" i="4" l="1"/>
  <c r="B4711" i="4"/>
  <c r="A4711" i="4"/>
  <c r="C4713" i="4" l="1"/>
  <c r="B4712" i="4"/>
  <c r="A4712" i="4"/>
  <c r="C4714" i="4" l="1"/>
  <c r="A4713" i="4"/>
  <c r="B4713" i="4"/>
  <c r="C4715" i="4" l="1"/>
  <c r="B4714" i="4"/>
  <c r="A4714" i="4"/>
  <c r="C4716" i="4" l="1"/>
  <c r="B4715" i="4"/>
  <c r="A4715" i="4"/>
  <c r="B4716" i="4" l="1"/>
  <c r="A4716" i="4"/>
  <c r="C4717" i="4"/>
  <c r="C4718" i="4" l="1"/>
  <c r="A4717" i="4"/>
  <c r="B4717" i="4"/>
  <c r="C4719" i="4" l="1"/>
  <c r="A4718" i="4"/>
  <c r="B4718" i="4"/>
  <c r="C4720" i="4" l="1"/>
  <c r="B4719" i="4"/>
  <c r="A4719" i="4"/>
  <c r="C4721" i="4" l="1"/>
  <c r="B4720" i="4"/>
  <c r="A4720" i="4"/>
  <c r="C4722" i="4" l="1"/>
  <c r="A4721" i="4"/>
  <c r="B4721" i="4"/>
  <c r="C4723" i="4" l="1"/>
  <c r="B4722" i="4"/>
  <c r="A4722" i="4"/>
  <c r="C4724" i="4" l="1"/>
  <c r="B4723" i="4"/>
  <c r="A4723" i="4"/>
  <c r="C4725" i="4" l="1"/>
  <c r="B4724" i="4"/>
  <c r="A4724" i="4"/>
  <c r="C4726" i="4" l="1"/>
  <c r="A4725" i="4"/>
  <c r="B4725" i="4"/>
  <c r="C4727" i="4" l="1"/>
  <c r="A4726" i="4"/>
  <c r="B4726" i="4"/>
  <c r="C4728" i="4" l="1"/>
  <c r="B4727" i="4"/>
  <c r="A4727" i="4"/>
  <c r="C4729" i="4" l="1"/>
  <c r="B4728" i="4"/>
  <c r="A4728" i="4"/>
  <c r="C4730" i="4" l="1"/>
  <c r="A4729" i="4"/>
  <c r="B4729" i="4"/>
  <c r="C4731" i="4" l="1"/>
  <c r="B4730" i="4"/>
  <c r="A4730" i="4"/>
  <c r="C4732" i="4" l="1"/>
  <c r="B4731" i="4"/>
  <c r="A4731" i="4"/>
  <c r="B4732" i="4" l="1"/>
  <c r="C4733" i="4"/>
  <c r="A4732" i="4"/>
  <c r="C4734" i="4" l="1"/>
  <c r="A4733" i="4"/>
  <c r="B4733" i="4"/>
  <c r="C4735" i="4" l="1"/>
  <c r="A4734" i="4"/>
  <c r="B4734" i="4"/>
  <c r="C4736" i="4" l="1"/>
  <c r="A4735" i="4"/>
  <c r="B4735" i="4"/>
  <c r="C4737" i="4" l="1"/>
  <c r="B4736" i="4"/>
  <c r="A4736" i="4"/>
  <c r="C4738" i="4" l="1"/>
  <c r="A4737" i="4"/>
  <c r="B4737" i="4"/>
  <c r="C4739" i="4" l="1"/>
  <c r="B4738" i="4"/>
  <c r="A4738" i="4"/>
  <c r="C4740" i="4" l="1"/>
  <c r="A4739" i="4"/>
  <c r="B4739" i="4"/>
  <c r="C4741" i="4" l="1"/>
  <c r="B4740" i="4"/>
  <c r="A4740" i="4"/>
  <c r="C4742" i="4" l="1"/>
  <c r="A4741" i="4"/>
  <c r="B4741" i="4"/>
  <c r="C4743" i="4" l="1"/>
  <c r="A4742" i="4"/>
  <c r="B4742" i="4"/>
  <c r="C4744" i="4" l="1"/>
  <c r="B4743" i="4"/>
  <c r="A4743" i="4"/>
  <c r="C4745" i="4" l="1"/>
  <c r="B4744" i="4"/>
  <c r="A4744" i="4"/>
  <c r="C4746" i="4" l="1"/>
  <c r="A4745" i="4"/>
  <c r="B4745" i="4"/>
  <c r="C4747" i="4" l="1"/>
  <c r="B4746" i="4"/>
  <c r="A4746" i="4"/>
  <c r="C4748" i="4" l="1"/>
  <c r="B4747" i="4"/>
  <c r="A4747" i="4"/>
  <c r="B4748" i="4" l="1"/>
  <c r="A4748" i="4"/>
  <c r="C4749" i="4"/>
  <c r="C4750" i="4" l="1"/>
  <c r="A4749" i="4"/>
  <c r="B4749" i="4"/>
  <c r="C4751" i="4" l="1"/>
  <c r="A4750" i="4"/>
  <c r="B4750" i="4"/>
  <c r="C4752" i="4" l="1"/>
  <c r="B4751" i="4"/>
  <c r="A4751" i="4"/>
  <c r="C4753" i="4" l="1"/>
  <c r="B4752" i="4"/>
  <c r="A4752" i="4"/>
  <c r="C4754" i="4" l="1"/>
  <c r="A4753" i="4"/>
  <c r="B4753" i="4"/>
  <c r="C4755" i="4" l="1"/>
  <c r="B4754" i="4"/>
  <c r="A4754" i="4"/>
  <c r="C4756" i="4" l="1"/>
  <c r="B4755" i="4"/>
  <c r="A4755" i="4"/>
  <c r="C4757" i="4" l="1"/>
  <c r="B4756" i="4"/>
  <c r="A4756" i="4"/>
  <c r="C4758" i="4" l="1"/>
  <c r="A4757" i="4"/>
  <c r="B4757" i="4"/>
  <c r="C4759" i="4" l="1"/>
  <c r="A4758" i="4"/>
  <c r="B4758" i="4"/>
  <c r="C4760" i="4" l="1"/>
  <c r="B4759" i="4"/>
  <c r="A4759" i="4"/>
  <c r="C4761" i="4" l="1"/>
  <c r="B4760" i="4"/>
  <c r="A4760" i="4"/>
  <c r="C4762" i="4" l="1"/>
  <c r="B4761" i="4"/>
  <c r="A4761" i="4"/>
  <c r="C4763" i="4" l="1"/>
  <c r="B4762" i="4"/>
  <c r="A4762" i="4"/>
  <c r="C4764" i="4" l="1"/>
  <c r="B4763" i="4"/>
  <c r="A4763" i="4"/>
  <c r="B4764" i="4" l="1"/>
  <c r="C4765" i="4"/>
  <c r="A4764" i="4"/>
  <c r="C4766" i="4" l="1"/>
  <c r="A4765" i="4"/>
  <c r="B4765" i="4"/>
  <c r="C4767" i="4" l="1"/>
  <c r="A4766" i="4"/>
  <c r="B4766" i="4"/>
  <c r="C4768" i="4" l="1"/>
  <c r="B4767" i="4"/>
  <c r="A4767" i="4"/>
  <c r="C4769" i="4" l="1"/>
  <c r="A4768" i="4"/>
  <c r="B4768" i="4"/>
  <c r="C4770" i="4" l="1"/>
  <c r="A4769" i="4"/>
  <c r="B4769" i="4"/>
  <c r="C4771" i="4" l="1"/>
  <c r="B4770" i="4"/>
  <c r="A4770" i="4"/>
  <c r="C4772" i="4" l="1"/>
  <c r="B4771" i="4"/>
  <c r="A4771" i="4"/>
  <c r="C4773" i="4" l="1"/>
  <c r="B4772" i="4"/>
  <c r="A4772" i="4"/>
  <c r="C4774" i="4" l="1"/>
  <c r="A4773" i="4"/>
  <c r="B4773" i="4"/>
  <c r="C4775" i="4" l="1"/>
  <c r="A4774" i="4"/>
  <c r="B4774" i="4"/>
  <c r="C4776" i="4" l="1"/>
  <c r="B4775" i="4"/>
  <c r="A4775" i="4"/>
  <c r="C4777" i="4" l="1"/>
  <c r="B4776" i="4"/>
  <c r="A4776" i="4"/>
  <c r="C4778" i="4" l="1"/>
  <c r="A4777" i="4"/>
  <c r="B4777" i="4"/>
  <c r="C4779" i="4" l="1"/>
  <c r="B4778" i="4"/>
  <c r="A4778" i="4"/>
  <c r="C4780" i="4" l="1"/>
  <c r="B4779" i="4"/>
  <c r="A4779" i="4"/>
  <c r="B4780" i="4" l="1"/>
  <c r="A4780" i="4"/>
  <c r="C4781" i="4"/>
  <c r="C4782" i="4" l="1"/>
  <c r="A4781" i="4"/>
  <c r="B4781" i="4"/>
  <c r="C4783" i="4" l="1"/>
  <c r="A4782" i="4"/>
  <c r="B4782" i="4"/>
  <c r="C4784" i="4" l="1"/>
  <c r="B4783" i="4"/>
  <c r="A4783" i="4"/>
  <c r="C4785" i="4" l="1"/>
  <c r="B4784" i="4"/>
  <c r="A4784" i="4"/>
  <c r="C4786" i="4" l="1"/>
  <c r="A4785" i="4"/>
  <c r="B4785" i="4"/>
  <c r="C4787" i="4" l="1"/>
  <c r="B4786" i="4"/>
  <c r="A4786" i="4"/>
  <c r="C4788" i="4" l="1"/>
  <c r="B4787" i="4"/>
  <c r="A4787" i="4"/>
  <c r="C4789" i="4" l="1"/>
  <c r="B4788" i="4"/>
  <c r="A4788" i="4"/>
  <c r="C4790" i="4" l="1"/>
  <c r="A4789" i="4"/>
  <c r="B4789" i="4"/>
  <c r="C4791" i="4" l="1"/>
  <c r="A4790" i="4"/>
  <c r="B4790" i="4"/>
  <c r="C4792" i="4" l="1"/>
  <c r="B4791" i="4"/>
  <c r="A4791" i="4"/>
  <c r="C4793" i="4" l="1"/>
  <c r="A4792" i="4"/>
  <c r="B4792" i="4"/>
  <c r="C4794" i="4" l="1"/>
  <c r="A4793" i="4"/>
  <c r="B4793" i="4"/>
  <c r="C4795" i="4" l="1"/>
  <c r="B4794" i="4"/>
  <c r="A4794" i="4"/>
  <c r="C4796" i="4" l="1"/>
  <c r="B4795" i="4"/>
  <c r="A4795" i="4"/>
  <c r="A4796" i="4" l="1"/>
  <c r="C4797" i="4"/>
  <c r="B4796" i="4"/>
  <c r="C4798" i="4" l="1"/>
  <c r="B4797" i="4"/>
  <c r="A4797" i="4"/>
  <c r="C4799" i="4" l="1"/>
  <c r="A4798" i="4"/>
  <c r="B4798" i="4"/>
  <c r="C4800" i="4" l="1"/>
  <c r="B4799" i="4"/>
  <c r="A4799" i="4"/>
  <c r="C4801" i="4" l="1"/>
  <c r="B4800" i="4"/>
  <c r="A4800" i="4"/>
  <c r="C4802" i="4" l="1"/>
  <c r="A4801" i="4"/>
  <c r="B4801" i="4"/>
  <c r="C4803" i="4" l="1"/>
  <c r="B4802" i="4"/>
  <c r="A4802" i="4"/>
  <c r="C4804" i="4" l="1"/>
  <c r="B4803" i="4"/>
  <c r="A4803" i="4"/>
  <c r="C4805" i="4" l="1"/>
  <c r="B4804" i="4"/>
  <c r="A4804" i="4"/>
  <c r="C4806" i="4" l="1"/>
  <c r="A4805" i="4"/>
  <c r="B4805" i="4"/>
  <c r="C4807" i="4" l="1"/>
  <c r="A4806" i="4"/>
  <c r="B4806" i="4"/>
  <c r="C4808" i="4" l="1"/>
  <c r="B4807" i="4"/>
  <c r="A4807" i="4"/>
  <c r="C4809" i="4" l="1"/>
  <c r="B4808" i="4"/>
  <c r="A4808" i="4"/>
  <c r="C4810" i="4" l="1"/>
  <c r="A4809" i="4"/>
  <c r="B4809" i="4"/>
  <c r="C4811" i="4" l="1"/>
  <c r="B4810" i="4"/>
  <c r="A4810" i="4"/>
  <c r="C4812" i="4" l="1"/>
  <c r="B4811" i="4"/>
  <c r="A4811" i="4"/>
  <c r="B4812" i="4" l="1"/>
  <c r="A4812" i="4"/>
  <c r="C4813" i="4"/>
  <c r="C4814" i="4" l="1"/>
  <c r="A4813" i="4"/>
  <c r="B4813" i="4"/>
  <c r="C4815" i="4" l="1"/>
  <c r="A4814" i="4"/>
  <c r="B4814" i="4"/>
  <c r="C4816" i="4" l="1"/>
  <c r="B4815" i="4"/>
  <c r="A4815" i="4"/>
  <c r="C4817" i="4" l="1"/>
  <c r="B4816" i="4"/>
  <c r="A4816" i="4"/>
  <c r="C4818" i="4" l="1"/>
  <c r="A4817" i="4"/>
  <c r="B4817" i="4"/>
  <c r="C4819" i="4" l="1"/>
  <c r="B4818" i="4"/>
  <c r="A4818" i="4"/>
  <c r="C4820" i="4" l="1"/>
  <c r="A4819" i="4"/>
  <c r="B4819" i="4"/>
  <c r="C4821" i="4" l="1"/>
  <c r="A4820" i="4"/>
  <c r="B4820" i="4"/>
  <c r="C4822" i="4" l="1"/>
  <c r="B4821" i="4"/>
  <c r="A4821" i="4"/>
  <c r="C4823" i="4" l="1"/>
  <c r="A4822" i="4"/>
  <c r="B4822" i="4"/>
  <c r="C4824" i="4" l="1"/>
  <c r="B4823" i="4"/>
  <c r="A4823" i="4"/>
  <c r="C4825" i="4" l="1"/>
  <c r="B4824" i="4"/>
  <c r="A4824" i="4"/>
  <c r="C4826" i="4" l="1"/>
  <c r="A4825" i="4"/>
  <c r="B4825" i="4"/>
  <c r="C4827" i="4" l="1"/>
  <c r="B4826" i="4"/>
  <c r="A4826" i="4"/>
  <c r="C4828" i="4" l="1"/>
  <c r="B4827" i="4"/>
  <c r="A4827" i="4"/>
  <c r="B4828" i="4" l="1"/>
  <c r="C4829" i="4"/>
  <c r="A4828" i="4"/>
  <c r="C4830" i="4" l="1"/>
  <c r="B4829" i="4"/>
  <c r="A4829" i="4"/>
  <c r="C4831" i="4" l="1"/>
  <c r="A4830" i="4"/>
  <c r="B4830" i="4"/>
  <c r="C4832" i="4" l="1"/>
  <c r="B4831" i="4"/>
  <c r="A4831" i="4"/>
  <c r="C4833" i="4" l="1"/>
  <c r="B4832" i="4"/>
  <c r="A4832" i="4"/>
  <c r="C4834" i="4" l="1"/>
  <c r="A4833" i="4"/>
  <c r="B4833" i="4"/>
  <c r="C4835" i="4" l="1"/>
  <c r="B4834" i="4"/>
  <c r="A4834" i="4"/>
  <c r="C4836" i="4" l="1"/>
  <c r="B4835" i="4"/>
  <c r="A4835" i="4"/>
  <c r="C4837" i="4" l="1"/>
  <c r="B4836" i="4"/>
  <c r="A4836" i="4"/>
  <c r="C4838" i="4" l="1"/>
  <c r="B4837" i="4"/>
  <c r="A4837" i="4"/>
  <c r="C4839" i="4" l="1"/>
  <c r="A4838" i="4"/>
  <c r="B4838" i="4"/>
  <c r="C4840" i="4" l="1"/>
  <c r="B4839" i="4"/>
  <c r="A4839" i="4"/>
  <c r="C4841" i="4" l="1"/>
  <c r="B4840" i="4"/>
  <c r="A4840" i="4"/>
  <c r="C4842" i="4" l="1"/>
  <c r="A4841" i="4"/>
  <c r="B4841" i="4"/>
  <c r="C4843" i="4" l="1"/>
  <c r="B4842" i="4"/>
  <c r="A4842" i="4"/>
  <c r="C4844" i="4" l="1"/>
  <c r="B4843" i="4"/>
  <c r="A4843" i="4"/>
  <c r="B4844" i="4" l="1"/>
  <c r="A4844" i="4"/>
  <c r="C4845" i="4"/>
  <c r="C4846" i="4" l="1"/>
  <c r="A4845" i="4"/>
  <c r="B4845" i="4"/>
  <c r="C4847" i="4" l="1"/>
  <c r="A4846" i="4"/>
  <c r="B4846" i="4"/>
  <c r="C4848" i="4" l="1"/>
  <c r="B4847" i="4"/>
  <c r="A4847" i="4"/>
  <c r="C4849" i="4" l="1"/>
  <c r="B4848" i="4"/>
  <c r="A4848" i="4"/>
  <c r="C4850" i="4" l="1"/>
  <c r="A4849" i="4"/>
  <c r="B4849" i="4"/>
  <c r="C4851" i="4" l="1"/>
  <c r="B4850" i="4"/>
  <c r="A4850" i="4"/>
  <c r="C4852" i="4" l="1"/>
  <c r="B4851" i="4"/>
  <c r="A4851" i="4"/>
  <c r="C4853" i="4" l="1"/>
  <c r="B4852" i="4"/>
  <c r="A4852" i="4"/>
  <c r="C4854" i="4" l="1"/>
  <c r="A4853" i="4"/>
  <c r="B4853" i="4"/>
  <c r="C4855" i="4" l="1"/>
  <c r="A4854" i="4"/>
  <c r="B4854" i="4"/>
  <c r="C4856" i="4" l="1"/>
  <c r="B4855" i="4"/>
  <c r="A4855" i="4"/>
  <c r="C4857" i="4" l="1"/>
  <c r="B4856" i="4"/>
  <c r="A4856" i="4"/>
  <c r="C4858" i="4" l="1"/>
  <c r="A4857" i="4"/>
  <c r="B4857" i="4"/>
  <c r="C4859" i="4" l="1"/>
  <c r="B4858" i="4"/>
  <c r="A4858" i="4"/>
  <c r="C4860" i="4" l="1"/>
  <c r="B4859" i="4"/>
  <c r="A4859" i="4"/>
  <c r="B4860" i="4" l="1"/>
  <c r="C4861" i="4"/>
  <c r="A4860" i="4"/>
  <c r="C4862" i="4" l="1"/>
  <c r="A4861" i="4"/>
  <c r="B4861" i="4"/>
  <c r="C4863" i="4" l="1"/>
  <c r="A4862" i="4"/>
  <c r="B4862" i="4"/>
  <c r="C4864" i="4" l="1"/>
  <c r="B4863" i="4"/>
  <c r="A4863" i="4"/>
  <c r="C4865" i="4" l="1"/>
  <c r="B4864" i="4"/>
  <c r="A4864" i="4"/>
  <c r="C4866" i="4" l="1"/>
  <c r="A4865" i="4"/>
  <c r="B4865" i="4"/>
  <c r="C4867" i="4" l="1"/>
  <c r="B4866" i="4"/>
  <c r="A4866" i="4"/>
  <c r="C4868" i="4" l="1"/>
  <c r="B4867" i="4"/>
  <c r="A4867" i="4"/>
  <c r="C4869" i="4" l="1"/>
  <c r="B4868" i="4"/>
  <c r="A4868" i="4"/>
  <c r="C4870" i="4" l="1"/>
  <c r="B4869" i="4"/>
  <c r="A4869" i="4"/>
  <c r="C4871" i="4" l="1"/>
  <c r="A4870" i="4"/>
  <c r="B4870" i="4"/>
  <c r="C4872" i="4" l="1"/>
  <c r="B4871" i="4"/>
  <c r="A4871" i="4"/>
  <c r="C4873" i="4" l="1"/>
  <c r="B4872" i="4"/>
  <c r="A4872" i="4"/>
  <c r="C4874" i="4" l="1"/>
  <c r="A4873" i="4"/>
  <c r="B4873" i="4"/>
  <c r="C4875" i="4" l="1"/>
  <c r="B4874" i="4"/>
  <c r="A4874" i="4"/>
  <c r="C4876" i="4" l="1"/>
  <c r="B4875" i="4"/>
  <c r="A4875" i="4"/>
  <c r="B4876" i="4" l="1"/>
  <c r="A4876" i="4"/>
  <c r="C4877" i="4"/>
  <c r="C4878" i="4" l="1"/>
  <c r="A4877" i="4"/>
  <c r="B4877" i="4"/>
  <c r="C4879" i="4" l="1"/>
  <c r="A4878" i="4"/>
  <c r="B4878" i="4"/>
  <c r="C4880" i="4" l="1"/>
  <c r="B4879" i="4"/>
  <c r="A4879" i="4"/>
  <c r="C4881" i="4" l="1"/>
  <c r="B4880" i="4"/>
  <c r="A4880" i="4"/>
  <c r="C4882" i="4" l="1"/>
  <c r="A4881" i="4"/>
  <c r="B4881" i="4"/>
  <c r="C4883" i="4" l="1"/>
  <c r="B4882" i="4"/>
  <c r="A4882" i="4"/>
  <c r="C4884" i="4" l="1"/>
  <c r="B4883" i="4"/>
  <c r="A4883" i="4"/>
  <c r="C4885" i="4" l="1"/>
  <c r="B4884" i="4"/>
  <c r="A4884" i="4"/>
  <c r="C4886" i="4" l="1"/>
  <c r="A4885" i="4"/>
  <c r="B4885" i="4"/>
  <c r="C4887" i="4" l="1"/>
  <c r="A4886" i="4"/>
  <c r="B4886" i="4"/>
  <c r="C4888" i="4" l="1"/>
  <c r="B4887" i="4"/>
  <c r="A4887" i="4"/>
  <c r="C4889" i="4" l="1"/>
  <c r="A4888" i="4"/>
  <c r="B4888" i="4"/>
  <c r="C4890" i="4" l="1"/>
  <c r="A4889" i="4"/>
  <c r="B4889" i="4"/>
  <c r="C4891" i="4" l="1"/>
  <c r="B4890" i="4"/>
  <c r="A4890" i="4"/>
  <c r="C4892" i="4" l="1"/>
  <c r="B4891" i="4"/>
  <c r="A4891" i="4"/>
  <c r="B4892" i="4" l="1"/>
  <c r="C4893" i="4"/>
  <c r="A4892" i="4"/>
  <c r="C4894" i="4" l="1"/>
  <c r="A4893" i="4"/>
  <c r="B4893" i="4"/>
  <c r="C4895" i="4" l="1"/>
  <c r="A4894" i="4"/>
  <c r="B4894" i="4"/>
  <c r="C4896" i="4" l="1"/>
  <c r="B4895" i="4"/>
  <c r="A4895" i="4"/>
  <c r="C4897" i="4" l="1"/>
  <c r="B4896" i="4"/>
  <c r="A4896" i="4"/>
  <c r="C4898" i="4" l="1"/>
  <c r="A4897" i="4"/>
  <c r="B4897" i="4"/>
  <c r="C4899" i="4" l="1"/>
  <c r="B4898" i="4"/>
  <c r="A4898" i="4"/>
  <c r="C4900" i="4" l="1"/>
  <c r="B4899" i="4"/>
  <c r="A4899" i="4"/>
  <c r="C4901" i="4" l="1"/>
  <c r="B4900" i="4"/>
  <c r="A4900" i="4"/>
  <c r="C4902" i="4" l="1"/>
  <c r="A4901" i="4"/>
  <c r="B4901" i="4"/>
  <c r="C4903" i="4" l="1"/>
  <c r="A4902" i="4"/>
  <c r="B4902" i="4"/>
  <c r="C4904" i="4" l="1"/>
  <c r="B4903" i="4"/>
  <c r="A4903" i="4"/>
  <c r="C4905" i="4" l="1"/>
  <c r="B4904" i="4"/>
  <c r="A4904" i="4"/>
  <c r="C4906" i="4" l="1"/>
  <c r="A4905" i="4"/>
  <c r="B4905" i="4"/>
  <c r="C4907" i="4" l="1"/>
  <c r="B4906" i="4"/>
  <c r="A4906" i="4"/>
  <c r="C4908" i="4" l="1"/>
  <c r="A4907" i="4"/>
  <c r="B4907" i="4"/>
  <c r="A4908" i="4" l="1"/>
  <c r="B4908" i="4"/>
  <c r="C4909" i="4"/>
  <c r="C4910" i="4" l="1"/>
  <c r="A4909" i="4"/>
  <c r="B4909" i="4"/>
  <c r="C4911" i="4" l="1"/>
  <c r="B4910" i="4"/>
  <c r="A4910" i="4"/>
  <c r="C4912" i="4" l="1"/>
  <c r="A4911" i="4"/>
  <c r="B4911" i="4"/>
  <c r="C4913" i="4" l="1"/>
  <c r="B4912" i="4"/>
  <c r="A4912" i="4"/>
  <c r="C4914" i="4" l="1"/>
  <c r="A4913" i="4"/>
  <c r="B4913" i="4"/>
  <c r="C4915" i="4" l="1"/>
  <c r="B4914" i="4"/>
  <c r="A4914" i="4"/>
  <c r="C4916" i="4" l="1"/>
  <c r="B4915" i="4"/>
  <c r="A4915" i="4"/>
  <c r="C4917" i="4" l="1"/>
  <c r="B4916" i="4"/>
  <c r="A4916" i="4"/>
  <c r="C4918" i="4" l="1"/>
  <c r="A4917" i="4"/>
  <c r="B4917" i="4"/>
  <c r="C4919" i="4" l="1"/>
  <c r="A4918" i="4"/>
  <c r="B4918" i="4"/>
  <c r="C4920" i="4" l="1"/>
  <c r="B4919" i="4"/>
  <c r="A4919" i="4"/>
  <c r="C4921" i="4" l="1"/>
  <c r="B4920" i="4"/>
  <c r="A4920" i="4"/>
  <c r="C4922" i="4" l="1"/>
  <c r="A4921" i="4"/>
  <c r="B4921" i="4"/>
  <c r="C4923" i="4" l="1"/>
  <c r="B4922" i="4"/>
  <c r="A4922" i="4"/>
  <c r="C4924" i="4" l="1"/>
  <c r="A4923" i="4"/>
  <c r="B4923" i="4"/>
  <c r="B4924" i="4" l="1"/>
  <c r="C4925" i="4"/>
  <c r="A4924" i="4"/>
  <c r="C4926" i="4" l="1"/>
  <c r="A4925" i="4"/>
  <c r="B4925" i="4"/>
  <c r="C4927" i="4" l="1"/>
  <c r="B4926" i="4"/>
  <c r="A4926" i="4"/>
  <c r="C4928" i="4" l="1"/>
  <c r="A4927" i="4"/>
  <c r="B4927" i="4"/>
  <c r="C4929" i="4" l="1"/>
  <c r="B4928" i="4"/>
  <c r="A4928" i="4"/>
  <c r="C4930" i="4" l="1"/>
  <c r="A4929" i="4"/>
  <c r="B4929" i="4"/>
  <c r="C4931" i="4" l="1"/>
  <c r="A4930" i="4"/>
  <c r="B4930" i="4"/>
  <c r="C4932" i="4" l="1"/>
  <c r="B4931" i="4"/>
  <c r="A4931" i="4"/>
  <c r="C4933" i="4" l="1"/>
  <c r="B4932" i="4"/>
  <c r="A4932" i="4"/>
  <c r="C4934" i="4" l="1"/>
  <c r="A4933" i="4"/>
  <c r="B4933" i="4"/>
  <c r="C4935" i="4" l="1"/>
  <c r="B4934" i="4"/>
  <c r="A4934" i="4"/>
  <c r="C4936" i="4" l="1"/>
  <c r="B4935" i="4"/>
  <c r="A4935" i="4"/>
  <c r="C4937" i="4" l="1"/>
  <c r="B4936" i="4"/>
  <c r="A4936" i="4"/>
  <c r="C4938" i="4" l="1"/>
  <c r="A4937" i="4"/>
  <c r="B4937" i="4"/>
  <c r="C4939" i="4" l="1"/>
  <c r="B4938" i="4"/>
  <c r="A4938" i="4"/>
  <c r="C4940" i="4" l="1"/>
  <c r="A4939" i="4"/>
  <c r="B4939" i="4"/>
  <c r="B4940" i="4" l="1"/>
  <c r="C4941" i="4"/>
  <c r="A4940" i="4"/>
  <c r="C4942" i="4" l="1"/>
  <c r="A4941" i="4"/>
  <c r="B4941" i="4"/>
  <c r="C4943" i="4" l="1"/>
  <c r="B4942" i="4"/>
  <c r="A4942" i="4"/>
  <c r="C4944" i="4" l="1"/>
  <c r="A4943" i="4"/>
  <c r="B4943" i="4"/>
  <c r="C4945" i="4" l="1"/>
  <c r="B4944" i="4"/>
  <c r="A4944" i="4"/>
  <c r="C4946" i="4" l="1"/>
  <c r="A4945" i="4"/>
  <c r="B4945" i="4"/>
  <c r="C4947" i="4" l="1"/>
  <c r="A4946" i="4"/>
  <c r="B4946" i="4"/>
  <c r="C4948" i="4" l="1"/>
  <c r="B4947" i="4"/>
  <c r="A4947" i="4"/>
  <c r="C4949" i="4" l="1"/>
  <c r="B4948" i="4"/>
  <c r="A4948" i="4"/>
  <c r="C4950" i="4" l="1"/>
  <c r="A4949" i="4"/>
  <c r="B4949" i="4"/>
  <c r="C4951" i="4" l="1"/>
  <c r="A4950" i="4"/>
  <c r="B4950" i="4"/>
  <c r="C4952" i="4" l="1"/>
  <c r="B4951" i="4"/>
  <c r="A4951" i="4"/>
  <c r="C4953" i="4" l="1"/>
  <c r="B4952" i="4"/>
  <c r="A4952" i="4"/>
  <c r="C4954" i="4" l="1"/>
  <c r="A4953" i="4"/>
  <c r="B4953" i="4"/>
  <c r="C4955" i="4" l="1"/>
  <c r="B4954" i="4"/>
  <c r="A4954" i="4"/>
  <c r="C4956" i="4" l="1"/>
  <c r="B4955" i="4"/>
  <c r="A4955" i="4"/>
  <c r="B4956" i="4" l="1"/>
  <c r="C4957" i="4"/>
  <c r="A4956" i="4"/>
  <c r="C4958" i="4" l="1"/>
  <c r="A4957" i="4"/>
  <c r="B4957" i="4"/>
  <c r="C4959" i="4" l="1"/>
  <c r="B4958" i="4"/>
  <c r="A4958" i="4"/>
  <c r="C4960" i="4" l="1"/>
  <c r="B4959" i="4"/>
  <c r="A4959" i="4"/>
  <c r="C4961" i="4" l="1"/>
  <c r="B4960" i="4"/>
  <c r="A4960" i="4"/>
  <c r="C4962" i="4" l="1"/>
  <c r="A4961" i="4"/>
  <c r="B4961" i="4"/>
  <c r="C4963" i="4" l="1"/>
  <c r="A4962" i="4"/>
  <c r="B4962" i="4"/>
  <c r="C4964" i="4" l="1"/>
  <c r="B4963" i="4"/>
  <c r="A4963" i="4"/>
  <c r="C4965" i="4" l="1"/>
  <c r="B4964" i="4"/>
  <c r="A4964" i="4"/>
  <c r="C4966" i="4" l="1"/>
  <c r="A4965" i="4"/>
  <c r="B4965" i="4"/>
  <c r="C4967" i="4" l="1"/>
  <c r="A4966" i="4"/>
  <c r="B4966" i="4"/>
  <c r="C4968" i="4" l="1"/>
  <c r="B4967" i="4"/>
  <c r="A4967" i="4"/>
  <c r="C4969" i="4" l="1"/>
  <c r="B4968" i="4"/>
  <c r="A4968" i="4"/>
  <c r="C4970" i="4" l="1"/>
  <c r="B4969" i="4"/>
  <c r="A4969" i="4"/>
  <c r="C4971" i="4" l="1"/>
  <c r="B4970" i="4"/>
  <c r="A4970" i="4"/>
  <c r="C4972" i="4" l="1"/>
  <c r="A4971" i="4"/>
  <c r="B4971" i="4"/>
  <c r="B4972" i="4" l="1"/>
  <c r="A4972" i="4"/>
  <c r="C4973" i="4"/>
  <c r="C4974" i="4" l="1"/>
  <c r="A4973" i="4"/>
  <c r="B4973" i="4"/>
  <c r="C4975" i="4" l="1"/>
  <c r="B4974" i="4"/>
  <c r="A4974" i="4"/>
  <c r="C4976" i="4" l="1"/>
  <c r="A4975" i="4"/>
  <c r="B4975" i="4"/>
  <c r="C4977" i="4" l="1"/>
  <c r="B4976" i="4"/>
  <c r="A4976" i="4"/>
  <c r="C4978" i="4" l="1"/>
  <c r="A4977" i="4"/>
  <c r="B4977" i="4"/>
  <c r="C4979" i="4" l="1"/>
  <c r="B4978" i="4"/>
  <c r="A4978" i="4"/>
  <c r="C4980" i="4" l="1"/>
  <c r="B4979" i="4"/>
  <c r="A4979" i="4"/>
  <c r="C4981" i="4" l="1"/>
  <c r="B4980" i="4"/>
  <c r="A4980" i="4"/>
  <c r="C4982" i="4" l="1"/>
  <c r="A4981" i="4"/>
  <c r="B4981" i="4"/>
  <c r="C4983" i="4" l="1"/>
  <c r="A4982" i="4"/>
  <c r="B4982" i="4"/>
  <c r="C4984" i="4" l="1"/>
  <c r="B4983" i="4"/>
  <c r="A4983" i="4"/>
  <c r="C4985" i="4" l="1"/>
  <c r="B4984" i="4"/>
  <c r="A4984" i="4"/>
  <c r="C4986" i="4" l="1"/>
  <c r="A4985" i="4"/>
  <c r="B4985" i="4"/>
  <c r="C4987" i="4" l="1"/>
  <c r="B4986" i="4"/>
  <c r="A4986" i="4"/>
  <c r="C4988" i="4" l="1"/>
  <c r="A4987" i="4"/>
  <c r="B4987" i="4"/>
  <c r="B4988" i="4" l="1"/>
  <c r="C4989" i="4"/>
  <c r="A4988" i="4"/>
  <c r="C4990" i="4" l="1"/>
  <c r="A4989" i="4"/>
  <c r="B4989" i="4"/>
  <c r="C4991" i="4" l="1"/>
  <c r="B4990" i="4"/>
  <c r="A4990" i="4"/>
  <c r="C4992" i="4" l="1"/>
  <c r="A4991" i="4"/>
  <c r="B4991" i="4"/>
  <c r="C4993" i="4" l="1"/>
  <c r="B4992" i="4"/>
  <c r="A4992" i="4"/>
  <c r="C4994" i="4" l="1"/>
  <c r="A4993" i="4"/>
  <c r="B4993" i="4"/>
  <c r="C4995" i="4" l="1"/>
  <c r="A4994" i="4"/>
  <c r="B4994" i="4"/>
  <c r="C4996" i="4" l="1"/>
  <c r="B4995" i="4"/>
  <c r="A4995" i="4"/>
  <c r="C4997" i="4" l="1"/>
  <c r="A4996" i="4"/>
  <c r="B4996" i="4"/>
  <c r="C4998" i="4" l="1"/>
  <c r="A4997" i="4"/>
  <c r="B4997" i="4"/>
  <c r="C4999" i="4" l="1"/>
  <c r="A4998" i="4"/>
  <c r="B4998" i="4"/>
  <c r="C5000" i="4" l="1"/>
  <c r="B4999" i="4"/>
  <c r="A4999" i="4"/>
  <c r="C5001" i="4" l="1"/>
  <c r="B5000" i="4"/>
  <c r="A5000" i="4"/>
  <c r="C5002" i="4" l="1"/>
  <c r="A5001" i="4"/>
  <c r="B5001" i="4"/>
  <c r="C5003" i="4" l="1"/>
  <c r="B5002" i="4"/>
  <c r="A5002" i="4"/>
  <c r="C5004" i="4" l="1"/>
  <c r="A5003" i="4"/>
  <c r="B5003" i="4"/>
  <c r="B5004" i="4" l="1"/>
  <c r="C5005" i="4"/>
  <c r="A5004" i="4"/>
  <c r="C5006" i="4" l="1"/>
  <c r="A5005" i="4"/>
  <c r="B5005" i="4"/>
  <c r="C5007" i="4" l="1"/>
  <c r="B5006" i="4"/>
  <c r="A5006" i="4"/>
  <c r="C5008" i="4" l="1"/>
  <c r="A5007" i="4"/>
  <c r="B5007" i="4"/>
  <c r="C5009" i="4" l="1"/>
  <c r="B5008" i="4"/>
  <c r="A5008" i="4"/>
  <c r="C5010" i="4" l="1"/>
  <c r="A5009" i="4"/>
  <c r="B5009" i="4"/>
  <c r="C5011" i="4" l="1"/>
  <c r="A5010" i="4"/>
  <c r="B5010" i="4"/>
  <c r="C5012" i="4" l="1"/>
  <c r="B5011" i="4"/>
  <c r="A5011" i="4"/>
  <c r="C5013" i="4" l="1"/>
  <c r="B5012" i="4"/>
  <c r="A5012" i="4"/>
  <c r="C5014" i="4" l="1"/>
  <c r="A5013" i="4"/>
  <c r="B5013" i="4"/>
  <c r="C5015" i="4" l="1"/>
  <c r="A5014" i="4"/>
  <c r="B5014" i="4"/>
  <c r="C5016" i="4" l="1"/>
  <c r="B5015" i="4"/>
  <c r="A5015" i="4"/>
  <c r="C5017" i="4" l="1"/>
  <c r="B5016" i="4"/>
  <c r="A5016" i="4"/>
  <c r="C5018" i="4" l="1"/>
  <c r="A5017" i="4"/>
  <c r="B5017" i="4"/>
  <c r="C5019" i="4" l="1"/>
  <c r="B5018" i="4"/>
  <c r="A5018" i="4"/>
  <c r="C5020" i="4" l="1"/>
  <c r="A5019" i="4"/>
  <c r="B5019" i="4"/>
  <c r="B5020" i="4" l="1"/>
  <c r="C5021" i="4"/>
  <c r="A5020" i="4"/>
  <c r="C5022" i="4" l="1"/>
  <c r="A5021" i="4"/>
  <c r="B5021" i="4"/>
  <c r="C5023" i="4" l="1"/>
  <c r="B5022" i="4"/>
  <c r="A5022" i="4"/>
  <c r="C5024" i="4" l="1"/>
  <c r="A5023" i="4"/>
  <c r="B5023" i="4"/>
  <c r="C5025" i="4" l="1"/>
  <c r="B5024" i="4"/>
  <c r="A5024" i="4"/>
  <c r="C5026" i="4" l="1"/>
  <c r="A5025" i="4"/>
  <c r="B5025" i="4"/>
  <c r="C5027" i="4" l="1"/>
  <c r="B5026" i="4"/>
  <c r="A5026" i="4"/>
  <c r="C5028" i="4" l="1"/>
  <c r="B5027" i="4"/>
  <c r="A5027" i="4"/>
  <c r="C5029" i="4" l="1"/>
  <c r="B5028" i="4"/>
  <c r="A5028" i="4"/>
  <c r="C5030" i="4" l="1"/>
  <c r="A5029" i="4"/>
  <c r="B5029" i="4"/>
  <c r="C5031" i="4" l="1"/>
  <c r="A5030" i="4"/>
  <c r="B5030" i="4"/>
  <c r="C5032" i="4" l="1"/>
  <c r="B5031" i="4"/>
  <c r="A5031" i="4"/>
  <c r="C5033" i="4" l="1"/>
  <c r="A5032" i="4"/>
  <c r="B5032" i="4"/>
  <c r="C5034" i="4" l="1"/>
  <c r="A5033" i="4"/>
  <c r="B5033" i="4"/>
  <c r="C5035" i="4" l="1"/>
  <c r="B5034" i="4"/>
  <c r="A5034" i="4"/>
  <c r="C5036" i="4" l="1"/>
  <c r="A5035" i="4"/>
  <c r="B5035" i="4"/>
  <c r="B5036" i="4" l="1"/>
  <c r="A5036" i="4"/>
  <c r="C5037" i="4"/>
  <c r="C5038" i="4" l="1"/>
  <c r="A5037" i="4"/>
  <c r="B5037" i="4"/>
  <c r="C5039" i="4" l="1"/>
  <c r="B5038" i="4"/>
  <c r="A5038" i="4"/>
  <c r="C5040" i="4" l="1"/>
  <c r="A5039" i="4"/>
  <c r="B5039" i="4"/>
  <c r="C5041" i="4" l="1"/>
  <c r="B5040" i="4"/>
  <c r="A5040" i="4"/>
  <c r="C5042" i="4" l="1"/>
  <c r="A5041" i="4"/>
  <c r="B5041" i="4"/>
  <c r="C5043" i="4" l="1"/>
  <c r="A5042" i="4"/>
  <c r="B5042" i="4"/>
  <c r="C5044" i="4" l="1"/>
  <c r="B5043" i="4"/>
  <c r="A5043" i="4"/>
  <c r="C5045" i="4" l="1"/>
  <c r="B5044" i="4"/>
  <c r="A5044" i="4"/>
  <c r="C5046" i="4" l="1"/>
  <c r="A5045" i="4"/>
  <c r="B5045" i="4"/>
  <c r="C5047" i="4" l="1"/>
  <c r="A5046" i="4"/>
  <c r="B5046" i="4"/>
  <c r="C5048" i="4" l="1"/>
  <c r="B5047" i="4"/>
  <c r="A5047" i="4"/>
  <c r="C5049" i="4" l="1"/>
  <c r="B5048" i="4"/>
  <c r="A5048" i="4"/>
  <c r="C5050" i="4" l="1"/>
  <c r="A5049" i="4"/>
  <c r="B5049" i="4"/>
  <c r="C5051" i="4" l="1"/>
  <c r="A5050" i="4"/>
  <c r="B5050" i="4"/>
  <c r="C5052" i="4" l="1"/>
  <c r="A5051" i="4"/>
  <c r="B5051" i="4"/>
  <c r="B5052" i="4" l="1"/>
  <c r="C5053" i="4"/>
  <c r="A5052" i="4"/>
  <c r="C5054" i="4" l="1"/>
  <c r="A5053" i="4"/>
  <c r="B5053" i="4"/>
  <c r="C5055" i="4" l="1"/>
  <c r="B5054" i="4"/>
  <c r="A5054" i="4"/>
  <c r="C5056" i="4" l="1"/>
  <c r="A5055" i="4"/>
  <c r="B5055" i="4"/>
  <c r="C5057" i="4" l="1"/>
  <c r="B5056" i="4"/>
  <c r="A5056" i="4"/>
  <c r="C5058" i="4" l="1"/>
  <c r="A5057" i="4"/>
  <c r="B5057" i="4"/>
  <c r="C5059" i="4" l="1"/>
  <c r="A5058" i="4"/>
  <c r="B5058" i="4"/>
  <c r="C5060" i="4" l="1"/>
  <c r="B5059" i="4"/>
  <c r="A5059" i="4"/>
  <c r="C5061" i="4" l="1"/>
  <c r="B5060" i="4"/>
  <c r="A5060" i="4"/>
  <c r="C5062" i="4" l="1"/>
  <c r="A5061" i="4"/>
  <c r="B5061" i="4"/>
  <c r="C5063" i="4" l="1"/>
  <c r="B5062" i="4"/>
  <c r="A5062" i="4"/>
  <c r="C5064" i="4" l="1"/>
  <c r="B5063" i="4"/>
  <c r="A5063" i="4"/>
  <c r="C5065" i="4" l="1"/>
  <c r="B5064" i="4"/>
  <c r="A5064" i="4"/>
  <c r="C5066" i="4" l="1"/>
  <c r="A5065" i="4"/>
  <c r="B5065" i="4"/>
  <c r="C5067" i="4" l="1"/>
  <c r="B5066" i="4"/>
  <c r="A5066" i="4"/>
  <c r="C5068" i="4" l="1"/>
  <c r="A5067" i="4"/>
  <c r="B5067" i="4"/>
  <c r="B5068" i="4" l="1"/>
  <c r="C5069" i="4"/>
  <c r="A5068" i="4"/>
  <c r="C5070" i="4" l="1"/>
  <c r="A5069" i="4"/>
  <c r="B5069" i="4"/>
  <c r="C5071" i="4" l="1"/>
  <c r="B5070" i="4"/>
  <c r="A5070" i="4"/>
  <c r="C5072" i="4" l="1"/>
  <c r="A5071" i="4"/>
  <c r="B5071" i="4"/>
  <c r="C5073" i="4" l="1"/>
  <c r="B5072" i="4"/>
  <c r="A5072" i="4"/>
  <c r="C5074" i="4" l="1"/>
  <c r="A5073" i="4"/>
  <c r="B5073" i="4"/>
  <c r="C5075" i="4" l="1"/>
  <c r="A5074" i="4"/>
  <c r="B5074" i="4"/>
  <c r="C5076" i="4" l="1"/>
  <c r="B5075" i="4"/>
  <c r="A5075" i="4"/>
  <c r="C5077" i="4" l="1"/>
  <c r="B5076" i="4"/>
  <c r="A5076" i="4"/>
  <c r="C5078" i="4" l="1"/>
  <c r="A5077" i="4"/>
  <c r="B5077" i="4"/>
  <c r="C5079" i="4" l="1"/>
  <c r="A5078" i="4"/>
  <c r="B5078" i="4"/>
  <c r="C5080" i="4" l="1"/>
  <c r="B5079" i="4"/>
  <c r="A5079" i="4"/>
  <c r="C5081" i="4" l="1"/>
  <c r="B5080" i="4"/>
  <c r="A5080" i="4"/>
  <c r="C5082" i="4" l="1"/>
  <c r="A5081" i="4"/>
  <c r="B5081" i="4"/>
  <c r="C5083" i="4" l="1"/>
  <c r="B5082" i="4"/>
  <c r="A5082" i="4"/>
  <c r="C5084" i="4" l="1"/>
  <c r="B5083" i="4"/>
  <c r="A5083" i="4"/>
  <c r="B5084" i="4" l="1"/>
  <c r="C5085" i="4"/>
  <c r="A5084" i="4"/>
  <c r="C5086" i="4" l="1"/>
  <c r="A5085" i="4"/>
  <c r="B5085" i="4"/>
  <c r="C5087" i="4" l="1"/>
  <c r="A5086" i="4"/>
  <c r="B5086" i="4"/>
  <c r="C5088" i="4" l="1"/>
  <c r="A5087" i="4"/>
  <c r="B5087" i="4"/>
  <c r="C5089" i="4" l="1"/>
  <c r="B5088" i="4"/>
  <c r="A5088" i="4"/>
  <c r="C5090" i="4" l="1"/>
  <c r="A5089" i="4"/>
  <c r="B5089" i="4"/>
  <c r="C5091" i="4" l="1"/>
  <c r="A5090" i="4"/>
  <c r="B5090" i="4"/>
  <c r="C5092" i="4" l="1"/>
  <c r="B5091" i="4"/>
  <c r="A5091" i="4"/>
  <c r="C5093" i="4" l="1"/>
  <c r="B5092" i="4"/>
  <c r="A5092" i="4"/>
  <c r="C5094" i="4" l="1"/>
  <c r="A5093" i="4"/>
  <c r="B5093" i="4"/>
  <c r="C5095" i="4" l="1"/>
  <c r="A5094" i="4"/>
  <c r="B5094" i="4"/>
  <c r="C5096" i="4" l="1"/>
  <c r="B5095" i="4"/>
  <c r="A5095" i="4"/>
  <c r="C5097" i="4" l="1"/>
  <c r="B5096" i="4"/>
  <c r="A5096" i="4"/>
  <c r="C5098" i="4" l="1"/>
  <c r="A5097" i="4"/>
  <c r="B5097" i="4"/>
  <c r="C5099" i="4" l="1"/>
  <c r="B5098" i="4"/>
  <c r="A5098" i="4"/>
  <c r="C5100" i="4" l="1"/>
  <c r="A5099" i="4"/>
  <c r="B5099" i="4"/>
  <c r="B5100" i="4" l="1"/>
  <c r="A5100" i="4"/>
  <c r="C5101" i="4"/>
  <c r="C5102" i="4" l="1"/>
  <c r="A5101" i="4"/>
  <c r="B5101" i="4"/>
  <c r="C5103" i="4" l="1"/>
  <c r="B5102" i="4"/>
  <c r="A5102" i="4"/>
  <c r="C5104" i="4" l="1"/>
  <c r="B5103" i="4"/>
  <c r="A5103" i="4"/>
  <c r="C5105" i="4" l="1"/>
  <c r="B5104" i="4"/>
  <c r="A5104" i="4"/>
  <c r="C5106" i="4" l="1"/>
  <c r="A5105" i="4"/>
  <c r="B5105" i="4"/>
  <c r="C5107" i="4" l="1"/>
  <c r="A5106" i="4"/>
  <c r="B5106" i="4"/>
  <c r="C5108" i="4" l="1"/>
  <c r="B5107" i="4"/>
  <c r="A5107" i="4"/>
  <c r="C5109" i="4" l="1"/>
  <c r="B5108" i="4"/>
  <c r="A5108" i="4"/>
  <c r="C5110" i="4" l="1"/>
  <c r="A5109" i="4"/>
  <c r="B5109" i="4"/>
  <c r="C5111" i="4" l="1"/>
  <c r="A5110" i="4"/>
  <c r="B5110" i="4"/>
  <c r="C5112" i="4" l="1"/>
  <c r="B5111" i="4"/>
  <c r="A5111" i="4"/>
  <c r="C5113" i="4" l="1"/>
  <c r="B5112" i="4"/>
  <c r="A5112" i="4"/>
  <c r="C5114" i="4" l="1"/>
  <c r="A5113" i="4"/>
  <c r="B5113" i="4"/>
  <c r="C5115" i="4" l="1"/>
  <c r="B5114" i="4"/>
  <c r="A5114" i="4"/>
  <c r="C5116" i="4" l="1"/>
  <c r="A5115" i="4"/>
  <c r="B5115" i="4"/>
  <c r="B5116" i="4" l="1"/>
  <c r="C5117" i="4"/>
  <c r="A5116" i="4"/>
  <c r="C5118" i="4" l="1"/>
  <c r="A5117" i="4"/>
  <c r="B5117" i="4"/>
  <c r="C5119" i="4" l="1"/>
  <c r="B5118" i="4"/>
  <c r="A5118" i="4"/>
  <c r="C5120" i="4" l="1"/>
  <c r="A5119" i="4"/>
  <c r="B5119" i="4"/>
  <c r="C5121" i="4" l="1"/>
  <c r="B5120" i="4"/>
  <c r="A5120" i="4"/>
  <c r="C5122" i="4" l="1"/>
  <c r="A5121" i="4"/>
  <c r="B5121" i="4"/>
  <c r="C5123" i="4" l="1"/>
  <c r="A5122" i="4"/>
  <c r="B5122" i="4"/>
  <c r="C5124" i="4" l="1"/>
  <c r="B5123" i="4"/>
  <c r="A5123" i="4"/>
  <c r="C5125" i="4" l="1"/>
  <c r="B5124" i="4"/>
  <c r="A5124" i="4"/>
  <c r="C5126" i="4" l="1"/>
  <c r="A5125" i="4"/>
  <c r="B5125" i="4"/>
  <c r="C5127" i="4" l="1"/>
  <c r="A5126" i="4"/>
  <c r="B5126" i="4"/>
  <c r="C5128" i="4" l="1"/>
  <c r="B5127" i="4"/>
  <c r="A5127" i="4"/>
  <c r="C5129" i="4" l="1"/>
  <c r="B5128" i="4"/>
  <c r="A5128" i="4"/>
  <c r="C5130" i="4" l="1"/>
  <c r="A5129" i="4"/>
  <c r="B5129" i="4"/>
  <c r="C5131" i="4" l="1"/>
  <c r="B5130" i="4"/>
  <c r="A5130" i="4"/>
  <c r="C5132" i="4" l="1"/>
  <c r="A5131" i="4"/>
  <c r="B5131" i="4"/>
  <c r="B5132" i="4" l="1"/>
  <c r="C5133" i="4"/>
  <c r="A5132" i="4"/>
  <c r="C5134" i="4" l="1"/>
  <c r="A5133" i="4"/>
  <c r="B5133" i="4"/>
  <c r="C5135" i="4" l="1"/>
  <c r="B5134" i="4"/>
  <c r="A5134" i="4"/>
  <c r="C5136" i="4" l="1"/>
  <c r="A5135" i="4"/>
  <c r="B5135" i="4"/>
  <c r="C5137" i="4" l="1"/>
  <c r="B5136" i="4"/>
  <c r="A5136" i="4"/>
  <c r="C5138" i="4" l="1"/>
  <c r="B5137" i="4"/>
  <c r="A5137" i="4"/>
  <c r="C5139" i="4" l="1"/>
  <c r="A5138" i="4"/>
  <c r="B5138" i="4"/>
  <c r="C5140" i="4" l="1"/>
  <c r="B5139" i="4"/>
  <c r="A5139" i="4"/>
  <c r="C5141" i="4" l="1"/>
  <c r="B5140" i="4"/>
  <c r="A5140" i="4"/>
  <c r="C5142" i="4" l="1"/>
  <c r="A5141" i="4"/>
  <c r="B5141" i="4"/>
  <c r="C5143" i="4" l="1"/>
  <c r="B5142" i="4"/>
  <c r="A5142" i="4"/>
  <c r="C5144" i="4" l="1"/>
  <c r="B5143" i="4"/>
  <c r="A5143" i="4"/>
  <c r="C5145" i="4" l="1"/>
  <c r="B5144" i="4"/>
  <c r="A5144" i="4"/>
  <c r="C5146" i="4" l="1"/>
  <c r="A5145" i="4"/>
  <c r="B5145" i="4"/>
  <c r="C5147" i="4" l="1"/>
  <c r="B5146" i="4"/>
  <c r="A5146" i="4"/>
  <c r="C5148" i="4" l="1"/>
  <c r="A5147" i="4"/>
  <c r="B5147" i="4"/>
  <c r="B5148" i="4" l="1"/>
  <c r="C5149" i="4"/>
  <c r="A5148" i="4"/>
  <c r="C5150" i="4" l="1"/>
  <c r="A5149" i="4"/>
  <c r="B5149" i="4"/>
  <c r="C5151" i="4" l="1"/>
  <c r="B5150" i="4"/>
  <c r="A5150" i="4"/>
  <c r="C5152" i="4" l="1"/>
  <c r="A5151" i="4"/>
  <c r="B5151" i="4"/>
  <c r="C5153" i="4" l="1"/>
  <c r="B5152" i="4"/>
  <c r="A5152" i="4"/>
  <c r="C5154" i="4" l="1"/>
  <c r="A5153" i="4"/>
  <c r="B5153" i="4"/>
  <c r="C5155" i="4" l="1"/>
  <c r="B5154" i="4"/>
  <c r="A5154" i="4"/>
  <c r="C5156" i="4" l="1"/>
  <c r="B5155" i="4"/>
  <c r="A5155" i="4"/>
  <c r="C5157" i="4" l="1"/>
  <c r="B5156" i="4"/>
  <c r="A5156" i="4"/>
  <c r="C5158" i="4" l="1"/>
  <c r="B5157" i="4"/>
  <c r="A5157" i="4"/>
  <c r="C5159" i="4" l="1"/>
  <c r="A5158" i="4"/>
  <c r="B5158" i="4"/>
  <c r="C5160" i="4" l="1"/>
  <c r="B5159" i="4"/>
  <c r="A5159" i="4"/>
  <c r="C5161" i="4" l="1"/>
  <c r="B5160" i="4"/>
  <c r="A5160" i="4"/>
  <c r="C5162" i="4" l="1"/>
  <c r="A5161" i="4"/>
  <c r="B5161" i="4"/>
  <c r="C5163" i="4" l="1"/>
  <c r="B5162" i="4"/>
  <c r="A5162" i="4"/>
  <c r="C5164" i="4" l="1"/>
  <c r="A5163" i="4"/>
  <c r="B5163" i="4"/>
  <c r="B5164" i="4" l="1"/>
  <c r="A5164" i="4"/>
  <c r="C5165" i="4"/>
  <c r="C5166" i="4" l="1"/>
  <c r="A5165" i="4"/>
  <c r="B5165" i="4"/>
  <c r="C5167" i="4" l="1"/>
  <c r="B5166" i="4"/>
  <c r="A5166" i="4"/>
  <c r="C5168" i="4" l="1"/>
  <c r="A5167" i="4"/>
  <c r="B5167" i="4"/>
  <c r="C5169" i="4" l="1"/>
  <c r="B5168" i="4"/>
  <c r="A5168" i="4"/>
  <c r="C5170" i="4" l="1"/>
  <c r="A5169" i="4"/>
  <c r="B5169" i="4"/>
  <c r="C5171" i="4" l="1"/>
  <c r="A5170" i="4"/>
  <c r="B5170" i="4"/>
  <c r="C5172" i="4" l="1"/>
  <c r="B5171" i="4"/>
  <c r="A5171" i="4"/>
  <c r="C5173" i="4" l="1"/>
  <c r="B5172" i="4"/>
  <c r="A5172" i="4"/>
  <c r="C5174" i="4" l="1"/>
  <c r="A5173" i="4"/>
  <c r="B5173" i="4"/>
  <c r="C5175" i="4" l="1"/>
  <c r="A5174" i="4"/>
  <c r="B5174" i="4"/>
  <c r="C5176" i="4" l="1"/>
  <c r="B5175" i="4"/>
  <c r="A5175" i="4"/>
  <c r="C5177" i="4" l="1"/>
  <c r="B5176" i="4"/>
  <c r="A5176" i="4"/>
  <c r="C5178" i="4" l="1"/>
  <c r="A5177" i="4"/>
  <c r="B5177" i="4"/>
  <c r="C5179" i="4" l="1"/>
  <c r="B5178" i="4"/>
  <c r="A5178" i="4"/>
  <c r="C5180" i="4" l="1"/>
  <c r="A5179" i="4"/>
  <c r="B5179" i="4"/>
  <c r="B5180" i="4" l="1"/>
  <c r="C5181" i="4"/>
  <c r="A5180" i="4"/>
  <c r="C5182" i="4" l="1"/>
  <c r="A5181" i="4"/>
  <c r="B5181" i="4"/>
  <c r="C5183" i="4" l="1"/>
  <c r="B5182" i="4"/>
  <c r="A5182" i="4"/>
  <c r="C5184" i="4" l="1"/>
  <c r="A5183" i="4"/>
  <c r="B5183" i="4"/>
  <c r="C5185" i="4" l="1"/>
  <c r="B5184" i="4"/>
  <c r="A5184" i="4"/>
  <c r="C5186" i="4" l="1"/>
  <c r="A5185" i="4"/>
  <c r="B5185" i="4"/>
  <c r="C5187" i="4" l="1"/>
  <c r="A5186" i="4"/>
  <c r="B5186" i="4"/>
  <c r="C5188" i="4" l="1"/>
  <c r="B5187" i="4"/>
  <c r="A5187" i="4"/>
  <c r="C5189" i="4" l="1"/>
  <c r="B5188" i="4"/>
  <c r="A5188" i="4"/>
  <c r="C5190" i="4" l="1"/>
  <c r="A5189" i="4"/>
  <c r="B5189" i="4"/>
  <c r="C5191" i="4" l="1"/>
  <c r="A5190" i="4"/>
  <c r="B5190" i="4"/>
  <c r="C5192" i="4" l="1"/>
  <c r="B5191" i="4"/>
  <c r="A5191" i="4"/>
  <c r="C5193" i="4" l="1"/>
  <c r="B5192" i="4"/>
  <c r="A5192" i="4"/>
  <c r="C5194" i="4" l="1"/>
  <c r="A5193" i="4"/>
  <c r="B5193" i="4"/>
  <c r="C5195" i="4" l="1"/>
  <c r="B5194" i="4"/>
  <c r="A5194" i="4"/>
  <c r="C5196" i="4" l="1"/>
  <c r="A5195" i="4"/>
  <c r="B5195" i="4"/>
  <c r="B5196" i="4" l="1"/>
  <c r="C5197" i="4"/>
  <c r="A5196" i="4"/>
  <c r="C5198" i="4" l="1"/>
  <c r="A5197" i="4"/>
  <c r="B5197" i="4"/>
  <c r="C5199" i="4" l="1"/>
  <c r="A5198" i="4"/>
  <c r="B5198" i="4"/>
  <c r="C5200" i="4" l="1"/>
  <c r="B5199" i="4"/>
  <c r="A5199" i="4"/>
  <c r="C5201" i="4" l="1"/>
  <c r="B5200" i="4"/>
  <c r="A5200" i="4"/>
  <c r="C5202" i="4" l="1"/>
  <c r="B5201" i="4"/>
  <c r="A5201" i="4"/>
  <c r="C5203" i="4" l="1"/>
  <c r="A5202" i="4"/>
  <c r="B5202" i="4"/>
  <c r="C5204" i="4" l="1"/>
  <c r="B5203" i="4"/>
  <c r="A5203" i="4"/>
  <c r="C5205" i="4" l="1"/>
  <c r="B5204" i="4"/>
  <c r="A5204" i="4"/>
  <c r="C5206" i="4" l="1"/>
  <c r="A5205" i="4"/>
  <c r="B5205" i="4"/>
  <c r="C5207" i="4" l="1"/>
  <c r="A5206" i="4"/>
  <c r="B5206" i="4"/>
  <c r="C5208" i="4" l="1"/>
  <c r="B5207" i="4"/>
  <c r="A5207" i="4"/>
  <c r="C5209" i="4" l="1"/>
  <c r="B5208" i="4"/>
  <c r="A5208" i="4"/>
  <c r="C5210" i="4" l="1"/>
  <c r="B5209" i="4"/>
  <c r="A5209" i="4"/>
  <c r="C5211" i="4" l="1"/>
  <c r="A5210" i="4"/>
  <c r="B5210" i="4"/>
  <c r="C5212" i="4" l="1"/>
  <c r="B5211" i="4"/>
  <c r="A5211" i="4"/>
  <c r="C5213" i="4" l="1"/>
  <c r="B5212" i="4"/>
  <c r="A5212" i="4"/>
  <c r="C5214" i="4" l="1"/>
  <c r="A5213" i="4"/>
  <c r="B5213" i="4"/>
  <c r="C5215" i="4" l="1"/>
  <c r="A5214" i="4"/>
  <c r="B5214" i="4"/>
  <c r="C5216" i="4" l="1"/>
  <c r="B5215" i="4"/>
  <c r="A5215" i="4"/>
  <c r="C5217" i="4" l="1"/>
  <c r="B5216" i="4"/>
  <c r="A5216" i="4"/>
  <c r="C5218" i="4" l="1"/>
  <c r="A5217" i="4"/>
  <c r="B5217" i="4"/>
  <c r="C5219" i="4" l="1"/>
  <c r="B5218" i="4"/>
  <c r="A5218" i="4"/>
  <c r="C5220" i="4" l="1"/>
  <c r="B5219" i="4"/>
  <c r="A5219" i="4"/>
  <c r="C5221" i="4" l="1"/>
  <c r="B5220" i="4"/>
  <c r="A5220" i="4"/>
  <c r="C5222" i="4" l="1"/>
  <c r="A5221" i="4"/>
  <c r="B5221" i="4"/>
  <c r="C5223" i="4" l="1"/>
  <c r="A5222" i="4"/>
  <c r="B5222" i="4"/>
  <c r="C5224" i="4" l="1"/>
  <c r="B5223" i="4"/>
  <c r="A5223" i="4"/>
  <c r="C5225" i="4" l="1"/>
  <c r="B5224" i="4"/>
  <c r="A5224" i="4"/>
  <c r="C5226" i="4" l="1"/>
  <c r="A5225" i="4"/>
  <c r="B5225" i="4"/>
  <c r="C5227" i="4" l="1"/>
  <c r="A5226" i="4"/>
  <c r="B5226" i="4"/>
  <c r="C5228" i="4" l="1"/>
  <c r="B5227" i="4"/>
  <c r="A5227" i="4"/>
  <c r="B5228" i="4" l="1"/>
  <c r="A5228" i="4"/>
  <c r="C5229" i="4"/>
  <c r="C5230" i="4" l="1"/>
  <c r="A5229" i="4"/>
  <c r="B5229" i="4"/>
  <c r="C5231" i="4" l="1"/>
  <c r="A5230" i="4"/>
  <c r="B5230" i="4"/>
  <c r="C5232" i="4" l="1"/>
  <c r="B5231" i="4"/>
  <c r="A5231" i="4"/>
  <c r="C5233" i="4" l="1"/>
  <c r="B5232" i="4"/>
  <c r="A5232" i="4"/>
  <c r="C5234" i="4" l="1"/>
  <c r="A5233" i="4"/>
  <c r="B5233" i="4"/>
  <c r="C5235" i="4" l="1"/>
  <c r="A5234" i="4"/>
  <c r="B5234" i="4"/>
  <c r="C5236" i="4" l="1"/>
  <c r="B5235" i="4"/>
  <c r="A5235" i="4"/>
  <c r="C5237" i="4" l="1"/>
  <c r="B5236" i="4"/>
  <c r="A5236" i="4"/>
  <c r="C5238" i="4" l="1"/>
  <c r="A5237" i="4"/>
  <c r="B5237" i="4"/>
  <c r="C5239" i="4" l="1"/>
  <c r="A5238" i="4"/>
  <c r="B5238" i="4"/>
  <c r="C5240" i="4" l="1"/>
  <c r="B5239" i="4"/>
  <c r="A5239" i="4"/>
  <c r="C5241" i="4" l="1"/>
  <c r="B5240" i="4"/>
  <c r="A5240" i="4"/>
  <c r="C5242" i="4" l="1"/>
  <c r="A5241" i="4"/>
  <c r="B5241" i="4"/>
  <c r="C5243" i="4" l="1"/>
  <c r="A5242" i="4"/>
  <c r="B5242" i="4"/>
  <c r="C5244" i="4" l="1"/>
  <c r="B5243" i="4"/>
  <c r="A5243" i="4"/>
  <c r="C5245" i="4" l="1"/>
  <c r="B5244" i="4"/>
  <c r="A5244" i="4"/>
  <c r="C5246" i="4" l="1"/>
  <c r="A5245" i="4"/>
  <c r="B5245" i="4"/>
  <c r="C5247" i="4" l="1"/>
  <c r="A5246" i="4"/>
  <c r="B5246" i="4"/>
  <c r="C5248" i="4" l="1"/>
  <c r="B5247" i="4"/>
  <c r="A5247" i="4"/>
  <c r="C5249" i="4" l="1"/>
  <c r="B5248" i="4"/>
  <c r="A5248" i="4"/>
  <c r="C5250" i="4" l="1"/>
  <c r="A5249" i="4"/>
  <c r="B5249" i="4"/>
  <c r="C5251" i="4" l="1"/>
  <c r="B5250" i="4"/>
  <c r="A5250" i="4"/>
  <c r="C5252" i="4" l="1"/>
  <c r="B5251" i="4"/>
  <c r="A5251" i="4"/>
  <c r="C5253" i="4" l="1"/>
  <c r="B5252" i="4"/>
  <c r="A5252" i="4"/>
  <c r="C5254" i="4" l="1"/>
  <c r="A5253" i="4"/>
  <c r="B5253" i="4"/>
  <c r="C5255" i="4" l="1"/>
  <c r="A5254" i="4"/>
  <c r="B5254" i="4"/>
  <c r="C5256" i="4" l="1"/>
  <c r="B5255" i="4"/>
  <c r="A5255" i="4"/>
  <c r="C5257" i="4" l="1"/>
  <c r="B5256" i="4"/>
  <c r="A5256" i="4"/>
  <c r="C5258" i="4" l="1"/>
  <c r="A5257" i="4"/>
  <c r="B5257" i="4"/>
  <c r="C5259" i="4" l="1"/>
  <c r="A5258" i="4"/>
  <c r="B5258" i="4"/>
  <c r="C5260" i="4" l="1"/>
  <c r="B5259" i="4"/>
  <c r="A5259" i="4"/>
  <c r="B5260" i="4" l="1"/>
  <c r="C5261" i="4"/>
  <c r="A5260" i="4"/>
  <c r="C5262" i="4" l="1"/>
  <c r="B5261" i="4"/>
  <c r="A5261" i="4"/>
  <c r="C5263" i="4" l="1"/>
  <c r="A5262" i="4"/>
  <c r="B5262" i="4"/>
  <c r="C5264" i="4" l="1"/>
  <c r="B5263" i="4"/>
  <c r="A5263" i="4"/>
  <c r="C5265" i="4" l="1"/>
  <c r="B5264" i="4"/>
  <c r="A5264" i="4"/>
  <c r="C5266" i="4" l="1"/>
  <c r="A5265" i="4"/>
  <c r="B5265" i="4"/>
  <c r="C5267" i="4" l="1"/>
  <c r="A5266" i="4"/>
  <c r="B5266" i="4"/>
  <c r="C5268" i="4" l="1"/>
  <c r="B5267" i="4"/>
  <c r="A5267" i="4"/>
  <c r="C5269" i="4" l="1"/>
  <c r="B5268" i="4"/>
  <c r="A5268" i="4"/>
  <c r="C5270" i="4" l="1"/>
  <c r="A5269" i="4"/>
  <c r="B5269" i="4"/>
  <c r="C5271" i="4" l="1"/>
  <c r="A5270" i="4"/>
  <c r="B5270" i="4"/>
  <c r="C5272" i="4" l="1"/>
  <c r="B5271" i="4"/>
  <c r="A5271" i="4"/>
  <c r="C5273" i="4" l="1"/>
  <c r="B5272" i="4"/>
  <c r="A5272" i="4"/>
  <c r="C5274" i="4" l="1"/>
  <c r="A5273" i="4"/>
  <c r="B5273" i="4"/>
  <c r="C5275" i="4" l="1"/>
  <c r="A5274" i="4"/>
  <c r="B5274" i="4"/>
  <c r="C5276" i="4" l="1"/>
  <c r="B5275" i="4"/>
  <c r="A5275" i="4"/>
  <c r="C5277" i="4" l="1"/>
  <c r="B5276" i="4"/>
  <c r="A5276" i="4"/>
  <c r="C5278" i="4" l="1"/>
  <c r="A5277" i="4"/>
  <c r="B5277" i="4"/>
  <c r="C5279" i="4" l="1"/>
  <c r="A5278" i="4"/>
  <c r="B5278" i="4"/>
  <c r="C5280" i="4" l="1"/>
  <c r="B5279" i="4"/>
  <c r="A5279" i="4"/>
  <c r="C5281" i="4" l="1"/>
  <c r="B5280" i="4"/>
  <c r="A5280" i="4"/>
  <c r="C5282" i="4" l="1"/>
  <c r="A5281" i="4"/>
  <c r="B5281" i="4"/>
  <c r="C5283" i="4" l="1"/>
  <c r="A5282" i="4"/>
  <c r="B5282" i="4"/>
  <c r="C5284" i="4" l="1"/>
  <c r="B5283" i="4"/>
  <c r="A5283" i="4"/>
  <c r="C5285" i="4" l="1"/>
  <c r="B5284" i="4"/>
  <c r="A5284" i="4"/>
  <c r="C5286" i="4" l="1"/>
  <c r="A5285" i="4"/>
  <c r="B5285" i="4"/>
  <c r="C5287" i="4" l="1"/>
  <c r="A5286" i="4"/>
  <c r="B5286" i="4"/>
  <c r="C5288" i="4" l="1"/>
  <c r="B5287" i="4"/>
  <c r="A5287" i="4"/>
  <c r="C5289" i="4" l="1"/>
  <c r="B5288" i="4"/>
  <c r="A5288" i="4"/>
  <c r="C5290" i="4" l="1"/>
  <c r="A5289" i="4"/>
  <c r="B5289" i="4"/>
  <c r="C5291" i="4" l="1"/>
  <c r="A5290" i="4"/>
  <c r="B5290" i="4"/>
  <c r="C5292" i="4" l="1"/>
  <c r="B5291" i="4"/>
  <c r="A5291" i="4"/>
  <c r="B5292" i="4" l="1"/>
  <c r="A5292" i="4"/>
  <c r="C5293" i="4"/>
  <c r="C5294" i="4" l="1"/>
  <c r="A5293" i="4"/>
  <c r="B5293" i="4"/>
  <c r="C5295" i="4" l="1"/>
  <c r="A5294" i="4"/>
  <c r="B5294" i="4"/>
  <c r="C5296" i="4" l="1"/>
  <c r="B5295" i="4"/>
  <c r="A5295" i="4"/>
  <c r="C5297" i="4" l="1"/>
  <c r="B5296" i="4"/>
  <c r="A5296" i="4"/>
  <c r="C5298" i="4" l="1"/>
  <c r="B5297" i="4"/>
  <c r="A5297" i="4"/>
  <c r="C5299" i="4" l="1"/>
  <c r="B5298" i="4"/>
  <c r="A5298" i="4"/>
  <c r="C5300" i="4" l="1"/>
  <c r="B5299" i="4"/>
  <c r="A5299" i="4"/>
  <c r="C5301" i="4" l="1"/>
  <c r="B5300" i="4"/>
  <c r="A5300" i="4"/>
  <c r="C5302" i="4" l="1"/>
  <c r="A5301" i="4"/>
  <c r="B5301" i="4"/>
  <c r="C5303" i="4" l="1"/>
  <c r="A5302" i="4"/>
  <c r="B5302" i="4"/>
  <c r="C5304" i="4" l="1"/>
  <c r="B5303" i="4"/>
  <c r="A5303" i="4"/>
  <c r="C5305" i="4" l="1"/>
  <c r="B5304" i="4"/>
  <c r="A5304" i="4"/>
  <c r="C5306" i="4" l="1"/>
  <c r="A5305" i="4"/>
  <c r="B5305" i="4"/>
  <c r="C5307" i="4" l="1"/>
  <c r="A5306" i="4"/>
  <c r="B5306" i="4"/>
  <c r="C5308" i="4" l="1"/>
  <c r="B5307" i="4"/>
  <c r="A5307" i="4"/>
  <c r="C5309" i="4" l="1"/>
  <c r="B5308" i="4"/>
  <c r="A5308" i="4"/>
  <c r="C5310" i="4" l="1"/>
  <c r="A5309" i="4"/>
  <c r="B5309" i="4"/>
  <c r="C5311" i="4" l="1"/>
  <c r="A5310" i="4"/>
  <c r="B5310" i="4"/>
  <c r="C5312" i="4" l="1"/>
  <c r="B5311" i="4"/>
  <c r="A5311" i="4"/>
  <c r="C5313" i="4" l="1"/>
  <c r="B5312" i="4"/>
  <c r="A5312" i="4"/>
  <c r="C5314" i="4" l="1"/>
  <c r="A5313" i="4"/>
  <c r="B5313" i="4"/>
  <c r="C5315" i="4" l="1"/>
  <c r="B5314" i="4"/>
  <c r="A5314" i="4"/>
  <c r="C5316" i="4" l="1"/>
  <c r="B5315" i="4"/>
  <c r="A5315" i="4"/>
  <c r="C5317" i="4" l="1"/>
  <c r="B5316" i="4"/>
  <c r="A5316" i="4"/>
  <c r="C5318" i="4" l="1"/>
  <c r="A5317" i="4"/>
  <c r="B5317" i="4"/>
  <c r="C5319" i="4" l="1"/>
  <c r="A5318" i="4"/>
  <c r="B5318" i="4"/>
  <c r="C5320" i="4" l="1"/>
  <c r="B5319" i="4"/>
  <c r="A5319" i="4"/>
  <c r="C5321" i="4" l="1"/>
  <c r="B5320" i="4"/>
  <c r="A5320" i="4"/>
  <c r="C5322" i="4" l="1"/>
  <c r="A5321" i="4"/>
  <c r="B5321" i="4"/>
  <c r="C5323" i="4" l="1"/>
  <c r="A5322" i="4"/>
  <c r="B5322" i="4"/>
  <c r="C5324" i="4" l="1"/>
  <c r="B5323" i="4"/>
  <c r="A5323" i="4"/>
  <c r="B5324" i="4" l="1"/>
  <c r="C5325" i="4"/>
  <c r="A5324" i="4"/>
  <c r="C5326" i="4" l="1"/>
  <c r="A5325" i="4"/>
  <c r="B5325" i="4"/>
  <c r="C5327" i="4" l="1"/>
  <c r="A5326" i="4"/>
  <c r="B5326" i="4"/>
  <c r="C5328" i="4" l="1"/>
  <c r="B5327" i="4"/>
  <c r="A5327" i="4"/>
  <c r="C5329" i="4" l="1"/>
  <c r="A5328" i="4"/>
  <c r="B5328" i="4"/>
  <c r="C5330" i="4" l="1"/>
  <c r="A5329" i="4"/>
  <c r="B5329" i="4"/>
  <c r="C5331" i="4" l="1"/>
  <c r="B5330" i="4"/>
  <c r="A5330" i="4"/>
  <c r="C5332" i="4" l="1"/>
  <c r="B5331" i="4"/>
  <c r="A5331" i="4"/>
  <c r="C5333" i="4" l="1"/>
  <c r="B5332" i="4"/>
  <c r="A5332" i="4"/>
  <c r="C5334" i="4" l="1"/>
  <c r="A5333" i="4"/>
  <c r="B5333" i="4"/>
  <c r="C5335" i="4" l="1"/>
  <c r="A5334" i="4"/>
  <c r="B5334" i="4"/>
  <c r="C5336" i="4" l="1"/>
  <c r="A5335" i="4"/>
  <c r="B5335" i="4"/>
  <c r="C5337" i="4" l="1"/>
  <c r="B5336" i="4"/>
  <c r="A5336" i="4"/>
  <c r="C5338" i="4" l="1"/>
  <c r="A5337" i="4"/>
  <c r="B5337" i="4"/>
  <c r="C5339" i="4" l="1"/>
  <c r="A5338" i="4"/>
  <c r="B5338" i="4"/>
  <c r="C5340" i="4" l="1"/>
  <c r="B5339" i="4"/>
  <c r="A5339" i="4"/>
  <c r="C5341" i="4" l="1"/>
  <c r="B5340" i="4"/>
  <c r="A5340" i="4"/>
  <c r="C5342" i="4" l="1"/>
  <c r="A5341" i="4"/>
  <c r="B5341" i="4"/>
  <c r="C5343" i="4" l="1"/>
  <c r="A5342" i="4"/>
  <c r="B5342" i="4"/>
  <c r="C5344" i="4" l="1"/>
  <c r="B5343" i="4"/>
  <c r="A5343" i="4"/>
  <c r="C5345" i="4" l="1"/>
  <c r="B5344" i="4"/>
  <c r="A5344" i="4"/>
  <c r="C5346" i="4" l="1"/>
  <c r="A5345" i="4"/>
  <c r="B5345" i="4"/>
  <c r="C5347" i="4" l="1"/>
  <c r="A5346" i="4"/>
  <c r="B5346" i="4"/>
  <c r="C5348" i="4" l="1"/>
  <c r="B5347" i="4"/>
  <c r="A5347" i="4"/>
  <c r="C5349" i="4" l="1"/>
  <c r="B5348" i="4"/>
  <c r="A5348" i="4"/>
  <c r="C5350" i="4" l="1"/>
  <c r="A5349" i="4"/>
  <c r="B5349" i="4"/>
  <c r="C5351" i="4" l="1"/>
  <c r="A5350" i="4"/>
  <c r="B5350" i="4"/>
  <c r="C5352" i="4" l="1"/>
  <c r="B5351" i="4"/>
  <c r="A5351" i="4"/>
  <c r="C5353" i="4" l="1"/>
  <c r="B5352" i="4"/>
  <c r="A5352" i="4"/>
  <c r="C5354" i="4" l="1"/>
  <c r="A5353" i="4"/>
  <c r="B5353" i="4"/>
  <c r="C5355" i="4" l="1"/>
  <c r="A5354" i="4"/>
  <c r="B5354" i="4"/>
  <c r="C5356" i="4" l="1"/>
  <c r="B5355" i="4"/>
  <c r="A5355" i="4"/>
  <c r="B5356" i="4" l="1"/>
  <c r="A5356" i="4"/>
  <c r="C5357" i="4"/>
  <c r="C5358" i="4" l="1"/>
  <c r="A5357" i="4"/>
  <c r="B5357" i="4"/>
  <c r="C5359" i="4" l="1"/>
  <c r="A5358" i="4"/>
  <c r="B5358" i="4"/>
  <c r="C5360" i="4" l="1"/>
  <c r="B5359" i="4"/>
  <c r="A5359" i="4"/>
  <c r="C5361" i="4" l="1"/>
  <c r="B5360" i="4"/>
  <c r="A5360" i="4"/>
  <c r="C5362" i="4" l="1"/>
  <c r="A5361" i="4"/>
  <c r="B5361" i="4"/>
  <c r="C5363" i="4" l="1"/>
  <c r="A5362" i="4"/>
  <c r="B5362" i="4"/>
  <c r="C5364" i="4" l="1"/>
  <c r="B5363" i="4"/>
  <c r="A5363" i="4"/>
  <c r="C5365" i="4" l="1"/>
  <c r="B5364" i="4"/>
  <c r="A5364" i="4"/>
  <c r="C5366" i="4" l="1"/>
  <c r="A5365" i="4"/>
  <c r="B5365" i="4"/>
  <c r="C5367" i="4" l="1"/>
  <c r="A5366" i="4"/>
  <c r="B5366" i="4"/>
  <c r="C5368" i="4" l="1"/>
  <c r="B5367" i="4"/>
  <c r="A5367" i="4"/>
  <c r="C5369" i="4" l="1"/>
  <c r="B5368" i="4"/>
  <c r="A5368" i="4"/>
  <c r="C5370" i="4" l="1"/>
  <c r="A5369" i="4"/>
  <c r="B5369" i="4"/>
  <c r="C5371" i="4" l="1"/>
  <c r="A5370" i="4"/>
  <c r="B5370" i="4"/>
  <c r="C5372" i="4" l="1"/>
  <c r="B5371" i="4"/>
  <c r="A5371" i="4"/>
  <c r="C5373" i="4" l="1"/>
  <c r="B5372" i="4"/>
  <c r="A5372" i="4"/>
  <c r="C5374" i="4" l="1"/>
  <c r="A5373" i="4"/>
  <c r="B5373" i="4"/>
  <c r="C5375" i="4" l="1"/>
  <c r="A5374" i="4"/>
  <c r="B5374" i="4"/>
  <c r="C5376" i="4" l="1"/>
  <c r="B5375" i="4"/>
  <c r="A5375" i="4"/>
  <c r="C5377" i="4" l="1"/>
  <c r="B5376" i="4"/>
  <c r="A5376" i="4"/>
  <c r="C5378" i="4" l="1"/>
  <c r="A5377" i="4"/>
  <c r="B5377" i="4"/>
  <c r="C5379" i="4" l="1"/>
  <c r="A5378" i="4"/>
  <c r="B5378" i="4"/>
  <c r="C5380" i="4" l="1"/>
  <c r="B5379" i="4"/>
  <c r="A5379" i="4"/>
  <c r="C5381" i="4" l="1"/>
  <c r="B5380" i="4"/>
  <c r="A5380" i="4"/>
  <c r="C5382" i="4" l="1"/>
  <c r="A5381" i="4"/>
  <c r="B5381" i="4"/>
  <c r="C5383" i="4" l="1"/>
  <c r="A5382" i="4"/>
  <c r="B5382" i="4"/>
  <c r="C5384" i="4" l="1"/>
  <c r="B5383" i="4"/>
  <c r="A5383" i="4"/>
  <c r="C5385" i="4" l="1"/>
  <c r="B5384" i="4"/>
  <c r="A5384" i="4"/>
  <c r="C5386" i="4" l="1"/>
  <c r="A5385" i="4"/>
  <c r="B5385" i="4"/>
  <c r="C5387" i="4" l="1"/>
  <c r="A5386" i="4"/>
  <c r="B5386" i="4"/>
  <c r="C5388" i="4" l="1"/>
  <c r="B5387" i="4"/>
  <c r="A5387" i="4"/>
  <c r="B5388" i="4" l="1"/>
  <c r="C5389" i="4"/>
  <c r="A5388" i="4"/>
  <c r="C5390" i="4" l="1"/>
  <c r="A5389" i="4"/>
  <c r="B5389" i="4"/>
  <c r="C5391" i="4" l="1"/>
  <c r="A5390" i="4"/>
  <c r="B5390" i="4"/>
  <c r="C5392" i="4" l="1"/>
  <c r="B5391" i="4"/>
  <c r="A5391" i="4"/>
  <c r="C5393" i="4" l="1"/>
  <c r="B5392" i="4"/>
  <c r="A5392" i="4"/>
  <c r="C5394" i="4" l="1"/>
  <c r="A5393" i="4"/>
  <c r="B5393" i="4"/>
  <c r="C5395" i="4" l="1"/>
  <c r="A5394" i="4"/>
  <c r="B5394" i="4"/>
  <c r="C5396" i="4" l="1"/>
  <c r="B5395" i="4"/>
  <c r="A5395" i="4"/>
  <c r="C5397" i="4" l="1"/>
  <c r="B5396" i="4"/>
  <c r="A5396" i="4"/>
  <c r="C5398" i="4" l="1"/>
  <c r="A5397" i="4"/>
  <c r="B5397" i="4"/>
  <c r="C5399" i="4" l="1"/>
  <c r="A5398" i="4"/>
  <c r="B5398" i="4"/>
  <c r="C5400" i="4" l="1"/>
  <c r="B5399" i="4"/>
  <c r="A5399" i="4"/>
  <c r="C5401" i="4" l="1"/>
  <c r="B5400" i="4"/>
  <c r="A5400" i="4"/>
  <c r="C5402" i="4" l="1"/>
  <c r="A5401" i="4"/>
  <c r="B5401" i="4"/>
  <c r="C5403" i="4" l="1"/>
  <c r="A5402" i="4"/>
  <c r="B5402" i="4"/>
  <c r="C5404" i="4" l="1"/>
  <c r="B5403" i="4"/>
  <c r="A5403" i="4"/>
  <c r="C5405" i="4" l="1"/>
  <c r="B5404" i="4"/>
  <c r="A5404" i="4"/>
  <c r="C5406" i="4" l="1"/>
  <c r="A5405" i="4"/>
  <c r="B5405" i="4"/>
  <c r="C5407" i="4" l="1"/>
  <c r="A5406" i="4"/>
  <c r="B5406" i="4"/>
  <c r="C5408" i="4" l="1"/>
  <c r="B5407" i="4"/>
  <c r="A5407" i="4"/>
  <c r="C5409" i="4" l="1"/>
  <c r="B5408" i="4"/>
  <c r="A5408" i="4"/>
  <c r="C5410" i="4" l="1"/>
  <c r="A5409" i="4"/>
  <c r="B5409" i="4"/>
  <c r="C5411" i="4" l="1"/>
  <c r="B5410" i="4"/>
  <c r="A5410" i="4"/>
  <c r="C5412" i="4" l="1"/>
  <c r="B5411" i="4"/>
  <c r="A5411" i="4"/>
  <c r="C5413" i="4" l="1"/>
  <c r="B5412" i="4"/>
  <c r="A5412" i="4"/>
  <c r="C5414" i="4" l="1"/>
  <c r="A5413" i="4"/>
  <c r="B5413" i="4"/>
  <c r="C5415" i="4" l="1"/>
  <c r="A5414" i="4"/>
  <c r="B5414" i="4"/>
  <c r="C5416" i="4" l="1"/>
  <c r="A5415" i="4"/>
  <c r="B5415" i="4"/>
  <c r="C5417" i="4" l="1"/>
  <c r="B5416" i="4"/>
  <c r="A5416" i="4"/>
  <c r="C5418" i="4" l="1"/>
  <c r="A5417" i="4"/>
  <c r="B5417" i="4"/>
  <c r="C5419" i="4" l="1"/>
  <c r="A5418" i="4"/>
  <c r="B5418" i="4"/>
  <c r="C5420" i="4" l="1"/>
  <c r="B5419" i="4"/>
  <c r="A5419" i="4"/>
  <c r="C5421" i="4" l="1"/>
  <c r="A5420" i="4"/>
  <c r="B5420" i="4"/>
  <c r="C5422" i="4" l="1"/>
  <c r="A5421" i="4"/>
  <c r="B5421" i="4"/>
  <c r="C5423" i="4" l="1"/>
  <c r="A5422" i="4"/>
  <c r="B5422" i="4"/>
  <c r="C5424" i="4" l="1"/>
  <c r="B5423" i="4"/>
  <c r="A5423" i="4"/>
  <c r="C5425" i="4" l="1"/>
  <c r="B5424" i="4"/>
  <c r="A5424" i="4"/>
  <c r="C5426" i="4" l="1"/>
  <c r="A5425" i="4"/>
  <c r="B5425" i="4"/>
  <c r="C5427" i="4" l="1"/>
  <c r="A5426" i="4"/>
  <c r="B5426" i="4"/>
  <c r="C5428" i="4" l="1"/>
  <c r="B5427" i="4"/>
  <c r="A5427" i="4"/>
  <c r="C5429" i="4" l="1"/>
  <c r="B5428" i="4"/>
  <c r="A5428" i="4"/>
  <c r="C5430" i="4" l="1"/>
  <c r="A5429" i="4"/>
  <c r="B5429" i="4"/>
  <c r="C5431" i="4" l="1"/>
  <c r="A5430" i="4"/>
  <c r="B5430" i="4"/>
  <c r="C5432" i="4" l="1"/>
  <c r="B5431" i="4"/>
  <c r="A5431" i="4"/>
  <c r="C5433" i="4" l="1"/>
  <c r="B5432" i="4"/>
  <c r="A5432" i="4"/>
  <c r="C5434" i="4" l="1"/>
  <c r="A5433" i="4"/>
  <c r="B5433" i="4"/>
  <c r="C5435" i="4" l="1"/>
  <c r="A5434" i="4"/>
  <c r="B5434" i="4"/>
  <c r="C5436" i="4" l="1"/>
  <c r="B5435" i="4"/>
  <c r="A5435" i="4"/>
  <c r="C5437" i="4" l="1"/>
  <c r="B5436" i="4"/>
  <c r="A5436" i="4"/>
  <c r="C5438" i="4" l="1"/>
  <c r="A5437" i="4"/>
  <c r="B5437" i="4"/>
  <c r="C5439" i="4" l="1"/>
  <c r="A5438" i="4"/>
  <c r="B5438" i="4"/>
  <c r="C5440" i="4" l="1"/>
  <c r="B5439" i="4"/>
  <c r="A5439" i="4"/>
  <c r="C5441" i="4" l="1"/>
  <c r="B5440" i="4"/>
  <c r="A5440" i="4"/>
  <c r="C5442" i="4" l="1"/>
  <c r="A5441" i="4"/>
  <c r="B5441" i="4"/>
  <c r="C5443" i="4" l="1"/>
  <c r="B5442" i="4"/>
  <c r="A5442" i="4"/>
  <c r="C5444" i="4" l="1"/>
  <c r="B5443" i="4"/>
  <c r="A5443" i="4"/>
  <c r="C5445" i="4" l="1"/>
  <c r="B5444" i="4"/>
  <c r="A5444" i="4"/>
  <c r="C5446" i="4" l="1"/>
  <c r="A5445" i="4"/>
  <c r="B5445" i="4"/>
  <c r="C5447" i="4" l="1"/>
  <c r="A5446" i="4"/>
  <c r="B5446" i="4"/>
  <c r="C5448" i="4" l="1"/>
  <c r="B5447" i="4"/>
  <c r="A5447" i="4"/>
  <c r="C5449" i="4" l="1"/>
  <c r="B5448" i="4"/>
  <c r="A5448" i="4"/>
  <c r="C5450" i="4" l="1"/>
  <c r="A5449" i="4"/>
  <c r="B5449" i="4"/>
  <c r="C5451" i="4" l="1"/>
  <c r="A5450" i="4"/>
  <c r="B5450" i="4"/>
  <c r="C5452" i="4" l="1"/>
  <c r="B5451" i="4"/>
  <c r="A5451" i="4"/>
  <c r="C5453" i="4" l="1"/>
  <c r="B5452" i="4"/>
  <c r="A5452" i="4"/>
  <c r="C5454" i="4" l="1"/>
  <c r="A5453" i="4"/>
  <c r="B5453" i="4"/>
  <c r="C5455" i="4" l="1"/>
  <c r="A5454" i="4"/>
  <c r="B5454" i="4"/>
  <c r="C5456" i="4" l="1"/>
  <c r="B5455" i="4"/>
  <c r="A5455" i="4"/>
  <c r="C5457" i="4" l="1"/>
  <c r="B5456" i="4"/>
  <c r="A5456" i="4"/>
  <c r="C5458" i="4" l="1"/>
  <c r="A5457" i="4"/>
  <c r="B5457" i="4"/>
  <c r="C5459" i="4" l="1"/>
  <c r="A5458" i="4"/>
  <c r="B5458" i="4"/>
  <c r="C5460" i="4" l="1"/>
  <c r="B5459" i="4"/>
  <c r="A5459" i="4"/>
  <c r="B5460" i="4" l="1"/>
  <c r="A5460" i="4"/>
  <c r="C5461" i="4"/>
  <c r="C5462" i="4" l="1"/>
  <c r="A5461" i="4"/>
  <c r="B5461" i="4"/>
  <c r="A5462" i="4" l="1"/>
  <c r="B5462" i="4"/>
  <c r="C5463" i="4"/>
  <c r="C5464" i="4" l="1"/>
  <c r="B5463" i="4"/>
  <c r="A5463" i="4"/>
  <c r="C5465" i="4" l="1"/>
  <c r="B5464" i="4"/>
  <c r="A5464" i="4"/>
  <c r="C5466" i="4" l="1"/>
  <c r="A5465" i="4"/>
  <c r="B5465" i="4"/>
  <c r="C5467" i="4" l="1"/>
  <c r="A5466" i="4"/>
  <c r="B5466" i="4"/>
  <c r="C5468" i="4" l="1"/>
  <c r="B5467" i="4"/>
  <c r="A5467" i="4"/>
  <c r="C5469" i="4" l="1"/>
  <c r="B5468" i="4"/>
  <c r="A5468" i="4"/>
  <c r="C5470" i="4" l="1"/>
  <c r="A5469" i="4"/>
  <c r="B5469" i="4"/>
  <c r="C5471" i="4" l="1"/>
  <c r="A5470" i="4"/>
  <c r="B5470" i="4"/>
  <c r="C5472" i="4" l="1"/>
  <c r="B5471" i="4"/>
  <c r="A5471" i="4"/>
  <c r="C5473" i="4" l="1"/>
  <c r="B5472" i="4"/>
  <c r="A5472" i="4"/>
  <c r="C5474" i="4" l="1"/>
  <c r="A5473" i="4"/>
  <c r="B5473" i="4"/>
  <c r="C5475" i="4" l="1"/>
  <c r="B5474" i="4"/>
  <c r="A5474" i="4"/>
  <c r="C5476" i="4" l="1"/>
  <c r="B5475" i="4"/>
  <c r="A5475" i="4"/>
  <c r="C5477" i="4" l="1"/>
  <c r="B5476" i="4"/>
  <c r="A5476" i="4"/>
  <c r="C5478" i="4" l="1"/>
  <c r="A5477" i="4"/>
  <c r="B5477" i="4"/>
  <c r="C5479" i="4" l="1"/>
  <c r="A5478" i="4"/>
  <c r="B5478" i="4"/>
  <c r="C5480" i="4" l="1"/>
  <c r="B5479" i="4"/>
  <c r="A5479" i="4"/>
  <c r="C5481" i="4" l="1"/>
  <c r="B5480" i="4"/>
  <c r="A5480" i="4"/>
  <c r="C5482" i="4" l="1"/>
  <c r="A5481" i="4"/>
  <c r="B5481" i="4"/>
  <c r="C5483" i="4" l="1"/>
  <c r="A5482" i="4"/>
  <c r="B5482" i="4"/>
  <c r="C5484" i="4" l="1"/>
  <c r="B5483" i="4"/>
  <c r="A5483" i="4"/>
  <c r="C5485" i="4" l="1"/>
  <c r="B5484" i="4"/>
  <c r="A5484" i="4"/>
  <c r="C5486" i="4" l="1"/>
  <c r="A5485" i="4"/>
  <c r="B5485" i="4"/>
  <c r="C5487" i="4" l="1"/>
  <c r="A5486" i="4"/>
  <c r="B5486" i="4"/>
  <c r="C5488" i="4" l="1"/>
  <c r="B5487" i="4"/>
  <c r="A5487" i="4"/>
  <c r="C5489" i="4" l="1"/>
  <c r="B5488" i="4"/>
  <c r="A5488" i="4"/>
  <c r="C5490" i="4" l="1"/>
  <c r="A5489" i="4"/>
  <c r="B5489" i="4"/>
  <c r="C5491" i="4" l="1"/>
  <c r="A5490" i="4"/>
  <c r="B5490" i="4"/>
  <c r="C5492" i="4" l="1"/>
  <c r="B5491" i="4"/>
  <c r="A5491" i="4"/>
  <c r="C5493" i="4" l="1"/>
  <c r="B5492" i="4"/>
  <c r="A5492" i="4"/>
  <c r="C5494" i="4" l="1"/>
  <c r="A5493" i="4"/>
  <c r="B5493" i="4"/>
  <c r="C5495" i="4" l="1"/>
  <c r="A5494" i="4"/>
  <c r="B5494" i="4"/>
  <c r="C5496" i="4" l="1"/>
  <c r="B5495" i="4"/>
  <c r="A5495" i="4"/>
  <c r="C5497" i="4" l="1"/>
  <c r="B5496" i="4"/>
  <c r="A5496" i="4"/>
  <c r="C5498" i="4" l="1"/>
  <c r="A5497" i="4"/>
  <c r="B5497" i="4"/>
  <c r="C5499" i="4" l="1"/>
  <c r="A5498" i="4"/>
  <c r="B5498" i="4"/>
  <c r="C5500" i="4" l="1"/>
  <c r="B5499" i="4"/>
  <c r="A5499" i="4"/>
  <c r="C5501" i="4" l="1"/>
  <c r="B5500" i="4"/>
  <c r="A5500" i="4"/>
  <c r="C5502" i="4" l="1"/>
  <c r="A5501" i="4"/>
  <c r="B5501" i="4"/>
  <c r="C5503" i="4" l="1"/>
  <c r="A5502" i="4"/>
  <c r="B5502" i="4"/>
  <c r="C5504" i="4" l="1"/>
  <c r="B5503" i="4"/>
  <c r="A5503" i="4"/>
  <c r="C5505" i="4" l="1"/>
  <c r="B5504" i="4"/>
  <c r="A5504" i="4"/>
  <c r="C5506" i="4" l="1"/>
  <c r="A5505" i="4"/>
  <c r="B5505" i="4"/>
  <c r="C5507" i="4" l="1"/>
  <c r="B5506" i="4"/>
  <c r="A5506" i="4"/>
  <c r="C5508" i="4" l="1"/>
  <c r="B5507" i="4"/>
  <c r="A5507" i="4"/>
  <c r="C5509" i="4" l="1"/>
  <c r="B5508" i="4"/>
  <c r="A5508" i="4"/>
  <c r="C5510" i="4" l="1"/>
  <c r="A5509" i="4"/>
  <c r="B5509" i="4"/>
  <c r="C5511" i="4" l="1"/>
  <c r="A5510" i="4"/>
  <c r="B5510" i="4"/>
  <c r="C5512" i="4" l="1"/>
  <c r="B5511" i="4"/>
  <c r="A5511" i="4"/>
  <c r="C5513" i="4" l="1"/>
  <c r="B5512" i="4"/>
  <c r="A5512" i="4"/>
  <c r="C5514" i="4" l="1"/>
  <c r="A5513" i="4"/>
  <c r="B5513" i="4"/>
  <c r="C5515" i="4" l="1"/>
  <c r="A5514" i="4"/>
  <c r="B5514" i="4"/>
  <c r="C5516" i="4" l="1"/>
  <c r="B5515" i="4"/>
  <c r="A5515" i="4"/>
  <c r="C5517" i="4" l="1"/>
  <c r="B5516" i="4"/>
  <c r="A5516" i="4"/>
  <c r="C5518" i="4" l="1"/>
  <c r="A5517" i="4"/>
  <c r="B5517" i="4"/>
  <c r="C5519" i="4" l="1"/>
  <c r="A5518" i="4"/>
  <c r="B5518" i="4"/>
  <c r="C5520" i="4" l="1"/>
  <c r="B5519" i="4"/>
  <c r="A5519" i="4"/>
  <c r="C5521" i="4" l="1"/>
  <c r="B5520" i="4"/>
  <c r="A5520" i="4"/>
  <c r="C5522" i="4" l="1"/>
  <c r="A5521" i="4"/>
  <c r="B5521" i="4"/>
  <c r="C5523" i="4" l="1"/>
  <c r="A5522" i="4"/>
  <c r="B5522" i="4"/>
  <c r="C5524" i="4" l="1"/>
  <c r="B5523" i="4"/>
  <c r="A5523" i="4"/>
  <c r="C5525" i="4" l="1"/>
  <c r="B5524" i="4"/>
  <c r="A5524" i="4"/>
  <c r="C5526" i="4" l="1"/>
  <c r="A5525" i="4"/>
  <c r="B5525" i="4"/>
  <c r="C5527" i="4" l="1"/>
  <c r="A5526" i="4"/>
  <c r="B5526" i="4"/>
  <c r="C5528" i="4" l="1"/>
  <c r="A5527" i="4"/>
  <c r="B5527" i="4"/>
  <c r="C5529" i="4" l="1"/>
  <c r="B5528" i="4"/>
  <c r="A5528" i="4"/>
  <c r="C5530" i="4" l="1"/>
  <c r="A5529" i="4"/>
  <c r="B5529" i="4"/>
  <c r="C5531" i="4" l="1"/>
  <c r="A5530" i="4"/>
  <c r="B5530" i="4"/>
  <c r="C5532" i="4" l="1"/>
  <c r="B5531" i="4"/>
  <c r="A5531" i="4"/>
  <c r="C5533" i="4" l="1"/>
  <c r="B5532" i="4"/>
  <c r="A5532" i="4"/>
  <c r="C5534" i="4" l="1"/>
  <c r="A5533" i="4"/>
  <c r="B5533" i="4"/>
  <c r="C5535" i="4" l="1"/>
  <c r="A5534" i="4"/>
  <c r="B5534" i="4"/>
  <c r="C5536" i="4" l="1"/>
  <c r="B5535" i="4"/>
  <c r="A5535" i="4"/>
  <c r="C5537" i="4" l="1"/>
  <c r="B5536" i="4"/>
  <c r="A5536" i="4"/>
  <c r="C5538" i="4" l="1"/>
  <c r="A5537" i="4"/>
  <c r="B5537" i="4"/>
  <c r="C5539" i="4" l="1"/>
  <c r="B5538" i="4"/>
  <c r="A5538" i="4"/>
  <c r="C5540" i="4" l="1"/>
  <c r="B5539" i="4"/>
  <c r="A5539" i="4"/>
  <c r="C5541" i="4" l="1"/>
  <c r="B5540" i="4"/>
  <c r="A5540" i="4"/>
  <c r="C5542" i="4" l="1"/>
  <c r="A5541" i="4"/>
  <c r="B5541" i="4"/>
  <c r="C5543" i="4" l="1"/>
  <c r="A5542" i="4"/>
  <c r="B5542" i="4"/>
  <c r="C5544" i="4" l="1"/>
  <c r="B5543" i="4"/>
  <c r="A5543" i="4"/>
  <c r="C5545" i="4" l="1"/>
  <c r="B5544" i="4"/>
  <c r="A5544" i="4"/>
  <c r="C5546" i="4" l="1"/>
  <c r="A5545" i="4"/>
  <c r="B5545" i="4"/>
  <c r="C5547" i="4" l="1"/>
  <c r="A5546" i="4"/>
  <c r="B5546" i="4"/>
  <c r="C5548" i="4" l="1"/>
  <c r="A5547" i="4"/>
  <c r="B5547" i="4"/>
  <c r="C5549" i="4" l="1"/>
  <c r="B5548" i="4"/>
  <c r="A5548" i="4"/>
  <c r="C5550" i="4" l="1"/>
  <c r="A5549" i="4"/>
  <c r="B5549" i="4"/>
  <c r="C5551" i="4" l="1"/>
  <c r="A5550" i="4"/>
  <c r="B5550" i="4"/>
  <c r="C5552" i="4" l="1"/>
  <c r="B5551" i="4"/>
  <c r="A5551" i="4"/>
  <c r="C5553" i="4" l="1"/>
  <c r="B5552" i="4"/>
  <c r="A5552" i="4"/>
  <c r="C5554" i="4" l="1"/>
  <c r="A5553" i="4"/>
  <c r="B5553" i="4"/>
  <c r="C5555" i="4" l="1"/>
  <c r="A5554" i="4"/>
  <c r="B5554" i="4"/>
  <c r="C5556" i="4" l="1"/>
  <c r="B5555" i="4"/>
  <c r="A5555" i="4"/>
  <c r="C5557" i="4" l="1"/>
  <c r="B5556" i="4"/>
  <c r="A5556" i="4"/>
  <c r="C5558" i="4" l="1"/>
  <c r="A5557" i="4"/>
  <c r="B5557" i="4"/>
  <c r="C5559" i="4" l="1"/>
  <c r="A5558" i="4"/>
  <c r="B5558" i="4"/>
  <c r="C5560" i="4" l="1"/>
  <c r="B5559" i="4"/>
  <c r="A5559" i="4"/>
  <c r="C5561" i="4" l="1"/>
  <c r="B5560" i="4"/>
  <c r="A5560" i="4"/>
  <c r="C5562" i="4" l="1"/>
  <c r="A5561" i="4"/>
  <c r="B5561" i="4"/>
  <c r="C5563" i="4" l="1"/>
  <c r="A5562" i="4"/>
  <c r="B5562" i="4"/>
  <c r="C5564" i="4" l="1"/>
  <c r="B5563" i="4"/>
  <c r="A5563" i="4"/>
  <c r="C5565" i="4" l="1"/>
  <c r="B5564" i="4"/>
  <c r="A5564" i="4"/>
  <c r="C5566" i="4" l="1"/>
  <c r="A5565" i="4"/>
  <c r="B5565" i="4"/>
  <c r="C5567" i="4" l="1"/>
  <c r="B5566" i="4"/>
  <c r="A5566" i="4"/>
  <c r="C5568" i="4" l="1"/>
  <c r="B5567" i="4"/>
  <c r="A5567" i="4"/>
  <c r="C5569" i="4" l="1"/>
  <c r="B5568" i="4"/>
  <c r="A5568" i="4"/>
  <c r="C5570" i="4" l="1"/>
  <c r="A5569" i="4"/>
  <c r="B5569" i="4"/>
  <c r="C5571" i="4" l="1"/>
  <c r="A5570" i="4"/>
  <c r="B5570" i="4"/>
  <c r="C5572" i="4" l="1"/>
  <c r="A5571" i="4"/>
  <c r="B5571" i="4"/>
  <c r="C5573" i="4" l="1"/>
  <c r="B5572" i="4"/>
  <c r="A5572" i="4"/>
  <c r="C5574" i="4" l="1"/>
  <c r="A5573" i="4"/>
  <c r="B5573" i="4"/>
  <c r="C5575" i="4" l="1"/>
  <c r="A5574" i="4"/>
  <c r="B5574" i="4"/>
  <c r="C5576" i="4" l="1"/>
  <c r="B5575" i="4"/>
  <c r="A5575" i="4"/>
  <c r="C5577" i="4" l="1"/>
  <c r="B5576" i="4"/>
  <c r="A5576" i="4"/>
  <c r="C5578" i="4" l="1"/>
  <c r="A5577" i="4"/>
  <c r="B5577" i="4"/>
  <c r="C5579" i="4" l="1"/>
  <c r="A5578" i="4"/>
  <c r="B5578" i="4"/>
  <c r="C5580" i="4" l="1"/>
  <c r="B5579" i="4"/>
  <c r="A5579" i="4"/>
  <c r="C5581" i="4" l="1"/>
  <c r="B5580" i="4"/>
  <c r="A5580" i="4"/>
  <c r="C5582" i="4" l="1"/>
  <c r="A5581" i="4"/>
  <c r="B5581" i="4"/>
  <c r="C5583" i="4" l="1"/>
  <c r="A5582" i="4"/>
  <c r="B5582" i="4"/>
  <c r="C5584" i="4" l="1"/>
  <c r="B5583" i="4"/>
  <c r="A5583" i="4"/>
  <c r="C5585" i="4" l="1"/>
  <c r="B5584" i="4"/>
  <c r="A5584" i="4"/>
  <c r="C5586" i="4" l="1"/>
  <c r="A5585" i="4"/>
  <c r="B5585" i="4"/>
  <c r="C5587" i="4" l="1"/>
  <c r="A5586" i="4"/>
  <c r="B5586" i="4"/>
  <c r="C5588" i="4" l="1"/>
  <c r="B5587" i="4"/>
  <c r="A5587" i="4"/>
  <c r="A5588" i="4" l="1"/>
  <c r="B5588" i="4"/>
  <c r="C5589" i="4"/>
  <c r="C5590" i="4" l="1"/>
  <c r="A5589" i="4"/>
  <c r="B5589" i="4"/>
  <c r="A5590" i="4" l="1"/>
  <c r="C5591" i="4"/>
  <c r="B5590" i="4"/>
  <c r="C5592" i="4" l="1"/>
  <c r="B5591" i="4"/>
  <c r="A5591" i="4"/>
  <c r="C5593" i="4" l="1"/>
  <c r="B5592" i="4"/>
  <c r="A5592" i="4"/>
  <c r="C5594" i="4" l="1"/>
  <c r="A5593" i="4"/>
  <c r="B5593" i="4"/>
  <c r="C5595" i="4" l="1"/>
  <c r="A5594" i="4"/>
  <c r="B5594" i="4"/>
  <c r="C5596" i="4" l="1"/>
  <c r="B5595" i="4"/>
  <c r="A5595" i="4"/>
  <c r="C5597" i="4" l="1"/>
  <c r="B5596" i="4"/>
  <c r="A5596" i="4"/>
  <c r="C5598" i="4" l="1"/>
  <c r="A5597" i="4"/>
  <c r="B5597" i="4"/>
  <c r="C5599" i="4" l="1"/>
  <c r="A5598" i="4"/>
  <c r="B5598" i="4"/>
  <c r="C5600" i="4" l="1"/>
  <c r="B5599" i="4"/>
  <c r="A5599" i="4"/>
  <c r="C5601" i="4" l="1"/>
  <c r="B5600" i="4"/>
  <c r="A5600" i="4"/>
  <c r="C5602" i="4" l="1"/>
  <c r="A5601" i="4"/>
  <c r="B5601" i="4"/>
  <c r="C5603" i="4" l="1"/>
  <c r="A5602" i="4"/>
  <c r="B5602" i="4"/>
  <c r="C5604" i="4" l="1"/>
  <c r="B5603" i="4"/>
  <c r="A5603" i="4"/>
  <c r="C5605" i="4" l="1"/>
  <c r="B5604" i="4"/>
  <c r="A5604" i="4"/>
  <c r="C5606" i="4" l="1"/>
  <c r="A5605" i="4"/>
  <c r="B5605" i="4"/>
  <c r="C5607" i="4" l="1"/>
  <c r="A5606" i="4"/>
  <c r="B5606" i="4"/>
  <c r="C5608" i="4" l="1"/>
  <c r="B5607" i="4"/>
  <c r="A5607" i="4"/>
  <c r="C5609" i="4" l="1"/>
  <c r="B5608" i="4"/>
  <c r="A5608" i="4"/>
  <c r="C5610" i="4" l="1"/>
  <c r="A5609" i="4"/>
  <c r="B5609" i="4"/>
  <c r="C5611" i="4" l="1"/>
  <c r="A5610" i="4"/>
  <c r="B5610" i="4"/>
  <c r="C5612" i="4" l="1"/>
  <c r="B5611" i="4"/>
  <c r="A5611" i="4"/>
  <c r="C5613" i="4" l="1"/>
  <c r="B5612" i="4"/>
  <c r="A5612" i="4"/>
  <c r="C5614" i="4" l="1"/>
  <c r="A5613" i="4"/>
  <c r="B5613" i="4"/>
  <c r="C5615" i="4" l="1"/>
  <c r="A5614" i="4"/>
  <c r="B5614" i="4"/>
  <c r="C5616" i="4" l="1"/>
  <c r="B5615" i="4"/>
  <c r="A5615" i="4"/>
  <c r="C5617" i="4" l="1"/>
  <c r="B5616" i="4"/>
  <c r="A5616" i="4"/>
  <c r="C5618" i="4" l="1"/>
  <c r="A5617" i="4"/>
  <c r="B5617" i="4"/>
  <c r="C5619" i="4" l="1"/>
  <c r="B5618" i="4"/>
  <c r="A5618" i="4"/>
  <c r="C5620" i="4" l="1"/>
  <c r="B5619" i="4"/>
  <c r="A5619" i="4"/>
  <c r="C5621" i="4" l="1"/>
  <c r="B5620" i="4"/>
  <c r="A5620" i="4"/>
  <c r="C5622" i="4" l="1"/>
  <c r="A5621" i="4"/>
  <c r="B5621" i="4"/>
  <c r="C5623" i="4" l="1"/>
  <c r="A5622" i="4"/>
  <c r="B5622" i="4"/>
  <c r="C5624" i="4" l="1"/>
  <c r="B5623" i="4"/>
  <c r="A5623" i="4"/>
  <c r="C5625" i="4" l="1"/>
  <c r="B5624" i="4"/>
  <c r="A5624" i="4"/>
  <c r="C5626" i="4" l="1"/>
  <c r="A5625" i="4"/>
  <c r="B5625" i="4"/>
  <c r="C5627" i="4" l="1"/>
  <c r="A5626" i="4"/>
  <c r="B5626" i="4"/>
  <c r="C5628" i="4" l="1"/>
  <c r="B5627" i="4"/>
  <c r="A5627" i="4"/>
  <c r="C5629" i="4" l="1"/>
  <c r="B5628" i="4"/>
  <c r="A5628" i="4"/>
  <c r="C5630" i="4" l="1"/>
  <c r="B5629" i="4"/>
  <c r="A5629" i="4"/>
  <c r="C5631" i="4" l="1"/>
  <c r="A5630" i="4"/>
  <c r="B5630" i="4"/>
  <c r="C5632" i="4" l="1"/>
  <c r="B5631" i="4"/>
  <c r="A5631" i="4"/>
  <c r="C5633" i="4" l="1"/>
  <c r="B5632" i="4"/>
  <c r="A5632" i="4"/>
  <c r="C5634" i="4" l="1"/>
  <c r="A5633" i="4"/>
  <c r="B5633" i="4"/>
  <c r="C5635" i="4" l="1"/>
  <c r="A5634" i="4"/>
  <c r="B5634" i="4"/>
  <c r="C5636" i="4" l="1"/>
  <c r="B5635" i="4"/>
  <c r="A5635" i="4"/>
  <c r="C5637" i="4" l="1"/>
  <c r="B5636" i="4"/>
  <c r="A5636" i="4"/>
  <c r="C5638" i="4" l="1"/>
  <c r="A5637" i="4"/>
  <c r="B5637" i="4"/>
  <c r="C5639" i="4" l="1"/>
  <c r="A5638" i="4"/>
  <c r="B5638" i="4"/>
  <c r="C5640" i="4" l="1"/>
  <c r="B5639" i="4"/>
  <c r="A5639" i="4"/>
  <c r="C5641" i="4" l="1"/>
  <c r="B5640" i="4"/>
  <c r="A5640" i="4"/>
  <c r="C5642" i="4" l="1"/>
  <c r="A5641" i="4"/>
  <c r="B5641" i="4"/>
  <c r="C5643" i="4" l="1"/>
  <c r="A5642" i="4"/>
  <c r="B5642" i="4"/>
  <c r="C5644" i="4" l="1"/>
  <c r="B5643" i="4"/>
  <c r="A5643" i="4"/>
  <c r="C5645" i="4" l="1"/>
  <c r="B5644" i="4"/>
  <c r="A5644" i="4"/>
  <c r="C5646" i="4" l="1"/>
  <c r="A5645" i="4"/>
  <c r="B5645" i="4"/>
  <c r="C5647" i="4" l="1"/>
  <c r="A5646" i="4"/>
  <c r="B5646" i="4"/>
  <c r="C5648" i="4" l="1"/>
  <c r="B5647" i="4"/>
  <c r="A5647" i="4"/>
  <c r="C5649" i="4" l="1"/>
  <c r="B5648" i="4"/>
  <c r="A5648" i="4"/>
  <c r="C5650" i="4" l="1"/>
  <c r="A5649" i="4"/>
  <c r="B5649" i="4"/>
  <c r="C5651" i="4" l="1"/>
  <c r="B5650" i="4"/>
  <c r="A5650" i="4"/>
  <c r="C5652" i="4" l="1"/>
  <c r="B5651" i="4"/>
  <c r="A5651" i="4"/>
  <c r="C5653" i="4" l="1"/>
  <c r="B5652" i="4"/>
  <c r="A5652" i="4"/>
  <c r="C5654" i="4" l="1"/>
  <c r="A5653" i="4"/>
  <c r="B5653" i="4"/>
  <c r="C5655" i="4" l="1"/>
  <c r="A5654" i="4"/>
  <c r="B5654" i="4"/>
  <c r="C5656" i="4" l="1"/>
  <c r="B5655" i="4"/>
  <c r="A5655" i="4"/>
  <c r="C5657" i="4" l="1"/>
  <c r="B5656" i="4"/>
  <c r="A5656" i="4"/>
  <c r="C5658" i="4" l="1"/>
  <c r="A5657" i="4"/>
  <c r="B5657" i="4"/>
  <c r="C5659" i="4" l="1"/>
  <c r="A5658" i="4"/>
  <c r="B5658" i="4"/>
  <c r="C5660" i="4" l="1"/>
  <c r="B5659" i="4"/>
  <c r="A5659" i="4"/>
  <c r="C5661" i="4" l="1"/>
  <c r="B5660" i="4"/>
  <c r="A5660" i="4"/>
  <c r="C5662" i="4" l="1"/>
  <c r="A5661" i="4"/>
  <c r="B5661" i="4"/>
  <c r="C5663" i="4" l="1"/>
  <c r="A5662" i="4"/>
  <c r="B5662" i="4"/>
  <c r="C5664" i="4" l="1"/>
  <c r="B5663" i="4"/>
  <c r="A5663" i="4"/>
  <c r="C5665" i="4" l="1"/>
  <c r="B5664" i="4"/>
  <c r="A5664" i="4"/>
  <c r="C5666" i="4" l="1"/>
  <c r="B5665" i="4"/>
  <c r="A5665" i="4"/>
  <c r="C5667" i="4" l="1"/>
  <c r="A5666" i="4"/>
  <c r="B5666" i="4"/>
  <c r="C5668" i="4" l="1"/>
  <c r="B5667" i="4"/>
  <c r="A5667" i="4"/>
  <c r="C5669" i="4" l="1"/>
  <c r="B5668" i="4"/>
  <c r="A5668" i="4"/>
  <c r="C5670" i="4" l="1"/>
  <c r="A5669" i="4"/>
  <c r="B5669" i="4"/>
  <c r="C5671" i="4" l="1"/>
  <c r="A5670" i="4"/>
  <c r="B5670" i="4"/>
  <c r="C5672" i="4" l="1"/>
  <c r="B5671" i="4"/>
  <c r="A5671" i="4"/>
  <c r="C5673" i="4" l="1"/>
  <c r="B5672" i="4"/>
  <c r="A5672" i="4"/>
  <c r="C5674" i="4" l="1"/>
  <c r="A5673" i="4"/>
  <c r="B5673" i="4"/>
  <c r="C5675" i="4" l="1"/>
  <c r="A5674" i="4"/>
  <c r="B5674" i="4"/>
  <c r="C5676" i="4" l="1"/>
  <c r="A5675" i="4"/>
  <c r="B5675" i="4"/>
  <c r="C5677" i="4" l="1"/>
  <c r="B5676" i="4"/>
  <c r="A5676" i="4"/>
  <c r="C5678" i="4" l="1"/>
  <c r="A5677" i="4"/>
  <c r="B5677" i="4"/>
  <c r="C5679" i="4" l="1"/>
  <c r="A5678" i="4"/>
  <c r="B5678" i="4"/>
  <c r="C5680" i="4" l="1"/>
  <c r="B5679" i="4"/>
  <c r="A5679" i="4"/>
  <c r="C5681" i="4" l="1"/>
  <c r="B5680" i="4"/>
  <c r="A5680" i="4"/>
  <c r="C5682" i="4" l="1"/>
  <c r="A5681" i="4"/>
  <c r="B5681" i="4"/>
  <c r="C5683" i="4" l="1"/>
  <c r="B5682" i="4"/>
  <c r="A5682" i="4"/>
  <c r="C5684" i="4" l="1"/>
  <c r="B5683" i="4"/>
  <c r="A5683" i="4"/>
  <c r="C5685" i="4" l="1"/>
  <c r="B5684" i="4"/>
  <c r="A5684" i="4"/>
  <c r="C5686" i="4" l="1"/>
  <c r="A5685" i="4"/>
  <c r="B5685" i="4"/>
  <c r="C5687" i="4" l="1"/>
  <c r="A5686" i="4"/>
  <c r="B5686" i="4"/>
  <c r="C5688" i="4" l="1"/>
  <c r="B5687" i="4"/>
  <c r="A5687" i="4"/>
  <c r="C5689" i="4" l="1"/>
  <c r="A5688" i="4"/>
  <c r="B5688" i="4"/>
  <c r="C5690" i="4" l="1"/>
  <c r="A5689" i="4"/>
  <c r="B5689" i="4"/>
  <c r="C5691" i="4" l="1"/>
  <c r="A5690" i="4"/>
  <c r="B5690" i="4"/>
  <c r="C5692" i="4" l="1"/>
  <c r="B5691" i="4"/>
  <c r="A5691" i="4"/>
  <c r="C5693" i="4" l="1"/>
  <c r="B5692" i="4"/>
  <c r="A5692" i="4"/>
  <c r="C5694" i="4" l="1"/>
  <c r="A5693" i="4"/>
  <c r="B5693" i="4"/>
  <c r="C5695" i="4" l="1"/>
  <c r="B5694" i="4"/>
  <c r="A5694" i="4"/>
  <c r="C5696" i="4" l="1"/>
  <c r="B5695" i="4"/>
  <c r="A5695" i="4"/>
  <c r="C5697" i="4" l="1"/>
  <c r="B5696" i="4"/>
  <c r="A5696" i="4"/>
  <c r="C5698" i="4" l="1"/>
  <c r="A5697" i="4"/>
  <c r="B5697" i="4"/>
  <c r="C5699" i="4" l="1"/>
  <c r="A5698" i="4"/>
  <c r="B5698" i="4"/>
  <c r="C5700" i="4" l="1"/>
  <c r="B5699" i="4"/>
  <c r="A5699" i="4"/>
  <c r="C5701" i="4" l="1"/>
  <c r="B5700" i="4"/>
  <c r="A5700" i="4"/>
  <c r="C5702" i="4" l="1"/>
  <c r="A5701" i="4"/>
  <c r="B5701" i="4"/>
  <c r="C5703" i="4" l="1"/>
  <c r="A5702" i="4"/>
  <c r="B5702" i="4"/>
  <c r="C5704" i="4" l="1"/>
  <c r="B5703" i="4"/>
  <c r="A5703" i="4"/>
  <c r="C5705" i="4" l="1"/>
  <c r="B5704" i="4"/>
  <c r="A5704" i="4"/>
  <c r="C5706" i="4" l="1"/>
  <c r="A5705" i="4"/>
  <c r="B5705" i="4"/>
  <c r="C5707" i="4" l="1"/>
  <c r="A5706" i="4"/>
  <c r="B5706" i="4"/>
  <c r="C5708" i="4" l="1"/>
  <c r="B5707" i="4"/>
  <c r="A5707" i="4"/>
  <c r="C5709" i="4" l="1"/>
  <c r="B5708" i="4"/>
  <c r="A5708" i="4"/>
  <c r="C5710" i="4" l="1"/>
  <c r="A5709" i="4"/>
  <c r="B5709" i="4"/>
  <c r="C5711" i="4" l="1"/>
  <c r="A5710" i="4"/>
  <c r="B5710" i="4"/>
  <c r="C5712" i="4" l="1"/>
  <c r="B5711" i="4"/>
  <c r="A5711" i="4"/>
  <c r="C5713" i="4" l="1"/>
  <c r="B5712" i="4"/>
  <c r="A5712" i="4"/>
  <c r="C5714" i="4" l="1"/>
  <c r="A5713" i="4"/>
  <c r="B5713" i="4"/>
  <c r="C5715" i="4" l="1"/>
  <c r="B5714" i="4"/>
  <c r="A5714" i="4"/>
  <c r="C5716" i="4" l="1"/>
  <c r="B5715" i="4"/>
  <c r="A5715" i="4"/>
  <c r="B5716" i="4" l="1"/>
  <c r="A5716" i="4"/>
  <c r="C5717" i="4"/>
  <c r="C5718" i="4" l="1"/>
  <c r="A5717" i="4"/>
  <c r="B5717" i="4"/>
  <c r="A5718" i="4" l="1"/>
  <c r="B5718" i="4"/>
  <c r="C5719" i="4"/>
  <c r="C5720" i="4" l="1"/>
  <c r="B5719" i="4"/>
  <c r="A5719" i="4"/>
  <c r="C5721" i="4" l="1"/>
  <c r="B5720" i="4"/>
  <c r="A5720" i="4"/>
  <c r="C5722" i="4" l="1"/>
  <c r="A5721" i="4"/>
  <c r="B5721" i="4"/>
  <c r="C5723" i="4" l="1"/>
  <c r="A5722" i="4"/>
  <c r="B5722" i="4"/>
  <c r="C5724" i="4" l="1"/>
  <c r="B5723" i="4"/>
  <c r="A5723" i="4"/>
  <c r="C5725" i="4" l="1"/>
  <c r="B5724" i="4"/>
  <c r="A5724" i="4"/>
  <c r="C5726" i="4" l="1"/>
  <c r="A5725" i="4"/>
  <c r="B5725" i="4"/>
  <c r="C5727" i="4" l="1"/>
  <c r="A5726" i="4"/>
  <c r="B5726" i="4"/>
  <c r="C5728" i="4" l="1"/>
  <c r="A5727" i="4"/>
  <c r="B5727" i="4"/>
  <c r="C5729" i="4" l="1"/>
  <c r="B5728" i="4"/>
  <c r="A5728" i="4"/>
  <c r="C5730" i="4" l="1"/>
  <c r="A5729" i="4"/>
  <c r="B5729" i="4"/>
  <c r="C5731" i="4" l="1"/>
  <c r="A5730" i="4"/>
  <c r="B5730" i="4"/>
  <c r="C5732" i="4" l="1"/>
  <c r="A5731" i="4"/>
  <c r="B5731" i="4"/>
  <c r="C5733" i="4" l="1"/>
  <c r="B5732" i="4"/>
  <c r="A5732" i="4"/>
  <c r="C5734" i="4" l="1"/>
  <c r="A5733" i="4"/>
  <c r="B5733" i="4"/>
  <c r="C5735" i="4" l="1"/>
  <c r="A5734" i="4"/>
  <c r="B5734" i="4"/>
  <c r="C5736" i="4" l="1"/>
  <c r="B5735" i="4"/>
  <c r="A5735" i="4"/>
  <c r="C5737" i="4" l="1"/>
  <c r="B5736" i="4"/>
  <c r="A5736" i="4"/>
  <c r="C5738" i="4" l="1"/>
  <c r="A5737" i="4"/>
  <c r="B5737" i="4"/>
  <c r="C5739" i="4" l="1"/>
  <c r="A5738" i="4"/>
  <c r="B5738" i="4"/>
  <c r="C5740" i="4" l="1"/>
  <c r="B5739" i="4"/>
  <c r="A5739" i="4"/>
  <c r="C5741" i="4" l="1"/>
  <c r="B5740" i="4"/>
  <c r="A5740" i="4"/>
  <c r="C5742" i="4" l="1"/>
  <c r="A5741" i="4"/>
  <c r="B5741" i="4"/>
  <c r="C5743" i="4" l="1"/>
  <c r="A5742" i="4"/>
  <c r="B5742" i="4"/>
  <c r="C5744" i="4" l="1"/>
  <c r="B5743" i="4"/>
  <c r="A5743" i="4"/>
  <c r="C5745" i="4" l="1"/>
  <c r="B5744" i="4"/>
  <c r="A5744" i="4"/>
  <c r="C5746" i="4" l="1"/>
  <c r="B5745" i="4"/>
  <c r="A5745" i="4"/>
  <c r="C5747" i="4" l="1"/>
  <c r="B5746" i="4"/>
  <c r="A5746" i="4"/>
  <c r="C5748" i="4" l="1"/>
  <c r="B5747" i="4"/>
  <c r="A5747" i="4"/>
  <c r="C5749" i="4" l="1"/>
  <c r="B5748" i="4"/>
  <c r="A5748" i="4"/>
  <c r="C5750" i="4" l="1"/>
  <c r="A5749" i="4"/>
  <c r="B5749" i="4"/>
  <c r="C5751" i="4" l="1"/>
  <c r="A5750" i="4"/>
  <c r="B5750" i="4"/>
  <c r="C5752" i="4" l="1"/>
  <c r="B5751" i="4"/>
  <c r="A5751" i="4"/>
  <c r="C5753" i="4" l="1"/>
  <c r="B5752" i="4"/>
  <c r="A5752" i="4"/>
  <c r="C5754" i="4" l="1"/>
  <c r="A5753" i="4"/>
  <c r="B5753" i="4"/>
  <c r="C5755" i="4" l="1"/>
  <c r="A5754" i="4"/>
  <c r="B5754" i="4"/>
  <c r="C5756" i="4" l="1"/>
  <c r="B5755" i="4"/>
  <c r="A5755" i="4"/>
  <c r="C5757" i="4" l="1"/>
  <c r="B5756" i="4"/>
  <c r="A5756" i="4"/>
  <c r="C5758" i="4" l="1"/>
  <c r="A5757" i="4"/>
  <c r="B5757" i="4"/>
  <c r="C5759" i="4" l="1"/>
  <c r="A5758" i="4"/>
  <c r="B5758" i="4"/>
  <c r="C5760" i="4" l="1"/>
  <c r="B5759" i="4"/>
  <c r="A5759" i="4"/>
  <c r="C5761" i="4" l="1"/>
  <c r="B5760" i="4"/>
  <c r="A5760" i="4"/>
  <c r="C5762" i="4" l="1"/>
  <c r="A5761" i="4"/>
  <c r="B5761" i="4"/>
  <c r="C5763" i="4" l="1"/>
  <c r="A5762" i="4"/>
  <c r="B5762" i="4"/>
  <c r="C5764" i="4" l="1"/>
  <c r="B5763" i="4"/>
  <c r="A5763" i="4"/>
  <c r="C5765" i="4" l="1"/>
  <c r="B5764" i="4"/>
  <c r="A5764" i="4"/>
  <c r="C5766" i="4" l="1"/>
  <c r="A5765" i="4"/>
  <c r="B5765" i="4"/>
  <c r="C5767" i="4" l="1"/>
  <c r="A5766" i="4"/>
  <c r="B5766" i="4"/>
  <c r="C5768" i="4" l="1"/>
  <c r="B5767" i="4"/>
  <c r="A5767" i="4"/>
  <c r="C5769" i="4" l="1"/>
  <c r="B5768" i="4"/>
  <c r="A5768" i="4"/>
  <c r="C5770" i="4" l="1"/>
  <c r="A5769" i="4"/>
  <c r="B5769" i="4"/>
  <c r="C5771" i="4" l="1"/>
  <c r="A5770" i="4"/>
  <c r="B5770" i="4"/>
  <c r="C5772" i="4" l="1"/>
  <c r="B5771" i="4"/>
  <c r="A5771" i="4"/>
  <c r="C5773" i="4" l="1"/>
  <c r="B5772" i="4"/>
  <c r="A5772" i="4"/>
  <c r="C5774" i="4" l="1"/>
  <c r="A5773" i="4"/>
  <c r="B5773" i="4"/>
  <c r="C5775" i="4" l="1"/>
  <c r="A5774" i="4"/>
  <c r="B5774" i="4"/>
  <c r="C5776" i="4" l="1"/>
  <c r="B5775" i="4"/>
  <c r="A5775" i="4"/>
  <c r="C5777" i="4" l="1"/>
  <c r="B5776" i="4"/>
  <c r="A5776" i="4"/>
  <c r="C5778" i="4" l="1"/>
  <c r="B5777" i="4"/>
  <c r="A5777" i="4"/>
  <c r="C5779" i="4" l="1"/>
  <c r="B5778" i="4"/>
  <c r="A5778" i="4"/>
  <c r="C5780" i="4" l="1"/>
  <c r="B5779" i="4"/>
  <c r="A5779" i="4"/>
  <c r="C5781" i="4" l="1"/>
  <c r="B5780" i="4"/>
  <c r="A5780" i="4"/>
  <c r="C5782" i="4" l="1"/>
  <c r="A5781" i="4"/>
  <c r="B5781" i="4"/>
  <c r="C5783" i="4" l="1"/>
  <c r="A5782" i="4"/>
  <c r="B5782" i="4"/>
  <c r="C5784" i="4" l="1"/>
  <c r="B5783" i="4"/>
  <c r="A5783" i="4"/>
  <c r="C5785" i="4" l="1"/>
  <c r="B5784" i="4"/>
  <c r="A5784" i="4"/>
  <c r="C5786" i="4" l="1"/>
  <c r="A5785" i="4"/>
  <c r="B5785" i="4"/>
  <c r="C5787" i="4" l="1"/>
  <c r="A5786" i="4"/>
  <c r="B5786" i="4"/>
  <c r="C5788" i="4" l="1"/>
  <c r="B5787" i="4"/>
  <c r="A5787" i="4"/>
  <c r="C5789" i="4" l="1"/>
  <c r="B5788" i="4"/>
  <c r="A5788" i="4"/>
  <c r="C5790" i="4" l="1"/>
  <c r="A5789" i="4"/>
  <c r="B5789" i="4"/>
  <c r="C5791" i="4" l="1"/>
  <c r="B5790" i="4"/>
  <c r="A5790" i="4"/>
  <c r="C5792" i="4" l="1"/>
  <c r="B5791" i="4"/>
  <c r="A5791" i="4"/>
  <c r="C5793" i="4" l="1"/>
  <c r="B5792" i="4"/>
  <c r="A5792" i="4"/>
  <c r="C5794" i="4" l="1"/>
  <c r="A5793" i="4"/>
  <c r="B5793" i="4"/>
  <c r="C5795" i="4" l="1"/>
  <c r="B5794" i="4"/>
  <c r="A5794" i="4"/>
  <c r="C5796" i="4" l="1"/>
  <c r="B5795" i="4"/>
  <c r="A5795" i="4"/>
  <c r="C5797" i="4" l="1"/>
  <c r="B5796" i="4"/>
  <c r="A5796" i="4"/>
  <c r="C5798" i="4" l="1"/>
  <c r="B5797" i="4"/>
  <c r="A5797" i="4"/>
  <c r="C5799" i="4" l="1"/>
  <c r="A5798" i="4"/>
  <c r="B5798" i="4"/>
  <c r="C5800" i="4" l="1"/>
  <c r="B5799" i="4"/>
  <c r="A5799" i="4"/>
  <c r="C5801" i="4" l="1"/>
  <c r="B5800" i="4"/>
  <c r="A5800" i="4"/>
  <c r="C5802" i="4" l="1"/>
  <c r="A5801" i="4"/>
  <c r="B5801" i="4"/>
  <c r="C5803" i="4" l="1"/>
  <c r="A5802" i="4"/>
  <c r="B5802" i="4"/>
  <c r="C5804" i="4" l="1"/>
  <c r="B5803" i="4"/>
  <c r="A5803" i="4"/>
  <c r="C5805" i="4" l="1"/>
  <c r="A5804" i="4"/>
  <c r="B5804" i="4"/>
  <c r="C5806" i="4" l="1"/>
  <c r="B5805" i="4"/>
  <c r="A5805" i="4"/>
  <c r="C5807" i="4" l="1"/>
  <c r="A5806" i="4"/>
  <c r="B5806" i="4"/>
  <c r="C5808" i="4" l="1"/>
  <c r="B5807" i="4"/>
  <c r="A5807" i="4"/>
  <c r="C5809" i="4" l="1"/>
  <c r="A5808" i="4"/>
  <c r="B5808" i="4"/>
  <c r="C5810" i="4" l="1"/>
  <c r="A5809" i="4"/>
  <c r="B5809" i="4"/>
  <c r="C5811" i="4" l="1"/>
  <c r="B5810" i="4"/>
  <c r="A5810" i="4"/>
  <c r="C5812" i="4" l="1"/>
  <c r="B5811" i="4"/>
  <c r="A5811" i="4"/>
  <c r="C5813" i="4" l="1"/>
  <c r="B5812" i="4"/>
  <c r="A5812" i="4"/>
  <c r="C5814" i="4" l="1"/>
  <c r="A5813" i="4"/>
  <c r="B5813" i="4"/>
  <c r="C5815" i="4" l="1"/>
  <c r="A5814" i="4"/>
  <c r="B5814" i="4"/>
  <c r="C5816" i="4" l="1"/>
  <c r="B5815" i="4"/>
  <c r="A5815" i="4"/>
  <c r="C5817" i="4" l="1"/>
  <c r="B5816" i="4"/>
  <c r="A5816" i="4"/>
  <c r="C5818" i="4" l="1"/>
  <c r="A5817" i="4"/>
  <c r="B5817" i="4"/>
  <c r="C5819" i="4" l="1"/>
  <c r="A5818" i="4"/>
  <c r="B5818" i="4"/>
  <c r="C5820" i="4" l="1"/>
  <c r="B5819" i="4"/>
  <c r="A5819" i="4"/>
  <c r="C5821" i="4" l="1"/>
  <c r="A5820" i="4"/>
  <c r="B5820" i="4"/>
  <c r="C5822" i="4" l="1"/>
  <c r="A5821" i="4"/>
  <c r="B5821" i="4"/>
  <c r="C5823" i="4" l="1"/>
  <c r="A5822" i="4"/>
  <c r="B5822" i="4"/>
  <c r="C5824" i="4" l="1"/>
  <c r="B5823" i="4"/>
  <c r="A5823" i="4"/>
  <c r="C5825" i="4" l="1"/>
  <c r="B5824" i="4"/>
  <c r="A5824" i="4"/>
  <c r="C5826" i="4" l="1"/>
  <c r="A5825" i="4"/>
  <c r="B5825" i="4"/>
  <c r="C5827" i="4" l="1"/>
  <c r="A5826" i="4"/>
  <c r="B5826" i="4"/>
  <c r="C5828" i="4" l="1"/>
  <c r="B5827" i="4"/>
  <c r="A5827" i="4"/>
  <c r="C5829" i="4" l="1"/>
  <c r="B5828" i="4"/>
  <c r="A5828" i="4"/>
  <c r="C5830" i="4" l="1"/>
  <c r="B5829" i="4"/>
  <c r="A5829" i="4"/>
  <c r="C5831" i="4" l="1"/>
  <c r="A5830" i="4"/>
  <c r="B5830" i="4"/>
  <c r="C5832" i="4" l="1"/>
  <c r="B5831" i="4"/>
  <c r="A5831" i="4"/>
  <c r="C5833" i="4" l="1"/>
  <c r="B5832" i="4"/>
  <c r="A5832" i="4"/>
  <c r="C5834" i="4" l="1"/>
  <c r="A5833" i="4"/>
  <c r="B5833" i="4"/>
  <c r="C5835" i="4" l="1"/>
  <c r="A5834" i="4"/>
  <c r="B5834" i="4"/>
  <c r="C5836" i="4" l="1"/>
  <c r="B5835" i="4"/>
  <c r="A5835" i="4"/>
  <c r="C5837" i="4" l="1"/>
  <c r="B5836" i="4"/>
  <c r="A5836" i="4"/>
  <c r="C5838" i="4" l="1"/>
  <c r="A5837" i="4"/>
  <c r="B5837" i="4"/>
  <c r="C5839" i="4" l="1"/>
  <c r="A5838" i="4"/>
  <c r="B5838" i="4"/>
  <c r="C5840" i="4" l="1"/>
  <c r="B5839" i="4"/>
  <c r="A5839" i="4"/>
  <c r="C5841" i="4" l="1"/>
  <c r="B5840" i="4"/>
  <c r="A5840" i="4"/>
  <c r="C5842" i="4" l="1"/>
  <c r="A5841" i="4"/>
  <c r="B5841" i="4"/>
  <c r="C5843" i="4" l="1"/>
  <c r="B5842" i="4"/>
  <c r="A5842" i="4"/>
  <c r="C5844" i="4" l="1"/>
  <c r="A5843" i="4"/>
  <c r="B5843" i="4"/>
  <c r="B5844" i="4" l="1"/>
  <c r="A5844" i="4"/>
  <c r="C5845" i="4"/>
  <c r="C5846" i="4" l="1"/>
  <c r="A5845" i="4"/>
  <c r="B5845" i="4"/>
  <c r="A5846" i="4" l="1"/>
  <c r="C5847" i="4"/>
  <c r="B5846" i="4"/>
  <c r="C5848" i="4" l="1"/>
  <c r="B5847" i="4"/>
  <c r="A5847" i="4"/>
  <c r="C5849" i="4" l="1"/>
  <c r="B5848" i="4"/>
  <c r="A5848" i="4"/>
  <c r="C5850" i="4" l="1"/>
  <c r="A5849" i="4"/>
  <c r="B5849" i="4"/>
  <c r="C5851" i="4" l="1"/>
  <c r="B5850" i="4"/>
  <c r="A5850" i="4"/>
  <c r="C5852" i="4" l="1"/>
  <c r="A5851" i="4"/>
  <c r="B5851" i="4"/>
  <c r="C5853" i="4" l="1"/>
  <c r="B5852" i="4"/>
  <c r="A5852" i="4"/>
  <c r="C5854" i="4" l="1"/>
  <c r="B5853" i="4"/>
  <c r="A5853" i="4"/>
  <c r="C5855" i="4" l="1"/>
  <c r="A5854" i="4"/>
  <c r="B5854" i="4"/>
  <c r="C5856" i="4" l="1"/>
  <c r="B5855" i="4"/>
  <c r="A5855" i="4"/>
  <c r="C5857" i="4" l="1"/>
  <c r="B5856" i="4"/>
  <c r="A5856" i="4"/>
  <c r="C5858" i="4" l="1"/>
  <c r="A5857" i="4"/>
  <c r="B5857" i="4"/>
  <c r="C5859" i="4" l="1"/>
  <c r="B5858" i="4"/>
  <c r="A5858" i="4"/>
  <c r="C5860" i="4" l="1"/>
  <c r="A5859" i="4"/>
  <c r="B5859" i="4"/>
  <c r="C5861" i="4" l="1"/>
  <c r="B5860" i="4"/>
  <c r="A5860" i="4"/>
  <c r="C5862" i="4" l="1"/>
  <c r="A5861" i="4"/>
  <c r="B5861" i="4"/>
  <c r="C5863" i="4" l="1"/>
  <c r="A5862" i="4"/>
  <c r="B5862" i="4"/>
  <c r="C5864" i="4" l="1"/>
  <c r="A5863" i="4"/>
  <c r="B5863" i="4"/>
  <c r="C5865" i="4" l="1"/>
  <c r="B5864" i="4"/>
  <c r="A5864" i="4"/>
  <c r="C5866" i="4" l="1"/>
  <c r="A5865" i="4"/>
  <c r="B5865" i="4"/>
  <c r="C5867" i="4" l="1"/>
  <c r="A5866" i="4"/>
  <c r="B5866" i="4"/>
  <c r="C5868" i="4" l="1"/>
  <c r="B5867" i="4"/>
  <c r="A5867" i="4"/>
  <c r="C5869" i="4" l="1"/>
  <c r="B5868" i="4"/>
  <c r="A5868" i="4"/>
  <c r="C5870" i="4" l="1"/>
  <c r="B5869" i="4"/>
  <c r="A5869" i="4"/>
  <c r="C5871" i="4" l="1"/>
  <c r="A5870" i="4"/>
  <c r="B5870" i="4"/>
  <c r="C5872" i="4" l="1"/>
  <c r="B5871" i="4"/>
  <c r="A5871" i="4"/>
  <c r="C5873" i="4" l="1"/>
  <c r="B5872" i="4"/>
  <c r="A5872" i="4"/>
  <c r="C5874" i="4" l="1"/>
  <c r="A5873" i="4"/>
  <c r="B5873" i="4"/>
  <c r="C5875" i="4" l="1"/>
  <c r="A5874" i="4"/>
  <c r="B5874" i="4"/>
  <c r="C5876" i="4" l="1"/>
  <c r="B5875" i="4"/>
  <c r="A5875" i="4"/>
  <c r="C5877" i="4" l="1"/>
  <c r="A5876" i="4"/>
  <c r="B5876" i="4"/>
  <c r="C5878" i="4" l="1"/>
  <c r="A5877" i="4"/>
  <c r="B5877" i="4"/>
  <c r="C5879" i="4" l="1"/>
  <c r="B5878" i="4"/>
  <c r="A5878" i="4"/>
  <c r="C5880" i="4" l="1"/>
  <c r="A5879" i="4"/>
  <c r="B5879" i="4"/>
  <c r="C5881" i="4" l="1"/>
  <c r="B5880" i="4"/>
  <c r="A5880" i="4"/>
  <c r="C5882" i="4" l="1"/>
  <c r="A5881" i="4"/>
  <c r="B5881" i="4"/>
  <c r="C5883" i="4" l="1"/>
  <c r="A5882" i="4"/>
  <c r="B5882" i="4"/>
  <c r="C5884" i="4" l="1"/>
  <c r="B5883" i="4"/>
  <c r="A5883" i="4"/>
  <c r="C5885" i="4" l="1"/>
  <c r="B5884" i="4"/>
  <c r="A5884" i="4"/>
  <c r="C5886" i="4" l="1"/>
  <c r="B5885" i="4"/>
  <c r="A5885" i="4"/>
  <c r="C5887" i="4" l="1"/>
  <c r="A5886" i="4"/>
  <c r="B5886" i="4"/>
  <c r="C5888" i="4" l="1"/>
  <c r="B5887" i="4"/>
  <c r="A5887" i="4"/>
  <c r="C5889" i="4" l="1"/>
  <c r="A5888" i="4"/>
  <c r="B5888" i="4"/>
  <c r="C5890" i="4" l="1"/>
  <c r="A5889" i="4"/>
  <c r="B5889" i="4"/>
  <c r="C5891" i="4" l="1"/>
  <c r="B5890" i="4"/>
  <c r="A5890" i="4"/>
  <c r="C5892" i="4" l="1"/>
  <c r="B5891" i="4"/>
  <c r="A5891" i="4"/>
  <c r="C5893" i="4" l="1"/>
  <c r="A5892" i="4"/>
  <c r="B5892" i="4"/>
  <c r="C5894" i="4" l="1"/>
  <c r="A5893" i="4"/>
  <c r="B5893" i="4"/>
  <c r="C5895" i="4" l="1"/>
  <c r="A5894" i="4"/>
  <c r="B5894" i="4"/>
  <c r="C5896" i="4" l="1"/>
  <c r="B5895" i="4"/>
  <c r="A5895" i="4"/>
  <c r="C5897" i="4" l="1"/>
  <c r="B5896" i="4"/>
  <c r="A5896" i="4"/>
  <c r="C5898" i="4" l="1"/>
  <c r="A5897" i="4"/>
  <c r="B5897" i="4"/>
  <c r="C5899" i="4" l="1"/>
  <c r="B5898" i="4"/>
  <c r="A5898" i="4"/>
  <c r="C5900" i="4" l="1"/>
  <c r="B5899" i="4"/>
  <c r="A5899" i="4"/>
  <c r="C5901" i="4" l="1"/>
  <c r="A5900" i="4"/>
  <c r="B5900" i="4"/>
  <c r="C5902" i="4" l="1"/>
  <c r="A5901" i="4"/>
  <c r="B5901" i="4"/>
  <c r="C5903" i="4" l="1"/>
  <c r="B5902" i="4"/>
  <c r="A5902" i="4"/>
  <c r="C5904" i="4" l="1"/>
  <c r="B5903" i="4"/>
  <c r="A5903" i="4"/>
  <c r="C5905" i="4" l="1"/>
  <c r="B5904" i="4"/>
  <c r="A5904" i="4"/>
  <c r="C5906" i="4" l="1"/>
  <c r="A5905" i="4"/>
  <c r="B5905" i="4"/>
  <c r="C5907" i="4" l="1"/>
  <c r="B5906" i="4"/>
  <c r="A5906" i="4"/>
  <c r="C5908" i="4" l="1"/>
  <c r="B5907" i="4"/>
  <c r="A5907" i="4"/>
  <c r="C5909" i="4" l="1"/>
  <c r="B5908" i="4"/>
  <c r="A5908" i="4"/>
  <c r="C5910" i="4" l="1"/>
  <c r="A5909" i="4"/>
  <c r="B5909" i="4"/>
  <c r="C5911" i="4" l="1"/>
  <c r="A5910" i="4"/>
  <c r="B5910" i="4"/>
  <c r="C5912" i="4" l="1"/>
  <c r="B5911" i="4"/>
  <c r="A5911" i="4"/>
  <c r="C5913" i="4" l="1"/>
  <c r="B5912" i="4"/>
  <c r="A5912" i="4"/>
  <c r="C5914" i="4" l="1"/>
  <c r="A5913" i="4"/>
  <c r="B5913" i="4"/>
  <c r="C5915" i="4" l="1"/>
  <c r="A5914" i="4"/>
  <c r="B5914" i="4"/>
  <c r="C5916" i="4" l="1"/>
  <c r="B5915" i="4"/>
  <c r="A5915" i="4"/>
  <c r="C5917" i="4" l="1"/>
  <c r="B5916" i="4"/>
  <c r="A5916" i="4"/>
  <c r="C5918" i="4" l="1"/>
  <c r="A5917" i="4"/>
  <c r="B5917" i="4"/>
  <c r="C5919" i="4" l="1"/>
  <c r="A5918" i="4"/>
  <c r="B5918" i="4"/>
  <c r="C5920" i="4" l="1"/>
  <c r="A5919" i="4"/>
  <c r="B5919" i="4"/>
  <c r="C5921" i="4" l="1"/>
  <c r="A5920" i="4"/>
  <c r="B5920" i="4"/>
  <c r="C5922" i="4" l="1"/>
  <c r="A5921" i="4"/>
  <c r="B5921" i="4"/>
  <c r="C5923" i="4" l="1"/>
  <c r="B5922" i="4"/>
  <c r="A5922" i="4"/>
  <c r="C5924" i="4" l="1"/>
  <c r="A5923" i="4"/>
  <c r="B5923" i="4"/>
  <c r="C5925" i="4" l="1"/>
  <c r="A5924" i="4"/>
  <c r="B5924" i="4"/>
  <c r="C5926" i="4" l="1"/>
  <c r="A5925" i="4"/>
  <c r="B5925" i="4"/>
  <c r="C5927" i="4" l="1"/>
  <c r="A5926" i="4"/>
  <c r="B5926" i="4"/>
  <c r="C5928" i="4" l="1"/>
  <c r="B5927" i="4"/>
  <c r="A5927" i="4"/>
  <c r="C5929" i="4" l="1"/>
  <c r="B5928" i="4"/>
  <c r="A5928" i="4"/>
  <c r="C5930" i="4" l="1"/>
  <c r="B5929" i="4"/>
  <c r="A5929" i="4"/>
  <c r="C5931" i="4" l="1"/>
  <c r="B5930" i="4"/>
  <c r="A5930" i="4"/>
  <c r="C5932" i="4" l="1"/>
  <c r="B5931" i="4"/>
  <c r="A5931" i="4"/>
  <c r="C5933" i="4" l="1"/>
  <c r="B5932" i="4"/>
  <c r="A5932" i="4"/>
  <c r="C5934" i="4" l="1"/>
  <c r="B5933" i="4"/>
  <c r="A5933" i="4"/>
  <c r="C5935" i="4" l="1"/>
  <c r="A5934" i="4"/>
  <c r="B5934" i="4"/>
  <c r="C5936" i="4" l="1"/>
  <c r="A5935" i="4"/>
  <c r="B5935" i="4"/>
  <c r="C5937" i="4" l="1"/>
  <c r="B5936" i="4"/>
  <c r="A5936" i="4"/>
  <c r="C5938" i="4" l="1"/>
  <c r="B5937" i="4"/>
  <c r="A5937" i="4"/>
  <c r="C5939" i="4" l="1"/>
  <c r="A5938" i="4"/>
  <c r="B5938" i="4"/>
  <c r="C5940" i="4" l="1"/>
  <c r="B5939" i="4"/>
  <c r="A5939" i="4"/>
  <c r="C5941" i="4" l="1"/>
  <c r="B5940" i="4"/>
  <c r="A5940" i="4"/>
  <c r="C5942" i="4" l="1"/>
  <c r="A5941" i="4"/>
  <c r="B5941" i="4"/>
  <c r="C5943" i="4" l="1"/>
  <c r="A5942" i="4"/>
  <c r="B5942" i="4"/>
  <c r="C5944" i="4" l="1"/>
  <c r="B5943" i="4"/>
  <c r="A5943" i="4"/>
  <c r="C5945" i="4" l="1"/>
  <c r="B5944" i="4"/>
  <c r="A5944" i="4"/>
  <c r="C5946" i="4" l="1"/>
  <c r="A5945" i="4"/>
  <c r="B5945" i="4"/>
  <c r="C5947" i="4" l="1"/>
  <c r="A5946" i="4"/>
  <c r="B5946" i="4"/>
  <c r="C5948" i="4" l="1"/>
  <c r="B5947" i="4"/>
  <c r="A5947" i="4"/>
  <c r="C5949" i="4" l="1"/>
  <c r="A5948" i="4"/>
  <c r="B5948" i="4"/>
  <c r="C5950" i="4" l="1"/>
  <c r="B5949" i="4"/>
  <c r="A5949" i="4"/>
  <c r="C5951" i="4" l="1"/>
  <c r="A5950" i="4"/>
  <c r="B5950" i="4"/>
  <c r="C5952" i="4" l="1"/>
  <c r="B5951" i="4"/>
  <c r="A5951" i="4"/>
  <c r="C5953" i="4" l="1"/>
  <c r="B5952" i="4"/>
  <c r="A5952" i="4"/>
  <c r="C5954" i="4" l="1"/>
  <c r="B5953" i="4"/>
  <c r="A5953" i="4"/>
  <c r="C5955" i="4" l="1"/>
  <c r="B5954" i="4"/>
  <c r="A5954" i="4"/>
  <c r="C5956" i="4" l="1"/>
  <c r="B5955" i="4"/>
  <c r="A5955" i="4"/>
  <c r="C5957" i="4" l="1"/>
  <c r="B5956" i="4"/>
  <c r="A5956" i="4"/>
  <c r="C5958" i="4" l="1"/>
  <c r="B5957" i="4"/>
  <c r="A5957" i="4"/>
  <c r="C5959" i="4" l="1"/>
  <c r="A5958" i="4"/>
  <c r="B5958" i="4"/>
  <c r="C5960" i="4" l="1"/>
  <c r="B5959" i="4"/>
  <c r="A5959" i="4"/>
  <c r="C5961" i="4" l="1"/>
  <c r="B5960" i="4"/>
  <c r="A5960" i="4"/>
  <c r="C5962" i="4" l="1"/>
  <c r="B5961" i="4"/>
  <c r="A5961" i="4"/>
  <c r="C5963" i="4" l="1"/>
  <c r="A5962" i="4"/>
  <c r="B5962" i="4"/>
  <c r="C5964" i="4" l="1"/>
  <c r="B5963" i="4"/>
  <c r="A5963" i="4"/>
  <c r="C5965" i="4" l="1"/>
  <c r="B5964" i="4"/>
  <c r="A5964" i="4"/>
  <c r="C5966" i="4" l="1"/>
  <c r="A5965" i="4"/>
  <c r="B5965" i="4"/>
  <c r="C5967" i="4" l="1"/>
  <c r="A5966" i="4"/>
  <c r="B5966" i="4"/>
  <c r="C5968" i="4" l="1"/>
  <c r="A5967" i="4"/>
  <c r="B5967" i="4"/>
  <c r="C5969" i="4" l="1"/>
  <c r="B5968" i="4"/>
  <c r="A5968" i="4"/>
  <c r="C5970" i="4" l="1"/>
  <c r="A5969" i="4"/>
  <c r="B5969" i="4"/>
  <c r="C5971" i="4" l="1"/>
  <c r="B5970" i="4"/>
  <c r="A5970" i="4"/>
  <c r="C5972" i="4" l="1"/>
  <c r="B5971" i="4"/>
  <c r="A5971" i="4"/>
  <c r="B5972" i="4" l="1"/>
  <c r="A5972" i="4"/>
  <c r="C5973" i="4"/>
  <c r="C5974" i="4" l="1"/>
  <c r="A5973" i="4"/>
  <c r="B5973" i="4"/>
  <c r="A5974" i="4" l="1"/>
  <c r="B5974" i="4"/>
  <c r="C5975" i="4"/>
  <c r="C5976" i="4" l="1"/>
  <c r="B5975" i="4"/>
  <c r="A5975" i="4"/>
  <c r="C5977" i="4" l="1"/>
  <c r="B5976" i="4"/>
  <c r="A5976" i="4"/>
  <c r="C5978" i="4" l="1"/>
  <c r="A5977" i="4"/>
  <c r="B5977" i="4"/>
  <c r="C5979" i="4" l="1"/>
  <c r="A5978" i="4"/>
  <c r="B5978" i="4"/>
  <c r="C5980" i="4" l="1"/>
  <c r="B5979" i="4"/>
  <c r="A5979" i="4"/>
  <c r="C5981" i="4" l="1"/>
  <c r="A5980" i="4"/>
  <c r="B5980" i="4"/>
  <c r="C5982" i="4" l="1"/>
  <c r="A5981" i="4"/>
  <c r="B5981" i="4"/>
  <c r="C5983" i="4" l="1"/>
  <c r="A5982" i="4"/>
  <c r="B5982" i="4"/>
  <c r="C5984" i="4" l="1"/>
  <c r="B5983" i="4"/>
  <c r="A5983" i="4"/>
  <c r="C5985" i="4" l="1"/>
  <c r="B5984" i="4"/>
  <c r="A5984" i="4"/>
  <c r="C5986" i="4" l="1"/>
  <c r="A5985" i="4"/>
  <c r="B5985" i="4"/>
  <c r="C5987" i="4" l="1"/>
  <c r="A5986" i="4"/>
  <c r="B5986" i="4"/>
  <c r="C5988" i="4" l="1"/>
  <c r="B5987" i="4"/>
  <c r="A5987" i="4"/>
  <c r="C5989" i="4" l="1"/>
  <c r="B5988" i="4"/>
  <c r="A5988" i="4"/>
  <c r="C5990" i="4" l="1"/>
  <c r="A5989" i="4"/>
  <c r="B5989" i="4"/>
  <c r="C5991" i="4" l="1"/>
  <c r="A5990" i="4"/>
  <c r="B5990" i="4"/>
  <c r="C5992" i="4" l="1"/>
  <c r="B5991" i="4"/>
  <c r="A5991" i="4"/>
  <c r="C5993" i="4" l="1"/>
  <c r="B5992" i="4"/>
  <c r="A5992" i="4"/>
  <c r="C5994" i="4" l="1"/>
  <c r="B5993" i="4"/>
  <c r="A5993" i="4"/>
  <c r="C5995" i="4" l="1"/>
  <c r="A5994" i="4"/>
  <c r="B5994" i="4"/>
  <c r="C5996" i="4" l="1"/>
  <c r="B5995" i="4"/>
  <c r="A5995" i="4"/>
  <c r="C5997" i="4" l="1"/>
  <c r="B5996" i="4"/>
  <c r="A5996" i="4"/>
  <c r="C5998" i="4" l="1"/>
  <c r="A5997" i="4"/>
  <c r="B5997" i="4"/>
  <c r="C5999" i="4" l="1"/>
  <c r="A5998" i="4"/>
  <c r="B5998" i="4"/>
  <c r="C6000" i="4" l="1"/>
  <c r="B5999" i="4"/>
  <c r="A5999" i="4"/>
  <c r="C6001" i="4" l="1"/>
  <c r="B6000" i="4"/>
  <c r="A6000" i="4"/>
  <c r="C6002" i="4" l="1"/>
  <c r="B6001" i="4"/>
  <c r="A6001" i="4"/>
  <c r="C6003" i="4" l="1"/>
  <c r="B6002" i="4"/>
  <c r="A6002" i="4"/>
  <c r="C6004" i="4" l="1"/>
  <c r="B6003" i="4"/>
  <c r="A6003" i="4"/>
  <c r="C6005" i="4" l="1"/>
  <c r="B6004" i="4"/>
  <c r="A6004" i="4"/>
  <c r="C6006" i="4" l="1"/>
  <c r="A6005" i="4"/>
  <c r="B6005" i="4"/>
  <c r="C6007" i="4" l="1"/>
  <c r="A6006" i="4"/>
  <c r="B6006" i="4"/>
  <c r="C6008" i="4" l="1"/>
  <c r="B6007" i="4"/>
  <c r="A6007" i="4"/>
  <c r="C6009" i="4" l="1"/>
  <c r="B6008" i="4"/>
  <c r="A6008" i="4"/>
  <c r="C6010" i="4" l="1"/>
  <c r="A6009" i="4"/>
  <c r="B6009" i="4"/>
  <c r="C6011" i="4" l="1"/>
  <c r="A6010" i="4"/>
  <c r="B6010" i="4"/>
  <c r="C6012" i="4" l="1"/>
  <c r="B6011" i="4"/>
  <c r="A6011" i="4"/>
  <c r="C6013" i="4" l="1"/>
  <c r="B6012" i="4"/>
  <c r="A6012" i="4"/>
  <c r="C6014" i="4" l="1"/>
  <c r="A6013" i="4"/>
  <c r="B6013" i="4"/>
  <c r="C6015" i="4" l="1"/>
  <c r="B6014" i="4"/>
  <c r="A6014" i="4"/>
  <c r="C6016" i="4" l="1"/>
  <c r="A6015" i="4"/>
  <c r="B6015" i="4"/>
  <c r="C6017" i="4" l="1"/>
  <c r="A6016" i="4"/>
  <c r="B6016" i="4"/>
  <c r="C6018" i="4" l="1"/>
  <c r="A6017" i="4"/>
  <c r="B6017" i="4"/>
  <c r="C6019" i="4" l="1"/>
  <c r="A6018" i="4"/>
  <c r="B6018" i="4"/>
  <c r="C6020" i="4" l="1"/>
  <c r="B6019" i="4"/>
  <c r="A6019" i="4"/>
  <c r="C6021" i="4" l="1"/>
  <c r="B6020" i="4"/>
  <c r="A6020" i="4"/>
  <c r="C6022" i="4" l="1"/>
  <c r="A6021" i="4"/>
  <c r="B6021" i="4"/>
  <c r="C6023" i="4" l="1"/>
  <c r="A6022" i="4"/>
  <c r="B6022" i="4"/>
  <c r="C6024" i="4" l="1"/>
  <c r="A6023" i="4"/>
  <c r="B6023" i="4"/>
  <c r="C6025" i="4" l="1"/>
  <c r="B6024" i="4"/>
  <c r="A6024" i="4"/>
  <c r="C6026" i="4" l="1"/>
  <c r="A6025" i="4"/>
  <c r="B6025" i="4"/>
  <c r="C6027" i="4" l="1"/>
  <c r="A6026" i="4"/>
  <c r="B6026" i="4"/>
  <c r="C6028" i="4" l="1"/>
  <c r="B6027" i="4"/>
  <c r="A6027" i="4"/>
  <c r="C6029" i="4" l="1"/>
  <c r="B6028" i="4"/>
  <c r="A6028" i="4"/>
  <c r="C6030" i="4" l="1"/>
  <c r="A6029" i="4"/>
  <c r="B6029" i="4"/>
  <c r="C6031" i="4" l="1"/>
  <c r="A6030" i="4"/>
  <c r="B6030" i="4"/>
  <c r="C6032" i="4" l="1"/>
  <c r="B6031" i="4"/>
  <c r="A6031" i="4"/>
  <c r="C6033" i="4" l="1"/>
  <c r="B6032" i="4"/>
  <c r="A6032" i="4"/>
  <c r="C6034" i="4" l="1"/>
  <c r="B6033" i="4"/>
  <c r="A6033" i="4"/>
  <c r="C6035" i="4" l="1"/>
  <c r="B6034" i="4"/>
  <c r="A6034" i="4"/>
  <c r="C6036" i="4" l="1"/>
  <c r="B6035" i="4"/>
  <c r="A6035" i="4"/>
  <c r="C6037" i="4" l="1"/>
  <c r="B6036" i="4"/>
  <c r="A6036" i="4"/>
  <c r="C6038" i="4" l="1"/>
  <c r="A6037" i="4"/>
  <c r="B6037" i="4"/>
  <c r="C6039" i="4" l="1"/>
  <c r="A6038" i="4"/>
  <c r="B6038" i="4"/>
  <c r="C6040" i="4" l="1"/>
  <c r="B6039" i="4"/>
  <c r="A6039" i="4"/>
  <c r="C6041" i="4" l="1"/>
  <c r="A6040" i="4"/>
  <c r="B6040" i="4"/>
  <c r="C6042" i="4" l="1"/>
  <c r="A6041" i="4"/>
  <c r="B6041" i="4"/>
  <c r="C6043" i="4" l="1"/>
  <c r="A6042" i="4"/>
  <c r="B6042" i="4"/>
  <c r="C6044" i="4" l="1"/>
  <c r="B6043" i="4"/>
  <c r="A6043" i="4"/>
  <c r="C6045" i="4" l="1"/>
  <c r="B6044" i="4"/>
  <c r="A6044" i="4"/>
  <c r="C6046" i="4" l="1"/>
  <c r="A6045" i="4"/>
  <c r="B6045" i="4"/>
  <c r="C6047" i="4" l="1"/>
  <c r="A6046" i="4"/>
  <c r="B6046" i="4"/>
  <c r="C6048" i="4" l="1"/>
  <c r="B6047" i="4"/>
  <c r="A6047" i="4"/>
  <c r="C6049" i="4" l="1"/>
  <c r="A6048" i="4"/>
  <c r="B6048" i="4"/>
  <c r="C6050" i="4" l="1"/>
  <c r="A6049" i="4"/>
  <c r="B6049" i="4"/>
  <c r="C6051" i="4" l="1"/>
  <c r="A6050" i="4"/>
  <c r="B6050" i="4"/>
  <c r="C6052" i="4" l="1"/>
  <c r="B6051" i="4"/>
  <c r="A6051" i="4"/>
  <c r="C6053" i="4" l="1"/>
  <c r="B6052" i="4"/>
  <c r="A6052" i="4"/>
  <c r="C6054" i="4" l="1"/>
  <c r="B6053" i="4"/>
  <c r="A6053" i="4"/>
  <c r="C6055" i="4" l="1"/>
  <c r="A6054" i="4"/>
  <c r="B6054" i="4"/>
  <c r="C6056" i="4" l="1"/>
  <c r="B6055" i="4"/>
  <c r="A6055" i="4"/>
  <c r="C6057" i="4" l="1"/>
  <c r="B6056" i="4"/>
  <c r="A6056" i="4"/>
  <c r="C6058" i="4" l="1"/>
  <c r="A6057" i="4"/>
  <c r="B6057" i="4"/>
  <c r="C6059" i="4" l="1"/>
  <c r="A6058" i="4"/>
  <c r="B6058" i="4"/>
  <c r="C6060" i="4" l="1"/>
  <c r="A6059" i="4"/>
  <c r="B6059" i="4"/>
  <c r="C6061" i="4" l="1"/>
  <c r="B6060" i="4"/>
  <c r="A6060" i="4"/>
  <c r="C6062" i="4" l="1"/>
  <c r="A6061" i="4"/>
  <c r="B6061" i="4"/>
  <c r="C6063" i="4" l="1"/>
  <c r="A6062" i="4"/>
  <c r="B6062" i="4"/>
  <c r="C6064" i="4" l="1"/>
  <c r="B6063" i="4"/>
  <c r="A6063" i="4"/>
  <c r="C6065" i="4" l="1"/>
  <c r="B6064" i="4"/>
  <c r="A6064" i="4"/>
  <c r="C6066" i="4" l="1"/>
  <c r="A6065" i="4"/>
  <c r="B6065" i="4"/>
  <c r="C6067" i="4" l="1"/>
  <c r="B6066" i="4"/>
  <c r="A6066" i="4"/>
  <c r="C6068" i="4" l="1"/>
  <c r="B6067" i="4"/>
  <c r="A6067" i="4"/>
  <c r="C6069" i="4" l="1"/>
  <c r="B6068" i="4"/>
  <c r="A6068" i="4"/>
  <c r="C6070" i="4" l="1"/>
  <c r="A6069" i="4"/>
  <c r="B6069" i="4"/>
  <c r="C6071" i="4" l="1"/>
  <c r="B6070" i="4"/>
  <c r="A6070" i="4"/>
  <c r="C6072" i="4" l="1"/>
  <c r="B6071" i="4"/>
  <c r="A6071" i="4"/>
  <c r="C6073" i="4" l="1"/>
  <c r="B6072" i="4"/>
  <c r="A6072" i="4"/>
  <c r="C6074" i="4" l="1"/>
  <c r="A6073" i="4"/>
  <c r="B6073" i="4"/>
  <c r="C6075" i="4" l="1"/>
  <c r="A6074" i="4"/>
  <c r="B6074" i="4"/>
  <c r="C6076" i="4" l="1"/>
  <c r="B6075" i="4"/>
  <c r="A6075" i="4"/>
  <c r="C6077" i="4" l="1"/>
  <c r="B6076" i="4"/>
  <c r="A6076" i="4"/>
  <c r="C6078" i="4" l="1"/>
  <c r="A6077" i="4"/>
  <c r="B6077" i="4"/>
  <c r="C6079" i="4" l="1"/>
  <c r="A6078" i="4"/>
  <c r="B6078" i="4"/>
  <c r="C6080" i="4" l="1"/>
  <c r="B6079" i="4"/>
  <c r="A6079" i="4"/>
  <c r="C6081" i="4" l="1"/>
  <c r="A6080" i="4"/>
  <c r="B6080" i="4"/>
  <c r="C6082" i="4" l="1"/>
  <c r="A6081" i="4"/>
  <c r="B6081" i="4"/>
  <c r="C6083" i="4" l="1"/>
  <c r="A6082" i="4"/>
  <c r="B6082" i="4"/>
  <c r="C6084" i="4" l="1"/>
  <c r="B6083" i="4"/>
  <c r="A6083" i="4"/>
  <c r="C6085" i="4" l="1"/>
  <c r="B6084" i="4"/>
  <c r="A6084" i="4"/>
  <c r="C6086" i="4" l="1"/>
  <c r="A6085" i="4"/>
  <c r="B6085" i="4"/>
  <c r="C6087" i="4" l="1"/>
  <c r="A6086" i="4"/>
  <c r="B6086" i="4"/>
  <c r="C6088" i="4" l="1"/>
  <c r="B6087" i="4"/>
  <c r="A6087" i="4"/>
  <c r="C6089" i="4" l="1"/>
  <c r="B6088" i="4"/>
  <c r="A6088" i="4"/>
  <c r="C6090" i="4" l="1"/>
  <c r="A6089" i="4"/>
  <c r="B6089" i="4"/>
  <c r="C6091" i="4" l="1"/>
  <c r="A6090" i="4"/>
  <c r="B6090" i="4"/>
  <c r="C6092" i="4" l="1"/>
  <c r="B6091" i="4"/>
  <c r="A6091" i="4"/>
  <c r="C6093" i="4" l="1"/>
  <c r="A6092" i="4"/>
  <c r="B6092" i="4"/>
  <c r="C6094" i="4" l="1"/>
  <c r="A6093" i="4"/>
  <c r="B6093" i="4"/>
  <c r="C6095" i="4" l="1"/>
  <c r="A6094" i="4"/>
  <c r="B6094" i="4"/>
  <c r="C6096" i="4" l="1"/>
  <c r="B6095" i="4"/>
  <c r="A6095" i="4"/>
  <c r="C6097" i="4" l="1"/>
  <c r="B6096" i="4"/>
  <c r="A6096" i="4"/>
  <c r="C6098" i="4" l="1"/>
  <c r="A6097" i="4"/>
  <c r="B6097" i="4"/>
  <c r="C6099" i="4" l="1"/>
  <c r="A6098" i="4"/>
  <c r="B6098" i="4"/>
  <c r="C6100" i="4" l="1"/>
  <c r="B6099" i="4"/>
  <c r="A6099" i="4"/>
  <c r="B6100" i="4" l="1"/>
  <c r="A6100" i="4"/>
  <c r="C6101" i="4"/>
  <c r="C6102" i="4" l="1"/>
  <c r="A6101" i="4"/>
  <c r="B6101" i="4"/>
  <c r="A6102" i="4" l="1"/>
  <c r="C6103" i="4"/>
  <c r="B6102" i="4"/>
  <c r="C6104" i="4" l="1"/>
  <c r="B6103" i="4"/>
  <c r="A6103" i="4"/>
  <c r="C6105" i="4" l="1"/>
  <c r="B6104" i="4"/>
  <c r="A6104" i="4"/>
  <c r="C6106" i="4" l="1"/>
  <c r="A6105" i="4"/>
  <c r="B6105" i="4"/>
  <c r="C6107" i="4" l="1"/>
  <c r="A6106" i="4"/>
  <c r="B6106" i="4"/>
  <c r="C6108" i="4" l="1"/>
  <c r="B6107" i="4"/>
  <c r="A6107" i="4"/>
  <c r="C6109" i="4" l="1"/>
  <c r="A6108" i="4"/>
  <c r="B6108" i="4"/>
  <c r="C6110" i="4" l="1"/>
  <c r="A6109" i="4"/>
  <c r="B6109" i="4"/>
  <c r="C6111" i="4" l="1"/>
  <c r="A6110" i="4"/>
  <c r="B6110" i="4"/>
  <c r="C6112" i="4" l="1"/>
  <c r="B6111" i="4"/>
  <c r="A6111" i="4"/>
  <c r="C6113" i="4" l="1"/>
  <c r="B6112" i="4"/>
  <c r="A6112" i="4"/>
  <c r="C6114" i="4" l="1"/>
  <c r="A6113" i="4"/>
  <c r="B6113" i="4"/>
  <c r="C6115" i="4" l="1"/>
  <c r="B6114" i="4"/>
  <c r="A6114" i="4"/>
  <c r="C6116" i="4" l="1"/>
  <c r="B6115" i="4"/>
  <c r="A6115" i="4"/>
  <c r="C6117" i="4" l="1"/>
  <c r="B6116" i="4"/>
  <c r="A6116" i="4"/>
  <c r="C6118" i="4" l="1"/>
  <c r="A6117" i="4"/>
  <c r="B6117" i="4"/>
  <c r="C6119" i="4" l="1"/>
  <c r="A6118" i="4"/>
  <c r="B6118" i="4"/>
  <c r="C6120" i="4" l="1"/>
  <c r="B6119" i="4"/>
  <c r="A6119" i="4"/>
  <c r="C6121" i="4" l="1"/>
  <c r="B6120" i="4"/>
  <c r="A6120" i="4"/>
  <c r="C6122" i="4" l="1"/>
  <c r="A6121" i="4"/>
  <c r="B6121" i="4"/>
  <c r="C6123" i="4" l="1"/>
  <c r="A6122" i="4"/>
  <c r="B6122" i="4"/>
  <c r="C6124" i="4" l="1"/>
  <c r="B6123" i="4"/>
  <c r="A6123" i="4"/>
  <c r="C6125" i="4" l="1"/>
  <c r="B6124" i="4"/>
  <c r="A6124" i="4"/>
  <c r="C6126" i="4" l="1"/>
  <c r="A6125" i="4"/>
  <c r="B6125" i="4"/>
  <c r="C6127" i="4" l="1"/>
  <c r="A6126" i="4"/>
  <c r="B6126" i="4"/>
  <c r="C6128" i="4" l="1"/>
  <c r="B6127" i="4"/>
  <c r="A6127" i="4"/>
  <c r="C6129" i="4" l="1"/>
  <c r="B6128" i="4"/>
  <c r="A6128" i="4"/>
  <c r="C6130" i="4" l="1"/>
  <c r="A6129" i="4"/>
  <c r="B6129" i="4"/>
  <c r="C6131" i="4" l="1"/>
  <c r="B6130" i="4"/>
  <c r="A6130" i="4"/>
  <c r="C6132" i="4" l="1"/>
  <c r="B6131" i="4"/>
  <c r="A6131" i="4"/>
  <c r="C6133" i="4" l="1"/>
  <c r="B6132" i="4"/>
  <c r="A6132" i="4"/>
  <c r="C6134" i="4" l="1"/>
  <c r="A6133" i="4"/>
  <c r="B6133" i="4"/>
  <c r="C6135" i="4" l="1"/>
  <c r="A6134" i="4"/>
  <c r="B6134" i="4"/>
  <c r="C6136" i="4" l="1"/>
  <c r="B6135" i="4"/>
  <c r="A6135" i="4"/>
  <c r="C6137" i="4" l="1"/>
  <c r="B6136" i="4"/>
  <c r="A6136" i="4"/>
  <c r="C6138" i="4" l="1"/>
  <c r="A6137" i="4"/>
  <c r="B6137" i="4"/>
  <c r="C6139" i="4" l="1"/>
  <c r="A6138" i="4"/>
  <c r="B6138" i="4"/>
  <c r="C6140" i="4" l="1"/>
  <c r="B6139" i="4"/>
  <c r="A6139" i="4"/>
  <c r="C6141" i="4" l="1"/>
  <c r="B6140" i="4"/>
  <c r="A6140" i="4"/>
  <c r="C6142" i="4" l="1"/>
  <c r="A6141" i="4"/>
  <c r="B6141" i="4"/>
  <c r="C6143" i="4" l="1"/>
  <c r="B6142" i="4"/>
  <c r="A6142" i="4"/>
  <c r="C6144" i="4" l="1"/>
  <c r="B6143" i="4"/>
  <c r="A6143" i="4"/>
  <c r="C6145" i="4" l="1"/>
  <c r="B6144" i="4"/>
  <c r="A6144" i="4"/>
  <c r="C6146" i="4" l="1"/>
  <c r="A6145" i="4"/>
  <c r="B6145" i="4"/>
  <c r="C6147" i="4" l="1"/>
  <c r="B6146" i="4"/>
  <c r="A6146" i="4"/>
  <c r="C6148" i="4" l="1"/>
  <c r="B6147" i="4"/>
  <c r="A6147" i="4"/>
  <c r="C6149" i="4" l="1"/>
  <c r="B6148" i="4"/>
  <c r="A6148" i="4"/>
  <c r="C6150" i="4" l="1"/>
  <c r="A6149" i="4"/>
  <c r="B6149" i="4"/>
  <c r="C6151" i="4" l="1"/>
  <c r="A6150" i="4"/>
  <c r="B6150" i="4"/>
  <c r="C6152" i="4" l="1"/>
  <c r="B6151" i="4"/>
  <c r="A6151" i="4"/>
  <c r="C6153" i="4" l="1"/>
  <c r="B6152" i="4"/>
  <c r="A6152" i="4"/>
  <c r="C6154" i="4" l="1"/>
  <c r="A6153" i="4"/>
  <c r="B6153" i="4"/>
  <c r="C6155" i="4" l="1"/>
  <c r="A6154" i="4"/>
  <c r="B6154" i="4"/>
  <c r="C6156" i="4" l="1"/>
  <c r="B6155" i="4"/>
  <c r="A6155" i="4"/>
  <c r="C6157" i="4" l="1"/>
  <c r="B6156" i="4"/>
  <c r="A6156" i="4"/>
  <c r="C6158" i="4" l="1"/>
  <c r="A6157" i="4"/>
  <c r="B6157" i="4"/>
  <c r="C6159" i="4" l="1"/>
  <c r="A6158" i="4"/>
  <c r="B6158" i="4"/>
  <c r="C6160" i="4" l="1"/>
  <c r="B6159" i="4"/>
  <c r="A6159" i="4"/>
  <c r="C6161" i="4" l="1"/>
  <c r="B6160" i="4"/>
  <c r="A6160" i="4"/>
  <c r="C6162" i="4" l="1"/>
  <c r="A6161" i="4"/>
  <c r="B6161" i="4"/>
  <c r="C6163" i="4" l="1"/>
  <c r="A6162" i="4"/>
  <c r="B6162" i="4"/>
  <c r="C6164" i="4" l="1"/>
  <c r="B6163" i="4"/>
  <c r="A6163" i="4"/>
  <c r="C6165" i="4" l="1"/>
  <c r="B6164" i="4"/>
  <c r="A6164" i="4"/>
  <c r="C6166" i="4" l="1"/>
  <c r="A6165" i="4"/>
  <c r="B6165" i="4"/>
  <c r="C6167" i="4" l="1"/>
  <c r="A6166" i="4"/>
  <c r="B6166" i="4"/>
  <c r="C6168" i="4" l="1"/>
  <c r="B6167" i="4"/>
  <c r="A6167" i="4"/>
  <c r="C6169" i="4" l="1"/>
  <c r="B6168" i="4"/>
  <c r="A6168" i="4"/>
  <c r="C6170" i="4" l="1"/>
  <c r="A6169" i="4"/>
  <c r="B6169" i="4"/>
  <c r="C6171" i="4" l="1"/>
  <c r="A6170" i="4"/>
  <c r="B6170" i="4"/>
  <c r="C6172" i="4" l="1"/>
  <c r="A6171" i="4"/>
  <c r="B6171" i="4"/>
  <c r="C6173" i="4" l="1"/>
  <c r="B6172" i="4"/>
  <c r="A6172" i="4"/>
  <c r="C6174" i="4" l="1"/>
  <c r="A6173" i="4"/>
  <c r="B6173" i="4"/>
  <c r="C6175" i="4" l="1"/>
  <c r="A6174" i="4"/>
  <c r="B6174" i="4"/>
  <c r="C6176" i="4" l="1"/>
  <c r="B6175" i="4"/>
  <c r="A6175" i="4"/>
  <c r="C6177" i="4" l="1"/>
  <c r="B6176" i="4"/>
  <c r="A6176" i="4"/>
  <c r="C6178" i="4" l="1"/>
  <c r="B6177" i="4"/>
  <c r="A6177" i="4"/>
  <c r="C6179" i="4" l="1"/>
  <c r="B6178" i="4"/>
  <c r="A6178" i="4"/>
  <c r="C6180" i="4" l="1"/>
  <c r="B6179" i="4"/>
  <c r="A6179" i="4"/>
  <c r="C6181" i="4" l="1"/>
  <c r="B6180" i="4"/>
  <c r="A6180" i="4"/>
  <c r="C6182" i="4" l="1"/>
  <c r="B6181" i="4"/>
  <c r="A6181" i="4"/>
  <c r="C6183" i="4" l="1"/>
  <c r="A6182" i="4"/>
  <c r="B6182" i="4"/>
  <c r="C6184" i="4" l="1"/>
  <c r="B6183" i="4"/>
  <c r="A6183" i="4"/>
  <c r="C6185" i="4" l="1"/>
  <c r="B6184" i="4"/>
  <c r="A6184" i="4"/>
  <c r="C6186" i="4" l="1"/>
  <c r="A6185" i="4"/>
  <c r="B6185" i="4"/>
  <c r="C6187" i="4" l="1"/>
  <c r="B6186" i="4"/>
  <c r="A6186" i="4"/>
  <c r="C6188" i="4" l="1"/>
  <c r="B6187" i="4"/>
  <c r="A6187" i="4"/>
  <c r="C6189" i="4" l="1"/>
  <c r="B6188" i="4"/>
  <c r="A6188" i="4"/>
  <c r="C6190" i="4" l="1"/>
  <c r="A6189" i="4"/>
  <c r="B6189" i="4"/>
  <c r="C6191" i="4" l="1"/>
  <c r="A6190" i="4"/>
  <c r="B6190" i="4"/>
  <c r="C6192" i="4" l="1"/>
  <c r="B6191" i="4"/>
  <c r="A6191" i="4"/>
  <c r="C6193" i="4" l="1"/>
  <c r="B6192" i="4"/>
  <c r="A6192" i="4"/>
  <c r="C6194" i="4" l="1"/>
  <c r="A6193" i="4"/>
  <c r="B6193" i="4"/>
  <c r="C6195" i="4" l="1"/>
  <c r="A6194" i="4"/>
  <c r="B6194" i="4"/>
  <c r="C6196" i="4" l="1"/>
  <c r="B6195" i="4"/>
  <c r="A6195" i="4"/>
  <c r="C6197" i="4" l="1"/>
  <c r="B6196" i="4"/>
  <c r="A6196" i="4"/>
  <c r="C6198" i="4" l="1"/>
  <c r="A6197" i="4"/>
  <c r="B6197" i="4"/>
  <c r="C6199" i="4" l="1"/>
  <c r="A6198" i="4"/>
  <c r="B6198" i="4"/>
  <c r="C6200" i="4" l="1"/>
  <c r="B6199" i="4"/>
  <c r="A6199" i="4"/>
  <c r="C6201" i="4" l="1"/>
  <c r="B6200" i="4"/>
  <c r="A6200" i="4"/>
  <c r="C6202" i="4" l="1"/>
  <c r="A6201" i="4"/>
  <c r="B6201" i="4"/>
  <c r="C6203" i="4" l="1"/>
  <c r="A6202" i="4"/>
  <c r="B6202" i="4"/>
  <c r="C6204" i="4" l="1"/>
  <c r="B6203" i="4"/>
  <c r="A6203" i="4"/>
  <c r="C6205" i="4" l="1"/>
  <c r="B6204" i="4"/>
  <c r="A6204" i="4"/>
  <c r="C6206" i="4" l="1"/>
  <c r="A6205" i="4"/>
  <c r="B6205" i="4"/>
  <c r="C6207" i="4" l="1"/>
  <c r="A6206" i="4"/>
  <c r="B6206" i="4"/>
  <c r="C6208" i="4" l="1"/>
  <c r="B6207" i="4"/>
  <c r="A6207" i="4"/>
  <c r="C6209" i="4" l="1"/>
  <c r="B6208" i="4"/>
  <c r="A6208" i="4"/>
  <c r="C6210" i="4" l="1"/>
  <c r="A6209" i="4"/>
  <c r="B6209" i="4"/>
  <c r="C6211" i="4" l="1"/>
  <c r="B6210" i="4"/>
  <c r="A6210" i="4"/>
  <c r="C6212" i="4" l="1"/>
  <c r="B6211" i="4"/>
  <c r="A6211" i="4"/>
  <c r="C6213" i="4" l="1"/>
  <c r="B6212" i="4"/>
  <c r="A6212" i="4"/>
  <c r="C6214" i="4" l="1"/>
  <c r="A6213" i="4"/>
  <c r="B6213" i="4"/>
  <c r="C6215" i="4" l="1"/>
  <c r="A6214" i="4"/>
  <c r="B6214" i="4"/>
  <c r="C6216" i="4" l="1"/>
  <c r="B6215" i="4"/>
  <c r="A6215" i="4"/>
  <c r="C6217" i="4" l="1"/>
  <c r="B6216" i="4"/>
  <c r="A6216" i="4"/>
  <c r="C6218" i="4" l="1"/>
  <c r="A6217" i="4"/>
  <c r="B6217" i="4"/>
  <c r="C6219" i="4" l="1"/>
  <c r="A6218" i="4"/>
  <c r="B6218" i="4"/>
  <c r="C6220" i="4" l="1"/>
  <c r="B6219" i="4"/>
  <c r="A6219" i="4"/>
  <c r="C6221" i="4" l="1"/>
  <c r="B6220" i="4"/>
  <c r="A6220" i="4"/>
  <c r="C6222" i="4" l="1"/>
  <c r="A6221" i="4"/>
  <c r="B6221" i="4"/>
  <c r="C6223" i="4" l="1"/>
  <c r="A6222" i="4"/>
  <c r="B6222" i="4"/>
  <c r="C6224" i="4" l="1"/>
  <c r="B6223" i="4"/>
  <c r="A6223" i="4"/>
  <c r="C6225" i="4" l="1"/>
  <c r="B6224" i="4"/>
  <c r="A6224" i="4"/>
  <c r="C6226" i="4" l="1"/>
  <c r="A6225" i="4"/>
  <c r="B6225" i="4"/>
  <c r="C6227" i="4" l="1"/>
  <c r="A6226" i="4"/>
  <c r="B6226" i="4"/>
  <c r="C6228" i="4" l="1"/>
  <c r="B6227" i="4"/>
  <c r="A6227" i="4"/>
  <c r="B6228" i="4" l="1"/>
  <c r="A6228" i="4"/>
  <c r="C6229" i="4"/>
  <c r="C6230" i="4" l="1"/>
  <c r="A6229" i="4"/>
  <c r="B6229" i="4"/>
  <c r="A6230" i="4" l="1"/>
  <c r="B6230" i="4"/>
  <c r="C6231" i="4"/>
  <c r="C6232" i="4" l="1"/>
  <c r="B6231" i="4"/>
  <c r="A6231" i="4"/>
  <c r="C6233" i="4" l="1"/>
  <c r="B6232" i="4"/>
  <c r="A6232" i="4"/>
  <c r="C6234" i="4" l="1"/>
  <c r="A6233" i="4"/>
  <c r="B6233" i="4"/>
  <c r="C6235" i="4" l="1"/>
  <c r="A6234" i="4"/>
  <c r="B6234" i="4"/>
  <c r="C6236" i="4" l="1"/>
  <c r="A6235" i="4"/>
  <c r="B6235" i="4"/>
  <c r="C6237" i="4" l="1"/>
  <c r="B6236" i="4"/>
  <c r="A6236" i="4"/>
  <c r="C6238" i="4" l="1"/>
  <c r="A6237" i="4"/>
  <c r="B6237" i="4"/>
  <c r="C6239" i="4" l="1"/>
  <c r="A6238" i="4"/>
  <c r="B6238" i="4"/>
  <c r="C6240" i="4" l="1"/>
  <c r="B6239" i="4"/>
  <c r="A6239" i="4"/>
  <c r="C6241" i="4" l="1"/>
  <c r="B6240" i="4"/>
  <c r="A6240" i="4"/>
  <c r="C6242" i="4" l="1"/>
  <c r="A6241" i="4"/>
  <c r="B6241" i="4"/>
  <c r="C6243" i="4" l="1"/>
  <c r="B6242" i="4"/>
  <c r="A6242" i="4"/>
  <c r="C6244" i="4" l="1"/>
  <c r="B6243" i="4"/>
  <c r="A6243" i="4"/>
  <c r="C6245" i="4" l="1"/>
  <c r="B6244" i="4"/>
  <c r="A6244" i="4"/>
  <c r="C6246" i="4" l="1"/>
  <c r="B6245" i="4"/>
  <c r="A6245" i="4"/>
  <c r="C6247" i="4" l="1"/>
  <c r="A6246" i="4"/>
  <c r="B6246" i="4"/>
  <c r="C6248" i="4" l="1"/>
  <c r="B6247" i="4"/>
  <c r="A6247" i="4"/>
  <c r="C6249" i="4" l="1"/>
  <c r="B6248" i="4"/>
  <c r="A6248" i="4"/>
  <c r="C6250" i="4" l="1"/>
  <c r="A6249" i="4"/>
  <c r="B6249" i="4"/>
  <c r="C6251" i="4" l="1"/>
  <c r="B6250" i="4"/>
  <c r="A6250" i="4"/>
  <c r="C6252" i="4" l="1"/>
  <c r="B6251" i="4"/>
  <c r="A6251" i="4"/>
  <c r="C6253" i="4" l="1"/>
  <c r="B6252" i="4"/>
  <c r="A6252" i="4"/>
  <c r="C6254" i="4" l="1"/>
  <c r="A6253" i="4"/>
  <c r="B6253" i="4"/>
  <c r="C6255" i="4" l="1"/>
  <c r="A6254" i="4"/>
  <c r="B6254" i="4"/>
  <c r="C6256" i="4" l="1"/>
  <c r="B6255" i="4"/>
  <c r="A6255" i="4"/>
  <c r="C6257" i="4" l="1"/>
  <c r="B6256" i="4"/>
  <c r="A6256" i="4"/>
  <c r="C6258" i="4" l="1"/>
  <c r="A6257" i="4"/>
  <c r="B6257" i="4"/>
  <c r="C6259" i="4" l="1"/>
  <c r="A6258" i="4"/>
  <c r="B6258" i="4"/>
  <c r="C6260" i="4" l="1"/>
  <c r="A6259" i="4"/>
  <c r="B6259" i="4"/>
  <c r="C6261" i="4" l="1"/>
  <c r="B6260" i="4"/>
  <c r="A6260" i="4"/>
  <c r="C6262" i="4" l="1"/>
  <c r="A6261" i="4"/>
  <c r="B6261" i="4"/>
  <c r="C6263" i="4" l="1"/>
  <c r="A6262" i="4"/>
  <c r="B6262" i="4"/>
  <c r="C6264" i="4" l="1"/>
  <c r="B6263" i="4"/>
  <c r="A6263" i="4"/>
  <c r="C6265" i="4" l="1"/>
  <c r="B6264" i="4"/>
  <c r="A6264" i="4"/>
  <c r="C6266" i="4" l="1"/>
  <c r="A6265" i="4"/>
  <c r="B6265" i="4"/>
  <c r="C6267" i="4" l="1"/>
  <c r="A6266" i="4"/>
  <c r="B6266" i="4"/>
  <c r="C6268" i="4" l="1"/>
  <c r="B6267" i="4"/>
  <c r="A6267" i="4"/>
  <c r="C6269" i="4" l="1"/>
  <c r="B6268" i="4"/>
  <c r="A6268" i="4"/>
  <c r="C6270" i="4" l="1"/>
  <c r="A6269" i="4"/>
  <c r="B6269" i="4"/>
  <c r="C6271" i="4" l="1"/>
  <c r="A6270" i="4"/>
  <c r="B6270" i="4"/>
  <c r="C6272" i="4" l="1"/>
  <c r="B6271" i="4"/>
  <c r="A6271" i="4"/>
  <c r="C6273" i="4" l="1"/>
  <c r="B6272" i="4"/>
  <c r="A6272" i="4"/>
  <c r="C6274" i="4" l="1"/>
  <c r="A6273" i="4"/>
  <c r="B6273" i="4"/>
  <c r="C6275" i="4" l="1"/>
  <c r="B6274" i="4"/>
  <c r="A6274" i="4"/>
  <c r="C6276" i="4" l="1"/>
  <c r="B6275" i="4"/>
  <c r="A6275" i="4"/>
  <c r="C6277" i="4" l="1"/>
  <c r="B6276" i="4"/>
  <c r="A6276" i="4"/>
  <c r="C6278" i="4" l="1"/>
  <c r="A6277" i="4"/>
  <c r="B6277" i="4"/>
  <c r="C6279" i="4" l="1"/>
  <c r="B6278" i="4"/>
  <c r="A6278" i="4"/>
  <c r="C6280" i="4" l="1"/>
  <c r="B6279" i="4"/>
  <c r="A6279" i="4"/>
  <c r="C6281" i="4" l="1"/>
  <c r="B6280" i="4"/>
  <c r="A6280" i="4"/>
  <c r="C6282" i="4" l="1"/>
  <c r="B6281" i="4"/>
  <c r="A6281" i="4"/>
  <c r="C6283" i="4" l="1"/>
  <c r="A6282" i="4"/>
  <c r="B6282" i="4"/>
  <c r="C6284" i="4" l="1"/>
  <c r="B6283" i="4"/>
  <c r="A6283" i="4"/>
  <c r="C6285" i="4" l="1"/>
  <c r="B6284" i="4"/>
  <c r="A6284" i="4"/>
  <c r="C6286" i="4" l="1"/>
  <c r="A6285" i="4"/>
  <c r="B6285" i="4"/>
  <c r="C6287" i="4" l="1"/>
  <c r="A6286" i="4"/>
  <c r="B6286" i="4"/>
  <c r="C6288" i="4" l="1"/>
  <c r="B6287" i="4"/>
  <c r="A6287" i="4"/>
  <c r="C6289" i="4" l="1"/>
  <c r="B6288" i="4"/>
  <c r="A6288" i="4"/>
  <c r="C6290" i="4" l="1"/>
  <c r="A6289" i="4"/>
  <c r="B6289" i="4"/>
  <c r="C6291" i="4" l="1"/>
  <c r="B6290" i="4"/>
  <c r="A6290" i="4"/>
  <c r="C6292" i="4" l="1"/>
  <c r="B6291" i="4"/>
  <c r="A6291" i="4"/>
  <c r="C6293" i="4" l="1"/>
  <c r="B6292" i="4"/>
  <c r="A6292" i="4"/>
  <c r="C6294" i="4" l="1"/>
  <c r="A6293" i="4"/>
  <c r="B6293" i="4"/>
  <c r="C6295" i="4" l="1"/>
  <c r="A6294" i="4"/>
  <c r="B6294" i="4"/>
  <c r="C6296" i="4" l="1"/>
  <c r="B6295" i="4"/>
  <c r="A6295" i="4"/>
  <c r="C6297" i="4" l="1"/>
  <c r="B6296" i="4"/>
  <c r="A6296" i="4"/>
  <c r="C6298" i="4" l="1"/>
  <c r="A6297" i="4"/>
  <c r="B6297" i="4"/>
  <c r="C6299" i="4" l="1"/>
  <c r="A6298" i="4"/>
  <c r="B6298" i="4"/>
  <c r="C6300" i="4" l="1"/>
  <c r="A6299" i="4"/>
  <c r="B6299" i="4"/>
  <c r="C6301" i="4" l="1"/>
  <c r="B6300" i="4"/>
  <c r="A6300" i="4"/>
  <c r="C6302" i="4" l="1"/>
  <c r="A6301" i="4"/>
  <c r="B6301" i="4"/>
  <c r="C6303" i="4" l="1"/>
  <c r="A6302" i="4"/>
  <c r="B6302" i="4"/>
  <c r="C6304" i="4" l="1"/>
  <c r="B6303" i="4"/>
  <c r="A6303" i="4"/>
  <c r="C6305" i="4" l="1"/>
  <c r="B6304" i="4"/>
  <c r="A6304" i="4"/>
  <c r="C6306" i="4" l="1"/>
  <c r="A6305" i="4"/>
  <c r="B6305" i="4"/>
  <c r="C6307" i="4" l="1"/>
  <c r="A6306" i="4"/>
  <c r="B6306" i="4"/>
  <c r="C6308" i="4" l="1"/>
  <c r="B6307" i="4"/>
  <c r="A6307" i="4"/>
  <c r="C6309" i="4" l="1"/>
  <c r="B6308" i="4"/>
  <c r="A6308" i="4"/>
  <c r="C6310" i="4" l="1"/>
  <c r="A6309" i="4"/>
  <c r="B6309" i="4"/>
  <c r="C6311" i="4" l="1"/>
  <c r="B6310" i="4"/>
  <c r="A6310" i="4"/>
  <c r="C6312" i="4" l="1"/>
  <c r="B6311" i="4"/>
  <c r="A6311" i="4"/>
  <c r="C6313" i="4" l="1"/>
  <c r="B6312" i="4"/>
  <c r="A6312" i="4"/>
  <c r="C6314" i="4" l="1"/>
  <c r="B6313" i="4"/>
  <c r="A6313" i="4"/>
  <c r="C6315" i="4" l="1"/>
  <c r="A6314" i="4"/>
  <c r="B6314" i="4"/>
  <c r="C6316" i="4" l="1"/>
  <c r="B6315" i="4"/>
  <c r="A6315" i="4"/>
  <c r="C6317" i="4" l="1"/>
  <c r="A6316" i="4"/>
  <c r="B6316" i="4"/>
  <c r="C6318" i="4" l="1"/>
  <c r="A6317" i="4"/>
  <c r="B6317" i="4"/>
  <c r="C6319" i="4" l="1"/>
  <c r="A6318" i="4"/>
  <c r="B6318" i="4"/>
  <c r="C6320" i="4" l="1"/>
  <c r="B6319" i="4"/>
  <c r="A6319" i="4"/>
  <c r="C6321" i="4" l="1"/>
  <c r="B6320" i="4"/>
  <c r="A6320" i="4"/>
  <c r="C6322" i="4" l="1"/>
  <c r="B6321" i="4"/>
  <c r="A6321" i="4"/>
  <c r="C6323" i="4" l="1"/>
  <c r="B6322" i="4"/>
  <c r="A6322" i="4"/>
  <c r="C6324" i="4" l="1"/>
  <c r="B6323" i="4"/>
  <c r="A6323" i="4"/>
  <c r="C6325" i="4" l="1"/>
  <c r="B6324" i="4"/>
  <c r="A6324" i="4"/>
  <c r="C6326" i="4" l="1"/>
  <c r="A6325" i="4"/>
  <c r="B6325" i="4"/>
  <c r="C6327" i="4" l="1"/>
  <c r="A6326" i="4"/>
  <c r="B6326" i="4"/>
  <c r="C6328" i="4" l="1"/>
  <c r="B6327" i="4"/>
  <c r="A6327" i="4"/>
  <c r="C6329" i="4" l="1"/>
  <c r="B6328" i="4"/>
  <c r="A6328" i="4"/>
  <c r="C6330" i="4" l="1"/>
  <c r="A6329" i="4"/>
  <c r="B6329" i="4"/>
  <c r="C6331" i="4" l="1"/>
  <c r="A6330" i="4"/>
  <c r="B6330" i="4"/>
  <c r="C6332" i="4" l="1"/>
  <c r="B6331" i="4"/>
  <c r="A6331" i="4"/>
  <c r="C6333" i="4" l="1"/>
  <c r="B6332" i="4"/>
  <c r="A6332" i="4"/>
  <c r="C6334" i="4" l="1"/>
  <c r="A6333" i="4"/>
  <c r="B6333" i="4"/>
  <c r="C6335" i="4" l="1"/>
  <c r="A6334" i="4"/>
  <c r="B6334" i="4"/>
  <c r="C6336" i="4" l="1"/>
  <c r="B6335" i="4"/>
  <c r="A6335" i="4"/>
  <c r="C6337" i="4" l="1"/>
  <c r="B6336" i="4"/>
  <c r="A6336" i="4"/>
  <c r="C6338" i="4" l="1"/>
  <c r="A6337" i="4"/>
  <c r="B6337" i="4"/>
  <c r="C6339" i="4" l="1"/>
  <c r="B6338" i="4"/>
  <c r="A6338" i="4"/>
  <c r="C6340" i="4" l="1"/>
  <c r="B6339" i="4"/>
  <c r="A6339" i="4"/>
  <c r="C6341" i="4" l="1"/>
  <c r="B6340" i="4"/>
  <c r="A6340" i="4"/>
  <c r="C6342" i="4" l="1"/>
  <c r="A6341" i="4"/>
  <c r="B6341" i="4"/>
  <c r="C6343" i="4" l="1"/>
  <c r="A6342" i="4"/>
  <c r="B6342" i="4"/>
  <c r="C6344" i="4" l="1"/>
  <c r="B6343" i="4"/>
  <c r="A6343" i="4"/>
  <c r="C6345" i="4" l="1"/>
  <c r="B6344" i="4"/>
  <c r="A6344" i="4"/>
  <c r="C6346" i="4" l="1"/>
  <c r="A6345" i="4"/>
  <c r="B6345" i="4"/>
  <c r="C6347" i="4" l="1"/>
  <c r="A6346" i="4"/>
  <c r="B6346" i="4"/>
  <c r="C6348" i="4" l="1"/>
  <c r="B6347" i="4"/>
  <c r="A6347" i="4"/>
  <c r="C6349" i="4" l="1"/>
  <c r="B6348" i="4"/>
  <c r="A6348" i="4"/>
  <c r="C6350" i="4" l="1"/>
  <c r="A6349" i="4"/>
  <c r="B6349" i="4"/>
  <c r="C6351" i="4" l="1"/>
  <c r="A6350" i="4"/>
  <c r="B6350" i="4"/>
  <c r="C6352" i="4" l="1"/>
  <c r="B6351" i="4"/>
  <c r="A6351" i="4"/>
  <c r="C6353" i="4" l="1"/>
  <c r="A6352" i="4"/>
  <c r="B6352" i="4"/>
  <c r="C6354" i="4" l="1"/>
  <c r="A6353" i="4"/>
  <c r="B6353" i="4"/>
  <c r="C6355" i="4" l="1"/>
  <c r="A6354" i="4"/>
  <c r="B6354" i="4"/>
  <c r="C6356" i="4" l="1"/>
  <c r="B6355" i="4"/>
  <c r="A6355" i="4"/>
  <c r="B6356" i="4" l="1"/>
  <c r="A6356" i="4"/>
  <c r="C6357" i="4"/>
  <c r="C6358" i="4" l="1"/>
  <c r="A6357" i="4"/>
  <c r="B6357" i="4"/>
  <c r="A6358" i="4" l="1"/>
  <c r="C6359" i="4"/>
  <c r="B6358" i="4"/>
  <c r="C6360" i="4" l="1"/>
  <c r="B6359" i="4"/>
  <c r="A6359" i="4"/>
  <c r="C6361" i="4" l="1"/>
  <c r="B6360" i="4"/>
  <c r="A6360" i="4"/>
  <c r="C6362" i="4" l="1"/>
  <c r="A6361" i="4"/>
  <c r="B6361" i="4"/>
  <c r="C6363" i="4" l="1"/>
  <c r="A6362" i="4"/>
  <c r="B6362" i="4"/>
  <c r="C6364" i="4" l="1"/>
  <c r="B6363" i="4"/>
  <c r="A6363" i="4"/>
  <c r="C6365" i="4" l="1"/>
  <c r="B6364" i="4"/>
  <c r="A6364" i="4"/>
  <c r="C6366" i="4" l="1"/>
  <c r="A6365" i="4"/>
  <c r="B6365" i="4"/>
  <c r="C6367" i="4" l="1"/>
  <c r="A6366" i="4"/>
  <c r="B6366" i="4"/>
  <c r="C6368" i="4" l="1"/>
  <c r="B6367" i="4"/>
  <c r="A6367" i="4"/>
  <c r="C6369" i="4" l="1"/>
  <c r="B6368" i="4"/>
  <c r="A6368" i="4"/>
  <c r="C6370" i="4" l="1"/>
  <c r="B6369" i="4"/>
  <c r="A6369" i="4"/>
  <c r="C6371" i="4" l="1"/>
  <c r="B6370" i="4"/>
  <c r="A6370" i="4"/>
  <c r="C6372" i="4" l="1"/>
  <c r="B6371" i="4"/>
  <c r="A6371" i="4"/>
  <c r="C6373" i="4" l="1"/>
  <c r="B6372" i="4"/>
  <c r="A6372" i="4"/>
  <c r="C6374" i="4" l="1"/>
  <c r="A6373" i="4"/>
  <c r="B6373" i="4"/>
  <c r="C6375" i="4" l="1"/>
  <c r="A6374" i="4"/>
  <c r="B6374" i="4"/>
  <c r="C6376" i="4" l="1"/>
  <c r="A6375" i="4"/>
  <c r="B6375" i="4"/>
  <c r="C6377" i="4" l="1"/>
  <c r="B6376" i="4"/>
  <c r="A6376" i="4"/>
  <c r="C6378" i="4" l="1"/>
  <c r="A6377" i="4"/>
  <c r="B6377" i="4"/>
  <c r="C6379" i="4" l="1"/>
  <c r="A6378" i="4"/>
  <c r="B6378" i="4"/>
  <c r="C6380" i="4" l="1"/>
  <c r="B6379" i="4"/>
  <c r="A6379" i="4"/>
  <c r="C6381" i="4" l="1"/>
  <c r="B6380" i="4"/>
  <c r="A6380" i="4"/>
  <c r="C6382" i="4" l="1"/>
  <c r="A6381" i="4"/>
  <c r="B6381" i="4"/>
  <c r="C6383" i="4" l="1"/>
  <c r="A6382" i="4"/>
  <c r="B6382" i="4"/>
  <c r="C6384" i="4" l="1"/>
  <c r="B6383" i="4"/>
  <c r="A6383" i="4"/>
  <c r="C6385" i="4" l="1"/>
  <c r="B6384" i="4"/>
  <c r="A6384" i="4"/>
  <c r="C6386" i="4" l="1"/>
  <c r="A6385" i="4"/>
  <c r="B6385" i="4"/>
  <c r="C6387" i="4" l="1"/>
  <c r="A6386" i="4"/>
  <c r="B6386" i="4"/>
  <c r="C6388" i="4" l="1"/>
  <c r="A6387" i="4"/>
  <c r="B6387" i="4"/>
  <c r="C6389" i="4" l="1"/>
  <c r="B6388" i="4"/>
  <c r="A6388" i="4"/>
  <c r="C6390" i="4" l="1"/>
  <c r="A6389" i="4"/>
  <c r="B6389" i="4"/>
  <c r="C6391" i="4" l="1"/>
  <c r="A6390" i="4"/>
  <c r="B6390" i="4"/>
  <c r="C6392" i="4" l="1"/>
  <c r="B6391" i="4"/>
  <c r="A6391" i="4"/>
  <c r="C6393" i="4" l="1"/>
  <c r="B6392" i="4"/>
  <c r="A6392" i="4"/>
  <c r="C6394" i="4" l="1"/>
  <c r="A6393" i="4"/>
  <c r="B6393" i="4"/>
  <c r="C6395" i="4" l="1"/>
  <c r="A6394" i="4"/>
  <c r="B6394" i="4"/>
  <c r="C6396" i="4" l="1"/>
  <c r="B6395" i="4"/>
  <c r="A6395" i="4"/>
  <c r="C6397" i="4" l="1"/>
  <c r="B6396" i="4"/>
  <c r="A6396" i="4"/>
  <c r="C6398" i="4" l="1"/>
  <c r="A6397" i="4"/>
  <c r="B6397" i="4"/>
  <c r="C6399" i="4" l="1"/>
  <c r="A6398" i="4"/>
  <c r="B6398" i="4"/>
  <c r="C6400" i="4" l="1"/>
  <c r="B6399" i="4"/>
  <c r="A6399" i="4"/>
  <c r="C6401" i="4" l="1"/>
  <c r="B6400" i="4"/>
  <c r="A6400" i="4"/>
  <c r="C6402" i="4" l="1"/>
  <c r="A6401" i="4"/>
  <c r="B6401" i="4"/>
  <c r="C6403" i="4" l="1"/>
  <c r="B6402" i="4"/>
  <c r="A6402" i="4"/>
  <c r="C6404" i="4" l="1"/>
  <c r="B6403" i="4"/>
  <c r="A6403" i="4"/>
  <c r="C6405" i="4" l="1"/>
  <c r="B6404" i="4"/>
  <c r="A6404" i="4"/>
  <c r="C6406" i="4" l="1"/>
  <c r="A6405" i="4"/>
  <c r="B6405" i="4"/>
  <c r="C6407" i="4" l="1"/>
  <c r="A6406" i="4"/>
  <c r="B6406" i="4"/>
  <c r="C6408" i="4" l="1"/>
  <c r="B6407" i="4"/>
  <c r="A6407" i="4"/>
  <c r="B6408" i="4" l="1"/>
  <c r="C6409" i="4"/>
  <c r="A6408" i="4"/>
  <c r="C6410" i="4" l="1"/>
  <c r="A6409" i="4"/>
  <c r="B6409" i="4"/>
  <c r="C6411" i="4" l="1"/>
  <c r="B6410" i="4"/>
  <c r="A6410" i="4"/>
  <c r="C6412" i="4" l="1"/>
  <c r="B6411" i="4"/>
  <c r="A6411" i="4"/>
  <c r="C6413" i="4" l="1"/>
  <c r="B6412" i="4"/>
  <c r="A6412" i="4"/>
  <c r="C6414" i="4" l="1"/>
  <c r="A6413" i="4"/>
  <c r="B6413" i="4"/>
  <c r="C6415" i="4" l="1"/>
  <c r="A6414" i="4"/>
  <c r="B6414" i="4"/>
  <c r="C6416" i="4" l="1"/>
  <c r="B6415" i="4"/>
  <c r="A6415" i="4"/>
  <c r="C6417" i="4" l="1"/>
  <c r="B6416" i="4"/>
  <c r="A6416" i="4"/>
  <c r="C6418" i="4" l="1"/>
  <c r="A6417" i="4"/>
  <c r="B6417" i="4"/>
  <c r="C6419" i="4" l="1"/>
  <c r="B6418" i="4"/>
  <c r="A6418" i="4"/>
  <c r="C6420" i="4" l="1"/>
  <c r="B6419" i="4"/>
  <c r="A6419" i="4"/>
  <c r="C6421" i="4" l="1"/>
  <c r="B6420" i="4"/>
  <c r="A6420" i="4"/>
  <c r="C6422" i="4" l="1"/>
  <c r="A6421" i="4"/>
  <c r="B6421" i="4"/>
  <c r="A6422" i="4" l="1"/>
  <c r="C6423" i="4"/>
  <c r="B6422" i="4"/>
  <c r="C6424" i="4" l="1"/>
  <c r="B6423" i="4"/>
  <c r="A6423" i="4"/>
  <c r="C6425" i="4" l="1"/>
  <c r="B6424" i="4"/>
  <c r="A6424" i="4"/>
  <c r="C6426" i="4" l="1"/>
  <c r="A6425" i="4"/>
  <c r="B6425" i="4"/>
  <c r="C6427" i="4" l="1"/>
  <c r="A6426" i="4"/>
  <c r="B6426" i="4"/>
  <c r="C6428" i="4" l="1"/>
  <c r="B6427" i="4"/>
  <c r="A6427" i="4"/>
  <c r="C6429" i="4" l="1"/>
  <c r="B6428" i="4"/>
  <c r="A6428" i="4"/>
  <c r="C6430" i="4" l="1"/>
  <c r="A6429" i="4"/>
  <c r="B6429" i="4"/>
  <c r="C6431" i="4" l="1"/>
  <c r="A6430" i="4"/>
  <c r="B6430" i="4"/>
  <c r="C6432" i="4" l="1"/>
  <c r="B6431" i="4"/>
  <c r="A6431" i="4"/>
  <c r="C6433" i="4" l="1"/>
  <c r="B6432" i="4"/>
  <c r="A6432" i="4"/>
  <c r="C6434" i="4" l="1"/>
  <c r="A6433" i="4"/>
  <c r="B6433" i="4"/>
  <c r="C6435" i="4" l="1"/>
  <c r="B6434" i="4"/>
  <c r="A6434" i="4"/>
  <c r="C6436" i="4" l="1"/>
  <c r="B6435" i="4"/>
  <c r="A6435" i="4"/>
  <c r="B6436" i="4" l="1"/>
  <c r="C6437" i="4"/>
  <c r="A6436" i="4"/>
  <c r="C6438" i="4" l="1"/>
  <c r="A6437" i="4"/>
  <c r="B6437" i="4"/>
  <c r="C6439" i="4" l="1"/>
  <c r="A6438" i="4"/>
  <c r="B6438" i="4"/>
  <c r="C6440" i="4" l="1"/>
  <c r="B6439" i="4"/>
  <c r="A6439" i="4"/>
  <c r="C6441" i="4" l="1"/>
  <c r="B6440" i="4"/>
  <c r="A6440" i="4"/>
  <c r="C6442" i="4" l="1"/>
  <c r="A6441" i="4"/>
  <c r="B6441" i="4"/>
  <c r="C6443" i="4" l="1"/>
  <c r="A6442" i="4"/>
  <c r="B6442" i="4"/>
  <c r="C6444" i="4" l="1"/>
  <c r="B6443" i="4"/>
  <c r="A6443" i="4"/>
  <c r="C6445" i="4" l="1"/>
  <c r="B6444" i="4"/>
  <c r="A6444" i="4"/>
  <c r="C6446" i="4" l="1"/>
  <c r="A6445" i="4"/>
  <c r="B6445" i="4"/>
  <c r="C6447" i="4" l="1"/>
  <c r="A6446" i="4"/>
  <c r="B6446" i="4"/>
  <c r="C6448" i="4" l="1"/>
  <c r="B6447" i="4"/>
  <c r="A6447" i="4"/>
  <c r="C6449" i="4" l="1"/>
  <c r="B6448" i="4"/>
  <c r="A6448" i="4"/>
  <c r="C6450" i="4" l="1"/>
  <c r="A6449" i="4"/>
  <c r="B6449" i="4"/>
  <c r="C6451" i="4" l="1"/>
  <c r="A6450" i="4"/>
  <c r="B6450" i="4"/>
  <c r="C6452" i="4" l="1"/>
  <c r="B6451" i="4"/>
  <c r="A6451" i="4"/>
  <c r="C6453" i="4" l="1"/>
  <c r="B6452" i="4"/>
  <c r="A6452" i="4"/>
  <c r="C6454" i="4" l="1"/>
  <c r="A6453" i="4"/>
  <c r="B6453" i="4"/>
  <c r="C6455" i="4" l="1"/>
  <c r="A6454" i="4"/>
  <c r="B6454" i="4"/>
  <c r="C6456" i="4" l="1"/>
  <c r="B6455" i="4"/>
  <c r="A6455" i="4"/>
  <c r="C6457" i="4" l="1"/>
  <c r="B6456" i="4"/>
  <c r="A6456" i="4"/>
  <c r="C6458" i="4" l="1"/>
  <c r="A6457" i="4"/>
  <c r="B6457" i="4"/>
  <c r="C6459" i="4" l="1"/>
  <c r="A6458" i="4"/>
  <c r="B6458" i="4"/>
  <c r="C6460" i="4" l="1"/>
  <c r="B6459" i="4"/>
  <c r="A6459" i="4"/>
  <c r="C6461" i="4" l="1"/>
  <c r="B6460" i="4"/>
  <c r="A6460" i="4"/>
  <c r="C6462" i="4" l="1"/>
  <c r="A6461" i="4"/>
  <c r="B6461" i="4"/>
  <c r="C6463" i="4" l="1"/>
  <c r="A6462" i="4"/>
  <c r="B6462" i="4"/>
  <c r="C6464" i="4" l="1"/>
  <c r="B6463" i="4"/>
  <c r="A6463" i="4"/>
  <c r="C6465" i="4" l="1"/>
  <c r="B6464" i="4"/>
  <c r="A6464" i="4"/>
  <c r="C6466" i="4" l="1"/>
  <c r="A6465" i="4"/>
  <c r="B6465" i="4"/>
  <c r="C6467" i="4" l="1"/>
  <c r="B6466" i="4"/>
  <c r="A6466" i="4"/>
  <c r="C6468" i="4" l="1"/>
  <c r="B6467" i="4"/>
  <c r="A6467" i="4"/>
  <c r="C6469" i="4" l="1"/>
  <c r="B6468" i="4"/>
  <c r="A6468" i="4"/>
  <c r="C6470" i="4" l="1"/>
  <c r="A6469" i="4"/>
  <c r="B6469" i="4"/>
  <c r="C6471" i="4" l="1"/>
  <c r="A6470" i="4"/>
  <c r="B6470" i="4"/>
  <c r="C6472" i="4" l="1"/>
  <c r="B6471" i="4"/>
  <c r="A6471" i="4"/>
  <c r="C6473" i="4" l="1"/>
  <c r="B6472" i="4"/>
  <c r="A6472" i="4"/>
  <c r="C6474" i="4" l="1"/>
  <c r="A6473" i="4"/>
  <c r="B6473" i="4"/>
  <c r="C6475" i="4" l="1"/>
  <c r="A6474" i="4"/>
  <c r="B6474" i="4"/>
  <c r="C6476" i="4" l="1"/>
  <c r="B6475" i="4"/>
  <c r="A6475" i="4"/>
  <c r="C6477" i="4" l="1"/>
  <c r="B6476" i="4"/>
  <c r="A6476" i="4"/>
  <c r="C6478" i="4" l="1"/>
  <c r="A6477" i="4"/>
  <c r="B6477" i="4"/>
  <c r="A6478" i="4" l="1"/>
  <c r="B6478" i="4"/>
  <c r="C6479" i="4"/>
  <c r="C6480" i="4" l="1"/>
  <c r="B6479" i="4"/>
  <c r="A6479" i="4"/>
  <c r="C6481" i="4" l="1"/>
  <c r="B6480" i="4"/>
  <c r="A6480" i="4"/>
  <c r="C6482" i="4" l="1"/>
  <c r="A6481" i="4"/>
  <c r="B6481" i="4"/>
  <c r="C6483" i="4" l="1"/>
  <c r="A6482" i="4"/>
  <c r="B6482" i="4"/>
  <c r="C6484" i="4" l="1"/>
  <c r="B6483" i="4"/>
  <c r="A6483" i="4"/>
  <c r="C6485" i="4" l="1"/>
  <c r="B6484" i="4"/>
  <c r="A6484" i="4"/>
  <c r="C6486" i="4" l="1"/>
  <c r="A6485" i="4"/>
  <c r="B6485" i="4"/>
  <c r="C6487" i="4" l="1"/>
  <c r="A6486" i="4"/>
  <c r="B6486" i="4"/>
  <c r="C6488" i="4" l="1"/>
  <c r="B6487" i="4"/>
  <c r="A6487" i="4"/>
  <c r="C6489" i="4" l="1"/>
  <c r="B6488" i="4"/>
  <c r="A6488" i="4"/>
  <c r="C6490" i="4" l="1"/>
  <c r="A6489" i="4"/>
  <c r="B6489" i="4"/>
  <c r="C6491" i="4" l="1"/>
  <c r="B6490" i="4"/>
  <c r="A6490" i="4"/>
  <c r="C6492" i="4" l="1"/>
  <c r="B6491" i="4"/>
  <c r="A6491" i="4"/>
  <c r="C6493" i="4" l="1"/>
  <c r="B6492" i="4"/>
  <c r="A6492" i="4"/>
  <c r="C6494" i="4" l="1"/>
  <c r="B6493" i="4"/>
  <c r="A6493" i="4"/>
  <c r="C6495" i="4" l="1"/>
  <c r="A6494" i="4"/>
  <c r="B6494" i="4"/>
  <c r="C6496" i="4" l="1"/>
  <c r="B6495" i="4"/>
  <c r="A6495" i="4"/>
  <c r="C6497" i="4" l="1"/>
  <c r="B6496" i="4"/>
  <c r="A6496" i="4"/>
  <c r="C6498" i="4" l="1"/>
  <c r="A6497" i="4"/>
  <c r="B6497" i="4"/>
  <c r="C6499" i="4" l="1"/>
  <c r="B6498" i="4"/>
  <c r="A6498" i="4"/>
  <c r="C6500" i="4" l="1"/>
  <c r="B6499" i="4"/>
  <c r="A6499" i="4"/>
  <c r="C6501" i="4" l="1"/>
  <c r="B6500" i="4"/>
  <c r="A6500" i="4"/>
  <c r="C6502" i="4" l="1"/>
  <c r="A6501" i="4"/>
  <c r="B6501" i="4"/>
  <c r="C6503" i="4" l="1"/>
  <c r="A6502" i="4"/>
  <c r="B6502" i="4"/>
  <c r="C6504" i="4" l="1"/>
  <c r="B6503" i="4"/>
  <c r="A6503" i="4"/>
  <c r="C6505" i="4" l="1"/>
  <c r="B6504" i="4"/>
  <c r="A6504" i="4"/>
  <c r="C6506" i="4" l="1"/>
  <c r="A6505" i="4"/>
  <c r="B6505" i="4"/>
  <c r="C6507" i="4" l="1"/>
  <c r="A6506" i="4"/>
  <c r="B6506" i="4"/>
  <c r="C6508" i="4" l="1"/>
  <c r="B6507" i="4"/>
  <c r="A6507" i="4"/>
  <c r="C6509" i="4" l="1"/>
  <c r="B6508" i="4"/>
  <c r="A6508" i="4"/>
  <c r="C6510" i="4" l="1"/>
  <c r="A6509" i="4"/>
  <c r="B6509" i="4"/>
  <c r="C6511" i="4" l="1"/>
  <c r="A6510" i="4"/>
  <c r="B6510" i="4"/>
  <c r="C6512" i="4" l="1"/>
  <c r="B6511" i="4"/>
  <c r="A6511" i="4"/>
  <c r="C6513" i="4" l="1"/>
  <c r="B6512" i="4"/>
  <c r="A6512" i="4"/>
  <c r="C6514" i="4" l="1"/>
  <c r="A6513" i="4"/>
  <c r="B6513" i="4"/>
  <c r="C6515" i="4" l="1"/>
  <c r="A6514" i="4"/>
  <c r="B6514" i="4"/>
  <c r="C6516" i="4" l="1"/>
  <c r="B6515" i="4"/>
  <c r="A6515" i="4"/>
  <c r="C6517" i="4" l="1"/>
  <c r="B6516" i="4"/>
  <c r="A6516" i="4"/>
  <c r="C6518" i="4" l="1"/>
  <c r="A6517" i="4"/>
  <c r="B6517" i="4"/>
  <c r="C6519" i="4" l="1"/>
  <c r="A6518" i="4"/>
  <c r="B6518" i="4"/>
  <c r="C6520" i="4" l="1"/>
  <c r="B6519" i="4"/>
  <c r="A6519" i="4"/>
  <c r="C6521" i="4" l="1"/>
  <c r="B6520" i="4"/>
  <c r="A6520" i="4"/>
  <c r="C6522" i="4" l="1"/>
  <c r="A6521" i="4"/>
  <c r="B6521" i="4"/>
  <c r="C6523" i="4" l="1"/>
  <c r="A6522" i="4"/>
  <c r="B6522" i="4"/>
  <c r="C6524" i="4" l="1"/>
  <c r="B6523" i="4"/>
  <c r="A6523" i="4"/>
  <c r="C6525" i="4" l="1"/>
  <c r="B6524" i="4"/>
  <c r="A6524" i="4"/>
  <c r="C6526" i="4" l="1"/>
  <c r="B6525" i="4"/>
  <c r="A6525" i="4"/>
  <c r="C6527" i="4" l="1"/>
  <c r="A6526" i="4"/>
  <c r="B6526" i="4"/>
  <c r="C6528" i="4" l="1"/>
  <c r="B6527" i="4"/>
  <c r="A6527" i="4"/>
  <c r="C6529" i="4" l="1"/>
  <c r="B6528" i="4"/>
  <c r="A6528" i="4"/>
  <c r="C6530" i="4" l="1"/>
  <c r="A6529" i="4"/>
  <c r="B6529" i="4"/>
  <c r="C6531" i="4" l="1"/>
  <c r="A6530" i="4"/>
  <c r="B6530" i="4"/>
  <c r="C6532" i="4" l="1"/>
  <c r="B6531" i="4"/>
  <c r="A6531" i="4"/>
  <c r="C6533" i="4" l="1"/>
  <c r="B6532" i="4"/>
  <c r="A6532" i="4"/>
  <c r="C6534" i="4" l="1"/>
  <c r="A6533" i="4"/>
  <c r="B6533" i="4"/>
  <c r="C6535" i="4" l="1"/>
  <c r="A6534" i="4"/>
  <c r="B6534" i="4"/>
  <c r="C6536" i="4" l="1"/>
  <c r="B6535" i="4"/>
  <c r="A6535" i="4"/>
  <c r="B6536" i="4" l="1"/>
  <c r="A6536" i="4"/>
  <c r="C6537" i="4"/>
  <c r="C6538" i="4" l="1"/>
  <c r="A6537" i="4"/>
  <c r="B6537" i="4"/>
  <c r="C6539" i="4" l="1"/>
  <c r="A6538" i="4"/>
  <c r="B6538" i="4"/>
  <c r="C6540" i="4" l="1"/>
  <c r="B6539" i="4"/>
  <c r="A6539" i="4"/>
  <c r="C6541" i="4" l="1"/>
  <c r="B6540" i="4"/>
  <c r="A6540" i="4"/>
  <c r="C6542" i="4" l="1"/>
  <c r="A6541" i="4"/>
  <c r="B6541" i="4"/>
  <c r="C6543" i="4" l="1"/>
  <c r="A6542" i="4"/>
  <c r="B6542" i="4"/>
  <c r="C6544" i="4" l="1"/>
  <c r="B6543" i="4"/>
  <c r="A6543" i="4"/>
  <c r="C6545" i="4" l="1"/>
  <c r="B6544" i="4"/>
  <c r="A6544" i="4"/>
  <c r="C6546" i="4" l="1"/>
  <c r="A6545" i="4"/>
  <c r="B6545" i="4"/>
  <c r="C6547" i="4" l="1"/>
  <c r="B6546" i="4"/>
  <c r="A6546" i="4"/>
  <c r="C6548" i="4" l="1"/>
  <c r="B6547" i="4"/>
  <c r="A6547" i="4"/>
  <c r="C6549" i="4" l="1"/>
  <c r="B6548" i="4"/>
  <c r="A6548" i="4"/>
  <c r="C6550" i="4" l="1"/>
  <c r="A6549" i="4"/>
  <c r="B6549" i="4"/>
  <c r="C6551" i="4" l="1"/>
  <c r="A6550" i="4"/>
  <c r="B6550" i="4"/>
  <c r="C6552" i="4" l="1"/>
  <c r="B6551" i="4"/>
  <c r="A6551" i="4"/>
  <c r="C6553" i="4" l="1"/>
  <c r="B6552" i="4"/>
  <c r="A6552" i="4"/>
  <c r="C6554" i="4" l="1"/>
  <c r="A6553" i="4"/>
  <c r="B6553" i="4"/>
  <c r="C6555" i="4" l="1"/>
  <c r="A6554" i="4"/>
  <c r="B6554" i="4"/>
  <c r="C6556" i="4" l="1"/>
  <c r="B6555" i="4"/>
  <c r="A6555" i="4"/>
  <c r="C6557" i="4" l="1"/>
  <c r="B6556" i="4"/>
  <c r="A6556" i="4"/>
  <c r="C6558" i="4" l="1"/>
  <c r="A6557" i="4"/>
  <c r="B6557" i="4"/>
  <c r="C6559" i="4" l="1"/>
  <c r="A6558" i="4"/>
  <c r="B6558" i="4"/>
  <c r="C6560" i="4" l="1"/>
  <c r="B6559" i="4"/>
  <c r="A6559" i="4"/>
  <c r="C6561" i="4" l="1"/>
  <c r="B6560" i="4"/>
  <c r="A6560" i="4"/>
  <c r="C6562" i="4" l="1"/>
  <c r="A6561" i="4"/>
  <c r="B6561" i="4"/>
  <c r="C6563" i="4" l="1"/>
  <c r="A6562" i="4"/>
  <c r="B6562" i="4"/>
  <c r="C6564" i="4" l="1"/>
  <c r="B6563" i="4"/>
  <c r="A6563" i="4"/>
  <c r="B6564" i="4" l="1"/>
  <c r="A6564" i="4"/>
  <c r="C6565" i="4"/>
  <c r="C6566" i="4" l="1"/>
  <c r="A6565" i="4"/>
  <c r="B6565" i="4"/>
  <c r="C6567" i="4" l="1"/>
  <c r="A6566" i="4"/>
  <c r="B6566" i="4"/>
  <c r="C6568" i="4" l="1"/>
  <c r="B6567" i="4"/>
  <c r="A6567" i="4"/>
  <c r="C6569" i="4" l="1"/>
  <c r="B6568" i="4"/>
  <c r="A6568" i="4"/>
  <c r="C6570" i="4" l="1"/>
  <c r="A6569" i="4"/>
  <c r="B6569" i="4"/>
  <c r="C6571" i="4" l="1"/>
  <c r="A6570" i="4"/>
  <c r="B6570" i="4"/>
  <c r="C6572" i="4" l="1"/>
  <c r="B6571" i="4"/>
  <c r="A6571" i="4"/>
  <c r="C6573" i="4" l="1"/>
  <c r="B6572" i="4"/>
  <c r="A6572" i="4"/>
  <c r="C6574" i="4" l="1"/>
  <c r="A6573" i="4"/>
  <c r="B6573" i="4"/>
  <c r="C6575" i="4" l="1"/>
  <c r="A6574" i="4"/>
  <c r="B6574" i="4"/>
  <c r="C6576" i="4" l="1"/>
  <c r="B6575" i="4"/>
  <c r="A6575" i="4"/>
  <c r="C6577" i="4" l="1"/>
  <c r="B6576" i="4"/>
  <c r="A6576" i="4"/>
  <c r="C6578" i="4" l="1"/>
  <c r="A6577" i="4"/>
  <c r="B6577" i="4"/>
  <c r="C6579" i="4" l="1"/>
  <c r="B6578" i="4"/>
  <c r="A6578" i="4"/>
  <c r="C6580" i="4" l="1"/>
  <c r="B6579" i="4"/>
  <c r="A6579" i="4"/>
  <c r="C6581" i="4" l="1"/>
  <c r="B6580" i="4"/>
  <c r="A6580" i="4"/>
  <c r="C6582" i="4" l="1"/>
  <c r="A6581" i="4"/>
  <c r="B6581" i="4"/>
  <c r="C6583" i="4" l="1"/>
  <c r="A6582" i="4"/>
  <c r="B6582" i="4"/>
  <c r="C6584" i="4" l="1"/>
  <c r="B6583" i="4"/>
  <c r="A6583" i="4"/>
  <c r="C6585" i="4" l="1"/>
  <c r="B6584" i="4"/>
  <c r="A6584" i="4"/>
  <c r="C6586" i="4" l="1"/>
  <c r="A6585" i="4"/>
  <c r="B6585" i="4"/>
  <c r="C6587" i="4" l="1"/>
  <c r="A6586" i="4"/>
  <c r="B6586" i="4"/>
  <c r="C6588" i="4" l="1"/>
  <c r="B6587" i="4"/>
  <c r="A6587" i="4"/>
  <c r="C6589" i="4" l="1"/>
  <c r="B6588" i="4"/>
  <c r="A6588" i="4"/>
  <c r="C6590" i="4" l="1"/>
  <c r="A6589" i="4"/>
  <c r="B6589" i="4"/>
  <c r="C6591" i="4" l="1"/>
  <c r="A6590" i="4"/>
  <c r="B6590" i="4"/>
  <c r="C6592" i="4" l="1"/>
  <c r="B6591" i="4"/>
  <c r="A6591" i="4"/>
  <c r="B6592" i="4" l="1"/>
  <c r="A6592" i="4"/>
  <c r="C6593" i="4"/>
  <c r="C6594" i="4" l="1"/>
  <c r="A6593" i="4"/>
  <c r="B6593" i="4"/>
  <c r="C6595" i="4" l="1"/>
  <c r="A6594" i="4"/>
  <c r="B6594" i="4"/>
  <c r="C6596" i="4" l="1"/>
  <c r="B6595" i="4"/>
  <c r="A6595" i="4"/>
  <c r="C6597" i="4" l="1"/>
  <c r="A6596" i="4"/>
  <c r="B6596" i="4"/>
  <c r="C6598" i="4" l="1"/>
  <c r="A6597" i="4"/>
  <c r="B6597" i="4"/>
  <c r="C6599" i="4" l="1"/>
  <c r="A6598" i="4"/>
  <c r="B6598" i="4"/>
  <c r="C6600" i="4" l="1"/>
  <c r="B6599" i="4"/>
  <c r="A6599" i="4"/>
  <c r="C6601" i="4" l="1"/>
  <c r="B6600" i="4"/>
  <c r="A6600" i="4"/>
  <c r="C6602" i="4" l="1"/>
  <c r="A6601" i="4"/>
  <c r="B6601" i="4"/>
  <c r="C6603" i="4" l="1"/>
  <c r="A6602" i="4"/>
  <c r="B6602" i="4"/>
  <c r="C6604" i="4" l="1"/>
  <c r="B6603" i="4"/>
  <c r="A6603" i="4"/>
  <c r="C6605" i="4" l="1"/>
  <c r="B6604" i="4"/>
  <c r="A6604" i="4"/>
  <c r="C6606" i="4" l="1"/>
  <c r="A6605" i="4"/>
  <c r="B6605" i="4"/>
  <c r="C6607" i="4" l="1"/>
  <c r="A6606" i="4"/>
  <c r="B6606" i="4"/>
  <c r="C6608" i="4" l="1"/>
  <c r="B6607" i="4"/>
  <c r="A6607" i="4"/>
  <c r="C6609" i="4" l="1"/>
  <c r="B6608" i="4"/>
  <c r="A6608" i="4"/>
  <c r="C6610" i="4" l="1"/>
  <c r="A6609" i="4"/>
  <c r="B6609" i="4"/>
  <c r="C6611" i="4" l="1"/>
  <c r="B6610" i="4"/>
  <c r="A6610" i="4"/>
  <c r="C6612" i="4" l="1"/>
  <c r="B6611" i="4"/>
  <c r="A6611" i="4"/>
  <c r="C6613" i="4" l="1"/>
  <c r="A6612" i="4"/>
  <c r="B6612" i="4"/>
  <c r="C6614" i="4" l="1"/>
  <c r="A6613" i="4"/>
  <c r="B6613" i="4"/>
  <c r="C6615" i="4" l="1"/>
  <c r="A6614" i="4"/>
  <c r="B6614" i="4"/>
  <c r="C6616" i="4" l="1"/>
  <c r="B6615" i="4"/>
  <c r="A6615" i="4"/>
  <c r="C6617" i="4" l="1"/>
  <c r="B6616" i="4"/>
  <c r="A6616" i="4"/>
  <c r="C6618" i="4" l="1"/>
  <c r="A6617" i="4"/>
  <c r="B6617" i="4"/>
  <c r="C6619" i="4" l="1"/>
  <c r="A6618" i="4"/>
  <c r="B6618" i="4"/>
  <c r="C6620" i="4" l="1"/>
  <c r="B6619" i="4"/>
  <c r="A6619" i="4"/>
  <c r="B6620" i="4" l="1"/>
  <c r="A6620" i="4"/>
  <c r="C6621" i="4"/>
  <c r="C6622" i="4" l="1"/>
  <c r="A6621" i="4"/>
  <c r="B6621" i="4"/>
  <c r="C6623" i="4" l="1"/>
  <c r="A6622" i="4"/>
  <c r="B6622" i="4"/>
  <c r="C6624" i="4" l="1"/>
  <c r="B6623" i="4"/>
  <c r="A6623" i="4"/>
  <c r="C6625" i="4" l="1"/>
  <c r="B6624" i="4"/>
  <c r="A6624" i="4"/>
  <c r="C6626" i="4" l="1"/>
  <c r="A6625" i="4"/>
  <c r="B6625" i="4"/>
  <c r="C6627" i="4" l="1"/>
  <c r="A6626" i="4"/>
  <c r="B6626" i="4"/>
  <c r="C6628" i="4" l="1"/>
  <c r="B6627" i="4"/>
  <c r="A6627" i="4"/>
  <c r="C6629" i="4" l="1"/>
  <c r="B6628" i="4"/>
  <c r="A6628" i="4"/>
  <c r="C6630" i="4" l="1"/>
  <c r="A6629" i="4"/>
  <c r="B6629" i="4"/>
  <c r="C6631" i="4" l="1"/>
  <c r="A6630" i="4"/>
  <c r="B6630" i="4"/>
  <c r="C6632" i="4" l="1"/>
  <c r="B6631" i="4"/>
  <c r="A6631" i="4"/>
  <c r="C6633" i="4" l="1"/>
  <c r="B6632" i="4"/>
  <c r="A6632" i="4"/>
  <c r="C6634" i="4" l="1"/>
  <c r="A6633" i="4"/>
  <c r="B6633" i="4"/>
  <c r="C6635" i="4" l="1"/>
  <c r="A6634" i="4"/>
  <c r="B6634" i="4"/>
  <c r="C6636" i="4" l="1"/>
  <c r="B6635" i="4"/>
  <c r="A6635" i="4"/>
  <c r="C6637" i="4" l="1"/>
  <c r="B6636" i="4"/>
  <c r="A6636" i="4"/>
  <c r="C6638" i="4" l="1"/>
  <c r="A6637" i="4"/>
  <c r="B6637" i="4"/>
  <c r="C6639" i="4" l="1"/>
  <c r="A6638" i="4"/>
  <c r="B6638" i="4"/>
  <c r="C6640" i="4" l="1"/>
  <c r="B6639" i="4"/>
  <c r="A6639" i="4"/>
  <c r="C6641" i="4" l="1"/>
  <c r="B6640" i="4"/>
  <c r="A6640" i="4"/>
  <c r="C6642" i="4" l="1"/>
  <c r="A6641" i="4"/>
  <c r="B6641" i="4"/>
  <c r="C6643" i="4" l="1"/>
  <c r="B6642" i="4"/>
  <c r="A6642" i="4"/>
  <c r="C6644" i="4" l="1"/>
  <c r="B6643" i="4"/>
  <c r="A6643" i="4"/>
  <c r="C6645" i="4" l="1"/>
  <c r="B6644" i="4"/>
  <c r="A6644" i="4"/>
  <c r="C6646" i="4" l="1"/>
  <c r="A6645" i="4"/>
  <c r="B6645" i="4"/>
  <c r="C6647" i="4" l="1"/>
  <c r="A6646" i="4"/>
  <c r="B6646" i="4"/>
  <c r="C6648" i="4" l="1"/>
  <c r="B6647" i="4"/>
  <c r="A6647" i="4"/>
  <c r="C6649" i="4" l="1"/>
  <c r="B6648" i="4"/>
  <c r="A6648" i="4"/>
  <c r="C6650" i="4" l="1"/>
  <c r="A6649" i="4"/>
  <c r="B6649" i="4"/>
  <c r="C6651" i="4" l="1"/>
  <c r="B6650" i="4"/>
  <c r="A6650" i="4"/>
  <c r="C6652" i="4" l="1"/>
  <c r="B6651" i="4"/>
  <c r="A6651" i="4"/>
  <c r="C6653" i="4" l="1"/>
  <c r="B6652" i="4"/>
  <c r="A6652" i="4"/>
  <c r="C6654" i="4" l="1"/>
  <c r="A6653" i="4"/>
  <c r="B6653" i="4"/>
  <c r="C6655" i="4" l="1"/>
  <c r="A6654" i="4"/>
  <c r="B6654" i="4"/>
  <c r="C6656" i="4" l="1"/>
  <c r="B6655" i="4"/>
  <c r="A6655" i="4"/>
  <c r="C6657" i="4" l="1"/>
  <c r="B6656" i="4"/>
  <c r="A6656" i="4"/>
  <c r="C6658" i="4" l="1"/>
  <c r="A6657" i="4"/>
  <c r="B6657" i="4"/>
  <c r="C6659" i="4" l="1"/>
  <c r="A6658" i="4"/>
  <c r="B6658" i="4"/>
  <c r="C6660" i="4" l="1"/>
  <c r="B6659" i="4"/>
  <c r="A6659" i="4"/>
  <c r="C6661" i="4" l="1"/>
  <c r="B6660" i="4"/>
  <c r="A6660" i="4"/>
  <c r="C6662" i="4" l="1"/>
  <c r="A6661" i="4"/>
  <c r="B6661" i="4"/>
  <c r="C6663" i="4" l="1"/>
  <c r="A6662" i="4"/>
  <c r="B6662" i="4"/>
  <c r="C6664" i="4" l="1"/>
  <c r="B6663" i="4"/>
  <c r="A6663" i="4"/>
  <c r="B6664" i="4" l="1"/>
  <c r="C6665" i="4"/>
  <c r="A6664" i="4"/>
  <c r="C6666" i="4" l="1"/>
  <c r="B6665" i="4"/>
  <c r="A6665" i="4"/>
  <c r="C6667" i="4" l="1"/>
  <c r="A6666" i="4"/>
  <c r="B6666" i="4"/>
  <c r="C6668" i="4" l="1"/>
  <c r="B6667" i="4"/>
  <c r="A6667" i="4"/>
  <c r="C6669" i="4" l="1"/>
  <c r="A6668" i="4"/>
  <c r="B6668" i="4"/>
  <c r="C6670" i="4" l="1"/>
  <c r="A6669" i="4"/>
  <c r="B6669" i="4"/>
  <c r="C6671" i="4" l="1"/>
  <c r="A6670" i="4"/>
  <c r="B6670" i="4"/>
  <c r="C6672" i="4" l="1"/>
  <c r="B6671" i="4"/>
  <c r="A6671" i="4"/>
  <c r="C6673" i="4" l="1"/>
  <c r="B6672" i="4"/>
  <c r="A6672" i="4"/>
  <c r="C6674" i="4" l="1"/>
  <c r="A6673" i="4"/>
  <c r="B6673" i="4"/>
  <c r="C6675" i="4" l="1"/>
  <c r="A6674" i="4"/>
  <c r="B6674" i="4"/>
  <c r="C6676" i="4" l="1"/>
  <c r="A6675" i="4"/>
  <c r="B6675" i="4"/>
  <c r="C6677" i="4" l="1"/>
  <c r="B6676" i="4"/>
  <c r="A6676" i="4"/>
  <c r="C6678" i="4" l="1"/>
  <c r="A6677" i="4"/>
  <c r="B6677" i="4"/>
  <c r="A6678" i="4" l="1"/>
  <c r="B6678" i="4"/>
  <c r="C6679" i="4"/>
  <c r="C6680" i="4" l="1"/>
  <c r="B6679" i="4"/>
  <c r="A6679" i="4"/>
  <c r="C6681" i="4" l="1"/>
  <c r="B6680" i="4"/>
  <c r="A6680" i="4"/>
  <c r="C6682" i="4" l="1"/>
  <c r="A6681" i="4"/>
  <c r="B6681" i="4"/>
  <c r="C6683" i="4" l="1"/>
  <c r="A6682" i="4"/>
  <c r="B6682" i="4"/>
  <c r="C6684" i="4" l="1"/>
  <c r="B6683" i="4"/>
  <c r="A6683" i="4"/>
  <c r="C6685" i="4" l="1"/>
  <c r="B6684" i="4"/>
  <c r="A6684" i="4"/>
  <c r="C6686" i="4" l="1"/>
  <c r="A6685" i="4"/>
  <c r="B6685" i="4"/>
  <c r="C6687" i="4" l="1"/>
  <c r="A6686" i="4"/>
  <c r="B6686" i="4"/>
  <c r="C6688" i="4" l="1"/>
  <c r="B6687" i="4"/>
  <c r="A6687" i="4"/>
  <c r="C6689" i="4" l="1"/>
  <c r="B6688" i="4"/>
  <c r="A6688" i="4"/>
  <c r="C6690" i="4" l="1"/>
  <c r="A6689" i="4"/>
  <c r="B6689" i="4"/>
  <c r="C6691" i="4" l="1"/>
  <c r="B6690" i="4"/>
  <c r="A6690" i="4"/>
  <c r="C6692" i="4" l="1"/>
  <c r="B6691" i="4"/>
  <c r="A6691" i="4"/>
  <c r="A6692" i="4" l="1"/>
  <c r="C6693" i="4"/>
  <c r="B6692" i="4"/>
  <c r="C6694" i="4" l="1"/>
  <c r="A6693" i="4"/>
  <c r="B6693" i="4"/>
  <c r="C6695" i="4" l="1"/>
  <c r="A6694" i="4"/>
  <c r="B6694" i="4"/>
  <c r="C6696" i="4" l="1"/>
  <c r="B6695" i="4"/>
  <c r="A6695" i="4"/>
  <c r="C6697" i="4" l="1"/>
  <c r="B6696" i="4"/>
  <c r="A6696" i="4"/>
  <c r="C6698" i="4" l="1"/>
  <c r="A6697" i="4"/>
  <c r="B6697" i="4"/>
  <c r="C6699" i="4" l="1"/>
  <c r="A6698" i="4"/>
  <c r="B6698" i="4"/>
  <c r="C6700" i="4" l="1"/>
  <c r="B6699" i="4"/>
  <c r="A6699" i="4"/>
  <c r="C6701" i="4" l="1"/>
  <c r="B6700" i="4"/>
  <c r="A6700" i="4"/>
  <c r="C6702" i="4" l="1"/>
  <c r="A6701" i="4"/>
  <c r="B6701" i="4"/>
  <c r="C6703" i="4" l="1"/>
  <c r="B6702" i="4"/>
  <c r="A6702" i="4"/>
  <c r="C6704" i="4" l="1"/>
  <c r="B6703" i="4"/>
  <c r="A6703" i="4"/>
  <c r="C6705" i="4" l="1"/>
  <c r="B6704" i="4"/>
  <c r="A6704" i="4"/>
  <c r="C6706" i="4" l="1"/>
  <c r="B6705" i="4"/>
  <c r="A6705" i="4"/>
  <c r="C6707" i="4" l="1"/>
  <c r="A6706" i="4"/>
  <c r="B6706" i="4"/>
  <c r="C6708" i="4" l="1"/>
  <c r="B6707" i="4"/>
  <c r="A6707" i="4"/>
  <c r="C6709" i="4" l="1"/>
  <c r="B6708" i="4"/>
  <c r="A6708" i="4"/>
  <c r="C6710" i="4" l="1"/>
  <c r="A6709" i="4"/>
  <c r="B6709" i="4"/>
  <c r="C6711" i="4" l="1"/>
  <c r="A6710" i="4"/>
  <c r="B6710" i="4"/>
  <c r="C6712" i="4" l="1"/>
  <c r="B6711" i="4"/>
  <c r="A6711" i="4"/>
  <c r="C6713" i="4" l="1"/>
  <c r="B6712" i="4"/>
  <c r="A6712" i="4"/>
  <c r="C6714" i="4" l="1"/>
  <c r="A6713" i="4"/>
  <c r="B6713" i="4"/>
  <c r="C6715" i="4" l="1"/>
  <c r="A6714" i="4"/>
  <c r="B6714" i="4"/>
  <c r="C6716" i="4" l="1"/>
  <c r="B6715" i="4"/>
  <c r="A6715" i="4"/>
  <c r="C6717" i="4" l="1"/>
  <c r="B6716" i="4"/>
  <c r="A6716" i="4"/>
  <c r="C6718" i="4" l="1"/>
  <c r="A6717" i="4"/>
  <c r="B6717" i="4"/>
  <c r="C6719" i="4" l="1"/>
  <c r="A6718" i="4"/>
  <c r="B6718" i="4"/>
  <c r="C6720" i="4" l="1"/>
  <c r="B6719" i="4"/>
  <c r="A6719" i="4"/>
  <c r="C6721" i="4" l="1"/>
  <c r="B6720" i="4"/>
  <c r="A6720" i="4"/>
  <c r="C6722" i="4" l="1"/>
  <c r="A6721" i="4"/>
  <c r="B6721" i="4"/>
  <c r="C6723" i="4" l="1"/>
  <c r="B6722" i="4"/>
  <c r="A6722" i="4"/>
  <c r="C6724" i="4" l="1"/>
  <c r="B6723" i="4"/>
  <c r="A6723" i="4"/>
  <c r="C6725" i="4" l="1"/>
  <c r="B6724" i="4"/>
  <c r="A6724" i="4"/>
  <c r="C6726" i="4" l="1"/>
  <c r="A6725" i="4"/>
  <c r="B6725" i="4"/>
  <c r="C6727" i="4" l="1"/>
  <c r="A6726" i="4"/>
  <c r="B6726" i="4"/>
  <c r="C6728" i="4" l="1"/>
  <c r="B6727" i="4"/>
  <c r="A6727" i="4"/>
  <c r="C6729" i="4" l="1"/>
  <c r="B6728" i="4"/>
  <c r="A6728" i="4"/>
  <c r="C6730" i="4" l="1"/>
  <c r="A6729" i="4"/>
  <c r="B6729" i="4"/>
  <c r="C6731" i="4" l="1"/>
  <c r="A6730" i="4"/>
  <c r="B6730" i="4"/>
  <c r="C6732" i="4" l="1"/>
  <c r="B6731" i="4"/>
  <c r="A6731" i="4"/>
  <c r="C6733" i="4" l="1"/>
  <c r="B6732" i="4"/>
  <c r="A6732" i="4"/>
  <c r="C6734" i="4" l="1"/>
  <c r="A6733" i="4"/>
  <c r="B6733" i="4"/>
  <c r="C6735" i="4" l="1"/>
  <c r="A6734" i="4"/>
  <c r="B6734" i="4"/>
  <c r="C6736" i="4" l="1"/>
  <c r="B6735" i="4"/>
  <c r="A6735" i="4"/>
  <c r="C6737" i="4" l="1"/>
  <c r="B6736" i="4"/>
  <c r="A6736" i="4"/>
  <c r="C6738" i="4" l="1"/>
  <c r="A6737" i="4"/>
  <c r="B6737" i="4"/>
  <c r="C6739" i="4" l="1"/>
  <c r="A6738" i="4"/>
  <c r="B6738" i="4"/>
  <c r="C6740" i="4" l="1"/>
  <c r="B6739" i="4"/>
  <c r="A6739" i="4"/>
  <c r="C6741" i="4" l="1"/>
  <c r="B6740" i="4"/>
  <c r="A6740" i="4"/>
  <c r="C6742" i="4" l="1"/>
  <c r="A6741" i="4"/>
  <c r="B6741" i="4"/>
  <c r="C6743" i="4" l="1"/>
  <c r="A6742" i="4"/>
  <c r="B6742" i="4"/>
  <c r="C6744" i="4" l="1"/>
  <c r="B6743" i="4"/>
  <c r="A6743" i="4"/>
  <c r="C6745" i="4" l="1"/>
  <c r="B6744" i="4"/>
  <c r="A6744" i="4"/>
  <c r="C6746" i="4" l="1"/>
  <c r="B6745" i="4"/>
  <c r="A6745" i="4"/>
  <c r="C6747" i="4" l="1"/>
  <c r="A6746" i="4"/>
  <c r="B6746" i="4"/>
  <c r="C6748" i="4" l="1"/>
  <c r="B6747" i="4"/>
  <c r="A6747" i="4"/>
  <c r="C6749" i="4" l="1"/>
  <c r="B6748" i="4"/>
  <c r="A6748" i="4"/>
  <c r="C6750" i="4" l="1"/>
  <c r="A6749" i="4"/>
  <c r="B6749" i="4"/>
  <c r="C6751" i="4" l="1"/>
  <c r="A6750" i="4"/>
  <c r="B6750" i="4"/>
  <c r="C6752" i="4" l="1"/>
  <c r="B6751" i="4"/>
  <c r="A6751" i="4"/>
  <c r="C6753" i="4" l="1"/>
  <c r="B6752" i="4"/>
  <c r="A6752" i="4"/>
  <c r="C6754" i="4" l="1"/>
  <c r="A6753" i="4"/>
  <c r="B6753" i="4"/>
  <c r="C6755" i="4" l="1"/>
  <c r="B6754" i="4"/>
  <c r="A6754" i="4"/>
  <c r="C6756" i="4" l="1"/>
  <c r="B6755" i="4"/>
  <c r="A6755" i="4"/>
  <c r="C6757" i="4" l="1"/>
  <c r="B6756" i="4"/>
  <c r="A6756" i="4"/>
  <c r="C6758" i="4" l="1"/>
  <c r="A6757" i="4"/>
  <c r="B6757" i="4"/>
  <c r="C6759" i="4" l="1"/>
  <c r="A6758" i="4"/>
  <c r="B6758" i="4"/>
  <c r="C6760" i="4" l="1"/>
  <c r="B6759" i="4"/>
  <c r="A6759" i="4"/>
  <c r="C6761" i="4" l="1"/>
  <c r="B6760" i="4"/>
  <c r="A6760" i="4"/>
  <c r="C6762" i="4" l="1"/>
  <c r="A6761" i="4"/>
  <c r="B6761" i="4"/>
  <c r="C6763" i="4" l="1"/>
  <c r="B6762" i="4"/>
  <c r="A6762" i="4"/>
  <c r="C6764" i="4" l="1"/>
  <c r="B6763" i="4"/>
  <c r="A6763" i="4"/>
  <c r="C6765" i="4" l="1"/>
  <c r="B6764" i="4"/>
  <c r="A6764" i="4"/>
  <c r="C6766" i="4" l="1"/>
  <c r="A6765" i="4"/>
  <c r="B6765" i="4"/>
  <c r="C6767" i="4" l="1"/>
  <c r="A6766" i="4"/>
  <c r="B6766" i="4"/>
  <c r="C6768" i="4" l="1"/>
  <c r="B6767" i="4"/>
  <c r="A6767" i="4"/>
  <c r="C6769" i="4" l="1"/>
  <c r="B6768" i="4"/>
  <c r="A6768" i="4"/>
  <c r="C6770" i="4" l="1"/>
  <c r="A6769" i="4"/>
  <c r="B6769" i="4"/>
  <c r="C6771" i="4" l="1"/>
  <c r="A6770" i="4"/>
  <c r="B6770" i="4"/>
  <c r="C6772" i="4" l="1"/>
  <c r="B6771" i="4"/>
  <c r="A6771" i="4"/>
  <c r="C6773" i="4" l="1"/>
  <c r="B6772" i="4"/>
  <c r="A6772" i="4"/>
  <c r="C6774" i="4" l="1"/>
  <c r="A6773" i="4"/>
  <c r="B6773" i="4"/>
  <c r="C6775" i="4" l="1"/>
  <c r="A6774" i="4"/>
  <c r="B6774" i="4"/>
  <c r="C6776" i="4" l="1"/>
  <c r="B6775" i="4"/>
  <c r="A6775" i="4"/>
  <c r="C6777" i="4" l="1"/>
  <c r="B6776" i="4"/>
  <c r="A6776" i="4"/>
  <c r="C6778" i="4" l="1"/>
  <c r="A6777" i="4"/>
  <c r="B6777" i="4"/>
  <c r="C6779" i="4" l="1"/>
  <c r="A6778" i="4"/>
  <c r="B6778" i="4"/>
  <c r="C6780" i="4" l="1"/>
  <c r="B6779" i="4"/>
  <c r="A6779" i="4"/>
  <c r="C6781" i="4" l="1"/>
  <c r="B6780" i="4"/>
  <c r="A6780" i="4"/>
  <c r="C6782" i="4" l="1"/>
  <c r="A6781" i="4"/>
  <c r="B6781" i="4"/>
  <c r="C6783" i="4" l="1"/>
  <c r="A6782" i="4"/>
  <c r="B6782" i="4"/>
  <c r="C6784" i="4" l="1"/>
  <c r="B6783" i="4"/>
  <c r="A6783" i="4"/>
  <c r="C6785" i="4" l="1"/>
  <c r="B6784" i="4"/>
  <c r="A6784" i="4"/>
  <c r="C6786" i="4" l="1"/>
  <c r="A6785" i="4"/>
  <c r="B6785" i="4"/>
  <c r="C6787" i="4" l="1"/>
  <c r="B6786" i="4"/>
  <c r="A6786" i="4"/>
  <c r="C6788" i="4" l="1"/>
  <c r="B6787" i="4"/>
  <c r="A6787" i="4"/>
  <c r="C6789" i="4" l="1"/>
  <c r="B6788" i="4"/>
  <c r="A6788" i="4"/>
  <c r="C6790" i="4" l="1"/>
  <c r="A6789" i="4"/>
  <c r="B6789" i="4"/>
  <c r="C6791" i="4" l="1"/>
  <c r="A6790" i="4"/>
  <c r="B6790" i="4"/>
  <c r="C6792" i="4" l="1"/>
  <c r="B6791" i="4"/>
  <c r="A6791" i="4"/>
  <c r="C6793" i="4" l="1"/>
  <c r="B6792" i="4"/>
  <c r="A6792" i="4"/>
  <c r="C6794" i="4" l="1"/>
  <c r="A6793" i="4"/>
  <c r="B6793" i="4"/>
  <c r="C6795" i="4" l="1"/>
  <c r="A6794" i="4"/>
  <c r="B6794" i="4"/>
  <c r="C6796" i="4" l="1"/>
  <c r="B6795" i="4"/>
  <c r="A6795" i="4"/>
  <c r="C6797" i="4" l="1"/>
  <c r="A6796" i="4"/>
  <c r="B6796" i="4"/>
  <c r="C6798" i="4" l="1"/>
  <c r="A6797" i="4"/>
  <c r="B6797" i="4"/>
  <c r="C6799" i="4" l="1"/>
  <c r="A6798" i="4"/>
  <c r="B6798" i="4"/>
  <c r="C6800" i="4" l="1"/>
  <c r="A6799" i="4"/>
  <c r="B6799" i="4"/>
  <c r="B6800" i="4" l="1"/>
  <c r="C6801" i="4"/>
  <c r="A6800" i="4"/>
  <c r="C6802" i="4" l="1"/>
  <c r="A6801" i="4"/>
  <c r="B6801" i="4"/>
  <c r="C6803" i="4" l="1"/>
  <c r="A6802" i="4"/>
  <c r="B6802" i="4"/>
  <c r="C6804" i="4" l="1"/>
  <c r="B6803" i="4"/>
  <c r="A6803" i="4"/>
  <c r="C6805" i="4" l="1"/>
  <c r="B6804" i="4"/>
  <c r="A6804" i="4"/>
  <c r="C6806" i="4" l="1"/>
  <c r="A6805" i="4"/>
  <c r="B6805" i="4"/>
  <c r="C6807" i="4" l="1"/>
  <c r="A6806" i="4"/>
  <c r="B6806" i="4"/>
  <c r="C6808" i="4" l="1"/>
  <c r="B6807" i="4"/>
  <c r="A6807" i="4"/>
  <c r="C6809" i="4" l="1"/>
  <c r="B6808" i="4"/>
  <c r="A6808" i="4"/>
  <c r="C6810" i="4" l="1"/>
  <c r="A6809" i="4"/>
  <c r="B6809" i="4"/>
  <c r="C6811" i="4" l="1"/>
  <c r="A6810" i="4"/>
  <c r="B6810" i="4"/>
  <c r="C6812" i="4" l="1"/>
  <c r="B6811" i="4"/>
  <c r="A6811" i="4"/>
  <c r="C6813" i="4" l="1"/>
  <c r="B6812" i="4"/>
  <c r="A6812" i="4"/>
  <c r="C6814" i="4" l="1"/>
  <c r="A6813" i="4"/>
  <c r="B6813" i="4"/>
  <c r="C6815" i="4" l="1"/>
  <c r="A6814" i="4"/>
  <c r="B6814" i="4"/>
  <c r="C6816" i="4" l="1"/>
  <c r="B6815" i="4"/>
  <c r="A6815" i="4"/>
  <c r="C6817" i="4" l="1"/>
  <c r="B6816" i="4"/>
  <c r="A6816" i="4"/>
  <c r="C6818" i="4" l="1"/>
  <c r="A6817" i="4"/>
  <c r="B6817" i="4"/>
  <c r="C6819" i="4" l="1"/>
  <c r="A6818" i="4"/>
  <c r="B6818" i="4"/>
  <c r="C6820" i="4" l="1"/>
  <c r="B6819" i="4"/>
  <c r="A6819" i="4"/>
  <c r="C6821" i="4" l="1"/>
  <c r="B6820" i="4"/>
  <c r="A6820" i="4"/>
  <c r="C6822" i="4" l="1"/>
  <c r="A6821" i="4"/>
  <c r="B6821" i="4"/>
  <c r="C6823" i="4" l="1"/>
  <c r="A6822" i="4"/>
  <c r="B6822" i="4"/>
  <c r="C6824" i="4" l="1"/>
  <c r="A6823" i="4"/>
  <c r="B6823" i="4"/>
  <c r="C6825" i="4" l="1"/>
  <c r="B6824" i="4"/>
  <c r="A6824" i="4"/>
  <c r="C6826" i="4" l="1"/>
  <c r="A6825" i="4"/>
  <c r="B6825" i="4"/>
  <c r="C6827" i="4" l="1"/>
  <c r="A6826" i="4"/>
  <c r="B6826" i="4"/>
  <c r="C6828" i="4" l="1"/>
  <c r="B6827" i="4"/>
  <c r="A6827" i="4"/>
  <c r="C6829" i="4" l="1"/>
  <c r="B6828" i="4"/>
  <c r="A6828" i="4"/>
  <c r="A6829" i="4" l="1"/>
  <c r="C6830" i="4"/>
  <c r="B6829" i="4"/>
  <c r="C6831" i="4" l="1"/>
  <c r="A6830" i="4"/>
  <c r="B6830" i="4"/>
  <c r="C6832" i="4" l="1"/>
  <c r="B6831" i="4"/>
  <c r="A6831" i="4"/>
  <c r="C6833" i="4" l="1"/>
  <c r="B6832" i="4"/>
  <c r="A6832" i="4"/>
  <c r="C6834" i="4" l="1"/>
  <c r="A6833" i="4"/>
  <c r="B6833" i="4"/>
  <c r="C6835" i="4" l="1"/>
  <c r="B6834" i="4"/>
  <c r="A6834" i="4"/>
  <c r="C6836" i="4" l="1"/>
  <c r="A6835" i="4"/>
  <c r="B6835" i="4"/>
  <c r="C6837" i="4" l="1"/>
  <c r="B6836" i="4"/>
  <c r="A6836" i="4"/>
  <c r="C6838" i="4" l="1"/>
  <c r="A6837" i="4"/>
  <c r="B6837" i="4"/>
  <c r="C6839" i="4" l="1"/>
  <c r="A6838" i="4"/>
  <c r="B6838" i="4"/>
  <c r="C6840" i="4" l="1"/>
  <c r="B6839" i="4"/>
  <c r="A6839" i="4"/>
  <c r="C6841" i="4" l="1"/>
  <c r="B6840" i="4"/>
  <c r="A6840" i="4"/>
  <c r="C6842" i="4" l="1"/>
  <c r="A6841" i="4"/>
  <c r="B6841" i="4"/>
  <c r="C6843" i="4" l="1"/>
  <c r="A6842" i="4"/>
  <c r="B6842" i="4"/>
  <c r="C6844" i="4" l="1"/>
  <c r="B6843" i="4"/>
  <c r="A6843" i="4"/>
  <c r="C6845" i="4" l="1"/>
  <c r="B6844" i="4"/>
  <c r="A6844" i="4"/>
  <c r="A6845" i="4" l="1"/>
  <c r="C6846" i="4"/>
  <c r="B6845" i="4"/>
  <c r="C6847" i="4" l="1"/>
  <c r="A6846" i="4"/>
  <c r="B6846" i="4"/>
  <c r="C6848" i="4" l="1"/>
  <c r="B6847" i="4"/>
  <c r="A6847" i="4"/>
  <c r="C6849" i="4" l="1"/>
  <c r="B6848" i="4"/>
  <c r="A6848" i="4"/>
  <c r="C6850" i="4" l="1"/>
  <c r="A6849" i="4"/>
  <c r="B6849" i="4"/>
  <c r="C6851" i="4" l="1"/>
  <c r="B6850" i="4"/>
  <c r="A6850" i="4"/>
  <c r="C6852" i="4" l="1"/>
  <c r="B6851" i="4"/>
  <c r="A6851" i="4"/>
  <c r="C6853" i="4" l="1"/>
  <c r="A6852" i="4"/>
  <c r="B6852" i="4"/>
  <c r="C6854" i="4" l="1"/>
  <c r="A6853" i="4"/>
  <c r="B6853" i="4"/>
  <c r="C6855" i="4" l="1"/>
  <c r="A6854" i="4"/>
  <c r="B6854" i="4"/>
  <c r="C6856" i="4" l="1"/>
  <c r="B6855" i="4"/>
  <c r="A6855" i="4"/>
  <c r="C6857" i="4" l="1"/>
  <c r="B6856" i="4"/>
  <c r="A6856" i="4"/>
  <c r="C6858" i="4" l="1"/>
  <c r="A6857" i="4"/>
  <c r="B6857" i="4"/>
  <c r="C6859" i="4" l="1"/>
  <c r="A6858" i="4"/>
  <c r="B6858" i="4"/>
  <c r="C6860" i="4" l="1"/>
  <c r="B6859" i="4"/>
  <c r="A6859" i="4"/>
  <c r="C6861" i="4" l="1"/>
  <c r="B6860" i="4"/>
  <c r="A6860" i="4"/>
  <c r="A6861" i="4" l="1"/>
  <c r="C6862" i="4"/>
  <c r="B6861" i="4"/>
  <c r="C6863" i="4" l="1"/>
  <c r="A6862" i="4"/>
  <c r="B6862" i="4"/>
  <c r="C6864" i="4" l="1"/>
  <c r="B6863" i="4"/>
  <c r="A6863" i="4"/>
  <c r="C6865" i="4" l="1"/>
  <c r="B6864" i="4"/>
  <c r="A6864" i="4"/>
  <c r="C6866" i="4" l="1"/>
  <c r="A6865" i="4"/>
  <c r="B6865" i="4"/>
  <c r="C6867" i="4" l="1"/>
  <c r="A6866" i="4"/>
  <c r="B6866" i="4"/>
  <c r="C6868" i="4" l="1"/>
  <c r="B6867" i="4"/>
  <c r="A6867" i="4"/>
  <c r="C6869" i="4" l="1"/>
  <c r="B6868" i="4"/>
  <c r="A6868" i="4"/>
  <c r="C6870" i="4" l="1"/>
  <c r="A6869" i="4"/>
  <c r="B6869" i="4"/>
  <c r="C6871" i="4" l="1"/>
  <c r="A6870" i="4"/>
  <c r="B6870" i="4"/>
  <c r="C6872" i="4" l="1"/>
  <c r="B6871" i="4"/>
  <c r="A6871" i="4"/>
  <c r="C6873" i="4" l="1"/>
  <c r="B6872" i="4"/>
  <c r="A6872" i="4"/>
  <c r="C6874" i="4" l="1"/>
  <c r="A6873" i="4"/>
  <c r="B6873" i="4"/>
  <c r="C6875" i="4" l="1"/>
  <c r="A6874" i="4"/>
  <c r="B6874" i="4"/>
  <c r="C6876" i="4" l="1"/>
  <c r="B6875" i="4"/>
  <c r="A6875" i="4"/>
  <c r="C6877" i="4" l="1"/>
  <c r="B6876" i="4"/>
  <c r="A6876" i="4"/>
  <c r="A6877" i="4" l="1"/>
  <c r="C6878" i="4"/>
  <c r="B6877" i="4"/>
  <c r="C6879" i="4" l="1"/>
  <c r="A6878" i="4"/>
  <c r="B6878" i="4"/>
  <c r="C6880" i="4" l="1"/>
  <c r="B6879" i="4"/>
  <c r="A6879" i="4"/>
  <c r="C6881" i="4" l="1"/>
  <c r="A6880" i="4"/>
  <c r="B6880" i="4"/>
  <c r="C6882" i="4" l="1"/>
  <c r="A6881" i="4"/>
  <c r="B6881" i="4"/>
  <c r="C6883" i="4" l="1"/>
  <c r="B6882" i="4"/>
  <c r="A6882" i="4"/>
  <c r="C6884" i="4" l="1"/>
  <c r="B6883" i="4"/>
  <c r="A6883" i="4"/>
  <c r="C6885" i="4" l="1"/>
  <c r="B6884" i="4"/>
  <c r="A6884" i="4"/>
  <c r="C6886" i="4" l="1"/>
  <c r="A6885" i="4"/>
  <c r="B6885" i="4"/>
  <c r="C6887" i="4" l="1"/>
  <c r="A6886" i="4"/>
  <c r="B6886" i="4"/>
  <c r="C6888" i="4" l="1"/>
  <c r="B6887" i="4"/>
  <c r="A6887" i="4"/>
  <c r="C6889" i="4" l="1"/>
  <c r="B6888" i="4"/>
  <c r="A6888" i="4"/>
  <c r="C6890" i="4" l="1"/>
  <c r="B6889" i="4"/>
  <c r="A6889" i="4"/>
  <c r="C6891" i="4" l="1"/>
  <c r="A6890" i="4"/>
  <c r="B6890" i="4"/>
  <c r="C6892" i="4" l="1"/>
  <c r="B6891" i="4"/>
  <c r="A6891" i="4"/>
  <c r="C6893" i="4" l="1"/>
  <c r="B6892" i="4"/>
  <c r="A6892" i="4"/>
  <c r="A6893" i="4" l="1"/>
  <c r="C6894" i="4"/>
  <c r="B6893" i="4"/>
  <c r="C6895" i="4" l="1"/>
  <c r="A6894" i="4"/>
  <c r="B6894" i="4"/>
  <c r="C6896" i="4" l="1"/>
  <c r="B6895" i="4"/>
  <c r="A6895" i="4"/>
  <c r="C6897" i="4" l="1"/>
  <c r="B6896" i="4"/>
  <c r="A6896" i="4"/>
  <c r="C6898" i="4" l="1"/>
  <c r="A6897" i="4"/>
  <c r="B6897" i="4"/>
  <c r="C6899" i="4" l="1"/>
  <c r="A6898" i="4"/>
  <c r="B6898" i="4"/>
  <c r="C6900" i="4" l="1"/>
  <c r="B6899" i="4"/>
  <c r="A6899" i="4"/>
  <c r="C6901" i="4" l="1"/>
  <c r="B6900" i="4"/>
  <c r="A6900" i="4"/>
  <c r="C6902" i="4" l="1"/>
  <c r="A6901" i="4"/>
  <c r="B6901" i="4"/>
  <c r="C6903" i="4" l="1"/>
  <c r="A6902" i="4"/>
  <c r="B6902" i="4"/>
  <c r="C6904" i="4" l="1"/>
  <c r="B6903" i="4"/>
  <c r="A6903" i="4"/>
  <c r="C6905" i="4" l="1"/>
  <c r="B6904" i="4"/>
  <c r="A6904" i="4"/>
  <c r="C6906" i="4" l="1"/>
  <c r="A6905" i="4"/>
  <c r="B6905" i="4"/>
  <c r="C6907" i="4" l="1"/>
  <c r="A6906" i="4"/>
  <c r="B6906" i="4"/>
  <c r="C6908" i="4" l="1"/>
  <c r="B6907" i="4"/>
  <c r="A6907" i="4"/>
  <c r="C6909" i="4" l="1"/>
  <c r="B6908" i="4"/>
  <c r="A6908" i="4"/>
  <c r="A6909" i="4" l="1"/>
  <c r="B6909" i="4"/>
  <c r="C6910" i="4"/>
  <c r="C6911" i="4" l="1"/>
  <c r="B6910" i="4"/>
  <c r="A6910" i="4"/>
  <c r="C6912" i="4" l="1"/>
  <c r="B6911" i="4"/>
  <c r="A6911" i="4"/>
  <c r="C6913" i="4" l="1"/>
  <c r="B6912" i="4"/>
  <c r="A6912" i="4"/>
  <c r="C6914" i="4" l="1"/>
  <c r="A6913" i="4"/>
  <c r="B6913" i="4"/>
  <c r="C6915" i="4" l="1"/>
  <c r="A6914" i="4"/>
  <c r="B6914" i="4"/>
  <c r="C6916" i="4" l="1"/>
  <c r="B6915" i="4"/>
  <c r="A6915" i="4"/>
  <c r="C6917" i="4" l="1"/>
  <c r="B6916" i="4"/>
  <c r="A6916" i="4"/>
  <c r="C6918" i="4" l="1"/>
  <c r="A6917" i="4"/>
  <c r="B6917" i="4"/>
  <c r="C6919" i="4" l="1"/>
  <c r="A6918" i="4"/>
  <c r="B6918" i="4"/>
  <c r="C6920" i="4" l="1"/>
  <c r="B6919" i="4"/>
  <c r="A6919" i="4"/>
  <c r="C6921" i="4" l="1"/>
  <c r="B6920" i="4"/>
  <c r="A6920" i="4"/>
  <c r="C6922" i="4" l="1"/>
  <c r="A6921" i="4"/>
  <c r="B6921" i="4"/>
  <c r="C6923" i="4" l="1"/>
  <c r="A6922" i="4"/>
  <c r="B6922" i="4"/>
  <c r="C6924" i="4" l="1"/>
  <c r="B6923" i="4"/>
  <c r="A6923" i="4"/>
  <c r="C6925" i="4" l="1"/>
  <c r="B6924" i="4"/>
  <c r="A6924" i="4"/>
  <c r="A6925" i="4" l="1"/>
  <c r="C6926" i="4"/>
  <c r="B6925" i="4"/>
  <c r="C6927" i="4" l="1"/>
  <c r="B6926" i="4"/>
  <c r="A6926" i="4"/>
  <c r="C6928" i="4" l="1"/>
  <c r="B6927" i="4"/>
  <c r="A6927" i="4"/>
  <c r="C6929" i="4" l="1"/>
  <c r="B6928" i="4"/>
  <c r="A6928" i="4"/>
  <c r="C6930" i="4" l="1"/>
  <c r="A6929" i="4"/>
  <c r="B6929" i="4"/>
  <c r="C6931" i="4" l="1"/>
  <c r="B6930" i="4"/>
  <c r="A6930" i="4"/>
  <c r="C6932" i="4" l="1"/>
  <c r="B6931" i="4"/>
  <c r="A6931" i="4"/>
  <c r="C6933" i="4" l="1"/>
  <c r="B6932" i="4"/>
  <c r="A6932" i="4"/>
  <c r="C6934" i="4" l="1"/>
  <c r="A6933" i="4"/>
  <c r="B6933" i="4"/>
  <c r="C6935" i="4" l="1"/>
  <c r="A6934" i="4"/>
  <c r="B6934" i="4"/>
  <c r="C6936" i="4" l="1"/>
  <c r="B6935" i="4"/>
  <c r="A6935" i="4"/>
  <c r="C6937" i="4" l="1"/>
  <c r="A6936" i="4"/>
  <c r="B6936" i="4"/>
  <c r="C6938" i="4" l="1"/>
  <c r="A6937" i="4"/>
  <c r="B6937" i="4"/>
  <c r="C6939" i="4" l="1"/>
  <c r="A6938" i="4"/>
  <c r="B6938" i="4"/>
  <c r="C6940" i="4" l="1"/>
  <c r="B6939" i="4"/>
  <c r="A6939" i="4"/>
  <c r="C6941" i="4" l="1"/>
  <c r="B6940" i="4"/>
  <c r="A6940" i="4"/>
  <c r="A6941" i="4" l="1"/>
  <c r="C6942" i="4"/>
  <c r="B6941" i="4"/>
  <c r="C6943" i="4" l="1"/>
  <c r="A6942" i="4"/>
  <c r="B6942" i="4"/>
  <c r="C6944" i="4" l="1"/>
  <c r="B6943" i="4"/>
  <c r="A6943" i="4"/>
  <c r="C6945" i="4" l="1"/>
  <c r="B6944" i="4"/>
  <c r="A6944" i="4"/>
  <c r="C6946" i="4" l="1"/>
  <c r="A6945" i="4"/>
  <c r="B6945" i="4"/>
  <c r="C6947" i="4" l="1"/>
  <c r="A6946" i="4"/>
  <c r="B6946" i="4"/>
  <c r="C6948" i="4" l="1"/>
  <c r="A6947" i="4"/>
  <c r="B6947" i="4"/>
  <c r="C6949" i="4" l="1"/>
  <c r="B6948" i="4"/>
  <c r="A6948" i="4"/>
  <c r="C6950" i="4" l="1"/>
  <c r="A6949" i="4"/>
  <c r="B6949" i="4"/>
  <c r="C6951" i="4" l="1"/>
  <c r="A6950" i="4"/>
  <c r="B6950" i="4"/>
  <c r="C6952" i="4" l="1"/>
  <c r="B6951" i="4"/>
  <c r="A6951" i="4"/>
  <c r="C6953" i="4" l="1"/>
  <c r="B6952" i="4"/>
  <c r="A6952" i="4"/>
  <c r="C6954" i="4" l="1"/>
  <c r="A6953" i="4"/>
  <c r="B6953" i="4"/>
  <c r="C6955" i="4" l="1"/>
  <c r="A6954" i="4"/>
  <c r="B6954" i="4"/>
  <c r="C6956" i="4" l="1"/>
  <c r="B6955" i="4"/>
  <c r="A6955" i="4"/>
  <c r="C6957" i="4" l="1"/>
  <c r="B6956" i="4"/>
  <c r="A6956" i="4"/>
  <c r="A6957" i="4" l="1"/>
  <c r="C6958" i="4"/>
  <c r="B6957" i="4"/>
  <c r="C6959" i="4" l="1"/>
  <c r="A6958" i="4"/>
  <c r="B6958" i="4"/>
  <c r="C6960" i="4" l="1"/>
  <c r="A6959" i="4"/>
  <c r="B6959" i="4"/>
  <c r="C6961" i="4" l="1"/>
  <c r="B6960" i="4"/>
  <c r="A6960" i="4"/>
  <c r="C6962" i="4" l="1"/>
  <c r="A6961" i="4"/>
  <c r="B6961" i="4"/>
  <c r="C6963" i="4" l="1"/>
  <c r="B6962" i="4"/>
  <c r="A6962" i="4"/>
  <c r="C6964" i="4" l="1"/>
  <c r="B6963" i="4"/>
  <c r="A6963" i="4"/>
  <c r="C6965" i="4" l="1"/>
  <c r="B6964" i="4"/>
  <c r="A6964" i="4"/>
  <c r="C6966" i="4" l="1"/>
  <c r="A6965" i="4"/>
  <c r="B6965" i="4"/>
  <c r="C6967" i="4" l="1"/>
  <c r="A6966" i="4"/>
  <c r="B6966" i="4"/>
  <c r="C6968" i="4" l="1"/>
  <c r="B6967" i="4"/>
  <c r="A6967" i="4"/>
  <c r="C6969" i="4" l="1"/>
  <c r="B6968" i="4"/>
  <c r="A6968" i="4"/>
  <c r="C6970" i="4" l="1"/>
  <c r="A6969" i="4"/>
  <c r="B6969" i="4"/>
  <c r="C6971" i="4" l="1"/>
  <c r="B6970" i="4"/>
  <c r="A6970" i="4"/>
  <c r="C6972" i="4" l="1"/>
  <c r="B6971" i="4"/>
  <c r="A6971" i="4"/>
  <c r="C6973" i="4" l="1"/>
  <c r="B6972" i="4"/>
  <c r="A6972" i="4"/>
  <c r="A6973" i="4" l="1"/>
  <c r="C6974" i="4"/>
  <c r="B6973" i="4"/>
  <c r="C6975" i="4" l="1"/>
  <c r="A6974" i="4"/>
  <c r="B6974" i="4"/>
  <c r="C6976" i="4" l="1"/>
  <c r="B6975" i="4"/>
  <c r="A6975" i="4"/>
  <c r="C6977" i="4" l="1"/>
  <c r="B6976" i="4"/>
  <c r="A6976" i="4"/>
  <c r="C6978" i="4" l="1"/>
  <c r="A6977" i="4"/>
  <c r="B6977" i="4"/>
  <c r="C6979" i="4" l="1"/>
  <c r="B6978" i="4"/>
  <c r="A6978" i="4"/>
  <c r="C6980" i="4" l="1"/>
  <c r="B6979" i="4"/>
  <c r="A6979" i="4"/>
  <c r="C6981" i="4" l="1"/>
  <c r="B6980" i="4"/>
  <c r="A6980" i="4"/>
  <c r="C6982" i="4" l="1"/>
  <c r="B6981" i="4"/>
  <c r="A6981" i="4"/>
  <c r="C6983" i="4" l="1"/>
  <c r="A6982" i="4"/>
  <c r="B6982" i="4"/>
  <c r="C6984" i="4" l="1"/>
  <c r="B6983" i="4"/>
  <c r="A6983" i="4"/>
  <c r="C6985" i="4" l="1"/>
  <c r="B6984" i="4"/>
  <c r="A6984" i="4"/>
  <c r="C6986" i="4" l="1"/>
  <c r="A6985" i="4"/>
  <c r="B6985" i="4"/>
  <c r="C6987" i="4" l="1"/>
  <c r="A6986" i="4"/>
  <c r="B6986" i="4"/>
  <c r="C6988" i="4" l="1"/>
  <c r="B6987" i="4"/>
  <c r="A6987" i="4"/>
  <c r="C6989" i="4" l="1"/>
  <c r="B6988" i="4"/>
  <c r="A6988" i="4"/>
  <c r="A6989" i="4" l="1"/>
  <c r="C6990" i="4"/>
  <c r="B6989" i="4"/>
  <c r="C6991" i="4" l="1"/>
  <c r="A6990" i="4"/>
  <c r="B6990" i="4"/>
  <c r="C6992" i="4" l="1"/>
  <c r="B6991" i="4"/>
  <c r="A6991" i="4"/>
  <c r="C6993" i="4" l="1"/>
  <c r="B6992" i="4"/>
  <c r="A6992" i="4"/>
  <c r="C6994" i="4" l="1"/>
  <c r="A6993" i="4"/>
  <c r="B6993" i="4"/>
  <c r="C6995" i="4" l="1"/>
  <c r="A6994" i="4"/>
  <c r="B6994" i="4"/>
  <c r="C6996" i="4" l="1"/>
  <c r="B6995" i="4"/>
  <c r="A6995" i="4"/>
  <c r="C6997" i="4" l="1"/>
  <c r="B6996" i="4"/>
  <c r="A6996" i="4"/>
  <c r="C6998" i="4" l="1"/>
  <c r="A6997" i="4"/>
  <c r="B6997" i="4"/>
  <c r="C6999" i="4" l="1"/>
  <c r="A6998" i="4"/>
  <c r="B6998" i="4"/>
  <c r="C7000" i="4" l="1"/>
  <c r="B6999" i="4"/>
  <c r="A6999" i="4"/>
  <c r="C7001" i="4" l="1"/>
  <c r="B7000" i="4"/>
  <c r="A7000" i="4"/>
  <c r="C7002" i="4" l="1"/>
  <c r="A7001" i="4"/>
  <c r="B7001" i="4"/>
  <c r="C7003" i="4" l="1"/>
  <c r="A7002" i="4"/>
  <c r="B7002" i="4"/>
  <c r="C7004" i="4" l="1"/>
  <c r="B7003" i="4"/>
  <c r="A7003" i="4"/>
  <c r="C7005" i="4" l="1"/>
  <c r="B7004" i="4"/>
  <c r="A7004" i="4"/>
  <c r="A7005" i="4" l="1"/>
  <c r="C7006" i="4"/>
  <c r="B7005" i="4"/>
  <c r="C7007" i="4" l="1"/>
  <c r="A7006" i="4"/>
  <c r="B7006" i="4"/>
  <c r="C7008" i="4" l="1"/>
  <c r="B7007" i="4"/>
  <c r="A7007" i="4"/>
  <c r="C7009" i="4" l="1"/>
  <c r="B7008" i="4"/>
  <c r="A7008" i="4"/>
  <c r="C7010" i="4" l="1"/>
  <c r="A7009" i="4"/>
  <c r="B7009" i="4"/>
  <c r="C7011" i="4" l="1"/>
  <c r="B7010" i="4"/>
  <c r="A7010" i="4"/>
  <c r="C7012" i="4" l="1"/>
  <c r="B7011" i="4"/>
  <c r="A7011" i="4"/>
  <c r="C7013" i="4" l="1"/>
  <c r="B7012" i="4"/>
  <c r="A7012" i="4"/>
  <c r="C7014" i="4" l="1"/>
  <c r="A7013" i="4"/>
  <c r="B7013" i="4"/>
  <c r="C7015" i="4" l="1"/>
  <c r="A7014" i="4"/>
  <c r="B7014" i="4"/>
  <c r="C7016" i="4" l="1"/>
  <c r="B7015" i="4"/>
  <c r="A7015" i="4"/>
  <c r="C7017" i="4" l="1"/>
  <c r="B7016" i="4"/>
  <c r="A7016" i="4"/>
  <c r="C7018" i="4" l="1"/>
  <c r="A7017" i="4"/>
  <c r="B7017" i="4"/>
  <c r="C7019" i="4" l="1"/>
  <c r="A7018" i="4"/>
  <c r="B7018" i="4"/>
  <c r="C7020" i="4" l="1"/>
  <c r="B7019" i="4"/>
  <c r="A7019" i="4"/>
  <c r="C7021" i="4" l="1"/>
  <c r="B7020" i="4"/>
  <c r="A7020" i="4"/>
  <c r="A7021" i="4" l="1"/>
  <c r="C7022" i="4"/>
  <c r="B7021" i="4"/>
  <c r="C7023" i="4" l="1"/>
  <c r="A7022" i="4"/>
  <c r="B7022" i="4"/>
  <c r="C7024" i="4" l="1"/>
  <c r="B7023" i="4"/>
  <c r="A7023" i="4"/>
  <c r="C7025" i="4" l="1"/>
  <c r="B7024" i="4"/>
  <c r="A7024" i="4"/>
  <c r="C7026" i="4" l="1"/>
  <c r="A7025" i="4"/>
  <c r="B7025" i="4"/>
  <c r="C7027" i="4" l="1"/>
  <c r="A7026" i="4"/>
  <c r="B7026" i="4"/>
  <c r="C7028" i="4" l="1"/>
  <c r="B7027" i="4"/>
  <c r="A7027" i="4"/>
  <c r="C7029" i="4" l="1"/>
  <c r="B7028" i="4"/>
  <c r="A7028" i="4"/>
  <c r="C7030" i="4" l="1"/>
  <c r="A7029" i="4"/>
  <c r="B7029" i="4"/>
  <c r="C7031" i="4" l="1"/>
  <c r="A7030" i="4"/>
  <c r="B7030" i="4"/>
  <c r="C7032" i="4" l="1"/>
  <c r="B7031" i="4"/>
  <c r="A7031" i="4"/>
  <c r="C7033" i="4" l="1"/>
  <c r="B7032" i="4"/>
  <c r="A7032" i="4"/>
  <c r="C7034" i="4" l="1"/>
  <c r="A7033" i="4"/>
  <c r="B7033" i="4"/>
  <c r="C7035" i="4" l="1"/>
  <c r="A7034" i="4"/>
  <c r="B7034" i="4"/>
  <c r="C7036" i="4" l="1"/>
  <c r="B7035" i="4"/>
  <c r="A7035" i="4"/>
  <c r="C7037" i="4" l="1"/>
  <c r="B7036" i="4"/>
  <c r="A7036" i="4"/>
  <c r="A7037" i="4" l="1"/>
  <c r="B7037" i="4"/>
  <c r="C7038" i="4"/>
  <c r="C7039" i="4" l="1"/>
  <c r="A7038" i="4"/>
  <c r="B7038" i="4"/>
  <c r="C7040" i="4" l="1"/>
  <c r="B7039" i="4"/>
  <c r="A7039" i="4"/>
  <c r="C7041" i="4" l="1"/>
  <c r="B7040" i="4"/>
  <c r="A7040" i="4"/>
  <c r="C7042" i="4" l="1"/>
  <c r="A7041" i="4"/>
  <c r="B7041" i="4"/>
  <c r="C7043" i="4" l="1"/>
  <c r="B7042" i="4"/>
  <c r="A7042" i="4"/>
  <c r="C7044" i="4" l="1"/>
  <c r="B7043" i="4"/>
  <c r="A7043" i="4"/>
  <c r="C7045" i="4" l="1"/>
  <c r="B7044" i="4"/>
  <c r="A7044" i="4"/>
  <c r="C7046" i="4" l="1"/>
  <c r="A7045" i="4"/>
  <c r="B7045" i="4"/>
  <c r="C7047" i="4" l="1"/>
  <c r="A7046" i="4"/>
  <c r="B7046" i="4"/>
  <c r="C7048" i="4" l="1"/>
  <c r="B7047" i="4"/>
  <c r="A7047" i="4"/>
  <c r="C7049" i="4" l="1"/>
  <c r="B7048" i="4"/>
  <c r="A7048" i="4"/>
  <c r="C7050" i="4" l="1"/>
  <c r="A7049" i="4"/>
  <c r="B7049" i="4"/>
  <c r="C7051" i="4" l="1"/>
  <c r="A7050" i="4"/>
  <c r="B7050" i="4"/>
  <c r="C7052" i="4" l="1"/>
  <c r="B7051" i="4"/>
  <c r="A7051" i="4"/>
  <c r="C7053" i="4" l="1"/>
  <c r="B7052" i="4"/>
  <c r="A7052" i="4"/>
  <c r="A7053" i="4" l="1"/>
  <c r="C7054" i="4"/>
  <c r="B7053" i="4"/>
  <c r="C7055" i="4" l="1"/>
  <c r="A7054" i="4"/>
  <c r="B7054" i="4"/>
  <c r="C7056" i="4" l="1"/>
  <c r="B7055" i="4"/>
  <c r="A7055" i="4"/>
  <c r="C7057" i="4" l="1"/>
  <c r="B7056" i="4"/>
  <c r="A7056" i="4"/>
  <c r="C7058" i="4" l="1"/>
  <c r="A7057" i="4"/>
  <c r="B7057" i="4"/>
  <c r="C7059" i="4" l="1"/>
  <c r="B7058" i="4"/>
  <c r="A7058" i="4"/>
  <c r="C7060" i="4" l="1"/>
  <c r="B7059" i="4"/>
  <c r="A7059" i="4"/>
  <c r="C7061" i="4" l="1"/>
  <c r="B7060" i="4"/>
  <c r="A7060" i="4"/>
  <c r="C7062" i="4" l="1"/>
  <c r="A7061" i="4"/>
  <c r="B7061" i="4"/>
  <c r="C7063" i="4" l="1"/>
  <c r="A7062" i="4"/>
  <c r="B7062" i="4"/>
  <c r="C7064" i="4" l="1"/>
  <c r="B7063" i="4"/>
  <c r="A7063" i="4"/>
  <c r="C7065" i="4" l="1"/>
  <c r="B7064" i="4"/>
  <c r="A7064" i="4"/>
  <c r="C7066" i="4" l="1"/>
  <c r="A7065" i="4"/>
  <c r="B7065" i="4"/>
  <c r="C7067" i="4" l="1"/>
  <c r="A7066" i="4"/>
  <c r="B7066" i="4"/>
  <c r="C7068" i="4" l="1"/>
  <c r="B7067" i="4"/>
  <c r="A7067" i="4"/>
  <c r="C7069" i="4" l="1"/>
  <c r="B7068" i="4"/>
  <c r="A7068" i="4"/>
  <c r="A7069" i="4" l="1"/>
  <c r="C7070" i="4"/>
  <c r="B7069" i="4"/>
  <c r="C7071" i="4" l="1"/>
  <c r="A7070" i="4"/>
  <c r="B7070" i="4"/>
  <c r="C7072" i="4" l="1"/>
  <c r="B7071" i="4"/>
  <c r="A7071" i="4"/>
  <c r="C7073" i="4" l="1"/>
  <c r="B7072" i="4"/>
  <c r="A7072" i="4"/>
  <c r="C7074" i="4" l="1"/>
  <c r="A7073" i="4"/>
  <c r="B7073" i="4"/>
  <c r="C7075" i="4" l="1"/>
  <c r="B7074" i="4"/>
  <c r="A7074" i="4"/>
  <c r="C7076" i="4" l="1"/>
  <c r="B7075" i="4"/>
  <c r="A7075" i="4"/>
  <c r="C7077" i="4" l="1"/>
  <c r="B7076" i="4"/>
  <c r="A7076" i="4"/>
  <c r="C7078" i="4" l="1"/>
  <c r="A7077" i="4"/>
  <c r="B7077" i="4"/>
  <c r="C7079" i="4" l="1"/>
  <c r="A7078" i="4"/>
  <c r="B7078" i="4"/>
  <c r="C7080" i="4" l="1"/>
  <c r="B7079" i="4"/>
  <c r="A7079" i="4"/>
  <c r="C7081" i="4" l="1"/>
  <c r="B7080" i="4"/>
  <c r="A7080" i="4"/>
  <c r="C7082" i="4" l="1"/>
  <c r="A7081" i="4"/>
  <c r="B7081" i="4"/>
  <c r="C7083" i="4" l="1"/>
  <c r="A7082" i="4"/>
  <c r="B7082" i="4"/>
  <c r="C7084" i="4" l="1"/>
  <c r="B7083" i="4"/>
  <c r="A7083" i="4"/>
  <c r="C7085" i="4" l="1"/>
  <c r="B7084" i="4"/>
  <c r="A7084" i="4"/>
  <c r="A7085" i="4" l="1"/>
  <c r="C7086" i="4"/>
  <c r="B7085" i="4"/>
  <c r="C7087" i="4" l="1"/>
  <c r="A7086" i="4"/>
  <c r="B7086" i="4"/>
  <c r="C7088" i="4" l="1"/>
  <c r="B7087" i="4"/>
  <c r="A7087" i="4"/>
  <c r="C7089" i="4" l="1"/>
  <c r="B7088" i="4"/>
  <c r="A7088" i="4"/>
  <c r="C7090" i="4" l="1"/>
  <c r="A7089" i="4"/>
  <c r="B7089" i="4"/>
  <c r="C7091" i="4" l="1"/>
  <c r="A7090" i="4"/>
  <c r="B7090" i="4"/>
  <c r="C7092" i="4" l="1"/>
  <c r="B7091" i="4"/>
  <c r="A7091" i="4"/>
  <c r="C7093" i="4" l="1"/>
  <c r="B7092" i="4"/>
  <c r="A7092" i="4"/>
  <c r="C7094" i="4" l="1"/>
  <c r="A7093" i="4"/>
  <c r="B7093" i="4"/>
  <c r="C7095" i="4" l="1"/>
  <c r="A7094" i="4"/>
  <c r="B7094" i="4"/>
  <c r="C7096" i="4" l="1"/>
  <c r="B7095" i="4"/>
  <c r="A7095" i="4"/>
  <c r="C7097" i="4" l="1"/>
  <c r="A7096" i="4"/>
  <c r="B7096" i="4"/>
  <c r="C7098" i="4" l="1"/>
  <c r="A7097" i="4"/>
  <c r="B7097" i="4"/>
  <c r="C7099" i="4" l="1"/>
  <c r="A7098" i="4"/>
  <c r="B7098" i="4"/>
  <c r="C7100" i="4" l="1"/>
  <c r="A7099" i="4"/>
  <c r="B7099" i="4"/>
  <c r="C7101" i="4" l="1"/>
  <c r="B7100" i="4"/>
  <c r="A7100" i="4"/>
  <c r="A7101" i="4" l="1"/>
  <c r="C7102" i="4"/>
  <c r="B7101" i="4"/>
  <c r="C7103" i="4" l="1"/>
  <c r="A7102" i="4"/>
  <c r="B7102" i="4"/>
  <c r="C7104" i="4" l="1"/>
  <c r="B7103" i="4"/>
  <c r="A7103" i="4"/>
  <c r="C7105" i="4" l="1"/>
  <c r="B7104" i="4"/>
  <c r="A7104" i="4"/>
  <c r="C7106" i="4" l="1"/>
  <c r="A7105" i="4"/>
  <c r="B7105" i="4"/>
  <c r="C7107" i="4" l="1"/>
  <c r="B7106" i="4"/>
  <c r="A7106" i="4"/>
  <c r="C7108" i="4" l="1"/>
  <c r="B7107" i="4"/>
  <c r="A7107" i="4"/>
  <c r="C7109" i="4" l="1"/>
  <c r="B7108" i="4"/>
  <c r="A7108" i="4"/>
  <c r="C7110" i="4" l="1"/>
  <c r="A7109" i="4"/>
  <c r="B7109" i="4"/>
  <c r="C7111" i="4" l="1"/>
  <c r="A7110" i="4"/>
  <c r="B7110" i="4"/>
  <c r="C7112" i="4" l="1"/>
  <c r="B7111" i="4"/>
  <c r="A7111" i="4"/>
  <c r="C7113" i="4" l="1"/>
  <c r="B7112" i="4"/>
  <c r="A7112" i="4"/>
  <c r="C7114" i="4" l="1"/>
  <c r="A7113" i="4"/>
  <c r="B7113" i="4"/>
  <c r="C7115" i="4" l="1"/>
  <c r="A7114" i="4"/>
  <c r="B7114" i="4"/>
  <c r="C7116" i="4" l="1"/>
  <c r="B7115" i="4"/>
  <c r="A7115" i="4"/>
  <c r="C7117" i="4" l="1"/>
  <c r="B7116" i="4"/>
  <c r="A7116" i="4"/>
  <c r="A7117" i="4" l="1"/>
  <c r="C7118" i="4"/>
  <c r="B7117" i="4"/>
  <c r="C7119" i="4" l="1"/>
  <c r="A7118" i="4"/>
  <c r="B7118" i="4"/>
  <c r="C7120" i="4" l="1"/>
  <c r="B7119" i="4"/>
  <c r="A7119" i="4"/>
  <c r="C7121" i="4" l="1"/>
  <c r="B7120" i="4"/>
  <c r="A7120" i="4"/>
  <c r="C7122" i="4" l="1"/>
  <c r="A7121" i="4"/>
  <c r="B7121" i="4"/>
  <c r="C7123" i="4" l="1"/>
  <c r="A7122" i="4"/>
  <c r="B7122" i="4"/>
  <c r="C7124" i="4" l="1"/>
  <c r="B7123" i="4"/>
  <c r="A7123" i="4"/>
  <c r="C7125" i="4" l="1"/>
  <c r="B7124" i="4"/>
  <c r="A7124" i="4"/>
  <c r="C7126" i="4" l="1"/>
  <c r="A7125" i="4"/>
  <c r="B7125" i="4"/>
  <c r="C7127" i="4" l="1"/>
  <c r="A7126" i="4"/>
  <c r="B7126" i="4"/>
  <c r="C7128" i="4" l="1"/>
  <c r="B7127" i="4"/>
  <c r="A7127" i="4"/>
  <c r="C7129" i="4" l="1"/>
  <c r="B7128" i="4"/>
  <c r="A7128" i="4"/>
  <c r="C7130" i="4" l="1"/>
  <c r="A7129" i="4"/>
  <c r="B7129" i="4"/>
  <c r="C7131" i="4" l="1"/>
  <c r="A7130" i="4"/>
  <c r="B7130" i="4"/>
  <c r="C7132" i="4" l="1"/>
  <c r="B7131" i="4"/>
  <c r="A7131" i="4"/>
  <c r="C7133" i="4" l="1"/>
  <c r="B7132" i="4"/>
  <c r="A7132" i="4"/>
  <c r="A7133" i="4" l="1"/>
  <c r="C7134" i="4"/>
  <c r="B7133" i="4"/>
  <c r="C7135" i="4" l="1"/>
  <c r="A7134" i="4"/>
  <c r="B7134" i="4"/>
  <c r="C7136" i="4" l="1"/>
  <c r="B7135" i="4"/>
  <c r="A7135" i="4"/>
  <c r="C7137" i="4" l="1"/>
  <c r="B7136" i="4"/>
  <c r="A7136" i="4"/>
  <c r="C7138" i="4" l="1"/>
  <c r="A7137" i="4"/>
  <c r="B7137" i="4"/>
  <c r="C7139" i="4" l="1"/>
  <c r="B7138" i="4"/>
  <c r="A7138" i="4"/>
  <c r="C7140" i="4" l="1"/>
  <c r="B7139" i="4"/>
  <c r="A7139" i="4"/>
  <c r="C7141" i="4" l="1"/>
  <c r="B7140" i="4"/>
  <c r="A7140" i="4"/>
  <c r="C7142" i="4" l="1"/>
  <c r="A7141" i="4"/>
  <c r="B7141" i="4"/>
  <c r="C7143" i="4" l="1"/>
  <c r="A7142" i="4"/>
  <c r="B7142" i="4"/>
  <c r="C7144" i="4" l="1"/>
  <c r="B7143" i="4"/>
  <c r="A7143" i="4"/>
  <c r="C7145" i="4" l="1"/>
  <c r="B7144" i="4"/>
  <c r="A7144" i="4"/>
  <c r="C7146" i="4" l="1"/>
  <c r="A7145" i="4"/>
  <c r="B7145" i="4"/>
  <c r="C7147" i="4" l="1"/>
  <c r="A7146" i="4"/>
  <c r="B7146" i="4"/>
  <c r="C7148" i="4" l="1"/>
  <c r="B7147" i="4"/>
  <c r="A7147" i="4"/>
  <c r="C7149" i="4" l="1"/>
  <c r="B7148" i="4"/>
  <c r="A7148" i="4"/>
  <c r="A7149" i="4" l="1"/>
  <c r="C7150" i="4"/>
  <c r="B7149" i="4"/>
  <c r="C7151" i="4" l="1"/>
  <c r="A7150" i="4"/>
  <c r="B7150" i="4"/>
  <c r="C7152" i="4" l="1"/>
  <c r="B7151" i="4"/>
  <c r="A7151" i="4"/>
  <c r="C7153" i="4" l="1"/>
  <c r="B7152" i="4"/>
  <c r="A7152" i="4"/>
  <c r="C7154" i="4" l="1"/>
  <c r="A7153" i="4"/>
  <c r="B7153" i="4"/>
  <c r="C7155" i="4" l="1"/>
  <c r="A7154" i="4"/>
  <c r="B7154" i="4"/>
  <c r="C7156" i="4" l="1"/>
  <c r="B7155" i="4"/>
  <c r="A7155" i="4"/>
  <c r="C7157" i="4" l="1"/>
  <c r="B7156" i="4"/>
  <c r="A7156" i="4"/>
  <c r="C7158" i="4" l="1"/>
  <c r="A7157" i="4"/>
  <c r="B7157" i="4"/>
  <c r="C7159" i="4" l="1"/>
  <c r="A7158" i="4"/>
  <c r="B7158" i="4"/>
  <c r="C7160" i="4" l="1"/>
  <c r="B7159" i="4"/>
  <c r="A7159" i="4"/>
  <c r="C7161" i="4" l="1"/>
  <c r="B7160" i="4"/>
  <c r="A7160" i="4"/>
  <c r="C7162" i="4" l="1"/>
  <c r="A7161" i="4"/>
  <c r="B7161" i="4"/>
  <c r="C7163" i="4" l="1"/>
  <c r="A7162" i="4"/>
  <c r="B7162" i="4"/>
  <c r="C7164" i="4" l="1"/>
  <c r="B7163" i="4"/>
  <c r="A7163" i="4"/>
  <c r="C7165" i="4" l="1"/>
  <c r="B7164" i="4"/>
  <c r="A7164" i="4"/>
  <c r="A7165" i="4" l="1"/>
  <c r="B7165" i="4"/>
  <c r="C7166" i="4"/>
  <c r="C7167" i="4" l="1"/>
  <c r="A7166" i="4"/>
  <c r="B7166" i="4"/>
  <c r="C7168" i="4" l="1"/>
  <c r="B7167" i="4"/>
  <c r="A7167" i="4"/>
  <c r="C7169" i="4" l="1"/>
  <c r="B7168" i="4"/>
  <c r="A7168" i="4"/>
  <c r="C7170" i="4" l="1"/>
  <c r="A7169" i="4"/>
  <c r="B7169" i="4"/>
  <c r="C7171" i="4" l="1"/>
  <c r="B7170" i="4"/>
  <c r="A7170" i="4"/>
  <c r="C7172" i="4" l="1"/>
  <c r="B7171" i="4"/>
  <c r="A7171" i="4"/>
  <c r="C7173" i="4" l="1"/>
  <c r="A7172" i="4"/>
  <c r="B7172" i="4"/>
  <c r="C7174" i="4" l="1"/>
  <c r="A7173" i="4"/>
  <c r="B7173" i="4"/>
  <c r="C7175" i="4" l="1"/>
  <c r="A7174" i="4"/>
  <c r="B7174" i="4"/>
  <c r="C7176" i="4" l="1"/>
  <c r="B7175" i="4"/>
  <c r="A7175" i="4"/>
  <c r="C7177" i="4" l="1"/>
  <c r="B7176" i="4"/>
  <c r="A7176" i="4"/>
  <c r="C7178" i="4" l="1"/>
  <c r="A7177" i="4"/>
  <c r="B7177" i="4"/>
  <c r="C7179" i="4" l="1"/>
  <c r="A7178" i="4"/>
  <c r="B7178" i="4"/>
  <c r="C7180" i="4" l="1"/>
  <c r="B7179" i="4"/>
  <c r="A7179" i="4"/>
  <c r="C7181" i="4" l="1"/>
  <c r="B7180" i="4"/>
  <c r="A7180" i="4"/>
  <c r="A7181" i="4" l="1"/>
  <c r="C7182" i="4"/>
  <c r="B7181" i="4"/>
  <c r="C7183" i="4" l="1"/>
  <c r="B7182" i="4"/>
  <c r="A7182" i="4"/>
  <c r="C7184" i="4" l="1"/>
  <c r="B7183" i="4"/>
  <c r="A7183" i="4"/>
  <c r="C7185" i="4" l="1"/>
  <c r="B7184" i="4"/>
  <c r="A7184" i="4"/>
  <c r="C7186" i="4" l="1"/>
  <c r="A7185" i="4"/>
  <c r="B7185" i="4"/>
  <c r="C7187" i="4" l="1"/>
  <c r="A7186" i="4"/>
  <c r="B7186" i="4"/>
  <c r="C7188" i="4" l="1"/>
  <c r="B7187" i="4"/>
  <c r="A7187" i="4"/>
  <c r="C7189" i="4" l="1"/>
  <c r="B7188" i="4"/>
  <c r="A7188" i="4"/>
  <c r="C7190" i="4" l="1"/>
  <c r="A7189" i="4"/>
  <c r="B7189" i="4"/>
  <c r="C7191" i="4" l="1"/>
  <c r="A7190" i="4"/>
  <c r="B7190" i="4"/>
  <c r="C7192" i="4" l="1"/>
  <c r="A7191" i="4"/>
  <c r="B7191" i="4"/>
  <c r="C7193" i="4" l="1"/>
  <c r="B7192" i="4"/>
  <c r="A7192" i="4"/>
  <c r="C7194" i="4" l="1"/>
  <c r="A7193" i="4"/>
  <c r="B7193" i="4"/>
  <c r="C7195" i="4" l="1"/>
  <c r="A7194" i="4"/>
  <c r="B7194" i="4"/>
  <c r="C7196" i="4" l="1"/>
  <c r="B7195" i="4"/>
  <c r="A7195" i="4"/>
  <c r="C7197" i="4" l="1"/>
  <c r="B7196" i="4"/>
  <c r="A7196" i="4"/>
  <c r="A7197" i="4" l="1"/>
  <c r="C7198" i="4"/>
  <c r="B7197" i="4"/>
  <c r="C7199" i="4" l="1"/>
  <c r="B7198" i="4"/>
  <c r="A7198" i="4"/>
  <c r="C7200" i="4" l="1"/>
  <c r="B7199" i="4"/>
  <c r="A7199" i="4"/>
  <c r="C7201" i="4" l="1"/>
  <c r="B7200" i="4"/>
  <c r="A7200" i="4"/>
  <c r="C7202" i="4" l="1"/>
  <c r="A7201" i="4"/>
  <c r="B7201" i="4"/>
  <c r="C7203" i="4" l="1"/>
  <c r="B7202" i="4"/>
  <c r="A7202" i="4"/>
  <c r="C7204" i="4" l="1"/>
  <c r="B7203" i="4"/>
  <c r="A7203" i="4"/>
  <c r="C7205" i="4" l="1"/>
  <c r="B7204" i="4"/>
  <c r="A7204" i="4"/>
  <c r="C7206" i="4" l="1"/>
  <c r="A7205" i="4"/>
  <c r="B7205" i="4"/>
  <c r="C7207" i="4" l="1"/>
  <c r="A7206" i="4"/>
  <c r="B7206" i="4"/>
  <c r="C7208" i="4" l="1"/>
  <c r="B7207" i="4"/>
  <c r="A7207" i="4"/>
  <c r="C7209" i="4" l="1"/>
  <c r="B7208" i="4"/>
  <c r="A7208" i="4"/>
  <c r="C7210" i="4" l="1"/>
  <c r="A7209" i="4"/>
  <c r="B7209" i="4"/>
  <c r="C7211" i="4" l="1"/>
  <c r="A7210" i="4"/>
  <c r="B7210" i="4"/>
  <c r="C7212" i="4" l="1"/>
  <c r="B7211" i="4"/>
  <c r="A7211" i="4"/>
  <c r="C7213" i="4" l="1"/>
  <c r="B7212" i="4"/>
  <c r="A7212" i="4"/>
  <c r="A7213" i="4" l="1"/>
  <c r="C7214" i="4"/>
  <c r="B7213" i="4"/>
  <c r="C7215" i="4" l="1"/>
  <c r="A7214" i="4"/>
  <c r="B7214" i="4"/>
  <c r="C7216" i="4" l="1"/>
  <c r="B7215" i="4"/>
  <c r="A7215" i="4"/>
  <c r="C7217" i="4" l="1"/>
  <c r="B7216" i="4"/>
  <c r="A7216" i="4"/>
  <c r="C7218" i="4" l="1"/>
  <c r="A7217" i="4"/>
  <c r="B7217" i="4"/>
  <c r="C7219" i="4" l="1"/>
  <c r="B7218" i="4"/>
  <c r="A7218" i="4"/>
  <c r="C7220" i="4" l="1"/>
  <c r="B7219" i="4"/>
  <c r="A7219" i="4"/>
  <c r="C7221" i="4" l="1"/>
  <c r="B7220" i="4"/>
  <c r="A7220" i="4"/>
  <c r="C7222" i="4" l="1"/>
  <c r="A7221" i="4"/>
  <c r="B7221" i="4"/>
  <c r="C7223" i="4" l="1"/>
  <c r="A7222" i="4"/>
  <c r="B7222" i="4"/>
  <c r="C7224" i="4" l="1"/>
  <c r="B7223" i="4"/>
  <c r="A7223" i="4"/>
  <c r="C7225" i="4" l="1"/>
  <c r="B7224" i="4"/>
  <c r="A7224" i="4"/>
  <c r="C7226" i="4" l="1"/>
  <c r="A7225" i="4"/>
  <c r="B7225" i="4"/>
  <c r="C7227" i="4" l="1"/>
  <c r="A7226" i="4"/>
  <c r="B7226" i="4"/>
  <c r="C7228" i="4" l="1"/>
  <c r="B7227" i="4"/>
  <c r="A7227" i="4"/>
  <c r="C7229" i="4" l="1"/>
  <c r="B7228" i="4"/>
  <c r="A7228" i="4"/>
  <c r="A7229" i="4" l="1"/>
  <c r="C7230" i="4"/>
  <c r="B7229" i="4"/>
  <c r="C7231" i="4" l="1"/>
  <c r="A7230" i="4"/>
  <c r="B7230" i="4"/>
  <c r="C7232" i="4" l="1"/>
  <c r="A7231" i="4"/>
  <c r="B7231" i="4"/>
  <c r="C7233" i="4" l="1"/>
  <c r="B7232" i="4"/>
  <c r="A7232" i="4"/>
  <c r="C7234" i="4" l="1"/>
  <c r="A7233" i="4"/>
  <c r="B7233" i="4"/>
  <c r="C7235" i="4" l="1"/>
  <c r="A7234" i="4"/>
  <c r="B7234" i="4"/>
  <c r="C7236" i="4" l="1"/>
  <c r="B7235" i="4"/>
  <c r="A7235" i="4"/>
  <c r="C7237" i="4" l="1"/>
  <c r="B7236" i="4"/>
  <c r="A7236" i="4"/>
  <c r="C7238" i="4" l="1"/>
  <c r="A7237" i="4"/>
  <c r="B7237" i="4"/>
  <c r="C7239" i="4" l="1"/>
  <c r="A7238" i="4"/>
  <c r="B7238" i="4"/>
  <c r="C7240" i="4" l="1"/>
  <c r="B7239" i="4"/>
  <c r="A7239" i="4"/>
  <c r="C7241" i="4" l="1"/>
  <c r="B7240" i="4"/>
  <c r="A7240" i="4"/>
  <c r="C7242" i="4" l="1"/>
  <c r="A7241" i="4"/>
  <c r="B7241" i="4"/>
  <c r="C7243" i="4" l="1"/>
  <c r="A7242" i="4"/>
  <c r="B7242" i="4"/>
  <c r="C7244" i="4" l="1"/>
  <c r="B7243" i="4"/>
  <c r="A7243" i="4"/>
  <c r="C7245" i="4" l="1"/>
  <c r="A7244" i="4"/>
  <c r="B7244" i="4"/>
  <c r="A7245" i="4" l="1"/>
  <c r="C7246" i="4"/>
  <c r="B7245" i="4"/>
  <c r="C7247" i="4" l="1"/>
  <c r="A7246" i="4"/>
  <c r="B7246" i="4"/>
  <c r="C7248" i="4" l="1"/>
  <c r="B7247" i="4"/>
  <c r="A7247" i="4"/>
  <c r="C7249" i="4" l="1"/>
  <c r="B7248" i="4"/>
  <c r="A7248" i="4"/>
  <c r="C7250" i="4" l="1"/>
  <c r="A7249" i="4"/>
  <c r="B7249" i="4"/>
  <c r="C7251" i="4" l="1"/>
  <c r="B7250" i="4"/>
  <c r="A7250" i="4"/>
  <c r="C7252" i="4" l="1"/>
  <c r="A7251" i="4"/>
  <c r="B7251" i="4"/>
  <c r="C7253" i="4" l="1"/>
  <c r="B7252" i="4"/>
  <c r="A7252" i="4"/>
  <c r="C7254" i="4" l="1"/>
  <c r="A7253" i="4"/>
  <c r="B7253" i="4"/>
  <c r="C7255" i="4" l="1"/>
  <c r="A7254" i="4"/>
  <c r="B7254" i="4"/>
  <c r="C7256" i="4" l="1"/>
  <c r="B7255" i="4"/>
  <c r="A7255" i="4"/>
  <c r="C7257" i="4" l="1"/>
  <c r="B7256" i="4"/>
  <c r="A7256" i="4"/>
  <c r="C7258" i="4" l="1"/>
  <c r="A7257" i="4"/>
  <c r="B7257" i="4"/>
  <c r="C7259" i="4" l="1"/>
  <c r="A7258" i="4"/>
  <c r="B7258" i="4"/>
  <c r="C7260" i="4" l="1"/>
  <c r="B7259" i="4"/>
  <c r="A7259" i="4"/>
  <c r="C7261" i="4" l="1"/>
  <c r="B7260" i="4"/>
  <c r="A7260" i="4"/>
  <c r="A7261" i="4" l="1"/>
  <c r="C7262" i="4"/>
  <c r="B7261" i="4"/>
  <c r="C7263" i="4" l="1"/>
  <c r="A7262" i="4"/>
  <c r="B7262" i="4"/>
  <c r="C7264" i="4" l="1"/>
  <c r="A7263" i="4"/>
  <c r="B7263" i="4"/>
  <c r="C7265" i="4" l="1"/>
  <c r="B7264" i="4"/>
  <c r="A7264" i="4"/>
  <c r="C7266" i="4" l="1"/>
  <c r="B7265" i="4"/>
  <c r="A7265" i="4"/>
  <c r="C7267" i="4" l="1"/>
  <c r="A7266" i="4"/>
  <c r="B7266" i="4"/>
  <c r="C7268" i="4" l="1"/>
  <c r="A7267" i="4"/>
  <c r="B7267" i="4"/>
  <c r="C7269" i="4" l="1"/>
  <c r="B7268" i="4"/>
  <c r="A7268" i="4"/>
  <c r="C7270" i="4" l="1"/>
  <c r="A7269" i="4"/>
  <c r="B7269" i="4"/>
  <c r="C7271" i="4" l="1"/>
  <c r="A7270" i="4"/>
  <c r="B7270" i="4"/>
  <c r="C7272" i="4" l="1"/>
  <c r="B7271" i="4"/>
  <c r="A7271" i="4"/>
  <c r="C7273" i="4" l="1"/>
  <c r="B7272" i="4"/>
  <c r="A7272" i="4"/>
  <c r="C7274" i="4" l="1"/>
  <c r="A7273" i="4"/>
  <c r="B7273" i="4"/>
  <c r="C7275" i="4" l="1"/>
  <c r="B7274" i="4"/>
  <c r="A7274" i="4"/>
  <c r="C7276" i="4" l="1"/>
  <c r="A7275" i="4"/>
  <c r="B7275" i="4"/>
  <c r="C7277" i="4" l="1"/>
  <c r="A7276" i="4"/>
  <c r="B7276" i="4"/>
  <c r="B7277" i="4" l="1"/>
  <c r="C7278" i="4"/>
  <c r="A7277" i="4"/>
  <c r="C7279" i="4" l="1"/>
  <c r="B7278" i="4"/>
  <c r="A7278" i="4"/>
  <c r="C7280" i="4" l="1"/>
  <c r="A7279" i="4"/>
  <c r="B7279" i="4"/>
  <c r="C7281" i="4" l="1"/>
  <c r="A7280" i="4"/>
  <c r="B7280" i="4"/>
  <c r="C7282" i="4" l="1"/>
  <c r="B7281" i="4"/>
  <c r="A7281" i="4"/>
  <c r="C7283" i="4" l="1"/>
  <c r="A7282" i="4"/>
  <c r="B7282" i="4"/>
  <c r="C7284" i="4" l="1"/>
  <c r="A7283" i="4"/>
  <c r="B7283" i="4"/>
  <c r="C7285" i="4" l="1"/>
  <c r="A7284" i="4"/>
  <c r="B7284" i="4"/>
  <c r="C7286" i="4" l="1"/>
  <c r="A7285" i="4"/>
  <c r="B7285" i="4"/>
  <c r="C7287" i="4" l="1"/>
  <c r="B7286" i="4"/>
  <c r="A7286" i="4"/>
  <c r="C7288" i="4" l="1"/>
  <c r="B7287" i="4"/>
  <c r="A7287" i="4"/>
  <c r="C7289" i="4" l="1"/>
  <c r="A7288" i="4"/>
  <c r="B7288" i="4"/>
  <c r="C7290" i="4" l="1"/>
  <c r="B7289" i="4"/>
  <c r="A7289" i="4"/>
  <c r="C7291" i="4" l="1"/>
  <c r="B7290" i="4"/>
  <c r="A7290" i="4"/>
  <c r="C7292" i="4" l="1"/>
  <c r="A7291" i="4"/>
  <c r="B7291" i="4"/>
  <c r="C7293" i="4" l="1"/>
  <c r="A7292" i="4"/>
  <c r="B7292" i="4"/>
  <c r="B7293" i="4" l="1"/>
  <c r="C7294" i="4"/>
  <c r="A7293" i="4"/>
  <c r="C7295" i="4" l="1"/>
  <c r="B7294" i="4"/>
  <c r="A7294" i="4"/>
  <c r="C7296" i="4" l="1"/>
  <c r="B7295" i="4"/>
  <c r="A7295" i="4"/>
  <c r="C7297" i="4" l="1"/>
  <c r="A7296" i="4"/>
  <c r="B7296" i="4"/>
  <c r="C7298" i="4" l="1"/>
  <c r="A7297" i="4"/>
  <c r="B7297" i="4"/>
  <c r="C7299" i="4" l="1"/>
  <c r="B7298" i="4"/>
  <c r="A7298" i="4"/>
  <c r="C7300" i="4" l="1"/>
  <c r="B7299" i="4"/>
  <c r="A7299" i="4"/>
  <c r="C7301" i="4" l="1"/>
  <c r="A7300" i="4"/>
  <c r="B7300" i="4"/>
  <c r="C7302" i="4" l="1"/>
  <c r="A7301" i="4"/>
  <c r="B7301" i="4"/>
  <c r="C7303" i="4" l="1"/>
  <c r="B7302" i="4"/>
  <c r="A7302" i="4"/>
  <c r="C7304" i="4" l="1"/>
  <c r="B7303" i="4"/>
  <c r="A7303" i="4"/>
  <c r="C7305" i="4" l="1"/>
  <c r="A7304" i="4"/>
  <c r="B7304" i="4"/>
  <c r="C7306" i="4" l="1"/>
  <c r="A7305" i="4"/>
  <c r="B7305" i="4"/>
  <c r="C7307" i="4" l="1"/>
  <c r="B7306" i="4"/>
  <c r="A7306" i="4"/>
  <c r="C7308" i="4" l="1"/>
  <c r="B7307" i="4"/>
  <c r="A7307" i="4"/>
  <c r="C7309" i="4" l="1"/>
  <c r="A7308" i="4"/>
  <c r="B7308" i="4"/>
  <c r="A7309" i="4" l="1"/>
  <c r="C7310" i="4"/>
  <c r="B7309" i="4"/>
  <c r="C7311" i="4" l="1"/>
  <c r="B7310" i="4"/>
  <c r="A7310" i="4"/>
  <c r="C7312" i="4" l="1"/>
  <c r="B7311" i="4"/>
  <c r="A7311" i="4"/>
  <c r="C7313" i="4" l="1"/>
  <c r="A7312" i="4"/>
  <c r="B7312" i="4"/>
  <c r="C7314" i="4" l="1"/>
  <c r="A7313" i="4"/>
  <c r="B7313" i="4"/>
  <c r="C7315" i="4" l="1"/>
  <c r="A7314" i="4"/>
  <c r="B7314" i="4"/>
  <c r="C7316" i="4" l="1"/>
  <c r="A7315" i="4"/>
  <c r="B7315" i="4"/>
  <c r="C7317" i="4" l="1"/>
  <c r="A7316" i="4"/>
  <c r="B7316" i="4"/>
  <c r="C7318" i="4" l="1"/>
  <c r="A7317" i="4"/>
  <c r="B7317" i="4"/>
  <c r="C7319" i="4" l="1"/>
  <c r="B7318" i="4"/>
  <c r="A7318" i="4"/>
  <c r="C7320" i="4" l="1"/>
  <c r="B7319" i="4"/>
  <c r="A7319" i="4"/>
  <c r="C7321" i="4" l="1"/>
  <c r="A7320" i="4"/>
  <c r="B7320" i="4"/>
  <c r="C7322" i="4" l="1"/>
  <c r="A7321" i="4"/>
  <c r="B7321" i="4"/>
  <c r="C7323" i="4" l="1"/>
  <c r="B7322" i="4"/>
  <c r="A7322" i="4"/>
  <c r="C7324" i="4" l="1"/>
  <c r="B7323" i="4"/>
  <c r="A7323" i="4"/>
  <c r="C7325" i="4" l="1"/>
  <c r="A7324" i="4"/>
  <c r="B7324" i="4"/>
  <c r="B7325" i="4" l="1"/>
  <c r="C7326" i="4"/>
  <c r="A7325" i="4"/>
  <c r="C7327" i="4" l="1"/>
  <c r="B7326" i="4"/>
  <c r="A7326" i="4"/>
  <c r="C7328" i="4" l="1"/>
  <c r="A7327" i="4"/>
  <c r="B7327" i="4"/>
  <c r="C7329" i="4" l="1"/>
  <c r="A7328" i="4"/>
  <c r="B7328" i="4"/>
  <c r="C7330" i="4" l="1"/>
  <c r="A7329" i="4"/>
  <c r="B7329" i="4"/>
  <c r="C7331" i="4" l="1"/>
  <c r="B7330" i="4"/>
  <c r="A7330" i="4"/>
  <c r="C7332" i="4" l="1"/>
  <c r="B7331" i="4"/>
  <c r="A7331" i="4"/>
  <c r="C7333" i="4" l="1"/>
  <c r="A7332" i="4"/>
  <c r="B7332" i="4"/>
  <c r="C7334" i="4" l="1"/>
  <c r="B7333" i="4"/>
  <c r="A7333" i="4"/>
  <c r="C7335" i="4" l="1"/>
  <c r="B7334" i="4"/>
  <c r="A7334" i="4"/>
  <c r="C7336" i="4" l="1"/>
  <c r="B7335" i="4"/>
  <c r="A7335" i="4"/>
  <c r="C7337" i="4" l="1"/>
  <c r="A7336" i="4"/>
  <c r="B7336" i="4"/>
  <c r="C7338" i="4" l="1"/>
  <c r="A7337" i="4"/>
  <c r="B7337" i="4"/>
  <c r="C7339" i="4" l="1"/>
  <c r="B7338" i="4"/>
  <c r="A7338" i="4"/>
  <c r="C7340" i="4" l="1"/>
  <c r="B7339" i="4"/>
  <c r="A7339" i="4"/>
  <c r="C7341" i="4" l="1"/>
  <c r="A7340" i="4"/>
  <c r="B7340" i="4"/>
  <c r="A7341" i="4" l="1"/>
  <c r="C7342" i="4"/>
  <c r="B7341" i="4"/>
  <c r="C7343" i="4" l="1"/>
  <c r="B7342" i="4"/>
  <c r="A7342" i="4"/>
  <c r="C7344" i="4" l="1"/>
  <c r="B7343" i="4"/>
  <c r="A7343" i="4"/>
  <c r="C7345" i="4" l="1"/>
  <c r="A7344" i="4"/>
  <c r="B7344" i="4"/>
  <c r="C7346" i="4" l="1"/>
  <c r="B7345" i="4"/>
  <c r="A7345" i="4"/>
  <c r="C7347" i="4" l="1"/>
  <c r="A7346" i="4"/>
  <c r="B7346" i="4"/>
  <c r="C7348" i="4" l="1"/>
  <c r="B7347" i="4"/>
  <c r="A7347" i="4"/>
  <c r="C7349" i="4" l="1"/>
  <c r="A7348" i="4"/>
  <c r="B7348" i="4"/>
  <c r="C7350" i="4" l="1"/>
  <c r="A7349" i="4"/>
  <c r="B7349" i="4"/>
  <c r="C7351" i="4" l="1"/>
  <c r="B7350" i="4"/>
  <c r="A7350" i="4"/>
  <c r="C7352" i="4" l="1"/>
  <c r="B7351" i="4"/>
  <c r="A7351" i="4"/>
  <c r="C7353" i="4" l="1"/>
  <c r="A7352" i="4"/>
  <c r="B7352" i="4"/>
  <c r="C7354" i="4" l="1"/>
  <c r="A7353" i="4"/>
  <c r="B7353" i="4"/>
  <c r="C7355" i="4" l="1"/>
  <c r="B7354" i="4"/>
  <c r="A7354" i="4"/>
  <c r="C7356" i="4" l="1"/>
  <c r="B7355" i="4"/>
  <c r="A7355" i="4"/>
  <c r="C7357" i="4" l="1"/>
  <c r="A7356" i="4"/>
  <c r="B7356" i="4"/>
  <c r="A7357" i="4" l="1"/>
  <c r="C7358" i="4"/>
  <c r="B7357" i="4"/>
  <c r="C7359" i="4" l="1"/>
  <c r="B7358" i="4"/>
  <c r="A7358" i="4"/>
  <c r="C7360" i="4" l="1"/>
  <c r="B7359" i="4"/>
  <c r="A7359" i="4"/>
  <c r="C7361" i="4" l="1"/>
  <c r="A7360" i="4"/>
  <c r="B7360" i="4"/>
  <c r="C7362" i="4" l="1"/>
  <c r="A7361" i="4"/>
  <c r="B7361" i="4"/>
  <c r="C7363" i="4" l="1"/>
  <c r="B7362" i="4"/>
  <c r="A7362" i="4"/>
  <c r="C7364" i="4" l="1"/>
  <c r="B7363" i="4"/>
  <c r="A7363" i="4"/>
  <c r="C7365" i="4" l="1"/>
  <c r="A7364" i="4"/>
  <c r="B7364" i="4"/>
  <c r="C7366" i="4" l="1"/>
  <c r="A7365" i="4"/>
  <c r="B7365" i="4"/>
  <c r="C7367" i="4" l="1"/>
  <c r="B7366" i="4"/>
  <c r="A7366" i="4"/>
  <c r="C7368" i="4" l="1"/>
  <c r="B7367" i="4"/>
  <c r="A7367" i="4"/>
  <c r="C7369" i="4" l="1"/>
  <c r="A7368" i="4"/>
  <c r="B7368" i="4"/>
  <c r="C7370" i="4" l="1"/>
  <c r="B7369" i="4"/>
  <c r="A7369" i="4"/>
  <c r="C7371" i="4" l="1"/>
  <c r="B7370" i="4"/>
  <c r="A7370" i="4"/>
  <c r="C7372" i="4" l="1"/>
  <c r="B7371" i="4"/>
  <c r="A7371" i="4"/>
  <c r="C7373" i="4" l="1"/>
  <c r="A7372" i="4"/>
  <c r="B7372" i="4"/>
  <c r="A7373" i="4" l="1"/>
  <c r="C7374" i="4"/>
  <c r="B7373" i="4"/>
  <c r="C7375" i="4" l="1"/>
  <c r="B7374" i="4"/>
  <c r="A7374" i="4"/>
  <c r="C7376" i="4" l="1"/>
  <c r="B7375" i="4"/>
  <c r="A7375" i="4"/>
  <c r="C7377" i="4" l="1"/>
  <c r="A7376" i="4"/>
  <c r="B7376" i="4"/>
  <c r="C7378" i="4" l="1"/>
  <c r="A7377" i="4"/>
  <c r="B7377" i="4"/>
  <c r="C7379" i="4" l="1"/>
  <c r="A7378" i="4"/>
  <c r="B7378" i="4"/>
  <c r="C7380" i="4" l="1"/>
  <c r="B7379" i="4"/>
  <c r="A7379" i="4"/>
  <c r="C7381" i="4" l="1"/>
  <c r="A7380" i="4"/>
  <c r="B7380" i="4"/>
  <c r="C7382" i="4" l="1"/>
  <c r="A7381" i="4"/>
  <c r="B7381" i="4"/>
  <c r="C7383" i="4" l="1"/>
  <c r="B7382" i="4"/>
  <c r="A7382" i="4"/>
  <c r="C7384" i="4" l="1"/>
  <c r="B7383" i="4"/>
  <c r="A7383" i="4"/>
  <c r="C7385" i="4" l="1"/>
  <c r="A7384" i="4"/>
  <c r="B7384" i="4"/>
  <c r="C7386" i="4" l="1"/>
  <c r="A7385" i="4"/>
  <c r="B7385" i="4"/>
  <c r="C7387" i="4" l="1"/>
  <c r="B7386" i="4"/>
  <c r="A7386" i="4"/>
  <c r="C7388" i="4" l="1"/>
  <c r="B7387" i="4"/>
  <c r="A7387" i="4"/>
  <c r="C7389" i="4" l="1"/>
  <c r="A7388" i="4"/>
  <c r="B7388" i="4"/>
  <c r="A7389" i="4" l="1"/>
  <c r="C7390" i="4"/>
  <c r="B7389" i="4"/>
  <c r="C7391" i="4" l="1"/>
  <c r="B7390" i="4"/>
  <c r="A7390" i="4"/>
  <c r="C7392" i="4" l="1"/>
  <c r="B7391" i="4"/>
  <c r="A7391" i="4"/>
  <c r="C7393" i="4" l="1"/>
  <c r="A7392" i="4"/>
  <c r="B7392" i="4"/>
  <c r="C7394" i="4" l="1"/>
  <c r="A7393" i="4"/>
  <c r="B7393" i="4"/>
  <c r="C7395" i="4" l="1"/>
  <c r="B7394" i="4"/>
  <c r="A7394" i="4"/>
  <c r="C7396" i="4" l="1"/>
  <c r="B7395" i="4"/>
  <c r="A7395" i="4"/>
  <c r="C7397" i="4" l="1"/>
  <c r="A7396" i="4"/>
  <c r="B7396" i="4"/>
  <c r="C7398" i="4" l="1"/>
  <c r="A7397" i="4"/>
  <c r="B7397" i="4"/>
  <c r="C7399" i="4" l="1"/>
  <c r="B7398" i="4"/>
  <c r="A7398" i="4"/>
  <c r="C7400" i="4" l="1"/>
  <c r="B7399" i="4"/>
  <c r="A7399" i="4"/>
  <c r="C7401" i="4" l="1"/>
  <c r="A7400" i="4"/>
  <c r="B7400" i="4"/>
  <c r="C7402" i="4" l="1"/>
  <c r="A7401" i="4"/>
  <c r="B7401" i="4"/>
  <c r="C7403" i="4" l="1"/>
  <c r="B7402" i="4"/>
  <c r="A7402" i="4"/>
  <c r="C7404" i="4" l="1"/>
  <c r="B7403" i="4"/>
  <c r="A7403" i="4"/>
  <c r="C7405" i="4" l="1"/>
  <c r="A7404" i="4"/>
  <c r="B7404" i="4"/>
  <c r="A7405" i="4" l="1"/>
  <c r="C7406" i="4"/>
  <c r="B7405" i="4"/>
  <c r="C7407" i="4" l="1"/>
  <c r="B7406" i="4"/>
  <c r="A7406" i="4"/>
  <c r="C7408" i="4" l="1"/>
  <c r="B7407" i="4"/>
  <c r="A7407" i="4"/>
  <c r="C7409" i="4" l="1"/>
  <c r="A7408" i="4"/>
  <c r="B7408" i="4"/>
  <c r="C7410" i="4" l="1"/>
  <c r="A7409" i="4"/>
  <c r="B7409" i="4"/>
  <c r="C7411" i="4" l="1"/>
  <c r="A7410" i="4"/>
  <c r="B7410" i="4"/>
  <c r="C7412" i="4" l="1"/>
  <c r="B7411" i="4"/>
  <c r="A7411" i="4"/>
  <c r="C7413" i="4" l="1"/>
  <c r="A7412" i="4"/>
  <c r="B7412" i="4"/>
  <c r="C7414" i="4" l="1"/>
  <c r="A7413" i="4"/>
  <c r="B7413" i="4"/>
  <c r="C7415" i="4" l="1"/>
  <c r="B7414" i="4"/>
  <c r="A7414" i="4"/>
  <c r="C7416" i="4" l="1"/>
  <c r="B7415" i="4"/>
  <c r="A7415" i="4"/>
  <c r="C7417" i="4" l="1"/>
  <c r="A7416" i="4"/>
  <c r="B7416" i="4"/>
  <c r="C7418" i="4" l="1"/>
  <c r="A7417" i="4"/>
  <c r="B7417" i="4"/>
  <c r="C7419" i="4" l="1"/>
  <c r="B7418" i="4"/>
  <c r="A7418" i="4"/>
  <c r="C7420" i="4" l="1"/>
  <c r="B7419" i="4"/>
  <c r="A7419" i="4"/>
  <c r="C7421" i="4" l="1"/>
  <c r="A7420" i="4"/>
  <c r="B7420" i="4"/>
  <c r="A7421" i="4" l="1"/>
  <c r="C7422" i="4"/>
  <c r="B7421" i="4"/>
  <c r="C7423" i="4" l="1"/>
  <c r="B7422" i="4"/>
  <c r="A7422" i="4"/>
  <c r="C7424" i="4" l="1"/>
  <c r="B7423" i="4"/>
  <c r="A7423" i="4"/>
  <c r="C7425" i="4" l="1"/>
  <c r="A7424" i="4"/>
  <c r="B7424" i="4"/>
  <c r="C7426" i="4" l="1"/>
  <c r="A7425" i="4"/>
  <c r="B7425" i="4"/>
  <c r="C7427" i="4" l="1"/>
  <c r="A7426" i="4"/>
  <c r="B7426" i="4"/>
  <c r="C7428" i="4" l="1"/>
  <c r="B7427" i="4"/>
  <c r="A7427" i="4"/>
  <c r="C7429" i="4" l="1"/>
  <c r="A7428" i="4"/>
  <c r="B7428" i="4"/>
  <c r="C7430" i="4" l="1"/>
  <c r="B7429" i="4"/>
  <c r="A7429" i="4"/>
  <c r="C7431" i="4" l="1"/>
  <c r="B7430" i="4"/>
  <c r="A7430" i="4"/>
  <c r="C7432" i="4" l="1"/>
  <c r="B7431" i="4"/>
  <c r="A7431" i="4"/>
  <c r="C7433" i="4" l="1"/>
  <c r="A7432" i="4"/>
  <c r="B7432" i="4"/>
  <c r="C7434" i="4" l="1"/>
  <c r="A7433" i="4"/>
  <c r="B7433" i="4"/>
  <c r="C7435" i="4" l="1"/>
  <c r="B7434" i="4"/>
  <c r="A7434" i="4"/>
  <c r="C7436" i="4" l="1"/>
  <c r="B7435" i="4"/>
  <c r="A7435" i="4"/>
  <c r="C7437" i="4" l="1"/>
  <c r="A7436" i="4"/>
  <c r="B7436" i="4"/>
  <c r="B7437" i="4" l="1"/>
  <c r="C7438" i="4"/>
  <c r="A7437" i="4"/>
  <c r="C7439" i="4" l="1"/>
  <c r="B7438" i="4"/>
  <c r="A7438" i="4"/>
  <c r="C7440" i="4" l="1"/>
  <c r="B7439" i="4"/>
  <c r="A7439" i="4"/>
  <c r="C7441" i="4" l="1"/>
  <c r="A7440" i="4"/>
  <c r="B7440" i="4"/>
  <c r="C7442" i="4" l="1"/>
  <c r="A7441" i="4"/>
  <c r="B7441" i="4"/>
  <c r="C7443" i="4" l="1"/>
  <c r="B7442" i="4"/>
  <c r="A7442" i="4"/>
  <c r="C7444" i="4" l="1"/>
  <c r="B7443" i="4"/>
  <c r="A7443" i="4"/>
  <c r="C7445" i="4" l="1"/>
  <c r="A7444" i="4"/>
  <c r="B7444" i="4"/>
  <c r="C7446" i="4" l="1"/>
  <c r="A7445" i="4"/>
  <c r="B7445" i="4"/>
  <c r="C7447" i="4" l="1"/>
  <c r="B7446" i="4"/>
  <c r="A7446" i="4"/>
  <c r="C7448" i="4" l="1"/>
  <c r="B7447" i="4"/>
  <c r="A7447" i="4"/>
  <c r="C7449" i="4" l="1"/>
  <c r="A7448" i="4"/>
  <c r="B7448" i="4"/>
  <c r="C7450" i="4" l="1"/>
  <c r="A7449" i="4"/>
  <c r="B7449" i="4"/>
  <c r="C7451" i="4" l="1"/>
  <c r="B7450" i="4"/>
  <c r="A7450" i="4"/>
  <c r="C7452" i="4" l="1"/>
  <c r="B7451" i="4"/>
  <c r="A7451" i="4"/>
  <c r="C7453" i="4" l="1"/>
  <c r="A7452" i="4"/>
  <c r="B7452" i="4"/>
  <c r="A7453" i="4" l="1"/>
  <c r="C7454" i="4"/>
  <c r="B7453" i="4"/>
  <c r="C7455" i="4" l="1"/>
  <c r="B7454" i="4"/>
  <c r="A7454" i="4"/>
  <c r="C7456" i="4" l="1"/>
  <c r="B7455" i="4"/>
  <c r="A7455" i="4"/>
  <c r="C7457" i="4" l="1"/>
  <c r="A7456" i="4"/>
  <c r="B7456" i="4"/>
  <c r="C7458" i="4" l="1"/>
  <c r="B7457" i="4"/>
  <c r="A7457" i="4"/>
  <c r="C7459" i="4" l="1"/>
  <c r="A7458" i="4"/>
  <c r="B7458" i="4"/>
  <c r="C7460" i="4" l="1"/>
  <c r="B7459" i="4"/>
  <c r="A7459" i="4"/>
  <c r="C7461" i="4" l="1"/>
  <c r="A7460" i="4"/>
  <c r="B7460" i="4"/>
  <c r="C7462" i="4" l="1"/>
  <c r="A7461" i="4"/>
  <c r="B7461" i="4"/>
  <c r="C7463" i="4" l="1"/>
  <c r="B7462" i="4"/>
  <c r="A7462" i="4"/>
  <c r="C7464" i="4" l="1"/>
  <c r="A7463" i="4"/>
  <c r="B7463" i="4"/>
  <c r="C7465" i="4" l="1"/>
  <c r="A7464" i="4"/>
  <c r="B7464" i="4"/>
  <c r="C7466" i="4" l="1"/>
  <c r="A7465" i="4"/>
  <c r="B7465" i="4"/>
  <c r="C7467" i="4" l="1"/>
  <c r="B7466" i="4"/>
  <c r="A7466" i="4"/>
  <c r="C7468" i="4" l="1"/>
  <c r="B7467" i="4"/>
  <c r="A7467" i="4"/>
  <c r="C7469" i="4" l="1"/>
  <c r="A7468" i="4"/>
  <c r="B7468" i="4"/>
  <c r="A7469" i="4" l="1"/>
  <c r="C7470" i="4"/>
  <c r="B7469" i="4"/>
  <c r="C7471" i="4" l="1"/>
  <c r="B7470" i="4"/>
  <c r="A7470" i="4"/>
  <c r="C7472" i="4" l="1"/>
  <c r="B7471" i="4"/>
  <c r="A7471" i="4"/>
  <c r="C7473" i="4" l="1"/>
  <c r="A7472" i="4"/>
  <c r="B7472" i="4"/>
  <c r="C7474" i="4" l="1"/>
  <c r="B7473" i="4"/>
  <c r="A7473" i="4"/>
  <c r="C7475" i="4" l="1"/>
  <c r="B7474" i="4"/>
  <c r="A7474" i="4"/>
  <c r="C7476" i="4" l="1"/>
  <c r="B7475" i="4"/>
  <c r="A7475" i="4"/>
  <c r="C7477" i="4" l="1"/>
  <c r="A7476" i="4"/>
  <c r="B7476" i="4"/>
  <c r="C7478" i="4" l="1"/>
  <c r="A7477" i="4"/>
  <c r="B7477" i="4"/>
  <c r="C7479" i="4" l="1"/>
  <c r="B7478" i="4"/>
  <c r="A7478" i="4"/>
  <c r="C7480" i="4" l="1"/>
  <c r="B7479" i="4"/>
  <c r="A7479" i="4"/>
  <c r="C7481" i="4" l="1"/>
  <c r="A7480" i="4"/>
  <c r="B7480" i="4"/>
  <c r="C7482" i="4" l="1"/>
  <c r="A7481" i="4"/>
  <c r="B7481" i="4"/>
  <c r="C7483" i="4" l="1"/>
  <c r="B7482" i="4"/>
  <c r="A7482" i="4"/>
  <c r="C7484" i="4" l="1"/>
  <c r="B7483" i="4"/>
  <c r="A7483" i="4"/>
  <c r="C7485" i="4" l="1"/>
  <c r="A7484" i="4"/>
  <c r="B7484" i="4"/>
  <c r="B7485" i="4" l="1"/>
  <c r="C7486" i="4"/>
  <c r="A7485" i="4"/>
  <c r="C7487" i="4" l="1"/>
  <c r="B7486" i="4"/>
  <c r="A7486" i="4"/>
  <c r="C7488" i="4" l="1"/>
  <c r="B7487" i="4"/>
  <c r="A7487" i="4"/>
  <c r="C7489" i="4" l="1"/>
  <c r="A7488" i="4"/>
  <c r="B7488" i="4"/>
  <c r="C7490" i="4" l="1"/>
  <c r="A7489" i="4"/>
  <c r="B7489" i="4"/>
  <c r="C7491" i="4" l="1"/>
  <c r="B7490" i="4"/>
  <c r="A7490" i="4"/>
  <c r="C7492" i="4" l="1"/>
  <c r="B7491" i="4"/>
  <c r="A7491" i="4"/>
  <c r="C7493" i="4" l="1"/>
  <c r="A7492" i="4"/>
  <c r="B7492" i="4"/>
  <c r="C7494" i="4" l="1"/>
  <c r="A7493" i="4"/>
  <c r="B7493" i="4"/>
  <c r="C7495" i="4" l="1"/>
  <c r="B7494" i="4"/>
  <c r="A7494" i="4"/>
  <c r="C7496" i="4" l="1"/>
  <c r="B7495" i="4"/>
  <c r="A7495" i="4"/>
  <c r="C7497" i="4" l="1"/>
  <c r="A7496" i="4"/>
  <c r="B7496" i="4"/>
  <c r="C7498" i="4" l="1"/>
  <c r="A7497" i="4"/>
  <c r="B7497" i="4"/>
  <c r="C7499" i="4" l="1"/>
  <c r="B7498" i="4"/>
  <c r="A7498" i="4"/>
  <c r="C7500" i="4" l="1"/>
  <c r="B7499" i="4"/>
  <c r="A7499" i="4"/>
  <c r="C7501" i="4" l="1"/>
  <c r="A7500" i="4"/>
  <c r="B7500" i="4"/>
  <c r="A7501" i="4" l="1"/>
  <c r="C7502" i="4"/>
  <c r="B7501" i="4"/>
  <c r="C7503" i="4" l="1"/>
  <c r="B7502" i="4"/>
  <c r="A7502" i="4"/>
  <c r="C7504" i="4" l="1"/>
  <c r="B7503" i="4"/>
  <c r="A7503" i="4"/>
  <c r="C7505" i="4" l="1"/>
  <c r="A7504" i="4"/>
  <c r="B7504" i="4"/>
  <c r="C7506" i="4" l="1"/>
  <c r="A7505" i="4"/>
  <c r="B7505" i="4"/>
  <c r="C7507" i="4" l="1"/>
  <c r="A7506" i="4"/>
  <c r="B7506" i="4"/>
  <c r="C7508" i="4" l="1"/>
  <c r="B7507" i="4"/>
  <c r="A7507" i="4"/>
  <c r="C7509" i="4" l="1"/>
  <c r="A7508" i="4"/>
  <c r="B7508" i="4"/>
  <c r="C7510" i="4" l="1"/>
  <c r="A7509" i="4"/>
  <c r="B7509" i="4"/>
  <c r="C7511" i="4" l="1"/>
  <c r="B7510" i="4"/>
  <c r="A7510" i="4"/>
  <c r="C7512" i="4" l="1"/>
  <c r="B7511" i="4"/>
  <c r="A7511" i="4"/>
  <c r="C7513" i="4" l="1"/>
  <c r="A7512" i="4"/>
  <c r="B7512" i="4"/>
  <c r="C7514" i="4" l="1"/>
  <c r="A7513" i="4"/>
  <c r="B7513" i="4"/>
  <c r="C7515" i="4" l="1"/>
  <c r="B7514" i="4"/>
  <c r="A7514" i="4"/>
  <c r="C7516" i="4" l="1"/>
  <c r="B7515" i="4"/>
  <c r="A7515" i="4"/>
  <c r="C7517" i="4" l="1"/>
  <c r="A7516" i="4"/>
  <c r="B7516" i="4"/>
  <c r="A7517" i="4" l="1"/>
  <c r="C7518" i="4"/>
  <c r="B7517" i="4"/>
  <c r="C7519" i="4" l="1"/>
  <c r="B7518" i="4"/>
  <c r="A7518" i="4"/>
  <c r="C7520" i="4" l="1"/>
  <c r="B7519" i="4"/>
  <c r="A7519" i="4"/>
  <c r="C7521" i="4" l="1"/>
  <c r="A7520" i="4"/>
  <c r="B7520" i="4"/>
  <c r="C7522" i="4" l="1"/>
  <c r="A7521" i="4"/>
  <c r="B7521" i="4"/>
  <c r="C7523" i="4" l="1"/>
  <c r="B7522" i="4"/>
  <c r="A7522" i="4"/>
  <c r="C7524" i="4" l="1"/>
  <c r="B7523" i="4"/>
  <c r="A7523" i="4"/>
  <c r="C7525" i="4" l="1"/>
  <c r="A7524" i="4"/>
  <c r="B7524" i="4"/>
  <c r="C7526" i="4" l="1"/>
  <c r="A7525" i="4"/>
  <c r="B7525" i="4"/>
  <c r="C7527" i="4" l="1"/>
  <c r="B7526" i="4"/>
  <c r="A7526" i="4"/>
  <c r="C7528" i="4" l="1"/>
  <c r="B7527" i="4"/>
  <c r="A7527" i="4"/>
  <c r="C7529" i="4" l="1"/>
  <c r="A7528" i="4"/>
  <c r="B7528" i="4"/>
  <c r="C7530" i="4" l="1"/>
  <c r="A7529" i="4"/>
  <c r="B7529" i="4"/>
  <c r="C7531" i="4" l="1"/>
  <c r="B7530" i="4"/>
  <c r="A7530" i="4"/>
  <c r="C7532" i="4" l="1"/>
  <c r="B7531" i="4"/>
  <c r="A7531" i="4"/>
  <c r="C7533" i="4" l="1"/>
  <c r="A7532" i="4"/>
  <c r="B7532" i="4"/>
  <c r="B7533" i="4" l="1"/>
  <c r="C7534" i="4"/>
  <c r="A7533" i="4"/>
  <c r="C7535" i="4" l="1"/>
  <c r="B7534" i="4"/>
  <c r="A7534" i="4"/>
  <c r="C7536" i="4" l="1"/>
  <c r="B7535" i="4"/>
  <c r="A7535" i="4"/>
  <c r="C7537" i="4" l="1"/>
  <c r="A7536" i="4"/>
  <c r="B7536" i="4"/>
  <c r="C7538" i="4" l="1"/>
  <c r="A7537" i="4"/>
  <c r="B7537" i="4"/>
  <c r="C7539" i="4" l="1"/>
  <c r="A7538" i="4"/>
  <c r="B7538" i="4"/>
  <c r="C7540" i="4" l="1"/>
  <c r="A7539" i="4"/>
  <c r="B7539" i="4"/>
  <c r="C7541" i="4" l="1"/>
  <c r="A7540" i="4"/>
  <c r="B7540" i="4"/>
  <c r="C7542" i="4" l="1"/>
  <c r="A7541" i="4"/>
  <c r="B7541" i="4"/>
  <c r="C7543" i="4" l="1"/>
  <c r="B7542" i="4"/>
  <c r="A7542" i="4"/>
  <c r="C7544" i="4" l="1"/>
  <c r="B7543" i="4"/>
  <c r="A7543" i="4"/>
  <c r="C7545" i="4" l="1"/>
  <c r="A7544" i="4"/>
  <c r="B7544" i="4"/>
  <c r="C7546" i="4" l="1"/>
  <c r="B7545" i="4"/>
  <c r="A7545" i="4"/>
  <c r="C7547" i="4" l="1"/>
  <c r="B7546" i="4"/>
  <c r="A7546" i="4"/>
  <c r="C7548" i="4" l="1"/>
  <c r="B7547" i="4"/>
  <c r="A7547" i="4"/>
  <c r="C7549" i="4" l="1"/>
  <c r="A7548" i="4"/>
  <c r="B7548" i="4"/>
  <c r="A7549" i="4" l="1"/>
  <c r="C7550" i="4"/>
  <c r="B7549" i="4"/>
  <c r="C7551" i="4" l="1"/>
  <c r="B7550" i="4"/>
  <c r="A7550" i="4"/>
  <c r="C7552" i="4" l="1"/>
  <c r="B7551" i="4"/>
  <c r="A7551" i="4"/>
  <c r="C7553" i="4" l="1"/>
  <c r="A7552" i="4"/>
  <c r="B7552" i="4"/>
  <c r="C7554" i="4" l="1"/>
  <c r="A7553" i="4"/>
  <c r="B7553" i="4"/>
  <c r="C7555" i="4" l="1"/>
  <c r="B7554" i="4"/>
  <c r="A7554" i="4"/>
  <c r="C7556" i="4" l="1"/>
  <c r="B7555" i="4"/>
  <c r="A7555" i="4"/>
  <c r="C7557" i="4" l="1"/>
  <c r="A7556" i="4"/>
  <c r="B7556" i="4"/>
  <c r="C7558" i="4" l="1"/>
  <c r="A7557" i="4"/>
  <c r="B7557" i="4"/>
  <c r="C7559" i="4" l="1"/>
  <c r="B7558" i="4"/>
  <c r="A7558" i="4"/>
  <c r="C7560" i="4" l="1"/>
  <c r="B7559" i="4"/>
  <c r="A7559" i="4"/>
  <c r="C7561" i="4" l="1"/>
  <c r="A7560" i="4"/>
  <c r="B7560" i="4"/>
  <c r="C7562" i="4" l="1"/>
  <c r="A7561" i="4"/>
  <c r="B7561" i="4"/>
  <c r="C7563" i="4" l="1"/>
  <c r="B7562" i="4"/>
  <c r="A7562" i="4"/>
  <c r="C7564" i="4" l="1"/>
  <c r="A7563" i="4"/>
  <c r="B7563" i="4"/>
  <c r="C7565" i="4" l="1"/>
  <c r="A7564" i="4"/>
  <c r="B7564" i="4"/>
  <c r="A7565" i="4" l="1"/>
  <c r="C7566" i="4"/>
  <c r="B7565" i="4"/>
  <c r="C7567" i="4" l="1"/>
  <c r="B7566" i="4"/>
  <c r="A7566" i="4"/>
  <c r="C7568" i="4" l="1"/>
  <c r="A7567" i="4"/>
  <c r="B7567" i="4"/>
  <c r="C7569" i="4" l="1"/>
  <c r="A7568" i="4"/>
  <c r="B7568" i="4"/>
  <c r="C7570" i="4" l="1"/>
  <c r="B7569" i="4"/>
  <c r="A7569" i="4"/>
  <c r="C7571" i="4" l="1"/>
  <c r="A7570" i="4"/>
  <c r="B7570" i="4"/>
  <c r="C7572" i="4" l="1"/>
  <c r="B7571" i="4"/>
  <c r="A7571" i="4"/>
  <c r="C7573" i="4" l="1"/>
  <c r="A7572" i="4"/>
  <c r="B7572" i="4"/>
  <c r="C7574" i="4" l="1"/>
  <c r="B7573" i="4"/>
  <c r="A7573" i="4"/>
  <c r="C7575" i="4" l="1"/>
  <c r="B7574" i="4"/>
  <c r="A7574" i="4"/>
  <c r="C7576" i="4" l="1"/>
  <c r="A7575" i="4"/>
  <c r="B7575" i="4"/>
  <c r="C7577" i="4" l="1"/>
  <c r="A7576" i="4"/>
  <c r="B7576" i="4"/>
  <c r="C7578" i="4" l="1"/>
  <c r="B7577" i="4"/>
  <c r="A7577" i="4"/>
  <c r="C7579" i="4" l="1"/>
  <c r="B7578" i="4"/>
  <c r="A7578" i="4"/>
  <c r="C7580" i="4" l="1"/>
  <c r="B7579" i="4"/>
  <c r="A7579" i="4"/>
  <c r="C7581" i="4" l="1"/>
  <c r="A7580" i="4"/>
  <c r="B7580" i="4"/>
  <c r="A7581" i="4" l="1"/>
  <c r="C7582" i="4"/>
  <c r="B7581" i="4"/>
  <c r="C7583" i="4" l="1"/>
  <c r="B7582" i="4"/>
  <c r="A7582" i="4"/>
  <c r="C7584" i="4" l="1"/>
  <c r="B7583" i="4"/>
  <c r="A7583" i="4"/>
  <c r="C7585" i="4" l="1"/>
  <c r="A7584" i="4"/>
  <c r="B7584" i="4"/>
  <c r="C7586" i="4" l="1"/>
  <c r="A7585" i="4"/>
  <c r="B7585" i="4"/>
  <c r="C7587" i="4" l="1"/>
  <c r="B7586" i="4"/>
  <c r="A7586" i="4"/>
  <c r="C7588" i="4" l="1"/>
  <c r="B7587" i="4"/>
  <c r="A7587" i="4"/>
  <c r="C7589" i="4" l="1"/>
  <c r="A7588" i="4"/>
  <c r="B7588" i="4"/>
  <c r="C7590" i="4" l="1"/>
  <c r="A7589" i="4"/>
  <c r="B7589" i="4"/>
  <c r="C7591" i="4" l="1"/>
  <c r="B7590" i="4"/>
  <c r="A7590" i="4"/>
  <c r="C7592" i="4" l="1"/>
  <c r="B7591" i="4"/>
  <c r="A7591" i="4"/>
  <c r="C7593" i="4" l="1"/>
  <c r="A7592" i="4"/>
  <c r="B7592" i="4"/>
  <c r="C7594" i="4" l="1"/>
  <c r="A7593" i="4"/>
  <c r="B7593" i="4"/>
  <c r="C7595" i="4" l="1"/>
  <c r="B7594" i="4"/>
  <c r="A7594" i="4"/>
  <c r="C7596" i="4" l="1"/>
  <c r="B7595" i="4"/>
  <c r="A7595" i="4"/>
  <c r="C7597" i="4" l="1"/>
  <c r="A7596" i="4"/>
  <c r="B7596" i="4"/>
  <c r="A7597" i="4" l="1"/>
  <c r="C7598" i="4"/>
  <c r="B7597" i="4"/>
  <c r="C7599" i="4" l="1"/>
  <c r="B7598" i="4"/>
  <c r="A7598" i="4"/>
  <c r="C7600" i="4" l="1"/>
  <c r="A7599" i="4"/>
  <c r="B7599" i="4"/>
  <c r="C7601" i="4" l="1"/>
  <c r="A7600" i="4"/>
  <c r="B7600" i="4"/>
  <c r="C7602" i="4" l="1"/>
  <c r="A7601" i="4"/>
  <c r="B7601" i="4"/>
  <c r="C7603" i="4" l="1"/>
  <c r="A7602" i="4"/>
  <c r="B7602" i="4"/>
  <c r="C7604" i="4" l="1"/>
  <c r="B7603" i="4"/>
  <c r="A7603" i="4"/>
  <c r="C7605" i="4" l="1"/>
  <c r="A7604" i="4"/>
  <c r="B7604" i="4"/>
  <c r="C7606" i="4" l="1"/>
  <c r="A7605" i="4"/>
  <c r="B7605" i="4"/>
  <c r="C7607" i="4" l="1"/>
  <c r="B7606" i="4"/>
  <c r="A7606" i="4"/>
  <c r="C7608" i="4" l="1"/>
  <c r="B7607" i="4"/>
  <c r="A7607" i="4"/>
  <c r="C7609" i="4" l="1"/>
  <c r="A7608" i="4"/>
  <c r="B7608" i="4"/>
  <c r="C7610" i="4" l="1"/>
  <c r="A7609" i="4"/>
  <c r="B7609" i="4"/>
  <c r="C7611" i="4" l="1"/>
  <c r="B7610" i="4"/>
  <c r="A7610" i="4"/>
  <c r="C7612" i="4" l="1"/>
  <c r="B7611" i="4"/>
  <c r="A7611" i="4"/>
  <c r="C7613" i="4" l="1"/>
  <c r="A7612" i="4"/>
  <c r="B7612" i="4"/>
  <c r="A7613" i="4" l="1"/>
  <c r="C7614" i="4"/>
  <c r="B7613" i="4"/>
  <c r="C7615" i="4" l="1"/>
  <c r="B7614" i="4"/>
  <c r="A7614" i="4"/>
  <c r="C7616" i="4" l="1"/>
  <c r="B7615" i="4"/>
  <c r="A7615" i="4"/>
  <c r="C7617" i="4" l="1"/>
  <c r="A7616" i="4"/>
  <c r="B7616" i="4"/>
  <c r="C7618" i="4" l="1"/>
  <c r="A7617" i="4"/>
  <c r="B7617" i="4"/>
  <c r="C7619" i="4" l="1"/>
  <c r="B7618" i="4"/>
  <c r="A7618" i="4"/>
  <c r="C7620" i="4" l="1"/>
  <c r="B7619" i="4"/>
  <c r="A7619" i="4"/>
  <c r="C7621" i="4" l="1"/>
  <c r="A7620" i="4"/>
  <c r="B7620" i="4"/>
  <c r="C7622" i="4" l="1"/>
  <c r="A7621" i="4"/>
  <c r="B7621" i="4"/>
  <c r="C7623" i="4" l="1"/>
  <c r="B7622" i="4"/>
  <c r="A7622" i="4"/>
  <c r="C7624" i="4" l="1"/>
  <c r="B7623" i="4"/>
  <c r="A7623" i="4"/>
  <c r="C7625" i="4" l="1"/>
  <c r="A7624" i="4"/>
  <c r="B7624" i="4"/>
  <c r="C7626" i="4" l="1"/>
  <c r="A7625" i="4"/>
  <c r="B7625" i="4"/>
  <c r="C7627" i="4" l="1"/>
  <c r="B7626" i="4"/>
  <c r="A7626" i="4"/>
  <c r="C7628" i="4" l="1"/>
  <c r="B7627" i="4"/>
  <c r="A7627" i="4"/>
  <c r="C7629" i="4" l="1"/>
  <c r="A7628" i="4"/>
  <c r="B7628" i="4"/>
  <c r="B7629" i="4" l="1"/>
  <c r="C7630" i="4"/>
  <c r="A7629" i="4"/>
  <c r="C7631" i="4" l="1"/>
  <c r="B7630" i="4"/>
  <c r="A7630" i="4"/>
  <c r="C7632" i="4" l="1"/>
  <c r="B7631" i="4"/>
  <c r="A7631" i="4"/>
  <c r="C7633" i="4" l="1"/>
  <c r="A7632" i="4"/>
  <c r="B7632" i="4"/>
  <c r="C7634" i="4" l="1"/>
  <c r="A7633" i="4"/>
  <c r="B7633" i="4"/>
  <c r="C7635" i="4" l="1"/>
  <c r="A7634" i="4"/>
  <c r="B7634" i="4"/>
  <c r="C7636" i="4" l="1"/>
  <c r="A7635" i="4"/>
  <c r="B7635" i="4"/>
  <c r="C7637" i="4" l="1"/>
  <c r="A7636" i="4"/>
  <c r="B7636" i="4"/>
  <c r="C7638" i="4" l="1"/>
  <c r="A7637" i="4"/>
  <c r="B7637" i="4"/>
  <c r="C7639" i="4" l="1"/>
  <c r="B7638" i="4"/>
  <c r="A7638" i="4"/>
  <c r="C7640" i="4" l="1"/>
  <c r="A7639" i="4"/>
  <c r="B7639" i="4"/>
  <c r="C7641" i="4" l="1"/>
  <c r="A7640" i="4"/>
  <c r="B7640" i="4"/>
  <c r="C7642" i="4" l="1"/>
  <c r="B7641" i="4"/>
  <c r="A7641" i="4"/>
  <c r="C7643" i="4" l="1"/>
  <c r="B7642" i="4"/>
  <c r="A7642" i="4"/>
  <c r="C7644" i="4" l="1"/>
  <c r="B7643" i="4"/>
  <c r="A7643" i="4"/>
  <c r="C7645" i="4" l="1"/>
  <c r="A7644" i="4"/>
  <c r="B7644" i="4"/>
  <c r="B7645" i="4" l="1"/>
  <c r="C7646" i="4"/>
  <c r="A7645" i="4"/>
  <c r="C7647" i="4" l="1"/>
  <c r="B7646" i="4"/>
  <c r="A7646" i="4"/>
  <c r="C7648" i="4" l="1"/>
  <c r="B7647" i="4"/>
  <c r="A7647" i="4"/>
  <c r="C7649" i="4" l="1"/>
  <c r="A7648" i="4"/>
  <c r="B7648" i="4"/>
  <c r="C7650" i="4" l="1"/>
  <c r="B7649" i="4"/>
  <c r="A7649" i="4"/>
  <c r="C7651" i="4" l="1"/>
  <c r="B7650" i="4"/>
  <c r="A7650" i="4"/>
  <c r="C7652" i="4" l="1"/>
  <c r="A7651" i="4"/>
  <c r="B7651" i="4"/>
  <c r="C7653" i="4" l="1"/>
  <c r="A7652" i="4"/>
  <c r="B7652" i="4"/>
  <c r="C7654" i="4" l="1"/>
  <c r="A7653" i="4"/>
  <c r="B7653" i="4"/>
  <c r="C7655" i="4" l="1"/>
  <c r="B7654" i="4"/>
  <c r="A7654" i="4"/>
  <c r="C7656" i="4" l="1"/>
  <c r="B7655" i="4"/>
  <c r="A7655" i="4"/>
  <c r="C7657" i="4" l="1"/>
  <c r="A7656" i="4"/>
  <c r="B7656" i="4"/>
  <c r="C7658" i="4" l="1"/>
  <c r="A7657" i="4"/>
  <c r="B7657" i="4"/>
  <c r="C7659" i="4" l="1"/>
  <c r="B7658" i="4"/>
  <c r="A7658" i="4"/>
  <c r="C7660" i="4" l="1"/>
  <c r="B7659" i="4"/>
  <c r="A7659" i="4"/>
  <c r="C7661" i="4" l="1"/>
  <c r="A7660" i="4"/>
  <c r="B7660" i="4"/>
  <c r="A7661" i="4" l="1"/>
  <c r="C7662" i="4"/>
  <c r="B7661" i="4"/>
  <c r="C7663" i="4" l="1"/>
  <c r="B7662" i="4"/>
  <c r="A7662" i="4"/>
  <c r="C7664" i="4" l="1"/>
  <c r="B7663" i="4"/>
  <c r="A7663" i="4"/>
  <c r="C7665" i="4" l="1"/>
  <c r="A7664" i="4"/>
  <c r="B7664" i="4"/>
  <c r="C7666" i="4" l="1"/>
  <c r="A7665" i="4"/>
  <c r="B7665" i="4"/>
  <c r="C7667" i="4" l="1"/>
  <c r="B7666" i="4"/>
  <c r="A7666" i="4"/>
  <c r="C7668" i="4" l="1"/>
  <c r="B7667" i="4"/>
  <c r="A7667" i="4"/>
  <c r="C7669" i="4" l="1"/>
  <c r="A7668" i="4"/>
  <c r="B7668" i="4"/>
  <c r="C7670" i="4" l="1"/>
  <c r="B7669" i="4"/>
  <c r="A7669" i="4"/>
  <c r="C7671" i="4" l="1"/>
  <c r="B7670" i="4"/>
  <c r="A7670" i="4"/>
  <c r="C7672" i="4" l="1"/>
  <c r="A7671" i="4"/>
  <c r="B7671" i="4"/>
  <c r="C7673" i="4" l="1"/>
  <c r="A7672" i="4"/>
  <c r="B7672" i="4"/>
  <c r="C7674" i="4" l="1"/>
  <c r="A7673" i="4"/>
  <c r="B7673" i="4"/>
  <c r="C7675" i="4" l="1"/>
  <c r="B7674" i="4"/>
  <c r="A7674" i="4"/>
  <c r="C7676" i="4" l="1"/>
  <c r="B7675" i="4"/>
  <c r="A7675" i="4"/>
  <c r="C7677" i="4" l="1"/>
  <c r="A7676" i="4"/>
  <c r="B7676" i="4"/>
  <c r="A7677" i="4" l="1"/>
  <c r="B7677" i="4"/>
  <c r="C7678" i="4"/>
  <c r="C7679" i="4" l="1"/>
  <c r="B7678" i="4"/>
  <c r="A7678" i="4"/>
  <c r="C7680" i="4" l="1"/>
  <c r="B7679" i="4"/>
  <c r="A7679" i="4"/>
  <c r="C7681" i="4" l="1"/>
  <c r="A7680" i="4"/>
  <c r="B7680" i="4"/>
  <c r="C7682" i="4" l="1"/>
  <c r="A7681" i="4"/>
  <c r="B7681" i="4"/>
  <c r="C7683" i="4" l="1"/>
  <c r="B7682" i="4"/>
  <c r="A7682" i="4"/>
  <c r="C7684" i="4" l="1"/>
  <c r="B7683" i="4"/>
  <c r="A7683" i="4"/>
  <c r="C7685" i="4" l="1"/>
  <c r="A7684" i="4"/>
  <c r="B7684" i="4"/>
  <c r="C7686" i="4" l="1"/>
  <c r="A7685" i="4"/>
  <c r="B7685" i="4"/>
  <c r="C7687" i="4" l="1"/>
  <c r="B7686" i="4"/>
  <c r="A7686" i="4"/>
  <c r="C7688" i="4" l="1"/>
  <c r="B7687" i="4"/>
  <c r="A7687" i="4"/>
  <c r="C7689" i="4" l="1"/>
  <c r="A7688" i="4"/>
  <c r="B7688" i="4"/>
  <c r="C7690" i="4" l="1"/>
  <c r="A7689" i="4"/>
  <c r="B7689" i="4"/>
  <c r="C7691" i="4" l="1"/>
  <c r="B7690" i="4"/>
  <c r="A7690" i="4"/>
  <c r="C7692" i="4" l="1"/>
  <c r="A7691" i="4"/>
  <c r="B7691" i="4"/>
  <c r="C7693" i="4" l="1"/>
  <c r="A7692" i="4"/>
  <c r="B7692" i="4"/>
  <c r="A7693" i="4" l="1"/>
  <c r="C7694" i="4"/>
  <c r="B7693" i="4"/>
  <c r="C7695" i="4" l="1"/>
  <c r="B7694" i="4"/>
  <c r="A7694" i="4"/>
  <c r="C7696" i="4" l="1"/>
  <c r="A7695" i="4"/>
  <c r="B7695" i="4"/>
  <c r="C7697" i="4" l="1"/>
  <c r="A7696" i="4"/>
  <c r="B7696" i="4"/>
  <c r="C7698" i="4" l="1"/>
  <c r="B7697" i="4"/>
  <c r="A7697" i="4"/>
  <c r="C7699" i="4" l="1"/>
  <c r="A7698" i="4"/>
  <c r="B7698" i="4"/>
  <c r="C7700" i="4" l="1"/>
  <c r="A7699" i="4"/>
  <c r="B7699" i="4"/>
  <c r="C7701" i="4" l="1"/>
  <c r="A7700" i="4"/>
  <c r="B7700" i="4"/>
  <c r="C7702" i="4" l="1"/>
  <c r="A7701" i="4"/>
  <c r="B7701" i="4"/>
  <c r="C7703" i="4" l="1"/>
  <c r="B7702" i="4"/>
  <c r="A7702" i="4"/>
  <c r="C7704" i="4" l="1"/>
  <c r="B7703" i="4"/>
  <c r="A7703" i="4"/>
  <c r="C7705" i="4" l="1"/>
  <c r="A7704" i="4"/>
  <c r="B7704" i="4"/>
  <c r="C7706" i="4" l="1"/>
  <c r="A7705" i="4"/>
  <c r="B7705" i="4"/>
  <c r="C7707" i="4" l="1"/>
  <c r="B7706" i="4"/>
  <c r="A7706" i="4"/>
  <c r="C7708" i="4" l="1"/>
  <c r="B7707" i="4"/>
  <c r="A7707" i="4"/>
  <c r="C7709" i="4" l="1"/>
  <c r="A7708" i="4"/>
  <c r="B7708" i="4"/>
  <c r="B7709" i="4" l="1"/>
  <c r="C7710" i="4"/>
  <c r="A7709" i="4"/>
  <c r="C7711" i="4" l="1"/>
  <c r="B7710" i="4"/>
  <c r="A7710" i="4"/>
  <c r="C7712" i="4" l="1"/>
  <c r="B7711" i="4"/>
  <c r="A7711" i="4"/>
  <c r="C7713" i="4" l="1"/>
  <c r="A7712" i="4"/>
  <c r="B7712" i="4"/>
  <c r="C7714" i="4" l="1"/>
  <c r="B7713" i="4"/>
  <c r="A7713" i="4"/>
  <c r="C7715" i="4" l="1"/>
  <c r="B7714" i="4"/>
  <c r="A7714" i="4"/>
  <c r="C7716" i="4" l="1"/>
  <c r="B7715" i="4"/>
  <c r="A7715" i="4"/>
  <c r="C7717" i="4" l="1"/>
  <c r="A7716" i="4"/>
  <c r="B7716" i="4"/>
  <c r="C7718" i="4" l="1"/>
  <c r="B7717" i="4"/>
  <c r="A7717" i="4"/>
  <c r="C7719" i="4" l="1"/>
  <c r="B7718" i="4"/>
  <c r="A7718" i="4"/>
  <c r="C7720" i="4" l="1"/>
  <c r="B7719" i="4"/>
  <c r="A7719" i="4"/>
  <c r="C7721" i="4" l="1"/>
  <c r="A7720" i="4"/>
  <c r="B7720" i="4"/>
  <c r="C7722" i="4" l="1"/>
  <c r="A7721" i="4"/>
  <c r="B7721" i="4"/>
  <c r="C7723" i="4" l="1"/>
  <c r="B7722" i="4"/>
  <c r="A7722" i="4"/>
  <c r="C7724" i="4" l="1"/>
  <c r="B7723" i="4"/>
  <c r="A7723" i="4"/>
  <c r="C7725" i="4" l="1"/>
  <c r="A7724" i="4"/>
  <c r="B7724" i="4"/>
  <c r="A7725" i="4" l="1"/>
  <c r="C7726" i="4"/>
  <c r="B7725" i="4"/>
  <c r="C7727" i="4" l="1"/>
  <c r="B7726" i="4"/>
  <c r="A7726" i="4"/>
  <c r="C7728" i="4" l="1"/>
  <c r="B7727" i="4"/>
  <c r="A7727" i="4"/>
  <c r="C7729" i="4" l="1"/>
  <c r="A7728" i="4"/>
  <c r="B7728" i="4"/>
  <c r="C7730" i="4" l="1"/>
  <c r="A7729" i="4"/>
  <c r="B7729" i="4"/>
  <c r="C7731" i="4" l="1"/>
  <c r="A7730" i="4"/>
  <c r="B7730" i="4"/>
  <c r="C7732" i="4" l="1"/>
  <c r="B7731" i="4"/>
  <c r="A7731" i="4"/>
  <c r="C7733" i="4" l="1"/>
  <c r="A7732" i="4"/>
  <c r="B7732" i="4"/>
  <c r="C7734" i="4" l="1"/>
  <c r="A7733" i="4"/>
  <c r="B7733" i="4"/>
  <c r="C7735" i="4" l="1"/>
  <c r="B7734" i="4"/>
  <c r="A7734" i="4"/>
  <c r="C7736" i="4" l="1"/>
  <c r="B7735" i="4"/>
  <c r="A7735" i="4"/>
  <c r="C7737" i="4" l="1"/>
  <c r="A7736" i="4"/>
  <c r="B7736" i="4"/>
  <c r="C7738" i="4" l="1"/>
  <c r="B7737" i="4"/>
  <c r="A7737" i="4"/>
  <c r="C7739" i="4" l="1"/>
  <c r="B7738" i="4"/>
  <c r="A7738" i="4"/>
  <c r="C7740" i="4" l="1"/>
  <c r="B7739" i="4"/>
  <c r="A7739" i="4"/>
  <c r="C7741" i="4" l="1"/>
  <c r="A7740" i="4"/>
  <c r="B7740" i="4"/>
  <c r="A7741" i="4" l="1"/>
  <c r="C7742" i="4"/>
  <c r="B7741" i="4"/>
  <c r="C7743" i="4" l="1"/>
  <c r="B7742" i="4"/>
  <c r="A7742" i="4"/>
  <c r="C7744" i="4" l="1"/>
  <c r="B7743" i="4"/>
  <c r="A7743" i="4"/>
  <c r="C7745" i="4" l="1"/>
  <c r="A7744" i="4"/>
  <c r="B7744" i="4"/>
  <c r="C7746" i="4" l="1"/>
  <c r="A7745" i="4"/>
  <c r="B7745" i="4"/>
  <c r="C7747" i="4" l="1"/>
  <c r="B7746" i="4"/>
  <c r="A7746" i="4"/>
  <c r="C7748" i="4" l="1"/>
  <c r="B7747" i="4"/>
  <c r="A7747" i="4"/>
  <c r="C7749" i="4" l="1"/>
  <c r="A7748" i="4"/>
  <c r="B7748" i="4"/>
  <c r="C7750" i="4" l="1"/>
  <c r="B7749" i="4"/>
  <c r="A7749" i="4"/>
  <c r="C7751" i="4" l="1"/>
  <c r="B7750" i="4"/>
  <c r="A7750" i="4"/>
  <c r="C7752" i="4" l="1"/>
  <c r="B7751" i="4"/>
  <c r="A7751" i="4"/>
  <c r="C7753" i="4" l="1"/>
  <c r="A7752" i="4"/>
  <c r="B7752" i="4"/>
  <c r="C7754" i="4" l="1"/>
  <c r="A7753" i="4"/>
  <c r="B7753" i="4"/>
  <c r="C7755" i="4" l="1"/>
  <c r="B7754" i="4"/>
  <c r="A7754" i="4"/>
  <c r="C7756" i="4" l="1"/>
  <c r="B7755" i="4"/>
  <c r="A7755" i="4"/>
  <c r="C7757" i="4" l="1"/>
  <c r="A7756" i="4"/>
  <c r="B7756" i="4"/>
  <c r="B7757" i="4" l="1"/>
  <c r="C7758" i="4"/>
  <c r="A7757" i="4"/>
  <c r="C7759" i="4" l="1"/>
  <c r="B7758" i="4"/>
  <c r="A7758" i="4"/>
  <c r="C7760" i="4" l="1"/>
  <c r="B7759" i="4"/>
  <c r="A7759" i="4"/>
  <c r="C7761" i="4" l="1"/>
  <c r="A7760" i="4"/>
  <c r="B7760" i="4"/>
  <c r="C7762" i="4" l="1"/>
  <c r="B7761" i="4"/>
  <c r="A7761" i="4"/>
  <c r="C7763" i="4" l="1"/>
  <c r="A7762" i="4"/>
  <c r="B7762" i="4"/>
  <c r="C7764" i="4" l="1"/>
  <c r="B7763" i="4"/>
  <c r="A7763" i="4"/>
  <c r="C7765" i="4" l="1"/>
  <c r="A7764" i="4"/>
  <c r="B7764" i="4"/>
  <c r="C7766" i="4" l="1"/>
  <c r="A7765" i="4"/>
  <c r="B7765" i="4"/>
  <c r="C7767" i="4" l="1"/>
  <c r="B7766" i="4"/>
  <c r="A7766" i="4"/>
  <c r="C7768" i="4" l="1"/>
  <c r="B7767" i="4"/>
  <c r="A7767" i="4"/>
  <c r="C7769" i="4" l="1"/>
  <c r="A7768" i="4"/>
  <c r="B7768" i="4"/>
  <c r="C7770" i="4" l="1"/>
  <c r="A7769" i="4"/>
  <c r="B7769" i="4"/>
  <c r="C7771" i="4" l="1"/>
  <c r="B7770" i="4"/>
  <c r="A7770" i="4"/>
  <c r="C7772" i="4" l="1"/>
  <c r="B7771" i="4"/>
  <c r="A7771" i="4"/>
  <c r="C7773" i="4" l="1"/>
  <c r="A7772" i="4"/>
  <c r="B7772" i="4"/>
  <c r="A7773" i="4" l="1"/>
  <c r="C7774" i="4"/>
  <c r="B7773" i="4"/>
  <c r="C7775" i="4" l="1"/>
  <c r="B7774" i="4"/>
  <c r="A7774" i="4"/>
  <c r="C7776" i="4" l="1"/>
  <c r="B7775" i="4"/>
  <c r="A7775" i="4"/>
  <c r="C7777" i="4" l="1"/>
  <c r="A7776" i="4"/>
  <c r="B7776" i="4"/>
  <c r="C7778" i="4" l="1"/>
  <c r="A7777" i="4"/>
  <c r="B7777" i="4"/>
  <c r="C7779" i="4" l="1"/>
  <c r="B7778" i="4"/>
  <c r="A7778" i="4"/>
  <c r="C7780" i="4" l="1"/>
  <c r="B7779" i="4"/>
  <c r="A7779" i="4"/>
  <c r="C7781" i="4" l="1"/>
  <c r="A7780" i="4"/>
  <c r="B7780" i="4"/>
  <c r="C7782" i="4" l="1"/>
  <c r="A7781" i="4"/>
  <c r="B7781" i="4"/>
  <c r="C7783" i="4" l="1"/>
  <c r="B7782" i="4"/>
  <c r="A7782" i="4"/>
  <c r="C7784" i="4" l="1"/>
  <c r="B7783" i="4"/>
  <c r="A7783" i="4"/>
  <c r="C7785" i="4" l="1"/>
  <c r="A7784" i="4"/>
  <c r="B7784" i="4"/>
  <c r="C7786" i="4" l="1"/>
  <c r="A7785" i="4"/>
  <c r="B7785" i="4"/>
  <c r="C7787" i="4" l="1"/>
  <c r="B7786" i="4"/>
  <c r="A7786" i="4"/>
  <c r="C7788" i="4" l="1"/>
  <c r="B7787" i="4"/>
  <c r="A7787" i="4"/>
  <c r="C7789" i="4" l="1"/>
  <c r="A7788" i="4"/>
  <c r="B7788" i="4"/>
  <c r="A7789" i="4" l="1"/>
  <c r="C7790" i="4"/>
  <c r="B7789" i="4"/>
  <c r="C7791" i="4" l="1"/>
  <c r="B7790" i="4"/>
  <c r="A7790" i="4"/>
  <c r="C7792" i="4" l="1"/>
  <c r="B7791" i="4"/>
  <c r="A7791" i="4"/>
  <c r="C7793" i="4" l="1"/>
  <c r="A7792" i="4"/>
  <c r="B7792" i="4"/>
  <c r="C7794" i="4" l="1"/>
  <c r="A7793" i="4"/>
  <c r="B7793" i="4"/>
  <c r="C7795" i="4" l="1"/>
  <c r="A7794" i="4"/>
  <c r="B7794" i="4"/>
  <c r="C7796" i="4" l="1"/>
  <c r="B7795" i="4"/>
  <c r="A7795" i="4"/>
  <c r="C7797" i="4" l="1"/>
  <c r="A7796" i="4"/>
  <c r="B7796" i="4"/>
  <c r="C7798" i="4" l="1"/>
  <c r="A7797" i="4"/>
  <c r="B7797" i="4"/>
  <c r="C7799" i="4" l="1"/>
  <c r="B7798" i="4"/>
  <c r="A7798" i="4"/>
  <c r="C7800" i="4" l="1"/>
  <c r="B7799" i="4"/>
  <c r="A7799" i="4"/>
  <c r="C7801" i="4" l="1"/>
  <c r="A7800" i="4"/>
  <c r="B7800" i="4"/>
  <c r="C7802" i="4" l="1"/>
  <c r="A7801" i="4"/>
  <c r="B7801" i="4"/>
  <c r="C7803" i="4" l="1"/>
  <c r="B7802" i="4"/>
  <c r="A7802" i="4"/>
  <c r="C7804" i="4" l="1"/>
  <c r="B7803" i="4"/>
  <c r="A7803" i="4"/>
  <c r="C7805" i="4" l="1"/>
  <c r="A7804" i="4"/>
  <c r="B7804" i="4"/>
  <c r="B7805" i="4" l="1"/>
  <c r="C7806" i="4"/>
  <c r="A7805" i="4"/>
  <c r="C7807" i="4" l="1"/>
  <c r="B7806" i="4"/>
  <c r="A7806" i="4"/>
  <c r="C7808" i="4" l="1"/>
  <c r="B7807" i="4"/>
  <c r="A7807" i="4"/>
  <c r="C7809" i="4" l="1"/>
  <c r="A7808" i="4"/>
  <c r="B7808" i="4"/>
  <c r="C7810" i="4" l="1"/>
  <c r="A7809" i="4"/>
  <c r="B7809" i="4"/>
  <c r="C7811" i="4" l="1"/>
  <c r="B7810" i="4"/>
  <c r="A7810" i="4"/>
  <c r="C7812" i="4" l="1"/>
  <c r="B7811" i="4"/>
  <c r="A7811" i="4"/>
  <c r="C7813" i="4" l="1"/>
  <c r="A7812" i="4"/>
  <c r="B7812" i="4"/>
  <c r="C7814" i="4" l="1"/>
  <c r="A7813" i="4"/>
  <c r="B7813" i="4"/>
  <c r="C7815" i="4" l="1"/>
  <c r="B7814" i="4"/>
  <c r="A7814" i="4"/>
  <c r="C7816" i="4" l="1"/>
  <c r="A7815" i="4"/>
  <c r="B7815" i="4"/>
  <c r="C7817" i="4" l="1"/>
  <c r="A7816" i="4"/>
  <c r="B7816" i="4"/>
  <c r="C7818" i="4" l="1"/>
  <c r="A7817" i="4"/>
  <c r="B7817" i="4"/>
  <c r="C7819" i="4" l="1"/>
  <c r="B7818" i="4"/>
  <c r="A7818" i="4"/>
  <c r="C7820" i="4" l="1"/>
  <c r="B7819" i="4"/>
  <c r="A7819" i="4"/>
  <c r="C7821" i="4" l="1"/>
  <c r="A7820" i="4"/>
  <c r="B7820" i="4"/>
  <c r="B7821" i="4" l="1"/>
  <c r="C7822" i="4"/>
  <c r="A7821" i="4"/>
  <c r="C7823" i="4" l="1"/>
  <c r="B7822" i="4"/>
  <c r="A7822" i="4"/>
  <c r="C7824" i="4" l="1"/>
  <c r="B7823" i="4"/>
  <c r="A7823" i="4"/>
  <c r="C7825" i="4" l="1"/>
  <c r="A7824" i="4"/>
  <c r="B7824" i="4"/>
  <c r="C7826" i="4" l="1"/>
  <c r="A7825" i="4"/>
  <c r="B7825" i="4"/>
  <c r="C7827" i="4" l="1"/>
  <c r="A7826" i="4"/>
  <c r="B7826" i="4"/>
  <c r="C7828" i="4" l="1"/>
  <c r="B7827" i="4"/>
  <c r="A7827" i="4"/>
  <c r="C7829" i="4" l="1"/>
  <c r="A7828" i="4"/>
  <c r="B7828" i="4"/>
  <c r="C7830" i="4" l="1"/>
  <c r="A7829" i="4"/>
  <c r="B7829" i="4"/>
  <c r="C7831" i="4" l="1"/>
  <c r="B7830" i="4"/>
  <c r="A7830" i="4"/>
  <c r="C7832" i="4" l="1"/>
  <c r="B7831" i="4"/>
  <c r="A7831" i="4"/>
  <c r="C7833" i="4" l="1"/>
  <c r="A7832" i="4"/>
  <c r="B7832" i="4"/>
  <c r="C7834" i="4" l="1"/>
  <c r="A7833" i="4"/>
  <c r="B7833" i="4"/>
  <c r="C7835" i="4" l="1"/>
  <c r="B7834" i="4"/>
  <c r="A7834" i="4"/>
  <c r="C7836" i="4" l="1"/>
  <c r="B7835" i="4"/>
  <c r="A7835" i="4"/>
  <c r="C7837" i="4" l="1"/>
  <c r="A7836" i="4"/>
  <c r="B7836" i="4"/>
  <c r="B7837" i="4" l="1"/>
  <c r="C7838" i="4"/>
  <c r="A7837" i="4"/>
  <c r="C7839" i="4" l="1"/>
  <c r="B7838" i="4"/>
  <c r="A7838" i="4"/>
  <c r="C7840" i="4" l="1"/>
  <c r="A7839" i="4"/>
  <c r="B7839" i="4"/>
  <c r="C7841" i="4" l="1"/>
  <c r="A7840" i="4"/>
  <c r="B7840" i="4"/>
  <c r="C7842" i="4" l="1"/>
  <c r="A7841" i="4"/>
  <c r="B7841" i="4"/>
  <c r="C7843" i="4" l="1"/>
  <c r="B7842" i="4"/>
  <c r="A7842" i="4"/>
  <c r="C7844" i="4" l="1"/>
  <c r="B7843" i="4"/>
  <c r="A7843" i="4"/>
  <c r="C7845" i="4" l="1"/>
  <c r="A7844" i="4"/>
  <c r="B7844" i="4"/>
  <c r="C7846" i="4" l="1"/>
  <c r="A7845" i="4"/>
  <c r="B7845" i="4"/>
  <c r="C7847" i="4" l="1"/>
  <c r="B7846" i="4"/>
  <c r="A7846" i="4"/>
  <c r="C7848" i="4" l="1"/>
  <c r="B7847" i="4"/>
  <c r="A7847" i="4"/>
  <c r="C7849" i="4" l="1"/>
  <c r="A7848" i="4"/>
  <c r="B7848" i="4"/>
  <c r="C7850" i="4" l="1"/>
  <c r="A7849" i="4"/>
  <c r="B7849" i="4"/>
  <c r="C7851" i="4" l="1"/>
  <c r="B7850" i="4"/>
  <c r="A7850" i="4"/>
  <c r="C7852" i="4" l="1"/>
  <c r="B7851" i="4"/>
  <c r="A7851" i="4"/>
  <c r="C7853" i="4" l="1"/>
  <c r="A7852" i="4"/>
  <c r="B7852" i="4"/>
  <c r="A7853" i="4" l="1"/>
  <c r="C7854" i="4"/>
  <c r="B7853" i="4"/>
  <c r="C7855" i="4" l="1"/>
  <c r="A7854" i="4"/>
  <c r="B7854" i="4"/>
  <c r="C7856" i="4" l="1"/>
  <c r="A7855" i="4"/>
  <c r="B7855" i="4"/>
  <c r="C7857" i="4" l="1"/>
  <c r="A7856" i="4"/>
  <c r="B7856" i="4"/>
  <c r="C7858" i="4" l="1"/>
  <c r="A7857" i="4"/>
  <c r="B7857" i="4"/>
  <c r="C7859" i="4" l="1"/>
  <c r="B7858" i="4"/>
  <c r="A7858" i="4"/>
  <c r="C7860" i="4" l="1"/>
  <c r="B7859" i="4"/>
  <c r="A7859" i="4"/>
  <c r="C7861" i="4" l="1"/>
  <c r="A7860" i="4"/>
  <c r="B7860" i="4"/>
  <c r="C7862" i="4" l="1"/>
  <c r="B7861" i="4"/>
  <c r="A7861" i="4"/>
  <c r="C7863" i="4" l="1"/>
  <c r="A7862" i="4"/>
  <c r="B7862" i="4"/>
  <c r="C7864" i="4" l="1"/>
  <c r="B7863" i="4"/>
  <c r="A7863" i="4"/>
  <c r="C7865" i="4" l="1"/>
  <c r="A7864" i="4"/>
  <c r="B7864" i="4"/>
  <c r="C7866" i="4" l="1"/>
  <c r="B7865" i="4"/>
  <c r="A7865" i="4"/>
  <c r="C7867" i="4" l="1"/>
  <c r="A7866" i="4"/>
  <c r="B7866" i="4"/>
  <c r="C7868" i="4" l="1"/>
  <c r="A7867" i="4"/>
  <c r="B7867" i="4"/>
  <c r="C7869" i="4" l="1"/>
  <c r="A7868" i="4"/>
  <c r="B7868" i="4"/>
  <c r="A7869" i="4" l="1"/>
  <c r="B7869" i="4"/>
  <c r="C7870" i="4"/>
  <c r="C7871" i="4" l="1"/>
  <c r="B7870" i="4"/>
  <c r="A7870" i="4"/>
  <c r="C7872" i="4" l="1"/>
  <c r="B7871" i="4"/>
  <c r="A7871" i="4"/>
  <c r="C7873" i="4" l="1"/>
  <c r="A7872" i="4"/>
  <c r="B7872" i="4"/>
  <c r="C7874" i="4" l="1"/>
  <c r="A7873" i="4"/>
  <c r="B7873" i="4"/>
  <c r="C7875" i="4" l="1"/>
  <c r="B7874" i="4"/>
  <c r="A7874" i="4"/>
  <c r="C7876" i="4" l="1"/>
  <c r="A7875" i="4"/>
  <c r="B7875" i="4"/>
  <c r="C7877" i="4" l="1"/>
  <c r="A7876" i="4"/>
  <c r="B7876" i="4"/>
  <c r="C7878" i="4" l="1"/>
  <c r="A7877" i="4"/>
  <c r="B7877" i="4"/>
  <c r="C7879" i="4" l="1"/>
  <c r="A7878" i="4"/>
  <c r="B7878" i="4"/>
  <c r="C7880" i="4" l="1"/>
  <c r="B7879" i="4"/>
  <c r="A7879" i="4"/>
  <c r="C7881" i="4" l="1"/>
  <c r="A7880" i="4"/>
  <c r="B7880" i="4"/>
  <c r="C7882" i="4" l="1"/>
  <c r="A7881" i="4"/>
  <c r="B7881" i="4"/>
  <c r="C7883" i="4" l="1"/>
  <c r="B7882" i="4"/>
  <c r="A7882" i="4"/>
  <c r="C7884" i="4" l="1"/>
  <c r="A7883" i="4"/>
  <c r="B7883" i="4"/>
  <c r="C7885" i="4" l="1"/>
  <c r="A7884" i="4"/>
  <c r="B7884" i="4"/>
  <c r="B7885" i="4" l="1"/>
  <c r="C7886" i="4"/>
  <c r="A7885" i="4"/>
  <c r="C7887" i="4" l="1"/>
  <c r="B7886" i="4"/>
  <c r="A7886" i="4"/>
  <c r="C7888" i="4" l="1"/>
  <c r="B7887" i="4"/>
  <c r="A7887" i="4"/>
  <c r="C7889" i="4" l="1"/>
  <c r="A7888" i="4"/>
  <c r="B7888" i="4"/>
  <c r="C7890" i="4" l="1"/>
  <c r="A7889" i="4"/>
  <c r="B7889" i="4"/>
  <c r="C7891" i="4" l="1"/>
  <c r="B7890" i="4"/>
  <c r="A7890" i="4"/>
  <c r="C7892" i="4" l="1"/>
  <c r="A7891" i="4"/>
  <c r="B7891" i="4"/>
  <c r="C7893" i="4" l="1"/>
  <c r="A7892" i="4"/>
  <c r="B7892" i="4"/>
  <c r="C7894" i="4" l="1"/>
  <c r="A7893" i="4"/>
  <c r="B7893" i="4"/>
  <c r="C7895" i="4" l="1"/>
  <c r="B7894" i="4"/>
  <c r="A7894" i="4"/>
  <c r="C7896" i="4" l="1"/>
  <c r="A7895" i="4"/>
  <c r="B7895" i="4"/>
  <c r="C7897" i="4" l="1"/>
  <c r="A7896" i="4"/>
  <c r="B7896" i="4"/>
  <c r="C7898" i="4" l="1"/>
  <c r="A7897" i="4"/>
  <c r="B7897" i="4"/>
  <c r="C7899" i="4" l="1"/>
  <c r="B7898" i="4"/>
  <c r="A7898" i="4"/>
  <c r="C7900" i="4" l="1"/>
  <c r="A7899" i="4"/>
  <c r="B7899" i="4"/>
  <c r="C7901" i="4" l="1"/>
  <c r="A7900" i="4"/>
  <c r="B7900" i="4"/>
  <c r="A7901" i="4" l="1"/>
  <c r="C7902" i="4"/>
  <c r="B7901" i="4"/>
  <c r="C7903" i="4" l="1"/>
  <c r="B7902" i="4"/>
  <c r="A7902" i="4"/>
  <c r="C7904" i="4" l="1"/>
  <c r="B7903" i="4"/>
  <c r="A7903" i="4"/>
  <c r="C7905" i="4" l="1"/>
  <c r="A7904" i="4"/>
  <c r="B7904" i="4"/>
  <c r="C7906" i="4" l="1"/>
  <c r="A7905" i="4"/>
  <c r="B7905" i="4"/>
  <c r="C7907" i="4" l="1"/>
  <c r="B7906" i="4"/>
  <c r="A7906" i="4"/>
  <c r="C7908" i="4" l="1"/>
  <c r="B7907" i="4"/>
  <c r="A7907" i="4"/>
  <c r="C7909" i="4" l="1"/>
  <c r="A7908" i="4"/>
  <c r="B7908" i="4"/>
  <c r="C7910" i="4" l="1"/>
  <c r="A7909" i="4"/>
  <c r="B7909" i="4"/>
  <c r="C7911" i="4" l="1"/>
  <c r="A7910" i="4"/>
  <c r="B7910" i="4"/>
  <c r="C7912" i="4" l="1"/>
  <c r="A7911" i="4"/>
  <c r="B7911" i="4"/>
  <c r="C7913" i="4" l="1"/>
  <c r="A7912" i="4"/>
  <c r="B7912" i="4"/>
  <c r="C7914" i="4" l="1"/>
  <c r="A7913" i="4"/>
  <c r="B7913" i="4"/>
  <c r="C7915" i="4" l="1"/>
  <c r="A7914" i="4"/>
  <c r="B7914" i="4"/>
  <c r="C7916" i="4" l="1"/>
  <c r="A7915" i="4"/>
  <c r="B7915" i="4"/>
  <c r="C7917" i="4" l="1"/>
  <c r="A7916" i="4"/>
  <c r="B7916" i="4"/>
  <c r="A7917" i="4" l="1"/>
  <c r="C7918" i="4"/>
  <c r="B7917" i="4"/>
  <c r="C7919" i="4" l="1"/>
  <c r="B7918" i="4"/>
  <c r="A7918" i="4"/>
  <c r="C7920" i="4" l="1"/>
  <c r="B7919" i="4"/>
  <c r="A7919" i="4"/>
  <c r="C7921" i="4" l="1"/>
  <c r="A7920" i="4"/>
  <c r="B7920" i="4"/>
  <c r="C7922" i="4" l="1"/>
  <c r="A7921" i="4"/>
  <c r="B7921" i="4"/>
  <c r="C7923" i="4" l="1"/>
  <c r="B7922" i="4"/>
  <c r="A7922" i="4"/>
  <c r="C7924" i="4" l="1"/>
  <c r="A7923" i="4"/>
  <c r="B7923" i="4"/>
  <c r="C7925" i="4" l="1"/>
  <c r="A7924" i="4"/>
  <c r="B7924" i="4"/>
  <c r="C7926" i="4" l="1"/>
  <c r="A7925" i="4"/>
  <c r="B7925" i="4"/>
  <c r="C7927" i="4" l="1"/>
  <c r="B7926" i="4"/>
  <c r="A7926" i="4"/>
  <c r="C7928" i="4" l="1"/>
  <c r="B7927" i="4"/>
  <c r="A7927" i="4"/>
  <c r="C7929" i="4" l="1"/>
  <c r="A7928" i="4"/>
  <c r="B7928" i="4"/>
  <c r="C7930" i="4" l="1"/>
  <c r="A7929" i="4"/>
  <c r="B7929" i="4"/>
  <c r="C7931" i="4" l="1"/>
  <c r="B7930" i="4"/>
  <c r="A7930" i="4"/>
  <c r="C7932" i="4" l="1"/>
  <c r="A7931" i="4"/>
  <c r="B7931" i="4"/>
  <c r="C7933" i="4" l="1"/>
  <c r="A7932" i="4"/>
  <c r="B7932" i="4"/>
  <c r="A7933" i="4" l="1"/>
  <c r="B7933" i="4"/>
  <c r="C7934" i="4"/>
  <c r="C7935" i="4" l="1"/>
  <c r="B7934" i="4"/>
  <c r="A7934" i="4"/>
  <c r="C7936" i="4" l="1"/>
  <c r="B7935" i="4"/>
  <c r="A7935" i="4"/>
  <c r="C7937" i="4" l="1"/>
  <c r="A7936" i="4"/>
  <c r="B7936" i="4"/>
  <c r="C7938" i="4" l="1"/>
  <c r="A7937" i="4"/>
  <c r="B7937" i="4"/>
  <c r="C7939" i="4" l="1"/>
  <c r="B7938" i="4"/>
  <c r="A7938" i="4"/>
  <c r="C7940" i="4" l="1"/>
  <c r="A7939" i="4"/>
  <c r="B7939" i="4"/>
  <c r="C7941" i="4" l="1"/>
  <c r="A7940" i="4"/>
  <c r="B7940" i="4"/>
  <c r="C7942" i="4" l="1"/>
  <c r="A7941" i="4"/>
  <c r="B7941" i="4"/>
  <c r="C7943" i="4" l="1"/>
  <c r="B7942" i="4"/>
  <c r="A7942" i="4"/>
  <c r="C7944" i="4" l="1"/>
  <c r="A7943" i="4"/>
  <c r="B7943" i="4"/>
  <c r="C7945" i="4" l="1"/>
  <c r="A7944" i="4"/>
  <c r="B7944" i="4"/>
  <c r="C7946" i="4" l="1"/>
  <c r="A7945" i="4"/>
  <c r="B7945" i="4"/>
  <c r="C7947" i="4" l="1"/>
  <c r="A7946" i="4"/>
  <c r="B7946" i="4"/>
  <c r="C7948" i="4" l="1"/>
  <c r="A7947" i="4"/>
  <c r="B7947" i="4"/>
  <c r="C7949" i="4" l="1"/>
  <c r="A7948" i="4"/>
  <c r="B7948" i="4"/>
  <c r="C7950" i="4" l="1"/>
  <c r="B7949" i="4"/>
  <c r="A7949" i="4"/>
  <c r="C7951" i="4" l="1"/>
  <c r="B7950" i="4"/>
  <c r="A7950" i="4"/>
  <c r="C7952" i="4" l="1"/>
  <c r="B7951" i="4"/>
  <c r="A7951" i="4"/>
  <c r="C7953" i="4" l="1"/>
  <c r="B7952" i="4"/>
  <c r="A7952" i="4"/>
  <c r="C7954" i="4" l="1"/>
  <c r="B7953" i="4"/>
  <c r="A7953" i="4"/>
  <c r="C7955" i="4" l="1"/>
  <c r="B7954" i="4"/>
  <c r="A7954" i="4"/>
  <c r="C7956" i="4" l="1"/>
  <c r="A7955" i="4"/>
  <c r="B7955" i="4"/>
  <c r="C7957" i="4" l="1"/>
  <c r="A7956" i="4"/>
  <c r="B7956" i="4"/>
  <c r="C7958" i="4" l="1"/>
  <c r="B7957" i="4"/>
  <c r="A7957" i="4"/>
  <c r="C7959" i="4" l="1"/>
  <c r="B7958" i="4"/>
  <c r="A7958" i="4"/>
  <c r="C7960" i="4" l="1"/>
  <c r="A7959" i="4"/>
  <c r="B7959" i="4"/>
  <c r="C7961" i="4" l="1"/>
  <c r="B7960" i="4"/>
  <c r="A7960" i="4"/>
  <c r="C7962" i="4" l="1"/>
  <c r="B7961" i="4"/>
  <c r="A7961" i="4"/>
  <c r="C7963" i="4" l="1"/>
  <c r="B7962" i="4"/>
  <c r="A7962" i="4"/>
  <c r="C7964" i="4" l="1"/>
  <c r="A7963" i="4"/>
  <c r="B7963" i="4"/>
  <c r="C7965" i="4" l="1"/>
  <c r="A7964" i="4"/>
  <c r="B7964" i="4"/>
  <c r="C7966" i="4" l="1"/>
  <c r="B7965" i="4"/>
  <c r="A7965" i="4"/>
  <c r="C7967" i="4" l="1"/>
  <c r="B7966" i="4"/>
  <c r="A7966" i="4"/>
  <c r="C7968" i="4" l="1"/>
  <c r="A7967" i="4"/>
  <c r="B7967" i="4"/>
  <c r="C7969" i="4" l="1"/>
  <c r="B7968" i="4"/>
  <c r="A7968" i="4"/>
  <c r="C7970" i="4" l="1"/>
  <c r="A7969" i="4"/>
  <c r="B7969" i="4"/>
  <c r="C7971" i="4" l="1"/>
  <c r="B7970" i="4"/>
  <c r="A7970" i="4"/>
  <c r="C7972" i="4" l="1"/>
  <c r="A7971" i="4"/>
  <c r="B7971" i="4"/>
  <c r="C7973" i="4" l="1"/>
  <c r="A7972" i="4"/>
  <c r="B7972" i="4"/>
  <c r="C7974" i="4" l="1"/>
  <c r="A7973" i="4"/>
  <c r="B7973" i="4"/>
  <c r="C7975" i="4" l="1"/>
  <c r="B7974" i="4"/>
  <c r="A7974" i="4"/>
  <c r="C7976" i="4" l="1"/>
  <c r="B7975" i="4"/>
  <c r="A7975" i="4"/>
  <c r="C7977" i="4" l="1"/>
  <c r="B7976" i="4"/>
  <c r="A7976" i="4"/>
  <c r="C7978" i="4" l="1"/>
  <c r="B7977" i="4"/>
  <c r="A7977" i="4"/>
  <c r="C7979" i="4" l="1"/>
  <c r="B7978" i="4"/>
  <c r="A7978" i="4"/>
  <c r="C7980" i="4" l="1"/>
  <c r="A7979" i="4"/>
  <c r="B7979" i="4"/>
  <c r="C7981" i="4" l="1"/>
  <c r="A7980" i="4"/>
  <c r="B7980" i="4"/>
  <c r="C7982" i="4" l="1"/>
  <c r="A7981" i="4"/>
  <c r="B7981" i="4"/>
  <c r="C7983" i="4" l="1"/>
  <c r="B7982" i="4"/>
  <c r="A7982" i="4"/>
  <c r="C7984" i="4" l="1"/>
  <c r="B7983" i="4"/>
  <c r="A7983" i="4"/>
  <c r="C7985" i="4" l="1"/>
  <c r="A7984" i="4"/>
  <c r="B7984" i="4"/>
  <c r="C7986" i="4" l="1"/>
  <c r="B7985" i="4"/>
  <c r="A7985" i="4"/>
  <c r="C7987" i="4" l="1"/>
  <c r="B7986" i="4"/>
  <c r="A7986" i="4"/>
  <c r="C7988" i="4" l="1"/>
  <c r="B7987" i="4"/>
  <c r="A7987" i="4"/>
  <c r="C7989" i="4" l="1"/>
  <c r="A7988" i="4"/>
  <c r="B7988" i="4"/>
  <c r="C7990" i="4" l="1"/>
  <c r="B7989" i="4"/>
  <c r="A7989" i="4"/>
  <c r="C7991" i="4" l="1"/>
  <c r="B7990" i="4"/>
  <c r="A7990" i="4"/>
  <c r="C7992" i="4" l="1"/>
  <c r="B7991" i="4"/>
  <c r="A7991" i="4"/>
  <c r="C7993" i="4" l="1"/>
  <c r="B7992" i="4"/>
  <c r="A7992" i="4"/>
  <c r="C7994" i="4" l="1"/>
  <c r="A7993" i="4"/>
  <c r="B7993" i="4"/>
  <c r="C7995" i="4" l="1"/>
  <c r="B7994" i="4"/>
  <c r="A7994" i="4"/>
  <c r="C7996" i="4" l="1"/>
  <c r="A7995" i="4"/>
  <c r="B7995" i="4"/>
  <c r="C7997" i="4" l="1"/>
  <c r="A7996" i="4"/>
  <c r="B7996" i="4"/>
  <c r="B7997" i="4" l="1"/>
  <c r="C7998" i="4"/>
  <c r="A7997" i="4"/>
  <c r="C7999" i="4" l="1"/>
  <c r="A7998" i="4"/>
  <c r="B7998" i="4"/>
  <c r="C8000" i="4" l="1"/>
  <c r="A7999" i="4"/>
  <c r="B7999" i="4"/>
  <c r="C8001" i="4" l="1"/>
  <c r="B8000" i="4"/>
  <c r="A8000" i="4"/>
  <c r="C8002" i="4" l="1"/>
  <c r="B8001" i="4"/>
  <c r="A8001" i="4"/>
  <c r="C8003" i="4" l="1"/>
  <c r="A8002" i="4"/>
  <c r="B8002" i="4"/>
  <c r="C8004" i="4" l="1"/>
  <c r="A8003" i="4"/>
  <c r="B8003" i="4"/>
  <c r="C8005" i="4" l="1"/>
  <c r="B8004" i="4"/>
  <c r="A8004" i="4"/>
  <c r="C8006" i="4" l="1"/>
  <c r="A8005" i="4"/>
  <c r="B8005" i="4"/>
  <c r="C8007" i="4" l="1"/>
  <c r="B8006" i="4"/>
  <c r="A8006" i="4"/>
  <c r="C8008" i="4" l="1"/>
  <c r="A8007" i="4"/>
  <c r="B8007" i="4"/>
  <c r="C8009" i="4" l="1"/>
  <c r="A8008" i="4"/>
  <c r="B8008" i="4"/>
  <c r="C8010" i="4" l="1"/>
  <c r="B8009" i="4"/>
  <c r="A8009" i="4"/>
  <c r="C8011" i="4" l="1"/>
  <c r="B8010" i="4"/>
  <c r="A8010" i="4"/>
  <c r="C8012" i="4" l="1"/>
  <c r="A8011" i="4"/>
  <c r="B8011" i="4"/>
  <c r="C8013" i="4" l="1"/>
  <c r="A8012" i="4"/>
  <c r="B8012" i="4"/>
  <c r="C8014" i="4" l="1"/>
  <c r="A8013" i="4"/>
  <c r="B8013" i="4"/>
  <c r="C8015" i="4" l="1"/>
  <c r="B8014" i="4"/>
  <c r="A8014" i="4"/>
  <c r="C8016" i="4" l="1"/>
  <c r="A8015" i="4"/>
  <c r="B8015" i="4"/>
  <c r="C8017" i="4" l="1"/>
  <c r="A8016" i="4"/>
  <c r="B8016" i="4"/>
  <c r="C8018" i="4" l="1"/>
  <c r="B8017" i="4"/>
  <c r="A8017" i="4"/>
  <c r="C8019" i="4" l="1"/>
  <c r="B8018" i="4"/>
  <c r="A8018" i="4"/>
  <c r="C8020" i="4" l="1"/>
  <c r="A8019" i="4"/>
  <c r="B8019" i="4"/>
  <c r="C8021" i="4" l="1"/>
  <c r="A8020" i="4"/>
  <c r="B8020" i="4"/>
  <c r="C8022" i="4" l="1"/>
  <c r="A8021" i="4"/>
  <c r="B8021" i="4"/>
  <c r="C8023" i="4" l="1"/>
  <c r="B8022" i="4"/>
  <c r="A8022" i="4"/>
  <c r="C8024" i="4" l="1"/>
  <c r="A8023" i="4"/>
  <c r="B8023" i="4"/>
  <c r="C8025" i="4" l="1"/>
  <c r="A8024" i="4"/>
  <c r="B8024" i="4"/>
  <c r="C8026" i="4" l="1"/>
  <c r="B8025" i="4"/>
  <c r="A8025" i="4"/>
  <c r="C8027" i="4" l="1"/>
  <c r="B8026" i="4"/>
  <c r="A8026" i="4"/>
  <c r="C8028" i="4" l="1"/>
  <c r="A8027" i="4"/>
  <c r="B8027" i="4"/>
  <c r="C8029" i="4" l="1"/>
  <c r="A8028" i="4"/>
  <c r="B8028" i="4"/>
  <c r="C8030" i="4" l="1"/>
  <c r="B8029" i="4"/>
  <c r="A8029" i="4"/>
  <c r="C8031" i="4" l="1"/>
  <c r="B8030" i="4"/>
  <c r="A8030" i="4"/>
  <c r="C8032" i="4" l="1"/>
  <c r="A8031" i="4"/>
  <c r="B8031" i="4"/>
  <c r="C8033" i="4" l="1"/>
  <c r="A8032" i="4"/>
  <c r="B8032" i="4"/>
  <c r="C8034" i="4" l="1"/>
  <c r="B8033" i="4"/>
  <c r="A8033" i="4"/>
  <c r="C8035" i="4" l="1"/>
  <c r="B8034" i="4"/>
  <c r="A8034" i="4"/>
  <c r="C8036" i="4" l="1"/>
  <c r="A8035" i="4"/>
  <c r="B8035" i="4"/>
  <c r="C8037" i="4" l="1"/>
  <c r="A8036" i="4"/>
  <c r="B8036" i="4"/>
  <c r="C8038" i="4" l="1"/>
  <c r="A8037" i="4"/>
  <c r="B8037" i="4"/>
  <c r="C8039" i="4" l="1"/>
  <c r="B8038" i="4"/>
  <c r="A8038" i="4"/>
  <c r="C8040" i="4" l="1"/>
  <c r="A8039" i="4"/>
  <c r="B8039" i="4"/>
  <c r="C8041" i="4" l="1"/>
  <c r="A8040" i="4"/>
  <c r="B8040" i="4"/>
  <c r="C8042" i="4" l="1"/>
  <c r="B8041" i="4"/>
  <c r="A8041" i="4"/>
  <c r="C8043" i="4" l="1"/>
  <c r="B8042" i="4"/>
  <c r="A8042" i="4"/>
  <c r="C8044" i="4" l="1"/>
  <c r="A8043" i="4"/>
  <c r="B8043" i="4"/>
  <c r="C8045" i="4" l="1"/>
  <c r="A8044" i="4"/>
  <c r="B8044" i="4"/>
  <c r="C8046" i="4" l="1"/>
  <c r="A8045" i="4"/>
  <c r="B8045" i="4"/>
  <c r="C8047" i="4" l="1"/>
  <c r="B8046" i="4"/>
  <c r="A8046" i="4"/>
  <c r="C8048" i="4" l="1"/>
  <c r="B8047" i="4"/>
  <c r="A8047" i="4"/>
  <c r="C8049" i="4" l="1"/>
  <c r="A8048" i="4"/>
  <c r="B8048" i="4"/>
  <c r="C8050" i="4" l="1"/>
  <c r="B8049" i="4"/>
  <c r="A8049" i="4"/>
  <c r="C8051" i="4" l="1"/>
  <c r="B8050" i="4"/>
  <c r="A8050" i="4"/>
  <c r="C8052" i="4" l="1"/>
  <c r="A8051" i="4"/>
  <c r="B8051" i="4"/>
  <c r="C8053" i="4" l="1"/>
  <c r="A8052" i="4"/>
  <c r="B8052" i="4"/>
  <c r="C8054" i="4" l="1"/>
  <c r="A8053" i="4"/>
  <c r="B8053" i="4"/>
  <c r="C8055" i="4" l="1"/>
  <c r="B8054" i="4"/>
  <c r="A8054" i="4"/>
  <c r="C8056" i="4" l="1"/>
  <c r="A8055" i="4"/>
  <c r="B8055" i="4"/>
  <c r="C8057" i="4" l="1"/>
  <c r="B8056" i="4"/>
  <c r="A8056" i="4"/>
  <c r="C8058" i="4" l="1"/>
  <c r="B8057" i="4"/>
  <c r="A8057" i="4"/>
  <c r="C8059" i="4" l="1"/>
  <c r="B8058" i="4"/>
  <c r="A8058" i="4"/>
  <c r="C8060" i="4" l="1"/>
  <c r="A8059" i="4"/>
  <c r="B8059" i="4"/>
  <c r="C8061" i="4" l="1"/>
  <c r="A8060" i="4"/>
  <c r="B8060" i="4"/>
  <c r="A8061" i="4" l="1"/>
  <c r="B8061" i="4"/>
  <c r="C8062" i="4"/>
  <c r="C8063" i="4" l="1"/>
  <c r="B8062" i="4"/>
  <c r="A8062" i="4"/>
  <c r="C8064" i="4" l="1"/>
  <c r="A8063" i="4"/>
  <c r="B8063" i="4"/>
  <c r="C8065" i="4" l="1"/>
  <c r="B8064" i="4"/>
  <c r="A8064" i="4"/>
  <c r="C8066" i="4" l="1"/>
  <c r="B8065" i="4"/>
  <c r="A8065" i="4"/>
  <c r="C8067" i="4" l="1"/>
  <c r="B8066" i="4"/>
  <c r="A8066" i="4"/>
  <c r="C8068" i="4" l="1"/>
  <c r="A8067" i="4"/>
  <c r="B8067" i="4"/>
  <c r="C8069" i="4" l="1"/>
  <c r="A8068" i="4"/>
  <c r="B8068" i="4"/>
  <c r="C8070" i="4" l="1"/>
  <c r="B8069" i="4"/>
  <c r="A8069" i="4"/>
  <c r="C8071" i="4" l="1"/>
  <c r="B8070" i="4"/>
  <c r="A8070" i="4"/>
  <c r="C8072" i="4" l="1"/>
  <c r="A8071" i="4"/>
  <c r="B8071" i="4"/>
  <c r="C8073" i="4" l="1"/>
  <c r="B8072" i="4"/>
  <c r="A8072" i="4"/>
  <c r="C8074" i="4" l="1"/>
  <c r="B8073" i="4"/>
  <c r="A8073" i="4"/>
  <c r="C8075" i="4" l="1"/>
  <c r="B8074" i="4"/>
  <c r="A8074" i="4"/>
  <c r="C8076" i="4" l="1"/>
  <c r="A8075" i="4"/>
  <c r="B8075" i="4"/>
  <c r="C8077" i="4" l="1"/>
  <c r="A8076" i="4"/>
  <c r="B8076" i="4"/>
  <c r="C8078" i="4" l="1"/>
  <c r="A8077" i="4"/>
  <c r="B8077" i="4"/>
  <c r="C8079" i="4" l="1"/>
  <c r="B8078" i="4"/>
  <c r="A8078" i="4"/>
  <c r="C8080" i="4" l="1"/>
  <c r="A8079" i="4"/>
  <c r="B8079" i="4"/>
  <c r="C8081" i="4" l="1"/>
  <c r="A8080" i="4"/>
  <c r="B8080" i="4"/>
  <c r="C8082" i="4" l="1"/>
  <c r="B8081" i="4"/>
  <c r="A8081" i="4"/>
  <c r="C8083" i="4" l="1"/>
  <c r="B8082" i="4"/>
  <c r="A8082" i="4"/>
  <c r="C8084" i="4" l="1"/>
  <c r="A8083" i="4"/>
  <c r="B8083" i="4"/>
  <c r="C8085" i="4" l="1"/>
  <c r="A8084" i="4"/>
  <c r="B8084" i="4"/>
  <c r="C8086" i="4" l="1"/>
  <c r="A8085" i="4"/>
  <c r="B8085" i="4"/>
  <c r="C8087" i="4" l="1"/>
  <c r="B8086" i="4"/>
  <c r="A8086" i="4"/>
  <c r="C8088" i="4" l="1"/>
  <c r="A8087" i="4"/>
  <c r="B8087" i="4"/>
  <c r="C8089" i="4" l="1"/>
  <c r="A8088" i="4"/>
  <c r="B8088" i="4"/>
  <c r="C8090" i="4" l="1"/>
  <c r="B8089" i="4"/>
  <c r="A8089" i="4"/>
  <c r="C8091" i="4" l="1"/>
  <c r="B8090" i="4"/>
  <c r="A8090" i="4"/>
  <c r="C8092" i="4" l="1"/>
  <c r="A8091" i="4"/>
  <c r="B8091" i="4"/>
  <c r="C8093" i="4" l="1"/>
  <c r="A8092" i="4"/>
  <c r="B8092" i="4"/>
  <c r="C8094" i="4" l="1"/>
  <c r="A8093" i="4"/>
  <c r="B8093" i="4"/>
  <c r="C8095" i="4" l="1"/>
  <c r="B8094" i="4"/>
  <c r="A8094" i="4"/>
  <c r="C8096" i="4" l="1"/>
  <c r="A8095" i="4"/>
  <c r="B8095" i="4"/>
  <c r="C8097" i="4" l="1"/>
  <c r="A8096" i="4"/>
  <c r="B8096" i="4"/>
  <c r="C8098" i="4" l="1"/>
  <c r="B8097" i="4"/>
  <c r="A8097" i="4"/>
  <c r="C8099" i="4" l="1"/>
  <c r="B8098" i="4"/>
  <c r="A8098" i="4"/>
  <c r="C8100" i="4" l="1"/>
  <c r="A8099" i="4"/>
  <c r="B8099" i="4"/>
  <c r="C8101" i="4" l="1"/>
  <c r="A8100" i="4"/>
  <c r="B8100" i="4"/>
  <c r="C8102" i="4" l="1"/>
  <c r="A8101" i="4"/>
  <c r="B8101" i="4"/>
  <c r="C8103" i="4" l="1"/>
  <c r="B8102" i="4"/>
  <c r="A8102" i="4"/>
  <c r="C8104" i="4" l="1"/>
  <c r="A8103" i="4"/>
  <c r="B8103" i="4"/>
  <c r="C8105" i="4" l="1"/>
  <c r="A8104" i="4"/>
  <c r="B8104" i="4"/>
  <c r="C8106" i="4" l="1"/>
  <c r="B8105" i="4"/>
  <c r="A8105" i="4"/>
  <c r="C8107" i="4" l="1"/>
  <c r="B8106" i="4"/>
  <c r="A8106" i="4"/>
  <c r="C8108" i="4" l="1"/>
  <c r="A8107" i="4"/>
  <c r="B8107" i="4"/>
  <c r="C8109" i="4" l="1"/>
  <c r="A8108" i="4"/>
  <c r="B8108" i="4"/>
  <c r="C8110" i="4" l="1"/>
  <c r="A8109" i="4"/>
  <c r="B8109" i="4"/>
  <c r="C8111" i="4" l="1"/>
  <c r="B8110" i="4"/>
  <c r="A8110" i="4"/>
  <c r="C8112" i="4" l="1"/>
  <c r="A8111" i="4"/>
  <c r="B8111" i="4"/>
  <c r="C8113" i="4" l="1"/>
  <c r="A8112" i="4"/>
  <c r="B8112" i="4"/>
  <c r="C8114" i="4" l="1"/>
  <c r="B8113" i="4"/>
  <c r="A8113" i="4"/>
  <c r="C8115" i="4" l="1"/>
  <c r="B8114" i="4"/>
  <c r="A8114" i="4"/>
  <c r="C8116" i="4" l="1"/>
  <c r="A8115" i="4"/>
  <c r="B8115" i="4"/>
  <c r="C8117" i="4" l="1"/>
  <c r="A8116" i="4"/>
  <c r="B8116" i="4"/>
  <c r="C8118" i="4" l="1"/>
  <c r="A8117" i="4"/>
  <c r="B8117" i="4"/>
  <c r="C8119" i="4" l="1"/>
  <c r="B8118" i="4"/>
  <c r="A8118" i="4"/>
  <c r="C8120" i="4" l="1"/>
  <c r="A8119" i="4"/>
  <c r="B8119" i="4"/>
  <c r="C8121" i="4" l="1"/>
  <c r="A8120" i="4"/>
  <c r="B8120" i="4"/>
  <c r="C8122" i="4" l="1"/>
  <c r="A8121" i="4"/>
  <c r="B8121" i="4"/>
  <c r="C8123" i="4" l="1"/>
  <c r="B8122" i="4"/>
  <c r="A8122" i="4"/>
  <c r="C8124" i="4" l="1"/>
  <c r="A8123" i="4"/>
  <c r="B8123" i="4"/>
  <c r="C8125" i="4" l="1"/>
  <c r="B8124" i="4"/>
  <c r="A8124" i="4"/>
  <c r="C8126" i="4" l="1"/>
  <c r="B8125" i="4"/>
  <c r="A8125" i="4"/>
  <c r="C8127" i="4" l="1"/>
  <c r="B8126" i="4"/>
  <c r="A8126" i="4"/>
  <c r="C8128" i="4" l="1"/>
  <c r="A8127" i="4"/>
  <c r="B8127" i="4"/>
  <c r="C8129" i="4" l="1"/>
  <c r="A8128" i="4"/>
  <c r="B8128" i="4"/>
  <c r="C8130" i="4" l="1"/>
  <c r="A8129" i="4"/>
  <c r="B8129" i="4"/>
  <c r="C8131" i="4" l="1"/>
  <c r="B8130" i="4"/>
  <c r="A8130" i="4"/>
  <c r="C8132" i="4" l="1"/>
  <c r="A8131" i="4"/>
  <c r="B8131" i="4"/>
  <c r="C8133" i="4" l="1"/>
  <c r="A8132" i="4"/>
  <c r="B8132" i="4"/>
  <c r="C8134" i="4" l="1"/>
  <c r="B8133" i="4"/>
  <c r="A8133" i="4"/>
  <c r="C8135" i="4" l="1"/>
  <c r="B8134" i="4"/>
  <c r="A8134" i="4"/>
  <c r="C8136" i="4" l="1"/>
  <c r="A8135" i="4"/>
  <c r="B8135" i="4"/>
  <c r="C8137" i="4" l="1"/>
  <c r="A8136" i="4"/>
  <c r="B8136" i="4"/>
  <c r="C8138" i="4" l="1"/>
  <c r="A8137" i="4"/>
  <c r="B8137" i="4"/>
  <c r="C8139" i="4" l="1"/>
  <c r="B8138" i="4"/>
  <c r="A8138" i="4"/>
  <c r="C8140" i="4" l="1"/>
  <c r="A8139" i="4"/>
  <c r="B8139" i="4"/>
  <c r="C8141" i="4" l="1"/>
  <c r="A8140" i="4"/>
  <c r="B8140" i="4"/>
  <c r="C8142" i="4" l="1"/>
  <c r="B8141" i="4"/>
  <c r="A8141" i="4"/>
  <c r="C8143" i="4" l="1"/>
  <c r="B8142" i="4"/>
  <c r="A8142" i="4"/>
  <c r="C8144" i="4" l="1"/>
  <c r="A8143" i="4"/>
  <c r="B8143" i="4"/>
  <c r="C8145" i="4" l="1"/>
  <c r="A8144" i="4"/>
  <c r="B8144" i="4"/>
  <c r="C8146" i="4" l="1"/>
  <c r="A8145" i="4"/>
  <c r="B8145" i="4"/>
  <c r="C8147" i="4" l="1"/>
  <c r="B8146" i="4"/>
  <c r="A8146" i="4"/>
  <c r="C8148" i="4" l="1"/>
  <c r="A8147" i="4"/>
  <c r="B8147" i="4"/>
  <c r="C8149" i="4" l="1"/>
  <c r="A8148" i="4"/>
  <c r="B8148" i="4"/>
  <c r="C8150" i="4" l="1"/>
  <c r="B8149" i="4"/>
  <c r="A8149" i="4"/>
  <c r="C8151" i="4" l="1"/>
  <c r="B8150" i="4"/>
  <c r="A8150" i="4"/>
  <c r="C8152" i="4" l="1"/>
  <c r="A8151" i="4"/>
  <c r="B8151" i="4"/>
  <c r="C8153" i="4" l="1"/>
  <c r="A8152" i="4"/>
  <c r="B8152" i="4"/>
  <c r="C8154" i="4" l="1"/>
  <c r="A8153" i="4"/>
  <c r="B8153" i="4"/>
  <c r="C8155" i="4" l="1"/>
  <c r="B8154" i="4"/>
  <c r="A8154" i="4"/>
  <c r="C8156" i="4" l="1"/>
  <c r="A8155" i="4"/>
  <c r="B8155" i="4"/>
  <c r="C8157" i="4" l="1"/>
  <c r="A8156" i="4"/>
  <c r="B8156" i="4"/>
  <c r="C8158" i="4" l="1"/>
  <c r="B8157" i="4"/>
  <c r="A8157" i="4"/>
  <c r="C8159" i="4" l="1"/>
  <c r="B8158" i="4"/>
  <c r="A8158" i="4"/>
  <c r="C8160" i="4" l="1"/>
  <c r="A8159" i="4"/>
  <c r="B8159" i="4"/>
  <c r="C8161" i="4" l="1"/>
  <c r="B8160" i="4"/>
  <c r="A8160" i="4"/>
  <c r="C8162" i="4" l="1"/>
  <c r="B8161" i="4"/>
  <c r="A8161" i="4"/>
  <c r="C8163" i="4" l="1"/>
  <c r="B8162" i="4"/>
  <c r="A8162" i="4"/>
  <c r="C8164" i="4" l="1"/>
  <c r="A8163" i="4"/>
  <c r="B8163" i="4"/>
  <c r="C8165" i="4" l="1"/>
  <c r="A8164" i="4"/>
  <c r="B8164" i="4"/>
  <c r="C8166" i="4" l="1"/>
  <c r="A8165" i="4"/>
  <c r="B8165" i="4"/>
  <c r="C8167" i="4" l="1"/>
  <c r="B8166" i="4"/>
  <c r="A8166" i="4"/>
  <c r="C8168" i="4" l="1"/>
  <c r="A8167" i="4"/>
  <c r="B8167" i="4"/>
  <c r="C8169" i="4" l="1"/>
  <c r="B8168" i="4"/>
  <c r="A8168" i="4"/>
  <c r="C8170" i="4" l="1"/>
  <c r="B8169" i="4"/>
  <c r="A8169" i="4"/>
  <c r="C8171" i="4" l="1"/>
  <c r="B8170" i="4"/>
  <c r="A8170" i="4"/>
  <c r="C8172" i="4" l="1"/>
  <c r="A8171" i="4"/>
  <c r="B8171" i="4"/>
  <c r="C8173" i="4" l="1"/>
  <c r="A8172" i="4"/>
  <c r="B8172" i="4"/>
  <c r="C8174" i="4" l="1"/>
  <c r="A8173" i="4"/>
  <c r="B8173" i="4"/>
  <c r="C8175" i="4" l="1"/>
  <c r="B8174" i="4"/>
  <c r="A8174" i="4"/>
  <c r="C8176" i="4" l="1"/>
  <c r="A8175" i="4"/>
  <c r="B8175" i="4"/>
  <c r="C8177" i="4" l="1"/>
  <c r="A8176" i="4"/>
  <c r="B8176" i="4"/>
  <c r="C8178" i="4" l="1"/>
  <c r="B8177" i="4"/>
  <c r="A8177" i="4"/>
  <c r="C8179" i="4" l="1"/>
  <c r="B8178" i="4"/>
  <c r="A8178" i="4"/>
  <c r="C8180" i="4" l="1"/>
  <c r="A8179" i="4"/>
  <c r="B8179" i="4"/>
  <c r="C8181" i="4" l="1"/>
  <c r="A8180" i="4"/>
  <c r="B8180" i="4"/>
  <c r="C8182" i="4" l="1"/>
  <c r="B8181" i="4"/>
  <c r="A8181" i="4"/>
  <c r="C8183" i="4" l="1"/>
  <c r="B8182" i="4"/>
  <c r="A8182" i="4"/>
  <c r="C8184" i="4" l="1"/>
  <c r="A8183" i="4"/>
  <c r="B8183" i="4"/>
  <c r="C8185" i="4" l="1"/>
  <c r="A8184" i="4"/>
  <c r="B8184" i="4"/>
  <c r="C8186" i="4" l="1"/>
  <c r="A8185" i="4"/>
  <c r="B8185" i="4"/>
  <c r="C8187" i="4" l="1"/>
  <c r="B8186" i="4"/>
  <c r="A8186" i="4"/>
  <c r="C8188" i="4" l="1"/>
  <c r="A8187" i="4"/>
  <c r="B8187" i="4"/>
  <c r="C8189" i="4" l="1"/>
  <c r="A8188" i="4"/>
  <c r="B8188" i="4"/>
  <c r="B8189" i="4" l="1"/>
  <c r="C8190" i="4"/>
  <c r="A8189" i="4"/>
  <c r="C8191" i="4" l="1"/>
  <c r="B8190" i="4"/>
  <c r="A8190" i="4"/>
  <c r="C8192" i="4" l="1"/>
  <c r="A8191" i="4"/>
  <c r="B8191" i="4"/>
  <c r="C8193" i="4" l="1"/>
  <c r="A8192" i="4"/>
  <c r="B8192" i="4"/>
  <c r="C8194" i="4" l="1"/>
  <c r="A8193" i="4"/>
  <c r="B8193" i="4"/>
  <c r="C8195" i="4" l="1"/>
  <c r="B8194" i="4"/>
  <c r="A8194" i="4"/>
  <c r="C8196" i="4" l="1"/>
  <c r="A8195" i="4"/>
  <c r="B8195" i="4"/>
  <c r="C8197" i="4" l="1"/>
  <c r="A8196" i="4"/>
  <c r="B8196" i="4"/>
  <c r="C8198" i="4" l="1"/>
  <c r="B8197" i="4"/>
  <c r="A8197" i="4"/>
  <c r="C8199" i="4" l="1"/>
  <c r="B8198" i="4"/>
  <c r="A8198" i="4"/>
  <c r="C8200" i="4" l="1"/>
  <c r="A8199" i="4"/>
  <c r="B8199" i="4"/>
  <c r="C8201" i="4" l="1"/>
  <c r="A8200" i="4"/>
  <c r="B8200" i="4"/>
  <c r="C8202" i="4" l="1"/>
  <c r="A8201" i="4"/>
  <c r="B8201" i="4"/>
  <c r="C8203" i="4" l="1"/>
  <c r="B8202" i="4"/>
  <c r="A8202" i="4"/>
  <c r="C8204" i="4" l="1"/>
  <c r="A8203" i="4"/>
  <c r="B8203" i="4"/>
  <c r="C8205" i="4" l="1"/>
  <c r="A8204" i="4"/>
  <c r="B8204" i="4"/>
  <c r="C8206" i="4" l="1"/>
  <c r="B8205" i="4"/>
  <c r="A8205" i="4"/>
  <c r="C8207" i="4" l="1"/>
  <c r="B8206" i="4"/>
  <c r="A8206" i="4"/>
  <c r="C8208" i="4" l="1"/>
  <c r="A8207" i="4"/>
  <c r="B8207" i="4"/>
  <c r="C8209" i="4" l="1"/>
  <c r="A8208" i="4"/>
  <c r="B8208" i="4"/>
  <c r="C8210" i="4" l="1"/>
  <c r="A8209" i="4"/>
  <c r="B8209" i="4"/>
  <c r="C8211" i="4" l="1"/>
  <c r="B8210" i="4"/>
  <c r="A8210" i="4"/>
  <c r="C8212" i="4" l="1"/>
  <c r="A8211" i="4"/>
  <c r="B8211" i="4"/>
  <c r="C8213" i="4" l="1"/>
  <c r="B8212" i="4"/>
  <c r="A8212" i="4"/>
  <c r="C8214" i="4" l="1"/>
  <c r="A8213" i="4"/>
  <c r="B8213" i="4"/>
  <c r="C8215" i="4" l="1"/>
  <c r="B8214" i="4"/>
  <c r="A8214" i="4"/>
  <c r="C8216" i="4" l="1"/>
  <c r="A8215" i="4"/>
  <c r="B8215" i="4"/>
  <c r="C8217" i="4" l="1"/>
  <c r="A8216" i="4"/>
  <c r="B8216" i="4"/>
  <c r="C8218" i="4" l="1"/>
  <c r="B8217" i="4"/>
  <c r="A8217" i="4"/>
  <c r="C8219" i="4" l="1"/>
  <c r="B8218" i="4"/>
  <c r="A8218" i="4"/>
  <c r="C8220" i="4" l="1"/>
  <c r="A8219" i="4"/>
  <c r="B8219" i="4"/>
  <c r="C8221" i="4" l="1"/>
  <c r="A8220" i="4"/>
  <c r="B8220" i="4"/>
  <c r="C8222" i="4" l="1"/>
  <c r="A8221" i="4"/>
  <c r="B8221" i="4"/>
  <c r="C8223" i="4" l="1"/>
  <c r="B8222" i="4"/>
  <c r="A8222" i="4"/>
  <c r="C8224" i="4" l="1"/>
  <c r="A8223" i="4"/>
  <c r="B8223" i="4"/>
  <c r="C8225" i="4" l="1"/>
  <c r="A8224" i="4"/>
  <c r="B8224" i="4"/>
  <c r="C8226" i="4" l="1"/>
  <c r="B8225" i="4"/>
  <c r="A8225" i="4"/>
  <c r="C8227" i="4" l="1"/>
  <c r="B8226" i="4"/>
  <c r="A8226" i="4"/>
  <c r="C8228" i="4" l="1"/>
  <c r="A8227" i="4"/>
  <c r="B8227" i="4"/>
  <c r="C8229" i="4" l="1"/>
  <c r="A8228" i="4"/>
  <c r="B8228" i="4"/>
  <c r="C8230" i="4" l="1"/>
  <c r="A8229" i="4"/>
  <c r="B8229" i="4"/>
  <c r="C8231" i="4" l="1"/>
  <c r="B8230" i="4"/>
  <c r="A8230" i="4"/>
  <c r="C8232" i="4" l="1"/>
  <c r="A8231" i="4"/>
  <c r="B8231" i="4"/>
  <c r="C8233" i="4" l="1"/>
  <c r="A8232" i="4"/>
  <c r="B8232" i="4"/>
  <c r="C8234" i="4" l="1"/>
  <c r="B8233" i="4"/>
  <c r="A8233" i="4"/>
  <c r="C8235" i="4" l="1"/>
  <c r="B8234" i="4"/>
  <c r="A8234" i="4"/>
  <c r="C8236" i="4" l="1"/>
  <c r="A8235" i="4"/>
  <c r="B8235" i="4"/>
  <c r="C8237" i="4" l="1"/>
  <c r="A8236" i="4"/>
  <c r="B8236" i="4"/>
  <c r="C8238" i="4" l="1"/>
  <c r="A8237" i="4"/>
  <c r="B8237" i="4"/>
  <c r="C8239" i="4" l="1"/>
  <c r="B8238" i="4"/>
  <c r="A8238" i="4"/>
  <c r="C8240" i="4" l="1"/>
  <c r="A8239" i="4"/>
  <c r="B8239" i="4"/>
  <c r="C8241" i="4" l="1"/>
  <c r="A8240" i="4"/>
  <c r="B8240" i="4"/>
  <c r="C8242" i="4" l="1"/>
  <c r="B8241" i="4"/>
  <c r="A8241" i="4"/>
  <c r="C8243" i="4" l="1"/>
  <c r="B8242" i="4"/>
  <c r="A8242" i="4"/>
  <c r="C8244" i="4" l="1"/>
  <c r="A8243" i="4"/>
  <c r="B8243" i="4"/>
  <c r="C8245" i="4" l="1"/>
  <c r="A8244" i="4"/>
  <c r="B8244" i="4"/>
  <c r="C8246" i="4" l="1"/>
  <c r="B8245" i="4"/>
  <c r="A8245" i="4"/>
  <c r="C8247" i="4" l="1"/>
  <c r="B8246" i="4"/>
  <c r="A8246" i="4"/>
  <c r="C8248" i="4" l="1"/>
  <c r="A8247" i="4"/>
  <c r="B8247" i="4"/>
  <c r="C8249" i="4" l="1"/>
  <c r="A8248" i="4"/>
  <c r="B8248" i="4"/>
  <c r="C8250" i="4" l="1"/>
  <c r="B8249" i="4"/>
  <c r="A8249" i="4"/>
  <c r="C8251" i="4" l="1"/>
  <c r="B8250" i="4"/>
  <c r="A8250" i="4"/>
  <c r="C8252" i="4" l="1"/>
  <c r="A8251" i="4"/>
  <c r="B8251" i="4"/>
  <c r="C8253" i="4" l="1"/>
  <c r="A8252" i="4"/>
  <c r="B8252" i="4"/>
  <c r="C8254" i="4" l="1"/>
  <c r="A8253" i="4"/>
  <c r="B8253" i="4"/>
  <c r="C8255" i="4" l="1"/>
  <c r="B8254" i="4"/>
  <c r="A8254" i="4"/>
  <c r="A8255" i="4" l="1"/>
  <c r="C8256" i="4"/>
  <c r="B8255" i="4"/>
  <c r="C8257" i="4" l="1"/>
  <c r="A8256" i="4"/>
  <c r="B8256" i="4"/>
  <c r="C8258" i="4" l="1"/>
  <c r="B8257" i="4"/>
  <c r="A8257" i="4"/>
  <c r="C8259" i="4" l="1"/>
  <c r="B8258" i="4"/>
  <c r="A8258" i="4"/>
  <c r="C8260" i="4" l="1"/>
  <c r="A8259" i="4"/>
  <c r="B8259" i="4"/>
  <c r="C8261" i="4" l="1"/>
  <c r="A8260" i="4"/>
  <c r="B8260" i="4"/>
  <c r="C8262" i="4" l="1"/>
  <c r="A8261" i="4"/>
  <c r="B8261" i="4"/>
  <c r="C8263" i="4" l="1"/>
  <c r="B8262" i="4"/>
  <c r="A8262" i="4"/>
  <c r="C8264" i="4" l="1"/>
  <c r="A8263" i="4"/>
  <c r="B8263" i="4"/>
  <c r="C8265" i="4" l="1"/>
  <c r="B8264" i="4"/>
  <c r="A8264" i="4"/>
  <c r="C8266" i="4" l="1"/>
  <c r="B8265" i="4"/>
  <c r="A8265" i="4"/>
  <c r="C8267" i="4" l="1"/>
  <c r="A8266" i="4"/>
  <c r="B8266" i="4"/>
  <c r="C8268" i="4" l="1"/>
  <c r="A8267" i="4"/>
  <c r="B8267" i="4"/>
  <c r="C8269" i="4" l="1"/>
  <c r="A8268" i="4"/>
  <c r="B8268" i="4"/>
  <c r="C8270" i="4" l="1"/>
  <c r="A8269" i="4"/>
  <c r="B8269" i="4"/>
  <c r="C8271" i="4" l="1"/>
  <c r="B8270" i="4"/>
  <c r="A8270" i="4"/>
  <c r="C8272" i="4" l="1"/>
  <c r="A8271" i="4"/>
  <c r="B8271" i="4"/>
  <c r="C8273" i="4" l="1"/>
  <c r="A8272" i="4"/>
  <c r="B8272" i="4"/>
  <c r="C8274" i="4" l="1"/>
  <c r="B8273" i="4"/>
  <c r="A8273" i="4"/>
  <c r="C8275" i="4" l="1"/>
  <c r="B8274" i="4"/>
  <c r="A8274" i="4"/>
  <c r="C8276" i="4" l="1"/>
  <c r="A8275" i="4"/>
  <c r="B8275" i="4"/>
  <c r="C8277" i="4" l="1"/>
  <c r="A8276" i="4"/>
  <c r="B8276" i="4"/>
  <c r="C8278" i="4" l="1"/>
  <c r="A8277" i="4"/>
  <c r="B8277" i="4"/>
  <c r="C8279" i="4" l="1"/>
  <c r="B8278" i="4"/>
  <c r="A8278" i="4"/>
  <c r="C8280" i="4" l="1"/>
  <c r="A8279" i="4"/>
  <c r="B8279" i="4"/>
  <c r="C8281" i="4" l="1"/>
  <c r="A8280" i="4"/>
  <c r="B8280" i="4"/>
  <c r="C8282" i="4" l="1"/>
  <c r="A8281" i="4"/>
  <c r="B8281" i="4"/>
  <c r="C8283" i="4" l="1"/>
  <c r="B8282" i="4"/>
  <c r="A8282" i="4"/>
  <c r="C8284" i="4" l="1"/>
  <c r="A8283" i="4"/>
  <c r="B8283" i="4"/>
  <c r="C8285" i="4" l="1"/>
  <c r="A8284" i="4"/>
  <c r="B8284" i="4"/>
  <c r="C8286" i="4" l="1"/>
  <c r="A8285" i="4"/>
  <c r="B8285" i="4"/>
  <c r="C8287" i="4" l="1"/>
  <c r="B8286" i="4"/>
  <c r="A8286" i="4"/>
  <c r="C8288" i="4" l="1"/>
  <c r="A8287" i="4"/>
  <c r="B8287" i="4"/>
  <c r="C8289" i="4" l="1"/>
  <c r="A8288" i="4"/>
  <c r="B8288" i="4"/>
  <c r="C8290" i="4" l="1"/>
  <c r="A8289" i="4"/>
  <c r="B8289" i="4"/>
  <c r="C8291" i="4" l="1"/>
  <c r="B8290" i="4"/>
  <c r="A8290" i="4"/>
  <c r="C8292" i="4" l="1"/>
  <c r="A8291" i="4"/>
  <c r="B8291" i="4"/>
  <c r="C8293" i="4" l="1"/>
  <c r="B8292" i="4"/>
  <c r="A8292" i="4"/>
  <c r="C8294" i="4" l="1"/>
  <c r="B8293" i="4"/>
  <c r="A8293" i="4"/>
  <c r="C8295" i="4" l="1"/>
  <c r="B8294" i="4"/>
  <c r="A8294" i="4"/>
  <c r="C8296" i="4" l="1"/>
  <c r="A8295" i="4"/>
  <c r="B8295" i="4"/>
  <c r="C8297" i="4" l="1"/>
  <c r="A8296" i="4"/>
  <c r="B8296" i="4"/>
  <c r="C8298" i="4" l="1"/>
  <c r="A8297" i="4"/>
  <c r="B8297" i="4"/>
  <c r="C8299" i="4" l="1"/>
  <c r="B8298" i="4"/>
  <c r="A8298" i="4"/>
  <c r="C8300" i="4" l="1"/>
  <c r="A8299" i="4"/>
  <c r="B8299" i="4"/>
  <c r="C8301" i="4" l="1"/>
  <c r="B8300" i="4"/>
  <c r="A8300" i="4"/>
  <c r="C8302" i="4" l="1"/>
  <c r="B8301" i="4"/>
  <c r="A8301" i="4"/>
  <c r="C8303" i="4" l="1"/>
  <c r="B8302" i="4"/>
  <c r="A8302" i="4"/>
  <c r="C8304" i="4" l="1"/>
  <c r="A8303" i="4"/>
  <c r="B8303" i="4"/>
  <c r="C8305" i="4" l="1"/>
  <c r="A8304" i="4"/>
  <c r="B8304" i="4"/>
  <c r="C8306" i="4" l="1"/>
  <c r="A8305" i="4"/>
  <c r="B8305" i="4"/>
  <c r="C8307" i="4" l="1"/>
  <c r="B8306" i="4"/>
  <c r="A8306" i="4"/>
  <c r="C8308" i="4" l="1"/>
  <c r="A8307" i="4"/>
  <c r="B8307" i="4"/>
  <c r="C8309" i="4" l="1"/>
  <c r="A8308" i="4"/>
  <c r="B8308" i="4"/>
  <c r="C8310" i="4" l="1"/>
  <c r="B8309" i="4"/>
  <c r="A8309" i="4"/>
  <c r="C8311" i="4" l="1"/>
  <c r="B8310" i="4"/>
  <c r="A8310" i="4"/>
  <c r="C8312" i="4" l="1"/>
  <c r="A8311" i="4"/>
  <c r="B8311" i="4"/>
  <c r="C8313" i="4" l="1"/>
  <c r="A8312" i="4"/>
  <c r="B8312" i="4"/>
  <c r="C8314" i="4" l="1"/>
  <c r="A8313" i="4"/>
  <c r="B8313" i="4"/>
  <c r="C8315" i="4" l="1"/>
  <c r="B8314" i="4"/>
  <c r="A8314" i="4"/>
  <c r="C8316" i="4" l="1"/>
  <c r="A8315" i="4"/>
  <c r="B8315" i="4"/>
  <c r="C8317" i="4" l="1"/>
  <c r="A8316" i="4"/>
  <c r="B8316" i="4"/>
  <c r="C8318" i="4" l="1"/>
  <c r="B8317" i="4"/>
  <c r="A8317" i="4"/>
  <c r="C8319" i="4" l="1"/>
  <c r="B8318" i="4"/>
  <c r="A8318" i="4"/>
  <c r="A8319" i="4" l="1"/>
  <c r="B8319" i="4"/>
  <c r="C8320" i="4"/>
  <c r="C8321" i="4" l="1"/>
  <c r="A8320" i="4"/>
  <c r="B8320" i="4"/>
  <c r="C8322" i="4" l="1"/>
  <c r="A8321" i="4"/>
  <c r="B8321" i="4"/>
  <c r="C8323" i="4" l="1"/>
  <c r="B8322" i="4"/>
  <c r="A8322" i="4"/>
  <c r="C8324" i="4" l="1"/>
  <c r="A8323" i="4"/>
  <c r="B8323" i="4"/>
  <c r="C8325" i="4" l="1"/>
  <c r="A8324" i="4"/>
  <c r="B8324" i="4"/>
  <c r="C8326" i="4" l="1"/>
  <c r="B8325" i="4"/>
  <c r="A8325" i="4"/>
  <c r="C8327" i="4" l="1"/>
  <c r="B8326" i="4"/>
  <c r="A8326" i="4"/>
  <c r="C8328" i="4" l="1"/>
  <c r="A8327" i="4"/>
  <c r="B8327" i="4"/>
  <c r="C8329" i="4" l="1"/>
  <c r="A8328" i="4"/>
  <c r="B8328" i="4"/>
  <c r="C8330" i="4" l="1"/>
  <c r="A8329" i="4"/>
  <c r="B8329" i="4"/>
  <c r="C8331" i="4" l="1"/>
  <c r="B8330" i="4"/>
  <c r="A8330" i="4"/>
  <c r="C8332" i="4" l="1"/>
  <c r="A8331" i="4"/>
  <c r="B8331" i="4"/>
  <c r="C8333" i="4" l="1"/>
  <c r="B8332" i="4"/>
  <c r="A8332" i="4"/>
  <c r="C8334" i="4" l="1"/>
  <c r="A8333" i="4"/>
  <c r="B8333" i="4"/>
  <c r="C8335" i="4" l="1"/>
  <c r="B8334" i="4"/>
  <c r="A8334" i="4"/>
  <c r="C8336" i="4" l="1"/>
  <c r="B8335" i="4"/>
  <c r="A8335" i="4"/>
  <c r="C8337" i="4" l="1"/>
  <c r="A8336" i="4"/>
  <c r="B8336" i="4"/>
  <c r="C8338" i="4" l="1"/>
  <c r="B8337" i="4"/>
  <c r="A8337" i="4"/>
  <c r="C8339" i="4" l="1"/>
  <c r="B8338" i="4"/>
  <c r="A8338" i="4"/>
  <c r="C8340" i="4" l="1"/>
  <c r="A8339" i="4"/>
  <c r="B8339" i="4"/>
  <c r="C8341" i="4" l="1"/>
  <c r="A8340" i="4"/>
  <c r="B8340" i="4"/>
  <c r="C8342" i="4" l="1"/>
  <c r="A8341" i="4"/>
  <c r="B8341" i="4"/>
  <c r="C8343" i="4" l="1"/>
  <c r="B8342" i="4"/>
  <c r="A8342" i="4"/>
  <c r="C8344" i="4" l="1"/>
  <c r="A8343" i="4"/>
  <c r="B8343" i="4"/>
  <c r="C8345" i="4" l="1"/>
  <c r="B8344" i="4"/>
  <c r="A8344" i="4"/>
  <c r="C8346" i="4" l="1"/>
  <c r="B8345" i="4"/>
  <c r="A8345" i="4"/>
  <c r="C8347" i="4" l="1"/>
  <c r="B8346" i="4"/>
  <c r="A8346" i="4"/>
  <c r="C8348" i="4" l="1"/>
  <c r="A8347" i="4"/>
  <c r="B8347" i="4"/>
  <c r="C8349" i="4" l="1"/>
  <c r="A8348" i="4"/>
  <c r="B8348" i="4"/>
  <c r="C8350" i="4" l="1"/>
  <c r="A8349" i="4"/>
  <c r="B8349" i="4"/>
  <c r="C8351" i="4" l="1"/>
  <c r="B8350" i="4"/>
  <c r="A8350" i="4"/>
  <c r="C8352" i="4" l="1"/>
  <c r="A8351" i="4"/>
  <c r="B8351" i="4"/>
  <c r="C8353" i="4" l="1"/>
  <c r="B8352" i="4"/>
  <c r="A8352" i="4"/>
  <c r="C8354" i="4" l="1"/>
  <c r="B8353" i="4"/>
  <c r="A8353" i="4"/>
  <c r="C8355" i="4" l="1"/>
  <c r="B8354" i="4"/>
  <c r="A8354" i="4"/>
  <c r="C8356" i="4" l="1"/>
  <c r="A8355" i="4"/>
  <c r="B8355" i="4"/>
  <c r="C8357" i="4" l="1"/>
  <c r="A8356" i="4"/>
  <c r="B8356" i="4"/>
  <c r="C8358" i="4" l="1"/>
  <c r="A8357" i="4"/>
  <c r="B8357" i="4"/>
  <c r="C8359" i="4" l="1"/>
  <c r="B8358" i="4"/>
  <c r="A8358" i="4"/>
  <c r="C8360" i="4" l="1"/>
  <c r="A8359" i="4"/>
  <c r="B8359" i="4"/>
  <c r="C8361" i="4" l="1"/>
  <c r="B8360" i="4"/>
  <c r="A8360" i="4"/>
  <c r="C8362" i="4" l="1"/>
  <c r="B8361" i="4"/>
  <c r="A8361" i="4"/>
  <c r="C8363" i="4" l="1"/>
  <c r="B8362" i="4"/>
  <c r="A8362" i="4"/>
  <c r="C8364" i="4" l="1"/>
  <c r="A8363" i="4"/>
  <c r="B8363" i="4"/>
  <c r="C8365" i="4" l="1"/>
  <c r="A8364" i="4"/>
  <c r="B8364" i="4"/>
  <c r="C8366" i="4" l="1"/>
  <c r="A8365" i="4"/>
  <c r="B8365" i="4"/>
  <c r="C8367" i="4" l="1"/>
  <c r="B8366" i="4"/>
  <c r="A8366" i="4"/>
  <c r="C8368" i="4" l="1"/>
  <c r="A8367" i="4"/>
  <c r="B8367" i="4"/>
  <c r="C8369" i="4" l="1"/>
  <c r="B8368" i="4"/>
  <c r="A8368" i="4"/>
  <c r="C8370" i="4" l="1"/>
  <c r="B8369" i="4"/>
  <c r="A8369" i="4"/>
  <c r="C8371" i="4" l="1"/>
  <c r="B8370" i="4"/>
  <c r="A8370" i="4"/>
  <c r="C8372" i="4" l="1"/>
  <c r="A8371" i="4"/>
  <c r="B8371" i="4"/>
  <c r="C8373" i="4" l="1"/>
  <c r="A8372" i="4"/>
  <c r="B8372" i="4"/>
  <c r="C8374" i="4" l="1"/>
  <c r="B8373" i="4"/>
  <c r="A8373" i="4"/>
  <c r="C8375" i="4" l="1"/>
  <c r="B8374" i="4"/>
  <c r="A8374" i="4"/>
  <c r="C8376" i="4" l="1"/>
  <c r="A8375" i="4"/>
  <c r="B8375" i="4"/>
  <c r="C8377" i="4" l="1"/>
  <c r="A8376" i="4"/>
  <c r="B8376" i="4"/>
  <c r="C8378" i="4" l="1"/>
  <c r="B8377" i="4"/>
  <c r="A8377" i="4"/>
  <c r="C8379" i="4" l="1"/>
  <c r="B8378" i="4"/>
  <c r="A8378" i="4"/>
  <c r="C8380" i="4" l="1"/>
  <c r="A8379" i="4"/>
  <c r="B8379" i="4"/>
  <c r="C8381" i="4" l="1"/>
  <c r="A8380" i="4"/>
  <c r="B8380" i="4"/>
  <c r="C8382" i="4" l="1"/>
  <c r="A8381" i="4"/>
  <c r="B8381" i="4"/>
  <c r="C8383" i="4" l="1"/>
  <c r="B8382" i="4"/>
  <c r="A8382" i="4"/>
  <c r="A8383" i="4" l="1"/>
  <c r="C8384" i="4"/>
  <c r="B8383" i="4"/>
  <c r="C8385" i="4" l="1"/>
  <c r="A8384" i="4"/>
  <c r="B8384" i="4"/>
  <c r="C8386" i="4" l="1"/>
  <c r="B8385" i="4"/>
  <c r="A8385" i="4"/>
  <c r="C8387" i="4" l="1"/>
  <c r="B8386" i="4"/>
  <c r="A8386" i="4"/>
  <c r="C8388" i="4" l="1"/>
  <c r="A8387" i="4"/>
  <c r="B8387" i="4"/>
  <c r="C8389" i="4" l="1"/>
  <c r="A8388" i="4"/>
  <c r="B8388" i="4"/>
  <c r="C8390" i="4" l="1"/>
  <c r="A8389" i="4"/>
  <c r="B8389" i="4"/>
  <c r="C8391" i="4" l="1"/>
  <c r="B8390" i="4"/>
  <c r="A8390" i="4"/>
  <c r="C8392" i="4" l="1"/>
  <c r="A8391" i="4"/>
  <c r="B8391" i="4"/>
  <c r="C8393" i="4" l="1"/>
  <c r="A8392" i="4"/>
  <c r="B8392" i="4"/>
  <c r="C8394" i="4" l="1"/>
  <c r="B8393" i="4"/>
  <c r="A8393" i="4"/>
  <c r="C8395" i="4" l="1"/>
  <c r="B8394" i="4"/>
  <c r="A8394" i="4"/>
  <c r="C8396" i="4" l="1"/>
  <c r="A8395" i="4"/>
  <c r="B8395" i="4"/>
  <c r="C8397" i="4" l="1"/>
  <c r="A8396" i="4"/>
  <c r="B8396" i="4"/>
  <c r="C8398" i="4" l="1"/>
  <c r="A8397" i="4"/>
  <c r="B8397" i="4"/>
  <c r="C8399" i="4" l="1"/>
  <c r="B8398" i="4"/>
  <c r="A8398" i="4"/>
  <c r="C8400" i="4" l="1"/>
  <c r="A8399" i="4"/>
  <c r="B8399" i="4"/>
  <c r="C8401" i="4" l="1"/>
  <c r="A8400" i="4"/>
  <c r="B8400" i="4"/>
  <c r="C8402" i="4" l="1"/>
  <c r="B8401" i="4"/>
  <c r="A8401" i="4"/>
  <c r="C8403" i="4" l="1"/>
  <c r="B8402" i="4"/>
  <c r="A8402" i="4"/>
  <c r="C8404" i="4" l="1"/>
  <c r="A8403" i="4"/>
  <c r="B8403" i="4"/>
  <c r="C8405" i="4" l="1"/>
  <c r="A8404" i="4"/>
  <c r="B8404" i="4"/>
  <c r="C8406" i="4" l="1"/>
  <c r="A8405" i="4"/>
  <c r="B8405" i="4"/>
  <c r="C8407" i="4" l="1"/>
  <c r="B8406" i="4"/>
  <c r="A8406" i="4"/>
  <c r="C8408" i="4" l="1"/>
  <c r="A8407" i="4"/>
  <c r="B8407" i="4"/>
  <c r="C8409" i="4" l="1"/>
  <c r="A8408" i="4"/>
  <c r="B8408" i="4"/>
  <c r="C8410" i="4" l="1"/>
  <c r="B8409" i="4"/>
  <c r="A8409" i="4"/>
  <c r="C8411" i="4" l="1"/>
  <c r="B8410" i="4"/>
  <c r="A8410" i="4"/>
  <c r="C8412" i="4" l="1"/>
  <c r="A8411" i="4"/>
  <c r="B8411" i="4"/>
  <c r="C8413" i="4" l="1"/>
  <c r="A8412" i="4"/>
  <c r="B8412" i="4"/>
  <c r="C8414" i="4" l="1"/>
  <c r="A8413" i="4"/>
  <c r="B8413" i="4"/>
  <c r="C8415" i="4" l="1"/>
  <c r="B8414" i="4"/>
  <c r="A8414" i="4"/>
  <c r="C8416" i="4" l="1"/>
  <c r="A8415" i="4"/>
  <c r="B8415" i="4"/>
  <c r="C8417" i="4" l="1"/>
  <c r="B8416" i="4"/>
  <c r="A8416" i="4"/>
  <c r="C8418" i="4" l="1"/>
  <c r="A8417" i="4"/>
  <c r="B8417" i="4"/>
  <c r="C8419" i="4" l="1"/>
  <c r="B8418" i="4"/>
  <c r="A8418" i="4"/>
  <c r="C8420" i="4" l="1"/>
  <c r="A8419" i="4"/>
  <c r="B8419" i="4"/>
  <c r="C8421" i="4" l="1"/>
  <c r="A8420" i="4"/>
  <c r="B8420" i="4"/>
  <c r="C8422" i="4" l="1"/>
  <c r="B8421" i="4"/>
  <c r="A8421" i="4"/>
  <c r="C8423" i="4" l="1"/>
  <c r="B8422" i="4"/>
  <c r="A8422" i="4"/>
  <c r="C8424" i="4" l="1"/>
  <c r="A8423" i="4"/>
  <c r="B8423" i="4"/>
  <c r="C8425" i="4" l="1"/>
  <c r="A8424" i="4"/>
  <c r="B8424" i="4"/>
  <c r="C8426" i="4" l="1"/>
  <c r="A8425" i="4"/>
  <c r="B8425" i="4"/>
  <c r="C8427" i="4" l="1"/>
  <c r="B8426" i="4"/>
  <c r="A8426" i="4"/>
  <c r="C8428" i="4" l="1"/>
  <c r="A8427" i="4"/>
  <c r="B8427" i="4"/>
  <c r="C8429" i="4" l="1"/>
  <c r="A8428" i="4"/>
  <c r="B8428" i="4"/>
  <c r="C8430" i="4" l="1"/>
  <c r="B8429" i="4"/>
  <c r="A8429" i="4"/>
  <c r="C8431" i="4" l="1"/>
  <c r="B8430" i="4"/>
  <c r="A8430" i="4"/>
  <c r="C8432" i="4" l="1"/>
  <c r="A8431" i="4"/>
  <c r="B8431" i="4"/>
  <c r="C8433" i="4" l="1"/>
  <c r="A8432" i="4"/>
  <c r="B8432" i="4"/>
  <c r="C8434" i="4" l="1"/>
  <c r="A8433" i="4"/>
  <c r="B8433" i="4"/>
  <c r="C8435" i="4" l="1"/>
  <c r="B8434" i="4"/>
  <c r="A8434" i="4"/>
  <c r="C8436" i="4" l="1"/>
  <c r="A8435" i="4"/>
  <c r="B8435" i="4"/>
  <c r="C8437" i="4" l="1"/>
  <c r="A8436" i="4"/>
  <c r="B8436" i="4"/>
  <c r="C8438" i="4" l="1"/>
  <c r="B8437" i="4"/>
  <c r="A8437" i="4"/>
  <c r="C8439" i="4" l="1"/>
  <c r="A8438" i="4"/>
  <c r="B8438" i="4"/>
  <c r="C8440" i="4" l="1"/>
  <c r="A8439" i="4"/>
  <c r="B8439" i="4"/>
  <c r="C8441" i="4" l="1"/>
  <c r="A8440" i="4"/>
  <c r="B8440" i="4"/>
  <c r="C8442" i="4" l="1"/>
  <c r="A8441" i="4"/>
  <c r="B8441" i="4"/>
  <c r="C8443" i="4" l="1"/>
  <c r="B8442" i="4"/>
  <c r="A8442" i="4"/>
  <c r="C8444" i="4" l="1"/>
  <c r="A8443" i="4"/>
  <c r="B8443" i="4"/>
  <c r="C8445" i="4" l="1"/>
  <c r="A8444" i="4"/>
  <c r="B8444" i="4"/>
  <c r="C8446" i="4" l="1"/>
  <c r="B8445" i="4"/>
  <c r="A8445" i="4"/>
  <c r="C8447" i="4" l="1"/>
  <c r="B8446" i="4"/>
  <c r="A8446" i="4"/>
  <c r="A8447" i="4" l="1"/>
  <c r="B8447" i="4"/>
  <c r="C8448" i="4"/>
  <c r="C8449" i="4" l="1"/>
  <c r="A8448" i="4"/>
  <c r="B8448" i="4"/>
  <c r="C8450" i="4" l="1"/>
  <c r="A8449" i="4"/>
  <c r="B8449" i="4"/>
  <c r="C8451" i="4" l="1"/>
  <c r="A8450" i="4"/>
  <c r="B8450" i="4"/>
  <c r="C8452" i="4" l="1"/>
  <c r="A8451" i="4"/>
  <c r="B8451" i="4"/>
  <c r="C8453" i="4" l="1"/>
  <c r="A8452" i="4"/>
  <c r="B8452" i="4"/>
  <c r="C8454" i="4" l="1"/>
  <c r="B8453" i="4"/>
  <c r="A8453" i="4"/>
  <c r="C8455" i="4" l="1"/>
  <c r="B8454" i="4"/>
  <c r="A8454" i="4"/>
  <c r="C8456" i="4" l="1"/>
  <c r="A8455" i="4"/>
  <c r="B8455" i="4"/>
  <c r="C8457" i="4" l="1"/>
  <c r="A8456" i="4"/>
  <c r="B8456" i="4"/>
  <c r="A8457" i="4" l="1"/>
  <c r="B8457" i="4"/>
  <c r="C8458" i="4"/>
  <c r="C8459" i="4" l="1"/>
  <c r="B8458" i="4"/>
  <c r="A8458" i="4"/>
  <c r="C8460" i="4" l="1"/>
  <c r="A8459" i="4"/>
  <c r="B8459" i="4"/>
  <c r="C8461" i="4" l="1"/>
  <c r="A8460" i="4"/>
  <c r="B8460" i="4"/>
  <c r="C8462" i="4" l="1"/>
  <c r="B8461" i="4"/>
  <c r="A8461" i="4"/>
  <c r="C8463" i="4" l="1"/>
  <c r="B8462" i="4"/>
  <c r="A8462" i="4"/>
  <c r="C8464" i="4" l="1"/>
  <c r="A8463" i="4"/>
  <c r="B8463" i="4"/>
  <c r="C8465" i="4" l="1"/>
  <c r="A8464" i="4"/>
  <c r="B8464" i="4"/>
  <c r="C8466" i="4" l="1"/>
  <c r="A8465" i="4"/>
  <c r="B8465" i="4"/>
  <c r="C8467" i="4" l="1"/>
  <c r="B8466" i="4"/>
  <c r="A8466" i="4"/>
  <c r="C8468" i="4" l="1"/>
  <c r="A8467" i="4"/>
  <c r="B8467" i="4"/>
  <c r="C8469" i="4" l="1"/>
  <c r="A8468" i="4"/>
  <c r="B8468" i="4"/>
  <c r="C8470" i="4" l="1"/>
  <c r="B8469" i="4"/>
  <c r="A8469" i="4"/>
  <c r="C8471" i="4" l="1"/>
  <c r="B8470" i="4"/>
  <c r="A8470" i="4"/>
  <c r="C8472" i="4" l="1"/>
  <c r="A8471" i="4"/>
  <c r="B8471" i="4"/>
  <c r="C8473" i="4" l="1"/>
  <c r="A8472" i="4"/>
  <c r="B8472" i="4"/>
  <c r="C8474" i="4" l="1"/>
  <c r="A8473" i="4"/>
  <c r="B8473" i="4"/>
  <c r="C8475" i="4" l="1"/>
  <c r="B8474" i="4"/>
  <c r="A8474" i="4"/>
  <c r="C8476" i="4" l="1"/>
  <c r="A8475" i="4"/>
  <c r="B8475" i="4"/>
  <c r="C8477" i="4" l="1"/>
  <c r="A8476" i="4"/>
  <c r="B8476" i="4"/>
  <c r="C8478" i="4" l="1"/>
  <c r="B8477" i="4"/>
  <c r="A8477" i="4"/>
  <c r="C8479" i="4" l="1"/>
  <c r="B8478" i="4"/>
  <c r="A8478" i="4"/>
  <c r="C8480" i="4" l="1"/>
  <c r="A8479" i="4"/>
  <c r="B8479" i="4"/>
  <c r="C8481" i="4" l="1"/>
  <c r="A8480" i="4"/>
  <c r="B8480" i="4"/>
  <c r="C8482" i="4" l="1"/>
  <c r="A8481" i="4"/>
  <c r="B8481" i="4"/>
  <c r="C8483" i="4" l="1"/>
  <c r="B8482" i="4"/>
  <c r="A8482" i="4"/>
  <c r="C8484" i="4" l="1"/>
  <c r="A8483" i="4"/>
  <c r="B8483" i="4"/>
  <c r="C8485" i="4" l="1"/>
  <c r="B8484" i="4"/>
  <c r="A8484" i="4"/>
  <c r="C8486" i="4" l="1"/>
  <c r="B8485" i="4"/>
  <c r="A8485" i="4"/>
  <c r="C8487" i="4" l="1"/>
  <c r="B8486" i="4"/>
  <c r="A8486" i="4"/>
  <c r="C8488" i="4" l="1"/>
  <c r="A8487" i="4"/>
  <c r="B8487" i="4"/>
  <c r="C8489" i="4" l="1"/>
  <c r="A8488" i="4"/>
  <c r="B8488" i="4"/>
  <c r="C8490" i="4" l="1"/>
  <c r="A8489" i="4"/>
  <c r="B8489" i="4"/>
  <c r="C8491" i="4" l="1"/>
  <c r="B8490" i="4"/>
  <c r="A8490" i="4"/>
  <c r="C8492" i="4" l="1"/>
  <c r="A8491" i="4"/>
  <c r="B8491" i="4"/>
  <c r="C8493" i="4" l="1"/>
  <c r="B8492" i="4"/>
  <c r="A8492" i="4"/>
  <c r="C8494" i="4" l="1"/>
  <c r="A8493" i="4"/>
  <c r="B8493" i="4"/>
  <c r="C8495" i="4" l="1"/>
  <c r="B8494" i="4"/>
  <c r="A8494" i="4"/>
  <c r="C8496" i="4" l="1"/>
  <c r="A8495" i="4"/>
  <c r="B8495" i="4"/>
  <c r="C8497" i="4" l="1"/>
  <c r="A8496" i="4"/>
  <c r="B8496" i="4"/>
  <c r="C8498" i="4" l="1"/>
  <c r="B8497" i="4"/>
  <c r="A8497" i="4"/>
  <c r="C8499" i="4" l="1"/>
  <c r="B8498" i="4"/>
  <c r="A8498" i="4"/>
  <c r="C8500" i="4" l="1"/>
  <c r="B8499" i="4"/>
  <c r="A8499" i="4"/>
  <c r="C8501" i="4" l="1"/>
  <c r="A8500" i="4"/>
  <c r="B8500" i="4"/>
  <c r="C8502" i="4" l="1"/>
  <c r="A8501" i="4"/>
  <c r="B8501" i="4"/>
  <c r="C8503" i="4" l="1"/>
  <c r="B8502" i="4"/>
  <c r="A8502" i="4"/>
  <c r="C8504" i="4" l="1"/>
  <c r="A8503" i="4"/>
  <c r="B8503" i="4"/>
  <c r="C8505" i="4" l="1"/>
  <c r="A8504" i="4"/>
  <c r="B8504" i="4"/>
  <c r="C8506" i="4" l="1"/>
  <c r="B8505" i="4"/>
  <c r="A8505" i="4"/>
  <c r="C8507" i="4" l="1"/>
  <c r="B8506" i="4"/>
  <c r="A8506" i="4"/>
  <c r="C8508" i="4" l="1"/>
  <c r="A8507" i="4"/>
  <c r="B8507" i="4"/>
  <c r="C8509" i="4" l="1"/>
  <c r="A8508" i="4"/>
  <c r="B8508" i="4"/>
  <c r="C8510" i="4" l="1"/>
  <c r="A8509" i="4"/>
  <c r="B8509" i="4"/>
  <c r="C8511" i="4" l="1"/>
  <c r="B8510" i="4"/>
  <c r="A8510" i="4"/>
  <c r="A8511" i="4" l="1"/>
  <c r="C8512" i="4"/>
  <c r="B8511" i="4"/>
  <c r="C8513" i="4" l="1"/>
  <c r="A8512" i="4"/>
  <c r="B8512" i="4"/>
  <c r="C8514" i="4" l="1"/>
  <c r="B8513" i="4"/>
  <c r="A8513" i="4"/>
  <c r="C8515" i="4" l="1"/>
  <c r="A8514" i="4"/>
  <c r="B8514" i="4"/>
  <c r="C8516" i="4" l="1"/>
  <c r="B8515" i="4"/>
  <c r="A8515" i="4"/>
  <c r="C8517" i="4" l="1"/>
  <c r="A8516" i="4"/>
  <c r="B8516" i="4"/>
  <c r="C8518" i="4" l="1"/>
  <c r="A8517" i="4"/>
  <c r="B8517" i="4"/>
  <c r="C8519" i="4" l="1"/>
  <c r="B8518" i="4"/>
  <c r="A8518" i="4"/>
  <c r="C8520" i="4" l="1"/>
  <c r="A8519" i="4"/>
  <c r="B8519" i="4"/>
  <c r="C8521" i="4" l="1"/>
  <c r="A8520" i="4"/>
  <c r="B8520" i="4"/>
  <c r="C8522" i="4" l="1"/>
  <c r="B8521" i="4"/>
  <c r="A8521" i="4"/>
  <c r="C8523" i="4" l="1"/>
  <c r="B8522" i="4"/>
  <c r="A8522" i="4"/>
  <c r="C8524" i="4" l="1"/>
  <c r="A8523" i="4"/>
  <c r="B8523" i="4"/>
  <c r="C8525" i="4" l="1"/>
  <c r="A8524" i="4"/>
  <c r="B8524" i="4"/>
  <c r="C8526" i="4" l="1"/>
  <c r="A8525" i="4"/>
  <c r="B8525" i="4"/>
  <c r="C8527" i="4" l="1"/>
  <c r="B8526" i="4"/>
  <c r="A8526" i="4"/>
  <c r="C8528" i="4" l="1"/>
  <c r="A8527" i="4"/>
  <c r="B8527" i="4"/>
  <c r="C8529" i="4" l="1"/>
  <c r="B8528" i="4"/>
  <c r="A8528" i="4"/>
  <c r="C8530" i="4" l="1"/>
  <c r="B8529" i="4"/>
  <c r="A8529" i="4"/>
  <c r="C8531" i="4" l="1"/>
  <c r="B8530" i="4"/>
  <c r="A8530" i="4"/>
  <c r="C8532" i="4" l="1"/>
  <c r="A8531" i="4"/>
  <c r="B8531" i="4"/>
  <c r="C8533" i="4" l="1"/>
  <c r="A8532" i="4"/>
  <c r="B8532" i="4"/>
  <c r="C8534" i="4" l="1"/>
  <c r="A8533" i="4"/>
  <c r="B8533" i="4"/>
  <c r="C8535" i="4" l="1"/>
  <c r="B8534" i="4"/>
  <c r="A8534" i="4"/>
  <c r="C8536" i="4" l="1"/>
  <c r="A8535" i="4"/>
  <c r="B8535" i="4"/>
  <c r="C8537" i="4" l="1"/>
  <c r="B8536" i="4"/>
  <c r="A8536" i="4"/>
  <c r="C8538" i="4" l="1"/>
  <c r="B8537" i="4"/>
  <c r="A8537" i="4"/>
  <c r="C8539" i="4" l="1"/>
  <c r="B8538" i="4"/>
  <c r="A8538" i="4"/>
  <c r="C8540" i="4" l="1"/>
  <c r="A8539" i="4"/>
  <c r="B8539" i="4"/>
  <c r="C8541" i="4" l="1"/>
  <c r="A8540" i="4"/>
  <c r="B8540" i="4"/>
  <c r="C8542" i="4" l="1"/>
  <c r="A8541" i="4"/>
  <c r="B8541" i="4"/>
  <c r="C8543" i="4" l="1"/>
  <c r="B8542" i="4"/>
  <c r="A8542" i="4"/>
  <c r="C8544" i="4" l="1"/>
  <c r="A8543" i="4"/>
  <c r="B8543" i="4"/>
  <c r="C8545" i="4" l="1"/>
  <c r="B8544" i="4"/>
  <c r="A8544" i="4"/>
  <c r="C8546" i="4" l="1"/>
  <c r="A8545" i="4"/>
  <c r="B8545" i="4"/>
  <c r="C8547" i="4" l="1"/>
  <c r="B8546" i="4"/>
  <c r="A8546" i="4"/>
  <c r="C8548" i="4" l="1"/>
  <c r="A8547" i="4"/>
  <c r="B8547" i="4"/>
  <c r="C8549" i="4" l="1"/>
  <c r="A8548" i="4"/>
  <c r="B8548" i="4"/>
  <c r="C8550" i="4" l="1"/>
  <c r="A8549" i="4"/>
  <c r="B8549" i="4"/>
  <c r="C8551" i="4" l="1"/>
  <c r="B8550" i="4"/>
  <c r="A8550" i="4"/>
  <c r="C8552" i="4" l="1"/>
  <c r="A8551" i="4"/>
  <c r="B8551" i="4"/>
  <c r="C8553" i="4" l="1"/>
  <c r="B8552" i="4"/>
  <c r="A8552" i="4"/>
  <c r="C8554" i="4" l="1"/>
  <c r="B8553" i="4"/>
  <c r="A8553" i="4"/>
  <c r="C8555" i="4" l="1"/>
  <c r="B8554" i="4"/>
  <c r="A8554" i="4"/>
  <c r="C8556" i="4" l="1"/>
  <c r="A8555" i="4"/>
  <c r="B8555" i="4"/>
  <c r="C8557" i="4" l="1"/>
  <c r="A8556" i="4"/>
  <c r="B8556" i="4"/>
  <c r="C8558" i="4" l="1"/>
  <c r="A8557" i="4"/>
  <c r="B8557" i="4"/>
  <c r="C8559" i="4" l="1"/>
  <c r="B8558" i="4"/>
  <c r="A8558" i="4"/>
  <c r="C8560" i="4" l="1"/>
  <c r="A8559" i="4"/>
  <c r="B8559" i="4"/>
  <c r="C8561" i="4" l="1"/>
  <c r="A8560" i="4"/>
  <c r="B8560" i="4"/>
  <c r="C8562" i="4" l="1"/>
  <c r="A8561" i="4"/>
  <c r="B8561" i="4"/>
  <c r="C8563" i="4" l="1"/>
  <c r="B8562" i="4"/>
  <c r="A8562" i="4"/>
  <c r="C8564" i="4" l="1"/>
  <c r="A8563" i="4"/>
  <c r="B8563" i="4"/>
  <c r="C8565" i="4" l="1"/>
  <c r="B8564" i="4"/>
  <c r="A8564" i="4"/>
  <c r="C8566" i="4" l="1"/>
  <c r="B8565" i="4"/>
  <c r="A8565" i="4"/>
  <c r="C8567" i="4" l="1"/>
  <c r="B8566" i="4"/>
  <c r="A8566" i="4"/>
  <c r="C8568" i="4" l="1"/>
  <c r="A8567" i="4"/>
  <c r="B8567" i="4"/>
  <c r="C8569" i="4" l="1"/>
  <c r="A8568" i="4"/>
  <c r="B8568" i="4"/>
  <c r="C8570" i="4" l="1"/>
  <c r="A8569" i="4"/>
  <c r="B8569" i="4"/>
  <c r="C8571" i="4" l="1"/>
  <c r="B8570" i="4"/>
  <c r="A8570" i="4"/>
  <c r="C8572" i="4" l="1"/>
  <c r="A8571" i="4"/>
  <c r="B8571" i="4"/>
  <c r="C8573" i="4" l="1"/>
  <c r="B8572" i="4"/>
  <c r="A8572" i="4"/>
  <c r="C8574" i="4" l="1"/>
  <c r="B8573" i="4"/>
  <c r="A8573" i="4"/>
  <c r="C8575" i="4" l="1"/>
  <c r="B8574" i="4"/>
  <c r="A8574" i="4"/>
  <c r="A8575" i="4" l="1"/>
  <c r="C8576" i="4"/>
  <c r="B8575" i="4"/>
  <c r="C8577" i="4" l="1"/>
  <c r="A8576" i="4"/>
  <c r="B8576" i="4"/>
  <c r="C8578" i="4" l="1"/>
  <c r="A8577" i="4"/>
  <c r="B8577" i="4"/>
  <c r="C8579" i="4" l="1"/>
  <c r="B8578" i="4"/>
  <c r="A8578" i="4"/>
  <c r="C8580" i="4" l="1"/>
  <c r="A8579" i="4"/>
  <c r="B8579" i="4"/>
  <c r="C8581" i="4" l="1"/>
  <c r="A8580" i="4"/>
  <c r="B8580" i="4"/>
  <c r="C8582" i="4" l="1"/>
  <c r="A8581" i="4"/>
  <c r="B8581" i="4"/>
  <c r="C8583" i="4" l="1"/>
  <c r="A8582" i="4"/>
  <c r="B8582" i="4"/>
  <c r="C8584" i="4" l="1"/>
  <c r="B8583" i="4"/>
  <c r="A8583" i="4"/>
  <c r="C8585" i="4" l="1"/>
  <c r="A8584" i="4"/>
  <c r="B8584" i="4"/>
  <c r="C8586" i="4" l="1"/>
  <c r="A8585" i="4"/>
  <c r="B8585" i="4"/>
  <c r="C8587" i="4" l="1"/>
  <c r="B8586" i="4"/>
  <c r="A8586" i="4"/>
  <c r="C8588" i="4" l="1"/>
  <c r="A8587" i="4"/>
  <c r="B8587" i="4"/>
  <c r="C8589" i="4" l="1"/>
  <c r="A8588" i="4"/>
  <c r="B8588" i="4"/>
  <c r="C8590" i="4" l="1"/>
  <c r="B8589" i="4"/>
  <c r="A8589" i="4"/>
  <c r="C8591" i="4" l="1"/>
  <c r="B8590" i="4"/>
  <c r="A8590" i="4"/>
  <c r="C8592" i="4" l="1"/>
  <c r="A8591" i="4"/>
  <c r="B8591" i="4"/>
  <c r="C8593" i="4" l="1"/>
  <c r="A8592" i="4"/>
  <c r="B8592" i="4"/>
  <c r="C8594" i="4" l="1"/>
  <c r="A8593" i="4"/>
  <c r="B8593" i="4"/>
  <c r="C8595" i="4" l="1"/>
  <c r="B8594" i="4"/>
  <c r="A8594" i="4"/>
  <c r="C8596" i="4" l="1"/>
  <c r="A8595" i="4"/>
  <c r="B8595" i="4"/>
  <c r="C8597" i="4" l="1"/>
  <c r="A8596" i="4"/>
  <c r="B8596" i="4"/>
  <c r="C8598" i="4" l="1"/>
  <c r="A8597" i="4"/>
  <c r="B8597" i="4"/>
  <c r="C8599" i="4" l="1"/>
  <c r="B8598" i="4"/>
  <c r="A8598" i="4"/>
  <c r="C8600" i="4" l="1"/>
  <c r="A8599" i="4"/>
  <c r="B8599" i="4"/>
  <c r="C8601" i="4" l="1"/>
  <c r="B8600" i="4"/>
  <c r="A8600" i="4"/>
  <c r="C8602" i="4" l="1"/>
  <c r="B8601" i="4"/>
  <c r="A8601" i="4"/>
  <c r="C8603" i="4" l="1"/>
  <c r="B8602" i="4"/>
  <c r="A8602" i="4"/>
  <c r="C8604" i="4" l="1"/>
  <c r="A8603" i="4"/>
  <c r="B8603" i="4"/>
  <c r="C8605" i="4" l="1"/>
  <c r="A8604" i="4"/>
  <c r="B8604" i="4"/>
  <c r="C8606" i="4" l="1"/>
  <c r="A8605" i="4"/>
  <c r="B8605" i="4"/>
  <c r="C8607" i="4" l="1"/>
  <c r="B8606" i="4"/>
  <c r="A8606" i="4"/>
  <c r="C8608" i="4" l="1"/>
  <c r="A8607" i="4"/>
  <c r="B8607" i="4"/>
  <c r="C8609" i="4" l="1"/>
  <c r="B8608" i="4"/>
  <c r="A8608" i="4"/>
  <c r="C8610" i="4" l="1"/>
  <c r="B8609" i="4"/>
  <c r="A8609" i="4"/>
  <c r="C8611" i="4" l="1"/>
  <c r="B8610" i="4"/>
  <c r="A8610" i="4"/>
  <c r="C8612" i="4" l="1"/>
  <c r="A8611" i="4"/>
  <c r="B8611" i="4"/>
  <c r="C8613" i="4" l="1"/>
  <c r="A8612" i="4"/>
  <c r="B8612" i="4"/>
  <c r="C8614" i="4" l="1"/>
  <c r="A8613" i="4"/>
  <c r="B8613" i="4"/>
  <c r="C8615" i="4" l="1"/>
  <c r="B8614" i="4"/>
  <c r="A8614" i="4"/>
  <c r="C8616" i="4" l="1"/>
  <c r="A8615" i="4"/>
  <c r="B8615" i="4"/>
  <c r="C8617" i="4" l="1"/>
  <c r="B8616" i="4"/>
  <c r="A8616" i="4"/>
  <c r="C8618" i="4" l="1"/>
  <c r="B8617" i="4"/>
  <c r="A8617" i="4"/>
  <c r="C8619" i="4" l="1"/>
  <c r="B8618" i="4"/>
  <c r="A8618" i="4"/>
  <c r="C8620" i="4" l="1"/>
  <c r="A8619" i="4"/>
  <c r="B8619" i="4"/>
  <c r="C8621" i="4" l="1"/>
  <c r="A8620" i="4"/>
  <c r="B8620" i="4"/>
  <c r="C8622" i="4" l="1"/>
  <c r="A8621" i="4"/>
  <c r="B8621" i="4"/>
  <c r="C8623" i="4" l="1"/>
  <c r="B8622" i="4"/>
  <c r="A8622" i="4"/>
  <c r="C8624" i="4" l="1"/>
  <c r="A8623" i="4"/>
  <c r="B8623" i="4"/>
  <c r="C8625" i="4" l="1"/>
  <c r="B8624" i="4"/>
  <c r="A8624" i="4"/>
  <c r="C8626" i="4" l="1"/>
  <c r="B8625" i="4"/>
  <c r="A8625" i="4"/>
  <c r="C8627" i="4" l="1"/>
  <c r="A8626" i="4"/>
  <c r="B8626" i="4"/>
  <c r="C8628" i="4" l="1"/>
  <c r="A8627" i="4"/>
  <c r="B8627" i="4"/>
  <c r="C8629" i="4" l="1"/>
  <c r="A8628" i="4"/>
  <c r="B8628" i="4"/>
  <c r="C8630" i="4" l="1"/>
  <c r="A8629" i="4"/>
  <c r="B8629" i="4"/>
  <c r="C8631" i="4" l="1"/>
  <c r="B8630" i="4"/>
  <c r="A8630" i="4"/>
  <c r="C8632" i="4" l="1"/>
  <c r="A8631" i="4"/>
  <c r="B8631" i="4"/>
  <c r="C8633" i="4" l="1"/>
  <c r="B8632" i="4"/>
  <c r="A8632" i="4"/>
  <c r="C8634" i="4" l="1"/>
  <c r="B8633" i="4"/>
  <c r="A8633" i="4"/>
  <c r="C8635" i="4" l="1"/>
  <c r="B8634" i="4"/>
  <c r="A8634" i="4"/>
  <c r="C8636" i="4" l="1"/>
  <c r="A8635" i="4"/>
  <c r="B8635" i="4"/>
  <c r="C8637" i="4" l="1"/>
  <c r="A8636" i="4"/>
  <c r="B8636" i="4"/>
  <c r="C8638" i="4" l="1"/>
  <c r="A8637" i="4"/>
  <c r="B8637" i="4"/>
  <c r="C8639" i="4" l="1"/>
  <c r="B8638" i="4"/>
  <c r="A8638" i="4"/>
  <c r="A8639" i="4" l="1"/>
  <c r="B8639" i="4"/>
  <c r="C8640" i="4"/>
  <c r="C8641" i="4" l="1"/>
  <c r="B8640" i="4"/>
  <c r="A8640" i="4"/>
  <c r="C8642" i="4" l="1"/>
  <c r="B8641" i="4"/>
  <c r="A8641" i="4"/>
  <c r="C8643" i="4" l="1"/>
  <c r="B8642" i="4"/>
  <c r="A8642" i="4"/>
  <c r="C8644" i="4" l="1"/>
  <c r="A8643" i="4"/>
  <c r="B8643" i="4"/>
  <c r="C8645" i="4" l="1"/>
  <c r="A8644" i="4"/>
  <c r="B8644" i="4"/>
  <c r="C8646" i="4" l="1"/>
  <c r="A8645" i="4"/>
  <c r="B8645" i="4"/>
  <c r="C8647" i="4" l="1"/>
  <c r="B8646" i="4"/>
  <c r="A8646" i="4"/>
  <c r="C8648" i="4" l="1"/>
  <c r="A8647" i="4"/>
  <c r="B8647" i="4"/>
  <c r="C8649" i="4" l="1"/>
  <c r="A8648" i="4"/>
  <c r="B8648" i="4"/>
  <c r="C8650" i="4" l="1"/>
  <c r="B8649" i="4"/>
  <c r="A8649" i="4"/>
  <c r="C8651" i="4" l="1"/>
  <c r="B8650" i="4"/>
  <c r="A8650" i="4"/>
  <c r="C8652" i="4" l="1"/>
  <c r="A8651" i="4"/>
  <c r="B8651" i="4"/>
  <c r="C8653" i="4" l="1"/>
  <c r="A8652" i="4"/>
  <c r="B8652" i="4"/>
  <c r="C8654" i="4" l="1"/>
  <c r="A8653" i="4"/>
  <c r="B8653" i="4"/>
  <c r="C8655" i="4" l="1"/>
  <c r="B8654" i="4"/>
  <c r="A8654" i="4"/>
  <c r="C8656" i="4" l="1"/>
  <c r="A8655" i="4"/>
  <c r="B8655" i="4"/>
  <c r="C8657" i="4" l="1"/>
  <c r="A8656" i="4"/>
  <c r="B8656" i="4"/>
  <c r="C8658" i="4" l="1"/>
  <c r="B8657" i="4"/>
  <c r="A8657" i="4"/>
  <c r="C8659" i="4" l="1"/>
  <c r="A8658" i="4"/>
  <c r="B8658" i="4"/>
  <c r="C8660" i="4" l="1"/>
  <c r="B8659" i="4"/>
  <c r="A8659" i="4"/>
  <c r="C8661" i="4" l="1"/>
  <c r="A8660" i="4"/>
  <c r="B8660" i="4"/>
  <c r="C8662" i="4" l="1"/>
  <c r="A8661" i="4"/>
  <c r="B8661" i="4"/>
  <c r="C8663" i="4" l="1"/>
  <c r="B8662" i="4"/>
  <c r="A8662" i="4"/>
  <c r="C8664" i="4" l="1"/>
  <c r="A8663" i="4"/>
  <c r="B8663" i="4"/>
  <c r="C8665" i="4" l="1"/>
  <c r="A8664" i="4"/>
  <c r="B8664" i="4"/>
  <c r="C8666" i="4" l="1"/>
  <c r="A8665" i="4"/>
  <c r="B8665" i="4"/>
  <c r="C8667" i="4" l="1"/>
  <c r="B8666" i="4"/>
  <c r="A8666" i="4"/>
  <c r="C8668" i="4" l="1"/>
  <c r="A8667" i="4"/>
  <c r="B8667" i="4"/>
  <c r="C8669" i="4" l="1"/>
  <c r="B8668" i="4"/>
  <c r="A8668" i="4"/>
  <c r="C8670" i="4" l="1"/>
  <c r="B8669" i="4"/>
  <c r="A8669" i="4"/>
  <c r="C8671" i="4" l="1"/>
  <c r="B8670" i="4"/>
  <c r="A8670" i="4"/>
  <c r="C8672" i="4" l="1"/>
  <c r="A8671" i="4"/>
  <c r="B8671" i="4"/>
  <c r="C8673" i="4" l="1"/>
  <c r="A8672" i="4"/>
  <c r="B8672" i="4"/>
  <c r="C8674" i="4" l="1"/>
  <c r="A8673" i="4"/>
  <c r="B8673" i="4"/>
  <c r="C8675" i="4" l="1"/>
  <c r="B8674" i="4"/>
  <c r="A8674" i="4"/>
  <c r="C8676" i="4" l="1"/>
  <c r="A8675" i="4"/>
  <c r="B8675" i="4"/>
  <c r="C8677" i="4" l="1"/>
  <c r="B8676" i="4"/>
  <c r="A8676" i="4"/>
  <c r="C8678" i="4" l="1"/>
  <c r="B8677" i="4"/>
  <c r="A8677" i="4"/>
  <c r="C8679" i="4" l="1"/>
  <c r="B8678" i="4"/>
  <c r="A8678" i="4"/>
  <c r="C8680" i="4" l="1"/>
  <c r="A8679" i="4"/>
  <c r="B8679" i="4"/>
  <c r="C8681" i="4" l="1"/>
  <c r="A8680" i="4"/>
  <c r="B8680" i="4"/>
  <c r="C8682" i="4" l="1"/>
  <c r="A8681" i="4"/>
  <c r="B8681" i="4"/>
  <c r="C8683" i="4" l="1"/>
  <c r="B8682" i="4"/>
  <c r="A8682" i="4"/>
  <c r="C8684" i="4" l="1"/>
  <c r="A8683" i="4"/>
  <c r="B8683" i="4"/>
  <c r="C8685" i="4" l="1"/>
  <c r="B8684" i="4"/>
  <c r="A8684" i="4"/>
  <c r="C8686" i="4" l="1"/>
  <c r="B8685" i="4"/>
  <c r="A8685" i="4"/>
  <c r="C8687" i="4" l="1"/>
  <c r="B8686" i="4"/>
  <c r="A8686" i="4"/>
  <c r="C8688" i="4" l="1"/>
  <c r="A8687" i="4"/>
  <c r="B8687" i="4"/>
  <c r="C8689" i="4" l="1"/>
  <c r="A8688" i="4"/>
  <c r="B8688" i="4"/>
  <c r="C8690" i="4" l="1"/>
  <c r="A8689" i="4"/>
  <c r="B8689" i="4"/>
  <c r="C8691" i="4" l="1"/>
  <c r="B8690" i="4"/>
  <c r="A8690" i="4"/>
  <c r="C8692" i="4" l="1"/>
  <c r="A8691" i="4"/>
  <c r="B8691" i="4"/>
  <c r="C8693" i="4" l="1"/>
  <c r="A8692" i="4"/>
  <c r="B8692" i="4"/>
  <c r="C8694" i="4" l="1"/>
  <c r="B8693" i="4"/>
  <c r="A8693" i="4"/>
  <c r="C8695" i="4" l="1"/>
  <c r="B8694" i="4"/>
  <c r="A8694" i="4"/>
  <c r="C8696" i="4" l="1"/>
  <c r="A8695" i="4"/>
  <c r="B8695" i="4"/>
  <c r="C8697" i="4" l="1"/>
  <c r="A8696" i="4"/>
  <c r="B8696" i="4"/>
  <c r="C8698" i="4" l="1"/>
  <c r="A8697" i="4"/>
  <c r="B8697" i="4"/>
  <c r="C8699" i="4" l="1"/>
  <c r="B8698" i="4"/>
  <c r="A8698" i="4"/>
  <c r="C8700" i="4" l="1"/>
  <c r="A8699" i="4"/>
  <c r="B8699" i="4"/>
  <c r="C8701" i="4" l="1"/>
  <c r="A8700" i="4"/>
  <c r="B8700" i="4"/>
  <c r="C8702" i="4" l="1"/>
  <c r="B8701" i="4"/>
  <c r="A8701" i="4"/>
  <c r="C8703" i="4" l="1"/>
  <c r="B8702" i="4"/>
  <c r="A8702" i="4"/>
  <c r="A8703" i="4" l="1"/>
  <c r="B8703" i="4"/>
  <c r="C8704" i="4"/>
  <c r="C8705" i="4" l="1"/>
  <c r="A8704" i="4"/>
  <c r="B8704" i="4"/>
  <c r="C8706" i="4" l="1"/>
  <c r="A8705" i="4"/>
  <c r="B8705" i="4"/>
  <c r="C8707" i="4" l="1"/>
  <c r="B8706" i="4"/>
  <c r="A8706" i="4"/>
  <c r="C8708" i="4" l="1"/>
  <c r="A8707" i="4"/>
  <c r="B8707" i="4"/>
  <c r="C8709" i="4" l="1"/>
  <c r="A8708" i="4"/>
  <c r="B8708" i="4"/>
  <c r="C8710" i="4" l="1"/>
  <c r="B8709" i="4"/>
  <c r="A8709" i="4"/>
  <c r="C8711" i="4" l="1"/>
  <c r="B8710" i="4"/>
  <c r="A8710" i="4"/>
  <c r="C8712" i="4" l="1"/>
  <c r="A8711" i="4"/>
  <c r="B8711" i="4"/>
  <c r="C8713" i="4" l="1"/>
  <c r="A8712" i="4"/>
  <c r="B8712" i="4"/>
  <c r="A8713" i="4" l="1"/>
  <c r="B8713" i="4"/>
  <c r="C8714" i="4"/>
  <c r="C8715" i="4" l="1"/>
  <c r="B8714" i="4"/>
  <c r="A8714" i="4"/>
  <c r="C8716" i="4" l="1"/>
  <c r="A8715" i="4"/>
  <c r="B8715" i="4"/>
  <c r="C8717" i="4" l="1"/>
  <c r="A8716" i="4"/>
  <c r="B8716" i="4"/>
  <c r="C8718" i="4" l="1"/>
  <c r="B8717" i="4"/>
  <c r="A8717" i="4"/>
  <c r="C8719" i="4" l="1"/>
  <c r="B8718" i="4"/>
  <c r="A8718" i="4"/>
  <c r="C8720" i="4" l="1"/>
  <c r="A8719" i="4"/>
  <c r="B8719" i="4"/>
  <c r="C8721" i="4" l="1"/>
  <c r="A8720" i="4"/>
  <c r="B8720" i="4"/>
  <c r="C8722" i="4" l="1"/>
  <c r="A8721" i="4"/>
  <c r="B8721" i="4"/>
  <c r="C8723" i="4" l="1"/>
  <c r="B8722" i="4"/>
  <c r="A8722" i="4"/>
  <c r="C8724" i="4" l="1"/>
  <c r="A8723" i="4"/>
  <c r="B8723" i="4"/>
  <c r="C8725" i="4" l="1"/>
  <c r="A8724" i="4"/>
  <c r="B8724" i="4"/>
  <c r="C8726" i="4" l="1"/>
  <c r="B8725" i="4"/>
  <c r="A8725" i="4"/>
  <c r="C8727" i="4" l="1"/>
  <c r="B8726" i="4"/>
  <c r="A8726" i="4"/>
  <c r="C8728" i="4" l="1"/>
  <c r="A8727" i="4"/>
  <c r="B8727" i="4"/>
  <c r="C8729" i="4" l="1"/>
  <c r="A8728" i="4"/>
  <c r="B8728" i="4"/>
  <c r="C8730" i="4" l="1"/>
  <c r="A8729" i="4"/>
  <c r="B8729" i="4"/>
  <c r="C8731" i="4" l="1"/>
  <c r="B8730" i="4"/>
  <c r="A8730" i="4"/>
  <c r="C8732" i="4" l="1"/>
  <c r="A8731" i="4"/>
  <c r="B8731" i="4"/>
  <c r="C8733" i="4" l="1"/>
  <c r="A8732" i="4"/>
  <c r="B8732" i="4"/>
  <c r="C8734" i="4" l="1"/>
  <c r="A8733" i="4"/>
  <c r="B8733" i="4"/>
  <c r="C8735" i="4" l="1"/>
  <c r="B8734" i="4"/>
  <c r="A8734" i="4"/>
  <c r="C8736" i="4" l="1"/>
  <c r="A8735" i="4"/>
  <c r="B8735" i="4"/>
  <c r="C8737" i="4" l="1"/>
  <c r="B8736" i="4"/>
  <c r="A8736" i="4"/>
  <c r="C8738" i="4" l="1"/>
  <c r="B8737" i="4"/>
  <c r="A8737" i="4"/>
  <c r="C8739" i="4" l="1"/>
  <c r="B8738" i="4"/>
  <c r="A8738" i="4"/>
  <c r="C8740" i="4" l="1"/>
  <c r="A8739" i="4"/>
  <c r="B8739" i="4"/>
  <c r="C8741" i="4" l="1"/>
  <c r="A8740" i="4"/>
  <c r="B8740" i="4"/>
  <c r="C8742" i="4" l="1"/>
  <c r="A8741" i="4"/>
  <c r="B8741" i="4"/>
  <c r="C8743" i="4" l="1"/>
  <c r="B8742" i="4"/>
  <c r="A8742" i="4"/>
  <c r="C8744" i="4" l="1"/>
  <c r="A8743" i="4"/>
  <c r="B8743" i="4"/>
  <c r="C8745" i="4" l="1"/>
  <c r="A8744" i="4"/>
  <c r="B8744" i="4"/>
  <c r="C8746" i="4" l="1"/>
  <c r="B8745" i="4"/>
  <c r="A8745" i="4"/>
  <c r="C8747" i="4" l="1"/>
  <c r="B8746" i="4"/>
  <c r="A8746" i="4"/>
  <c r="C8748" i="4" l="1"/>
  <c r="A8747" i="4"/>
  <c r="B8747" i="4"/>
  <c r="C8749" i="4" l="1"/>
  <c r="A8748" i="4"/>
  <c r="B8748" i="4"/>
  <c r="C8750" i="4" l="1"/>
  <c r="A8749" i="4"/>
  <c r="B8749" i="4"/>
  <c r="C8751" i="4" l="1"/>
  <c r="B8750" i="4"/>
  <c r="A8750" i="4"/>
  <c r="C8752" i="4" l="1"/>
  <c r="A8751" i="4"/>
  <c r="B8751" i="4"/>
  <c r="C8753" i="4" l="1"/>
  <c r="A8752" i="4"/>
  <c r="B8752" i="4"/>
  <c r="C8754" i="4" l="1"/>
  <c r="B8753" i="4"/>
  <c r="A8753" i="4"/>
  <c r="C8755" i="4" l="1"/>
  <c r="B8754" i="4"/>
  <c r="A8754" i="4"/>
  <c r="C8756" i="4" l="1"/>
  <c r="B8755" i="4"/>
  <c r="A8755" i="4"/>
  <c r="C8757" i="4" l="1"/>
  <c r="A8756" i="4"/>
  <c r="B8756" i="4"/>
  <c r="C8758" i="4" l="1"/>
  <c r="B8757" i="4"/>
  <c r="A8757" i="4"/>
  <c r="C8759" i="4" l="1"/>
  <c r="B8758" i="4"/>
  <c r="A8758" i="4"/>
  <c r="C8760" i="4" l="1"/>
  <c r="A8759" i="4"/>
  <c r="B8759" i="4"/>
  <c r="C8761" i="4" l="1"/>
  <c r="A8760" i="4"/>
  <c r="B8760" i="4"/>
  <c r="C8762" i="4" l="1"/>
  <c r="B8761" i="4"/>
  <c r="A8761" i="4"/>
  <c r="C8763" i="4" l="1"/>
  <c r="B8762" i="4"/>
  <c r="A8762" i="4"/>
  <c r="C8764" i="4" l="1"/>
  <c r="A8763" i="4"/>
  <c r="B8763" i="4"/>
  <c r="C8765" i="4" l="1"/>
  <c r="A8764" i="4"/>
  <c r="B8764" i="4"/>
  <c r="C8766" i="4" l="1"/>
  <c r="B8765" i="4"/>
  <c r="A8765" i="4"/>
  <c r="C8767" i="4" l="1"/>
  <c r="B8766" i="4"/>
  <c r="A8766" i="4"/>
  <c r="A8767" i="4" l="1"/>
  <c r="C8768" i="4"/>
  <c r="B8767" i="4"/>
  <c r="C8769" i="4" l="1"/>
  <c r="A8768" i="4"/>
  <c r="B8768" i="4"/>
  <c r="C8770" i="4" l="1"/>
  <c r="B8769" i="4"/>
  <c r="A8769" i="4"/>
  <c r="C8771" i="4" l="1"/>
  <c r="B8770" i="4"/>
  <c r="A8770" i="4"/>
  <c r="C8772" i="4" l="1"/>
  <c r="A8771" i="4"/>
  <c r="B8771" i="4"/>
  <c r="C8773" i="4" l="1"/>
  <c r="A8772" i="4"/>
  <c r="B8772" i="4"/>
  <c r="C8774" i="4" l="1"/>
  <c r="A8773" i="4"/>
  <c r="B8773" i="4"/>
  <c r="C8775" i="4" l="1"/>
  <c r="B8774" i="4"/>
  <c r="A8774" i="4"/>
  <c r="C8776" i="4" l="1"/>
  <c r="A8775" i="4"/>
  <c r="B8775" i="4"/>
  <c r="C8777" i="4" l="1"/>
  <c r="A8776" i="4"/>
  <c r="B8776" i="4"/>
  <c r="C8778" i="4" l="1"/>
  <c r="B8777" i="4"/>
  <c r="A8777" i="4"/>
  <c r="C8779" i="4" l="1"/>
  <c r="B8778" i="4"/>
  <c r="A8778" i="4"/>
  <c r="C8780" i="4" l="1"/>
  <c r="A8779" i="4"/>
  <c r="B8779" i="4"/>
  <c r="C8781" i="4" l="1"/>
  <c r="A8780" i="4"/>
  <c r="B8780" i="4"/>
  <c r="C8782" i="4" l="1"/>
  <c r="B8781" i="4"/>
  <c r="A8781" i="4"/>
  <c r="C8783" i="4" l="1"/>
  <c r="B8782" i="4"/>
  <c r="A8782" i="4"/>
  <c r="C8784" i="4" l="1"/>
  <c r="A8783" i="4"/>
  <c r="B8783" i="4"/>
  <c r="C8785" i="4" l="1"/>
  <c r="A8784" i="4"/>
  <c r="B8784" i="4"/>
  <c r="C8786" i="4" l="1"/>
  <c r="A8785" i="4"/>
  <c r="B8785" i="4"/>
  <c r="C8787" i="4" l="1"/>
  <c r="B8786" i="4"/>
  <c r="A8786" i="4"/>
  <c r="C8788" i="4" l="1"/>
  <c r="A8787" i="4"/>
  <c r="B8787" i="4"/>
  <c r="C8789" i="4" l="1"/>
  <c r="A8788" i="4"/>
  <c r="B8788" i="4"/>
  <c r="C8790" i="4" l="1"/>
  <c r="A8789" i="4"/>
  <c r="B8789" i="4"/>
  <c r="C8791" i="4" l="1"/>
  <c r="B8790" i="4"/>
  <c r="A8790" i="4"/>
  <c r="C8792" i="4" l="1"/>
  <c r="A8791" i="4"/>
  <c r="B8791" i="4"/>
  <c r="C8793" i="4" l="1"/>
  <c r="B8792" i="4"/>
  <c r="A8792" i="4"/>
  <c r="C8794" i="4" l="1"/>
  <c r="A8793" i="4"/>
  <c r="B8793" i="4"/>
  <c r="C8795" i="4" l="1"/>
  <c r="B8794" i="4"/>
  <c r="A8794" i="4"/>
  <c r="C8796" i="4" l="1"/>
  <c r="A8795" i="4"/>
  <c r="B8795" i="4"/>
  <c r="C8797" i="4" l="1"/>
  <c r="A8796" i="4"/>
  <c r="B8796" i="4"/>
  <c r="C8798" i="4" l="1"/>
  <c r="A8797" i="4"/>
  <c r="B8797" i="4"/>
  <c r="C8799" i="4" l="1"/>
  <c r="B8798" i="4"/>
  <c r="A8798" i="4"/>
  <c r="C8800" i="4" l="1"/>
  <c r="A8799" i="4"/>
  <c r="B8799" i="4"/>
  <c r="C8801" i="4" l="1"/>
  <c r="B8800" i="4"/>
  <c r="A8800" i="4"/>
  <c r="C8802" i="4" l="1"/>
  <c r="A8801" i="4"/>
  <c r="B8801" i="4"/>
  <c r="C8803" i="4" l="1"/>
  <c r="B8802" i="4"/>
  <c r="A8802" i="4"/>
  <c r="C8804" i="4" l="1"/>
  <c r="A8803" i="4"/>
  <c r="B8803" i="4"/>
  <c r="C8805" i="4" l="1"/>
  <c r="A8804" i="4"/>
  <c r="B8804" i="4"/>
  <c r="C8806" i="4" l="1"/>
  <c r="B8805" i="4"/>
  <c r="A8805" i="4"/>
  <c r="C8807" i="4" l="1"/>
  <c r="B8806" i="4"/>
  <c r="A8806" i="4"/>
  <c r="C8808" i="4" l="1"/>
  <c r="A8807" i="4"/>
  <c r="B8807" i="4"/>
  <c r="C8809" i="4" l="1"/>
  <c r="A8808" i="4"/>
  <c r="B8808" i="4"/>
  <c r="C8810" i="4" l="1"/>
  <c r="A8809" i="4"/>
  <c r="B8809" i="4"/>
  <c r="C8811" i="4" l="1"/>
  <c r="B8810" i="4"/>
  <c r="A8810" i="4"/>
  <c r="C8812" i="4" l="1"/>
  <c r="A8811" i="4"/>
  <c r="B8811" i="4"/>
  <c r="C8813" i="4" l="1"/>
  <c r="B8812" i="4"/>
  <c r="A8812" i="4"/>
  <c r="C8814" i="4" l="1"/>
  <c r="B8813" i="4"/>
  <c r="A8813" i="4"/>
  <c r="C8815" i="4" l="1"/>
  <c r="B8814" i="4"/>
  <c r="A8814" i="4"/>
  <c r="C8816" i="4" l="1"/>
  <c r="A8815" i="4"/>
  <c r="B8815" i="4"/>
  <c r="C8817" i="4" l="1"/>
  <c r="A8816" i="4"/>
  <c r="B8816" i="4"/>
  <c r="C8818" i="4" l="1"/>
  <c r="A8817" i="4"/>
  <c r="B8817" i="4"/>
  <c r="C8819" i="4" l="1"/>
  <c r="B8818" i="4"/>
  <c r="A8818" i="4"/>
  <c r="C8820" i="4" l="1"/>
  <c r="A8819" i="4"/>
  <c r="B8819" i="4"/>
  <c r="C8821" i="4" l="1"/>
  <c r="B8820" i="4"/>
  <c r="A8820" i="4"/>
  <c r="C8822" i="4" l="1"/>
  <c r="B8821" i="4"/>
  <c r="A8821" i="4"/>
  <c r="C8823" i="4" l="1"/>
  <c r="B8822" i="4"/>
  <c r="A8822" i="4"/>
  <c r="C8824" i="4" l="1"/>
  <c r="A8823" i="4"/>
  <c r="B8823" i="4"/>
  <c r="C8825" i="4" l="1"/>
  <c r="A8824" i="4"/>
  <c r="B8824" i="4"/>
  <c r="C8826" i="4" l="1"/>
  <c r="A8825" i="4"/>
  <c r="B8825" i="4"/>
  <c r="C8827" i="4" l="1"/>
  <c r="B8826" i="4"/>
  <c r="A8826" i="4"/>
  <c r="C8828" i="4" l="1"/>
  <c r="A8827" i="4"/>
  <c r="B8827" i="4"/>
  <c r="C8829" i="4" l="1"/>
  <c r="B8828" i="4"/>
  <c r="A8828" i="4"/>
  <c r="C8830" i="4" l="1"/>
  <c r="B8829" i="4"/>
  <c r="A8829" i="4"/>
  <c r="C8831" i="4" l="1"/>
  <c r="B8830" i="4"/>
  <c r="A8830" i="4"/>
  <c r="A8831" i="4" l="1"/>
  <c r="C8832" i="4"/>
  <c r="B8831" i="4"/>
  <c r="C8833" i="4" l="1"/>
  <c r="A8832" i="4"/>
  <c r="B8832" i="4"/>
  <c r="C8834" i="4" l="1"/>
  <c r="A8833" i="4"/>
  <c r="B8833" i="4"/>
  <c r="C8835" i="4" l="1"/>
  <c r="B8834" i="4"/>
  <c r="A8834" i="4"/>
  <c r="C8836" i="4" l="1"/>
  <c r="A8835" i="4"/>
  <c r="B8835" i="4"/>
  <c r="C8837" i="4" l="1"/>
  <c r="B8836" i="4"/>
  <c r="A8836" i="4"/>
  <c r="C8838" i="4" l="1"/>
  <c r="A8837" i="4"/>
  <c r="B8837" i="4"/>
  <c r="C8839" i="4" l="1"/>
  <c r="B8838" i="4"/>
  <c r="A8838" i="4"/>
  <c r="C8840" i="4" l="1"/>
  <c r="A8839" i="4"/>
  <c r="B8839" i="4"/>
  <c r="C8841" i="4" l="1"/>
  <c r="A8840" i="4"/>
  <c r="B8840" i="4"/>
  <c r="C8842" i="4" l="1"/>
  <c r="B8841" i="4"/>
  <c r="A8841" i="4"/>
  <c r="C8843" i="4" l="1"/>
  <c r="A8842" i="4"/>
  <c r="B8842" i="4"/>
  <c r="C8844" i="4" l="1"/>
  <c r="A8843" i="4"/>
  <c r="B8843" i="4"/>
  <c r="C8845" i="4" l="1"/>
  <c r="A8844" i="4"/>
  <c r="B8844" i="4"/>
  <c r="C8846" i="4" l="1"/>
  <c r="A8845" i="4"/>
  <c r="B8845" i="4"/>
  <c r="C8847" i="4" l="1"/>
  <c r="B8846" i="4"/>
  <c r="A8846" i="4"/>
  <c r="C8848" i="4" l="1"/>
  <c r="A8847" i="4"/>
  <c r="B8847" i="4"/>
  <c r="C8849" i="4" l="1"/>
  <c r="A8848" i="4"/>
  <c r="B8848" i="4"/>
  <c r="C8850" i="4" l="1"/>
  <c r="B8849" i="4"/>
  <c r="A8849" i="4"/>
  <c r="C8851" i="4" l="1"/>
  <c r="B8850" i="4"/>
  <c r="A8850" i="4"/>
  <c r="C8852" i="4" l="1"/>
  <c r="A8851" i="4"/>
  <c r="B8851" i="4"/>
  <c r="C8853" i="4" l="1"/>
  <c r="A8852" i="4"/>
  <c r="B8852" i="4"/>
  <c r="C8854" i="4" l="1"/>
  <c r="A8853" i="4"/>
  <c r="B8853" i="4"/>
  <c r="C8855" i="4" l="1"/>
  <c r="B8854" i="4"/>
  <c r="A8854" i="4"/>
  <c r="C8856" i="4" l="1"/>
  <c r="A8855" i="4"/>
  <c r="B8855" i="4"/>
  <c r="C8857" i="4" l="1"/>
  <c r="A8856" i="4"/>
  <c r="B8856" i="4"/>
  <c r="C8858" i="4" l="1"/>
  <c r="B8857" i="4"/>
  <c r="A8857" i="4"/>
  <c r="C8859" i="4" l="1"/>
  <c r="B8858" i="4"/>
  <c r="A8858" i="4"/>
  <c r="C8860" i="4" l="1"/>
  <c r="A8859" i="4"/>
  <c r="B8859" i="4"/>
  <c r="C8861" i="4" l="1"/>
  <c r="A8860" i="4"/>
  <c r="B8860" i="4"/>
  <c r="C8862" i="4" l="1"/>
  <c r="A8861" i="4"/>
  <c r="B8861" i="4"/>
  <c r="C8863" i="4" l="1"/>
  <c r="B8862" i="4"/>
  <c r="A8862" i="4"/>
  <c r="C8864" i="4" l="1"/>
  <c r="A8863" i="4"/>
  <c r="B8863" i="4"/>
  <c r="C8865" i="4" l="1"/>
  <c r="A8864" i="4"/>
  <c r="B8864" i="4"/>
  <c r="C8866" i="4" l="1"/>
  <c r="B8865" i="4"/>
  <c r="A8865" i="4"/>
  <c r="C8867" i="4" l="1"/>
  <c r="B8866" i="4"/>
  <c r="A8866" i="4"/>
  <c r="C8868" i="4" l="1"/>
  <c r="A8867" i="4"/>
  <c r="B8867" i="4"/>
  <c r="C8869" i="4" l="1"/>
  <c r="A8868" i="4"/>
  <c r="B8868" i="4"/>
  <c r="C8870" i="4" l="1"/>
  <c r="A8869" i="4"/>
  <c r="B8869" i="4"/>
  <c r="C8871" i="4" l="1"/>
  <c r="B8870" i="4"/>
  <c r="A8870" i="4"/>
  <c r="C8872" i="4" l="1"/>
  <c r="A8871" i="4"/>
  <c r="B8871" i="4"/>
  <c r="C8873" i="4" l="1"/>
  <c r="A8872" i="4"/>
  <c r="B8872" i="4"/>
  <c r="C8874" i="4" l="1"/>
  <c r="A8873" i="4"/>
  <c r="B8873" i="4"/>
  <c r="C8875" i="4" l="1"/>
  <c r="B8874" i="4"/>
  <c r="A8874" i="4"/>
  <c r="C8876" i="4" l="1"/>
  <c r="A8875" i="4"/>
  <c r="B8875" i="4"/>
  <c r="C8877" i="4" l="1"/>
  <c r="B8876" i="4"/>
  <c r="A8876" i="4"/>
  <c r="C8878" i="4" l="1"/>
  <c r="B8877" i="4"/>
  <c r="A8877" i="4"/>
  <c r="C8879" i="4" l="1"/>
  <c r="B8878" i="4"/>
  <c r="A8878" i="4"/>
  <c r="C8880" i="4" l="1"/>
  <c r="A8879" i="4"/>
  <c r="B8879" i="4"/>
  <c r="C8881" i="4" l="1"/>
  <c r="A8880" i="4"/>
  <c r="B8880" i="4"/>
  <c r="C8882" i="4" l="1"/>
  <c r="A8881" i="4"/>
  <c r="B8881" i="4"/>
  <c r="C8883" i="4" l="1"/>
  <c r="B8882" i="4"/>
  <c r="A8882" i="4"/>
  <c r="C8884" i="4" l="1"/>
  <c r="A8883" i="4"/>
  <c r="B8883" i="4"/>
  <c r="C8885" i="4" l="1"/>
  <c r="B8884" i="4"/>
  <c r="A8884" i="4"/>
  <c r="C8886" i="4" l="1"/>
  <c r="B8885" i="4"/>
  <c r="A8885" i="4"/>
  <c r="C8887" i="4" l="1"/>
  <c r="B8886" i="4"/>
  <c r="A8886" i="4"/>
  <c r="C8888" i="4" l="1"/>
  <c r="A8887" i="4"/>
  <c r="B8887" i="4"/>
  <c r="C8889" i="4" l="1"/>
  <c r="A8888" i="4"/>
  <c r="B8888" i="4"/>
  <c r="C8890" i="4" l="1"/>
  <c r="A8889" i="4"/>
  <c r="B8889" i="4"/>
  <c r="C8891" i="4" l="1"/>
  <c r="B8890" i="4"/>
  <c r="A8890" i="4"/>
  <c r="C8892" i="4" l="1"/>
  <c r="A8891" i="4"/>
  <c r="B8891" i="4"/>
  <c r="C8893" i="4" l="1"/>
  <c r="B8892" i="4"/>
  <c r="A8892" i="4"/>
  <c r="C8894" i="4" l="1"/>
  <c r="B8893" i="4"/>
  <c r="A8893" i="4"/>
  <c r="C8895" i="4" l="1"/>
  <c r="B8894" i="4"/>
  <c r="A8894" i="4"/>
  <c r="A8895" i="4" l="1"/>
  <c r="C8896" i="4"/>
  <c r="B8895" i="4"/>
  <c r="C8897" i="4" l="1"/>
  <c r="A8896" i="4"/>
  <c r="B8896" i="4"/>
  <c r="C8898" i="4" l="1"/>
  <c r="B8897" i="4"/>
  <c r="A8897" i="4"/>
  <c r="C8899" i="4" l="1"/>
  <c r="B8898" i="4"/>
  <c r="A8898" i="4"/>
  <c r="C8900" i="4" l="1"/>
  <c r="A8899" i="4"/>
  <c r="B8899" i="4"/>
  <c r="C8901" i="4" l="1"/>
  <c r="B8900" i="4"/>
  <c r="A8900" i="4"/>
  <c r="C8902" i="4" l="1"/>
  <c r="B8901" i="4"/>
  <c r="A8901" i="4"/>
  <c r="C8903" i="4" l="1"/>
  <c r="B8902" i="4"/>
  <c r="A8902" i="4"/>
  <c r="C8904" i="4" l="1"/>
  <c r="A8903" i="4"/>
  <c r="B8903" i="4"/>
  <c r="C8905" i="4" l="1"/>
  <c r="A8904" i="4"/>
  <c r="B8904" i="4"/>
  <c r="C8906" i="4" l="1"/>
  <c r="A8905" i="4"/>
  <c r="B8905" i="4"/>
  <c r="C8907" i="4" l="1"/>
  <c r="B8906" i="4"/>
  <c r="A8906" i="4"/>
  <c r="C8908" i="4" l="1"/>
  <c r="A8907" i="4"/>
  <c r="B8907" i="4"/>
  <c r="C8909" i="4" l="1"/>
  <c r="B8908" i="4"/>
  <c r="A8908" i="4"/>
  <c r="C8910" i="4" l="1"/>
  <c r="A8909" i="4"/>
  <c r="B8909" i="4"/>
  <c r="C8911" i="4" l="1"/>
  <c r="B8910" i="4"/>
  <c r="A8910" i="4"/>
  <c r="C8912" i="4" l="1"/>
  <c r="A8911" i="4"/>
  <c r="B8911" i="4"/>
  <c r="C8913" i="4" l="1"/>
  <c r="A8912" i="4"/>
  <c r="B8912" i="4"/>
  <c r="C8914" i="4" l="1"/>
  <c r="B8913" i="4"/>
  <c r="A8913" i="4"/>
  <c r="C8915" i="4" l="1"/>
  <c r="B8914" i="4"/>
  <c r="A8914" i="4"/>
  <c r="C8916" i="4" l="1"/>
  <c r="A8915" i="4"/>
  <c r="B8915" i="4"/>
  <c r="C8917" i="4" l="1"/>
  <c r="B8916" i="4"/>
  <c r="A8916" i="4"/>
  <c r="C8918" i="4" l="1"/>
  <c r="A8917" i="4"/>
  <c r="B8917" i="4"/>
  <c r="C8919" i="4" l="1"/>
  <c r="B8918" i="4"/>
  <c r="A8918" i="4"/>
  <c r="C8920" i="4" l="1"/>
  <c r="A8919" i="4"/>
  <c r="B8919" i="4"/>
  <c r="C8921" i="4" l="1"/>
  <c r="A8920" i="4"/>
  <c r="B8920" i="4"/>
  <c r="C8922" i="4" l="1"/>
  <c r="B8921" i="4"/>
  <c r="A8921" i="4"/>
  <c r="C8923" i="4" l="1"/>
  <c r="B8922" i="4"/>
  <c r="A8922" i="4"/>
  <c r="C8924" i="4" l="1"/>
  <c r="A8923" i="4"/>
  <c r="B8923" i="4"/>
  <c r="C8925" i="4" l="1"/>
  <c r="A8924" i="4"/>
  <c r="B8924" i="4"/>
  <c r="C8926" i="4" l="1"/>
  <c r="A8925" i="4"/>
  <c r="B8925" i="4"/>
  <c r="C8927" i="4" l="1"/>
  <c r="B8926" i="4"/>
  <c r="A8926" i="4"/>
  <c r="C8928" i="4" l="1"/>
  <c r="A8927" i="4"/>
  <c r="B8927" i="4"/>
  <c r="C8929" i="4" l="1"/>
  <c r="A8928" i="4"/>
  <c r="B8928" i="4"/>
  <c r="C8930" i="4" l="1"/>
  <c r="B8929" i="4"/>
  <c r="A8929" i="4"/>
  <c r="C8931" i="4" l="1"/>
  <c r="A8930" i="4"/>
  <c r="B8930" i="4"/>
  <c r="C8932" i="4" l="1"/>
  <c r="A8931" i="4"/>
  <c r="B8931" i="4"/>
  <c r="C8933" i="4" l="1"/>
  <c r="A8932" i="4"/>
  <c r="B8932" i="4"/>
  <c r="C8934" i="4" l="1"/>
  <c r="A8933" i="4"/>
  <c r="B8933" i="4"/>
  <c r="C8935" i="4" l="1"/>
  <c r="B8934" i="4"/>
  <c r="A8934" i="4"/>
  <c r="C8936" i="4" l="1"/>
  <c r="A8935" i="4"/>
  <c r="B8935" i="4"/>
  <c r="C8937" i="4" l="1"/>
  <c r="A8936" i="4"/>
  <c r="B8936" i="4"/>
  <c r="C8938" i="4" l="1"/>
  <c r="A8937" i="4"/>
  <c r="B8937" i="4"/>
  <c r="C8939" i="4" l="1"/>
  <c r="B8938" i="4"/>
  <c r="A8938" i="4"/>
  <c r="C8940" i="4" l="1"/>
  <c r="A8939" i="4"/>
  <c r="B8939" i="4"/>
  <c r="C8941" i="4" l="1"/>
  <c r="B8940" i="4"/>
  <c r="A8940" i="4"/>
  <c r="C8942" i="4" l="1"/>
  <c r="B8941" i="4"/>
  <c r="A8941" i="4"/>
  <c r="C8943" i="4" l="1"/>
  <c r="A8942" i="4"/>
  <c r="B8942" i="4"/>
  <c r="C8944" i="4" l="1"/>
  <c r="A8943" i="4"/>
  <c r="B8943" i="4"/>
  <c r="C8945" i="4" l="1"/>
  <c r="A8944" i="4"/>
  <c r="B8944" i="4"/>
  <c r="C8946" i="4" l="1"/>
  <c r="A8945" i="4"/>
  <c r="B8945" i="4"/>
  <c r="C8947" i="4" l="1"/>
  <c r="B8946" i="4"/>
  <c r="A8946" i="4"/>
  <c r="C8948" i="4" l="1"/>
  <c r="A8947" i="4"/>
  <c r="B8947" i="4"/>
  <c r="C8949" i="4" l="1"/>
  <c r="B8948" i="4"/>
  <c r="A8948" i="4"/>
  <c r="C8950" i="4" l="1"/>
  <c r="A8949" i="4"/>
  <c r="B8949" i="4"/>
  <c r="C8951" i="4" l="1"/>
  <c r="B8950" i="4"/>
  <c r="A8950" i="4"/>
  <c r="C8952" i="4" l="1"/>
  <c r="A8951" i="4"/>
  <c r="B8951" i="4"/>
  <c r="C8953" i="4" l="1"/>
  <c r="A8952" i="4"/>
  <c r="B8952" i="4"/>
  <c r="C8954" i="4" l="1"/>
  <c r="A8953" i="4"/>
  <c r="B8953" i="4"/>
  <c r="C8955" i="4" l="1"/>
  <c r="B8954" i="4"/>
  <c r="A8954" i="4"/>
  <c r="C8956" i="4" l="1"/>
  <c r="A8955" i="4"/>
  <c r="B8955" i="4"/>
  <c r="C8957" i="4" l="1"/>
  <c r="B8956" i="4"/>
  <c r="A8956" i="4"/>
  <c r="C8958" i="4" l="1"/>
  <c r="B8957" i="4"/>
  <c r="A8957" i="4"/>
  <c r="C8959" i="4" l="1"/>
  <c r="B8958" i="4"/>
  <c r="A8958" i="4"/>
  <c r="A8959" i="4" l="1"/>
  <c r="C8960" i="4"/>
  <c r="B8959" i="4"/>
  <c r="C8961" i="4" l="1"/>
  <c r="A8960" i="4"/>
  <c r="B8960" i="4"/>
  <c r="C8962" i="4" l="1"/>
  <c r="A8961" i="4"/>
  <c r="B8961" i="4"/>
  <c r="C8963" i="4" l="1"/>
  <c r="B8962" i="4"/>
  <c r="A8962" i="4"/>
  <c r="C8964" i="4" l="1"/>
  <c r="A8963" i="4"/>
  <c r="B8963" i="4"/>
  <c r="C8965" i="4" l="1"/>
  <c r="B8964" i="4"/>
  <c r="A8964" i="4"/>
  <c r="C8966" i="4" l="1"/>
  <c r="B8965" i="4"/>
  <c r="A8965" i="4"/>
  <c r="C8967" i="4" l="1"/>
  <c r="B8966" i="4"/>
  <c r="A8966" i="4"/>
  <c r="C8968" i="4" l="1"/>
  <c r="A8967" i="4"/>
  <c r="B8967" i="4"/>
  <c r="C8969" i="4" l="1"/>
  <c r="A8968" i="4"/>
  <c r="B8968" i="4"/>
  <c r="A8969" i="4" l="1"/>
  <c r="B8969" i="4"/>
  <c r="C8970" i="4"/>
  <c r="C8971" i="4" l="1"/>
  <c r="B8970" i="4"/>
  <c r="A8970" i="4"/>
  <c r="C8972" i="4" l="1"/>
  <c r="A8971" i="4"/>
  <c r="B8971" i="4"/>
  <c r="C8973" i="4" l="1"/>
  <c r="B8972" i="4"/>
  <c r="A8972" i="4"/>
  <c r="C8974" i="4" l="1"/>
  <c r="A8973" i="4"/>
  <c r="B8973" i="4"/>
  <c r="C8975" i="4" l="1"/>
  <c r="B8974" i="4"/>
  <c r="A8974" i="4"/>
  <c r="C8976" i="4" l="1"/>
  <c r="A8975" i="4"/>
  <c r="B8975" i="4"/>
  <c r="C8977" i="4" l="1"/>
  <c r="A8976" i="4"/>
  <c r="B8976" i="4"/>
  <c r="C8978" i="4" l="1"/>
  <c r="B8977" i="4"/>
  <c r="A8977" i="4"/>
  <c r="C8979" i="4" l="1"/>
  <c r="B8978" i="4"/>
  <c r="A8978" i="4"/>
  <c r="C8980" i="4" l="1"/>
  <c r="A8979" i="4"/>
  <c r="B8979" i="4"/>
  <c r="C8981" i="4" l="1"/>
  <c r="A8980" i="4"/>
  <c r="B8980" i="4"/>
  <c r="C8982" i="4" l="1"/>
  <c r="A8981" i="4"/>
  <c r="B8981" i="4"/>
  <c r="C8983" i="4" l="1"/>
  <c r="B8982" i="4"/>
  <c r="A8982" i="4"/>
  <c r="C8984" i="4" l="1"/>
  <c r="A8983" i="4"/>
  <c r="B8983" i="4"/>
  <c r="C8985" i="4" l="1"/>
  <c r="A8984" i="4"/>
  <c r="B8984" i="4"/>
  <c r="C8986" i="4" l="1"/>
  <c r="B8985" i="4"/>
  <c r="A8985" i="4"/>
  <c r="C8987" i="4" l="1"/>
  <c r="B8986" i="4"/>
  <c r="A8986" i="4"/>
  <c r="C8988" i="4" l="1"/>
  <c r="A8987" i="4"/>
  <c r="B8987" i="4"/>
  <c r="C8989" i="4" l="1"/>
  <c r="A8988" i="4"/>
  <c r="B8988" i="4"/>
  <c r="C8990" i="4" l="1"/>
  <c r="A8989" i="4"/>
  <c r="B8989" i="4"/>
  <c r="C8991" i="4" l="1"/>
  <c r="B8990" i="4"/>
  <c r="A8990" i="4"/>
  <c r="C8992" i="4" l="1"/>
  <c r="A8991" i="4"/>
  <c r="B8991" i="4"/>
  <c r="C8993" i="4" l="1"/>
  <c r="A8992" i="4"/>
  <c r="B8992" i="4"/>
  <c r="C8994" i="4" l="1"/>
  <c r="B8993" i="4"/>
  <c r="A8993" i="4"/>
  <c r="C8995" i="4" l="1"/>
  <c r="A8994" i="4"/>
  <c r="B8994" i="4"/>
  <c r="C8996" i="4" l="1"/>
  <c r="A8995" i="4"/>
  <c r="B8995" i="4"/>
  <c r="C8997" i="4" l="1"/>
  <c r="A8996" i="4"/>
  <c r="B8996" i="4"/>
  <c r="C8998" i="4" l="1"/>
  <c r="A8997" i="4"/>
  <c r="B8997" i="4"/>
  <c r="C8999" i="4" l="1"/>
  <c r="B8998" i="4"/>
  <c r="A8998" i="4"/>
  <c r="C9000" i="4" l="1"/>
  <c r="A8999" i="4"/>
  <c r="B8999" i="4"/>
  <c r="C9001" i="4" l="1"/>
  <c r="A9000" i="4"/>
  <c r="B9000" i="4"/>
  <c r="C9002" i="4" l="1"/>
  <c r="A9001" i="4"/>
  <c r="B9001" i="4"/>
  <c r="C9003" i="4" l="1"/>
  <c r="B9002" i="4"/>
  <c r="A9002" i="4"/>
  <c r="C9004" i="4" l="1"/>
  <c r="A9003" i="4"/>
  <c r="B9003" i="4"/>
  <c r="C9005" i="4" l="1"/>
  <c r="B9004" i="4"/>
  <c r="A9004" i="4"/>
  <c r="C9006" i="4" l="1"/>
  <c r="B9005" i="4"/>
  <c r="A9005" i="4"/>
  <c r="C9007" i="4" l="1"/>
  <c r="B9006" i="4"/>
  <c r="A9006" i="4"/>
  <c r="C9008" i="4" l="1"/>
  <c r="A9007" i="4"/>
  <c r="B9007" i="4"/>
  <c r="C9009" i="4" l="1"/>
  <c r="A9008" i="4"/>
  <c r="B9008" i="4"/>
  <c r="C9010" i="4" l="1"/>
  <c r="A9009" i="4"/>
  <c r="B9009" i="4"/>
  <c r="C9011" i="4" l="1"/>
  <c r="B9010" i="4"/>
  <c r="A9010" i="4"/>
  <c r="C9012" i="4" l="1"/>
  <c r="B9011" i="4"/>
  <c r="A9011" i="4"/>
  <c r="C9013" i="4" l="1"/>
  <c r="A9012" i="4"/>
  <c r="B9012" i="4"/>
  <c r="C9014" i="4" l="1"/>
  <c r="A9013" i="4"/>
  <c r="B9013" i="4"/>
  <c r="C9015" i="4" l="1"/>
  <c r="A9014" i="4"/>
  <c r="B9014" i="4"/>
  <c r="C9016" i="4" l="1"/>
  <c r="B9015" i="4"/>
  <c r="A9015" i="4"/>
  <c r="C9017" i="4" l="1"/>
  <c r="B9016" i="4"/>
  <c r="A9016" i="4"/>
  <c r="C9018" i="4" l="1"/>
  <c r="A9017" i="4"/>
  <c r="B9017" i="4"/>
  <c r="C9019" i="4" l="1"/>
  <c r="B9018" i="4"/>
  <c r="A9018" i="4"/>
  <c r="C9020" i="4" l="1"/>
  <c r="B9019" i="4"/>
  <c r="A9019" i="4"/>
  <c r="C9021" i="4" l="1"/>
  <c r="A9020" i="4"/>
  <c r="B9020" i="4"/>
  <c r="C9022" i="4" l="1"/>
  <c r="A9021" i="4"/>
  <c r="B9021" i="4"/>
  <c r="C9023" i="4" l="1"/>
  <c r="A9022" i="4"/>
  <c r="B9022" i="4"/>
  <c r="B9023" i="4" l="1"/>
  <c r="C9024" i="4"/>
  <c r="A9023" i="4"/>
  <c r="C9025" i="4" l="1"/>
  <c r="B9024" i="4"/>
  <c r="A9024" i="4"/>
  <c r="C9026" i="4" l="1"/>
  <c r="B9025" i="4"/>
  <c r="A9025" i="4"/>
  <c r="C9027" i="4" l="1"/>
  <c r="B9026" i="4"/>
  <c r="A9026" i="4"/>
  <c r="C9028" i="4" l="1"/>
  <c r="B9027" i="4"/>
  <c r="A9027" i="4"/>
  <c r="C9029" i="4" l="1"/>
  <c r="A9028" i="4"/>
  <c r="B9028" i="4"/>
  <c r="C9030" i="4" l="1"/>
  <c r="A9029" i="4"/>
  <c r="B9029" i="4"/>
  <c r="C9031" i="4" l="1"/>
  <c r="A9030" i="4"/>
  <c r="B9030" i="4"/>
  <c r="C9032" i="4" l="1"/>
  <c r="B9031" i="4"/>
  <c r="A9031" i="4"/>
  <c r="C9033" i="4" l="1"/>
  <c r="B9032" i="4"/>
  <c r="A9032" i="4"/>
  <c r="C9034" i="4" l="1"/>
  <c r="A9033" i="4"/>
  <c r="B9033" i="4"/>
  <c r="C9035" i="4" l="1"/>
  <c r="B9034" i="4"/>
  <c r="A9034" i="4"/>
  <c r="C9036" i="4" l="1"/>
  <c r="B9035" i="4"/>
  <c r="A9035" i="4"/>
  <c r="C9037" i="4" l="1"/>
  <c r="A9036" i="4"/>
  <c r="B9036" i="4"/>
  <c r="C9038" i="4" l="1"/>
  <c r="A9037" i="4"/>
  <c r="B9037" i="4"/>
  <c r="C9039" i="4" l="1"/>
  <c r="A9038" i="4"/>
  <c r="B9038" i="4"/>
  <c r="C9040" i="4" l="1"/>
  <c r="B9039" i="4"/>
  <c r="A9039" i="4"/>
  <c r="C9041" i="4" l="1"/>
  <c r="B9040" i="4"/>
  <c r="A9040" i="4"/>
  <c r="C9042" i="4" l="1"/>
  <c r="A9041" i="4"/>
  <c r="B9041" i="4"/>
  <c r="C9043" i="4" l="1"/>
  <c r="B9042" i="4"/>
  <c r="A9042" i="4"/>
  <c r="C9044" i="4" l="1"/>
  <c r="B9043" i="4"/>
  <c r="A9043" i="4"/>
  <c r="C9045" i="4" l="1"/>
  <c r="A9044" i="4"/>
  <c r="B9044" i="4"/>
  <c r="C9046" i="4" l="1"/>
  <c r="A9045" i="4"/>
  <c r="B9045" i="4"/>
  <c r="C9047" i="4" l="1"/>
  <c r="A9046" i="4"/>
  <c r="B9046" i="4"/>
  <c r="C9048" i="4" l="1"/>
  <c r="B9047" i="4"/>
  <c r="A9047" i="4"/>
  <c r="C9049" i="4" l="1"/>
  <c r="B9048" i="4"/>
  <c r="A9048" i="4"/>
  <c r="C9050" i="4" l="1"/>
  <c r="B9049" i="4"/>
  <c r="A9049" i="4"/>
  <c r="C9051" i="4" l="1"/>
  <c r="B9050" i="4"/>
  <c r="A9050" i="4"/>
  <c r="C9052" i="4" l="1"/>
  <c r="B9051" i="4"/>
  <c r="A9051" i="4"/>
  <c r="C9053" i="4" l="1"/>
  <c r="A9052" i="4"/>
  <c r="B9052" i="4"/>
  <c r="C9054" i="4" l="1"/>
  <c r="A9053" i="4"/>
  <c r="B9053" i="4"/>
  <c r="C9055" i="4" l="1"/>
  <c r="A9054" i="4"/>
  <c r="B9054" i="4"/>
  <c r="C9056" i="4" l="1"/>
  <c r="B9055" i="4"/>
  <c r="A9055" i="4"/>
  <c r="C9057" i="4" l="1"/>
  <c r="B9056" i="4"/>
  <c r="A9056" i="4"/>
  <c r="C9058" i="4" l="1"/>
  <c r="A9057" i="4"/>
  <c r="B9057" i="4"/>
  <c r="C9059" i="4" l="1"/>
  <c r="B9058" i="4"/>
  <c r="A9058" i="4"/>
  <c r="C9060" i="4" l="1"/>
  <c r="B9059" i="4"/>
  <c r="A9059" i="4"/>
  <c r="C9061" i="4" l="1"/>
  <c r="A9060" i="4"/>
  <c r="B9060" i="4"/>
  <c r="C9062" i="4" l="1"/>
  <c r="A9061" i="4"/>
  <c r="B9061" i="4"/>
  <c r="C9063" i="4" l="1"/>
  <c r="A9062" i="4"/>
  <c r="B9062" i="4"/>
  <c r="C9064" i="4" l="1"/>
  <c r="B9063" i="4"/>
  <c r="A9063" i="4"/>
  <c r="C9065" i="4" l="1"/>
  <c r="B9064" i="4"/>
  <c r="A9064" i="4"/>
  <c r="C9066" i="4" l="1"/>
  <c r="A9065" i="4"/>
  <c r="B9065" i="4"/>
  <c r="C9067" i="4" l="1"/>
  <c r="A9066" i="4"/>
  <c r="B9066" i="4"/>
  <c r="C9068" i="4" l="1"/>
  <c r="B9067" i="4"/>
  <c r="A9067" i="4"/>
  <c r="C9069" i="4" l="1"/>
  <c r="A9068" i="4"/>
  <c r="B9068" i="4"/>
  <c r="C9070" i="4" l="1"/>
  <c r="A9069" i="4"/>
  <c r="B9069" i="4"/>
  <c r="C9071" i="4" l="1"/>
  <c r="A9070" i="4"/>
  <c r="B9070" i="4"/>
  <c r="C9072" i="4" l="1"/>
  <c r="B9071" i="4"/>
  <c r="A9071" i="4"/>
  <c r="C9073" i="4" l="1"/>
  <c r="B9072" i="4"/>
  <c r="A9072" i="4"/>
  <c r="C9074" i="4" l="1"/>
  <c r="A9073" i="4"/>
  <c r="B9073" i="4"/>
  <c r="C9075" i="4" l="1"/>
  <c r="B9074" i="4"/>
  <c r="A9074" i="4"/>
  <c r="C9076" i="4" l="1"/>
  <c r="B9075" i="4"/>
  <c r="A9075" i="4"/>
  <c r="C9077" i="4" l="1"/>
  <c r="A9076" i="4"/>
  <c r="B9076" i="4"/>
  <c r="C9078" i="4" l="1"/>
  <c r="A9077" i="4"/>
  <c r="B9077" i="4"/>
  <c r="C9079" i="4" l="1"/>
  <c r="A9078" i="4"/>
  <c r="B9078" i="4"/>
  <c r="C9080" i="4" l="1"/>
  <c r="B9079" i="4"/>
  <c r="A9079" i="4"/>
  <c r="C9081" i="4" l="1"/>
  <c r="B9080" i="4"/>
  <c r="A9080" i="4"/>
  <c r="C9082" i="4" l="1"/>
  <c r="A9081" i="4"/>
  <c r="B9081" i="4"/>
  <c r="C9083" i="4" l="1"/>
  <c r="B9082" i="4"/>
  <c r="A9082" i="4"/>
  <c r="C9084" i="4" l="1"/>
  <c r="B9083" i="4"/>
  <c r="A9083" i="4"/>
  <c r="C9085" i="4" l="1"/>
  <c r="A9084" i="4"/>
  <c r="B9084" i="4"/>
  <c r="C9086" i="4" l="1"/>
  <c r="A9085" i="4"/>
  <c r="B9085" i="4"/>
  <c r="C9087" i="4" l="1"/>
  <c r="A9086" i="4"/>
  <c r="B9086" i="4"/>
  <c r="B9087" i="4" l="1"/>
  <c r="A9087" i="4"/>
  <c r="C9088" i="4"/>
  <c r="C9089" i="4" l="1"/>
  <c r="B9088" i="4"/>
  <c r="A9088" i="4"/>
  <c r="C9090" i="4" l="1"/>
  <c r="B9089" i="4"/>
  <c r="A9089" i="4"/>
  <c r="C9091" i="4" l="1"/>
  <c r="B9090" i="4"/>
  <c r="A9090" i="4"/>
  <c r="C9092" i="4" l="1"/>
  <c r="B9091" i="4"/>
  <c r="A9091" i="4"/>
  <c r="C9093" i="4" l="1"/>
  <c r="A9092" i="4"/>
  <c r="B9092" i="4"/>
  <c r="C9094" i="4" l="1"/>
  <c r="A9093" i="4"/>
  <c r="B9093" i="4"/>
  <c r="C9095" i="4" l="1"/>
  <c r="A9094" i="4"/>
  <c r="B9094" i="4"/>
  <c r="C9096" i="4" l="1"/>
  <c r="B9095" i="4"/>
  <c r="A9095" i="4"/>
  <c r="C9097" i="4" l="1"/>
  <c r="B9096" i="4"/>
  <c r="A9096" i="4"/>
  <c r="A9097" i="4" l="1"/>
  <c r="C9098" i="4"/>
  <c r="B9097" i="4"/>
  <c r="C9099" i="4" l="1"/>
  <c r="B9098" i="4"/>
  <c r="A9098" i="4"/>
  <c r="C9100" i="4" l="1"/>
  <c r="B9099" i="4"/>
  <c r="A9099" i="4"/>
  <c r="C9101" i="4" l="1"/>
  <c r="A9100" i="4"/>
  <c r="B9100" i="4"/>
  <c r="C9102" i="4" l="1"/>
  <c r="A9101" i="4"/>
  <c r="B9101" i="4"/>
  <c r="C9103" i="4" l="1"/>
  <c r="A9102" i="4"/>
  <c r="B9102" i="4"/>
  <c r="C9104" i="4" l="1"/>
  <c r="B9103" i="4"/>
  <c r="A9103" i="4"/>
  <c r="C9105" i="4" l="1"/>
  <c r="B9104" i="4"/>
  <c r="A9104" i="4"/>
  <c r="C9106" i="4" l="1"/>
  <c r="B9105" i="4"/>
  <c r="A9105" i="4"/>
  <c r="C9107" i="4" l="1"/>
  <c r="B9106" i="4"/>
  <c r="A9106" i="4"/>
  <c r="C9108" i="4" l="1"/>
  <c r="B9107" i="4"/>
  <c r="A9107" i="4"/>
  <c r="C9109" i="4" l="1"/>
  <c r="A9108" i="4"/>
  <c r="B9108" i="4"/>
  <c r="C9110" i="4" l="1"/>
  <c r="A9109" i="4"/>
  <c r="B9109" i="4"/>
  <c r="C9111" i="4" l="1"/>
  <c r="A9110" i="4"/>
  <c r="B9110" i="4"/>
  <c r="C9112" i="4" l="1"/>
  <c r="B9111" i="4"/>
  <c r="A9111" i="4"/>
  <c r="C9113" i="4" l="1"/>
  <c r="B9112" i="4"/>
  <c r="A9112" i="4"/>
  <c r="C9114" i="4" l="1"/>
  <c r="B9113" i="4"/>
  <c r="A9113" i="4"/>
  <c r="C9115" i="4" l="1"/>
  <c r="B9114" i="4"/>
  <c r="A9114" i="4"/>
  <c r="C9116" i="4" l="1"/>
  <c r="B9115" i="4"/>
  <c r="A9115" i="4"/>
  <c r="C9117" i="4" l="1"/>
  <c r="A9116" i="4"/>
  <c r="B9116" i="4"/>
  <c r="C9118" i="4" l="1"/>
  <c r="A9117" i="4"/>
  <c r="B9117" i="4"/>
  <c r="C9119" i="4" l="1"/>
  <c r="A9118" i="4"/>
  <c r="B9118" i="4"/>
  <c r="C9120" i="4" l="1"/>
  <c r="B9119" i="4"/>
  <c r="A9119" i="4"/>
  <c r="C9121" i="4" l="1"/>
  <c r="B9120" i="4"/>
  <c r="A9120" i="4"/>
  <c r="C9122" i="4" l="1"/>
  <c r="A9121" i="4"/>
  <c r="B9121" i="4"/>
  <c r="C9123" i="4" l="1"/>
  <c r="A9122" i="4"/>
  <c r="B9122" i="4"/>
  <c r="C9124" i="4" l="1"/>
  <c r="B9123" i="4"/>
  <c r="A9123" i="4"/>
  <c r="C9125" i="4" l="1"/>
  <c r="B9124" i="4"/>
  <c r="A9124" i="4"/>
  <c r="C9126" i="4" l="1"/>
  <c r="A9125" i="4"/>
  <c r="B9125" i="4"/>
  <c r="C9127" i="4" l="1"/>
  <c r="B9126" i="4"/>
  <c r="A9126" i="4"/>
  <c r="C9128" i="4" l="1"/>
  <c r="B9127" i="4"/>
  <c r="A9127" i="4"/>
  <c r="C9129" i="4" l="1"/>
  <c r="A9128" i="4"/>
  <c r="B9128" i="4"/>
  <c r="C9130" i="4" l="1"/>
  <c r="A9129" i="4"/>
  <c r="B9129" i="4"/>
  <c r="C9131" i="4" l="1"/>
  <c r="A9130" i="4"/>
  <c r="B9130" i="4"/>
  <c r="C9132" i="4" l="1"/>
  <c r="B9131" i="4"/>
  <c r="A9131" i="4"/>
  <c r="C9133" i="4" l="1"/>
  <c r="B9132" i="4"/>
  <c r="A9132" i="4"/>
  <c r="C9134" i="4" l="1"/>
  <c r="A9133" i="4"/>
  <c r="B9133" i="4"/>
  <c r="C9135" i="4" l="1"/>
  <c r="B9134" i="4"/>
  <c r="A9134" i="4"/>
  <c r="C9136" i="4" l="1"/>
  <c r="B9135" i="4"/>
  <c r="A9135" i="4"/>
  <c r="C9137" i="4" l="1"/>
  <c r="A9136" i="4"/>
  <c r="B9136" i="4"/>
  <c r="C9138" i="4" l="1"/>
  <c r="A9137" i="4"/>
  <c r="B9137" i="4"/>
  <c r="C9139" i="4" l="1"/>
  <c r="A9138" i="4"/>
  <c r="B9138" i="4"/>
  <c r="C9140" i="4" l="1"/>
  <c r="B9139" i="4"/>
  <c r="A9139" i="4"/>
  <c r="C9141" i="4" l="1"/>
  <c r="B9140" i="4"/>
  <c r="A9140" i="4"/>
  <c r="C9142" i="4" l="1"/>
  <c r="A9141" i="4"/>
  <c r="B9141" i="4"/>
  <c r="C9143" i="4" l="1"/>
  <c r="B9142" i="4"/>
  <c r="A9142" i="4"/>
  <c r="C9144" i="4" l="1"/>
  <c r="B9143" i="4"/>
  <c r="A9143" i="4"/>
  <c r="C9145" i="4" l="1"/>
  <c r="A9144" i="4"/>
  <c r="B9144" i="4"/>
  <c r="C9146" i="4" l="1"/>
  <c r="A9145" i="4"/>
  <c r="B9145" i="4"/>
  <c r="C9147" i="4" l="1"/>
  <c r="A9146" i="4"/>
  <c r="B9146" i="4"/>
  <c r="C9148" i="4" l="1"/>
  <c r="B9147" i="4"/>
  <c r="A9147" i="4"/>
  <c r="C9149" i="4" l="1"/>
  <c r="B9148" i="4"/>
  <c r="A9148" i="4"/>
  <c r="C9150" i="4" l="1"/>
  <c r="A9149" i="4"/>
  <c r="B9149" i="4"/>
  <c r="C9151" i="4" l="1"/>
  <c r="B9150" i="4"/>
  <c r="A9150" i="4"/>
  <c r="B9151" i="4" l="1"/>
  <c r="C9152" i="4"/>
  <c r="A9151" i="4"/>
  <c r="C9153" i="4" l="1"/>
  <c r="A9152" i="4"/>
  <c r="B9152" i="4"/>
  <c r="C9154" i="4" l="1"/>
  <c r="A9153" i="4"/>
  <c r="B9153" i="4"/>
  <c r="C9155" i="4" l="1"/>
  <c r="A9154" i="4"/>
  <c r="B9154" i="4"/>
  <c r="C9156" i="4" l="1"/>
  <c r="B9155" i="4"/>
  <c r="A9155" i="4"/>
  <c r="C9157" i="4" l="1"/>
  <c r="B9156" i="4"/>
  <c r="A9156" i="4"/>
  <c r="C9158" i="4" l="1"/>
  <c r="A9157" i="4"/>
  <c r="B9157" i="4"/>
  <c r="C9159" i="4" l="1"/>
  <c r="B9158" i="4"/>
  <c r="A9158" i="4"/>
  <c r="C9160" i="4" l="1"/>
  <c r="B9159" i="4"/>
  <c r="A9159" i="4"/>
  <c r="C9161" i="4" l="1"/>
  <c r="A9160" i="4"/>
  <c r="B9160" i="4"/>
  <c r="C9162" i="4" l="1"/>
  <c r="A9161" i="4"/>
  <c r="B9161" i="4"/>
  <c r="C9163" i="4" l="1"/>
  <c r="A9162" i="4"/>
  <c r="B9162" i="4"/>
  <c r="C9164" i="4" l="1"/>
  <c r="B9163" i="4"/>
  <c r="A9163" i="4"/>
  <c r="C9165" i="4" l="1"/>
  <c r="B9164" i="4"/>
  <c r="A9164" i="4"/>
  <c r="C9166" i="4" l="1"/>
  <c r="B9165" i="4"/>
  <c r="A9165" i="4"/>
  <c r="C9167" i="4" l="1"/>
  <c r="B9166" i="4"/>
  <c r="A9166" i="4"/>
  <c r="C9168" i="4" l="1"/>
  <c r="B9167" i="4"/>
  <c r="A9167" i="4"/>
  <c r="C9169" i="4" l="1"/>
  <c r="A9168" i="4"/>
  <c r="B9168" i="4"/>
  <c r="C9170" i="4" l="1"/>
  <c r="A9169" i="4"/>
  <c r="B9169" i="4"/>
  <c r="C9171" i="4" l="1"/>
  <c r="A9170" i="4"/>
  <c r="B9170" i="4"/>
  <c r="C9172" i="4" l="1"/>
  <c r="B9171" i="4"/>
  <c r="A9171" i="4"/>
  <c r="C9173" i="4" l="1"/>
  <c r="B9172" i="4"/>
  <c r="A9172" i="4"/>
  <c r="C9174" i="4" l="1"/>
  <c r="A9173" i="4"/>
  <c r="B9173" i="4"/>
  <c r="C9175" i="4" l="1"/>
  <c r="B9174" i="4"/>
  <c r="A9174" i="4"/>
  <c r="C9176" i="4" l="1"/>
  <c r="B9175" i="4"/>
  <c r="A9175" i="4"/>
  <c r="C9177" i="4" l="1"/>
  <c r="A9176" i="4"/>
  <c r="B9176" i="4"/>
  <c r="C9178" i="4" l="1"/>
  <c r="A9177" i="4"/>
  <c r="B9177" i="4"/>
  <c r="C9179" i="4" l="1"/>
  <c r="A9178" i="4"/>
  <c r="B9178" i="4"/>
  <c r="C9180" i="4" l="1"/>
  <c r="B9179" i="4"/>
  <c r="A9179" i="4"/>
  <c r="C9181" i="4" l="1"/>
  <c r="B9180" i="4"/>
  <c r="A9180" i="4"/>
  <c r="C9182" i="4" l="1"/>
  <c r="A9181" i="4"/>
  <c r="B9181" i="4"/>
  <c r="C9183" i="4" l="1"/>
  <c r="B9182" i="4"/>
  <c r="A9182" i="4"/>
  <c r="C9184" i="4" l="1"/>
  <c r="B9183" i="4"/>
  <c r="A9183" i="4"/>
  <c r="C9185" i="4" l="1"/>
  <c r="A9184" i="4"/>
  <c r="B9184" i="4"/>
  <c r="C9186" i="4" l="1"/>
  <c r="A9185" i="4"/>
  <c r="B9185" i="4"/>
  <c r="C9187" i="4" l="1"/>
  <c r="A9186" i="4"/>
  <c r="B9186" i="4"/>
  <c r="C9188" i="4" l="1"/>
  <c r="B9187" i="4"/>
  <c r="A9187" i="4"/>
  <c r="C9189" i="4" l="1"/>
  <c r="B9188" i="4"/>
  <c r="A9188" i="4"/>
  <c r="C9190" i="4" l="1"/>
  <c r="A9189" i="4"/>
  <c r="B9189" i="4"/>
  <c r="C9191" i="4" l="1"/>
  <c r="A9190" i="4"/>
  <c r="B9190" i="4"/>
  <c r="C9192" i="4" l="1"/>
  <c r="B9191" i="4"/>
  <c r="A9191" i="4"/>
  <c r="C9193" i="4" l="1"/>
  <c r="A9192" i="4"/>
  <c r="B9192" i="4"/>
  <c r="C9194" i="4" l="1"/>
  <c r="A9193" i="4"/>
  <c r="B9193" i="4"/>
  <c r="C9195" i="4" l="1"/>
  <c r="A9194" i="4"/>
  <c r="B9194" i="4"/>
  <c r="C9196" i="4" l="1"/>
  <c r="B9195" i="4"/>
  <c r="A9195" i="4"/>
  <c r="C9197" i="4" l="1"/>
  <c r="B9196" i="4"/>
  <c r="A9196" i="4"/>
  <c r="C9198" i="4" l="1"/>
  <c r="A9197" i="4"/>
  <c r="B9197" i="4"/>
  <c r="C9199" i="4" l="1"/>
  <c r="A9198" i="4"/>
  <c r="B9198" i="4"/>
  <c r="C9200" i="4" l="1"/>
  <c r="B9199" i="4"/>
  <c r="A9199" i="4"/>
  <c r="C9201" i="4" l="1"/>
  <c r="B9200" i="4"/>
  <c r="A9200" i="4"/>
  <c r="C9202" i="4" l="1"/>
  <c r="A9201" i="4"/>
  <c r="B9201" i="4"/>
  <c r="C9203" i="4" l="1"/>
  <c r="B9202" i="4"/>
  <c r="A9202" i="4"/>
  <c r="C9204" i="4" l="1"/>
  <c r="B9203" i="4"/>
  <c r="A9203" i="4"/>
  <c r="C9205" i="4" l="1"/>
  <c r="B9204" i="4"/>
  <c r="A9204" i="4"/>
  <c r="C9206" i="4" l="1"/>
  <c r="B9205" i="4"/>
  <c r="A9205" i="4"/>
  <c r="C9207" i="4" l="1"/>
  <c r="A9206" i="4"/>
  <c r="B9206" i="4"/>
  <c r="C9208" i="4" l="1"/>
  <c r="B9207" i="4"/>
  <c r="A9207" i="4"/>
  <c r="C9209" i="4" l="1"/>
  <c r="B9208" i="4"/>
  <c r="A9208" i="4"/>
  <c r="C9210" i="4" l="1"/>
  <c r="A9209" i="4"/>
  <c r="B9209" i="4"/>
  <c r="C9211" i="4" l="1"/>
  <c r="A9210" i="4"/>
  <c r="B9210" i="4"/>
  <c r="C9212" i="4" l="1"/>
  <c r="B9211" i="4"/>
  <c r="A9211" i="4"/>
  <c r="C9213" i="4" l="1"/>
  <c r="B9212" i="4"/>
  <c r="A9212" i="4"/>
  <c r="C9214" i="4" l="1"/>
  <c r="B9213" i="4"/>
  <c r="A9213" i="4"/>
  <c r="C9215" i="4" l="1"/>
  <c r="A9214" i="4"/>
  <c r="B9214" i="4"/>
  <c r="B9215" i="4" l="1"/>
  <c r="C9216" i="4"/>
  <c r="A9215" i="4"/>
  <c r="C9217" i="4" l="1"/>
  <c r="B9216" i="4"/>
  <c r="A9216" i="4"/>
  <c r="C9218" i="4" l="1"/>
  <c r="A9217" i="4"/>
  <c r="B9217" i="4"/>
  <c r="C9219" i="4" l="1"/>
  <c r="A9218" i="4"/>
  <c r="B9218" i="4"/>
  <c r="C9220" i="4" l="1"/>
  <c r="B9219" i="4"/>
  <c r="A9219" i="4"/>
  <c r="C9221" i="4" l="1"/>
  <c r="A9220" i="4"/>
  <c r="B9220" i="4"/>
  <c r="C9222" i="4" l="1"/>
  <c r="A9221" i="4"/>
  <c r="B9221" i="4"/>
  <c r="C9223" i="4" l="1"/>
  <c r="A9222" i="4"/>
  <c r="B9222" i="4"/>
  <c r="C9224" i="4" l="1"/>
  <c r="B9223" i="4"/>
  <c r="A9223" i="4"/>
  <c r="C9225" i="4" l="1"/>
  <c r="B9224" i="4"/>
  <c r="A9224" i="4"/>
  <c r="A9225" i="4" l="1"/>
  <c r="B9225" i="4"/>
  <c r="C9226" i="4"/>
  <c r="C9227" i="4" l="1"/>
  <c r="A9226" i="4"/>
  <c r="B9226" i="4"/>
  <c r="C9228" i="4" l="1"/>
  <c r="B9227" i="4"/>
  <c r="A9227" i="4"/>
  <c r="C9229" i="4" l="1"/>
  <c r="A9228" i="4"/>
  <c r="B9228" i="4"/>
  <c r="C9230" i="4" l="1"/>
  <c r="A9229" i="4"/>
  <c r="B9229" i="4"/>
  <c r="C9231" i="4" l="1"/>
  <c r="A9230" i="4"/>
  <c r="B9230" i="4"/>
  <c r="C9232" i="4" l="1"/>
  <c r="B9231" i="4"/>
  <c r="A9231" i="4"/>
  <c r="C9233" i="4" l="1"/>
  <c r="B9232" i="4"/>
  <c r="A9232" i="4"/>
  <c r="C9234" i="4" l="1"/>
  <c r="A9233" i="4"/>
  <c r="B9233" i="4"/>
  <c r="C9235" i="4" l="1"/>
  <c r="B9234" i="4"/>
  <c r="A9234" i="4"/>
  <c r="C9236" i="4" l="1"/>
  <c r="B9235" i="4"/>
  <c r="A9235" i="4"/>
  <c r="C9237" i="4" l="1"/>
  <c r="A9236" i="4"/>
  <c r="B9236" i="4"/>
  <c r="C9238" i="4" l="1"/>
  <c r="A9237" i="4"/>
  <c r="B9237" i="4"/>
  <c r="C9239" i="4" l="1"/>
  <c r="A9238" i="4"/>
  <c r="B9238" i="4"/>
  <c r="C9240" i="4" l="1"/>
  <c r="B9239" i="4"/>
  <c r="A9239" i="4"/>
  <c r="C9241" i="4" l="1"/>
  <c r="B9240" i="4"/>
  <c r="A9240" i="4"/>
  <c r="C9242" i="4" l="1"/>
  <c r="B9241" i="4"/>
  <c r="A9241" i="4"/>
  <c r="C9243" i="4" l="1"/>
  <c r="A9242" i="4"/>
  <c r="B9242" i="4"/>
  <c r="C9244" i="4" l="1"/>
  <c r="B9243" i="4"/>
  <c r="A9243" i="4"/>
  <c r="C9245" i="4" l="1"/>
  <c r="B9244" i="4"/>
  <c r="A9244" i="4"/>
  <c r="C9246" i="4" l="1"/>
  <c r="A9245" i="4"/>
  <c r="B9245" i="4"/>
  <c r="C9247" i="4" l="1"/>
  <c r="B9246" i="4"/>
  <c r="A9246" i="4"/>
  <c r="C9248" i="4" l="1"/>
  <c r="B9247" i="4"/>
  <c r="A9247" i="4"/>
  <c r="C9249" i="4" l="1"/>
  <c r="B9248" i="4"/>
  <c r="A9248" i="4"/>
  <c r="C9250" i="4" l="1"/>
  <c r="A9249" i="4"/>
  <c r="B9249" i="4"/>
  <c r="C9251" i="4" l="1"/>
  <c r="A9250" i="4"/>
  <c r="B9250" i="4"/>
  <c r="C9252" i="4" l="1"/>
  <c r="B9251" i="4"/>
  <c r="A9251" i="4"/>
  <c r="C9253" i="4" l="1"/>
  <c r="B9252" i="4"/>
  <c r="A9252" i="4"/>
  <c r="C9254" i="4" l="1"/>
  <c r="A9253" i="4"/>
  <c r="B9253" i="4"/>
  <c r="C9255" i="4" l="1"/>
  <c r="A9254" i="4"/>
  <c r="B9254" i="4"/>
  <c r="C9256" i="4" l="1"/>
  <c r="B9255" i="4"/>
  <c r="A9255" i="4"/>
  <c r="C9257" i="4" l="1"/>
  <c r="A9256" i="4"/>
  <c r="B9256" i="4"/>
  <c r="C9258" i="4" l="1"/>
  <c r="B9257" i="4"/>
  <c r="A9257" i="4"/>
  <c r="C9259" i="4" l="1"/>
  <c r="A9258" i="4"/>
  <c r="B9258" i="4"/>
  <c r="C9260" i="4" l="1"/>
  <c r="B9259" i="4"/>
  <c r="A9259" i="4"/>
  <c r="C9261" i="4" l="1"/>
  <c r="B9260" i="4"/>
  <c r="A9260" i="4"/>
  <c r="C9262" i="4" l="1"/>
  <c r="B9261" i="4"/>
  <c r="A9261" i="4"/>
  <c r="C9263" i="4" l="1"/>
  <c r="A9262" i="4"/>
  <c r="B9262" i="4"/>
  <c r="C9264" i="4" l="1"/>
  <c r="B9263" i="4"/>
  <c r="A9263" i="4"/>
  <c r="C9265" i="4" l="1"/>
  <c r="A9264" i="4"/>
  <c r="B9264" i="4"/>
  <c r="C9266" i="4" l="1"/>
  <c r="A9265" i="4"/>
  <c r="B9265" i="4"/>
  <c r="C9267" i="4" l="1"/>
  <c r="A9266" i="4"/>
  <c r="B9266" i="4"/>
  <c r="C9268" i="4" l="1"/>
  <c r="B9267" i="4"/>
  <c r="A9267" i="4"/>
  <c r="C9269" i="4" l="1"/>
  <c r="B9268" i="4"/>
  <c r="A9268" i="4"/>
  <c r="C9270" i="4" l="1"/>
  <c r="A9269" i="4"/>
  <c r="B9269" i="4"/>
  <c r="C9271" i="4" l="1"/>
  <c r="A9270" i="4"/>
  <c r="B9270" i="4"/>
  <c r="C9272" i="4" l="1"/>
  <c r="B9271" i="4"/>
  <c r="A9271" i="4"/>
  <c r="C9273" i="4" l="1"/>
  <c r="B9272" i="4"/>
  <c r="A9272" i="4"/>
  <c r="C9274" i="4" l="1"/>
  <c r="A9273" i="4"/>
  <c r="B9273" i="4"/>
  <c r="C9275" i="4" l="1"/>
  <c r="A9274" i="4"/>
  <c r="B9274" i="4"/>
  <c r="C9276" i="4" l="1"/>
  <c r="B9275" i="4"/>
  <c r="A9275" i="4"/>
  <c r="C9277" i="4" l="1"/>
  <c r="A9276" i="4"/>
  <c r="B9276" i="4"/>
  <c r="C9278" i="4" l="1"/>
  <c r="B9277" i="4"/>
  <c r="A9277" i="4"/>
  <c r="C9279" i="4" l="1"/>
  <c r="A9278" i="4"/>
  <c r="B9278" i="4"/>
  <c r="B9279" i="4" l="1"/>
  <c r="C9280" i="4"/>
  <c r="A9279" i="4"/>
  <c r="C9281" i="4" l="1"/>
  <c r="B9280" i="4"/>
  <c r="A9280" i="4"/>
  <c r="C9282" i="4" l="1"/>
  <c r="A9281" i="4"/>
  <c r="B9281" i="4"/>
  <c r="C9283" i="4" l="1"/>
  <c r="A9282" i="4"/>
  <c r="B9282" i="4"/>
  <c r="C9284" i="4" l="1"/>
  <c r="B9283" i="4"/>
  <c r="A9283" i="4"/>
  <c r="C9285" i="4" l="1"/>
  <c r="A9284" i="4"/>
  <c r="B9284" i="4"/>
  <c r="C9286" i="4" l="1"/>
  <c r="A9285" i="4"/>
  <c r="B9285" i="4"/>
  <c r="C9287" i="4" l="1"/>
  <c r="A9286" i="4"/>
  <c r="B9286" i="4"/>
  <c r="C9288" i="4" l="1"/>
  <c r="B9287" i="4"/>
  <c r="A9287" i="4"/>
  <c r="C9289" i="4" l="1"/>
  <c r="B9288" i="4"/>
  <c r="A9288" i="4"/>
  <c r="C9290" i="4" l="1"/>
  <c r="A9289" i="4"/>
  <c r="B9289" i="4"/>
  <c r="C9291" i="4" l="1"/>
  <c r="B9290" i="4"/>
  <c r="A9290" i="4"/>
  <c r="C9292" i="4" l="1"/>
  <c r="B9291" i="4"/>
  <c r="A9291" i="4"/>
  <c r="C9293" i="4" l="1"/>
  <c r="B9292" i="4"/>
  <c r="A9292" i="4"/>
  <c r="C9294" i="4" l="1"/>
  <c r="B9293" i="4"/>
  <c r="A9293" i="4"/>
  <c r="C9295" i="4" l="1"/>
  <c r="A9294" i="4"/>
  <c r="B9294" i="4"/>
  <c r="C9296" i="4" l="1"/>
  <c r="A9295" i="4"/>
  <c r="B9295" i="4"/>
  <c r="C9297" i="4" l="1"/>
  <c r="B9296" i="4"/>
  <c r="A9296" i="4"/>
  <c r="C9298" i="4" l="1"/>
  <c r="A9297" i="4"/>
  <c r="B9297" i="4"/>
  <c r="C9299" i="4" l="1"/>
  <c r="B9298" i="4"/>
  <c r="A9298" i="4"/>
  <c r="C9300" i="4" l="1"/>
  <c r="B9299" i="4"/>
  <c r="A9299" i="4"/>
  <c r="C9301" i="4" l="1"/>
  <c r="A9300" i="4"/>
  <c r="B9300" i="4"/>
  <c r="C9302" i="4" l="1"/>
  <c r="A9301" i="4"/>
  <c r="B9301" i="4"/>
  <c r="C9303" i="4" l="1"/>
  <c r="A9302" i="4"/>
  <c r="B9302" i="4"/>
  <c r="C9304" i="4" l="1"/>
  <c r="B9303" i="4"/>
  <c r="A9303" i="4"/>
  <c r="C9305" i="4" l="1"/>
  <c r="B9304" i="4"/>
  <c r="A9304" i="4"/>
  <c r="C9306" i="4" l="1"/>
  <c r="B9305" i="4"/>
  <c r="A9305" i="4"/>
  <c r="C9307" i="4" l="1"/>
  <c r="B9306" i="4"/>
  <c r="A9306" i="4"/>
  <c r="C9308" i="4" l="1"/>
  <c r="B9307" i="4"/>
  <c r="A9307" i="4"/>
  <c r="C9309" i="4" l="1"/>
  <c r="A9308" i="4"/>
  <c r="B9308" i="4"/>
  <c r="C9310" i="4" l="1"/>
  <c r="A9309" i="4"/>
  <c r="B9309" i="4"/>
  <c r="C9311" i="4" l="1"/>
  <c r="A9310" i="4"/>
  <c r="B9310" i="4"/>
  <c r="C9312" i="4" l="1"/>
  <c r="B9311" i="4"/>
  <c r="A9311" i="4"/>
  <c r="C9313" i="4" l="1"/>
  <c r="B9312" i="4"/>
  <c r="A9312" i="4"/>
  <c r="C9314" i="4" l="1"/>
  <c r="A9313" i="4"/>
  <c r="B9313" i="4"/>
  <c r="C9315" i="4" l="1"/>
  <c r="A9314" i="4"/>
  <c r="B9314" i="4"/>
  <c r="C9316" i="4" l="1"/>
  <c r="B9315" i="4"/>
  <c r="A9315" i="4"/>
  <c r="C9317" i="4" l="1"/>
  <c r="B9316" i="4"/>
  <c r="A9316" i="4"/>
  <c r="C9318" i="4" l="1"/>
  <c r="A9317" i="4"/>
  <c r="B9317" i="4"/>
  <c r="C9319" i="4" l="1"/>
  <c r="A9318" i="4"/>
  <c r="B9318" i="4"/>
  <c r="C9320" i="4" l="1"/>
  <c r="B9319" i="4"/>
  <c r="A9319" i="4"/>
  <c r="C9321" i="4" l="1"/>
  <c r="B9320" i="4"/>
  <c r="A9320" i="4"/>
  <c r="C9322" i="4" l="1"/>
  <c r="A9321" i="4"/>
  <c r="B9321" i="4"/>
  <c r="C9323" i="4" l="1"/>
  <c r="A9322" i="4"/>
  <c r="B9322" i="4"/>
  <c r="C9324" i="4" l="1"/>
  <c r="B9323" i="4"/>
  <c r="A9323" i="4"/>
  <c r="C9325" i="4" l="1"/>
  <c r="A9324" i="4"/>
  <c r="B9324" i="4"/>
  <c r="C9326" i="4" l="1"/>
  <c r="A9325" i="4"/>
  <c r="B9325" i="4"/>
  <c r="C9327" i="4" l="1"/>
  <c r="A9326" i="4"/>
  <c r="B9326" i="4"/>
  <c r="C9328" i="4" l="1"/>
  <c r="B9327" i="4"/>
  <c r="A9327" i="4"/>
  <c r="C9329" i="4" l="1"/>
  <c r="A9328" i="4"/>
  <c r="B9328" i="4"/>
  <c r="C9330" i="4" l="1"/>
  <c r="A9329" i="4"/>
  <c r="B9329" i="4"/>
  <c r="C9331" i="4" l="1"/>
  <c r="A9330" i="4"/>
  <c r="B9330" i="4"/>
  <c r="C9332" i="4" l="1"/>
  <c r="B9331" i="4"/>
  <c r="A9331" i="4"/>
  <c r="C9333" i="4" l="1"/>
  <c r="B9332" i="4"/>
  <c r="A9332" i="4"/>
  <c r="C9334" i="4" l="1"/>
  <c r="B9333" i="4"/>
  <c r="A9333" i="4"/>
  <c r="C9335" i="4" l="1"/>
  <c r="B9334" i="4"/>
  <c r="A9334" i="4"/>
  <c r="C9336" i="4" l="1"/>
  <c r="B9335" i="4"/>
  <c r="A9335" i="4"/>
  <c r="C9337" i="4" l="1"/>
  <c r="A9336" i="4"/>
  <c r="B9336" i="4"/>
  <c r="C9338" i="4" l="1"/>
  <c r="A9337" i="4"/>
  <c r="B9337" i="4"/>
  <c r="C9339" i="4" l="1"/>
  <c r="A9338" i="4"/>
  <c r="B9338" i="4"/>
  <c r="C9340" i="4" l="1"/>
  <c r="B9339" i="4"/>
  <c r="A9339" i="4"/>
  <c r="C9341" i="4" l="1"/>
  <c r="B9340" i="4"/>
  <c r="A9340" i="4"/>
  <c r="C9342" i="4" l="1"/>
  <c r="B9341" i="4"/>
  <c r="A9341" i="4"/>
  <c r="C9343" i="4" l="1"/>
  <c r="A9342" i="4"/>
  <c r="B9342" i="4"/>
  <c r="B9343" i="4" l="1"/>
  <c r="A9343" i="4"/>
  <c r="C9344" i="4"/>
  <c r="C9345" i="4" l="1"/>
  <c r="B9344" i="4"/>
  <c r="A9344" i="4"/>
  <c r="C9346" i="4" l="1"/>
  <c r="A9345" i="4"/>
  <c r="B9345" i="4"/>
  <c r="C9347" i="4" l="1"/>
  <c r="A9346" i="4"/>
  <c r="B9346" i="4"/>
  <c r="C9348" i="4" l="1"/>
  <c r="B9347" i="4"/>
  <c r="A9347" i="4"/>
  <c r="C9349" i="4" l="1"/>
  <c r="B9348" i="4"/>
  <c r="A9348" i="4"/>
  <c r="C9350" i="4" l="1"/>
  <c r="B9349" i="4"/>
  <c r="A9349" i="4"/>
  <c r="C9351" i="4" l="1"/>
  <c r="A9350" i="4"/>
  <c r="B9350" i="4"/>
  <c r="C9352" i="4" l="1"/>
  <c r="B9351" i="4"/>
  <c r="A9351" i="4"/>
  <c r="C9353" i="4" l="1"/>
  <c r="B9352" i="4"/>
  <c r="A9352" i="4"/>
  <c r="C9354" i="4" l="1"/>
  <c r="A9353" i="4"/>
  <c r="B9353" i="4"/>
  <c r="C9355" i="4" l="1"/>
  <c r="B9354" i="4"/>
  <c r="A9354" i="4"/>
  <c r="C9356" i="4" l="1"/>
  <c r="B9355" i="4"/>
  <c r="A9355" i="4"/>
  <c r="C9357" i="4" l="1"/>
  <c r="A9356" i="4"/>
  <c r="B9356" i="4"/>
  <c r="C9358" i="4" l="1"/>
  <c r="B9357" i="4"/>
  <c r="A9357" i="4"/>
  <c r="C9359" i="4" l="1"/>
  <c r="A9358" i="4"/>
  <c r="B9358" i="4"/>
  <c r="C9360" i="4" l="1"/>
  <c r="B9359" i="4"/>
  <c r="A9359" i="4"/>
  <c r="C9361" i="4" l="1"/>
  <c r="B9360" i="4"/>
  <c r="A9360" i="4"/>
  <c r="C9362" i="4" l="1"/>
  <c r="A9361" i="4"/>
  <c r="B9361" i="4"/>
  <c r="C9363" i="4" l="1"/>
  <c r="B9362" i="4"/>
  <c r="A9362" i="4"/>
  <c r="C9364" i="4" l="1"/>
  <c r="B9363" i="4"/>
  <c r="A9363" i="4"/>
  <c r="C9365" i="4" l="1"/>
  <c r="A9364" i="4"/>
  <c r="B9364" i="4"/>
  <c r="C9366" i="4" l="1"/>
  <c r="A9365" i="4"/>
  <c r="B9365" i="4"/>
  <c r="C9367" i="4" l="1"/>
  <c r="A9366" i="4"/>
  <c r="B9366" i="4"/>
  <c r="C9368" i="4" l="1"/>
  <c r="B9367" i="4"/>
  <c r="A9367" i="4"/>
  <c r="C9369" i="4" l="1"/>
  <c r="B9368" i="4"/>
  <c r="A9368" i="4"/>
  <c r="C9370" i="4" l="1"/>
  <c r="A9369" i="4"/>
  <c r="B9369" i="4"/>
  <c r="C9371" i="4" l="1"/>
  <c r="A9370" i="4"/>
  <c r="B9370" i="4"/>
  <c r="C9372" i="4" l="1"/>
  <c r="B9371" i="4"/>
  <c r="A9371" i="4"/>
  <c r="C9373" i="4" l="1"/>
  <c r="A9372" i="4"/>
  <c r="B9372" i="4"/>
  <c r="C9374" i="4" l="1"/>
  <c r="A9373" i="4"/>
  <c r="B9373" i="4"/>
  <c r="C9375" i="4" l="1"/>
  <c r="A9374" i="4"/>
  <c r="B9374" i="4"/>
  <c r="C9376" i="4" l="1"/>
  <c r="B9375" i="4"/>
  <c r="A9375" i="4"/>
  <c r="C9377" i="4" l="1"/>
  <c r="B9376" i="4"/>
  <c r="A9376" i="4"/>
  <c r="C9378" i="4" l="1"/>
  <c r="A9377" i="4"/>
  <c r="B9377" i="4"/>
  <c r="C9379" i="4" l="1"/>
  <c r="B9378" i="4"/>
  <c r="A9378" i="4"/>
  <c r="C9380" i="4" l="1"/>
  <c r="B9379" i="4"/>
  <c r="A9379" i="4"/>
  <c r="C9381" i="4" l="1"/>
  <c r="B9380" i="4"/>
  <c r="A9380" i="4"/>
  <c r="C9382" i="4" l="1"/>
  <c r="B9381" i="4"/>
  <c r="A9381" i="4"/>
  <c r="C9383" i="4" l="1"/>
  <c r="A9382" i="4"/>
  <c r="B9382" i="4"/>
  <c r="C9384" i="4" l="1"/>
  <c r="B9383" i="4"/>
  <c r="A9383" i="4"/>
  <c r="C9385" i="4" l="1"/>
  <c r="A9384" i="4"/>
  <c r="B9384" i="4"/>
  <c r="C9386" i="4" l="1"/>
  <c r="A9385" i="4"/>
  <c r="B9385" i="4"/>
  <c r="C9387" i="4" l="1"/>
  <c r="A9386" i="4"/>
  <c r="B9386" i="4"/>
  <c r="C9388" i="4" l="1"/>
  <c r="B9387" i="4"/>
  <c r="A9387" i="4"/>
  <c r="C9389" i="4" l="1"/>
  <c r="B9388" i="4"/>
  <c r="A9388" i="4"/>
  <c r="C9390" i="4" l="1"/>
  <c r="A9389" i="4"/>
  <c r="B9389" i="4"/>
  <c r="C9391" i="4" l="1"/>
  <c r="A9390" i="4"/>
  <c r="B9390" i="4"/>
  <c r="C9392" i="4" l="1"/>
  <c r="B9391" i="4"/>
  <c r="A9391" i="4"/>
  <c r="C9393" i="4" l="1"/>
  <c r="A9392" i="4"/>
  <c r="B9392" i="4"/>
  <c r="C9394" i="4" l="1"/>
  <c r="A9393" i="4"/>
  <c r="B9393" i="4"/>
  <c r="C9395" i="4" l="1"/>
  <c r="A9394" i="4"/>
  <c r="B9394" i="4"/>
  <c r="C9396" i="4" l="1"/>
  <c r="B9395" i="4"/>
  <c r="A9395" i="4"/>
  <c r="C9397" i="4" l="1"/>
  <c r="B9396" i="4"/>
  <c r="A9396" i="4"/>
  <c r="C9398" i="4" l="1"/>
  <c r="A9397" i="4"/>
  <c r="B9397" i="4"/>
  <c r="C9399" i="4" l="1"/>
  <c r="B9398" i="4"/>
  <c r="A9398" i="4"/>
  <c r="C9400" i="4" l="1"/>
  <c r="B9399" i="4"/>
  <c r="A9399" i="4"/>
  <c r="C9401" i="4" l="1"/>
  <c r="A9400" i="4"/>
  <c r="B9400" i="4"/>
  <c r="C9402" i="4" l="1"/>
  <c r="A9401" i="4"/>
  <c r="B9401" i="4"/>
  <c r="C9403" i="4" l="1"/>
  <c r="A9402" i="4"/>
  <c r="B9402" i="4"/>
  <c r="C9404" i="4" l="1"/>
  <c r="B9403" i="4"/>
  <c r="A9403" i="4"/>
  <c r="C9405" i="4" l="1"/>
  <c r="B9404" i="4"/>
  <c r="A9404" i="4"/>
  <c r="C9406" i="4" l="1"/>
  <c r="A9405" i="4"/>
  <c r="B9405" i="4"/>
  <c r="C9407" i="4" l="1"/>
  <c r="A9406" i="4"/>
  <c r="B9406" i="4"/>
  <c r="B9407" i="4" l="1"/>
  <c r="C9408" i="4"/>
  <c r="A9407" i="4"/>
  <c r="C9409" i="4" l="1"/>
  <c r="B9408" i="4"/>
  <c r="A9408" i="4"/>
  <c r="C9410" i="4" l="1"/>
  <c r="A9409" i="4"/>
  <c r="B9409" i="4"/>
  <c r="C9411" i="4" l="1"/>
  <c r="B9410" i="4"/>
  <c r="A9410" i="4"/>
  <c r="C9412" i="4" l="1"/>
  <c r="B9411" i="4"/>
  <c r="A9411" i="4"/>
  <c r="C9413" i="4" l="1"/>
  <c r="B9412" i="4"/>
  <c r="A9412" i="4"/>
  <c r="C9414" i="4" l="1"/>
  <c r="A9413" i="4"/>
  <c r="B9413" i="4"/>
  <c r="C9415" i="4" l="1"/>
  <c r="A9414" i="4"/>
  <c r="B9414" i="4"/>
  <c r="C9416" i="4" l="1"/>
  <c r="B9415" i="4"/>
  <c r="A9415" i="4"/>
  <c r="C9417" i="4" l="1"/>
  <c r="A9416" i="4"/>
  <c r="B9416" i="4"/>
  <c r="C9418" i="4" l="1"/>
  <c r="A9417" i="4"/>
  <c r="B9417" i="4"/>
  <c r="C9419" i="4" l="1"/>
  <c r="A9418" i="4"/>
  <c r="B9418" i="4"/>
  <c r="C9420" i="4" l="1"/>
  <c r="B9419" i="4"/>
  <c r="A9419" i="4"/>
  <c r="C9421" i="4" l="1"/>
  <c r="B9420" i="4"/>
  <c r="A9420" i="4"/>
  <c r="C9422" i="4" l="1"/>
  <c r="A9421" i="4"/>
  <c r="B9421" i="4"/>
  <c r="C9423" i="4" l="1"/>
  <c r="A9422" i="4"/>
  <c r="B9422" i="4"/>
  <c r="C9424" i="4" l="1"/>
  <c r="B9423" i="4"/>
  <c r="A9423" i="4"/>
  <c r="C9425" i="4" l="1"/>
  <c r="A9424" i="4"/>
  <c r="B9424" i="4"/>
  <c r="C9426" i="4" l="1"/>
  <c r="B9425" i="4"/>
  <c r="A9425" i="4"/>
  <c r="C9427" i="4" l="1"/>
  <c r="A9426" i="4"/>
  <c r="B9426" i="4"/>
  <c r="C9428" i="4" l="1"/>
  <c r="B9427" i="4"/>
  <c r="A9427" i="4"/>
  <c r="C9429" i="4" l="1"/>
  <c r="B9428" i="4"/>
  <c r="A9428" i="4"/>
  <c r="C9430" i="4" l="1"/>
  <c r="A9429" i="4"/>
  <c r="B9429" i="4"/>
  <c r="C9431" i="4" l="1"/>
  <c r="B9430" i="4"/>
  <c r="A9430" i="4"/>
  <c r="C9432" i="4" l="1"/>
  <c r="B9431" i="4"/>
  <c r="A9431" i="4"/>
  <c r="C9433" i="4" l="1"/>
  <c r="B9432" i="4"/>
  <c r="A9432" i="4"/>
  <c r="C9434" i="4" l="1"/>
  <c r="A9433" i="4"/>
  <c r="B9433" i="4"/>
  <c r="C9435" i="4" l="1"/>
  <c r="A9434" i="4"/>
  <c r="B9434" i="4"/>
  <c r="C9436" i="4" l="1"/>
  <c r="B9435" i="4"/>
  <c r="A9435" i="4"/>
  <c r="C9437" i="4" l="1"/>
  <c r="B9436" i="4"/>
  <c r="A9436" i="4"/>
  <c r="C9438" i="4" l="1"/>
  <c r="A9437" i="4"/>
  <c r="B9437" i="4"/>
  <c r="C9439" i="4" l="1"/>
  <c r="B9438" i="4"/>
  <c r="A9438" i="4"/>
  <c r="C9440" i="4" l="1"/>
  <c r="B9439" i="4"/>
  <c r="A9439" i="4"/>
  <c r="C9441" i="4" l="1"/>
  <c r="B9440" i="4"/>
  <c r="A9440" i="4"/>
  <c r="C9442" i="4" l="1"/>
  <c r="A9441" i="4"/>
  <c r="B9441" i="4"/>
  <c r="C9443" i="4" l="1"/>
  <c r="A9442" i="4"/>
  <c r="B9442" i="4"/>
  <c r="C9444" i="4" l="1"/>
  <c r="B9443" i="4"/>
  <c r="A9443" i="4"/>
  <c r="C9445" i="4" l="1"/>
  <c r="B9444" i="4"/>
  <c r="A9444" i="4"/>
  <c r="C9446" i="4" l="1"/>
  <c r="A9445" i="4"/>
  <c r="B9445" i="4"/>
  <c r="C9447" i="4" l="1"/>
  <c r="A9446" i="4"/>
  <c r="B9446" i="4"/>
  <c r="C9448" i="4" l="1"/>
  <c r="B9447" i="4"/>
  <c r="A9447" i="4"/>
  <c r="C9449" i="4" l="1"/>
  <c r="B9448" i="4"/>
  <c r="A9448" i="4"/>
  <c r="C9450" i="4" l="1"/>
  <c r="A9449" i="4"/>
  <c r="B9449" i="4"/>
  <c r="C9451" i="4" l="1"/>
  <c r="B9450" i="4"/>
  <c r="A9450" i="4"/>
  <c r="C9452" i="4" l="1"/>
  <c r="B9451" i="4"/>
  <c r="A9451" i="4"/>
  <c r="C9453" i="4" l="1"/>
  <c r="A9452" i="4"/>
  <c r="B9452" i="4"/>
  <c r="C9454" i="4" l="1"/>
  <c r="B9453" i="4"/>
  <c r="A9453" i="4"/>
  <c r="C9455" i="4" l="1"/>
  <c r="A9454" i="4"/>
  <c r="B9454" i="4"/>
  <c r="C9456" i="4" l="1"/>
  <c r="B9455" i="4"/>
  <c r="A9455" i="4"/>
  <c r="C9457" i="4" l="1"/>
  <c r="B9456" i="4"/>
  <c r="A9456" i="4"/>
  <c r="C9458" i="4" l="1"/>
  <c r="A9457" i="4"/>
  <c r="B9457" i="4"/>
  <c r="C9459" i="4" l="1"/>
  <c r="A9458" i="4"/>
  <c r="B9458" i="4"/>
  <c r="C9460" i="4" l="1"/>
  <c r="B9459" i="4"/>
  <c r="A9459" i="4"/>
  <c r="C9461" i="4" l="1"/>
  <c r="A9460" i="4"/>
  <c r="B9460" i="4"/>
  <c r="C9462" i="4" l="1"/>
  <c r="A9461" i="4"/>
  <c r="B9461" i="4"/>
  <c r="C9463" i="4" l="1"/>
  <c r="A9462" i="4"/>
  <c r="B9462" i="4"/>
  <c r="C9464" i="4" l="1"/>
  <c r="B9463" i="4"/>
  <c r="A9463" i="4"/>
  <c r="C9465" i="4" l="1"/>
  <c r="B9464" i="4"/>
  <c r="A9464" i="4"/>
  <c r="C9466" i="4" l="1"/>
  <c r="A9465" i="4"/>
  <c r="B9465" i="4"/>
  <c r="C9467" i="4" l="1"/>
  <c r="B9466" i="4"/>
  <c r="A9466" i="4"/>
  <c r="C9468" i="4" l="1"/>
  <c r="B9467" i="4"/>
  <c r="A9467" i="4"/>
  <c r="C9469" i="4" l="1"/>
  <c r="A9468" i="4"/>
  <c r="B9468" i="4"/>
  <c r="C9470" i="4" l="1"/>
  <c r="A9469" i="4"/>
  <c r="B9469" i="4"/>
  <c r="C9471" i="4" l="1"/>
  <c r="A9470" i="4"/>
  <c r="B9470" i="4"/>
  <c r="B9471" i="4" l="1"/>
  <c r="C9472" i="4"/>
  <c r="A9471" i="4"/>
  <c r="C9473" i="4" l="1"/>
  <c r="B9472" i="4"/>
  <c r="A9472" i="4"/>
  <c r="C9474" i="4" l="1"/>
  <c r="A9473" i="4"/>
  <c r="B9473" i="4"/>
  <c r="C9475" i="4" l="1"/>
  <c r="A9474" i="4"/>
  <c r="B9474" i="4"/>
  <c r="C9476" i="4" l="1"/>
  <c r="B9475" i="4"/>
  <c r="A9475" i="4"/>
  <c r="C9477" i="4" l="1"/>
  <c r="B9476" i="4"/>
  <c r="A9476" i="4"/>
  <c r="C9478" i="4" l="1"/>
  <c r="A9477" i="4"/>
  <c r="B9477" i="4"/>
  <c r="C9479" i="4" l="1"/>
  <c r="A9478" i="4"/>
  <c r="B9478" i="4"/>
  <c r="C9480" i="4" l="1"/>
  <c r="B9479" i="4"/>
  <c r="A9479" i="4"/>
  <c r="C9481" i="4" l="1"/>
  <c r="B9480" i="4"/>
  <c r="A9480" i="4"/>
  <c r="A9481" i="4" l="1"/>
  <c r="C9482" i="4"/>
  <c r="B9481" i="4"/>
  <c r="C9483" i="4" l="1"/>
  <c r="A9482" i="4"/>
  <c r="B9482" i="4"/>
  <c r="C9484" i="4" l="1"/>
  <c r="B9483" i="4"/>
  <c r="A9483" i="4"/>
  <c r="C9485" i="4" l="1"/>
  <c r="B9484" i="4"/>
  <c r="A9484" i="4"/>
  <c r="C9486" i="4" l="1"/>
  <c r="B9485" i="4"/>
  <c r="A9485" i="4"/>
  <c r="C9487" i="4" l="1"/>
  <c r="A9486" i="4"/>
  <c r="B9486" i="4"/>
  <c r="C9488" i="4" l="1"/>
  <c r="B9487" i="4"/>
  <c r="A9487" i="4"/>
  <c r="C9489" i="4" l="1"/>
  <c r="B9488" i="4"/>
  <c r="A9488" i="4"/>
  <c r="C9490" i="4" l="1"/>
  <c r="A9489" i="4"/>
  <c r="B9489" i="4"/>
  <c r="C9491" i="4" l="1"/>
  <c r="B9490" i="4"/>
  <c r="A9490" i="4"/>
  <c r="C9492" i="4" l="1"/>
  <c r="B9491" i="4"/>
  <c r="A9491" i="4"/>
  <c r="C9493" i="4" l="1"/>
  <c r="B9492" i="4"/>
  <c r="A9492" i="4"/>
  <c r="C9494" i="4" l="1"/>
  <c r="A9493" i="4"/>
  <c r="B9493" i="4"/>
  <c r="C9495" i="4" l="1"/>
  <c r="A9494" i="4"/>
  <c r="B9494" i="4"/>
  <c r="C9496" i="4" l="1"/>
  <c r="B9495" i="4"/>
  <c r="A9495" i="4"/>
  <c r="C9497" i="4" l="1"/>
  <c r="B9496" i="4"/>
  <c r="A9496" i="4"/>
  <c r="C9498" i="4" l="1"/>
  <c r="A9497" i="4"/>
  <c r="B9497" i="4"/>
  <c r="C9499" i="4" l="1"/>
  <c r="B9498" i="4"/>
  <c r="A9498" i="4"/>
  <c r="C9500" i="4" l="1"/>
  <c r="B9499" i="4"/>
  <c r="A9499" i="4"/>
  <c r="C9501" i="4" l="1"/>
  <c r="B9500" i="4"/>
  <c r="A9500" i="4"/>
  <c r="C9502" i="4" l="1"/>
  <c r="A9501" i="4"/>
  <c r="B9501" i="4"/>
  <c r="C9503" i="4" l="1"/>
  <c r="A9502" i="4"/>
  <c r="B9502" i="4"/>
  <c r="C9504" i="4" l="1"/>
  <c r="B9503" i="4"/>
  <c r="A9503" i="4"/>
  <c r="C9505" i="4" l="1"/>
  <c r="B9504" i="4"/>
  <c r="A9504" i="4"/>
  <c r="C9506" i="4" l="1"/>
  <c r="A9505" i="4"/>
  <c r="B9505" i="4"/>
  <c r="C9507" i="4" l="1"/>
  <c r="A9506" i="4"/>
  <c r="B9506" i="4"/>
  <c r="C9508" i="4" l="1"/>
  <c r="B9507" i="4"/>
  <c r="A9507" i="4"/>
  <c r="C9509" i="4" l="1"/>
  <c r="B9508" i="4"/>
  <c r="A9508" i="4"/>
  <c r="C9510" i="4" l="1"/>
  <c r="B9509" i="4"/>
  <c r="A9509" i="4"/>
  <c r="C9511" i="4" l="1"/>
  <c r="A9510" i="4"/>
  <c r="B9510" i="4"/>
  <c r="C9512" i="4" l="1"/>
  <c r="B9511" i="4"/>
  <c r="A9511" i="4"/>
  <c r="C9513" i="4" l="1"/>
  <c r="B9512" i="4"/>
  <c r="A9512" i="4"/>
  <c r="C9514" i="4" l="1"/>
  <c r="A9513" i="4"/>
  <c r="B9513" i="4"/>
  <c r="C9515" i="4" l="1"/>
  <c r="A9514" i="4"/>
  <c r="B9514" i="4"/>
  <c r="C9516" i="4" l="1"/>
  <c r="B9515" i="4"/>
  <c r="A9515" i="4"/>
  <c r="C9517" i="4" l="1"/>
  <c r="B9516" i="4"/>
  <c r="A9516" i="4"/>
  <c r="C9518" i="4" l="1"/>
  <c r="A9517" i="4"/>
  <c r="B9517" i="4"/>
  <c r="C9519" i="4" l="1"/>
  <c r="A9518" i="4"/>
  <c r="B9518" i="4"/>
  <c r="C9520" i="4" l="1"/>
  <c r="B9519" i="4"/>
  <c r="A9519" i="4"/>
  <c r="C9521" i="4" l="1"/>
  <c r="B9520" i="4"/>
  <c r="A9520" i="4"/>
  <c r="C9522" i="4" l="1"/>
  <c r="B9521" i="4"/>
  <c r="A9521" i="4"/>
  <c r="C9523" i="4" l="1"/>
  <c r="A9522" i="4"/>
  <c r="B9522" i="4"/>
  <c r="C9524" i="4" l="1"/>
  <c r="B9523" i="4"/>
  <c r="A9523" i="4"/>
  <c r="C9525" i="4" l="1"/>
  <c r="B9524" i="4"/>
  <c r="A9524" i="4"/>
  <c r="C9526" i="4" l="1"/>
  <c r="A9525" i="4"/>
  <c r="B9525" i="4"/>
  <c r="C9527" i="4" l="1"/>
  <c r="B9526" i="4"/>
  <c r="A9526" i="4"/>
  <c r="C9528" i="4" l="1"/>
  <c r="B9527" i="4"/>
  <c r="A9527" i="4"/>
  <c r="C9529" i="4" l="1"/>
  <c r="B9528" i="4"/>
  <c r="A9528" i="4"/>
  <c r="C9530" i="4" l="1"/>
  <c r="A9529" i="4"/>
  <c r="B9529" i="4"/>
  <c r="C9531" i="4" l="1"/>
  <c r="A9530" i="4"/>
  <c r="B9530" i="4"/>
  <c r="C9532" i="4" l="1"/>
  <c r="B9531" i="4"/>
  <c r="A9531" i="4"/>
  <c r="C9533" i="4" l="1"/>
  <c r="B9532" i="4"/>
  <c r="A9532" i="4"/>
  <c r="C9534" i="4" l="1"/>
  <c r="A9533" i="4"/>
  <c r="B9533" i="4"/>
  <c r="C9535" i="4" l="1"/>
  <c r="A9534" i="4"/>
  <c r="B9534" i="4"/>
  <c r="B9535" i="4" l="1"/>
  <c r="C9536" i="4"/>
  <c r="A9535" i="4"/>
  <c r="C9537" i="4" l="1"/>
  <c r="B9536" i="4"/>
  <c r="A9536" i="4"/>
  <c r="C9538" i="4" l="1"/>
  <c r="A9537" i="4"/>
  <c r="B9537" i="4"/>
  <c r="C9539" i="4" l="1"/>
  <c r="A9538" i="4"/>
  <c r="B9538" i="4"/>
  <c r="C9540" i="4" l="1"/>
  <c r="B9539" i="4"/>
  <c r="A9539" i="4"/>
  <c r="C9541" i="4" l="1"/>
  <c r="A9540" i="4"/>
  <c r="B9540" i="4"/>
  <c r="C9542" i="4" l="1"/>
  <c r="A9541" i="4"/>
  <c r="B9541" i="4"/>
  <c r="C9543" i="4" l="1"/>
  <c r="A9542" i="4"/>
  <c r="B9542" i="4"/>
  <c r="C9544" i="4" l="1"/>
  <c r="B9543" i="4"/>
  <c r="A9543" i="4"/>
  <c r="C9545" i="4" l="1"/>
  <c r="B9544" i="4"/>
  <c r="A9544" i="4"/>
  <c r="C9546" i="4" l="1"/>
  <c r="B9545" i="4"/>
  <c r="A9545" i="4"/>
  <c r="C9547" i="4" l="1"/>
  <c r="A9546" i="4"/>
  <c r="B9546" i="4"/>
  <c r="C9548" i="4" l="1"/>
  <c r="B9547" i="4"/>
  <c r="A9547" i="4"/>
  <c r="C9549" i="4" l="1"/>
  <c r="A9548" i="4"/>
  <c r="B9548" i="4"/>
  <c r="C9550" i="4" l="1"/>
  <c r="A9549" i="4"/>
  <c r="B9549" i="4"/>
  <c r="C9551" i="4" l="1"/>
  <c r="A9550" i="4"/>
  <c r="B9550" i="4"/>
  <c r="C9552" i="4" l="1"/>
  <c r="B9551" i="4"/>
  <c r="A9551" i="4"/>
  <c r="C9553" i="4" l="1"/>
  <c r="B9552" i="4"/>
  <c r="A9552" i="4"/>
  <c r="C9554" i="4" l="1"/>
  <c r="B9553" i="4"/>
  <c r="A9553" i="4"/>
  <c r="C9555" i="4" l="1"/>
  <c r="B9554" i="4"/>
  <c r="A9554" i="4"/>
  <c r="C9556" i="4" l="1"/>
  <c r="B9555" i="4"/>
  <c r="A9555" i="4"/>
  <c r="C9557" i="4" l="1"/>
  <c r="A9556" i="4"/>
  <c r="B9556" i="4"/>
  <c r="C9558" i="4" l="1"/>
  <c r="A9557" i="4"/>
  <c r="B9557" i="4"/>
  <c r="C9559" i="4" l="1"/>
  <c r="A9558" i="4"/>
  <c r="B9558" i="4"/>
  <c r="C9560" i="4" l="1"/>
  <c r="B9559" i="4"/>
  <c r="A9559" i="4"/>
  <c r="C9561" i="4" l="1"/>
  <c r="B9560" i="4"/>
  <c r="A9560" i="4"/>
  <c r="C9562" i="4" l="1"/>
  <c r="A9561" i="4"/>
  <c r="B9561" i="4"/>
  <c r="C9563" i="4" l="1"/>
  <c r="B9562" i="4"/>
  <c r="A9562" i="4"/>
  <c r="C9564" i="4" l="1"/>
  <c r="A9563" i="4"/>
  <c r="B9563" i="4"/>
  <c r="C9565" i="4" l="1"/>
  <c r="A9564" i="4"/>
  <c r="B9564" i="4"/>
  <c r="C9566" i="4" l="1"/>
  <c r="A9565" i="4"/>
  <c r="B9565" i="4"/>
  <c r="C9567" i="4" l="1"/>
  <c r="A9566" i="4"/>
  <c r="B9566" i="4"/>
  <c r="C9568" i="4" l="1"/>
  <c r="B9567" i="4"/>
  <c r="A9567" i="4"/>
  <c r="C9569" i="4" l="1"/>
  <c r="B9568" i="4"/>
  <c r="A9568" i="4"/>
  <c r="C9570" i="4" l="1"/>
  <c r="B9569" i="4"/>
  <c r="A9569" i="4"/>
  <c r="C9571" i="4" l="1"/>
  <c r="A9570" i="4"/>
  <c r="B9570" i="4"/>
  <c r="C9572" i="4" l="1"/>
  <c r="B9571" i="4"/>
  <c r="A9571" i="4"/>
  <c r="C9573" i="4" l="1"/>
  <c r="A9572" i="4"/>
  <c r="B9572" i="4"/>
  <c r="C9574" i="4" l="1"/>
  <c r="B9573" i="4"/>
  <c r="A9573" i="4"/>
  <c r="C9575" i="4" l="1"/>
  <c r="A9574" i="4"/>
  <c r="B9574" i="4"/>
  <c r="C9576" i="4" l="1"/>
  <c r="B9575" i="4"/>
  <c r="A9575" i="4"/>
  <c r="C9577" i="4" l="1"/>
  <c r="A9576" i="4"/>
  <c r="B9576" i="4"/>
  <c r="C9578" i="4" l="1"/>
  <c r="A9577" i="4"/>
  <c r="B9577" i="4"/>
  <c r="C9579" i="4" l="1"/>
  <c r="A9578" i="4"/>
  <c r="B9578" i="4"/>
  <c r="C9580" i="4" l="1"/>
  <c r="B9579" i="4"/>
  <c r="A9579" i="4"/>
  <c r="C9581" i="4" l="1"/>
  <c r="B9580" i="4"/>
  <c r="A9580" i="4"/>
  <c r="C9582" i="4" l="1"/>
  <c r="B9581" i="4"/>
  <c r="A9581" i="4"/>
  <c r="C9583" i="4" l="1"/>
  <c r="B9582" i="4"/>
  <c r="A9582" i="4"/>
  <c r="C9584" i="4" l="1"/>
  <c r="B9583" i="4"/>
  <c r="A9583" i="4"/>
  <c r="C9585" i="4" l="1"/>
  <c r="A9584" i="4"/>
  <c r="B9584" i="4"/>
  <c r="C9586" i="4" l="1"/>
  <c r="A9585" i="4"/>
  <c r="B9585" i="4"/>
  <c r="C9587" i="4" l="1"/>
  <c r="A9586" i="4"/>
  <c r="B9586" i="4"/>
  <c r="C9588" i="4" l="1"/>
  <c r="B9587" i="4"/>
  <c r="A9587" i="4"/>
  <c r="C9589" i="4" l="1"/>
  <c r="B9588" i="4"/>
  <c r="A9588" i="4"/>
  <c r="C9590" i="4" l="1"/>
  <c r="B9589" i="4"/>
  <c r="A9589" i="4"/>
  <c r="C9591" i="4" l="1"/>
  <c r="A9590" i="4"/>
  <c r="B9590" i="4"/>
  <c r="C9592" i="4" l="1"/>
  <c r="B9591" i="4"/>
  <c r="A9591" i="4"/>
  <c r="C9593" i="4" l="1"/>
  <c r="A9592" i="4"/>
  <c r="B9592" i="4"/>
  <c r="C9594" i="4" l="1"/>
  <c r="A9593" i="4"/>
  <c r="B9593" i="4"/>
  <c r="C9595" i="4" l="1"/>
  <c r="A9594" i="4"/>
  <c r="B9594" i="4"/>
  <c r="C9596" i="4" l="1"/>
  <c r="B9595" i="4"/>
  <c r="A9595" i="4"/>
  <c r="C9597" i="4" l="1"/>
  <c r="B9596" i="4"/>
  <c r="A9596" i="4"/>
  <c r="C9598" i="4" l="1"/>
  <c r="A9597" i="4"/>
  <c r="B9597" i="4"/>
  <c r="C9599" i="4" l="1"/>
  <c r="A9598" i="4"/>
  <c r="B9598" i="4"/>
  <c r="B9599" i="4" l="1"/>
  <c r="A9599" i="4"/>
  <c r="C9600" i="4"/>
  <c r="C9601" i="4" l="1"/>
  <c r="A9600" i="4"/>
  <c r="B9600" i="4"/>
  <c r="C9602" i="4" l="1"/>
  <c r="A9601" i="4"/>
  <c r="B9601" i="4"/>
  <c r="C9603" i="4" l="1"/>
  <c r="A9602" i="4"/>
  <c r="B9602" i="4"/>
  <c r="C9604" i="4" l="1"/>
  <c r="B9603" i="4"/>
  <c r="A9603" i="4"/>
  <c r="C9605" i="4" l="1"/>
  <c r="B9604" i="4"/>
  <c r="A9604" i="4"/>
  <c r="C9606" i="4" l="1"/>
  <c r="B9605" i="4"/>
  <c r="A9605" i="4"/>
  <c r="C9607" i="4" l="1"/>
  <c r="A9606" i="4"/>
  <c r="B9606" i="4"/>
  <c r="C9608" i="4" l="1"/>
  <c r="B9607" i="4"/>
  <c r="A9607" i="4"/>
  <c r="C9609" i="4" l="1"/>
  <c r="A9608" i="4"/>
  <c r="B9608" i="4"/>
  <c r="C9610" i="4" l="1"/>
  <c r="A9609" i="4"/>
  <c r="B9609" i="4"/>
  <c r="C9611" i="4" l="1"/>
  <c r="A9610" i="4"/>
  <c r="B9610" i="4"/>
  <c r="C9612" i="4" l="1"/>
  <c r="B9611" i="4"/>
  <c r="A9611" i="4"/>
  <c r="C9613" i="4" l="1"/>
  <c r="B9612" i="4"/>
  <c r="A9612" i="4"/>
  <c r="C9614" i="4" l="1"/>
  <c r="A9613" i="4"/>
  <c r="B9613" i="4"/>
  <c r="C9615" i="4" l="1"/>
  <c r="A9614" i="4"/>
  <c r="B9614" i="4"/>
  <c r="C9616" i="4" l="1"/>
  <c r="B9615" i="4"/>
  <c r="A9615" i="4"/>
  <c r="C9617" i="4" l="1"/>
  <c r="B9616" i="4"/>
  <c r="A9616" i="4"/>
  <c r="C9618" i="4" l="1"/>
  <c r="A9617" i="4"/>
  <c r="B9617" i="4"/>
  <c r="C9619" i="4" l="1"/>
  <c r="B9618" i="4"/>
  <c r="A9618" i="4"/>
  <c r="C9620" i="4" l="1"/>
  <c r="A9619" i="4"/>
  <c r="B9619" i="4"/>
  <c r="C9621" i="4" l="1"/>
  <c r="B9620" i="4"/>
  <c r="A9620" i="4"/>
  <c r="C9622" i="4" l="1"/>
  <c r="A9621" i="4"/>
  <c r="B9621" i="4"/>
  <c r="C9623" i="4" l="1"/>
  <c r="A9622" i="4"/>
  <c r="B9622" i="4"/>
  <c r="C9624" i="4" l="1"/>
  <c r="B9623" i="4"/>
  <c r="A9623" i="4"/>
  <c r="C9625" i="4" l="1"/>
  <c r="A9624" i="4"/>
  <c r="B9624" i="4"/>
  <c r="C9626" i="4" l="1"/>
  <c r="B9625" i="4"/>
  <c r="A9625" i="4"/>
  <c r="C9627" i="4" l="1"/>
  <c r="A9626" i="4"/>
  <c r="B9626" i="4"/>
  <c r="C9628" i="4" l="1"/>
  <c r="B9627" i="4"/>
  <c r="A9627" i="4"/>
  <c r="C9629" i="4" l="1"/>
  <c r="B9628" i="4"/>
  <c r="A9628" i="4"/>
  <c r="C9630" i="4" l="1"/>
  <c r="A9629" i="4"/>
  <c r="B9629" i="4"/>
  <c r="C9631" i="4" l="1"/>
  <c r="B9630" i="4"/>
  <c r="A9630" i="4"/>
  <c r="C9632" i="4" l="1"/>
  <c r="B9631" i="4"/>
  <c r="A9631" i="4"/>
  <c r="C9633" i="4" l="1"/>
  <c r="B9632" i="4"/>
  <c r="A9632" i="4"/>
  <c r="C9634" i="4" l="1"/>
  <c r="A9633" i="4"/>
  <c r="B9633" i="4"/>
  <c r="C9635" i="4" l="1"/>
  <c r="A9634" i="4"/>
  <c r="B9634" i="4"/>
  <c r="C9636" i="4" l="1"/>
  <c r="B9635" i="4"/>
  <c r="A9635" i="4"/>
  <c r="C9637" i="4" l="1"/>
  <c r="A9636" i="4"/>
  <c r="B9636" i="4"/>
  <c r="C9638" i="4" l="1"/>
  <c r="A9637" i="4"/>
  <c r="B9637" i="4"/>
  <c r="C9639" i="4" l="1"/>
  <c r="A9638" i="4"/>
  <c r="B9638" i="4"/>
  <c r="C9640" i="4" l="1"/>
  <c r="B9639" i="4"/>
  <c r="A9639" i="4"/>
  <c r="C9641" i="4" l="1"/>
  <c r="B9640" i="4"/>
  <c r="A9640" i="4"/>
  <c r="C9642" i="4" l="1"/>
  <c r="B9641" i="4"/>
  <c r="A9641" i="4"/>
  <c r="C9643" i="4" l="1"/>
  <c r="B9642" i="4"/>
  <c r="A9642" i="4"/>
  <c r="C9644" i="4" l="1"/>
  <c r="B9643" i="4"/>
  <c r="A9643" i="4"/>
  <c r="C9645" i="4" l="1"/>
  <c r="A9644" i="4"/>
  <c r="B9644" i="4"/>
  <c r="C9646" i="4" l="1"/>
  <c r="A9645" i="4"/>
  <c r="B9645" i="4"/>
  <c r="C9647" i="4" l="1"/>
  <c r="A9646" i="4"/>
  <c r="B9646" i="4"/>
  <c r="C9648" i="4" l="1"/>
  <c r="B9647" i="4"/>
  <c r="A9647" i="4"/>
  <c r="C9649" i="4" l="1"/>
  <c r="B9648" i="4"/>
  <c r="A9648" i="4"/>
  <c r="C9650" i="4" l="1"/>
  <c r="A9649" i="4"/>
  <c r="B9649" i="4"/>
  <c r="C9651" i="4" l="1"/>
  <c r="A9650" i="4"/>
  <c r="B9650" i="4"/>
  <c r="C9652" i="4" l="1"/>
  <c r="B9651" i="4"/>
  <c r="A9651" i="4"/>
  <c r="C9653" i="4" l="1"/>
  <c r="A9652" i="4"/>
  <c r="B9652" i="4"/>
  <c r="C9654" i="4" l="1"/>
  <c r="A9653" i="4"/>
  <c r="B9653" i="4"/>
  <c r="C9655" i="4" l="1"/>
  <c r="A9654" i="4"/>
  <c r="B9654" i="4"/>
  <c r="C9656" i="4" l="1"/>
  <c r="B9655" i="4"/>
  <c r="A9655" i="4"/>
  <c r="C9657" i="4" l="1"/>
  <c r="B9656" i="4"/>
  <c r="A9656" i="4"/>
  <c r="C9658" i="4" l="1"/>
  <c r="A9657" i="4"/>
  <c r="B9657" i="4"/>
  <c r="C9659" i="4" l="1"/>
  <c r="A9658" i="4"/>
  <c r="B9658" i="4"/>
  <c r="C9660" i="4" l="1"/>
  <c r="B9659" i="4"/>
  <c r="A9659" i="4"/>
  <c r="C9661" i="4" l="1"/>
  <c r="B9660" i="4"/>
  <c r="A9660" i="4"/>
  <c r="C9662" i="4" l="1"/>
  <c r="A9661" i="4"/>
  <c r="B9661" i="4"/>
  <c r="C9663" i="4" l="1"/>
  <c r="B9662" i="4"/>
  <c r="A9662" i="4"/>
  <c r="B9663" i="4" l="1"/>
  <c r="A9663" i="4"/>
  <c r="C9664" i="4"/>
  <c r="C9665" i="4" l="1"/>
  <c r="B9664" i="4"/>
  <c r="A9664" i="4"/>
  <c r="C9666" i="4" l="1"/>
  <c r="A9665" i="4"/>
  <c r="B9665" i="4"/>
  <c r="C9667" i="4" l="1"/>
  <c r="A9666" i="4"/>
  <c r="B9666" i="4"/>
  <c r="C9668" i="4" l="1"/>
  <c r="B9667" i="4"/>
  <c r="A9667" i="4"/>
  <c r="C9669" i="4" l="1"/>
  <c r="B9668" i="4"/>
  <c r="A9668" i="4"/>
  <c r="C9670" i="4" l="1"/>
  <c r="A9669" i="4"/>
  <c r="B9669" i="4"/>
  <c r="C9671" i="4" l="1"/>
  <c r="A9670" i="4"/>
  <c r="B9670" i="4"/>
  <c r="C9672" i="4" l="1"/>
  <c r="B9671" i="4"/>
  <c r="A9671" i="4"/>
  <c r="C9673" i="4" l="1"/>
  <c r="B9672" i="4"/>
  <c r="A9672" i="4"/>
  <c r="C9674" i="4" l="1"/>
  <c r="A9673" i="4"/>
  <c r="B9673" i="4"/>
  <c r="C9675" i="4" l="1"/>
  <c r="A9674" i="4"/>
  <c r="B9674" i="4"/>
  <c r="C9676" i="4" l="1"/>
  <c r="B9675" i="4"/>
  <c r="A9675" i="4"/>
  <c r="C9677" i="4" l="1"/>
  <c r="A9676" i="4"/>
  <c r="B9676" i="4"/>
  <c r="C9678" i="4" l="1"/>
  <c r="A9677" i="4"/>
  <c r="B9677" i="4"/>
  <c r="C9679" i="4" l="1"/>
  <c r="A9678" i="4"/>
  <c r="B9678" i="4"/>
  <c r="C9680" i="4" l="1"/>
  <c r="B9679" i="4"/>
  <c r="A9679" i="4"/>
  <c r="C9681" i="4" l="1"/>
  <c r="B9680" i="4"/>
  <c r="A9680" i="4"/>
  <c r="C9682" i="4" l="1"/>
  <c r="A9681" i="4"/>
  <c r="B9681" i="4"/>
  <c r="C9683" i="4" l="1"/>
  <c r="B9682" i="4"/>
  <c r="A9682" i="4"/>
  <c r="C9684" i="4" l="1"/>
  <c r="B9683" i="4"/>
  <c r="A9683" i="4"/>
  <c r="C9685" i="4" l="1"/>
  <c r="A9684" i="4"/>
  <c r="B9684" i="4"/>
  <c r="C9686" i="4" l="1"/>
  <c r="A9685" i="4"/>
  <c r="B9685" i="4"/>
  <c r="C9687" i="4" l="1"/>
  <c r="A9686" i="4"/>
  <c r="B9686" i="4"/>
  <c r="C9688" i="4" l="1"/>
  <c r="B9687" i="4"/>
  <c r="A9687" i="4"/>
  <c r="C9689" i="4" l="1"/>
  <c r="B9688" i="4"/>
  <c r="A9688" i="4"/>
  <c r="C9690" i="4" l="1"/>
  <c r="A9689" i="4"/>
  <c r="B9689" i="4"/>
  <c r="C9691" i="4" l="1"/>
  <c r="A9690" i="4"/>
  <c r="B9690" i="4"/>
  <c r="C9692" i="4" l="1"/>
  <c r="B9691" i="4"/>
  <c r="A9691" i="4"/>
  <c r="C9693" i="4" l="1"/>
  <c r="A9692" i="4"/>
  <c r="B9692" i="4"/>
  <c r="C9694" i="4" l="1"/>
  <c r="A9693" i="4"/>
  <c r="B9693" i="4"/>
  <c r="C9695" i="4" l="1"/>
  <c r="A9694" i="4"/>
  <c r="B9694" i="4"/>
  <c r="C9696" i="4" l="1"/>
  <c r="B9695" i="4"/>
  <c r="A9695" i="4"/>
  <c r="C9697" i="4" l="1"/>
  <c r="B9696" i="4"/>
  <c r="A9696" i="4"/>
  <c r="C9698" i="4" l="1"/>
  <c r="B9697" i="4"/>
  <c r="A9697" i="4"/>
  <c r="C9699" i="4" l="1"/>
  <c r="A9698" i="4"/>
  <c r="B9698" i="4"/>
  <c r="C9700" i="4" l="1"/>
  <c r="B9699" i="4"/>
  <c r="A9699" i="4"/>
  <c r="C9701" i="4" l="1"/>
  <c r="A9700" i="4"/>
  <c r="B9700" i="4"/>
  <c r="C9702" i="4" l="1"/>
  <c r="A9701" i="4"/>
  <c r="B9701" i="4"/>
  <c r="C9703" i="4" l="1"/>
  <c r="A9702" i="4"/>
  <c r="B9702" i="4"/>
  <c r="C9704" i="4" l="1"/>
  <c r="B9703" i="4"/>
  <c r="A9703" i="4"/>
  <c r="C9705" i="4" l="1"/>
  <c r="B9704" i="4"/>
  <c r="A9704" i="4"/>
  <c r="C9706" i="4" l="1"/>
  <c r="B9705" i="4"/>
  <c r="A9705" i="4"/>
  <c r="C9707" i="4" l="1"/>
  <c r="A9706" i="4"/>
  <c r="B9706" i="4"/>
  <c r="C9708" i="4" l="1"/>
  <c r="B9707" i="4"/>
  <c r="A9707" i="4"/>
  <c r="C9709" i="4" l="1"/>
  <c r="B9708" i="4"/>
  <c r="A9708" i="4"/>
  <c r="C9710" i="4" l="1"/>
  <c r="A9709" i="4"/>
  <c r="B9709" i="4"/>
  <c r="C9711" i="4" l="1"/>
  <c r="A9710" i="4"/>
  <c r="B9710" i="4"/>
  <c r="C9712" i="4" l="1"/>
  <c r="B9711" i="4"/>
  <c r="A9711" i="4"/>
  <c r="C9713" i="4" l="1"/>
  <c r="A9712" i="4"/>
  <c r="B9712" i="4"/>
  <c r="C9714" i="4" l="1"/>
  <c r="A9713" i="4"/>
  <c r="B9713" i="4"/>
  <c r="C9715" i="4" l="1"/>
  <c r="B9714" i="4"/>
  <c r="A9714" i="4"/>
  <c r="C9716" i="4" l="1"/>
  <c r="A9715" i="4"/>
  <c r="B9715" i="4"/>
  <c r="C9717" i="4" l="1"/>
  <c r="A9716" i="4"/>
  <c r="B9716" i="4"/>
  <c r="C9718" i="4" l="1"/>
  <c r="B9717" i="4"/>
  <c r="A9717" i="4"/>
  <c r="C9719" i="4" l="1"/>
  <c r="B9718" i="4"/>
  <c r="A9718" i="4"/>
  <c r="C9720" i="4" l="1"/>
  <c r="A9719" i="4"/>
  <c r="B9719" i="4"/>
  <c r="C9721" i="4" l="1"/>
  <c r="A9720" i="4"/>
  <c r="B9720" i="4"/>
  <c r="C9722" i="4" l="1"/>
  <c r="A9721" i="4"/>
  <c r="B9721" i="4"/>
  <c r="C9723" i="4" l="1"/>
  <c r="B9722" i="4"/>
  <c r="A9722" i="4"/>
  <c r="C9724" i="4" l="1"/>
  <c r="A9723" i="4"/>
  <c r="B9723" i="4"/>
  <c r="C9725" i="4" l="1"/>
  <c r="A9724" i="4"/>
  <c r="B9724" i="4"/>
  <c r="C9726" i="4" l="1"/>
  <c r="B9725" i="4"/>
  <c r="A9725" i="4"/>
  <c r="C9727" i="4" l="1"/>
  <c r="B9726" i="4"/>
  <c r="A9726" i="4"/>
  <c r="A9727" i="4" l="1"/>
  <c r="C9728" i="4"/>
  <c r="B9727" i="4"/>
  <c r="C9729" i="4" l="1"/>
  <c r="A9728" i="4"/>
  <c r="B9728" i="4"/>
  <c r="C9730" i="4" l="1"/>
  <c r="A9729" i="4"/>
  <c r="B9729" i="4"/>
  <c r="C9731" i="4" l="1"/>
  <c r="B9730" i="4"/>
  <c r="A9730" i="4"/>
  <c r="C9732" i="4" l="1"/>
  <c r="A9731" i="4"/>
  <c r="B9731" i="4"/>
  <c r="C9733" i="4" l="1"/>
  <c r="B9732" i="4"/>
  <c r="A9732" i="4"/>
  <c r="C9734" i="4" l="1"/>
  <c r="B9733" i="4"/>
  <c r="A9733" i="4"/>
  <c r="C9735" i="4" l="1"/>
  <c r="B9734" i="4"/>
  <c r="A9734" i="4"/>
  <c r="C9736" i="4" l="1"/>
  <c r="A9735" i="4"/>
  <c r="B9735" i="4"/>
  <c r="C9737" i="4" l="1"/>
  <c r="A9736" i="4"/>
  <c r="B9736" i="4"/>
  <c r="A9737" i="4" l="1"/>
  <c r="B9737" i="4"/>
  <c r="C9738" i="4"/>
  <c r="C9739" i="4" l="1"/>
  <c r="B9738" i="4"/>
  <c r="A9738" i="4"/>
  <c r="C9740" i="4" l="1"/>
  <c r="A9739" i="4"/>
  <c r="B9739" i="4"/>
  <c r="C9741" i="4" l="1"/>
  <c r="B9740" i="4"/>
  <c r="A9740" i="4"/>
  <c r="C9742" i="4" l="1"/>
  <c r="B9741" i="4"/>
  <c r="A9741" i="4"/>
  <c r="C9743" i="4" l="1"/>
  <c r="B9742" i="4"/>
  <c r="A9742" i="4"/>
  <c r="C9744" i="4" l="1"/>
  <c r="A9743" i="4"/>
  <c r="B9743" i="4"/>
  <c r="C9745" i="4" l="1"/>
  <c r="A9744" i="4"/>
  <c r="B9744" i="4"/>
  <c r="C9746" i="4" l="1"/>
  <c r="A9745" i="4"/>
  <c r="B9745" i="4"/>
  <c r="C9747" i="4" l="1"/>
  <c r="B9746" i="4"/>
  <c r="A9746" i="4"/>
  <c r="C9748" i="4" l="1"/>
  <c r="A9747" i="4"/>
  <c r="B9747" i="4"/>
  <c r="C9749" i="4" l="1"/>
  <c r="A9748" i="4"/>
  <c r="B9748" i="4"/>
  <c r="C9750" i="4" l="1"/>
  <c r="B9749" i="4"/>
  <c r="A9749" i="4"/>
  <c r="C9751" i="4" l="1"/>
  <c r="B9750" i="4"/>
  <c r="A9750" i="4"/>
  <c r="C9752" i="4" l="1"/>
  <c r="A9751" i="4"/>
  <c r="B9751" i="4"/>
  <c r="C9753" i="4" l="1"/>
  <c r="A9752" i="4"/>
  <c r="B9752" i="4"/>
  <c r="C9754" i="4" l="1"/>
  <c r="A9753" i="4"/>
  <c r="B9753" i="4"/>
  <c r="C9755" i="4" l="1"/>
  <c r="B9754" i="4"/>
  <c r="A9754" i="4"/>
  <c r="C9756" i="4" l="1"/>
  <c r="A9755" i="4"/>
  <c r="B9755" i="4"/>
  <c r="C9757" i="4" l="1"/>
  <c r="A9756" i="4"/>
  <c r="B9756" i="4"/>
  <c r="C9758" i="4" l="1"/>
  <c r="A9757" i="4"/>
  <c r="B9757" i="4"/>
  <c r="C9759" i="4" l="1"/>
  <c r="B9758" i="4"/>
  <c r="A9758" i="4"/>
  <c r="C9760" i="4" l="1"/>
  <c r="A9759" i="4"/>
  <c r="B9759" i="4"/>
  <c r="C9761" i="4" l="1"/>
  <c r="B9760" i="4"/>
  <c r="A9760" i="4"/>
  <c r="C9762" i="4" l="1"/>
  <c r="B9761" i="4"/>
  <c r="A9761" i="4"/>
  <c r="C9763" i="4" l="1"/>
  <c r="B9762" i="4"/>
  <c r="A9762" i="4"/>
  <c r="C9764" i="4" l="1"/>
  <c r="B9763" i="4"/>
  <c r="A9763" i="4"/>
  <c r="C9765" i="4" l="1"/>
  <c r="B9764" i="4"/>
  <c r="A9764" i="4"/>
  <c r="C9766" i="4" l="1"/>
  <c r="B9765" i="4"/>
  <c r="A9765" i="4"/>
  <c r="C9767" i="4" l="1"/>
  <c r="A9766" i="4"/>
  <c r="B9766" i="4"/>
  <c r="C9768" i="4" l="1"/>
  <c r="A9767" i="4"/>
  <c r="B9767" i="4"/>
  <c r="C9769" i="4" l="1"/>
  <c r="A9768" i="4"/>
  <c r="B9768" i="4"/>
  <c r="C9770" i="4" l="1"/>
  <c r="B9769" i="4"/>
  <c r="A9769" i="4"/>
  <c r="C9771" i="4" l="1"/>
  <c r="A9770" i="4"/>
  <c r="B9770" i="4"/>
  <c r="C9772" i="4" l="1"/>
  <c r="B9771" i="4"/>
  <c r="A9771" i="4"/>
  <c r="C9773" i="4" l="1"/>
  <c r="B9772" i="4"/>
  <c r="A9772" i="4"/>
  <c r="C9774" i="4" l="1"/>
  <c r="B9773" i="4"/>
  <c r="A9773" i="4"/>
  <c r="C9775" i="4" l="1"/>
  <c r="A9774" i="4"/>
  <c r="B9774" i="4"/>
  <c r="C9776" i="4" l="1"/>
  <c r="A9775" i="4"/>
  <c r="B9775" i="4"/>
  <c r="C9777" i="4" l="1"/>
  <c r="B9776" i="4"/>
  <c r="A9776" i="4"/>
  <c r="C9778" i="4" l="1"/>
  <c r="B9777" i="4"/>
  <c r="A9777" i="4"/>
  <c r="C9779" i="4" l="1"/>
  <c r="A9778" i="4"/>
  <c r="B9778" i="4"/>
  <c r="C9780" i="4" l="1"/>
  <c r="A9779" i="4"/>
  <c r="B9779" i="4"/>
  <c r="C9781" i="4" l="1"/>
  <c r="A9780" i="4"/>
  <c r="B9780" i="4"/>
  <c r="C9782" i="4" l="1"/>
  <c r="B9781" i="4"/>
  <c r="A9781" i="4"/>
  <c r="C9783" i="4" l="1"/>
  <c r="A9782" i="4"/>
  <c r="B9782" i="4"/>
  <c r="C9784" i="4" l="1"/>
  <c r="B9783" i="4"/>
  <c r="A9783" i="4"/>
  <c r="C9785" i="4" l="1"/>
  <c r="B9784" i="4"/>
  <c r="A9784" i="4"/>
  <c r="C9786" i="4" l="1"/>
  <c r="B9785" i="4"/>
  <c r="A9785" i="4"/>
  <c r="C9787" i="4" l="1"/>
  <c r="A9786" i="4"/>
  <c r="B9786" i="4"/>
  <c r="C9788" i="4" l="1"/>
  <c r="A9787" i="4"/>
  <c r="B9787" i="4"/>
  <c r="C9789" i="4" l="1"/>
  <c r="A9788" i="4"/>
  <c r="B9788" i="4"/>
  <c r="C9790" i="4" l="1"/>
  <c r="B9789" i="4"/>
  <c r="A9789" i="4"/>
  <c r="C9791" i="4" l="1"/>
  <c r="A9790" i="4"/>
  <c r="B9790" i="4"/>
  <c r="C9792" i="4" l="1"/>
  <c r="B9791" i="4"/>
  <c r="A9791" i="4"/>
  <c r="C9793" i="4" l="1"/>
  <c r="B9792" i="4"/>
  <c r="A9792" i="4"/>
  <c r="C9794" i="4" l="1"/>
  <c r="B9793" i="4"/>
  <c r="A9793" i="4"/>
  <c r="C9795" i="4" l="1"/>
  <c r="A9794" i="4"/>
  <c r="B9794" i="4"/>
  <c r="C9796" i="4" l="1"/>
  <c r="A9795" i="4"/>
  <c r="B9795" i="4"/>
  <c r="C9797" i="4" l="1"/>
  <c r="A9796" i="4"/>
  <c r="B9796" i="4"/>
  <c r="C9798" i="4" l="1"/>
  <c r="B9797" i="4"/>
  <c r="A9797" i="4"/>
  <c r="C9799" i="4" l="1"/>
  <c r="A9798" i="4"/>
  <c r="B9798" i="4"/>
  <c r="C9800" i="4" l="1"/>
  <c r="B9799" i="4"/>
  <c r="A9799" i="4"/>
  <c r="C9801" i="4" l="1"/>
  <c r="B9800" i="4"/>
  <c r="A9800" i="4"/>
  <c r="C9802" i="4" l="1"/>
  <c r="A9801" i="4"/>
  <c r="B9801" i="4"/>
  <c r="C9803" i="4" l="1"/>
  <c r="B9802" i="4"/>
  <c r="A9802" i="4"/>
  <c r="C9804" i="4" l="1"/>
  <c r="B9803" i="4"/>
  <c r="A9803" i="4"/>
  <c r="C9805" i="4" l="1"/>
  <c r="A9804" i="4"/>
  <c r="B9804" i="4"/>
  <c r="C9806" i="4" l="1"/>
  <c r="B9805" i="4"/>
  <c r="A9805" i="4"/>
  <c r="C9807" i="4" l="1"/>
  <c r="A9806" i="4"/>
  <c r="B9806" i="4"/>
  <c r="C9808" i="4" l="1"/>
  <c r="B9807" i="4"/>
  <c r="A9807" i="4"/>
  <c r="C9809" i="4" l="1"/>
  <c r="A9808" i="4"/>
  <c r="B9808" i="4"/>
  <c r="C9810" i="4" l="1"/>
  <c r="A9809" i="4"/>
  <c r="B9809" i="4"/>
  <c r="C9811" i="4" l="1"/>
  <c r="A9810" i="4"/>
  <c r="B9810" i="4"/>
  <c r="C9812" i="4" l="1"/>
  <c r="B9811" i="4"/>
  <c r="A9811" i="4"/>
  <c r="C9813" i="4" l="1"/>
  <c r="A9812" i="4"/>
  <c r="B9812" i="4"/>
  <c r="C9814" i="4" l="1"/>
  <c r="B9813" i="4"/>
  <c r="A9813" i="4"/>
  <c r="A9814" i="4" l="1"/>
  <c r="B9814" i="4"/>
  <c r="C9815" i="4"/>
  <c r="C9816" i="4" l="1"/>
  <c r="B9815" i="4"/>
  <c r="A9815" i="4"/>
  <c r="C9817" i="4" l="1"/>
  <c r="A9816" i="4"/>
  <c r="B9816" i="4"/>
  <c r="C9818" i="4" l="1"/>
  <c r="B9817" i="4"/>
  <c r="A9817" i="4"/>
  <c r="C9819" i="4" l="1"/>
  <c r="A9818" i="4"/>
  <c r="B9818" i="4"/>
  <c r="C9820" i="4" l="1"/>
  <c r="A9819" i="4"/>
  <c r="B9819" i="4"/>
  <c r="C9821" i="4" l="1"/>
  <c r="B9820" i="4"/>
  <c r="A9820" i="4"/>
  <c r="C9822" i="4" l="1"/>
  <c r="A9821" i="4"/>
  <c r="B9821" i="4"/>
  <c r="C9823" i="4" l="1"/>
  <c r="A9822" i="4"/>
  <c r="B9822" i="4"/>
  <c r="C9824" i="4" l="1"/>
  <c r="A9823" i="4"/>
  <c r="B9823" i="4"/>
  <c r="C9825" i="4" l="1"/>
  <c r="A9824" i="4"/>
  <c r="B9824" i="4"/>
  <c r="C9826" i="4" l="1"/>
  <c r="B9825" i="4"/>
  <c r="A9825" i="4"/>
  <c r="C9827" i="4" l="1"/>
  <c r="A9826" i="4"/>
  <c r="B9826" i="4"/>
  <c r="C9828" i="4" l="1"/>
  <c r="A9827" i="4"/>
  <c r="B9827" i="4"/>
  <c r="C9829" i="4" l="1"/>
  <c r="A9828" i="4"/>
  <c r="B9828" i="4"/>
  <c r="C9830" i="4" l="1"/>
  <c r="B9829" i="4"/>
  <c r="A9829" i="4"/>
  <c r="C9831" i="4" l="1"/>
  <c r="A9830" i="4"/>
  <c r="B9830" i="4"/>
  <c r="C9832" i="4" l="1"/>
  <c r="A9831" i="4"/>
  <c r="B9831" i="4"/>
  <c r="C9833" i="4" l="1"/>
  <c r="A9832" i="4"/>
  <c r="B9832" i="4"/>
  <c r="C9834" i="4" l="1"/>
  <c r="B9833" i="4"/>
  <c r="A9833" i="4"/>
  <c r="C9835" i="4" l="1"/>
  <c r="A9834" i="4"/>
  <c r="B9834" i="4"/>
  <c r="C9836" i="4" l="1"/>
  <c r="B9835" i="4"/>
  <c r="A9835" i="4"/>
  <c r="C9837" i="4" l="1"/>
  <c r="B9836" i="4"/>
  <c r="A9836" i="4"/>
  <c r="C9838" i="4" l="1"/>
  <c r="B9837" i="4"/>
  <c r="A9837" i="4"/>
  <c r="C9839" i="4" l="1"/>
  <c r="A9838" i="4"/>
  <c r="B9838" i="4"/>
  <c r="C9840" i="4" l="1"/>
  <c r="B9839" i="4"/>
  <c r="A9839" i="4"/>
  <c r="C9841" i="4" l="1"/>
  <c r="A9840" i="4"/>
  <c r="B9840" i="4"/>
  <c r="C9842" i="4" l="1"/>
  <c r="B9841" i="4"/>
  <c r="A9841" i="4"/>
  <c r="C9843" i="4" l="1"/>
  <c r="A9842" i="4"/>
  <c r="B9842" i="4"/>
  <c r="C9844" i="4" l="1"/>
  <c r="B9843" i="4"/>
  <c r="A9843" i="4"/>
  <c r="C9845" i="4" l="1"/>
  <c r="B9844" i="4"/>
  <c r="A9844" i="4"/>
  <c r="C9846" i="4" l="1"/>
  <c r="B9845" i="4"/>
  <c r="A9845" i="4"/>
  <c r="B9846" i="4" l="1"/>
  <c r="A9846" i="4"/>
  <c r="C9847" i="4"/>
  <c r="C9848" i="4" l="1"/>
  <c r="A9847" i="4"/>
  <c r="B9847" i="4"/>
  <c r="C9849" i="4" l="1"/>
  <c r="A9848" i="4"/>
  <c r="B9848" i="4"/>
  <c r="C9850" i="4" l="1"/>
  <c r="B9849" i="4"/>
  <c r="A9849" i="4"/>
  <c r="C9851" i="4" l="1"/>
  <c r="A9850" i="4"/>
  <c r="B9850" i="4"/>
  <c r="C9852" i="4" l="1"/>
  <c r="B9851" i="4"/>
  <c r="A9851" i="4"/>
  <c r="C9853" i="4" l="1"/>
  <c r="B9852" i="4"/>
  <c r="A9852" i="4"/>
  <c r="C9854" i="4" l="1"/>
  <c r="B9853" i="4"/>
  <c r="A9853" i="4"/>
  <c r="C9855" i="4" l="1"/>
  <c r="A9854" i="4"/>
  <c r="B9854" i="4"/>
  <c r="C9856" i="4" l="1"/>
  <c r="A9855" i="4"/>
  <c r="B9855" i="4"/>
  <c r="C9857" i="4" l="1"/>
  <c r="B9856" i="4"/>
  <c r="A9856" i="4"/>
  <c r="C9858" i="4" l="1"/>
  <c r="B9857" i="4"/>
  <c r="A9857" i="4"/>
  <c r="C9859" i="4" l="1"/>
  <c r="A9858" i="4"/>
  <c r="B9858" i="4"/>
  <c r="C9860" i="4" l="1"/>
  <c r="B9859" i="4"/>
  <c r="A9859" i="4"/>
  <c r="C9861" i="4" l="1"/>
  <c r="B9860" i="4"/>
  <c r="A9860" i="4"/>
  <c r="C9862" i="4" l="1"/>
  <c r="B9861" i="4"/>
  <c r="A9861" i="4"/>
  <c r="C9863" i="4" l="1"/>
  <c r="A9862" i="4"/>
  <c r="B9862" i="4"/>
  <c r="C9864" i="4" l="1"/>
  <c r="A9863" i="4"/>
  <c r="B9863" i="4"/>
  <c r="C9865" i="4" l="1"/>
  <c r="A9864" i="4"/>
  <c r="B9864" i="4"/>
  <c r="C9866" i="4" l="1"/>
  <c r="B9865" i="4"/>
  <c r="A9865" i="4"/>
  <c r="C9867" i="4" l="1"/>
  <c r="B9866" i="4"/>
  <c r="A9866" i="4"/>
  <c r="C9868" i="4" l="1"/>
  <c r="A9867" i="4"/>
  <c r="B9867" i="4"/>
  <c r="C9869" i="4" l="1"/>
  <c r="B9868" i="4"/>
  <c r="A9868" i="4"/>
  <c r="C9870" i="4" l="1"/>
  <c r="B9869" i="4"/>
  <c r="A9869" i="4"/>
  <c r="C9871" i="4" l="1"/>
  <c r="B9870" i="4"/>
  <c r="A9870" i="4"/>
  <c r="C9872" i="4" l="1"/>
  <c r="A9871" i="4"/>
  <c r="B9871" i="4"/>
  <c r="C9873" i="4" l="1"/>
  <c r="A9872" i="4"/>
  <c r="B9872" i="4"/>
  <c r="C9874" i="4" l="1"/>
  <c r="B9873" i="4"/>
  <c r="A9873" i="4"/>
  <c r="C9875" i="4" l="1"/>
  <c r="A9874" i="4"/>
  <c r="B9874" i="4"/>
  <c r="C9876" i="4" l="1"/>
  <c r="B9875" i="4"/>
  <c r="A9875" i="4"/>
  <c r="C9877" i="4" l="1"/>
  <c r="B9876" i="4"/>
  <c r="A9876" i="4"/>
  <c r="C9878" i="4" l="1"/>
  <c r="B9877" i="4"/>
  <c r="A9877" i="4"/>
  <c r="A9878" i="4" l="1"/>
  <c r="C9879" i="4"/>
  <c r="B9878" i="4"/>
  <c r="C9880" i="4" l="1"/>
  <c r="A9879" i="4"/>
  <c r="B9879" i="4"/>
  <c r="C9881" i="4" l="1"/>
  <c r="B9880" i="4"/>
  <c r="A9880" i="4"/>
  <c r="C9882" i="4" l="1"/>
  <c r="B9881" i="4"/>
  <c r="A9881" i="4"/>
  <c r="C9883" i="4" l="1"/>
  <c r="A9882" i="4"/>
  <c r="B9882" i="4"/>
  <c r="C9884" i="4" l="1"/>
  <c r="A9883" i="4"/>
  <c r="B9883" i="4"/>
  <c r="C9885" i="4" l="1"/>
  <c r="B9884" i="4"/>
  <c r="A9884" i="4"/>
  <c r="C9886" i="4" l="1"/>
  <c r="A9885" i="4"/>
  <c r="B9885" i="4"/>
  <c r="C9887" i="4" l="1"/>
  <c r="A9886" i="4"/>
  <c r="B9886" i="4"/>
  <c r="C9888" i="4" l="1"/>
  <c r="A9887" i="4"/>
  <c r="B9887" i="4"/>
  <c r="C9889" i="4" l="1"/>
  <c r="A9888" i="4"/>
  <c r="B9888" i="4"/>
  <c r="C9890" i="4" l="1"/>
  <c r="B9889" i="4"/>
  <c r="A9889" i="4"/>
  <c r="C9891" i="4" l="1"/>
  <c r="A9890" i="4"/>
  <c r="B9890" i="4"/>
  <c r="C9892" i="4" l="1"/>
  <c r="A9891" i="4"/>
  <c r="B9891" i="4"/>
  <c r="C9893" i="4" l="1"/>
  <c r="B9892" i="4"/>
  <c r="A9892" i="4"/>
  <c r="C9894" i="4" l="1"/>
  <c r="B9893" i="4"/>
  <c r="A9893" i="4"/>
  <c r="C9895" i="4" l="1"/>
  <c r="A9894" i="4"/>
  <c r="B9894" i="4"/>
  <c r="C9896" i="4" l="1"/>
  <c r="B9895" i="4"/>
  <c r="A9895" i="4"/>
  <c r="C9897" i="4" l="1"/>
  <c r="B9896" i="4"/>
  <c r="A9896" i="4"/>
  <c r="C9898" i="4" l="1"/>
  <c r="A9897" i="4"/>
  <c r="B9897" i="4"/>
  <c r="C9899" i="4" l="1"/>
  <c r="A9898" i="4"/>
  <c r="B9898" i="4"/>
  <c r="C9900" i="4" l="1"/>
  <c r="A9899" i="4"/>
  <c r="B9899" i="4"/>
  <c r="C9901" i="4" l="1"/>
  <c r="A9900" i="4"/>
  <c r="B9900" i="4"/>
  <c r="C9902" i="4" l="1"/>
  <c r="B9901" i="4"/>
  <c r="A9901" i="4"/>
  <c r="C9903" i="4" l="1"/>
  <c r="A9902" i="4"/>
  <c r="B9902" i="4"/>
  <c r="C9904" i="4" l="1"/>
  <c r="B9903" i="4"/>
  <c r="A9903" i="4"/>
  <c r="C9905" i="4" l="1"/>
  <c r="A9904" i="4"/>
  <c r="B9904" i="4"/>
  <c r="C9906" i="4" l="1"/>
  <c r="B9905" i="4"/>
  <c r="A9905" i="4"/>
  <c r="C9907" i="4" l="1"/>
  <c r="A9906" i="4"/>
  <c r="B9906" i="4"/>
  <c r="C9908" i="4" l="1"/>
  <c r="A9907" i="4"/>
  <c r="B9907" i="4"/>
  <c r="C9909" i="4" l="1"/>
  <c r="B9908" i="4"/>
  <c r="A9908" i="4"/>
  <c r="C9910" i="4" l="1"/>
  <c r="B9909" i="4"/>
  <c r="A9909" i="4"/>
  <c r="B9910" i="4" l="1"/>
  <c r="A9910" i="4"/>
  <c r="C9911" i="4"/>
  <c r="C9912" i="4" l="1"/>
  <c r="B9911" i="4"/>
  <c r="A9911" i="4"/>
  <c r="C9913" i="4" l="1"/>
  <c r="A9912" i="4"/>
  <c r="B9912" i="4"/>
  <c r="C9914" i="4" l="1"/>
  <c r="B9913" i="4"/>
  <c r="A9913" i="4"/>
  <c r="C9915" i="4" l="1"/>
  <c r="A9914" i="4"/>
  <c r="B9914" i="4"/>
  <c r="C9916" i="4" l="1"/>
  <c r="A9915" i="4"/>
  <c r="B9915" i="4"/>
  <c r="C9917" i="4" l="1"/>
  <c r="B9916" i="4"/>
  <c r="A9916" i="4"/>
  <c r="C9918" i="4" l="1"/>
  <c r="B9917" i="4"/>
  <c r="A9917" i="4"/>
  <c r="C9919" i="4" l="1"/>
  <c r="A9918" i="4"/>
  <c r="B9918" i="4"/>
  <c r="C9920" i="4" l="1"/>
  <c r="A9919" i="4"/>
  <c r="B9919" i="4"/>
  <c r="C9921" i="4" l="1"/>
  <c r="A9920" i="4"/>
  <c r="B9920" i="4"/>
  <c r="C9922" i="4" l="1"/>
  <c r="B9921" i="4"/>
  <c r="A9921" i="4"/>
  <c r="C9923" i="4" l="1"/>
  <c r="A9922" i="4"/>
  <c r="B9922" i="4"/>
  <c r="C9924" i="4" l="1"/>
  <c r="A9923" i="4"/>
  <c r="B9923" i="4"/>
  <c r="C9925" i="4" l="1"/>
  <c r="B9924" i="4"/>
  <c r="A9924" i="4"/>
  <c r="C9926" i="4" l="1"/>
  <c r="B9925" i="4"/>
  <c r="A9925" i="4"/>
  <c r="C9927" i="4" l="1"/>
  <c r="A9926" i="4"/>
  <c r="B9926" i="4"/>
  <c r="C9928" i="4" l="1"/>
  <c r="A9927" i="4"/>
  <c r="B9927" i="4"/>
  <c r="C9929" i="4" l="1"/>
  <c r="B9928" i="4"/>
  <c r="A9928" i="4"/>
  <c r="C9930" i="4" l="1"/>
  <c r="B9929" i="4"/>
  <c r="A9929" i="4"/>
  <c r="C9931" i="4" l="1"/>
  <c r="A9930" i="4"/>
  <c r="B9930" i="4"/>
  <c r="C9932" i="4" l="1"/>
  <c r="A9931" i="4"/>
  <c r="B9931" i="4"/>
  <c r="C9933" i="4" l="1"/>
  <c r="A9932" i="4"/>
  <c r="B9932" i="4"/>
  <c r="C9934" i="4" l="1"/>
  <c r="A9933" i="4"/>
  <c r="B9933" i="4"/>
  <c r="C9935" i="4" l="1"/>
  <c r="A9934" i="4"/>
  <c r="B9934" i="4"/>
  <c r="C9936" i="4" l="1"/>
  <c r="B9935" i="4"/>
  <c r="A9935" i="4"/>
  <c r="C9937" i="4" l="1"/>
  <c r="B9936" i="4"/>
  <c r="A9936" i="4"/>
  <c r="C9938" i="4" l="1"/>
  <c r="B9937" i="4"/>
  <c r="A9937" i="4"/>
  <c r="C9939" i="4" l="1"/>
  <c r="B9938" i="4"/>
  <c r="A9938" i="4"/>
  <c r="C9940" i="4" l="1"/>
  <c r="B9939" i="4"/>
  <c r="A9939" i="4"/>
  <c r="C9941" i="4" l="1"/>
  <c r="B9940" i="4"/>
  <c r="A9940" i="4"/>
  <c r="C9942" i="4" l="1"/>
  <c r="B9941" i="4"/>
  <c r="A9941" i="4"/>
  <c r="A9942" i="4" l="1"/>
  <c r="C9943" i="4"/>
  <c r="B9942" i="4"/>
  <c r="C9944" i="4" l="1"/>
  <c r="A9943" i="4"/>
  <c r="B9943" i="4"/>
  <c r="C9945" i="4" l="1"/>
  <c r="A9944" i="4"/>
  <c r="B9944" i="4"/>
  <c r="C9946" i="4" l="1"/>
  <c r="B9945" i="4"/>
  <c r="A9945" i="4"/>
  <c r="C9947" i="4" l="1"/>
  <c r="A9946" i="4"/>
  <c r="B9946" i="4"/>
  <c r="C9948" i="4" l="1"/>
  <c r="B9947" i="4"/>
  <c r="A9947" i="4"/>
  <c r="C9949" i="4" l="1"/>
  <c r="B9948" i="4"/>
  <c r="A9948" i="4"/>
  <c r="C9950" i="4" l="1"/>
  <c r="B9949" i="4"/>
  <c r="A9949" i="4"/>
  <c r="C9951" i="4" l="1"/>
  <c r="B9950" i="4"/>
  <c r="A9950" i="4"/>
  <c r="C9952" i="4" l="1"/>
  <c r="A9951" i="4"/>
  <c r="B9951" i="4"/>
  <c r="C9953" i="4" l="1"/>
  <c r="A9952" i="4"/>
  <c r="B9952" i="4"/>
  <c r="C9954" i="4" l="1"/>
  <c r="A9953" i="4"/>
  <c r="B9953" i="4"/>
  <c r="C9955" i="4" l="1"/>
  <c r="A9954" i="4"/>
  <c r="B9954" i="4"/>
  <c r="C9956" i="4" l="1"/>
  <c r="B9955" i="4"/>
  <c r="A9955" i="4"/>
  <c r="C9957" i="4" l="1"/>
  <c r="B9956" i="4"/>
  <c r="A9956" i="4"/>
  <c r="C9958" i="4" l="1"/>
  <c r="B9957" i="4"/>
  <c r="A9957" i="4"/>
  <c r="C9959" i="4" l="1"/>
  <c r="A9958" i="4"/>
  <c r="B9958" i="4"/>
  <c r="C9960" i="4" l="1"/>
  <c r="A9959" i="4"/>
  <c r="B9959" i="4"/>
  <c r="C9961" i="4" l="1"/>
  <c r="A9960" i="4"/>
  <c r="B9960" i="4"/>
  <c r="C9962" i="4" l="1"/>
  <c r="A9961" i="4"/>
  <c r="B9961" i="4"/>
  <c r="C9963" i="4" l="1"/>
  <c r="B9962" i="4"/>
  <c r="A9962" i="4"/>
  <c r="C9964" i="4" l="1"/>
  <c r="A9963" i="4"/>
  <c r="B9963" i="4"/>
  <c r="C9965" i="4" l="1"/>
  <c r="B9964" i="4"/>
  <c r="A9964" i="4"/>
  <c r="C9966" i="4" l="1"/>
  <c r="B9965" i="4"/>
  <c r="A9965" i="4"/>
  <c r="C9967" i="4" l="1"/>
  <c r="B9966" i="4"/>
  <c r="A9966" i="4"/>
  <c r="C9968" i="4" l="1"/>
  <c r="B9967" i="4"/>
  <c r="A9967" i="4"/>
  <c r="C9969" i="4" l="1"/>
  <c r="B9968" i="4"/>
  <c r="A9968" i="4"/>
  <c r="C9970" i="4" l="1"/>
  <c r="B9969" i="4"/>
  <c r="A9969" i="4"/>
  <c r="C9971" i="4" l="1"/>
  <c r="B9970" i="4"/>
  <c r="A9970" i="4"/>
  <c r="C9972" i="4" l="1"/>
  <c r="A9971" i="4"/>
  <c r="B9971" i="4"/>
  <c r="C9973" i="4" l="1"/>
  <c r="B9972" i="4"/>
  <c r="A9972" i="4"/>
  <c r="C9974" i="4" l="1"/>
  <c r="B9973" i="4"/>
  <c r="A9973" i="4"/>
  <c r="A9974" i="4" l="1"/>
  <c r="B9974" i="4"/>
  <c r="C9975" i="4"/>
  <c r="C9976" i="4" l="1"/>
  <c r="B9975" i="4"/>
  <c r="A9975" i="4"/>
  <c r="C9977" i="4" l="1"/>
  <c r="A9976" i="4"/>
  <c r="B9976" i="4"/>
  <c r="C9978" i="4" l="1"/>
  <c r="A9977" i="4"/>
  <c r="B9977" i="4"/>
  <c r="C9979" i="4" l="1"/>
  <c r="B9978" i="4"/>
  <c r="A9978" i="4"/>
  <c r="C9980" i="4" l="1"/>
  <c r="A9979" i="4"/>
  <c r="B9979" i="4"/>
  <c r="C9981" i="4" l="1"/>
  <c r="A9980" i="4"/>
  <c r="B9980" i="4"/>
  <c r="C9982" i="4" l="1"/>
  <c r="A9981" i="4"/>
  <c r="B9981" i="4"/>
  <c r="C9983" i="4" l="1"/>
  <c r="B9982" i="4"/>
  <c r="A9982" i="4"/>
  <c r="C9984" i="4" l="1"/>
  <c r="A9983" i="4"/>
  <c r="B9983" i="4"/>
  <c r="C9985" i="4" l="1"/>
  <c r="A9984" i="4"/>
  <c r="B9984" i="4"/>
  <c r="C9986" i="4" l="1"/>
  <c r="B9985" i="4"/>
  <c r="A9985" i="4"/>
  <c r="C9987" i="4" l="1"/>
  <c r="B9986" i="4"/>
  <c r="A9986" i="4"/>
  <c r="C9988" i="4" l="1"/>
  <c r="A9987" i="4"/>
  <c r="B9987" i="4"/>
  <c r="C9989" i="4" l="1"/>
  <c r="A9988" i="4"/>
  <c r="B9988" i="4"/>
  <c r="C9990" i="4" l="1"/>
  <c r="B9989" i="4"/>
  <c r="A9989" i="4"/>
  <c r="C9991" i="4" l="1"/>
  <c r="B9990" i="4"/>
  <c r="A9990" i="4"/>
  <c r="C9992" i="4" l="1"/>
  <c r="A9991" i="4"/>
  <c r="B9991" i="4"/>
  <c r="C9993" i="4" l="1"/>
  <c r="A9992" i="4"/>
  <c r="B9992" i="4"/>
  <c r="C9994" i="4" l="1"/>
  <c r="B9993" i="4"/>
  <c r="A9993" i="4"/>
  <c r="C9995" i="4" l="1"/>
  <c r="B9994" i="4"/>
  <c r="A9994" i="4"/>
  <c r="C9996" i="4" l="1"/>
  <c r="A9995" i="4"/>
  <c r="B9995" i="4"/>
  <c r="C9997" i="4" l="1"/>
  <c r="A9996" i="4"/>
  <c r="B9996" i="4"/>
  <c r="C9998" i="4" l="1"/>
  <c r="A9997" i="4"/>
  <c r="B9997" i="4"/>
  <c r="C9999" i="4" l="1"/>
  <c r="B9998" i="4"/>
  <c r="A9998" i="4"/>
  <c r="C10000" i="4" l="1"/>
  <c r="A9999" i="4"/>
  <c r="B9999" i="4"/>
  <c r="C10001" i="4" l="1"/>
  <c r="A10000" i="4"/>
  <c r="B10000" i="4"/>
  <c r="C10002" i="4" l="1"/>
  <c r="A10001" i="4"/>
  <c r="B10001" i="4"/>
  <c r="A10002" i="4" l="1"/>
  <c r="B10002" i="4"/>
  <c r="C52" i="3" l="1"/>
  <c r="C51" i="3"/>
  <c r="D52" i="3"/>
  <c r="D51" i="3"/>
  <c r="D53" i="3" l="1"/>
  <c r="E55" i="3" s="1"/>
  <c r="D55" i="3" s="1"/>
  <c r="C53" i="3"/>
  <c r="B63" i="3"/>
  <c r="B65" i="3" s="1"/>
  <c r="B66" i="3" s="1"/>
  <c r="C62" i="3"/>
  <c r="C63" i="3"/>
  <c r="C65" i="3" s="1"/>
  <c r="C66" i="3" s="1"/>
  <c r="B55" i="3" l="1"/>
  <c r="C55" i="3" s="1"/>
  <c r="C57" i="3" s="1"/>
  <c r="D57" i="3"/>
  <c r="B62" i="3"/>
  <c r="C359" i="16"/>
  <c r="B64" i="3"/>
  <c r="B67" i="3" s="1"/>
  <c r="B68" i="3" s="1"/>
  <c r="C64" i="3"/>
  <c r="C67" i="3" s="1"/>
  <c r="B23" i="3"/>
  <c r="C730" i="16"/>
  <c r="C70" i="3" l="1"/>
  <c r="B70" i="3"/>
  <c r="C35" i="3" s="1"/>
  <c r="B71" i="3"/>
  <c r="M3" i="16"/>
  <c r="AA2" i="16" s="1"/>
  <c r="C260" i="16"/>
  <c r="C486" i="16"/>
  <c r="C312" i="16"/>
  <c r="C456" i="16"/>
  <c r="C284" i="16"/>
  <c r="C235" i="16"/>
  <c r="C666" i="16"/>
  <c r="C438" i="16"/>
  <c r="C412" i="16"/>
  <c r="C724" i="16"/>
  <c r="C241" i="16"/>
  <c r="C829" i="16"/>
  <c r="C991" i="16"/>
  <c r="C208" i="16"/>
  <c r="C89" i="16"/>
  <c r="C648" i="16"/>
  <c r="C293" i="16"/>
  <c r="C592" i="16"/>
  <c r="C226" i="16"/>
  <c r="C478" i="16"/>
  <c r="C946" i="16"/>
  <c r="C239" i="16"/>
  <c r="C961" i="16"/>
  <c r="C775" i="16"/>
  <c r="C823" i="16"/>
  <c r="C6" i="16"/>
  <c r="C445" i="16"/>
  <c r="C200" i="16"/>
  <c r="C424" i="16"/>
  <c r="C952" i="16"/>
  <c r="C790" i="16"/>
  <c r="C660" i="16"/>
  <c r="C640" i="16"/>
  <c r="C557" i="16"/>
  <c r="C269" i="16"/>
  <c r="C535" i="16"/>
  <c r="C548" i="16"/>
  <c r="C286" i="16"/>
  <c r="C427" i="16"/>
  <c r="C443" i="16"/>
  <c r="C890" i="16"/>
  <c r="C279" i="16"/>
  <c r="C337" i="16"/>
  <c r="C313" i="16"/>
  <c r="C688" i="16"/>
  <c r="C770" i="16"/>
  <c r="C115" i="16"/>
  <c r="C580" i="16"/>
  <c r="C809" i="16"/>
  <c r="C921" i="16"/>
  <c r="C222" i="16"/>
  <c r="C943" i="16"/>
  <c r="C905" i="16"/>
  <c r="C970" i="16"/>
  <c r="C892" i="16"/>
  <c r="C739" i="16"/>
  <c r="C501" i="16"/>
  <c r="C832" i="16"/>
  <c r="C610" i="16"/>
  <c r="C342" i="16"/>
  <c r="C871" i="16"/>
  <c r="C873" i="16"/>
  <c r="C77" i="16"/>
  <c r="C138" i="16"/>
  <c r="C690" i="16"/>
  <c r="C936" i="16"/>
  <c r="C242" i="16"/>
  <c r="C236" i="16"/>
  <c r="C452" i="16"/>
  <c r="C430" i="16"/>
  <c r="C304" i="16"/>
  <c r="C751" i="16"/>
  <c r="C536" i="16"/>
  <c r="C681" i="16"/>
  <c r="C19" i="16"/>
  <c r="C101" i="16"/>
  <c r="C483" i="16"/>
  <c r="C132" i="16"/>
  <c r="C954" i="16"/>
  <c r="C85" i="16"/>
  <c r="C638" i="16"/>
  <c r="C999" i="16"/>
  <c r="C34" i="16"/>
  <c r="C414" i="16"/>
  <c r="C587" i="16"/>
  <c r="C466" i="16"/>
  <c r="C782" i="16"/>
  <c r="C618" i="16"/>
  <c r="C331" i="16"/>
  <c r="C689" i="16"/>
  <c r="C692" i="16"/>
  <c r="C676" i="16"/>
  <c r="C919" i="16"/>
  <c r="C567" i="16"/>
  <c r="C914" i="16"/>
  <c r="C294" i="16"/>
  <c r="C351" i="16"/>
  <c r="C467" i="16"/>
  <c r="C162" i="16"/>
  <c r="C590" i="16"/>
  <c r="C381" i="16"/>
  <c r="C597" i="16"/>
  <c r="C459" i="16"/>
  <c r="C187" i="16"/>
  <c r="C884" i="16"/>
  <c r="C541" i="16"/>
  <c r="C907" i="16"/>
  <c r="C685" i="16"/>
  <c r="C714" i="16"/>
  <c r="C161" i="16"/>
  <c r="C789" i="16"/>
  <c r="C150" i="16"/>
  <c r="C494" i="16"/>
  <c r="C778" i="16"/>
  <c r="C387" i="16"/>
  <c r="C977" i="16"/>
  <c r="C887" i="16"/>
  <c r="C838" i="16"/>
  <c r="C595" i="16"/>
  <c r="C715" i="16"/>
  <c r="C774" i="16"/>
  <c r="C14" i="16"/>
  <c r="C42" i="16"/>
  <c r="C506" i="16"/>
  <c r="C576" i="16"/>
  <c r="C327" i="16"/>
  <c r="C941" i="16"/>
  <c r="C380" i="16"/>
  <c r="C175" i="16"/>
  <c r="C741" i="16"/>
  <c r="C415" i="16"/>
  <c r="C547" i="16"/>
  <c r="C79" i="16"/>
  <c r="C614" i="16"/>
  <c r="C91" i="16"/>
  <c r="C870" i="16"/>
  <c r="C189" i="16"/>
  <c r="C291" i="16"/>
  <c r="C144" i="16"/>
  <c r="C143" i="16"/>
  <c r="C568" i="16"/>
  <c r="C719" i="16"/>
  <c r="C92" i="16"/>
  <c r="C975" i="16"/>
  <c r="C866" i="16"/>
  <c r="C350" i="16"/>
  <c r="C223" i="16"/>
  <c r="C843" i="16"/>
  <c r="C599" i="16"/>
  <c r="C309" i="16"/>
  <c r="C38" i="16"/>
  <c r="C502" i="16"/>
  <c r="C90" i="16"/>
  <c r="C686" i="16"/>
  <c r="C509" i="16"/>
  <c r="C827" i="16"/>
  <c r="C835" i="16"/>
  <c r="C216" i="16"/>
  <c r="C589" i="16"/>
  <c r="C588" i="16"/>
  <c r="C80" i="16"/>
  <c r="C406" i="16"/>
  <c r="C408" i="16"/>
  <c r="C399" i="16"/>
  <c r="C906" i="16"/>
  <c r="C73" i="16"/>
  <c r="C1000" i="16"/>
  <c r="C980" i="16"/>
  <c r="C721" i="16"/>
  <c r="C157" i="16"/>
  <c r="C228" i="16"/>
  <c r="C566" i="16"/>
  <c r="C704" i="16"/>
  <c r="C71" i="16"/>
  <c r="C315" i="16"/>
  <c r="C232" i="16"/>
  <c r="C777" i="16"/>
  <c r="C268" i="16"/>
  <c r="C864" i="16"/>
  <c r="C626" i="16"/>
  <c r="C635" i="16"/>
  <c r="C13" i="16"/>
  <c r="C140" i="16"/>
  <c r="C426" i="16"/>
  <c r="C449" i="16"/>
  <c r="C306" i="16"/>
  <c r="C962" i="16"/>
  <c r="C682" i="16"/>
  <c r="C238" i="16"/>
  <c r="C957" i="16"/>
  <c r="C434" i="16"/>
  <c r="C677" i="16"/>
  <c r="C392" i="16"/>
  <c r="C488" i="16"/>
  <c r="C299" i="16"/>
  <c r="C401" i="16"/>
  <c r="C668" i="16"/>
  <c r="C796" i="16"/>
  <c r="C807" i="16"/>
  <c r="C910" i="16"/>
  <c r="C930" i="16"/>
  <c r="C210" i="16"/>
  <c r="C786" i="16"/>
  <c r="C191" i="16"/>
  <c r="C934" i="16"/>
  <c r="C167" i="16"/>
  <c r="C583" i="16"/>
  <c r="C148" i="16"/>
  <c r="C125" i="16"/>
  <c r="C86" i="16"/>
  <c r="C561" i="16"/>
  <c r="C334" i="16"/>
  <c r="C316" i="16"/>
  <c r="C141" i="16"/>
  <c r="C613" i="16"/>
  <c r="C160" i="16"/>
  <c r="C75" i="16"/>
  <c r="C20" i="16"/>
  <c r="C471" i="16"/>
  <c r="C152" i="16"/>
  <c r="C201" i="16"/>
  <c r="C188" i="16"/>
  <c r="C182" i="16"/>
  <c r="C30" i="16"/>
  <c r="C105" i="16"/>
  <c r="C932" i="16"/>
  <c r="C755" i="16"/>
  <c r="C367" i="16"/>
  <c r="C231" i="16"/>
  <c r="C978" i="16"/>
  <c r="C433" i="16"/>
  <c r="C419" i="16"/>
  <c r="C507" i="16"/>
  <c r="C220" i="16"/>
  <c r="C634" i="16"/>
  <c r="C54" i="16"/>
  <c r="C251" i="16"/>
  <c r="C654" i="16"/>
  <c r="C765" i="16"/>
  <c r="C674" i="16"/>
  <c r="C709" i="16"/>
  <c r="C520" i="16"/>
  <c r="C500" i="16"/>
  <c r="C702" i="16"/>
  <c r="C60" i="16"/>
  <c r="C926" i="16"/>
  <c r="C493" i="16"/>
  <c r="C793" i="16"/>
  <c r="C9" i="16"/>
  <c r="C533" i="16"/>
  <c r="C900" i="16"/>
  <c r="C665" i="16"/>
  <c r="C55" i="16"/>
  <c r="C810" i="16"/>
  <c r="C33" i="16"/>
  <c r="C447" i="16"/>
  <c r="C444" i="16"/>
  <c r="C265" i="16"/>
  <c r="C470" i="16"/>
  <c r="C302" i="16"/>
  <c r="C156" i="16"/>
  <c r="C643" i="16"/>
  <c r="C423" i="16"/>
  <c r="C363" i="16"/>
  <c r="C899" i="16"/>
  <c r="C615" i="16"/>
  <c r="C546" i="16"/>
  <c r="C455" i="16"/>
  <c r="C882" i="16"/>
  <c r="C738" i="16"/>
  <c r="C99" i="16"/>
  <c r="C422" i="16"/>
  <c r="C398" i="16"/>
  <c r="C951" i="16"/>
  <c r="C939" i="16"/>
  <c r="C822" i="16"/>
  <c r="C310" i="16"/>
  <c r="C656" i="16"/>
  <c r="C339" i="16"/>
  <c r="C846" i="16"/>
  <c r="C451" i="16"/>
  <c r="C898" i="16"/>
  <c r="C404" i="16"/>
  <c r="C489" i="16"/>
  <c r="C842" i="16"/>
  <c r="C68" i="16"/>
  <c r="C202" i="16"/>
  <c r="C728" i="16"/>
  <c r="C534" i="16"/>
  <c r="C574" i="16"/>
  <c r="C126" i="16"/>
  <c r="C830" i="16"/>
  <c r="C573" i="16"/>
  <c r="C658" i="16"/>
  <c r="C46" i="16"/>
  <c r="C343" i="16"/>
  <c r="C621" i="16"/>
  <c r="C620" i="16"/>
  <c r="C184" i="16"/>
  <c r="C338" i="16"/>
  <c r="C247" i="16"/>
  <c r="C45" i="16"/>
  <c r="C532" i="16"/>
  <c r="C17" i="16"/>
  <c r="C207" i="16"/>
  <c r="C98" i="16"/>
  <c r="C151" i="16"/>
  <c r="C670" i="16"/>
  <c r="C769" i="16"/>
  <c r="C1002" i="16"/>
  <c r="C700" i="16"/>
  <c r="C684" i="16"/>
  <c r="C177" i="16"/>
  <c r="C465" i="16"/>
  <c r="C378" i="16"/>
  <c r="C446" i="16"/>
  <c r="C881" i="16"/>
  <c r="C168" i="16"/>
  <c r="C556" i="16"/>
  <c r="C411" i="16"/>
  <c r="C805" i="16"/>
  <c r="C558" i="16"/>
  <c r="C255" i="16"/>
  <c r="C820" i="16"/>
  <c r="C833" i="16"/>
  <c r="C602" i="16"/>
  <c r="C225" i="16"/>
  <c r="C278" i="16"/>
  <c r="C326" i="16"/>
  <c r="C649" i="16"/>
  <c r="C463" i="16"/>
  <c r="C886" i="16"/>
  <c r="C314" i="16"/>
  <c r="C41" i="16"/>
  <c r="C32" i="16"/>
  <c r="C460" i="16"/>
  <c r="C437" i="16"/>
  <c r="C211" i="16"/>
  <c r="C706" i="16"/>
  <c r="C468" i="16"/>
  <c r="C357" i="16"/>
  <c r="C245" i="16"/>
  <c r="C863" i="16"/>
  <c r="C425" i="16"/>
  <c r="C524" i="16"/>
  <c r="C792" i="16"/>
  <c r="C229" i="16"/>
  <c r="C703" i="16"/>
  <c r="C819" i="16"/>
  <c r="C806" i="16"/>
  <c r="C956" i="16"/>
  <c r="C933" i="16"/>
  <c r="C366" i="16"/>
  <c r="C893" i="16"/>
  <c r="C859" i="16"/>
  <c r="C51" i="16"/>
  <c r="C515" i="16"/>
  <c r="C114" i="16"/>
  <c r="C855" i="16"/>
  <c r="C48" i="16"/>
  <c r="C11" i="16"/>
  <c r="C475" i="16"/>
  <c r="C155" i="16"/>
  <c r="C97" i="16"/>
  <c r="C784" i="16"/>
  <c r="C453" i="16"/>
  <c r="C657" i="16"/>
  <c r="C355" i="16"/>
  <c r="C442" i="16"/>
  <c r="C697" i="16"/>
  <c r="C72" i="16"/>
  <c r="C748" i="16"/>
  <c r="C199" i="16"/>
  <c r="C569" i="16"/>
  <c r="C389" i="16"/>
  <c r="C606" i="16"/>
  <c r="C762" i="16"/>
  <c r="C307" i="16"/>
  <c r="C87" i="16"/>
  <c r="C989" i="16"/>
  <c r="C8" i="16"/>
  <c r="C813" i="16"/>
  <c r="C512" i="16"/>
  <c r="C652" i="16"/>
  <c r="C868" i="16"/>
  <c r="C503" i="16"/>
  <c r="C543" i="16"/>
  <c r="C525" i="16"/>
  <c r="C137" i="16"/>
  <c r="C431" i="16"/>
  <c r="C395" i="16"/>
  <c r="C985" i="16"/>
  <c r="C103" i="16"/>
  <c r="C990" i="16"/>
  <c r="C565" i="16"/>
  <c r="C664" i="16"/>
  <c r="C816" i="16"/>
  <c r="C270" i="16"/>
  <c r="C529" i="16"/>
  <c r="C394" i="16"/>
  <c r="C519" i="16"/>
  <c r="C540" i="16"/>
  <c r="C737" i="16"/>
  <c r="C373" i="16"/>
  <c r="C349" i="16"/>
  <c r="C377" i="16"/>
  <c r="C135" i="16"/>
  <c r="C671" i="16"/>
  <c r="C735" i="16"/>
  <c r="C183" i="16"/>
  <c r="C96" i="16"/>
  <c r="C290" i="16"/>
  <c r="C328" i="16"/>
  <c r="C865" i="16"/>
  <c r="C329" i="16"/>
  <c r="C332" i="16"/>
  <c r="C482" i="16"/>
  <c r="C400" i="16"/>
  <c r="C116" i="16"/>
  <c r="C23" i="16"/>
  <c r="C522" i="16"/>
  <c r="C83" i="16"/>
  <c r="C828" i="16"/>
  <c r="C981" i="16"/>
  <c r="C361" i="16"/>
  <c r="C266" i="16"/>
  <c r="C997" i="16"/>
  <c r="C996" i="16"/>
  <c r="C344" i="16"/>
  <c r="C938" i="16"/>
  <c r="C186" i="16"/>
  <c r="C637" i="16"/>
  <c r="C994" i="16"/>
  <c r="C781" i="16"/>
  <c r="C808" i="16"/>
  <c r="C687" i="16"/>
  <c r="C292" i="16"/>
  <c r="C382" i="16"/>
  <c r="C205" i="16"/>
  <c r="C111" i="16"/>
  <c r="C918" i="16"/>
  <c r="C240" i="16"/>
  <c r="C785" i="16"/>
  <c r="C69" i="16"/>
  <c r="C491" i="16"/>
  <c r="C281" i="16"/>
  <c r="C852" i="16"/>
  <c r="C65" i="16"/>
  <c r="C487" i="16"/>
  <c r="C67" i="16"/>
  <c r="C880" i="16"/>
  <c r="C667" i="16"/>
  <c r="C53" i="16"/>
  <c r="C646" i="16"/>
  <c r="C711" i="16"/>
  <c r="C971" i="16"/>
  <c r="C498" i="16"/>
  <c r="C948" i="16"/>
  <c r="C436" i="16"/>
  <c r="C854" i="16"/>
  <c r="C362" i="16"/>
  <c r="C118" i="16"/>
  <c r="C154" i="16"/>
  <c r="C440" i="16"/>
  <c r="C562" i="16"/>
  <c r="C716" i="16"/>
  <c r="C218" i="16"/>
  <c r="C591" i="16"/>
  <c r="C849" i="16"/>
  <c r="C705" i="16"/>
  <c r="C942" i="16"/>
  <c r="C586" i="16"/>
  <c r="C628" i="16"/>
  <c r="C636" i="16"/>
  <c r="C12" i="16"/>
  <c r="C277" i="16"/>
  <c r="C391" i="16"/>
  <c r="C867" i="16"/>
  <c r="C129" i="16"/>
  <c r="C622" i="16"/>
  <c r="C22" i="16"/>
  <c r="C421" i="16"/>
  <c r="C84" i="16"/>
  <c r="C397" i="16"/>
  <c r="C821" i="16"/>
  <c r="C418" i="16"/>
  <c r="C801" i="16"/>
  <c r="C95" i="16"/>
  <c r="C604" i="16"/>
  <c r="C655" i="16"/>
  <c r="C407" i="16"/>
  <c r="C348" i="16"/>
  <c r="C891" i="16"/>
  <c r="C911" i="16"/>
  <c r="C950" i="16"/>
  <c r="C916" i="16"/>
  <c r="C113" i="16"/>
  <c r="C983" i="16"/>
  <c r="C39" i="16"/>
  <c r="C947" i="16"/>
  <c r="C794" i="16"/>
  <c r="C230" i="16"/>
  <c r="C318" i="16"/>
  <c r="C59" i="16"/>
  <c r="C757" i="16"/>
  <c r="C124" i="16"/>
  <c r="C901" i="16"/>
  <c r="C575" i="16"/>
  <c r="C259" i="16"/>
  <c r="C712" i="16"/>
  <c r="C969" i="16"/>
  <c r="C472" i="16"/>
  <c r="C374" i="16"/>
  <c r="C825" i="16"/>
  <c r="C272" i="16"/>
  <c r="C639" i="16"/>
  <c r="C66" i="16"/>
  <c r="C521" i="16"/>
  <c r="C308" i="16"/>
  <c r="C473" i="16"/>
  <c r="C403" i="16"/>
  <c r="C70" i="16"/>
  <c r="C102" i="16"/>
  <c r="C246" i="16"/>
  <c r="C375" i="16"/>
  <c r="C136" i="16"/>
  <c r="C912" i="16"/>
  <c r="C145" i="16"/>
  <c r="C354" i="16"/>
  <c r="C346" i="16"/>
  <c r="C180" i="16"/>
  <c r="C319" i="16"/>
  <c r="C847" i="16"/>
  <c r="C244" i="16"/>
  <c r="C213" i="16"/>
  <c r="C462" i="16"/>
  <c r="C662" i="16"/>
  <c r="C252" i="16"/>
  <c r="C405" i="16"/>
  <c r="C81" i="16"/>
  <c r="C335" i="16"/>
  <c r="C837" i="16"/>
  <c r="C836" i="16"/>
  <c r="C432" i="16"/>
  <c r="C988" i="16"/>
  <c r="C743" i="16"/>
  <c r="C771" i="16"/>
  <c r="C323" i="16"/>
  <c r="C192" i="16"/>
  <c r="C818" i="16"/>
  <c r="C584" i="16"/>
  <c r="C913" i="16"/>
  <c r="C365" i="16"/>
  <c r="C364" i="16"/>
  <c r="C345" i="16"/>
  <c r="C480" i="16"/>
  <c r="C282" i="16"/>
  <c r="C254" i="16"/>
  <c r="C128" i="16"/>
  <c r="C631" i="16"/>
  <c r="C644" i="16"/>
  <c r="C601" i="16"/>
  <c r="C37" i="16"/>
  <c r="C563" i="16"/>
  <c r="C311" i="16"/>
  <c r="C149" i="16"/>
  <c r="C779" i="16"/>
  <c r="C650" i="16"/>
  <c r="C215" i="16"/>
  <c r="C763" i="16"/>
  <c r="C768" i="16"/>
  <c r="C798" i="16"/>
  <c r="C633" i="16"/>
  <c r="C457" i="16"/>
  <c r="C44" i="16"/>
  <c r="C632" i="16"/>
  <c r="C596" i="16"/>
  <c r="C47" i="16"/>
  <c r="C653" i="16"/>
  <c r="C221" i="16"/>
  <c r="C679" i="16"/>
  <c r="C28" i="16"/>
  <c r="C642" i="16"/>
  <c r="C734" i="16"/>
  <c r="C732" i="16"/>
  <c r="C929" i="16"/>
  <c r="C518" i="16"/>
  <c r="C275" i="16"/>
  <c r="C935" i="16"/>
  <c r="C609" i="16"/>
  <c r="C317" i="16"/>
  <c r="C973" i="16"/>
  <c r="C248" i="16"/>
  <c r="C214" i="16"/>
  <c r="C110" i="16"/>
  <c r="C40" i="16"/>
  <c r="C49" i="16"/>
  <c r="C549" i="16"/>
  <c r="C641" i="16"/>
  <c r="C627" i="16"/>
  <c r="C369" i="16"/>
  <c r="C481" i="16"/>
  <c r="C964" i="16"/>
  <c r="C764" i="16"/>
  <c r="C542" i="16"/>
  <c r="C903" i="16"/>
  <c r="C352" i="16"/>
  <c r="C420" i="16"/>
  <c r="C731" i="16"/>
  <c r="C691" i="16"/>
  <c r="C984" i="16"/>
  <c r="C289" i="16"/>
  <c r="C122" i="16"/>
  <c r="C477" i="16"/>
  <c r="C659" i="16"/>
  <c r="C577" i="16"/>
  <c r="C851" i="16"/>
  <c r="C896" i="16"/>
  <c r="C29" i="16"/>
  <c r="C264" i="16"/>
  <c r="C979" i="16"/>
  <c r="C877" i="16"/>
  <c r="C572" i="16"/>
  <c r="C510" i="16"/>
  <c r="C386" i="16"/>
  <c r="C497" i="16"/>
  <c r="C723" i="16"/>
  <c r="C889" i="16"/>
  <c r="C594" i="16"/>
  <c r="C619" i="16"/>
  <c r="C25" i="16"/>
  <c r="C178" i="16"/>
  <c r="C417" i="16"/>
  <c r="C441" i="16"/>
  <c r="C297" i="16"/>
  <c r="C190" i="16"/>
  <c r="C744" i="16"/>
  <c r="C949" i="16"/>
  <c r="C107" i="16"/>
  <c r="C528" i="16"/>
  <c r="C504" i="16"/>
  <c r="C100" i="16"/>
  <c r="C379" i="16"/>
  <c r="C630" i="16"/>
  <c r="C490" i="16"/>
  <c r="C967" i="16"/>
  <c r="C384" i="16"/>
  <c r="C707" i="16"/>
  <c r="C253" i="16"/>
  <c r="C663" i="16"/>
  <c r="C726" i="16"/>
  <c r="C998" i="16"/>
  <c r="C812" i="16"/>
  <c r="C173" i="16"/>
  <c r="C276" i="16"/>
  <c r="C701" i="16"/>
  <c r="C250" i="16"/>
  <c r="C720" i="16"/>
  <c r="C224" i="16"/>
  <c r="C736" i="16"/>
  <c r="C749" i="16"/>
  <c r="C212" i="16"/>
  <c r="C322" i="16"/>
  <c r="C330" i="16"/>
  <c r="C965" i="16"/>
  <c r="C917" i="16"/>
  <c r="C58" i="16"/>
  <c r="C745" i="16"/>
  <c r="C607" i="16"/>
  <c r="C672" i="16"/>
  <c r="C131" i="16"/>
  <c r="C18" i="16"/>
  <c r="C797" i="16"/>
  <c r="C617" i="16"/>
  <c r="C353" i="16"/>
  <c r="C233" i="16"/>
  <c r="C879" i="16"/>
  <c r="C904" i="16"/>
  <c r="C908" i="16"/>
  <c r="C271" i="16"/>
  <c r="C559" i="16"/>
  <c r="C356" i="16"/>
  <c r="C995" i="16"/>
  <c r="C955" i="16"/>
  <c r="C972" i="16"/>
  <c r="C347" i="16"/>
  <c r="C539" i="16"/>
  <c r="C514" i="16"/>
  <c r="C742" i="16"/>
  <c r="C747" i="16"/>
  <c r="C52" i="16"/>
  <c r="C937" i="16"/>
  <c r="C611" i="16"/>
  <c r="C698" i="16"/>
  <c r="C127" i="16"/>
  <c r="C531" i="16"/>
  <c r="C600" i="16"/>
  <c r="C402" i="16"/>
  <c r="C987" i="16"/>
  <c r="C479" i="16"/>
  <c r="C645" i="16"/>
  <c r="E4" i="16"/>
  <c r="C803" i="16"/>
  <c r="C876" i="16"/>
  <c r="C571" i="16"/>
  <c r="C725" i="16"/>
  <c r="C1003" i="16"/>
  <c r="C10" i="16"/>
  <c r="C368" i="16"/>
  <c r="C324" i="16"/>
  <c r="C857" i="16"/>
  <c r="C800" i="16"/>
  <c r="C139" i="16"/>
  <c r="C647" i="16"/>
  <c r="C267" i="16"/>
  <c r="C623" i="16"/>
  <c r="C435" i="16"/>
  <c r="C651" i="16"/>
  <c r="C578" i="16"/>
  <c r="C695" i="16"/>
  <c r="C746" i="16"/>
  <c r="C968" i="16"/>
  <c r="C593" i="16"/>
  <c r="C300" i="16"/>
  <c r="C109" i="16"/>
  <c r="C883" i="16"/>
  <c r="C429" i="16"/>
  <c r="C185" i="16"/>
  <c r="C376" i="16"/>
  <c r="C729" i="16"/>
  <c r="C62" i="16"/>
  <c r="C544" i="16"/>
  <c r="C673" i="16"/>
  <c r="C895" i="16"/>
  <c r="C88" i="16"/>
  <c r="C130" i="16"/>
  <c r="C550" i="16"/>
  <c r="C179" i="16"/>
  <c r="C261" i="16"/>
  <c r="C848" i="16"/>
  <c r="C123" i="16"/>
  <c r="C390" i="16"/>
  <c r="C804" i="16"/>
  <c r="C409" i="16"/>
  <c r="C888" i="16"/>
  <c r="C537" i="16"/>
  <c r="C538" i="16"/>
  <c r="C552" i="16"/>
  <c r="C320" i="16"/>
  <c r="C923" i="16"/>
  <c r="C117" i="16"/>
  <c r="C754" i="16"/>
  <c r="C718" i="16"/>
  <c r="C526" i="16"/>
  <c r="C516" i="16"/>
  <c r="C104" i="16"/>
  <c r="C164" i="16"/>
  <c r="C944" i="16"/>
  <c r="C171" i="16"/>
  <c r="C922" i="16"/>
  <c r="C219" i="16"/>
  <c r="C840" i="16"/>
  <c r="C257" i="16"/>
  <c r="C780" i="16"/>
  <c r="C554" i="16"/>
  <c r="C694" i="16"/>
  <c r="C761" i="16"/>
  <c r="C485" i="16"/>
  <c r="C280" i="16"/>
  <c r="C287" i="16"/>
  <c r="C783" i="16"/>
  <c r="C791" i="16"/>
  <c r="C844" i="16"/>
  <c r="C383" i="16"/>
  <c r="C661" i="16"/>
  <c r="C758" i="16"/>
  <c r="C237" i="16"/>
  <c r="C582" i="16"/>
  <c r="C448" i="16"/>
  <c r="C283" i="16"/>
  <c r="C119" i="16"/>
  <c r="C759" i="16"/>
  <c r="C298" i="16"/>
  <c r="C945" i="16"/>
  <c r="C564" i="16"/>
  <c r="C766" i="16"/>
  <c r="C555" i="16"/>
  <c r="C517" i="16"/>
  <c r="C953" i="16"/>
  <c r="C710" i="16"/>
  <c r="C958" i="16"/>
  <c r="C16" i="16"/>
  <c r="C94" i="16"/>
  <c r="C603" i="16"/>
  <c r="C986" i="16"/>
  <c r="C454" i="16"/>
  <c r="C727" i="16"/>
  <c r="C875" i="16"/>
  <c r="C513" i="16"/>
  <c r="C120" i="16"/>
  <c r="C523" i="16"/>
  <c r="C795" i="16"/>
  <c r="C410" i="16"/>
  <c r="C860" i="16"/>
  <c r="C285" i="16"/>
  <c r="C227" i="16"/>
  <c r="C340" i="16"/>
  <c r="C295" i="16"/>
  <c r="C35" i="16"/>
  <c r="C36" i="16"/>
  <c r="C194" i="16"/>
  <c r="C624" i="16"/>
  <c r="C153" i="16"/>
  <c r="C966" i="16"/>
  <c r="C305" i="16"/>
  <c r="C753" i="16"/>
  <c r="C50" i="16"/>
  <c r="C476" i="16"/>
  <c r="C959" i="16"/>
  <c r="C413" i="16"/>
  <c r="C834" i="16"/>
  <c r="C7" i="16"/>
  <c r="C197" i="16"/>
  <c r="C370" i="16"/>
  <c r="C696" i="16"/>
  <c r="C196" i="16"/>
  <c r="C862" i="16"/>
  <c r="C885" i="16"/>
  <c r="C273" i="16"/>
  <c r="C874" i="16"/>
  <c r="C788" i="16"/>
  <c r="C773" i="16"/>
  <c r="C570" i="16"/>
  <c r="C336" i="16"/>
  <c r="C717" i="16"/>
  <c r="C393" i="16"/>
  <c r="C234" i="16"/>
  <c r="C815" i="16"/>
  <c r="C839" i="16"/>
  <c r="C625" i="16"/>
  <c r="C341" i="16"/>
  <c r="C296" i="16"/>
  <c r="C814" i="16"/>
  <c r="C5" i="16"/>
  <c r="C121" i="16"/>
  <c r="C262" i="16"/>
  <c r="C484" i="16"/>
  <c r="C64" i="16"/>
  <c r="C333" i="16"/>
  <c r="C371" i="16"/>
  <c r="C767" i="16"/>
  <c r="C496" i="16"/>
  <c r="C845" i="16"/>
  <c r="C93" i="16"/>
  <c r="C508" i="16"/>
  <c r="C474" i="16"/>
  <c r="C372" i="16"/>
  <c r="C699" i="16"/>
  <c r="C733" i="16"/>
  <c r="C856" i="16"/>
  <c r="C61" i="16"/>
  <c r="C669" i="16"/>
  <c r="C325" i="16"/>
  <c r="C360" i="16"/>
  <c r="C172" i="16"/>
  <c r="C195" i="16"/>
  <c r="C675" i="16"/>
  <c r="C21" i="16"/>
  <c r="C752" i="16"/>
  <c r="C428" i="16"/>
  <c r="C388" i="16"/>
  <c r="C826" i="16"/>
  <c r="C680" i="16"/>
  <c r="C169" i="16"/>
  <c r="C106" i="16"/>
  <c r="C579" i="16"/>
  <c r="C976" i="16"/>
  <c r="C74" i="16"/>
  <c r="C209" i="16"/>
  <c r="C274" i="16"/>
  <c r="C551" i="16"/>
  <c r="C165" i="16"/>
  <c r="C713" i="16"/>
  <c r="C693" i="16"/>
  <c r="C258" i="16"/>
  <c r="C27" i="16"/>
  <c r="C174" i="16"/>
  <c r="C553" i="16"/>
  <c r="C853" i="16"/>
  <c r="C31" i="16"/>
  <c r="C301" i="16"/>
  <c r="C458" i="16"/>
  <c r="C897" i="16"/>
  <c r="C831" i="16"/>
  <c r="C869" i="16"/>
  <c r="C927" i="16"/>
  <c r="C159" i="16"/>
  <c r="C461" i="16"/>
  <c r="C263" i="16"/>
  <c r="C181" i="16"/>
  <c r="C963" i="16"/>
  <c r="C902" i="16"/>
  <c r="C678" i="16"/>
  <c r="C450" i="16"/>
  <c r="C560" i="16"/>
  <c r="C1001" i="16"/>
  <c r="C464" i="16"/>
  <c r="C26" i="16"/>
  <c r="C928" i="16"/>
  <c r="C530" i="16"/>
  <c r="C909" i="16"/>
  <c r="C940" i="16"/>
  <c r="C256" i="16"/>
  <c r="C585" i="16"/>
  <c r="C750" i="16"/>
  <c r="C920" i="16"/>
  <c r="C108" i="16"/>
  <c r="C545" i="16"/>
  <c r="C24" i="16"/>
  <c r="C894" i="16"/>
  <c r="C817" i="16"/>
  <c r="C56" i="16"/>
  <c r="C581" i="16"/>
  <c r="C787" i="16"/>
  <c r="C193" i="16"/>
  <c r="C78" i="16"/>
  <c r="C799" i="16"/>
  <c r="C824" i="16"/>
  <c r="C982" i="16"/>
  <c r="C683" i="16"/>
  <c r="C605" i="16"/>
  <c r="C176" i="16"/>
  <c r="C358" i="16"/>
  <c r="C872" i="16"/>
  <c r="C924" i="16"/>
  <c r="C416" i="16"/>
  <c r="C722" i="16"/>
  <c r="C112" i="16"/>
  <c r="C396" i="16"/>
  <c r="C992" i="16"/>
  <c r="C134" i="16"/>
  <c r="C492" i="16"/>
  <c r="C133" i="16"/>
  <c r="C203" i="16"/>
  <c r="C708" i="16"/>
  <c r="C811" i="16"/>
  <c r="C527" i="16"/>
  <c r="C166" i="16"/>
  <c r="C915" i="16"/>
  <c r="C146" i="16"/>
  <c r="C925" i="16"/>
  <c r="C249" i="16"/>
  <c r="C993" i="16"/>
  <c r="C772" i="16"/>
  <c r="C288" i="16"/>
  <c r="C15" i="16"/>
  <c r="C495" i="16"/>
  <c r="C612" i="16"/>
  <c r="C469" i="16"/>
  <c r="C974" i="16"/>
  <c r="C204" i="16"/>
  <c r="C321" i="16"/>
  <c r="C385" i="16"/>
  <c r="C158" i="16"/>
  <c r="C57" i="16"/>
  <c r="C960" i="16"/>
  <c r="C303" i="16"/>
  <c r="C511" i="16"/>
  <c r="C147" i="16"/>
  <c r="C82" i="16"/>
  <c r="C163" i="16"/>
  <c r="C776" i="16"/>
  <c r="C499" i="16"/>
  <c r="C629" i="16"/>
  <c r="C63" i="16"/>
  <c r="C756" i="16"/>
  <c r="C217" i="16"/>
  <c r="C142" i="16"/>
  <c r="C861" i="16"/>
  <c r="C740" i="16"/>
  <c r="C850" i="16"/>
  <c r="C170" i="16"/>
  <c r="C878" i="16"/>
  <c r="C598" i="16"/>
  <c r="C760" i="16"/>
  <c r="C76" i="16"/>
  <c r="C505" i="16"/>
  <c r="C841" i="16"/>
  <c r="C858" i="16"/>
  <c r="C608" i="16"/>
  <c r="C43" i="16"/>
  <c r="C802" i="16"/>
  <c r="C616" i="16"/>
  <c r="C439" i="16"/>
  <c r="C198" i="16"/>
  <c r="C206" i="16"/>
  <c r="C931" i="16"/>
  <c r="E243" i="16"/>
  <c r="B24" i="3"/>
  <c r="B69" i="3"/>
  <c r="B26" i="3" s="1"/>
  <c r="C69" i="3"/>
  <c r="C68" i="3"/>
  <c r="D730" i="16"/>
  <c r="E730" i="16"/>
  <c r="D359" i="16"/>
  <c r="E359" i="16"/>
  <c r="Z2" i="16" l="1"/>
  <c r="B19" i="3"/>
  <c r="G45" i="8" s="1"/>
  <c r="AB2" i="16"/>
  <c r="F730" i="16"/>
  <c r="G730" i="16" s="1"/>
  <c r="F359" i="16"/>
  <c r="G359" i="16" s="1"/>
  <c r="D198" i="16"/>
  <c r="E505" i="16"/>
  <c r="D861" i="16"/>
  <c r="E163" i="16"/>
  <c r="E385" i="16"/>
  <c r="D288" i="16"/>
  <c r="D527" i="16"/>
  <c r="D396" i="16"/>
  <c r="E605" i="16"/>
  <c r="E581" i="16"/>
  <c r="D869" i="16"/>
  <c r="D209" i="16"/>
  <c r="D388" i="16"/>
  <c r="D325" i="16"/>
  <c r="D508" i="16"/>
  <c r="D484" i="16"/>
  <c r="E839" i="16"/>
  <c r="E788" i="16"/>
  <c r="E197" i="16"/>
  <c r="D194" i="16"/>
  <c r="E322" i="16"/>
  <c r="E384" i="16"/>
  <c r="E107" i="16"/>
  <c r="D25" i="16"/>
  <c r="D29" i="16"/>
  <c r="E984" i="16"/>
  <c r="D964" i="16"/>
  <c r="E110" i="16"/>
  <c r="E518" i="16"/>
  <c r="D653" i="16"/>
  <c r="E768" i="16"/>
  <c r="D37" i="16"/>
  <c r="D345" i="16"/>
  <c r="E771" i="16"/>
  <c r="E87" i="16"/>
  <c r="E155" i="16"/>
  <c r="E706" i="16"/>
  <c r="E463" i="16"/>
  <c r="D225" i="16"/>
  <c r="E255" i="16"/>
  <c r="E556" i="16"/>
  <c r="D378" i="16"/>
  <c r="E700" i="16"/>
  <c r="E151" i="16"/>
  <c r="D532" i="16"/>
  <c r="D184" i="16"/>
  <c r="D46" i="16"/>
  <c r="D126" i="16"/>
  <c r="D202" i="16"/>
  <c r="D404" i="16"/>
  <c r="E339" i="16"/>
  <c r="E939" i="16"/>
  <c r="E99" i="16"/>
  <c r="D546" i="16"/>
  <c r="D423" i="16"/>
  <c r="D470" i="16"/>
  <c r="E33" i="16"/>
  <c r="E900" i="16"/>
  <c r="E493" i="16"/>
  <c r="D500" i="16"/>
  <c r="D765" i="16"/>
  <c r="E634" i="16"/>
  <c r="E433" i="16"/>
  <c r="D755" i="16"/>
  <c r="D182" i="16"/>
  <c r="D471" i="16"/>
  <c r="E613" i="16"/>
  <c r="E561" i="16"/>
  <c r="D583" i="16"/>
  <c r="D786" i="16"/>
  <c r="D807" i="16"/>
  <c r="D299" i="16"/>
  <c r="E434" i="16"/>
  <c r="D962" i="16"/>
  <c r="D140" i="16"/>
  <c r="D864" i="16"/>
  <c r="D315" i="16"/>
  <c r="E228" i="16"/>
  <c r="E1000" i="16"/>
  <c r="E408" i="16"/>
  <c r="E589" i="16"/>
  <c r="E509" i="16"/>
  <c r="D38" i="16"/>
  <c r="D223" i="16"/>
  <c r="D92" i="16"/>
  <c r="D415" i="16"/>
  <c r="E941" i="16"/>
  <c r="E42" i="16"/>
  <c r="D595" i="16"/>
  <c r="D387" i="16"/>
  <c r="D789" i="16"/>
  <c r="D907" i="16"/>
  <c r="E459" i="16"/>
  <c r="E162" i="16"/>
  <c r="D914" i="16"/>
  <c r="E692" i="16"/>
  <c r="D782" i="16"/>
  <c r="D34" i="16"/>
  <c r="D954" i="16"/>
  <c r="D19" i="16"/>
  <c r="E304" i="16"/>
  <c r="D242" i="16"/>
  <c r="D77" i="16"/>
  <c r="E43" i="16"/>
  <c r="E878" i="16"/>
  <c r="D63" i="16"/>
  <c r="E303" i="16"/>
  <c r="D469" i="16"/>
  <c r="D925" i="16"/>
  <c r="D133" i="16"/>
  <c r="D924" i="16"/>
  <c r="E799" i="16"/>
  <c r="D301" i="16"/>
  <c r="D713" i="16"/>
  <c r="E675" i="16"/>
  <c r="D733" i="16"/>
  <c r="D767" i="16"/>
  <c r="E814" i="16"/>
  <c r="E717" i="16"/>
  <c r="E862" i="16"/>
  <c r="D959" i="16"/>
  <c r="E305" i="16"/>
  <c r="E340" i="16"/>
  <c r="E410" i="16"/>
  <c r="D986" i="16"/>
  <c r="D353" i="16"/>
  <c r="E726" i="16"/>
  <c r="E379" i="16"/>
  <c r="D297" i="16"/>
  <c r="D723" i="16"/>
  <c r="D572" i="16"/>
  <c r="D659" i="16"/>
  <c r="E352" i="16"/>
  <c r="D317" i="16"/>
  <c r="D642" i="16"/>
  <c r="E44" i="16"/>
  <c r="E779" i="16"/>
  <c r="D128" i="16"/>
  <c r="D584" i="16"/>
  <c r="E836" i="16"/>
  <c r="D72" i="16"/>
  <c r="E610" i="16"/>
  <c r="E222" i="16"/>
  <c r="D439" i="16"/>
  <c r="D608" i="16"/>
  <c r="E76" i="16"/>
  <c r="E170" i="16"/>
  <c r="E142" i="16"/>
  <c r="D629" i="16"/>
  <c r="D82" i="16"/>
  <c r="E960" i="16"/>
  <c r="D321" i="16"/>
  <c r="D612" i="16"/>
  <c r="D772" i="16"/>
  <c r="E146" i="16"/>
  <c r="D811" i="16"/>
  <c r="E492" i="16"/>
  <c r="E112" i="16"/>
  <c r="E872" i="16"/>
  <c r="E683" i="16"/>
  <c r="E78" i="16"/>
  <c r="E56" i="16"/>
  <c r="E545" i="16"/>
  <c r="D585" i="16"/>
  <c r="E530" i="16"/>
  <c r="E1001" i="16"/>
  <c r="D902" i="16"/>
  <c r="E461" i="16"/>
  <c r="D831" i="16"/>
  <c r="D31" i="16"/>
  <c r="D27" i="16"/>
  <c r="D165" i="16"/>
  <c r="D74" i="16"/>
  <c r="D169" i="16"/>
  <c r="D428" i="16"/>
  <c r="E195" i="16"/>
  <c r="E669" i="16"/>
  <c r="E699" i="16"/>
  <c r="D93" i="16"/>
  <c r="E371" i="16"/>
  <c r="E262" i="16"/>
  <c r="D296" i="16"/>
  <c r="D815" i="16"/>
  <c r="D336" i="16"/>
  <c r="D874" i="16"/>
  <c r="D196" i="16"/>
  <c r="D7" i="16"/>
  <c r="D476" i="16"/>
  <c r="E966" i="16"/>
  <c r="D36" i="16"/>
  <c r="E227" i="16"/>
  <c r="E795" i="16"/>
  <c r="D875" i="16"/>
  <c r="E603" i="16"/>
  <c r="D710" i="16"/>
  <c r="D766" i="16"/>
  <c r="D759" i="16"/>
  <c r="E582" i="16"/>
  <c r="D383" i="16"/>
  <c r="E287" i="16"/>
  <c r="E694" i="16"/>
  <c r="D840" i="16"/>
  <c r="E944" i="16"/>
  <c r="E526" i="16"/>
  <c r="D923" i="16"/>
  <c r="D537" i="16"/>
  <c r="E390" i="16"/>
  <c r="D179" i="16"/>
  <c r="D895" i="16"/>
  <c r="D729" i="16"/>
  <c r="D883" i="16"/>
  <c r="E968" i="16"/>
  <c r="E651" i="16"/>
  <c r="E647" i="16"/>
  <c r="D324" i="16"/>
  <c r="D725" i="16"/>
  <c r="E402" i="16"/>
  <c r="D698" i="16"/>
  <c r="E747" i="16"/>
  <c r="D347" i="16"/>
  <c r="D356" i="16"/>
  <c r="E904" i="16"/>
  <c r="E617" i="16"/>
  <c r="E672" i="16"/>
  <c r="D917" i="16"/>
  <c r="D212" i="16"/>
  <c r="D720" i="16"/>
  <c r="D173" i="16"/>
  <c r="D663" i="16"/>
  <c r="D967" i="16"/>
  <c r="E100" i="16"/>
  <c r="D949" i="16"/>
  <c r="D441" i="16"/>
  <c r="E619" i="16"/>
  <c r="D497" i="16"/>
  <c r="D877" i="16"/>
  <c r="D896" i="16"/>
  <c r="E477" i="16"/>
  <c r="E691" i="16"/>
  <c r="E903" i="16"/>
  <c r="D481" i="16"/>
  <c r="D549" i="16"/>
  <c r="D214" i="16"/>
  <c r="E609" i="16"/>
  <c r="D929" i="16"/>
  <c r="D28" i="16"/>
  <c r="E47" i="16"/>
  <c r="E457" i="16"/>
  <c r="E763" i="16"/>
  <c r="D149" i="16"/>
  <c r="D601" i="16"/>
  <c r="D254" i="16"/>
  <c r="D364" i="16"/>
  <c r="D818" i="16"/>
  <c r="D743" i="16"/>
  <c r="E837" i="16"/>
  <c r="D252" i="16"/>
  <c r="D244" i="16"/>
  <c r="D346" i="16"/>
  <c r="E136" i="16"/>
  <c r="E70" i="16"/>
  <c r="D521" i="16"/>
  <c r="E825" i="16"/>
  <c r="D712" i="16"/>
  <c r="E124" i="16"/>
  <c r="D230" i="16"/>
  <c r="E983" i="16"/>
  <c r="E911" i="16"/>
  <c r="E655" i="16"/>
  <c r="E418" i="16"/>
  <c r="E421" i="16"/>
  <c r="D867" i="16"/>
  <c r="D636" i="16"/>
  <c r="E705" i="16"/>
  <c r="D716" i="16"/>
  <c r="D118" i="16"/>
  <c r="E948" i="16"/>
  <c r="D646" i="16"/>
  <c r="E67" i="16"/>
  <c r="E281" i="16"/>
  <c r="E240" i="16"/>
  <c r="D382" i="16"/>
  <c r="E781" i="16"/>
  <c r="E938" i="16"/>
  <c r="E266" i="16"/>
  <c r="E83" i="16"/>
  <c r="D400" i="16"/>
  <c r="E865" i="16"/>
  <c r="E183" i="16"/>
  <c r="E377" i="16"/>
  <c r="E540" i="16"/>
  <c r="D270" i="16"/>
  <c r="D990" i="16"/>
  <c r="E431" i="16"/>
  <c r="E503" i="16"/>
  <c r="D813" i="16"/>
  <c r="D307" i="16"/>
  <c r="E569" i="16"/>
  <c r="D697" i="16"/>
  <c r="E453" i="16"/>
  <c r="E475" i="16"/>
  <c r="E114" i="16"/>
  <c r="D893" i="16"/>
  <c r="E806" i="16"/>
  <c r="E792" i="16"/>
  <c r="D245" i="16"/>
  <c r="E211" i="16"/>
  <c r="D41" i="16"/>
  <c r="E649" i="16"/>
  <c r="E602" i="16"/>
  <c r="E558" i="16"/>
  <c r="E168" i="16"/>
  <c r="E465" i="16"/>
  <c r="D1002" i="16"/>
  <c r="D98" i="16"/>
  <c r="D45" i="16"/>
  <c r="E620" i="16"/>
  <c r="E658" i="16"/>
  <c r="E574" i="16"/>
  <c r="D68" i="16"/>
  <c r="E898" i="16"/>
  <c r="D656" i="16"/>
  <c r="D951" i="16"/>
  <c r="E738" i="16"/>
  <c r="D615" i="16"/>
  <c r="D643" i="16"/>
  <c r="D265" i="16"/>
  <c r="D810" i="16"/>
  <c r="E533" i="16"/>
  <c r="D926" i="16"/>
  <c r="D520" i="16"/>
  <c r="E654" i="16"/>
  <c r="D220" i="16"/>
  <c r="D978" i="16"/>
  <c r="D932" i="16"/>
  <c r="E188" i="16"/>
  <c r="E20" i="16"/>
  <c r="E141" i="16"/>
  <c r="D86" i="16"/>
  <c r="D167" i="16"/>
  <c r="D210" i="16"/>
  <c r="E796" i="16"/>
  <c r="D488" i="16"/>
  <c r="E957" i="16"/>
  <c r="E306" i="16"/>
  <c r="D13" i="16"/>
  <c r="D268" i="16"/>
  <c r="D71" i="16"/>
  <c r="D157" i="16"/>
  <c r="E73" i="16"/>
  <c r="E406" i="16"/>
  <c r="E216" i="16"/>
  <c r="D686" i="16"/>
  <c r="E309" i="16"/>
  <c r="D350" i="16"/>
  <c r="D719" i="16"/>
  <c r="D291" i="16"/>
  <c r="D614" i="16"/>
  <c r="D741" i="16"/>
  <c r="D327" i="16"/>
  <c r="D14" i="16"/>
  <c r="D838" i="16"/>
  <c r="D778" i="16"/>
  <c r="D161" i="16"/>
  <c r="D541" i="16"/>
  <c r="D597" i="16"/>
  <c r="D467" i="16"/>
  <c r="D567" i="16"/>
  <c r="D689" i="16"/>
  <c r="E466" i="16"/>
  <c r="E999" i="16"/>
  <c r="E132" i="16"/>
  <c r="D681" i="16"/>
  <c r="E430" i="16"/>
  <c r="E936" i="16"/>
  <c r="E873" i="16"/>
  <c r="E832" i="16"/>
  <c r="D970" i="16"/>
  <c r="E921" i="16"/>
  <c r="D770" i="16"/>
  <c r="E279" i="16"/>
  <c r="D286" i="16"/>
  <c r="D557" i="16"/>
  <c r="D952" i="16"/>
  <c r="D6" i="16"/>
  <c r="D239" i="16"/>
  <c r="D592" i="16"/>
  <c r="E208" i="16"/>
  <c r="D724" i="16"/>
  <c r="E235" i="16"/>
  <c r="E486" i="16"/>
  <c r="E892" i="16"/>
  <c r="E115" i="16"/>
  <c r="E337" i="16"/>
  <c r="D427" i="16"/>
  <c r="D269" i="16"/>
  <c r="E790" i="16"/>
  <c r="D445" i="16"/>
  <c r="E961" i="16"/>
  <c r="D226" i="16"/>
  <c r="D89" i="16"/>
  <c r="E241" i="16"/>
  <c r="E666" i="16"/>
  <c r="E312" i="16"/>
  <c r="E206" i="16"/>
  <c r="E802" i="16"/>
  <c r="E841" i="16"/>
  <c r="E598" i="16"/>
  <c r="D740" i="16"/>
  <c r="D756" i="16"/>
  <c r="E776" i="16"/>
  <c r="E511" i="16"/>
  <c r="E158" i="16"/>
  <c r="D974" i="16"/>
  <c r="E15" i="16"/>
  <c r="E249" i="16"/>
  <c r="E166" i="16"/>
  <c r="E203" i="16"/>
  <c r="D992" i="16"/>
  <c r="E416" i="16"/>
  <c r="E176" i="16"/>
  <c r="D824" i="16"/>
  <c r="D787" i="16"/>
  <c r="D894" i="16"/>
  <c r="E920" i="16"/>
  <c r="D940" i="16"/>
  <c r="D26" i="16"/>
  <c r="E450" i="16"/>
  <c r="E181" i="16"/>
  <c r="E927" i="16"/>
  <c r="E458" i="16"/>
  <c r="E553" i="16"/>
  <c r="D693" i="16"/>
  <c r="E274" i="16"/>
  <c r="D579" i="16"/>
  <c r="D826" i="16"/>
  <c r="E21" i="16"/>
  <c r="E360" i="16"/>
  <c r="E856" i="16"/>
  <c r="D474" i="16"/>
  <c r="E496" i="16"/>
  <c r="D64" i="16"/>
  <c r="D5" i="16"/>
  <c r="D625" i="16"/>
  <c r="E393" i="16"/>
  <c r="E773" i="16"/>
  <c r="E885" i="16"/>
  <c r="E370" i="16"/>
  <c r="E413" i="16"/>
  <c r="E753" i="16"/>
  <c r="E624" i="16"/>
  <c r="D295" i="16"/>
  <c r="E860" i="16"/>
  <c r="D120" i="16"/>
  <c r="D454" i="16"/>
  <c r="D16" i="16"/>
  <c r="D517" i="16"/>
  <c r="D945" i="16"/>
  <c r="D283" i="16"/>
  <c r="E758" i="16"/>
  <c r="D791" i="16"/>
  <c r="D485" i="16"/>
  <c r="D780" i="16"/>
  <c r="D922" i="16"/>
  <c r="E104" i="16"/>
  <c r="E754" i="16"/>
  <c r="E552" i="16"/>
  <c r="D409" i="16"/>
  <c r="E848" i="16"/>
  <c r="E130" i="16"/>
  <c r="E544" i="16"/>
  <c r="D185" i="16"/>
  <c r="E300" i="16"/>
  <c r="D695" i="16"/>
  <c r="E623" i="16"/>
  <c r="E800" i="16"/>
  <c r="E10" i="16"/>
  <c r="E876" i="16"/>
  <c r="D479" i="16"/>
  <c r="D531" i="16"/>
  <c r="E937" i="16"/>
  <c r="D514" i="16"/>
  <c r="E955" i="16"/>
  <c r="E271" i="16"/>
  <c r="D233" i="16"/>
  <c r="D18" i="16"/>
  <c r="D745" i="16"/>
  <c r="D330" i="16"/>
  <c r="D736" i="16"/>
  <c r="E701" i="16"/>
  <c r="E998" i="16"/>
  <c r="E707" i="16"/>
  <c r="D630" i="16"/>
  <c r="E528" i="16"/>
  <c r="D190" i="16"/>
  <c r="E178" i="16"/>
  <c r="D889" i="16"/>
  <c r="D510" i="16"/>
  <c r="E264" i="16"/>
  <c r="D577" i="16"/>
  <c r="D289" i="16"/>
  <c r="E420" i="16"/>
  <c r="D764" i="16"/>
  <c r="E627" i="16"/>
  <c r="E40" i="16"/>
  <c r="E973" i="16"/>
  <c r="E275" i="16"/>
  <c r="E734" i="16"/>
  <c r="E221" i="16"/>
  <c r="E632" i="16"/>
  <c r="D798" i="16"/>
  <c r="D650" i="16"/>
  <c r="E563" i="16"/>
  <c r="E631" i="16"/>
  <c r="D480" i="16"/>
  <c r="E913" i="16"/>
  <c r="E323" i="16"/>
  <c r="E432" i="16"/>
  <c r="E81" i="16"/>
  <c r="E462" i="16"/>
  <c r="E319" i="16"/>
  <c r="E145" i="16"/>
  <c r="E246" i="16"/>
  <c r="E473" i="16"/>
  <c r="D639" i="16"/>
  <c r="D472" i="16"/>
  <c r="D575" i="16"/>
  <c r="E59" i="16"/>
  <c r="D947" i="16"/>
  <c r="D916" i="16"/>
  <c r="E348" i="16"/>
  <c r="D95" i="16"/>
  <c r="D397" i="16"/>
  <c r="D622" i="16"/>
  <c r="D277" i="16"/>
  <c r="D586" i="16"/>
  <c r="E591" i="16"/>
  <c r="D440" i="16"/>
  <c r="E854" i="16"/>
  <c r="E971" i="16"/>
  <c r="E667" i="16"/>
  <c r="E65" i="16"/>
  <c r="D69" i="16"/>
  <c r="E111" i="16"/>
  <c r="D687" i="16"/>
  <c r="D637" i="16"/>
  <c r="E996" i="16"/>
  <c r="E981" i="16"/>
  <c r="D23" i="16"/>
  <c r="D332" i="16"/>
  <c r="E290" i="16"/>
  <c r="E671" i="16"/>
  <c r="D373" i="16"/>
  <c r="E394" i="16"/>
  <c r="E664" i="16"/>
  <c r="E985" i="16"/>
  <c r="E525" i="16"/>
  <c r="D652" i="16"/>
  <c r="E989" i="16"/>
  <c r="D606" i="16"/>
  <c r="D748" i="16"/>
  <c r="E355" i="16"/>
  <c r="E97" i="16"/>
  <c r="E48" i="16"/>
  <c r="E51" i="16"/>
  <c r="D933" i="16"/>
  <c r="E703" i="16"/>
  <c r="D425" i="16"/>
  <c r="D468" i="16"/>
  <c r="E460" i="16"/>
  <c r="E886" i="16"/>
  <c r="D278" i="16"/>
  <c r="E820" i="16"/>
  <c r="D411" i="16"/>
  <c r="D446" i="16"/>
  <c r="E684" i="16"/>
  <c r="E670" i="16"/>
  <c r="D17" i="16"/>
  <c r="D338" i="16"/>
  <c r="E343" i="16"/>
  <c r="D830" i="16"/>
  <c r="E728" i="16"/>
  <c r="D489" i="16"/>
  <c r="E846" i="16"/>
  <c r="E822" i="16"/>
  <c r="D422" i="16"/>
  <c r="D455" i="16"/>
  <c r="E363" i="16"/>
  <c r="D302" i="16"/>
  <c r="D447" i="16"/>
  <c r="E665" i="16"/>
  <c r="D793" i="16"/>
  <c r="E702" i="16"/>
  <c r="D674" i="16"/>
  <c r="D54" i="16"/>
  <c r="E419" i="16"/>
  <c r="D367" i="16"/>
  <c r="D30" i="16"/>
  <c r="E152" i="16"/>
  <c r="D160" i="16"/>
  <c r="D334" i="16"/>
  <c r="E148" i="16"/>
  <c r="D191" i="16"/>
  <c r="D910" i="16"/>
  <c r="E401" i="16"/>
  <c r="D677" i="16"/>
  <c r="E682" i="16"/>
  <c r="D426" i="16"/>
  <c r="D626" i="16"/>
  <c r="E232" i="16"/>
  <c r="E566" i="16"/>
  <c r="E980" i="16"/>
  <c r="D399" i="16"/>
  <c r="D588" i="16"/>
  <c r="D827" i="16"/>
  <c r="E502" i="16"/>
  <c r="D843" i="16"/>
  <c r="E975" i="16"/>
  <c r="E143" i="16"/>
  <c r="E870" i="16"/>
  <c r="E547" i="16"/>
  <c r="E380" i="16"/>
  <c r="E506" i="16"/>
  <c r="D715" i="16"/>
  <c r="D977" i="16"/>
  <c r="E150" i="16"/>
  <c r="E685" i="16"/>
  <c r="E187" i="16"/>
  <c r="D590" i="16"/>
  <c r="E294" i="16"/>
  <c r="D676" i="16"/>
  <c r="D618" i="16"/>
  <c r="D414" i="16"/>
  <c r="E85" i="16"/>
  <c r="D101" i="16"/>
  <c r="E751" i="16"/>
  <c r="D236" i="16"/>
  <c r="D138" i="16"/>
  <c r="D342" i="16"/>
  <c r="D739" i="16"/>
  <c r="E943" i="16"/>
  <c r="D580" i="16"/>
  <c r="D313" i="16"/>
  <c r="D443" i="16"/>
  <c r="D535" i="16"/>
  <c r="D660" i="16"/>
  <c r="E200" i="16"/>
  <c r="D775" i="16"/>
  <c r="D478" i="16"/>
  <c r="D648" i="16"/>
  <c r="D829" i="16"/>
  <c r="D438" i="16"/>
  <c r="D456" i="16"/>
  <c r="D931" i="16"/>
  <c r="D616" i="16"/>
  <c r="E858" i="16"/>
  <c r="E760" i="16"/>
  <c r="D850" i="16"/>
  <c r="D217" i="16"/>
  <c r="D499" i="16"/>
  <c r="E147" i="16"/>
  <c r="D57" i="16"/>
  <c r="E204" i="16"/>
  <c r="D495" i="16"/>
  <c r="D993" i="16"/>
  <c r="E915" i="16"/>
  <c r="D708" i="16"/>
  <c r="E134" i="16"/>
  <c r="D722" i="16"/>
  <c r="D358" i="16"/>
  <c r="D982" i="16"/>
  <c r="E193" i="16"/>
  <c r="E817" i="16"/>
  <c r="E108" i="16"/>
  <c r="E256" i="16"/>
  <c r="D928" i="16"/>
  <c r="D560" i="16"/>
  <c r="E963" i="16"/>
  <c r="D159" i="16"/>
  <c r="D897" i="16"/>
  <c r="E853" i="16"/>
  <c r="E258" i="16"/>
  <c r="E551" i="16"/>
  <c r="E976" i="16"/>
  <c r="E680" i="16"/>
  <c r="D752" i="16"/>
  <c r="D172" i="16"/>
  <c r="D61" i="16"/>
  <c r="E372" i="16"/>
  <c r="E845" i="16"/>
  <c r="D333" i="16"/>
  <c r="D121" i="16"/>
  <c r="D341" i="16"/>
  <c r="D234" i="16"/>
  <c r="D570" i="16"/>
  <c r="E273" i="16"/>
  <c r="D696" i="16"/>
  <c r="D834" i="16"/>
  <c r="E50" i="16"/>
  <c r="E153" i="16"/>
  <c r="E35" i="16"/>
  <c r="D285" i="16"/>
  <c r="D523" i="16"/>
  <c r="D727" i="16"/>
  <c r="D94" i="16"/>
  <c r="E953" i="16"/>
  <c r="E564" i="16"/>
  <c r="E119" i="16"/>
  <c r="E237" i="16"/>
  <c r="E844" i="16"/>
  <c r="D280" i="16"/>
  <c r="D554" i="16"/>
  <c r="E219" i="16"/>
  <c r="E164" i="16"/>
  <c r="E718" i="16"/>
  <c r="E320" i="16"/>
  <c r="E888" i="16"/>
  <c r="D123" i="16"/>
  <c r="D550" i="16"/>
  <c r="D673" i="16"/>
  <c r="E376" i="16"/>
  <c r="D109" i="16"/>
  <c r="D746" i="16"/>
  <c r="E435" i="16"/>
  <c r="E139" i="16"/>
  <c r="E368" i="16"/>
  <c r="E571" i="16"/>
  <c r="D645" i="16"/>
  <c r="D600" i="16"/>
  <c r="D611" i="16"/>
  <c r="D742" i="16"/>
  <c r="D972" i="16"/>
  <c r="D559" i="16"/>
  <c r="D879" i="16"/>
  <c r="D797" i="16"/>
  <c r="E607" i="16"/>
  <c r="E965" i="16"/>
  <c r="D749" i="16"/>
  <c r="D250" i="16"/>
  <c r="D812" i="16"/>
  <c r="E253" i="16"/>
  <c r="E490" i="16"/>
  <c r="D504" i="16"/>
  <c r="D744" i="16"/>
  <c r="E417" i="16"/>
  <c r="E594" i="16"/>
  <c r="D386" i="16"/>
  <c r="D979" i="16"/>
  <c r="E851" i="16"/>
  <c r="D122" i="16"/>
  <c r="E731" i="16"/>
  <c r="E542" i="16"/>
  <c r="D369" i="16"/>
  <c r="E49" i="16"/>
  <c r="D248" i="16"/>
  <c r="D935" i="16"/>
  <c r="E732" i="16"/>
  <c r="D679" i="16"/>
  <c r="E596" i="16"/>
  <c r="E633" i="16"/>
  <c r="E215" i="16"/>
  <c r="D311" i="16"/>
  <c r="D644" i="16"/>
  <c r="E282" i="16"/>
  <c r="D365" i="16"/>
  <c r="D192" i="16"/>
  <c r="D988" i="16"/>
  <c r="D335" i="16"/>
  <c r="D662" i="16"/>
  <c r="D847" i="16"/>
  <c r="D354" i="16"/>
  <c r="E375" i="16"/>
  <c r="D403" i="16"/>
  <c r="D66" i="16"/>
  <c r="E374" i="16"/>
  <c r="D259" i="16"/>
  <c r="E757" i="16"/>
  <c r="D794" i="16"/>
  <c r="E113" i="16"/>
  <c r="E891" i="16"/>
  <c r="E604" i="16"/>
  <c r="E821" i="16"/>
  <c r="E22" i="16"/>
  <c r="D391" i="16"/>
  <c r="E628" i="16"/>
  <c r="D849" i="16"/>
  <c r="D562" i="16"/>
  <c r="E362" i="16"/>
  <c r="D498" i="16"/>
  <c r="D53" i="16"/>
  <c r="D487" i="16"/>
  <c r="D491" i="16"/>
  <c r="E918" i="16"/>
  <c r="D292" i="16"/>
  <c r="D994" i="16"/>
  <c r="D344" i="16"/>
  <c r="E361" i="16"/>
  <c r="E522" i="16"/>
  <c r="D482" i="16"/>
  <c r="E328" i="16"/>
  <c r="D735" i="16"/>
  <c r="D349" i="16"/>
  <c r="D519" i="16"/>
  <c r="D816" i="16"/>
  <c r="E103" i="16"/>
  <c r="E137" i="16"/>
  <c r="E868" i="16"/>
  <c r="D8" i="16"/>
  <c r="E762" i="16"/>
  <c r="E199" i="16"/>
  <c r="D442" i="16"/>
  <c r="D784" i="16"/>
  <c r="D11" i="16"/>
  <c r="D515" i="16"/>
  <c r="E366" i="16"/>
  <c r="D819" i="16"/>
  <c r="E524" i="16"/>
  <c r="E357" i="16"/>
  <c r="D437" i="16"/>
  <c r="D314" i="16"/>
  <c r="D326" i="16"/>
  <c r="E833" i="16"/>
  <c r="E805" i="16"/>
  <c r="D881" i="16"/>
  <c r="E177" i="16"/>
  <c r="D769" i="16"/>
  <c r="D207" i="16"/>
  <c r="D247" i="16"/>
  <c r="E621" i="16"/>
  <c r="E573" i="16"/>
  <c r="E534" i="16"/>
  <c r="D842" i="16"/>
  <c r="D451" i="16"/>
  <c r="D310" i="16"/>
  <c r="D398" i="16"/>
  <c r="D882" i="16"/>
  <c r="D899" i="16"/>
  <c r="E156" i="16"/>
  <c r="D444" i="16"/>
  <c r="E55" i="16"/>
  <c r="E9" i="16"/>
  <c r="D60" i="16"/>
  <c r="D709" i="16"/>
  <c r="D251" i="16"/>
  <c r="D507" i="16"/>
  <c r="D231" i="16"/>
  <c r="D105" i="16"/>
  <c r="D201" i="16"/>
  <c r="D75" i="16"/>
  <c r="E316" i="16"/>
  <c r="D125" i="16"/>
  <c r="E934" i="16"/>
  <c r="D930" i="16"/>
  <c r="E668" i="16"/>
  <c r="E392" i="16"/>
  <c r="E238" i="16"/>
  <c r="D449" i="16"/>
  <c r="E635" i="16"/>
  <c r="D777" i="16"/>
  <c r="D704" i="16"/>
  <c r="E721" i="16"/>
  <c r="E906" i="16"/>
  <c r="E80" i="16"/>
  <c r="E835" i="16"/>
  <c r="E90" i="16"/>
  <c r="E599" i="16"/>
  <c r="D866" i="16"/>
  <c r="D568" i="16"/>
  <c r="D189" i="16"/>
  <c r="D79" i="16"/>
  <c r="D175" i="16"/>
  <c r="E576" i="16"/>
  <c r="E774" i="16"/>
  <c r="E887" i="16"/>
  <c r="D494" i="16"/>
  <c r="D714" i="16"/>
  <c r="D884" i="16"/>
  <c r="D381" i="16"/>
  <c r="D351" i="16"/>
  <c r="D919" i="16"/>
  <c r="E331" i="16"/>
  <c r="D587" i="16"/>
  <c r="E638" i="16"/>
  <c r="E483" i="16"/>
  <c r="D536" i="16"/>
  <c r="E452" i="16"/>
  <c r="D690" i="16"/>
  <c r="E871" i="16"/>
  <c r="D501" i="16"/>
  <c r="E905" i="16"/>
  <c r="E809" i="16"/>
  <c r="D688" i="16"/>
  <c r="D890" i="16"/>
  <c r="D548" i="16"/>
  <c r="D640" i="16"/>
  <c r="D424" i="16"/>
  <c r="D823" i="16"/>
  <c r="E946" i="16"/>
  <c r="D293" i="16"/>
  <c r="E991" i="16"/>
  <c r="D412" i="16"/>
  <c r="E284" i="16"/>
  <c r="E260" i="16"/>
  <c r="B25" i="3"/>
  <c r="E438" i="16"/>
  <c r="D943" i="16"/>
  <c r="D854" i="16"/>
  <c r="F854" i="16" s="1"/>
  <c r="G854" i="16" s="1"/>
  <c r="D380" i="16"/>
  <c r="E535" i="16"/>
  <c r="E456" i="16"/>
  <c r="E443" i="16"/>
  <c r="E829" i="16"/>
  <c r="E342" i="16"/>
  <c r="E580" i="16"/>
  <c r="E289" i="16"/>
  <c r="E397" i="16"/>
  <c r="E889" i="16"/>
  <c r="D598" i="16"/>
  <c r="D360" i="16"/>
  <c r="D941" i="16"/>
  <c r="D241" i="16"/>
  <c r="D841" i="16"/>
  <c r="D460" i="16"/>
  <c r="D111" i="16"/>
  <c r="F111" i="16" s="1"/>
  <c r="G111" i="16" s="1"/>
  <c r="D802" i="16"/>
  <c r="D15" i="16"/>
  <c r="E414" i="16"/>
  <c r="E190" i="16"/>
  <c r="E236" i="16"/>
  <c r="D671" i="16"/>
  <c r="E639" i="16"/>
  <c r="E625" i="16"/>
  <c r="D466" i="16"/>
  <c r="E592" i="16"/>
  <c r="E445" i="16"/>
  <c r="E557" i="16"/>
  <c r="D228" i="16"/>
  <c r="D312" i="16"/>
  <c r="D634" i="16"/>
  <c r="E787" i="16"/>
  <c r="E18" i="16"/>
  <c r="D260" i="16"/>
  <c r="D284" i="16"/>
  <c r="D991" i="16"/>
  <c r="F991" i="16" s="1"/>
  <c r="G991" i="16" s="1"/>
  <c r="E248" i="16"/>
  <c r="E412" i="16"/>
  <c r="E467" i="16"/>
  <c r="D235" i="16"/>
  <c r="D905" i="16"/>
  <c r="E663" i="16"/>
  <c r="E286" i="16"/>
  <c r="D486" i="16"/>
  <c r="E499" i="16"/>
  <c r="E778" i="16"/>
  <c r="E373" i="16"/>
  <c r="E622" i="16"/>
  <c r="D547" i="16"/>
  <c r="F547" i="16" s="1"/>
  <c r="G547" i="16" s="1"/>
  <c r="D506" i="16"/>
  <c r="E590" i="16"/>
  <c r="D885" i="16"/>
  <c r="D413" i="16"/>
  <c r="F413" i="16" s="1"/>
  <c r="G413" i="16" s="1"/>
  <c r="E739" i="16"/>
  <c r="D996" i="16"/>
  <c r="F996" i="16" s="1"/>
  <c r="G996" i="16" s="1"/>
  <c r="D971" i="16"/>
  <c r="F971" i="16" s="1"/>
  <c r="G971" i="16" s="1"/>
  <c r="E472" i="16"/>
  <c r="D294" i="16"/>
  <c r="E648" i="16"/>
  <c r="E715" i="16"/>
  <c r="E977" i="16"/>
  <c r="D707" i="16"/>
  <c r="D860" i="16"/>
  <c r="D187" i="16"/>
  <c r="F187" i="16" s="1"/>
  <c r="G187" i="16" s="1"/>
  <c r="D981" i="16"/>
  <c r="E491" i="16"/>
  <c r="E277" i="16"/>
  <c r="E947" i="16"/>
  <c r="D462" i="16"/>
  <c r="E775" i="16"/>
  <c r="E660" i="16"/>
  <c r="E138" i="16"/>
  <c r="E756" i="16"/>
  <c r="D249" i="16"/>
  <c r="D166" i="16"/>
  <c r="D203" i="16"/>
  <c r="E478" i="16"/>
  <c r="D200" i="16"/>
  <c r="D528" i="16"/>
  <c r="D178" i="16"/>
  <c r="F178" i="16" s="1"/>
  <c r="G178" i="16" s="1"/>
  <c r="E295" i="16"/>
  <c r="D685" i="16"/>
  <c r="D870" i="16"/>
  <c r="E313" i="16"/>
  <c r="D524" i="16"/>
  <c r="F524" i="16" s="1"/>
  <c r="G524" i="16" s="1"/>
  <c r="D150" i="16"/>
  <c r="F150" i="16" s="1"/>
  <c r="G150" i="16" s="1"/>
  <c r="D751" i="16"/>
  <c r="E400" i="16"/>
  <c r="E69" i="16"/>
  <c r="E440" i="16"/>
  <c r="E916" i="16"/>
  <c r="D319" i="16"/>
  <c r="E740" i="16"/>
  <c r="E676" i="16"/>
  <c r="E618" i="16"/>
  <c r="D856" i="16"/>
  <c r="D393" i="16"/>
  <c r="F393" i="16" s="1"/>
  <c r="G393" i="16" s="1"/>
  <c r="D370" i="16"/>
  <c r="D264" i="16"/>
  <c r="F264" i="16" s="1"/>
  <c r="G264" i="16" s="1"/>
  <c r="E823" i="16"/>
  <c r="E736" i="16"/>
  <c r="D85" i="16"/>
  <c r="F85" i="16" s="1"/>
  <c r="G85" i="16" s="1"/>
  <c r="E494" i="16"/>
  <c r="E101" i="16"/>
  <c r="E120" i="16"/>
  <c r="D703" i="16"/>
  <c r="E819" i="16"/>
  <c r="D279" i="16"/>
  <c r="E567" i="16"/>
  <c r="E724" i="16"/>
  <c r="D132" i="16"/>
  <c r="E681" i="16"/>
  <c r="E270" i="16"/>
  <c r="D961" i="16"/>
  <c r="D790" i="16"/>
  <c r="D873" i="16"/>
  <c r="F873" i="16" s="1"/>
  <c r="G873" i="16" s="1"/>
  <c r="E327" i="16"/>
  <c r="E689" i="16"/>
  <c r="E952" i="16"/>
  <c r="E89" i="16"/>
  <c r="E595" i="16"/>
  <c r="E541" i="16"/>
  <c r="D208" i="16"/>
  <c r="E226" i="16"/>
  <c r="D666" i="16"/>
  <c r="E597" i="16"/>
  <c r="E184" i="16"/>
  <c r="D781" i="16"/>
  <c r="D124" i="16"/>
  <c r="F124" i="16" s="1"/>
  <c r="G124" i="16" s="1"/>
  <c r="D136" i="16"/>
  <c r="D4" i="16"/>
  <c r="D70" i="16"/>
  <c r="D837" i="16"/>
  <c r="E629" i="16"/>
  <c r="D163" i="16"/>
  <c r="E239" i="16"/>
  <c r="D492" i="16"/>
  <c r="F492" i="16" s="1"/>
  <c r="G492" i="16" s="1"/>
  <c r="D999" i="16"/>
  <c r="D430" i="16"/>
  <c r="E970" i="16"/>
  <c r="D505" i="16"/>
  <c r="E914" i="16"/>
  <c r="E495" i="16"/>
  <c r="D253" i="16"/>
  <c r="D459" i="16"/>
  <c r="F459" i="16" s="1"/>
  <c r="G459" i="16" s="1"/>
  <c r="E907" i="16"/>
  <c r="E640" i="16"/>
  <c r="E866" i="16"/>
  <c r="D9" i="16"/>
  <c r="F9" i="16" s="1"/>
  <c r="G9" i="16" s="1"/>
  <c r="E292" i="16"/>
  <c r="D162" i="16"/>
  <c r="E415" i="16"/>
  <c r="D42" i="16"/>
  <c r="E925" i="16"/>
  <c r="D726" i="16"/>
  <c r="F726" i="16" s="1"/>
  <c r="G726" i="16" s="1"/>
  <c r="D836" i="16"/>
  <c r="F836" i="16" s="1"/>
  <c r="G836" i="16" s="1"/>
  <c r="D49" i="16"/>
  <c r="D668" i="16"/>
  <c r="F668" i="16" s="1"/>
  <c r="G668" i="16" s="1"/>
  <c r="E335" i="16"/>
  <c r="E688" i="16"/>
  <c r="E679" i="16"/>
  <c r="E842" i="16"/>
  <c r="D865" i="16"/>
  <c r="E994" i="16"/>
  <c r="D918" i="16"/>
  <c r="F918" i="16" s="1"/>
  <c r="G918" i="16" s="1"/>
  <c r="D946" i="16"/>
  <c r="F946" i="16" s="1"/>
  <c r="G946" i="16" s="1"/>
  <c r="E424" i="16"/>
  <c r="D832" i="16"/>
  <c r="D564" i="16"/>
  <c r="E121" i="16"/>
  <c r="E497" i="16"/>
  <c r="E812" i="16"/>
  <c r="D215" i="16"/>
  <c r="F215" i="16" s="1"/>
  <c r="G215" i="16" s="1"/>
  <c r="E6" i="16"/>
  <c r="E161" i="16"/>
  <c r="E770" i="16"/>
  <c r="D921" i="16"/>
  <c r="E314" i="16"/>
  <c r="E201" i="16"/>
  <c r="E398" i="16"/>
  <c r="D833" i="16"/>
  <c r="E568" i="16"/>
  <c r="D718" i="16"/>
  <c r="F718" i="16" s="1"/>
  <c r="G718" i="16" s="1"/>
  <c r="D153" i="16"/>
  <c r="F153" i="16" s="1"/>
  <c r="G153" i="16" s="1"/>
  <c r="E285" i="16"/>
  <c r="E94" i="16"/>
  <c r="D953" i="16"/>
  <c r="D542" i="16"/>
  <c r="F542" i="16" s="1"/>
  <c r="G542" i="16" s="1"/>
  <c r="E449" i="16"/>
  <c r="E990" i="16"/>
  <c r="D390" i="16"/>
  <c r="F390" i="16" s="1"/>
  <c r="G390" i="16" s="1"/>
  <c r="D617" i="16"/>
  <c r="E293" i="16"/>
  <c r="D67" i="16"/>
  <c r="D705" i="16"/>
  <c r="D655" i="16"/>
  <c r="E741" i="16"/>
  <c r="D576" i="16"/>
  <c r="E14" i="16"/>
  <c r="E838" i="16"/>
  <c r="E501" i="16"/>
  <c r="D844" i="16"/>
  <c r="F844" i="16" s="1"/>
  <c r="G844" i="16" s="1"/>
  <c r="D888" i="16"/>
  <c r="E122" i="16"/>
  <c r="E897" i="16"/>
  <c r="D282" i="16"/>
  <c r="E560" i="16"/>
  <c r="D936" i="16"/>
  <c r="D835" i="16"/>
  <c r="E125" i="16"/>
  <c r="D156" i="16"/>
  <c r="D177" i="16"/>
  <c r="E442" i="16"/>
  <c r="D103" i="16"/>
  <c r="E519" i="16"/>
  <c r="E735" i="16"/>
  <c r="E849" i="16"/>
  <c r="E391" i="16"/>
  <c r="D821" i="16"/>
  <c r="D757" i="16"/>
  <c r="D374" i="16"/>
  <c r="E861" i="16"/>
  <c r="E217" i="16"/>
  <c r="D692" i="16"/>
  <c r="F692" i="16" s="1"/>
  <c r="G692" i="16" s="1"/>
  <c r="E469" i="16"/>
  <c r="D915" i="16"/>
  <c r="F915" i="16" s="1"/>
  <c r="G915" i="16" s="1"/>
  <c r="E708" i="16"/>
  <c r="E358" i="16"/>
  <c r="E269" i="16"/>
  <c r="D237" i="16"/>
  <c r="D164" i="16"/>
  <c r="D320" i="16"/>
  <c r="F320" i="16" s="1"/>
  <c r="G320" i="16" s="1"/>
  <c r="D788" i="16"/>
  <c r="E744" i="16"/>
  <c r="D417" i="16"/>
  <c r="D594" i="16"/>
  <c r="E386" i="16"/>
  <c r="E645" i="16"/>
  <c r="E611" i="16"/>
  <c r="E644" i="16"/>
  <c r="E935" i="16"/>
  <c r="D90" i="16"/>
  <c r="E777" i="16"/>
  <c r="E786" i="16"/>
  <c r="E231" i="16"/>
  <c r="D55" i="16"/>
  <c r="E451" i="16"/>
  <c r="E207" i="16"/>
  <c r="D463" i="16"/>
  <c r="E515" i="16"/>
  <c r="E816" i="16"/>
  <c r="E349" i="16"/>
  <c r="D628" i="16"/>
  <c r="D22" i="16"/>
  <c r="E259" i="16"/>
  <c r="E66" i="16"/>
  <c r="E198" i="16"/>
  <c r="E616" i="16"/>
  <c r="E351" i="16"/>
  <c r="E133" i="16"/>
  <c r="E587" i="16"/>
  <c r="E982" i="16"/>
  <c r="D193" i="16"/>
  <c r="E333" i="16"/>
  <c r="E234" i="16"/>
  <c r="E504" i="16"/>
  <c r="D273" i="16"/>
  <c r="E297" i="16"/>
  <c r="E25" i="16"/>
  <c r="D139" i="16"/>
  <c r="E979" i="16"/>
  <c r="D35" i="16"/>
  <c r="D853" i="16"/>
  <c r="F853" i="16" s="1"/>
  <c r="G853" i="16" s="1"/>
  <c r="D965" i="16"/>
  <c r="E242" i="16"/>
  <c r="E192" i="16"/>
  <c r="D44" i="16"/>
  <c r="D868" i="16"/>
  <c r="D304" i="16"/>
  <c r="D607" i="16"/>
  <c r="F607" i="16" s="1"/>
  <c r="G607" i="16" s="1"/>
  <c r="E752" i="16"/>
  <c r="E72" i="16"/>
  <c r="E954" i="16"/>
  <c r="D483" i="16"/>
  <c r="F483" i="16" s="1"/>
  <c r="G483" i="16" s="1"/>
  <c r="E19" i="16"/>
  <c r="E797" i="16"/>
  <c r="E209" i="16"/>
  <c r="D906" i="16"/>
  <c r="D238" i="16"/>
  <c r="E75" i="16"/>
  <c r="E709" i="16"/>
  <c r="E546" i="16"/>
  <c r="D573" i="16"/>
  <c r="E881" i="16"/>
  <c r="E437" i="16"/>
  <c r="D762" i="16"/>
  <c r="E482" i="16"/>
  <c r="D361" i="16"/>
  <c r="E53" i="16"/>
  <c r="D362" i="16"/>
  <c r="F362" i="16" s="1"/>
  <c r="G362" i="16" s="1"/>
  <c r="D604" i="16"/>
  <c r="F604" i="16" s="1"/>
  <c r="G604" i="16" s="1"/>
  <c r="D113" i="16"/>
  <c r="D375" i="16"/>
  <c r="E847" i="16"/>
  <c r="E79" i="16"/>
  <c r="E890" i="16"/>
  <c r="E175" i="16"/>
  <c r="E427" i="16"/>
  <c r="D871" i="16"/>
  <c r="D331" i="16"/>
  <c r="E993" i="16"/>
  <c r="E782" i="16"/>
  <c r="D610" i="16"/>
  <c r="E722" i="16"/>
  <c r="D581" i="16"/>
  <c r="E61" i="16"/>
  <c r="D372" i="16"/>
  <c r="F372" i="16" s="1"/>
  <c r="G372" i="16" s="1"/>
  <c r="E767" i="16"/>
  <c r="E554" i="16"/>
  <c r="E341" i="16"/>
  <c r="D384" i="16"/>
  <c r="E570" i="16"/>
  <c r="E123" i="16"/>
  <c r="E550" i="16"/>
  <c r="E673" i="16"/>
  <c r="D376" i="16"/>
  <c r="E109" i="16"/>
  <c r="E746" i="16"/>
  <c r="D435" i="16"/>
  <c r="D571" i="16"/>
  <c r="D851" i="16"/>
  <c r="E742" i="16"/>
  <c r="E972" i="16"/>
  <c r="E536" i="16"/>
  <c r="E879" i="16"/>
  <c r="D337" i="16"/>
  <c r="E189" i="16"/>
  <c r="E365" i="16"/>
  <c r="E311" i="16"/>
  <c r="D596" i="16"/>
  <c r="E317" i="16"/>
  <c r="D137" i="16"/>
  <c r="F137" i="16" s="1"/>
  <c r="G137" i="16" s="1"/>
  <c r="E353" i="16"/>
  <c r="D222" i="16"/>
  <c r="E250" i="16"/>
  <c r="E381" i="16"/>
  <c r="E387" i="16"/>
  <c r="D256" i="16"/>
  <c r="D963" i="16"/>
  <c r="E714" i="16"/>
  <c r="D731" i="16"/>
  <c r="F731" i="16" s="1"/>
  <c r="G731" i="16" s="1"/>
  <c r="D452" i="16"/>
  <c r="D155" i="16"/>
  <c r="D509" i="16"/>
  <c r="F509" i="16" s="1"/>
  <c r="G509" i="16" s="1"/>
  <c r="D721" i="16"/>
  <c r="D635" i="16"/>
  <c r="D392" i="16"/>
  <c r="D934" i="16"/>
  <c r="E471" i="16"/>
  <c r="E507" i="16"/>
  <c r="E60" i="16"/>
  <c r="E444" i="16"/>
  <c r="E882" i="16"/>
  <c r="E404" i="16"/>
  <c r="D621" i="16"/>
  <c r="F621" i="16" s="1"/>
  <c r="G621" i="16" s="1"/>
  <c r="E769" i="16"/>
  <c r="D805" i="16"/>
  <c r="F805" i="16" s="1"/>
  <c r="G805" i="16" s="1"/>
  <c r="D366" i="16"/>
  <c r="D199" i="16"/>
  <c r="D817" i="16"/>
  <c r="E159" i="16"/>
  <c r="D680" i="16"/>
  <c r="D328" i="16"/>
  <c r="D522" i="16"/>
  <c r="F522" i="16" s="1"/>
  <c r="G522" i="16" s="1"/>
  <c r="E344" i="16"/>
  <c r="E487" i="16"/>
  <c r="E498" i="16"/>
  <c r="E562" i="16"/>
  <c r="D891" i="16"/>
  <c r="E794" i="16"/>
  <c r="E403" i="16"/>
  <c r="E354" i="16"/>
  <c r="E662" i="16"/>
  <c r="E931" i="16"/>
  <c r="E690" i="16"/>
  <c r="D858" i="16"/>
  <c r="D760" i="16"/>
  <c r="E850" i="16"/>
  <c r="E77" i="16"/>
  <c r="E919" i="16"/>
  <c r="D147" i="16"/>
  <c r="D303" i="16"/>
  <c r="E57" i="16"/>
  <c r="D385" i="16"/>
  <c r="D204" i="16"/>
  <c r="F204" i="16" s="1"/>
  <c r="G204" i="16" s="1"/>
  <c r="E548" i="16"/>
  <c r="D774" i="16"/>
  <c r="F774" i="16" s="1"/>
  <c r="G774" i="16" s="1"/>
  <c r="D134" i="16"/>
  <c r="D809" i="16"/>
  <c r="F809" i="16" s="1"/>
  <c r="G809" i="16" s="1"/>
  <c r="E34" i="16"/>
  <c r="D887" i="16"/>
  <c r="D638" i="16"/>
  <c r="D119" i="16"/>
  <c r="D845" i="16"/>
  <c r="E280" i="16"/>
  <c r="D219" i="16"/>
  <c r="D490" i="16"/>
  <c r="D379" i="16"/>
  <c r="F379" i="16" s="1"/>
  <c r="G379" i="16" s="1"/>
  <c r="D107" i="16"/>
  <c r="D862" i="16"/>
  <c r="E696" i="16"/>
  <c r="D197" i="16"/>
  <c r="E834" i="16"/>
  <c r="E959" i="16"/>
  <c r="D50" i="16"/>
  <c r="F50" i="16" s="1"/>
  <c r="G50" i="16" s="1"/>
  <c r="D368" i="16"/>
  <c r="E600" i="16"/>
  <c r="E659" i="16"/>
  <c r="D410" i="16"/>
  <c r="D976" i="16"/>
  <c r="F976" i="16" s="1"/>
  <c r="G976" i="16" s="1"/>
  <c r="E388" i="16"/>
  <c r="E172" i="16"/>
  <c r="E988" i="16"/>
  <c r="E128" i="16"/>
  <c r="D633" i="16"/>
  <c r="D732" i="16"/>
  <c r="E523" i="16"/>
  <c r="D551" i="16"/>
  <c r="E369" i="16"/>
  <c r="E11" i="16"/>
  <c r="D108" i="16"/>
  <c r="D115" i="16"/>
  <c r="D892" i="16"/>
  <c r="E928" i="16"/>
  <c r="E789" i="16"/>
  <c r="E559" i="16"/>
  <c r="E727" i="16"/>
  <c r="D258" i="16"/>
  <c r="F258" i="16" s="1"/>
  <c r="G258" i="16" s="1"/>
  <c r="E884" i="16"/>
  <c r="E749" i="16"/>
  <c r="D357" i="16"/>
  <c r="D599" i="16"/>
  <c r="F599" i="16" s="1"/>
  <c r="G599" i="16" s="1"/>
  <c r="D80" i="16"/>
  <c r="F80" i="16" s="1"/>
  <c r="G80" i="16" s="1"/>
  <c r="E704" i="16"/>
  <c r="E962" i="16"/>
  <c r="E930" i="16"/>
  <c r="D316" i="16"/>
  <c r="E105" i="16"/>
  <c r="E251" i="16"/>
  <c r="D900" i="16"/>
  <c r="F900" i="16" s="1"/>
  <c r="G900" i="16" s="1"/>
  <c r="E899" i="16"/>
  <c r="E310" i="16"/>
  <c r="D534" i="16"/>
  <c r="E247" i="16"/>
  <c r="E378" i="16"/>
  <c r="E326" i="16"/>
  <c r="D706" i="16"/>
  <c r="F706" i="16" s="1"/>
  <c r="G706" i="16" s="1"/>
  <c r="E784" i="16"/>
  <c r="E8" i="16"/>
  <c r="D878" i="16"/>
  <c r="E527" i="16"/>
  <c r="E924" i="16"/>
  <c r="D799" i="16"/>
  <c r="E325" i="16"/>
  <c r="E508" i="16"/>
  <c r="D814" i="16"/>
  <c r="F814" i="16" s="1"/>
  <c r="G814" i="16" s="1"/>
  <c r="D839" i="16"/>
  <c r="E572" i="16"/>
  <c r="E194" i="16"/>
  <c r="D771" i="16"/>
  <c r="E653" i="16"/>
  <c r="E964" i="16"/>
  <c r="E38" i="16"/>
  <c r="E140" i="16"/>
  <c r="D613" i="16"/>
  <c r="F613" i="16" s="1"/>
  <c r="G613" i="16" s="1"/>
  <c r="D493" i="16"/>
  <c r="D339" i="16"/>
  <c r="D700" i="16"/>
  <c r="D43" i="16"/>
  <c r="E63" i="16"/>
  <c r="E288" i="16"/>
  <c r="E396" i="16"/>
  <c r="D605" i="16"/>
  <c r="E733" i="16"/>
  <c r="E484" i="16"/>
  <c r="D717" i="16"/>
  <c r="E37" i="16"/>
  <c r="D110" i="16"/>
  <c r="D352" i="16"/>
  <c r="F352" i="16" s="1"/>
  <c r="G352" i="16" s="1"/>
  <c r="D322" i="16"/>
  <c r="D1000" i="16"/>
  <c r="F1000" i="16" s="1"/>
  <c r="G1000" i="16" s="1"/>
  <c r="E807" i="16"/>
  <c r="D433" i="16"/>
  <c r="E423" i="16"/>
  <c r="E46" i="16"/>
  <c r="E225" i="16"/>
  <c r="D377" i="16"/>
  <c r="D290" i="16"/>
  <c r="E332" i="16"/>
  <c r="E23" i="16"/>
  <c r="D240" i="16"/>
  <c r="F240" i="16" s="1"/>
  <c r="G240" i="16" s="1"/>
  <c r="D65" i="16"/>
  <c r="F65" i="16" s="1"/>
  <c r="G65" i="16" s="1"/>
  <c r="D667" i="16"/>
  <c r="E867" i="16"/>
  <c r="D421" i="16"/>
  <c r="E95" i="16"/>
  <c r="D348" i="16"/>
  <c r="F348" i="16" s="1"/>
  <c r="G348" i="16" s="1"/>
  <c r="D825" i="16"/>
  <c r="D473" i="16"/>
  <c r="D246" i="16"/>
  <c r="D145" i="16"/>
  <c r="D206" i="16"/>
  <c r="E612" i="16"/>
  <c r="E992" i="16"/>
  <c r="D416" i="16"/>
  <c r="D176" i="16"/>
  <c r="E824" i="16"/>
  <c r="D496" i="16"/>
  <c r="E5" i="16"/>
  <c r="D753" i="16"/>
  <c r="D624" i="16"/>
  <c r="E896" i="16"/>
  <c r="D747" i="16"/>
  <c r="F747" i="16" s="1"/>
  <c r="G747" i="16" s="1"/>
  <c r="D458" i="16"/>
  <c r="D21" i="16"/>
  <c r="F21" i="16" s="1"/>
  <c r="G21" i="16" s="1"/>
  <c r="D525" i="16"/>
  <c r="D143" i="16"/>
  <c r="F143" i="16" s="1"/>
  <c r="G143" i="16" s="1"/>
  <c r="D985" i="16"/>
  <c r="F985" i="16" s="1"/>
  <c r="G985" i="16" s="1"/>
  <c r="D664" i="16"/>
  <c r="D394" i="16"/>
  <c r="F394" i="16" s="1"/>
  <c r="G394" i="16" s="1"/>
  <c r="D266" i="16"/>
  <c r="E637" i="16"/>
  <c r="E687" i="16"/>
  <c r="D948" i="16"/>
  <c r="E118" i="16"/>
  <c r="D591" i="16"/>
  <c r="E586" i="16"/>
  <c r="D983" i="16"/>
  <c r="D59" i="16"/>
  <c r="E575" i="16"/>
  <c r="E244" i="16"/>
  <c r="D81" i="16"/>
  <c r="E439" i="16"/>
  <c r="D776" i="16"/>
  <c r="D511" i="16"/>
  <c r="D158" i="16"/>
  <c r="E974" i="16"/>
  <c r="D78" i="16"/>
  <c r="E474" i="16"/>
  <c r="E64" i="16"/>
  <c r="D944" i="16"/>
  <c r="F944" i="16" s="1"/>
  <c r="G944" i="16" s="1"/>
  <c r="E630" i="16"/>
  <c r="D773" i="16"/>
  <c r="E510" i="16"/>
  <c r="E577" i="16"/>
  <c r="D274" i="16"/>
  <c r="E917" i="16"/>
  <c r="D51" i="16"/>
  <c r="D540" i="16"/>
  <c r="F540" i="16" s="1"/>
  <c r="G540" i="16" s="1"/>
  <c r="D938" i="16"/>
  <c r="F938" i="16" s="1"/>
  <c r="G938" i="16" s="1"/>
  <c r="D281" i="16"/>
  <c r="E636" i="16"/>
  <c r="E230" i="16"/>
  <c r="E346" i="16"/>
  <c r="D76" i="16"/>
  <c r="D960" i="16"/>
  <c r="D872" i="16"/>
  <c r="F872" i="16" s="1"/>
  <c r="G872" i="16" s="1"/>
  <c r="D287" i="16"/>
  <c r="F287" i="16" s="1"/>
  <c r="G287" i="16" s="1"/>
  <c r="D262" i="16"/>
  <c r="F262" i="16" s="1"/>
  <c r="G262" i="16" s="1"/>
  <c r="D526" i="16"/>
  <c r="E7" i="16"/>
  <c r="D904" i="16"/>
  <c r="D309" i="16"/>
  <c r="E686" i="16"/>
  <c r="D141" i="16"/>
  <c r="D20" i="16"/>
  <c r="E656" i="16"/>
  <c r="D898" i="16"/>
  <c r="D183" i="16"/>
  <c r="E382" i="16"/>
  <c r="E716" i="16"/>
  <c r="D911" i="16"/>
  <c r="E712" i="16"/>
  <c r="E252" i="16"/>
  <c r="D170" i="16"/>
  <c r="D146" i="16"/>
  <c r="E179" i="16"/>
  <c r="D603" i="16"/>
  <c r="E165" i="16"/>
  <c r="E579" i="16"/>
  <c r="E13" i="16"/>
  <c r="D306" i="16"/>
  <c r="E926" i="16"/>
  <c r="D533" i="16"/>
  <c r="E1002" i="16"/>
  <c r="D465" i="16"/>
  <c r="D83" i="16"/>
  <c r="E646" i="16"/>
  <c r="D418" i="16"/>
  <c r="E521" i="16"/>
  <c r="D669" i="16"/>
  <c r="F669" i="16" s="1"/>
  <c r="G669" i="16" s="1"/>
  <c r="E383" i="16"/>
  <c r="D371" i="16"/>
  <c r="E296" i="16"/>
  <c r="E967" i="16"/>
  <c r="D100" i="16"/>
  <c r="E729" i="16"/>
  <c r="E883" i="16"/>
  <c r="D619" i="16"/>
  <c r="D647" i="16"/>
  <c r="F647" i="16" s="1"/>
  <c r="G647" i="16" s="1"/>
  <c r="E877" i="16"/>
  <c r="D402" i="16"/>
  <c r="E698" i="16"/>
  <c r="E831" i="16"/>
  <c r="E710" i="16"/>
  <c r="E601" i="16"/>
  <c r="E149" i="16"/>
  <c r="E214" i="16"/>
  <c r="D114" i="16"/>
  <c r="E307" i="16"/>
  <c r="E772" i="16"/>
  <c r="E811" i="16"/>
  <c r="D112" i="16"/>
  <c r="D683" i="16"/>
  <c r="F683" i="16" s="1"/>
  <c r="G683" i="16" s="1"/>
  <c r="E759" i="16"/>
  <c r="D582" i="16"/>
  <c r="F582" i="16" s="1"/>
  <c r="G582" i="16" s="1"/>
  <c r="E93" i="16"/>
  <c r="E840" i="16"/>
  <c r="E923" i="16"/>
  <c r="E537" i="16"/>
  <c r="E874" i="16"/>
  <c r="E196" i="16"/>
  <c r="E476" i="16"/>
  <c r="D966" i="16"/>
  <c r="E725" i="16"/>
  <c r="E36" i="16"/>
  <c r="D227" i="16"/>
  <c r="D795" i="16"/>
  <c r="E169" i="16"/>
  <c r="D763" i="16"/>
  <c r="D806" i="16"/>
  <c r="D211" i="16"/>
  <c r="E697" i="16"/>
  <c r="E719" i="16"/>
  <c r="E71" i="16"/>
  <c r="E167" i="16"/>
  <c r="D654" i="16"/>
  <c r="D738" i="16"/>
  <c r="F738" i="16" s="1"/>
  <c r="G738" i="16" s="1"/>
  <c r="E45" i="16"/>
  <c r="D243" i="16"/>
  <c r="F243" i="16" s="1"/>
  <c r="G243" i="16" s="1"/>
  <c r="E608" i="16"/>
  <c r="D142" i="16"/>
  <c r="F142" i="16" s="1"/>
  <c r="G142" i="16" s="1"/>
  <c r="E82" i="16"/>
  <c r="E321" i="16"/>
  <c r="D699" i="16"/>
  <c r="D694" i="16"/>
  <c r="E815" i="16"/>
  <c r="E336" i="16"/>
  <c r="E949" i="16"/>
  <c r="E895" i="16"/>
  <c r="E441" i="16"/>
  <c r="D968" i="16"/>
  <c r="D651" i="16"/>
  <c r="E324" i="16"/>
  <c r="D477" i="16"/>
  <c r="E347" i="16"/>
  <c r="E27" i="16"/>
  <c r="E212" i="16"/>
  <c r="E291" i="16"/>
  <c r="D457" i="16"/>
  <c r="D431" i="16"/>
  <c r="E875" i="16"/>
  <c r="D195" i="16"/>
  <c r="E356" i="16"/>
  <c r="D553" i="16"/>
  <c r="E720" i="16"/>
  <c r="E350" i="16"/>
  <c r="E268" i="16"/>
  <c r="E86" i="16"/>
  <c r="E520" i="16"/>
  <c r="E951" i="16"/>
  <c r="E98" i="16"/>
  <c r="E245" i="16"/>
  <c r="E614" i="16"/>
  <c r="E818" i="16"/>
  <c r="E364" i="16"/>
  <c r="E254" i="16"/>
  <c r="E28" i="16"/>
  <c r="E929" i="16"/>
  <c r="D609" i="16"/>
  <c r="D503" i="16"/>
  <c r="F503" i="16" s="1"/>
  <c r="G503" i="16" s="1"/>
  <c r="E31" i="16"/>
  <c r="E74" i="16"/>
  <c r="E549" i="16"/>
  <c r="E173" i="16"/>
  <c r="E766" i="16"/>
  <c r="E893" i="16"/>
  <c r="E481" i="16"/>
  <c r="E428" i="16"/>
  <c r="E157" i="16"/>
  <c r="E210" i="16"/>
  <c r="E220" i="16"/>
  <c r="E615" i="16"/>
  <c r="D620" i="16"/>
  <c r="D649" i="16"/>
  <c r="F649" i="16" s="1"/>
  <c r="G649" i="16" s="1"/>
  <c r="D792" i="16"/>
  <c r="D475" i="16"/>
  <c r="E743" i="16"/>
  <c r="D47" i="16"/>
  <c r="E813" i="16"/>
  <c r="D56" i="16"/>
  <c r="D545" i="16"/>
  <c r="E585" i="16"/>
  <c r="D530" i="16"/>
  <c r="D1001" i="16"/>
  <c r="E902" i="16"/>
  <c r="D461" i="16"/>
  <c r="D691" i="16"/>
  <c r="D903" i="16"/>
  <c r="D672" i="16"/>
  <c r="F672" i="16" s="1"/>
  <c r="G672" i="16" s="1"/>
  <c r="D453" i="16"/>
  <c r="D569" i="16"/>
  <c r="F569" i="16" s="1"/>
  <c r="G569" i="16" s="1"/>
  <c r="D216" i="16"/>
  <c r="D406" i="16"/>
  <c r="D73" i="16"/>
  <c r="D957" i="16"/>
  <c r="E488" i="16"/>
  <c r="D796" i="16"/>
  <c r="D188" i="16"/>
  <c r="E932" i="16"/>
  <c r="E978" i="16"/>
  <c r="E810" i="16"/>
  <c r="E265" i="16"/>
  <c r="E643" i="16"/>
  <c r="E68" i="16"/>
  <c r="D574" i="16"/>
  <c r="D658" i="16"/>
  <c r="D168" i="16"/>
  <c r="D558" i="16"/>
  <c r="F558" i="16" s="1"/>
  <c r="G558" i="16" s="1"/>
  <c r="D602" i="16"/>
  <c r="E41" i="16"/>
  <c r="D24" i="16"/>
  <c r="E24" i="16"/>
  <c r="E909" i="16"/>
  <c r="D909" i="16"/>
  <c r="E678" i="16"/>
  <c r="D678" i="16"/>
  <c r="D174" i="16"/>
  <c r="E174" i="16"/>
  <c r="D513" i="16"/>
  <c r="E513" i="16"/>
  <c r="E958" i="16"/>
  <c r="D958" i="16"/>
  <c r="D298" i="16"/>
  <c r="E298" i="16"/>
  <c r="E661" i="16"/>
  <c r="D661" i="16"/>
  <c r="D761" i="16"/>
  <c r="E761" i="16"/>
  <c r="E171" i="16"/>
  <c r="D171" i="16"/>
  <c r="E117" i="16"/>
  <c r="D117" i="16"/>
  <c r="D804" i="16"/>
  <c r="E804" i="16"/>
  <c r="E88" i="16"/>
  <c r="D88" i="16"/>
  <c r="D429" i="16"/>
  <c r="E429" i="16"/>
  <c r="E578" i="16"/>
  <c r="D578" i="16"/>
  <c r="E857" i="16"/>
  <c r="D857" i="16"/>
  <c r="E803" i="16"/>
  <c r="D803" i="16"/>
  <c r="D127" i="16"/>
  <c r="E127" i="16"/>
  <c r="E539" i="16"/>
  <c r="D539" i="16"/>
  <c r="E276" i="16"/>
  <c r="D276" i="16"/>
  <c r="E641" i="16"/>
  <c r="D641" i="16"/>
  <c r="E213" i="16"/>
  <c r="D213" i="16"/>
  <c r="D912" i="16"/>
  <c r="E912" i="16"/>
  <c r="E308" i="16"/>
  <c r="D308" i="16"/>
  <c r="D901" i="16"/>
  <c r="E901" i="16"/>
  <c r="D39" i="16"/>
  <c r="E39" i="16"/>
  <c r="D950" i="16"/>
  <c r="E950" i="16"/>
  <c r="E801" i="16"/>
  <c r="D801" i="16"/>
  <c r="D129" i="16"/>
  <c r="E129" i="16"/>
  <c r="E942" i="16"/>
  <c r="D942" i="16"/>
  <c r="E154" i="16"/>
  <c r="D154" i="16"/>
  <c r="E711" i="16"/>
  <c r="D711" i="16"/>
  <c r="E852" i="16"/>
  <c r="D852" i="16"/>
  <c r="D205" i="16"/>
  <c r="E205" i="16"/>
  <c r="D186" i="16"/>
  <c r="E186" i="16"/>
  <c r="D116" i="16"/>
  <c r="E116" i="16"/>
  <c r="E96" i="16"/>
  <c r="D96" i="16"/>
  <c r="D737" i="16"/>
  <c r="E737" i="16"/>
  <c r="D565" i="16"/>
  <c r="E565" i="16"/>
  <c r="D395" i="16"/>
  <c r="E395" i="16"/>
  <c r="E512" i="16"/>
  <c r="D512" i="16"/>
  <c r="D657" i="16"/>
  <c r="E657" i="16"/>
  <c r="E855" i="16"/>
  <c r="D855" i="16"/>
  <c r="E956" i="16"/>
  <c r="D956" i="16"/>
  <c r="D91" i="16"/>
  <c r="E91" i="16"/>
  <c r="E29" i="16"/>
  <c r="E345" i="16"/>
  <c r="D768" i="16"/>
  <c r="D518" i="16"/>
  <c r="D984" i="16"/>
  <c r="E223" i="16"/>
  <c r="D408" i="16"/>
  <c r="E864" i="16"/>
  <c r="E299" i="16"/>
  <c r="D561" i="16"/>
  <c r="E755" i="16"/>
  <c r="E500" i="16"/>
  <c r="E470" i="16"/>
  <c r="D939" i="16"/>
  <c r="E126" i="16"/>
  <c r="D151" i="16"/>
  <c r="D255" i="16"/>
  <c r="F255" i="16" s="1"/>
  <c r="G255" i="16" s="1"/>
  <c r="D750" i="16"/>
  <c r="E750" i="16"/>
  <c r="D464" i="16"/>
  <c r="E464" i="16"/>
  <c r="E263" i="16"/>
  <c r="D263" i="16"/>
  <c r="D106" i="16"/>
  <c r="E106" i="16"/>
  <c r="E555" i="16"/>
  <c r="D555" i="16"/>
  <c r="E448" i="16"/>
  <c r="D448" i="16"/>
  <c r="E783" i="16"/>
  <c r="D783" i="16"/>
  <c r="E257" i="16"/>
  <c r="D257" i="16"/>
  <c r="D516" i="16"/>
  <c r="E516" i="16"/>
  <c r="D538" i="16"/>
  <c r="E538" i="16"/>
  <c r="E261" i="16"/>
  <c r="D261" i="16"/>
  <c r="D62" i="16"/>
  <c r="E62" i="16"/>
  <c r="D593" i="16"/>
  <c r="E593" i="16"/>
  <c r="E267" i="16"/>
  <c r="D267" i="16"/>
  <c r="D1003" i="16"/>
  <c r="E1003" i="16"/>
  <c r="E987" i="16"/>
  <c r="D987" i="16"/>
  <c r="D52" i="16"/>
  <c r="E52" i="16"/>
  <c r="D995" i="16"/>
  <c r="E995" i="16"/>
  <c r="D908" i="16"/>
  <c r="E908" i="16"/>
  <c r="D131" i="16"/>
  <c r="E131" i="16"/>
  <c r="E58" i="16"/>
  <c r="D58" i="16"/>
  <c r="D224" i="16"/>
  <c r="E224" i="16"/>
  <c r="E405" i="16"/>
  <c r="D405" i="16"/>
  <c r="D180" i="16"/>
  <c r="E180" i="16"/>
  <c r="D102" i="16"/>
  <c r="E102" i="16"/>
  <c r="E272" i="16"/>
  <c r="D272" i="16"/>
  <c r="E969" i="16"/>
  <c r="D969" i="16"/>
  <c r="D318" i="16"/>
  <c r="E318" i="16"/>
  <c r="E407" i="16"/>
  <c r="D407" i="16"/>
  <c r="E84" i="16"/>
  <c r="D84" i="16"/>
  <c r="E12" i="16"/>
  <c r="D12" i="16"/>
  <c r="E218" i="16"/>
  <c r="D218" i="16"/>
  <c r="E436" i="16"/>
  <c r="D436" i="16"/>
  <c r="E880" i="16"/>
  <c r="D880" i="16"/>
  <c r="D785" i="16"/>
  <c r="E785" i="16"/>
  <c r="D808" i="16"/>
  <c r="E808" i="16"/>
  <c r="D997" i="16"/>
  <c r="E997" i="16"/>
  <c r="E828" i="16"/>
  <c r="D828" i="16"/>
  <c r="E329" i="16"/>
  <c r="D329" i="16"/>
  <c r="D135" i="16"/>
  <c r="E135" i="16"/>
  <c r="D529" i="16"/>
  <c r="E529" i="16"/>
  <c r="E543" i="16"/>
  <c r="D543" i="16"/>
  <c r="D389" i="16"/>
  <c r="E389" i="16"/>
  <c r="D859" i="16"/>
  <c r="E859" i="16"/>
  <c r="D229" i="16"/>
  <c r="E229" i="16"/>
  <c r="D863" i="16"/>
  <c r="E863" i="16"/>
  <c r="D32" i="16"/>
  <c r="E32" i="16"/>
  <c r="E144" i="16"/>
  <c r="D144" i="16"/>
  <c r="E723" i="16"/>
  <c r="E869" i="16"/>
  <c r="D305" i="16"/>
  <c r="D340" i="16"/>
  <c r="E713" i="16"/>
  <c r="E584" i="16"/>
  <c r="D779" i="16"/>
  <c r="E642" i="16"/>
  <c r="E986" i="16"/>
  <c r="D87" i="16"/>
  <c r="E301" i="16"/>
  <c r="D675" i="16"/>
  <c r="E92" i="16"/>
  <c r="D589" i="16"/>
  <c r="E315" i="16"/>
  <c r="D434" i="16"/>
  <c r="E583" i="16"/>
  <c r="E182" i="16"/>
  <c r="E765" i="16"/>
  <c r="D33" i="16"/>
  <c r="D99" i="16"/>
  <c r="F99" i="16" s="1"/>
  <c r="G99" i="16" s="1"/>
  <c r="E202" i="16"/>
  <c r="E532" i="16"/>
  <c r="D556" i="16"/>
  <c r="E945" i="16"/>
  <c r="E283" i="16"/>
  <c r="D758" i="16"/>
  <c r="E791" i="16"/>
  <c r="E485" i="16"/>
  <c r="E780" i="16"/>
  <c r="E922" i="16"/>
  <c r="D104" i="16"/>
  <c r="D754" i="16"/>
  <c r="D552" i="16"/>
  <c r="E409" i="16"/>
  <c r="D848" i="16"/>
  <c r="D130" i="16"/>
  <c r="D544" i="16"/>
  <c r="E185" i="16"/>
  <c r="D300" i="16"/>
  <c r="E695" i="16"/>
  <c r="D623" i="16"/>
  <c r="D800" i="16"/>
  <c r="D10" i="16"/>
  <c r="D876" i="16"/>
  <c r="E479" i="16"/>
  <c r="E531" i="16"/>
  <c r="D937" i="16"/>
  <c r="E514" i="16"/>
  <c r="D955" i="16"/>
  <c r="D420" i="16"/>
  <c r="E454" i="16"/>
  <c r="E745" i="16"/>
  <c r="E764" i="16"/>
  <c r="D701" i="16"/>
  <c r="D432" i="16"/>
  <c r="D323" i="16"/>
  <c r="F323" i="16" s="1"/>
  <c r="G323" i="16" s="1"/>
  <c r="D913" i="16"/>
  <c r="E480" i="16"/>
  <c r="D631" i="16"/>
  <c r="D563" i="16"/>
  <c r="F563" i="16" s="1"/>
  <c r="G563" i="16" s="1"/>
  <c r="E650" i="16"/>
  <c r="E798" i="16"/>
  <c r="D632" i="16"/>
  <c r="D221" i="16"/>
  <c r="F221" i="16" s="1"/>
  <c r="G221" i="16" s="1"/>
  <c r="D734" i="16"/>
  <c r="D275" i="16"/>
  <c r="F275" i="16" s="1"/>
  <c r="G275" i="16" s="1"/>
  <c r="D973" i="16"/>
  <c r="D40" i="16"/>
  <c r="F40" i="16" s="1"/>
  <c r="G40" i="16" s="1"/>
  <c r="E693" i="16"/>
  <c r="E826" i="16"/>
  <c r="E894" i="16"/>
  <c r="D920" i="16"/>
  <c r="F920" i="16" s="1"/>
  <c r="G920" i="16" s="1"/>
  <c r="E940" i="16"/>
  <c r="E26" i="16"/>
  <c r="D450" i="16"/>
  <c r="F450" i="16" s="1"/>
  <c r="G450" i="16" s="1"/>
  <c r="D181" i="16"/>
  <c r="F181" i="16" s="1"/>
  <c r="G181" i="16" s="1"/>
  <c r="D927" i="16"/>
  <c r="F927" i="16" s="1"/>
  <c r="G927" i="16" s="1"/>
  <c r="D271" i="16"/>
  <c r="E233" i="16"/>
  <c r="E16" i="16"/>
  <c r="E330" i="16"/>
  <c r="D627" i="16"/>
  <c r="E517" i="16"/>
  <c r="D998" i="16"/>
  <c r="E425" i="16"/>
  <c r="E933" i="16"/>
  <c r="D975" i="16"/>
  <c r="E843" i="16"/>
  <c r="F843" i="16" s="1"/>
  <c r="G843" i="16" s="1"/>
  <c r="D502" i="16"/>
  <c r="E827" i="16"/>
  <c r="E588" i="16"/>
  <c r="E399" i="16"/>
  <c r="D980" i="16"/>
  <c r="D566" i="16"/>
  <c r="F566" i="16" s="1"/>
  <c r="G566" i="16" s="1"/>
  <c r="D232" i="16"/>
  <c r="E626" i="16"/>
  <c r="E426" i="16"/>
  <c r="D682" i="16"/>
  <c r="F682" i="16" s="1"/>
  <c r="G682" i="16" s="1"/>
  <c r="E677" i="16"/>
  <c r="D401" i="16"/>
  <c r="F401" i="16" s="1"/>
  <c r="G401" i="16" s="1"/>
  <c r="E910" i="16"/>
  <c r="E191" i="16"/>
  <c r="D148" i="16"/>
  <c r="E334" i="16"/>
  <c r="E160" i="16"/>
  <c r="D152" i="16"/>
  <c r="F152" i="16" s="1"/>
  <c r="G152" i="16" s="1"/>
  <c r="E30" i="16"/>
  <c r="E367" i="16"/>
  <c r="D419" i="16"/>
  <c r="E54" i="16"/>
  <c r="E674" i="16"/>
  <c r="D702" i="16"/>
  <c r="F702" i="16" s="1"/>
  <c r="G702" i="16" s="1"/>
  <c r="E793" i="16"/>
  <c r="D665" i="16"/>
  <c r="F665" i="16" s="1"/>
  <c r="G665" i="16" s="1"/>
  <c r="E447" i="16"/>
  <c r="E302" i="16"/>
  <c r="D363" i="16"/>
  <c r="E455" i="16"/>
  <c r="E422" i="16"/>
  <c r="D822" i="16"/>
  <c r="F822" i="16" s="1"/>
  <c r="G822" i="16" s="1"/>
  <c r="D846" i="16"/>
  <c r="E489" i="16"/>
  <c r="D728" i="16"/>
  <c r="E830" i="16"/>
  <c r="D343" i="16"/>
  <c r="E338" i="16"/>
  <c r="E17" i="16"/>
  <c r="D670" i="16"/>
  <c r="F670" i="16" s="1"/>
  <c r="G670" i="16" s="1"/>
  <c r="D684" i="16"/>
  <c r="E446" i="16"/>
  <c r="E411" i="16"/>
  <c r="D820" i="16"/>
  <c r="F820" i="16" s="1"/>
  <c r="G820" i="16" s="1"/>
  <c r="E278" i="16"/>
  <c r="D886" i="16"/>
  <c r="F886" i="16" s="1"/>
  <c r="G886" i="16" s="1"/>
  <c r="E468" i="16"/>
  <c r="D48" i="16"/>
  <c r="D97" i="16"/>
  <c r="D355" i="16"/>
  <c r="E748" i="16"/>
  <c r="E606" i="16"/>
  <c r="D989" i="16"/>
  <c r="E652" i="16"/>
  <c r="G40" i="3"/>
  <c r="F628" i="16" l="1"/>
  <c r="G628" i="16" s="1"/>
  <c r="M4" i="16"/>
  <c r="O4" i="16" s="1"/>
  <c r="F110" i="16"/>
  <c r="G110" i="16" s="1"/>
  <c r="F771" i="16"/>
  <c r="G771" i="16" s="1"/>
  <c r="G33" i="8"/>
  <c r="C19" i="3"/>
  <c r="F294" i="16"/>
  <c r="G294" i="16" s="1"/>
  <c r="G41" i="8"/>
  <c r="G18" i="8"/>
  <c r="G13" i="8"/>
  <c r="G6" i="8"/>
  <c r="G48" i="8"/>
  <c r="G17" i="8"/>
  <c r="G5" i="8"/>
  <c r="G36" i="8"/>
  <c r="G20" i="8"/>
  <c r="G55" i="3"/>
  <c r="G12" i="8"/>
  <c r="G37" i="8"/>
  <c r="G47" i="8"/>
  <c r="B20" i="3"/>
  <c r="C71" i="3"/>
  <c r="G40" i="8"/>
  <c r="G29" i="8"/>
  <c r="G44" i="8"/>
  <c r="G9" i="8"/>
  <c r="G27" i="8"/>
  <c r="G8" i="8"/>
  <c r="G54" i="8"/>
  <c r="G50" i="8"/>
  <c r="G16" i="8"/>
  <c r="G30" i="8"/>
  <c r="G21" i="8"/>
  <c r="G42" i="8"/>
  <c r="G53" i="8"/>
  <c r="G26" i="8"/>
  <c r="G38" i="8"/>
  <c r="G28" i="8"/>
  <c r="G46" i="8"/>
  <c r="G14" i="8"/>
  <c r="G11" i="8"/>
  <c r="G31" i="8"/>
  <c r="G24" i="8"/>
  <c r="G25" i="8"/>
  <c r="G52" i="8"/>
  <c r="G10" i="8"/>
  <c r="G51" i="8"/>
  <c r="G23" i="8"/>
  <c r="G15" i="8"/>
  <c r="G22" i="8"/>
  <c r="G32" i="8"/>
  <c r="G35" i="8"/>
  <c r="G49" i="8"/>
  <c r="G55" i="8"/>
  <c r="G39" i="8"/>
  <c r="G19" i="8"/>
  <c r="G34" i="8"/>
  <c r="G43" i="8"/>
  <c r="G7" i="8"/>
  <c r="M887" i="16"/>
  <c r="M759" i="16"/>
  <c r="M908" i="16"/>
  <c r="M398" i="16"/>
  <c r="M149" i="16"/>
  <c r="O149" i="16" s="1"/>
  <c r="M923" i="16"/>
  <c r="M755" i="16"/>
  <c r="M576" i="16"/>
  <c r="M799" i="16"/>
  <c r="M133" i="16"/>
  <c r="P133" i="16" s="1"/>
  <c r="R133" i="16" s="1"/>
  <c r="M526" i="16"/>
  <c r="M920" i="16"/>
  <c r="M752" i="16"/>
  <c r="M318" i="16"/>
  <c r="M893" i="16"/>
  <c r="M809" i="16"/>
  <c r="M721" i="16"/>
  <c r="M610" i="16"/>
  <c r="M810" i="16"/>
  <c r="M306" i="16"/>
  <c r="M383" i="16"/>
  <c r="M531" i="16"/>
  <c r="M448" i="16"/>
  <c r="M417" i="16"/>
  <c r="M57" i="16"/>
  <c r="P57" i="16" s="1"/>
  <c r="R57" i="16" s="1"/>
  <c r="M807" i="16"/>
  <c r="M946" i="16"/>
  <c r="M462" i="16"/>
  <c r="M975" i="16"/>
  <c r="M771" i="16"/>
  <c r="M598" i="16"/>
  <c r="M919" i="16"/>
  <c r="M536" i="16"/>
  <c r="M756" i="16"/>
  <c r="M948" i="16"/>
  <c r="M768" i="16"/>
  <c r="M362" i="16"/>
  <c r="M905" i="16"/>
  <c r="M89" i="16"/>
  <c r="P89" i="16" s="1"/>
  <c r="R89" i="16" s="1"/>
  <c r="M997" i="16"/>
  <c r="M871" i="16"/>
  <c r="M664" i="16"/>
  <c r="M978" i="16"/>
  <c r="M884" i="16"/>
  <c r="M708" i="16"/>
  <c r="M346" i="16"/>
  <c r="M999" i="16"/>
  <c r="M955" i="16"/>
  <c r="M899" i="16"/>
  <c r="M819" i="16"/>
  <c r="M731" i="16"/>
  <c r="M640" i="16"/>
  <c r="M560" i="16"/>
  <c r="M965" i="16"/>
  <c r="M767" i="16"/>
  <c r="M638" i="16"/>
  <c r="M994" i="16"/>
  <c r="M828" i="16"/>
  <c r="M474" i="16"/>
  <c r="M968" i="16"/>
  <c r="M896" i="16"/>
  <c r="M816" i="16"/>
  <c r="M728" i="16"/>
  <c r="M446" i="16"/>
  <c r="M286" i="16"/>
  <c r="M925" i="16"/>
  <c r="M881" i="16"/>
  <c r="M841" i="16"/>
  <c r="M797" i="16"/>
  <c r="M753" i="16"/>
  <c r="M713" i="16"/>
  <c r="M674" i="16"/>
  <c r="M546" i="16"/>
  <c r="M906" i="16"/>
  <c r="M778" i="16"/>
  <c r="M612" i="16"/>
  <c r="M87" i="16"/>
  <c r="P87" i="16" s="1"/>
  <c r="R87" i="16" s="1"/>
  <c r="M553" i="16"/>
  <c r="M319" i="16"/>
  <c r="M627" i="16"/>
  <c r="M467" i="16"/>
  <c r="M124" i="16"/>
  <c r="P124" i="16" s="1"/>
  <c r="R124" i="16" s="1"/>
  <c r="M416" i="16"/>
  <c r="M288" i="16"/>
  <c r="M513" i="16"/>
  <c r="M385" i="16"/>
  <c r="M257" i="16"/>
  <c r="M201" i="16"/>
  <c r="O201" i="16" s="1"/>
  <c r="M194" i="16"/>
  <c r="O194" i="16" s="1"/>
  <c r="M114" i="16"/>
  <c r="O114" i="16" s="1"/>
  <c r="M75" i="16"/>
  <c r="O75" i="16" s="1"/>
  <c r="M25" i="16"/>
  <c r="P25" i="16" s="1"/>
  <c r="R25" i="16" s="1"/>
  <c r="M12" i="16"/>
  <c r="P12" i="16" s="1"/>
  <c r="R12" i="16" s="1"/>
  <c r="M552" i="16"/>
  <c r="M748" i="16"/>
  <c r="M967" i="16"/>
  <c r="M835" i="16"/>
  <c r="M662" i="16"/>
  <c r="M981" i="16"/>
  <c r="M670" i="16"/>
  <c r="M868" i="16"/>
  <c r="M980" i="16"/>
  <c r="M832" i="16"/>
  <c r="M490" i="16"/>
  <c r="M937" i="16"/>
  <c r="M849" i="16"/>
  <c r="M765" i="16"/>
  <c r="M682" i="16"/>
  <c r="M938" i="16"/>
  <c r="M676" i="16"/>
  <c r="M585" i="16"/>
  <c r="M659" i="16"/>
  <c r="M275" i="16"/>
  <c r="M320" i="16"/>
  <c r="M110" i="16"/>
  <c r="P110" i="16" s="1"/>
  <c r="R110" i="16" s="1"/>
  <c r="M289" i="16"/>
  <c r="M233" i="16"/>
  <c r="O233" i="16" s="1"/>
  <c r="M226" i="16"/>
  <c r="O226" i="16" s="1"/>
  <c r="M150" i="16"/>
  <c r="O150" i="16" s="1"/>
  <c r="M127" i="16"/>
  <c r="P127" i="16" s="1"/>
  <c r="M44" i="16"/>
  <c r="P44" i="16" s="1"/>
  <c r="R44" i="16" s="1"/>
  <c r="M911" i="16"/>
  <c r="M584" i="16"/>
  <c r="M780" i="16"/>
  <c r="M270" i="16"/>
  <c r="M942" i="16"/>
  <c r="M859" i="16"/>
  <c r="M691" i="16"/>
  <c r="M993" i="16"/>
  <c r="M711" i="16"/>
  <c r="M924" i="16"/>
  <c r="M988" i="16"/>
  <c r="M856" i="16"/>
  <c r="M688" i="16"/>
  <c r="M945" i="16"/>
  <c r="M861" i="16"/>
  <c r="M817" i="16"/>
  <c r="M777" i="16"/>
  <c r="M733" i="16"/>
  <c r="M689" i="16"/>
  <c r="M634" i="16"/>
  <c r="M294" i="16"/>
  <c r="M842" i="16"/>
  <c r="M714" i="16"/>
  <c r="M434" i="16"/>
  <c r="M617" i="16"/>
  <c r="M447" i="16"/>
  <c r="M140" i="16"/>
  <c r="O140" i="16" s="1"/>
  <c r="M563" i="16"/>
  <c r="M339" i="16"/>
  <c r="M480" i="16"/>
  <c r="M352" i="16"/>
  <c r="M215" i="16"/>
  <c r="P215" i="16" s="1"/>
  <c r="R215" i="16" s="1"/>
  <c r="M449" i="16"/>
  <c r="M321" i="16"/>
  <c r="M141" i="16"/>
  <c r="O141" i="16" s="1"/>
  <c r="M102" i="16"/>
  <c r="O102" i="16" s="1"/>
  <c r="M31" i="16"/>
  <c r="P31" i="16" s="1"/>
  <c r="R31" i="16" s="1"/>
  <c r="M159" i="16"/>
  <c r="O159" i="16" s="1"/>
  <c r="M76" i="16"/>
  <c r="O76" i="16" s="1"/>
  <c r="M977" i="16"/>
  <c r="M847" i="16"/>
  <c r="M622" i="16"/>
  <c r="M966" i="16"/>
  <c r="M836" i="16"/>
  <c r="M684" i="16"/>
  <c r="M314" i="16"/>
  <c r="M987" i="16"/>
  <c r="M944" i="16"/>
  <c r="M883" i="16"/>
  <c r="M795" i="16"/>
  <c r="M707" i="16"/>
  <c r="M624" i="16"/>
  <c r="M534" i="16"/>
  <c r="M935" i="16"/>
  <c r="M743" i="16"/>
  <c r="M600" i="16"/>
  <c r="M962" i="16"/>
  <c r="M804" i="16"/>
  <c r="M1000" i="16"/>
  <c r="M956" i="16"/>
  <c r="M880" i="16"/>
  <c r="M792" i="16"/>
  <c r="M704" i="16"/>
  <c r="M414" i="16"/>
  <c r="M243" i="16"/>
  <c r="P243" i="16" s="1"/>
  <c r="R243" i="16" s="1"/>
  <c r="M913" i="16"/>
  <c r="M873" i="16"/>
  <c r="M829" i="16"/>
  <c r="M785" i="16"/>
  <c r="M745" i="16"/>
  <c r="M701" i="16"/>
  <c r="M650" i="16"/>
  <c r="M422" i="16"/>
  <c r="M874" i="16"/>
  <c r="M746" i="16"/>
  <c r="M548" i="16"/>
  <c r="M649" i="16"/>
  <c r="M511" i="16"/>
  <c r="M255" i="16"/>
  <c r="M595" i="16"/>
  <c r="M403" i="16"/>
  <c r="M512" i="16"/>
  <c r="M384" i="16"/>
  <c r="M256" i="16"/>
  <c r="M481" i="16"/>
  <c r="M353" i="16"/>
  <c r="M208" i="16"/>
  <c r="O208" i="16" s="1"/>
  <c r="M168" i="16"/>
  <c r="O168" i="16" s="1"/>
  <c r="M137" i="16"/>
  <c r="P137" i="16" s="1"/>
  <c r="R137" i="16" s="1"/>
  <c r="M50" i="16"/>
  <c r="P50" i="16" s="1"/>
  <c r="R50" i="16" s="1"/>
  <c r="M11" i="16"/>
  <c r="O11" i="16" s="1"/>
  <c r="M108" i="16"/>
  <c r="P108" i="16" s="1"/>
  <c r="R108" i="16" s="1"/>
  <c r="M953" i="16"/>
  <c r="M879" i="16"/>
  <c r="M839" i="16"/>
  <c r="M703" i="16"/>
  <c r="M590" i="16"/>
  <c r="M990" i="16"/>
  <c r="M950" i="16"/>
  <c r="M900" i="16"/>
  <c r="M812" i="16"/>
  <c r="M716" i="16"/>
  <c r="M494" i="16"/>
  <c r="M378" i="16"/>
  <c r="M282" i="16"/>
  <c r="M1003" i="16"/>
  <c r="M983" i="16"/>
  <c r="M959" i="16"/>
  <c r="M943" i="16"/>
  <c r="M915" i="16"/>
  <c r="M867" i="16"/>
  <c r="M827" i="16"/>
  <c r="M787" i="16"/>
  <c r="M739" i="16"/>
  <c r="M699" i="16"/>
  <c r="M656" i="16"/>
  <c r="M608" i="16"/>
  <c r="M566" i="16"/>
  <c r="M220" i="16"/>
  <c r="P220" i="16" s="1"/>
  <c r="M969" i="16"/>
  <c r="M927" i="16"/>
  <c r="M791" i="16"/>
  <c r="M727" i="16"/>
  <c r="M654" i="16"/>
  <c r="M574" i="16"/>
  <c r="M998" i="16"/>
  <c r="M954" i="16"/>
  <c r="M860" i="16"/>
  <c r="M772" i="16"/>
  <c r="M506" i="16"/>
  <c r="M996" i="16"/>
  <c r="M972" i="16"/>
  <c r="M952" i="16"/>
  <c r="M912" i="16"/>
  <c r="M864" i="16"/>
  <c r="M824" i="16"/>
  <c r="M784" i="16"/>
  <c r="M736" i="16"/>
  <c r="M696" i="16"/>
  <c r="M478" i="16"/>
  <c r="M382" i="16"/>
  <c r="M298" i="16"/>
  <c r="M228" i="16"/>
  <c r="P228" i="16" s="1"/>
  <c r="M929" i="16"/>
  <c r="M909" i="16"/>
  <c r="M889" i="16"/>
  <c r="M865" i="16"/>
  <c r="M845" i="16"/>
  <c r="M825" i="16"/>
  <c r="M801" i="16"/>
  <c r="M781" i="16"/>
  <c r="M761" i="16"/>
  <c r="M737" i="16"/>
  <c r="M717" i="16"/>
  <c r="M697" i="16"/>
  <c r="M680" i="16"/>
  <c r="M642" i="16"/>
  <c r="M578" i="16"/>
  <c r="M358" i="16"/>
  <c r="M922" i="16"/>
  <c r="M858" i="16"/>
  <c r="M794" i="16"/>
  <c r="M730" i="16"/>
  <c r="M644" i="16"/>
  <c r="M498" i="16"/>
  <c r="M242" i="16"/>
  <c r="M633" i="16"/>
  <c r="M569" i="16"/>
  <c r="M479" i="16"/>
  <c r="M351" i="16"/>
  <c r="M211" i="16"/>
  <c r="O211" i="16" s="1"/>
  <c r="M643" i="16"/>
  <c r="M579" i="16"/>
  <c r="M499" i="16"/>
  <c r="M371" i="16"/>
  <c r="M219" i="16"/>
  <c r="P219" i="16" s="1"/>
  <c r="R219" i="16" s="1"/>
  <c r="M496" i="16"/>
  <c r="M432" i="16"/>
  <c r="M368" i="16"/>
  <c r="M304" i="16"/>
  <c r="M238" i="16"/>
  <c r="O238" i="16" s="1"/>
  <c r="M529" i="16"/>
  <c r="M465" i="16"/>
  <c r="M401" i="16"/>
  <c r="M337" i="16"/>
  <c r="M273" i="16"/>
  <c r="M176" i="16"/>
  <c r="P176" i="16" s="1"/>
  <c r="M217" i="16"/>
  <c r="O217" i="16" s="1"/>
  <c r="M136" i="16"/>
  <c r="P136" i="16" s="1"/>
  <c r="R136" i="16" s="1"/>
  <c r="M210" i="16"/>
  <c r="O210" i="16" s="1"/>
  <c r="M95" i="16"/>
  <c r="O95" i="16" s="1"/>
  <c r="M134" i="16"/>
  <c r="P134" i="16" s="1"/>
  <c r="R134" i="16" s="1"/>
  <c r="M18" i="16"/>
  <c r="O18" i="16" s="1"/>
  <c r="M107" i="16"/>
  <c r="O107" i="16" s="1"/>
  <c r="M105" i="16"/>
  <c r="O105" i="16" s="1"/>
  <c r="M41" i="16"/>
  <c r="O41" i="16" s="1"/>
  <c r="M92" i="16"/>
  <c r="M28" i="16"/>
  <c r="P28" i="16" s="1"/>
  <c r="R28" i="16" s="1"/>
  <c r="M985" i="16"/>
  <c r="M903" i="16"/>
  <c r="M855" i="16"/>
  <c r="M775" i="16"/>
  <c r="M648" i="16"/>
  <c r="M558" i="16"/>
  <c r="M970" i="16"/>
  <c r="M940" i="16"/>
  <c r="M844" i="16"/>
  <c r="M764" i="16"/>
  <c r="M700" i="16"/>
  <c r="M410" i="16"/>
  <c r="M334" i="16"/>
  <c r="M236" i="16"/>
  <c r="P236" i="16" s="1"/>
  <c r="R236" i="16" s="1"/>
  <c r="M991" i="16"/>
  <c r="M971" i="16"/>
  <c r="M951" i="16"/>
  <c r="M931" i="16"/>
  <c r="M891" i="16"/>
  <c r="M851" i="16"/>
  <c r="M803" i="16"/>
  <c r="M763" i="16"/>
  <c r="M723" i="16"/>
  <c r="M672" i="16"/>
  <c r="M630" i="16"/>
  <c r="M592" i="16"/>
  <c r="M544" i="16"/>
  <c r="M989" i="16"/>
  <c r="M957" i="16"/>
  <c r="M823" i="16"/>
  <c r="M751" i="16"/>
  <c r="M695" i="16"/>
  <c r="M606" i="16"/>
  <c r="M188" i="16"/>
  <c r="O188" i="16" s="1"/>
  <c r="M982" i="16"/>
  <c r="M892" i="16"/>
  <c r="M820" i="16"/>
  <c r="M732" i="16"/>
  <c r="M250" i="16"/>
  <c r="M984" i="16"/>
  <c r="M964" i="16"/>
  <c r="M928" i="16"/>
  <c r="M888" i="16"/>
  <c r="M848" i="16"/>
  <c r="M800" i="16"/>
  <c r="M760" i="16"/>
  <c r="M720" i="16"/>
  <c r="M510" i="16"/>
  <c r="M426" i="16"/>
  <c r="M350" i="16"/>
  <c r="M254" i="16"/>
  <c r="M941" i="16"/>
  <c r="M921" i="16"/>
  <c r="M897" i="16"/>
  <c r="M877" i="16"/>
  <c r="M857" i="16"/>
  <c r="M833" i="16"/>
  <c r="M813" i="16"/>
  <c r="M793" i="16"/>
  <c r="M769" i="16"/>
  <c r="M749" i="16"/>
  <c r="M729" i="16"/>
  <c r="M705" i="16"/>
  <c r="M685" i="16"/>
  <c r="M666" i="16"/>
  <c r="M618" i="16"/>
  <c r="M486" i="16"/>
  <c r="M239" i="16"/>
  <c r="P239" i="16" s="1"/>
  <c r="M890" i="16"/>
  <c r="M826" i="16"/>
  <c r="M762" i="16"/>
  <c r="M698" i="16"/>
  <c r="M580" i="16"/>
  <c r="M370" i="16"/>
  <c r="M665" i="16"/>
  <c r="M601" i="16"/>
  <c r="M537" i="16"/>
  <c r="M415" i="16"/>
  <c r="M287" i="16"/>
  <c r="M675" i="16"/>
  <c r="M611" i="16"/>
  <c r="M547" i="16"/>
  <c r="M435" i="16"/>
  <c r="M307" i="16"/>
  <c r="M528" i="16"/>
  <c r="M464" i="16"/>
  <c r="M400" i="16"/>
  <c r="M336" i="16"/>
  <c r="M272" i="16"/>
  <c r="M183" i="16"/>
  <c r="P183" i="16" s="1"/>
  <c r="R183" i="16" s="1"/>
  <c r="M497" i="16"/>
  <c r="M433" i="16"/>
  <c r="M369" i="16"/>
  <c r="M305" i="16"/>
  <c r="M234" i="16"/>
  <c r="P234" i="16" s="1"/>
  <c r="M39" i="16"/>
  <c r="P39" i="16" s="1"/>
  <c r="R39" i="16" s="1"/>
  <c r="M185" i="16"/>
  <c r="P185" i="16" s="1"/>
  <c r="M38" i="16"/>
  <c r="P38" i="16" s="1"/>
  <c r="R38" i="16" s="1"/>
  <c r="M178" i="16"/>
  <c r="O178" i="16" s="1"/>
  <c r="M166" i="16"/>
  <c r="P166" i="16" s="1"/>
  <c r="R166" i="16" s="1"/>
  <c r="M82" i="16"/>
  <c r="O82" i="16" s="1"/>
  <c r="M143" i="16"/>
  <c r="O143" i="16" s="1"/>
  <c r="M43" i="16"/>
  <c r="M73" i="16"/>
  <c r="P73" i="16" s="1"/>
  <c r="R73" i="16" s="1"/>
  <c r="M9" i="16"/>
  <c r="P9" i="16" s="1"/>
  <c r="R9" i="16" s="1"/>
  <c r="M60" i="16"/>
  <c r="O60" i="16" s="1"/>
  <c r="M602" i="16"/>
  <c r="M570" i="16"/>
  <c r="M538" i="16"/>
  <c r="M470" i="16"/>
  <c r="M406" i="16"/>
  <c r="M342" i="16"/>
  <c r="M278" i="16"/>
  <c r="M204" i="16"/>
  <c r="M934" i="16"/>
  <c r="M918" i="16"/>
  <c r="M902" i="16"/>
  <c r="M886" i="16"/>
  <c r="M870" i="16"/>
  <c r="M854" i="16"/>
  <c r="M838" i="16"/>
  <c r="M822" i="16"/>
  <c r="M806" i="16"/>
  <c r="M790" i="16"/>
  <c r="M774" i="16"/>
  <c r="M758" i="16"/>
  <c r="M742" i="16"/>
  <c r="M726" i="16"/>
  <c r="M710" i="16"/>
  <c r="M694" i="16"/>
  <c r="M668" i="16"/>
  <c r="M636" i="16"/>
  <c r="M604" i="16"/>
  <c r="M572" i="16"/>
  <c r="M540" i="16"/>
  <c r="M482" i="16"/>
  <c r="M418" i="16"/>
  <c r="M354" i="16"/>
  <c r="M290" i="16"/>
  <c r="M212" i="16"/>
  <c r="M677" i="16"/>
  <c r="M661" i="16"/>
  <c r="M645" i="16"/>
  <c r="M629" i="16"/>
  <c r="M613" i="16"/>
  <c r="M597" i="16"/>
  <c r="M581" i="16"/>
  <c r="M565" i="16"/>
  <c r="M549" i="16"/>
  <c r="M533" i="16"/>
  <c r="M503" i="16"/>
  <c r="M471" i="16"/>
  <c r="M439" i="16"/>
  <c r="M407" i="16"/>
  <c r="M375" i="16"/>
  <c r="M343" i="16"/>
  <c r="M311" i="16"/>
  <c r="M279" i="16"/>
  <c r="M247" i="16"/>
  <c r="M195" i="16"/>
  <c r="M62" i="16"/>
  <c r="M671" i="16"/>
  <c r="M655" i="16"/>
  <c r="M639" i="16"/>
  <c r="M623" i="16"/>
  <c r="M607" i="16"/>
  <c r="M591" i="16"/>
  <c r="M575" i="16"/>
  <c r="M559" i="16"/>
  <c r="M543" i="16"/>
  <c r="M523" i="16"/>
  <c r="M491" i="16"/>
  <c r="M459" i="16"/>
  <c r="M427" i="16"/>
  <c r="M395" i="16"/>
  <c r="M363" i="16"/>
  <c r="M331" i="16"/>
  <c r="M299" i="16"/>
  <c r="M267" i="16"/>
  <c r="M203" i="16"/>
  <c r="M94" i="16"/>
  <c r="M524" i="16"/>
  <c r="M508" i="16"/>
  <c r="M492" i="16"/>
  <c r="M476" i="16"/>
  <c r="M460" i="16"/>
  <c r="M444" i="16"/>
  <c r="M428" i="16"/>
  <c r="M412" i="16"/>
  <c r="M396" i="16"/>
  <c r="M380" i="16"/>
  <c r="M364" i="16"/>
  <c r="M348" i="16"/>
  <c r="M332" i="16"/>
  <c r="M316" i="16"/>
  <c r="M300" i="16"/>
  <c r="M284" i="16"/>
  <c r="M268" i="16"/>
  <c r="M252" i="16"/>
  <c r="M235" i="16"/>
  <c r="M207" i="16"/>
  <c r="M164" i="16"/>
  <c r="M78" i="16"/>
  <c r="M525" i="16"/>
  <c r="M509" i="16"/>
  <c r="M493" i="16"/>
  <c r="M477" i="16"/>
  <c r="M461" i="16"/>
  <c r="M445" i="16"/>
  <c r="M429" i="16"/>
  <c r="M413" i="16"/>
  <c r="M397" i="16"/>
  <c r="M381" i="16"/>
  <c r="M365" i="16"/>
  <c r="M349" i="16"/>
  <c r="M333" i="16"/>
  <c r="M317" i="16"/>
  <c r="M301" i="16"/>
  <c r="M285" i="16"/>
  <c r="M269" i="16"/>
  <c r="M253" i="16"/>
  <c r="M231" i="16"/>
  <c r="M200" i="16"/>
  <c r="M175" i="16"/>
  <c r="M125" i="16"/>
  <c r="M7" i="16"/>
  <c r="M229" i="16"/>
  <c r="M213" i="16"/>
  <c r="M197" i="16"/>
  <c r="M181" i="16"/>
  <c r="M160" i="16"/>
  <c r="M128" i="16"/>
  <c r="M86" i="16"/>
  <c r="M22" i="16"/>
  <c r="M222" i="16"/>
  <c r="M206" i="16"/>
  <c r="M190" i="16"/>
  <c r="M161" i="16"/>
  <c r="M129" i="16"/>
  <c r="M79" i="16"/>
  <c r="M15" i="16"/>
  <c r="M162" i="16"/>
  <c r="M146" i="16"/>
  <c r="M130" i="16"/>
  <c r="M106" i="16"/>
  <c r="M74" i="16"/>
  <c r="M42" i="16"/>
  <c r="M10" i="16"/>
  <c r="M155" i="16"/>
  <c r="M139" i="16"/>
  <c r="M123" i="16"/>
  <c r="M99" i="16"/>
  <c r="M67" i="16"/>
  <c r="M35" i="16"/>
  <c r="M117" i="16"/>
  <c r="M101" i="16"/>
  <c r="M85" i="16"/>
  <c r="M69" i="16"/>
  <c r="M53" i="16"/>
  <c r="M37" i="16"/>
  <c r="M21" i="16"/>
  <c r="M5" i="16"/>
  <c r="M104" i="16"/>
  <c r="M88" i="16"/>
  <c r="M72" i="16"/>
  <c r="M56" i="16"/>
  <c r="M40" i="16"/>
  <c r="M24" i="16"/>
  <c r="M8" i="16"/>
  <c r="M586" i="16"/>
  <c r="M554" i="16"/>
  <c r="M502" i="16"/>
  <c r="M438" i="16"/>
  <c r="M374" i="16"/>
  <c r="M310" i="16"/>
  <c r="M246" i="16"/>
  <c r="M55" i="16"/>
  <c r="M926" i="16"/>
  <c r="M910" i="16"/>
  <c r="M894" i="16"/>
  <c r="M878" i="16"/>
  <c r="M862" i="16"/>
  <c r="M846" i="16"/>
  <c r="M830" i="16"/>
  <c r="M814" i="16"/>
  <c r="M798" i="16"/>
  <c r="M782" i="16"/>
  <c r="M766" i="16"/>
  <c r="M750" i="16"/>
  <c r="M734" i="16"/>
  <c r="M718" i="16"/>
  <c r="M702" i="16"/>
  <c r="M686" i="16"/>
  <c r="M652" i="16"/>
  <c r="M620" i="16"/>
  <c r="M588" i="16"/>
  <c r="M556" i="16"/>
  <c r="M514" i="16"/>
  <c r="M450" i="16"/>
  <c r="M386" i="16"/>
  <c r="M322" i="16"/>
  <c r="M258" i="16"/>
  <c r="M172" i="16"/>
  <c r="M669" i="16"/>
  <c r="M653" i="16"/>
  <c r="M637" i="16"/>
  <c r="M621" i="16"/>
  <c r="M605" i="16"/>
  <c r="M589" i="16"/>
  <c r="M573" i="16"/>
  <c r="M557" i="16"/>
  <c r="M541" i="16"/>
  <c r="M519" i="16"/>
  <c r="M487" i="16"/>
  <c r="M455" i="16"/>
  <c r="M423" i="16"/>
  <c r="M391" i="16"/>
  <c r="M359" i="16"/>
  <c r="M327" i="16"/>
  <c r="M295" i="16"/>
  <c r="M263" i="16"/>
  <c r="M227" i="16"/>
  <c r="M173" i="16"/>
  <c r="M679" i="16"/>
  <c r="M663" i="16"/>
  <c r="M647" i="16"/>
  <c r="M631" i="16"/>
  <c r="M615" i="16"/>
  <c r="M599" i="16"/>
  <c r="M583" i="16"/>
  <c r="M567" i="16"/>
  <c r="M551" i="16"/>
  <c r="M535" i="16"/>
  <c r="M507" i="16"/>
  <c r="M475" i="16"/>
  <c r="M443" i="16"/>
  <c r="M411" i="16"/>
  <c r="M379" i="16"/>
  <c r="M347" i="16"/>
  <c r="M315" i="16"/>
  <c r="M283" i="16"/>
  <c r="M251" i="16"/>
  <c r="M156" i="16"/>
  <c r="M532" i="16"/>
  <c r="M516" i="16"/>
  <c r="M500" i="16"/>
  <c r="M484" i="16"/>
  <c r="M468" i="16"/>
  <c r="M452" i="16"/>
  <c r="M436" i="16"/>
  <c r="M420" i="16"/>
  <c r="M404" i="16"/>
  <c r="M388" i="16"/>
  <c r="M372" i="16"/>
  <c r="M356" i="16"/>
  <c r="M340" i="16"/>
  <c r="M324" i="16"/>
  <c r="M308" i="16"/>
  <c r="M292" i="16"/>
  <c r="M276" i="16"/>
  <c r="M260" i="16"/>
  <c r="M244" i="16"/>
  <c r="M223" i="16"/>
  <c r="M191" i="16"/>
  <c r="M132" i="16"/>
  <c r="M14" i="16"/>
  <c r="M517" i="16"/>
  <c r="M501" i="16"/>
  <c r="M485" i="16"/>
  <c r="M469" i="16"/>
  <c r="M453" i="16"/>
  <c r="M437" i="16"/>
  <c r="M421" i="16"/>
  <c r="M405" i="16"/>
  <c r="M389" i="16"/>
  <c r="M373" i="16"/>
  <c r="M357" i="16"/>
  <c r="M341" i="16"/>
  <c r="M325" i="16"/>
  <c r="M309" i="16"/>
  <c r="M293" i="16"/>
  <c r="M277" i="16"/>
  <c r="M261" i="16"/>
  <c r="M245" i="16"/>
  <c r="M216" i="16"/>
  <c r="M184" i="16"/>
  <c r="M157" i="16"/>
  <c r="M71" i="16"/>
  <c r="M237" i="16"/>
  <c r="M221" i="16"/>
  <c r="M205" i="16"/>
  <c r="M189" i="16"/>
  <c r="M171" i="16"/>
  <c r="M144" i="16"/>
  <c r="M118" i="16"/>
  <c r="M54" i="16"/>
  <c r="M230" i="16"/>
  <c r="M214" i="16"/>
  <c r="M198" i="16"/>
  <c r="M182" i="16"/>
  <c r="M145" i="16"/>
  <c r="M111" i="16"/>
  <c r="M47" i="16"/>
  <c r="M170" i="16"/>
  <c r="M154" i="16"/>
  <c r="M138" i="16"/>
  <c r="M122" i="16"/>
  <c r="M90" i="16"/>
  <c r="M58" i="16"/>
  <c r="M26" i="16"/>
  <c r="M163" i="16"/>
  <c r="M147" i="16"/>
  <c r="M131" i="16"/>
  <c r="M115" i="16"/>
  <c r="M83" i="16"/>
  <c r="M51" i="16"/>
  <c r="M19" i="16"/>
  <c r="M109" i="16"/>
  <c r="M93" i="16"/>
  <c r="M77" i="16"/>
  <c r="M61" i="16"/>
  <c r="M45" i="16"/>
  <c r="M29" i="16"/>
  <c r="M13" i="16"/>
  <c r="M112" i="16"/>
  <c r="M96" i="16"/>
  <c r="M80" i="16"/>
  <c r="M64" i="16"/>
  <c r="M48" i="16"/>
  <c r="M32" i="16"/>
  <c r="M16" i="16"/>
  <c r="M961" i="16"/>
  <c r="M895" i="16"/>
  <c r="M863" i="16"/>
  <c r="M815" i="16"/>
  <c r="M719" i="16"/>
  <c r="M632" i="16"/>
  <c r="M568" i="16"/>
  <c r="M986" i="16"/>
  <c r="M958" i="16"/>
  <c r="M932" i="16"/>
  <c r="M876" i="16"/>
  <c r="M788" i="16"/>
  <c r="M740" i="16"/>
  <c r="M692" i="16"/>
  <c r="M430" i="16"/>
  <c r="M366" i="16"/>
  <c r="M302" i="16"/>
  <c r="M196" i="16"/>
  <c r="M995" i="16"/>
  <c r="M979" i="16"/>
  <c r="M963" i="16"/>
  <c r="M947" i="16"/>
  <c r="M939" i="16"/>
  <c r="M907" i="16"/>
  <c r="M875" i="16"/>
  <c r="M843" i="16"/>
  <c r="M811" i="16"/>
  <c r="M779" i="16"/>
  <c r="M747" i="16"/>
  <c r="M715" i="16"/>
  <c r="M678" i="16"/>
  <c r="M646" i="16"/>
  <c r="M614" i="16"/>
  <c r="M582" i="16"/>
  <c r="M550" i="16"/>
  <c r="M1001" i="16"/>
  <c r="M973" i="16"/>
  <c r="M949" i="16"/>
  <c r="M831" i="16"/>
  <c r="M783" i="16"/>
  <c r="M735" i="16"/>
  <c r="M687" i="16"/>
  <c r="M616" i="16"/>
  <c r="M542" i="16"/>
  <c r="M1002" i="16"/>
  <c r="M974" i="16"/>
  <c r="M916" i="16"/>
  <c r="M852" i="16"/>
  <c r="M796" i="16"/>
  <c r="M724" i="16"/>
  <c r="M442" i="16"/>
  <c r="M992" i="16"/>
  <c r="M976" i="16"/>
  <c r="M960" i="16"/>
  <c r="M936" i="16"/>
  <c r="M904" i="16"/>
  <c r="M872" i="16"/>
  <c r="M840" i="16"/>
  <c r="M808" i="16"/>
  <c r="M776" i="16"/>
  <c r="M744" i="16"/>
  <c r="M712" i="16"/>
  <c r="M522" i="16"/>
  <c r="M458" i="16"/>
  <c r="M394" i="16"/>
  <c r="M330" i="16"/>
  <c r="M266" i="16"/>
  <c r="M23" i="16"/>
  <c r="M933" i="16"/>
  <c r="M917" i="16"/>
  <c r="M901" i="16"/>
  <c r="M885" i="16"/>
  <c r="M869" i="16"/>
  <c r="M853" i="16"/>
  <c r="M837" i="16"/>
  <c r="M821" i="16"/>
  <c r="M805" i="16"/>
  <c r="M789" i="16"/>
  <c r="M773" i="16"/>
  <c r="M757" i="16"/>
  <c r="M741" i="16"/>
  <c r="M725" i="16"/>
  <c r="M709" i="16"/>
  <c r="M693" i="16"/>
  <c r="M681" i="16"/>
  <c r="M658" i="16"/>
  <c r="M626" i="16"/>
  <c r="M594" i="16"/>
  <c r="M562" i="16"/>
  <c r="M518" i="16"/>
  <c r="M454" i="16"/>
  <c r="M390" i="16"/>
  <c r="M326" i="16"/>
  <c r="M262" i="16"/>
  <c r="M165" i="16"/>
  <c r="M930" i="16"/>
  <c r="M914" i="16"/>
  <c r="M898" i="16"/>
  <c r="M882" i="16"/>
  <c r="M866" i="16"/>
  <c r="M850" i="16"/>
  <c r="M834" i="16"/>
  <c r="M818" i="16"/>
  <c r="M802" i="16"/>
  <c r="M786" i="16"/>
  <c r="M770" i="16"/>
  <c r="M754" i="16"/>
  <c r="M738" i="16"/>
  <c r="M722" i="16"/>
  <c r="M706" i="16"/>
  <c r="M690" i="16"/>
  <c r="M660" i="16"/>
  <c r="M628" i="16"/>
  <c r="M596" i="16"/>
  <c r="M564" i="16"/>
  <c r="M530" i="16"/>
  <c r="M466" i="16"/>
  <c r="M402" i="16"/>
  <c r="M338" i="16"/>
  <c r="M274" i="16"/>
  <c r="M180" i="16"/>
  <c r="M673" i="16"/>
  <c r="M657" i="16"/>
  <c r="M641" i="16"/>
  <c r="M625" i="16"/>
  <c r="M609" i="16"/>
  <c r="M593" i="16"/>
  <c r="M577" i="16"/>
  <c r="M561" i="16"/>
  <c r="M545" i="16"/>
  <c r="M527" i="16"/>
  <c r="M495" i="16"/>
  <c r="M463" i="16"/>
  <c r="M431" i="16"/>
  <c r="M399" i="16"/>
  <c r="M367" i="16"/>
  <c r="M335" i="16"/>
  <c r="M303" i="16"/>
  <c r="M271" i="16"/>
  <c r="M240" i="16"/>
  <c r="M179" i="16"/>
  <c r="M683" i="16"/>
  <c r="M667" i="16"/>
  <c r="M651" i="16"/>
  <c r="M635" i="16"/>
  <c r="M619" i="16"/>
  <c r="M603" i="16"/>
  <c r="M587" i="16"/>
  <c r="M571" i="16"/>
  <c r="M555" i="16"/>
  <c r="M539" i="16"/>
  <c r="M515" i="16"/>
  <c r="M483" i="16"/>
  <c r="M451" i="16"/>
  <c r="M419" i="16"/>
  <c r="M387" i="16"/>
  <c r="M355" i="16"/>
  <c r="M323" i="16"/>
  <c r="M291" i="16"/>
  <c r="M259" i="16"/>
  <c r="M187" i="16"/>
  <c r="M30" i="16"/>
  <c r="M520" i="16"/>
  <c r="M504" i="16"/>
  <c r="M488" i="16"/>
  <c r="M472" i="16"/>
  <c r="M456" i="16"/>
  <c r="M440" i="16"/>
  <c r="M424" i="16"/>
  <c r="M408" i="16"/>
  <c r="M392" i="16"/>
  <c r="M376" i="16"/>
  <c r="M360" i="16"/>
  <c r="M344" i="16"/>
  <c r="M328" i="16"/>
  <c r="M312" i="16"/>
  <c r="M296" i="16"/>
  <c r="M280" i="16"/>
  <c r="M264" i="16"/>
  <c r="M248" i="16"/>
  <c r="M232" i="16"/>
  <c r="M199" i="16"/>
  <c r="M148" i="16"/>
  <c r="M46" i="16"/>
  <c r="M521" i="16"/>
  <c r="M505" i="16"/>
  <c r="M489" i="16"/>
  <c r="M473" i="16"/>
  <c r="M457" i="16"/>
  <c r="M441" i="16"/>
  <c r="M425" i="16"/>
  <c r="M409" i="16"/>
  <c r="M393" i="16"/>
  <c r="M377" i="16"/>
  <c r="M361" i="16"/>
  <c r="M345" i="16"/>
  <c r="M329" i="16"/>
  <c r="M313" i="16"/>
  <c r="M297" i="16"/>
  <c r="M281" i="16"/>
  <c r="M265" i="16"/>
  <c r="M249" i="16"/>
  <c r="M224" i="16"/>
  <c r="M192" i="16"/>
  <c r="M169" i="16"/>
  <c r="M103" i="16"/>
  <c r="M241" i="16"/>
  <c r="M225" i="16"/>
  <c r="M209" i="16"/>
  <c r="M193" i="16"/>
  <c r="M177" i="16"/>
  <c r="M152" i="16"/>
  <c r="M120" i="16"/>
  <c r="M70" i="16"/>
  <c r="M6" i="16"/>
  <c r="M218" i="16"/>
  <c r="M202" i="16"/>
  <c r="M186" i="16"/>
  <c r="M153" i="16"/>
  <c r="M121" i="16"/>
  <c r="M63" i="16"/>
  <c r="M174" i="16"/>
  <c r="M158" i="16"/>
  <c r="M142" i="16"/>
  <c r="M126" i="16"/>
  <c r="M98" i="16"/>
  <c r="M66" i="16"/>
  <c r="M34" i="16"/>
  <c r="M167" i="16"/>
  <c r="M151" i="16"/>
  <c r="M135" i="16"/>
  <c r="M119" i="16"/>
  <c r="M91" i="16"/>
  <c r="M59" i="16"/>
  <c r="M27" i="16"/>
  <c r="M113" i="16"/>
  <c r="M97" i="16"/>
  <c r="M81" i="16"/>
  <c r="M65" i="16"/>
  <c r="M49" i="16"/>
  <c r="M33" i="16"/>
  <c r="M17" i="16"/>
  <c r="M116" i="16"/>
  <c r="M100" i="16"/>
  <c r="M84" i="16"/>
  <c r="M68" i="16"/>
  <c r="M52" i="16"/>
  <c r="M36" i="16"/>
  <c r="M20" i="16"/>
  <c r="F67" i="16"/>
  <c r="G67" i="16" s="1"/>
  <c r="F939" i="16"/>
  <c r="G939" i="16" s="1"/>
  <c r="F942" i="16"/>
  <c r="G942" i="16" s="1"/>
  <c r="F308" i="16"/>
  <c r="G308" i="16" s="1"/>
  <c r="F171" i="16"/>
  <c r="G171" i="16" s="1"/>
  <c r="F958" i="16"/>
  <c r="G958" i="16" s="1"/>
  <c r="F511" i="16"/>
  <c r="G511" i="16" s="1"/>
  <c r="F473" i="16"/>
  <c r="G473" i="16" s="1"/>
  <c r="F892" i="16"/>
  <c r="G892" i="16" s="1"/>
  <c r="F871" i="16"/>
  <c r="G871" i="16" s="1"/>
  <c r="F835" i="16"/>
  <c r="G835" i="16" s="1"/>
  <c r="F981" i="16"/>
  <c r="G981" i="16" s="1"/>
  <c r="F48" i="16"/>
  <c r="G48" i="16" s="1"/>
  <c r="F561" i="16"/>
  <c r="G561" i="16" s="1"/>
  <c r="F711" i="16"/>
  <c r="G711" i="16" s="1"/>
  <c r="F801" i="16"/>
  <c r="G801" i="16" s="1"/>
  <c r="F213" i="16"/>
  <c r="G213" i="16" s="1"/>
  <c r="F857" i="16"/>
  <c r="G857" i="16" s="1"/>
  <c r="F661" i="16"/>
  <c r="G661" i="16" s="1"/>
  <c r="F633" i="16"/>
  <c r="G633" i="16" s="1"/>
  <c r="F462" i="16"/>
  <c r="G462" i="16" s="1"/>
  <c r="F748" i="16"/>
  <c r="G748" i="16" s="1"/>
  <c r="F468" i="16"/>
  <c r="G468" i="16" s="1"/>
  <c r="F517" i="16"/>
  <c r="G517" i="16" s="1"/>
  <c r="F937" i="16"/>
  <c r="G937" i="16" s="1"/>
  <c r="F10" i="16"/>
  <c r="G10" i="16" s="1"/>
  <c r="F300" i="16"/>
  <c r="G300" i="16" s="1"/>
  <c r="F848" i="16"/>
  <c r="G848" i="16" s="1"/>
  <c r="F104" i="16"/>
  <c r="G104" i="16" s="1"/>
  <c r="F556" i="16"/>
  <c r="G556" i="16" s="1"/>
  <c r="F33" i="16"/>
  <c r="G33" i="16" s="1"/>
  <c r="F434" i="16"/>
  <c r="G434" i="16" s="1"/>
  <c r="F620" i="16"/>
  <c r="G620" i="16" s="1"/>
  <c r="F694" i="16"/>
  <c r="G694" i="16" s="1"/>
  <c r="F763" i="16"/>
  <c r="G763" i="16" s="1"/>
  <c r="F402" i="16"/>
  <c r="G402" i="16" s="1"/>
  <c r="F465" i="16"/>
  <c r="G465" i="16" s="1"/>
  <c r="F306" i="16"/>
  <c r="G306" i="16" s="1"/>
  <c r="F20" i="16"/>
  <c r="G20" i="16" s="1"/>
  <c r="F78" i="16"/>
  <c r="G78" i="16" s="1"/>
  <c r="F591" i="16"/>
  <c r="G591" i="16" s="1"/>
  <c r="F176" i="16"/>
  <c r="G176" i="16" s="1"/>
  <c r="F206" i="16"/>
  <c r="G206" i="16" s="1"/>
  <c r="F878" i="16"/>
  <c r="G878" i="16" s="1"/>
  <c r="F115" i="16"/>
  <c r="G115" i="16" s="1"/>
  <c r="F680" i="16"/>
  <c r="G680" i="16" s="1"/>
  <c r="F507" i="16"/>
  <c r="G507" i="16" s="1"/>
  <c r="F762" i="16"/>
  <c r="G762" i="16" s="1"/>
  <c r="F35" i="16"/>
  <c r="G35" i="16" s="1"/>
  <c r="F757" i="16"/>
  <c r="G757" i="16" s="1"/>
  <c r="F177" i="16"/>
  <c r="G177" i="16" s="1"/>
  <c r="F655" i="16"/>
  <c r="G655" i="16" s="1"/>
  <c r="F832" i="16"/>
  <c r="G832" i="16" s="1"/>
  <c r="F253" i="16"/>
  <c r="G253" i="16" s="1"/>
  <c r="F70" i="16"/>
  <c r="G70" i="16" s="1"/>
  <c r="F279" i="16"/>
  <c r="G279" i="16" s="1"/>
  <c r="F319" i="16"/>
  <c r="G319" i="16" s="1"/>
  <c r="F947" i="16"/>
  <c r="G947" i="16" s="1"/>
  <c r="F376" i="16"/>
  <c r="G376" i="16" s="1"/>
  <c r="F943" i="16"/>
  <c r="G943" i="16" s="1"/>
  <c r="F355" i="16"/>
  <c r="G355" i="16" s="1"/>
  <c r="F701" i="16"/>
  <c r="G701" i="16" s="1"/>
  <c r="F641" i="16"/>
  <c r="G641" i="16" s="1"/>
  <c r="F1001" i="16"/>
  <c r="G1001" i="16" s="1"/>
  <c r="F431" i="16"/>
  <c r="G431" i="16" s="1"/>
  <c r="F114" i="16"/>
  <c r="G114" i="16" s="1"/>
  <c r="F162" i="16"/>
  <c r="G162" i="16" s="1"/>
  <c r="F175" i="16"/>
  <c r="G175" i="16" s="1"/>
  <c r="F420" i="16"/>
  <c r="G420" i="16" s="1"/>
  <c r="F305" i="16"/>
  <c r="G305" i="16" s="1"/>
  <c r="F855" i="16"/>
  <c r="G855" i="16" s="1"/>
  <c r="F56" i="16"/>
  <c r="G56" i="16" s="1"/>
  <c r="F699" i="16"/>
  <c r="G699" i="16" s="1"/>
  <c r="F112" i="16"/>
  <c r="G112" i="16" s="1"/>
  <c r="F709" i="16"/>
  <c r="G709" i="16" s="1"/>
  <c r="F437" i="16"/>
  <c r="G437" i="16" s="1"/>
  <c r="F27" i="16"/>
  <c r="G27" i="16" s="1"/>
  <c r="F861" i="16"/>
  <c r="G861" i="16" s="1"/>
  <c r="F876" i="16"/>
  <c r="G876" i="16" s="1"/>
  <c r="F130" i="16"/>
  <c r="G130" i="16" s="1"/>
  <c r="F754" i="16"/>
  <c r="G754" i="16" s="1"/>
  <c r="F713" i="16"/>
  <c r="G713" i="16" s="1"/>
  <c r="F723" i="16"/>
  <c r="G723" i="16" s="1"/>
  <c r="F658" i="16"/>
  <c r="G658" i="16" s="1"/>
  <c r="F73" i="16"/>
  <c r="G73" i="16" s="1"/>
  <c r="F477" i="16"/>
  <c r="G477" i="16" s="1"/>
  <c r="F82" i="16"/>
  <c r="G82" i="16" s="1"/>
  <c r="F619" i="16"/>
  <c r="G619" i="16" s="1"/>
  <c r="F83" i="16"/>
  <c r="G83" i="16" s="1"/>
  <c r="F309" i="16"/>
  <c r="G309" i="16" s="1"/>
  <c r="F76" i="16"/>
  <c r="G76" i="16" s="1"/>
  <c r="F773" i="16"/>
  <c r="G773" i="16" s="1"/>
  <c r="F377" i="16"/>
  <c r="G377" i="16" s="1"/>
  <c r="F834" i="16"/>
  <c r="G834" i="16" s="1"/>
  <c r="F384" i="16"/>
  <c r="G384" i="16" s="1"/>
  <c r="F610" i="16"/>
  <c r="G610" i="16" s="1"/>
  <c r="F463" i="16"/>
  <c r="G463" i="16" s="1"/>
  <c r="F788" i="16"/>
  <c r="G788" i="16" s="1"/>
  <c r="F478" i="16"/>
  <c r="G478" i="16" s="1"/>
  <c r="F675" i="16"/>
  <c r="G675" i="16" s="1"/>
  <c r="F642" i="16"/>
  <c r="G642" i="16" s="1"/>
  <c r="F340" i="16"/>
  <c r="G340" i="16" s="1"/>
  <c r="F574" i="16"/>
  <c r="G574" i="16" s="1"/>
  <c r="F406" i="16"/>
  <c r="G406" i="16" s="1"/>
  <c r="F902" i="16"/>
  <c r="G902" i="16" s="1"/>
  <c r="F545" i="16"/>
  <c r="G545" i="16" s="1"/>
  <c r="F743" i="16"/>
  <c r="G743" i="16" s="1"/>
  <c r="F520" i="16"/>
  <c r="G520" i="16" s="1"/>
  <c r="F720" i="16"/>
  <c r="G720" i="16" s="1"/>
  <c r="F324" i="16"/>
  <c r="G324" i="16" s="1"/>
  <c r="F601" i="16"/>
  <c r="G601" i="16" s="1"/>
  <c r="F883" i="16"/>
  <c r="G883" i="16" s="1"/>
  <c r="F346" i="16"/>
  <c r="G346" i="16" s="1"/>
  <c r="F776" i="16"/>
  <c r="G776" i="16" s="1"/>
  <c r="F458" i="16"/>
  <c r="G458" i="16" s="1"/>
  <c r="F825" i="16"/>
  <c r="G825" i="16" s="1"/>
  <c r="F225" i="16"/>
  <c r="G225" i="16" s="1"/>
  <c r="F807" i="16"/>
  <c r="G807" i="16" s="1"/>
  <c r="F493" i="16"/>
  <c r="G493" i="16" s="1"/>
  <c r="F551" i="16"/>
  <c r="G551" i="16" s="1"/>
  <c r="F197" i="16"/>
  <c r="G197" i="16" s="1"/>
  <c r="F303" i="16"/>
  <c r="G303" i="16" s="1"/>
  <c r="F487" i="16"/>
  <c r="G487" i="16" s="1"/>
  <c r="F366" i="16"/>
  <c r="G366" i="16" s="1"/>
  <c r="F256" i="16"/>
  <c r="G256" i="16" s="1"/>
  <c r="F222" i="16"/>
  <c r="G222" i="16" s="1"/>
  <c r="F596" i="16"/>
  <c r="G596" i="16" s="1"/>
  <c r="F742" i="16"/>
  <c r="G742" i="16" s="1"/>
  <c r="F746" i="16"/>
  <c r="G746" i="16" s="1"/>
  <c r="F427" i="16"/>
  <c r="G427" i="16" s="1"/>
  <c r="F207" i="16"/>
  <c r="G207" i="16" s="1"/>
  <c r="F936" i="16"/>
  <c r="G936" i="16" s="1"/>
  <c r="F617" i="16"/>
  <c r="G617" i="16" s="1"/>
  <c r="F398" i="16"/>
  <c r="G398" i="16" s="1"/>
  <c r="F994" i="16"/>
  <c r="G994" i="16" s="1"/>
  <c r="F866" i="16"/>
  <c r="G866" i="16" s="1"/>
  <c r="F781" i="16"/>
  <c r="G781" i="16" s="1"/>
  <c r="F856" i="16"/>
  <c r="G856" i="16" s="1"/>
  <c r="F400" i="16"/>
  <c r="G400" i="16" s="1"/>
  <c r="F885" i="16"/>
  <c r="G885" i="16" s="1"/>
  <c r="F486" i="16"/>
  <c r="G486" i="16" s="1"/>
  <c r="F787" i="16"/>
  <c r="G787" i="16" s="1"/>
  <c r="F557" i="16"/>
  <c r="G557" i="16" s="1"/>
  <c r="F941" i="16"/>
  <c r="G941" i="16" s="1"/>
  <c r="F640" i="16"/>
  <c r="G640" i="16" s="1"/>
  <c r="F351" i="16"/>
  <c r="G351" i="16" s="1"/>
  <c r="F523" i="16"/>
  <c r="G523" i="16" s="1"/>
  <c r="F159" i="16"/>
  <c r="G159" i="16" s="1"/>
  <c r="F467" i="16"/>
  <c r="G467" i="16" s="1"/>
  <c r="F998" i="16"/>
  <c r="G998" i="16" s="1"/>
  <c r="F265" i="16"/>
  <c r="G265" i="16" s="1"/>
  <c r="F47" i="16"/>
  <c r="G47" i="16" s="1"/>
  <c r="F893" i="16"/>
  <c r="G893" i="16" s="1"/>
  <c r="F951" i="16"/>
  <c r="G951" i="16" s="1"/>
  <c r="F350" i="16"/>
  <c r="G350" i="16" s="1"/>
  <c r="F815" i="16"/>
  <c r="G815" i="16" s="1"/>
  <c r="F227" i="16"/>
  <c r="G227" i="16" s="1"/>
  <c r="F170" i="16"/>
  <c r="G170" i="16" s="1"/>
  <c r="F716" i="16"/>
  <c r="G716" i="16" s="1"/>
  <c r="F664" i="16"/>
  <c r="G664" i="16" s="1"/>
  <c r="F624" i="16"/>
  <c r="G624" i="16" s="1"/>
  <c r="F421" i="16"/>
  <c r="G421" i="16" s="1"/>
  <c r="F433" i="16"/>
  <c r="G433" i="16" s="1"/>
  <c r="F339" i="16"/>
  <c r="G339" i="16" s="1"/>
  <c r="F38" i="16"/>
  <c r="G38" i="16" s="1"/>
  <c r="F508" i="16"/>
  <c r="G508" i="16" s="1"/>
  <c r="F527" i="16"/>
  <c r="G527" i="16" s="1"/>
  <c r="F534" i="16"/>
  <c r="G534" i="16" s="1"/>
  <c r="F107" i="16"/>
  <c r="G107" i="16" s="1"/>
  <c r="F280" i="16"/>
  <c r="G280" i="16" s="1"/>
  <c r="F690" i="16"/>
  <c r="G690" i="16" s="1"/>
  <c r="F392" i="16"/>
  <c r="G392" i="16" s="1"/>
  <c r="F250" i="16"/>
  <c r="G250" i="16" s="1"/>
  <c r="F482" i="16"/>
  <c r="G482" i="16" s="1"/>
  <c r="F386" i="16"/>
  <c r="G386" i="16" s="1"/>
  <c r="F374" i="16"/>
  <c r="G374" i="16" s="1"/>
  <c r="F442" i="16"/>
  <c r="G442" i="16" s="1"/>
  <c r="F741" i="16"/>
  <c r="G741" i="16" s="1"/>
  <c r="F293" i="16"/>
  <c r="G293" i="16" s="1"/>
  <c r="F921" i="16"/>
  <c r="G921" i="16" s="1"/>
  <c r="F564" i="16"/>
  <c r="G564" i="16" s="1"/>
  <c r="F666" i="16"/>
  <c r="G666" i="16" s="1"/>
  <c r="F248" i="16"/>
  <c r="G248" i="16" s="1"/>
  <c r="F414" i="16"/>
  <c r="G414" i="16" s="1"/>
  <c r="F977" i="16"/>
  <c r="G977" i="16" s="1"/>
  <c r="F373" i="16"/>
  <c r="G373" i="16" s="1"/>
  <c r="F889" i="16"/>
  <c r="G889" i="16" s="1"/>
  <c r="F736" i="16"/>
  <c r="G736" i="16" s="1"/>
  <c r="F494" i="16"/>
  <c r="G494" i="16" s="1"/>
  <c r="F777" i="16"/>
  <c r="G777" i="16" s="1"/>
  <c r="F519" i="16"/>
  <c r="G519" i="16" s="1"/>
  <c r="F988" i="16"/>
  <c r="G988" i="16" s="1"/>
  <c r="F497" i="16"/>
  <c r="G497" i="16" s="1"/>
  <c r="F7" i="16"/>
  <c r="G7" i="16" s="1"/>
  <c r="F46" i="16"/>
  <c r="G46" i="16" s="1"/>
  <c r="F989" i="16"/>
  <c r="G989" i="16" s="1"/>
  <c r="F97" i="16"/>
  <c r="G97" i="16" s="1"/>
  <c r="F955" i="16"/>
  <c r="G955" i="16" s="1"/>
  <c r="F623" i="16"/>
  <c r="G623" i="16" s="1"/>
  <c r="F544" i="16"/>
  <c r="G544" i="16" s="1"/>
  <c r="F552" i="16"/>
  <c r="G552" i="16" s="1"/>
  <c r="F87" i="16"/>
  <c r="G87" i="16" s="1"/>
  <c r="F768" i="16"/>
  <c r="G768" i="16" s="1"/>
  <c r="F91" i="16"/>
  <c r="G91" i="16" s="1"/>
  <c r="F565" i="16"/>
  <c r="G565" i="16" s="1"/>
  <c r="F186" i="16"/>
  <c r="G186" i="16" s="1"/>
  <c r="F129" i="16"/>
  <c r="G129" i="16" s="1"/>
  <c r="F950" i="16"/>
  <c r="G950" i="16" s="1"/>
  <c r="F901" i="16"/>
  <c r="G901" i="16" s="1"/>
  <c r="F912" i="16"/>
  <c r="G912" i="16" s="1"/>
  <c r="F761" i="16"/>
  <c r="G761" i="16" s="1"/>
  <c r="F298" i="16"/>
  <c r="G298" i="16" s="1"/>
  <c r="F513" i="16"/>
  <c r="G513" i="16" s="1"/>
  <c r="F24" i="16"/>
  <c r="G24" i="16" s="1"/>
  <c r="F932" i="16"/>
  <c r="G932" i="16" s="1"/>
  <c r="F691" i="16"/>
  <c r="G691" i="16" s="1"/>
  <c r="F211" i="16"/>
  <c r="G211" i="16" s="1"/>
  <c r="F100" i="16"/>
  <c r="G100" i="16" s="1"/>
  <c r="F146" i="16"/>
  <c r="G146" i="16" s="1"/>
  <c r="F960" i="16"/>
  <c r="G960" i="16" s="1"/>
  <c r="F81" i="16"/>
  <c r="G81" i="16" s="1"/>
  <c r="F983" i="16"/>
  <c r="G983" i="16" s="1"/>
  <c r="F246" i="16"/>
  <c r="G246" i="16" s="1"/>
  <c r="F290" i="16"/>
  <c r="G290" i="16" s="1"/>
  <c r="F717" i="16"/>
  <c r="G717" i="16" s="1"/>
  <c r="F700" i="16"/>
  <c r="G700" i="16" s="1"/>
  <c r="F638" i="16"/>
  <c r="G638" i="16" s="1"/>
  <c r="F571" i="16"/>
  <c r="G571" i="16" s="1"/>
  <c r="F570" i="16"/>
  <c r="G570" i="16" s="1"/>
  <c r="F113" i="16"/>
  <c r="G113" i="16" s="1"/>
  <c r="F868" i="16"/>
  <c r="G868" i="16" s="1"/>
  <c r="F22" i="16"/>
  <c r="G22" i="16" s="1"/>
  <c r="F999" i="16"/>
  <c r="G999" i="16" s="1"/>
  <c r="F961" i="16"/>
  <c r="G961" i="16" s="1"/>
  <c r="F703" i="16"/>
  <c r="G703" i="16" s="1"/>
  <c r="F685" i="16"/>
  <c r="G685" i="16" s="1"/>
  <c r="F200" i="16"/>
  <c r="G200" i="16" s="1"/>
  <c r="F506" i="16"/>
  <c r="G506" i="16" s="1"/>
  <c r="F778" i="16"/>
  <c r="G778" i="16" s="1"/>
  <c r="F260" i="16"/>
  <c r="G260" i="16" s="1"/>
  <c r="F15" i="16"/>
  <c r="G15" i="16" s="1"/>
  <c r="F841" i="16"/>
  <c r="G841" i="16" s="1"/>
  <c r="F53" i="16"/>
  <c r="G53" i="16" s="1"/>
  <c r="F311" i="16"/>
  <c r="G311" i="16" s="1"/>
  <c r="F490" i="16"/>
  <c r="G490" i="16" s="1"/>
  <c r="F879" i="16"/>
  <c r="G879" i="16" s="1"/>
  <c r="F611" i="16"/>
  <c r="G611" i="16" s="1"/>
  <c r="F109" i="16"/>
  <c r="G109" i="16" s="1"/>
  <c r="F123" i="16"/>
  <c r="G123" i="16" s="1"/>
  <c r="F108" i="16"/>
  <c r="G108" i="16" s="1"/>
  <c r="F648" i="16"/>
  <c r="G648" i="16" s="1"/>
  <c r="F660" i="16"/>
  <c r="G660" i="16" s="1"/>
  <c r="F332" i="16"/>
  <c r="G332" i="16" s="1"/>
  <c r="F916" i="16"/>
  <c r="G916" i="16" s="1"/>
  <c r="F974" i="16"/>
  <c r="G974" i="16" s="1"/>
  <c r="F445" i="16"/>
  <c r="G445" i="16" s="1"/>
  <c r="F286" i="16"/>
  <c r="G286" i="16" s="1"/>
  <c r="F13" i="16"/>
  <c r="G13" i="16" s="1"/>
  <c r="F1002" i="16"/>
  <c r="G1002" i="16" s="1"/>
  <c r="F230" i="16"/>
  <c r="G230" i="16" s="1"/>
  <c r="F353" i="16"/>
  <c r="G353" i="16" s="1"/>
  <c r="F242" i="16"/>
  <c r="G242" i="16" s="1"/>
  <c r="F387" i="16"/>
  <c r="G387" i="16" s="1"/>
  <c r="F471" i="16"/>
  <c r="G471" i="16" s="1"/>
  <c r="F184" i="16"/>
  <c r="G184" i="16" s="1"/>
  <c r="F378" i="16"/>
  <c r="G378" i="16" s="1"/>
  <c r="F653" i="16"/>
  <c r="G653" i="16" s="1"/>
  <c r="F512" i="16"/>
  <c r="G512" i="16" s="1"/>
  <c r="F96" i="16"/>
  <c r="G96" i="16" s="1"/>
  <c r="F852" i="16"/>
  <c r="G852" i="16" s="1"/>
  <c r="F154" i="16"/>
  <c r="G154" i="16" s="1"/>
  <c r="F539" i="16"/>
  <c r="G539" i="16" s="1"/>
  <c r="F803" i="16"/>
  <c r="G803" i="16" s="1"/>
  <c r="F578" i="16"/>
  <c r="G578" i="16" s="1"/>
  <c r="F88" i="16"/>
  <c r="G88" i="16" s="1"/>
  <c r="F117" i="16"/>
  <c r="G117" i="16" s="1"/>
  <c r="F678" i="16"/>
  <c r="G678" i="16" s="1"/>
  <c r="F316" i="16"/>
  <c r="G316" i="16" s="1"/>
  <c r="F164" i="16"/>
  <c r="G164" i="16" s="1"/>
  <c r="F953" i="16"/>
  <c r="G953" i="16" s="1"/>
  <c r="F125" i="16"/>
  <c r="G125" i="16" s="1"/>
  <c r="F562" i="16"/>
  <c r="G562" i="16" s="1"/>
  <c r="F172" i="16"/>
  <c r="G172" i="16" s="1"/>
  <c r="F982" i="16"/>
  <c r="G982" i="16" s="1"/>
  <c r="F616" i="16"/>
  <c r="G616" i="16" s="1"/>
  <c r="F579" i="16"/>
  <c r="G579" i="16" s="1"/>
  <c r="F26" i="16"/>
  <c r="G26" i="16" s="1"/>
  <c r="F992" i="16"/>
  <c r="G992" i="16" s="1"/>
  <c r="F592" i="16"/>
  <c r="G592" i="16" s="1"/>
  <c r="F268" i="16"/>
  <c r="G268" i="16" s="1"/>
  <c r="F488" i="16"/>
  <c r="G488" i="16" s="1"/>
  <c r="F86" i="16"/>
  <c r="G86" i="16" s="1"/>
  <c r="F98" i="16"/>
  <c r="G98" i="16" s="1"/>
  <c r="F697" i="16"/>
  <c r="G697" i="16" s="1"/>
  <c r="F214" i="16"/>
  <c r="G214" i="16" s="1"/>
  <c r="F383" i="16"/>
  <c r="G383" i="16" s="1"/>
  <c r="F710" i="16"/>
  <c r="G710" i="16" s="1"/>
  <c r="F93" i="16"/>
  <c r="G93" i="16" s="1"/>
  <c r="F428" i="16"/>
  <c r="G428" i="16" s="1"/>
  <c r="F584" i="16"/>
  <c r="G584" i="16" s="1"/>
  <c r="F924" i="16"/>
  <c r="G924" i="16" s="1"/>
  <c r="F140" i="16"/>
  <c r="G140" i="16" s="1"/>
  <c r="F423" i="16"/>
  <c r="G423" i="16" s="1"/>
  <c r="F32" i="16"/>
  <c r="G32" i="16" s="1"/>
  <c r="F229" i="16"/>
  <c r="G229" i="16" s="1"/>
  <c r="F389" i="16"/>
  <c r="G389" i="16" s="1"/>
  <c r="F529" i="16"/>
  <c r="G529" i="16" s="1"/>
  <c r="F997" i="16"/>
  <c r="G997" i="16" s="1"/>
  <c r="F785" i="16"/>
  <c r="G785" i="16" s="1"/>
  <c r="F102" i="16"/>
  <c r="G102" i="16" s="1"/>
  <c r="F908" i="16"/>
  <c r="G908" i="16" s="1"/>
  <c r="F52" i="16"/>
  <c r="G52" i="16" s="1"/>
  <c r="F1003" i="16"/>
  <c r="G1003" i="16" s="1"/>
  <c r="F593" i="16"/>
  <c r="G593" i="16" s="1"/>
  <c r="F261" i="16"/>
  <c r="G261" i="16" s="1"/>
  <c r="F516" i="16"/>
  <c r="G516" i="16" s="1"/>
  <c r="F783" i="16"/>
  <c r="G783" i="16" s="1"/>
  <c r="F555" i="16"/>
  <c r="G555" i="16" s="1"/>
  <c r="F263" i="16"/>
  <c r="G263" i="16" s="1"/>
  <c r="F750" i="16"/>
  <c r="G750" i="16" s="1"/>
  <c r="F357" i="16"/>
  <c r="G357" i="16" s="1"/>
  <c r="F887" i="16"/>
  <c r="G887" i="16" s="1"/>
  <c r="F199" i="16"/>
  <c r="G199" i="16" s="1"/>
  <c r="F60" i="16"/>
  <c r="G60" i="16" s="1"/>
  <c r="F963" i="16"/>
  <c r="G963" i="16" s="1"/>
  <c r="F573" i="16"/>
  <c r="G573" i="16" s="1"/>
  <c r="F369" i="16"/>
  <c r="G369" i="16" s="1"/>
  <c r="F626" i="16"/>
  <c r="G626" i="16" s="1"/>
  <c r="F334" i="16"/>
  <c r="G334" i="16" s="1"/>
  <c r="F687" i="16"/>
  <c r="G687" i="16" s="1"/>
  <c r="F381" i="16"/>
  <c r="G381" i="16" s="1"/>
  <c r="F769" i="16"/>
  <c r="G769" i="16" s="1"/>
  <c r="F515" i="16"/>
  <c r="G515" i="16" s="1"/>
  <c r="F292" i="16"/>
  <c r="G292" i="16" s="1"/>
  <c r="F580" i="16"/>
  <c r="G580" i="16" s="1"/>
  <c r="F933" i="16"/>
  <c r="G933" i="16" s="1"/>
  <c r="F652" i="16"/>
  <c r="G652" i="16" s="1"/>
  <c r="F440" i="16"/>
  <c r="G440" i="16" s="1"/>
  <c r="F510" i="16"/>
  <c r="G510" i="16" s="1"/>
  <c r="F64" i="16"/>
  <c r="G64" i="16" s="1"/>
  <c r="F940" i="16"/>
  <c r="G940" i="16" s="1"/>
  <c r="F597" i="16"/>
  <c r="G597" i="16" s="1"/>
  <c r="F978" i="16"/>
  <c r="G978" i="16" s="1"/>
  <c r="F643" i="16"/>
  <c r="G643" i="16" s="1"/>
  <c r="F245" i="16"/>
  <c r="G245" i="16" s="1"/>
  <c r="F646" i="16"/>
  <c r="G646" i="16" s="1"/>
  <c r="F549" i="16"/>
  <c r="G549" i="16" s="1"/>
  <c r="F729" i="16"/>
  <c r="G729" i="16" s="1"/>
  <c r="F537" i="16"/>
  <c r="G537" i="16" s="1"/>
  <c r="F169" i="16"/>
  <c r="G169" i="16" s="1"/>
  <c r="F833" i="16"/>
  <c r="G833" i="16" s="1"/>
  <c r="F49" i="16"/>
  <c r="G49" i="16" s="1"/>
  <c r="F505" i="16"/>
  <c r="G505" i="16" s="1"/>
  <c r="F905" i="16"/>
  <c r="G905" i="16" s="1"/>
  <c r="F228" i="16"/>
  <c r="G228" i="16" s="1"/>
  <c r="F466" i="16"/>
  <c r="G466" i="16" s="1"/>
  <c r="F802" i="16"/>
  <c r="G802" i="16" s="1"/>
  <c r="F241" i="16"/>
  <c r="G241" i="16" s="1"/>
  <c r="F412" i="16"/>
  <c r="G412" i="16" s="1"/>
  <c r="F890" i="16"/>
  <c r="G890" i="16" s="1"/>
  <c r="F536" i="16"/>
  <c r="G536" i="16" s="1"/>
  <c r="F884" i="16"/>
  <c r="G884" i="16" s="1"/>
  <c r="F721" i="16"/>
  <c r="G721" i="16" s="1"/>
  <c r="F449" i="16"/>
  <c r="G449" i="16" s="1"/>
  <c r="F930" i="16"/>
  <c r="G930" i="16" s="1"/>
  <c r="F75" i="16"/>
  <c r="G75" i="16" s="1"/>
  <c r="F899" i="16"/>
  <c r="G899" i="16" s="1"/>
  <c r="F451" i="16"/>
  <c r="G451" i="16" s="1"/>
  <c r="F11" i="16"/>
  <c r="G11" i="16" s="1"/>
  <c r="F662" i="16"/>
  <c r="G662" i="16" s="1"/>
  <c r="F365" i="16"/>
  <c r="G365" i="16" s="1"/>
  <c r="F417" i="16"/>
  <c r="G417" i="16" s="1"/>
  <c r="F965" i="16"/>
  <c r="G965" i="16" s="1"/>
  <c r="F600" i="16"/>
  <c r="G600" i="16" s="1"/>
  <c r="F219" i="16"/>
  <c r="G219" i="16" s="1"/>
  <c r="F94" i="16"/>
  <c r="G94" i="16" s="1"/>
  <c r="F696" i="16"/>
  <c r="G696" i="16" s="1"/>
  <c r="F560" i="16"/>
  <c r="G560" i="16" s="1"/>
  <c r="F817" i="16"/>
  <c r="G817" i="16" s="1"/>
  <c r="F722" i="16"/>
  <c r="G722" i="16" s="1"/>
  <c r="F993" i="16"/>
  <c r="G993" i="16" s="1"/>
  <c r="F760" i="16"/>
  <c r="G760" i="16" s="1"/>
  <c r="F456" i="16"/>
  <c r="G456" i="16" s="1"/>
  <c r="F535" i="16"/>
  <c r="G535" i="16" s="1"/>
  <c r="F236" i="16"/>
  <c r="G236" i="16" s="1"/>
  <c r="F590" i="16"/>
  <c r="G590" i="16" s="1"/>
  <c r="F399" i="16"/>
  <c r="G399" i="16" s="1"/>
  <c r="F367" i="16"/>
  <c r="G367" i="16" s="1"/>
  <c r="F302" i="16"/>
  <c r="G302" i="16" s="1"/>
  <c r="F830" i="16"/>
  <c r="G830" i="16" s="1"/>
  <c r="F51" i="16"/>
  <c r="G51" i="16" s="1"/>
  <c r="F525" i="16"/>
  <c r="G525" i="16" s="1"/>
  <c r="F23" i="16"/>
  <c r="G23" i="16" s="1"/>
  <c r="F667" i="16"/>
  <c r="G667" i="16" s="1"/>
  <c r="F397" i="16"/>
  <c r="G397" i="16" s="1"/>
  <c r="F639" i="16"/>
  <c r="G639" i="16" s="1"/>
  <c r="F289" i="16"/>
  <c r="G289" i="16" s="1"/>
  <c r="F630" i="16"/>
  <c r="G630" i="16" s="1"/>
  <c r="F233" i="16"/>
  <c r="G233" i="16" s="1"/>
  <c r="F791" i="16"/>
  <c r="G791" i="16" s="1"/>
  <c r="F860" i="16"/>
  <c r="G860" i="16" s="1"/>
  <c r="F693" i="16"/>
  <c r="G693" i="16" s="1"/>
  <c r="F724" i="16"/>
  <c r="G724" i="16" s="1"/>
  <c r="F6" i="16"/>
  <c r="G6" i="16" s="1"/>
  <c r="F689" i="16"/>
  <c r="G689" i="16" s="1"/>
  <c r="F541" i="16"/>
  <c r="G541" i="16" s="1"/>
  <c r="F14" i="16"/>
  <c r="G14" i="16" s="1"/>
  <c r="F686" i="16"/>
  <c r="G686" i="16" s="1"/>
  <c r="F220" i="16"/>
  <c r="G220" i="16" s="1"/>
  <c r="F615" i="16"/>
  <c r="G615" i="16" s="1"/>
  <c r="F990" i="16"/>
  <c r="G990" i="16" s="1"/>
  <c r="F636" i="16"/>
  <c r="G636" i="16" s="1"/>
  <c r="F364" i="16"/>
  <c r="G364" i="16" s="1"/>
  <c r="F481" i="16"/>
  <c r="G481" i="16" s="1"/>
  <c r="F896" i="16"/>
  <c r="G896" i="16" s="1"/>
  <c r="F663" i="16"/>
  <c r="G663" i="16" s="1"/>
  <c r="F356" i="16"/>
  <c r="G356" i="16" s="1"/>
  <c r="F874" i="16"/>
  <c r="G874" i="16" s="1"/>
  <c r="F831" i="16"/>
  <c r="G831" i="16" s="1"/>
  <c r="F612" i="16"/>
  <c r="G612" i="16" s="1"/>
  <c r="F629" i="16"/>
  <c r="G629" i="16" s="1"/>
  <c r="F608" i="16"/>
  <c r="G608" i="16" s="1"/>
  <c r="F72" i="16"/>
  <c r="G72" i="16" s="1"/>
  <c r="F779" i="16"/>
  <c r="G779" i="16" s="1"/>
  <c r="F959" i="16"/>
  <c r="G959" i="16" s="1"/>
  <c r="F767" i="16"/>
  <c r="G767" i="16" s="1"/>
  <c r="F301" i="16"/>
  <c r="G301" i="16" s="1"/>
  <c r="F925" i="16"/>
  <c r="G925" i="16" s="1"/>
  <c r="F304" i="16"/>
  <c r="G304" i="16" s="1"/>
  <c r="F782" i="16"/>
  <c r="G782" i="16" s="1"/>
  <c r="F595" i="16"/>
  <c r="G595" i="16" s="1"/>
  <c r="F315" i="16"/>
  <c r="G315" i="16" s="1"/>
  <c r="F182" i="16"/>
  <c r="G182" i="16" s="1"/>
  <c r="F765" i="16"/>
  <c r="G765" i="16" s="1"/>
  <c r="F202" i="16"/>
  <c r="G202" i="16" s="1"/>
  <c r="F532" i="16"/>
  <c r="G532" i="16" s="1"/>
  <c r="F322" i="16"/>
  <c r="G322" i="16" s="1"/>
  <c r="F839" i="16"/>
  <c r="G839" i="16" s="1"/>
  <c r="F388" i="16"/>
  <c r="G388" i="16" s="1"/>
  <c r="F605" i="16"/>
  <c r="G605" i="16" s="1"/>
  <c r="F385" i="16"/>
  <c r="G385" i="16" s="1"/>
  <c r="F145" i="16"/>
  <c r="G145" i="16" s="1"/>
  <c r="F581" i="16"/>
  <c r="G581" i="16" s="1"/>
  <c r="F528" i="16"/>
  <c r="G528" i="16" s="1"/>
  <c r="F634" i="16"/>
  <c r="G634" i="16" s="1"/>
  <c r="F460" i="16"/>
  <c r="G460" i="16" s="1"/>
  <c r="F444" i="16"/>
  <c r="G444" i="16" s="1"/>
  <c r="F354" i="16"/>
  <c r="G354" i="16" s="1"/>
  <c r="F504" i="16"/>
  <c r="G504" i="16" s="1"/>
  <c r="F797" i="16"/>
  <c r="G797" i="16" s="1"/>
  <c r="F708" i="16"/>
  <c r="G708" i="16" s="1"/>
  <c r="F217" i="16"/>
  <c r="G217" i="16" s="1"/>
  <c r="F676" i="16"/>
  <c r="G676" i="16" s="1"/>
  <c r="F827" i="16"/>
  <c r="G827" i="16" s="1"/>
  <c r="F191" i="16"/>
  <c r="G191" i="16" s="1"/>
  <c r="F54" i="16"/>
  <c r="G54" i="16" s="1"/>
  <c r="F455" i="16"/>
  <c r="G455" i="16" s="1"/>
  <c r="F489" i="16"/>
  <c r="G489" i="16" s="1"/>
  <c r="F338" i="16"/>
  <c r="G338" i="16" s="1"/>
  <c r="F446" i="16"/>
  <c r="G446" i="16" s="1"/>
  <c r="F277" i="16"/>
  <c r="G277" i="16" s="1"/>
  <c r="F480" i="16"/>
  <c r="G480" i="16" s="1"/>
  <c r="F798" i="16"/>
  <c r="G798" i="16" s="1"/>
  <c r="F764" i="16"/>
  <c r="G764" i="16" s="1"/>
  <c r="F479" i="16"/>
  <c r="G479" i="16" s="1"/>
  <c r="F780" i="16"/>
  <c r="G780" i="16" s="1"/>
  <c r="F283" i="16"/>
  <c r="G283" i="16" s="1"/>
  <c r="F5" i="16"/>
  <c r="G5" i="16" s="1"/>
  <c r="F954" i="16"/>
  <c r="G954" i="16" s="1"/>
  <c r="F914" i="16"/>
  <c r="G914" i="16" s="1"/>
  <c r="F789" i="16"/>
  <c r="G789" i="16" s="1"/>
  <c r="F869" i="16"/>
  <c r="G869" i="16" s="1"/>
  <c r="F418" i="16"/>
  <c r="G418" i="16" s="1"/>
  <c r="F141" i="16"/>
  <c r="G141" i="16" s="1"/>
  <c r="F821" i="16"/>
  <c r="G821" i="16" s="1"/>
  <c r="F156" i="16"/>
  <c r="G156" i="16" s="1"/>
  <c r="F705" i="16"/>
  <c r="G705" i="16" s="1"/>
  <c r="F430" i="16"/>
  <c r="G430" i="16" s="1"/>
  <c r="F284" i="16"/>
  <c r="G284" i="16" s="1"/>
  <c r="F360" i="16"/>
  <c r="G360" i="16" s="1"/>
  <c r="F728" i="16"/>
  <c r="G728" i="16" s="1"/>
  <c r="F148" i="16"/>
  <c r="G148" i="16" s="1"/>
  <c r="F232" i="16"/>
  <c r="G232" i="16" s="1"/>
  <c r="F975" i="16"/>
  <c r="G975" i="16" s="1"/>
  <c r="F973" i="16"/>
  <c r="G973" i="16" s="1"/>
  <c r="F632" i="16"/>
  <c r="G632" i="16" s="1"/>
  <c r="F631" i="16"/>
  <c r="G631" i="16" s="1"/>
  <c r="F432" i="16"/>
  <c r="G432" i="16" s="1"/>
  <c r="F144" i="16"/>
  <c r="G144" i="16" s="1"/>
  <c r="F863" i="16"/>
  <c r="G863" i="16" s="1"/>
  <c r="F859" i="16"/>
  <c r="G859" i="16" s="1"/>
  <c r="F543" i="16"/>
  <c r="G543" i="16" s="1"/>
  <c r="F135" i="16"/>
  <c r="G135" i="16" s="1"/>
  <c r="F828" i="16"/>
  <c r="G828" i="16" s="1"/>
  <c r="F808" i="16"/>
  <c r="G808" i="16" s="1"/>
  <c r="F880" i="16"/>
  <c r="G880" i="16" s="1"/>
  <c r="F218" i="16"/>
  <c r="G218" i="16" s="1"/>
  <c r="F84" i="16"/>
  <c r="G84" i="16" s="1"/>
  <c r="F318" i="16"/>
  <c r="G318" i="16" s="1"/>
  <c r="F272" i="16"/>
  <c r="G272" i="16" s="1"/>
  <c r="F180" i="16"/>
  <c r="G180" i="16" s="1"/>
  <c r="F224" i="16"/>
  <c r="G224" i="16" s="1"/>
  <c r="F987" i="16"/>
  <c r="G987" i="16" s="1"/>
  <c r="F267" i="16"/>
  <c r="G267" i="16" s="1"/>
  <c r="F257" i="16"/>
  <c r="G257" i="16" s="1"/>
  <c r="F448" i="16"/>
  <c r="G448" i="16" s="1"/>
  <c r="F984" i="16"/>
  <c r="G984" i="16" s="1"/>
  <c r="F657" i="16"/>
  <c r="G657" i="16" s="1"/>
  <c r="F395" i="16"/>
  <c r="G395" i="16" s="1"/>
  <c r="F737" i="16"/>
  <c r="G737" i="16" s="1"/>
  <c r="F116" i="16"/>
  <c r="G116" i="16" s="1"/>
  <c r="F205" i="16"/>
  <c r="G205" i="16" s="1"/>
  <c r="F39" i="16"/>
  <c r="G39" i="16" s="1"/>
  <c r="F127" i="16"/>
  <c r="G127" i="16" s="1"/>
  <c r="F429" i="16"/>
  <c r="G429" i="16" s="1"/>
  <c r="F804" i="16"/>
  <c r="G804" i="16" s="1"/>
  <c r="F174" i="16"/>
  <c r="G174" i="16" s="1"/>
  <c r="F602" i="16"/>
  <c r="G602" i="16" s="1"/>
  <c r="F796" i="16"/>
  <c r="G796" i="16" s="1"/>
  <c r="F603" i="16"/>
  <c r="G603" i="16" s="1"/>
  <c r="F904" i="16"/>
  <c r="G904" i="16" s="1"/>
  <c r="F274" i="16"/>
  <c r="G274" i="16" s="1"/>
  <c r="F753" i="16"/>
  <c r="G753" i="16" s="1"/>
  <c r="F310" i="16"/>
  <c r="G310" i="16" s="1"/>
  <c r="F368" i="16"/>
  <c r="G368" i="16" s="1"/>
  <c r="F845" i="16"/>
  <c r="G845" i="16" s="1"/>
  <c r="F34" i="16"/>
  <c r="G34" i="16" s="1"/>
  <c r="F850" i="16"/>
  <c r="G850" i="16" s="1"/>
  <c r="F794" i="16"/>
  <c r="G794" i="16" s="1"/>
  <c r="F635" i="16"/>
  <c r="G635" i="16" s="1"/>
  <c r="F452" i="16"/>
  <c r="G452" i="16" s="1"/>
  <c r="F337" i="16"/>
  <c r="G337" i="16" s="1"/>
  <c r="F847" i="16"/>
  <c r="G847" i="16" s="1"/>
  <c r="F906" i="16"/>
  <c r="G906" i="16" s="1"/>
  <c r="F66" i="16"/>
  <c r="G66" i="16" s="1"/>
  <c r="F594" i="16"/>
  <c r="G594" i="16" s="1"/>
  <c r="F122" i="16"/>
  <c r="G122" i="16" s="1"/>
  <c r="F415" i="16"/>
  <c r="G415" i="16" s="1"/>
  <c r="F203" i="16"/>
  <c r="G203" i="16" s="1"/>
  <c r="F235" i="16"/>
  <c r="G235" i="16" s="1"/>
  <c r="F380" i="16"/>
  <c r="G380" i="16" s="1"/>
  <c r="F424" i="16"/>
  <c r="G424" i="16" s="1"/>
  <c r="F688" i="16"/>
  <c r="G688" i="16" s="1"/>
  <c r="F919" i="16"/>
  <c r="G919" i="16" s="1"/>
  <c r="F714" i="16"/>
  <c r="G714" i="16" s="1"/>
  <c r="F576" i="16"/>
  <c r="G576" i="16" s="1"/>
  <c r="F568" i="16"/>
  <c r="G568" i="16" s="1"/>
  <c r="F934" i="16"/>
  <c r="G934" i="16" s="1"/>
  <c r="F201" i="16"/>
  <c r="G201" i="16" s="1"/>
  <c r="F251" i="16"/>
  <c r="G251" i="16" s="1"/>
  <c r="F882" i="16"/>
  <c r="G882" i="16" s="1"/>
  <c r="F842" i="16"/>
  <c r="G842" i="16" s="1"/>
  <c r="F247" i="16"/>
  <c r="G247" i="16" s="1"/>
  <c r="F881" i="16"/>
  <c r="G881" i="16" s="1"/>
  <c r="F314" i="16"/>
  <c r="G314" i="16" s="1"/>
  <c r="F819" i="16"/>
  <c r="G819" i="16" s="1"/>
  <c r="F784" i="16"/>
  <c r="G784" i="16" s="1"/>
  <c r="F8" i="16"/>
  <c r="G8" i="16" s="1"/>
  <c r="F816" i="16"/>
  <c r="G816" i="16" s="1"/>
  <c r="F344" i="16"/>
  <c r="G344" i="16" s="1"/>
  <c r="F491" i="16"/>
  <c r="G491" i="16" s="1"/>
  <c r="F391" i="16"/>
  <c r="G391" i="16" s="1"/>
  <c r="F259" i="16"/>
  <c r="G259" i="16" s="1"/>
  <c r="F335" i="16"/>
  <c r="G335" i="16" s="1"/>
  <c r="F935" i="16"/>
  <c r="G935" i="16" s="1"/>
  <c r="F979" i="16"/>
  <c r="G979" i="16" s="1"/>
  <c r="F744" i="16"/>
  <c r="G744" i="16" s="1"/>
  <c r="F972" i="16"/>
  <c r="G972" i="16" s="1"/>
  <c r="F645" i="16"/>
  <c r="G645" i="16" s="1"/>
  <c r="F673" i="16"/>
  <c r="G673" i="16" s="1"/>
  <c r="F554" i="16"/>
  <c r="G554" i="16" s="1"/>
  <c r="F727" i="16"/>
  <c r="G727" i="16" s="1"/>
  <c r="F273" i="16"/>
  <c r="G273" i="16" s="1"/>
  <c r="F121" i="16"/>
  <c r="G121" i="16" s="1"/>
  <c r="F61" i="16"/>
  <c r="G61" i="16" s="1"/>
  <c r="F897" i="16"/>
  <c r="G897" i="16" s="1"/>
  <c r="F928" i="16"/>
  <c r="G928" i="16" s="1"/>
  <c r="F193" i="16"/>
  <c r="G193" i="16" s="1"/>
  <c r="F495" i="16"/>
  <c r="G495" i="16" s="1"/>
  <c r="F499" i="16"/>
  <c r="G499" i="16" s="1"/>
  <c r="F858" i="16"/>
  <c r="G858" i="16" s="1"/>
  <c r="F438" i="16"/>
  <c r="G438" i="16" s="1"/>
  <c r="F775" i="16"/>
  <c r="G775" i="16" s="1"/>
  <c r="F443" i="16"/>
  <c r="G443" i="16" s="1"/>
  <c r="F739" i="16"/>
  <c r="G739" i="16" s="1"/>
  <c r="F751" i="16"/>
  <c r="G751" i="16" s="1"/>
  <c r="F618" i="16"/>
  <c r="G618" i="16" s="1"/>
  <c r="F715" i="16"/>
  <c r="G715" i="16" s="1"/>
  <c r="F870" i="16"/>
  <c r="G870" i="16" s="1"/>
  <c r="F502" i="16"/>
  <c r="G502" i="16" s="1"/>
  <c r="F980" i="16"/>
  <c r="G980" i="16" s="1"/>
  <c r="F426" i="16"/>
  <c r="G426" i="16" s="1"/>
  <c r="F910" i="16"/>
  <c r="G910" i="16" s="1"/>
  <c r="F160" i="16"/>
  <c r="G160" i="16" s="1"/>
  <c r="F419" i="16"/>
  <c r="G419" i="16" s="1"/>
  <c r="F793" i="16"/>
  <c r="G793" i="16" s="1"/>
  <c r="F363" i="16"/>
  <c r="G363" i="16" s="1"/>
  <c r="F846" i="16"/>
  <c r="G846" i="16" s="1"/>
  <c r="F343" i="16"/>
  <c r="G343" i="16" s="1"/>
  <c r="F684" i="16"/>
  <c r="G684" i="16" s="1"/>
  <c r="F278" i="16"/>
  <c r="G278" i="16" s="1"/>
  <c r="F425" i="16"/>
  <c r="G425" i="16" s="1"/>
  <c r="F606" i="16"/>
  <c r="G606" i="16" s="1"/>
  <c r="F671" i="16"/>
  <c r="G671" i="16" s="1"/>
  <c r="F586" i="16"/>
  <c r="G586" i="16" s="1"/>
  <c r="F95" i="16"/>
  <c r="G95" i="16" s="1"/>
  <c r="F59" i="16"/>
  <c r="G59" i="16" s="1"/>
  <c r="F913" i="16"/>
  <c r="G913" i="16" s="1"/>
  <c r="F650" i="16"/>
  <c r="G650" i="16" s="1"/>
  <c r="F734" i="16"/>
  <c r="G734" i="16" s="1"/>
  <c r="F627" i="16"/>
  <c r="G627" i="16" s="1"/>
  <c r="F577" i="16"/>
  <c r="G577" i="16" s="1"/>
  <c r="F707" i="16"/>
  <c r="G707" i="16" s="1"/>
  <c r="F330" i="16"/>
  <c r="G330" i="16" s="1"/>
  <c r="F271" i="16"/>
  <c r="G271" i="16" s="1"/>
  <c r="F531" i="16"/>
  <c r="G531" i="16" s="1"/>
  <c r="F800" i="16"/>
  <c r="G800" i="16" s="1"/>
  <c r="F185" i="16"/>
  <c r="G185" i="16" s="1"/>
  <c r="F409" i="16"/>
  <c r="G409" i="16" s="1"/>
  <c r="F922" i="16"/>
  <c r="G922" i="16" s="1"/>
  <c r="F758" i="16"/>
  <c r="G758" i="16" s="1"/>
  <c r="F16" i="16"/>
  <c r="G16" i="16" s="1"/>
  <c r="F295" i="16"/>
  <c r="G295" i="16" s="1"/>
  <c r="F370" i="16"/>
  <c r="G370" i="16" s="1"/>
  <c r="F625" i="16"/>
  <c r="G625" i="16" s="1"/>
  <c r="F474" i="16"/>
  <c r="G474" i="16" s="1"/>
  <c r="F826" i="16"/>
  <c r="G826" i="16" s="1"/>
  <c r="F553" i="16"/>
  <c r="G553" i="16" s="1"/>
  <c r="F894" i="16"/>
  <c r="G894" i="16" s="1"/>
  <c r="F416" i="16"/>
  <c r="G416" i="16" s="1"/>
  <c r="F249" i="16"/>
  <c r="G249" i="16" s="1"/>
  <c r="F598" i="16"/>
  <c r="G598" i="16" s="1"/>
  <c r="F312" i="16"/>
  <c r="G312" i="16" s="1"/>
  <c r="F226" i="16"/>
  <c r="G226" i="16" s="1"/>
  <c r="F269" i="16"/>
  <c r="G269" i="16" s="1"/>
  <c r="F208" i="16"/>
  <c r="G208" i="16" s="1"/>
  <c r="F952" i="16"/>
  <c r="G952" i="16" s="1"/>
  <c r="F132" i="16"/>
  <c r="G132" i="16" s="1"/>
  <c r="F567" i="16"/>
  <c r="G567" i="16" s="1"/>
  <c r="F161" i="16"/>
  <c r="G161" i="16" s="1"/>
  <c r="F327" i="16"/>
  <c r="G327" i="16" s="1"/>
  <c r="F216" i="16"/>
  <c r="G216" i="16" s="1"/>
  <c r="F71" i="16"/>
  <c r="G71" i="16" s="1"/>
  <c r="F957" i="16"/>
  <c r="G957" i="16" s="1"/>
  <c r="F167" i="16"/>
  <c r="G167" i="16" s="1"/>
  <c r="F654" i="16"/>
  <c r="G654" i="16" s="1"/>
  <c r="F68" i="16"/>
  <c r="G68" i="16" s="1"/>
  <c r="F45" i="16"/>
  <c r="G45" i="16" s="1"/>
  <c r="F168" i="16"/>
  <c r="G168" i="16" s="1"/>
  <c r="F41" i="16"/>
  <c r="G41" i="16" s="1"/>
  <c r="F813" i="16"/>
  <c r="G813" i="16" s="1"/>
  <c r="F270" i="16"/>
  <c r="G270" i="16" s="1"/>
  <c r="F865" i="16"/>
  <c r="G865" i="16" s="1"/>
  <c r="F118" i="16"/>
  <c r="G118" i="16" s="1"/>
  <c r="F911" i="16"/>
  <c r="G911" i="16" s="1"/>
  <c r="F712" i="16"/>
  <c r="G712" i="16" s="1"/>
  <c r="F136" i="16"/>
  <c r="G136" i="16" s="1"/>
  <c r="F254" i="16"/>
  <c r="G254" i="16" s="1"/>
  <c r="F457" i="16"/>
  <c r="G457" i="16" s="1"/>
  <c r="F609" i="16"/>
  <c r="G609" i="16" s="1"/>
  <c r="F903" i="16"/>
  <c r="G903" i="16" s="1"/>
  <c r="F877" i="16"/>
  <c r="G877" i="16" s="1"/>
  <c r="F949" i="16"/>
  <c r="G949" i="16" s="1"/>
  <c r="F173" i="16"/>
  <c r="G173" i="16" s="1"/>
  <c r="F347" i="16"/>
  <c r="G347" i="16" s="1"/>
  <c r="F725" i="16"/>
  <c r="G725" i="16" s="1"/>
  <c r="F968" i="16"/>
  <c r="G968" i="16" s="1"/>
  <c r="F179" i="16"/>
  <c r="G179" i="16" s="1"/>
  <c r="F526" i="16"/>
  <c r="G526" i="16" s="1"/>
  <c r="F795" i="16"/>
  <c r="G795" i="16" s="1"/>
  <c r="F476" i="16"/>
  <c r="G476" i="16" s="1"/>
  <c r="F336" i="16"/>
  <c r="G336" i="16" s="1"/>
  <c r="F371" i="16"/>
  <c r="G371" i="16" s="1"/>
  <c r="F165" i="16"/>
  <c r="G165" i="16" s="1"/>
  <c r="F585" i="16"/>
  <c r="G585" i="16" s="1"/>
  <c r="F811" i="16"/>
  <c r="G811" i="16" s="1"/>
  <c r="F321" i="16"/>
  <c r="G321" i="16" s="1"/>
  <c r="F439" i="16"/>
  <c r="G439" i="16" s="1"/>
  <c r="F659" i="16"/>
  <c r="G659" i="16" s="1"/>
  <c r="F410" i="16"/>
  <c r="G410" i="16" s="1"/>
  <c r="F469" i="16"/>
  <c r="G469" i="16" s="1"/>
  <c r="F19" i="16"/>
  <c r="G19" i="16" s="1"/>
  <c r="F907" i="16"/>
  <c r="G907" i="16" s="1"/>
  <c r="F223" i="16"/>
  <c r="G223" i="16" s="1"/>
  <c r="F408" i="16"/>
  <c r="G408" i="16" s="1"/>
  <c r="F864" i="16"/>
  <c r="G864" i="16" s="1"/>
  <c r="F299" i="16"/>
  <c r="G299" i="16" s="1"/>
  <c r="F755" i="16"/>
  <c r="G755" i="16" s="1"/>
  <c r="F500" i="16"/>
  <c r="G500" i="16" s="1"/>
  <c r="F470" i="16"/>
  <c r="G470" i="16" s="1"/>
  <c r="F126" i="16"/>
  <c r="G126" i="16" s="1"/>
  <c r="F151" i="16"/>
  <c r="G151" i="16" s="1"/>
  <c r="F37" i="16"/>
  <c r="G37" i="16" s="1"/>
  <c r="F25" i="16"/>
  <c r="G25" i="16" s="1"/>
  <c r="F194" i="16"/>
  <c r="G194" i="16" s="1"/>
  <c r="F484" i="16"/>
  <c r="G484" i="16" s="1"/>
  <c r="F209" i="16"/>
  <c r="G209" i="16" s="1"/>
  <c r="F396" i="16"/>
  <c r="G396" i="16" s="1"/>
  <c r="F812" i="16"/>
  <c r="G812" i="16" s="1"/>
  <c r="F733" i="16"/>
  <c r="G733" i="16" s="1"/>
  <c r="F956" i="16"/>
  <c r="G956" i="16" s="1"/>
  <c r="F276" i="16"/>
  <c r="G276" i="16" s="1"/>
  <c r="F188" i="16"/>
  <c r="G188" i="16" s="1"/>
  <c r="F461" i="16"/>
  <c r="G461" i="16" s="1"/>
  <c r="F195" i="16"/>
  <c r="G195" i="16" s="1"/>
  <c r="F806" i="16"/>
  <c r="G806" i="16" s="1"/>
  <c r="F328" i="16"/>
  <c r="G328" i="16" s="1"/>
  <c r="F155" i="16"/>
  <c r="G155" i="16" s="1"/>
  <c r="F44" i="16"/>
  <c r="G44" i="16" s="1"/>
  <c r="F42" i="16"/>
  <c r="G42" i="16" s="1"/>
  <c r="F837" i="16"/>
  <c r="G837" i="16" s="1"/>
  <c r="F189" i="16"/>
  <c r="G189" i="16" s="1"/>
  <c r="F326" i="16"/>
  <c r="G326" i="16" s="1"/>
  <c r="F735" i="16"/>
  <c r="G735" i="16" s="1"/>
  <c r="F498" i="16"/>
  <c r="G498" i="16" s="1"/>
  <c r="F341" i="16"/>
  <c r="G341" i="16" s="1"/>
  <c r="F681" i="16"/>
  <c r="G681" i="16" s="1"/>
  <c r="F157" i="16"/>
  <c r="G157" i="16" s="1"/>
  <c r="F210" i="16"/>
  <c r="G210" i="16" s="1"/>
  <c r="F307" i="16"/>
  <c r="G307" i="16" s="1"/>
  <c r="F923" i="16"/>
  <c r="G923" i="16" s="1"/>
  <c r="F759" i="16"/>
  <c r="G759" i="16" s="1"/>
  <c r="F74" i="16"/>
  <c r="G74" i="16" s="1"/>
  <c r="F583" i="16"/>
  <c r="G583" i="16" s="1"/>
  <c r="F198" i="16"/>
  <c r="G198" i="16" s="1"/>
  <c r="F589" i="16"/>
  <c r="G589" i="16" s="1"/>
  <c r="F329" i="16"/>
  <c r="G329" i="16" s="1"/>
  <c r="F436" i="16"/>
  <c r="G436" i="16" s="1"/>
  <c r="F12" i="16"/>
  <c r="G12" i="16" s="1"/>
  <c r="F407" i="16"/>
  <c r="G407" i="16" s="1"/>
  <c r="F969" i="16"/>
  <c r="G969" i="16" s="1"/>
  <c r="F405" i="16"/>
  <c r="G405" i="16" s="1"/>
  <c r="F58" i="16"/>
  <c r="G58" i="16" s="1"/>
  <c r="F530" i="16"/>
  <c r="G530" i="16" s="1"/>
  <c r="F792" i="16"/>
  <c r="G792" i="16" s="1"/>
  <c r="F966" i="16"/>
  <c r="G966" i="16" s="1"/>
  <c r="F533" i="16"/>
  <c r="G533" i="16" s="1"/>
  <c r="F898" i="16"/>
  <c r="G898" i="16" s="1"/>
  <c r="F158" i="16"/>
  <c r="G158" i="16" s="1"/>
  <c r="F948" i="16"/>
  <c r="G948" i="16" s="1"/>
  <c r="F496" i="16"/>
  <c r="G496" i="16" s="1"/>
  <c r="F732" i="16"/>
  <c r="G732" i="16" s="1"/>
  <c r="F862" i="16"/>
  <c r="G862" i="16" s="1"/>
  <c r="F134" i="16"/>
  <c r="G134" i="16" s="1"/>
  <c r="F331" i="16"/>
  <c r="G331" i="16" s="1"/>
  <c r="F361" i="16"/>
  <c r="G361" i="16" s="1"/>
  <c r="F139" i="16"/>
  <c r="G139" i="16" s="1"/>
  <c r="F55" i="16"/>
  <c r="G55" i="16" s="1"/>
  <c r="F90" i="16"/>
  <c r="G90" i="16" s="1"/>
  <c r="F237" i="16"/>
  <c r="G237" i="16" s="1"/>
  <c r="F103" i="16"/>
  <c r="G103" i="16" s="1"/>
  <c r="F282" i="16"/>
  <c r="G282" i="16" s="1"/>
  <c r="F548" i="16"/>
  <c r="G548" i="16" s="1"/>
  <c r="F587" i="16"/>
  <c r="G587" i="16" s="1"/>
  <c r="F79" i="16"/>
  <c r="G79" i="16" s="1"/>
  <c r="F231" i="16"/>
  <c r="G231" i="16" s="1"/>
  <c r="F349" i="16"/>
  <c r="G349" i="16" s="1"/>
  <c r="F849" i="16"/>
  <c r="G849" i="16" s="1"/>
  <c r="F192" i="16"/>
  <c r="G192" i="16" s="1"/>
  <c r="F679" i="16"/>
  <c r="G679" i="16" s="1"/>
  <c r="F749" i="16"/>
  <c r="G749" i="16" s="1"/>
  <c r="F285" i="16"/>
  <c r="G285" i="16" s="1"/>
  <c r="F234" i="16"/>
  <c r="G234" i="16" s="1"/>
  <c r="F752" i="16"/>
  <c r="G752" i="16" s="1"/>
  <c r="F358" i="16"/>
  <c r="G358" i="16" s="1"/>
  <c r="F57" i="16"/>
  <c r="G57" i="16" s="1"/>
  <c r="F931" i="16"/>
  <c r="G931" i="16" s="1"/>
  <c r="F138" i="16"/>
  <c r="G138" i="16" s="1"/>
  <c r="F588" i="16"/>
  <c r="G588" i="16" s="1"/>
  <c r="F677" i="16"/>
  <c r="G677" i="16" s="1"/>
  <c r="F30" i="16"/>
  <c r="G30" i="16" s="1"/>
  <c r="F674" i="16"/>
  <c r="G674" i="16" s="1"/>
  <c r="F447" i="16"/>
  <c r="G447" i="16" s="1"/>
  <c r="F422" i="16"/>
  <c r="G422" i="16" s="1"/>
  <c r="F17" i="16"/>
  <c r="G17" i="16" s="1"/>
  <c r="F411" i="16"/>
  <c r="G411" i="16" s="1"/>
  <c r="F637" i="16"/>
  <c r="G637" i="16" s="1"/>
  <c r="F622" i="16"/>
  <c r="G622" i="16" s="1"/>
  <c r="F472" i="16"/>
  <c r="G472" i="16" s="1"/>
  <c r="F18" i="16"/>
  <c r="G18" i="16" s="1"/>
  <c r="F514" i="16"/>
  <c r="G514" i="16" s="1"/>
  <c r="F695" i="16"/>
  <c r="G695" i="16" s="1"/>
  <c r="F485" i="16"/>
  <c r="G485" i="16" s="1"/>
  <c r="F945" i="16"/>
  <c r="G945" i="16" s="1"/>
  <c r="F120" i="16"/>
  <c r="G120" i="16" s="1"/>
  <c r="F824" i="16"/>
  <c r="G824" i="16" s="1"/>
  <c r="F756" i="16"/>
  <c r="G756" i="16" s="1"/>
  <c r="F239" i="16"/>
  <c r="G239" i="16" s="1"/>
  <c r="F970" i="16"/>
  <c r="G970" i="16" s="1"/>
  <c r="F838" i="16"/>
  <c r="G838" i="16" s="1"/>
  <c r="F614" i="16"/>
  <c r="G614" i="16" s="1"/>
  <c r="F926" i="16"/>
  <c r="G926" i="16" s="1"/>
  <c r="F656" i="16"/>
  <c r="G656" i="16" s="1"/>
  <c r="F382" i="16"/>
  <c r="G382" i="16" s="1"/>
  <c r="F521" i="16"/>
  <c r="G521" i="16" s="1"/>
  <c r="F244" i="16"/>
  <c r="G244" i="16" s="1"/>
  <c r="F818" i="16"/>
  <c r="G818" i="16" s="1"/>
  <c r="F149" i="16"/>
  <c r="G149" i="16" s="1"/>
  <c r="F28" i="16"/>
  <c r="G28" i="16" s="1"/>
  <c r="F967" i="16"/>
  <c r="G967" i="16" s="1"/>
  <c r="F212" i="16"/>
  <c r="G212" i="16" s="1"/>
  <c r="F698" i="16"/>
  <c r="G698" i="16" s="1"/>
  <c r="F840" i="16"/>
  <c r="G840" i="16" s="1"/>
  <c r="F36" i="16"/>
  <c r="G36" i="16" s="1"/>
  <c r="F196" i="16"/>
  <c r="G196" i="16" s="1"/>
  <c r="F296" i="16"/>
  <c r="G296" i="16" s="1"/>
  <c r="F31" i="16"/>
  <c r="G31" i="16" s="1"/>
  <c r="F772" i="16"/>
  <c r="G772" i="16" s="1"/>
  <c r="F128" i="16"/>
  <c r="G128" i="16" s="1"/>
  <c r="F317" i="16"/>
  <c r="G317" i="16" s="1"/>
  <c r="F133" i="16"/>
  <c r="G133" i="16" s="1"/>
  <c r="F63" i="16"/>
  <c r="G63" i="16" s="1"/>
  <c r="F962" i="16"/>
  <c r="G962" i="16" s="1"/>
  <c r="F786" i="16"/>
  <c r="G786" i="16" s="1"/>
  <c r="F546" i="16"/>
  <c r="G546" i="16" s="1"/>
  <c r="F404" i="16"/>
  <c r="G404" i="16" s="1"/>
  <c r="F325" i="16"/>
  <c r="G325" i="16" s="1"/>
  <c r="F288" i="16"/>
  <c r="G288" i="16" s="1"/>
  <c r="F704" i="16"/>
  <c r="G704" i="16" s="1"/>
  <c r="F770" i="16"/>
  <c r="G770" i="16" s="1"/>
  <c r="F719" i="16"/>
  <c r="G719" i="16" s="1"/>
  <c r="F810" i="16"/>
  <c r="G810" i="16" s="1"/>
  <c r="F867" i="16"/>
  <c r="G867" i="16" s="1"/>
  <c r="F766" i="16"/>
  <c r="G766" i="16" s="1"/>
  <c r="F909" i="16"/>
  <c r="G909" i="16" s="1"/>
  <c r="F453" i="16"/>
  <c r="G453" i="16" s="1"/>
  <c r="F281" i="16"/>
  <c r="G281" i="16" s="1"/>
  <c r="F435" i="16"/>
  <c r="G435" i="16" s="1"/>
  <c r="F238" i="16"/>
  <c r="G238" i="16" s="1"/>
  <c r="F823" i="16"/>
  <c r="G823" i="16" s="1"/>
  <c r="F501" i="16"/>
  <c r="G501" i="16" s="1"/>
  <c r="F403" i="16"/>
  <c r="G403" i="16" s="1"/>
  <c r="F559" i="16"/>
  <c r="G559" i="16" s="1"/>
  <c r="F740" i="16"/>
  <c r="G740" i="16" s="1"/>
  <c r="F89" i="16"/>
  <c r="G89" i="16" s="1"/>
  <c r="F291" i="16"/>
  <c r="G291" i="16" s="1"/>
  <c r="F252" i="16"/>
  <c r="G252" i="16" s="1"/>
  <c r="F929" i="16"/>
  <c r="G929" i="16" s="1"/>
  <c r="F441" i="16"/>
  <c r="G441" i="16" s="1"/>
  <c r="F917" i="16"/>
  <c r="G917" i="16" s="1"/>
  <c r="F895" i="16"/>
  <c r="G895" i="16" s="1"/>
  <c r="F875" i="16"/>
  <c r="G875" i="16" s="1"/>
  <c r="F297" i="16"/>
  <c r="G297" i="16" s="1"/>
  <c r="F986" i="16"/>
  <c r="G986" i="16" s="1"/>
  <c r="F92" i="16"/>
  <c r="G92" i="16" s="1"/>
  <c r="F345" i="16"/>
  <c r="G345" i="16" s="1"/>
  <c r="F29" i="16"/>
  <c r="G29" i="16" s="1"/>
  <c r="F131" i="16"/>
  <c r="G131" i="16" s="1"/>
  <c r="F995" i="16"/>
  <c r="G995" i="16" s="1"/>
  <c r="F62" i="16"/>
  <c r="G62" i="16" s="1"/>
  <c r="F538" i="16"/>
  <c r="G538" i="16" s="1"/>
  <c r="F106" i="16"/>
  <c r="G106" i="16" s="1"/>
  <c r="F464" i="16"/>
  <c r="G464" i="16" s="1"/>
  <c r="F518" i="16"/>
  <c r="G518" i="16" s="1"/>
  <c r="F475" i="16"/>
  <c r="G475" i="16" s="1"/>
  <c r="F651" i="16"/>
  <c r="G651" i="16" s="1"/>
  <c r="F183" i="16"/>
  <c r="G183" i="16" s="1"/>
  <c r="F266" i="16"/>
  <c r="G266" i="16" s="1"/>
  <c r="F43" i="16"/>
  <c r="G43" i="16" s="1"/>
  <c r="F799" i="16"/>
  <c r="G799" i="16" s="1"/>
  <c r="F119" i="16"/>
  <c r="G119" i="16" s="1"/>
  <c r="F147" i="16"/>
  <c r="G147" i="16" s="1"/>
  <c r="F891" i="16"/>
  <c r="G891" i="16" s="1"/>
  <c r="F851" i="16"/>
  <c r="G851" i="16" s="1"/>
  <c r="F375" i="16"/>
  <c r="G375" i="16" s="1"/>
  <c r="F888" i="16"/>
  <c r="G888" i="16" s="1"/>
  <c r="F163" i="16"/>
  <c r="G163" i="16" s="1"/>
  <c r="F790" i="16"/>
  <c r="G790" i="16" s="1"/>
  <c r="F166" i="16"/>
  <c r="G166" i="16" s="1"/>
  <c r="F105" i="16"/>
  <c r="G105" i="16" s="1"/>
  <c r="F644" i="16"/>
  <c r="G644" i="16" s="1"/>
  <c r="F550" i="16"/>
  <c r="G550" i="16" s="1"/>
  <c r="F333" i="16"/>
  <c r="G333" i="16" s="1"/>
  <c r="F829" i="16"/>
  <c r="G829" i="16" s="1"/>
  <c r="F313" i="16"/>
  <c r="G313" i="16" s="1"/>
  <c r="F342" i="16"/>
  <c r="G342" i="16" s="1"/>
  <c r="F101" i="16"/>
  <c r="G101" i="16" s="1"/>
  <c r="F69" i="16"/>
  <c r="G69" i="16" s="1"/>
  <c r="F575" i="16"/>
  <c r="G575" i="16" s="1"/>
  <c r="F190" i="16"/>
  <c r="G190" i="16" s="1"/>
  <c r="F745" i="16"/>
  <c r="G745" i="16" s="1"/>
  <c r="F454" i="16"/>
  <c r="G454" i="16" s="1"/>
  <c r="F572" i="16"/>
  <c r="G572" i="16" s="1"/>
  <c r="F77" i="16"/>
  <c r="G77" i="16" s="1"/>
  <c r="F964" i="16"/>
  <c r="G964" i="16" s="1"/>
  <c r="F4" i="16"/>
  <c r="G4" i="16" s="1"/>
  <c r="P4" i="16" l="1"/>
  <c r="R4" i="16" s="1"/>
  <c r="P201" i="16"/>
  <c r="R201" i="16" s="1"/>
  <c r="O127" i="16"/>
  <c r="P208" i="16"/>
  <c r="R208" i="16" s="1"/>
  <c r="P141" i="16"/>
  <c r="R141" i="16" s="1"/>
  <c r="O228" i="16"/>
  <c r="P11" i="16"/>
  <c r="R11" i="16" s="1"/>
  <c r="O185" i="16"/>
  <c r="O176" i="16"/>
  <c r="P140" i="16"/>
  <c r="R140" i="16" s="1"/>
  <c r="P105" i="16"/>
  <c r="R105" i="16" s="1"/>
  <c r="P211" i="16"/>
  <c r="R211" i="16" s="1"/>
  <c r="O25" i="16"/>
  <c r="O220" i="16"/>
  <c r="P76" i="16"/>
  <c r="R76" i="16" s="1"/>
  <c r="P82" i="16"/>
  <c r="R82" i="16" s="1"/>
  <c r="O9" i="16"/>
  <c r="R185" i="16"/>
  <c r="R176" i="16"/>
  <c r="P95" i="16"/>
  <c r="R95" i="16" s="1"/>
  <c r="R228" i="16"/>
  <c r="R127" i="16"/>
  <c r="R220" i="16"/>
  <c r="O504" i="16"/>
  <c r="P504" i="16"/>
  <c r="R504" i="16" s="1"/>
  <c r="O587" i="16"/>
  <c r="P587" i="16"/>
  <c r="R587" i="16" s="1"/>
  <c r="P641" i="16"/>
  <c r="Q641" i="16" s="1"/>
  <c r="T641" i="16" s="1"/>
  <c r="O641" i="16"/>
  <c r="O530" i="16"/>
  <c r="P530" i="16"/>
  <c r="R530" i="16" s="1"/>
  <c r="P738" i="16"/>
  <c r="R738" i="16" s="1"/>
  <c r="O738" i="16"/>
  <c r="P866" i="16"/>
  <c r="Q866" i="16" s="1"/>
  <c r="T866" i="16" s="1"/>
  <c r="O866" i="16"/>
  <c r="O693" i="16"/>
  <c r="P693" i="16"/>
  <c r="R693" i="16" s="1"/>
  <c r="O821" i="16"/>
  <c r="P821" i="16"/>
  <c r="Q821" i="16" s="1"/>
  <c r="T821" i="16" s="1"/>
  <c r="O776" i="16"/>
  <c r="P776" i="16"/>
  <c r="R776" i="16" s="1"/>
  <c r="O992" i="16"/>
  <c r="P992" i="16"/>
  <c r="Q992" i="16" s="1"/>
  <c r="T992" i="16" s="1"/>
  <c r="O542" i="16"/>
  <c r="P542" i="16"/>
  <c r="P1001" i="16"/>
  <c r="Q1001" i="16" s="1"/>
  <c r="T1001" i="16" s="1"/>
  <c r="O1001" i="16"/>
  <c r="O779" i="16"/>
  <c r="P779" i="16"/>
  <c r="R779" i="16" s="1"/>
  <c r="P979" i="16"/>
  <c r="R979" i="16" s="1"/>
  <c r="O979" i="16"/>
  <c r="P788" i="16"/>
  <c r="Q788" i="16" s="1"/>
  <c r="T788" i="16" s="1"/>
  <c r="O788" i="16"/>
  <c r="O815" i="16"/>
  <c r="P815" i="16"/>
  <c r="R815" i="16" s="1"/>
  <c r="O517" i="16"/>
  <c r="P517" i="16"/>
  <c r="R517" i="16" s="1"/>
  <c r="P631" i="16"/>
  <c r="R631" i="16" s="1"/>
  <c r="O631" i="16"/>
  <c r="O557" i="16"/>
  <c r="P557" i="16"/>
  <c r="P718" i="16"/>
  <c r="Q718" i="16" s="1"/>
  <c r="T718" i="16" s="1"/>
  <c r="O718" i="16"/>
  <c r="O846" i="16"/>
  <c r="P846" i="16"/>
  <c r="Q846" i="16" s="1"/>
  <c r="T846" i="16" s="1"/>
  <c r="O559" i="16"/>
  <c r="P559" i="16"/>
  <c r="R559" i="16" s="1"/>
  <c r="O549" i="16"/>
  <c r="P549" i="16"/>
  <c r="O677" i="16"/>
  <c r="P677" i="16"/>
  <c r="R677" i="16" s="1"/>
  <c r="O710" i="16"/>
  <c r="P710" i="16"/>
  <c r="R710" i="16" s="1"/>
  <c r="P838" i="16"/>
  <c r="R838" i="16" s="1"/>
  <c r="O838" i="16"/>
  <c r="O538" i="16"/>
  <c r="P538" i="16"/>
  <c r="P826" i="16"/>
  <c r="R826" i="16" s="1"/>
  <c r="O826" i="16"/>
  <c r="O729" i="16"/>
  <c r="P729" i="16"/>
  <c r="R729" i="16" s="1"/>
  <c r="P897" i="16"/>
  <c r="R897" i="16" s="1"/>
  <c r="O897" i="16"/>
  <c r="P760" i="16"/>
  <c r="Q760" i="16" s="1"/>
  <c r="T760" i="16" s="1"/>
  <c r="O760" i="16"/>
  <c r="O592" i="16"/>
  <c r="P592" i="16"/>
  <c r="Q592" i="16" s="1"/>
  <c r="T592" i="16" s="1"/>
  <c r="O558" i="16"/>
  <c r="P558" i="16"/>
  <c r="Q558" i="16" s="1"/>
  <c r="T558" i="16" s="1"/>
  <c r="O569" i="16"/>
  <c r="P569" i="16"/>
  <c r="Q569" i="16" s="1"/>
  <c r="T569" i="16" s="1"/>
  <c r="P922" i="16"/>
  <c r="R922" i="16" s="1"/>
  <c r="O922" i="16"/>
  <c r="O761" i="16"/>
  <c r="P761" i="16"/>
  <c r="Q761" i="16" s="1"/>
  <c r="T761" i="16" s="1"/>
  <c r="P929" i="16"/>
  <c r="R929" i="16" s="1"/>
  <c r="O929" i="16"/>
  <c r="P824" i="16"/>
  <c r="R824" i="16" s="1"/>
  <c r="O824" i="16"/>
  <c r="O860" i="16"/>
  <c r="P860" i="16"/>
  <c r="Q860" i="16" s="1"/>
  <c r="T860" i="16" s="1"/>
  <c r="P969" i="16"/>
  <c r="R969" i="16" s="1"/>
  <c r="O969" i="16"/>
  <c r="O827" i="16"/>
  <c r="P827" i="16"/>
  <c r="Q827" i="16" s="1"/>
  <c r="T827" i="16" s="1"/>
  <c r="P900" i="16"/>
  <c r="R900" i="16" s="1"/>
  <c r="O900" i="16"/>
  <c r="P548" i="16"/>
  <c r="Q548" i="16" s="1"/>
  <c r="T548" i="16" s="1"/>
  <c r="O548" i="16"/>
  <c r="O829" i="16"/>
  <c r="P829" i="16"/>
  <c r="Q829" i="16" s="1"/>
  <c r="T829" i="16" s="1"/>
  <c r="P956" i="16"/>
  <c r="R956" i="16" s="1"/>
  <c r="O956" i="16"/>
  <c r="P624" i="16"/>
  <c r="Q624" i="16" s="1"/>
  <c r="T624" i="16" s="1"/>
  <c r="O624" i="16"/>
  <c r="O836" i="16"/>
  <c r="P836" i="16"/>
  <c r="Q836" i="16" s="1"/>
  <c r="T836" i="16" s="1"/>
  <c r="P634" i="16"/>
  <c r="Q634" i="16" s="1"/>
  <c r="T634" i="16" s="1"/>
  <c r="O634" i="16"/>
  <c r="P993" i="16"/>
  <c r="R993" i="16" s="1"/>
  <c r="O993" i="16"/>
  <c r="P938" i="16"/>
  <c r="R938" i="16" s="1"/>
  <c r="O938" i="16"/>
  <c r="P937" i="16"/>
  <c r="R937" i="16" s="1"/>
  <c r="O937" i="16"/>
  <c r="O835" i="16"/>
  <c r="P835" i="16"/>
  <c r="Q835" i="16" s="1"/>
  <c r="T835" i="16" s="1"/>
  <c r="O797" i="16"/>
  <c r="P797" i="16"/>
  <c r="Q797" i="16" s="1"/>
  <c r="T797" i="16" s="1"/>
  <c r="P896" i="16"/>
  <c r="R896" i="16" s="1"/>
  <c r="O896" i="16"/>
  <c r="P560" i="16"/>
  <c r="Q560" i="16" s="1"/>
  <c r="T560" i="16" s="1"/>
  <c r="O560" i="16"/>
  <c r="P708" i="16"/>
  <c r="Q708" i="16" s="1"/>
  <c r="T708" i="16" s="1"/>
  <c r="O708" i="16"/>
  <c r="P536" i="16"/>
  <c r="Q536" i="16" s="1"/>
  <c r="T536" i="16" s="1"/>
  <c r="O536" i="16"/>
  <c r="O721" i="16"/>
  <c r="P721" i="16"/>
  <c r="Q721" i="16" s="1"/>
  <c r="T721" i="16" s="1"/>
  <c r="P752" i="16"/>
  <c r="Q752" i="16" s="1"/>
  <c r="T752" i="16" s="1"/>
  <c r="O752" i="16"/>
  <c r="O799" i="16"/>
  <c r="P799" i="16"/>
  <c r="Q799" i="16" s="1"/>
  <c r="T799" i="16" s="1"/>
  <c r="P887" i="16"/>
  <c r="R887" i="16" s="1"/>
  <c r="O887" i="16"/>
  <c r="O571" i="16"/>
  <c r="P571" i="16"/>
  <c r="R571" i="16" s="1"/>
  <c r="P625" i="16"/>
  <c r="R625" i="16" s="1"/>
  <c r="O625" i="16"/>
  <c r="P722" i="16"/>
  <c r="R722" i="16" s="1"/>
  <c r="O722" i="16"/>
  <c r="O850" i="16"/>
  <c r="P850" i="16"/>
  <c r="Q850" i="16" s="1"/>
  <c r="T850" i="16" s="1"/>
  <c r="O681" i="16"/>
  <c r="P681" i="16"/>
  <c r="R681" i="16" s="1"/>
  <c r="O805" i="16"/>
  <c r="P805" i="16"/>
  <c r="P933" i="16"/>
  <c r="Q933" i="16" s="1"/>
  <c r="T933" i="16" s="1"/>
  <c r="O933" i="16"/>
  <c r="P872" i="16"/>
  <c r="Q872" i="16" s="1"/>
  <c r="T872" i="16" s="1"/>
  <c r="O872" i="16"/>
  <c r="P796" i="16"/>
  <c r="Q796" i="16" s="1"/>
  <c r="T796" i="16" s="1"/>
  <c r="O796" i="16"/>
  <c r="O735" i="16"/>
  <c r="P735" i="16"/>
  <c r="R735" i="16" s="1"/>
  <c r="P614" i="16"/>
  <c r="R614" i="16" s="1"/>
  <c r="O614" i="16"/>
  <c r="O875" i="16"/>
  <c r="P875" i="16"/>
  <c r="P958" i="16"/>
  <c r="O958" i="16"/>
  <c r="O719" i="16"/>
  <c r="P719" i="16"/>
  <c r="R719" i="16" s="1"/>
  <c r="P961" i="16"/>
  <c r="Q961" i="16" s="1"/>
  <c r="T961" i="16" s="1"/>
  <c r="O961" i="16"/>
  <c r="O551" i="16"/>
  <c r="P551" i="16"/>
  <c r="Q551" i="16" s="1"/>
  <c r="T551" i="16" s="1"/>
  <c r="O679" i="16"/>
  <c r="P679" i="16"/>
  <c r="R679" i="16" s="1"/>
  <c r="O541" i="16"/>
  <c r="P541" i="16"/>
  <c r="Q541" i="16" s="1"/>
  <c r="T541" i="16" s="1"/>
  <c r="O669" i="16"/>
  <c r="P669" i="16"/>
  <c r="R669" i="16" s="1"/>
  <c r="O588" i="16"/>
  <c r="P588" i="16"/>
  <c r="P702" i="16"/>
  <c r="Q702" i="16" s="1"/>
  <c r="T702" i="16" s="1"/>
  <c r="O702" i="16"/>
  <c r="P830" i="16"/>
  <c r="R830" i="16" s="1"/>
  <c r="O830" i="16"/>
  <c r="O543" i="16"/>
  <c r="P543" i="16"/>
  <c r="Q543" i="16" s="1"/>
  <c r="T543" i="16" s="1"/>
  <c r="O671" i="16"/>
  <c r="P671" i="16"/>
  <c r="O533" i="16"/>
  <c r="P533" i="16"/>
  <c r="R533" i="16" s="1"/>
  <c r="O661" i="16"/>
  <c r="P661" i="16"/>
  <c r="Q661" i="16" s="1"/>
  <c r="T661" i="16" s="1"/>
  <c r="O758" i="16"/>
  <c r="P758" i="16"/>
  <c r="R758" i="16" s="1"/>
  <c r="P886" i="16"/>
  <c r="R886" i="16" s="1"/>
  <c r="O886" i="16"/>
  <c r="P762" i="16"/>
  <c r="Q762" i="16" s="1"/>
  <c r="T762" i="16" s="1"/>
  <c r="O762" i="16"/>
  <c r="O705" i="16"/>
  <c r="P705" i="16"/>
  <c r="Q705" i="16" s="1"/>
  <c r="T705" i="16" s="1"/>
  <c r="O877" i="16"/>
  <c r="P877" i="16"/>
  <c r="Q877" i="16" s="1"/>
  <c r="T877" i="16" s="1"/>
  <c r="O720" i="16"/>
  <c r="P720" i="16"/>
  <c r="Q720" i="16" s="1"/>
  <c r="T720" i="16" s="1"/>
  <c r="O751" i="16"/>
  <c r="P751" i="16"/>
  <c r="R751" i="16" s="1"/>
  <c r="O723" i="16"/>
  <c r="P723" i="16"/>
  <c r="Q723" i="16" s="1"/>
  <c r="T723" i="16" s="1"/>
  <c r="P991" i="16"/>
  <c r="Q991" i="16" s="1"/>
  <c r="T991" i="16" s="1"/>
  <c r="O991" i="16"/>
  <c r="P970" i="16"/>
  <c r="R970" i="16" s="1"/>
  <c r="O970" i="16"/>
  <c r="P858" i="16"/>
  <c r="Q858" i="16" s="1"/>
  <c r="T858" i="16" s="1"/>
  <c r="O858" i="16"/>
  <c r="O737" i="16"/>
  <c r="P737" i="16"/>
  <c r="Q737" i="16" s="1"/>
  <c r="T737" i="16" s="1"/>
  <c r="O909" i="16"/>
  <c r="P909" i="16"/>
  <c r="Q909" i="16" s="1"/>
  <c r="T909" i="16" s="1"/>
  <c r="P784" i="16"/>
  <c r="Q784" i="16" s="1"/>
  <c r="T784" i="16" s="1"/>
  <c r="O784" i="16"/>
  <c r="O772" i="16"/>
  <c r="P772" i="16"/>
  <c r="Q772" i="16" s="1"/>
  <c r="T772" i="16" s="1"/>
  <c r="P927" i="16"/>
  <c r="R927" i="16" s="1"/>
  <c r="O927" i="16"/>
  <c r="O787" i="16"/>
  <c r="P787" i="16"/>
  <c r="R787" i="16" s="1"/>
  <c r="P812" i="16"/>
  <c r="Q812" i="16" s="1"/>
  <c r="T812" i="16" s="1"/>
  <c r="O812" i="16"/>
  <c r="P962" i="16"/>
  <c r="Q962" i="16" s="1"/>
  <c r="T962" i="16" s="1"/>
  <c r="O962" i="16"/>
  <c r="O883" i="16"/>
  <c r="P883" i="16"/>
  <c r="R883" i="16" s="1"/>
  <c r="O617" i="16"/>
  <c r="P617" i="16"/>
  <c r="Q617" i="16" s="1"/>
  <c r="T617" i="16" s="1"/>
  <c r="P688" i="16"/>
  <c r="Q688" i="16" s="1"/>
  <c r="T688" i="16" s="1"/>
  <c r="O688" i="16"/>
  <c r="P942" i="16"/>
  <c r="R942" i="16" s="1"/>
  <c r="O942" i="16"/>
  <c r="P911" i="16"/>
  <c r="Q911" i="16" s="1"/>
  <c r="T911" i="16" s="1"/>
  <c r="O911" i="16"/>
  <c r="O676" i="16"/>
  <c r="P676" i="16"/>
  <c r="R676" i="16" s="1"/>
  <c r="P980" i="16"/>
  <c r="R980" i="16" s="1"/>
  <c r="O980" i="16"/>
  <c r="P662" i="16"/>
  <c r="Q662" i="16" s="1"/>
  <c r="T662" i="16" s="1"/>
  <c r="O662" i="16"/>
  <c r="O553" i="16"/>
  <c r="P553" i="16"/>
  <c r="R553" i="16" s="1"/>
  <c r="O753" i="16"/>
  <c r="P753" i="16"/>
  <c r="Q753" i="16" s="1"/>
  <c r="T753" i="16" s="1"/>
  <c r="O828" i="16"/>
  <c r="P828" i="16"/>
  <c r="Q828" i="16" s="1"/>
  <c r="T828" i="16" s="1"/>
  <c r="P965" i="16"/>
  <c r="R965" i="16" s="1"/>
  <c r="O965" i="16"/>
  <c r="P905" i="16"/>
  <c r="R905" i="16" s="1"/>
  <c r="O905" i="16"/>
  <c r="P756" i="16"/>
  <c r="Q756" i="16" s="1"/>
  <c r="T756" i="16" s="1"/>
  <c r="O756" i="16"/>
  <c r="O771" i="16"/>
  <c r="P771" i="16"/>
  <c r="R771" i="16" s="1"/>
  <c r="O807" i="16"/>
  <c r="P807" i="16"/>
  <c r="R807" i="16" s="1"/>
  <c r="O531" i="16"/>
  <c r="P531" i="16"/>
  <c r="R531" i="16" s="1"/>
  <c r="O610" i="16"/>
  <c r="P610" i="16"/>
  <c r="R610" i="16" s="1"/>
  <c r="O759" i="16"/>
  <c r="P759" i="16"/>
  <c r="R759" i="16" s="1"/>
  <c r="O505" i="16"/>
  <c r="P505" i="16"/>
  <c r="R505" i="16" s="1"/>
  <c r="O555" i="16"/>
  <c r="P555" i="16"/>
  <c r="O619" i="16"/>
  <c r="P619" i="16"/>
  <c r="R619" i="16" s="1"/>
  <c r="O683" i="16"/>
  <c r="P683" i="16"/>
  <c r="R683" i="16" s="1"/>
  <c r="O545" i="16"/>
  <c r="P545" i="16"/>
  <c r="R545" i="16" s="1"/>
  <c r="O609" i="16"/>
  <c r="P609" i="16"/>
  <c r="O673" i="16"/>
  <c r="P673" i="16"/>
  <c r="R673" i="16" s="1"/>
  <c r="O596" i="16"/>
  <c r="P596" i="16"/>
  <c r="R596" i="16" s="1"/>
  <c r="O706" i="16"/>
  <c r="P706" i="16"/>
  <c r="R706" i="16" s="1"/>
  <c r="P770" i="16"/>
  <c r="Q770" i="16" s="1"/>
  <c r="T770" i="16" s="1"/>
  <c r="O770" i="16"/>
  <c r="P834" i="16"/>
  <c r="Q834" i="16" s="1"/>
  <c r="T834" i="16" s="1"/>
  <c r="O834" i="16"/>
  <c r="P898" i="16"/>
  <c r="Q898" i="16" s="1"/>
  <c r="T898" i="16" s="1"/>
  <c r="O898" i="16"/>
  <c r="P518" i="16"/>
  <c r="R518" i="16" s="1"/>
  <c r="O518" i="16"/>
  <c r="P658" i="16"/>
  <c r="Q658" i="16" s="1"/>
  <c r="T658" i="16" s="1"/>
  <c r="O658" i="16"/>
  <c r="O725" i="16"/>
  <c r="P725" i="16"/>
  <c r="R725" i="16" s="1"/>
  <c r="O789" i="16"/>
  <c r="P789" i="16"/>
  <c r="R789" i="16" s="1"/>
  <c r="O853" i="16"/>
  <c r="P853" i="16"/>
  <c r="R853" i="16" s="1"/>
  <c r="P917" i="16"/>
  <c r="R917" i="16" s="1"/>
  <c r="O917" i="16"/>
  <c r="P712" i="16"/>
  <c r="Q712" i="16" s="1"/>
  <c r="T712" i="16" s="1"/>
  <c r="O712" i="16"/>
  <c r="O840" i="16"/>
  <c r="P840" i="16"/>
  <c r="R840" i="16" s="1"/>
  <c r="P960" i="16"/>
  <c r="R960" i="16" s="1"/>
  <c r="O960" i="16"/>
  <c r="O724" i="16"/>
  <c r="P724" i="16"/>
  <c r="P974" i="16"/>
  <c r="Q974" i="16" s="1"/>
  <c r="T974" i="16" s="1"/>
  <c r="O974" i="16"/>
  <c r="O687" i="16"/>
  <c r="P687" i="16"/>
  <c r="R687" i="16" s="1"/>
  <c r="P949" i="16"/>
  <c r="R949" i="16" s="1"/>
  <c r="O949" i="16"/>
  <c r="P582" i="16"/>
  <c r="R582" i="16" s="1"/>
  <c r="O582" i="16"/>
  <c r="O715" i="16"/>
  <c r="P715" i="16"/>
  <c r="R715" i="16" s="1"/>
  <c r="O843" i="16"/>
  <c r="P843" i="16"/>
  <c r="R843" i="16" s="1"/>
  <c r="P947" i="16"/>
  <c r="R947" i="16" s="1"/>
  <c r="O947" i="16"/>
  <c r="P692" i="16"/>
  <c r="Q692" i="16" s="1"/>
  <c r="T692" i="16" s="1"/>
  <c r="O692" i="16"/>
  <c r="P932" i="16"/>
  <c r="O932" i="16"/>
  <c r="O632" i="16"/>
  <c r="P632" i="16"/>
  <c r="R632" i="16" s="1"/>
  <c r="P895" i="16"/>
  <c r="Q895" i="16" s="1"/>
  <c r="T895" i="16" s="1"/>
  <c r="O895" i="16"/>
  <c r="O516" i="16"/>
  <c r="P516" i="16"/>
  <c r="R516" i="16" s="1"/>
  <c r="O535" i="16"/>
  <c r="P535" i="16"/>
  <c r="R535" i="16" s="1"/>
  <c r="O599" i="16"/>
  <c r="P599" i="16"/>
  <c r="R599" i="16" s="1"/>
  <c r="O663" i="16"/>
  <c r="P663" i="16"/>
  <c r="R663" i="16" s="1"/>
  <c r="O519" i="16"/>
  <c r="P519" i="16"/>
  <c r="O589" i="16"/>
  <c r="P589" i="16"/>
  <c r="R589" i="16" s="1"/>
  <c r="O653" i="16"/>
  <c r="P653" i="16"/>
  <c r="R653" i="16" s="1"/>
  <c r="P556" i="16"/>
  <c r="R556" i="16" s="1"/>
  <c r="O556" i="16"/>
  <c r="O686" i="16"/>
  <c r="P686" i="16"/>
  <c r="P750" i="16"/>
  <c r="Q750" i="16" s="1"/>
  <c r="T750" i="16" s="1"/>
  <c r="O750" i="16"/>
  <c r="O814" i="16"/>
  <c r="P814" i="16"/>
  <c r="R814" i="16" s="1"/>
  <c r="O878" i="16"/>
  <c r="P878" i="16"/>
  <c r="R878" i="16" s="1"/>
  <c r="O508" i="16"/>
  <c r="P508" i="16"/>
  <c r="Q508" i="16" s="1"/>
  <c r="T508" i="16" s="1"/>
  <c r="O523" i="16"/>
  <c r="P523" i="16"/>
  <c r="R523" i="16" s="1"/>
  <c r="O591" i="16"/>
  <c r="P591" i="16"/>
  <c r="R591" i="16" s="1"/>
  <c r="O655" i="16"/>
  <c r="P655" i="16"/>
  <c r="R655" i="16" s="1"/>
  <c r="O581" i="16"/>
  <c r="P581" i="16"/>
  <c r="R581" i="16" s="1"/>
  <c r="P645" i="16"/>
  <c r="O645" i="16"/>
  <c r="P540" i="16"/>
  <c r="R540" i="16" s="1"/>
  <c r="O540" i="16"/>
  <c r="P668" i="16"/>
  <c r="R668" i="16" s="1"/>
  <c r="O668" i="16"/>
  <c r="P742" i="16"/>
  <c r="Q742" i="16" s="1"/>
  <c r="T742" i="16" s="1"/>
  <c r="O742" i="16"/>
  <c r="P806" i="16"/>
  <c r="O806" i="16"/>
  <c r="P870" i="16"/>
  <c r="R870" i="16" s="1"/>
  <c r="O870" i="16"/>
  <c r="P934" i="16"/>
  <c r="R934" i="16" s="1"/>
  <c r="O934" i="16"/>
  <c r="O602" i="16"/>
  <c r="P602" i="16"/>
  <c r="Q602" i="16" s="1"/>
  <c r="T602" i="16" s="1"/>
  <c r="O675" i="16"/>
  <c r="P675" i="16"/>
  <c r="Q675" i="16" s="1"/>
  <c r="T675" i="16" s="1"/>
  <c r="O601" i="16"/>
  <c r="P601" i="16"/>
  <c r="Q601" i="16" s="1"/>
  <c r="T601" i="16" s="1"/>
  <c r="P698" i="16"/>
  <c r="Q698" i="16" s="1"/>
  <c r="T698" i="16" s="1"/>
  <c r="O698" i="16"/>
  <c r="O685" i="16"/>
  <c r="P685" i="16"/>
  <c r="R685" i="16" s="1"/>
  <c r="O769" i="16"/>
  <c r="P769" i="16"/>
  <c r="Q769" i="16" s="1"/>
  <c r="T769" i="16" s="1"/>
  <c r="O857" i="16"/>
  <c r="P857" i="16"/>
  <c r="Q857" i="16" s="1"/>
  <c r="T857" i="16" s="1"/>
  <c r="P941" i="16"/>
  <c r="R941" i="16" s="1"/>
  <c r="O941" i="16"/>
  <c r="P510" i="16"/>
  <c r="Q510" i="16" s="1"/>
  <c r="T510" i="16" s="1"/>
  <c r="O510" i="16"/>
  <c r="P848" i="16"/>
  <c r="Q848" i="16" s="1"/>
  <c r="T848" i="16" s="1"/>
  <c r="O848" i="16"/>
  <c r="P984" i="16"/>
  <c r="R984" i="16" s="1"/>
  <c r="O984" i="16"/>
  <c r="P892" i="16"/>
  <c r="R892" i="16" s="1"/>
  <c r="O892" i="16"/>
  <c r="O695" i="16"/>
  <c r="P695" i="16"/>
  <c r="Q695" i="16" s="1"/>
  <c r="T695" i="16" s="1"/>
  <c r="P989" i="16"/>
  <c r="R989" i="16" s="1"/>
  <c r="O989" i="16"/>
  <c r="P672" i="16"/>
  <c r="Q672" i="16" s="1"/>
  <c r="T672" i="16" s="1"/>
  <c r="O672" i="16"/>
  <c r="O851" i="16"/>
  <c r="P851" i="16"/>
  <c r="R851" i="16" s="1"/>
  <c r="P971" i="16"/>
  <c r="R971" i="16" s="1"/>
  <c r="O971" i="16"/>
  <c r="P940" i="16"/>
  <c r="R940" i="16" s="1"/>
  <c r="O940" i="16"/>
  <c r="O775" i="16"/>
  <c r="P775" i="16"/>
  <c r="Q775" i="16" s="1"/>
  <c r="T775" i="16" s="1"/>
  <c r="O529" i="16"/>
  <c r="P529" i="16"/>
  <c r="R529" i="16" s="1"/>
  <c r="O794" i="16"/>
  <c r="P794" i="16"/>
  <c r="R794" i="16" s="1"/>
  <c r="P578" i="16"/>
  <c r="Q578" i="16" s="1"/>
  <c r="T578" i="16" s="1"/>
  <c r="O578" i="16"/>
  <c r="O717" i="16"/>
  <c r="P717" i="16"/>
  <c r="R717" i="16" s="1"/>
  <c r="O801" i="16"/>
  <c r="P801" i="16"/>
  <c r="R801" i="16" s="1"/>
  <c r="P889" i="16"/>
  <c r="Q889" i="16" s="1"/>
  <c r="T889" i="16" s="1"/>
  <c r="O889" i="16"/>
  <c r="P736" i="16"/>
  <c r="Q736" i="16" s="1"/>
  <c r="T736" i="16" s="1"/>
  <c r="O736" i="16"/>
  <c r="P912" i="16"/>
  <c r="R912" i="16" s="1"/>
  <c r="O912" i="16"/>
  <c r="P506" i="16"/>
  <c r="Q506" i="16" s="1"/>
  <c r="T506" i="16" s="1"/>
  <c r="O506" i="16"/>
  <c r="P998" i="16"/>
  <c r="R998" i="16" s="1"/>
  <c r="O998" i="16"/>
  <c r="O791" i="16"/>
  <c r="P791" i="16"/>
  <c r="R791" i="16" s="1"/>
  <c r="O566" i="16"/>
  <c r="P566" i="16"/>
  <c r="R566" i="16" s="1"/>
  <c r="O739" i="16"/>
  <c r="P739" i="16"/>
  <c r="R739" i="16" s="1"/>
  <c r="P915" i="16"/>
  <c r="Q915" i="16" s="1"/>
  <c r="T915" i="16" s="1"/>
  <c r="O915" i="16"/>
  <c r="P1003" i="16"/>
  <c r="Q1003" i="16" s="1"/>
  <c r="T1003" i="16" s="1"/>
  <c r="O1003" i="16"/>
  <c r="P716" i="16"/>
  <c r="Q716" i="16" s="1"/>
  <c r="T716" i="16" s="1"/>
  <c r="O716" i="16"/>
  <c r="P990" i="16"/>
  <c r="R990" i="16" s="1"/>
  <c r="O990" i="16"/>
  <c r="O879" i="16"/>
  <c r="P879" i="16"/>
  <c r="R879" i="16" s="1"/>
  <c r="O512" i="16"/>
  <c r="P512" i="16"/>
  <c r="R512" i="16" s="1"/>
  <c r="O511" i="16"/>
  <c r="P511" i="16"/>
  <c r="R511" i="16" s="1"/>
  <c r="O874" i="16"/>
  <c r="P874" i="16"/>
  <c r="R874" i="16" s="1"/>
  <c r="O745" i="16"/>
  <c r="P745" i="16"/>
  <c r="R745" i="16" s="1"/>
  <c r="P913" i="16"/>
  <c r="Q913" i="16" s="1"/>
  <c r="T913" i="16" s="1"/>
  <c r="O913" i="16"/>
  <c r="P792" i="16"/>
  <c r="Q792" i="16" s="1"/>
  <c r="T792" i="16" s="1"/>
  <c r="O792" i="16"/>
  <c r="O804" i="16"/>
  <c r="P804" i="16"/>
  <c r="R804" i="16" s="1"/>
  <c r="P935" i="16"/>
  <c r="R935" i="16" s="1"/>
  <c r="O935" i="16"/>
  <c r="O795" i="16"/>
  <c r="P795" i="16"/>
  <c r="R795" i="16" s="1"/>
  <c r="P622" i="16"/>
  <c r="Q622" i="16" s="1"/>
  <c r="T622" i="16" s="1"/>
  <c r="O622" i="16"/>
  <c r="P842" i="16"/>
  <c r="Q842" i="16" s="1"/>
  <c r="T842" i="16" s="1"/>
  <c r="O842" i="16"/>
  <c r="O733" i="16"/>
  <c r="P733" i="16"/>
  <c r="R733" i="16" s="1"/>
  <c r="P945" i="16"/>
  <c r="Q945" i="16" s="1"/>
  <c r="T945" i="16" s="1"/>
  <c r="O945" i="16"/>
  <c r="P924" i="16"/>
  <c r="R924" i="16" s="1"/>
  <c r="O924" i="16"/>
  <c r="O859" i="16"/>
  <c r="P859" i="16"/>
  <c r="R859" i="16" s="1"/>
  <c r="O584" i="16"/>
  <c r="P584" i="16"/>
  <c r="Q584" i="16" s="1"/>
  <c r="T584" i="16" s="1"/>
  <c r="O585" i="16"/>
  <c r="P585" i="16"/>
  <c r="Q585" i="16" s="1"/>
  <c r="T585" i="16" s="1"/>
  <c r="O765" i="16"/>
  <c r="P765" i="16"/>
  <c r="R765" i="16" s="1"/>
  <c r="O832" i="16"/>
  <c r="P832" i="16"/>
  <c r="R832" i="16" s="1"/>
  <c r="O981" i="16"/>
  <c r="P981" i="16"/>
  <c r="R981" i="16" s="1"/>
  <c r="O748" i="16"/>
  <c r="P748" i="16"/>
  <c r="R748" i="16" s="1"/>
  <c r="P778" i="16"/>
  <c r="Q778" i="16" s="1"/>
  <c r="T778" i="16" s="1"/>
  <c r="O778" i="16"/>
  <c r="O713" i="16"/>
  <c r="P713" i="16"/>
  <c r="R713" i="16" s="1"/>
  <c r="O881" i="16"/>
  <c r="P881" i="16"/>
  <c r="R881" i="16" s="1"/>
  <c r="O728" i="16"/>
  <c r="P728" i="16"/>
  <c r="Q728" i="16" s="1"/>
  <c r="T728" i="16" s="1"/>
  <c r="O767" i="16"/>
  <c r="P767" i="16"/>
  <c r="R767" i="16" s="1"/>
  <c r="O731" i="16"/>
  <c r="P731" i="16"/>
  <c r="R731" i="16" s="1"/>
  <c r="P999" i="16"/>
  <c r="Q999" i="16" s="1"/>
  <c r="T999" i="16" s="1"/>
  <c r="O999" i="16"/>
  <c r="P978" i="16"/>
  <c r="R978" i="16" s="1"/>
  <c r="O978" i="16"/>
  <c r="P948" i="16"/>
  <c r="R948" i="16" s="1"/>
  <c r="O948" i="16"/>
  <c r="P598" i="16"/>
  <c r="Q598" i="16" s="1"/>
  <c r="T598" i="16" s="1"/>
  <c r="O598" i="16"/>
  <c r="P946" i="16"/>
  <c r="R946" i="16" s="1"/>
  <c r="O946" i="16"/>
  <c r="P810" i="16"/>
  <c r="Q810" i="16" s="1"/>
  <c r="T810" i="16" s="1"/>
  <c r="O810" i="16"/>
  <c r="P893" i="16"/>
  <c r="R893" i="16" s="1"/>
  <c r="O893" i="16"/>
  <c r="O526" i="16"/>
  <c r="P526" i="16"/>
  <c r="R526" i="16" s="1"/>
  <c r="O755" i="16"/>
  <c r="P755" i="16"/>
  <c r="Q755" i="16" s="1"/>
  <c r="T755" i="16" s="1"/>
  <c r="P908" i="16"/>
  <c r="Q908" i="16" s="1"/>
  <c r="T908" i="16" s="1"/>
  <c r="O908" i="16"/>
  <c r="O515" i="16"/>
  <c r="P515" i="16"/>
  <c r="O651" i="16"/>
  <c r="P651" i="16"/>
  <c r="Q651" i="16" s="1"/>
  <c r="T651" i="16" s="1"/>
  <c r="O577" i="16"/>
  <c r="P577" i="16"/>
  <c r="Q577" i="16" s="1"/>
  <c r="T577" i="16" s="1"/>
  <c r="O660" i="16"/>
  <c r="P660" i="16"/>
  <c r="R660" i="16" s="1"/>
  <c r="P802" i="16"/>
  <c r="Q802" i="16" s="1"/>
  <c r="T802" i="16" s="1"/>
  <c r="O802" i="16"/>
  <c r="P930" i="16"/>
  <c r="R930" i="16" s="1"/>
  <c r="O930" i="16"/>
  <c r="P594" i="16"/>
  <c r="Q594" i="16" s="1"/>
  <c r="T594" i="16" s="1"/>
  <c r="O594" i="16"/>
  <c r="O757" i="16"/>
  <c r="P757" i="16"/>
  <c r="R757" i="16" s="1"/>
  <c r="P885" i="16"/>
  <c r="Q885" i="16" s="1"/>
  <c r="T885" i="16" s="1"/>
  <c r="O885" i="16"/>
  <c r="P904" i="16"/>
  <c r="R904" i="16" s="1"/>
  <c r="O904" i="16"/>
  <c r="P852" i="16"/>
  <c r="Q852" i="16" s="1"/>
  <c r="T852" i="16" s="1"/>
  <c r="O852" i="16"/>
  <c r="O783" i="16"/>
  <c r="P783" i="16"/>
  <c r="R783" i="16" s="1"/>
  <c r="O646" i="16"/>
  <c r="P646" i="16"/>
  <c r="R646" i="16" s="1"/>
  <c r="O907" i="16"/>
  <c r="P907" i="16"/>
  <c r="Q907" i="16" s="1"/>
  <c r="T907" i="16" s="1"/>
  <c r="P986" i="16"/>
  <c r="R986" i="16" s="1"/>
  <c r="O986" i="16"/>
  <c r="O567" i="16"/>
  <c r="P567" i="16"/>
  <c r="R567" i="16" s="1"/>
  <c r="O621" i="16"/>
  <c r="P621" i="16"/>
  <c r="Q621" i="16" s="1"/>
  <c r="T621" i="16" s="1"/>
  <c r="O620" i="16"/>
  <c r="P620" i="16"/>
  <c r="R620" i="16" s="1"/>
  <c r="O782" i="16"/>
  <c r="P782" i="16"/>
  <c r="Q782" i="16" s="1"/>
  <c r="T782" i="16" s="1"/>
  <c r="P910" i="16"/>
  <c r="O910" i="16"/>
  <c r="O554" i="16"/>
  <c r="P554" i="16"/>
  <c r="R554" i="16" s="1"/>
  <c r="O509" i="16"/>
  <c r="P509" i="16"/>
  <c r="R509" i="16" s="1"/>
  <c r="O623" i="16"/>
  <c r="P623" i="16"/>
  <c r="O613" i="16"/>
  <c r="P613" i="16"/>
  <c r="Q613" i="16" s="1"/>
  <c r="T613" i="16" s="1"/>
  <c r="P604" i="16"/>
  <c r="R604" i="16" s="1"/>
  <c r="O604" i="16"/>
  <c r="P774" i="16"/>
  <c r="R774" i="16" s="1"/>
  <c r="O774" i="16"/>
  <c r="P902" i="16"/>
  <c r="R902" i="16" s="1"/>
  <c r="O902" i="16"/>
  <c r="O547" i="16"/>
  <c r="P547" i="16"/>
  <c r="R547" i="16" s="1"/>
  <c r="P618" i="16"/>
  <c r="Q618" i="16" s="1"/>
  <c r="T618" i="16" s="1"/>
  <c r="O618" i="16"/>
  <c r="O813" i="16"/>
  <c r="P813" i="16"/>
  <c r="Q813" i="16" s="1"/>
  <c r="T813" i="16" s="1"/>
  <c r="P928" i="16"/>
  <c r="R928" i="16" s="1"/>
  <c r="O928" i="16"/>
  <c r="P732" i="16"/>
  <c r="Q732" i="16" s="1"/>
  <c r="T732" i="16" s="1"/>
  <c r="O732" i="16"/>
  <c r="O823" i="16"/>
  <c r="P823" i="16"/>
  <c r="Q823" i="16" s="1"/>
  <c r="T823" i="16" s="1"/>
  <c r="O763" i="16"/>
  <c r="P763" i="16"/>
  <c r="Q763" i="16" s="1"/>
  <c r="T763" i="16" s="1"/>
  <c r="P931" i="16"/>
  <c r="R931" i="16" s="1"/>
  <c r="O931" i="16"/>
  <c r="O764" i="16"/>
  <c r="P764" i="16"/>
  <c r="Q764" i="16" s="1"/>
  <c r="T764" i="16" s="1"/>
  <c r="P903" i="16"/>
  <c r="R903" i="16" s="1"/>
  <c r="O903" i="16"/>
  <c r="P643" i="16"/>
  <c r="Q643" i="16" s="1"/>
  <c r="T643" i="16" s="1"/>
  <c r="O643" i="16"/>
  <c r="O644" i="16"/>
  <c r="P644" i="16"/>
  <c r="Q644" i="16" s="1"/>
  <c r="T644" i="16" s="1"/>
  <c r="O680" i="16"/>
  <c r="P680" i="16"/>
  <c r="Q680" i="16" s="1"/>
  <c r="T680" i="16" s="1"/>
  <c r="O845" i="16"/>
  <c r="P845" i="16"/>
  <c r="Q845" i="16" s="1"/>
  <c r="T845" i="16" s="1"/>
  <c r="P972" i="16"/>
  <c r="R972" i="16" s="1"/>
  <c r="O972" i="16"/>
  <c r="P654" i="16"/>
  <c r="Q654" i="16" s="1"/>
  <c r="T654" i="16" s="1"/>
  <c r="O654" i="16"/>
  <c r="O656" i="16"/>
  <c r="P656" i="16"/>
  <c r="R656" i="16" s="1"/>
  <c r="P959" i="16"/>
  <c r="R959" i="16" s="1"/>
  <c r="O959" i="16"/>
  <c r="O703" i="16"/>
  <c r="P703" i="16"/>
  <c r="Q703" i="16" s="1"/>
  <c r="T703" i="16" s="1"/>
  <c r="O595" i="16"/>
  <c r="P595" i="16"/>
  <c r="R595" i="16" s="1"/>
  <c r="O650" i="16"/>
  <c r="P650" i="16"/>
  <c r="Q650" i="16" s="1"/>
  <c r="T650" i="16" s="1"/>
  <c r="P600" i="16"/>
  <c r="Q600" i="16" s="1"/>
  <c r="T600" i="16" s="1"/>
  <c r="O600" i="16"/>
  <c r="P944" i="16"/>
  <c r="R944" i="16" s="1"/>
  <c r="O944" i="16"/>
  <c r="P977" i="16"/>
  <c r="Q977" i="16" s="1"/>
  <c r="T977" i="16" s="1"/>
  <c r="O977" i="16"/>
  <c r="O563" i="16"/>
  <c r="P563" i="16"/>
  <c r="Q563" i="16" s="1"/>
  <c r="T563" i="16" s="1"/>
  <c r="O817" i="16"/>
  <c r="P817" i="16"/>
  <c r="Q817" i="16" s="1"/>
  <c r="T817" i="16" s="1"/>
  <c r="P856" i="16"/>
  <c r="Q856" i="16" s="1"/>
  <c r="T856" i="16" s="1"/>
  <c r="O856" i="16"/>
  <c r="O868" i="16"/>
  <c r="P868" i="16"/>
  <c r="Q868" i="16" s="1"/>
  <c r="T868" i="16" s="1"/>
  <c r="O513" i="16"/>
  <c r="P513" i="16"/>
  <c r="Q513" i="16" s="1"/>
  <c r="T513" i="16" s="1"/>
  <c r="O546" i="16"/>
  <c r="P546" i="16"/>
  <c r="Q546" i="16" s="1"/>
  <c r="T546" i="16" s="1"/>
  <c r="P994" i="16"/>
  <c r="R994" i="16" s="1"/>
  <c r="O994" i="16"/>
  <c r="P899" i="16"/>
  <c r="R899" i="16" s="1"/>
  <c r="O899" i="16"/>
  <c r="O871" i="16"/>
  <c r="P871" i="16"/>
  <c r="Q871" i="16" s="1"/>
  <c r="T871" i="16" s="1"/>
  <c r="P975" i="16"/>
  <c r="R975" i="16" s="1"/>
  <c r="O975" i="16"/>
  <c r="O521" i="16"/>
  <c r="P521" i="16"/>
  <c r="R521" i="16" s="1"/>
  <c r="P635" i="16"/>
  <c r="R635" i="16" s="1"/>
  <c r="O635" i="16"/>
  <c r="O561" i="16"/>
  <c r="P561" i="16"/>
  <c r="R561" i="16" s="1"/>
  <c r="P628" i="16"/>
  <c r="Q628" i="16" s="1"/>
  <c r="T628" i="16" s="1"/>
  <c r="O628" i="16"/>
  <c r="O786" i="16"/>
  <c r="P786" i="16"/>
  <c r="R786" i="16" s="1"/>
  <c r="P914" i="16"/>
  <c r="R914" i="16" s="1"/>
  <c r="O914" i="16"/>
  <c r="O562" i="16"/>
  <c r="P562" i="16"/>
  <c r="R562" i="16" s="1"/>
  <c r="O741" i="16"/>
  <c r="P741" i="16"/>
  <c r="O869" i="16"/>
  <c r="P869" i="16"/>
  <c r="R869" i="16" s="1"/>
  <c r="O744" i="16"/>
  <c r="P744" i="16"/>
  <c r="P976" i="16"/>
  <c r="Q976" i="16" s="1"/>
  <c r="T976" i="16" s="1"/>
  <c r="O976" i="16"/>
  <c r="P1002" i="16"/>
  <c r="R1002" i="16" s="1"/>
  <c r="O1002" i="16"/>
  <c r="P973" i="16"/>
  <c r="R973" i="16" s="1"/>
  <c r="O973" i="16"/>
  <c r="O747" i="16"/>
  <c r="P747" i="16"/>
  <c r="P963" i="16"/>
  <c r="Q963" i="16" s="1"/>
  <c r="T963" i="16" s="1"/>
  <c r="O963" i="16"/>
  <c r="O740" i="16"/>
  <c r="P740" i="16"/>
  <c r="Q740" i="16" s="1"/>
  <c r="T740" i="16" s="1"/>
  <c r="P532" i="16"/>
  <c r="Q532" i="16" s="1"/>
  <c r="T532" i="16" s="1"/>
  <c r="O532" i="16"/>
  <c r="O615" i="16"/>
  <c r="P615" i="16"/>
  <c r="R615" i="16" s="1"/>
  <c r="O605" i="16"/>
  <c r="P605" i="16"/>
  <c r="R605" i="16" s="1"/>
  <c r="P766" i="16"/>
  <c r="Q766" i="16" s="1"/>
  <c r="T766" i="16" s="1"/>
  <c r="O766" i="16"/>
  <c r="P894" i="16"/>
  <c r="O894" i="16"/>
  <c r="P524" i="16"/>
  <c r="R524" i="16" s="1"/>
  <c r="O524" i="16"/>
  <c r="O607" i="16"/>
  <c r="P607" i="16"/>
  <c r="R607" i="16" s="1"/>
  <c r="O597" i="16"/>
  <c r="P597" i="16"/>
  <c r="R597" i="16" s="1"/>
  <c r="O572" i="16"/>
  <c r="P572" i="16"/>
  <c r="Q572" i="16" s="1"/>
  <c r="T572" i="16" s="1"/>
  <c r="P694" i="16"/>
  <c r="R694" i="16" s="1"/>
  <c r="O694" i="16"/>
  <c r="O822" i="16"/>
  <c r="P822" i="16"/>
  <c r="R822" i="16" s="1"/>
  <c r="O665" i="16"/>
  <c r="P665" i="16"/>
  <c r="R665" i="16" s="1"/>
  <c r="O793" i="16"/>
  <c r="P793" i="16"/>
  <c r="R793" i="16" s="1"/>
  <c r="P888" i="16"/>
  <c r="O888" i="16"/>
  <c r="O982" i="16"/>
  <c r="P982" i="16"/>
  <c r="R982" i="16" s="1"/>
  <c r="P544" i="16"/>
  <c r="R544" i="16" s="1"/>
  <c r="O544" i="16"/>
  <c r="P891" i="16"/>
  <c r="R891" i="16" s="1"/>
  <c r="O891" i="16"/>
  <c r="O700" i="16"/>
  <c r="P700" i="16"/>
  <c r="R700" i="16" s="1"/>
  <c r="O855" i="16"/>
  <c r="P855" i="16"/>
  <c r="R855" i="16" s="1"/>
  <c r="O579" i="16"/>
  <c r="P579" i="16"/>
  <c r="R579" i="16" s="1"/>
  <c r="P642" i="16"/>
  <c r="R642" i="16" s="1"/>
  <c r="O642" i="16"/>
  <c r="O825" i="16"/>
  <c r="P825" i="16"/>
  <c r="R825" i="16" s="1"/>
  <c r="P952" i="16"/>
  <c r="R952" i="16" s="1"/>
  <c r="O952" i="16"/>
  <c r="P574" i="16"/>
  <c r="R574" i="16" s="1"/>
  <c r="O574" i="16"/>
  <c r="P608" i="16"/>
  <c r="R608" i="16" s="1"/>
  <c r="O608" i="16"/>
  <c r="P943" i="16"/>
  <c r="R943" i="16" s="1"/>
  <c r="O943" i="16"/>
  <c r="P590" i="16"/>
  <c r="R590" i="16" s="1"/>
  <c r="O590" i="16"/>
  <c r="P953" i="16"/>
  <c r="R953" i="16" s="1"/>
  <c r="O953" i="16"/>
  <c r="P649" i="16"/>
  <c r="Q649" i="16" s="1"/>
  <c r="T649" i="16" s="1"/>
  <c r="O649" i="16"/>
  <c r="O785" i="16"/>
  <c r="P785" i="16"/>
  <c r="Q785" i="16" s="1"/>
  <c r="T785" i="16" s="1"/>
  <c r="P880" i="16"/>
  <c r="Q880" i="16" s="1"/>
  <c r="T880" i="16" s="1"/>
  <c r="O880" i="16"/>
  <c r="O534" i="16"/>
  <c r="P534" i="16"/>
  <c r="R534" i="16" s="1"/>
  <c r="P684" i="16"/>
  <c r="Q684" i="16" s="1"/>
  <c r="T684" i="16" s="1"/>
  <c r="O684" i="16"/>
  <c r="O847" i="16"/>
  <c r="P847" i="16"/>
  <c r="Q847" i="16" s="1"/>
  <c r="T847" i="16" s="1"/>
  <c r="O777" i="16"/>
  <c r="P777" i="16"/>
  <c r="Q777" i="16" s="1"/>
  <c r="T777" i="16" s="1"/>
  <c r="O711" i="16"/>
  <c r="P711" i="16"/>
  <c r="R711" i="16" s="1"/>
  <c r="O849" i="16"/>
  <c r="P849" i="16"/>
  <c r="R849" i="16" s="1"/>
  <c r="P552" i="16"/>
  <c r="Q552" i="16" s="1"/>
  <c r="T552" i="16" s="1"/>
  <c r="O552" i="16"/>
  <c r="P906" i="16"/>
  <c r="Q906" i="16" s="1"/>
  <c r="T906" i="16" s="1"/>
  <c r="O906" i="16"/>
  <c r="P925" i="16"/>
  <c r="Q925" i="16" s="1"/>
  <c r="T925" i="16" s="1"/>
  <c r="O925" i="16"/>
  <c r="P816" i="16"/>
  <c r="Q816" i="16" s="1"/>
  <c r="T816" i="16" s="1"/>
  <c r="O816" i="16"/>
  <c r="O819" i="16"/>
  <c r="P819" i="16"/>
  <c r="R819" i="16" s="1"/>
  <c r="P664" i="16"/>
  <c r="Q664" i="16" s="1"/>
  <c r="T664" i="16" s="1"/>
  <c r="O664" i="16"/>
  <c r="P923" i="16"/>
  <c r="Q923" i="16" s="1"/>
  <c r="T923" i="16" s="1"/>
  <c r="O923" i="16"/>
  <c r="O520" i="16"/>
  <c r="P520" i="16"/>
  <c r="O539" i="16"/>
  <c r="P539" i="16"/>
  <c r="R539" i="16" s="1"/>
  <c r="O603" i="16"/>
  <c r="P603" i="16"/>
  <c r="Q603" i="16" s="1"/>
  <c r="T603" i="16" s="1"/>
  <c r="O667" i="16"/>
  <c r="P667" i="16"/>
  <c r="R667" i="16" s="1"/>
  <c r="O527" i="16"/>
  <c r="P527" i="16"/>
  <c r="R527" i="16" s="1"/>
  <c r="O593" i="16"/>
  <c r="P593" i="16"/>
  <c r="R593" i="16" s="1"/>
  <c r="O657" i="16"/>
  <c r="P657" i="16"/>
  <c r="Q657" i="16" s="1"/>
  <c r="T657" i="16" s="1"/>
  <c r="P564" i="16"/>
  <c r="Q564" i="16" s="1"/>
  <c r="T564" i="16" s="1"/>
  <c r="O564" i="16"/>
  <c r="O690" i="16"/>
  <c r="P690" i="16"/>
  <c r="R690" i="16" s="1"/>
  <c r="O754" i="16"/>
  <c r="P754" i="16"/>
  <c r="R754" i="16" s="1"/>
  <c r="O818" i="16"/>
  <c r="P818" i="16"/>
  <c r="Q818" i="16" s="1"/>
  <c r="T818" i="16" s="1"/>
  <c r="O882" i="16"/>
  <c r="P882" i="16"/>
  <c r="R882" i="16" s="1"/>
  <c r="O626" i="16"/>
  <c r="P626" i="16"/>
  <c r="R626" i="16" s="1"/>
  <c r="O709" i="16"/>
  <c r="P709" i="16"/>
  <c r="R709" i="16" s="1"/>
  <c r="O773" i="16"/>
  <c r="P773" i="16"/>
  <c r="O837" i="16"/>
  <c r="P837" i="16"/>
  <c r="R837" i="16" s="1"/>
  <c r="P901" i="16"/>
  <c r="R901" i="16" s="1"/>
  <c r="O901" i="16"/>
  <c r="P522" i="16"/>
  <c r="R522" i="16" s="1"/>
  <c r="O522" i="16"/>
  <c r="O808" i="16"/>
  <c r="P808" i="16"/>
  <c r="P936" i="16"/>
  <c r="O936" i="16"/>
  <c r="P916" i="16"/>
  <c r="Q916" i="16" s="1"/>
  <c r="T916" i="16" s="1"/>
  <c r="O916" i="16"/>
  <c r="O616" i="16"/>
  <c r="P616" i="16"/>
  <c r="R616" i="16" s="1"/>
  <c r="O831" i="16"/>
  <c r="P831" i="16"/>
  <c r="O550" i="16"/>
  <c r="P550" i="16"/>
  <c r="R550" i="16" s="1"/>
  <c r="P678" i="16"/>
  <c r="Q678" i="16" s="1"/>
  <c r="T678" i="16" s="1"/>
  <c r="O678" i="16"/>
  <c r="O811" i="16"/>
  <c r="P811" i="16"/>
  <c r="R811" i="16" s="1"/>
  <c r="P939" i="16"/>
  <c r="R939" i="16" s="1"/>
  <c r="O939" i="16"/>
  <c r="P995" i="16"/>
  <c r="O995" i="16"/>
  <c r="P876" i="16"/>
  <c r="R876" i="16" s="1"/>
  <c r="O876" i="16"/>
  <c r="P568" i="16"/>
  <c r="R568" i="16" s="1"/>
  <c r="O568" i="16"/>
  <c r="O863" i="16"/>
  <c r="P863" i="16"/>
  <c r="O507" i="16"/>
  <c r="P507" i="16"/>
  <c r="R507" i="16" s="1"/>
  <c r="O583" i="16"/>
  <c r="P583" i="16"/>
  <c r="Q583" i="16" s="1"/>
  <c r="T583" i="16" s="1"/>
  <c r="P647" i="16"/>
  <c r="R647" i="16" s="1"/>
  <c r="O647" i="16"/>
  <c r="O573" i="16"/>
  <c r="P573" i="16"/>
  <c r="R573" i="16" s="1"/>
  <c r="P637" i="16"/>
  <c r="O637" i="16"/>
  <c r="P514" i="16"/>
  <c r="O514" i="16"/>
  <c r="O652" i="16"/>
  <c r="P652" i="16"/>
  <c r="Q652" i="16" s="1"/>
  <c r="T652" i="16" s="1"/>
  <c r="O734" i="16"/>
  <c r="P734" i="16"/>
  <c r="Q734" i="16" s="1"/>
  <c r="T734" i="16" s="1"/>
  <c r="P798" i="16"/>
  <c r="O798" i="16"/>
  <c r="P862" i="16"/>
  <c r="R862" i="16" s="1"/>
  <c r="O862" i="16"/>
  <c r="P926" i="16"/>
  <c r="Q926" i="16" s="1"/>
  <c r="T926" i="16" s="1"/>
  <c r="O926" i="16"/>
  <c r="P586" i="16"/>
  <c r="Q586" i="16" s="1"/>
  <c r="T586" i="16" s="1"/>
  <c r="O586" i="16"/>
  <c r="O525" i="16"/>
  <c r="P525" i="16"/>
  <c r="R525" i="16" s="1"/>
  <c r="O575" i="16"/>
  <c r="P575" i="16"/>
  <c r="P639" i="16"/>
  <c r="R639" i="16" s="1"/>
  <c r="O639" i="16"/>
  <c r="O565" i="16"/>
  <c r="P565" i="16"/>
  <c r="P629" i="16"/>
  <c r="Q629" i="16" s="1"/>
  <c r="T629" i="16" s="1"/>
  <c r="O629" i="16"/>
  <c r="O636" i="16"/>
  <c r="P636" i="16"/>
  <c r="R636" i="16" s="1"/>
  <c r="P726" i="16"/>
  <c r="Q726" i="16" s="1"/>
  <c r="T726" i="16" s="1"/>
  <c r="O726" i="16"/>
  <c r="O790" i="16"/>
  <c r="P790" i="16"/>
  <c r="Q790" i="16" s="1"/>
  <c r="T790" i="16" s="1"/>
  <c r="O854" i="16"/>
  <c r="P854" i="16"/>
  <c r="R854" i="16" s="1"/>
  <c r="P918" i="16"/>
  <c r="R918" i="16" s="1"/>
  <c r="O918" i="16"/>
  <c r="P570" i="16"/>
  <c r="R570" i="16" s="1"/>
  <c r="O570" i="16"/>
  <c r="P528" i="16"/>
  <c r="R528" i="16" s="1"/>
  <c r="O528" i="16"/>
  <c r="O611" i="16"/>
  <c r="P611" i="16"/>
  <c r="R611" i="16" s="1"/>
  <c r="O537" i="16"/>
  <c r="P537" i="16"/>
  <c r="R537" i="16" s="1"/>
  <c r="O580" i="16"/>
  <c r="P580" i="16"/>
  <c r="R580" i="16" s="1"/>
  <c r="P890" i="16"/>
  <c r="R890" i="16" s="1"/>
  <c r="O890" i="16"/>
  <c r="O666" i="16"/>
  <c r="P666" i="16"/>
  <c r="R666" i="16" s="1"/>
  <c r="O749" i="16"/>
  <c r="P749" i="16"/>
  <c r="O833" i="16"/>
  <c r="P833" i="16"/>
  <c r="R833" i="16" s="1"/>
  <c r="P921" i="16"/>
  <c r="R921" i="16" s="1"/>
  <c r="O921" i="16"/>
  <c r="O800" i="16"/>
  <c r="P800" i="16"/>
  <c r="R800" i="16" s="1"/>
  <c r="P964" i="16"/>
  <c r="O964" i="16"/>
  <c r="O820" i="16"/>
  <c r="P820" i="16"/>
  <c r="R820" i="16" s="1"/>
  <c r="O606" i="16"/>
  <c r="P606" i="16"/>
  <c r="P957" i="16"/>
  <c r="R957" i="16" s="1"/>
  <c r="O957" i="16"/>
  <c r="O630" i="16"/>
  <c r="P630" i="16"/>
  <c r="R630" i="16" s="1"/>
  <c r="O803" i="16"/>
  <c r="P803" i="16"/>
  <c r="R803" i="16" s="1"/>
  <c r="P951" i="16"/>
  <c r="R951" i="16" s="1"/>
  <c r="O951" i="16"/>
  <c r="P844" i="16"/>
  <c r="O844" i="16"/>
  <c r="P648" i="16"/>
  <c r="R648" i="16" s="1"/>
  <c r="O648" i="16"/>
  <c r="P985" i="16"/>
  <c r="R985" i="16" s="1"/>
  <c r="O985" i="16"/>
  <c r="P633" i="16"/>
  <c r="R633" i="16" s="1"/>
  <c r="O633" i="16"/>
  <c r="P730" i="16"/>
  <c r="O730" i="16"/>
  <c r="O697" i="16"/>
  <c r="P697" i="16"/>
  <c r="R697" i="16" s="1"/>
  <c r="O781" i="16"/>
  <c r="P781" i="16"/>
  <c r="R781" i="16" s="1"/>
  <c r="O865" i="16"/>
  <c r="P865" i="16"/>
  <c r="O696" i="16"/>
  <c r="P696" i="16"/>
  <c r="R696" i="16" s="1"/>
  <c r="O864" i="16"/>
  <c r="P864" i="16"/>
  <c r="R864" i="16" s="1"/>
  <c r="P996" i="16"/>
  <c r="O996" i="16"/>
  <c r="P954" i="16"/>
  <c r="R954" i="16" s="1"/>
  <c r="O954" i="16"/>
  <c r="O727" i="16"/>
  <c r="P727" i="16"/>
  <c r="R727" i="16" s="1"/>
  <c r="O699" i="16"/>
  <c r="P699" i="16"/>
  <c r="R699" i="16" s="1"/>
  <c r="O867" i="16"/>
  <c r="P867" i="16"/>
  <c r="R867" i="16" s="1"/>
  <c r="P983" i="16"/>
  <c r="R983" i="16" s="1"/>
  <c r="O983" i="16"/>
  <c r="P950" i="16"/>
  <c r="R950" i="16" s="1"/>
  <c r="O950" i="16"/>
  <c r="O839" i="16"/>
  <c r="P839" i="16"/>
  <c r="R839" i="16" s="1"/>
  <c r="P746" i="16"/>
  <c r="R746" i="16" s="1"/>
  <c r="O746" i="16"/>
  <c r="O701" i="16"/>
  <c r="P701" i="16"/>
  <c r="O873" i="16"/>
  <c r="P873" i="16"/>
  <c r="R873" i="16" s="1"/>
  <c r="P704" i="16"/>
  <c r="R704" i="16" s="1"/>
  <c r="O704" i="16"/>
  <c r="P1000" i="16"/>
  <c r="O1000" i="16"/>
  <c r="O743" i="16"/>
  <c r="P743" i="16"/>
  <c r="R743" i="16" s="1"/>
  <c r="O707" i="16"/>
  <c r="P707" i="16"/>
  <c r="R707" i="16" s="1"/>
  <c r="P987" i="16"/>
  <c r="O987" i="16"/>
  <c r="P966" i="16"/>
  <c r="R966" i="16" s="1"/>
  <c r="O966" i="16"/>
  <c r="O714" i="16"/>
  <c r="P714" i="16"/>
  <c r="O689" i="16"/>
  <c r="P689" i="16"/>
  <c r="R689" i="16" s="1"/>
  <c r="O861" i="16"/>
  <c r="P861" i="16"/>
  <c r="R861" i="16" s="1"/>
  <c r="P988" i="16"/>
  <c r="O988" i="16"/>
  <c r="O691" i="16"/>
  <c r="P691" i="16"/>
  <c r="P780" i="16"/>
  <c r="O780" i="16"/>
  <c r="O659" i="16"/>
  <c r="P659" i="16"/>
  <c r="R659" i="16" s="1"/>
  <c r="P682" i="16"/>
  <c r="R682" i="16" s="1"/>
  <c r="O682" i="16"/>
  <c r="O670" i="16"/>
  <c r="P670" i="16"/>
  <c r="P967" i="16"/>
  <c r="R967" i="16" s="1"/>
  <c r="O967" i="16"/>
  <c r="P627" i="16"/>
  <c r="R627" i="16" s="1"/>
  <c r="O627" i="16"/>
  <c r="P612" i="16"/>
  <c r="R612" i="16" s="1"/>
  <c r="O612" i="16"/>
  <c r="P674" i="16"/>
  <c r="R674" i="16" s="1"/>
  <c r="O674" i="16"/>
  <c r="O841" i="16"/>
  <c r="P841" i="16"/>
  <c r="R841" i="16" s="1"/>
  <c r="P968" i="16"/>
  <c r="O968" i="16"/>
  <c r="P638" i="16"/>
  <c r="R638" i="16" s="1"/>
  <c r="O638" i="16"/>
  <c r="O640" i="16"/>
  <c r="P640" i="16"/>
  <c r="P955" i="16"/>
  <c r="R955" i="16" s="1"/>
  <c r="O955" i="16"/>
  <c r="P884" i="16"/>
  <c r="O884" i="16"/>
  <c r="P997" i="16"/>
  <c r="R997" i="16" s="1"/>
  <c r="O997" i="16"/>
  <c r="O768" i="16"/>
  <c r="P768" i="16"/>
  <c r="P919" i="16"/>
  <c r="O919" i="16"/>
  <c r="O809" i="16"/>
  <c r="P809" i="16"/>
  <c r="R809" i="16" s="1"/>
  <c r="P920" i="16"/>
  <c r="O920" i="16"/>
  <c r="O576" i="16"/>
  <c r="P576" i="16"/>
  <c r="R576" i="16" s="1"/>
  <c r="O219" i="16"/>
  <c r="O281" i="16"/>
  <c r="P281" i="16"/>
  <c r="R281" i="16" s="1"/>
  <c r="O409" i="16"/>
  <c r="P409" i="16"/>
  <c r="R409" i="16" s="1"/>
  <c r="P312" i="16"/>
  <c r="R312" i="16" s="1"/>
  <c r="O312" i="16"/>
  <c r="O495" i="16"/>
  <c r="P495" i="16"/>
  <c r="Q495" i="16" s="1"/>
  <c r="T495" i="16" s="1"/>
  <c r="O309" i="16"/>
  <c r="P309" i="16"/>
  <c r="Q309" i="16" s="1"/>
  <c r="T309" i="16" s="1"/>
  <c r="O437" i="16"/>
  <c r="P437" i="16"/>
  <c r="Q437" i="16" s="1"/>
  <c r="T437" i="16" s="1"/>
  <c r="P340" i="16"/>
  <c r="Q340" i="16" s="1"/>
  <c r="T340" i="16" s="1"/>
  <c r="O340" i="16"/>
  <c r="O443" i="16"/>
  <c r="P443" i="16"/>
  <c r="R443" i="16" s="1"/>
  <c r="O295" i="16"/>
  <c r="P295" i="16"/>
  <c r="Q295" i="16" s="1"/>
  <c r="T295" i="16" s="1"/>
  <c r="O423" i="16"/>
  <c r="P423" i="16"/>
  <c r="Q423" i="16" s="1"/>
  <c r="T423" i="16" s="1"/>
  <c r="P502" i="16"/>
  <c r="Q502" i="16" s="1"/>
  <c r="T502" i="16" s="1"/>
  <c r="O502" i="16"/>
  <c r="O301" i="16"/>
  <c r="P301" i="16"/>
  <c r="Q301" i="16" s="1"/>
  <c r="T301" i="16" s="1"/>
  <c r="O429" i="16"/>
  <c r="P429" i="16"/>
  <c r="Q429" i="16" s="1"/>
  <c r="T429" i="16" s="1"/>
  <c r="P396" i="16"/>
  <c r="Q396" i="16" s="1"/>
  <c r="T396" i="16" s="1"/>
  <c r="O396" i="16"/>
  <c r="O427" i="16"/>
  <c r="P427" i="16"/>
  <c r="R427" i="16" s="1"/>
  <c r="O279" i="16"/>
  <c r="P279" i="16"/>
  <c r="Q279" i="16" s="1"/>
  <c r="T279" i="16" s="1"/>
  <c r="O407" i="16"/>
  <c r="P407" i="16"/>
  <c r="R407" i="16" s="1"/>
  <c r="P470" i="16"/>
  <c r="Q470" i="16" s="1"/>
  <c r="T470" i="16" s="1"/>
  <c r="O470" i="16"/>
  <c r="O350" i="16"/>
  <c r="P350" i="16"/>
  <c r="R350" i="16" s="1"/>
  <c r="P256" i="16"/>
  <c r="R256" i="16" s="1"/>
  <c r="O256" i="16"/>
  <c r="O275" i="16"/>
  <c r="P275" i="16"/>
  <c r="R275" i="16" s="1"/>
  <c r="O467" i="16"/>
  <c r="P467" i="16"/>
  <c r="R467" i="16" s="1"/>
  <c r="O286" i="16"/>
  <c r="P286" i="16"/>
  <c r="R286" i="16" s="1"/>
  <c r="O362" i="16"/>
  <c r="P362" i="16"/>
  <c r="Q362" i="16" s="1"/>
  <c r="T362" i="16" s="1"/>
  <c r="O265" i="16"/>
  <c r="P265" i="16"/>
  <c r="Q265" i="16" s="1"/>
  <c r="T265" i="16" s="1"/>
  <c r="O393" i="16"/>
  <c r="P393" i="16"/>
  <c r="Q393" i="16" s="1"/>
  <c r="T393" i="16" s="1"/>
  <c r="O457" i="16"/>
  <c r="P457" i="16"/>
  <c r="R457" i="16" s="1"/>
  <c r="P360" i="16"/>
  <c r="Q360" i="16" s="1"/>
  <c r="T360" i="16" s="1"/>
  <c r="O360" i="16"/>
  <c r="P488" i="16"/>
  <c r="R488" i="16" s="1"/>
  <c r="O488" i="16"/>
  <c r="O355" i="16"/>
  <c r="P355" i="16"/>
  <c r="Q355" i="16" s="1"/>
  <c r="T355" i="16" s="1"/>
  <c r="O463" i="16"/>
  <c r="P463" i="16"/>
  <c r="Q463" i="16" s="1"/>
  <c r="T463" i="16" s="1"/>
  <c r="O466" i="16"/>
  <c r="P466" i="16"/>
  <c r="Q466" i="16" s="1"/>
  <c r="T466" i="16" s="1"/>
  <c r="O326" i="16"/>
  <c r="P326" i="16"/>
  <c r="Q326" i="16" s="1"/>
  <c r="T326" i="16" s="1"/>
  <c r="O394" i="16"/>
  <c r="P394" i="16"/>
  <c r="R394" i="16" s="1"/>
  <c r="O302" i="16"/>
  <c r="P302" i="16"/>
  <c r="R302" i="16" s="1"/>
  <c r="O293" i="16"/>
  <c r="P293" i="16"/>
  <c r="Q293" i="16" s="1"/>
  <c r="T293" i="16" s="1"/>
  <c r="O421" i="16"/>
  <c r="P421" i="16"/>
  <c r="R421" i="16" s="1"/>
  <c r="P260" i="16"/>
  <c r="R260" i="16" s="1"/>
  <c r="O260" i="16"/>
  <c r="P388" i="16"/>
  <c r="R388" i="16" s="1"/>
  <c r="O388" i="16"/>
  <c r="O411" i="16"/>
  <c r="P411" i="16"/>
  <c r="Q411" i="16" s="1"/>
  <c r="T411" i="16" s="1"/>
  <c r="O263" i="16"/>
  <c r="P263" i="16"/>
  <c r="R263" i="16" s="1"/>
  <c r="O391" i="16"/>
  <c r="P391" i="16"/>
  <c r="Q391" i="16" s="1"/>
  <c r="T391" i="16" s="1"/>
  <c r="O322" i="16"/>
  <c r="P322" i="16"/>
  <c r="R322" i="16" s="1"/>
  <c r="O349" i="16"/>
  <c r="P349" i="16"/>
  <c r="Q349" i="16" s="1"/>
  <c r="T349" i="16" s="1"/>
  <c r="O477" i="16"/>
  <c r="P477" i="16"/>
  <c r="Q477" i="16" s="1"/>
  <c r="T477" i="16" s="1"/>
  <c r="P252" i="16"/>
  <c r="Q252" i="16" s="1"/>
  <c r="T252" i="16" s="1"/>
  <c r="O252" i="16"/>
  <c r="P380" i="16"/>
  <c r="Q380" i="16" s="1"/>
  <c r="T380" i="16" s="1"/>
  <c r="O380" i="16"/>
  <c r="O395" i="16"/>
  <c r="P395" i="16"/>
  <c r="R395" i="16" s="1"/>
  <c r="O247" i="16"/>
  <c r="P247" i="16"/>
  <c r="Q247" i="16" s="1"/>
  <c r="T247" i="16" s="1"/>
  <c r="O503" i="16"/>
  <c r="P503" i="16"/>
  <c r="Q503" i="16" s="1"/>
  <c r="T503" i="16" s="1"/>
  <c r="O406" i="16"/>
  <c r="P406" i="16"/>
  <c r="R406" i="16" s="1"/>
  <c r="O497" i="16"/>
  <c r="P497" i="16"/>
  <c r="R497" i="16" s="1"/>
  <c r="P400" i="16"/>
  <c r="R400" i="16" s="1"/>
  <c r="O400" i="16"/>
  <c r="O287" i="16"/>
  <c r="P287" i="16"/>
  <c r="R287" i="16" s="1"/>
  <c r="O486" i="16"/>
  <c r="P486" i="16"/>
  <c r="R486" i="16" s="1"/>
  <c r="O337" i="16"/>
  <c r="P337" i="16"/>
  <c r="R337" i="16" s="1"/>
  <c r="O496" i="16"/>
  <c r="P496" i="16"/>
  <c r="R496" i="16" s="1"/>
  <c r="O282" i="16"/>
  <c r="P282" i="16"/>
  <c r="R282" i="16" s="1"/>
  <c r="O481" i="16"/>
  <c r="P481" i="16"/>
  <c r="R481" i="16" s="1"/>
  <c r="O403" i="16"/>
  <c r="P403" i="16"/>
  <c r="R403" i="16" s="1"/>
  <c r="O449" i="16"/>
  <c r="P449" i="16"/>
  <c r="R449" i="16" s="1"/>
  <c r="O339" i="16"/>
  <c r="P339" i="16"/>
  <c r="R339" i="16" s="1"/>
  <c r="O294" i="16"/>
  <c r="P294" i="16"/>
  <c r="R294" i="16" s="1"/>
  <c r="P320" i="16"/>
  <c r="R320" i="16" s="1"/>
  <c r="O320" i="16"/>
  <c r="O346" i="16"/>
  <c r="P346" i="16"/>
  <c r="R346" i="16" s="1"/>
  <c r="O318" i="16"/>
  <c r="P318" i="16"/>
  <c r="R318" i="16" s="1"/>
  <c r="O249" i="16"/>
  <c r="P249" i="16"/>
  <c r="Q249" i="16" s="1"/>
  <c r="T249" i="16" s="1"/>
  <c r="O313" i="16"/>
  <c r="P313" i="16"/>
  <c r="Q313" i="16" s="1"/>
  <c r="T313" i="16" s="1"/>
  <c r="O377" i="16"/>
  <c r="P377" i="16"/>
  <c r="R377" i="16" s="1"/>
  <c r="O441" i="16"/>
  <c r="P441" i="16"/>
  <c r="R441" i="16" s="1"/>
  <c r="P280" i="16"/>
  <c r="Q280" i="16" s="1"/>
  <c r="T280" i="16" s="1"/>
  <c r="O280" i="16"/>
  <c r="P344" i="16"/>
  <c r="Q344" i="16" s="1"/>
  <c r="T344" i="16" s="1"/>
  <c r="O344" i="16"/>
  <c r="P408" i="16"/>
  <c r="Q408" i="16" s="1"/>
  <c r="T408" i="16" s="1"/>
  <c r="O408" i="16"/>
  <c r="P472" i="16"/>
  <c r="Q472" i="16" s="1"/>
  <c r="T472" i="16" s="1"/>
  <c r="O472" i="16"/>
  <c r="O323" i="16"/>
  <c r="P323" i="16"/>
  <c r="Q323" i="16" s="1"/>
  <c r="T323" i="16" s="1"/>
  <c r="O451" i="16"/>
  <c r="P451" i="16"/>
  <c r="Q451" i="16" s="1"/>
  <c r="T451" i="16" s="1"/>
  <c r="O303" i="16"/>
  <c r="P303" i="16"/>
  <c r="Q303" i="16" s="1"/>
  <c r="T303" i="16" s="1"/>
  <c r="O431" i="16"/>
  <c r="P431" i="16"/>
  <c r="R431" i="16" s="1"/>
  <c r="O402" i="16"/>
  <c r="P402" i="16"/>
  <c r="R402" i="16" s="1"/>
  <c r="O262" i="16"/>
  <c r="P262" i="16"/>
  <c r="Q262" i="16" s="1"/>
  <c r="T262" i="16" s="1"/>
  <c r="O330" i="16"/>
  <c r="P330" i="16"/>
  <c r="Q330" i="16" s="1"/>
  <c r="T330" i="16" s="1"/>
  <c r="O277" i="16"/>
  <c r="P277" i="16"/>
  <c r="Q277" i="16" s="1"/>
  <c r="T277" i="16" s="1"/>
  <c r="O341" i="16"/>
  <c r="P341" i="16"/>
  <c r="Q341" i="16" s="1"/>
  <c r="T341" i="16" s="1"/>
  <c r="O405" i="16"/>
  <c r="P405" i="16"/>
  <c r="Q405" i="16" s="1"/>
  <c r="T405" i="16" s="1"/>
  <c r="O469" i="16"/>
  <c r="P469" i="16"/>
  <c r="Q469" i="16" s="1"/>
  <c r="T469" i="16" s="1"/>
  <c r="P244" i="16"/>
  <c r="Q244" i="16" s="1"/>
  <c r="T244" i="16" s="1"/>
  <c r="O244" i="16"/>
  <c r="P308" i="16"/>
  <c r="Q308" i="16" s="1"/>
  <c r="T308" i="16" s="1"/>
  <c r="O308" i="16"/>
  <c r="P372" i="16"/>
  <c r="Q372" i="16" s="1"/>
  <c r="T372" i="16" s="1"/>
  <c r="O372" i="16"/>
  <c r="P436" i="16"/>
  <c r="Q436" i="16" s="1"/>
  <c r="T436" i="16" s="1"/>
  <c r="O436" i="16"/>
  <c r="P500" i="16"/>
  <c r="Q500" i="16" s="1"/>
  <c r="T500" i="16" s="1"/>
  <c r="O500" i="16"/>
  <c r="O251" i="16"/>
  <c r="P251" i="16"/>
  <c r="Q251" i="16" s="1"/>
  <c r="T251" i="16" s="1"/>
  <c r="O379" i="16"/>
  <c r="P379" i="16"/>
  <c r="Q379" i="16" s="1"/>
  <c r="T379" i="16" s="1"/>
  <c r="O359" i="16"/>
  <c r="P359" i="16"/>
  <c r="Q359" i="16" s="1"/>
  <c r="T359" i="16" s="1"/>
  <c r="O487" i="16"/>
  <c r="P487" i="16"/>
  <c r="R487" i="16" s="1"/>
  <c r="O258" i="16"/>
  <c r="P258" i="16"/>
  <c r="R258" i="16" s="1"/>
  <c r="O374" i="16"/>
  <c r="P374" i="16"/>
  <c r="Q374" i="16" s="1"/>
  <c r="T374" i="16" s="1"/>
  <c r="O269" i="16"/>
  <c r="P269" i="16"/>
  <c r="Q269" i="16" s="1"/>
  <c r="T269" i="16" s="1"/>
  <c r="O333" i="16"/>
  <c r="P333" i="16"/>
  <c r="Q333" i="16" s="1"/>
  <c r="T333" i="16" s="1"/>
  <c r="O397" i="16"/>
  <c r="P397" i="16"/>
  <c r="Q397" i="16" s="1"/>
  <c r="T397" i="16" s="1"/>
  <c r="O461" i="16"/>
  <c r="P461" i="16"/>
  <c r="Q461" i="16" s="1"/>
  <c r="T461" i="16" s="1"/>
  <c r="P300" i="16"/>
  <c r="Q300" i="16" s="1"/>
  <c r="T300" i="16" s="1"/>
  <c r="O300" i="16"/>
  <c r="P364" i="16"/>
  <c r="Q364" i="16" s="1"/>
  <c r="T364" i="16" s="1"/>
  <c r="O364" i="16"/>
  <c r="P428" i="16"/>
  <c r="Q428" i="16" s="1"/>
  <c r="T428" i="16" s="1"/>
  <c r="O428" i="16"/>
  <c r="P492" i="16"/>
  <c r="Q492" i="16" s="1"/>
  <c r="T492" i="16" s="1"/>
  <c r="O492" i="16"/>
  <c r="O363" i="16"/>
  <c r="P363" i="16"/>
  <c r="Q363" i="16" s="1"/>
  <c r="T363" i="16" s="1"/>
  <c r="O491" i="16"/>
  <c r="P491" i="16"/>
  <c r="Q491" i="16" s="1"/>
  <c r="T491" i="16" s="1"/>
  <c r="O343" i="16"/>
  <c r="P343" i="16"/>
  <c r="R343" i="16" s="1"/>
  <c r="O471" i="16"/>
  <c r="P471" i="16"/>
  <c r="Q471" i="16" s="1"/>
  <c r="T471" i="16" s="1"/>
  <c r="O482" i="16"/>
  <c r="P482" i="16"/>
  <c r="Q482" i="16" s="1"/>
  <c r="T482" i="16" s="1"/>
  <c r="O342" i="16"/>
  <c r="P342" i="16"/>
  <c r="Q342" i="16" s="1"/>
  <c r="T342" i="16" s="1"/>
  <c r="O433" i="16"/>
  <c r="P433" i="16"/>
  <c r="R433" i="16" s="1"/>
  <c r="P336" i="16"/>
  <c r="R336" i="16" s="1"/>
  <c r="O336" i="16"/>
  <c r="O307" i="16"/>
  <c r="P307" i="16"/>
  <c r="R307" i="16" s="1"/>
  <c r="O410" i="16"/>
  <c r="P410" i="16"/>
  <c r="R410" i="16" s="1"/>
  <c r="O273" i="16"/>
  <c r="P273" i="16"/>
  <c r="R273" i="16" s="1"/>
  <c r="P432" i="16"/>
  <c r="R432" i="16" s="1"/>
  <c r="O432" i="16"/>
  <c r="O499" i="16"/>
  <c r="P499" i="16"/>
  <c r="R499" i="16" s="1"/>
  <c r="O351" i="16"/>
  <c r="P351" i="16"/>
  <c r="R351" i="16" s="1"/>
  <c r="O298" i="16"/>
  <c r="P298" i="16"/>
  <c r="R298" i="16" s="1"/>
  <c r="O353" i="16"/>
  <c r="P353" i="16"/>
  <c r="R353" i="16" s="1"/>
  <c r="O314" i="16"/>
  <c r="P314" i="16"/>
  <c r="R314" i="16" s="1"/>
  <c r="O321" i="16"/>
  <c r="P321" i="16"/>
  <c r="R321" i="16" s="1"/>
  <c r="P480" i="16"/>
  <c r="R480" i="16" s="1"/>
  <c r="O480" i="16"/>
  <c r="O447" i="16"/>
  <c r="P447" i="16"/>
  <c r="R447" i="16" s="1"/>
  <c r="O257" i="16"/>
  <c r="P257" i="16"/>
  <c r="R257" i="16" s="1"/>
  <c r="P416" i="16"/>
  <c r="R416" i="16" s="1"/>
  <c r="O416" i="16"/>
  <c r="O319" i="16"/>
  <c r="P319" i="16"/>
  <c r="R319" i="16" s="1"/>
  <c r="O474" i="16"/>
  <c r="P474" i="16"/>
  <c r="R474" i="16" s="1"/>
  <c r="P448" i="16"/>
  <c r="R448" i="16" s="1"/>
  <c r="O448" i="16"/>
  <c r="O345" i="16"/>
  <c r="P345" i="16"/>
  <c r="Q345" i="16" s="1"/>
  <c r="T345" i="16" s="1"/>
  <c r="O473" i="16"/>
  <c r="P473" i="16"/>
  <c r="Q473" i="16" s="1"/>
  <c r="T473" i="16" s="1"/>
  <c r="O248" i="16"/>
  <c r="P248" i="16"/>
  <c r="Q248" i="16" s="1"/>
  <c r="T248" i="16" s="1"/>
  <c r="P376" i="16"/>
  <c r="Q376" i="16" s="1"/>
  <c r="T376" i="16" s="1"/>
  <c r="O376" i="16"/>
  <c r="P440" i="16"/>
  <c r="R440" i="16" s="1"/>
  <c r="O440" i="16"/>
  <c r="O259" i="16"/>
  <c r="P259" i="16"/>
  <c r="Q259" i="16" s="1"/>
  <c r="T259" i="16" s="1"/>
  <c r="O387" i="16"/>
  <c r="P387" i="16"/>
  <c r="Q387" i="16" s="1"/>
  <c r="T387" i="16" s="1"/>
  <c r="O367" i="16"/>
  <c r="P367" i="16"/>
  <c r="R367" i="16" s="1"/>
  <c r="O274" i="16"/>
  <c r="P274" i="16"/>
  <c r="Q274" i="16" s="1"/>
  <c r="T274" i="16" s="1"/>
  <c r="O390" i="16"/>
  <c r="P390" i="16"/>
  <c r="R390" i="16" s="1"/>
  <c r="O458" i="16"/>
  <c r="P458" i="16"/>
  <c r="R458" i="16" s="1"/>
  <c r="O366" i="16"/>
  <c r="P366" i="16"/>
  <c r="R366" i="16" s="1"/>
  <c r="O245" i="16"/>
  <c r="P245" i="16"/>
  <c r="Q245" i="16" s="1"/>
  <c r="T245" i="16" s="1"/>
  <c r="O373" i="16"/>
  <c r="P373" i="16"/>
  <c r="Q373" i="16" s="1"/>
  <c r="T373" i="16" s="1"/>
  <c r="O501" i="16"/>
  <c r="P501" i="16"/>
  <c r="Q501" i="16" s="1"/>
  <c r="T501" i="16" s="1"/>
  <c r="P276" i="16"/>
  <c r="Q276" i="16" s="1"/>
  <c r="T276" i="16" s="1"/>
  <c r="O276" i="16"/>
  <c r="P404" i="16"/>
  <c r="Q404" i="16" s="1"/>
  <c r="T404" i="16" s="1"/>
  <c r="O404" i="16"/>
  <c r="P468" i="16"/>
  <c r="R468" i="16" s="1"/>
  <c r="O468" i="16"/>
  <c r="O315" i="16"/>
  <c r="P315" i="16"/>
  <c r="Q315" i="16" s="1"/>
  <c r="T315" i="16" s="1"/>
  <c r="O386" i="16"/>
  <c r="P386" i="16"/>
  <c r="R386" i="16" s="1"/>
  <c r="O246" i="16"/>
  <c r="P246" i="16"/>
  <c r="R246" i="16" s="1"/>
  <c r="O365" i="16"/>
  <c r="P365" i="16"/>
  <c r="Q365" i="16" s="1"/>
  <c r="T365" i="16" s="1"/>
  <c r="P493" i="16"/>
  <c r="R493" i="16" s="1"/>
  <c r="O493" i="16"/>
  <c r="P268" i="16"/>
  <c r="Q268" i="16" s="1"/>
  <c r="T268" i="16" s="1"/>
  <c r="O268" i="16"/>
  <c r="P332" i="16"/>
  <c r="Q332" i="16" s="1"/>
  <c r="T332" i="16" s="1"/>
  <c r="O332" i="16"/>
  <c r="P460" i="16"/>
  <c r="Q460" i="16" s="1"/>
  <c r="T460" i="16" s="1"/>
  <c r="O460" i="16"/>
  <c r="O299" i="16"/>
  <c r="P299" i="16"/>
  <c r="Q299" i="16" s="1"/>
  <c r="T299" i="16" s="1"/>
  <c r="O354" i="16"/>
  <c r="P354" i="16"/>
  <c r="Q354" i="16" s="1"/>
  <c r="T354" i="16" s="1"/>
  <c r="O305" i="16"/>
  <c r="P305" i="16"/>
  <c r="R305" i="16" s="1"/>
  <c r="P464" i="16"/>
  <c r="R464" i="16" s="1"/>
  <c r="O464" i="16"/>
  <c r="O415" i="16"/>
  <c r="P415" i="16"/>
  <c r="R415" i="16" s="1"/>
  <c r="O370" i="16"/>
  <c r="P370" i="16"/>
  <c r="R370" i="16" s="1"/>
  <c r="O401" i="16"/>
  <c r="P401" i="16"/>
  <c r="R401" i="16" s="1"/>
  <c r="P304" i="16"/>
  <c r="R304" i="16" s="1"/>
  <c r="O304" i="16"/>
  <c r="O478" i="16"/>
  <c r="P478" i="16"/>
  <c r="R478" i="16" s="1"/>
  <c r="O378" i="16"/>
  <c r="P378" i="16"/>
  <c r="R378" i="16" s="1"/>
  <c r="O414" i="16"/>
  <c r="P414" i="16"/>
  <c r="R414" i="16" s="1"/>
  <c r="O434" i="16"/>
  <c r="P434" i="16"/>
  <c r="R434" i="16" s="1"/>
  <c r="O270" i="16"/>
  <c r="P270" i="16"/>
  <c r="Q270" i="16" s="1"/>
  <c r="T270" i="16" s="1"/>
  <c r="O383" i="16"/>
  <c r="P383" i="16"/>
  <c r="R383" i="16" s="1"/>
  <c r="O329" i="16"/>
  <c r="P329" i="16"/>
  <c r="Q329" i="16" s="1"/>
  <c r="T329" i="16" s="1"/>
  <c r="P296" i="16"/>
  <c r="Q296" i="16" s="1"/>
  <c r="T296" i="16" s="1"/>
  <c r="O296" i="16"/>
  <c r="P424" i="16"/>
  <c r="Q424" i="16" s="1"/>
  <c r="T424" i="16" s="1"/>
  <c r="O424" i="16"/>
  <c r="O483" i="16"/>
  <c r="P483" i="16"/>
  <c r="R483" i="16" s="1"/>
  <c r="O335" i="16"/>
  <c r="P335" i="16"/>
  <c r="Q335" i="16" s="1"/>
  <c r="T335" i="16" s="1"/>
  <c r="O357" i="16"/>
  <c r="P357" i="16"/>
  <c r="Q357" i="16" s="1"/>
  <c r="T357" i="16" s="1"/>
  <c r="O485" i="16"/>
  <c r="P485" i="16"/>
  <c r="Q485" i="16" s="1"/>
  <c r="T485" i="16" s="1"/>
  <c r="P324" i="16"/>
  <c r="Q324" i="16" s="1"/>
  <c r="T324" i="16" s="1"/>
  <c r="O324" i="16"/>
  <c r="P452" i="16"/>
  <c r="Q452" i="16" s="1"/>
  <c r="T452" i="16" s="1"/>
  <c r="O452" i="16"/>
  <c r="O283" i="16"/>
  <c r="P283" i="16"/>
  <c r="Q283" i="16" s="1"/>
  <c r="T283" i="16" s="1"/>
  <c r="O438" i="16"/>
  <c r="P438" i="16"/>
  <c r="Q438" i="16" s="1"/>
  <c r="T438" i="16" s="1"/>
  <c r="O285" i="16"/>
  <c r="P285" i="16"/>
  <c r="R285" i="16" s="1"/>
  <c r="O413" i="16"/>
  <c r="P413" i="16"/>
  <c r="Q413" i="16" s="1"/>
  <c r="T413" i="16" s="1"/>
  <c r="P316" i="16"/>
  <c r="Q316" i="16" s="1"/>
  <c r="T316" i="16" s="1"/>
  <c r="O316" i="16"/>
  <c r="P444" i="16"/>
  <c r="Q444" i="16" s="1"/>
  <c r="T444" i="16" s="1"/>
  <c r="O444" i="16"/>
  <c r="O267" i="16"/>
  <c r="P267" i="16"/>
  <c r="Q267" i="16" s="1"/>
  <c r="T267" i="16" s="1"/>
  <c r="O375" i="16"/>
  <c r="P375" i="16"/>
  <c r="Q375" i="16" s="1"/>
  <c r="T375" i="16" s="1"/>
  <c r="O290" i="16"/>
  <c r="P290" i="16"/>
  <c r="Q290" i="16" s="1"/>
  <c r="T290" i="16" s="1"/>
  <c r="O435" i="16"/>
  <c r="P435" i="16"/>
  <c r="Q435" i="16" s="1"/>
  <c r="T435" i="16" s="1"/>
  <c r="O254" i="16"/>
  <c r="P254" i="16"/>
  <c r="Q254" i="16" s="1"/>
  <c r="T254" i="16" s="1"/>
  <c r="O250" i="16"/>
  <c r="P250" i="16"/>
  <c r="Q250" i="16" s="1"/>
  <c r="T250" i="16" s="1"/>
  <c r="O479" i="16"/>
  <c r="P479" i="16"/>
  <c r="Q479" i="16" s="1"/>
  <c r="T479" i="16" s="1"/>
  <c r="O498" i="16"/>
  <c r="P498" i="16"/>
  <c r="R498" i="16" s="1"/>
  <c r="O382" i="16"/>
  <c r="P382" i="16"/>
  <c r="R382" i="16" s="1"/>
  <c r="O422" i="16"/>
  <c r="P422" i="16"/>
  <c r="Q422" i="16" s="1"/>
  <c r="T422" i="16" s="1"/>
  <c r="O385" i="16"/>
  <c r="P385" i="16"/>
  <c r="Q385" i="16" s="1"/>
  <c r="T385" i="16" s="1"/>
  <c r="O297" i="16"/>
  <c r="P297" i="16"/>
  <c r="R297" i="16" s="1"/>
  <c r="O361" i="16"/>
  <c r="P361" i="16"/>
  <c r="Q361" i="16" s="1"/>
  <c r="T361" i="16" s="1"/>
  <c r="O425" i="16"/>
  <c r="P425" i="16"/>
  <c r="Q425" i="16" s="1"/>
  <c r="T425" i="16" s="1"/>
  <c r="O489" i="16"/>
  <c r="P489" i="16"/>
  <c r="Q489" i="16" s="1"/>
  <c r="T489" i="16" s="1"/>
  <c r="P264" i="16"/>
  <c r="Q264" i="16" s="1"/>
  <c r="T264" i="16" s="1"/>
  <c r="O264" i="16"/>
  <c r="P328" i="16"/>
  <c r="R328" i="16" s="1"/>
  <c r="O328" i="16"/>
  <c r="P392" i="16"/>
  <c r="R392" i="16" s="1"/>
  <c r="O392" i="16"/>
  <c r="P456" i="16"/>
  <c r="R456" i="16" s="1"/>
  <c r="O456" i="16"/>
  <c r="O291" i="16"/>
  <c r="P291" i="16"/>
  <c r="R291" i="16" s="1"/>
  <c r="O419" i="16"/>
  <c r="P419" i="16"/>
  <c r="Q419" i="16" s="1"/>
  <c r="T419" i="16" s="1"/>
  <c r="O271" i="16"/>
  <c r="P271" i="16"/>
  <c r="Q271" i="16" s="1"/>
  <c r="T271" i="16" s="1"/>
  <c r="O399" i="16"/>
  <c r="P399" i="16"/>
  <c r="Q399" i="16" s="1"/>
  <c r="T399" i="16" s="1"/>
  <c r="O338" i="16"/>
  <c r="P338" i="16"/>
  <c r="R338" i="16" s="1"/>
  <c r="O454" i="16"/>
  <c r="P454" i="16"/>
  <c r="Q454" i="16" s="1"/>
  <c r="T454" i="16" s="1"/>
  <c r="O266" i="16"/>
  <c r="P266" i="16"/>
  <c r="Q266" i="16" s="1"/>
  <c r="T266" i="16" s="1"/>
  <c r="O442" i="16"/>
  <c r="P442" i="16"/>
  <c r="Q442" i="16" s="1"/>
  <c r="T442" i="16" s="1"/>
  <c r="O430" i="16"/>
  <c r="P430" i="16"/>
  <c r="R430" i="16" s="1"/>
  <c r="O261" i="16"/>
  <c r="P261" i="16"/>
  <c r="R261" i="16" s="1"/>
  <c r="O325" i="16"/>
  <c r="P325" i="16"/>
  <c r="Q325" i="16" s="1"/>
  <c r="T325" i="16" s="1"/>
  <c r="O389" i="16"/>
  <c r="P389" i="16"/>
  <c r="Q389" i="16" s="1"/>
  <c r="T389" i="16" s="1"/>
  <c r="O453" i="16"/>
  <c r="P453" i="16"/>
  <c r="Q453" i="16" s="1"/>
  <c r="T453" i="16" s="1"/>
  <c r="P292" i="16"/>
  <c r="Q292" i="16" s="1"/>
  <c r="T292" i="16" s="1"/>
  <c r="O292" i="16"/>
  <c r="P356" i="16"/>
  <c r="Q356" i="16" s="1"/>
  <c r="T356" i="16" s="1"/>
  <c r="O356" i="16"/>
  <c r="P420" i="16"/>
  <c r="Q420" i="16" s="1"/>
  <c r="T420" i="16" s="1"/>
  <c r="O420" i="16"/>
  <c r="P484" i="16"/>
  <c r="Q484" i="16" s="1"/>
  <c r="T484" i="16" s="1"/>
  <c r="O484" i="16"/>
  <c r="P347" i="16"/>
  <c r="Q347" i="16" s="1"/>
  <c r="T347" i="16" s="1"/>
  <c r="O347" i="16"/>
  <c r="O475" i="16"/>
  <c r="P475" i="16"/>
  <c r="Q475" i="16" s="1"/>
  <c r="T475" i="16" s="1"/>
  <c r="O327" i="16"/>
  <c r="P327" i="16"/>
  <c r="Q327" i="16" s="1"/>
  <c r="T327" i="16" s="1"/>
  <c r="O455" i="16"/>
  <c r="P455" i="16"/>
  <c r="Q455" i="16" s="1"/>
  <c r="T455" i="16" s="1"/>
  <c r="O450" i="16"/>
  <c r="P450" i="16"/>
  <c r="R450" i="16" s="1"/>
  <c r="O310" i="16"/>
  <c r="P310" i="16"/>
  <c r="Q310" i="16" s="1"/>
  <c r="T310" i="16" s="1"/>
  <c r="O253" i="16"/>
  <c r="P253" i="16"/>
  <c r="Q253" i="16" s="1"/>
  <c r="T253" i="16" s="1"/>
  <c r="O317" i="16"/>
  <c r="P317" i="16"/>
  <c r="Q317" i="16" s="1"/>
  <c r="T317" i="16" s="1"/>
  <c r="O381" i="16"/>
  <c r="P381" i="16"/>
  <c r="Q381" i="16" s="1"/>
  <c r="T381" i="16" s="1"/>
  <c r="O445" i="16"/>
  <c r="P445" i="16"/>
  <c r="Q445" i="16" s="1"/>
  <c r="T445" i="16" s="1"/>
  <c r="P284" i="16"/>
  <c r="Q284" i="16" s="1"/>
  <c r="T284" i="16" s="1"/>
  <c r="O284" i="16"/>
  <c r="P348" i="16"/>
  <c r="Q348" i="16" s="1"/>
  <c r="T348" i="16" s="1"/>
  <c r="O348" i="16"/>
  <c r="P412" i="16"/>
  <c r="Q412" i="16" s="1"/>
  <c r="T412" i="16" s="1"/>
  <c r="O412" i="16"/>
  <c r="O476" i="16"/>
  <c r="P476" i="16"/>
  <c r="Q476" i="16" s="1"/>
  <c r="T476" i="16" s="1"/>
  <c r="O331" i="16"/>
  <c r="P331" i="16"/>
  <c r="Q331" i="16" s="1"/>
  <c r="T331" i="16" s="1"/>
  <c r="O459" i="16"/>
  <c r="P459" i="16"/>
  <c r="Q459" i="16" s="1"/>
  <c r="T459" i="16" s="1"/>
  <c r="O311" i="16"/>
  <c r="P311" i="16"/>
  <c r="Q311" i="16" s="1"/>
  <c r="T311" i="16" s="1"/>
  <c r="O439" i="16"/>
  <c r="P439" i="16"/>
  <c r="O418" i="16"/>
  <c r="P418" i="16"/>
  <c r="R418" i="16" s="1"/>
  <c r="O278" i="16"/>
  <c r="P278" i="16"/>
  <c r="Q278" i="16" s="1"/>
  <c r="T278" i="16" s="1"/>
  <c r="O369" i="16"/>
  <c r="P369" i="16"/>
  <c r="R369" i="16" s="1"/>
  <c r="P272" i="16"/>
  <c r="R272" i="16" s="1"/>
  <c r="O272" i="16"/>
  <c r="O426" i="16"/>
  <c r="P426" i="16"/>
  <c r="R426" i="16" s="1"/>
  <c r="O334" i="16"/>
  <c r="P334" i="16"/>
  <c r="R334" i="16" s="1"/>
  <c r="O465" i="16"/>
  <c r="P465" i="16"/>
  <c r="R465" i="16" s="1"/>
  <c r="P368" i="16"/>
  <c r="R368" i="16" s="1"/>
  <c r="O368" i="16"/>
  <c r="O371" i="16"/>
  <c r="P371" i="16"/>
  <c r="R371" i="16" s="1"/>
  <c r="O358" i="16"/>
  <c r="P358" i="16"/>
  <c r="R358" i="16" s="1"/>
  <c r="O494" i="16"/>
  <c r="P494" i="16"/>
  <c r="R494" i="16" s="1"/>
  <c r="P384" i="16"/>
  <c r="R384" i="16" s="1"/>
  <c r="O384" i="16"/>
  <c r="O255" i="16"/>
  <c r="P255" i="16"/>
  <c r="R255" i="16" s="1"/>
  <c r="P352" i="16"/>
  <c r="R352" i="16" s="1"/>
  <c r="O352" i="16"/>
  <c r="O289" i="16"/>
  <c r="P289" i="16"/>
  <c r="R289" i="16" s="1"/>
  <c r="O490" i="16"/>
  <c r="P490" i="16"/>
  <c r="R490" i="16" s="1"/>
  <c r="P288" i="16"/>
  <c r="R288" i="16" s="1"/>
  <c r="O288" i="16"/>
  <c r="O446" i="16"/>
  <c r="P446" i="16"/>
  <c r="R446" i="16" s="1"/>
  <c r="O462" i="16"/>
  <c r="P462" i="16"/>
  <c r="R462" i="16" s="1"/>
  <c r="O417" i="16"/>
  <c r="P417" i="16"/>
  <c r="R417" i="16" s="1"/>
  <c r="O306" i="16"/>
  <c r="P306" i="16"/>
  <c r="R306" i="16" s="1"/>
  <c r="O398" i="16"/>
  <c r="P398" i="16"/>
  <c r="R398" i="16" s="1"/>
  <c r="O44" i="16"/>
  <c r="O57" i="16"/>
  <c r="O183" i="16"/>
  <c r="O38" i="16"/>
  <c r="P102" i="16"/>
  <c r="R102" i="16" s="1"/>
  <c r="P41" i="16"/>
  <c r="R41" i="16" s="1"/>
  <c r="P217" i="16"/>
  <c r="R217" i="16" s="1"/>
  <c r="P75" i="16"/>
  <c r="R75" i="16" s="1"/>
  <c r="O215" i="16"/>
  <c r="O87" i="16"/>
  <c r="O12" i="16"/>
  <c r="P60" i="16"/>
  <c r="R60" i="16" s="1"/>
  <c r="O108" i="16"/>
  <c r="P194" i="16"/>
  <c r="R194" i="16" s="1"/>
  <c r="P233" i="16"/>
  <c r="R233" i="16" s="1"/>
  <c r="P149" i="16"/>
  <c r="R149" i="16" s="1"/>
  <c r="O134" i="16"/>
  <c r="P168" i="16"/>
  <c r="R168" i="16" s="1"/>
  <c r="P188" i="16"/>
  <c r="R188" i="16" s="1"/>
  <c r="O236" i="16"/>
  <c r="P143" i="16"/>
  <c r="R143" i="16" s="1"/>
  <c r="O133" i="16"/>
  <c r="Q219" i="16"/>
  <c r="T219" i="16" s="1"/>
  <c r="S108" i="16"/>
  <c r="O89" i="16"/>
  <c r="P150" i="16"/>
  <c r="R150" i="16" s="1"/>
  <c r="Q215" i="16"/>
  <c r="T215" i="16" s="1"/>
  <c r="S12" i="16"/>
  <c r="O110" i="16"/>
  <c r="P159" i="16"/>
  <c r="R159" i="16" s="1"/>
  <c r="O39" i="16"/>
  <c r="S236" i="16"/>
  <c r="S87" i="16"/>
  <c r="O137" i="16"/>
  <c r="S243" i="16"/>
  <c r="Q124" i="16"/>
  <c r="T124" i="16" s="1"/>
  <c r="O166" i="16"/>
  <c r="P226" i="16"/>
  <c r="R226" i="16" s="1"/>
  <c r="Q57" i="16"/>
  <c r="T57" i="16" s="1"/>
  <c r="O124" i="16"/>
  <c r="S73" i="16"/>
  <c r="P107" i="16"/>
  <c r="R107" i="16" s="1"/>
  <c r="O136" i="16"/>
  <c r="S110" i="16"/>
  <c r="O239" i="16"/>
  <c r="O243" i="16"/>
  <c r="O50" i="16"/>
  <c r="O31" i="16"/>
  <c r="S124" i="16"/>
  <c r="P114" i="16"/>
  <c r="R114" i="16" s="1"/>
  <c r="P43" i="16"/>
  <c r="R43" i="16" s="1"/>
  <c r="P242" i="16"/>
  <c r="R242" i="16" s="1"/>
  <c r="O28" i="16"/>
  <c r="P210" i="16"/>
  <c r="R210" i="16" s="1"/>
  <c r="Q236" i="16"/>
  <c r="T236" i="16" s="1"/>
  <c r="R234" i="16"/>
  <c r="Q234" i="16"/>
  <c r="T234" i="16" s="1"/>
  <c r="S39" i="16"/>
  <c r="R239" i="16"/>
  <c r="Q239" i="16"/>
  <c r="T239" i="16" s="1"/>
  <c r="Q25" i="16"/>
  <c r="T25" i="16" s="1"/>
  <c r="Q73" i="16"/>
  <c r="T73" i="16" s="1"/>
  <c r="P18" i="16"/>
  <c r="R18" i="16" s="1"/>
  <c r="Q38" i="16"/>
  <c r="T38" i="16" s="1"/>
  <c r="Q50" i="16"/>
  <c r="T50" i="16" s="1"/>
  <c r="S44" i="16"/>
  <c r="O92" i="16"/>
  <c r="O73" i="16"/>
  <c r="O43" i="16"/>
  <c r="P178" i="16"/>
  <c r="R178" i="16" s="1"/>
  <c r="O242" i="16"/>
  <c r="S57" i="16"/>
  <c r="S134" i="16"/>
  <c r="O234" i="16"/>
  <c r="P92" i="16"/>
  <c r="R92" i="16" s="1"/>
  <c r="Q9" i="16"/>
  <c r="T9" i="16" s="1"/>
  <c r="Q89" i="16"/>
  <c r="T89" i="16" s="1"/>
  <c r="Q136" i="16"/>
  <c r="T136" i="16" s="1"/>
  <c r="P238" i="16"/>
  <c r="S9" i="16"/>
  <c r="S25" i="16"/>
  <c r="S89" i="16"/>
  <c r="S38" i="16"/>
  <c r="Q176" i="16"/>
  <c r="T176" i="16" s="1"/>
  <c r="Q110" i="16"/>
  <c r="T110" i="16" s="1"/>
  <c r="Q183" i="16"/>
  <c r="T183" i="16" s="1"/>
  <c r="Q243" i="16"/>
  <c r="T243" i="16" s="1"/>
  <c r="S215" i="16"/>
  <c r="P68" i="16"/>
  <c r="R68" i="16" s="1"/>
  <c r="O68" i="16"/>
  <c r="P17" i="16"/>
  <c r="R17" i="16" s="1"/>
  <c r="O17" i="16"/>
  <c r="P81" i="16"/>
  <c r="R81" i="16" s="1"/>
  <c r="O81" i="16"/>
  <c r="O59" i="16"/>
  <c r="P59" i="16"/>
  <c r="R59" i="16" s="1"/>
  <c r="P151" i="16"/>
  <c r="R151" i="16" s="1"/>
  <c r="O151" i="16"/>
  <c r="O98" i="16"/>
  <c r="P98" i="16"/>
  <c r="R98" i="16" s="1"/>
  <c r="O174" i="16"/>
  <c r="P174" i="16"/>
  <c r="R174" i="16" s="1"/>
  <c r="P186" i="16"/>
  <c r="R186" i="16" s="1"/>
  <c r="O186" i="16"/>
  <c r="O70" i="16"/>
  <c r="P70" i="16"/>
  <c r="R70" i="16" s="1"/>
  <c r="O193" i="16"/>
  <c r="P193" i="16"/>
  <c r="R193" i="16" s="1"/>
  <c r="O103" i="16"/>
  <c r="P103" i="16"/>
  <c r="R103" i="16" s="1"/>
  <c r="P199" i="16"/>
  <c r="R199" i="16" s="1"/>
  <c r="O199" i="16"/>
  <c r="O30" i="16"/>
  <c r="P30" i="16"/>
  <c r="R30" i="16" s="1"/>
  <c r="O196" i="16"/>
  <c r="P196" i="16"/>
  <c r="R196" i="16" s="1"/>
  <c r="P16" i="16"/>
  <c r="R16" i="16" s="1"/>
  <c r="O16" i="16"/>
  <c r="P80" i="16"/>
  <c r="R80" i="16" s="1"/>
  <c r="O80" i="16"/>
  <c r="P29" i="16"/>
  <c r="R29" i="16" s="1"/>
  <c r="O29" i="16"/>
  <c r="P93" i="16"/>
  <c r="R93" i="16" s="1"/>
  <c r="O93" i="16"/>
  <c r="O83" i="16"/>
  <c r="P83" i="16"/>
  <c r="R83" i="16" s="1"/>
  <c r="P163" i="16"/>
  <c r="R163" i="16" s="1"/>
  <c r="O163" i="16"/>
  <c r="O122" i="16"/>
  <c r="P122" i="16"/>
  <c r="R122" i="16" s="1"/>
  <c r="O47" i="16"/>
  <c r="P47" i="16"/>
  <c r="R47" i="16" s="1"/>
  <c r="P198" i="16"/>
  <c r="R198" i="16" s="1"/>
  <c r="O198" i="16"/>
  <c r="O118" i="16"/>
  <c r="P118" i="16"/>
  <c r="R118" i="16" s="1"/>
  <c r="P205" i="16"/>
  <c r="R205" i="16" s="1"/>
  <c r="O205" i="16"/>
  <c r="O157" i="16"/>
  <c r="P157" i="16"/>
  <c r="R157" i="16" s="1"/>
  <c r="P223" i="16"/>
  <c r="R223" i="16" s="1"/>
  <c r="O223" i="16"/>
  <c r="P156" i="16"/>
  <c r="R156" i="16" s="1"/>
  <c r="O156" i="16"/>
  <c r="P173" i="16"/>
  <c r="R173" i="16" s="1"/>
  <c r="O173" i="16"/>
  <c r="O172" i="16"/>
  <c r="P172" i="16"/>
  <c r="R172" i="16" s="1"/>
  <c r="P8" i="16"/>
  <c r="R8" i="16" s="1"/>
  <c r="O8" i="16"/>
  <c r="P72" i="16"/>
  <c r="R72" i="16" s="1"/>
  <c r="O72" i="16"/>
  <c r="P21" i="16"/>
  <c r="R21" i="16" s="1"/>
  <c r="O21" i="16"/>
  <c r="P85" i="16"/>
  <c r="R85" i="16" s="1"/>
  <c r="O85" i="16"/>
  <c r="O67" i="16"/>
  <c r="P67" i="16"/>
  <c r="R67" i="16" s="1"/>
  <c r="P155" i="16"/>
  <c r="R155" i="16" s="1"/>
  <c r="O155" i="16"/>
  <c r="O106" i="16"/>
  <c r="P106" i="16"/>
  <c r="R106" i="16" s="1"/>
  <c r="O15" i="16"/>
  <c r="P15" i="16"/>
  <c r="R15" i="16" s="1"/>
  <c r="P190" i="16"/>
  <c r="R190" i="16" s="1"/>
  <c r="O190" i="16"/>
  <c r="O86" i="16"/>
  <c r="P86" i="16"/>
  <c r="R86" i="16" s="1"/>
  <c r="P197" i="16"/>
  <c r="R197" i="16" s="1"/>
  <c r="O197" i="16"/>
  <c r="O125" i="16"/>
  <c r="P125" i="16"/>
  <c r="R125" i="16" s="1"/>
  <c r="P207" i="16"/>
  <c r="R207" i="16" s="1"/>
  <c r="O207" i="16"/>
  <c r="O94" i="16"/>
  <c r="P94" i="16"/>
  <c r="R94" i="16" s="1"/>
  <c r="O62" i="16"/>
  <c r="P62" i="16"/>
  <c r="R62" i="16" s="1"/>
  <c r="P52" i="16"/>
  <c r="R52" i="16" s="1"/>
  <c r="O52" i="16"/>
  <c r="P116" i="16"/>
  <c r="R116" i="16" s="1"/>
  <c r="O116" i="16"/>
  <c r="P65" i="16"/>
  <c r="R65" i="16" s="1"/>
  <c r="O65" i="16"/>
  <c r="O27" i="16"/>
  <c r="P27" i="16"/>
  <c r="R27" i="16" s="1"/>
  <c r="P135" i="16"/>
  <c r="R135" i="16" s="1"/>
  <c r="O135" i="16"/>
  <c r="O66" i="16"/>
  <c r="P66" i="16"/>
  <c r="R66" i="16" s="1"/>
  <c r="P158" i="16"/>
  <c r="R158" i="16" s="1"/>
  <c r="O158" i="16"/>
  <c r="O153" i="16"/>
  <c r="P153" i="16"/>
  <c r="R153" i="16" s="1"/>
  <c r="O6" i="16"/>
  <c r="P6" i="16"/>
  <c r="R6" i="16" s="1"/>
  <c r="O177" i="16"/>
  <c r="P177" i="16"/>
  <c r="R177" i="16" s="1"/>
  <c r="O241" i="16"/>
  <c r="P241" i="16"/>
  <c r="R241" i="16" s="1"/>
  <c r="O224" i="16"/>
  <c r="P224" i="16"/>
  <c r="R224" i="16" s="1"/>
  <c r="P148" i="16"/>
  <c r="R148" i="16" s="1"/>
  <c r="O148" i="16"/>
  <c r="O165" i="16"/>
  <c r="P165" i="16"/>
  <c r="R165" i="16" s="1"/>
  <c r="P64" i="16"/>
  <c r="R64" i="16" s="1"/>
  <c r="O64" i="16"/>
  <c r="P13" i="16"/>
  <c r="R13" i="16" s="1"/>
  <c r="O13" i="16"/>
  <c r="P77" i="16"/>
  <c r="R77" i="16" s="1"/>
  <c r="O77" i="16"/>
  <c r="O51" i="16"/>
  <c r="P51" i="16"/>
  <c r="R51" i="16" s="1"/>
  <c r="P147" i="16"/>
  <c r="R147" i="16" s="1"/>
  <c r="O147" i="16"/>
  <c r="O90" i="16"/>
  <c r="P90" i="16"/>
  <c r="R90" i="16" s="1"/>
  <c r="P170" i="16"/>
  <c r="R170" i="16" s="1"/>
  <c r="O170" i="16"/>
  <c r="P182" i="16"/>
  <c r="R182" i="16" s="1"/>
  <c r="O182" i="16"/>
  <c r="O54" i="16"/>
  <c r="P54" i="16"/>
  <c r="R54" i="16" s="1"/>
  <c r="P189" i="16"/>
  <c r="R189" i="16" s="1"/>
  <c r="O189" i="16"/>
  <c r="O71" i="16"/>
  <c r="P71" i="16"/>
  <c r="R71" i="16" s="1"/>
  <c r="P191" i="16"/>
  <c r="R191" i="16" s="1"/>
  <c r="O191" i="16"/>
  <c r="P56" i="16"/>
  <c r="R56" i="16" s="1"/>
  <c r="O56" i="16"/>
  <c r="P5" i="16"/>
  <c r="R5" i="16" s="1"/>
  <c r="O5" i="16"/>
  <c r="P69" i="16"/>
  <c r="R69" i="16" s="1"/>
  <c r="O69" i="16"/>
  <c r="O35" i="16"/>
  <c r="P35" i="16"/>
  <c r="R35" i="16" s="1"/>
  <c r="P139" i="16"/>
  <c r="R139" i="16" s="1"/>
  <c r="O139" i="16"/>
  <c r="O74" i="16"/>
  <c r="P74" i="16"/>
  <c r="R74" i="16" s="1"/>
  <c r="P162" i="16"/>
  <c r="R162" i="16" s="1"/>
  <c r="O162" i="16"/>
  <c r="O161" i="16"/>
  <c r="P161" i="16"/>
  <c r="R161" i="16" s="1"/>
  <c r="O22" i="16"/>
  <c r="P22" i="16"/>
  <c r="R22" i="16" s="1"/>
  <c r="P181" i="16"/>
  <c r="R181" i="16" s="1"/>
  <c r="O181" i="16"/>
  <c r="O7" i="16"/>
  <c r="P7" i="16"/>
  <c r="R7" i="16" s="1"/>
  <c r="O231" i="16"/>
  <c r="P231" i="16"/>
  <c r="R231" i="16" s="1"/>
  <c r="P164" i="16"/>
  <c r="R164" i="16" s="1"/>
  <c r="O164" i="16"/>
  <c r="O204" i="16"/>
  <c r="P204" i="16"/>
  <c r="R204" i="16" s="1"/>
  <c r="S136" i="16"/>
  <c r="Q39" i="16"/>
  <c r="T39" i="16" s="1"/>
  <c r="S183" i="16"/>
  <c r="S219" i="16"/>
  <c r="Q87" i="16"/>
  <c r="T87" i="16" s="1"/>
  <c r="Q28" i="16"/>
  <c r="T28" i="16" s="1"/>
  <c r="Q134" i="16"/>
  <c r="T134" i="16" s="1"/>
  <c r="S133" i="16"/>
  <c r="P36" i="16"/>
  <c r="R36" i="16" s="1"/>
  <c r="O36" i="16"/>
  <c r="P100" i="16"/>
  <c r="R100" i="16" s="1"/>
  <c r="O100" i="16"/>
  <c r="P49" i="16"/>
  <c r="R49" i="16" s="1"/>
  <c r="O49" i="16"/>
  <c r="P113" i="16"/>
  <c r="R113" i="16" s="1"/>
  <c r="O113" i="16"/>
  <c r="P119" i="16"/>
  <c r="R119" i="16" s="1"/>
  <c r="O119" i="16"/>
  <c r="O34" i="16"/>
  <c r="P34" i="16"/>
  <c r="R34" i="16" s="1"/>
  <c r="P142" i="16"/>
  <c r="R142" i="16" s="1"/>
  <c r="O142" i="16"/>
  <c r="O121" i="16"/>
  <c r="P121" i="16"/>
  <c r="R121" i="16" s="1"/>
  <c r="P218" i="16"/>
  <c r="R218" i="16" s="1"/>
  <c r="O218" i="16"/>
  <c r="P152" i="16"/>
  <c r="R152" i="16" s="1"/>
  <c r="O152" i="16"/>
  <c r="O225" i="16"/>
  <c r="P225" i="16"/>
  <c r="R225" i="16" s="1"/>
  <c r="O192" i="16"/>
  <c r="P192" i="16"/>
  <c r="R192" i="16" s="1"/>
  <c r="O46" i="16"/>
  <c r="P46" i="16"/>
  <c r="R46" i="16" s="1"/>
  <c r="P240" i="16"/>
  <c r="R240" i="16" s="1"/>
  <c r="O240" i="16"/>
  <c r="O23" i="16"/>
  <c r="P23" i="16"/>
  <c r="R23" i="16" s="1"/>
  <c r="P48" i="16"/>
  <c r="R48" i="16" s="1"/>
  <c r="O48" i="16"/>
  <c r="P112" i="16"/>
  <c r="R112" i="16" s="1"/>
  <c r="O112" i="16"/>
  <c r="P61" i="16"/>
  <c r="R61" i="16" s="1"/>
  <c r="O61" i="16"/>
  <c r="O19" i="16"/>
  <c r="P19" i="16"/>
  <c r="R19" i="16" s="1"/>
  <c r="P131" i="16"/>
  <c r="R131" i="16" s="1"/>
  <c r="O131" i="16"/>
  <c r="O58" i="16"/>
  <c r="P58" i="16"/>
  <c r="R58" i="16" s="1"/>
  <c r="O154" i="16"/>
  <c r="P154" i="16"/>
  <c r="R154" i="16" s="1"/>
  <c r="O145" i="16"/>
  <c r="P145" i="16"/>
  <c r="R145" i="16" s="1"/>
  <c r="P230" i="16"/>
  <c r="R230" i="16" s="1"/>
  <c r="O230" i="16"/>
  <c r="P171" i="16"/>
  <c r="R171" i="16" s="1"/>
  <c r="O171" i="16"/>
  <c r="P237" i="16"/>
  <c r="R237" i="16" s="1"/>
  <c r="O237" i="16"/>
  <c r="O216" i="16"/>
  <c r="P216" i="16"/>
  <c r="R216" i="16" s="1"/>
  <c r="P132" i="16"/>
  <c r="R132" i="16" s="1"/>
  <c r="O132" i="16"/>
  <c r="O55" i="16"/>
  <c r="P55" i="16"/>
  <c r="R55" i="16" s="1"/>
  <c r="P40" i="16"/>
  <c r="R40" i="16" s="1"/>
  <c r="O40" i="16"/>
  <c r="P104" i="16"/>
  <c r="R104" i="16" s="1"/>
  <c r="O104" i="16"/>
  <c r="P53" i="16"/>
  <c r="R53" i="16" s="1"/>
  <c r="O53" i="16"/>
  <c r="P117" i="16"/>
  <c r="R117" i="16" s="1"/>
  <c r="O117" i="16"/>
  <c r="P123" i="16"/>
  <c r="R123" i="16" s="1"/>
  <c r="O123" i="16"/>
  <c r="O42" i="16"/>
  <c r="P42" i="16"/>
  <c r="R42" i="16" s="1"/>
  <c r="P146" i="16"/>
  <c r="R146" i="16" s="1"/>
  <c r="O146" i="16"/>
  <c r="O129" i="16"/>
  <c r="P129" i="16"/>
  <c r="R129" i="16" s="1"/>
  <c r="P222" i="16"/>
  <c r="R222" i="16" s="1"/>
  <c r="O222" i="16"/>
  <c r="P160" i="16"/>
  <c r="R160" i="16" s="1"/>
  <c r="O160" i="16"/>
  <c r="P229" i="16"/>
  <c r="R229" i="16" s="1"/>
  <c r="O229" i="16"/>
  <c r="O200" i="16"/>
  <c r="P200" i="16"/>
  <c r="R200" i="16" s="1"/>
  <c r="O78" i="16"/>
  <c r="P78" i="16"/>
  <c r="R78" i="16" s="1"/>
  <c r="S166" i="16"/>
  <c r="S28" i="16"/>
  <c r="U28" i="16" s="1"/>
  <c r="S50" i="16"/>
  <c r="U50" i="16" s="1"/>
  <c r="S31" i="16"/>
  <c r="S137" i="16"/>
  <c r="Q228" i="16"/>
  <c r="T228" i="16" s="1"/>
  <c r="Q133" i="16"/>
  <c r="T133" i="16" s="1"/>
  <c r="Q220" i="16"/>
  <c r="T220" i="16" s="1"/>
  <c r="P20" i="16"/>
  <c r="R20" i="16" s="1"/>
  <c r="O20" i="16"/>
  <c r="P84" i="16"/>
  <c r="R84" i="16" s="1"/>
  <c r="O84" i="16"/>
  <c r="P33" i="16"/>
  <c r="R33" i="16" s="1"/>
  <c r="O33" i="16"/>
  <c r="P97" i="16"/>
  <c r="R97" i="16" s="1"/>
  <c r="O97" i="16"/>
  <c r="O91" i="16"/>
  <c r="P91" i="16"/>
  <c r="R91" i="16" s="1"/>
  <c r="P167" i="16"/>
  <c r="R167" i="16" s="1"/>
  <c r="O167" i="16"/>
  <c r="P126" i="16"/>
  <c r="R126" i="16" s="1"/>
  <c r="O126" i="16"/>
  <c r="O63" i="16"/>
  <c r="P63" i="16"/>
  <c r="R63" i="16" s="1"/>
  <c r="P202" i="16"/>
  <c r="R202" i="16" s="1"/>
  <c r="O202" i="16"/>
  <c r="P120" i="16"/>
  <c r="R120" i="16" s="1"/>
  <c r="O120" i="16"/>
  <c r="O209" i="16"/>
  <c r="P209" i="16"/>
  <c r="R209" i="16" s="1"/>
  <c r="P169" i="16"/>
  <c r="R169" i="16" s="1"/>
  <c r="O169" i="16"/>
  <c r="O232" i="16"/>
  <c r="P232" i="16"/>
  <c r="R232" i="16" s="1"/>
  <c r="P187" i="16"/>
  <c r="R187" i="16" s="1"/>
  <c r="O187" i="16"/>
  <c r="P179" i="16"/>
  <c r="R179" i="16" s="1"/>
  <c r="O179" i="16"/>
  <c r="O180" i="16"/>
  <c r="P180" i="16"/>
  <c r="R180" i="16" s="1"/>
  <c r="P32" i="16"/>
  <c r="R32" i="16" s="1"/>
  <c r="O32" i="16"/>
  <c r="P96" i="16"/>
  <c r="R96" i="16" s="1"/>
  <c r="O96" i="16"/>
  <c r="P45" i="16"/>
  <c r="R45" i="16" s="1"/>
  <c r="O45" i="16"/>
  <c r="P109" i="16"/>
  <c r="R109" i="16" s="1"/>
  <c r="O109" i="16"/>
  <c r="O115" i="16"/>
  <c r="P115" i="16"/>
  <c r="R115" i="16" s="1"/>
  <c r="O26" i="16"/>
  <c r="P26" i="16"/>
  <c r="R26" i="16" s="1"/>
  <c r="O138" i="16"/>
  <c r="P138" i="16"/>
  <c r="R138" i="16" s="1"/>
  <c r="O111" i="16"/>
  <c r="P111" i="16"/>
  <c r="R111" i="16" s="1"/>
  <c r="P214" i="16"/>
  <c r="R214" i="16" s="1"/>
  <c r="O214" i="16"/>
  <c r="P144" i="16"/>
  <c r="R144" i="16" s="1"/>
  <c r="O144" i="16"/>
  <c r="P221" i="16"/>
  <c r="R221" i="16" s="1"/>
  <c r="O221" i="16"/>
  <c r="O184" i="16"/>
  <c r="P184" i="16"/>
  <c r="R184" i="16" s="1"/>
  <c r="O14" i="16"/>
  <c r="P14" i="16"/>
  <c r="R14" i="16" s="1"/>
  <c r="P227" i="16"/>
  <c r="R227" i="16" s="1"/>
  <c r="O227" i="16"/>
  <c r="P24" i="16"/>
  <c r="R24" i="16" s="1"/>
  <c r="O24" i="16"/>
  <c r="P88" i="16"/>
  <c r="R88" i="16" s="1"/>
  <c r="O88" i="16"/>
  <c r="P37" i="16"/>
  <c r="R37" i="16" s="1"/>
  <c r="O37" i="16"/>
  <c r="P101" i="16"/>
  <c r="R101" i="16" s="1"/>
  <c r="O101" i="16"/>
  <c r="O99" i="16"/>
  <c r="P99" i="16"/>
  <c r="R99" i="16" s="1"/>
  <c r="O10" i="16"/>
  <c r="P10" i="16"/>
  <c r="R10" i="16" s="1"/>
  <c r="P130" i="16"/>
  <c r="R130" i="16" s="1"/>
  <c r="O130" i="16"/>
  <c r="O79" i="16"/>
  <c r="P79" i="16"/>
  <c r="R79" i="16" s="1"/>
  <c r="P206" i="16"/>
  <c r="R206" i="16" s="1"/>
  <c r="O206" i="16"/>
  <c r="P128" i="16"/>
  <c r="R128" i="16" s="1"/>
  <c r="O128" i="16"/>
  <c r="P213" i="16"/>
  <c r="R213" i="16" s="1"/>
  <c r="O213" i="16"/>
  <c r="P175" i="16"/>
  <c r="R175" i="16" s="1"/>
  <c r="O175" i="16"/>
  <c r="O235" i="16"/>
  <c r="P235" i="16"/>
  <c r="R235" i="16" s="1"/>
  <c r="P203" i="16"/>
  <c r="R203" i="16" s="1"/>
  <c r="O203" i="16"/>
  <c r="P195" i="16"/>
  <c r="R195" i="16" s="1"/>
  <c r="O195" i="16"/>
  <c r="O212" i="16"/>
  <c r="P212" i="16"/>
  <c r="R212" i="16" s="1"/>
  <c r="Q12" i="16"/>
  <c r="T12" i="16" s="1"/>
  <c r="Q44" i="16"/>
  <c r="T44" i="16" s="1"/>
  <c r="Q108" i="16"/>
  <c r="T108" i="16" s="1"/>
  <c r="Q127" i="16"/>
  <c r="T127" i="16" s="1"/>
  <c r="Q166" i="16"/>
  <c r="T166" i="16" s="1"/>
  <c r="Q185" i="16"/>
  <c r="T185" i="16" s="1"/>
  <c r="Q31" i="16"/>
  <c r="T31" i="16" s="1"/>
  <c r="Q137" i="16"/>
  <c r="T137" i="16" s="1"/>
  <c r="U25" i="16" l="1"/>
  <c r="U136" i="16"/>
  <c r="U110" i="16"/>
  <c r="U108" i="16"/>
  <c r="U183" i="16"/>
  <c r="U57" i="16"/>
  <c r="U12" i="16"/>
  <c r="U73" i="16"/>
  <c r="U87" i="16"/>
  <c r="U215" i="16"/>
  <c r="U219" i="16"/>
  <c r="S4" i="16"/>
  <c r="U134" i="16"/>
  <c r="U124" i="16"/>
  <c r="U137" i="16"/>
  <c r="U166" i="16"/>
  <c r="U38" i="16"/>
  <c r="U243" i="16"/>
  <c r="U9" i="16"/>
  <c r="U31" i="16"/>
  <c r="U133" i="16"/>
  <c r="U89" i="16"/>
  <c r="U44" i="16"/>
  <c r="Q4" i="16"/>
  <c r="T4" i="16" s="1"/>
  <c r="Q878" i="16"/>
  <c r="T878" i="16" s="1"/>
  <c r="Q605" i="16"/>
  <c r="T605" i="16" s="1"/>
  <c r="Q1002" i="16"/>
  <c r="T1002" i="16" s="1"/>
  <c r="Q566" i="16"/>
  <c r="T566" i="16" s="1"/>
  <c r="R916" i="16"/>
  <c r="R652" i="16"/>
  <c r="Q861" i="16"/>
  <c r="T861" i="16" s="1"/>
  <c r="Q550" i="16"/>
  <c r="T550" i="16" s="1"/>
  <c r="Q697" i="16"/>
  <c r="T697" i="16" s="1"/>
  <c r="Q794" i="16"/>
  <c r="T794" i="16" s="1"/>
  <c r="Q669" i="16"/>
  <c r="T669" i="16" s="1"/>
  <c r="Q690" i="16"/>
  <c r="T690" i="16" s="1"/>
  <c r="Q632" i="16"/>
  <c r="T632" i="16" s="1"/>
  <c r="Q676" i="16"/>
  <c r="T676" i="16" s="1"/>
  <c r="Q619" i="16"/>
  <c r="T619" i="16" s="1"/>
  <c r="Q892" i="16"/>
  <c r="T892" i="16" s="1"/>
  <c r="Q667" i="16"/>
  <c r="T667" i="16" s="1"/>
  <c r="Q801" i="16"/>
  <c r="T801" i="16" s="1"/>
  <c r="Q663" i="16"/>
  <c r="T663" i="16" s="1"/>
  <c r="Q840" i="16"/>
  <c r="T840" i="16" s="1"/>
  <c r="Q883" i="16"/>
  <c r="T883" i="16" s="1"/>
  <c r="Q571" i="16"/>
  <c r="T571" i="16" s="1"/>
  <c r="Q696" i="16"/>
  <c r="T696" i="16" s="1"/>
  <c r="Q709" i="16"/>
  <c r="T709" i="16" s="1"/>
  <c r="Q944" i="16"/>
  <c r="T944" i="16" s="1"/>
  <c r="Q757" i="16"/>
  <c r="T757" i="16" s="1"/>
  <c r="Q553" i="16"/>
  <c r="T553" i="16" s="1"/>
  <c r="Q855" i="16"/>
  <c r="T855" i="16" s="1"/>
  <c r="Q948" i="16"/>
  <c r="T948" i="16" s="1"/>
  <c r="Q767" i="16"/>
  <c r="T767" i="16" s="1"/>
  <c r="Q859" i="16"/>
  <c r="T859" i="16" s="1"/>
  <c r="Q924" i="16"/>
  <c r="T924" i="16" s="1"/>
  <c r="Q733" i="16"/>
  <c r="T733" i="16" s="1"/>
  <c r="Q887" i="16"/>
  <c r="T887" i="16" s="1"/>
  <c r="Q922" i="16"/>
  <c r="T922" i="16" s="1"/>
  <c r="Q201" i="16"/>
  <c r="T201" i="16" s="1"/>
  <c r="S201" i="16"/>
  <c r="Q809" i="16"/>
  <c r="T809" i="16" s="1"/>
  <c r="Q955" i="16"/>
  <c r="T955" i="16" s="1"/>
  <c r="Q638" i="16"/>
  <c r="T638" i="16" s="1"/>
  <c r="Q580" i="16"/>
  <c r="T580" i="16" s="1"/>
  <c r="Q849" i="16"/>
  <c r="T849" i="16" s="1"/>
  <c r="Q869" i="16"/>
  <c r="T869" i="16" s="1"/>
  <c r="Q554" i="16"/>
  <c r="T554" i="16" s="1"/>
  <c r="Q526" i="16"/>
  <c r="T526" i="16" s="1"/>
  <c r="Q893" i="16"/>
  <c r="T893" i="16" s="1"/>
  <c r="Q713" i="16"/>
  <c r="T713" i="16" s="1"/>
  <c r="Q512" i="16"/>
  <c r="T512" i="16" s="1"/>
  <c r="Q653" i="16"/>
  <c r="T653" i="16" s="1"/>
  <c r="Q535" i="16"/>
  <c r="T535" i="16" s="1"/>
  <c r="Q843" i="16"/>
  <c r="T843" i="16" s="1"/>
  <c r="Q673" i="16"/>
  <c r="T673" i="16" s="1"/>
  <c r="Q531" i="16"/>
  <c r="T531" i="16" s="1"/>
  <c r="Q965" i="16"/>
  <c r="T965" i="16" s="1"/>
  <c r="Q980" i="16"/>
  <c r="T980" i="16" s="1"/>
  <c r="Q942" i="16"/>
  <c r="T942" i="16" s="1"/>
  <c r="Q719" i="16"/>
  <c r="T719" i="16" s="1"/>
  <c r="Q937" i="16"/>
  <c r="T937" i="16" s="1"/>
  <c r="Q746" i="16"/>
  <c r="T746" i="16" s="1"/>
  <c r="Q547" i="16"/>
  <c r="T547" i="16" s="1"/>
  <c r="Q573" i="16"/>
  <c r="T573" i="16" s="1"/>
  <c r="Q647" i="16"/>
  <c r="T647" i="16" s="1"/>
  <c r="Q952" i="16"/>
  <c r="T952" i="16" s="1"/>
  <c r="Q972" i="16"/>
  <c r="T972" i="16" s="1"/>
  <c r="Q949" i="16"/>
  <c r="T949" i="16" s="1"/>
  <c r="Q631" i="16"/>
  <c r="T631" i="16" s="1"/>
  <c r="Q966" i="16"/>
  <c r="T966" i="16" s="1"/>
  <c r="Q985" i="16"/>
  <c r="T985" i="16" s="1"/>
  <c r="Q630" i="16"/>
  <c r="T630" i="16" s="1"/>
  <c r="Q957" i="16"/>
  <c r="T957" i="16" s="1"/>
  <c r="Q820" i="16"/>
  <c r="T820" i="16" s="1"/>
  <c r="Q636" i="16"/>
  <c r="T636" i="16" s="1"/>
  <c r="Q882" i="16"/>
  <c r="T882" i="16" s="1"/>
  <c r="Q793" i="16"/>
  <c r="T793" i="16" s="1"/>
  <c r="Q561" i="16"/>
  <c r="T561" i="16" s="1"/>
  <c r="Q745" i="16"/>
  <c r="T745" i="16" s="1"/>
  <c r="Q912" i="16"/>
  <c r="T912" i="16" s="1"/>
  <c r="Q984" i="16"/>
  <c r="T984" i="16" s="1"/>
  <c r="Q591" i="16"/>
  <c r="T591" i="16" s="1"/>
  <c r="Q516" i="16"/>
  <c r="T516" i="16" s="1"/>
  <c r="Q725" i="16"/>
  <c r="T725" i="16" s="1"/>
  <c r="Q681" i="16"/>
  <c r="T681" i="16" s="1"/>
  <c r="Q776" i="16"/>
  <c r="T776" i="16" s="1"/>
  <c r="Q967" i="16"/>
  <c r="T967" i="16" s="1"/>
  <c r="Q682" i="16"/>
  <c r="T682" i="16" s="1"/>
  <c r="Q864" i="16"/>
  <c r="T864" i="16" s="1"/>
  <c r="Q781" i="16"/>
  <c r="T781" i="16" s="1"/>
  <c r="Q951" i="16"/>
  <c r="T951" i="16" s="1"/>
  <c r="Q803" i="16"/>
  <c r="T803" i="16" s="1"/>
  <c r="Q800" i="16"/>
  <c r="T800" i="16" s="1"/>
  <c r="Q537" i="16"/>
  <c r="T537" i="16" s="1"/>
  <c r="Q854" i="16"/>
  <c r="T854" i="16" s="1"/>
  <c r="Q616" i="16"/>
  <c r="T616" i="16" s="1"/>
  <c r="Q711" i="16"/>
  <c r="T711" i="16" s="1"/>
  <c r="Q786" i="16"/>
  <c r="T786" i="16" s="1"/>
  <c r="Q959" i="16"/>
  <c r="T959" i="16" s="1"/>
  <c r="Q567" i="16"/>
  <c r="T567" i="16" s="1"/>
  <c r="Q986" i="16"/>
  <c r="T986" i="16" s="1"/>
  <c r="Q646" i="16"/>
  <c r="T646" i="16" s="1"/>
  <c r="Q795" i="16"/>
  <c r="T795" i="16" s="1"/>
  <c r="Q935" i="16"/>
  <c r="T935" i="16" s="1"/>
  <c r="Q874" i="16"/>
  <c r="T874" i="16" s="1"/>
  <c r="Q879" i="16"/>
  <c r="T879" i="16" s="1"/>
  <c r="Q990" i="16"/>
  <c r="T990" i="16" s="1"/>
  <c r="Q739" i="16"/>
  <c r="T739" i="16" s="1"/>
  <c r="Q851" i="16"/>
  <c r="T851" i="16" s="1"/>
  <c r="Q685" i="16"/>
  <c r="T685" i="16" s="1"/>
  <c r="Q706" i="16"/>
  <c r="T706" i="16" s="1"/>
  <c r="Q683" i="16"/>
  <c r="T683" i="16" s="1"/>
  <c r="Q610" i="16"/>
  <c r="T610" i="16" s="1"/>
  <c r="Q533" i="16"/>
  <c r="T533" i="16" s="1"/>
  <c r="Q896" i="16"/>
  <c r="T896" i="16" s="1"/>
  <c r="Q993" i="16"/>
  <c r="T993" i="16" s="1"/>
  <c r="Q929" i="16"/>
  <c r="T929" i="16" s="1"/>
  <c r="Q897" i="16"/>
  <c r="T897" i="16" s="1"/>
  <c r="Q517" i="16"/>
  <c r="T517" i="16" s="1"/>
  <c r="Q590" i="16"/>
  <c r="T590" i="16" s="1"/>
  <c r="Q891" i="16"/>
  <c r="T891" i="16" s="1"/>
  <c r="Q975" i="16"/>
  <c r="T975" i="16" s="1"/>
  <c r="Q930" i="16"/>
  <c r="T930" i="16" s="1"/>
  <c r="Q934" i="16"/>
  <c r="T934" i="16" s="1"/>
  <c r="Q947" i="16"/>
  <c r="T947" i="16" s="1"/>
  <c r="Q900" i="16"/>
  <c r="T900" i="16" s="1"/>
  <c r="Q826" i="16"/>
  <c r="T826" i="16" s="1"/>
  <c r="Q612" i="16"/>
  <c r="T612" i="16" s="1"/>
  <c r="Q839" i="16"/>
  <c r="T839" i="16" s="1"/>
  <c r="Q950" i="16"/>
  <c r="T950" i="16" s="1"/>
  <c r="Q918" i="16"/>
  <c r="T918" i="16" s="1"/>
  <c r="Q525" i="16"/>
  <c r="T525" i="16" s="1"/>
  <c r="Q507" i="16"/>
  <c r="T507" i="16" s="1"/>
  <c r="Q837" i="16"/>
  <c r="T837" i="16" s="1"/>
  <c r="Q626" i="16"/>
  <c r="T626" i="16" s="1"/>
  <c r="Q754" i="16"/>
  <c r="T754" i="16" s="1"/>
  <c r="Q527" i="16"/>
  <c r="T527" i="16" s="1"/>
  <c r="Q539" i="16"/>
  <c r="T539" i="16" s="1"/>
  <c r="Q953" i="16"/>
  <c r="T953" i="16" s="1"/>
  <c r="Q574" i="16"/>
  <c r="T574" i="16" s="1"/>
  <c r="Q607" i="16"/>
  <c r="T607" i="16" s="1"/>
  <c r="Q615" i="16"/>
  <c r="T615" i="16" s="1"/>
  <c r="Q973" i="16"/>
  <c r="T973" i="16" s="1"/>
  <c r="Q899" i="16"/>
  <c r="T899" i="16" s="1"/>
  <c r="Q931" i="16"/>
  <c r="T931" i="16" s="1"/>
  <c r="Q902" i="16"/>
  <c r="T902" i="16" s="1"/>
  <c r="Q509" i="16"/>
  <c r="T509" i="16" s="1"/>
  <c r="Q946" i="16"/>
  <c r="T946" i="16" s="1"/>
  <c r="Q978" i="16"/>
  <c r="T978" i="16" s="1"/>
  <c r="Q731" i="16"/>
  <c r="T731" i="16" s="1"/>
  <c r="Q881" i="16"/>
  <c r="T881" i="16" s="1"/>
  <c r="Q748" i="16"/>
  <c r="T748" i="16" s="1"/>
  <c r="Q981" i="16"/>
  <c r="T981" i="16" s="1"/>
  <c r="Q765" i="16"/>
  <c r="T765" i="16" s="1"/>
  <c r="Q804" i="16"/>
  <c r="T804" i="16" s="1"/>
  <c r="Q717" i="16"/>
  <c r="T717" i="16" s="1"/>
  <c r="Q529" i="16"/>
  <c r="T529" i="16" s="1"/>
  <c r="Q971" i="16"/>
  <c r="T971" i="16" s="1"/>
  <c r="Q523" i="16"/>
  <c r="T523" i="16" s="1"/>
  <c r="Q814" i="16"/>
  <c r="T814" i="16" s="1"/>
  <c r="Q589" i="16"/>
  <c r="T589" i="16" s="1"/>
  <c r="Q599" i="16"/>
  <c r="T599" i="16" s="1"/>
  <c r="Q715" i="16"/>
  <c r="T715" i="16" s="1"/>
  <c r="Q687" i="16"/>
  <c r="T687" i="16" s="1"/>
  <c r="Q853" i="16"/>
  <c r="T853" i="16" s="1"/>
  <c r="Q807" i="16"/>
  <c r="T807" i="16" s="1"/>
  <c r="Q905" i="16"/>
  <c r="T905" i="16" s="1"/>
  <c r="Q787" i="16"/>
  <c r="T787" i="16" s="1"/>
  <c r="Q886" i="16"/>
  <c r="T886" i="16" s="1"/>
  <c r="Q679" i="16"/>
  <c r="T679" i="16" s="1"/>
  <c r="Q735" i="16"/>
  <c r="T735" i="16" s="1"/>
  <c r="Q722" i="16"/>
  <c r="T722" i="16" s="1"/>
  <c r="Q504" i="16"/>
  <c r="T504" i="16" s="1"/>
  <c r="R583" i="16"/>
  <c r="R651" i="16"/>
  <c r="R866" i="16"/>
  <c r="Q208" i="16"/>
  <c r="T208" i="16" s="1"/>
  <c r="S208" i="16"/>
  <c r="Q141" i="16"/>
  <c r="T141" i="16" s="1"/>
  <c r="S141" i="16"/>
  <c r="Q140" i="16"/>
  <c r="T140" i="16" s="1"/>
  <c r="Q11" i="16"/>
  <c r="T11" i="16" s="1"/>
  <c r="S76" i="16"/>
  <c r="Q211" i="16"/>
  <c r="T211" i="16" s="1"/>
  <c r="Q105" i="16"/>
  <c r="T105" i="16" s="1"/>
  <c r="Q76" i="16"/>
  <c r="T76" i="16" s="1"/>
  <c r="S11" i="16"/>
  <c r="R992" i="16"/>
  <c r="S873" i="16"/>
  <c r="R726" i="16"/>
  <c r="R247" i="16"/>
  <c r="R572" i="16"/>
  <c r="R742" i="16"/>
  <c r="Q659" i="16"/>
  <c r="T659" i="16" s="1"/>
  <c r="Q689" i="16"/>
  <c r="T689" i="16" s="1"/>
  <c r="Q743" i="16"/>
  <c r="T743" i="16" s="1"/>
  <c r="Q873" i="16"/>
  <c r="T873" i="16" s="1"/>
  <c r="Q639" i="16"/>
  <c r="T639" i="16" s="1"/>
  <c r="Q862" i="16"/>
  <c r="T862" i="16" s="1"/>
  <c r="Q568" i="16"/>
  <c r="T568" i="16" s="1"/>
  <c r="Q534" i="16"/>
  <c r="T534" i="16" s="1"/>
  <c r="Q544" i="16"/>
  <c r="T544" i="16" s="1"/>
  <c r="Q822" i="16"/>
  <c r="T822" i="16" s="1"/>
  <c r="Q694" i="16"/>
  <c r="T694" i="16" s="1"/>
  <c r="Q597" i="16"/>
  <c r="T597" i="16" s="1"/>
  <c r="Q595" i="16"/>
  <c r="T595" i="16" s="1"/>
  <c r="Q656" i="16"/>
  <c r="T656" i="16" s="1"/>
  <c r="Q625" i="16"/>
  <c r="T625" i="16" s="1"/>
  <c r="Q969" i="16"/>
  <c r="T969" i="16" s="1"/>
  <c r="Q838" i="16"/>
  <c r="T838" i="16" s="1"/>
  <c r="Q693" i="16"/>
  <c r="T693" i="16" s="1"/>
  <c r="R846" i="16"/>
  <c r="Q570" i="16"/>
  <c r="T570" i="16" s="1"/>
  <c r="Q943" i="16"/>
  <c r="T943" i="16" s="1"/>
  <c r="Q608" i="16"/>
  <c r="T608" i="16" s="1"/>
  <c r="Q774" i="16"/>
  <c r="T774" i="16" s="1"/>
  <c r="Q989" i="16"/>
  <c r="T989" i="16" s="1"/>
  <c r="Q668" i="16"/>
  <c r="T668" i="16" s="1"/>
  <c r="Q960" i="16"/>
  <c r="T960" i="16" s="1"/>
  <c r="Q917" i="16"/>
  <c r="T917" i="16" s="1"/>
  <c r="Q970" i="16"/>
  <c r="T970" i="16" s="1"/>
  <c r="Q824" i="16"/>
  <c r="T824" i="16" s="1"/>
  <c r="Q710" i="16"/>
  <c r="T710" i="16" s="1"/>
  <c r="Q559" i="16"/>
  <c r="T559" i="16" s="1"/>
  <c r="Q815" i="16"/>
  <c r="T815" i="16" s="1"/>
  <c r="Q979" i="16"/>
  <c r="T979" i="16" s="1"/>
  <c r="Q779" i="16"/>
  <c r="T779" i="16" s="1"/>
  <c r="Q738" i="16"/>
  <c r="T738" i="16" s="1"/>
  <c r="R543" i="16"/>
  <c r="R770" i="16"/>
  <c r="Q576" i="16"/>
  <c r="T576" i="16" s="1"/>
  <c r="Q997" i="16"/>
  <c r="T997" i="16" s="1"/>
  <c r="Q841" i="16"/>
  <c r="T841" i="16" s="1"/>
  <c r="Q707" i="16"/>
  <c r="T707" i="16" s="1"/>
  <c r="Q699" i="16"/>
  <c r="T699" i="16" s="1"/>
  <c r="Q954" i="16"/>
  <c r="T954" i="16" s="1"/>
  <c r="Q921" i="16"/>
  <c r="T921" i="16" s="1"/>
  <c r="Q666" i="16"/>
  <c r="T666" i="16" s="1"/>
  <c r="Q890" i="16"/>
  <c r="T890" i="16" s="1"/>
  <c r="Q611" i="16"/>
  <c r="T611" i="16" s="1"/>
  <c r="Q939" i="16"/>
  <c r="T939" i="16" s="1"/>
  <c r="Q811" i="16"/>
  <c r="T811" i="16" s="1"/>
  <c r="Q522" i="16"/>
  <c r="T522" i="16" s="1"/>
  <c r="Q901" i="16"/>
  <c r="T901" i="16" s="1"/>
  <c r="Q593" i="16"/>
  <c r="T593" i="16" s="1"/>
  <c r="Q819" i="16"/>
  <c r="T819" i="16" s="1"/>
  <c r="Q642" i="16"/>
  <c r="T642" i="16" s="1"/>
  <c r="Q700" i="16"/>
  <c r="T700" i="16" s="1"/>
  <c r="Q665" i="16"/>
  <c r="T665" i="16" s="1"/>
  <c r="Q562" i="16"/>
  <c r="T562" i="16" s="1"/>
  <c r="Q914" i="16"/>
  <c r="T914" i="16" s="1"/>
  <c r="Q521" i="16"/>
  <c r="T521" i="16" s="1"/>
  <c r="Q994" i="16"/>
  <c r="T994" i="16" s="1"/>
  <c r="Q903" i="16"/>
  <c r="T903" i="16" s="1"/>
  <c r="Q928" i="16"/>
  <c r="T928" i="16" s="1"/>
  <c r="Q783" i="16"/>
  <c r="T783" i="16" s="1"/>
  <c r="Q904" i="16"/>
  <c r="T904" i="16" s="1"/>
  <c r="Q660" i="16"/>
  <c r="T660" i="16" s="1"/>
  <c r="Q832" i="16"/>
  <c r="T832" i="16" s="1"/>
  <c r="Q511" i="16"/>
  <c r="T511" i="16" s="1"/>
  <c r="Q791" i="16"/>
  <c r="T791" i="16" s="1"/>
  <c r="Q998" i="16"/>
  <c r="T998" i="16" s="1"/>
  <c r="Q940" i="16"/>
  <c r="T940" i="16" s="1"/>
  <c r="Q941" i="16"/>
  <c r="T941" i="16" s="1"/>
  <c r="Q540" i="16"/>
  <c r="T540" i="16" s="1"/>
  <c r="Q581" i="16"/>
  <c r="T581" i="16" s="1"/>
  <c r="Q556" i="16"/>
  <c r="T556" i="16" s="1"/>
  <c r="Q582" i="16"/>
  <c r="T582" i="16" s="1"/>
  <c r="Q789" i="16"/>
  <c r="T789" i="16" s="1"/>
  <c r="Q518" i="16"/>
  <c r="T518" i="16" s="1"/>
  <c r="Q596" i="16"/>
  <c r="T596" i="16" s="1"/>
  <c r="Q759" i="16"/>
  <c r="T759" i="16" s="1"/>
  <c r="Q771" i="16"/>
  <c r="T771" i="16" s="1"/>
  <c r="Q927" i="16"/>
  <c r="T927" i="16" s="1"/>
  <c r="Q751" i="16"/>
  <c r="T751" i="16" s="1"/>
  <c r="Q614" i="16"/>
  <c r="T614" i="16" s="1"/>
  <c r="Q938" i="16"/>
  <c r="T938" i="16" s="1"/>
  <c r="Q956" i="16"/>
  <c r="T956" i="16" s="1"/>
  <c r="R760" i="16"/>
  <c r="Q729" i="16"/>
  <c r="T729" i="16" s="1"/>
  <c r="Q677" i="16"/>
  <c r="T677" i="16" s="1"/>
  <c r="Q530" i="16"/>
  <c r="T530" i="16" s="1"/>
  <c r="S176" i="16"/>
  <c r="U176" i="16" s="1"/>
  <c r="S185" i="16"/>
  <c r="U185" i="16" s="1"/>
  <c r="S228" i="16"/>
  <c r="U228" i="16" s="1"/>
  <c r="Q95" i="16"/>
  <c r="T95" i="16" s="1"/>
  <c r="S82" i="16"/>
  <c r="S95" i="16"/>
  <c r="Q82" i="16"/>
  <c r="T82" i="16" s="1"/>
  <c r="S211" i="16"/>
  <c r="R326" i="16"/>
  <c r="R657" i="16"/>
  <c r="R548" i="16"/>
  <c r="R429" i="16"/>
  <c r="R309" i="16"/>
  <c r="R506" i="16"/>
  <c r="S506" i="16" s="1"/>
  <c r="R872" i="16"/>
  <c r="R678" i="16"/>
  <c r="R692" i="16"/>
  <c r="R828" i="16"/>
  <c r="R976" i="16"/>
  <c r="R850" i="16"/>
  <c r="R477" i="16"/>
  <c r="R658" i="16"/>
  <c r="R810" i="16"/>
  <c r="R585" i="16"/>
  <c r="R698" i="16"/>
  <c r="S127" i="16"/>
  <c r="U127" i="16" s="1"/>
  <c r="S140" i="16"/>
  <c r="U140" i="16" s="1"/>
  <c r="S220" i="16"/>
  <c r="U220" i="16" s="1"/>
  <c r="S105" i="16"/>
  <c r="S864" i="16"/>
  <c r="S627" i="16"/>
  <c r="S950" i="16"/>
  <c r="U950" i="16" s="1"/>
  <c r="S689" i="16"/>
  <c r="U689" i="16" s="1"/>
  <c r="S781" i="16"/>
  <c r="S803" i="16"/>
  <c r="S696" i="16"/>
  <c r="U696" i="16" s="1"/>
  <c r="R541" i="16"/>
  <c r="S951" i="16"/>
  <c r="R945" i="16"/>
  <c r="R622" i="16"/>
  <c r="R510" i="16"/>
  <c r="R662" i="16"/>
  <c r="R817" i="16"/>
  <c r="R650" i="16"/>
  <c r="S630" i="16"/>
  <c r="R961" i="16"/>
  <c r="R613" i="16"/>
  <c r="R664" i="16"/>
  <c r="R654" i="16"/>
  <c r="S654" i="16" s="1"/>
  <c r="S891" i="16"/>
  <c r="S544" i="16"/>
  <c r="R740" i="16"/>
  <c r="R628" i="16"/>
  <c r="R661" i="16"/>
  <c r="R702" i="16"/>
  <c r="R308" i="16"/>
  <c r="R885" i="16"/>
  <c r="R880" i="16"/>
  <c r="S880" i="16" s="1"/>
  <c r="R871" i="16"/>
  <c r="R618" i="16"/>
  <c r="R736" i="16"/>
  <c r="R688" i="16"/>
  <c r="S688" i="16" s="1"/>
  <c r="R962" i="16"/>
  <c r="R909" i="16"/>
  <c r="R723" i="16"/>
  <c r="R560" i="16"/>
  <c r="S576" i="16"/>
  <c r="S839" i="16"/>
  <c r="S800" i="16"/>
  <c r="S809" i="16"/>
  <c r="S659" i="16"/>
  <c r="S985" i="16"/>
  <c r="S922" i="16"/>
  <c r="S841" i="16"/>
  <c r="S955" i="16"/>
  <c r="U955" i="16" s="1"/>
  <c r="S855" i="16"/>
  <c r="S921" i="16"/>
  <c r="S938" i="16"/>
  <c r="S956" i="16"/>
  <c r="S608" i="16"/>
  <c r="S903" i="16"/>
  <c r="R796" i="16"/>
  <c r="R852" i="16"/>
  <c r="R718" i="16"/>
  <c r="R816" i="16"/>
  <c r="R845" i="16"/>
  <c r="S845" i="16" s="1"/>
  <c r="R584" i="16"/>
  <c r="S584" i="16" s="1"/>
  <c r="R753" i="16"/>
  <c r="S753" i="16" s="1"/>
  <c r="R799" i="16"/>
  <c r="R836" i="16"/>
  <c r="S836" i="16" s="1"/>
  <c r="R933" i="16"/>
  <c r="R586" i="16"/>
  <c r="R750" i="16"/>
  <c r="R821" i="16"/>
  <c r="R802" i="16"/>
  <c r="R641" i="16"/>
  <c r="S642" i="16"/>
  <c r="U642" i="16" s="1"/>
  <c r="S997" i="16"/>
  <c r="U997" i="16" s="1"/>
  <c r="S954" i="16"/>
  <c r="R818" i="16"/>
  <c r="R782" i="16"/>
  <c r="R621" i="16"/>
  <c r="R712" i="16"/>
  <c r="R834" i="16"/>
  <c r="R777" i="16"/>
  <c r="R552" i="16"/>
  <c r="S552" i="16" s="1"/>
  <c r="R600" i="16"/>
  <c r="R643" i="16"/>
  <c r="R732" i="16"/>
  <c r="R755" i="16"/>
  <c r="R716" i="16"/>
  <c r="R672" i="16"/>
  <c r="R617" i="16"/>
  <c r="R991" i="16"/>
  <c r="R536" i="16"/>
  <c r="R624" i="16"/>
  <c r="S624" i="16" s="1"/>
  <c r="R827" i="16"/>
  <c r="S793" i="16"/>
  <c r="S890" i="16"/>
  <c r="S612" i="16"/>
  <c r="S579" i="16"/>
  <c r="S967" i="16"/>
  <c r="S751" i="16"/>
  <c r="S633" i="16"/>
  <c r="S611" i="16"/>
  <c r="S528" i="16"/>
  <c r="S743" i="16"/>
  <c r="S674" i="16"/>
  <c r="S707" i="16"/>
  <c r="S861" i="16"/>
  <c r="S804" i="16"/>
  <c r="S666" i="16"/>
  <c r="U666" i="16" s="1"/>
  <c r="S699" i="16"/>
  <c r="U699" i="16" s="1"/>
  <c r="S727" i="16"/>
  <c r="S767" i="16"/>
  <c r="S905" i="16"/>
  <c r="S676" i="16"/>
  <c r="S859" i="16"/>
  <c r="S965" i="16"/>
  <c r="S970" i="16"/>
  <c r="S897" i="16"/>
  <c r="S819" i="16"/>
  <c r="S953" i="16"/>
  <c r="S944" i="16"/>
  <c r="S978" i="16"/>
  <c r="S990" i="16"/>
  <c r="S717" i="16"/>
  <c r="S529" i="16"/>
  <c r="S984" i="16"/>
  <c r="S935" i="16"/>
  <c r="U935" i="16" s="1"/>
  <c r="S704" i="16"/>
  <c r="S952" i="16"/>
  <c r="U952" i="16" s="1"/>
  <c r="S983" i="16"/>
  <c r="S682" i="16"/>
  <c r="U682" i="16" s="1"/>
  <c r="R752" i="16"/>
  <c r="R708" i="16"/>
  <c r="S989" i="16"/>
  <c r="S537" i="16"/>
  <c r="R546" i="16"/>
  <c r="R680" i="16"/>
  <c r="S680" i="16" s="1"/>
  <c r="R764" i="16"/>
  <c r="R728" i="16"/>
  <c r="R775" i="16"/>
  <c r="S775" i="16" s="1"/>
  <c r="R601" i="16"/>
  <c r="R705" i="16"/>
  <c r="S705" i="16" s="1"/>
  <c r="R569" i="16"/>
  <c r="R926" i="16"/>
  <c r="R788" i="16"/>
  <c r="R1001" i="16"/>
  <c r="R594" i="16"/>
  <c r="S972" i="16"/>
  <c r="R766" i="16"/>
  <c r="S795" i="16"/>
  <c r="U795" i="16" s="1"/>
  <c r="S746" i="16"/>
  <c r="S820" i="16"/>
  <c r="U820" i="16" s="1"/>
  <c r="S574" i="16"/>
  <c r="S697" i="16"/>
  <c r="S927" i="16"/>
  <c r="S957" i="16"/>
  <c r="U957" i="16" s="1"/>
  <c r="S943" i="16"/>
  <c r="U943" i="16" s="1"/>
  <c r="R292" i="16"/>
  <c r="S966" i="16"/>
  <c r="S638" i="16"/>
  <c r="R925" i="16"/>
  <c r="R684" i="16"/>
  <c r="R649" i="16"/>
  <c r="R856" i="16"/>
  <c r="R977" i="16"/>
  <c r="R763" i="16"/>
  <c r="R813" i="16"/>
  <c r="S813" i="16" s="1"/>
  <c r="R598" i="16"/>
  <c r="R778" i="16"/>
  <c r="S778" i="16" s="1"/>
  <c r="R842" i="16"/>
  <c r="R913" i="16"/>
  <c r="S913" i="16" s="1"/>
  <c r="R889" i="16"/>
  <c r="R848" i="16"/>
  <c r="R756" i="16"/>
  <c r="R911" i="16"/>
  <c r="R812" i="16"/>
  <c r="S812" i="16" s="1"/>
  <c r="R784" i="16"/>
  <c r="R858" i="16"/>
  <c r="R762" i="16"/>
  <c r="S762" i="16" s="1"/>
  <c r="R634" i="16"/>
  <c r="R558" i="16"/>
  <c r="S558" i="16" s="1"/>
  <c r="Q439" i="16"/>
  <c r="T439" i="16" s="1"/>
  <c r="R439" i="16"/>
  <c r="R691" i="16"/>
  <c r="Q691" i="16"/>
  <c r="T691" i="16" s="1"/>
  <c r="R987" i="16"/>
  <c r="Q987" i="16"/>
  <c r="T987" i="16" s="1"/>
  <c r="R730" i="16"/>
  <c r="Q730" i="16"/>
  <c r="T730" i="16" s="1"/>
  <c r="S648" i="16"/>
  <c r="Q637" i="16"/>
  <c r="T637" i="16" s="1"/>
  <c r="R637" i="16"/>
  <c r="Q936" i="16"/>
  <c r="T936" i="16" s="1"/>
  <c r="R936" i="16"/>
  <c r="Q773" i="16"/>
  <c r="T773" i="16" s="1"/>
  <c r="R773" i="16"/>
  <c r="S994" i="16"/>
  <c r="R910" i="16"/>
  <c r="Q910" i="16"/>
  <c r="T910" i="16" s="1"/>
  <c r="S526" i="16"/>
  <c r="S881" i="16"/>
  <c r="S511" i="16"/>
  <c r="S879" i="16"/>
  <c r="Q806" i="16"/>
  <c r="T806" i="16" s="1"/>
  <c r="R806" i="16"/>
  <c r="Q724" i="16"/>
  <c r="T724" i="16" s="1"/>
  <c r="R724" i="16"/>
  <c r="S610" i="16"/>
  <c r="S807" i="16"/>
  <c r="Q875" i="16"/>
  <c r="T875" i="16" s="1"/>
  <c r="R875" i="16"/>
  <c r="R968" i="16"/>
  <c r="Q968" i="16"/>
  <c r="T968" i="16" s="1"/>
  <c r="R780" i="16"/>
  <c r="Q780" i="16"/>
  <c r="T780" i="16" s="1"/>
  <c r="R865" i="16"/>
  <c r="Q865" i="16"/>
  <c r="T865" i="16" s="1"/>
  <c r="R606" i="16"/>
  <c r="Q606" i="16"/>
  <c r="T606" i="16" s="1"/>
  <c r="S580" i="16"/>
  <c r="Q798" i="16"/>
  <c r="T798" i="16" s="1"/>
  <c r="R798" i="16"/>
  <c r="Q831" i="16"/>
  <c r="T831" i="16" s="1"/>
  <c r="R831" i="16"/>
  <c r="Q623" i="16"/>
  <c r="T623" i="16" s="1"/>
  <c r="R623" i="16"/>
  <c r="S981" i="16"/>
  <c r="S832" i="16"/>
  <c r="S941" i="16"/>
  <c r="Q645" i="16"/>
  <c r="T645" i="16" s="1"/>
  <c r="R645" i="16"/>
  <c r="S942" i="16"/>
  <c r="Q671" i="16"/>
  <c r="T671" i="16" s="1"/>
  <c r="R671" i="16"/>
  <c r="Q958" i="16"/>
  <c r="T958" i="16" s="1"/>
  <c r="R958" i="16"/>
  <c r="S969" i="16"/>
  <c r="Q557" i="16"/>
  <c r="T557" i="16" s="1"/>
  <c r="R557" i="16"/>
  <c r="R919" i="16"/>
  <c r="Q919" i="16"/>
  <c r="T919" i="16" s="1"/>
  <c r="R670" i="16"/>
  <c r="Q670" i="16"/>
  <c r="T670" i="16" s="1"/>
  <c r="R714" i="16"/>
  <c r="Q714" i="16"/>
  <c r="T714" i="16" s="1"/>
  <c r="R844" i="16"/>
  <c r="Q844" i="16"/>
  <c r="T844" i="16" s="1"/>
  <c r="R575" i="16"/>
  <c r="Q575" i="16"/>
  <c r="T575" i="16" s="1"/>
  <c r="R514" i="16"/>
  <c r="Q514" i="16"/>
  <c r="T514" i="16" s="1"/>
  <c r="Q995" i="16"/>
  <c r="T995" i="16" s="1"/>
  <c r="R995" i="16"/>
  <c r="S825" i="16"/>
  <c r="S700" i="16"/>
  <c r="S982" i="16"/>
  <c r="Q894" i="16"/>
  <c r="T894" i="16" s="1"/>
  <c r="R894" i="16"/>
  <c r="S959" i="16"/>
  <c r="S656" i="16"/>
  <c r="S948" i="16"/>
  <c r="S801" i="16"/>
  <c r="Q686" i="16"/>
  <c r="T686" i="16" s="1"/>
  <c r="R686" i="16"/>
  <c r="Q609" i="16"/>
  <c r="T609" i="16" s="1"/>
  <c r="R609" i="16"/>
  <c r="R805" i="16"/>
  <c r="Q805" i="16"/>
  <c r="T805" i="16" s="1"/>
  <c r="S824" i="16"/>
  <c r="S929" i="16"/>
  <c r="Q538" i="16"/>
  <c r="T538" i="16" s="1"/>
  <c r="R538" i="16"/>
  <c r="R963" i="16"/>
  <c r="S733" i="16"/>
  <c r="R895" i="16"/>
  <c r="S713" i="16"/>
  <c r="U713" i="16" s="1"/>
  <c r="Q648" i="16"/>
  <c r="T648" i="16" s="1"/>
  <c r="Q876" i="16"/>
  <c r="T876" i="16" s="1"/>
  <c r="Q524" i="16"/>
  <c r="T524" i="16" s="1"/>
  <c r="Q655" i="16"/>
  <c r="T655" i="16" s="1"/>
  <c r="Q505" i="16"/>
  <c r="T505" i="16" s="1"/>
  <c r="Q758" i="16"/>
  <c r="T758" i="16" s="1"/>
  <c r="Q587" i="16"/>
  <c r="T587" i="16" s="1"/>
  <c r="S896" i="16"/>
  <c r="S534" i="16"/>
  <c r="S765" i="16"/>
  <c r="S874" i="16"/>
  <c r="R629" i="16"/>
  <c r="R602" i="16"/>
  <c r="R508" i="16"/>
  <c r="R907" i="16"/>
  <c r="S900" i="16"/>
  <c r="U900" i="16" s="1"/>
  <c r="S595" i="16"/>
  <c r="U595" i="16" s="1"/>
  <c r="R532" i="16"/>
  <c r="R564" i="16"/>
  <c r="R603" i="16"/>
  <c r="R974" i="16"/>
  <c r="S745" i="16"/>
  <c r="U745" i="16" s="1"/>
  <c r="S748" i="16"/>
  <c r="U748" i="16" s="1"/>
  <c r="Q704" i="16"/>
  <c r="T704" i="16" s="1"/>
  <c r="R785" i="16"/>
  <c r="R513" i="16"/>
  <c r="R563" i="16"/>
  <c r="R703" i="16"/>
  <c r="R644" i="16"/>
  <c r="R823" i="16"/>
  <c r="R1003" i="16"/>
  <c r="R857" i="16"/>
  <c r="R675" i="16"/>
  <c r="R737" i="16"/>
  <c r="R720" i="16"/>
  <c r="R721" i="16"/>
  <c r="R797" i="16"/>
  <c r="R860" i="16"/>
  <c r="R592" i="16"/>
  <c r="R1000" i="16"/>
  <c r="Q1000" i="16"/>
  <c r="T1000" i="16" s="1"/>
  <c r="R996" i="16"/>
  <c r="Q996" i="16"/>
  <c r="T996" i="16" s="1"/>
  <c r="S833" i="16"/>
  <c r="S711" i="16"/>
  <c r="Q741" i="16"/>
  <c r="T741" i="16" s="1"/>
  <c r="R741" i="16"/>
  <c r="S931" i="16"/>
  <c r="S912" i="16"/>
  <c r="S971" i="16"/>
  <c r="S531" i="16"/>
  <c r="S771" i="16"/>
  <c r="Q542" i="16"/>
  <c r="T542" i="16" s="1"/>
  <c r="R542" i="16"/>
  <c r="R768" i="16"/>
  <c r="Q768" i="16"/>
  <c r="T768" i="16" s="1"/>
  <c r="R988" i="16"/>
  <c r="Q988" i="16"/>
  <c r="T988" i="16" s="1"/>
  <c r="R701" i="16"/>
  <c r="Q701" i="16"/>
  <c r="T701" i="16" s="1"/>
  <c r="R749" i="16"/>
  <c r="Q749" i="16"/>
  <c r="T749" i="16" s="1"/>
  <c r="Q744" i="16"/>
  <c r="T744" i="16" s="1"/>
  <c r="R744" i="16"/>
  <c r="S547" i="16"/>
  <c r="R920" i="16"/>
  <c r="Q920" i="16"/>
  <c r="T920" i="16" s="1"/>
  <c r="R884" i="16"/>
  <c r="Q884" i="16"/>
  <c r="T884" i="16" s="1"/>
  <c r="R640" i="16"/>
  <c r="Q640" i="16"/>
  <c r="T640" i="16" s="1"/>
  <c r="R964" i="16"/>
  <c r="Q964" i="16"/>
  <c r="T964" i="16" s="1"/>
  <c r="Q565" i="16"/>
  <c r="T565" i="16" s="1"/>
  <c r="R565" i="16"/>
  <c r="Q863" i="16"/>
  <c r="T863" i="16" s="1"/>
  <c r="R863" i="16"/>
  <c r="Q808" i="16"/>
  <c r="T808" i="16" s="1"/>
  <c r="R808" i="16"/>
  <c r="Q520" i="16"/>
  <c r="T520" i="16" s="1"/>
  <c r="R520" i="16"/>
  <c r="Q888" i="16"/>
  <c r="T888" i="16" s="1"/>
  <c r="R888" i="16"/>
  <c r="S665" i="16"/>
  <c r="Q747" i="16"/>
  <c r="T747" i="16" s="1"/>
  <c r="R747" i="16"/>
  <c r="S975" i="16"/>
  <c r="S928" i="16"/>
  <c r="R515" i="16"/>
  <c r="Q515" i="16"/>
  <c r="T515" i="16" s="1"/>
  <c r="S731" i="16"/>
  <c r="S924" i="16"/>
  <c r="S739" i="16"/>
  <c r="S566" i="16"/>
  <c r="S791" i="16"/>
  <c r="S998" i="16"/>
  <c r="S794" i="16"/>
  <c r="S892" i="16"/>
  <c r="S685" i="16"/>
  <c r="Q519" i="16"/>
  <c r="T519" i="16" s="1"/>
  <c r="R519" i="16"/>
  <c r="Q932" i="16"/>
  <c r="T932" i="16" s="1"/>
  <c r="R932" i="16"/>
  <c r="Q555" i="16"/>
  <c r="T555" i="16" s="1"/>
  <c r="R555" i="16"/>
  <c r="S553" i="16"/>
  <c r="S883" i="16"/>
  <c r="Q588" i="16"/>
  <c r="T588" i="16" s="1"/>
  <c r="R588" i="16"/>
  <c r="S887" i="16"/>
  <c r="S937" i="16"/>
  <c r="S993" i="16"/>
  <c r="S729" i="16"/>
  <c r="S826" i="16"/>
  <c r="Q549" i="16"/>
  <c r="T549" i="16" s="1"/>
  <c r="R549" i="16"/>
  <c r="R898" i="16"/>
  <c r="Q604" i="16"/>
  <c r="T604" i="16" s="1"/>
  <c r="Q620" i="16"/>
  <c r="T620" i="16" s="1"/>
  <c r="S946" i="16"/>
  <c r="S893" i="16"/>
  <c r="S899" i="16"/>
  <c r="S849" i="16"/>
  <c r="R790" i="16"/>
  <c r="R734" i="16"/>
  <c r="S940" i="16"/>
  <c r="U940" i="16" s="1"/>
  <c r="S980" i="16"/>
  <c r="R577" i="16"/>
  <c r="S512" i="16"/>
  <c r="S867" i="16"/>
  <c r="R551" i="16"/>
  <c r="Q627" i="16"/>
  <c r="T627" i="16" s="1"/>
  <c r="Q867" i="16"/>
  <c r="T867" i="16" s="1"/>
  <c r="Q833" i="16"/>
  <c r="T833" i="16" s="1"/>
  <c r="R923" i="16"/>
  <c r="R906" i="16"/>
  <c r="R847" i="16"/>
  <c r="Q825" i="16"/>
  <c r="T825" i="16" s="1"/>
  <c r="Q579" i="16"/>
  <c r="T579" i="16" s="1"/>
  <c r="Q982" i="16"/>
  <c r="T982" i="16" s="1"/>
  <c r="Q635" i="16"/>
  <c r="T635" i="16" s="1"/>
  <c r="R868" i="16"/>
  <c r="R908" i="16"/>
  <c r="R999" i="16"/>
  <c r="R792" i="16"/>
  <c r="R915" i="16"/>
  <c r="R578" i="16"/>
  <c r="R695" i="16"/>
  <c r="R769" i="16"/>
  <c r="Q870" i="16"/>
  <c r="T870" i="16" s="1"/>
  <c r="Q545" i="16"/>
  <c r="T545" i="16" s="1"/>
  <c r="R772" i="16"/>
  <c r="R877" i="16"/>
  <c r="Q830" i="16"/>
  <c r="T830" i="16" s="1"/>
  <c r="R835" i="16"/>
  <c r="R829" i="16"/>
  <c r="R761" i="16"/>
  <c r="Q674" i="16"/>
  <c r="T674" i="16" s="1"/>
  <c r="Q983" i="16"/>
  <c r="T983" i="16" s="1"/>
  <c r="Q727" i="16"/>
  <c r="T727" i="16" s="1"/>
  <c r="Q633" i="16"/>
  <c r="T633" i="16" s="1"/>
  <c r="Q528" i="16"/>
  <c r="T528" i="16" s="1"/>
  <c r="Q409" i="16"/>
  <c r="T409" i="16" s="1"/>
  <c r="Q377" i="16"/>
  <c r="T377" i="16" s="1"/>
  <c r="R360" i="16"/>
  <c r="R469" i="16"/>
  <c r="R396" i="16"/>
  <c r="S289" i="16"/>
  <c r="R470" i="16"/>
  <c r="S462" i="16"/>
  <c r="R374" i="16"/>
  <c r="R380" i="16"/>
  <c r="R491" i="16"/>
  <c r="R278" i="16"/>
  <c r="R310" i="16"/>
  <c r="S306" i="16"/>
  <c r="R461" i="16"/>
  <c r="S352" i="16"/>
  <c r="Q398" i="16"/>
  <c r="T398" i="16" s="1"/>
  <c r="Q352" i="16"/>
  <c r="T352" i="16" s="1"/>
  <c r="Q255" i="16"/>
  <c r="T255" i="16" s="1"/>
  <c r="R248" i="16"/>
  <c r="R345" i="16"/>
  <c r="R355" i="16"/>
  <c r="R313" i="16"/>
  <c r="R393" i="16"/>
  <c r="R452" i="16"/>
  <c r="S426" i="16"/>
  <c r="R463" i="16"/>
  <c r="R411" i="16"/>
  <c r="R365" i="16"/>
  <c r="R455" i="16"/>
  <c r="Q418" i="16"/>
  <c r="T418" i="16" s="1"/>
  <c r="Q498" i="16"/>
  <c r="T498" i="16" s="1"/>
  <c r="Q394" i="16"/>
  <c r="T394" i="16" s="1"/>
  <c r="R364" i="16"/>
  <c r="R503" i="16"/>
  <c r="R357" i="16"/>
  <c r="R376" i="16"/>
  <c r="S371" i="16"/>
  <c r="Q358" i="16"/>
  <c r="T358" i="16" s="1"/>
  <c r="R397" i="16"/>
  <c r="R329" i="16"/>
  <c r="Q499" i="16"/>
  <c r="T499" i="16" s="1"/>
  <c r="Q443" i="16"/>
  <c r="T443" i="16" s="1"/>
  <c r="R424" i="16"/>
  <c r="Q263" i="16"/>
  <c r="T263" i="16" s="1"/>
  <c r="Q159" i="16"/>
  <c r="T159" i="16" s="1"/>
  <c r="R471" i="16"/>
  <c r="R359" i="16"/>
  <c r="Q217" i="16"/>
  <c r="T217" i="16" s="1"/>
  <c r="R501" i="16"/>
  <c r="R419" i="16"/>
  <c r="R489" i="16"/>
  <c r="Q426" i="16"/>
  <c r="T426" i="16" s="1"/>
  <c r="Q367" i="16"/>
  <c r="T367" i="16" s="1"/>
  <c r="Q480" i="16"/>
  <c r="T480" i="16" s="1"/>
  <c r="Q353" i="16"/>
  <c r="T353" i="16" s="1"/>
  <c r="R244" i="16"/>
  <c r="R331" i="16"/>
  <c r="Q421" i="16"/>
  <c r="T421" i="16" s="1"/>
  <c r="Q427" i="16"/>
  <c r="T427" i="16" s="1"/>
  <c r="R259" i="16"/>
  <c r="R299" i="16"/>
  <c r="R423" i="16"/>
  <c r="R245" i="16"/>
  <c r="R425" i="16"/>
  <c r="R311" i="16"/>
  <c r="R253" i="16"/>
  <c r="R325" i="16"/>
  <c r="R262" i="16"/>
  <c r="R451" i="16"/>
  <c r="Q285" i="16"/>
  <c r="T285" i="16" s="1"/>
  <c r="Q388" i="16"/>
  <c r="T388" i="16" s="1"/>
  <c r="R405" i="16"/>
  <c r="R375" i="16"/>
  <c r="R315" i="16"/>
  <c r="S398" i="16"/>
  <c r="S368" i="16"/>
  <c r="S384" i="16"/>
  <c r="R436" i="16"/>
  <c r="S255" i="16"/>
  <c r="R279" i="16"/>
  <c r="R268" i="16"/>
  <c r="R340" i="16"/>
  <c r="R381" i="16"/>
  <c r="R484" i="16"/>
  <c r="Q370" i="16"/>
  <c r="T370" i="16" s="1"/>
  <c r="Q464" i="16"/>
  <c r="T464" i="16" s="1"/>
  <c r="Q458" i="16"/>
  <c r="T458" i="16" s="1"/>
  <c r="R332" i="16"/>
  <c r="R412" i="16"/>
  <c r="Q246" i="16"/>
  <c r="T246" i="16" s="1"/>
  <c r="Q258" i="16"/>
  <c r="T258" i="16" s="1"/>
  <c r="R482" i="16"/>
  <c r="R251" i="16"/>
  <c r="R335" i="16"/>
  <c r="R438" i="16"/>
  <c r="R324" i="16"/>
  <c r="R473" i="16"/>
  <c r="S417" i="16"/>
  <c r="R404" i="16"/>
  <c r="R459" i="16"/>
  <c r="R476" i="16"/>
  <c r="R453" i="16"/>
  <c r="R408" i="16"/>
  <c r="Q371" i="16"/>
  <c r="T371" i="16" s="1"/>
  <c r="Q328" i="16"/>
  <c r="T328" i="16" s="1"/>
  <c r="R250" i="16"/>
  <c r="Q478" i="16"/>
  <c r="T478" i="16" s="1"/>
  <c r="Q390" i="16"/>
  <c r="T390" i="16" s="1"/>
  <c r="Q448" i="16"/>
  <c r="T448" i="16" s="1"/>
  <c r="Q416" i="16"/>
  <c r="T416" i="16" s="1"/>
  <c r="Q320" i="16"/>
  <c r="T320" i="16" s="1"/>
  <c r="Q294" i="16"/>
  <c r="T294" i="16" s="1"/>
  <c r="R295" i="16"/>
  <c r="R280" i="16"/>
  <c r="R252" i="16"/>
  <c r="R391" i="16"/>
  <c r="R327" i="16"/>
  <c r="R356" i="16"/>
  <c r="Q462" i="16"/>
  <c r="T462" i="16" s="1"/>
  <c r="Q382" i="16"/>
  <c r="T382" i="16" s="1"/>
  <c r="R254" i="16"/>
  <c r="Q366" i="16"/>
  <c r="T366" i="16" s="1"/>
  <c r="Q474" i="16"/>
  <c r="T474" i="16" s="1"/>
  <c r="Q337" i="16"/>
  <c r="T337" i="16" s="1"/>
  <c r="Q256" i="16"/>
  <c r="T256" i="16" s="1"/>
  <c r="S382" i="16"/>
  <c r="S498" i="16"/>
  <c r="Q343" i="16"/>
  <c r="T343" i="16" s="1"/>
  <c r="Q400" i="16"/>
  <c r="T400" i="16" s="1"/>
  <c r="S490" i="16"/>
  <c r="R492" i="16"/>
  <c r="R269" i="16"/>
  <c r="R500" i="16"/>
  <c r="R341" i="16"/>
  <c r="R267" i="16"/>
  <c r="R413" i="16"/>
  <c r="R293" i="16"/>
  <c r="R502" i="16"/>
  <c r="R276" i="16"/>
  <c r="R373" i="16"/>
  <c r="R442" i="16"/>
  <c r="R266" i="16"/>
  <c r="R271" i="16"/>
  <c r="R264" i="16"/>
  <c r="R348" i="16"/>
  <c r="R445" i="16"/>
  <c r="R475" i="16"/>
  <c r="Q291" i="16"/>
  <c r="T291" i="16" s="1"/>
  <c r="Q304" i="16"/>
  <c r="T304" i="16" s="1"/>
  <c r="Q314" i="16"/>
  <c r="T314" i="16" s="1"/>
  <c r="Q351" i="16"/>
  <c r="T351" i="16" s="1"/>
  <c r="Q410" i="16"/>
  <c r="T410" i="16" s="1"/>
  <c r="Q433" i="16"/>
  <c r="T433" i="16" s="1"/>
  <c r="Q441" i="16"/>
  <c r="T441" i="16" s="1"/>
  <c r="Q346" i="16"/>
  <c r="T346" i="16" s="1"/>
  <c r="Q449" i="16"/>
  <c r="T449" i="16" s="1"/>
  <c r="R379" i="16"/>
  <c r="R444" i="16"/>
  <c r="R323" i="16"/>
  <c r="Q494" i="16"/>
  <c r="T494" i="16" s="1"/>
  <c r="Q440" i="16"/>
  <c r="T440" i="16" s="1"/>
  <c r="Q432" i="16"/>
  <c r="T432" i="16" s="1"/>
  <c r="Q402" i="16"/>
  <c r="T402" i="16" s="1"/>
  <c r="Q286" i="16"/>
  <c r="T286" i="16" s="1"/>
  <c r="S494" i="16"/>
  <c r="R428" i="16"/>
  <c r="R265" i="16"/>
  <c r="R349" i="16"/>
  <c r="S304" i="16"/>
  <c r="U304" i="16" s="1"/>
  <c r="R347" i="16"/>
  <c r="R303" i="16"/>
  <c r="R472" i="16"/>
  <c r="Q60" i="16"/>
  <c r="T60" i="16" s="1"/>
  <c r="S478" i="16"/>
  <c r="Q415" i="16"/>
  <c r="T415" i="16" s="1"/>
  <c r="Q273" i="16"/>
  <c r="T273" i="16" s="1"/>
  <c r="Q336" i="16"/>
  <c r="T336" i="16" s="1"/>
  <c r="Q339" i="16"/>
  <c r="T339" i="16" s="1"/>
  <c r="Q497" i="16"/>
  <c r="T497" i="16" s="1"/>
  <c r="Q457" i="16"/>
  <c r="T457" i="16" s="1"/>
  <c r="S415" i="16"/>
  <c r="S480" i="16"/>
  <c r="S339" i="16"/>
  <c r="S496" i="16"/>
  <c r="S401" i="16"/>
  <c r="S351" i="16"/>
  <c r="S410" i="16"/>
  <c r="S346" i="16"/>
  <c r="S287" i="16"/>
  <c r="S383" i="16"/>
  <c r="S434" i="16"/>
  <c r="S378" i="16"/>
  <c r="S305" i="16"/>
  <c r="S474" i="16"/>
  <c r="S257" i="16"/>
  <c r="S353" i="16"/>
  <c r="S499" i="16"/>
  <c r="S307" i="16"/>
  <c r="S336" i="16"/>
  <c r="S403" i="16"/>
  <c r="S282" i="16"/>
  <c r="S337" i="16"/>
  <c r="S467" i="16"/>
  <c r="S350" i="16"/>
  <c r="S414" i="16"/>
  <c r="S447" i="16"/>
  <c r="S273" i="16"/>
  <c r="S320" i="16"/>
  <c r="S481" i="16"/>
  <c r="S497" i="16"/>
  <c r="S275" i="16"/>
  <c r="S314" i="16"/>
  <c r="S432" i="16"/>
  <c r="S433" i="16"/>
  <c r="S449" i="16"/>
  <c r="S400" i="16"/>
  <c r="S370" i="16"/>
  <c r="S464" i="16"/>
  <c r="S448" i="16"/>
  <c r="S319" i="16"/>
  <c r="S416" i="16"/>
  <c r="S321" i="16"/>
  <c r="S298" i="16"/>
  <c r="S318" i="16"/>
  <c r="S294" i="16"/>
  <c r="S486" i="16"/>
  <c r="R342" i="16"/>
  <c r="R466" i="16"/>
  <c r="R316" i="16"/>
  <c r="R274" i="16"/>
  <c r="S334" i="16"/>
  <c r="Q288" i="16"/>
  <c r="T288" i="16" s="1"/>
  <c r="Q334" i="16"/>
  <c r="T334" i="16" s="1"/>
  <c r="Q338" i="16"/>
  <c r="T338" i="16" s="1"/>
  <c r="Q456" i="16"/>
  <c r="T456" i="16" s="1"/>
  <c r="R270" i="16"/>
  <c r="Q493" i="16"/>
  <c r="T493" i="16" s="1"/>
  <c r="Q319" i="16"/>
  <c r="T319" i="16" s="1"/>
  <c r="Q257" i="16"/>
  <c r="T257" i="16" s="1"/>
  <c r="Q447" i="16"/>
  <c r="T447" i="16" s="1"/>
  <c r="Q321" i="16"/>
  <c r="T321" i="16" s="1"/>
  <c r="Q318" i="16"/>
  <c r="T318" i="16" s="1"/>
  <c r="Q403" i="16"/>
  <c r="T403" i="16" s="1"/>
  <c r="Q282" i="16"/>
  <c r="T282" i="16" s="1"/>
  <c r="Q287" i="16"/>
  <c r="T287" i="16" s="1"/>
  <c r="Q406" i="16"/>
  <c r="T406" i="16" s="1"/>
  <c r="Q322" i="16"/>
  <c r="T322" i="16" s="1"/>
  <c r="Q302" i="16"/>
  <c r="T302" i="16" s="1"/>
  <c r="R362" i="16"/>
  <c r="Q407" i="16"/>
  <c r="T407" i="16" s="1"/>
  <c r="Q281" i="16"/>
  <c r="T281" i="16" s="1"/>
  <c r="S272" i="16"/>
  <c r="R363" i="16"/>
  <c r="R333" i="16"/>
  <c r="R372" i="16"/>
  <c r="R277" i="16"/>
  <c r="R296" i="16"/>
  <c r="R290" i="16"/>
  <c r="R283" i="16"/>
  <c r="R485" i="16"/>
  <c r="R387" i="16"/>
  <c r="S256" i="16"/>
  <c r="R354" i="16"/>
  <c r="R460" i="16"/>
  <c r="R437" i="16"/>
  <c r="R454" i="16"/>
  <c r="R399" i="16"/>
  <c r="R361" i="16"/>
  <c r="R317" i="16"/>
  <c r="R389" i="16"/>
  <c r="R330" i="16"/>
  <c r="R344" i="16"/>
  <c r="R249" i="16"/>
  <c r="Q289" i="16"/>
  <c r="T289" i="16" s="1"/>
  <c r="Q384" i="16"/>
  <c r="T384" i="16" s="1"/>
  <c r="Q368" i="16"/>
  <c r="T368" i="16" s="1"/>
  <c r="Q465" i="16"/>
  <c r="T465" i="16" s="1"/>
  <c r="Q369" i="16"/>
  <c r="T369" i="16" s="1"/>
  <c r="Q450" i="16"/>
  <c r="T450" i="16" s="1"/>
  <c r="Q261" i="16"/>
  <c r="T261" i="16" s="1"/>
  <c r="Q392" i="16"/>
  <c r="T392" i="16" s="1"/>
  <c r="R385" i="16"/>
  <c r="R422" i="16"/>
  <c r="R479" i="16"/>
  <c r="R435" i="16"/>
  <c r="Q483" i="16"/>
  <c r="T483" i="16" s="1"/>
  <c r="Q383" i="16"/>
  <c r="T383" i="16" s="1"/>
  <c r="Q434" i="16"/>
  <c r="T434" i="16" s="1"/>
  <c r="Q414" i="16"/>
  <c r="T414" i="16" s="1"/>
  <c r="Q378" i="16"/>
  <c r="T378" i="16" s="1"/>
  <c r="Q468" i="16"/>
  <c r="T468" i="16" s="1"/>
  <c r="Q395" i="16"/>
  <c r="T395" i="16" s="1"/>
  <c r="Q488" i="16"/>
  <c r="T488" i="16" s="1"/>
  <c r="Q467" i="16"/>
  <c r="T467" i="16" s="1"/>
  <c r="Q275" i="16"/>
  <c r="T275" i="16" s="1"/>
  <c r="Q350" i="16"/>
  <c r="T350" i="16" s="1"/>
  <c r="Q312" i="16"/>
  <c r="T312" i="16" s="1"/>
  <c r="S369" i="16"/>
  <c r="U369" i="16" s="1"/>
  <c r="S446" i="16"/>
  <c r="R300" i="16"/>
  <c r="R284" i="16"/>
  <c r="Q446" i="16"/>
  <c r="T446" i="16" s="1"/>
  <c r="Q430" i="16"/>
  <c r="T430" i="16" s="1"/>
  <c r="Q297" i="16"/>
  <c r="T297" i="16" s="1"/>
  <c r="Q401" i="16"/>
  <c r="T401" i="16" s="1"/>
  <c r="Q305" i="16"/>
  <c r="T305" i="16" s="1"/>
  <c r="Q386" i="16"/>
  <c r="T386" i="16" s="1"/>
  <c r="Q298" i="16"/>
  <c r="T298" i="16" s="1"/>
  <c r="Q307" i="16"/>
  <c r="T307" i="16" s="1"/>
  <c r="Q487" i="16"/>
  <c r="T487" i="16" s="1"/>
  <c r="Q431" i="16"/>
  <c r="T431" i="16" s="1"/>
  <c r="Q481" i="16"/>
  <c r="T481" i="16" s="1"/>
  <c r="Q496" i="16"/>
  <c r="T496" i="16" s="1"/>
  <c r="Q486" i="16"/>
  <c r="T486" i="16" s="1"/>
  <c r="Q260" i="16"/>
  <c r="T260" i="16" s="1"/>
  <c r="S465" i="16"/>
  <c r="S288" i="16"/>
  <c r="S286" i="16"/>
  <c r="S233" i="16"/>
  <c r="R495" i="16"/>
  <c r="S358" i="16"/>
  <c r="R301" i="16"/>
  <c r="R420" i="16"/>
  <c r="Q306" i="16"/>
  <c r="T306" i="16" s="1"/>
  <c r="Q417" i="16"/>
  <c r="T417" i="16" s="1"/>
  <c r="Q490" i="16"/>
  <c r="T490" i="16" s="1"/>
  <c r="Q272" i="16"/>
  <c r="T272" i="16" s="1"/>
  <c r="S210" i="16"/>
  <c r="S239" i="16"/>
  <c r="U239" i="16" s="1"/>
  <c r="S143" i="16"/>
  <c r="S194" i="16"/>
  <c r="Q168" i="16"/>
  <c r="T168" i="16" s="1"/>
  <c r="S102" i="16"/>
  <c r="S41" i="16"/>
  <c r="Q102" i="16"/>
  <c r="T102" i="16" s="1"/>
  <c r="Q233" i="16"/>
  <c r="T233" i="16" s="1"/>
  <c r="Q150" i="16"/>
  <c r="T150" i="16" s="1"/>
  <c r="Q188" i="16"/>
  <c r="T188" i="16" s="1"/>
  <c r="S217" i="16"/>
  <c r="S150" i="16"/>
  <c r="S159" i="16"/>
  <c r="U159" i="16" s="1"/>
  <c r="S188" i="16"/>
  <c r="Q178" i="16"/>
  <c r="T178" i="16" s="1"/>
  <c r="Q75" i="16"/>
  <c r="T75" i="16" s="1"/>
  <c r="S973" i="16"/>
  <c r="S75" i="16"/>
  <c r="Q41" i="16"/>
  <c r="T41" i="16" s="1"/>
  <c r="S149" i="16"/>
  <c r="Q149" i="16"/>
  <c r="T149" i="16" s="1"/>
  <c r="Q194" i="16"/>
  <c r="T194" i="16" s="1"/>
  <c r="Q143" i="16"/>
  <c r="T143" i="16" s="1"/>
  <c r="Q86" i="16"/>
  <c r="T86" i="16" s="1"/>
  <c r="S60" i="16"/>
  <c r="U236" i="16"/>
  <c r="Q221" i="16"/>
  <c r="T221" i="16" s="1"/>
  <c r="S168" i="16"/>
  <c r="S172" i="16"/>
  <c r="S573" i="16"/>
  <c r="S42" i="16"/>
  <c r="S66" i="16"/>
  <c r="S212" i="16"/>
  <c r="S175" i="16"/>
  <c r="Q210" i="16"/>
  <c r="T210" i="16" s="1"/>
  <c r="S706" i="16"/>
  <c r="S174" i="16"/>
  <c r="S759" i="16"/>
  <c r="Q160" i="16"/>
  <c r="T160" i="16" s="1"/>
  <c r="Q107" i="16"/>
  <c r="T107" i="16" s="1"/>
  <c r="S207" i="16"/>
  <c r="S258" i="16"/>
  <c r="S117" i="16"/>
  <c r="S22" i="16"/>
  <c r="Q207" i="16"/>
  <c r="T207" i="16" s="1"/>
  <c r="S719" i="16"/>
  <c r="S561" i="16"/>
  <c r="S200" i="16"/>
  <c r="Q164" i="16"/>
  <c r="T164" i="16" s="1"/>
  <c r="S191" i="16"/>
  <c r="Q52" i="16"/>
  <c r="T52" i="16" s="1"/>
  <c r="S113" i="16"/>
  <c r="Q51" i="16"/>
  <c r="T51" i="16" s="1"/>
  <c r="Q77" i="16"/>
  <c r="T77" i="16" s="1"/>
  <c r="S190" i="16"/>
  <c r="Q156" i="16"/>
  <c r="T156" i="16" s="1"/>
  <c r="S157" i="16"/>
  <c r="Q92" i="16"/>
  <c r="T92" i="16" s="1"/>
  <c r="S851" i="16"/>
  <c r="S213" i="16"/>
  <c r="S37" i="16"/>
  <c r="S128" i="16"/>
  <c r="Q99" i="16"/>
  <c r="T99" i="16" s="1"/>
  <c r="S111" i="16"/>
  <c r="S138" i="16"/>
  <c r="S1002" i="16"/>
  <c r="U1002" i="16" s="1"/>
  <c r="S722" i="16"/>
  <c r="Q63" i="16"/>
  <c r="T63" i="16" s="1"/>
  <c r="S78" i="16"/>
  <c r="S49" i="16"/>
  <c r="S74" i="16"/>
  <c r="Q13" i="16"/>
  <c r="T13" i="16" s="1"/>
  <c r="Q66" i="16"/>
  <c r="T66" i="16" s="1"/>
  <c r="Q116" i="16"/>
  <c r="T116" i="16" s="1"/>
  <c r="Q157" i="16"/>
  <c r="T157" i="16" s="1"/>
  <c r="S949" i="16"/>
  <c r="U949" i="16" s="1"/>
  <c r="S441" i="16"/>
  <c r="Q59" i="16"/>
  <c r="T59" i="16" s="1"/>
  <c r="S68" i="16"/>
  <c r="Q114" i="16"/>
  <c r="T114" i="16" s="1"/>
  <c r="S107" i="16"/>
  <c r="Q242" i="16"/>
  <c r="T242" i="16" s="1"/>
  <c r="S53" i="16"/>
  <c r="S235" i="16"/>
  <c r="Q213" i="16"/>
  <c r="T213" i="16" s="1"/>
  <c r="S647" i="16"/>
  <c r="Q111" i="16"/>
  <c r="T111" i="16" s="1"/>
  <c r="Q96" i="16"/>
  <c r="T96" i="16" s="1"/>
  <c r="S681" i="16"/>
  <c r="U681" i="16" s="1"/>
  <c r="S635" i="16"/>
  <c r="U635" i="16" s="1"/>
  <c r="S521" i="16"/>
  <c r="Q202" i="16"/>
  <c r="T202" i="16" s="1"/>
  <c r="S126" i="16"/>
  <c r="S167" i="16"/>
  <c r="S132" i="16"/>
  <c r="S58" i="16"/>
  <c r="Q19" i="16"/>
  <c r="T19" i="16" s="1"/>
  <c r="Q46" i="16"/>
  <c r="T46" i="16" s="1"/>
  <c r="Q34" i="16"/>
  <c r="T34" i="16" s="1"/>
  <c r="Q113" i="16"/>
  <c r="T113" i="16" s="1"/>
  <c r="Q49" i="16"/>
  <c r="T49" i="16" s="1"/>
  <c r="S242" i="16"/>
  <c r="U242" i="16" s="1"/>
  <c r="S181" i="16"/>
  <c r="S182" i="16"/>
  <c r="Q148" i="16"/>
  <c r="T148" i="16" s="1"/>
  <c r="S116" i="16"/>
  <c r="U116" i="16" s="1"/>
  <c r="S52" i="16"/>
  <c r="U52" i="16" s="1"/>
  <c r="S62" i="16"/>
  <c r="S86" i="16"/>
  <c r="S106" i="16"/>
  <c r="Q172" i="16"/>
  <c r="T172" i="16" s="1"/>
  <c r="Q83" i="16"/>
  <c r="T83" i="16" s="1"/>
  <c r="S917" i="16"/>
  <c r="S431" i="16"/>
  <c r="Q199" i="16"/>
  <c r="T199" i="16" s="1"/>
  <c r="S103" i="16"/>
  <c r="S193" i="16"/>
  <c r="S787" i="16"/>
  <c r="S114" i="16"/>
  <c r="Q54" i="16"/>
  <c r="T54" i="16" s="1"/>
  <c r="Q21" i="16"/>
  <c r="T21" i="16" s="1"/>
  <c r="Q193" i="16"/>
  <c r="T193" i="16" s="1"/>
  <c r="Q226" i="16"/>
  <c r="T226" i="16" s="1"/>
  <c r="S854" i="16"/>
  <c r="S525" i="16"/>
  <c r="Q79" i="16"/>
  <c r="T79" i="16" s="1"/>
  <c r="S507" i="16"/>
  <c r="Q32" i="16"/>
  <c r="T32" i="16" s="1"/>
  <c r="S483" i="16"/>
  <c r="Q169" i="16"/>
  <c r="T169" i="16" s="1"/>
  <c r="Q126" i="16"/>
  <c r="T126" i="16" s="1"/>
  <c r="Q167" i="16"/>
  <c r="T167" i="16" s="1"/>
  <c r="S129" i="16"/>
  <c r="S146" i="16"/>
  <c r="Q132" i="16"/>
  <c r="T132" i="16" s="1"/>
  <c r="Q192" i="16"/>
  <c r="T192" i="16" s="1"/>
  <c r="S119" i="16"/>
  <c r="S226" i="16"/>
  <c r="Q43" i="16"/>
  <c r="T43" i="16" s="1"/>
  <c r="S161" i="16"/>
  <c r="S162" i="16"/>
  <c r="S56" i="16"/>
  <c r="S170" i="16"/>
  <c r="S90" i="16"/>
  <c r="S135" i="16"/>
  <c r="S94" i="16"/>
  <c r="S72" i="16"/>
  <c r="S789" i="16"/>
  <c r="S683" i="16"/>
  <c r="Q103" i="16"/>
  <c r="T103" i="16" s="1"/>
  <c r="S70" i="16"/>
  <c r="S98" i="16"/>
  <c r="Q81" i="16"/>
  <c r="T81" i="16" s="1"/>
  <c r="S43" i="16"/>
  <c r="S92" i="16"/>
  <c r="R238" i="16"/>
  <c r="Q238" i="16"/>
  <c r="T238" i="16" s="1"/>
  <c r="S171" i="16"/>
  <c r="Q145" i="16"/>
  <c r="T145" i="16" s="1"/>
  <c r="Q17" i="16"/>
  <c r="T17" i="16" s="1"/>
  <c r="Q18" i="16"/>
  <c r="T18" i="16" s="1"/>
  <c r="S590" i="16"/>
  <c r="Q235" i="16"/>
  <c r="T235" i="16" s="1"/>
  <c r="S88" i="16"/>
  <c r="S24" i="16"/>
  <c r="S180" i="16"/>
  <c r="S120" i="16"/>
  <c r="S202" i="16"/>
  <c r="Q78" i="16"/>
  <c r="T78" i="16" s="1"/>
  <c r="Q200" i="16"/>
  <c r="T200" i="16" s="1"/>
  <c r="Q129" i="16"/>
  <c r="T129" i="16" s="1"/>
  <c r="Q171" i="16"/>
  <c r="T171" i="16" s="1"/>
  <c r="Q58" i="16"/>
  <c r="T58" i="16" s="1"/>
  <c r="S19" i="16"/>
  <c r="Q61" i="16"/>
  <c r="T61" i="16" s="1"/>
  <c r="S46" i="16"/>
  <c r="S192" i="16"/>
  <c r="Q152" i="16"/>
  <c r="T152" i="16" s="1"/>
  <c r="S34" i="16"/>
  <c r="U34" i="16" s="1"/>
  <c r="Q100" i="16"/>
  <c r="T100" i="16" s="1"/>
  <c r="Q36" i="16"/>
  <c r="T36" i="16" s="1"/>
  <c r="S178" i="16"/>
  <c r="Q22" i="16"/>
  <c r="T22" i="16" s="1"/>
  <c r="Q161" i="16"/>
  <c r="T161" i="16" s="1"/>
  <c r="Q74" i="16"/>
  <c r="T74" i="16" s="1"/>
  <c r="Q5" i="16"/>
  <c r="T5" i="16" s="1"/>
  <c r="Q191" i="16"/>
  <c r="T191" i="16" s="1"/>
  <c r="S54" i="16"/>
  <c r="U54" i="16" s="1"/>
  <c r="Q90" i="16"/>
  <c r="T90" i="16" s="1"/>
  <c r="S51" i="16"/>
  <c r="S64" i="16"/>
  <c r="Q62" i="16"/>
  <c r="T62" i="16" s="1"/>
  <c r="Q94" i="16"/>
  <c r="T94" i="16" s="1"/>
  <c r="Q85" i="16"/>
  <c r="T85" i="16" s="1"/>
  <c r="S8" i="16"/>
  <c r="Q223" i="16"/>
  <c r="T223" i="16" s="1"/>
  <c r="S83" i="16"/>
  <c r="Q93" i="16"/>
  <c r="T93" i="16" s="1"/>
  <c r="Q29" i="16"/>
  <c r="T29" i="16" s="1"/>
  <c r="S960" i="16"/>
  <c r="S402" i="16"/>
  <c r="Q30" i="16"/>
  <c r="T30" i="16" s="1"/>
  <c r="S18" i="16"/>
  <c r="Q216" i="16"/>
  <c r="T216" i="16" s="1"/>
  <c r="Q69" i="16"/>
  <c r="T69" i="16" s="1"/>
  <c r="Q224" i="16"/>
  <c r="T224" i="16" s="1"/>
  <c r="Q6" i="16"/>
  <c r="T6" i="16" s="1"/>
  <c r="Q65" i="16"/>
  <c r="T65" i="16" s="1"/>
  <c r="U39" i="16"/>
  <c r="S206" i="16"/>
  <c r="S343" i="16"/>
  <c r="Q206" i="16"/>
  <c r="T206" i="16" s="1"/>
  <c r="S101" i="16"/>
  <c r="Q88" i="16"/>
  <c r="T88" i="16" s="1"/>
  <c r="Q24" i="16"/>
  <c r="T24" i="16" s="1"/>
  <c r="S862" i="16"/>
  <c r="S487" i="16"/>
  <c r="Q214" i="16"/>
  <c r="T214" i="16" s="1"/>
  <c r="Q138" i="16"/>
  <c r="T138" i="16" s="1"/>
  <c r="S302" i="16"/>
  <c r="U302" i="16" s="1"/>
  <c r="S614" i="16"/>
  <c r="S735" i="16"/>
  <c r="S394" i="16"/>
  <c r="S869" i="16"/>
  <c r="S562" i="16"/>
  <c r="U562" i="16" s="1"/>
  <c r="S914" i="16"/>
  <c r="S786" i="16"/>
  <c r="Q180" i="16"/>
  <c r="T180" i="16" s="1"/>
  <c r="S625" i="16"/>
  <c r="S571" i="16"/>
  <c r="S488" i="16"/>
  <c r="S457" i="16"/>
  <c r="U457" i="16" s="1"/>
  <c r="Q209" i="16"/>
  <c r="T209" i="16" s="1"/>
  <c r="Q91" i="16"/>
  <c r="T91" i="16" s="1"/>
  <c r="S160" i="16"/>
  <c r="U160" i="16" s="1"/>
  <c r="Q42" i="16"/>
  <c r="T42" i="16" s="1"/>
  <c r="Q117" i="16"/>
  <c r="T117" i="16" s="1"/>
  <c r="Q53" i="16"/>
  <c r="T53" i="16" s="1"/>
  <c r="S216" i="16"/>
  <c r="S145" i="16"/>
  <c r="S154" i="16"/>
  <c r="S61" i="16"/>
  <c r="S23" i="16"/>
  <c r="S142" i="16"/>
  <c r="S100" i="16"/>
  <c r="S36" i="16"/>
  <c r="S204" i="16"/>
  <c r="Q162" i="16"/>
  <c r="T162" i="16" s="1"/>
  <c r="S189" i="16"/>
  <c r="S165" i="16"/>
  <c r="S224" i="16"/>
  <c r="S6" i="16"/>
  <c r="S158" i="16"/>
  <c r="S65" i="16"/>
  <c r="S197" i="16"/>
  <c r="Q106" i="16"/>
  <c r="T106" i="16" s="1"/>
  <c r="S47" i="16"/>
  <c r="S122" i="16"/>
  <c r="S93" i="16"/>
  <c r="S29" i="16"/>
  <c r="S196" i="16"/>
  <c r="Q174" i="16"/>
  <c r="T174" i="16" s="1"/>
  <c r="S59" i="16"/>
  <c r="S234" i="16"/>
  <c r="U234" i="16" s="1"/>
  <c r="Q195" i="16"/>
  <c r="T195" i="16" s="1"/>
  <c r="Q203" i="16"/>
  <c r="T203" i="16" s="1"/>
  <c r="S79" i="16"/>
  <c r="S130" i="16"/>
  <c r="S10" i="16"/>
  <c r="S99" i="16"/>
  <c r="Q101" i="16"/>
  <c r="T101" i="16" s="1"/>
  <c r="Q37" i="16"/>
  <c r="T37" i="16" s="1"/>
  <c r="Q227" i="16"/>
  <c r="T227" i="16" s="1"/>
  <c r="Q14" i="16"/>
  <c r="T14" i="16" s="1"/>
  <c r="Q184" i="16"/>
  <c r="T184" i="16" s="1"/>
  <c r="S221" i="16"/>
  <c r="Q144" i="16"/>
  <c r="T144" i="16" s="1"/>
  <c r="S214" i="16"/>
  <c r="U214" i="16" s="1"/>
  <c r="Q26" i="16"/>
  <c r="T26" i="16" s="1"/>
  <c r="Q115" i="16"/>
  <c r="T115" i="16" s="1"/>
  <c r="S96" i="16"/>
  <c r="S32" i="16"/>
  <c r="Q179" i="16"/>
  <c r="T179" i="16" s="1"/>
  <c r="Q187" i="16"/>
  <c r="T187" i="16" s="1"/>
  <c r="Q232" i="16"/>
  <c r="T232" i="16" s="1"/>
  <c r="S209" i="16"/>
  <c r="S63" i="16"/>
  <c r="S91" i="16"/>
  <c r="Q97" i="16"/>
  <c r="T97" i="16" s="1"/>
  <c r="Q33" i="16"/>
  <c r="T33" i="16" s="1"/>
  <c r="S84" i="16"/>
  <c r="S20" i="16"/>
  <c r="S406" i="16"/>
  <c r="S870" i="16"/>
  <c r="S540" i="16"/>
  <c r="S591" i="16"/>
  <c r="S395" i="16"/>
  <c r="S285" i="16"/>
  <c r="U285" i="16" s="1"/>
  <c r="Q229" i="16"/>
  <c r="T229" i="16" s="1"/>
  <c r="Q222" i="16"/>
  <c r="T222" i="16" s="1"/>
  <c r="Q146" i="16"/>
  <c r="T146" i="16" s="1"/>
  <c r="Q123" i="16"/>
  <c r="T123" i="16" s="1"/>
  <c r="Q104" i="16"/>
  <c r="T104" i="16" s="1"/>
  <c r="Q40" i="16"/>
  <c r="T40" i="16" s="1"/>
  <c r="Q55" i="16"/>
  <c r="T55" i="16" s="1"/>
  <c r="S878" i="16"/>
  <c r="S556" i="16"/>
  <c r="U556" i="16" s="1"/>
  <c r="S653" i="16"/>
  <c r="U653" i="16" s="1"/>
  <c r="S263" i="16"/>
  <c r="S599" i="16"/>
  <c r="U599" i="16" s="1"/>
  <c r="S516" i="16"/>
  <c r="U516" i="16" s="1"/>
  <c r="S388" i="16"/>
  <c r="S260" i="16"/>
  <c r="S421" i="16"/>
  <c r="U421" i="16" s="1"/>
  <c r="Q237" i="16"/>
  <c r="T237" i="16" s="1"/>
  <c r="Q230" i="16"/>
  <c r="T230" i="16" s="1"/>
  <c r="Q154" i="16"/>
  <c r="T154" i="16" s="1"/>
  <c r="Q131" i="16"/>
  <c r="T131" i="16" s="1"/>
  <c r="Q112" i="16"/>
  <c r="T112" i="16" s="1"/>
  <c r="Q48" i="16"/>
  <c r="T48" i="16" s="1"/>
  <c r="S986" i="16"/>
  <c r="U986" i="16" s="1"/>
  <c r="S366" i="16"/>
  <c r="U366" i="16" s="1"/>
  <c r="S646" i="16"/>
  <c r="S783" i="16"/>
  <c r="U783" i="16" s="1"/>
  <c r="S904" i="16"/>
  <c r="U904" i="16" s="1"/>
  <c r="S458" i="16"/>
  <c r="S693" i="16"/>
  <c r="U693" i="16" s="1"/>
  <c r="S390" i="16"/>
  <c r="U390" i="16" s="1"/>
  <c r="S738" i="16"/>
  <c r="S530" i="16"/>
  <c r="U530" i="16" s="1"/>
  <c r="S240" i="16"/>
  <c r="S440" i="16"/>
  <c r="S312" i="16"/>
  <c r="U312" i="16" s="1"/>
  <c r="S152" i="16"/>
  <c r="U152" i="16" s="1"/>
  <c r="S218" i="16"/>
  <c r="Q121" i="16"/>
  <c r="T121" i="16" s="1"/>
  <c r="S822" i="16"/>
  <c r="S694" i="16"/>
  <c r="S597" i="16"/>
  <c r="S407" i="16"/>
  <c r="S164" i="16"/>
  <c r="U164" i="16" s="1"/>
  <c r="S493" i="16"/>
  <c r="Q231" i="16"/>
  <c r="T231" i="16" s="1"/>
  <c r="Q7" i="16"/>
  <c r="T7" i="16" s="1"/>
  <c r="S139" i="16"/>
  <c r="Q35" i="16"/>
  <c r="T35" i="16" s="1"/>
  <c r="S69" i="16"/>
  <c r="S5" i="16"/>
  <c r="S669" i="16"/>
  <c r="U669" i="16" s="1"/>
  <c r="S615" i="16"/>
  <c r="U615" i="16" s="1"/>
  <c r="S443" i="16"/>
  <c r="Q71" i="16"/>
  <c r="T71" i="16" s="1"/>
  <c r="S147" i="16"/>
  <c r="S77" i="16"/>
  <c r="U77" i="16" s="1"/>
  <c r="S13" i="16"/>
  <c r="S876" i="16"/>
  <c r="S811" i="16"/>
  <c r="U811" i="16" s="1"/>
  <c r="S550" i="16"/>
  <c r="S616" i="16"/>
  <c r="S837" i="16"/>
  <c r="S709" i="16"/>
  <c r="S690" i="16"/>
  <c r="S338" i="16"/>
  <c r="S593" i="16"/>
  <c r="S667" i="16"/>
  <c r="S539" i="16"/>
  <c r="U539" i="16" s="1"/>
  <c r="S291" i="16"/>
  <c r="S456" i="16"/>
  <c r="S328" i="16"/>
  <c r="U328" i="16" s="1"/>
  <c r="S148" i="16"/>
  <c r="Q153" i="16"/>
  <c r="T153" i="16" s="1"/>
  <c r="Q27" i="16"/>
  <c r="T27" i="16" s="1"/>
  <c r="S902" i="16"/>
  <c r="U902" i="16" s="1"/>
  <c r="S774" i="16"/>
  <c r="S604" i="16"/>
  <c r="U604" i="16" s="1"/>
  <c r="S677" i="16"/>
  <c r="S559" i="16"/>
  <c r="Q125" i="16"/>
  <c r="T125" i="16" s="1"/>
  <c r="Q15" i="16"/>
  <c r="T15" i="16" s="1"/>
  <c r="S155" i="16"/>
  <c r="Q67" i="16"/>
  <c r="T67" i="16" s="1"/>
  <c r="S85" i="16"/>
  <c r="U85" i="16" s="1"/>
  <c r="S21" i="16"/>
  <c r="S554" i="16"/>
  <c r="S620" i="16"/>
  <c r="S173" i="16"/>
  <c r="S631" i="16"/>
  <c r="S156" i="16"/>
  <c r="S223" i="16"/>
  <c r="S517" i="16"/>
  <c r="S261" i="16"/>
  <c r="Q205" i="16"/>
  <c r="T205" i="16" s="1"/>
  <c r="Q198" i="16"/>
  <c r="T198" i="16" s="1"/>
  <c r="Q122" i="16"/>
  <c r="T122" i="16" s="1"/>
  <c r="Q163" i="16"/>
  <c r="T163" i="16" s="1"/>
  <c r="Q80" i="16"/>
  <c r="T80" i="16" s="1"/>
  <c r="Q16" i="16"/>
  <c r="T16" i="16" s="1"/>
  <c r="S632" i="16"/>
  <c r="S843" i="16"/>
  <c r="S582" i="16"/>
  <c r="U582" i="16" s="1"/>
  <c r="S687" i="16"/>
  <c r="S840" i="16"/>
  <c r="S853" i="16"/>
  <c r="S725" i="16"/>
  <c r="U725" i="16" s="1"/>
  <c r="S518" i="16"/>
  <c r="U518" i="16" s="1"/>
  <c r="S596" i="16"/>
  <c r="S673" i="16"/>
  <c r="U673" i="16" s="1"/>
  <c r="S545" i="16"/>
  <c r="U545" i="16" s="1"/>
  <c r="S619" i="16"/>
  <c r="U619" i="16" s="1"/>
  <c r="S199" i="16"/>
  <c r="S505" i="16"/>
  <c r="S377" i="16"/>
  <c r="Q186" i="16"/>
  <c r="T186" i="16" s="1"/>
  <c r="Q151" i="16"/>
  <c r="T151" i="16" s="1"/>
  <c r="Q68" i="16"/>
  <c r="T68" i="16" s="1"/>
  <c r="Q175" i="16"/>
  <c r="T175" i="16" s="1"/>
  <c r="Q128" i="16"/>
  <c r="T128" i="16" s="1"/>
  <c r="Q10" i="16"/>
  <c r="T10" i="16" s="1"/>
  <c r="S14" i="16"/>
  <c r="S184" i="16"/>
  <c r="S26" i="16"/>
  <c r="S115" i="16"/>
  <c r="Q109" i="16"/>
  <c r="T109" i="16" s="1"/>
  <c r="Q45" i="16"/>
  <c r="T45" i="16" s="1"/>
  <c r="S232" i="16"/>
  <c r="U232" i="16" s="1"/>
  <c r="S169" i="16"/>
  <c r="U169" i="16" s="1"/>
  <c r="Q120" i="16"/>
  <c r="T120" i="16" s="1"/>
  <c r="S97" i="16"/>
  <c r="S33" i="16"/>
  <c r="S934" i="16"/>
  <c r="S668" i="16"/>
  <c r="S581" i="16"/>
  <c r="S655" i="16"/>
  <c r="U655" i="16" s="1"/>
  <c r="S523" i="16"/>
  <c r="S123" i="16"/>
  <c r="S814" i="16"/>
  <c r="U814" i="16" s="1"/>
  <c r="S322" i="16"/>
  <c r="S589" i="16"/>
  <c r="S663" i="16"/>
  <c r="S535" i="16"/>
  <c r="S237" i="16"/>
  <c r="S131" i="16"/>
  <c r="U131" i="16" s="1"/>
  <c r="S815" i="16"/>
  <c r="S979" i="16"/>
  <c r="S779" i="16"/>
  <c r="S776" i="16"/>
  <c r="U776" i="16" s="1"/>
  <c r="Q23" i="16"/>
  <c r="T23" i="16" s="1"/>
  <c r="S757" i="16"/>
  <c r="S930" i="16"/>
  <c r="S660" i="16"/>
  <c r="U660" i="16" s="1"/>
  <c r="S367" i="16"/>
  <c r="Q240" i="16"/>
  <c r="T240" i="16" s="1"/>
  <c r="S587" i="16"/>
  <c r="S504" i="16"/>
  <c r="S409" i="16"/>
  <c r="S281" i="16"/>
  <c r="Q225" i="16"/>
  <c r="T225" i="16" s="1"/>
  <c r="Q218" i="16"/>
  <c r="T218" i="16" s="1"/>
  <c r="Q142" i="16"/>
  <c r="T142" i="16" s="1"/>
  <c r="Q119" i="16"/>
  <c r="T119" i="16" s="1"/>
  <c r="Q204" i="16"/>
  <c r="T204" i="16" s="1"/>
  <c r="S886" i="16"/>
  <c r="S758" i="16"/>
  <c r="U758" i="16" s="1"/>
  <c r="S533" i="16"/>
  <c r="S607" i="16"/>
  <c r="U607" i="16" s="1"/>
  <c r="S427" i="16"/>
  <c r="S524" i="16"/>
  <c r="Q181" i="16"/>
  <c r="T181" i="16" s="1"/>
  <c r="Q139" i="16"/>
  <c r="T139" i="16" s="1"/>
  <c r="Q56" i="16"/>
  <c r="T56" i="16" s="1"/>
  <c r="S246" i="16"/>
  <c r="S830" i="16"/>
  <c r="S386" i="16"/>
  <c r="S605" i="16"/>
  <c r="S679" i="16"/>
  <c r="S468" i="16"/>
  <c r="Q189" i="16"/>
  <c r="T189" i="16" s="1"/>
  <c r="Q182" i="16"/>
  <c r="T182" i="16" s="1"/>
  <c r="Q170" i="16"/>
  <c r="T170" i="16" s="1"/>
  <c r="Q147" i="16"/>
  <c r="T147" i="16" s="1"/>
  <c r="Q64" i="16"/>
  <c r="T64" i="16" s="1"/>
  <c r="S568" i="16"/>
  <c r="S430" i="16"/>
  <c r="U430" i="16" s="1"/>
  <c r="S939" i="16"/>
  <c r="S522" i="16"/>
  <c r="S901" i="16"/>
  <c r="S626" i="16"/>
  <c r="U626" i="16" s="1"/>
  <c r="Q165" i="16"/>
  <c r="T165" i="16" s="1"/>
  <c r="S882" i="16"/>
  <c r="S754" i="16"/>
  <c r="S527" i="16"/>
  <c r="S392" i="16"/>
  <c r="S297" i="16"/>
  <c r="Q241" i="16"/>
  <c r="T241" i="16" s="1"/>
  <c r="Q177" i="16"/>
  <c r="T177" i="16" s="1"/>
  <c r="Q158" i="16"/>
  <c r="T158" i="16" s="1"/>
  <c r="Q135" i="16"/>
  <c r="T135" i="16" s="1"/>
  <c r="S838" i="16"/>
  <c r="U838" i="16" s="1"/>
  <c r="S710" i="16"/>
  <c r="U710" i="16" s="1"/>
  <c r="S418" i="16"/>
  <c r="S509" i="16"/>
  <c r="Q197" i="16"/>
  <c r="T197" i="16" s="1"/>
  <c r="Q190" i="16"/>
  <c r="T190" i="16" s="1"/>
  <c r="Q155" i="16"/>
  <c r="T155" i="16" s="1"/>
  <c r="Q72" i="16"/>
  <c r="T72" i="16" s="1"/>
  <c r="Q8" i="16"/>
  <c r="T8" i="16" s="1"/>
  <c r="S450" i="16"/>
  <c r="U450" i="16" s="1"/>
  <c r="Q173" i="16"/>
  <c r="T173" i="16" s="1"/>
  <c r="S567" i="16"/>
  <c r="Q118" i="16"/>
  <c r="T118" i="16" s="1"/>
  <c r="Q47" i="16"/>
  <c r="T47" i="16" s="1"/>
  <c r="S163" i="16"/>
  <c r="Q196" i="16"/>
  <c r="T196" i="16" s="1"/>
  <c r="S947" i="16"/>
  <c r="S715" i="16"/>
  <c r="U715" i="16" s="1"/>
  <c r="S186" i="16"/>
  <c r="S570" i="16"/>
  <c r="U570" i="16" s="1"/>
  <c r="S918" i="16"/>
  <c r="S636" i="16"/>
  <c r="U636" i="16" s="1"/>
  <c r="Q212" i="16"/>
  <c r="T212" i="16" s="1"/>
  <c r="S195" i="16"/>
  <c r="U195" i="16" s="1"/>
  <c r="S639" i="16"/>
  <c r="U639" i="16" s="1"/>
  <c r="S203" i="16"/>
  <c r="Q130" i="16"/>
  <c r="T130" i="16" s="1"/>
  <c r="S227" i="16"/>
  <c r="U227" i="16" s="1"/>
  <c r="S144" i="16"/>
  <c r="S109" i="16"/>
  <c r="U109" i="16" s="1"/>
  <c r="S45" i="16"/>
  <c r="U45" i="16" s="1"/>
  <c r="S179" i="16"/>
  <c r="S187" i="16"/>
  <c r="Q84" i="16"/>
  <c r="T84" i="16" s="1"/>
  <c r="Q20" i="16"/>
  <c r="T20" i="16" s="1"/>
  <c r="S229" i="16"/>
  <c r="S222" i="16"/>
  <c r="S104" i="16"/>
  <c r="U104" i="16" s="1"/>
  <c r="S40" i="16"/>
  <c r="U40" i="16" s="1"/>
  <c r="S55" i="16"/>
  <c r="U55" i="16" s="1"/>
  <c r="S230" i="16"/>
  <c r="S112" i="16"/>
  <c r="U112" i="16" s="1"/>
  <c r="S48" i="16"/>
  <c r="U48" i="16" s="1"/>
  <c r="S225" i="16"/>
  <c r="U225" i="16" s="1"/>
  <c r="S121" i="16"/>
  <c r="S231" i="16"/>
  <c r="U231" i="16" s="1"/>
  <c r="S7" i="16"/>
  <c r="U7" i="16" s="1"/>
  <c r="S35" i="16"/>
  <c r="S71" i="16"/>
  <c r="S241" i="16"/>
  <c r="S177" i="16"/>
  <c r="S153" i="16"/>
  <c r="S27" i="16"/>
  <c r="S125" i="16"/>
  <c r="S15" i="16"/>
  <c r="S67" i="16"/>
  <c r="U67" i="16" s="1"/>
  <c r="S205" i="16"/>
  <c r="S118" i="16"/>
  <c r="S198" i="16"/>
  <c r="S80" i="16"/>
  <c r="S16" i="16"/>
  <c r="S30" i="16"/>
  <c r="Q70" i="16"/>
  <c r="T70" i="16" s="1"/>
  <c r="Q98" i="16"/>
  <c r="T98" i="16" s="1"/>
  <c r="S151" i="16"/>
  <c r="S81" i="16"/>
  <c r="S17" i="16"/>
  <c r="U406" i="16" l="1"/>
  <c r="U487" i="16"/>
  <c r="U483" i="16"/>
  <c r="U441" i="16"/>
  <c r="U358" i="16"/>
  <c r="U659" i="16"/>
  <c r="U168" i="16"/>
  <c r="U17" i="16"/>
  <c r="U151" i="16"/>
  <c r="U202" i="16"/>
  <c r="U156" i="16"/>
  <c r="U188" i="16"/>
  <c r="U35" i="16"/>
  <c r="U33" i="16"/>
  <c r="U193" i="16"/>
  <c r="U830" i="16"/>
  <c r="U281" i="16"/>
  <c r="U554" i="16"/>
  <c r="U456" i="16"/>
  <c r="U388" i="16"/>
  <c r="U221" i="16"/>
  <c r="U6" i="16"/>
  <c r="U145" i="16"/>
  <c r="U951" i="16"/>
  <c r="U229" i="16"/>
  <c r="U179" i="16"/>
  <c r="U509" i="16"/>
  <c r="U522" i="16"/>
  <c r="U386" i="16"/>
  <c r="U930" i="16"/>
  <c r="U779" i="16"/>
  <c r="U237" i="16"/>
  <c r="U322" i="16"/>
  <c r="U26" i="16"/>
  <c r="U709" i="16"/>
  <c r="U822" i="16"/>
  <c r="U260" i="16"/>
  <c r="U10" i="16"/>
  <c r="U47" i="16"/>
  <c r="U101" i="16"/>
  <c r="U402" i="16"/>
  <c r="U24" i="16"/>
  <c r="U129" i="16"/>
  <c r="U126" i="16"/>
  <c r="U138" i="16"/>
  <c r="U157" i="16"/>
  <c r="U174" i="16"/>
  <c r="U172" i="16"/>
  <c r="U973" i="16"/>
  <c r="U102" i="16"/>
  <c r="U384" i="16"/>
  <c r="U896" i="16"/>
  <c r="U638" i="16"/>
  <c r="U972" i="16"/>
  <c r="U804" i="16"/>
  <c r="U751" i="16"/>
  <c r="U890" i="16"/>
  <c r="U576" i="16"/>
  <c r="U15" i="16"/>
  <c r="U177" i="16"/>
  <c r="U163" i="16"/>
  <c r="U468" i="16"/>
  <c r="U184" i="16"/>
  <c r="U876" i="16"/>
  <c r="U29" i="16"/>
  <c r="U862" i="16"/>
  <c r="U960" i="16"/>
  <c r="U854" i="16"/>
  <c r="U706" i="16"/>
  <c r="U967" i="16"/>
  <c r="U153" i="16"/>
  <c r="U918" i="16"/>
  <c r="U427" i="16"/>
  <c r="U523" i="16"/>
  <c r="U199" i="16"/>
  <c r="U596" i="16"/>
  <c r="U840" i="16"/>
  <c r="U517" i="16"/>
  <c r="U690" i="16"/>
  <c r="U550" i="16"/>
  <c r="U458" i="16"/>
  <c r="U870" i="16"/>
  <c r="U99" i="16"/>
  <c r="U61" i="16"/>
  <c r="U914" i="16"/>
  <c r="U735" i="16"/>
  <c r="U178" i="16"/>
  <c r="U43" i="16"/>
  <c r="U226" i="16"/>
  <c r="U431" i="16"/>
  <c r="U478" i="16"/>
  <c r="U512" i="16"/>
  <c r="U855" i="16"/>
  <c r="U985" i="16"/>
  <c r="U882" i="16"/>
  <c r="U687" i="16"/>
  <c r="U667" i="16"/>
  <c r="U263" i="16"/>
  <c r="U395" i="16"/>
  <c r="U525" i="16"/>
  <c r="U426" i="16"/>
  <c r="U946" i="16"/>
  <c r="U743" i="16"/>
  <c r="U954" i="16"/>
  <c r="U803" i="16"/>
  <c r="U754" i="16"/>
  <c r="U901" i="16"/>
  <c r="U568" i="16"/>
  <c r="U934" i="16"/>
  <c r="U632" i="16"/>
  <c r="U774" i="16"/>
  <c r="U694" i="16"/>
  <c r="U878" i="16"/>
  <c r="U590" i="16"/>
  <c r="U787" i="16"/>
  <c r="U719" i="16"/>
  <c r="U759" i="16"/>
  <c r="U573" i="16"/>
  <c r="U286" i="16"/>
  <c r="U574" i="16"/>
  <c r="U674" i="16"/>
  <c r="U612" i="16"/>
  <c r="U567" i="16"/>
  <c r="U297" i="16"/>
  <c r="U587" i="16"/>
  <c r="U620" i="16"/>
  <c r="U559" i="16"/>
  <c r="U738" i="16"/>
  <c r="U625" i="16"/>
  <c r="U614" i="16"/>
  <c r="U683" i="16"/>
  <c r="U917" i="16"/>
  <c r="U494" i="16"/>
  <c r="U371" i="16"/>
  <c r="U306" i="16"/>
  <c r="U524" i="16"/>
  <c r="U409" i="16"/>
  <c r="U291" i="16"/>
  <c r="U616" i="16"/>
  <c r="U394" i="16"/>
  <c r="U343" i="16"/>
  <c r="U521" i="16"/>
  <c r="U722" i="16"/>
  <c r="U398" i="16"/>
  <c r="U899" i="16"/>
  <c r="U733" i="16"/>
  <c r="U697" i="16"/>
  <c r="U611" i="16"/>
  <c r="U630" i="16"/>
  <c r="U947" i="16"/>
  <c r="U605" i="16"/>
  <c r="U589" i="16"/>
  <c r="U571" i="16"/>
  <c r="U490" i="16"/>
  <c r="U417" i="16"/>
  <c r="U893" i="16"/>
  <c r="U534" i="16"/>
  <c r="U839" i="16"/>
  <c r="U418" i="16"/>
  <c r="U392" i="16"/>
  <c r="U939" i="16"/>
  <c r="U533" i="16"/>
  <c r="U757" i="16"/>
  <c r="U979" i="16"/>
  <c r="U535" i="16"/>
  <c r="U581" i="16"/>
  <c r="U377" i="16"/>
  <c r="U677" i="16"/>
  <c r="U593" i="16"/>
  <c r="U837" i="16"/>
  <c r="U407" i="16"/>
  <c r="U440" i="16"/>
  <c r="U591" i="16"/>
  <c r="U869" i="16"/>
  <c r="U789" i="16"/>
  <c r="U465" i="16"/>
  <c r="U368" i="16"/>
  <c r="U980" i="16"/>
  <c r="U849" i="16"/>
  <c r="U874" i="16"/>
  <c r="U966" i="16"/>
  <c r="U927" i="16"/>
  <c r="U746" i="16"/>
  <c r="U537" i="16"/>
  <c r="U727" i="16"/>
  <c r="U861" i="16"/>
  <c r="U528" i="16"/>
  <c r="U793" i="16"/>
  <c r="U841" i="16"/>
  <c r="U809" i="16"/>
  <c r="U781" i="16"/>
  <c r="U864" i="16"/>
  <c r="U704" i="16"/>
  <c r="U627" i="16"/>
  <c r="U873" i="16"/>
  <c r="U886" i="16"/>
  <c r="U504" i="16"/>
  <c r="U493" i="16"/>
  <c r="U647" i="16"/>
  <c r="U633" i="16"/>
  <c r="U527" i="16"/>
  <c r="U679" i="16"/>
  <c r="U367" i="16"/>
  <c r="U815" i="16"/>
  <c r="U663" i="16"/>
  <c r="U668" i="16"/>
  <c r="U505" i="16"/>
  <c r="U853" i="16"/>
  <c r="U843" i="16"/>
  <c r="U631" i="16"/>
  <c r="U338" i="16"/>
  <c r="U443" i="16"/>
  <c r="U597" i="16"/>
  <c r="U646" i="16"/>
  <c r="U540" i="16"/>
  <c r="U488" i="16"/>
  <c r="U786" i="16"/>
  <c r="U507" i="16"/>
  <c r="U851" i="16"/>
  <c r="U561" i="16"/>
  <c r="U446" i="16"/>
  <c r="U334" i="16"/>
  <c r="U352" i="16"/>
  <c r="U462" i="16"/>
  <c r="U867" i="16"/>
  <c r="U765" i="16"/>
  <c r="U989" i="16"/>
  <c r="U983" i="16"/>
  <c r="U707" i="16"/>
  <c r="U579" i="16"/>
  <c r="U921" i="16"/>
  <c r="U922" i="16"/>
  <c r="U800" i="16"/>
  <c r="U256" i="16"/>
  <c r="U246" i="16"/>
  <c r="U255" i="16"/>
  <c r="U105" i="16"/>
  <c r="U82" i="16"/>
  <c r="U147" i="16"/>
  <c r="U100" i="16"/>
  <c r="U192" i="16"/>
  <c r="U162" i="16"/>
  <c r="U86" i="16"/>
  <c r="U37" i="16"/>
  <c r="U212" i="16"/>
  <c r="U60" i="16"/>
  <c r="U288" i="16"/>
  <c r="U76" i="16"/>
  <c r="U205" i="16"/>
  <c r="U71" i="16"/>
  <c r="U230" i="16"/>
  <c r="U187" i="16"/>
  <c r="U261" i="16"/>
  <c r="U13" i="16"/>
  <c r="U63" i="16"/>
  <c r="U216" i="16"/>
  <c r="U233" i="16"/>
  <c r="U80" i="16"/>
  <c r="U223" i="16"/>
  <c r="U96" i="16"/>
  <c r="U158" i="16"/>
  <c r="U83" i="16"/>
  <c r="U119" i="16"/>
  <c r="U11" i="16"/>
  <c r="U4" i="16"/>
  <c r="U27" i="16"/>
  <c r="U121" i="16"/>
  <c r="U222" i="16"/>
  <c r="U115" i="16"/>
  <c r="U173" i="16"/>
  <c r="U32" i="16"/>
  <c r="U65" i="16"/>
  <c r="U165" i="16"/>
  <c r="U206" i="16"/>
  <c r="U180" i="16"/>
  <c r="U171" i="16"/>
  <c r="U106" i="16"/>
  <c r="U167" i="16"/>
  <c r="U191" i="16"/>
  <c r="U258" i="16"/>
  <c r="U175" i="16"/>
  <c r="U75" i="16"/>
  <c r="U41" i="16"/>
  <c r="U143" i="16"/>
  <c r="U95" i="16"/>
  <c r="U196" i="16"/>
  <c r="U207" i="16"/>
  <c r="U16" i="16"/>
  <c r="U148" i="16"/>
  <c r="U122" i="16"/>
  <c r="U36" i="16"/>
  <c r="U51" i="16"/>
  <c r="U19" i="16"/>
  <c r="U81" i="16"/>
  <c r="U198" i="16"/>
  <c r="U186" i="16"/>
  <c r="U97" i="16"/>
  <c r="U155" i="16"/>
  <c r="U5" i="16"/>
  <c r="U20" i="16"/>
  <c r="U91" i="16"/>
  <c r="U130" i="16"/>
  <c r="U142" i="16"/>
  <c r="U46" i="16"/>
  <c r="U88" i="16"/>
  <c r="U98" i="16"/>
  <c r="U90" i="16"/>
  <c r="U161" i="16"/>
  <c r="U103" i="16"/>
  <c r="U62" i="16"/>
  <c r="U182" i="16"/>
  <c r="U58" i="16"/>
  <c r="U235" i="16"/>
  <c r="U111" i="16"/>
  <c r="U213" i="16"/>
  <c r="U113" i="16"/>
  <c r="U200" i="16"/>
  <c r="U22" i="16"/>
  <c r="U66" i="16"/>
  <c r="U149" i="16"/>
  <c r="U150" i="16"/>
  <c r="U210" i="16"/>
  <c r="U272" i="16"/>
  <c r="U211" i="16"/>
  <c r="U208" i="16"/>
  <c r="U139" i="16"/>
  <c r="U189" i="16"/>
  <c r="U154" i="16"/>
  <c r="U135" i="16"/>
  <c r="U78" i="16"/>
  <c r="U144" i="16"/>
  <c r="U209" i="16"/>
  <c r="U94" i="16"/>
  <c r="U56" i="16"/>
  <c r="U146" i="16"/>
  <c r="U49" i="16"/>
  <c r="U128" i="16"/>
  <c r="U289" i="16"/>
  <c r="U141" i="16"/>
  <c r="U201" i="16"/>
  <c r="U30" i="16"/>
  <c r="U118" i="16"/>
  <c r="U125" i="16"/>
  <c r="U241" i="16"/>
  <c r="U203" i="16"/>
  <c r="U123" i="16"/>
  <c r="U14" i="16"/>
  <c r="U21" i="16"/>
  <c r="U69" i="16"/>
  <c r="U218" i="16"/>
  <c r="U240" i="16"/>
  <c r="U84" i="16"/>
  <c r="U79" i="16"/>
  <c r="U59" i="16"/>
  <c r="U93" i="16"/>
  <c r="U197" i="16"/>
  <c r="U224" i="16"/>
  <c r="U204" i="16"/>
  <c r="U23" i="16"/>
  <c r="U8" i="16"/>
  <c r="U64" i="16"/>
  <c r="U120" i="16"/>
  <c r="U70" i="16"/>
  <c r="U72" i="16"/>
  <c r="U170" i="16"/>
  <c r="U181" i="16"/>
  <c r="U132" i="16"/>
  <c r="U53" i="16"/>
  <c r="U68" i="16"/>
  <c r="U74" i="16"/>
  <c r="U190" i="16"/>
  <c r="U117" i="16"/>
  <c r="U42" i="16"/>
  <c r="U217" i="16"/>
  <c r="U194" i="16"/>
  <c r="S652" i="16"/>
  <c r="U652" i="16" s="1"/>
  <c r="S916" i="16"/>
  <c r="U916" i="16" s="1"/>
  <c r="U608" i="16"/>
  <c r="U938" i="16"/>
  <c r="U544" i="16"/>
  <c r="U903" i="16"/>
  <c r="U956" i="16"/>
  <c r="U891" i="16"/>
  <c r="U729" i="16"/>
  <c r="U937" i="16"/>
  <c r="U685" i="16"/>
  <c r="U794" i="16"/>
  <c r="U791" i="16"/>
  <c r="U739" i="16"/>
  <c r="U771" i="16"/>
  <c r="U971" i="16"/>
  <c r="U931" i="16"/>
  <c r="U711" i="16"/>
  <c r="U984" i="16"/>
  <c r="U717" i="16"/>
  <c r="U978" i="16"/>
  <c r="U953" i="16"/>
  <c r="U897" i="16"/>
  <c r="U965" i="16"/>
  <c r="U676" i="16"/>
  <c r="U767" i="16"/>
  <c r="U887" i="16"/>
  <c r="U883" i="16"/>
  <c r="U547" i="16"/>
  <c r="U833" i="16"/>
  <c r="U529" i="16"/>
  <c r="U990" i="16"/>
  <c r="U944" i="16"/>
  <c r="U819" i="16"/>
  <c r="U970" i="16"/>
  <c r="U859" i="16"/>
  <c r="U905" i="16"/>
  <c r="S760" i="16"/>
  <c r="U760" i="16" s="1"/>
  <c r="S651" i="16"/>
  <c r="U651" i="16" s="1"/>
  <c r="S866" i="16"/>
  <c r="U866" i="16" s="1"/>
  <c r="S583" i="16"/>
  <c r="U583" i="16" s="1"/>
  <c r="S247" i="16"/>
  <c r="U247" i="16" s="1"/>
  <c r="S846" i="16"/>
  <c r="U846" i="16" s="1"/>
  <c r="S770" i="16"/>
  <c r="U770" i="16" s="1"/>
  <c r="S726" i="16"/>
  <c r="U726" i="16" s="1"/>
  <c r="S992" i="16"/>
  <c r="U992" i="16" s="1"/>
  <c r="S543" i="16"/>
  <c r="U543" i="16" s="1"/>
  <c r="S572" i="16"/>
  <c r="U572" i="16" s="1"/>
  <c r="S742" i="16"/>
  <c r="U742" i="16" s="1"/>
  <c r="U801" i="16"/>
  <c r="U656" i="16"/>
  <c r="U700" i="16"/>
  <c r="U832" i="16"/>
  <c r="U511" i="16"/>
  <c r="U929" i="16"/>
  <c r="U942" i="16"/>
  <c r="U941" i="16"/>
  <c r="U580" i="16"/>
  <c r="U807" i="16"/>
  <c r="U881" i="16"/>
  <c r="S548" i="16"/>
  <c r="U548" i="16" s="1"/>
  <c r="S429" i="16"/>
  <c r="U429" i="16" s="1"/>
  <c r="S850" i="16"/>
  <c r="U850" i="16" s="1"/>
  <c r="S585" i="16"/>
  <c r="U585" i="16" s="1"/>
  <c r="S657" i="16"/>
  <c r="U657" i="16" s="1"/>
  <c r="S658" i="16"/>
  <c r="U658" i="16" s="1"/>
  <c r="S976" i="16"/>
  <c r="U976" i="16" s="1"/>
  <c r="U880" i="16"/>
  <c r="U506" i="16"/>
  <c r="S871" i="16"/>
  <c r="U871" i="16" s="1"/>
  <c r="S828" i="16"/>
  <c r="U828" i="16" s="1"/>
  <c r="S510" i="16"/>
  <c r="U510" i="16" s="1"/>
  <c r="S698" i="16"/>
  <c r="U698" i="16" s="1"/>
  <c r="S962" i="16"/>
  <c r="U962" i="16" s="1"/>
  <c r="S692" i="16"/>
  <c r="U692" i="16" s="1"/>
  <c r="S309" i="16"/>
  <c r="U309" i="16" s="1"/>
  <c r="S477" i="16"/>
  <c r="U477" i="16" s="1"/>
  <c r="S326" i="16"/>
  <c r="U326" i="16" s="1"/>
  <c r="U654" i="16"/>
  <c r="S678" i="16"/>
  <c r="U678" i="16" s="1"/>
  <c r="S810" i="16"/>
  <c r="U810" i="16" s="1"/>
  <c r="S872" i="16"/>
  <c r="U872" i="16" s="1"/>
  <c r="S650" i="16"/>
  <c r="U650" i="16" s="1"/>
  <c r="S622" i="16"/>
  <c r="U622" i="16" s="1"/>
  <c r="S664" i="16"/>
  <c r="U664" i="16" s="1"/>
  <c r="U624" i="16"/>
  <c r="S662" i="16"/>
  <c r="U662" i="16" s="1"/>
  <c r="S909" i="16"/>
  <c r="U909" i="16" s="1"/>
  <c r="S961" i="16"/>
  <c r="U961" i="16" s="1"/>
  <c r="S723" i="16"/>
  <c r="U723" i="16" s="1"/>
  <c r="S945" i="16"/>
  <c r="U945" i="16" s="1"/>
  <c r="S613" i="16"/>
  <c r="U613" i="16" s="1"/>
  <c r="S702" i="16"/>
  <c r="U702" i="16" s="1"/>
  <c r="S885" i="16"/>
  <c r="U885" i="16" s="1"/>
  <c r="S541" i="16"/>
  <c r="U541" i="16" s="1"/>
  <c r="S628" i="16"/>
  <c r="U628" i="16" s="1"/>
  <c r="S817" i="16"/>
  <c r="U817" i="16" s="1"/>
  <c r="S623" i="16"/>
  <c r="U623" i="16" s="1"/>
  <c r="S740" i="16"/>
  <c r="U740" i="16" s="1"/>
  <c r="S308" i="16"/>
  <c r="U308" i="16" s="1"/>
  <c r="S560" i="16"/>
  <c r="U560" i="16" s="1"/>
  <c r="U688" i="16"/>
  <c r="S618" i="16"/>
  <c r="S736" i="16"/>
  <c r="S842" i="16"/>
  <c r="U842" i="16" s="1"/>
  <c r="S661" i="16"/>
  <c r="U661" i="16" s="1"/>
  <c r="S718" i="16"/>
  <c r="U718" i="16" s="1"/>
  <c r="S586" i="16"/>
  <c r="U586" i="16" s="1"/>
  <c r="S834" i="16"/>
  <c r="U834" i="16" s="1"/>
  <c r="S672" i="16"/>
  <c r="U672" i="16" s="1"/>
  <c r="S818" i="16"/>
  <c r="U818" i="16" s="1"/>
  <c r="S641" i="16"/>
  <c r="U641" i="16" s="1"/>
  <c r="U753" i="16"/>
  <c r="S594" i="16"/>
  <c r="U594" i="16" s="1"/>
  <c r="U584" i="16"/>
  <c r="S569" i="16"/>
  <c r="U569" i="16" s="1"/>
  <c r="S958" i="16"/>
  <c r="U958" i="16" s="1"/>
  <c r="U813" i="16"/>
  <c r="U913" i="16"/>
  <c r="S734" i="16"/>
  <c r="U734" i="16" s="1"/>
  <c r="S911" i="16"/>
  <c r="U911" i="16" s="1"/>
  <c r="U705" i="16"/>
  <c r="S802" i="16"/>
  <c r="U802" i="16" s="1"/>
  <c r="S1001" i="16"/>
  <c r="U1001" i="16" s="1"/>
  <c r="S852" i="16"/>
  <c r="U852" i="16" s="1"/>
  <c r="S536" i="16"/>
  <c r="U536" i="16" s="1"/>
  <c r="U762" i="16"/>
  <c r="S936" i="16"/>
  <c r="U936" i="16" s="1"/>
  <c r="S712" i="16"/>
  <c r="U712" i="16" s="1"/>
  <c r="S600" i="16"/>
  <c r="U600" i="16" s="1"/>
  <c r="S750" i="16"/>
  <c r="U750" i="16" s="1"/>
  <c r="S782" i="16"/>
  <c r="U782" i="16" s="1"/>
  <c r="S816" i="16"/>
  <c r="U816" i="16" s="1"/>
  <c r="S808" i="16"/>
  <c r="U808" i="16" s="1"/>
  <c r="S777" i="16"/>
  <c r="U777" i="16" s="1"/>
  <c r="S671" i="16"/>
  <c r="U671" i="16" s="1"/>
  <c r="S799" i="16"/>
  <c r="U799" i="16" s="1"/>
  <c r="S907" i="16"/>
  <c r="U907" i="16" s="1"/>
  <c r="S831" i="16"/>
  <c r="U831" i="16" s="1"/>
  <c r="S788" i="16"/>
  <c r="U788" i="16" s="1"/>
  <c r="S686" i="16"/>
  <c r="U686" i="16" s="1"/>
  <c r="S995" i="16"/>
  <c r="U995" i="16" s="1"/>
  <c r="S766" i="16"/>
  <c r="U766" i="16" s="1"/>
  <c r="S601" i="16"/>
  <c r="U601" i="16" s="1"/>
  <c r="S763" i="16"/>
  <c r="U763" i="16" s="1"/>
  <c r="S784" i="16"/>
  <c r="U784" i="16" s="1"/>
  <c r="S716" i="16"/>
  <c r="U716" i="16" s="1"/>
  <c r="S741" i="16"/>
  <c r="U741" i="16" s="1"/>
  <c r="S974" i="16"/>
  <c r="U974" i="16" s="1"/>
  <c r="S755" i="16"/>
  <c r="U755" i="16" s="1"/>
  <c r="U558" i="16"/>
  <c r="U775" i="16"/>
  <c r="S292" i="16"/>
  <c r="U292" i="16" s="1"/>
  <c r="S621" i="16"/>
  <c r="U621" i="16" s="1"/>
  <c r="S532" i="16"/>
  <c r="U532" i="16" s="1"/>
  <c r="S875" i="16"/>
  <c r="U875" i="16" s="1"/>
  <c r="S637" i="16"/>
  <c r="U637" i="16" s="1"/>
  <c r="S933" i="16"/>
  <c r="U933" i="16" s="1"/>
  <c r="S684" i="16"/>
  <c r="U684" i="16" s="1"/>
  <c r="S756" i="16"/>
  <c r="U756" i="16" s="1"/>
  <c r="S643" i="16"/>
  <c r="U552" i="16"/>
  <c r="U836" i="16"/>
  <c r="U845" i="16"/>
  <c r="S827" i="16"/>
  <c r="S617" i="16"/>
  <c r="S732" i="16"/>
  <c r="S796" i="16"/>
  <c r="U796" i="16" s="1"/>
  <c r="S821" i="16"/>
  <c r="U821" i="16" s="1"/>
  <c r="S991" i="16"/>
  <c r="U991" i="16" s="1"/>
  <c r="S910" i="16"/>
  <c r="U910" i="16" s="1"/>
  <c r="S634" i="16"/>
  <c r="U634" i="16" s="1"/>
  <c r="S577" i="16"/>
  <c r="U577" i="16" s="1"/>
  <c r="S564" i="16"/>
  <c r="U564" i="16" s="1"/>
  <c r="S805" i="16"/>
  <c r="U805" i="16" s="1"/>
  <c r="S602" i="16"/>
  <c r="U602" i="16" s="1"/>
  <c r="S773" i="16"/>
  <c r="U773" i="16" s="1"/>
  <c r="S798" i="16"/>
  <c r="U798" i="16" s="1"/>
  <c r="U680" i="16"/>
  <c r="S708" i="16"/>
  <c r="U708" i="16" s="1"/>
  <c r="U778" i="16"/>
  <c r="S724" i="16"/>
  <c r="U724" i="16" s="1"/>
  <c r="S549" i="16"/>
  <c r="U549" i="16" s="1"/>
  <c r="S894" i="16"/>
  <c r="U894" i="16" s="1"/>
  <c r="S515" i="16"/>
  <c r="U515" i="16" s="1"/>
  <c r="S963" i="16"/>
  <c r="U963" i="16" s="1"/>
  <c r="S856" i="16"/>
  <c r="U856" i="16" s="1"/>
  <c r="S546" i="16"/>
  <c r="S848" i="16"/>
  <c r="S977" i="16"/>
  <c r="S925" i="16"/>
  <c r="S895" i="16"/>
  <c r="U895" i="16" s="1"/>
  <c r="S603" i="16"/>
  <c r="U603" i="16" s="1"/>
  <c r="S551" i="16"/>
  <c r="U551" i="16" s="1"/>
  <c r="S752" i="16"/>
  <c r="S858" i="16"/>
  <c r="S764" i="16"/>
  <c r="S542" i="16"/>
  <c r="U542" i="16" s="1"/>
  <c r="S520" i="16"/>
  <c r="U520" i="16" s="1"/>
  <c r="U812" i="16"/>
  <c r="S889" i="16"/>
  <c r="S598" i="16"/>
  <c r="S649" i="16"/>
  <c r="S728" i="16"/>
  <c r="S629" i="16"/>
  <c r="U629" i="16" s="1"/>
  <c r="S898" i="16"/>
  <c r="U898" i="16" s="1"/>
  <c r="S863" i="16"/>
  <c r="U863" i="16" s="1"/>
  <c r="S508" i="16"/>
  <c r="U508" i="16" s="1"/>
  <c r="S555" i="16"/>
  <c r="U555" i="16" s="1"/>
  <c r="S575" i="16"/>
  <c r="U575" i="16" s="1"/>
  <c r="S588" i="16"/>
  <c r="U588" i="16" s="1"/>
  <c r="S519" i="16"/>
  <c r="U519" i="16" s="1"/>
  <c r="S926" i="16"/>
  <c r="U926" i="16" s="1"/>
  <c r="S761" i="16"/>
  <c r="S769" i="16"/>
  <c r="S847" i="16"/>
  <c r="S675" i="16"/>
  <c r="S785" i="16"/>
  <c r="S670" i="16"/>
  <c r="S606" i="16"/>
  <c r="S987" i="16"/>
  <c r="S868" i="16"/>
  <c r="S884" i="16"/>
  <c r="S749" i="16"/>
  <c r="S988" i="16"/>
  <c r="S996" i="16"/>
  <c r="S737" i="16"/>
  <c r="S513" i="16"/>
  <c r="S835" i="16"/>
  <c r="S578" i="16"/>
  <c r="S908" i="16"/>
  <c r="S923" i="16"/>
  <c r="S592" i="16"/>
  <c r="S720" i="16"/>
  <c r="S1003" i="16"/>
  <c r="S563" i="16"/>
  <c r="S714" i="16"/>
  <c r="S919" i="16"/>
  <c r="S865" i="16"/>
  <c r="S968" i="16"/>
  <c r="S730" i="16"/>
  <c r="S691" i="16"/>
  <c r="U959" i="16"/>
  <c r="U825" i="16"/>
  <c r="U610" i="16"/>
  <c r="U879" i="16"/>
  <c r="U526" i="16"/>
  <c r="U994" i="16"/>
  <c r="U648" i="16"/>
  <c r="S932" i="16"/>
  <c r="U932" i="16" s="1"/>
  <c r="S557" i="16"/>
  <c r="U557" i="16" s="1"/>
  <c r="S645" i="16"/>
  <c r="U645" i="16" s="1"/>
  <c r="S609" i="16"/>
  <c r="U609" i="16" s="1"/>
  <c r="S514" i="16"/>
  <c r="U514" i="16" s="1"/>
  <c r="S744" i="16"/>
  <c r="U744" i="16" s="1"/>
  <c r="S565" i="16"/>
  <c r="U565" i="16" s="1"/>
  <c r="U826" i="16"/>
  <c r="U993" i="16"/>
  <c r="U553" i="16"/>
  <c r="U892" i="16"/>
  <c r="U998" i="16"/>
  <c r="U566" i="16"/>
  <c r="U924" i="16"/>
  <c r="U731" i="16"/>
  <c r="U928" i="16"/>
  <c r="U975" i="16"/>
  <c r="U665" i="16"/>
  <c r="U531" i="16"/>
  <c r="U912" i="16"/>
  <c r="S877" i="16"/>
  <c r="S792" i="16"/>
  <c r="S888" i="16"/>
  <c r="S797" i="16"/>
  <c r="S644" i="16"/>
  <c r="S844" i="16"/>
  <c r="S780" i="16"/>
  <c r="S915" i="16"/>
  <c r="S964" i="16"/>
  <c r="S860" i="16"/>
  <c r="S823" i="16"/>
  <c r="S829" i="16"/>
  <c r="S772" i="16"/>
  <c r="S695" i="16"/>
  <c r="S999" i="16"/>
  <c r="S906" i="16"/>
  <c r="S640" i="16"/>
  <c r="S920" i="16"/>
  <c r="S701" i="16"/>
  <c r="S768" i="16"/>
  <c r="S1000" i="16"/>
  <c r="S721" i="16"/>
  <c r="S857" i="16"/>
  <c r="S703" i="16"/>
  <c r="S790" i="16"/>
  <c r="U790" i="16" s="1"/>
  <c r="S747" i="16"/>
  <c r="U747" i="16" s="1"/>
  <c r="U824" i="16"/>
  <c r="U948" i="16"/>
  <c r="U982" i="16"/>
  <c r="U969" i="16"/>
  <c r="U981" i="16"/>
  <c r="S439" i="16"/>
  <c r="U439" i="16" s="1"/>
  <c r="S806" i="16"/>
  <c r="U806" i="16" s="1"/>
  <c r="S538" i="16"/>
  <c r="U538" i="16" s="1"/>
  <c r="S360" i="16"/>
  <c r="U360" i="16" s="1"/>
  <c r="S357" i="16"/>
  <c r="U357" i="16" s="1"/>
  <c r="S469" i="16"/>
  <c r="U469" i="16" s="1"/>
  <c r="S396" i="16"/>
  <c r="U396" i="16" s="1"/>
  <c r="S310" i="16"/>
  <c r="U310" i="16" s="1"/>
  <c r="S364" i="16"/>
  <c r="U364" i="16" s="1"/>
  <c r="S299" i="16"/>
  <c r="U299" i="16" s="1"/>
  <c r="S473" i="16"/>
  <c r="U473" i="16" s="1"/>
  <c r="S248" i="16"/>
  <c r="U248" i="16" s="1"/>
  <c r="S278" i="16"/>
  <c r="U278" i="16" s="1"/>
  <c r="S438" i="16"/>
  <c r="U438" i="16" s="1"/>
  <c r="S491" i="16"/>
  <c r="U491" i="16" s="1"/>
  <c r="S470" i="16"/>
  <c r="U470" i="16" s="1"/>
  <c r="S323" i="16"/>
  <c r="U323" i="16" s="1"/>
  <c r="S455" i="16"/>
  <c r="U455" i="16" s="1"/>
  <c r="S380" i="16"/>
  <c r="U380" i="16" s="1"/>
  <c r="S355" i="16"/>
  <c r="U355" i="16" s="1"/>
  <c r="S374" i="16"/>
  <c r="U374" i="16" s="1"/>
  <c r="S345" i="16"/>
  <c r="U345" i="16" s="1"/>
  <c r="S492" i="16"/>
  <c r="U492" i="16" s="1"/>
  <c r="S376" i="16"/>
  <c r="U376" i="16" s="1"/>
  <c r="S452" i="16"/>
  <c r="U452" i="16" s="1"/>
  <c r="S365" i="16"/>
  <c r="U365" i="16" s="1"/>
  <c r="S397" i="16"/>
  <c r="U397" i="16" s="1"/>
  <c r="S419" i="16"/>
  <c r="U419" i="16" s="1"/>
  <c r="S245" i="16"/>
  <c r="U245" i="16" s="1"/>
  <c r="S461" i="16"/>
  <c r="U461" i="16" s="1"/>
  <c r="S408" i="16"/>
  <c r="U408" i="16" s="1"/>
  <c r="S348" i="16"/>
  <c r="U348" i="16" s="1"/>
  <c r="S301" i="16"/>
  <c r="U301" i="16" s="1"/>
  <c r="S372" i="16"/>
  <c r="U372" i="16" s="1"/>
  <c r="S333" i="16"/>
  <c r="U333" i="16" s="1"/>
  <c r="S424" i="16"/>
  <c r="U424" i="16" s="1"/>
  <c r="S436" i="16"/>
  <c r="U436" i="16" s="1"/>
  <c r="S315" i="16"/>
  <c r="U315" i="16" s="1"/>
  <c r="S489" i="16"/>
  <c r="U489" i="16" s="1"/>
  <c r="S252" i="16"/>
  <c r="U252" i="16" s="1"/>
  <c r="S393" i="16"/>
  <c r="U393" i="16" s="1"/>
  <c r="S313" i="16"/>
  <c r="U313" i="16" s="1"/>
  <c r="S472" i="16"/>
  <c r="U472" i="16" s="1"/>
  <c r="S463" i="16"/>
  <c r="U463" i="16" s="1"/>
  <c r="S253" i="16"/>
  <c r="U253" i="16" s="1"/>
  <c r="S264" i="16"/>
  <c r="U264" i="16" s="1"/>
  <c r="S373" i="16"/>
  <c r="U373" i="16" s="1"/>
  <c r="S274" i="16"/>
  <c r="U274" i="16" s="1"/>
  <c r="S349" i="16"/>
  <c r="U349" i="16" s="1"/>
  <c r="S404" i="16"/>
  <c r="U404" i="16" s="1"/>
  <c r="S503" i="16"/>
  <c r="U503" i="16" s="1"/>
  <c r="S280" i="16"/>
  <c r="U280" i="16" s="1"/>
  <c r="S453" i="16"/>
  <c r="U453" i="16" s="1"/>
  <c r="S423" i="16"/>
  <c r="U423" i="16" s="1"/>
  <c r="S389" i="16"/>
  <c r="U389" i="16" s="1"/>
  <c r="U382" i="16"/>
  <c r="S471" i="16"/>
  <c r="U471" i="16" s="1"/>
  <c r="S325" i="16"/>
  <c r="U325" i="16" s="1"/>
  <c r="S381" i="16"/>
  <c r="U381" i="16" s="1"/>
  <c r="S340" i="16"/>
  <c r="U340" i="16" s="1"/>
  <c r="S290" i="16"/>
  <c r="U290" i="16" s="1"/>
  <c r="S356" i="16"/>
  <c r="U356" i="16" s="1"/>
  <c r="S454" i="16"/>
  <c r="U454" i="16" s="1"/>
  <c r="S411" i="16"/>
  <c r="U411" i="16" s="1"/>
  <c r="S413" i="16"/>
  <c r="U413" i="16" s="1"/>
  <c r="S335" i="16"/>
  <c r="U335" i="16" s="1"/>
  <c r="S359" i="16"/>
  <c r="U359" i="16" s="1"/>
  <c r="S342" i="16"/>
  <c r="U342" i="16" s="1"/>
  <c r="S269" i="16"/>
  <c r="U269" i="16" s="1"/>
  <c r="S329" i="16"/>
  <c r="U329" i="16" s="1"/>
  <c r="S501" i="16"/>
  <c r="U501" i="16" s="1"/>
  <c r="S387" i="16"/>
  <c r="U387" i="16" s="1"/>
  <c r="S451" i="16"/>
  <c r="U451" i="16" s="1"/>
  <c r="S484" i="16"/>
  <c r="U484" i="16" s="1"/>
  <c r="S331" i="16"/>
  <c r="U331" i="16" s="1"/>
  <c r="S276" i="16"/>
  <c r="U276" i="16" s="1"/>
  <c r="S279" i="16"/>
  <c r="U279" i="16" s="1"/>
  <c r="S391" i="16"/>
  <c r="U391" i="16" s="1"/>
  <c r="S244" i="16"/>
  <c r="U244" i="16" s="1"/>
  <c r="S268" i="16"/>
  <c r="U268" i="16" s="1"/>
  <c r="S375" i="16"/>
  <c r="U375" i="16" s="1"/>
  <c r="S249" i="16"/>
  <c r="U249" i="16" s="1"/>
  <c r="S475" i="16"/>
  <c r="U475" i="16" s="1"/>
  <c r="S445" i="16"/>
  <c r="U445" i="16" s="1"/>
  <c r="S259" i="16"/>
  <c r="U259" i="16" s="1"/>
  <c r="S482" i="16"/>
  <c r="U482" i="16" s="1"/>
  <c r="S425" i="16"/>
  <c r="U425" i="16" s="1"/>
  <c r="S324" i="16"/>
  <c r="U324" i="16" s="1"/>
  <c r="S303" i="16"/>
  <c r="U303" i="16" s="1"/>
  <c r="S317" i="16"/>
  <c r="U317" i="16" s="1"/>
  <c r="S311" i="16"/>
  <c r="U311" i="16" s="1"/>
  <c r="S262" i="16"/>
  <c r="U262" i="16" s="1"/>
  <c r="S405" i="16"/>
  <c r="U405" i="16" s="1"/>
  <c r="S254" i="16"/>
  <c r="S250" i="16"/>
  <c r="S347" i="16"/>
  <c r="U347" i="16" s="1"/>
  <c r="S266" i="16"/>
  <c r="U266" i="16" s="1"/>
  <c r="S502" i="16"/>
  <c r="U502" i="16" s="1"/>
  <c r="S327" i="16"/>
  <c r="U327" i="16" s="1"/>
  <c r="S459" i="16"/>
  <c r="U459" i="16" s="1"/>
  <c r="S460" i="16"/>
  <c r="U460" i="16" s="1"/>
  <c r="S363" i="16"/>
  <c r="U363" i="16" s="1"/>
  <c r="S296" i="16"/>
  <c r="U296" i="16" s="1"/>
  <c r="S251" i="16"/>
  <c r="U251" i="16" s="1"/>
  <c r="S265" i="16"/>
  <c r="U265" i="16" s="1"/>
  <c r="S476" i="16"/>
  <c r="U476" i="16" s="1"/>
  <c r="S271" i="16"/>
  <c r="U271" i="16" s="1"/>
  <c r="S267" i="16"/>
  <c r="U267" i="16" s="1"/>
  <c r="S412" i="16"/>
  <c r="U412" i="16" s="1"/>
  <c r="S295" i="16"/>
  <c r="U295" i="16" s="1"/>
  <c r="S332" i="16"/>
  <c r="U332" i="16" s="1"/>
  <c r="U294" i="16"/>
  <c r="U298" i="16"/>
  <c r="U416" i="16"/>
  <c r="U448" i="16"/>
  <c r="U370" i="16"/>
  <c r="U449" i="16"/>
  <c r="U432" i="16"/>
  <c r="U275" i="16"/>
  <c r="U481" i="16"/>
  <c r="U273" i="16"/>
  <c r="U414" i="16"/>
  <c r="U467" i="16"/>
  <c r="U282" i="16"/>
  <c r="U336" i="16"/>
  <c r="U499" i="16"/>
  <c r="U257" i="16"/>
  <c r="U305" i="16"/>
  <c r="U434" i="16"/>
  <c r="U287" i="16"/>
  <c r="U410" i="16"/>
  <c r="U401" i="16"/>
  <c r="U339" i="16"/>
  <c r="U415" i="16"/>
  <c r="S442" i="16"/>
  <c r="U442" i="16" s="1"/>
  <c r="S354" i="16"/>
  <c r="U354" i="16" s="1"/>
  <c r="S293" i="16"/>
  <c r="U293" i="16" s="1"/>
  <c r="S341" i="16"/>
  <c r="U341" i="16" s="1"/>
  <c r="S500" i="16"/>
  <c r="U500" i="16" s="1"/>
  <c r="S399" i="16"/>
  <c r="U399" i="16" s="1"/>
  <c r="S420" i="16"/>
  <c r="U420" i="16" s="1"/>
  <c r="S283" i="16"/>
  <c r="U283" i="16" s="1"/>
  <c r="S444" i="16"/>
  <c r="U444" i="16" s="1"/>
  <c r="S330" i="16"/>
  <c r="U330" i="16" s="1"/>
  <c r="S379" i="16"/>
  <c r="U379" i="16" s="1"/>
  <c r="S428" i="16"/>
  <c r="U428" i="16" s="1"/>
  <c r="U498" i="16"/>
  <c r="S422" i="16"/>
  <c r="S485" i="16"/>
  <c r="U485" i="16" s="1"/>
  <c r="S344" i="16"/>
  <c r="U344" i="16" s="1"/>
  <c r="S361" i="16"/>
  <c r="U361" i="16" s="1"/>
  <c r="S437" i="16"/>
  <c r="U437" i="16" s="1"/>
  <c r="S495" i="16"/>
  <c r="U495" i="16" s="1"/>
  <c r="S277" i="16"/>
  <c r="U277" i="16" s="1"/>
  <c r="S479" i="16"/>
  <c r="S270" i="16"/>
  <c r="S435" i="16"/>
  <c r="S362" i="16"/>
  <c r="S385" i="16"/>
  <c r="S316" i="16"/>
  <c r="U316" i="16" s="1"/>
  <c r="S284" i="16"/>
  <c r="U284" i="16" s="1"/>
  <c r="S300" i="16"/>
  <c r="U300" i="16" s="1"/>
  <c r="S466" i="16"/>
  <c r="U466" i="16" s="1"/>
  <c r="U486" i="16"/>
  <c r="U318" i="16"/>
  <c r="U321" i="16"/>
  <c r="U319" i="16"/>
  <c r="U464" i="16"/>
  <c r="U400" i="16"/>
  <c r="U433" i="16"/>
  <c r="U314" i="16"/>
  <c r="U497" i="16"/>
  <c r="U320" i="16"/>
  <c r="U447" i="16"/>
  <c r="U350" i="16"/>
  <c r="U337" i="16"/>
  <c r="U403" i="16"/>
  <c r="U307" i="16"/>
  <c r="U353" i="16"/>
  <c r="U474" i="16"/>
  <c r="U378" i="16"/>
  <c r="U383" i="16"/>
  <c r="U346" i="16"/>
  <c r="U351" i="16"/>
  <c r="U496" i="16"/>
  <c r="U480" i="16"/>
  <c r="U18" i="16"/>
  <c r="U114" i="16"/>
  <c r="U107" i="16"/>
  <c r="U92" i="16"/>
  <c r="S238" i="16"/>
  <c r="U848" i="16" l="1"/>
  <c r="U730" i="16"/>
  <c r="U865" i="16"/>
  <c r="U714" i="16"/>
  <c r="U1003" i="16"/>
  <c r="U908" i="16"/>
  <c r="U835" i="16"/>
  <c r="U737" i="16"/>
  <c r="U988" i="16"/>
  <c r="U884" i="16"/>
  <c r="U987" i="16"/>
  <c r="U670" i="16"/>
  <c r="U675" i="16"/>
  <c r="U769" i="16"/>
  <c r="U764" i="16"/>
  <c r="U752" i="16"/>
  <c r="U736" i="16"/>
  <c r="U858" i="16"/>
  <c r="U643" i="16"/>
  <c r="U618" i="16"/>
  <c r="U915" i="16"/>
  <c r="U857" i="16"/>
  <c r="U1000" i="16"/>
  <c r="U701" i="16"/>
  <c r="U640" i="16"/>
  <c r="U999" i="16"/>
  <c r="U772" i="16"/>
  <c r="U823" i="16"/>
  <c r="U964" i="16"/>
  <c r="U780" i="16"/>
  <c r="U644" i="16"/>
  <c r="U888" i="16"/>
  <c r="U877" i="16"/>
  <c r="U649" i="16"/>
  <c r="U889" i="16"/>
  <c r="U977" i="16"/>
  <c r="U546" i="16"/>
  <c r="U617" i="16"/>
  <c r="U728" i="16"/>
  <c r="U598" i="16"/>
  <c r="U925" i="16"/>
  <c r="U732" i="16"/>
  <c r="U827" i="16"/>
  <c r="U968" i="16"/>
  <c r="U563" i="16"/>
  <c r="U923" i="16"/>
  <c r="U513" i="16"/>
  <c r="U749" i="16"/>
  <c r="U868" i="16"/>
  <c r="U606" i="16"/>
  <c r="U785" i="16"/>
  <c r="U761" i="16"/>
  <c r="U703" i="16"/>
  <c r="U721" i="16"/>
  <c r="U768" i="16"/>
  <c r="U920" i="16"/>
  <c r="U906" i="16"/>
  <c r="U695" i="16"/>
  <c r="U829" i="16"/>
  <c r="U860" i="16"/>
  <c r="U844" i="16"/>
  <c r="U797" i="16"/>
  <c r="U792" i="16"/>
  <c r="U592" i="16"/>
  <c r="U691" i="16"/>
  <c r="U919" i="16"/>
  <c r="U720" i="16"/>
  <c r="U578" i="16"/>
  <c r="U996" i="16"/>
  <c r="U847" i="16"/>
  <c r="U250" i="16"/>
  <c r="U254" i="16"/>
  <c r="U362" i="16"/>
  <c r="U385" i="16"/>
  <c r="U435" i="16"/>
  <c r="U479" i="16"/>
  <c r="U422" i="16"/>
  <c r="U270" i="16"/>
  <c r="U238" i="16"/>
</calcChain>
</file>

<file path=xl/comments1.xml><?xml version="1.0" encoding="utf-8"?>
<comments xmlns="http://schemas.openxmlformats.org/spreadsheetml/2006/main">
  <authors>
    <author>Author</author>
  </authors>
  <commentList>
    <comment ref="D4" authorId="0">
      <text>
        <r>
          <rPr>
            <b/>
            <sz val="10"/>
            <color indexed="81"/>
            <rFont val="Tahoma"/>
            <family val="2"/>
          </rPr>
          <t>This calculator will help you to choose stop losses and take profit levels.</t>
        </r>
        <r>
          <rPr>
            <sz val="10"/>
            <color indexed="81"/>
            <rFont val="Tahoma"/>
            <family val="2"/>
          </rPr>
          <t xml:space="preserve"> Enter your trade details in the boxes to the left. Enter recent data for your currency pair into the "Input tab". The historical data can be download from Metatrader for free. Use the same time frame that you plan to trade. 
The calculator works out the probability that the stop loss or the take profit will be reached, and which is likely to occur first. </t>
        </r>
        <r>
          <rPr>
            <b/>
            <sz val="10"/>
            <color indexed="81"/>
            <rFont val="Tahoma"/>
            <family val="2"/>
          </rPr>
          <t>The volatility and trending parameters are estimated from the data sample.</t>
        </r>
        <r>
          <rPr>
            <sz val="10"/>
            <color indexed="81"/>
            <rFont val="Tahoma"/>
            <family val="2"/>
          </rPr>
          <t xml:space="preserve"> Choose a market model as follows:
</t>
        </r>
        <r>
          <rPr>
            <b/>
            <sz val="10"/>
            <color indexed="81"/>
            <rFont val="Tahoma"/>
            <family val="2"/>
          </rPr>
          <t>Random walk</t>
        </r>
        <r>
          <rPr>
            <sz val="10"/>
            <color indexed="81"/>
            <rFont val="Tahoma"/>
            <family val="2"/>
          </rPr>
          <t xml:space="preserve"> - the market could move in any direction
</t>
        </r>
        <r>
          <rPr>
            <b/>
            <sz val="10"/>
            <color indexed="81"/>
            <rFont val="Tahoma"/>
            <family val="2"/>
          </rPr>
          <t>Trending</t>
        </r>
        <r>
          <rPr>
            <sz val="10"/>
            <color indexed="81"/>
            <rFont val="Tahoma"/>
            <family val="2"/>
          </rPr>
          <t xml:space="preserve"> - the market will probably continue to trend in the same direction
</t>
        </r>
        <r>
          <rPr>
            <b/>
            <sz val="10"/>
            <color indexed="81"/>
            <rFont val="Tahoma"/>
            <family val="2"/>
          </rPr>
          <t>Anti trending</t>
        </r>
        <r>
          <rPr>
            <sz val="10"/>
            <color indexed="81"/>
            <rFont val="Tahoma"/>
            <family val="2"/>
          </rPr>
          <t xml:space="preserve"> - the current trend is likely to reverse
</t>
        </r>
        <r>
          <rPr>
            <b/>
            <sz val="10"/>
            <color indexed="81"/>
            <rFont val="Tahoma"/>
            <family val="2"/>
          </rPr>
          <t>Choose</t>
        </r>
        <r>
          <rPr>
            <sz val="10"/>
            <color indexed="81"/>
            <rFont val="Tahoma"/>
            <family val="2"/>
          </rPr>
          <t xml:space="preserve">
</t>
        </r>
        <r>
          <rPr>
            <b/>
            <sz val="10"/>
            <color indexed="81"/>
            <rFont val="Tahoma"/>
            <family val="2"/>
          </rPr>
          <t>Compute:</t>
        </r>
        <r>
          <rPr>
            <sz val="10"/>
            <color indexed="81"/>
            <rFont val="Tahoma"/>
            <family val="2"/>
          </rPr>
          <t xml:space="preserve"> To calculate stops/profits based on a target win ratio
</t>
        </r>
        <r>
          <rPr>
            <b/>
            <sz val="10"/>
            <color indexed="81"/>
            <rFont val="Tahoma"/>
            <family val="2"/>
          </rPr>
          <t>Analyze:</t>
        </r>
        <r>
          <rPr>
            <sz val="10"/>
            <color indexed="81"/>
            <rFont val="Tahoma"/>
            <family val="2"/>
          </rPr>
          <t xml:space="preserve"> To check your own stops and take profits</t>
        </r>
      </text>
    </comment>
    <comment ref="N25" authorId="0">
      <text>
        <r>
          <rPr>
            <sz val="9"/>
            <color indexed="81"/>
            <rFont val="Tahoma"/>
            <family val="2"/>
          </rPr>
          <t xml:space="preserve">This chart shows the probability of the trade winning versus losing over time.
</t>
        </r>
      </text>
    </comment>
    <comment ref="G26" authorId="0">
      <text>
        <r>
          <rPr>
            <sz val="9"/>
            <color indexed="81"/>
            <rFont val="Tahoma"/>
            <family val="2"/>
          </rPr>
          <t xml:space="preserve">The chart above shows the likely maximum movement of price above/below the open level over time.  </t>
        </r>
      </text>
    </comment>
    <comment ref="B28" authorId="0">
      <text>
        <r>
          <rPr>
            <sz val="9"/>
            <color indexed="81"/>
            <rFont val="Tahoma"/>
            <family val="2"/>
          </rPr>
          <t>The win ratio is the proportion of winning to losing trades.</t>
        </r>
      </text>
    </comment>
  </commentList>
</comments>
</file>

<file path=xl/sharedStrings.xml><?xml version="1.0" encoding="utf-8"?>
<sst xmlns="http://schemas.openxmlformats.org/spreadsheetml/2006/main" count="10646" uniqueCount="167">
  <si>
    <t>Z = (x-mu)/s</t>
  </si>
  <si>
    <t>TP</t>
  </si>
  <si>
    <t>SL</t>
  </si>
  <si>
    <t>open</t>
  </si>
  <si>
    <t>#</t>
  </si>
  <si>
    <t>point</t>
  </si>
  <si>
    <t>prob</t>
  </si>
  <si>
    <t>p(w)</t>
  </si>
  <si>
    <t>(SL&lt;=Z&lt;=TP)</t>
  </si>
  <si>
    <t>P(win and lose)</t>
  </si>
  <si>
    <t>P(win first)</t>
  </si>
  <si>
    <t>P(lose first)</t>
  </si>
  <si>
    <t>p(l)</t>
  </si>
  <si>
    <t>p(draw)</t>
  </si>
  <si>
    <t>Market</t>
  </si>
  <si>
    <t>Random walk</t>
  </si>
  <si>
    <t>Trending</t>
  </si>
  <si>
    <t>Anti trending</t>
  </si>
  <si>
    <t>Trade direction</t>
  </si>
  <si>
    <t>Direction</t>
  </si>
  <si>
    <t>Buy</t>
  </si>
  <si>
    <t>Sell</t>
  </si>
  <si>
    <t>Time frame</t>
  </si>
  <si>
    <t>Task</t>
  </si>
  <si>
    <t>Win ratio</t>
  </si>
  <si>
    <t>Projected trade time</t>
  </si>
  <si>
    <t>pips</t>
  </si>
  <si>
    <t>Pipvalue</t>
  </si>
  <si>
    <t>Spread</t>
  </si>
  <si>
    <t>pip gain</t>
  </si>
  <si>
    <t>pip loss</t>
  </si>
  <si>
    <t>Target win ratio</t>
  </si>
  <si>
    <t>Estimated win ratio</t>
  </si>
  <si>
    <t>Trade setup</t>
  </si>
  <si>
    <t>Probability trade is open</t>
  </si>
  <si>
    <t>Probability trade wins</t>
  </si>
  <si>
    <t>Probability trade loses</t>
  </si>
  <si>
    <t>Estimation limits +/-</t>
  </si>
  <si>
    <t>Set stop loss at</t>
  </si>
  <si>
    <t>Set take profit at</t>
  </si>
  <si>
    <t>B</t>
  </si>
  <si>
    <t>S</t>
  </si>
  <si>
    <t>Maximals</t>
  </si>
  <si>
    <t xml:space="preserve">Projected SL </t>
  </si>
  <si>
    <t>date</t>
  </si>
  <si>
    <t>time</t>
  </si>
  <si>
    <t>hi</t>
  </si>
  <si>
    <t>lo</t>
  </si>
  <si>
    <t>close</t>
  </si>
  <si>
    <t>vol</t>
  </si>
  <si>
    <t>ret</t>
  </si>
  <si>
    <t>Volatility</t>
  </si>
  <si>
    <t>Days</t>
  </si>
  <si>
    <t>Full</t>
  </si>
  <si>
    <t xml:space="preserve">up </t>
  </si>
  <si>
    <t>down</t>
  </si>
  <si>
    <t>Model vol</t>
  </si>
  <si>
    <t>Vol.</t>
  </si>
  <si>
    <t>Normalized</t>
  </si>
  <si>
    <t>Abs normalized</t>
  </si>
  <si>
    <t>Max risk</t>
  </si>
  <si>
    <t>MN</t>
  </si>
  <si>
    <t>W1</t>
  </si>
  <si>
    <t>D1</t>
  </si>
  <si>
    <t>M1</t>
  </si>
  <si>
    <t>M5</t>
  </si>
  <si>
    <t>M15</t>
  </si>
  <si>
    <t>M30</t>
  </si>
  <si>
    <t>H1</t>
  </si>
  <si>
    <t>H4</t>
  </si>
  <si>
    <t>Minutes</t>
  </si>
  <si>
    <t>Minutes/day</t>
  </si>
  <si>
    <t>Hours</t>
  </si>
  <si>
    <t>Name</t>
  </si>
  <si>
    <t>Weeks</t>
  </si>
  <si>
    <t>Months</t>
  </si>
  <si>
    <t>Time unit</t>
  </si>
  <si>
    <t>Time label</t>
  </si>
  <si>
    <t>x 4 Hours</t>
  </si>
  <si>
    <t>x 5 Minutes</t>
  </si>
  <si>
    <t>x 15 Minutes</t>
  </si>
  <si>
    <t>x 30 Minutes</t>
  </si>
  <si>
    <t>Pip value</t>
  </si>
  <si>
    <t>pipvalue</t>
  </si>
  <si>
    <t>data</t>
  </si>
  <si>
    <t>interval</t>
  </si>
  <si>
    <t>ticks</t>
  </si>
  <si>
    <t>t</t>
  </si>
  <si>
    <t>x</t>
  </si>
  <si>
    <t xml:space="preserve">o </t>
  </si>
  <si>
    <t>h</t>
  </si>
  <si>
    <t>l</t>
  </si>
  <si>
    <t>c</t>
  </si>
  <si>
    <t>Enter trade details</t>
  </si>
  <si>
    <t>Find us</t>
  </si>
  <si>
    <t>forexop</t>
  </si>
  <si>
    <t>fb</t>
  </si>
  <si>
    <t>facebook</t>
  </si>
  <si>
    <t>twitter</t>
  </si>
  <si>
    <t>@forexop</t>
  </si>
  <si>
    <t>Stop loss and take profit calculator</t>
  </si>
  <si>
    <t>Full disclaimer:  http://forexop.com/disclaimer/</t>
  </si>
  <si>
    <t>This software is provided through our website (Forexop.com) for demonstration purposes only. Reproduction is prohibited other than in accordance with the copyright notice, which forms part of these terms and conditions.
Forex, CFDs, options and other leveraged products carry a high degree of risk. They are not suitable for all investors. You should obtain independent financial advice before investing to ensure such products are suitable for your particular circumstances.
This software may describe business strategies, investment ideas, marketing methods and other business advice that, regardless of our own results and experience, may not produce the same results (or any results) for you. 
Forexop.com makes absolutely no guarantee, expressed or implied, that by following the advice or using the software that you will make any money or improve current profits, as there are several factors and variables that come into play regarding any given business.
Primarily, results will depend on the nature of the investment, the market conditions, the experience of the individual, and situations and elements that are beyond your control.
As with any strategy, you assume all risk related to investment and money based on your own discretion and at your own potential expense.
Liability Disclaimer: By using this software, you assume all risks associated with using the advice given, with a full understanding that you, solely, are responsible for anything that may occur as a result of putting this information into action in any way, and regardless of your interpretation of the advice.
Full disclaimer:  http://forexop.com/disclaimer/</t>
  </si>
  <si>
    <t>Disclaimer</t>
  </si>
  <si>
    <t>end</t>
  </si>
  <si>
    <t/>
  </si>
  <si>
    <t>line</t>
  </si>
  <si>
    <t>a</t>
  </si>
  <si>
    <t>b</t>
  </si>
  <si>
    <t>maximal</t>
  </si>
  <si>
    <t>int max</t>
  </si>
  <si>
    <t>days</t>
  </si>
  <si>
    <t>P(Z&gt;=TP)</t>
  </si>
  <si>
    <t>P(Z&lt;=SL)</t>
  </si>
  <si>
    <t>P(SL&lt;=Z&lt;=TP)</t>
  </si>
  <si>
    <t>p(w,l)</t>
  </si>
  <si>
    <t>p(wf)</t>
  </si>
  <si>
    <t>p(lf)</t>
  </si>
  <si>
    <t>p(d)</t>
  </si>
  <si>
    <t>Trade Outcome Probabilities</t>
  </si>
  <si>
    <t>Probability of win</t>
  </si>
  <si>
    <t>Probability of loss</t>
  </si>
  <si>
    <t xml:space="preserve">a </t>
  </si>
  <si>
    <t>Index value</t>
  </si>
  <si>
    <t>Skew</t>
  </si>
  <si>
    <t>mean</t>
  </si>
  <si>
    <t>a'</t>
  </si>
  <si>
    <t>b'</t>
  </si>
  <si>
    <t>Mult</t>
  </si>
  <si>
    <t>Label</t>
  </si>
  <si>
    <t>Projected TP</t>
  </si>
  <si>
    <t>User TP</t>
  </si>
  <si>
    <t>User SL</t>
  </si>
  <si>
    <t xml:space="preserve">User </t>
  </si>
  <si>
    <t>Take profit</t>
  </si>
  <si>
    <t>Stop loss</t>
  </si>
  <si>
    <t>Choose</t>
  </si>
  <si>
    <t>Analyze SL/TP</t>
  </si>
  <si>
    <t>Compute SL/TP</t>
  </si>
  <si>
    <t>Market behavior</t>
  </si>
  <si>
    <t>rows</t>
  </si>
  <si>
    <t>row 1</t>
  </si>
  <si>
    <t>row 2</t>
  </si>
  <si>
    <t>Validation</t>
  </si>
  <si>
    <t>Approx expectation</t>
  </si>
  <si>
    <t>s (SL)</t>
  </si>
  <si>
    <t>s (TP)</t>
  </si>
  <si>
    <t>mu</t>
  </si>
  <si>
    <t>mu.dt</t>
  </si>
  <si>
    <t>TP sign</t>
  </si>
  <si>
    <t>SL sign</t>
  </si>
  <si>
    <t>drift</t>
  </si>
  <si>
    <t>pt</t>
  </si>
  <si>
    <t>SD TP</t>
  </si>
  <si>
    <t>SD SL</t>
  </si>
  <si>
    <t>Expected trade time</t>
  </si>
  <si>
    <t>Set the time frame</t>
  </si>
  <si>
    <t>Data Series title</t>
  </si>
  <si>
    <t>EUR/USD (M5)</t>
  </si>
  <si>
    <t>End date</t>
  </si>
  <si>
    <t>Data points</t>
  </si>
  <si>
    <t>RR</t>
  </si>
  <si>
    <t>Reward : risk</t>
  </si>
  <si>
    <t>error</t>
  </si>
  <si>
    <t>va</t>
  </si>
  <si>
    <t>data limit - values beyond this point will be ignored</t>
  </si>
  <si>
    <t>EURUSD price</t>
  </si>
</sst>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164" formatCode="0.000%"/>
    <numFmt numFmtId="165" formatCode="0.0%"/>
    <numFmt numFmtId="166" formatCode="0.00000"/>
    <numFmt numFmtId="167" formatCode="#,##0.0000"/>
    <numFmt numFmtId="168" formatCode="0.0000"/>
    <numFmt numFmtId="169" formatCode="0.0000%"/>
    <numFmt numFmtId="170" formatCode="0.0"/>
    <numFmt numFmtId="171" formatCode="#,##0.0"/>
    <numFmt numFmtId="172" formatCode="0.0;[Red]\-0.0"/>
    <numFmt numFmtId="173" formatCode="#,##0_ ;[Red]\-#,##0\ "/>
    <numFmt numFmtId="174" formatCode="0.000"/>
    <numFmt numFmtId="175" formatCode="0.000000"/>
    <numFmt numFmtId="176" formatCode="[$-F400]h:mm:ss\ AM/PM"/>
    <numFmt numFmtId="177" formatCode="yyyy\-mm\-dd;@"/>
    <numFmt numFmtId="178" formatCode="#,##0.000"/>
    <numFmt numFmtId="179" formatCode="0.000000000000000000000000000000"/>
  </numFmts>
  <fonts count="35">
    <font>
      <sz val="11"/>
      <color theme="1"/>
      <name val="Calibri"/>
      <family val="2"/>
      <scheme val="minor"/>
    </font>
    <font>
      <b/>
      <sz val="11"/>
      <color theme="1"/>
      <name val="Calibri"/>
      <family val="2"/>
      <scheme val="minor"/>
    </font>
    <font>
      <sz val="16"/>
      <color theme="1"/>
      <name val="Calibri"/>
      <family val="2"/>
      <scheme val="minor"/>
    </font>
    <font>
      <b/>
      <sz val="16"/>
      <color theme="1"/>
      <name val="Calibri"/>
      <family val="2"/>
      <scheme val="minor"/>
    </font>
    <font>
      <sz val="10"/>
      <name val="Arial"/>
      <family val="2"/>
    </font>
    <font>
      <b/>
      <sz val="10"/>
      <color rgb="FFFFC000"/>
      <name val="Arial"/>
      <family val="2"/>
    </font>
    <font>
      <sz val="11"/>
      <color rgb="FFFFC000"/>
      <name val="Calibri"/>
      <family val="2"/>
      <scheme val="minor"/>
    </font>
    <font>
      <sz val="10"/>
      <color rgb="FFFFC000"/>
      <name val="Arial"/>
      <family val="2"/>
    </font>
    <font>
      <sz val="20"/>
      <color theme="1"/>
      <name val="Calibri"/>
      <family val="2"/>
      <scheme val="minor"/>
    </font>
    <font>
      <b/>
      <sz val="16"/>
      <color rgb="FFCC3300"/>
      <name val="Calibri"/>
      <family val="2"/>
      <scheme val="minor"/>
    </font>
    <font>
      <b/>
      <sz val="16"/>
      <color theme="6" tint="-0.249977111117893"/>
      <name val="Calibri"/>
      <family val="2"/>
      <scheme val="minor"/>
    </font>
    <font>
      <sz val="10"/>
      <color indexed="62"/>
      <name val="Arial"/>
      <family val="2"/>
    </font>
    <font>
      <b/>
      <sz val="18"/>
      <color indexed="53"/>
      <name val="Arial"/>
      <family val="2"/>
    </font>
    <font>
      <b/>
      <sz val="10"/>
      <color indexed="53"/>
      <name val="Arial"/>
      <family val="2"/>
    </font>
    <font>
      <b/>
      <sz val="16"/>
      <color theme="0"/>
      <name val="Calibri"/>
      <family val="2"/>
      <scheme val="minor"/>
    </font>
    <font>
      <u/>
      <sz val="10"/>
      <color theme="9"/>
      <name val="Arial"/>
      <family val="2"/>
    </font>
    <font>
      <sz val="9"/>
      <color indexed="81"/>
      <name val="Tahoma"/>
      <family val="2"/>
    </font>
    <font>
      <b/>
      <sz val="16"/>
      <name val="Arial"/>
      <family val="2"/>
    </font>
    <font>
      <b/>
      <sz val="10"/>
      <name val="Arial"/>
      <family val="2"/>
    </font>
    <font>
      <sz val="22"/>
      <name val="Arial"/>
      <family val="2"/>
    </font>
    <font>
      <sz val="10"/>
      <name val="Mangal"/>
      <family val="2"/>
    </font>
    <font>
      <sz val="10"/>
      <color indexed="8"/>
      <name val="Mangal"/>
      <family val="2"/>
    </font>
    <font>
      <sz val="10"/>
      <color indexed="25"/>
      <name val="Mangal"/>
      <family val="2"/>
    </font>
    <font>
      <sz val="10"/>
      <color indexed="17"/>
      <name val="Mangal"/>
      <family val="2"/>
    </font>
    <font>
      <sz val="10"/>
      <color indexed="10"/>
      <name val="Mangal"/>
      <family val="2"/>
    </font>
    <font>
      <b/>
      <sz val="20"/>
      <color theme="1"/>
      <name val="Calibri"/>
      <family val="2"/>
      <scheme val="minor"/>
    </font>
    <font>
      <sz val="11"/>
      <color theme="0"/>
      <name val="Calibri"/>
      <family val="2"/>
      <scheme val="minor"/>
    </font>
    <font>
      <b/>
      <sz val="11"/>
      <color rgb="FFFFC000"/>
      <name val="Calibri"/>
      <family val="2"/>
      <scheme val="minor"/>
    </font>
    <font>
      <sz val="10"/>
      <color indexed="81"/>
      <name val="Tahoma"/>
      <family val="2"/>
    </font>
    <font>
      <b/>
      <sz val="10"/>
      <color indexed="81"/>
      <name val="Tahoma"/>
      <family val="2"/>
    </font>
    <font>
      <i/>
      <sz val="10"/>
      <color rgb="FFFFC000"/>
      <name val="Arial"/>
      <family val="2"/>
    </font>
    <font>
      <b/>
      <sz val="14"/>
      <color theme="1"/>
      <name val="Calibri"/>
      <family val="2"/>
      <scheme val="minor"/>
    </font>
    <font>
      <sz val="16"/>
      <color rgb="FFFF0000"/>
      <name val="Calibri"/>
      <family val="2"/>
      <scheme val="minor"/>
    </font>
    <font>
      <sz val="12"/>
      <color rgb="FFFF0000"/>
      <name val="Calibri"/>
      <family val="2"/>
      <scheme val="minor"/>
    </font>
    <font>
      <b/>
      <sz val="11"/>
      <color rgb="FFFF0000"/>
      <name val="Calibri"/>
      <family val="2"/>
      <scheme val="minor"/>
    </font>
  </fonts>
  <fills count="11">
    <fill>
      <patternFill patternType="none"/>
    </fill>
    <fill>
      <patternFill patternType="gray125"/>
    </fill>
    <fill>
      <patternFill patternType="solid">
        <fgColor rgb="FFFFC000"/>
        <bgColor indexed="64"/>
      </patternFill>
    </fill>
    <fill>
      <patternFill patternType="solid">
        <fgColor theme="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2" tint="-0.89999084444715716"/>
        <bgColor indexed="64"/>
      </patternFill>
    </fill>
    <fill>
      <patternFill patternType="solid">
        <fgColor theme="6" tint="0.79998168889431442"/>
        <bgColor indexed="64"/>
      </patternFill>
    </fill>
    <fill>
      <patternFill patternType="solid">
        <fgColor indexed="8"/>
        <bgColor indexed="58"/>
      </patternFill>
    </fill>
    <fill>
      <patternFill patternType="solid">
        <fgColor indexed="25"/>
        <bgColor indexed="60"/>
      </patternFill>
    </fill>
    <fill>
      <patternFill patternType="solid">
        <fgColor indexed="11"/>
        <bgColor indexed="57"/>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0">
    <xf numFmtId="0" fontId="0" fillId="0" borderId="0"/>
    <xf numFmtId="0" fontId="4" fillId="0" borderId="0"/>
    <xf numFmtId="0" fontId="4" fillId="0" borderId="0"/>
    <xf numFmtId="0" fontId="15" fillId="0" borderId="0" applyNumberFormat="0" applyFill="0" applyBorder="0" applyAlignment="0" applyProtection="0">
      <alignment vertical="top"/>
      <protection locked="0"/>
    </xf>
    <xf numFmtId="0" fontId="20" fillId="9" borderId="0"/>
    <xf numFmtId="0" fontId="20" fillId="10" borderId="0"/>
    <xf numFmtId="0" fontId="21" fillId="0" borderId="0"/>
    <xf numFmtId="0" fontId="22" fillId="0" borderId="0"/>
    <xf numFmtId="0" fontId="23" fillId="0" borderId="0"/>
    <xf numFmtId="0" fontId="24" fillId="0" borderId="0"/>
  </cellStyleXfs>
  <cellXfs count="184">
    <xf numFmtId="0" fontId="0" fillId="0" borderId="0" xfId="0"/>
    <xf numFmtId="0" fontId="5" fillId="3" borderId="0" xfId="1" applyFont="1" applyFill="1" applyProtection="1">
      <protection hidden="1"/>
    </xf>
    <xf numFmtId="172" fontId="5" fillId="3" borderId="0" xfId="1" applyNumberFormat="1" applyFont="1" applyFill="1" applyProtection="1">
      <protection hidden="1"/>
    </xf>
    <xf numFmtId="0" fontId="6" fillId="3" borderId="0" xfId="0" applyFont="1" applyFill="1" applyProtection="1">
      <protection hidden="1"/>
    </xf>
    <xf numFmtId="173" fontId="7" fillId="3" borderId="0" xfId="1" applyNumberFormat="1" applyFont="1" applyFill="1" applyProtection="1">
      <protection hidden="1"/>
    </xf>
    <xf numFmtId="0" fontId="7" fillId="3" borderId="0" xfId="1" applyFont="1" applyFill="1" applyProtection="1">
      <protection hidden="1"/>
    </xf>
    <xf numFmtId="4" fontId="7" fillId="3" borderId="0" xfId="1" applyNumberFormat="1" applyFont="1" applyFill="1" applyProtection="1">
      <protection hidden="1"/>
    </xf>
    <xf numFmtId="0" fontId="7" fillId="3" borderId="0" xfId="1" applyNumberFormat="1" applyFont="1" applyFill="1" applyProtection="1">
      <protection hidden="1"/>
    </xf>
    <xf numFmtId="168" fontId="7" fillId="3" borderId="0" xfId="1" applyNumberFormat="1" applyFont="1" applyFill="1" applyProtection="1">
      <protection hidden="1"/>
    </xf>
    <xf numFmtId="172" fontId="7" fillId="3" borderId="0" xfId="1" applyNumberFormat="1" applyFont="1" applyFill="1" applyProtection="1">
      <protection hidden="1"/>
    </xf>
    <xf numFmtId="0" fontId="7" fillId="3" borderId="0" xfId="1" applyNumberFormat="1" applyFont="1" applyFill="1" applyAlignment="1" applyProtection="1">
      <alignment horizontal="right"/>
      <protection hidden="1"/>
    </xf>
    <xf numFmtId="0" fontId="7" fillId="3" borderId="0" xfId="1" applyFont="1" applyFill="1" applyAlignment="1" applyProtection="1">
      <alignment horizontal="right"/>
      <protection hidden="1"/>
    </xf>
    <xf numFmtId="172" fontId="7" fillId="3" borderId="0" xfId="1" applyNumberFormat="1" applyFont="1" applyFill="1" applyAlignment="1" applyProtection="1">
      <alignment horizontal="right"/>
      <protection hidden="1"/>
    </xf>
    <xf numFmtId="4" fontId="7" fillId="3" borderId="0" xfId="1" applyNumberFormat="1" applyFont="1" applyFill="1" applyAlignment="1" applyProtection="1">
      <alignment horizontal="right"/>
      <protection hidden="1"/>
    </xf>
    <xf numFmtId="0" fontId="4" fillId="4" borderId="0" xfId="1" applyNumberFormat="1" applyFill="1" applyProtection="1">
      <protection hidden="1"/>
    </xf>
    <xf numFmtId="0" fontId="4" fillId="4" borderId="0" xfId="1" applyFill="1" applyProtection="1">
      <protection hidden="1"/>
    </xf>
    <xf numFmtId="167" fontId="4" fillId="4" borderId="0" xfId="1" applyNumberFormat="1" applyFill="1" applyProtection="1">
      <protection hidden="1"/>
    </xf>
    <xf numFmtId="173" fontId="4" fillId="4" borderId="0" xfId="1" applyNumberFormat="1" applyFill="1" applyProtection="1">
      <protection hidden="1"/>
    </xf>
    <xf numFmtId="0" fontId="0" fillId="5" borderId="0" xfId="0" applyFill="1" applyProtection="1">
      <protection hidden="1"/>
    </xf>
    <xf numFmtId="0" fontId="0" fillId="3" borderId="0" xfId="0" applyFill="1" applyProtection="1">
      <protection hidden="1"/>
    </xf>
    <xf numFmtId="0" fontId="4" fillId="3" borderId="0" xfId="1" applyFill="1" applyProtection="1">
      <protection hidden="1"/>
    </xf>
    <xf numFmtId="2" fontId="11" fillId="3" borderId="0" xfId="2" applyNumberFormat="1" applyFont="1" applyFill="1" applyProtection="1">
      <protection hidden="1"/>
    </xf>
    <xf numFmtId="0" fontId="12" fillId="8" borderId="0" xfId="1" applyFont="1" applyFill="1" applyProtection="1">
      <protection hidden="1"/>
    </xf>
    <xf numFmtId="0" fontId="13" fillId="8" borderId="0" xfId="1" applyFont="1" applyFill="1" applyProtection="1">
      <protection hidden="1"/>
    </xf>
    <xf numFmtId="0" fontId="4" fillId="3" borderId="0" xfId="1" applyFill="1" applyAlignment="1" applyProtection="1">
      <alignment vertical="center"/>
      <protection hidden="1"/>
    </xf>
    <xf numFmtId="0" fontId="14" fillId="3" borderId="0" xfId="0" applyFont="1" applyFill="1" applyAlignment="1" applyProtection="1">
      <alignment horizontal="right" vertical="center"/>
      <protection hidden="1"/>
    </xf>
    <xf numFmtId="0" fontId="15" fillId="8" borderId="0" xfId="3" applyFill="1" applyAlignment="1" applyProtection="1">
      <alignment vertical="center"/>
      <protection hidden="1"/>
    </xf>
    <xf numFmtId="0" fontId="13" fillId="3" borderId="0" xfId="1" applyFont="1" applyFill="1" applyAlignment="1" applyProtection="1">
      <alignment horizontal="right" vertical="center"/>
      <protection hidden="1"/>
    </xf>
    <xf numFmtId="0" fontId="15" fillId="3" borderId="0" xfId="3" applyFill="1" applyAlignment="1" applyProtection="1">
      <alignment vertical="center"/>
      <protection hidden="1"/>
    </xf>
    <xf numFmtId="0" fontId="0" fillId="3" borderId="0" xfId="0" applyFill="1" applyAlignment="1" applyProtection="1">
      <alignment vertical="center"/>
      <protection hidden="1"/>
    </xf>
    <xf numFmtId="0" fontId="4" fillId="0" borderId="0" xfId="2" applyProtection="1">
      <protection hidden="1"/>
    </xf>
    <xf numFmtId="0" fontId="17" fillId="0" borderId="0" xfId="2" applyFont="1" applyProtection="1">
      <protection hidden="1"/>
    </xf>
    <xf numFmtId="0" fontId="18" fillId="0" borderId="0" xfId="2" applyFont="1" applyAlignment="1" applyProtection="1">
      <alignment vertical="top" wrapText="1"/>
      <protection hidden="1"/>
    </xf>
    <xf numFmtId="0" fontId="19" fillId="0" borderId="0" xfId="2" applyFont="1" applyProtection="1">
      <protection hidden="1"/>
    </xf>
    <xf numFmtId="0" fontId="0" fillId="0" borderId="0" xfId="0" applyProtection="1">
      <protection hidden="1"/>
    </xf>
    <xf numFmtId="0" fontId="1" fillId="0" borderId="0" xfId="0" applyFont="1" applyProtection="1">
      <protection hidden="1"/>
    </xf>
    <xf numFmtId="4" fontId="0" fillId="0" borderId="0" xfId="0" applyNumberFormat="1" applyProtection="1">
      <protection hidden="1"/>
    </xf>
    <xf numFmtId="3" fontId="0" fillId="0" borderId="0" xfId="0" applyNumberFormat="1" applyProtection="1">
      <protection hidden="1"/>
    </xf>
    <xf numFmtId="0" fontId="8" fillId="5" borderId="0" xfId="0" applyFont="1" applyFill="1" applyProtection="1">
      <protection hidden="1"/>
    </xf>
    <xf numFmtId="0" fontId="2" fillId="5" borderId="2" xfId="0" applyFont="1" applyFill="1" applyBorder="1" applyProtection="1">
      <protection hidden="1"/>
    </xf>
    <xf numFmtId="0" fontId="2" fillId="5" borderId="3" xfId="0" applyFont="1" applyFill="1" applyBorder="1" applyProtection="1">
      <protection hidden="1"/>
    </xf>
    <xf numFmtId="0" fontId="2" fillId="5" borderId="4" xfId="0" applyFont="1" applyFill="1" applyBorder="1" applyProtection="1">
      <protection hidden="1"/>
    </xf>
    <xf numFmtId="0" fontId="2" fillId="5" borderId="5" xfId="0" applyFont="1" applyFill="1" applyBorder="1" applyProtection="1">
      <protection hidden="1"/>
    </xf>
    <xf numFmtId="0" fontId="2" fillId="5" borderId="0" xfId="0" applyFont="1" applyFill="1" applyBorder="1" applyProtection="1">
      <protection hidden="1"/>
    </xf>
    <xf numFmtId="0" fontId="2" fillId="5" borderId="6" xfId="0" applyFont="1" applyFill="1" applyBorder="1" applyProtection="1">
      <protection hidden="1"/>
    </xf>
    <xf numFmtId="0" fontId="2" fillId="5" borderId="7" xfId="0" applyFont="1" applyFill="1" applyBorder="1" applyProtection="1">
      <protection hidden="1"/>
    </xf>
    <xf numFmtId="0" fontId="2" fillId="5" borderId="8" xfId="0" applyFont="1" applyFill="1" applyBorder="1" applyProtection="1">
      <protection hidden="1"/>
    </xf>
    <xf numFmtId="0" fontId="2" fillId="5" borderId="9" xfId="0" applyFont="1" applyFill="1" applyBorder="1" applyProtection="1">
      <protection hidden="1"/>
    </xf>
    <xf numFmtId="0" fontId="3" fillId="5" borderId="2" xfId="0" applyFont="1" applyFill="1" applyBorder="1" applyProtection="1">
      <protection hidden="1"/>
    </xf>
    <xf numFmtId="0" fontId="3" fillId="5" borderId="3" xfId="0" applyFont="1" applyFill="1" applyBorder="1" applyAlignment="1" applyProtection="1">
      <alignment horizontal="right"/>
      <protection hidden="1"/>
    </xf>
    <xf numFmtId="0" fontId="9" fillId="6" borderId="5" xfId="0" applyFont="1" applyFill="1" applyBorder="1" applyProtection="1">
      <protection hidden="1"/>
    </xf>
    <xf numFmtId="166" fontId="9" fillId="6" borderId="0" xfId="0" applyNumberFormat="1" applyFont="1" applyFill="1" applyBorder="1" applyProtection="1">
      <protection hidden="1"/>
    </xf>
    <xf numFmtId="2" fontId="9" fillId="6" borderId="0" xfId="0" applyNumberFormat="1" applyFont="1" applyFill="1" applyBorder="1" applyProtection="1">
      <protection hidden="1"/>
    </xf>
    <xf numFmtId="0" fontId="9" fillId="6" borderId="6" xfId="0" applyFont="1" applyFill="1" applyBorder="1" applyProtection="1">
      <protection hidden="1"/>
    </xf>
    <xf numFmtId="0" fontId="10" fillId="6" borderId="5" xfId="0" applyFont="1" applyFill="1" applyBorder="1" applyProtection="1">
      <protection hidden="1"/>
    </xf>
    <xf numFmtId="166" fontId="10" fillId="6" borderId="0" xfId="0" applyNumberFormat="1" applyFont="1" applyFill="1" applyBorder="1" applyProtection="1">
      <protection hidden="1"/>
    </xf>
    <xf numFmtId="2" fontId="10" fillId="6" borderId="0" xfId="0" applyNumberFormat="1" applyFont="1" applyFill="1" applyBorder="1" applyProtection="1">
      <protection hidden="1"/>
    </xf>
    <xf numFmtId="0" fontId="10" fillId="6" borderId="6" xfId="0" applyFont="1" applyFill="1" applyBorder="1" applyProtection="1">
      <protection hidden="1"/>
    </xf>
    <xf numFmtId="0" fontId="2" fillId="2" borderId="5" xfId="0" applyFont="1" applyFill="1" applyBorder="1" applyProtection="1">
      <protection hidden="1"/>
    </xf>
    <xf numFmtId="0" fontId="2" fillId="2" borderId="0" xfId="0" applyFont="1" applyFill="1" applyBorder="1" applyProtection="1">
      <protection hidden="1"/>
    </xf>
    <xf numFmtId="0" fontId="2" fillId="2" borderId="6" xfId="0" applyFont="1" applyFill="1" applyBorder="1" applyProtection="1">
      <protection hidden="1"/>
    </xf>
    <xf numFmtId="0" fontId="3" fillId="5" borderId="5" xfId="0" applyFont="1" applyFill="1" applyBorder="1" applyProtection="1">
      <protection hidden="1"/>
    </xf>
    <xf numFmtId="170" fontId="3" fillId="5" borderId="0" xfId="0" applyNumberFormat="1" applyFont="1" applyFill="1" applyBorder="1" applyProtection="1">
      <protection hidden="1"/>
    </xf>
    <xf numFmtId="0" fontId="3" fillId="5" borderId="0" xfId="0" applyFont="1" applyFill="1" applyBorder="1" applyProtection="1">
      <protection hidden="1"/>
    </xf>
    <xf numFmtId="0" fontId="3" fillId="5" borderId="6" xfId="0" applyFont="1" applyFill="1" applyBorder="1" applyProtection="1">
      <protection hidden="1"/>
    </xf>
    <xf numFmtId="0" fontId="3" fillId="0" borderId="0" xfId="0" applyFont="1" applyProtection="1">
      <protection hidden="1"/>
    </xf>
    <xf numFmtId="165" fontId="3" fillId="5" borderId="0" xfId="0" applyNumberFormat="1" applyFont="1" applyFill="1" applyBorder="1" applyProtection="1">
      <protection hidden="1"/>
    </xf>
    <xf numFmtId="0" fontId="3" fillId="5" borderId="7" xfId="0" applyFont="1" applyFill="1" applyBorder="1" applyProtection="1">
      <protection hidden="1"/>
    </xf>
    <xf numFmtId="165" fontId="3" fillId="5" borderId="8" xfId="0" applyNumberFormat="1" applyFont="1" applyFill="1" applyBorder="1" applyProtection="1">
      <protection hidden="1"/>
    </xf>
    <xf numFmtId="0" fontId="1" fillId="5" borderId="2" xfId="0" applyFont="1" applyFill="1" applyBorder="1" applyProtection="1">
      <protection hidden="1"/>
    </xf>
    <xf numFmtId="2" fontId="1" fillId="5" borderId="3" xfId="0" applyNumberFormat="1" applyFont="1" applyFill="1" applyBorder="1" applyProtection="1">
      <protection hidden="1"/>
    </xf>
    <xf numFmtId="0" fontId="1" fillId="5" borderId="3" xfId="0" applyFont="1" applyFill="1" applyBorder="1" applyProtection="1">
      <protection hidden="1"/>
    </xf>
    <xf numFmtId="0" fontId="0" fillId="5" borderId="3" xfId="0" applyFill="1" applyBorder="1" applyProtection="1">
      <protection hidden="1"/>
    </xf>
    <xf numFmtId="0" fontId="0" fillId="5" borderId="4" xfId="0" applyFill="1" applyBorder="1" applyProtection="1">
      <protection hidden="1"/>
    </xf>
    <xf numFmtId="0" fontId="1" fillId="5" borderId="4" xfId="0" applyFont="1" applyFill="1" applyBorder="1" applyAlignment="1" applyProtection="1">
      <alignment horizontal="right"/>
      <protection hidden="1"/>
    </xf>
    <xf numFmtId="0" fontId="1" fillId="5" borderId="5" xfId="0" applyFont="1" applyFill="1" applyBorder="1" applyProtection="1">
      <protection hidden="1"/>
    </xf>
    <xf numFmtId="2" fontId="1" fillId="5" borderId="0" xfId="0" applyNumberFormat="1" applyFont="1" applyFill="1" applyBorder="1" applyProtection="1">
      <protection hidden="1"/>
    </xf>
    <xf numFmtId="0" fontId="1" fillId="5" borderId="0" xfId="0" applyFont="1" applyFill="1" applyBorder="1" applyProtection="1">
      <protection hidden="1"/>
    </xf>
    <xf numFmtId="0" fontId="0" fillId="5" borderId="0" xfId="0" applyFill="1" applyBorder="1" applyProtection="1">
      <protection hidden="1"/>
    </xf>
    <xf numFmtId="0" fontId="0" fillId="5" borderId="6" xfId="0" applyFill="1" applyBorder="1" applyProtection="1">
      <protection hidden="1"/>
    </xf>
    <xf numFmtId="0" fontId="1" fillId="5" borderId="6" xfId="0" applyFont="1" applyFill="1" applyBorder="1" applyAlignment="1" applyProtection="1">
      <alignment horizontal="right"/>
      <protection hidden="1"/>
    </xf>
    <xf numFmtId="0" fontId="0" fillId="5" borderId="5" xfId="0" applyFill="1" applyBorder="1" applyProtection="1">
      <protection hidden="1"/>
    </xf>
    <xf numFmtId="168" fontId="0" fillId="5" borderId="0" xfId="0" applyNumberFormat="1" applyFill="1" applyBorder="1" applyProtection="1">
      <protection hidden="1"/>
    </xf>
    <xf numFmtId="0" fontId="1" fillId="5" borderId="7" xfId="0" applyFont="1" applyFill="1" applyBorder="1" applyProtection="1">
      <protection hidden="1"/>
    </xf>
    <xf numFmtId="0" fontId="1" fillId="5" borderId="9" xfId="0" applyFont="1" applyFill="1" applyBorder="1" applyAlignment="1" applyProtection="1">
      <alignment horizontal="right"/>
      <protection hidden="1"/>
    </xf>
    <xf numFmtId="10" fontId="0" fillId="5" borderId="0" xfId="0" applyNumberFormat="1" applyFill="1" applyBorder="1" applyProtection="1">
      <protection hidden="1"/>
    </xf>
    <xf numFmtId="169" fontId="0" fillId="5" borderId="0" xfId="0" applyNumberFormat="1" applyFill="1" applyBorder="1" applyProtection="1">
      <protection hidden="1"/>
    </xf>
    <xf numFmtId="169" fontId="1" fillId="5" borderId="0" xfId="0" applyNumberFormat="1" applyFont="1" applyFill="1" applyBorder="1" applyAlignment="1" applyProtection="1">
      <alignment horizontal="right"/>
      <protection hidden="1"/>
    </xf>
    <xf numFmtId="10" fontId="1" fillId="5" borderId="0" xfId="0" applyNumberFormat="1" applyFont="1" applyFill="1" applyBorder="1" applyAlignment="1" applyProtection="1">
      <alignment horizontal="right"/>
      <protection hidden="1"/>
    </xf>
    <xf numFmtId="0" fontId="0" fillId="5" borderId="6" xfId="0" applyFill="1" applyBorder="1" applyAlignment="1" applyProtection="1">
      <alignment horizontal="right"/>
      <protection hidden="1"/>
    </xf>
    <xf numFmtId="167" fontId="0" fillId="5" borderId="0" xfId="0" applyNumberFormat="1" applyFill="1" applyBorder="1" applyProtection="1">
      <protection hidden="1"/>
    </xf>
    <xf numFmtId="166" fontId="0" fillId="5" borderId="0" xfId="0" applyNumberFormat="1" applyFill="1" applyBorder="1" applyProtection="1">
      <protection hidden="1"/>
    </xf>
    <xf numFmtId="2" fontId="0" fillId="5" borderId="0" xfId="0" applyNumberFormat="1" applyFill="1" applyBorder="1" applyProtection="1">
      <protection hidden="1"/>
    </xf>
    <xf numFmtId="164" fontId="0" fillId="5" borderId="0" xfId="0" applyNumberFormat="1" applyFill="1" applyBorder="1" applyProtection="1">
      <protection hidden="1"/>
    </xf>
    <xf numFmtId="0" fontId="0" fillId="5" borderId="9" xfId="0" applyFill="1" applyBorder="1" applyProtection="1">
      <protection hidden="1"/>
    </xf>
    <xf numFmtId="3" fontId="3" fillId="7" borderId="1" xfId="0" applyNumberFormat="1" applyFont="1" applyFill="1" applyBorder="1" applyProtection="1">
      <protection locked="0"/>
    </xf>
    <xf numFmtId="0" fontId="3" fillId="7" borderId="1" xfId="0" applyFont="1" applyFill="1" applyBorder="1" applyProtection="1">
      <protection locked="0"/>
    </xf>
    <xf numFmtId="0" fontId="3" fillId="7" borderId="1" xfId="0" applyFont="1" applyFill="1" applyBorder="1" applyAlignment="1" applyProtection="1">
      <alignment horizontal="right"/>
      <protection locked="0"/>
    </xf>
    <xf numFmtId="0" fontId="25" fillId="0" borderId="0" xfId="0" applyFont="1" applyProtection="1">
      <protection hidden="1"/>
    </xf>
    <xf numFmtId="0" fontId="8" fillId="0" borderId="0" xfId="0" applyFont="1" applyProtection="1">
      <protection hidden="1"/>
    </xf>
    <xf numFmtId="2" fontId="2" fillId="2" borderId="0" xfId="0" applyNumberFormat="1" applyFont="1" applyFill="1" applyBorder="1" applyProtection="1">
      <protection hidden="1"/>
    </xf>
    <xf numFmtId="2" fontId="0" fillId="0" borderId="0" xfId="0" applyNumberFormat="1" applyProtection="1">
      <protection hidden="1"/>
    </xf>
    <xf numFmtId="170" fontId="0" fillId="0" borderId="0" xfId="0" applyNumberFormat="1" applyProtection="1">
      <protection hidden="1"/>
    </xf>
    <xf numFmtId="9" fontId="6" fillId="3" borderId="0" xfId="0" applyNumberFormat="1" applyFont="1" applyFill="1" applyProtection="1">
      <protection hidden="1"/>
    </xf>
    <xf numFmtId="2" fontId="6" fillId="3" borderId="0" xfId="0" applyNumberFormat="1" applyFont="1" applyFill="1" applyProtection="1">
      <protection hidden="1"/>
    </xf>
    <xf numFmtId="0" fontId="0" fillId="5" borderId="8" xfId="0" applyFill="1" applyBorder="1" applyProtection="1">
      <protection hidden="1"/>
    </xf>
    <xf numFmtId="0" fontId="1" fillId="5" borderId="8" xfId="0" applyFont="1" applyFill="1" applyBorder="1" applyProtection="1">
      <protection hidden="1"/>
    </xf>
    <xf numFmtId="170" fontId="0" fillId="5" borderId="0" xfId="0" applyNumberFormat="1" applyFill="1" applyBorder="1" applyProtection="1">
      <protection hidden="1"/>
    </xf>
    <xf numFmtId="2" fontId="0" fillId="5" borderId="0" xfId="0" applyNumberFormat="1" applyFont="1" applyFill="1" applyBorder="1" applyProtection="1">
      <protection hidden="1"/>
    </xf>
    <xf numFmtId="0" fontId="0" fillId="5" borderId="0" xfId="0" applyFont="1" applyFill="1" applyBorder="1" applyProtection="1">
      <protection hidden="1"/>
    </xf>
    <xf numFmtId="2" fontId="1" fillId="5" borderId="0" xfId="0" applyNumberFormat="1" applyFont="1" applyFill="1" applyBorder="1" applyAlignment="1" applyProtection="1">
      <alignment horizontal="right"/>
      <protection hidden="1"/>
    </xf>
    <xf numFmtId="0" fontId="1" fillId="5" borderId="0" xfId="0" applyFont="1" applyFill="1" applyBorder="1" applyAlignment="1" applyProtection="1">
      <alignment horizontal="right"/>
      <protection hidden="1"/>
    </xf>
    <xf numFmtId="166" fontId="0" fillId="5" borderId="6" xfId="0" applyNumberFormat="1" applyFill="1" applyBorder="1" applyProtection="1">
      <protection hidden="1"/>
    </xf>
    <xf numFmtId="168" fontId="30" fillId="3" borderId="0" xfId="1" applyNumberFormat="1" applyFont="1" applyFill="1" applyProtection="1">
      <protection hidden="1"/>
    </xf>
    <xf numFmtId="10" fontId="3" fillId="7" borderId="10" xfId="0" applyNumberFormat="1" applyFont="1" applyFill="1" applyBorder="1" applyProtection="1">
      <protection locked="0"/>
    </xf>
    <xf numFmtId="0" fontId="0" fillId="5" borderId="2" xfId="0" applyFill="1" applyBorder="1" applyProtection="1">
      <protection hidden="1"/>
    </xf>
    <xf numFmtId="168" fontId="0" fillId="5" borderId="5" xfId="0" applyNumberFormat="1" applyFill="1" applyBorder="1" applyProtection="1">
      <protection hidden="1"/>
    </xf>
    <xf numFmtId="10" fontId="0" fillId="5" borderId="5" xfId="0" applyNumberFormat="1" applyFill="1" applyBorder="1" applyProtection="1">
      <protection hidden="1"/>
    </xf>
    <xf numFmtId="0" fontId="0" fillId="5" borderId="7" xfId="0" applyFill="1" applyBorder="1" applyProtection="1">
      <protection hidden="1"/>
    </xf>
    <xf numFmtId="0" fontId="26" fillId="3" borderId="0" xfId="0" applyFont="1" applyFill="1" applyProtection="1">
      <protection hidden="1"/>
    </xf>
    <xf numFmtId="174" fontId="0" fillId="0" borderId="0" xfId="0" applyNumberFormat="1" applyProtection="1">
      <protection hidden="1"/>
    </xf>
    <xf numFmtId="0" fontId="27" fillId="3" borderId="0" xfId="0" applyFont="1" applyFill="1" applyProtection="1">
      <protection hidden="1"/>
    </xf>
    <xf numFmtId="0" fontId="6" fillId="3" borderId="0" xfId="0" applyFont="1" applyFill="1" applyAlignment="1" applyProtection="1">
      <alignment horizontal="left"/>
      <protection hidden="1"/>
    </xf>
    <xf numFmtId="2" fontId="6" fillId="3" borderId="0" xfId="0" applyNumberFormat="1" applyFont="1" applyFill="1" applyAlignment="1" applyProtection="1">
      <alignment horizontal="left"/>
      <protection hidden="1"/>
    </xf>
    <xf numFmtId="165" fontId="0" fillId="0" borderId="0" xfId="0" applyNumberFormat="1" applyProtection="1">
      <protection hidden="1"/>
    </xf>
    <xf numFmtId="168" fontId="0" fillId="0" borderId="0" xfId="0" applyNumberFormat="1" applyProtection="1">
      <protection hidden="1"/>
    </xf>
    <xf numFmtId="175" fontId="0" fillId="5" borderId="0" xfId="0" applyNumberFormat="1" applyFill="1" applyBorder="1" applyProtection="1">
      <protection hidden="1"/>
    </xf>
    <xf numFmtId="168" fontId="0" fillId="5" borderId="6" xfId="0" applyNumberFormat="1" applyFill="1" applyBorder="1" applyProtection="1">
      <protection hidden="1"/>
    </xf>
    <xf numFmtId="166" fontId="3" fillId="7" borderId="1" xfId="0" applyNumberFormat="1" applyFont="1" applyFill="1" applyBorder="1" applyProtection="1">
      <protection locked="0"/>
    </xf>
    <xf numFmtId="166" fontId="3" fillId="7" borderId="11" xfId="0" applyNumberFormat="1" applyFont="1" applyFill="1" applyBorder="1" applyProtection="1">
      <protection locked="0"/>
    </xf>
    <xf numFmtId="175" fontId="0" fillId="5" borderId="5" xfId="0" applyNumberFormat="1" applyFill="1" applyBorder="1" applyProtection="1">
      <protection hidden="1"/>
    </xf>
    <xf numFmtId="20" fontId="0" fillId="0" borderId="0" xfId="0" applyNumberFormat="1" applyProtection="1">
      <protection hidden="1"/>
    </xf>
    <xf numFmtId="168" fontId="0" fillId="3" borderId="0" xfId="0" applyNumberFormat="1" applyFill="1" applyProtection="1">
      <protection hidden="1"/>
    </xf>
    <xf numFmtId="22" fontId="0" fillId="0" borderId="0" xfId="0" applyNumberFormat="1" applyProtection="1">
      <protection hidden="1"/>
    </xf>
    <xf numFmtId="1" fontId="0" fillId="5" borderId="3" xfId="0" applyNumberFormat="1" applyFill="1" applyBorder="1" applyProtection="1">
      <protection hidden="1"/>
    </xf>
    <xf numFmtId="18" fontId="0" fillId="5" borderId="3" xfId="0" applyNumberFormat="1" applyFill="1" applyBorder="1" applyProtection="1">
      <protection hidden="1"/>
    </xf>
    <xf numFmtId="14" fontId="0" fillId="5" borderId="5" xfId="0" applyNumberFormat="1" applyFill="1" applyBorder="1" applyProtection="1">
      <protection hidden="1"/>
    </xf>
    <xf numFmtId="177" fontId="0" fillId="5" borderId="0" xfId="0" applyNumberFormat="1" applyFill="1" applyBorder="1" applyProtection="1">
      <protection hidden="1"/>
    </xf>
    <xf numFmtId="176" fontId="0" fillId="5" borderId="0" xfId="0" applyNumberFormat="1" applyFill="1" applyBorder="1" applyProtection="1">
      <protection hidden="1"/>
    </xf>
    <xf numFmtId="14" fontId="0" fillId="5" borderId="0" xfId="0" applyNumberFormat="1" applyFill="1" applyBorder="1" applyProtection="1">
      <protection hidden="1"/>
    </xf>
    <xf numFmtId="18" fontId="0" fillId="5" borderId="0" xfId="0" applyNumberFormat="1" applyFill="1" applyBorder="1" applyProtection="1">
      <protection hidden="1"/>
    </xf>
    <xf numFmtId="22" fontId="0" fillId="5" borderId="0" xfId="0" applyNumberFormat="1" applyFill="1" applyBorder="1" applyProtection="1">
      <protection hidden="1"/>
    </xf>
    <xf numFmtId="178" fontId="1" fillId="5" borderId="8" xfId="0" applyNumberFormat="1" applyFont="1" applyFill="1" applyBorder="1" applyProtection="1">
      <protection hidden="1"/>
    </xf>
    <xf numFmtId="167" fontId="0" fillId="0" borderId="0" xfId="0" applyNumberFormat="1" applyProtection="1">
      <protection hidden="1"/>
    </xf>
    <xf numFmtId="166" fontId="0" fillId="0" borderId="0" xfId="0" applyNumberFormat="1" applyProtection="1">
      <protection hidden="1"/>
    </xf>
    <xf numFmtId="1" fontId="0" fillId="0" borderId="0" xfId="0" applyNumberFormat="1" applyProtection="1">
      <protection hidden="1"/>
    </xf>
    <xf numFmtId="170" fontId="0" fillId="5" borderId="5" xfId="0" applyNumberFormat="1" applyFill="1" applyBorder="1" applyProtection="1">
      <protection hidden="1"/>
    </xf>
    <xf numFmtId="0" fontId="0" fillId="5" borderId="7" xfId="0" applyFill="1" applyBorder="1" applyAlignment="1" applyProtection="1">
      <alignment horizontal="left"/>
      <protection hidden="1"/>
    </xf>
    <xf numFmtId="0" fontId="0" fillId="5" borderId="8" xfId="0" applyFill="1" applyBorder="1" applyAlignment="1" applyProtection="1">
      <alignment horizontal="left"/>
      <protection hidden="1"/>
    </xf>
    <xf numFmtId="0" fontId="0" fillId="5" borderId="9" xfId="0" applyFill="1" applyBorder="1" applyAlignment="1" applyProtection="1">
      <alignment horizontal="left"/>
      <protection hidden="1"/>
    </xf>
    <xf numFmtId="10" fontId="6" fillId="3" borderId="0" xfId="0" applyNumberFormat="1" applyFont="1" applyFill="1" applyProtection="1">
      <protection hidden="1"/>
    </xf>
    <xf numFmtId="1" fontId="0" fillId="5" borderId="0" xfId="0" applyNumberFormat="1" applyFont="1" applyFill="1" applyBorder="1" applyProtection="1">
      <protection hidden="1"/>
    </xf>
    <xf numFmtId="2" fontId="0" fillId="5" borderId="2" xfId="0" applyNumberFormat="1" applyFill="1" applyBorder="1" applyProtection="1">
      <protection hidden="1"/>
    </xf>
    <xf numFmtId="2" fontId="0" fillId="5" borderId="3" xfId="0" applyNumberFormat="1" applyFill="1" applyBorder="1" applyProtection="1">
      <protection hidden="1"/>
    </xf>
    <xf numFmtId="9" fontId="0" fillId="0" borderId="0" xfId="0" applyNumberFormat="1" applyProtection="1">
      <protection hidden="1"/>
    </xf>
    <xf numFmtId="166" fontId="0" fillId="5" borderId="0" xfId="0" applyNumberFormat="1" applyFont="1" applyFill="1" applyBorder="1" applyProtection="1">
      <protection hidden="1"/>
    </xf>
    <xf numFmtId="1" fontId="0" fillId="5" borderId="0" xfId="0" applyNumberFormat="1" applyFill="1" applyBorder="1" applyProtection="1">
      <protection hidden="1"/>
    </xf>
    <xf numFmtId="175" fontId="0" fillId="0" borderId="0" xfId="0" applyNumberFormat="1" applyProtection="1">
      <protection hidden="1"/>
    </xf>
    <xf numFmtId="179" fontId="0" fillId="0" borderId="0" xfId="0" applyNumberFormat="1" applyProtection="1">
      <protection hidden="1"/>
    </xf>
    <xf numFmtId="178" fontId="0" fillId="5" borderId="0" xfId="0" applyNumberFormat="1" applyFill="1" applyBorder="1" applyProtection="1">
      <protection hidden="1"/>
    </xf>
    <xf numFmtId="171" fontId="0" fillId="0" borderId="0" xfId="0" applyNumberFormat="1" applyProtection="1">
      <protection hidden="1"/>
    </xf>
    <xf numFmtId="174" fontId="6" fillId="3" borderId="0" xfId="0" applyNumberFormat="1" applyFont="1" applyFill="1" applyProtection="1">
      <protection hidden="1"/>
    </xf>
    <xf numFmtId="0" fontId="1" fillId="5" borderId="6" xfId="0" applyFont="1" applyFill="1" applyBorder="1" applyProtection="1">
      <protection hidden="1"/>
    </xf>
    <xf numFmtId="0" fontId="1" fillId="5" borderId="9" xfId="0" applyFont="1" applyFill="1" applyBorder="1" applyProtection="1">
      <protection hidden="1"/>
    </xf>
    <xf numFmtId="166" fontId="6" fillId="3" borderId="0" xfId="0" applyNumberFormat="1" applyFont="1" applyFill="1" applyProtection="1">
      <protection hidden="1"/>
    </xf>
    <xf numFmtId="0" fontId="0" fillId="0" borderId="0" xfId="0" applyAlignment="1" applyProtection="1">
      <protection hidden="1"/>
    </xf>
    <xf numFmtId="0" fontId="31" fillId="5" borderId="7" xfId="0" applyFont="1" applyFill="1" applyBorder="1" applyProtection="1">
      <protection hidden="1"/>
    </xf>
    <xf numFmtId="0" fontId="31" fillId="5" borderId="8" xfId="0" applyFont="1" applyFill="1" applyBorder="1" applyProtection="1">
      <protection hidden="1"/>
    </xf>
    <xf numFmtId="0" fontId="31" fillId="5" borderId="9" xfId="0" applyFont="1" applyFill="1" applyBorder="1" applyProtection="1">
      <protection hidden="1"/>
    </xf>
    <xf numFmtId="0" fontId="3" fillId="5" borderId="0" xfId="0" applyFont="1" applyFill="1" applyBorder="1" applyAlignment="1" applyProtection="1">
      <alignment horizontal="right"/>
      <protection hidden="1"/>
    </xf>
    <xf numFmtId="0" fontId="32" fillId="5" borderId="0" xfId="0" applyFont="1" applyFill="1" applyBorder="1" applyProtection="1">
      <protection hidden="1"/>
    </xf>
    <xf numFmtId="0" fontId="33" fillId="5" borderId="0" xfId="0" applyFont="1" applyFill="1" applyBorder="1" applyProtection="1">
      <protection hidden="1"/>
    </xf>
    <xf numFmtId="0" fontId="0" fillId="2" borderId="0" xfId="0" applyFont="1" applyFill="1" applyProtection="1">
      <protection hidden="1"/>
    </xf>
    <xf numFmtId="174" fontId="0" fillId="5" borderId="0" xfId="0" applyNumberFormat="1" applyFill="1" applyBorder="1" applyProtection="1">
      <protection hidden="1"/>
    </xf>
    <xf numFmtId="0" fontId="34" fillId="5" borderId="0" xfId="0" applyFont="1" applyFill="1" applyProtection="1">
      <protection hidden="1"/>
    </xf>
    <xf numFmtId="1" fontId="2" fillId="5" borderId="0" xfId="0" applyNumberFormat="1" applyFont="1" applyFill="1" applyBorder="1" applyProtection="1">
      <protection hidden="1"/>
    </xf>
    <xf numFmtId="0" fontId="0" fillId="0" borderId="0" xfId="0" applyNumberFormat="1" applyProtection="1">
      <protection hidden="1"/>
    </xf>
    <xf numFmtId="0" fontId="3" fillId="7" borderId="0" xfId="0" applyFont="1" applyFill="1" applyBorder="1" applyAlignment="1" applyProtection="1">
      <alignment horizontal="right"/>
      <protection hidden="1"/>
    </xf>
    <xf numFmtId="0" fontId="26" fillId="3" borderId="0" xfId="0" applyFont="1" applyFill="1" applyAlignment="1" applyProtection="1">
      <protection hidden="1"/>
    </xf>
    <xf numFmtId="0" fontId="0" fillId="2" borderId="3" xfId="0" applyFont="1" applyFill="1" applyBorder="1" applyAlignment="1" applyProtection="1">
      <protection hidden="1"/>
    </xf>
    <xf numFmtId="0" fontId="0" fillId="0" borderId="3" xfId="0" applyBorder="1" applyAlignment="1"/>
    <xf numFmtId="0" fontId="3" fillId="7" borderId="0" xfId="0" applyFont="1" applyFill="1" applyBorder="1" applyAlignment="1" applyProtection="1">
      <protection hidden="1"/>
    </xf>
    <xf numFmtId="0" fontId="0" fillId="0" borderId="0" xfId="0" applyAlignment="1" applyProtection="1">
      <protection hidden="1"/>
    </xf>
    <xf numFmtId="0" fontId="0" fillId="0" borderId="6" xfId="0" applyBorder="1" applyAlignment="1" applyProtection="1">
      <protection hidden="1"/>
    </xf>
  </cellXfs>
  <cellStyles count="10">
    <cellStyle name="Excel Built-in Normal" xfId="1"/>
    <cellStyle name="Hyperlink" xfId="3" builtinId="8"/>
    <cellStyle name="Normal" xfId="0" builtinId="0"/>
    <cellStyle name="Normal 2" xfId="2"/>
    <cellStyle name="Untitled1" xfId="4"/>
    <cellStyle name="Untitled2" xfId="5"/>
    <cellStyle name="Untitled3" xfId="6"/>
    <cellStyle name="Untitled4" xfId="7"/>
    <cellStyle name="Untitled5" xfId="8"/>
    <cellStyle name="Untitled6" xfId="9"/>
  </cellStyles>
  <dxfs count="13">
    <dxf>
      <fill>
        <patternFill>
          <bgColor rgb="FFFF0000"/>
        </patternFill>
      </fill>
    </dxf>
    <dxf>
      <fill>
        <patternFill>
          <bgColor rgb="FFFF0000"/>
        </patternFill>
      </fill>
    </dxf>
    <dxf>
      <font>
        <condense val="0"/>
        <extend val="0"/>
        <color rgb="FF9C0006"/>
      </font>
      <fill>
        <patternFill>
          <bgColor rgb="FFFFC7CE"/>
        </patternFill>
      </fill>
    </dxf>
    <dxf>
      <font>
        <color rgb="FFFF0000"/>
      </font>
    </dxf>
    <dxf>
      <font>
        <color theme="0" tint="-0.14996795556505021"/>
      </font>
    </dxf>
    <dxf>
      <font>
        <color rgb="FFFF0000"/>
      </font>
    </dxf>
    <dxf>
      <font>
        <color theme="0" tint="-0.14996795556505021"/>
      </font>
    </dxf>
    <dxf>
      <font>
        <color rgb="FFFF0000"/>
      </font>
    </dxf>
    <dxf>
      <font>
        <color theme="0" tint="-0.14996795556505021"/>
      </font>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F9FF0D"/>
      <color rgb="FFCC33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image" Target="../media/image2.png"/></Relationships>
</file>

<file path=xl/charts/_rels/chart2.xml.rels><?xml version="1.0" encoding="UTF-8" standalone="yes"?>
<Relationships xmlns="http://schemas.openxmlformats.org/package/2006/relationships"><Relationship Id="rId1" Type="http://schemas.openxmlformats.org/officeDocument/2006/relationships/image" Target="../media/image2.png"/></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Proc!$G$40</c:f>
          <c:strCache>
            <c:ptCount val="1"/>
            <c:pt idx="0">
              <c:v>Probability Envelope for 65.8% Win Ratio</c:v>
            </c:pt>
          </c:strCache>
        </c:strRef>
      </c:tx>
      <c:layout/>
      <c:overlay val="0"/>
      <c:txPr>
        <a:bodyPr/>
        <a:lstStyle/>
        <a:p>
          <a:pPr>
            <a:defRPr sz="1600" u="none"/>
          </a:pPr>
          <a:endParaRPr lang="en-US"/>
        </a:p>
      </c:txPr>
    </c:title>
    <c:autoTitleDeleted val="0"/>
    <c:plotArea>
      <c:layout/>
      <c:areaChart>
        <c:grouping val="standard"/>
        <c:varyColors val="0"/>
        <c:ser>
          <c:idx val="0"/>
          <c:order val="0"/>
          <c:tx>
            <c:strRef>
              <c:f>Proc!$G$41</c:f>
              <c:strCache>
                <c:ptCount val="1"/>
                <c:pt idx="0">
                  <c:v>56.5% Probability price moves above TP line</c:v>
                </c:pt>
              </c:strCache>
            </c:strRef>
          </c:tx>
          <c:spPr>
            <a:solidFill>
              <a:srgbClr val="9BBB59">
                <a:alpha val="29000"/>
              </a:srgbClr>
            </a:solidFill>
            <a:ln w="9525">
              <a:solidFill>
                <a:schemeClr val="tx1"/>
              </a:solidFill>
            </a:ln>
          </c:spPr>
          <c:cat>
            <c:numRef>
              <c:f>[0]!rTimeEnvelope</c:f>
              <c:numCache>
                <c:formatCode>General</c:formatCode>
                <c:ptCount val="28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numCache>
            </c:numRef>
          </c:cat>
          <c:val>
            <c:numRef>
              <c:f>[0]!rTPEnvelope</c:f>
              <c:numCache>
                <c:formatCode>General</c:formatCode>
                <c:ptCount val="288"/>
                <c:pt idx="0">
                  <c:v>3.9133351467237607</c:v>
                </c:pt>
                <c:pt idx="1">
                  <c:v>7.8266702934475214</c:v>
                </c:pt>
                <c:pt idx="2">
                  <c:v>10.435560391263362</c:v>
                </c:pt>
                <c:pt idx="3">
                  <c:v>11.153340586895043</c:v>
                </c:pt>
                <c:pt idx="4">
                  <c:v>12.522672469516033</c:v>
                </c:pt>
                <c:pt idx="5">
                  <c:v>13.696896626021378</c:v>
                </c:pt>
                <c:pt idx="6">
                  <c:v>14.311625679446896</c:v>
                </c:pt>
                <c:pt idx="7">
                  <c:v>15.639532099308621</c:v>
                </c:pt>
                <c:pt idx="8">
                  <c:v>15.901806310496553</c:v>
                </c:pt>
                <c:pt idx="9">
                  <c:v>17.282167572595863</c:v>
                </c:pt>
                <c:pt idx="10">
                  <c:v>17.347425065996237</c:v>
                </c:pt>
                <c:pt idx="11">
                  <c:v>18.738662576995612</c:v>
                </c:pt>
                <c:pt idx="12">
                  <c:v>18.909123171686907</c:v>
                </c:pt>
                <c:pt idx="13">
                  <c:v>20.064962718588777</c:v>
                </c:pt>
                <c:pt idx="14">
                  <c:v>20.477955262306534</c:v>
                </c:pt>
                <c:pt idx="15">
                  <c:v>21.293210854518215</c:v>
                </c:pt>
                <c:pt idx="16">
                  <c:v>21.8743657111979</c:v>
                </c:pt>
                <c:pt idx="17">
                  <c:v>22.443880632175912</c:v>
                </c:pt>
                <c:pt idx="18">
                  <c:v>23.145545995151057</c:v>
                </c:pt>
                <c:pt idx="19">
                  <c:v>23.530991395635951</c:v>
                </c:pt>
                <c:pt idx="20">
                  <c:v>24.321133023583943</c:v>
                </c:pt>
                <c:pt idx="21">
                  <c:v>24.564666385076311</c:v>
                </c:pt>
                <c:pt idx="22">
                  <c:v>25.42092721791235</c:v>
                </c:pt>
                <c:pt idx="23">
                  <c:v>25.552516616419652</c:v>
                </c:pt>
                <c:pt idx="24">
                  <c:v>26.458818610390018</c:v>
                </c:pt>
                <c:pt idx="25">
                  <c:v>26.500447948052322</c:v>
                </c:pt>
                <c:pt idx="26">
                  <c:v>27.444942164502578</c:v>
                </c:pt>
                <c:pt idx="27">
                  <c:v>27.508505330860093</c:v>
                </c:pt>
                <c:pt idx="28">
                  <c:v>28.386935813874562</c:v>
                </c:pt>
                <c:pt idx="29">
                  <c:v>28.571860589057842</c:v>
                </c:pt>
                <c:pt idx="30">
                  <c:v>29.290712790116757</c:v>
                </c:pt>
                <c:pt idx="31">
                  <c:v>29.57705188888135</c:v>
                </c:pt>
                <c:pt idx="32">
                  <c:v>30.160956262619408</c:v>
                </c:pt>
                <c:pt idx="33">
                  <c:v>30.532833469986393</c:v>
                </c:pt>
                <c:pt idx="34">
                  <c:v>31.001447743987566</c:v>
                </c:pt>
                <c:pt idx="35">
                  <c:v>31.446053048875076</c:v>
                </c:pt>
                <c:pt idx="36">
                  <c:v>31.815291990858185</c:v>
                </c:pt>
                <c:pt idx="37">
                  <c:v>32.32216483200115</c:v>
                </c:pt>
                <c:pt idx="38">
                  <c:v>32.605075229539523</c:v>
                </c:pt>
                <c:pt idx="39">
                  <c:v>33.165582752493464</c:v>
                </c:pt>
                <c:pt idx="40">
                  <c:v>33.37297913645736</c:v>
                </c:pt>
                <c:pt idx="41">
                  <c:v>33.979929530405684</c:v>
                </c:pt>
                <c:pt idx="42">
                  <c:v>34.120864679447138</c:v>
                </c:pt>
                <c:pt idx="43">
                  <c:v>34.768216013942329</c:v>
                </c:pt>
                <c:pt idx="44">
                  <c:v>34.85033494634618</c:v>
                </c:pt>
                <c:pt idx="45">
                  <c:v>35.532972767767589</c:v>
                </c:pt>
                <c:pt idx="46">
                  <c:v>35.562783016633496</c:v>
                </c:pt>
                <c:pt idx="47">
                  <c:v>36.276348268019618</c:v>
                </c:pt>
                <c:pt idx="48">
                  <c:v>36.304547070878762</c:v>
                </c:pt>
                <c:pt idx="49">
                  <c:v>37.000183305208459</c:v>
                </c:pt>
                <c:pt idx="50">
                  <c:v>37.0982404919936</c:v>
                </c:pt>
                <c:pt idx="51">
                  <c:v>37.706068146455635</c:v>
                </c:pt>
                <c:pt idx="52">
                  <c:v>37.867017971592958</c:v>
                </c:pt>
                <c:pt idx="53">
                  <c:v>38.395387010734233</c:v>
                </c:pt>
                <c:pt idx="54">
                  <c:v>38.613149466255514</c:v>
                </c:pt>
                <c:pt idx="55">
                  <c:v>39.069353075808642</c:v>
                </c:pt>
                <c:pt idx="56">
                  <c:v>39.338594573686635</c:v>
                </c:pt>
                <c:pt idx="57">
                  <c:v>39.729036327225522</c:v>
                </c:pt>
                <c:pt idx="58">
                  <c:v>40.045056354956479</c:v>
                </c:pt>
                <c:pt idx="59">
                  <c:v>40.375385931292669</c:v>
                </c:pt>
                <c:pt idx="60">
                  <c:v>40.734024122382259</c:v>
                </c:pt>
                <c:pt idx="61">
                  <c:v>41.009248372551184</c:v>
                </c:pt>
                <c:pt idx="62">
                  <c:v>41.406807767198039</c:v>
                </c:pt>
                <c:pt idx="63">
                  <c:v>41.631382281748216</c:v>
                </c:pt>
                <c:pt idx="64">
                  <c:v>42.064565534190372</c:v>
                </c:pt>
                <c:pt idx="65">
                  <c:v>42.242470653330329</c:v>
                </c:pt>
                <c:pt idx="66">
                  <c:v>42.708326672235565</c:v>
                </c:pt>
                <c:pt idx="67">
                  <c:v>42.843130985633515</c:v>
                </c:pt>
                <c:pt idx="68">
                  <c:v>43.339010042563409</c:v>
                </c:pt>
                <c:pt idx="69">
                  <c:v>43.433923754416924</c:v>
                </c:pt>
                <c:pt idx="70">
                  <c:v>43.957439511770254</c:v>
                </c:pt>
                <c:pt idx="71">
                  <c:v>44.015359538894117</c:v>
                </c:pt>
                <c:pt idx="72">
                  <c:v>44.564356767585579</c:v>
                </c:pt>
                <c:pt idx="73">
                  <c:v>44.587905050418797</c:v>
                </c:pt>
                <c:pt idx="74">
                  <c:v>45.160432053779992</c:v>
                </c:pt>
                <c:pt idx="75">
                  <c:v>45.173097742236372</c:v>
                </c:pt>
                <c:pt idx="76">
                  <c:v>45.7462732135197</c:v>
                </c:pt>
                <c:pt idx="77">
                  <c:v>45.803678845328911</c:v>
                </c:pt>
                <c:pt idx="78">
                  <c:v>46.322433348789097</c:v>
                </c:pt>
                <c:pt idx="79">
                  <c:v>46.421615849948218</c:v>
                </c:pt>
                <c:pt idx="80">
                  <c:v>46.889417340692198</c:v>
                </c:pt>
                <c:pt idx="81">
                  <c:v>47.027667390011196</c:v>
                </c:pt>
                <c:pt idx="82">
                  <c:v>47.44768742675744</c:v>
                </c:pt>
                <c:pt idx="83">
                  <c:v>47.622522242954339</c:v>
                </c:pt>
                <c:pt idx="84">
                  <c:v>47.997667993368786</c:v>
                </c:pt>
                <c:pt idx="85">
                  <c:v>48.206807620813237</c:v>
                </c:pt>
                <c:pt idx="86">
                  <c:v>48.539749711571034</c:v>
                </c:pt>
                <c:pt idx="87">
                  <c:v>48.781096282814495</c:v>
                </c:pt>
                <c:pt idx="88">
                  <c:v>49.074293120858698</c:v>
                </c:pt>
                <c:pt idx="89">
                  <c:v>49.345912662249297</c:v>
                </c:pt>
                <c:pt idx="90">
                  <c:v>49.601631746741013</c:v>
                </c:pt>
                <c:pt idx="91">
                  <c:v>49.901738165006755</c:v>
                </c:pt>
                <c:pt idx="92">
                  <c:v>50.122074822802098</c:v>
                </c:pt>
                <c:pt idx="93">
                  <c:v>50.449015768938338</c:v>
                </c:pt>
                <c:pt idx="94">
                  <c:v>50.635909675836288</c:v>
                </c:pt>
                <c:pt idx="95">
                  <c:v>50.988154030576176</c:v>
                </c:pt>
                <c:pt idx="96">
                  <c:v>51.143403822814548</c:v>
                </c:pt>
                <c:pt idx="97">
                  <c:v>51.519530587476638</c:v>
                </c:pt>
                <c:pt idx="98">
                  <c:v>51.644806820432329</c:v>
                </c:pt>
                <c:pt idx="99">
                  <c:v>52.043495229658291</c:v>
                </c:pt>
                <c:pt idx="100">
                  <c:v>52.14035190145735</c:v>
                </c:pt>
                <c:pt idx="101">
                  <c:v>52.560372601543079</c:v>
                </c:pt>
                <c:pt idx="102">
                  <c:v>52.630257426710983</c:v>
                </c:pt>
                <c:pt idx="103">
                  <c:v>53.070464585944322</c:v>
                </c:pt>
                <c:pt idx="104">
                  <c:v>53.114728177089695</c:v>
                </c:pt>
                <c:pt idx="105">
                  <c:v>53.574052413528776</c:v>
                </c:pt>
                <c:pt idx="106">
                  <c:v>53.593956506354594</c:v>
                </c:pt>
                <c:pt idx="107">
                  <c:v>54.071398534485304</c:v>
                </c:pt>
                <c:pt idx="108">
                  <c:v>54.075983761470617</c:v>
                </c:pt>
                <c:pt idx="109">
                  <c:v>54.562748283572276</c:v>
                </c:pt>
                <c:pt idx="110">
                  <c:v>54.598236914067826</c:v>
                </c:pt>
                <c:pt idx="111">
                  <c:v>55.048331365099919</c:v>
                </c:pt>
                <c:pt idx="112">
                  <c:v>55.113272246123756</c:v>
                </c:pt>
                <c:pt idx="113">
                  <c:v>55.528363180538449</c:v>
                </c:pt>
                <c:pt idx="114">
                  <c:v>55.621393982831947</c:v>
                </c:pt>
                <c:pt idx="115">
                  <c:v>56.003046018202667</c:v>
                </c:pt>
                <c:pt idx="116">
                  <c:v>56.122886378266116</c:v>
                </c:pt>
                <c:pt idx="117">
                  <c:v>56.472570121744013</c:v>
                </c:pt>
                <c:pt idx="118">
                  <c:v>56.618015423023238</c:v>
                </c:pt>
                <c:pt idx="119">
                  <c:v>56.937114651871994</c:v>
                </c:pt>
                <c:pt idx="120">
                  <c:v>57.107030375533995</c:v>
                </c:pt>
                <c:pt idx="121">
                  <c:v>57.396848553786519</c:v>
                </c:pt>
                <c:pt idx="122">
                  <c:v>57.590165138148244</c:v>
                </c:pt>
                <c:pt idx="123">
                  <c:v>57.851931341141054</c:v>
                </c:pt>
                <c:pt idx="124">
                  <c:v>58.067639496245036</c:v>
                </c:pt>
                <c:pt idx="125">
                  <c:v>58.30251380594764</c:v>
                </c:pt>
                <c:pt idx="126">
                  <c:v>58.539660236196561</c:v>
                </c:pt>
                <c:pt idx="127">
                  <c:v>58.748738662624923</c:v>
                </c:pt>
                <c:pt idx="128">
                  <c:v>59.006422155945735</c:v>
                </c:pt>
                <c:pt idx="129">
                  <c:v>59.190741133363588</c:v>
                </c:pt>
                <c:pt idx="130">
                  <c:v>59.468108980184617</c:v>
                </c:pt>
                <c:pt idx="131">
                  <c:v>59.628649481085304</c:v>
                </c:pt>
                <c:pt idx="132">
                  <c:v>59.92489419061603</c:v>
                </c:pt>
                <c:pt idx="133">
                  <c:v>60.062585495513879</c:v>
                </c:pt>
                <c:pt idx="134">
                  <c:v>60.37694178046636</c:v>
                </c:pt>
                <c:pt idx="135">
                  <c:v>60.492664937210513</c:v>
                </c:pt>
                <c:pt idx="136">
                  <c:v>60.82440694130171</c:v>
                </c:pt>
                <c:pt idx="137">
                  <c:v>60.918997943853739</c:v>
                </c:pt>
                <c:pt idx="138">
                  <c:v>61.267436689227502</c:v>
                </c:pt>
                <c:pt idx="139">
                  <c:v>61.341689402546521</c:v>
                </c:pt>
                <c:pt idx="140">
                  <c:v>61.706170436715425</c:v>
                </c:pt>
                <c:pt idx="141">
                  <c:v>61.760839291502137</c:v>
                </c:pt>
                <c:pt idx="142">
                  <c:v>62.14074051556161</c:v>
                </c:pt>
                <c:pt idx="143">
                  <c:v>62.176542994079995</c:v>
                </c:pt>
                <c:pt idx="144">
                  <c:v>62.571272655863204</c:v>
                </c:pt>
                <c:pt idx="145">
                  <c:v>62.588891587813876</c:v>
                </c:pt>
                <c:pt idx="146">
                  <c:v>62.997886425328772</c:v>
                </c:pt>
                <c:pt idx="147">
                  <c:v>62.997972110788467</c:v>
                </c:pt>
                <c:pt idx="148">
                  <c:v>63.420695632771817</c:v>
                </c:pt>
                <c:pt idx="149">
                  <c:v>63.443132733186452</c:v>
                </c:pt>
                <c:pt idx="150">
                  <c:v>63.839808699197654</c:v>
                </c:pt>
                <c:pt idx="151">
                  <c:v>63.884009157050002</c:v>
                </c:pt>
                <c:pt idx="152">
                  <c:v>64.255328999538065</c:v>
                </c:pt>
                <c:pt idx="153">
                  <c:v>64.320540895618009</c:v>
                </c:pt>
                <c:pt idx="154">
                  <c:v>64.667355177751233</c:v>
                </c:pt>
                <c:pt idx="155">
                  <c:v>64.752860571482103</c:v>
                </c:pt>
                <c:pt idx="156">
                  <c:v>65.075981437721723</c:v>
                </c:pt>
                <c:pt idx="157">
                  <c:v>65.181094421910117</c:v>
                </c:pt>
                <c:pt idx="158">
                  <c:v>65.481297812140653</c:v>
                </c:pt>
                <c:pt idx="159">
                  <c:v>65.605362702747556</c:v>
                </c:pt>
                <c:pt idx="160">
                  <c:v>65.883390411323873</c:v>
                </c:pt>
                <c:pt idx="161">
                  <c:v>66.025780061265721</c:v>
                </c:pt>
                <c:pt idx="162">
                  <c:v>66.282341653726846</c:v>
                </c:pt>
                <c:pt idx="163">
                  <c:v>66.442455880737782</c:v>
                </c:pt>
                <c:pt idx="164">
                  <c:v>66.678230479736868</c:v>
                </c:pt>
                <c:pt idx="165">
                  <c:v>66.855494599242178</c:v>
                </c:pt>
                <c:pt idx="166">
                  <c:v>67.071132550172166</c:v>
                </c:pt>
                <c:pt idx="167">
                  <c:v>67.264996004942333</c:v>
                </c:pt>
                <c:pt idx="168">
                  <c:v>67.461120430773065</c:v>
                </c:pt>
                <c:pt idx="169">
                  <c:v>67.671055509868225</c:v>
                </c:pt>
                <c:pt idx="170">
                  <c:v>67.848263763850127</c:v>
                </c:pt>
                <c:pt idx="171">
                  <c:v>68.073764404029262</c:v>
                </c:pt>
                <c:pt idx="172">
                  <c:v>68.232629428143653</c:v>
                </c:pt>
                <c:pt idx="173">
                  <c:v>68.473210091506701</c:v>
                </c:pt>
                <c:pt idx="174">
                  <c:v>68.614281687846372</c:v>
                </c:pt>
                <c:pt idx="175">
                  <c:v>68.86947631002117</c:v>
                </c:pt>
                <c:pt idx="176">
                  <c:v>68.99328233165879</c:v>
                </c:pt>
                <c:pt idx="177">
                  <c:v>69.262643335329017</c:v>
                </c:pt>
                <c:pt idx="178">
                  <c:v>69.369690802662433</c:v>
                </c:pt>
                <c:pt idx="179">
                  <c:v>69.652788171669442</c:v>
                </c:pt>
                <c:pt idx="180">
                  <c:v>69.74356431972646</c:v>
                </c:pt>
                <c:pt idx="181">
                  <c:v>70.039984729384841</c:v>
                </c:pt>
                <c:pt idx="182">
                  <c:v>70.114957991102372</c:v>
                </c:pt>
                <c:pt idx="183">
                  <c:v>70.424303990715529</c:v>
                </c:pt>
                <c:pt idx="184">
                  <c:v>70.483924920796568</c:v>
                </c:pt>
                <c:pt idx="185">
                  <c:v>70.805814164701815</c:v>
                </c:pt>
                <c:pt idx="186">
                  <c:v>70.850516308269192</c:v>
                </c:pt>
                <c:pt idx="187">
                  <c:v>71.184580832025205</c:v>
                </c:pt>
                <c:pt idx="188">
                  <c:v>71.214781541950231</c:v>
                </c:pt>
                <c:pt idx="189">
                  <c:v>71.560667080558602</c:v>
                </c:pt>
                <c:pt idx="190">
                  <c:v>71.576768287030362</c:v>
                </c:pt>
                <c:pt idx="191">
                  <c:v>71.934133632323181</c:v>
                </c:pt>
                <c:pt idx="192">
                  <c:v>71.936522567938511</c:v>
                </c:pt>
                <c:pt idx="193">
                  <c:v>72.305038962492603</c:v>
                </c:pt>
                <c:pt idx="194">
                  <c:v>72.319117683838385</c:v>
                </c:pt>
                <c:pt idx="195">
                  <c:v>72.673439411028724</c:v>
                </c:pt>
                <c:pt idx="196">
                  <c:v>72.704205678537718</c:v>
                </c:pt>
                <c:pt idx="197">
                  <c:v>73.039389287485747</c:v>
                </c:pt>
                <c:pt idx="198">
                  <c:v>73.086396843200959</c:v>
                </c:pt>
                <c:pt idx="199">
                  <c:v>73.40294096947305</c:v>
                </c:pt>
                <c:pt idx="200">
                  <c:v>73.465759221837459</c:v>
                </c:pt>
                <c:pt idx="201">
                  <c:v>73.764144995229913</c:v>
                </c:pt>
                <c:pt idx="202">
                  <c:v>73.842358320141699</c:v>
                </c:pt>
                <c:pt idx="203">
                  <c:v>74.123050150724453</c:v>
                </c:pt>
                <c:pt idx="204">
                  <c:v>74.216257230512312</c:v>
                </c:pt>
                <c:pt idx="205">
                  <c:v>74.479703551657451</c:v>
                </c:pt>
                <c:pt idx="206">
                  <c:v>74.587516749555562</c:v>
                </c:pt>
                <c:pt idx="207">
                  <c:v>74.834150720726541</c:v>
                </c:pt>
                <c:pt idx="208">
                  <c:v>74.956195488604664</c:v>
                </c:pt>
                <c:pt idx="209">
                  <c:v>75.186435660467282</c:v>
                </c:pt>
                <c:pt idx="210">
                  <c:v>75.322349977738469</c:v>
                </c:pt>
                <c:pt idx="211">
                  <c:v>75.53660092197488</c:v>
                </c:pt>
                <c:pt idx="212">
                  <c:v>75.686034763748225</c:v>
                </c:pt>
                <c:pt idx="213">
                  <c:v>75.884687669776397</c:v>
                </c:pt>
                <c:pt idx="214">
                  <c:v>76.047302502464774</c:v>
                </c:pt>
                <c:pt idx="215">
                  <c:v>76.230735743114195</c:v>
                </c:pt>
                <c:pt idx="216">
                  <c:v>76.406204045823955</c:v>
                </c:pt>
                <c:pt idx="217">
                  <c:v>76.574783713867205</c:v>
                </c:pt>
                <c:pt idx="218">
                  <c:v>76.762788524026107</c:v>
                </c:pt>
                <c:pt idx="219">
                  <c:v>76.916868941334315</c:v>
                </c:pt>
                <c:pt idx="220">
                  <c:v>77.117103423107935</c:v>
                </c:pt>
                <c:pt idx="221">
                  <c:v>77.257027624077168</c:v>
                </c:pt>
                <c:pt idx="222">
                  <c:v>77.469194658232851</c:v>
                </c:pt>
                <c:pt idx="223">
                  <c:v>77.595294849010045</c:v>
                </c:pt>
                <c:pt idx="224">
                  <c:v>77.819106642970354</c:v>
                </c:pt>
                <c:pt idx="225">
                  <c:v>77.931704637909647</c:v>
                </c:pt>
                <c:pt idx="226">
                  <c:v>78.166882354831088</c:v>
                </c:pt>
                <c:pt idx="227">
                  <c:v>78.266289991503925</c:v>
                </c:pt>
                <c:pt idx="228">
                  <c:v>78.512563397283259</c:v>
                </c:pt>
                <c:pt idx="229">
                  <c:v>78.59908293129088</c:v>
                </c:pt>
                <c:pt idx="230">
                  <c:v>78.856190058484145</c:v>
                </c:pt>
                <c:pt idx="231">
                  <c:v>78.930114539225983</c:v>
                </c:pt>
                <c:pt idx="232">
                  <c:v>79.197801366921368</c:v>
                </c:pt>
                <c:pt idx="233">
                  <c:v>79.259414995402665</c:v>
                </c:pt>
                <c:pt idx="234">
                  <c:v>79.537435144162828</c:v>
                </c:pt>
                <c:pt idx="235">
                  <c:v>79.587013613852321</c:v>
                </c:pt>
                <c:pt idx="236">
                  <c:v>79.875128054884641</c:v>
                </c:pt>
                <c:pt idx="237">
                  <c:v>79.912938876569271</c:v>
                </c:pt>
                <c:pt idx="238">
                  <c:v>80.210915654347886</c:v>
                </c:pt>
                <c:pt idx="239">
                  <c:v>80.237218465869603</c:v>
                </c:pt>
                <c:pt idx="240">
                  <c:v>80.544832433474767</c:v>
                </c:pt>
                <c:pt idx="241">
                  <c:v>80.559879295178163</c:v>
                </c:pt>
                <c:pt idx="242">
                  <c:v>80.87691186166613</c:v>
                </c:pt>
                <c:pt idx="243">
                  <c:v>80.880947538332777</c:v>
                </c:pt>
                <c:pt idx="244">
                  <c:v>81.207186427496111</c:v>
                </c:pt>
                <c:pt idx="245">
                  <c:v>81.215608639995793</c:v>
                </c:pt>
                <c:pt idx="246">
                  <c:v>81.535687677404894</c:v>
                </c:pt>
                <c:pt idx="247">
                  <c:v>81.557287986977585</c:v>
                </c:pt>
                <c:pt idx="248">
                  <c:v>81.862446252508647</c:v>
                </c:pt>
                <c:pt idx="249">
                  <c:v>81.89694410260897</c:v>
                </c:pt>
                <c:pt idx="250">
                  <c:v>82.187491923630915</c:v>
                </c:pt>
                <c:pt idx="251">
                  <c:v>82.234614619012945</c:v>
                </c:pt>
                <c:pt idx="252">
                  <c:v>82.510853624660882</c:v>
                </c:pt>
                <c:pt idx="253">
                  <c:v>82.570336050828615</c:v>
                </c:pt>
                <c:pt idx="254">
                  <c:v>82.832559484329067</c:v>
                </c:pt>
                <c:pt idx="255">
                  <c:v>82.904143839185309</c:v>
                </c:pt>
                <c:pt idx="256">
                  <c:v>83.152636856490162</c:v>
                </c:pt>
                <c:pt idx="257">
                  <c:v>83.236072393563433</c:v>
                </c:pt>
                <c:pt idx="258">
                  <c:v>83.471112348999469</c:v>
                </c:pt>
                <c:pt idx="259">
                  <c:v>83.56615513165319</c:v>
                </c:pt>
                <c:pt idx="260">
                  <c:v>83.788011851251369</c:v>
                </c:pt>
                <c:pt idx="261">
                  <c:v>83.894424517329554</c:v>
                </c:pt>
                <c:pt idx="262">
                  <c:v>84.103360560462889</c:v>
                </c:pt>
                <c:pt idx="263">
                  <c:v>84.220912096844287</c:v>
                </c:pt>
                <c:pt idx="264">
                  <c:v>84.417183006762627</c:v>
                </c:pt>
                <c:pt idx="265">
                  <c:v>84.545648533332709</c:v>
                </c:pt>
                <c:pt idx="266">
                  <c:v>84.729503077152913</c:v>
                </c:pt>
                <c:pt idx="267">
                  <c:v>84.868663639733114</c:v>
                </c:pt>
                <c:pt idx="268">
                  <c:v>85.04034403840393</c:v>
                </c:pt>
                <c:pt idx="269">
                  <c:v>85.189986410196326</c:v>
                </c:pt>
                <c:pt idx="270">
                  <c:v>85.349728558935425</c:v>
                </c:pt>
                <c:pt idx="271">
                  <c:v>85.509645050072862</c:v>
                </c:pt>
                <c:pt idx="272">
                  <c:v>85.657678729740724</c:v>
                </c:pt>
                <c:pt idx="273">
                  <c:v>85.8276670045488</c:v>
                </c:pt>
                <c:pt idx="274">
                  <c:v>85.964216084399979</c:v>
                </c:pt>
                <c:pt idx="275">
                  <c:v>86.144078986008807</c:v>
                </c:pt>
                <c:pt idx="276">
                  <c:v>86.269361618232153</c:v>
                </c:pt>
                <c:pt idx="277">
                  <c:v>86.458907000182933</c:v>
                </c:pt>
                <c:pt idx="278">
                  <c:v>86.573135806628557</c:v>
                </c:pt>
                <c:pt idx="279">
                  <c:v>86.772176371151204</c:v>
                </c:pt>
                <c:pt idx="280">
                  <c:v>86.875558622608651</c:v>
                </c:pt>
                <c:pt idx="281">
                  <c:v>87.083911765254399</c:v>
                </c:pt>
                <c:pt idx="282">
                  <c:v>87.176649553638811</c:v>
                </c:pt>
                <c:pt idx="283">
                  <c:v>87.394137213978084</c:v>
                </c:pt>
                <c:pt idx="284">
                  <c:v>87.47642761774722</c:v>
                </c:pt>
                <c:pt idx="285">
                  <c:v>87.702876135850317</c:v>
                </c:pt>
                <c:pt idx="286">
                  <c:v>87.774911378976881</c:v>
                </c:pt>
                <c:pt idx="287">
                  <c:v>88.010151357413605</c:v>
                </c:pt>
              </c:numCache>
            </c:numRef>
          </c:val>
        </c:ser>
        <c:ser>
          <c:idx val="1"/>
          <c:order val="1"/>
          <c:tx>
            <c:strRef>
              <c:f>Proc!$G$42</c:f>
              <c:strCache>
                <c:ptCount val="1"/>
                <c:pt idx="0">
                  <c:v>37.7% Probability price moves below SL line</c:v>
                </c:pt>
              </c:strCache>
            </c:strRef>
          </c:tx>
          <c:spPr>
            <a:solidFill>
              <a:srgbClr val="FF0000">
                <a:alpha val="38000"/>
              </a:srgbClr>
            </a:solidFill>
            <a:ln w="9525">
              <a:solidFill>
                <a:schemeClr val="tx1"/>
              </a:solidFill>
            </a:ln>
          </c:spPr>
          <c:cat>
            <c:numRef>
              <c:f>[0]!rTimeEnvelope</c:f>
              <c:numCache>
                <c:formatCode>General</c:formatCode>
                <c:ptCount val="28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numCache>
            </c:numRef>
          </c:cat>
          <c:val>
            <c:numRef>
              <c:f>[0]!rSLEnvelope</c:f>
              <c:numCache>
                <c:formatCode>General</c:formatCode>
                <c:ptCount val="288"/>
                <c:pt idx="0">
                  <c:v>-5.6088900978158396</c:v>
                </c:pt>
                <c:pt idx="1">
                  <c:v>-11.217780195631679</c:v>
                </c:pt>
                <c:pt idx="2">
                  <c:v>-14.957040260842241</c:v>
                </c:pt>
                <c:pt idx="3">
                  <c:v>-17.935560391263358</c:v>
                </c:pt>
                <c:pt idx="4">
                  <c:v>-17.948448313010687</c:v>
                </c:pt>
                <c:pt idx="5">
                  <c:v>-20.931264417347581</c:v>
                </c:pt>
                <c:pt idx="6">
                  <c:v>-22.187520596210831</c:v>
                </c:pt>
                <c:pt idx="7">
                  <c:v>-23.390640447158127</c:v>
                </c:pt>
                <c:pt idx="8">
                  <c:v>-25.187520596210835</c:v>
                </c:pt>
                <c:pt idx="9">
                  <c:v>-25.550016476968665</c:v>
                </c:pt>
                <c:pt idx="10">
                  <c:v>-27.609111879778304</c:v>
                </c:pt>
                <c:pt idx="11">
                  <c:v>-27.812149173037739</c:v>
                </c:pt>
                <c:pt idx="12">
                  <c:v>-29.701653210029029</c:v>
                </c:pt>
                <c:pt idx="13">
                  <c:v>-30.473554127180179</c:v>
                </c:pt>
                <c:pt idx="14">
                  <c:v>-31.578843301744143</c:v>
                </c:pt>
                <c:pt idx="15">
                  <c:v>-32.723554127180179</c:v>
                </c:pt>
                <c:pt idx="16">
                  <c:v>-33.301750457677791</c:v>
                </c:pt>
                <c:pt idx="17">
                  <c:v>-34.70213944827286</c:v>
                </c:pt>
                <c:pt idx="18">
                  <c:v>-34.907064798545569</c:v>
                </c:pt>
                <c:pt idx="19">
                  <c:v>-36.488477758254675</c:v>
                </c:pt>
                <c:pt idx="20">
                  <c:v>-36.604781986410551</c:v>
                </c:pt>
                <c:pt idx="21">
                  <c:v>-38.131185261608636</c:v>
                </c:pt>
                <c:pt idx="22">
                  <c:v>-38.594486405436598</c:v>
                </c:pt>
                <c:pt idx="23">
                  <c:v>-39.662072004530501</c:v>
                </c:pt>
                <c:pt idx="24">
                  <c:v>-40.394486405436602</c:v>
                </c:pt>
                <c:pt idx="25">
                  <c:v>-41.103026958446357</c:v>
                </c:pt>
                <c:pt idx="26">
                  <c:v>-42.048031950751238</c:v>
                </c:pt>
                <c:pt idx="27">
                  <c:v>-42.469741672072487</c:v>
                </c:pt>
                <c:pt idx="28">
                  <c:v>-43.585214374153949</c:v>
                </c:pt>
                <c:pt idx="29">
                  <c:v>-43.773852457600086</c:v>
                </c:pt>
                <c:pt idx="30">
                  <c:v>-45.027699628180748</c:v>
                </c:pt>
                <c:pt idx="31">
                  <c:v>-45.032893308464637</c:v>
                </c:pt>
                <c:pt idx="32">
                  <c:v>-46.391545837485147</c:v>
                </c:pt>
                <c:pt idx="33">
                  <c:v>-46.637112749982535</c:v>
                </c:pt>
                <c:pt idx="34">
                  <c:v>-47.688953785699319</c:v>
                </c:pt>
                <c:pt idx="35">
                  <c:v>-48.137112749982535</c:v>
                </c:pt>
                <c:pt idx="36">
                  <c:v>-48.929394810795714</c:v>
                </c:pt>
                <c:pt idx="37">
                  <c:v>-49.549825570395029</c:v>
                </c:pt>
                <c:pt idx="38">
                  <c:v>-50.120360753677716</c:v>
                </c:pt>
                <c:pt idx="39">
                  <c:v>-50.888414866729377</c:v>
                </c:pt>
                <c:pt idx="40">
                  <c:v>-51.26787646834773</c:v>
                </c:pt>
                <c:pt idx="41">
                  <c:v>-52.163287392397407</c:v>
                </c:pt>
                <c:pt idx="42">
                  <c:v>-52.376858625839574</c:v>
                </c:pt>
                <c:pt idx="43">
                  <c:v>-53.382793892999523</c:v>
                </c:pt>
                <c:pt idx="44">
                  <c:v>-53.451372349332914</c:v>
                </c:pt>
                <c:pt idx="45">
                  <c:v>-54.553725264463289</c:v>
                </c:pt>
                <c:pt idx="46">
                  <c:v>-54.636194984702499</c:v>
                </c:pt>
                <c:pt idx="47">
                  <c:v>-55.681670611614685</c:v>
                </c:pt>
                <c:pt idx="48">
                  <c:v>-55.921909270416776</c:v>
                </c:pt>
                <c:pt idx="49">
                  <c:v>-56.771280157966771</c:v>
                </c:pt>
                <c:pt idx="50">
                  <c:v>-57.151651944354363</c:v>
                </c:pt>
                <c:pt idx="51">
                  <c:v>-57.826461335390405</c:v>
                </c:pt>
                <c:pt idx="52">
                  <c:v>-58.331843021196676</c:v>
                </c:pt>
                <c:pt idx="53">
                  <c:v>-58.85052712995261</c:v>
                </c:pt>
                <c:pt idx="54">
                  <c:v>-59.467866946492009</c:v>
                </c:pt>
                <c:pt idx="55">
                  <c:v>-59.846309773653594</c:v>
                </c:pt>
                <c:pt idx="56">
                  <c:v>-60.564277640593517</c:v>
                </c:pt>
                <c:pt idx="57">
                  <c:v>-60.816248919152784</c:v>
                </c:pt>
                <c:pt idx="58">
                  <c:v>-61.624956418035325</c:v>
                </c:pt>
                <c:pt idx="59">
                  <c:v>-61.762460776231819</c:v>
                </c:pt>
                <c:pt idx="60">
                  <c:v>-62.653234963668197</c:v>
                </c:pt>
                <c:pt idx="61">
                  <c:v>-62.686792870410009</c:v>
                </c:pt>
                <c:pt idx="62">
                  <c:v>-63.651992078233363</c:v>
                </c:pt>
                <c:pt idx="63">
                  <c:v>-63.733491088012499</c:v>
                </c:pt>
                <c:pt idx="64">
                  <c:v>-64.623730509303471</c:v>
                </c:pt>
                <c:pt idx="65">
                  <c:v>-64.820546328612977</c:v>
                </c:pt>
                <c:pt idx="66">
                  <c:v>-65.570638503235529</c:v>
                </c:pt>
                <c:pt idx="67">
                  <c:v>-65.873066562439703</c:v>
                </c:pt>
                <c:pt idx="68">
                  <c:v>-66.49463951987336</c:v>
                </c:pt>
                <c:pt idx="69">
                  <c:v>-66.894026893573184</c:v>
                </c:pt>
                <c:pt idx="70">
                  <c:v>-67.397432692798318</c:v>
                </c:pt>
                <c:pt idx="71">
                  <c:v>-67.886036325331503</c:v>
                </c:pt>
                <c:pt idx="72">
                  <c:v>-68.280525992765462</c:v>
                </c:pt>
                <c:pt idx="73">
                  <c:v>-68.851393667658996</c:v>
                </c:pt>
                <c:pt idx="74">
                  <c:v>-69.145263592010878</c:v>
                </c:pt>
                <c:pt idx="75">
                  <c:v>-69.792133443801475</c:v>
                </c:pt>
                <c:pt idx="76">
                  <c:v>-69.992848585274061</c:v>
                </c:pt>
                <c:pt idx="77">
                  <c:v>-70.710063824789344</c:v>
                </c:pt>
                <c:pt idx="78">
                  <c:v>-70.824361966896589</c:v>
                </c:pt>
                <c:pt idx="79">
                  <c:v>-71.606798163586319</c:v>
                </c:pt>
                <c:pt idx="80">
                  <c:v>-71.640778569202311</c:v>
                </c:pt>
                <c:pt idx="81">
                  <c:v>-72.483781356441511</c:v>
                </c:pt>
                <c:pt idx="82">
                  <c:v>-72.536239575814704</c:v>
                </c:pt>
                <c:pt idx="83">
                  <c:v>-73.342311997165737</c:v>
                </c:pt>
                <c:pt idx="84">
                  <c:v>-73.484439149806761</c:v>
                </c:pt>
                <c:pt idx="85">
                  <c:v>-74.183561089359586</c:v>
                </c:pt>
                <c:pt idx="86">
                  <c:v>-74.409446719293371</c:v>
                </c:pt>
                <c:pt idx="87">
                  <c:v>-75.008587926630355</c:v>
                </c:pt>
                <c:pt idx="88">
                  <c:v>-75.312827155165948</c:v>
                </c:pt>
                <c:pt idx="89">
                  <c:v>-75.818353630262294</c:v>
                </c:pt>
                <c:pt idx="90">
                  <c:v>-76.195993000288311</c:v>
                </c:pt>
                <c:pt idx="91">
                  <c:v>-76.613732739393669</c:v>
                </c:pt>
                <c:pt idx="92">
                  <c:v>-77.060223004496294</c:v>
                </c:pt>
                <c:pt idx="93">
                  <c:v>-77.395523174326399</c:v>
                </c:pt>
                <c:pt idx="94">
                  <c:v>-77.906678001367865</c:v>
                </c:pt>
                <c:pt idx="95">
                  <c:v>-78.164454834587218</c:v>
                </c:pt>
                <c:pt idx="96">
                  <c:v>-78.736414561507559</c:v>
                </c:pt>
                <c:pt idx="97">
                  <c:v>-78.921197046282543</c:v>
                </c:pt>
                <c:pt idx="98">
                  <c:v>-79.5503967777627</c:v>
                </c:pt>
                <c:pt idx="99">
                  <c:v>-79.666365035541773</c:v>
                </c:pt>
                <c:pt idx="100">
                  <c:v>-80.34950647435241</c:v>
                </c:pt>
                <c:pt idx="101">
                  <c:v>-80.400525574403233</c:v>
                </c:pt>
                <c:pt idx="102">
                  <c:v>-81.134552080904427</c:v>
                </c:pt>
                <c:pt idx="103">
                  <c:v>-81.147489780991449</c:v>
                </c:pt>
                <c:pt idx="104">
                  <c:v>-81.906276371192149</c:v>
                </c:pt>
                <c:pt idx="105">
                  <c:v>-81.991774142059327</c:v>
                </c:pt>
                <c:pt idx="106">
                  <c:v>-82.665363232914103</c:v>
                </c:pt>
                <c:pt idx="107">
                  <c:v>-82.819563532258059</c:v>
                </c:pt>
                <c:pt idx="108">
                  <c:v>-83.412443607576165</c:v>
                </c:pt>
                <c:pt idx="109">
                  <c:v>-83.631756662810403</c:v>
                </c:pt>
                <c:pt idx="110">
                  <c:v>-84.148100717177115</c:v>
                </c:pt>
                <c:pt idx="111">
                  <c:v>-84.429181138353627</c:v>
                </c:pt>
                <c:pt idx="112">
                  <c:v>-84.872874676006859</c:v>
                </c:pt>
                <c:pt idx="113">
                  <c:v>-85.21260052477939</c:v>
                </c:pt>
                <c:pt idx="114">
                  <c:v>-85.587266570666273</c:v>
                </c:pt>
                <c:pt idx="115">
                  <c:v>-85.9827205853789</c:v>
                </c:pt>
                <c:pt idx="116">
                  <c:v>-86.291742078811183</c:v>
                </c:pt>
                <c:pt idx="117">
                  <c:v>-86.740194797354633</c:v>
                </c:pt>
                <c:pt idx="118">
                  <c:v>-86.986734686630257</c:v>
                </c:pt>
                <c:pt idx="119">
                  <c:v>-87.485629243849459</c:v>
                </c:pt>
                <c:pt idx="120">
                  <c:v>-87.672648556290412</c:v>
                </c:pt>
                <c:pt idx="121">
                  <c:v>-88.219586962543801</c:v>
                </c:pt>
                <c:pt idx="122">
                  <c:v>-88.349861087235652</c:v>
                </c:pt>
                <c:pt idx="123">
                  <c:v>-88.942591820077268</c:v>
                </c:pt>
                <c:pt idx="124">
                  <c:v>-89.018725209031686</c:v>
                </c:pt>
                <c:pt idx="125">
                  <c:v>-89.655131971653233</c:v>
                </c:pt>
                <c:pt idx="126">
                  <c:v>-89.679571438228947</c:v>
                </c:pt>
                <c:pt idx="127">
                  <c:v>-90.357662956840656</c:v>
                </c:pt>
                <c:pt idx="128">
                  <c:v>-90.388161348509229</c:v>
                </c:pt>
                <c:pt idx="129">
                  <c:v>-91.050610475546989</c:v>
                </c:pt>
                <c:pt idx="130">
                  <c:v>-91.138829675783796</c:v>
                </c:pt>
                <c:pt idx="131">
                  <c:v>-91.734372882163782</c:v>
                </c:pt>
                <c:pt idx="132">
                  <c:v>-91.877817255876494</c:v>
                </c:pt>
                <c:pt idx="133">
                  <c:v>-92.409323430811114</c:v>
                </c:pt>
                <c:pt idx="134">
                  <c:v>-92.605638673321707</c:v>
                </c:pt>
                <c:pt idx="135">
                  <c:v>-93.075812300283332</c:v>
                </c:pt>
                <c:pt idx="136">
                  <c:v>-93.322775331692881</c:v>
                </c:pt>
                <c:pt idx="137">
                  <c:v>-93.734168423599272</c:v>
                </c:pt>
                <c:pt idx="138">
                  <c:v>-94.029678154963207</c:v>
                </c:pt>
                <c:pt idx="139">
                  <c:v>-94.384701143894389</c:v>
                </c:pt>
                <c:pt idx="140">
                  <c:v>-94.726770027460688</c:v>
                </c:pt>
                <c:pt idx="141">
                  <c:v>-95.027701715667632</c:v>
                </c:pt>
                <c:pt idx="142">
                  <c:v>-95.414448001488282</c:v>
                </c:pt>
                <c:pt idx="143">
                  <c:v>-95.663444668051525</c:v>
                </c:pt>
                <c:pt idx="144">
                  <c:v>-96.093085298041615</c:v>
                </c:pt>
                <c:pt idx="145">
                  <c:v>-96.292189044751098</c:v>
                </c:pt>
                <c:pt idx="146">
                  <c:v>-96.76303312292977</c:v>
                </c:pt>
                <c:pt idx="147">
                  <c:v>-96.914179533542679</c:v>
                </c:pt>
                <c:pt idx="148">
                  <c:v>-97.424622317898198</c:v>
                </c:pt>
                <c:pt idx="149">
                  <c:v>-97.529647496704854</c:v>
                </c:pt>
                <c:pt idx="150">
                  <c:v>-98.07816486401461</c:v>
                </c:pt>
                <c:pt idx="151">
                  <c:v>-98.138811912434619</c:v>
                </c:pt>
                <c:pt idx="152">
                  <c:v>-98.723955252544357</c:v>
                </c:pt>
                <c:pt idx="153">
                  <c:v>-98.741880236145334</c:v>
                </c:pt>
                <c:pt idx="154">
                  <c:v>-99.362271736775028</c:v>
                </c:pt>
                <c:pt idx="155">
                  <c:v>-99.390138793450078</c:v>
                </c:pt>
                <c:pt idx="156">
                  <c:v>-99.993377476711473</c:v>
                </c:pt>
                <c:pt idx="157">
                  <c:v>-100.06882386734782</c:v>
                </c:pt>
                <c:pt idx="158">
                  <c:v>-100.61752158721681</c:v>
                </c:pt>
                <c:pt idx="159">
                  <c:v>-100.73883570625812</c:v>
                </c:pt>
                <c:pt idx="160">
                  <c:v>-101.23494009899825</c:v>
                </c:pt>
                <c:pt idx="161">
                  <c:v>-101.40049121744251</c:v>
                </c:pt>
                <c:pt idx="162">
                  <c:v>-101.84585684080525</c:v>
                </c:pt>
                <c:pt idx="163">
                  <c:v>-102.05409026818131</c:v>
                </c:pt>
                <c:pt idx="164">
                  <c:v>-102.45048425030255</c:v>
                </c:pt>
                <c:pt idx="165">
                  <c:v>-102.69991684671007</c:v>
                </c:pt>
                <c:pt idx="166">
                  <c:v>-103.04902412027991</c:v>
                </c:pt>
                <c:pt idx="167">
                  <c:v>-103.33824012887129</c:v>
                </c:pt>
                <c:pt idx="168">
                  <c:v>-103.64166828616382</c:v>
                </c:pt>
                <c:pt idx="169">
                  <c:v>-103.96931545930472</c:v>
                </c:pt>
                <c:pt idx="170">
                  <c:v>-104.2285992601682</c:v>
                </c:pt>
                <c:pt idx="171">
                  <c:v>-104.59338525506358</c:v>
                </c:pt>
                <c:pt idx="172">
                  <c:v>-104.8099908168804</c:v>
                </c:pt>
                <c:pt idx="173">
                  <c:v>-105.21067983873422</c:v>
                </c:pt>
                <c:pt idx="174">
                  <c:v>-105.38600853458516</c:v>
                </c:pt>
                <c:pt idx="175">
                  <c:v>-105.82141820739788</c:v>
                </c:pt>
                <c:pt idx="176">
                  <c:v>-105.9568102962036</c:v>
                </c:pt>
                <c:pt idx="177">
                  <c:v>-106.42580874313856</c:v>
                </c:pt>
                <c:pt idx="178">
                  <c:v>-106.52254675333678</c:v>
                </c:pt>
                <c:pt idx="179">
                  <c:v>-107.02404987022608</c:v>
                </c:pt>
                <c:pt idx="180">
                  <c:v>-107.08336175656594</c:v>
                </c:pt>
                <c:pt idx="181">
                  <c:v>-107.61633066359224</c:v>
                </c:pt>
                <c:pt idx="182">
                  <c:v>-107.63939275485163</c:v>
                </c:pt>
                <c:pt idx="183">
                  <c:v>-108.2028314127768</c:v>
                </c:pt>
                <c:pt idx="184">
                  <c:v>-108.21708443097194</c:v>
                </c:pt>
                <c:pt idx="185">
                  <c:v>-108.78372414510272</c:v>
                </c:pt>
                <c:pt idx="186">
                  <c:v>-108.83820764182097</c:v>
                </c:pt>
                <c:pt idx="187">
                  <c:v>-109.35917311149214</c:v>
                </c:pt>
                <c:pt idx="188">
                  <c:v>-109.45266120910794</c:v>
                </c:pt>
                <c:pt idx="189">
                  <c:v>-109.9293352380064</c:v>
                </c:pt>
                <c:pt idx="190">
                  <c:v>-110.06065124897017</c:v>
                </c:pt>
                <c:pt idx="191">
                  <c:v>-110.49436054590946</c:v>
                </c:pt>
                <c:pt idx="192">
                  <c:v>-110.66237446869093</c:v>
                </c:pt>
                <c:pt idx="193">
                  <c:v>-111.05439254279256</c:v>
                </c:pt>
                <c:pt idx="194">
                  <c:v>-111.25801871231221</c:v>
                </c:pt>
                <c:pt idx="195">
                  <c:v>-111.60956858706844</c:v>
                </c:pt>
                <c:pt idx="196">
                  <c:v>-111.84776346844863</c:v>
                </c:pt>
                <c:pt idx="197">
                  <c:v>-112.16002022793654</c:v>
                </c:pt>
                <c:pt idx="198">
                  <c:v>-112.43178034332948</c:v>
                </c:pt>
                <c:pt idx="199">
                  <c:v>-112.70587352272969</c:v>
                </c:pt>
                <c:pt idx="200">
                  <c:v>-113.01023350181175</c:v>
                </c:pt>
                <c:pt idx="201">
                  <c:v>-113.24724933338732</c:v>
                </c:pt>
                <c:pt idx="202">
                  <c:v>-113.58328007887509</c:v>
                </c:pt>
                <c:pt idx="203">
                  <c:v>-113.78426360364712</c:v>
                </c:pt>
                <c:pt idx="204">
                  <c:v>-114.15107056387852</c:v>
                </c:pt>
                <c:pt idx="205">
                  <c:v>-114.31702761840992</c:v>
                </c:pt>
                <c:pt idx="206">
                  <c:v>-114.71374915966253</c:v>
                </c:pt>
                <c:pt idx="207">
                  <c:v>-114.84564824660517</c:v>
                </c:pt>
                <c:pt idx="208">
                  <c:v>-115.27145411840358</c:v>
                </c:pt>
                <c:pt idx="209">
                  <c:v>-115.37022816878054</c:v>
                </c:pt>
                <c:pt idx="210">
                  <c:v>-115.82431805595655</c:v>
                </c:pt>
                <c:pt idx="211">
                  <c:v>-115.89086609052504</c:v>
                </c:pt>
                <c:pt idx="212">
                  <c:v>-116.37246824628477</c:v>
                </c:pt>
                <c:pt idx="213">
                  <c:v>-116.40765694275481</c:v>
                </c:pt>
                <c:pt idx="214">
                  <c:v>-116.91602689743291</c:v>
                </c:pt>
                <c:pt idx="215">
                  <c:v>-116.92069206979791</c:v>
                </c:pt>
                <c:pt idx="216">
                  <c:v>-117.45511141038472</c:v>
                </c:pt>
                <c:pt idx="217">
                  <c:v>-117.4843387486664</c:v>
                </c:pt>
                <c:pt idx="218">
                  <c:v>-117.98983462203329</c:v>
                </c:pt>
                <c:pt idx="219">
                  <c:v>-118.0528240979807</c:v>
                </c:pt>
                <c:pt idx="220">
                  <c:v>-118.52030503339364</c:v>
                </c:pt>
                <c:pt idx="221">
                  <c:v>-118.61618012558957</c:v>
                </c:pt>
                <c:pt idx="222">
                  <c:v>-119.0466270240978</c:v>
                </c:pt>
                <c:pt idx="223">
                  <c:v>-119.17454121310398</c:v>
                </c:pt>
                <c:pt idx="224">
                  <c:v>-119.56890105412475</c:v>
                </c:pt>
                <c:pt idx="225">
                  <c:v>-119.72803651765452</c:v>
                </c:pt>
                <c:pt idx="226">
                  <c:v>-120.08722385364793</c:v>
                </c:pt>
                <c:pt idx="227">
                  <c:v>-120.27679023062616</c:v>
                </c:pt>
                <c:pt idx="228">
                  <c:v>-120.60168860181345</c:v>
                </c:pt>
                <c:pt idx="229">
                  <c:v>-120.82092182105437</c:v>
                </c:pt>
                <c:pt idx="230">
                  <c:v>-121.11238509519409</c:v>
                </c:pt>
                <c:pt idx="231">
                  <c:v>-121.36054626473164</c:v>
                </c:pt>
                <c:pt idx="232">
                  <c:v>-121.61939990661354</c:v>
                </c:pt>
                <c:pt idx="233">
                  <c:v>-121.89577426000069</c:v>
                </c:pt>
                <c:pt idx="234">
                  <c:v>-122.12281653497936</c:v>
                </c:pt>
                <c:pt idx="235">
                  <c:v>-122.42671243112217</c:v>
                </c:pt>
                <c:pt idx="236">
                  <c:v>-122.62271554671469</c:v>
                </c:pt>
                <c:pt idx="237">
                  <c:v>-122.95346352005069</c:v>
                </c:pt>
                <c:pt idx="238">
                  <c:v>-123.11917470933668</c:v>
                </c:pt>
                <c:pt idx="239">
                  <c:v>-123.47612656738127</c:v>
                </c:pt>
                <c:pt idx="240">
                  <c:v>-123.61226911768851</c:v>
                </c:pt>
                <c:pt idx="241">
                  <c:v>-123.99479708317467</c:v>
                </c:pt>
                <c:pt idx="242">
                  <c:v>-124.10207131329283</c:v>
                </c:pt>
                <c:pt idx="243">
                  <c:v>-124.509567208318</c:v>
                </c:pt>
                <c:pt idx="244">
                  <c:v>-124.58865139726437</c:v>
                </c:pt>
                <c:pt idx="245">
                  <c:v>-125.0205258670273</c:v>
                </c:pt>
                <c:pt idx="246">
                  <c:v>-125.07207713718383</c:v>
                </c:pt>
                <c:pt idx="247">
                  <c:v>-125.52775891105708</c:v>
                </c:pt>
                <c:pt idx="248">
                  <c:v>-125.55241406831126</c:v>
                </c:pt>
                <c:pt idx="249">
                  <c:v>-126.03134925613654</c:v>
                </c:pt>
                <c:pt idx="250">
                  <c:v>-126.03322271765866</c:v>
                </c:pt>
                <c:pt idx="251">
                  <c:v>-126.53137701112216</c:v>
                </c:pt>
                <c:pt idx="252">
                  <c:v>-126.56288157699876</c:v>
                </c:pt>
                <c:pt idx="253">
                  <c:v>-127.02791960031387</c:v>
                </c:pt>
                <c:pt idx="254">
                  <c:v>-127.08838545915586</c:v>
                </c:pt>
                <c:pt idx="255">
                  <c:v>-127.52105187935841</c:v>
                </c:pt>
                <c:pt idx="256">
                  <c:v>-127.60982922640254</c:v>
                </c:pt>
                <c:pt idx="257">
                  <c:v>-128.01084624512492</c:v>
                </c:pt>
                <c:pt idx="258">
                  <c:v>-128.1273045218696</c:v>
                </c:pt>
                <c:pt idx="259">
                  <c:v>-128.49737273992284</c:v>
                </c:pt>
                <c:pt idx="260">
                  <c:v>-128.64089990888371</c:v>
                </c:pt>
                <c:pt idx="261">
                  <c:v>-128.98069915039383</c:v>
                </c:pt>
                <c:pt idx="262">
                  <c:v>-129.15070100307798</c:v>
                </c:pt>
                <c:pt idx="263">
                  <c:v>-129.46089110139954</c:v>
                </c:pt>
                <c:pt idx="264">
                  <c:v>-129.65679059770514</c:v>
                </c:pt>
                <c:pt idx="265">
                  <c:v>-129.93801214519439</c:v>
                </c:pt>
                <c:pt idx="266">
                  <c:v>-130.1592487825649</c:v>
                </c:pt>
                <c:pt idx="267">
                  <c:v>-130.41212384616222</c:v>
                </c:pt>
                <c:pt idx="268">
                  <c:v>-130.6581530569147</c:v>
                </c:pt>
                <c:pt idx="269">
                  <c:v>-130.88328586137104</c:v>
                </c:pt>
                <c:pt idx="270">
                  <c:v>-131.15357843672373</c:v>
                </c:pt>
                <c:pt idx="271">
                  <c:v>-131.35155601718645</c:v>
                </c:pt>
                <c:pt idx="272">
                  <c:v>-131.64559755659226</c:v>
                </c:pt>
                <c:pt idx="273">
                  <c:v>-131.81699038216775</c:v>
                </c:pt>
                <c:pt idx="274">
                  <c:v>-132.13428076664968</c:v>
                </c:pt>
                <c:pt idx="275">
                  <c:v>-132.27964333645727</c:v>
                </c:pt>
                <c:pt idx="276">
                  <c:v>-132.6196962247131</c:v>
                </c:pt>
                <c:pt idx="277">
                  <c:v>-132.73956763785711</c:v>
                </c:pt>
                <c:pt idx="278">
                  <c:v>-133.10190998397846</c:v>
                </c:pt>
                <c:pt idx="279">
                  <c:v>-133.19681448477954</c:v>
                </c:pt>
                <c:pt idx="280">
                  <c:v>-133.58098607649387</c:v>
                </c:pt>
                <c:pt idx="281">
                  <c:v>-133.65143357624231</c:v>
                </c:pt>
                <c:pt idx="282">
                  <c:v>-134.05698659265099</c:v>
                </c:pt>
                <c:pt idx="283">
                  <c:v>-134.1034731690695</c:v>
                </c:pt>
                <c:pt idx="284">
                  <c:v>-134.52997175691522</c:v>
                </c:pt>
                <c:pt idx="285">
                  <c:v>-134.55298013245084</c:v>
                </c:pt>
                <c:pt idx="286">
                  <c:v>-135.00000000000063</c:v>
                </c:pt>
                <c:pt idx="287">
                  <c:v>-135.00000000000068</c:v>
                </c:pt>
              </c:numCache>
            </c:numRef>
          </c:val>
        </c:ser>
        <c:dLbls>
          <c:showLegendKey val="0"/>
          <c:showVal val="0"/>
          <c:showCatName val="0"/>
          <c:showSerName val="0"/>
          <c:showPercent val="0"/>
          <c:showBubbleSize val="0"/>
        </c:dLbls>
        <c:axId val="180835840"/>
        <c:axId val="180581440"/>
      </c:areaChart>
      <c:catAx>
        <c:axId val="180835840"/>
        <c:scaling>
          <c:orientation val="minMax"/>
        </c:scaling>
        <c:delete val="0"/>
        <c:axPos val="b"/>
        <c:title>
          <c:tx>
            <c:strRef>
              <c:f>Proc!$G$44</c:f>
              <c:strCache>
                <c:ptCount val="1"/>
                <c:pt idx="0">
                  <c:v>Time x 5 Minutes</c:v>
                </c:pt>
              </c:strCache>
            </c:strRef>
          </c:tx>
          <c:layout>
            <c:manualLayout>
              <c:xMode val="edge"/>
              <c:yMode val="edge"/>
              <c:x val="0.43627597092696113"/>
              <c:y val="0.74977828626123011"/>
            </c:manualLayout>
          </c:layout>
          <c:overlay val="0"/>
        </c:title>
        <c:numFmt formatCode="General" sourceLinked="1"/>
        <c:majorTickMark val="out"/>
        <c:minorTickMark val="none"/>
        <c:tickLblPos val="nextTo"/>
        <c:crossAx val="180581440"/>
        <c:crosses val="autoZero"/>
        <c:auto val="1"/>
        <c:lblAlgn val="ctr"/>
        <c:lblOffset val="100"/>
        <c:tickMarkSkip val="5"/>
        <c:noMultiLvlLbl val="0"/>
      </c:catAx>
      <c:valAx>
        <c:axId val="180581440"/>
        <c:scaling>
          <c:orientation val="minMax"/>
        </c:scaling>
        <c:delete val="0"/>
        <c:axPos val="l"/>
        <c:majorGridlines>
          <c:spPr>
            <a:ln>
              <a:solidFill>
                <a:schemeClr val="bg1">
                  <a:lumMod val="85000"/>
                </a:schemeClr>
              </a:solidFill>
            </a:ln>
          </c:spPr>
        </c:majorGridlines>
        <c:title>
          <c:tx>
            <c:rich>
              <a:bodyPr rot="-5400000" vert="horz"/>
              <a:lstStyle/>
              <a:p>
                <a:pPr>
                  <a:defRPr/>
                </a:pPr>
                <a:r>
                  <a:rPr lang="en-US" sz="1200"/>
                  <a:t>Pips Move from Open Price</a:t>
                </a:r>
              </a:p>
            </c:rich>
          </c:tx>
          <c:layout/>
          <c:overlay val="0"/>
        </c:title>
        <c:numFmt formatCode="General" sourceLinked="1"/>
        <c:majorTickMark val="out"/>
        <c:minorTickMark val="none"/>
        <c:tickLblPos val="nextTo"/>
        <c:crossAx val="180835840"/>
        <c:crosses val="autoZero"/>
        <c:crossBetween val="midCat"/>
      </c:valAx>
      <c:spPr>
        <a:blipFill dpi="0" rotWithShape="1">
          <a:blip xmlns:r="http://schemas.openxmlformats.org/officeDocument/2006/relationships" r:embed="rId1">
            <a:alphaModFix amt="25000"/>
          </a:blip>
          <a:srcRect/>
          <a:stretch>
            <a:fillRect l="24000" t="50000" r="23000" b="10000"/>
          </a:stretch>
        </a:blipFill>
      </c:spPr>
    </c:plotArea>
    <c:legend>
      <c:legendPos val="b"/>
      <c:layout/>
      <c:overlay val="0"/>
      <c:txPr>
        <a:bodyPr/>
        <a:lstStyle/>
        <a:p>
          <a:pPr>
            <a:defRPr b="1"/>
          </a:pPr>
          <a:endParaRPr lang="en-US"/>
        </a:p>
      </c:txPr>
    </c:legend>
    <c:plotVisOnly val="1"/>
    <c:dispBlanksAs val="gap"/>
    <c:showDLblsOverMax val="0"/>
  </c:chart>
  <c:printSettings>
    <c:headerFooter/>
    <c:pageMargins b="0.75000000000000433" l="0.70000000000000062" r="0.70000000000000062" t="0.75000000000000433"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Proc!$G$49</c:f>
          <c:strCache>
            <c:ptCount val="1"/>
            <c:pt idx="0">
              <c:v>Trade Outcome Probabilities</c:v>
            </c:pt>
          </c:strCache>
        </c:strRef>
      </c:tx>
      <c:layout/>
      <c:overlay val="0"/>
      <c:txPr>
        <a:bodyPr/>
        <a:lstStyle/>
        <a:p>
          <a:pPr>
            <a:defRPr sz="1600"/>
          </a:pPr>
          <a:endParaRPr lang="en-US"/>
        </a:p>
      </c:txPr>
    </c:title>
    <c:autoTitleDeleted val="0"/>
    <c:plotArea>
      <c:layout>
        <c:manualLayout>
          <c:layoutTarget val="inner"/>
          <c:xMode val="edge"/>
          <c:yMode val="edge"/>
          <c:x val="0.15205581845910171"/>
          <c:y val="0.18159230096238127"/>
          <c:w val="0.81136895294571953"/>
          <c:h val="0.52091638029781906"/>
        </c:manualLayout>
      </c:layout>
      <c:areaChart>
        <c:grouping val="stacked"/>
        <c:varyColors val="0"/>
        <c:ser>
          <c:idx val="0"/>
          <c:order val="0"/>
          <c:tx>
            <c:strRef>
              <c:f>Proc!$G$46</c:f>
              <c:strCache>
                <c:ptCount val="1"/>
                <c:pt idx="0">
                  <c:v>Probability of win</c:v>
                </c:pt>
              </c:strCache>
            </c:strRef>
          </c:tx>
          <c:spPr>
            <a:solidFill>
              <a:srgbClr val="92D050">
                <a:alpha val="60000"/>
              </a:srgbClr>
            </a:solidFill>
            <a:ln w="6350">
              <a:solidFill>
                <a:prstClr val="black"/>
              </a:solidFill>
            </a:ln>
          </c:spPr>
          <c:cat>
            <c:numRef>
              <c:f>[0]!rTimeEnvelope</c:f>
              <c:numCache>
                <c:formatCode>General</c:formatCode>
                <c:ptCount val="28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numCache>
            </c:numRef>
          </c:cat>
          <c:val>
            <c:numRef>
              <c:f>[0]!rTPCurve</c:f>
              <c:numCache>
                <c:formatCode>0%</c:formatCode>
                <c:ptCount val="288"/>
                <c:pt idx="0">
                  <c:v>0</c:v>
                </c:pt>
                <c:pt idx="1">
                  <c:v>0</c:v>
                </c:pt>
                <c:pt idx="2">
                  <c:v>0</c:v>
                </c:pt>
                <c:pt idx="3">
                  <c:v>0</c:v>
                </c:pt>
                <c:pt idx="4">
                  <c:v>0</c:v>
                </c:pt>
                <c:pt idx="5">
                  <c:v>0</c:v>
                </c:pt>
                <c:pt idx="6">
                  <c:v>0</c:v>
                </c:pt>
                <c:pt idx="7">
                  <c:v>0</c:v>
                </c:pt>
                <c:pt idx="8">
                  <c:v>0</c:v>
                </c:pt>
                <c:pt idx="9">
                  <c:v>0</c:v>
                </c:pt>
                <c:pt idx="10">
                  <c:v>2.1640806786268644E-3</c:v>
                </c:pt>
                <c:pt idx="11">
                  <c:v>4.065705938341926E-3</c:v>
                </c:pt>
                <c:pt idx="12">
                  <c:v>5.5231146121112601E-3</c:v>
                </c:pt>
                <c:pt idx="13">
                  <c:v>8.6132556591482345E-3</c:v>
                </c:pt>
                <c:pt idx="14">
                  <c:v>1.0455258288495587E-2</c:v>
                </c:pt>
                <c:pt idx="15">
                  <c:v>1.4615063544122285E-2</c:v>
                </c:pt>
                <c:pt idx="16">
                  <c:v>1.6740430360796532E-2</c:v>
                </c:pt>
                <c:pt idx="17">
                  <c:v>2.179162241537682E-2</c:v>
                </c:pt>
                <c:pt idx="18">
                  <c:v>2.4114229055576055E-2</c:v>
                </c:pt>
                <c:pt idx="19">
                  <c:v>2.9872587539460121E-2</c:v>
                </c:pt>
                <c:pt idx="20">
                  <c:v>3.2323820899009502E-2</c:v>
                </c:pt>
                <c:pt idx="21">
                  <c:v>3.8622023033894198E-2</c:v>
                </c:pt>
                <c:pt idx="22">
                  <c:v>4.1148846385703985E-2</c:v>
                </c:pt>
                <c:pt idx="23">
                  <c:v>4.7843985549193953E-2</c:v>
                </c:pt>
                <c:pt idx="24">
                  <c:v>5.0405955382303656E-2</c:v>
                </c:pt>
                <c:pt idx="25">
                  <c:v>5.7380036701303178E-2</c:v>
                </c:pt>
                <c:pt idx="26">
                  <c:v>5.9946478662409479E-2</c:v>
                </c:pt>
                <c:pt idx="27">
                  <c:v>6.7104041851333576E-2</c:v>
                </c:pt>
                <c:pt idx="28">
                  <c:v>6.9651732431649571E-2</c:v>
                </c:pt>
                <c:pt idx="29">
                  <c:v>7.6916573735214613E-2</c:v>
                </c:pt>
                <c:pt idx="30">
                  <c:v>7.9427950721490698E-2</c:v>
                </c:pt>
                <c:pt idx="31">
                  <c:v>8.6739826292233368E-2</c:v>
                </c:pt>
                <c:pt idx="32">
                  <c:v>8.9201645500441601E-2</c:v>
                </c:pt>
                <c:pt idx="33">
                  <c:v>9.6513310011690195E-2</c:v>
                </c:pt>
                <c:pt idx="34">
                  <c:v>9.8915647126011932E-2</c:v>
                </c:pt>
                <c:pt idx="35">
                  <c:v>0.106190333532691</c:v>
                </c:pt>
                <c:pt idx="36">
                  <c:v>0.10852584175292977</c:v>
                </c:pt>
                <c:pt idx="37">
                  <c:v>0.11573517814996438</c:v>
                </c:pt>
                <c:pt idx="38">
                  <c:v>0.11799853173768436</c:v>
                </c:pt>
                <c:pt idx="39">
                  <c:v>0.12512084782113161</c:v>
                </c:pt>
                <c:pt idx="40">
                  <c:v>0.12730831990771271</c:v>
                </c:pt>
                <c:pt idx="41">
                  <c:v>0.13432728321739751</c:v>
                </c:pt>
                <c:pt idx="42">
                  <c:v>0.13643642087739438</c:v>
                </c:pt>
                <c:pt idx="43">
                  <c:v>0.14333994441257999</c:v>
                </c:pt>
                <c:pt idx="44">
                  <c:v>0.14536931488039276</c:v>
                </c:pt>
                <c:pt idx="45">
                  <c:v>0.15214868443984789</c:v>
                </c:pt>
                <c:pt idx="46">
                  <c:v>0.15409767410155539</c:v>
                </c:pt>
                <c:pt idx="47">
                  <c:v>0.16074685187959192</c:v>
                </c:pt>
                <c:pt idx="48">
                  <c:v>0.16261550507640649</c:v>
                </c:pt>
                <c:pt idx="49">
                  <c:v>0.16913057392091888</c:v>
                </c:pt>
                <c:pt idx="50">
                  <c:v>0.17091946232549421</c:v>
                </c:pt>
                <c:pt idx="51">
                  <c:v>0.17729818197244115</c:v>
                </c:pt>
                <c:pt idx="52">
                  <c:v>0.17900829785823671</c:v>
                </c:pt>
                <c:pt idx="53">
                  <c:v>0.18524975023799975</c:v>
                </c:pt>
                <c:pt idx="54">
                  <c:v>0.18688241872579392</c:v>
                </c:pt>
                <c:pt idx="55">
                  <c:v>0.19298672414721424</c:v>
                </c:pt>
                <c:pt idx="56">
                  <c:v>0.19454353073940406</c:v>
                </c:pt>
                <c:pt idx="57">
                  <c:v>0.20051162053557234</c:v>
                </c:pt>
                <c:pt idx="58">
                  <c:v>0.20199435111330891</c:v>
                </c:pt>
                <c:pt idx="59">
                  <c:v>0.20782778533584759</c:v>
                </c:pt>
                <c:pt idx="60">
                  <c:v>0.2092383764138086</c:v>
                </c:pt>
                <c:pt idx="61">
                  <c:v>0.21493919753611823</c:v>
                </c:pt>
                <c:pt idx="62">
                  <c:v>0.21627969502300534</c:v>
                </c:pt>
                <c:pt idx="63">
                  <c:v>0.22185031048449813</c:v>
                </c:pt>
                <c:pt idx="64">
                  <c:v>0.22312283553603451</c:v>
                </c:pt>
                <c:pt idx="65">
                  <c:v>0.22856592343366541</c:v>
                </c:pt>
                <c:pt idx="66">
                  <c:v>0.2297726442434595</c:v>
                </c:pt>
                <c:pt idx="67">
                  <c:v>0.23509107763854512</c:v>
                </c:pt>
                <c:pt idx="68">
                  <c:v>0.23623418621370734</c:v>
                </c:pt>
                <c:pt idx="69">
                  <c:v>0.24143097243842121</c:v>
                </c:pt>
                <c:pt idx="70">
                  <c:v>0.24251266556681364</c:v>
                </c:pt>
                <c:pt idx="71">
                  <c:v>0.24759089763887029</c:v>
                </c:pt>
                <c:pt idx="72">
                  <c:v>0.24861336138396078</c:v>
                </c:pt>
                <c:pt idx="73">
                  <c:v>0.25357617921140557</c:v>
                </c:pt>
                <c:pt idx="74">
                  <c:v>0.25454157637622732</c:v>
                </c:pt>
                <c:pt idx="75">
                  <c:v>0.25939213588935711</c:v>
                </c:pt>
                <c:pt idx="76">
                  <c:v>0.26030259597832189</c:v>
                </c:pt>
                <c:pt idx="77">
                  <c:v>0.26504404468789927</c:v>
                </c:pt>
                <c:pt idx="78">
                  <c:v>0.26590165596791021</c:v>
                </c:pt>
                <c:pt idx="79">
                  <c:v>0.27053711373774958</c:v>
                </c:pt>
                <c:pt idx="80">
                  <c:v>0.27134391706104694</c:v>
                </c:pt>
                <c:pt idx="81">
                  <c:v>0.27587646111414998</c:v>
                </c:pt>
                <c:pt idx="82">
                  <c:v>0.27663444521673097</c:v>
                </c:pt>
                <c:pt idx="83">
                  <c:v>0.28106709857951245</c:v>
                </c:pt>
                <c:pt idx="84">
                  <c:v>0.28177819661244446</c:v>
                </c:pt>
                <c:pt idx="85">
                  <c:v>0.28611391935062563</c:v>
                </c:pt>
                <c:pt idx="86">
                  <c:v>0.28678000643844154</c:v>
                </c:pt>
                <c:pt idx="87">
                  <c:v>0.29102168915838345</c:v>
                </c:pt>
                <c:pt idx="88">
                  <c:v>0.29164458081005412</c:v>
                </c:pt>
                <c:pt idx="89">
                  <c:v>0.29579503999640011</c:v>
                </c:pt>
                <c:pt idx="90">
                  <c:v>0.29637649122102439</c:v>
                </c:pt>
                <c:pt idx="91">
                  <c:v>0.30043846606023605</c:v>
                </c:pt>
                <c:pt idx="92">
                  <c:v>0.30098017106222502</c:v>
                </c:pt>
                <c:pt idx="93">
                  <c:v>0.30495632146547724</c:v>
                </c:pt>
                <c:pt idx="94">
                  <c:v>0.30545991381333709</c:v>
                </c:pt>
                <c:pt idx="95">
                  <c:v>0.30935281940425308</c:v>
                </c:pt>
                <c:pt idx="96">
                  <c:v>0.30981987258345811</c:v>
                </c:pt>
                <c:pt idx="97">
                  <c:v>0.31363203245857885</c:v>
                </c:pt>
                <c:pt idx="98">
                  <c:v>0.31406406073304249</c:v>
                </c:pt>
                <c:pt idx="99">
                  <c:v>0.31779789383757512</c:v>
                </c:pt>
                <c:pt idx="100">
                  <c:v>0.31819635335611091</c:v>
                </c:pt>
                <c:pt idx="101">
                  <c:v>0.321854199345881</c:v>
                </c:pt>
                <c:pt idx="102">
                  <c:v>0.32222048944019244</c:v>
                </c:pt>
                <c:pt idx="103">
                  <c:v>0.32580460992398563</c:v>
                </c:pt>
                <c:pt idx="104">
                  <c:v>0.32614007455333316</c:v>
                </c:pt>
                <c:pt idx="105">
                  <c:v>0.32965265462891663</c:v>
                </c:pt>
                <c:pt idx="106">
                  <c:v>0.32995858393393462</c:v>
                </c:pt>
                <c:pt idx="107">
                  <c:v>0.33340173394677186</c:v>
                </c:pt>
                <c:pt idx="108">
                  <c:v>0.33367936588114344</c:v>
                </c:pt>
                <c:pt idx="109">
                  <c:v>0.33705512334774407</c:v>
                </c:pt>
                <c:pt idx="110">
                  <c:v>0.33730564536171681</c:v>
                </c:pt>
                <c:pt idx="111">
                  <c:v>0.3406159770102421</c:v>
                </c:pt>
                <c:pt idx="112">
                  <c:v>0.34084052776446117</c:v>
                </c:pt>
                <c:pt idx="113">
                  <c:v>0.34408733165399219</c:v>
                </c:pt>
                <c:pt idx="114">
                  <c:v>0.34428700274592083</c:v>
                </c:pt>
                <c:pt idx="115">
                  <c:v>0.34747211043307141</c:v>
                </c:pt>
                <c:pt idx="116">
                  <c:v>0.34764794812149069</c:v>
                </c:pt>
                <c:pt idx="117">
                  <c:v>0.35077312684904288</c:v>
                </c:pt>
                <c:pt idx="118">
                  <c:v>0.35092613376484794</c:v>
                </c:pt>
                <c:pt idx="119">
                  <c:v>0.35399308865204371</c:v>
                </c:pt>
                <c:pt idx="120">
                  <c:v>0.35412422548583583</c:v>
                </c:pt>
                <c:pt idx="121">
                  <c:v>0.35713460170406452</c:v>
                </c:pt>
                <c:pt idx="122">
                  <c:v>0.35724478886299516</c:v>
                </c:pt>
                <c:pt idx="123">
                  <c:v>0.36020017378397884</c:v>
                </c:pt>
                <c:pt idx="124">
                  <c:v>0.3602902930119215</c:v>
                </c:pt>
                <c:pt idx="125">
                  <c:v>0.36319221831831749</c:v>
                </c:pt>
                <c:pt idx="126">
                  <c:v>0.36326311427480612</c:v>
                </c:pt>
                <c:pt idx="127">
                  <c:v>0.36611305802542748</c:v>
                </c:pt>
                <c:pt idx="128">
                  <c:v>0.36616553981996103</c:v>
                </c:pt>
                <c:pt idx="129">
                  <c:v>0.36896492846372275</c:v>
                </c:pt>
                <c:pt idx="130">
                  <c:v>0.36899977114297594</c:v>
                </c:pt>
                <c:pt idx="131">
                  <c:v>0.37174998147723765</c:v>
                </c:pt>
                <c:pt idx="132">
                  <c:v>0.37176792746352683</c:v>
                </c:pt>
                <c:pt idx="133">
                  <c:v>0.37447028853376746</c:v>
                </c:pt>
                <c:pt idx="134">
                  <c:v>0.37447204901377562</c:v>
                </c:pt>
                <c:pt idx="135">
                  <c:v>0.37712784395259519</c:v>
                </c:pt>
                <c:pt idx="136">
                  <c:v>0.37711410021589392</c:v>
                </c:pt>
                <c:pt idx="137">
                  <c:v>0.37972456802018578</c:v>
                </c:pt>
                <c:pt idx="138">
                  <c:v>0.37969597274756334</c:v>
                </c:pt>
                <c:pt idx="139">
                  <c:v>0.3822623099933824</c:v>
                </c:pt>
                <c:pt idx="140">
                  <c:v>0.3822194884953164</c:v>
                </c:pt>
                <c:pt idx="141">
                  <c:v>0.38474285099054645</c:v>
                </c:pt>
                <c:pt idx="142">
                  <c:v>0.38468640239647939</c:v>
                </c:pt>
                <c:pt idx="143">
                  <c:v>0.38716790677182195</c:v>
                </c:pt>
                <c:pt idx="144">
                  <c:v>0.3870984051711196</c:v>
                </c:pt>
                <c:pt idx="145">
                  <c:v>0.3895391304103033</c:v>
                </c:pt>
                <c:pt idx="146">
                  <c:v>0.38945712594595799</c:v>
                </c:pt>
                <c:pt idx="147">
                  <c:v>0.3918581148563306</c:v>
                </c:pt>
                <c:pt idx="148">
                  <c:v>0.39176413477261529</c:v>
                </c:pt>
                <c:pt idx="149">
                  <c:v>0.39412639539749839</c:v>
                </c:pt>
                <c:pt idx="150">
                  <c:v>0.39402094504288726</c:v>
                </c:pt>
                <c:pt idx="151">
                  <c:v>0.39634545201723947</c:v>
                </c:pt>
                <c:pt idx="152">
                  <c:v>0.39622901580397907</c:v>
                </c:pt>
                <c:pt idx="153">
                  <c:v>0.39851671165501457</c:v>
                </c:pt>
                <c:pt idx="154">
                  <c:v>0.3983897539767946</c:v>
                </c:pt>
                <c:pt idx="155">
                  <c:v>0.40064155037130589</c:v>
                </c:pt>
                <c:pt idx="156">
                  <c:v>0.40050451648049457</c:v>
                </c:pt>
                <c:pt idx="157">
                  <c:v>0.40272129542066704</c:v>
                </c:pt>
                <c:pt idx="158">
                  <c:v>0.40257461226660712</c:v>
                </c:pt>
                <c:pt idx="159">
                  <c:v>0.40475722723614899</c:v>
                </c:pt>
                <c:pt idx="160">
                  <c:v>0.40460130426600033</c:v>
                </c:pt>
                <c:pt idx="161">
                  <c:v>0.40675058132841208</c:v>
                </c:pt>
                <c:pt idx="162">
                  <c:v>0.40658581125202581</c:v>
                </c:pt>
                <c:pt idx="163">
                  <c:v>0.40870255010283929</c:v>
                </c:pt>
                <c:pt idx="164">
                  <c:v>0.4085293096231235</c:v>
                </c:pt>
                <c:pt idx="165">
                  <c:v>0.41061428459790417</c:v>
                </c:pt>
                <c:pt idx="166">
                  <c:v>0.41043293510811751</c:v>
                </c:pt>
                <c:pt idx="167">
                  <c:v>0.41248689614801592</c:v>
                </c:pt>
                <c:pt idx="168">
                  <c:v>0.41229778439739817</c:v>
                </c:pt>
                <c:pt idx="169">
                  <c:v>0.41432145797398356</c:v>
                </c:pt>
                <c:pt idx="170">
                  <c:v>0.41412491670308027</c:v>
                </c:pt>
                <c:pt idx="171">
                  <c:v>0.41611900670414737</c:v>
                </c:pt>
                <c:pt idx="172">
                  <c:v>0.41591535525117806</c:v>
                </c:pt>
                <c:pt idx="173">
                  <c:v>0.41788054382918055</c:v>
                </c:pt>
                <c:pt idx="174">
                  <c:v>0.41767008870871764</c:v>
                </c:pt>
                <c:pt idx="175">
                  <c:v>0.41960703709342256</c:v>
                </c:pt>
                <c:pt idx="176">
                  <c:v>0.41939007254864014</c:v>
                </c:pt>
                <c:pt idx="177">
                  <c:v>0.42129942182554847</c:v>
                </c:pt>
                <c:pt idx="178">
                  <c:v>0.42107623035523201</c:v>
                </c:pt>
                <c:pt idx="179">
                  <c:v>0.42295860221125731</c:v>
                </c:pt>
                <c:pt idx="180">
                  <c:v>0.42272945507273507</c:v>
                </c:pt>
                <c:pt idx="181">
                  <c:v>0.42458545251056962</c:v>
                </c:pt>
                <c:pt idx="182">
                  <c:v>0.42435061019967252</c:v>
                </c:pt>
                <c:pt idx="183">
                  <c:v>0.42618081822222886</c:v>
                </c:pt>
                <c:pt idx="184">
                  <c:v>0.42594053093134654</c:v>
                </c:pt>
                <c:pt idx="185">
                  <c:v>0.42774551719759385</c:v>
                </c:pt>
                <c:pt idx="186">
                  <c:v>0.42750002525284614</c:v>
                </c:pt>
                <c:pt idx="187">
                  <c:v>0.42928034070631832</c:v>
                </c:pt>
                <c:pt idx="188">
                  <c:v>0.4290298749848212</c:v>
                </c:pt>
                <c:pt idx="189">
                  <c:v>0.43078605445600798</c:v>
                </c:pt>
                <c:pt idx="190">
                  <c:v>0.43053083678416976</c:v>
                </c:pt>
                <c:pt idx="191">
                  <c:v>0.43226339956796733</c:v>
                </c:pt>
                <c:pt idx="192">
                  <c:v>0.43200364310170647</c:v>
                </c:pt>
                <c:pt idx="193">
                  <c:v>0.43371309351103493</c:v>
                </c:pt>
                <c:pt idx="194">
                  <c:v>0.43344900309877665</c:v>
                </c:pt>
                <c:pt idx="195">
                  <c:v>0.43513583099543401</c:v>
                </c:pt>
                <c:pt idx="196">
                  <c:v>0.43486760352470055</c:v>
                </c:pt>
                <c:pt idx="197">
                  <c:v>0.43653228482847767</c:v>
                </c:pt>
                <c:pt idx="198">
                  <c:v>0.4362601095568448</c:v>
                </c:pt>
                <c:pt idx="199">
                  <c:v>0.43790310673386612</c:v>
                </c:pt>
                <c:pt idx="200">
                  <c:v>0.43762716560503562</c:v>
                </c:pt>
                <c:pt idx="201">
                  <c:v>0.43924892813626287</c:v>
                </c:pt>
                <c:pt idx="202">
                  <c:v>0.43896939608194707</c:v>
                </c:pt>
                <c:pt idx="203">
                  <c:v>0.44057036091273083</c:v>
                </c:pt>
                <c:pt idx="204">
                  <c:v>0.44028740614103223</c:v>
                </c:pt>
                <c:pt idx="205">
                  <c:v>0.44186799811255384</c:v>
                </c:pt>
                <c:pt idx="206">
                  <c:v>0.44158178238347229</c:v>
                </c:pt>
                <c:pt idx="207">
                  <c:v>0.44314241464688975</c:v>
                </c:pt>
                <c:pt idx="208">
                  <c:v>0.44285309353557573</c:v>
                </c:pt>
                <c:pt idx="209">
                  <c:v>0.4443941679496366</c:v>
                </c:pt>
                <c:pt idx="210">
                  <c:v>0.44410189109796111</c:v>
                </c:pt>
                <c:pt idx="211">
                  <c:v>0.44562379861082235</c:v>
                </c:pt>
                <c:pt idx="212">
                  <c:v>0.44532870996782614</c:v>
                </c:pt>
                <c:pt idx="213">
                  <c:v>0.44683183098377383</c:v>
                </c:pt>
                <c:pt idx="214">
                  <c:v>0.44653406903551618</c:v>
                </c:pt>
                <c:pt idx="215">
                  <c:v>0.44801877376725802</c:v>
                </c:pt>
                <c:pt idx="216">
                  <c:v>0.44771847175656487</c:v>
                </c:pt>
                <c:pt idx="217">
                  <c:v>0.44918512056372595</c:v>
                </c:pt>
                <c:pt idx="218">
                  <c:v>0.44888240670031704</c:v>
                </c:pt>
                <c:pt idx="219">
                  <c:v>0.45033135041474781</c:v>
                </c:pt>
                <c:pt idx="220">
                  <c:v>0.45002634807619085</c:v>
                </c:pt>
                <c:pt idx="221">
                  <c:v>0.45145792831466253</c:v>
                </c:pt>
                <c:pt idx="222">
                  <c:v>0.45115075623859252</c:v>
                </c:pt>
                <c:pt idx="223">
                  <c:v>0.45256530570342657</c:v>
                </c:pt>
                <c:pt idx="224">
                  <c:v>0.45225607817142344</c:v>
                </c:pt>
                <c:pt idx="225">
                  <c:v>0.45365392093959378</c:v>
                </c:pt>
                <c:pt idx="226">
                  <c:v>0.45334274795313156</c:v>
                </c:pt>
                <c:pt idx="227">
                  <c:v>0.45472419975431239</c:v>
                </c:pt>
                <c:pt idx="228">
                  <c:v>0.45441118720312618</c:v>
                </c:pt>
                <c:pt idx="229">
                  <c:v>0.45577655568718922</c:v>
                </c:pt>
                <c:pt idx="230">
                  <c:v>0.45546180551043158</c:v>
                </c:pt>
                <c:pt idx="231">
                  <c:v>0.45681139050483255</c:v>
                </c:pt>
                <c:pt idx="232">
                  <c:v>0.4564950008453319</c:v>
                </c:pt>
                <c:pt idx="233">
                  <c:v>0.45782909460281918</c:v>
                </c:pt>
                <c:pt idx="234">
                  <c:v>0.45751115995478808</c:v>
                </c:pt>
                <c:pt idx="235">
                  <c:v>0.45883004739184696</c:v>
                </c:pt>
                <c:pt idx="236">
                  <c:v>0.45851065874231384</c:v>
                </c:pt>
                <c:pt idx="237">
                  <c:v>0.45981461766873927</c:v>
                </c:pt>
                <c:pt idx="238">
                  <c:v>0.45949386263301112</c:v>
                </c:pt>
                <c:pt idx="239">
                  <c:v>0.4607831639729893</c:v>
                </c:pt>
                <c:pt idx="240">
                  <c:v>0.46046112692441232</c:v>
                </c:pt>
                <c:pt idx="241">
                  <c:v>0.4617360349294628</c:v>
                </c:pt>
                <c:pt idx="242">
                  <c:v>0.46141279712373273</c:v>
                </c:pt>
                <c:pt idx="243">
                  <c:v>0.46267356957784855</c:v>
                </c:pt>
                <c:pt idx="244">
                  <c:v>0.4623492092721434</c:v>
                </c:pt>
                <c:pt idx="245">
                  <c:v>0.46359609768946675</c:v>
                </c:pt>
                <c:pt idx="246">
                  <c:v>0.46327069025660472</c:v>
                </c:pt>
                <c:pt idx="247">
                  <c:v>0.46450394007193629</c:v>
                </c:pt>
                <c:pt idx="248">
                  <c:v>0.46417755810981398</c:v>
                </c:pt>
                <c:pt idx="249">
                  <c:v>0.46539740886225744</c:v>
                </c:pt>
                <c:pt idx="250">
                  <c:v>0.46507012229875794</c:v>
                </c:pt>
                <c:pt idx="251">
                  <c:v>0.46627680780878106</c:v>
                </c:pt>
                <c:pt idx="252">
                  <c:v>0.46594868400237516</c:v>
                </c:pt>
                <c:pt idx="253">
                  <c:v>0.46714243254256393</c:v>
                </c:pt>
                <c:pt idx="254">
                  <c:v>0.46681353637877565</c:v>
                </c:pt>
                <c:pt idx="255">
                  <c:v>0.46799457083852081</c:v>
                </c:pt>
                <c:pt idx="256">
                  <c:v>0.467664964822464</c:v>
                </c:pt>
                <c:pt idx="257">
                  <c:v>0.46883350286685477</c:v>
                </c:pt>
                <c:pt idx="258">
                  <c:v>0.46850324721200204</c:v>
                </c:pt>
                <c:pt idx="259">
                  <c:v>0.46965950143512281</c:v>
                </c:pt>
                <c:pt idx="260">
                  <c:v>0.46932865414847752</c:v>
                </c:pt>
                <c:pt idx="261">
                  <c:v>0.47047283222137426</c:v>
                </c:pt>
                <c:pt idx="262">
                  <c:v>0.47014144918520223</c:v>
                </c:pt>
                <c:pt idx="263">
                  <c:v>0.47127375399870181</c:v>
                </c:pt>
                <c:pt idx="264">
                  <c:v>0.47094188904897627</c:v>
                </c:pt>
                <c:pt idx="265">
                  <c:v>0.47206251885157136</c:v>
                </c:pt>
                <c:pt idx="266">
                  <c:v>0.47173022385328112</c:v>
                </c:pt>
                <c:pt idx="267">
                  <c:v>0.47283937238428753</c:v>
                </c:pt>
                <c:pt idx="268">
                  <c:v>0.47250669730373163</c:v>
                </c:pt>
                <c:pt idx="269">
                  <c:v>0.47360455392188922</c:v>
                </c:pt>
                <c:pt idx="270">
                  <c:v>0.47327154689609874</c:v>
                </c:pt>
                <c:pt idx="271">
                  <c:v>0.47435829670380641</c:v>
                </c:pt>
                <c:pt idx="272">
                  <c:v>0.47402500410721965</c:v>
                </c:pt>
                <c:pt idx="273">
                  <c:v>0.47510082807055909</c:v>
                </c:pt>
                <c:pt idx="274">
                  <c:v>0.47476729457906686</c:v>
                </c:pt>
                <c:pt idx="275">
                  <c:v>0.47583236964380471</c:v>
                </c:pt>
                <c:pt idx="276">
                  <c:v>0.47549863829626959</c:v>
                </c:pt>
                <c:pt idx="277">
                  <c:v>0.47655313749996775</c:v>
                </c:pt>
                <c:pt idx="278">
                  <c:v>0.47621924975734442</c:v>
                </c:pt>
                <c:pt idx="279">
                  <c:v>0.47726334233774753</c:v>
                </c:pt>
                <c:pt idx="280">
                  <c:v>0.47692933813988531</c:v>
                </c:pt>
                <c:pt idx="281">
                  <c:v>0.47796318963971035</c:v>
                </c:pt>
                <c:pt idx="282">
                  <c:v>0.47762910745996173</c:v>
                </c:pt>
                <c:pt idx="283">
                  <c:v>0.47865287982824634</c:v>
                </c:pt>
                <c:pt idx="284">
                  <c:v>0.47831875672593893</c:v>
                </c:pt>
                <c:pt idx="285">
                  <c:v>0.47933260841606606</c:v>
                </c:pt>
                <c:pt idx="286">
                  <c:v>0.47899848008697365</c:v>
                </c:pt>
                <c:pt idx="287">
                  <c:v>0.48000256615149717</c:v>
                </c:pt>
              </c:numCache>
            </c:numRef>
          </c:val>
        </c:ser>
        <c:ser>
          <c:idx val="1"/>
          <c:order val="1"/>
          <c:tx>
            <c:strRef>
              <c:f>Proc!$G$47</c:f>
              <c:strCache>
                <c:ptCount val="1"/>
                <c:pt idx="0">
                  <c:v>Probability of loss</c:v>
                </c:pt>
              </c:strCache>
            </c:strRef>
          </c:tx>
          <c:spPr>
            <a:solidFill>
              <a:srgbClr val="FF0000">
                <a:alpha val="42000"/>
              </a:srgbClr>
            </a:solidFill>
            <a:ln w="3175">
              <a:solidFill>
                <a:schemeClr val="tx1"/>
              </a:solidFill>
            </a:ln>
          </c:spPr>
          <c:cat>
            <c:numRef>
              <c:f>[0]!rTimeEnvelope</c:f>
              <c:numCache>
                <c:formatCode>General</c:formatCode>
                <c:ptCount val="28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numCache>
            </c:numRef>
          </c:cat>
          <c:val>
            <c:numRef>
              <c:f>[0]!rSLCurve</c:f>
              <c:numCache>
                <c:formatCode>0%</c:formatCode>
                <c:ptCount val="2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1.4255265803751638E-4</c:v>
                </c:pt>
                <c:pt idx="17">
                  <c:v>1.4182048636563136E-4</c:v>
                </c:pt>
                <c:pt idx="18">
                  <c:v>3.9290502011699095E-4</c:v>
                </c:pt>
                <c:pt idx="19">
                  <c:v>3.9058807099879824E-4</c:v>
                </c:pt>
                <c:pt idx="20">
                  <c:v>8.2850689380743205E-4</c:v>
                </c:pt>
                <c:pt idx="21">
                  <c:v>8.231221302420252E-4</c:v>
                </c:pt>
                <c:pt idx="22">
                  <c:v>1.4826444740854382E-3</c:v>
                </c:pt>
                <c:pt idx="23">
                  <c:v>1.4723196516465921E-3</c:v>
                </c:pt>
                <c:pt idx="24">
                  <c:v>2.3741212862002769E-3</c:v>
                </c:pt>
                <c:pt idx="25">
                  <c:v>2.3567625613997315E-3</c:v>
                </c:pt>
                <c:pt idx="26">
                  <c:v>3.5091909039659842E-3</c:v>
                </c:pt>
                <c:pt idx="27">
                  <c:v>3.4826520666050359E-3</c:v>
                </c:pt>
                <c:pt idx="28">
                  <c:v>4.8843405212970394E-3</c:v>
                </c:pt>
                <c:pt idx="29">
                  <c:v>4.8465644422330291E-3</c:v>
                </c:pt>
                <c:pt idx="30">
                  <c:v>6.4890645992788914E-3</c:v>
                </c:pt>
                <c:pt idx="31">
                  <c:v>6.4381859319419879E-3</c:v>
                </c:pt>
                <c:pt idx="32">
                  <c:v>8.3082517648406743E-3</c:v>
                </c:pt>
                <c:pt idx="33">
                  <c:v>8.2426613126332007E-3</c:v>
                </c:pt>
                <c:pt idx="34">
                  <c:v>1.0324076239633951E-2</c:v>
                </c:pt>
                <c:pt idx="35">
                  <c:v>1.0242452915664012E-2</c:v>
                </c:pt>
                <c:pt idx="36">
                  <c:v>1.2517414316107317E-2</c:v>
                </c:pt>
                <c:pt idx="37">
                  <c:v>1.2418732374175113E-2</c:v>
                </c:pt>
                <c:pt idx="38">
                  <c:v>1.4868857546369983E-2</c:v>
                </c:pt>
                <c:pt idx="39">
                  <c:v>1.4752376487075133E-2</c:v>
                </c:pt>
                <c:pt idx="40">
                  <c:v>1.7359405873555341E-2</c:v>
                </c:pt>
                <c:pt idx="41">
                  <c:v>1.7224649266665667E-2</c:v>
                </c:pt>
                <c:pt idx="42">
                  <c:v>1.9970917731580468E-2</c:v>
                </c:pt>
                <c:pt idx="43">
                  <c:v>1.9817645795177342E-2</c:v>
                </c:pt>
                <c:pt idx="44">
                  <c:v>2.2686381555458296E-2</c:v>
                </c:pt>
                <c:pt idx="45">
                  <c:v>2.2514561016751405E-2</c:v>
                </c:pt>
                <c:pt idx="46">
                  <c:v>2.5490059640380456E-2</c:v>
                </c:pt>
                <c:pt idx="47">
                  <c:v>2.5299833302574272E-2</c:v>
                </c:pt>
                <c:pt idx="48">
                  <c:v>2.8367543172171741E-2</c:v>
                </c:pt>
                <c:pt idx="49">
                  <c:v>2.8159200754021178E-2</c:v>
                </c:pt>
                <c:pt idx="50">
                  <c:v>3.1305747261727496E-2</c:v>
                </c:pt>
                <c:pt idx="51">
                  <c:v>3.1079698441124414E-2</c:v>
                </c:pt>
                <c:pt idx="52">
                  <c:v>3.4292866967439273E-2</c:v>
                </c:pt>
                <c:pt idx="53">
                  <c:v>3.4049617109399133E-2</c:v>
                </c:pt>
                <c:pt idx="54">
                  <c:v>3.7318309311040479E-2</c:v>
                </c:pt>
                <c:pt idx="55">
                  <c:v>3.7058438053145376E-2</c:v>
                </c:pt>
                <c:pt idx="56">
                  <c:v>4.0372611834779477E-2</c:v>
                </c:pt>
                <c:pt idx="57">
                  <c:v>4.0096754503056109E-2</c:v>
                </c:pt>
                <c:pt idx="58">
                  <c:v>4.3447354977192702E-2</c:v>
                </c:pt>
                <c:pt idx="59">
                  <c:v>4.3156186682685151E-2</c:v>
                </c:pt>
                <c:pt idx="60">
                  <c:v>4.6535073175948585E-2</c:v>
                </c:pt>
                <c:pt idx="61">
                  <c:v>4.6229295373654708E-2</c:v>
                </c:pt>
                <c:pt idx="62">
                  <c:v>4.9629167910289221E-2</c:v>
                </c:pt>
                <c:pt idx="63">
                  <c:v>4.9309497170270118E-2</c:v>
                </c:pt>
                <c:pt idx="64">
                  <c:v>5.2723824695078927E-2</c:v>
                </c:pt>
                <c:pt idx="65">
                  <c:v>5.2390983427762036E-2</c:v>
                </c:pt>
                <c:pt idx="66">
                  <c:v>5.5813935199015813E-2</c:v>
                </c:pt>
                <c:pt idx="67">
                  <c:v>5.5468644084006709E-2</c:v>
                </c:pt>
                <c:pt idx="68">
                  <c:v>5.8895025081030276E-2</c:v>
                </c:pt>
                <c:pt idx="69">
                  <c:v>5.8537996964883925E-2</c:v>
                </c:pt>
                <c:pt idx="70">
                  <c:v>6.1963187747468292E-2</c:v>
                </c:pt>
                <c:pt idx="71">
                  <c:v>6.1595122796621035E-2</c:v>
                </c:pt>
                <c:pt idx="72">
                  <c:v>6.5015023974382108E-2</c:v>
                </c:pt>
                <c:pt idx="73">
                  <c:v>6.4636605892021817E-2</c:v>
                </c:pt>
                <c:pt idx="74">
                  <c:v>6.8047587174954127E-2</c:v>
                </c:pt>
                <c:pt idx="75">
                  <c:v>6.7659480313233988E-2</c:v>
                </c:pt>
                <c:pt idx="76">
                  <c:v>7.1058333993473582E-2</c:v>
                </c:pt>
                <c:pt idx="77">
                  <c:v>7.0661181214078661E-2</c:v>
                </c:pt>
                <c:pt idx="78">
                  <c:v>7.4045079854044807E-2</c:v>
                </c:pt>
                <c:pt idx="79">
                  <c:v>7.363950101010211E-2</c:v>
                </c:pt>
                <c:pt idx="80">
                  <c:v>7.7005959069815194E-2</c:v>
                </c:pt>
                <c:pt idx="81">
                  <c:v>7.6592550000209564E-2</c:v>
                </c:pt>
                <c:pt idx="82">
                  <c:v>7.9939389116643875E-2</c:v>
                </c:pt>
                <c:pt idx="83">
                  <c:v>7.9518721059882322E-2</c:v>
                </c:pt>
                <c:pt idx="84">
                  <c:v>8.2844038686497617E-2</c:v>
                </c:pt>
                <c:pt idx="85">
                  <c:v>8.2416658035401782E-2</c:v>
                </c:pt>
                <c:pt idx="86">
                  <c:v>8.571879915537288E-2</c:v>
                </c:pt>
                <c:pt idx="87">
                  <c:v>8.5285227486176687E-2</c:v>
                </c:pt>
                <c:pt idx="88">
                  <c:v>8.8562759124637722E-2</c:v>
                </c:pt>
                <c:pt idx="89">
                  <c:v>8.8123493444699386E-2</c:v>
                </c:pt>
                <c:pt idx="90">
                  <c:v>9.1375181720972851E-2</c:v>
                </c:pt>
                <c:pt idx="91">
                  <c:v>9.0930694888431599E-2</c:v>
                </c:pt>
                <c:pt idx="92">
                  <c:v>9.4155484366931011E-2</c:v>
                </c:pt>
                <c:pt idx="93">
                  <c:v>9.370622564343091E-2</c:v>
                </c:pt>
                <c:pt idx="94">
                  <c:v>9.690322076046487E-2</c:v>
                </c:pt>
                <c:pt idx="95">
                  <c:v>9.6449616464695534E-2</c:v>
                </c:pt>
                <c:pt idx="96">
                  <c:v>9.9618064826953789E-2</c:v>
                </c:pt>
                <c:pt idx="97">
                  <c:v>9.9160519062368335E-2</c:v>
                </c:pt>
                <c:pt idx="98">
                  <c:v>0.10229979643086706</c:v>
                </c:pt>
                <c:pt idx="99">
                  <c:v>0.10183869186568142</c:v>
                </c:pt>
                <c:pt idx="100">
                  <c:v>0.10494828865607234</c:v>
                </c:pt>
                <c:pt idx="101">
                  <c:v>0.10448398733763636</c:v>
                </c:pt>
                <c:pt idx="102">
                  <c:v>0.10756349648383448</c:v>
                </c:pt>
                <c:pt idx="103">
                  <c:v>0.10709634067281698</c:v>
                </c:pt>
                <c:pt idx="104">
                  <c:v>0.11014544671577248</c:v>
                </c:pt>
                <c:pt idx="105">
                  <c:v>0.10967575972840915</c:v>
                </c:pt>
                <c:pt idx="106">
                  <c:v>0.11269422900553458</c:v>
                </c:pt>
                <c:pt idx="107">
                  <c:v>0.11222231605452734</c:v>
                </c:pt>
                <c:pt idx="108">
                  <c:v>0.11520998787777845</c:v>
                </c:pt>
                <c:pt idx="109">
                  <c:v>0.11473613690438805</c:v>
                </c:pt>
                <c:pt idx="110">
                  <c:v>0.11769291562636214</c:v>
                </c:pt>
                <c:pt idx="111">
                  <c:v>0.11721739811785134</c:v>
                </c:pt>
                <c:pt idx="112">
                  <c:v>0.12014324599554345</c:v>
                </c:pt>
                <c:pt idx="113">
                  <c:v>0.119666317783481</c:v>
                </c:pt>
                <c:pt idx="114">
                  <c:v>0.12256124855862516</c:v>
                </c:pt>
                <c:pt idx="115">
                  <c:v>0.12208315059465555</c:v>
                </c:pt>
                <c:pt idx="116">
                  <c:v>0.12494722371794044</c:v>
                </c:pt>
                <c:pt idx="117">
                  <c:v>0.12446818282454455</c:v>
                </c:pt>
                <c:pt idx="118">
                  <c:v>0.12730149825850473</c:v>
                </c:pt>
                <c:pt idx="119">
                  <c:v>0.12682172785301818</c:v>
                </c:pt>
                <c:pt idx="120">
                  <c:v>0.12962442139514846</c:v>
                </c:pt>
                <c:pt idx="121">
                  <c:v>0.12914412218591617</c:v>
                </c:pt>
                <c:pt idx="122">
                  <c:v>0.13191636125960388</c:v>
                </c:pt>
                <c:pt idx="123">
                  <c:v>0.13143572191363681</c:v>
                </c:pt>
                <c:pt idx="124">
                  <c:v>0.13417770177992611</c:v>
                </c:pt>
                <c:pt idx="125">
                  <c:v>0.13369689956182995</c:v>
                </c:pt>
                <c:pt idx="126">
                  <c:v>0.13640883990987854</c:v>
                </c:pt>
                <c:pt idx="127">
                  <c:v>0.13592804129213576</c:v>
                </c:pt>
                <c:pt idx="128">
                  <c:v>0.13861018317057039</c:v>
                </c:pt>
                <c:pt idx="129">
                  <c:v>0.13812954441550951</c:v>
                </c:pt>
                <c:pt idx="130">
                  <c:v>0.14078214747076873</c:v>
                </c:pt>
                <c:pt idx="131">
                  <c:v>0.14030181518474816</c:v>
                </c:pt>
                <c:pt idx="132">
                  <c:v>0.14292515517597082</c:v>
                </c:pt>
                <c:pt idx="133">
                  <c:v>0.14244526683645933</c:v>
                </c:pt>
                <c:pt idx="134">
                  <c:v>0.1450396333995958</c:v>
                </c:pt>
                <c:pt idx="135">
                  <c:v>0.14456031785593643</c:v>
                </c:pt>
                <c:pt idx="136">
                  <c:v>0.1471260124925321</c:v>
                </c:pt>
                <c:pt idx="137">
                  <c:v>0.1466473904412661</c:v>
                </c:pt>
                <c:pt idx="138">
                  <c:v>0.1491847247098575</c:v>
                </c:pt>
                <c:pt idx="139">
                  <c:v>0.14870690914553655</c:v>
                </c:pt>
                <c:pt idx="140">
                  <c:v>0.15121620303583294</c:v>
                </c:pt>
                <c:pt idx="141">
                  <c:v>0.15073929967828012</c:v>
                </c:pt>
                <c:pt idx="142">
                  <c:v>0.15322088015029511</c:v>
                </c:pt>
                <c:pt idx="143">
                  <c:v>0.15274498784930579</c:v>
                </c:pt>
                <c:pt idx="144">
                  <c:v>0.15519918752138567</c:v>
                </c:pt>
                <c:pt idx="145">
                  <c:v>0.15472439863985504</c:v>
                </c:pt>
                <c:pt idx="146">
                  <c:v>0.15715155461116159</c:v>
                </c:pt>
                <c:pt idx="147">
                  <c:v>0.15667795538762389</c:v>
                </c:pt>
                <c:pt idx="148">
                  <c:v>0.1590784081820571</c:v>
                </c:pt>
                <c:pt idx="149">
                  <c:v>0.15860607907361129</c:v>
                </c:pt>
                <c:pt idx="150">
                  <c:v>0.16098017169344461</c:v>
                </c:pt>
                <c:pt idx="151">
                  <c:v>0.16050918770001837</c:v>
                </c:pt>
                <c:pt idx="152">
                  <c:v>0.16285726477867943</c:v>
                </c:pt>
                <c:pt idx="153">
                  <c:v>0.1623876957495603</c:v>
                </c:pt>
                <c:pt idx="154">
                  <c:v>0.16471010279401938</c:v>
                </c:pt>
                <c:pt idx="155">
                  <c:v>0.16424201371755634</c:v>
                </c:pt>
                <c:pt idx="156">
                  <c:v>0.16653909643172221</c:v>
                </c:pt>
                <c:pt idx="157">
                  <c:v>0.16607254770906171</c:v>
                </c:pt>
                <c:pt idx="158">
                  <c:v>0.16834465139041715</c:v>
                </c:pt>
                <c:pt idx="159">
                  <c:v>0.16787969909411743</c:v>
                </c:pt>
                <c:pt idx="160">
                  <c:v>0.17012716809657932</c:v>
                </c:pt>
                <c:pt idx="161">
                  <c:v>0.16966386421490001</c:v>
                </c:pt>
                <c:pt idx="162">
                  <c:v>0.17188704147156725</c:v>
                </c:pt>
                <c:pt idx="163">
                  <c:v>0.17142543413920874</c:v>
                </c:pt>
                <c:pt idx="164">
                  <c:v>0.17362466073926824</c:v>
                </c:pt>
                <c:pt idx="165">
                  <c:v>0.17316479445529143</c:v>
                </c:pt>
                <c:pt idx="166">
                  <c:v>0.17534040926989941</c:v>
                </c:pt>
                <c:pt idx="167">
                  <c:v>0.17488232510352772</c:v>
                </c:pt>
                <c:pt idx="168">
                  <c:v>0.17703466445598232</c:v>
                </c:pt>
                <c:pt idx="169">
                  <c:v>0.17657840024094967</c:v>
                </c:pt>
                <c:pt idx="170">
                  <c:v>0.17870779761691227</c:v>
                </c:pt>
                <c:pt idx="171">
                  <c:v>0.1782533881349955</c:v>
                </c:pt>
                <c:pt idx="172">
                  <c:v>0.18036017392891557</c:v>
                </c:pt>
                <c:pt idx="173">
                  <c:v>0.17990765108324785</c:v>
                </c:pt>
                <c:pt idx="174">
                  <c:v>0.1819921523775197</c:v>
                </c:pt>
                <c:pt idx="175">
                  <c:v>0.18154154535625602</c:v>
                </c:pt>
                <c:pt idx="176">
                  <c:v>0.18360408572995277</c:v>
                </c:pt>
                <c:pt idx="177">
                  <c:v>0.18315542116082811</c:v>
                </c:pt>
                <c:pt idx="178">
                  <c:v>0.18519632052515514</c:v>
                </c:pt>
                <c:pt idx="179">
                  <c:v>0.18474962262144917</c:v>
                </c:pt>
                <c:pt idx="180">
                  <c:v>0.18676919707933243</c:v>
                </c:pt>
                <c:pt idx="181">
                  <c:v>0.18632448777771521</c:v>
                </c:pt>
                <c:pt idx="182">
                  <c:v>0.18832304950517287</c:v>
                </c:pt>
                <c:pt idx="183">
                  <c:v>0.18788034859590269</c:v>
                </c:pt>
                <c:pt idx="184">
                  <c:v>0.18985820574307422</c:v>
                </c:pt>
                <c:pt idx="185">
                  <c:v>0.18941753099296488</c:v>
                </c:pt>
                <c:pt idx="186">
                  <c:v>0.19137498760285931</c:v>
                </c:pt>
                <c:pt idx="187">
                  <c:v>0.19093635487143529</c:v>
                </c:pt>
                <c:pt idx="188">
                  <c:v>0.19287371081465626</c:v>
                </c:pt>
                <c:pt idx="189">
                  <c:v>0.19243713416387276</c:v>
                </c:pt>
                <c:pt idx="190">
                  <c:v>0.19435468508771578</c:v>
                </c:pt>
                <c:pt idx="191">
                  <c:v>0.19392017688561569</c:v>
                </c:pt>
                <c:pt idx="192">
                  <c:v>0.19581821417610565</c:v>
                </c:pt>
                <c:pt idx="193">
                  <c:v>0.19538578519474714</c:v>
                </c:pt>
                <c:pt idx="194">
                  <c:v>0.19726459595029747</c:v>
                </c:pt>
                <c:pt idx="195">
                  <c:v>0.19683425545827915</c:v>
                </c:pt>
                <c:pt idx="196">
                  <c:v>0.19869412247378193</c:v>
                </c:pt>
                <c:pt idx="197">
                  <c:v>0.19826587832367359</c:v>
                </c:pt>
                <c:pt idx="198">
                  <c:v>0.20010708008394754</c:v>
                </c:pt>
                <c:pt idx="199">
                  <c:v>0.1996809387949057</c:v>
                </c:pt>
                <c:pt idx="200">
                  <c:v>0.20150374947650607</c:v>
                </c:pt>
                <c:pt idx="201">
                  <c:v>0.20107971631235497</c:v>
                </c:pt>
                <c:pt idx="202">
                  <c:v>0.20288440579286876</c:v>
                </c:pt>
                <c:pt idx="203">
                  <c:v>0.20246248483589163</c:v>
                </c:pt>
                <c:pt idx="204">
                  <c:v>0.20424931870989993</c:v>
                </c:pt>
                <c:pt idx="205">
                  <c:v>0.20382951293059137</c:v>
                </c:pt>
                <c:pt idx="206">
                  <c:v>0.20559875253156157</c:v>
                </c:pt>
                <c:pt idx="207">
                  <c:v>0.20518106385455814</c:v>
                </c:pt>
                <c:pt idx="208">
                  <c:v>0.20693296628200963</c:v>
                </c:pt>
                <c:pt idx="209">
                  <c:v>0.20651739564841942</c:v>
                </c:pt>
                <c:pt idx="210">
                  <c:v>0.20825221379974163</c:v>
                </c:pt>
                <c:pt idx="211">
                  <c:v>0.20783876122607134</c:v>
                </c:pt>
                <c:pt idx="212">
                  <c:v>0.2095567438324584</c:v>
                </c:pt>
                <c:pt idx="213">
                  <c:v>0.20914540846632687</c:v>
                </c:pt>
                <c:pt idx="214">
                  <c:v>0.21084680013231938</c:v>
                </c:pt>
                <c:pt idx="215">
                  <c:v>0.21043758030513704</c:v>
                </c:pt>
                <c:pt idx="216">
                  <c:v>0.21212262155132394</c:v>
                </c:pt>
                <c:pt idx="217">
                  <c:v>0.21171551482810741</c:v>
                </c:pt>
                <c:pt idx="218">
                  <c:v>0.21338444213657615</c:v>
                </c:pt>
                <c:pt idx="219">
                  <c:v>0.21297944536305574</c:v>
                </c:pt>
                <c:pt idx="220">
                  <c:v>0.21463249122521316</c:v>
                </c:pt>
                <c:pt idx="221">
                  <c:v>0.21422960057238591</c:v>
                </c:pt>
                <c:pt idx="222">
                  <c:v>0.21586699353882127</c:v>
                </c:pt>
                <c:pt idx="223">
                  <c:v>0.21546620454508481</c:v>
                </c:pt>
                <c:pt idx="224">
                  <c:v>0.21708816927716507</c:v>
                </c:pt>
                <c:pt idx="225">
                  <c:v>0.21668947688816756</c:v>
                </c:pt>
                <c:pt idx="226">
                  <c:v>0.21829623421108385</c:v>
                </c:pt>
                <c:pt idx="227">
                  <c:v>0.21789963281742353</c:v>
                </c:pt>
                <c:pt idx="228">
                  <c:v>0.2194913997744477</c:v>
                </c:pt>
                <c:pt idx="229">
                  <c:v>0.21909688324732685</c:v>
                </c:pt>
                <c:pt idx="230">
                  <c:v>0.22067387315504158</c:v>
                </c:pt>
                <c:pt idx="231">
                  <c:v>0.22028143487999274</c:v>
                </c:pt>
                <c:pt idx="232">
                  <c:v>0.22184385738430468</c:v>
                </c:pt>
                <c:pt idx="233">
                  <c:v>0.22145349029309891</c:v>
                </c:pt>
                <c:pt idx="234">
                  <c:v>0.22300155142583228</c:v>
                </c:pt>
                <c:pt idx="235">
                  <c:v>0.2226132480266606</c:v>
                </c:pt>
                <c:pt idx="236">
                  <c:v>0.22414715026258186</c:v>
                </c:pt>
                <c:pt idx="237">
                  <c:v>0.22376090266860943</c:v>
                </c:pt>
                <c:pt idx="238">
                  <c:v>0.22528084498272311</c:v>
                </c:pt>
                <c:pt idx="239">
                  <c:v>0.22489664493910025</c:v>
                </c:pt>
                <c:pt idx="240">
                  <c:v>0.22640282286408631</c:v>
                </c:pt>
                <c:pt idx="241">
                  <c:v>0.22602066177350066</c:v>
                </c:pt>
                <c:pt idx="242">
                  <c:v>0.22751326745717315</c:v>
                </c:pt>
                <c:pt idx="243">
                  <c:v>0.22713313640402558</c:v>
                </c:pt>
                <c:pt idx="244">
                  <c:v>0.2286123586666981</c:v>
                </c:pt>
                <c:pt idx="245">
                  <c:v>0.22823424843996926</c:v>
                </c:pt>
                <c:pt idx="246">
                  <c:v>0.22970027283163932</c:v>
                </c:pt>
                <c:pt idx="247">
                  <c:v>0.22932417394652671</c:v>
                </c:pt>
                <c:pt idx="248">
                  <c:v>0.2307771828037849</c:v>
                </c:pt>
                <c:pt idx="249">
                  <c:v>0.23040308552216471</c:v>
                </c:pt>
                <c:pt idx="250">
                  <c:v>0.23184325802475789</c:v>
                </c:pt>
                <c:pt idx="251">
                  <c:v>0.2314711523745468</c:v>
                </c:pt>
                <c:pt idx="252">
                  <c:v>0.23289866460152239</c:v>
                </c:pt>
                <c:pt idx="253">
                  <c:v>0.23252854039498325</c:v>
                </c:pt>
                <c:pt idx="254">
                  <c:v>0.23394356538036068</c:v>
                </c:pt>
                <c:pt idx="255">
                  <c:v>0.23357541223142697</c:v>
                </c:pt>
                <c:pt idx="256">
                  <c:v>0.23497812001933135</c:v>
                </c:pt>
                <c:pt idx="257">
                  <c:v>0.23461192735998188</c:v>
                </c:pt>
                <c:pt idx="258">
                  <c:v>0.23600248505920798</c:v>
                </c:pt>
                <c:pt idx="259">
                  <c:v>0.23563824215496337</c:v>
                </c:pt>
                <c:pt idx="260">
                  <c:v>0.23701681399291585</c:v>
                </c:pt>
                <c:pt idx="261">
                  <c:v>0.23665450995748238</c:v>
                </c:pt>
                <c:pt idx="262">
                  <c:v>0.23802125733347007</c:v>
                </c:pt>
                <c:pt idx="263">
                  <c:v>0.23766088114259121</c:v>
                </c:pt>
                <c:pt idx="264">
                  <c:v>0.23901596268042918</c:v>
                </c:pt>
                <c:pt idx="265">
                  <c:v>0.23865750318498249</c:v>
                </c:pt>
                <c:pt idx="266">
                  <c:v>0.24000107478489152</c:v>
                </c:pt>
                <c:pt idx="267">
                  <c:v>0.23964452072326381</c:v>
                </c:pt>
                <c:pt idx="268">
                  <c:v>0.24097673561303362</c:v>
                </c:pt>
                <c:pt idx="269">
                  <c:v>0.24062207562282334</c:v>
                </c:pt>
                <c:pt idx="270">
                  <c:v>0.24194308440823034</c:v>
                </c:pt>
                <c:pt idx="271">
                  <c:v>0.24159030703730161</c:v>
                </c:pt>
                <c:pt idx="272">
                  <c:v>0.24290025775175625</c:v>
                </c:pt>
                <c:pt idx="273">
                  <c:v>0.24254935146869028</c:v>
                </c:pt>
                <c:pt idx="274">
                  <c:v>0.24384838962211092</c:v>
                </c:pt>
                <c:pt idx="275">
                  <c:v>0.24349934282607347</c:v>
                </c:pt>
                <c:pt idx="276">
                  <c:v>0.24478761145297295</c:v>
                </c:pt>
                <c:pt idx="277">
                  <c:v>0.24444041248303761</c:v>
                </c:pt>
                <c:pt idx="278">
                  <c:v>0.24571805218981524</c:v>
                </c:pt>
                <c:pt idx="279">
                  <c:v>0.24537268933376499</c:v>
                </c:pt>
                <c:pt idx="280">
                  <c:v>0.24663983834520381</c:v>
                </c:pt>
                <c:pt idx="281">
                  <c:v>0.24629629984784496</c:v>
                </c:pt>
                <c:pt idx="282">
                  <c:v>0.24755309405280207</c:v>
                </c:pt>
                <c:pt idx="283">
                  <c:v>0.24721136812380784</c:v>
                </c:pt>
                <c:pt idx="284">
                  <c:v>0.24845794112011246</c:v>
                </c:pt>
                <c:pt idx="285">
                  <c:v>0.2481180159414246</c:v>
                </c:pt>
                <c:pt idx="286">
                  <c:v>0.24935449907996696</c:v>
                </c:pt>
                <c:pt idx="287">
                  <c:v>0.24901636281277936</c:v>
                </c:pt>
              </c:numCache>
            </c:numRef>
          </c:val>
        </c:ser>
        <c:ser>
          <c:idx val="2"/>
          <c:order val="2"/>
          <c:tx>
            <c:strRef>
              <c:f>Proc!$G$48</c:f>
              <c:strCache>
                <c:ptCount val="1"/>
                <c:pt idx="0">
                  <c:v>Probability trade is open</c:v>
                </c:pt>
              </c:strCache>
            </c:strRef>
          </c:tx>
          <c:spPr>
            <a:solidFill>
              <a:srgbClr val="F9FF0D">
                <a:alpha val="27000"/>
              </a:srgbClr>
            </a:solidFill>
            <a:ln w="6350">
              <a:solidFill>
                <a:prstClr val="black">
                  <a:alpha val="17000"/>
                </a:prstClr>
              </a:solidFill>
            </a:ln>
          </c:spPr>
          <c:val>
            <c:numRef>
              <c:f>[0]!rDrawCurve</c:f>
              <c:numCache>
                <c:formatCode>0%</c:formatCode>
                <c:ptCount val="288"/>
                <c:pt idx="0">
                  <c:v>1</c:v>
                </c:pt>
                <c:pt idx="1">
                  <c:v>1</c:v>
                </c:pt>
                <c:pt idx="2">
                  <c:v>1</c:v>
                </c:pt>
                <c:pt idx="3">
                  <c:v>1</c:v>
                </c:pt>
                <c:pt idx="4">
                  <c:v>1</c:v>
                </c:pt>
                <c:pt idx="5">
                  <c:v>1</c:v>
                </c:pt>
                <c:pt idx="6">
                  <c:v>1</c:v>
                </c:pt>
                <c:pt idx="7">
                  <c:v>1</c:v>
                </c:pt>
                <c:pt idx="8">
                  <c:v>1</c:v>
                </c:pt>
                <c:pt idx="9">
                  <c:v>1</c:v>
                </c:pt>
                <c:pt idx="10">
                  <c:v>0.99783591932137317</c:v>
                </c:pt>
                <c:pt idx="11">
                  <c:v>0.99593429406165812</c:v>
                </c:pt>
                <c:pt idx="12">
                  <c:v>0.9944768853878887</c:v>
                </c:pt>
                <c:pt idx="13">
                  <c:v>0.99138674434085172</c:v>
                </c:pt>
                <c:pt idx="14">
                  <c:v>0.98954474171150442</c:v>
                </c:pt>
                <c:pt idx="15">
                  <c:v>0.98538493645587777</c:v>
                </c:pt>
                <c:pt idx="16">
                  <c:v>0.98311701698116594</c:v>
                </c:pt>
                <c:pt idx="17">
                  <c:v>0.97806655709825752</c:v>
                </c:pt>
                <c:pt idx="18">
                  <c:v>0.97549286592430695</c:v>
                </c:pt>
                <c:pt idx="19">
                  <c:v>0.96973682438954112</c:v>
                </c:pt>
                <c:pt idx="20">
                  <c:v>0.96684767220718304</c:v>
                </c:pt>
                <c:pt idx="21">
                  <c:v>0.96055485483586378</c:v>
                </c:pt>
                <c:pt idx="22">
                  <c:v>0.95736850914021066</c:v>
                </c:pt>
                <c:pt idx="23">
                  <c:v>0.95068369479915937</c:v>
                </c:pt>
                <c:pt idx="24">
                  <c:v>0.94721992333149607</c:v>
                </c:pt>
                <c:pt idx="25">
                  <c:v>0.94026320073729708</c:v>
                </c:pt>
                <c:pt idx="26">
                  <c:v>0.93654433043362462</c:v>
                </c:pt>
                <c:pt idx="27">
                  <c:v>0.92941330608206141</c:v>
                </c:pt>
                <c:pt idx="28">
                  <c:v>0.92546392704705338</c:v>
                </c:pt>
                <c:pt idx="29">
                  <c:v>0.91823686182255226</c:v>
                </c:pt>
                <c:pt idx="30">
                  <c:v>0.91408298467923044</c:v>
                </c:pt>
                <c:pt idx="31">
                  <c:v>0.90682198777582457</c:v>
                </c:pt>
                <c:pt idx="32">
                  <c:v>0.90249010273471775</c:v>
                </c:pt>
                <c:pt idx="33">
                  <c:v>0.89524402867567665</c:v>
                </c:pt>
                <c:pt idx="34">
                  <c:v>0.89076027663435409</c:v>
                </c:pt>
                <c:pt idx="35">
                  <c:v>0.88356721355164491</c:v>
                </c:pt>
                <c:pt idx="36">
                  <c:v>0.8789567439309629</c:v>
                </c:pt>
                <c:pt idx="37">
                  <c:v>0.87184608947586051</c:v>
                </c:pt>
                <c:pt idx="38">
                  <c:v>0.86713261071594561</c:v>
                </c:pt>
                <c:pt idx="39">
                  <c:v>0.86012677569179319</c:v>
                </c:pt>
                <c:pt idx="40">
                  <c:v>0.85533227421873192</c:v>
                </c:pt>
                <c:pt idx="41">
                  <c:v>0.84844806751593682</c:v>
                </c:pt>
                <c:pt idx="42">
                  <c:v>0.84359266139102518</c:v>
                </c:pt>
                <c:pt idx="43">
                  <c:v>0.83684240979224267</c:v>
                </c:pt>
                <c:pt idx="44">
                  <c:v>0.83194430356414895</c:v>
                </c:pt>
                <c:pt idx="45">
                  <c:v>0.82533675454340072</c:v>
                </c:pt>
                <c:pt idx="46">
                  <c:v>0.82041226625806418</c:v>
                </c:pt>
                <c:pt idx="47">
                  <c:v>0.81395331481783384</c:v>
                </c:pt>
                <c:pt idx="48">
                  <c:v>0.80901695175142185</c:v>
                </c:pt>
                <c:pt idx="49">
                  <c:v>0.80271022532505987</c:v>
                </c:pt>
                <c:pt idx="50">
                  <c:v>0.79777479041277832</c:v>
                </c:pt>
                <c:pt idx="51">
                  <c:v>0.79162211958643436</c:v>
                </c:pt>
                <c:pt idx="52">
                  <c:v>0.78669883517432404</c:v>
                </c:pt>
                <c:pt idx="53">
                  <c:v>0.78070063265260115</c:v>
                </c:pt>
                <c:pt idx="54">
                  <c:v>0.77579927196316556</c:v>
                </c:pt>
                <c:pt idx="55">
                  <c:v>0.76995483779964036</c:v>
                </c:pt>
                <c:pt idx="56">
                  <c:v>0.76508385742581642</c:v>
                </c:pt>
                <c:pt idx="57">
                  <c:v>0.75939162496137147</c:v>
                </c:pt>
                <c:pt idx="58">
                  <c:v>0.75455829390949847</c:v>
                </c:pt>
                <c:pt idx="59">
                  <c:v>0.74901602798146727</c:v>
                </c:pt>
                <c:pt idx="60">
                  <c:v>0.74422655041024277</c:v>
                </c:pt>
                <c:pt idx="61">
                  <c:v>0.73883150709022705</c:v>
                </c:pt>
                <c:pt idx="62">
                  <c:v>0.73409113706670537</c:v>
                </c:pt>
                <c:pt idx="63">
                  <c:v>0.72884019234523179</c:v>
                </c:pt>
                <c:pt idx="64">
                  <c:v>0.72415333976888652</c:v>
                </c:pt>
                <c:pt idx="65">
                  <c:v>0.71904309313857251</c:v>
                </c:pt>
                <c:pt idx="66">
                  <c:v>0.71441342055752466</c:v>
                </c:pt>
                <c:pt idx="67">
                  <c:v>0.70944027827744816</c:v>
                </c:pt>
                <c:pt idx="68">
                  <c:v>0.70487078870526232</c:v>
                </c:pt>
                <c:pt idx="69">
                  <c:v>0.70003103059669491</c:v>
                </c:pt>
                <c:pt idx="70">
                  <c:v>0.69552414668571805</c:v>
                </c:pt>
                <c:pt idx="71">
                  <c:v>0.69081397956450863</c:v>
                </c:pt>
                <c:pt idx="72">
                  <c:v>0.68637161464165719</c:v>
                </c:pt>
                <c:pt idx="73">
                  <c:v>0.68178721489657268</c:v>
                </c:pt>
                <c:pt idx="74">
                  <c:v>0.6774108364488185</c:v>
                </c:pt>
                <c:pt idx="75">
                  <c:v>0.67294838379740884</c:v>
                </c:pt>
                <c:pt idx="76">
                  <c:v>0.66863907002820455</c:v>
                </c:pt>
                <c:pt idx="77">
                  <c:v>0.66429477409802207</c:v>
                </c:pt>
                <c:pt idx="78">
                  <c:v>0.660053264178045</c:v>
                </c:pt>
                <c:pt idx="79">
                  <c:v>0.65582338525214834</c:v>
                </c:pt>
                <c:pt idx="80">
                  <c:v>0.65165012386913779</c:v>
                </c:pt>
                <c:pt idx="81">
                  <c:v>0.64753098888564042</c:v>
                </c:pt>
                <c:pt idx="82">
                  <c:v>0.64342616566662514</c:v>
                </c:pt>
                <c:pt idx="83">
                  <c:v>0.63941418036060516</c:v>
                </c:pt>
                <c:pt idx="84">
                  <c:v>0.635377764701058</c:v>
                </c:pt>
                <c:pt idx="85">
                  <c:v>0.63146942261397254</c:v>
                </c:pt>
                <c:pt idx="86">
                  <c:v>0.62750119440618557</c:v>
                </c:pt>
                <c:pt idx="87">
                  <c:v>0.62369308335543983</c:v>
                </c:pt>
                <c:pt idx="88">
                  <c:v>0.6197926600653082</c:v>
                </c:pt>
                <c:pt idx="89">
                  <c:v>0.6160814665589005</c:v>
                </c:pt>
                <c:pt idx="90">
                  <c:v>0.61224832705800281</c:v>
                </c:pt>
                <c:pt idx="91">
                  <c:v>0.60863083905133231</c:v>
                </c:pt>
                <c:pt idx="92">
                  <c:v>0.60486434457084393</c:v>
                </c:pt>
                <c:pt idx="93">
                  <c:v>0.60133745289109186</c:v>
                </c:pt>
                <c:pt idx="94">
                  <c:v>0.59763686542619798</c:v>
                </c:pt>
                <c:pt idx="95">
                  <c:v>0.5941975641310514</c:v>
                </c:pt>
                <c:pt idx="96">
                  <c:v>0.5905620625895881</c:v>
                </c:pt>
                <c:pt idx="97">
                  <c:v>0.58720744847905282</c:v>
                </c:pt>
                <c:pt idx="98">
                  <c:v>0.58363614283609044</c:v>
                </c:pt>
                <c:pt idx="99">
                  <c:v>0.58036341429674343</c:v>
                </c:pt>
                <c:pt idx="100">
                  <c:v>0.57685535798781673</c:v>
                </c:pt>
                <c:pt idx="101">
                  <c:v>0.57366181331648258</c:v>
                </c:pt>
                <c:pt idx="102">
                  <c:v>0.57021601407597311</c:v>
                </c:pt>
                <c:pt idx="103">
                  <c:v>0.56709904940319733</c:v>
                </c:pt>
                <c:pt idx="104">
                  <c:v>0.56371447873089431</c:v>
                </c:pt>
                <c:pt idx="105">
                  <c:v>0.56067158564267416</c:v>
                </c:pt>
                <c:pt idx="106">
                  <c:v>0.55734718706053077</c:v>
                </c:pt>
                <c:pt idx="107">
                  <c:v>0.55437594999870077</c:v>
                </c:pt>
                <c:pt idx="108">
                  <c:v>0.55111064624107808</c:v>
                </c:pt>
                <c:pt idx="109">
                  <c:v>0.54820873974786788</c:v>
                </c:pt>
                <c:pt idx="110">
                  <c:v>0.54500143901192111</c:v>
                </c:pt>
                <c:pt idx="111">
                  <c:v>0.54216662487190648</c:v>
                </c:pt>
                <c:pt idx="112">
                  <c:v>0.53901622623999534</c:v>
                </c:pt>
                <c:pt idx="113">
                  <c:v>0.53624635056252679</c:v>
                </c:pt>
                <c:pt idx="114">
                  <c:v>0.53315174869545401</c:v>
                </c:pt>
                <c:pt idx="115">
                  <c:v>0.53044473897227307</c:v>
                </c:pt>
                <c:pt idx="116">
                  <c:v>0.52740482816056888</c:v>
                </c:pt>
                <c:pt idx="117">
                  <c:v>0.52475869032641265</c:v>
                </c:pt>
                <c:pt idx="118">
                  <c:v>0.52177236797664728</c:v>
                </c:pt>
                <c:pt idx="119">
                  <c:v>0.51918518349493814</c:v>
                </c:pt>
                <c:pt idx="120">
                  <c:v>0.5162513531190156</c:v>
                </c:pt>
                <c:pt idx="121">
                  <c:v>0.51372127611001928</c:v>
                </c:pt>
                <c:pt idx="122">
                  <c:v>0.51083884987740102</c:v>
                </c:pt>
                <c:pt idx="123">
                  <c:v>0.50836410430238432</c:v>
                </c:pt>
                <c:pt idx="124">
                  <c:v>0.50553200520815245</c:v>
                </c:pt>
                <c:pt idx="125">
                  <c:v>0.50311088211985255</c:v>
                </c:pt>
                <c:pt idx="126">
                  <c:v>0.50032804581531531</c:v>
                </c:pt>
                <c:pt idx="127">
                  <c:v>0.49795890068243676</c:v>
                </c:pt>
                <c:pt idx="128">
                  <c:v>0.49522427700946858</c:v>
                </c:pt>
                <c:pt idx="129">
                  <c:v>0.49290552712076774</c:v>
                </c:pt>
                <c:pt idx="130">
                  <c:v>0.49021808138625528</c:v>
                </c:pt>
                <c:pt idx="131">
                  <c:v>0.48794820333801425</c:v>
                </c:pt>
                <c:pt idx="132">
                  <c:v>0.48530691736050235</c:v>
                </c:pt>
                <c:pt idx="133">
                  <c:v>0.48308444462977329</c:v>
                </c:pt>
                <c:pt idx="134">
                  <c:v>0.48048831758662858</c:v>
                </c:pt>
                <c:pt idx="135">
                  <c:v>0.47831183819146844</c:v>
                </c:pt>
                <c:pt idx="136">
                  <c:v>0.47575988729157392</c:v>
                </c:pt>
                <c:pt idx="137">
                  <c:v>0.47362804153854821</c:v>
                </c:pt>
                <c:pt idx="138">
                  <c:v>0.47111930254257922</c:v>
                </c:pt>
                <c:pt idx="139">
                  <c:v>0.46903078086108108</c:v>
                </c:pt>
                <c:pt idx="140">
                  <c:v>0.46656430846885066</c:v>
                </c:pt>
                <c:pt idx="141">
                  <c:v>0.46451784933117346</c:v>
                </c:pt>
                <c:pt idx="142">
                  <c:v>0.46209271745322555</c:v>
                </c:pt>
                <c:pt idx="143">
                  <c:v>0.46008710537887232</c:v>
                </c:pt>
                <c:pt idx="144">
                  <c:v>0.45770240730749473</c:v>
                </c:pt>
                <c:pt idx="145">
                  <c:v>0.45573647094984165</c:v>
                </c:pt>
                <c:pt idx="146">
                  <c:v>0.45339131944288036</c:v>
                </c:pt>
                <c:pt idx="147">
                  <c:v>0.45146392975604555</c:v>
                </c:pt>
                <c:pt idx="148">
                  <c:v>0.44915745704532761</c:v>
                </c:pt>
                <c:pt idx="149">
                  <c:v>0.44726752552889032</c:v>
                </c:pt>
                <c:pt idx="150">
                  <c:v>0.4449988832636681</c:v>
                </c:pt>
                <c:pt idx="151">
                  <c:v>0.44314536028274215</c:v>
                </c:pt>
                <c:pt idx="152">
                  <c:v>0.44091371941734148</c:v>
                </c:pt>
                <c:pt idx="153">
                  <c:v>0.43909559259542513</c:v>
                </c:pt>
                <c:pt idx="154">
                  <c:v>0.43690014322918597</c:v>
                </c:pt>
                <c:pt idx="155">
                  <c:v>0.4351164359111378</c:v>
                </c:pt>
                <c:pt idx="156">
                  <c:v>0.43295638708778322</c:v>
                </c:pt>
                <c:pt idx="157">
                  <c:v>0.43120615687027125</c:v>
                </c:pt>
                <c:pt idx="158">
                  <c:v>0.42908073634297567</c:v>
                </c:pt>
                <c:pt idx="159">
                  <c:v>0.42736307366973353</c:v>
                </c:pt>
                <c:pt idx="160">
                  <c:v>0.42527152763742027</c:v>
                </c:pt>
                <c:pt idx="161">
                  <c:v>0.423585554456688</c:v>
                </c:pt>
                <c:pt idx="162">
                  <c:v>0.421527147276407</c:v>
                </c:pt>
                <c:pt idx="163">
                  <c:v>0.41987201575795197</c:v>
                </c:pt>
                <c:pt idx="164">
                  <c:v>0.41784602963760825</c:v>
                </c:pt>
                <c:pt idx="165">
                  <c:v>0.41622092094680441</c:v>
                </c:pt>
                <c:pt idx="166">
                  <c:v>0.41422665562198308</c:v>
                </c:pt>
                <c:pt idx="167">
                  <c:v>0.41263077874845633</c:v>
                </c:pt>
                <c:pt idx="168">
                  <c:v>0.41066755114661951</c:v>
                </c:pt>
                <c:pt idx="169">
                  <c:v>0.40910014178506676</c:v>
                </c:pt>
                <c:pt idx="170">
                  <c:v>0.40716728568000748</c:v>
                </c:pt>
                <c:pt idx="171">
                  <c:v>0.40562760516085716</c:v>
                </c:pt>
                <c:pt idx="172">
                  <c:v>0.40372447081990637</c:v>
                </c:pt>
                <c:pt idx="173">
                  <c:v>0.40221180508757154</c:v>
                </c:pt>
                <c:pt idx="174">
                  <c:v>0.40033775891376261</c:v>
                </c:pt>
                <c:pt idx="175">
                  <c:v>0.39885141755032139</c:v>
                </c:pt>
                <c:pt idx="176">
                  <c:v>0.39700584172140707</c:v>
                </c:pt>
                <c:pt idx="177">
                  <c:v>0.39554515701362342</c:v>
                </c:pt>
                <c:pt idx="178">
                  <c:v>0.39372744911961288</c:v>
                </c:pt>
                <c:pt idx="179">
                  <c:v>0.39229177516729358</c:v>
                </c:pt>
                <c:pt idx="180">
                  <c:v>0.3905013478479325</c:v>
                </c:pt>
                <c:pt idx="181">
                  <c:v>0.38909005971171512</c:v>
                </c:pt>
                <c:pt idx="182">
                  <c:v>0.38732634029515456</c:v>
                </c:pt>
                <c:pt idx="183">
                  <c:v>0.38593883318186845</c:v>
                </c:pt>
                <c:pt idx="184">
                  <c:v>0.38420126332557925</c:v>
                </c:pt>
                <c:pt idx="185">
                  <c:v>0.38283695180944122</c:v>
                </c:pt>
                <c:pt idx="186">
                  <c:v>0.38112498714429455</c:v>
                </c:pt>
                <c:pt idx="187">
                  <c:v>0.37978330442224634</c:v>
                </c:pt>
                <c:pt idx="188">
                  <c:v>0.37809641420052259</c:v>
                </c:pt>
                <c:pt idx="189">
                  <c:v>0.3767768113801192</c:v>
                </c:pt>
                <c:pt idx="190">
                  <c:v>0.37511447812811438</c:v>
                </c:pt>
                <c:pt idx="191">
                  <c:v>0.37381642354641698</c:v>
                </c:pt>
                <c:pt idx="192">
                  <c:v>0.37217814272218785</c:v>
                </c:pt>
                <c:pt idx="193">
                  <c:v>0.37090112129421793</c:v>
                </c:pt>
                <c:pt idx="194">
                  <c:v>0.36928640095092591</c:v>
                </c:pt>
                <c:pt idx="195">
                  <c:v>0.36802991354628678</c:v>
                </c:pt>
                <c:pt idx="196">
                  <c:v>0.36643827400151752</c:v>
                </c:pt>
                <c:pt idx="197">
                  <c:v>0.36520183684784879</c:v>
                </c:pt>
                <c:pt idx="198">
                  <c:v>0.36363281035920769</c:v>
                </c:pt>
                <c:pt idx="199">
                  <c:v>0.36241595447122821</c:v>
                </c:pt>
                <c:pt idx="200">
                  <c:v>0.36086908491845826</c:v>
                </c:pt>
                <c:pt idx="201">
                  <c:v>0.35967135555138219</c:v>
                </c:pt>
                <c:pt idx="202">
                  <c:v>0.35814619812518417</c:v>
                </c:pt>
                <c:pt idx="203">
                  <c:v>0.35696715425137754</c:v>
                </c:pt>
                <c:pt idx="204">
                  <c:v>0.35546327514906784</c:v>
                </c:pt>
                <c:pt idx="205">
                  <c:v>0.35430248895685479</c:v>
                </c:pt>
                <c:pt idx="206">
                  <c:v>0.3528194650849662</c:v>
                </c:pt>
                <c:pt idx="207">
                  <c:v>0.35167652149855211</c:v>
                </c:pt>
                <c:pt idx="208">
                  <c:v>0.3502139401824147</c:v>
                </c:pt>
                <c:pt idx="209">
                  <c:v>0.34908843640194398</c:v>
                </c:pt>
                <c:pt idx="210">
                  <c:v>0.34764589510229732</c:v>
                </c:pt>
                <c:pt idx="211">
                  <c:v>0.34653744016310628</c:v>
                </c:pt>
                <c:pt idx="212">
                  <c:v>0.34511454619971549</c:v>
                </c:pt>
                <c:pt idx="213">
                  <c:v>0.34402276054989933</c:v>
                </c:pt>
                <c:pt idx="214">
                  <c:v>0.34261913083216444</c:v>
                </c:pt>
                <c:pt idx="215">
                  <c:v>0.34154364592760489</c:v>
                </c:pt>
                <c:pt idx="216">
                  <c:v>0.34015890669211118</c:v>
                </c:pt>
                <c:pt idx="217">
                  <c:v>0.33909936460816664</c:v>
                </c:pt>
                <c:pt idx="218">
                  <c:v>0.33773315116310687</c:v>
                </c:pt>
                <c:pt idx="219">
                  <c:v>0.33668920422219645</c:v>
                </c:pt>
                <c:pt idx="220">
                  <c:v>0.33534116069859604</c:v>
                </c:pt>
                <c:pt idx="221">
                  <c:v>0.33431247111295159</c:v>
                </c:pt>
                <c:pt idx="222">
                  <c:v>0.33298225022258615</c:v>
                </c:pt>
                <c:pt idx="223">
                  <c:v>0.33196848975148863</c:v>
                </c:pt>
                <c:pt idx="224">
                  <c:v>0.3306557525514115</c:v>
                </c:pt>
                <c:pt idx="225">
                  <c:v>0.32965660217223869</c:v>
                </c:pt>
                <c:pt idx="226">
                  <c:v>0.32836101783578459</c:v>
                </c:pt>
                <c:pt idx="227">
                  <c:v>0.32737616742826414</c:v>
                </c:pt>
                <c:pt idx="228">
                  <c:v>0.32609741302242606</c:v>
                </c:pt>
                <c:pt idx="229">
                  <c:v>0.32512656106548393</c:v>
                </c:pt>
                <c:pt idx="230">
                  <c:v>0.32386432133452681</c:v>
                </c:pt>
                <c:pt idx="231">
                  <c:v>0.32290717461517471</c:v>
                </c:pt>
                <c:pt idx="232">
                  <c:v>0.32166114177036342</c:v>
                </c:pt>
                <c:pt idx="233">
                  <c:v>0.32071741510408192</c:v>
                </c:pt>
                <c:pt idx="234">
                  <c:v>0.31948728861937964</c:v>
                </c:pt>
                <c:pt idx="235">
                  <c:v>0.31855670458149243</c:v>
                </c:pt>
                <c:pt idx="236">
                  <c:v>0.31734219099510436</c:v>
                </c:pt>
                <c:pt idx="237">
                  <c:v>0.31642447966265136</c:v>
                </c:pt>
                <c:pt idx="238">
                  <c:v>0.31522529238426572</c:v>
                </c:pt>
                <c:pt idx="239">
                  <c:v>0.31432019108791043</c:v>
                </c:pt>
                <c:pt idx="240">
                  <c:v>0.31313605021150137</c:v>
                </c:pt>
                <c:pt idx="241">
                  <c:v>0.31224330329703653</c:v>
                </c:pt>
                <c:pt idx="242">
                  <c:v>0.31107393541909412</c:v>
                </c:pt>
                <c:pt idx="243">
                  <c:v>0.3101932940181259</c:v>
                </c:pt>
                <c:pt idx="244">
                  <c:v>0.3090384320611585</c:v>
                </c:pt>
                <c:pt idx="245">
                  <c:v>0.308169653870564</c:v>
                </c:pt>
                <c:pt idx="246">
                  <c:v>0.30702903691175598</c:v>
                </c:pt>
                <c:pt idx="247">
                  <c:v>0.306171885981537</c:v>
                </c:pt>
                <c:pt idx="248">
                  <c:v>0.30504525908640112</c:v>
                </c:pt>
                <c:pt idx="249">
                  <c:v>0.30419950561557785</c:v>
                </c:pt>
                <c:pt idx="250">
                  <c:v>0.3030866196764842</c:v>
                </c:pt>
                <c:pt idx="251">
                  <c:v>0.30225203981667209</c:v>
                </c:pt>
                <c:pt idx="252">
                  <c:v>0.30115265139610237</c:v>
                </c:pt>
                <c:pt idx="253">
                  <c:v>0.30032902706245279</c:v>
                </c:pt>
                <c:pt idx="254">
                  <c:v>0.2992428982408637</c:v>
                </c:pt>
                <c:pt idx="255">
                  <c:v>0.29843001693005222</c:v>
                </c:pt>
                <c:pt idx="256">
                  <c:v>0.29735691515820462</c:v>
                </c:pt>
                <c:pt idx="257">
                  <c:v>0.29655456977316336</c:v>
                </c:pt>
                <c:pt idx="258">
                  <c:v>0.29549426772878995</c:v>
                </c:pt>
                <c:pt idx="259">
                  <c:v>0.29470225640991382</c:v>
                </c:pt>
                <c:pt idx="260">
                  <c:v>0.29365453185860657</c:v>
                </c:pt>
                <c:pt idx="261">
                  <c:v>0.29287265782114336</c:v>
                </c:pt>
                <c:pt idx="262">
                  <c:v>0.29183729348132764</c:v>
                </c:pt>
                <c:pt idx="263">
                  <c:v>0.29106536485870704</c:v>
                </c:pt>
                <c:pt idx="264">
                  <c:v>0.29004214827059455</c:v>
                </c:pt>
                <c:pt idx="265">
                  <c:v>0.28927997796344618</c:v>
                </c:pt>
                <c:pt idx="266">
                  <c:v>0.28826870136182736</c:v>
                </c:pt>
                <c:pt idx="267">
                  <c:v>0.28751610689244866</c:v>
                </c:pt>
                <c:pt idx="268">
                  <c:v>0.28651656708323475</c:v>
                </c:pt>
                <c:pt idx="269">
                  <c:v>0.2857733704552875</c:v>
                </c:pt>
                <c:pt idx="270">
                  <c:v>0.28478536869567095</c:v>
                </c:pt>
                <c:pt idx="271">
                  <c:v>0.28405139625889192</c:v>
                </c:pt>
                <c:pt idx="272">
                  <c:v>0.28307473814102413</c:v>
                </c:pt>
                <c:pt idx="273">
                  <c:v>0.28234982046075063</c:v>
                </c:pt>
                <c:pt idx="274">
                  <c:v>0.28138431579882223</c:v>
                </c:pt>
                <c:pt idx="275">
                  <c:v>0.28066828753012185</c:v>
                </c:pt>
                <c:pt idx="276">
                  <c:v>0.27971375025075745</c:v>
                </c:pt>
                <c:pt idx="277">
                  <c:v>0.27900645001699464</c:v>
                </c:pt>
                <c:pt idx="278">
                  <c:v>0.27806269805284034</c:v>
                </c:pt>
                <c:pt idx="279">
                  <c:v>0.27736396832848753</c:v>
                </c:pt>
                <c:pt idx="280">
                  <c:v>0.27643082351491083</c:v>
                </c:pt>
                <c:pt idx="281">
                  <c:v>0.27574051051244475</c:v>
                </c:pt>
                <c:pt idx="282">
                  <c:v>0.27481779848723625</c:v>
                </c:pt>
                <c:pt idx="283">
                  <c:v>0.27413575204794582</c:v>
                </c:pt>
                <c:pt idx="284">
                  <c:v>0.27322330215394863</c:v>
                </c:pt>
                <c:pt idx="285">
                  <c:v>0.27254937564250936</c:v>
                </c:pt>
                <c:pt idx="286">
                  <c:v>0.27164702083305936</c:v>
                </c:pt>
                <c:pt idx="287">
                  <c:v>0.27098107103572344</c:v>
                </c:pt>
              </c:numCache>
            </c:numRef>
          </c:val>
        </c:ser>
        <c:dLbls>
          <c:showLegendKey val="0"/>
          <c:showVal val="0"/>
          <c:showCatName val="0"/>
          <c:showSerName val="0"/>
          <c:showPercent val="0"/>
          <c:showBubbleSize val="0"/>
        </c:dLbls>
        <c:axId val="180834816"/>
        <c:axId val="180583168"/>
      </c:areaChart>
      <c:catAx>
        <c:axId val="180834816"/>
        <c:scaling>
          <c:orientation val="minMax"/>
        </c:scaling>
        <c:delete val="0"/>
        <c:axPos val="b"/>
        <c:title>
          <c:tx>
            <c:strRef>
              <c:f>Proc!$G$44</c:f>
              <c:strCache>
                <c:ptCount val="1"/>
                <c:pt idx="0">
                  <c:v>Time x 5 Minutes</c:v>
                </c:pt>
              </c:strCache>
            </c:strRef>
          </c:tx>
          <c:layout/>
          <c:overlay val="0"/>
        </c:title>
        <c:numFmt formatCode="General" sourceLinked="1"/>
        <c:majorTickMark val="out"/>
        <c:minorTickMark val="none"/>
        <c:tickLblPos val="nextTo"/>
        <c:crossAx val="180583168"/>
        <c:crosses val="autoZero"/>
        <c:auto val="1"/>
        <c:lblAlgn val="ctr"/>
        <c:lblOffset val="100"/>
        <c:tickMarkSkip val="10"/>
        <c:noMultiLvlLbl val="0"/>
      </c:catAx>
      <c:valAx>
        <c:axId val="180583168"/>
        <c:scaling>
          <c:orientation val="minMax"/>
          <c:max val="1"/>
        </c:scaling>
        <c:delete val="0"/>
        <c:axPos val="l"/>
        <c:majorGridlines>
          <c:spPr>
            <a:ln>
              <a:solidFill>
                <a:sysClr val="window" lastClr="FFFFFF">
                  <a:lumMod val="95000"/>
                  <a:alpha val="58000"/>
                </a:sysClr>
              </a:solidFill>
            </a:ln>
          </c:spPr>
        </c:majorGridlines>
        <c:numFmt formatCode="0%" sourceLinked="1"/>
        <c:majorTickMark val="out"/>
        <c:minorTickMark val="none"/>
        <c:tickLblPos val="nextTo"/>
        <c:crossAx val="180834816"/>
        <c:crosses val="autoZero"/>
        <c:crossBetween val="midCat"/>
      </c:valAx>
      <c:spPr>
        <a:blipFill dpi="0" rotWithShape="1">
          <a:blip xmlns:r="http://schemas.openxmlformats.org/officeDocument/2006/relationships" r:embed="rId1">
            <a:alphaModFix amt="25000"/>
          </a:blip>
          <a:srcRect/>
          <a:stretch>
            <a:fillRect l="20000" r="20000" b="50000"/>
          </a:stretch>
        </a:blipFill>
      </c:spPr>
    </c:plotArea>
    <c:legend>
      <c:legendPos val="b"/>
      <c:layout>
        <c:manualLayout>
          <c:xMode val="edge"/>
          <c:yMode val="edge"/>
          <c:x val="6.0031024800204676E-3"/>
          <c:y val="0.83658269520433659"/>
          <c:w val="0.98799353322729933"/>
          <c:h val="0.15883540330654544"/>
        </c:manualLayout>
      </c:layout>
      <c:overlay val="0"/>
      <c:txPr>
        <a:bodyPr/>
        <a:lstStyle/>
        <a:p>
          <a:pPr rtl="0">
            <a:defRPr/>
          </a:pPr>
          <a:endParaRPr lang="en-US"/>
        </a:p>
      </c:txPr>
    </c:legend>
    <c:plotVisOnly val="1"/>
    <c:dispBlanksAs val="zero"/>
    <c:showDLblsOverMax val="0"/>
  </c:chart>
  <c:printSettings>
    <c:headerFooter/>
    <c:pageMargins b="0.75000000000000422" l="0.70000000000000062" r="0.70000000000000062" t="0.75000000000000422"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png"/><Relationship Id="rId1" Type="http://schemas.openxmlformats.org/officeDocument/2006/relationships/hyperlink" Target="http://forexop.com" TargetMode="Externa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0</xdr:row>
      <xdr:rowOff>38101</xdr:rowOff>
    </xdr:from>
    <xdr:to>
      <xdr:col>0</xdr:col>
      <xdr:colOff>1942862</xdr:colOff>
      <xdr:row>3</xdr:row>
      <xdr:rowOff>22144</xdr:rowOff>
    </xdr:to>
    <xdr:pic>
      <xdr:nvPicPr>
        <xdr:cNvPr id="4" name="Picture 3" descr="forexop_white.png">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38100" y="38101"/>
          <a:ext cx="1904762" cy="660318"/>
        </a:xfrm>
        <a:prstGeom prst="rect">
          <a:avLst/>
        </a:prstGeom>
      </xdr:spPr>
    </xdr:pic>
    <xdr:clientData/>
  </xdr:twoCellAnchor>
  <xdr:twoCellAnchor>
    <xdr:from>
      <xdr:col>4</xdr:col>
      <xdr:colOff>161926</xdr:colOff>
      <xdr:row>13</xdr:row>
      <xdr:rowOff>0</xdr:rowOff>
    </xdr:from>
    <xdr:to>
      <xdr:col>11</xdr:col>
      <xdr:colOff>400050</xdr:colOff>
      <xdr:row>23</xdr:row>
      <xdr:rowOff>161925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457201</xdr:colOff>
      <xdr:row>13</xdr:row>
      <xdr:rowOff>19051</xdr:rowOff>
    </xdr:from>
    <xdr:to>
      <xdr:col>18</xdr:col>
      <xdr:colOff>19051</xdr:colOff>
      <xdr:row>23</xdr:row>
      <xdr:rowOff>171450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twitter.com/forexop" TargetMode="External"/><Relationship Id="rId7" Type="http://schemas.openxmlformats.org/officeDocument/2006/relationships/comments" Target="../comments1.xml"/><Relationship Id="rId2" Type="http://schemas.openxmlformats.org/officeDocument/2006/relationships/hyperlink" Target="https://facebook.com/forexop" TargetMode="External"/><Relationship Id="rId1" Type="http://schemas.openxmlformats.org/officeDocument/2006/relationships/hyperlink" Target="http://forexop.com/" TargetMode="Externa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71"/>
  <sheetViews>
    <sheetView tabSelected="1" workbookViewId="0">
      <selection activeCell="B6" sqref="B6"/>
    </sheetView>
  </sheetViews>
  <sheetFormatPr defaultRowHeight="15"/>
  <cols>
    <col min="1" max="1" width="31.85546875" style="34" bestFit="1" customWidth="1"/>
    <col min="2" max="2" width="22.7109375" style="34" customWidth="1"/>
    <col min="3" max="3" width="11.28515625" style="34" customWidth="1"/>
    <col min="4" max="4" width="15.5703125" style="34" customWidth="1"/>
    <col min="5" max="6" width="9.140625" style="34"/>
    <col min="7" max="7" width="10.7109375" style="34" customWidth="1"/>
    <col min="8" max="10" width="9.140625" style="34"/>
    <col min="11" max="11" width="10.28515625" style="34" bestFit="1" customWidth="1"/>
    <col min="12" max="13" width="9.140625" style="34"/>
    <col min="14" max="14" width="9.28515625" style="34" bestFit="1" customWidth="1"/>
    <col min="15" max="16384" width="9.140625" style="34"/>
  </cols>
  <sheetData>
    <row r="1" spans="1:18">
      <c r="A1" s="19"/>
      <c r="B1" s="20"/>
      <c r="C1" s="20"/>
      <c r="D1" s="20"/>
      <c r="E1" s="20"/>
      <c r="F1" s="21"/>
      <c r="G1" s="20"/>
      <c r="H1" s="20"/>
      <c r="I1" s="20"/>
      <c r="J1" s="20"/>
      <c r="K1" s="20"/>
      <c r="L1" s="20"/>
      <c r="M1" s="20"/>
      <c r="N1" s="19"/>
      <c r="O1" s="19"/>
      <c r="P1" s="19"/>
      <c r="Q1" s="19"/>
      <c r="R1" s="19"/>
    </row>
    <row r="2" spans="1:18" ht="23.25">
      <c r="A2" s="19"/>
      <c r="B2" s="22" t="s">
        <v>100</v>
      </c>
      <c r="C2" s="20"/>
      <c r="D2" s="19"/>
      <c r="E2" s="23"/>
      <c r="F2" s="23"/>
      <c r="G2" s="23"/>
      <c r="H2" s="24"/>
      <c r="I2" s="25" t="s">
        <v>94</v>
      </c>
      <c r="J2" s="26" t="s">
        <v>95</v>
      </c>
      <c r="K2" s="27" t="s">
        <v>96</v>
      </c>
      <c r="L2" s="28" t="s">
        <v>97</v>
      </c>
      <c r="M2" s="27" t="s">
        <v>98</v>
      </c>
      <c r="N2" s="28" t="s">
        <v>99</v>
      </c>
      <c r="O2" s="19"/>
      <c r="P2" s="19"/>
      <c r="Q2" s="19"/>
      <c r="R2" s="19"/>
    </row>
    <row r="3" spans="1:18">
      <c r="A3" s="19"/>
      <c r="B3" s="113"/>
      <c r="C3" s="20"/>
      <c r="D3" s="20"/>
      <c r="E3" s="20"/>
      <c r="F3" s="21"/>
      <c r="G3" s="20"/>
      <c r="H3" s="24"/>
      <c r="I3" s="24"/>
      <c r="J3" s="24"/>
      <c r="K3" s="24"/>
      <c r="L3" s="24"/>
      <c r="M3" s="29"/>
      <c r="N3" s="29"/>
      <c r="O3" s="19"/>
      <c r="P3" s="19"/>
      <c r="Q3" s="19"/>
      <c r="R3" s="19"/>
    </row>
    <row r="4" spans="1:18" ht="26.25">
      <c r="A4" s="38" t="s">
        <v>93</v>
      </c>
      <c r="B4" s="18"/>
      <c r="C4" s="18"/>
      <c r="D4" s="18"/>
    </row>
    <row r="5" spans="1:18" ht="21">
      <c r="A5" s="39" t="s">
        <v>136</v>
      </c>
      <c r="B5" s="97" t="s">
        <v>138</v>
      </c>
      <c r="C5" s="72"/>
      <c r="D5" s="73"/>
    </row>
    <row r="6" spans="1:18" ht="21">
      <c r="A6" s="42" t="s">
        <v>166</v>
      </c>
      <c r="B6" s="129">
        <v>1.2</v>
      </c>
      <c r="C6" s="43"/>
      <c r="D6" s="44"/>
      <c r="P6" s="101"/>
    </row>
    <row r="7" spans="1:18" ht="21">
      <c r="A7" s="42" t="s">
        <v>82</v>
      </c>
      <c r="B7" s="95">
        <v>10000</v>
      </c>
      <c r="C7" s="43"/>
      <c r="D7" s="44"/>
      <c r="P7" s="101"/>
    </row>
    <row r="8" spans="1:18" ht="21">
      <c r="A8" s="42" t="s">
        <v>28</v>
      </c>
      <c r="B8" s="96">
        <v>4</v>
      </c>
      <c r="C8" s="43" t="s">
        <v>26</v>
      </c>
      <c r="D8" s="44"/>
    </row>
    <row r="9" spans="1:18" ht="21">
      <c r="A9" s="42" t="s">
        <v>139</v>
      </c>
      <c r="B9" s="97" t="s">
        <v>15</v>
      </c>
      <c r="C9" s="43"/>
      <c r="D9" s="44"/>
    </row>
    <row r="10" spans="1:18" ht="21">
      <c r="A10" s="42" t="s">
        <v>25</v>
      </c>
      <c r="B10" s="96">
        <v>288</v>
      </c>
      <c r="C10" s="43" t="str">
        <f>H34</f>
        <v>x 5 Minutes</v>
      </c>
      <c r="D10" s="44"/>
    </row>
    <row r="11" spans="1:18" ht="21">
      <c r="A11" s="42" t="s">
        <v>18</v>
      </c>
      <c r="B11" s="97" t="s">
        <v>20</v>
      </c>
      <c r="C11" s="43"/>
      <c r="D11" s="44"/>
    </row>
    <row r="12" spans="1:18" ht="21">
      <c r="A12" s="42" t="s">
        <v>31</v>
      </c>
      <c r="B12" s="114">
        <v>0.6</v>
      </c>
      <c r="C12" s="43"/>
      <c r="D12" s="44"/>
    </row>
    <row r="13" spans="1:18" ht="21">
      <c r="A13" s="42" t="s">
        <v>134</v>
      </c>
      <c r="B13" s="128">
        <v>1.25</v>
      </c>
      <c r="C13" s="43"/>
      <c r="D13" s="44"/>
    </row>
    <row r="14" spans="1:18" ht="21">
      <c r="A14" s="45" t="s">
        <v>135</v>
      </c>
      <c r="B14" s="129">
        <v>1.1100000000000001</v>
      </c>
      <c r="C14" s="46"/>
      <c r="D14" s="47"/>
    </row>
    <row r="15" spans="1:18">
      <c r="A15" s="172"/>
      <c r="B15" s="179"/>
      <c r="C15" s="180"/>
      <c r="D15" s="180"/>
    </row>
    <row r="17" spans="1:14" ht="21">
      <c r="A17" s="48" t="s">
        <v>33</v>
      </c>
      <c r="B17" s="49" t="str">
        <f>B11</f>
        <v>Buy</v>
      </c>
      <c r="C17" s="40"/>
      <c r="D17" s="41"/>
    </row>
    <row r="18" spans="1:14" ht="21">
      <c r="A18" s="50" t="s">
        <v>38</v>
      </c>
      <c r="B18" s="51">
        <f ca="1">IF(rSide="Buy",C56,D56)</f>
        <v>1.1864999999999999</v>
      </c>
      <c r="C18" s="52" t="str">
        <f ca="1">"( " &amp; ROUND(IF(rSide="Buy",C58,D58),1) &amp; " pips)"</f>
        <v>( -137 pips)</v>
      </c>
      <c r="D18" s="53"/>
    </row>
    <row r="19" spans="1:14" ht="21">
      <c r="A19" s="54" t="s">
        <v>39</v>
      </c>
      <c r="B19" s="55">
        <f ca="1">IF(rSide="Buy",C55,D55)</f>
        <v>1.2088010151357413</v>
      </c>
      <c r="C19" s="56" t="str">
        <f ca="1">"( " &amp; ROUND(IF(rSide="Buy",C57,D57),1) &amp; " pips)"</f>
        <v>( 86 pips)</v>
      </c>
      <c r="D19" s="57"/>
    </row>
    <row r="20" spans="1:14" ht="21">
      <c r="A20" s="58" t="s">
        <v>162</v>
      </c>
      <c r="B20" s="100">
        <f ca="1">C35</f>
        <v>1.210165641598312</v>
      </c>
      <c r="C20" s="59"/>
      <c r="D20" s="60"/>
    </row>
    <row r="21" spans="1:14" ht="21">
      <c r="A21" s="61" t="s">
        <v>22</v>
      </c>
      <c r="B21" s="169" t="str">
        <f>Input!C1</f>
        <v>M5</v>
      </c>
      <c r="C21" s="43"/>
      <c r="D21" s="44"/>
    </row>
    <row r="22" spans="1:14" ht="21">
      <c r="A22" s="61" t="s">
        <v>155</v>
      </c>
      <c r="B22" s="62">
        <f>rNtrials*H36/60</f>
        <v>24</v>
      </c>
      <c r="C22" s="63" t="str">
        <f>" Hours ( " &amp; ROUND(B22/24,2) &amp; " days)"</f>
        <v xml:space="preserve"> Hours ( 1 days)</v>
      </c>
      <c r="D22" s="64"/>
    </row>
    <row r="23" spans="1:14" ht="21">
      <c r="A23" s="61" t="s">
        <v>35</v>
      </c>
      <c r="B23" s="66">
        <f ca="1">IF(rSide="Buy",B66,C66)</f>
        <v>0.48000256615149722</v>
      </c>
      <c r="C23" s="43"/>
      <c r="D23" s="44"/>
    </row>
    <row r="24" spans="1:14" ht="21">
      <c r="A24" s="61" t="s">
        <v>36</v>
      </c>
      <c r="B24" s="66">
        <f ca="1">IF(rSide="Buy",B67,C67)</f>
        <v>0.24901636281277933</v>
      </c>
      <c r="C24" s="43"/>
      <c r="D24" s="44"/>
    </row>
    <row r="25" spans="1:14" ht="21">
      <c r="A25" s="61" t="s">
        <v>34</v>
      </c>
      <c r="B25" s="66">
        <f ca="1">IF(rSide="Buy",B68,C68)</f>
        <v>0.27098107103572339</v>
      </c>
      <c r="C25" s="43"/>
      <c r="D25" s="44"/>
      <c r="E25" s="65"/>
    </row>
    <row r="26" spans="1:14" ht="21">
      <c r="A26" s="67" t="s">
        <v>32</v>
      </c>
      <c r="B26" s="68">
        <f ca="1">IF(rSide="Buy",B69,C69)</f>
        <v>0.65842263771318121</v>
      </c>
      <c r="C26" s="46"/>
      <c r="D26" s="47"/>
    </row>
    <row r="28" spans="1:14" hidden="1">
      <c r="M28" s="144"/>
      <c r="N28" s="145"/>
    </row>
    <row r="29" spans="1:14" hidden="1">
      <c r="A29" s="69" t="s">
        <v>37</v>
      </c>
      <c r="B29" s="70">
        <f>rNtrials*rStdev*rPipvalue*0.5</f>
        <v>1296</v>
      </c>
      <c r="C29" s="71" t="s">
        <v>26</v>
      </c>
      <c r="D29" s="72"/>
      <c r="E29" s="73"/>
      <c r="M29" s="144"/>
      <c r="N29" s="145"/>
    </row>
    <row r="30" spans="1:14" hidden="1">
      <c r="A30" s="75" t="s">
        <v>60</v>
      </c>
      <c r="B30" s="76"/>
      <c r="C30" s="77"/>
      <c r="D30" s="78"/>
      <c r="E30" s="79"/>
      <c r="K30" s="125"/>
    </row>
    <row r="31" spans="1:14" hidden="1">
      <c r="A31" s="75" t="s">
        <v>51</v>
      </c>
      <c r="B31" s="110" t="s">
        <v>53</v>
      </c>
      <c r="C31" s="111" t="s">
        <v>54</v>
      </c>
      <c r="D31" s="111" t="s">
        <v>55</v>
      </c>
      <c r="E31" s="80" t="s">
        <v>125</v>
      </c>
      <c r="K31" s="125"/>
      <c r="L31" s="144"/>
      <c r="M31" s="144"/>
      <c r="N31" s="145"/>
    </row>
    <row r="32" spans="1:14" hidden="1">
      <c r="A32" s="81" t="s">
        <v>57</v>
      </c>
      <c r="B32" s="82">
        <v>8.9999999999999998E-4</v>
      </c>
      <c r="C32" s="91">
        <f>B32+B35*B32*rSkewlev</f>
        <v>9.0006884999999993E-4</v>
      </c>
      <c r="D32" s="91">
        <f>B32-B35*B32*rSkewlev</f>
        <v>8.9993115000000002E-4</v>
      </c>
      <c r="E32" s="112">
        <f>AVERAGE(C32:D32)</f>
        <v>8.9999999999999998E-4</v>
      </c>
      <c r="L32" s="144"/>
      <c r="M32" s="144"/>
      <c r="N32" s="145"/>
    </row>
    <row r="33" spans="1:15" hidden="1">
      <c r="A33" s="81" t="s">
        <v>56</v>
      </c>
      <c r="B33" s="82">
        <f>B32</f>
        <v>8.9999999999999998E-4</v>
      </c>
      <c r="C33" s="91">
        <f ca="1">IF(B9=OFFSET(rModel,,,1,1),B33,IF(B9=OFFSET(rModel,2,,1,1),MAX(C32:D32),MIN(C32:D32)))</f>
        <v>8.9999999999999998E-4</v>
      </c>
      <c r="D33" s="91">
        <f ca="1">IF(B9=OFFSET(rModel,,,1,1),B33,IF(B9=OFFSET(rModel,1,,1,1),MAX(C32:D32),MIN(C32:D32)))</f>
        <v>8.9999999999999998E-4</v>
      </c>
      <c r="E33" s="112">
        <f ca="1">AVERAGE(C33:D33)</f>
        <v>8.9999999999999998E-4</v>
      </c>
      <c r="G33" s="69" t="s">
        <v>76</v>
      </c>
      <c r="H33" s="74">
        <f>MATCH(Input!C1,rTimeframe,0)</f>
        <v>2</v>
      </c>
    </row>
    <row r="34" spans="1:15" hidden="1">
      <c r="A34" s="81" t="s">
        <v>123</v>
      </c>
      <c r="B34" s="151">
        <f>1000-rNtrials+1</f>
        <v>713</v>
      </c>
      <c r="C34" s="109">
        <f ca="1">INDEX(OFFSET(rMaxtable,-1,,,),1,rMaxIndex)</f>
        <v>288</v>
      </c>
      <c r="D34" s="78">
        <v>0.85</v>
      </c>
      <c r="E34" s="79"/>
      <c r="G34" s="75" t="s">
        <v>77</v>
      </c>
      <c r="H34" s="80" t="str">
        <f>INDEX(rTimevals,H33,1)</f>
        <v>x 5 Minutes</v>
      </c>
    </row>
    <row r="35" spans="1:15" hidden="1">
      <c r="A35" s="81" t="s">
        <v>124</v>
      </c>
      <c r="B35" s="108">
        <f>B32*0.1</f>
        <v>9.0000000000000006E-5</v>
      </c>
      <c r="C35" s="108">
        <f ca="1">ABS(IF(rSide="Buy",B70,C70))</f>
        <v>1.210165641598312</v>
      </c>
      <c r="D35" s="78"/>
      <c r="E35" s="79"/>
      <c r="G35" s="75" t="s">
        <v>128</v>
      </c>
      <c r="H35" s="80">
        <f>IF(rSide="Buy",1,-1)</f>
        <v>1</v>
      </c>
    </row>
    <row r="36" spans="1:15" hidden="1">
      <c r="A36" s="81" t="s">
        <v>147</v>
      </c>
      <c r="B36" s="155">
        <v>0</v>
      </c>
      <c r="C36" s="151">
        <f>COUNT(rReturns)</f>
        <v>0</v>
      </c>
      <c r="D36" s="156">
        <f>C36-rNtrials</f>
        <v>-288</v>
      </c>
      <c r="E36" s="79">
        <v>1</v>
      </c>
      <c r="G36" s="75" t="s">
        <v>70</v>
      </c>
      <c r="H36" s="80">
        <f>INDEX(rTimevals,H33,2)</f>
        <v>5</v>
      </c>
      <c r="M36" s="143"/>
    </row>
    <row r="37" spans="1:15" hidden="1">
      <c r="A37" s="81" t="s">
        <v>148</v>
      </c>
      <c r="B37" s="82">
        <v>0</v>
      </c>
      <c r="C37" s="92">
        <f>rPipvalue*B37</f>
        <v>0</v>
      </c>
      <c r="D37" s="85" t="s">
        <v>26</v>
      </c>
      <c r="E37" s="79"/>
      <c r="G37" s="75" t="s">
        <v>72</v>
      </c>
      <c r="H37" s="80">
        <f>INDEX(rTimevals,H33,3)</f>
        <v>8.3333333333333329E-2</v>
      </c>
    </row>
    <row r="38" spans="1:15" hidden="1">
      <c r="A38" s="81"/>
      <c r="B38" s="78"/>
      <c r="C38" s="78"/>
      <c r="D38" s="85"/>
      <c r="E38" s="79"/>
      <c r="G38" s="83" t="s">
        <v>52</v>
      </c>
      <c r="H38" s="84">
        <f>INDEX(rTimevals,H33,4)</f>
        <v>3.472222222222222E-3</v>
      </c>
    </row>
    <row r="39" spans="1:15" hidden="1">
      <c r="A39" s="75" t="s">
        <v>42</v>
      </c>
      <c r="B39" s="86"/>
      <c r="C39" s="87" t="s">
        <v>40</v>
      </c>
      <c r="D39" s="88" t="s">
        <v>41</v>
      </c>
      <c r="E39" s="89"/>
    </row>
    <row r="40" spans="1:15" hidden="1">
      <c r="A40" s="81" t="s">
        <v>43</v>
      </c>
      <c r="B40" s="86"/>
      <c r="C40" s="90">
        <f ca="1">rCurrentPrice-MATCH((1-rWinratio*E36),OFFSET(rMaxtable,,rMaxIndex,,1),-1)*rStdevdown</f>
        <v>1.1864999999999999</v>
      </c>
      <c r="D40" s="90">
        <f ca="1">rCurrentPrice+MATCH((1-rWinratio*E36),OFFSET(rMaxtable,,rMaxIndex,,1),-1)*rStdevup</f>
        <v>1.2135</v>
      </c>
      <c r="E40" s="79"/>
      <c r="G40" s="69" t="str">
        <f ca="1">"Probability Envelope for " &amp; ROUND(B26*100,1) &amp; "% Win Ratio"</f>
        <v>Probability Envelope for 65.8% Win Ratio</v>
      </c>
      <c r="H40" s="71"/>
      <c r="I40" s="71"/>
      <c r="J40" s="71"/>
      <c r="K40" s="73"/>
    </row>
    <row r="41" spans="1:15" hidden="1">
      <c r="A41" s="81"/>
      <c r="B41" s="86"/>
      <c r="C41" s="90"/>
      <c r="D41" s="90"/>
      <c r="E41" s="79"/>
      <c r="G41" s="75" t="str">
        <f ca="1">ROUND(Envelope!C2*100,1) &amp; "% Probability price moves " &amp; H43  &amp; " TP line"</f>
        <v>56.5% Probability price moves above TP line</v>
      </c>
      <c r="H41" s="77"/>
      <c r="I41" s="77"/>
      <c r="J41" s="77"/>
      <c r="K41" s="79"/>
    </row>
    <row r="42" spans="1:15" hidden="1">
      <c r="A42" s="75" t="s">
        <v>58</v>
      </c>
      <c r="B42" s="86"/>
      <c r="C42" s="92">
        <f ca="1">(C40-rCurrentPrice)/rStdevdown</f>
        <v>-15.000000000000075</v>
      </c>
      <c r="D42" s="92">
        <f ca="1">(D40-rCurrentPrice)/rStdevup</f>
        <v>15.000000000000075</v>
      </c>
      <c r="E42" s="79"/>
      <c r="G42" s="75" t="str">
        <f ca="1">ROUND(Envelope!H2*100,1) &amp; "% Probability price moves " &amp; I43 &amp; " SL line"</f>
        <v>37.7% Probability price moves below SL line</v>
      </c>
      <c r="H42" s="77"/>
      <c r="I42" s="77"/>
      <c r="J42" s="77"/>
      <c r="K42" s="79"/>
    </row>
    <row r="43" spans="1:15" hidden="1">
      <c r="A43" s="81" t="s">
        <v>59</v>
      </c>
      <c r="B43" s="86"/>
      <c r="C43" s="92">
        <f ca="1">ABS(ROUNDUP(C42,0))</f>
        <v>16</v>
      </c>
      <c r="D43" s="92">
        <f ca="1">ABS(ROUNDUP(D42,0))</f>
        <v>16</v>
      </c>
      <c r="E43" s="79"/>
      <c r="G43" s="75" t="s">
        <v>129</v>
      </c>
      <c r="H43" s="77" t="str">
        <f>IF(rSide="Buy", "above","below")</f>
        <v>above</v>
      </c>
      <c r="I43" s="77" t="str">
        <f>IF(rSide&lt;&gt;"Buy","above","below")</f>
        <v>below</v>
      </c>
      <c r="J43" s="77"/>
      <c r="K43" s="79"/>
      <c r="O43" s="160"/>
    </row>
    <row r="44" spans="1:15" hidden="1">
      <c r="A44" s="81" t="s">
        <v>126</v>
      </c>
      <c r="B44" s="86"/>
      <c r="C44" s="159">
        <f ca="1">INDEX(rMaxtable,C43,rMaxIndex)</f>
        <v>0.37678998913157563</v>
      </c>
      <c r="D44" s="159">
        <f ca="1">INDEX(rMaxtable,D43,rMaxIndex)</f>
        <v>0.37678998913157563</v>
      </c>
      <c r="E44" s="79"/>
      <c r="G44" s="83" t="str">
        <f>"Time " &amp; H34</f>
        <v>Time x 5 Minutes</v>
      </c>
      <c r="H44" s="106"/>
      <c r="I44" s="106"/>
      <c r="J44" s="106"/>
      <c r="K44" s="94"/>
    </row>
    <row r="45" spans="1:15" hidden="1">
      <c r="A45" s="81" t="s">
        <v>127</v>
      </c>
      <c r="B45" s="86"/>
      <c r="C45" s="159">
        <f ca="1">INDEX(rMaxtable,C43+1,rMaxIndex)</f>
        <v>0.34663096173112529</v>
      </c>
      <c r="D45" s="159">
        <f ca="1">INDEX(rMaxtable,D43+1,rMaxIndex)</f>
        <v>0.34663096173112529</v>
      </c>
      <c r="E45" s="79"/>
    </row>
    <row r="46" spans="1:15" hidden="1">
      <c r="A46" s="81" t="s">
        <v>122</v>
      </c>
      <c r="B46" s="86"/>
      <c r="C46" s="159">
        <f ca="1">IF(ISNUMBER(C44),C44,0)</f>
        <v>0.37678998913157563</v>
      </c>
      <c r="D46" s="159">
        <f ca="1">IF(ISNUMBER(D44),D44,0)</f>
        <v>0.37678998913157563</v>
      </c>
      <c r="E46" s="79"/>
      <c r="G46" s="69" t="s">
        <v>120</v>
      </c>
      <c r="H46" s="71"/>
      <c r="I46" s="71"/>
      <c r="J46" s="73"/>
    </row>
    <row r="47" spans="1:15" hidden="1">
      <c r="A47" s="81" t="s">
        <v>108</v>
      </c>
      <c r="B47" s="86"/>
      <c r="C47" s="159">
        <f ca="1">IF(ISNUMBER(C45),C45,0)</f>
        <v>0.34663096173112529</v>
      </c>
      <c r="D47" s="159">
        <f ca="1">IF(ISNUMBER(D45),D45,0)</f>
        <v>0.34663096173112529</v>
      </c>
      <c r="E47" s="79"/>
      <c r="G47" s="75" t="s">
        <v>121</v>
      </c>
      <c r="H47" s="77"/>
      <c r="I47" s="77"/>
      <c r="J47" s="79"/>
    </row>
    <row r="48" spans="1:15" hidden="1">
      <c r="A48" s="75" t="str">
        <f>"P(Z&lt;=SL)"</f>
        <v>P(Z&lt;=SL)</v>
      </c>
      <c r="B48" s="86"/>
      <c r="C48" s="85">
        <f ca="1">C46-(ABS(C42)-ROUNDDOWN(ABS(C42),0))*(C46-C47)</f>
        <v>0.37678998913157336</v>
      </c>
      <c r="D48" s="85">
        <f ca="1">D46-(ABS(D42)-ROUNDDOWN(ABS(D42),0))*(D46-D47)</f>
        <v>0.37678998913157336</v>
      </c>
      <c r="E48" s="79"/>
      <c r="G48" s="75" t="s">
        <v>34</v>
      </c>
      <c r="H48" s="77"/>
      <c r="I48" s="77"/>
      <c r="J48" s="79"/>
    </row>
    <row r="49" spans="1:13" hidden="1">
      <c r="A49" s="81" t="s">
        <v>130</v>
      </c>
      <c r="B49" s="86"/>
      <c r="C49" s="85">
        <f ca="1">MIN(MAX(0.05,rWinratio*C48/(1-rWinratio)),1-C48)</f>
        <v>0.56518498369735992</v>
      </c>
      <c r="D49" s="85">
        <f ca="1">MIN(MAX(0.05,rWinratio*D48/(1-rWinratio)),1-D48)</f>
        <v>0.56518498369735992</v>
      </c>
      <c r="E49" s="79"/>
      <c r="G49" s="83" t="s">
        <v>119</v>
      </c>
      <c r="H49" s="105"/>
      <c r="I49" s="105"/>
      <c r="J49" s="94"/>
    </row>
    <row r="50" spans="1:13" hidden="1">
      <c r="A50" s="86"/>
      <c r="B50" s="86"/>
      <c r="C50" s="107">
        <f ca="1">MATCH(C49,OFFSET(rMaxtable,,rMaxIndex,,1),-1)-1</f>
        <v>9</v>
      </c>
      <c r="D50" s="107">
        <f ca="1">MATCH(D49,OFFSET(rMaxtable,,rMaxIndex,,1),-1)-1</f>
        <v>9</v>
      </c>
      <c r="E50" s="79"/>
    </row>
    <row r="51" spans="1:13" hidden="1">
      <c r="A51" s="86" t="s">
        <v>107</v>
      </c>
      <c r="B51" s="86"/>
      <c r="C51" s="85">
        <f ca="1">INDEX(rMaxtable,C50+1,rMaxIndex)</f>
        <v>0.59596008972710102</v>
      </c>
      <c r="D51" s="85">
        <f ca="1">INDEX(rMaxtable,D50+1,rMaxIndex)</f>
        <v>0.59596008972710102</v>
      </c>
      <c r="E51" s="79"/>
      <c r="G51" s="115" t="s">
        <v>133</v>
      </c>
      <c r="H51" s="72">
        <f>IF(B5=INDEX(rTask,1,1),0,1)</f>
        <v>0</v>
      </c>
      <c r="I51" s="72"/>
      <c r="J51" s="72"/>
      <c r="K51" s="73"/>
    </row>
    <row r="52" spans="1:13" hidden="1">
      <c r="A52" s="86" t="s">
        <v>108</v>
      </c>
      <c r="B52" s="86"/>
      <c r="C52" s="85">
        <f ca="1">INDEX(rMaxtable,C50+2,rMaxIndex)</f>
        <v>0.55644939443023655</v>
      </c>
      <c r="D52" s="85">
        <f ca="1">INDEX(rMaxtable,D50+2,rMaxIndex)</f>
        <v>0.55644939443023655</v>
      </c>
      <c r="E52" s="79"/>
      <c r="G52" s="75" t="s">
        <v>131</v>
      </c>
      <c r="H52" s="77" t="s">
        <v>132</v>
      </c>
      <c r="I52" s="78"/>
      <c r="J52" s="78"/>
      <c r="K52" s="79"/>
    </row>
    <row r="53" spans="1:13" hidden="1">
      <c r="A53" s="86" t="s">
        <v>92</v>
      </c>
      <c r="B53" s="86"/>
      <c r="C53" s="82">
        <f ca="1">C50+(C51-C49)/(C51-IF(ISNUMBER(C52),C52,0))</f>
        <v>9.7789057063792892</v>
      </c>
      <c r="D53" s="82">
        <f ca="1">D50+(D51-D49)/(D51-IF(ISNUMBER(D52),D52,0))</f>
        <v>9.7789057063792892</v>
      </c>
      <c r="E53" s="79"/>
      <c r="G53" s="130">
        <f>B13</f>
        <v>1.25</v>
      </c>
      <c r="H53" s="126">
        <f>B14</f>
        <v>1.1100000000000001</v>
      </c>
      <c r="I53" s="78"/>
      <c r="J53" s="78"/>
      <c r="K53" s="79"/>
    </row>
    <row r="54" spans="1:13" hidden="1">
      <c r="A54" s="81"/>
      <c r="B54" s="86"/>
      <c r="C54" s="86"/>
      <c r="D54" s="86"/>
      <c r="E54" s="79"/>
      <c r="G54" s="116">
        <f ca="1">rSDTP</f>
        <v>8.9999999999999998E-4</v>
      </c>
      <c r="H54" s="82">
        <f ca="1">rSDSL</f>
        <v>8.9999999999999998E-4</v>
      </c>
      <c r="I54" s="78"/>
      <c r="J54" s="78"/>
      <c r="K54" s="79"/>
    </row>
    <row r="55" spans="1:13" hidden="1">
      <c r="A55" s="81" t="s">
        <v>1</v>
      </c>
      <c r="B55" s="82">
        <f ca="1">IF(rUserTargets=0,ABS(C53),G61)</f>
        <v>9.7789057063792892</v>
      </c>
      <c r="C55" s="126">
        <f ca="1">B55*rStdevup+rCurrentPrice</f>
        <v>1.2088010151357413</v>
      </c>
      <c r="D55" s="126">
        <f ca="1">-E55*rStdevdown+rCurrentPrice</f>
        <v>1.1911989848642586</v>
      </c>
      <c r="E55" s="127">
        <f ca="1">IF(rUserTargets=0,ABS(D53),G61)</f>
        <v>9.7789057063792892</v>
      </c>
      <c r="G55" s="146">
        <f ca="1">IF(rSide="Buy",C57,D57)</f>
        <v>86.010151357414074</v>
      </c>
      <c r="H55" s="107">
        <f ca="1">IF(rSide="Buy",C58,D58)</f>
        <v>-137.00000000000045</v>
      </c>
      <c r="I55" s="78"/>
      <c r="J55" s="78"/>
      <c r="K55" s="79"/>
    </row>
    <row r="56" spans="1:13" hidden="1">
      <c r="A56" s="81" t="s">
        <v>2</v>
      </c>
      <c r="B56" s="82">
        <f ca="1">IF(rUserTargets=0,ABS(C42),H61)</f>
        <v>15.000000000000075</v>
      </c>
      <c r="C56" s="126">
        <f ca="1">-B56*rStdevdown+rCurrentPrice</f>
        <v>1.1864999999999999</v>
      </c>
      <c r="D56" s="126">
        <f ca="1">E56*rStdevup+rCurrentPrice</f>
        <v>1.2135</v>
      </c>
      <c r="E56" s="127">
        <f ca="1">IF(rUserTargets=0,ABS(D42),H61)</f>
        <v>15.000000000000075</v>
      </c>
      <c r="G56" s="116">
        <f ca="1">ABS((G53-rCurrentPrice-rMudt)/G54)</f>
        <v>55.555555555555607</v>
      </c>
      <c r="H56" s="82">
        <f ca="1">ABS((H53-rCurrentPrice-rMudt)/H54)</f>
        <v>99.999999999999844</v>
      </c>
      <c r="I56" s="78"/>
      <c r="J56" s="78"/>
      <c r="K56" s="79"/>
    </row>
    <row r="57" spans="1:13" hidden="1">
      <c r="A57" s="81" t="s">
        <v>29</v>
      </c>
      <c r="B57" s="78"/>
      <c r="C57" s="92">
        <f ca="1">ABS((C55-(rCurrentPrice+0.5*rSpread/rPipvalue))*rPipvalue)</f>
        <v>86.010151357414074</v>
      </c>
      <c r="D57" s="92">
        <f ca="1">ABS(((rCurrentPrice-rSpread*0.5/rPipvalue)-D55)*rPipvalue)</f>
        <v>86.010151357414074</v>
      </c>
      <c r="E57" s="79"/>
      <c r="G57" s="116">
        <f ca="1">IFERROR(INDEX(rMaxtable,ROUNDUP(G56,0),rMaxIndex),0)</f>
        <v>1.1543085226030671E-3</v>
      </c>
      <c r="H57" s="82">
        <f ca="1">IFERROR(INDEX(rMaxtable,ROUNDUP(H56,0),rMaxIndex),0)</f>
        <v>3.8173465810263263E-9</v>
      </c>
      <c r="I57" s="78"/>
      <c r="J57" s="78"/>
      <c r="K57" s="79"/>
      <c r="M57" s="125"/>
    </row>
    <row r="58" spans="1:13" hidden="1">
      <c r="A58" s="81" t="s">
        <v>30</v>
      </c>
      <c r="B58" s="78"/>
      <c r="C58" s="92">
        <f ca="1">(C56-(rCurrentPrice+rSpread*0.5/rPipvalue))*rPipvalue</f>
        <v>-137.00000000000045</v>
      </c>
      <c r="D58" s="92">
        <f ca="1">-(D56-(rCurrentPrice-rSpread*0.5/rPipvalue))*rPipvalue</f>
        <v>-137.00000000000045</v>
      </c>
      <c r="E58" s="79"/>
      <c r="G58" s="116">
        <f ca="1">IFERROR(INDEX(rMaxtable,ROUNDUP(G56,0)+1,rMaxIndex),0)</f>
        <v>9.5450899624407483E-4</v>
      </c>
      <c r="H58" s="82">
        <f ca="1">IFERROR(INDEX(rMaxtable,ROUNDUP(H56,0)+1,rMaxIndex),0)</f>
        <v>2.8161035723925089E-9</v>
      </c>
      <c r="I58" s="78"/>
      <c r="J58" s="78"/>
      <c r="K58" s="79"/>
    </row>
    <row r="59" spans="1:13" hidden="1">
      <c r="A59" s="81" t="s">
        <v>0</v>
      </c>
      <c r="B59" s="78"/>
      <c r="C59" s="78"/>
      <c r="D59" s="78"/>
      <c r="E59" s="79"/>
      <c r="G59" s="116">
        <f ca="1">IF(ISNUMBER(G57),G57,0)</f>
        <v>1.1543085226030671E-3</v>
      </c>
      <c r="H59" s="82">
        <f ca="1">IF(ISNUMBER(H57),H57,0)</f>
        <v>3.8173465810263263E-9</v>
      </c>
      <c r="I59" s="78"/>
      <c r="J59" s="78"/>
      <c r="K59" s="79"/>
    </row>
    <row r="60" spans="1:13" hidden="1">
      <c r="A60" s="81" t="str">
        <f>"P(Z&gt;=TP)"</f>
        <v>P(Z&gt;=TP)</v>
      </c>
      <c r="B60" s="93">
        <f ca="1">IF(rUserTargets=0,C49,G62)</f>
        <v>0.56518498369735992</v>
      </c>
      <c r="C60" s="85">
        <f ca="1">IF(rUserTargets=0,D49,G62)</f>
        <v>0.56518498369735992</v>
      </c>
      <c r="D60" s="78"/>
      <c r="E60" s="79"/>
      <c r="G60" s="116">
        <f ca="1">IF(ISNUMBER(G58),G58,0)</f>
        <v>9.5450899624407483E-4</v>
      </c>
      <c r="H60" s="82">
        <f ca="1">IF(ISNUMBER(H58),H58,0)</f>
        <v>2.8161035723925089E-9</v>
      </c>
      <c r="I60" s="78"/>
      <c r="J60" s="78"/>
      <c r="K60" s="79"/>
    </row>
    <row r="61" spans="1:13" hidden="1">
      <c r="A61" s="81" t="str">
        <f>"P(Z&lt;=SL)"</f>
        <v>P(Z&lt;=SL)</v>
      </c>
      <c r="B61" s="93">
        <f ca="1">IF(rUserTargets=0,C48,H62)</f>
        <v>0.37678998913157336</v>
      </c>
      <c r="C61" s="85">
        <f ca="1">IF(rUserTargets=0,D48,H62)</f>
        <v>0.37678998913157336</v>
      </c>
      <c r="D61" s="78"/>
      <c r="E61" s="79"/>
      <c r="G61" s="116">
        <f ca="1">IF(ISNUMBER(G56),G56,0)</f>
        <v>55.555555555555607</v>
      </c>
      <c r="H61" s="82">
        <f ca="1">IF(ISNUMBER(H56),H56,0)</f>
        <v>99.999999999999844</v>
      </c>
      <c r="I61" s="78"/>
      <c r="J61" s="78"/>
      <c r="K61" s="79"/>
    </row>
    <row r="62" spans="1:13" hidden="1">
      <c r="A62" s="81" t="s">
        <v>8</v>
      </c>
      <c r="B62" s="93">
        <f ca="1">(1-B60)*(1-B61)</f>
        <v>0.27098107103572344</v>
      </c>
      <c r="C62" s="93">
        <f ca="1">(1-C60)*(1-C61)</f>
        <v>0.27098107103572344</v>
      </c>
      <c r="D62" s="78"/>
      <c r="E62" s="79"/>
      <c r="G62" s="117">
        <f ca="1">G59-(ABS(G56)-ROUNDDOWN(ABS(G56),0))*(G59-G60)</f>
        <v>1.0433087857369501E-3</v>
      </c>
      <c r="H62" s="85">
        <f ca="1">H59-(ABS(H56)-ROUNDDOWN(ABS(H56),0))*(H59-H60)</f>
        <v>2.8161035723926652E-9</v>
      </c>
      <c r="I62" s="78"/>
      <c r="J62" s="78"/>
      <c r="K62" s="79"/>
    </row>
    <row r="63" spans="1:13" hidden="1">
      <c r="A63" s="81" t="s">
        <v>9</v>
      </c>
      <c r="B63" s="93">
        <f ca="1">rTPReached*rSLReached</f>
        <v>0.21295604386465672</v>
      </c>
      <c r="C63" s="93">
        <f ca="1">rTPReachedSell*rSLReachedSell</f>
        <v>0.21295604386465672</v>
      </c>
      <c r="D63" s="93"/>
      <c r="E63" s="79"/>
      <c r="G63" s="81" t="s">
        <v>143</v>
      </c>
      <c r="H63" s="78"/>
      <c r="I63" s="78"/>
      <c r="J63" s="78"/>
      <c r="K63" s="79"/>
    </row>
    <row r="64" spans="1:13" hidden="1">
      <c r="A64" s="81" t="s">
        <v>10</v>
      </c>
      <c r="B64" s="93">
        <f ca="1">rTPReached*B63/(rSLReached+rTPReached)</f>
        <v>0.12777362631879402</v>
      </c>
      <c r="C64" s="93">
        <f ca="1">rTPReachedSell*C63/(rSLReachedSell+rTPReachedSell)</f>
        <v>0.12777362631879402</v>
      </c>
      <c r="D64" s="93"/>
      <c r="E64" s="79"/>
      <c r="G64" s="147" t="b">
        <f>IFERROR(IF(rSide="Buy",AND(G53&gt;rCurrentPrice+0.5*rSpread/rPipvalue,G53&gt;0),AND(G53&lt;rCurrentPrice-0.5*rSpread/rPipvalue,G53&gt;0)),FALSE)</f>
        <v>1</v>
      </c>
      <c r="H64" s="148" t="b">
        <f>IFERROR(IF(rSide="Buy",AND(H53&lt;rCurrentPrice-0.5*rSpread/rPipvalue,H53&gt;0),AND(H53&gt;rCurrentPrice+0.5*rSpread/rPipvalue,H53&gt;0)),FALSE)</f>
        <v>1</v>
      </c>
      <c r="I64" s="148" t="b">
        <f ca="1">IFERROR(C48&lt;=1,FALSE)</f>
        <v>1</v>
      </c>
      <c r="J64" s="148" t="b">
        <f ca="1">IFERROR(AND(C48&lt;=1,D48&lt;=1),FALSE)</f>
        <v>1</v>
      </c>
      <c r="K64" s="149" t="b">
        <f ca="1">AND(I64,J64)</f>
        <v>1</v>
      </c>
    </row>
    <row r="65" spans="1:12" hidden="1">
      <c r="A65" s="81" t="s">
        <v>11</v>
      </c>
      <c r="B65" s="93">
        <f ca="1">rSLReached*B63/(rTPReached+rSLReached)</f>
        <v>8.5182417545862699E-2</v>
      </c>
      <c r="C65" s="93">
        <f ca="1">rSLReachedSell*C63/(rTPReachedSell+rSLReachedSell)</f>
        <v>8.5182417545862699E-2</v>
      </c>
      <c r="D65" s="93"/>
      <c r="E65" s="79"/>
    </row>
    <row r="66" spans="1:12" hidden="1">
      <c r="A66" s="81" t="s">
        <v>7</v>
      </c>
      <c r="B66" s="86">
        <f ca="1">rTPReached-B65</f>
        <v>0.48000256615149722</v>
      </c>
      <c r="C66" s="93">
        <f ca="1">rTPReachedSell-C65</f>
        <v>0.48000256615149722</v>
      </c>
      <c r="D66" s="93"/>
      <c r="E66" s="79"/>
    </row>
    <row r="67" spans="1:12" hidden="1">
      <c r="A67" s="81" t="s">
        <v>12</v>
      </c>
      <c r="B67" s="86">
        <f ca="1">rSLReached-B64</f>
        <v>0.24901636281277933</v>
      </c>
      <c r="C67" s="86">
        <f ca="1">rSLReachedSell-C64</f>
        <v>0.24901636281277933</v>
      </c>
      <c r="D67" s="93"/>
      <c r="E67" s="79"/>
    </row>
    <row r="68" spans="1:12" hidden="1">
      <c r="A68" s="81" t="s">
        <v>13</v>
      </c>
      <c r="B68" s="86">
        <f ca="1">1-B66-B67</f>
        <v>0.27098107103572339</v>
      </c>
      <c r="C68" s="93">
        <f ca="1">1-C66-C67</f>
        <v>0.27098107103572339</v>
      </c>
      <c r="D68" s="93"/>
      <c r="E68" s="79"/>
      <c r="L68" s="125"/>
    </row>
    <row r="69" spans="1:12" hidden="1">
      <c r="A69" s="75" t="s">
        <v>24</v>
      </c>
      <c r="B69" s="86">
        <f ca="1">B66/(B66+B67)</f>
        <v>0.65842263771318121</v>
      </c>
      <c r="C69" s="86">
        <f ca="1">C66/(C66+C67)</f>
        <v>0.65842263771318121</v>
      </c>
      <c r="D69" s="93"/>
      <c r="E69" s="79"/>
    </row>
    <row r="70" spans="1:12" hidden="1">
      <c r="A70" s="81" t="s">
        <v>161</v>
      </c>
      <c r="B70" s="173">
        <f ca="1">ABS(B66*C57/(B67*C58))</f>
        <v>1.210165641598312</v>
      </c>
      <c r="C70" s="173">
        <f ca="1">ABS(C66*D57/(C67*D58))</f>
        <v>1.210165641598312</v>
      </c>
      <c r="D70" s="93"/>
      <c r="E70" s="79"/>
    </row>
    <row r="71" spans="1:12" hidden="1">
      <c r="A71" s="83" t="s">
        <v>144</v>
      </c>
      <c r="B71" s="142">
        <f ca="1">B66*C57+B67*C58+B68*SUM(C57+C58)</f>
        <v>-6.6474321358309254</v>
      </c>
      <c r="C71" s="142">
        <f ca="1">C66*D57+C67*D58+C68*SUM(D57+D58)/2</f>
        <v>0.26120976272781604</v>
      </c>
      <c r="D71" s="105"/>
      <c r="E71" s="94"/>
    </row>
  </sheetData>
  <sheetProtection password="9213" sheet="1" objects="1" scenarios="1" selectLockedCells="1"/>
  <mergeCells count="1">
    <mergeCell ref="B15:D15"/>
  </mergeCells>
  <conditionalFormatting sqref="B25">
    <cfRule type="cellIs" dxfId="12" priority="16" operator="greaterThan">
      <formula>0.3</formula>
    </cfRule>
  </conditionalFormatting>
  <conditionalFormatting sqref="B26">
    <cfRule type="cellIs" dxfId="11" priority="12" operator="lessThan">
      <formula>0.5</formula>
    </cfRule>
    <cfRule type="cellIs" dxfId="10" priority="15" operator="greaterThan">
      <formula>50%</formula>
    </cfRule>
  </conditionalFormatting>
  <conditionalFormatting sqref="B24">
    <cfRule type="cellIs" dxfId="9" priority="13" operator="greaterThan">
      <formula>0.5</formula>
    </cfRule>
  </conditionalFormatting>
  <conditionalFormatting sqref="B12">
    <cfRule type="expression" dxfId="8" priority="5">
      <formula>$H$51=1</formula>
    </cfRule>
  </conditionalFormatting>
  <conditionalFormatting sqref="B10">
    <cfRule type="expression" dxfId="7" priority="9">
      <formula>NOT($K$64)</formula>
    </cfRule>
  </conditionalFormatting>
  <conditionalFormatting sqref="B13">
    <cfRule type="expression" dxfId="6" priority="17">
      <formula>$H$51=0</formula>
    </cfRule>
    <cfRule type="expression" dxfId="5" priority="18">
      <formula>NOT($G$64)</formula>
    </cfRule>
  </conditionalFormatting>
  <conditionalFormatting sqref="B14">
    <cfRule type="expression" dxfId="4" priority="19">
      <formula>$H$51=0</formula>
    </cfRule>
    <cfRule type="expression" dxfId="3" priority="20">
      <formula>NOT($H$64)</formula>
    </cfRule>
  </conditionalFormatting>
  <conditionalFormatting sqref="B20">
    <cfRule type="cellIs" dxfId="2" priority="1" operator="lessThan">
      <formula>1</formula>
    </cfRule>
  </conditionalFormatting>
  <dataValidations xWindow="436" yWindow="303" count="10">
    <dataValidation type="custom" allowBlank="1" showInputMessage="1" showErrorMessage="1" prompt="Enter a &quot;take profit&quot; value" sqref="B13">
      <formula1>G64</formula1>
    </dataValidation>
    <dataValidation type="custom" allowBlank="1" showInputMessage="1" showErrorMessage="1" prompt="Enter a &quot;stop loss&quot; value" sqref="B14">
      <formula1>H64</formula1>
    </dataValidation>
    <dataValidation type="custom" allowBlank="1" showInputMessage="1" showErrorMessage="1" error="The projected trade time and maximum risk are incompatible." promptTitle="Trade time" prompt="This is your expected trade time. It should be between 5 and 1000 units" sqref="B10">
      <formula1>K64</formula1>
    </dataValidation>
    <dataValidation type="decimal" allowBlank="1" showInputMessage="1" showErrorMessage="1" promptTitle="Win ratio" prompt="Enter your target win ratio" sqref="B12">
      <formula1>0.01</formula1>
      <formula2>0.999</formula2>
    </dataValidation>
    <dataValidation type="list" allowBlank="1" showInputMessage="1" showErrorMessage="1" sqref="B11">
      <formula1>rDirection</formula1>
    </dataValidation>
    <dataValidation type="list" allowBlank="1" showInputMessage="1" showErrorMessage="1" promptTitle="Choose market model" prompt="Random walk - the market could move in any direction_x000a__x000a_Trending - the market will probably continue to trend in the same direction_x000a__x000a_Anti trending - the current trend is likely to reverse" sqref="B9">
      <formula1>rModel</formula1>
    </dataValidation>
    <dataValidation type="list" allowBlank="1" showInputMessage="1" showErrorMessage="1" promptTitle="Pip value" prompt="Enter the pip multiple. This will be 10,000 for most currencies and 100 for Yen pairs." sqref="B7">
      <formula1>rPipmult</formula1>
    </dataValidation>
    <dataValidation type="decimal" allowBlank="1" showInputMessage="1" showErrorMessage="1" promptTitle="Current price" prompt="Enter the current market price" sqref="B6">
      <formula1>0</formula1>
      <formula2>1000</formula2>
    </dataValidation>
    <dataValidation type="decimal" allowBlank="1" showInputMessage="1" showErrorMessage="1" promptTitle="Trade spread" prompt="Enter the total spread (the average difference between buy and sell sides)" sqref="B8">
      <formula1>0</formula1>
      <formula2>500</formula2>
    </dataValidation>
    <dataValidation type="list" allowBlank="1" showInputMessage="1" showErrorMessage="1" prompt="Choose: Compute to calculate stop loss and take profits_x000a_Choose: Analyze to check your own stops/take profits" sqref="B5">
      <formula1>rTask</formula1>
    </dataValidation>
  </dataValidations>
  <hyperlinks>
    <hyperlink ref="J2" r:id="rId1"/>
    <hyperlink ref="L2" r:id="rId2"/>
    <hyperlink ref="N2" r:id="rId3"/>
  </hyperlinks>
  <pageMargins left="0.7" right="0.7" top="0.75" bottom="0.75" header="0.3" footer="0.3"/>
  <pageSetup paperSize="9" orientation="portrait" r:id="rId4"/>
  <drawing r:id="rId5"/>
  <legacy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005"/>
  <sheetViews>
    <sheetView topLeftCell="A6" workbookViewId="0">
      <selection sqref="A1:XFD5"/>
    </sheetView>
  </sheetViews>
  <sheetFormatPr defaultRowHeight="15"/>
  <cols>
    <col min="1" max="1" width="15.28515625" style="34" bestFit="1" customWidth="1"/>
    <col min="2" max="2" width="8.140625" style="34" customWidth="1"/>
    <col min="3" max="3" width="10.42578125" style="34" customWidth="1"/>
    <col min="4" max="6" width="8" style="34" bestFit="1" customWidth="1"/>
    <col min="7" max="7" width="8.140625" style="34" bestFit="1" customWidth="1"/>
    <col min="8" max="8" width="7.28515625" style="34" hidden="1" customWidth="1"/>
    <col min="9" max="9" width="9.140625" style="34" hidden="1" customWidth="1"/>
    <col min="10" max="10" width="47.7109375" style="34" bestFit="1" customWidth="1"/>
    <col min="11" max="11" width="10.7109375" style="34" bestFit="1" customWidth="1"/>
    <col min="12" max="12" width="9.140625" style="34"/>
    <col min="13" max="13" width="26.140625" style="34" customWidth="1"/>
    <col min="14" max="14" width="10.7109375" style="34" bestFit="1" customWidth="1"/>
    <col min="15" max="15" width="33.28515625" style="34" bestFit="1" customWidth="1"/>
    <col min="16" max="16" width="15.85546875" style="34" bestFit="1" customWidth="1"/>
    <col min="17" max="19" width="0" style="34" hidden="1" customWidth="1"/>
    <col min="20" max="20" width="10.7109375" style="34" hidden="1" customWidth="1"/>
    <col min="21" max="21" width="0" style="34" hidden="1" customWidth="1"/>
    <col min="22" max="22" width="15.85546875" style="34" hidden="1" customWidth="1"/>
    <col min="23" max="23" width="0" style="34" hidden="1" customWidth="1"/>
    <col min="24" max="16384" width="9.140625" style="34"/>
  </cols>
  <sheetData>
    <row r="1" spans="1:23" ht="21" hidden="1">
      <c r="A1" s="63" t="s">
        <v>22</v>
      </c>
      <c r="B1" s="78"/>
      <c r="C1" s="177" t="s">
        <v>65</v>
      </c>
      <c r="D1" s="171" t="s">
        <v>156</v>
      </c>
      <c r="E1" s="43"/>
      <c r="F1" s="40"/>
      <c r="G1" s="41"/>
    </row>
    <row r="2" spans="1:23" ht="26.25" hidden="1">
      <c r="A2" s="63" t="s">
        <v>157</v>
      </c>
      <c r="B2" s="63"/>
      <c r="C2" s="181" t="s">
        <v>158</v>
      </c>
      <c r="D2" s="182"/>
      <c r="E2" s="182"/>
      <c r="F2" s="182"/>
      <c r="G2" s="183"/>
      <c r="J2" s="98"/>
      <c r="K2" s="99"/>
      <c r="L2" s="99"/>
    </row>
    <row r="3" spans="1:23" ht="21" hidden="1">
      <c r="A3" s="61" t="s">
        <v>159</v>
      </c>
      <c r="B3" s="43"/>
      <c r="C3" s="43" t="e">
        <f ca="1">INDEX(rData,rDataPoints,1)</f>
        <v>#VALUE!</v>
      </c>
      <c r="D3" s="170"/>
      <c r="E3" s="43"/>
      <c r="F3" s="174" t="str">
        <f>IF(SUM(I6:I10004)&gt;0,"Input errors","")</f>
        <v/>
      </c>
      <c r="G3" s="44"/>
      <c r="Q3" s="115" t="s">
        <v>140</v>
      </c>
      <c r="R3" s="134">
        <f ca="1">COUNTA(OFFSET(rData,,,,1))</f>
        <v>0</v>
      </c>
      <c r="S3" s="135"/>
      <c r="T3" s="72"/>
      <c r="U3" s="72"/>
      <c r="V3" s="72"/>
      <c r="W3" s="73"/>
    </row>
    <row r="4" spans="1:23" ht="21" hidden="1">
      <c r="A4" s="61" t="s">
        <v>160</v>
      </c>
      <c r="B4" s="43"/>
      <c r="C4" s="175">
        <f ca="1">COUNT(OFFSET(rData,,2,,1))</f>
        <v>0</v>
      </c>
      <c r="D4" s="170"/>
      <c r="E4" s="43"/>
      <c r="F4" s="43"/>
      <c r="G4" s="44"/>
      <c r="Q4" s="136" t="s">
        <v>141</v>
      </c>
      <c r="R4" s="137">
        <f>INDEX(rData,1,1)</f>
        <v>0</v>
      </c>
      <c r="S4" s="138">
        <f>INDEX(rData,1,2)</f>
        <v>0</v>
      </c>
      <c r="T4" s="139" t="e">
        <f>DATE(LEFT(R4,4),MID(R4,3,2),RIGHT(R4,2))</f>
        <v>#VALUE!</v>
      </c>
      <c r="U4" s="140">
        <f>TIME(HOUR(S4),MINUTE(S4),0)</f>
        <v>0</v>
      </c>
      <c r="V4" s="141" t="e">
        <f>T4 + U4</f>
        <v>#VALUE!</v>
      </c>
      <c r="W4" s="79"/>
    </row>
    <row r="5" spans="1:23" ht="18.75" hidden="1">
      <c r="A5" s="166" t="s">
        <v>44</v>
      </c>
      <c r="B5" s="167" t="s">
        <v>45</v>
      </c>
      <c r="C5" s="167" t="s">
        <v>3</v>
      </c>
      <c r="D5" s="167" t="s">
        <v>46</v>
      </c>
      <c r="E5" s="167" t="s">
        <v>47</v>
      </c>
      <c r="F5" s="167" t="s">
        <v>48</v>
      </c>
      <c r="G5" s="168" t="s">
        <v>49</v>
      </c>
      <c r="H5" s="35" t="s">
        <v>50</v>
      </c>
      <c r="I5" s="34" t="s">
        <v>163</v>
      </c>
      <c r="Q5" s="81" t="s">
        <v>142</v>
      </c>
      <c r="R5" s="137">
        <f>INDEX(rData,2,1)</f>
        <v>0</v>
      </c>
      <c r="S5" s="138">
        <f>INDEX(rData,2,2)</f>
        <v>0</v>
      </c>
      <c r="T5" s="139" t="e">
        <f>DATE(LEFT(R5,4),MID(R5,3,2),RIGHT(R5,2))</f>
        <v>#VALUE!</v>
      </c>
      <c r="U5" s="140">
        <f>TIME(HOUR(S5),MINUTE(S5),0)</f>
        <v>0</v>
      </c>
      <c r="V5" s="141" t="e">
        <f>T5 + U5</f>
        <v>#VALUE!</v>
      </c>
      <c r="W5" s="79"/>
    </row>
    <row r="6" spans="1:23">
      <c r="B6" s="131"/>
      <c r="C6" s="125"/>
      <c r="D6" s="125"/>
      <c r="E6" s="125"/>
      <c r="F6" s="125"/>
      <c r="G6" s="176"/>
      <c r="H6" s="125" t="str">
        <f>IF(ISBLANK(C6),"",IF(C6&lt;F6,D6-E6,E6-D6))</f>
        <v/>
      </c>
      <c r="I6" s="176">
        <f>IF(ISERR(H6),1,0)</f>
        <v>0</v>
      </c>
      <c r="Q6" s="81"/>
      <c r="R6" s="78"/>
      <c r="S6" s="78"/>
      <c r="T6" s="78"/>
      <c r="U6" s="78"/>
      <c r="V6" s="78" t="e">
        <f>V5-V4</f>
        <v>#VALUE!</v>
      </c>
      <c r="W6" s="79" t="e">
        <f>24*V6</f>
        <v>#VALUE!</v>
      </c>
    </row>
    <row r="7" spans="1:23">
      <c r="B7" s="131"/>
      <c r="C7" s="125"/>
      <c r="D7" s="125"/>
      <c r="E7" s="125"/>
      <c r="F7" s="125"/>
      <c r="G7" s="176"/>
      <c r="H7" s="125" t="str">
        <f t="shared" ref="H7:H70" si="0">IF(ISBLANK(C7),"",IF(C7&lt;F7,D7-E7,E7-D7))</f>
        <v/>
      </c>
      <c r="I7" s="176">
        <f t="shared" ref="I7:I70" si="1">IF(ISERR(H7),1,0)</f>
        <v>0</v>
      </c>
      <c r="Q7" s="136" t="str">
        <f ca="1" xml:space="preserve"> "row " &amp; R3-1</f>
        <v>row -1</v>
      </c>
      <c r="R7" s="137" t="e">
        <f ca="1">INDEX(rData,R3-1,1)</f>
        <v>#VALUE!</v>
      </c>
      <c r="S7" s="138" t="e">
        <f ca="1">INDEX(rData,R3-1,2)</f>
        <v>#VALUE!</v>
      </c>
      <c r="T7" s="139" t="e">
        <f ca="1">DATE(LEFT(R7,4),MID(R7,3,2),RIGHT(R7,2))</f>
        <v>#VALUE!</v>
      </c>
      <c r="U7" s="140" t="e">
        <f ca="1">TIME(HOUR(S7),MINUTE(S7),0)</f>
        <v>#VALUE!</v>
      </c>
      <c r="V7" s="141" t="e">
        <f ca="1">T7 + U7</f>
        <v>#VALUE!</v>
      </c>
      <c r="W7" s="79"/>
    </row>
    <row r="8" spans="1:23">
      <c r="B8" s="131"/>
      <c r="C8" s="125"/>
      <c r="D8" s="125"/>
      <c r="E8" s="125"/>
      <c r="F8" s="125"/>
      <c r="G8" s="176"/>
      <c r="H8" s="125" t="str">
        <f t="shared" si="0"/>
        <v/>
      </c>
      <c r="I8" s="176">
        <f t="shared" si="1"/>
        <v>0</v>
      </c>
      <c r="Q8" s="81" t="str">
        <f ca="1" xml:space="preserve"> "row " &amp; R3</f>
        <v>row 0</v>
      </c>
      <c r="R8" s="137">
        <f ca="1">INDEX(rData,R3,1)</f>
        <v>0</v>
      </c>
      <c r="S8" s="138">
        <f ca="1">INDEX(rData,R3,2)</f>
        <v>0</v>
      </c>
      <c r="T8" s="139" t="e">
        <f ca="1">DATE(LEFT(R8,4),MID(R8,3,2),RIGHT(R8,2))</f>
        <v>#VALUE!</v>
      </c>
      <c r="U8" s="140">
        <f ca="1">TIME(HOUR(S8),MINUTE(S8),0)</f>
        <v>0</v>
      </c>
      <c r="V8" s="141" t="e">
        <f ca="1">T8 + U8</f>
        <v>#VALUE!</v>
      </c>
      <c r="W8" s="79"/>
    </row>
    <row r="9" spans="1:23">
      <c r="B9" s="131"/>
      <c r="C9" s="125"/>
      <c r="D9" s="125"/>
      <c r="E9" s="125"/>
      <c r="F9" s="125"/>
      <c r="G9" s="176"/>
      <c r="H9" s="125" t="str">
        <f t="shared" si="0"/>
        <v/>
      </c>
      <c r="I9" s="176">
        <f t="shared" si="1"/>
        <v>0</v>
      </c>
      <c r="Q9" s="81"/>
      <c r="R9" s="78"/>
      <c r="S9" s="78"/>
      <c r="T9" s="78"/>
      <c r="U9" s="78"/>
      <c r="V9" s="78" t="e">
        <f ca="1">V8-V7</f>
        <v>#VALUE!</v>
      </c>
      <c r="W9" s="79" t="e">
        <f ca="1">24*V9</f>
        <v>#VALUE!</v>
      </c>
    </row>
    <row r="10" spans="1:23">
      <c r="B10" s="131"/>
      <c r="C10" s="125"/>
      <c r="D10" s="125"/>
      <c r="E10" s="125"/>
      <c r="F10" s="125"/>
      <c r="G10" s="176"/>
      <c r="H10" s="125" t="str">
        <f t="shared" si="0"/>
        <v/>
      </c>
      <c r="I10" s="176">
        <f t="shared" si="1"/>
        <v>0</v>
      </c>
      <c r="Q10" s="81"/>
      <c r="R10" s="78"/>
      <c r="S10" s="78"/>
      <c r="T10" s="78"/>
      <c r="U10" s="78"/>
      <c r="V10" s="78"/>
      <c r="W10" s="79"/>
    </row>
    <row r="11" spans="1:23">
      <c r="B11" s="131"/>
      <c r="C11" s="125"/>
      <c r="D11" s="125"/>
      <c r="E11" s="125"/>
      <c r="F11" s="125"/>
      <c r="G11" s="176"/>
      <c r="H11" s="125" t="str">
        <f t="shared" si="0"/>
        <v/>
      </c>
      <c r="I11" s="176">
        <f t="shared" si="1"/>
        <v>0</v>
      </c>
      <c r="Q11" s="118"/>
      <c r="R11" s="105"/>
      <c r="S11" s="105"/>
      <c r="T11" s="105"/>
      <c r="U11" s="105"/>
      <c r="V11" s="105" t="s">
        <v>85</v>
      </c>
      <c r="W11" s="94" t="e">
        <f>AVERAGE(W6,W9)</f>
        <v>#VALUE!</v>
      </c>
    </row>
    <row r="12" spans="1:23">
      <c r="B12" s="131"/>
      <c r="C12" s="125"/>
      <c r="D12" s="125"/>
      <c r="E12" s="125"/>
      <c r="F12" s="125"/>
      <c r="G12" s="176"/>
      <c r="H12" s="125" t="str">
        <f t="shared" si="0"/>
        <v/>
      </c>
      <c r="I12" s="176">
        <f t="shared" si="1"/>
        <v>0</v>
      </c>
    </row>
    <row r="13" spans="1:23">
      <c r="B13" s="131"/>
      <c r="C13" s="125"/>
      <c r="D13" s="125"/>
      <c r="E13" s="125"/>
      <c r="F13" s="125"/>
      <c r="G13" s="176"/>
      <c r="H13" s="125" t="str">
        <f t="shared" si="0"/>
        <v/>
      </c>
      <c r="I13" s="176">
        <f t="shared" si="1"/>
        <v>0</v>
      </c>
      <c r="K13" s="133"/>
      <c r="M13" s="133"/>
    </row>
    <row r="14" spans="1:23">
      <c r="B14" s="131"/>
      <c r="C14" s="125"/>
      <c r="D14" s="125"/>
      <c r="E14" s="125"/>
      <c r="F14" s="125"/>
      <c r="G14" s="176"/>
      <c r="H14" s="125" t="str">
        <f t="shared" si="0"/>
        <v/>
      </c>
      <c r="I14" s="176">
        <f t="shared" si="1"/>
        <v>0</v>
      </c>
      <c r="K14" s="133"/>
    </row>
    <row r="15" spans="1:23">
      <c r="B15" s="131"/>
      <c r="C15" s="125"/>
      <c r="D15" s="125"/>
      <c r="E15" s="125"/>
      <c r="F15" s="125"/>
      <c r="G15" s="176"/>
      <c r="H15" s="125" t="str">
        <f t="shared" si="0"/>
        <v/>
      </c>
      <c r="I15" s="176">
        <f t="shared" si="1"/>
        <v>0</v>
      </c>
    </row>
    <row r="16" spans="1:23">
      <c r="B16" s="131"/>
      <c r="C16" s="125"/>
      <c r="D16" s="125"/>
      <c r="E16" s="125"/>
      <c r="F16" s="125"/>
      <c r="G16" s="176"/>
      <c r="H16" s="125" t="str">
        <f t="shared" si="0"/>
        <v/>
      </c>
      <c r="I16" s="176">
        <f t="shared" si="1"/>
        <v>0</v>
      </c>
    </row>
    <row r="17" spans="2:13">
      <c r="B17" s="131"/>
      <c r="C17" s="125"/>
      <c r="D17" s="125"/>
      <c r="E17" s="125"/>
      <c r="F17" s="125"/>
      <c r="G17" s="176"/>
      <c r="H17" s="125" t="str">
        <f t="shared" si="0"/>
        <v/>
      </c>
      <c r="I17" s="176">
        <f t="shared" si="1"/>
        <v>0</v>
      </c>
      <c r="M17" s="131"/>
    </row>
    <row r="18" spans="2:13">
      <c r="B18" s="131"/>
      <c r="C18" s="125"/>
      <c r="D18" s="125"/>
      <c r="E18" s="125"/>
      <c r="F18" s="125"/>
      <c r="G18" s="176"/>
      <c r="H18" s="125" t="str">
        <f t="shared" si="0"/>
        <v/>
      </c>
      <c r="I18" s="176">
        <f t="shared" si="1"/>
        <v>0</v>
      </c>
    </row>
    <row r="19" spans="2:13">
      <c r="B19" s="131"/>
      <c r="C19" s="125"/>
      <c r="D19" s="125"/>
      <c r="E19" s="125"/>
      <c r="F19" s="125"/>
      <c r="G19" s="176"/>
      <c r="H19" s="125" t="str">
        <f t="shared" si="0"/>
        <v/>
      </c>
      <c r="I19" s="176">
        <f t="shared" si="1"/>
        <v>0</v>
      </c>
    </row>
    <row r="20" spans="2:13">
      <c r="B20" s="131"/>
      <c r="C20" s="125"/>
      <c r="D20" s="125"/>
      <c r="E20" s="125"/>
      <c r="F20" s="125"/>
      <c r="G20" s="176"/>
      <c r="H20" s="125" t="str">
        <f t="shared" si="0"/>
        <v/>
      </c>
      <c r="I20" s="176">
        <f t="shared" si="1"/>
        <v>0</v>
      </c>
    </row>
    <row r="21" spans="2:13">
      <c r="B21" s="131"/>
      <c r="C21" s="125"/>
      <c r="D21" s="125"/>
      <c r="E21" s="125"/>
      <c r="F21" s="125"/>
      <c r="G21" s="176"/>
      <c r="H21" s="125" t="str">
        <f t="shared" si="0"/>
        <v/>
      </c>
      <c r="I21" s="176">
        <f t="shared" si="1"/>
        <v>0</v>
      </c>
    </row>
    <row r="22" spans="2:13">
      <c r="B22" s="131"/>
      <c r="C22" s="125"/>
      <c r="D22" s="125"/>
      <c r="E22" s="125"/>
      <c r="F22" s="125"/>
      <c r="G22" s="176"/>
      <c r="H22" s="125" t="str">
        <f t="shared" si="0"/>
        <v/>
      </c>
      <c r="I22" s="176">
        <f t="shared" si="1"/>
        <v>0</v>
      </c>
    </row>
    <row r="23" spans="2:13">
      <c r="B23" s="131"/>
      <c r="C23" s="125"/>
      <c r="D23" s="125"/>
      <c r="E23" s="125"/>
      <c r="F23" s="125"/>
      <c r="G23" s="176"/>
      <c r="H23" s="125" t="str">
        <f t="shared" si="0"/>
        <v/>
      </c>
      <c r="I23" s="176">
        <f t="shared" si="1"/>
        <v>0</v>
      </c>
    </row>
    <row r="24" spans="2:13">
      <c r="B24" s="131"/>
      <c r="C24" s="125"/>
      <c r="D24" s="125"/>
      <c r="E24" s="125"/>
      <c r="F24" s="125"/>
      <c r="G24" s="176"/>
      <c r="H24" s="125" t="str">
        <f t="shared" si="0"/>
        <v/>
      </c>
      <c r="I24" s="176">
        <f t="shared" si="1"/>
        <v>0</v>
      </c>
    </row>
    <row r="25" spans="2:13">
      <c r="B25" s="131"/>
      <c r="C25" s="125"/>
      <c r="D25" s="125"/>
      <c r="E25" s="125"/>
      <c r="F25" s="125"/>
      <c r="G25" s="176"/>
      <c r="H25" s="125" t="str">
        <f t="shared" si="0"/>
        <v/>
      </c>
      <c r="I25" s="176">
        <f t="shared" si="1"/>
        <v>0</v>
      </c>
    </row>
    <row r="26" spans="2:13">
      <c r="B26" s="131"/>
      <c r="C26" s="125"/>
      <c r="D26" s="125"/>
      <c r="E26" s="125"/>
      <c r="F26" s="125"/>
      <c r="G26" s="176"/>
      <c r="H26" s="125" t="str">
        <f t="shared" si="0"/>
        <v/>
      </c>
      <c r="I26" s="176">
        <f t="shared" si="1"/>
        <v>0</v>
      </c>
    </row>
    <row r="27" spans="2:13">
      <c r="B27" s="131"/>
      <c r="C27" s="125"/>
      <c r="D27" s="125"/>
      <c r="E27" s="125"/>
      <c r="F27" s="125"/>
      <c r="G27" s="176"/>
      <c r="H27" s="125" t="str">
        <f t="shared" si="0"/>
        <v/>
      </c>
      <c r="I27" s="176">
        <f t="shared" si="1"/>
        <v>0</v>
      </c>
    </row>
    <row r="28" spans="2:13">
      <c r="B28" s="131"/>
      <c r="C28" s="125"/>
      <c r="D28" s="125"/>
      <c r="E28" s="125"/>
      <c r="F28" s="125"/>
      <c r="G28" s="176"/>
      <c r="H28" s="125" t="str">
        <f t="shared" si="0"/>
        <v/>
      </c>
      <c r="I28" s="176">
        <f t="shared" si="1"/>
        <v>0</v>
      </c>
    </row>
    <row r="29" spans="2:13">
      <c r="B29" s="131"/>
      <c r="C29" s="125"/>
      <c r="D29" s="125"/>
      <c r="E29" s="125"/>
      <c r="F29" s="125"/>
      <c r="G29" s="176"/>
      <c r="H29" s="125" t="str">
        <f t="shared" si="0"/>
        <v/>
      </c>
      <c r="I29" s="176">
        <f t="shared" si="1"/>
        <v>0</v>
      </c>
    </row>
    <row r="30" spans="2:13">
      <c r="B30" s="131"/>
      <c r="C30" s="125"/>
      <c r="D30" s="125"/>
      <c r="E30" s="125"/>
      <c r="F30" s="125"/>
      <c r="G30" s="176"/>
      <c r="H30" s="125" t="str">
        <f t="shared" si="0"/>
        <v/>
      </c>
      <c r="I30" s="176">
        <f t="shared" si="1"/>
        <v>0</v>
      </c>
    </row>
    <row r="31" spans="2:13">
      <c r="B31" s="131"/>
      <c r="C31" s="125"/>
      <c r="D31" s="125"/>
      <c r="E31" s="125"/>
      <c r="F31" s="125"/>
      <c r="G31" s="176"/>
      <c r="H31" s="125" t="str">
        <f t="shared" si="0"/>
        <v/>
      </c>
      <c r="I31" s="176">
        <f t="shared" si="1"/>
        <v>0</v>
      </c>
    </row>
    <row r="32" spans="2:13">
      <c r="B32" s="131"/>
      <c r="C32" s="125"/>
      <c r="D32" s="125"/>
      <c r="E32" s="125"/>
      <c r="F32" s="125"/>
      <c r="G32" s="176"/>
      <c r="H32" s="125" t="str">
        <f t="shared" si="0"/>
        <v/>
      </c>
      <c r="I32" s="176">
        <f t="shared" si="1"/>
        <v>0</v>
      </c>
    </row>
    <row r="33" spans="2:9">
      <c r="B33" s="131"/>
      <c r="C33" s="125"/>
      <c r="D33" s="125"/>
      <c r="E33" s="125"/>
      <c r="F33" s="125"/>
      <c r="G33" s="176"/>
      <c r="H33" s="125" t="str">
        <f t="shared" si="0"/>
        <v/>
      </c>
      <c r="I33" s="176">
        <f t="shared" si="1"/>
        <v>0</v>
      </c>
    </row>
    <row r="34" spans="2:9">
      <c r="B34" s="131"/>
      <c r="C34" s="125"/>
      <c r="D34" s="125"/>
      <c r="E34" s="125"/>
      <c r="F34" s="125"/>
      <c r="G34" s="176"/>
      <c r="H34" s="125" t="str">
        <f t="shared" si="0"/>
        <v/>
      </c>
      <c r="I34" s="176">
        <f t="shared" si="1"/>
        <v>0</v>
      </c>
    </row>
    <row r="35" spans="2:9">
      <c r="B35" s="131"/>
      <c r="C35" s="125"/>
      <c r="D35" s="125"/>
      <c r="E35" s="125"/>
      <c r="F35" s="125"/>
      <c r="G35" s="176"/>
      <c r="H35" s="125" t="str">
        <f t="shared" si="0"/>
        <v/>
      </c>
      <c r="I35" s="176">
        <f t="shared" si="1"/>
        <v>0</v>
      </c>
    </row>
    <row r="36" spans="2:9">
      <c r="B36" s="131"/>
      <c r="C36" s="125"/>
      <c r="D36" s="125"/>
      <c r="E36" s="125"/>
      <c r="F36" s="125"/>
      <c r="G36" s="176"/>
      <c r="H36" s="125" t="str">
        <f t="shared" si="0"/>
        <v/>
      </c>
      <c r="I36" s="176">
        <f t="shared" si="1"/>
        <v>0</v>
      </c>
    </row>
    <row r="37" spans="2:9">
      <c r="B37" s="131"/>
      <c r="C37" s="125"/>
      <c r="D37" s="125"/>
      <c r="E37" s="125"/>
      <c r="F37" s="125"/>
      <c r="G37" s="176"/>
      <c r="H37" s="125" t="str">
        <f t="shared" si="0"/>
        <v/>
      </c>
      <c r="I37" s="176">
        <f t="shared" si="1"/>
        <v>0</v>
      </c>
    </row>
    <row r="38" spans="2:9">
      <c r="B38" s="131"/>
      <c r="C38" s="125"/>
      <c r="D38" s="125"/>
      <c r="E38" s="125"/>
      <c r="F38" s="125"/>
      <c r="G38" s="176"/>
      <c r="H38" s="125" t="str">
        <f t="shared" si="0"/>
        <v/>
      </c>
      <c r="I38" s="176">
        <f t="shared" si="1"/>
        <v>0</v>
      </c>
    </row>
    <row r="39" spans="2:9">
      <c r="B39" s="131"/>
      <c r="C39" s="125"/>
      <c r="D39" s="125"/>
      <c r="E39" s="125"/>
      <c r="F39" s="125"/>
      <c r="G39" s="176"/>
      <c r="H39" s="125" t="str">
        <f t="shared" si="0"/>
        <v/>
      </c>
      <c r="I39" s="176">
        <f t="shared" si="1"/>
        <v>0</v>
      </c>
    </row>
    <row r="40" spans="2:9">
      <c r="B40" s="131"/>
      <c r="C40" s="125"/>
      <c r="D40" s="125"/>
      <c r="E40" s="125"/>
      <c r="F40" s="125"/>
      <c r="G40" s="176"/>
      <c r="H40" s="125" t="str">
        <f t="shared" si="0"/>
        <v/>
      </c>
      <c r="I40" s="176">
        <f t="shared" si="1"/>
        <v>0</v>
      </c>
    </row>
    <row r="41" spans="2:9">
      <c r="B41" s="131"/>
      <c r="C41" s="125"/>
      <c r="D41" s="125"/>
      <c r="E41" s="125"/>
      <c r="F41" s="125"/>
      <c r="G41" s="176"/>
      <c r="H41" s="125" t="str">
        <f t="shared" si="0"/>
        <v/>
      </c>
      <c r="I41" s="176">
        <f t="shared" si="1"/>
        <v>0</v>
      </c>
    </row>
    <row r="42" spans="2:9">
      <c r="B42" s="131"/>
      <c r="C42" s="125"/>
      <c r="D42" s="125"/>
      <c r="E42" s="125"/>
      <c r="F42" s="125"/>
      <c r="G42" s="176"/>
      <c r="H42" s="125" t="str">
        <f t="shared" si="0"/>
        <v/>
      </c>
      <c r="I42" s="176">
        <f t="shared" si="1"/>
        <v>0</v>
      </c>
    </row>
    <row r="43" spans="2:9">
      <c r="B43" s="131"/>
      <c r="C43" s="125"/>
      <c r="D43" s="125"/>
      <c r="E43" s="125"/>
      <c r="F43" s="125"/>
      <c r="G43" s="176"/>
      <c r="H43" s="125" t="str">
        <f t="shared" si="0"/>
        <v/>
      </c>
      <c r="I43" s="176">
        <f t="shared" si="1"/>
        <v>0</v>
      </c>
    </row>
    <row r="44" spans="2:9">
      <c r="B44" s="131"/>
      <c r="C44" s="125"/>
      <c r="D44" s="125"/>
      <c r="E44" s="125"/>
      <c r="F44" s="125"/>
      <c r="G44" s="176"/>
      <c r="H44" s="125" t="str">
        <f t="shared" si="0"/>
        <v/>
      </c>
      <c r="I44" s="176">
        <f t="shared" si="1"/>
        <v>0</v>
      </c>
    </row>
    <row r="45" spans="2:9">
      <c r="B45" s="131"/>
      <c r="C45" s="125"/>
      <c r="D45" s="125"/>
      <c r="E45" s="125"/>
      <c r="F45" s="125"/>
      <c r="G45" s="176"/>
      <c r="H45" s="125" t="str">
        <f t="shared" si="0"/>
        <v/>
      </c>
      <c r="I45" s="176">
        <f t="shared" si="1"/>
        <v>0</v>
      </c>
    </row>
    <row r="46" spans="2:9">
      <c r="B46" s="131"/>
      <c r="C46" s="125"/>
      <c r="D46" s="125"/>
      <c r="E46" s="125"/>
      <c r="F46" s="125"/>
      <c r="G46" s="176"/>
      <c r="H46" s="125" t="str">
        <f t="shared" si="0"/>
        <v/>
      </c>
      <c r="I46" s="176">
        <f t="shared" si="1"/>
        <v>0</v>
      </c>
    </row>
    <row r="47" spans="2:9">
      <c r="B47" s="131"/>
      <c r="C47" s="125"/>
      <c r="D47" s="125"/>
      <c r="E47" s="125"/>
      <c r="F47" s="125"/>
      <c r="G47" s="176"/>
      <c r="H47" s="125" t="str">
        <f t="shared" si="0"/>
        <v/>
      </c>
      <c r="I47" s="176">
        <f t="shared" si="1"/>
        <v>0</v>
      </c>
    </row>
    <row r="48" spans="2:9">
      <c r="B48" s="131"/>
      <c r="C48" s="125"/>
      <c r="D48" s="125"/>
      <c r="E48" s="125"/>
      <c r="F48" s="125"/>
      <c r="G48" s="176"/>
      <c r="H48" s="125" t="str">
        <f t="shared" si="0"/>
        <v/>
      </c>
      <c r="I48" s="176">
        <f t="shared" si="1"/>
        <v>0</v>
      </c>
    </row>
    <row r="49" spans="2:9">
      <c r="B49" s="131"/>
      <c r="C49" s="125"/>
      <c r="D49" s="125"/>
      <c r="E49" s="125"/>
      <c r="F49" s="125"/>
      <c r="G49" s="176"/>
      <c r="H49" s="125" t="str">
        <f t="shared" si="0"/>
        <v/>
      </c>
      <c r="I49" s="176">
        <f t="shared" si="1"/>
        <v>0</v>
      </c>
    </row>
    <row r="50" spans="2:9">
      <c r="B50" s="131"/>
      <c r="C50" s="125"/>
      <c r="D50" s="125"/>
      <c r="E50" s="125"/>
      <c r="F50" s="125"/>
      <c r="G50" s="176"/>
      <c r="H50" s="125" t="str">
        <f t="shared" si="0"/>
        <v/>
      </c>
      <c r="I50" s="176">
        <f t="shared" si="1"/>
        <v>0</v>
      </c>
    </row>
    <row r="51" spans="2:9">
      <c r="B51" s="131"/>
      <c r="C51" s="125"/>
      <c r="D51" s="125"/>
      <c r="E51" s="125"/>
      <c r="F51" s="125"/>
      <c r="G51" s="176"/>
      <c r="H51" s="125" t="str">
        <f t="shared" si="0"/>
        <v/>
      </c>
      <c r="I51" s="176">
        <f t="shared" si="1"/>
        <v>0</v>
      </c>
    </row>
    <row r="52" spans="2:9">
      <c r="B52" s="131"/>
      <c r="C52" s="125"/>
      <c r="D52" s="125"/>
      <c r="E52" s="125"/>
      <c r="F52" s="125"/>
      <c r="G52" s="176"/>
      <c r="H52" s="125" t="str">
        <f t="shared" si="0"/>
        <v/>
      </c>
      <c r="I52" s="176">
        <f t="shared" si="1"/>
        <v>0</v>
      </c>
    </row>
    <row r="53" spans="2:9">
      <c r="B53" s="131"/>
      <c r="C53" s="125"/>
      <c r="D53" s="125"/>
      <c r="E53" s="125"/>
      <c r="F53" s="125"/>
      <c r="G53" s="176"/>
      <c r="H53" s="125" t="str">
        <f t="shared" si="0"/>
        <v/>
      </c>
      <c r="I53" s="176">
        <f t="shared" si="1"/>
        <v>0</v>
      </c>
    </row>
    <row r="54" spans="2:9">
      <c r="B54" s="131"/>
      <c r="C54" s="125"/>
      <c r="D54" s="125"/>
      <c r="E54" s="125"/>
      <c r="F54" s="125"/>
      <c r="G54" s="176"/>
      <c r="H54" s="125" t="str">
        <f t="shared" si="0"/>
        <v/>
      </c>
      <c r="I54" s="176">
        <f t="shared" si="1"/>
        <v>0</v>
      </c>
    </row>
    <row r="55" spans="2:9">
      <c r="B55" s="131"/>
      <c r="C55" s="125"/>
      <c r="D55" s="125"/>
      <c r="E55" s="125"/>
      <c r="F55" s="125"/>
      <c r="G55" s="176"/>
      <c r="H55" s="125" t="str">
        <f t="shared" si="0"/>
        <v/>
      </c>
      <c r="I55" s="176">
        <f t="shared" si="1"/>
        <v>0</v>
      </c>
    </row>
    <row r="56" spans="2:9">
      <c r="B56" s="131"/>
      <c r="C56" s="125"/>
      <c r="D56" s="125"/>
      <c r="E56" s="125"/>
      <c r="F56" s="125"/>
      <c r="G56" s="176"/>
      <c r="H56" s="125" t="str">
        <f t="shared" si="0"/>
        <v/>
      </c>
      <c r="I56" s="176">
        <f t="shared" si="1"/>
        <v>0</v>
      </c>
    </row>
    <row r="57" spans="2:9">
      <c r="B57" s="131"/>
      <c r="C57" s="125"/>
      <c r="D57" s="125"/>
      <c r="E57" s="125"/>
      <c r="F57" s="125"/>
      <c r="G57" s="176"/>
      <c r="H57" s="125" t="str">
        <f t="shared" si="0"/>
        <v/>
      </c>
      <c r="I57" s="176">
        <f t="shared" si="1"/>
        <v>0</v>
      </c>
    </row>
    <row r="58" spans="2:9">
      <c r="B58" s="131"/>
      <c r="C58" s="125"/>
      <c r="D58" s="125"/>
      <c r="E58" s="125"/>
      <c r="F58" s="125"/>
      <c r="G58" s="176"/>
      <c r="H58" s="125" t="str">
        <f t="shared" si="0"/>
        <v/>
      </c>
      <c r="I58" s="176">
        <f t="shared" si="1"/>
        <v>0</v>
      </c>
    </row>
    <row r="59" spans="2:9">
      <c r="B59" s="131"/>
      <c r="C59" s="125"/>
      <c r="D59" s="125"/>
      <c r="E59" s="125"/>
      <c r="F59" s="125"/>
      <c r="G59" s="176"/>
      <c r="H59" s="125" t="str">
        <f t="shared" si="0"/>
        <v/>
      </c>
      <c r="I59" s="176">
        <f t="shared" si="1"/>
        <v>0</v>
      </c>
    </row>
    <row r="60" spans="2:9">
      <c r="B60" s="131"/>
      <c r="C60" s="125"/>
      <c r="D60" s="125"/>
      <c r="E60" s="125"/>
      <c r="F60" s="125"/>
      <c r="G60" s="176"/>
      <c r="H60" s="125" t="str">
        <f t="shared" si="0"/>
        <v/>
      </c>
      <c r="I60" s="176">
        <f t="shared" si="1"/>
        <v>0</v>
      </c>
    </row>
    <row r="61" spans="2:9">
      <c r="B61" s="131"/>
      <c r="C61" s="125"/>
      <c r="D61" s="125"/>
      <c r="E61" s="125"/>
      <c r="F61" s="125"/>
      <c r="G61" s="176"/>
      <c r="H61" s="125" t="str">
        <f t="shared" si="0"/>
        <v/>
      </c>
      <c r="I61" s="176">
        <f t="shared" si="1"/>
        <v>0</v>
      </c>
    </row>
    <row r="62" spans="2:9">
      <c r="B62" s="131"/>
      <c r="C62" s="125"/>
      <c r="D62" s="125"/>
      <c r="E62" s="125"/>
      <c r="F62" s="125"/>
      <c r="G62" s="176"/>
      <c r="H62" s="125" t="str">
        <f t="shared" si="0"/>
        <v/>
      </c>
      <c r="I62" s="176">
        <f t="shared" si="1"/>
        <v>0</v>
      </c>
    </row>
    <row r="63" spans="2:9">
      <c r="B63" s="131"/>
      <c r="C63" s="125"/>
      <c r="D63" s="125"/>
      <c r="E63" s="125"/>
      <c r="F63" s="125"/>
      <c r="G63" s="176"/>
      <c r="H63" s="125" t="str">
        <f t="shared" si="0"/>
        <v/>
      </c>
      <c r="I63" s="176">
        <f t="shared" si="1"/>
        <v>0</v>
      </c>
    </row>
    <row r="64" spans="2:9">
      <c r="B64" s="131"/>
      <c r="C64" s="125"/>
      <c r="D64" s="125"/>
      <c r="E64" s="125"/>
      <c r="F64" s="125"/>
      <c r="G64" s="176"/>
      <c r="H64" s="125" t="str">
        <f t="shared" si="0"/>
        <v/>
      </c>
      <c r="I64" s="176">
        <f t="shared" si="1"/>
        <v>0</v>
      </c>
    </row>
    <row r="65" spans="2:9">
      <c r="B65" s="131"/>
      <c r="C65" s="125"/>
      <c r="D65" s="125"/>
      <c r="E65" s="125"/>
      <c r="F65" s="125"/>
      <c r="G65" s="176"/>
      <c r="H65" s="125" t="str">
        <f t="shared" si="0"/>
        <v/>
      </c>
      <c r="I65" s="176">
        <f t="shared" si="1"/>
        <v>0</v>
      </c>
    </row>
    <row r="66" spans="2:9">
      <c r="B66" s="131"/>
      <c r="C66" s="125"/>
      <c r="D66" s="125"/>
      <c r="E66" s="125"/>
      <c r="F66" s="125"/>
      <c r="G66" s="176"/>
      <c r="H66" s="125" t="str">
        <f t="shared" si="0"/>
        <v/>
      </c>
      <c r="I66" s="176">
        <f t="shared" si="1"/>
        <v>0</v>
      </c>
    </row>
    <row r="67" spans="2:9">
      <c r="B67" s="131"/>
      <c r="C67" s="125"/>
      <c r="D67" s="125"/>
      <c r="E67" s="125"/>
      <c r="F67" s="125"/>
      <c r="G67" s="176"/>
      <c r="H67" s="125" t="str">
        <f t="shared" si="0"/>
        <v/>
      </c>
      <c r="I67" s="176">
        <f t="shared" si="1"/>
        <v>0</v>
      </c>
    </row>
    <row r="68" spans="2:9">
      <c r="B68" s="131"/>
      <c r="C68" s="125"/>
      <c r="D68" s="125"/>
      <c r="E68" s="125"/>
      <c r="F68" s="125"/>
      <c r="G68" s="176"/>
      <c r="H68" s="125" t="str">
        <f t="shared" si="0"/>
        <v/>
      </c>
      <c r="I68" s="176">
        <f t="shared" si="1"/>
        <v>0</v>
      </c>
    </row>
    <row r="69" spans="2:9">
      <c r="B69" s="131"/>
      <c r="C69" s="125"/>
      <c r="D69" s="125"/>
      <c r="E69" s="125"/>
      <c r="F69" s="125"/>
      <c r="G69" s="176"/>
      <c r="H69" s="125" t="str">
        <f t="shared" si="0"/>
        <v/>
      </c>
      <c r="I69" s="176">
        <f t="shared" si="1"/>
        <v>0</v>
      </c>
    </row>
    <row r="70" spans="2:9">
      <c r="B70" s="131"/>
      <c r="C70" s="125"/>
      <c r="D70" s="125"/>
      <c r="E70" s="125"/>
      <c r="F70" s="125"/>
      <c r="G70" s="176"/>
      <c r="H70" s="125" t="str">
        <f t="shared" si="0"/>
        <v/>
      </c>
      <c r="I70" s="176">
        <f t="shared" si="1"/>
        <v>0</v>
      </c>
    </row>
    <row r="71" spans="2:9">
      <c r="B71" s="131"/>
      <c r="C71" s="125"/>
      <c r="D71" s="125"/>
      <c r="E71" s="125"/>
      <c r="F71" s="125"/>
      <c r="G71" s="176"/>
      <c r="H71" s="125" t="str">
        <f t="shared" ref="H71:H134" si="2">IF(ISBLANK(C71),"",IF(C71&lt;F71,D71-E71,E71-D71))</f>
        <v/>
      </c>
      <c r="I71" s="176">
        <f t="shared" ref="I71:I134" si="3">IF(ISERR(H71),1,0)</f>
        <v>0</v>
      </c>
    </row>
    <row r="72" spans="2:9">
      <c r="B72" s="131"/>
      <c r="C72" s="125"/>
      <c r="D72" s="125"/>
      <c r="E72" s="125"/>
      <c r="F72" s="125"/>
      <c r="G72" s="176"/>
      <c r="H72" s="125" t="str">
        <f t="shared" si="2"/>
        <v/>
      </c>
      <c r="I72" s="176">
        <f t="shared" si="3"/>
        <v>0</v>
      </c>
    </row>
    <row r="73" spans="2:9">
      <c r="B73" s="131"/>
      <c r="C73" s="125"/>
      <c r="D73" s="125"/>
      <c r="E73" s="125"/>
      <c r="F73" s="125"/>
      <c r="G73" s="176"/>
      <c r="H73" s="125" t="str">
        <f t="shared" si="2"/>
        <v/>
      </c>
      <c r="I73" s="176">
        <f t="shared" si="3"/>
        <v>0</v>
      </c>
    </row>
    <row r="74" spans="2:9">
      <c r="B74" s="131"/>
      <c r="C74" s="125"/>
      <c r="D74" s="125"/>
      <c r="E74" s="125"/>
      <c r="F74" s="125"/>
      <c r="G74" s="176"/>
      <c r="H74" s="125" t="str">
        <f t="shared" si="2"/>
        <v/>
      </c>
      <c r="I74" s="176">
        <f t="shared" si="3"/>
        <v>0</v>
      </c>
    </row>
    <row r="75" spans="2:9">
      <c r="B75" s="131"/>
      <c r="C75" s="125"/>
      <c r="D75" s="125"/>
      <c r="E75" s="125"/>
      <c r="F75" s="125"/>
      <c r="G75" s="176"/>
      <c r="H75" s="125" t="str">
        <f t="shared" si="2"/>
        <v/>
      </c>
      <c r="I75" s="176">
        <f t="shared" si="3"/>
        <v>0</v>
      </c>
    </row>
    <row r="76" spans="2:9">
      <c r="B76" s="131"/>
      <c r="C76" s="125"/>
      <c r="D76" s="125"/>
      <c r="E76" s="125"/>
      <c r="F76" s="125"/>
      <c r="G76" s="176"/>
      <c r="H76" s="125" t="str">
        <f t="shared" si="2"/>
        <v/>
      </c>
      <c r="I76" s="176">
        <f t="shared" si="3"/>
        <v>0</v>
      </c>
    </row>
    <row r="77" spans="2:9">
      <c r="B77" s="131"/>
      <c r="C77" s="125"/>
      <c r="D77" s="125"/>
      <c r="E77" s="125"/>
      <c r="F77" s="125"/>
      <c r="G77" s="176"/>
      <c r="H77" s="125" t="str">
        <f t="shared" si="2"/>
        <v/>
      </c>
      <c r="I77" s="176">
        <f t="shared" si="3"/>
        <v>0</v>
      </c>
    </row>
    <row r="78" spans="2:9">
      <c r="B78" s="131"/>
      <c r="C78" s="125"/>
      <c r="D78" s="125"/>
      <c r="E78" s="125"/>
      <c r="F78" s="125"/>
      <c r="G78" s="176"/>
      <c r="H78" s="125" t="str">
        <f t="shared" si="2"/>
        <v/>
      </c>
      <c r="I78" s="176">
        <f t="shared" si="3"/>
        <v>0</v>
      </c>
    </row>
    <row r="79" spans="2:9">
      <c r="B79" s="131"/>
      <c r="C79" s="125"/>
      <c r="D79" s="125"/>
      <c r="E79" s="125"/>
      <c r="F79" s="125"/>
      <c r="G79" s="176"/>
      <c r="H79" s="125" t="str">
        <f t="shared" si="2"/>
        <v/>
      </c>
      <c r="I79" s="176">
        <f t="shared" si="3"/>
        <v>0</v>
      </c>
    </row>
    <row r="80" spans="2:9">
      <c r="B80" s="131"/>
      <c r="C80" s="125"/>
      <c r="D80" s="125"/>
      <c r="E80" s="125"/>
      <c r="F80" s="125"/>
      <c r="G80" s="176"/>
      <c r="H80" s="125" t="str">
        <f t="shared" si="2"/>
        <v/>
      </c>
      <c r="I80" s="176">
        <f t="shared" si="3"/>
        <v>0</v>
      </c>
    </row>
    <row r="81" spans="2:9">
      <c r="B81" s="131"/>
      <c r="C81" s="125"/>
      <c r="D81" s="125"/>
      <c r="E81" s="125"/>
      <c r="F81" s="125"/>
      <c r="G81" s="176"/>
      <c r="H81" s="125" t="str">
        <f t="shared" si="2"/>
        <v/>
      </c>
      <c r="I81" s="176">
        <f t="shared" si="3"/>
        <v>0</v>
      </c>
    </row>
    <row r="82" spans="2:9">
      <c r="B82" s="131"/>
      <c r="C82" s="125"/>
      <c r="D82" s="125"/>
      <c r="E82" s="125"/>
      <c r="F82" s="125"/>
      <c r="G82" s="176"/>
      <c r="H82" s="125" t="str">
        <f t="shared" si="2"/>
        <v/>
      </c>
      <c r="I82" s="176">
        <f t="shared" si="3"/>
        <v>0</v>
      </c>
    </row>
    <row r="83" spans="2:9">
      <c r="B83" s="131"/>
      <c r="C83" s="125"/>
      <c r="D83" s="125"/>
      <c r="E83" s="125"/>
      <c r="F83" s="125"/>
      <c r="G83" s="176"/>
      <c r="H83" s="125" t="str">
        <f t="shared" si="2"/>
        <v/>
      </c>
      <c r="I83" s="176">
        <f t="shared" si="3"/>
        <v>0</v>
      </c>
    </row>
    <row r="84" spans="2:9">
      <c r="B84" s="131"/>
      <c r="C84" s="125"/>
      <c r="D84" s="125"/>
      <c r="E84" s="125"/>
      <c r="F84" s="125"/>
      <c r="G84" s="176"/>
      <c r="H84" s="125" t="str">
        <f t="shared" si="2"/>
        <v/>
      </c>
      <c r="I84" s="176">
        <f t="shared" si="3"/>
        <v>0</v>
      </c>
    </row>
    <row r="85" spans="2:9">
      <c r="B85" s="131"/>
      <c r="C85" s="125"/>
      <c r="D85" s="125"/>
      <c r="E85" s="125"/>
      <c r="F85" s="125"/>
      <c r="G85" s="176"/>
      <c r="H85" s="125" t="str">
        <f t="shared" si="2"/>
        <v/>
      </c>
      <c r="I85" s="176">
        <f t="shared" si="3"/>
        <v>0</v>
      </c>
    </row>
    <row r="86" spans="2:9">
      <c r="B86" s="131"/>
      <c r="C86" s="125"/>
      <c r="D86" s="125"/>
      <c r="E86" s="125"/>
      <c r="F86" s="125"/>
      <c r="G86" s="176"/>
      <c r="H86" s="125" t="str">
        <f t="shared" si="2"/>
        <v/>
      </c>
      <c r="I86" s="176">
        <f t="shared" si="3"/>
        <v>0</v>
      </c>
    </row>
    <row r="87" spans="2:9">
      <c r="B87" s="131"/>
      <c r="C87" s="125"/>
      <c r="D87" s="125"/>
      <c r="E87" s="125"/>
      <c r="F87" s="125"/>
      <c r="G87" s="176"/>
      <c r="H87" s="125" t="str">
        <f t="shared" si="2"/>
        <v/>
      </c>
      <c r="I87" s="176">
        <f t="shared" si="3"/>
        <v>0</v>
      </c>
    </row>
    <row r="88" spans="2:9">
      <c r="B88" s="131"/>
      <c r="C88" s="125"/>
      <c r="D88" s="125"/>
      <c r="E88" s="125"/>
      <c r="F88" s="125"/>
      <c r="G88" s="176"/>
      <c r="H88" s="125" t="str">
        <f t="shared" si="2"/>
        <v/>
      </c>
      <c r="I88" s="176">
        <f t="shared" si="3"/>
        <v>0</v>
      </c>
    </row>
    <row r="89" spans="2:9">
      <c r="B89" s="131"/>
      <c r="C89" s="125"/>
      <c r="D89" s="125"/>
      <c r="E89" s="125"/>
      <c r="F89" s="125"/>
      <c r="G89" s="176"/>
      <c r="H89" s="125" t="str">
        <f t="shared" si="2"/>
        <v/>
      </c>
      <c r="I89" s="176">
        <f t="shared" si="3"/>
        <v>0</v>
      </c>
    </row>
    <row r="90" spans="2:9">
      <c r="B90" s="131"/>
      <c r="C90" s="125"/>
      <c r="D90" s="125"/>
      <c r="E90" s="125"/>
      <c r="F90" s="125"/>
      <c r="G90" s="176"/>
      <c r="H90" s="125" t="str">
        <f t="shared" si="2"/>
        <v/>
      </c>
      <c r="I90" s="176">
        <f t="shared" si="3"/>
        <v>0</v>
      </c>
    </row>
    <row r="91" spans="2:9">
      <c r="B91" s="131"/>
      <c r="C91" s="125"/>
      <c r="D91" s="125"/>
      <c r="E91" s="125"/>
      <c r="F91" s="125"/>
      <c r="G91" s="176"/>
      <c r="H91" s="125" t="str">
        <f t="shared" si="2"/>
        <v/>
      </c>
      <c r="I91" s="176">
        <f t="shared" si="3"/>
        <v>0</v>
      </c>
    </row>
    <row r="92" spans="2:9">
      <c r="B92" s="131"/>
      <c r="C92" s="125"/>
      <c r="D92" s="125"/>
      <c r="E92" s="125"/>
      <c r="F92" s="125"/>
      <c r="G92" s="176"/>
      <c r="H92" s="125" t="str">
        <f t="shared" si="2"/>
        <v/>
      </c>
      <c r="I92" s="176">
        <f t="shared" si="3"/>
        <v>0</v>
      </c>
    </row>
    <row r="93" spans="2:9">
      <c r="B93" s="131"/>
      <c r="C93" s="125"/>
      <c r="D93" s="125"/>
      <c r="E93" s="125"/>
      <c r="F93" s="125"/>
      <c r="G93" s="176"/>
      <c r="H93" s="125" t="str">
        <f t="shared" si="2"/>
        <v/>
      </c>
      <c r="I93" s="176">
        <f t="shared" si="3"/>
        <v>0</v>
      </c>
    </row>
    <row r="94" spans="2:9">
      <c r="B94" s="131"/>
      <c r="C94" s="125"/>
      <c r="D94" s="125"/>
      <c r="E94" s="125"/>
      <c r="F94" s="125"/>
      <c r="G94" s="176"/>
      <c r="H94" s="125" t="str">
        <f t="shared" si="2"/>
        <v/>
      </c>
      <c r="I94" s="176">
        <f t="shared" si="3"/>
        <v>0</v>
      </c>
    </row>
    <row r="95" spans="2:9">
      <c r="B95" s="131"/>
      <c r="C95" s="125"/>
      <c r="D95" s="125"/>
      <c r="E95" s="125"/>
      <c r="F95" s="125"/>
      <c r="G95" s="176"/>
      <c r="H95" s="125" t="str">
        <f t="shared" si="2"/>
        <v/>
      </c>
      <c r="I95" s="176">
        <f t="shared" si="3"/>
        <v>0</v>
      </c>
    </row>
    <row r="96" spans="2:9">
      <c r="B96" s="131"/>
      <c r="C96" s="125"/>
      <c r="D96" s="125"/>
      <c r="E96" s="125"/>
      <c r="F96" s="125"/>
      <c r="G96" s="176"/>
      <c r="H96" s="125" t="str">
        <f t="shared" si="2"/>
        <v/>
      </c>
      <c r="I96" s="176">
        <f t="shared" si="3"/>
        <v>0</v>
      </c>
    </row>
    <row r="97" spans="2:9">
      <c r="B97" s="131"/>
      <c r="C97" s="125"/>
      <c r="D97" s="125"/>
      <c r="E97" s="125"/>
      <c r="F97" s="125"/>
      <c r="G97" s="176"/>
      <c r="H97" s="125" t="str">
        <f t="shared" si="2"/>
        <v/>
      </c>
      <c r="I97" s="176">
        <f t="shared" si="3"/>
        <v>0</v>
      </c>
    </row>
    <row r="98" spans="2:9">
      <c r="B98" s="131"/>
      <c r="C98" s="125"/>
      <c r="D98" s="125"/>
      <c r="E98" s="125"/>
      <c r="F98" s="125"/>
      <c r="G98" s="176"/>
      <c r="H98" s="125" t="str">
        <f t="shared" si="2"/>
        <v/>
      </c>
      <c r="I98" s="176">
        <f t="shared" si="3"/>
        <v>0</v>
      </c>
    </row>
    <row r="99" spans="2:9">
      <c r="B99" s="131"/>
      <c r="C99" s="125"/>
      <c r="D99" s="125"/>
      <c r="E99" s="125"/>
      <c r="F99" s="125"/>
      <c r="G99" s="176"/>
      <c r="H99" s="125" t="str">
        <f t="shared" si="2"/>
        <v/>
      </c>
      <c r="I99" s="176">
        <f t="shared" si="3"/>
        <v>0</v>
      </c>
    </row>
    <row r="100" spans="2:9">
      <c r="B100" s="131"/>
      <c r="C100" s="125"/>
      <c r="D100" s="125"/>
      <c r="E100" s="125"/>
      <c r="F100" s="125"/>
      <c r="G100" s="176"/>
      <c r="H100" s="125" t="str">
        <f t="shared" si="2"/>
        <v/>
      </c>
      <c r="I100" s="176">
        <f t="shared" si="3"/>
        <v>0</v>
      </c>
    </row>
    <row r="101" spans="2:9">
      <c r="B101" s="131"/>
      <c r="C101" s="125"/>
      <c r="D101" s="125"/>
      <c r="E101" s="125"/>
      <c r="F101" s="125"/>
      <c r="G101" s="176"/>
      <c r="H101" s="125" t="str">
        <f t="shared" si="2"/>
        <v/>
      </c>
      <c r="I101" s="176">
        <f t="shared" si="3"/>
        <v>0</v>
      </c>
    </row>
    <row r="102" spans="2:9">
      <c r="B102" s="131"/>
      <c r="C102" s="125"/>
      <c r="D102" s="125"/>
      <c r="E102" s="125"/>
      <c r="F102" s="125"/>
      <c r="G102" s="176"/>
      <c r="H102" s="125" t="str">
        <f t="shared" si="2"/>
        <v/>
      </c>
      <c r="I102" s="176">
        <f t="shared" si="3"/>
        <v>0</v>
      </c>
    </row>
    <row r="103" spans="2:9">
      <c r="B103" s="131"/>
      <c r="C103" s="125"/>
      <c r="D103" s="125"/>
      <c r="E103" s="125"/>
      <c r="F103" s="125"/>
      <c r="G103" s="176"/>
      <c r="H103" s="125" t="str">
        <f t="shared" si="2"/>
        <v/>
      </c>
      <c r="I103" s="176">
        <f t="shared" si="3"/>
        <v>0</v>
      </c>
    </row>
    <row r="104" spans="2:9">
      <c r="B104" s="131"/>
      <c r="C104" s="125"/>
      <c r="D104" s="125"/>
      <c r="E104" s="125"/>
      <c r="F104" s="125"/>
      <c r="G104" s="176"/>
      <c r="H104" s="125" t="str">
        <f t="shared" si="2"/>
        <v/>
      </c>
      <c r="I104" s="176">
        <f t="shared" si="3"/>
        <v>0</v>
      </c>
    </row>
    <row r="105" spans="2:9">
      <c r="B105" s="131"/>
      <c r="C105" s="125"/>
      <c r="D105" s="125"/>
      <c r="E105" s="125"/>
      <c r="F105" s="125"/>
      <c r="G105" s="176"/>
      <c r="H105" s="125" t="str">
        <f t="shared" si="2"/>
        <v/>
      </c>
      <c r="I105" s="176">
        <f t="shared" si="3"/>
        <v>0</v>
      </c>
    </row>
    <row r="106" spans="2:9">
      <c r="B106" s="131"/>
      <c r="C106" s="125"/>
      <c r="D106" s="125"/>
      <c r="E106" s="125"/>
      <c r="F106" s="125"/>
      <c r="G106" s="176"/>
      <c r="H106" s="125" t="str">
        <f t="shared" si="2"/>
        <v/>
      </c>
      <c r="I106" s="176">
        <f t="shared" si="3"/>
        <v>0</v>
      </c>
    </row>
    <row r="107" spans="2:9">
      <c r="B107" s="131"/>
      <c r="C107" s="125"/>
      <c r="D107" s="125"/>
      <c r="E107" s="125"/>
      <c r="F107" s="125"/>
      <c r="G107" s="176"/>
      <c r="H107" s="125" t="str">
        <f t="shared" si="2"/>
        <v/>
      </c>
      <c r="I107" s="176">
        <f t="shared" si="3"/>
        <v>0</v>
      </c>
    </row>
    <row r="108" spans="2:9">
      <c r="B108" s="131"/>
      <c r="C108" s="125"/>
      <c r="D108" s="125"/>
      <c r="E108" s="125"/>
      <c r="F108" s="125"/>
      <c r="G108" s="176"/>
      <c r="H108" s="125" t="str">
        <f t="shared" si="2"/>
        <v/>
      </c>
      <c r="I108" s="176">
        <f t="shared" si="3"/>
        <v>0</v>
      </c>
    </row>
    <row r="109" spans="2:9">
      <c r="B109" s="131"/>
      <c r="C109" s="125"/>
      <c r="D109" s="125"/>
      <c r="E109" s="125"/>
      <c r="F109" s="125"/>
      <c r="G109" s="176"/>
      <c r="H109" s="125" t="str">
        <f t="shared" si="2"/>
        <v/>
      </c>
      <c r="I109" s="176">
        <f t="shared" si="3"/>
        <v>0</v>
      </c>
    </row>
    <row r="110" spans="2:9">
      <c r="B110" s="131"/>
      <c r="C110" s="125"/>
      <c r="D110" s="125"/>
      <c r="E110" s="125"/>
      <c r="F110" s="125"/>
      <c r="G110" s="176"/>
      <c r="H110" s="125" t="str">
        <f t="shared" si="2"/>
        <v/>
      </c>
      <c r="I110" s="176">
        <f t="shared" si="3"/>
        <v>0</v>
      </c>
    </row>
    <row r="111" spans="2:9">
      <c r="B111" s="131"/>
      <c r="C111" s="125"/>
      <c r="D111" s="125"/>
      <c r="E111" s="125"/>
      <c r="F111" s="125"/>
      <c r="G111" s="176"/>
      <c r="H111" s="125" t="str">
        <f t="shared" si="2"/>
        <v/>
      </c>
      <c r="I111" s="176">
        <f t="shared" si="3"/>
        <v>0</v>
      </c>
    </row>
    <row r="112" spans="2:9">
      <c r="B112" s="131"/>
      <c r="C112" s="125"/>
      <c r="D112" s="125"/>
      <c r="E112" s="125"/>
      <c r="F112" s="125"/>
      <c r="G112" s="176"/>
      <c r="H112" s="125" t="str">
        <f t="shared" si="2"/>
        <v/>
      </c>
      <c r="I112" s="176">
        <f t="shared" si="3"/>
        <v>0</v>
      </c>
    </row>
    <row r="113" spans="2:9">
      <c r="B113" s="131"/>
      <c r="C113" s="125"/>
      <c r="D113" s="125"/>
      <c r="E113" s="125"/>
      <c r="F113" s="125"/>
      <c r="G113" s="176"/>
      <c r="H113" s="125" t="str">
        <f t="shared" si="2"/>
        <v/>
      </c>
      <c r="I113" s="176">
        <f t="shared" si="3"/>
        <v>0</v>
      </c>
    </row>
    <row r="114" spans="2:9">
      <c r="B114" s="131"/>
      <c r="C114" s="125"/>
      <c r="D114" s="125"/>
      <c r="E114" s="125"/>
      <c r="F114" s="125"/>
      <c r="G114" s="176"/>
      <c r="H114" s="125" t="str">
        <f t="shared" si="2"/>
        <v/>
      </c>
      <c r="I114" s="176">
        <f t="shared" si="3"/>
        <v>0</v>
      </c>
    </row>
    <row r="115" spans="2:9">
      <c r="B115" s="131"/>
      <c r="C115" s="125"/>
      <c r="D115" s="125"/>
      <c r="E115" s="125"/>
      <c r="F115" s="125"/>
      <c r="G115" s="176"/>
      <c r="H115" s="125" t="str">
        <f t="shared" si="2"/>
        <v/>
      </c>
      <c r="I115" s="176">
        <f t="shared" si="3"/>
        <v>0</v>
      </c>
    </row>
    <row r="116" spans="2:9">
      <c r="B116" s="131"/>
      <c r="C116" s="125"/>
      <c r="D116" s="125"/>
      <c r="E116" s="125"/>
      <c r="F116" s="125"/>
      <c r="G116" s="176"/>
      <c r="H116" s="125" t="str">
        <f t="shared" si="2"/>
        <v/>
      </c>
      <c r="I116" s="176">
        <f t="shared" si="3"/>
        <v>0</v>
      </c>
    </row>
    <row r="117" spans="2:9">
      <c r="B117" s="131"/>
      <c r="C117" s="125"/>
      <c r="D117" s="125"/>
      <c r="E117" s="125"/>
      <c r="F117" s="125"/>
      <c r="G117" s="176"/>
      <c r="H117" s="125" t="str">
        <f t="shared" si="2"/>
        <v/>
      </c>
      <c r="I117" s="176">
        <f t="shared" si="3"/>
        <v>0</v>
      </c>
    </row>
    <row r="118" spans="2:9">
      <c r="B118" s="131"/>
      <c r="C118" s="125"/>
      <c r="D118" s="125"/>
      <c r="E118" s="125"/>
      <c r="F118" s="125"/>
      <c r="G118" s="176"/>
      <c r="H118" s="125" t="str">
        <f t="shared" si="2"/>
        <v/>
      </c>
      <c r="I118" s="176">
        <f t="shared" si="3"/>
        <v>0</v>
      </c>
    </row>
    <row r="119" spans="2:9">
      <c r="B119" s="131"/>
      <c r="C119" s="125"/>
      <c r="D119" s="125"/>
      <c r="E119" s="125"/>
      <c r="F119" s="125"/>
      <c r="G119" s="176"/>
      <c r="H119" s="125" t="str">
        <f t="shared" si="2"/>
        <v/>
      </c>
      <c r="I119" s="176">
        <f t="shared" si="3"/>
        <v>0</v>
      </c>
    </row>
    <row r="120" spans="2:9">
      <c r="B120" s="131"/>
      <c r="C120" s="125"/>
      <c r="D120" s="125"/>
      <c r="E120" s="125"/>
      <c r="F120" s="125"/>
      <c r="G120" s="176"/>
      <c r="H120" s="125" t="str">
        <f t="shared" si="2"/>
        <v/>
      </c>
      <c r="I120" s="176">
        <f t="shared" si="3"/>
        <v>0</v>
      </c>
    </row>
    <row r="121" spans="2:9">
      <c r="B121" s="131"/>
      <c r="C121" s="125"/>
      <c r="D121" s="125"/>
      <c r="E121" s="125"/>
      <c r="F121" s="125"/>
      <c r="G121" s="176"/>
      <c r="H121" s="125" t="str">
        <f t="shared" si="2"/>
        <v/>
      </c>
      <c r="I121" s="176">
        <f t="shared" si="3"/>
        <v>0</v>
      </c>
    </row>
    <row r="122" spans="2:9">
      <c r="B122" s="131"/>
      <c r="C122" s="125"/>
      <c r="D122" s="125"/>
      <c r="E122" s="125"/>
      <c r="F122" s="125"/>
      <c r="G122" s="176"/>
      <c r="H122" s="125" t="str">
        <f t="shared" si="2"/>
        <v/>
      </c>
      <c r="I122" s="176">
        <f t="shared" si="3"/>
        <v>0</v>
      </c>
    </row>
    <row r="123" spans="2:9">
      <c r="B123" s="131"/>
      <c r="C123" s="125"/>
      <c r="D123" s="125"/>
      <c r="E123" s="125"/>
      <c r="F123" s="125"/>
      <c r="G123" s="176"/>
      <c r="H123" s="125" t="str">
        <f t="shared" si="2"/>
        <v/>
      </c>
      <c r="I123" s="176">
        <f t="shared" si="3"/>
        <v>0</v>
      </c>
    </row>
    <row r="124" spans="2:9">
      <c r="B124" s="131"/>
      <c r="C124" s="125"/>
      <c r="D124" s="125"/>
      <c r="E124" s="125"/>
      <c r="F124" s="125"/>
      <c r="G124" s="176"/>
      <c r="H124" s="125" t="str">
        <f t="shared" si="2"/>
        <v/>
      </c>
      <c r="I124" s="176">
        <f t="shared" si="3"/>
        <v>0</v>
      </c>
    </row>
    <row r="125" spans="2:9">
      <c r="B125" s="131"/>
      <c r="C125" s="125"/>
      <c r="D125" s="125"/>
      <c r="E125" s="125"/>
      <c r="F125" s="125"/>
      <c r="G125" s="176"/>
      <c r="H125" s="125" t="str">
        <f t="shared" si="2"/>
        <v/>
      </c>
      <c r="I125" s="176">
        <f t="shared" si="3"/>
        <v>0</v>
      </c>
    </row>
    <row r="126" spans="2:9">
      <c r="B126" s="131"/>
      <c r="C126" s="125"/>
      <c r="D126" s="125"/>
      <c r="E126" s="125"/>
      <c r="F126" s="125"/>
      <c r="G126" s="176"/>
      <c r="H126" s="125" t="str">
        <f t="shared" si="2"/>
        <v/>
      </c>
      <c r="I126" s="176">
        <f t="shared" si="3"/>
        <v>0</v>
      </c>
    </row>
    <row r="127" spans="2:9">
      <c r="B127" s="131"/>
      <c r="C127" s="125"/>
      <c r="D127" s="125"/>
      <c r="E127" s="125"/>
      <c r="F127" s="125"/>
      <c r="G127" s="176"/>
      <c r="H127" s="125" t="str">
        <f t="shared" si="2"/>
        <v/>
      </c>
      <c r="I127" s="176">
        <f t="shared" si="3"/>
        <v>0</v>
      </c>
    </row>
    <row r="128" spans="2:9">
      <c r="B128" s="131"/>
      <c r="C128" s="125"/>
      <c r="D128" s="125"/>
      <c r="E128" s="125"/>
      <c r="F128" s="125"/>
      <c r="G128" s="176"/>
      <c r="H128" s="125" t="str">
        <f t="shared" si="2"/>
        <v/>
      </c>
      <c r="I128" s="176">
        <f t="shared" si="3"/>
        <v>0</v>
      </c>
    </row>
    <row r="129" spans="2:9">
      <c r="B129" s="131"/>
      <c r="C129" s="125"/>
      <c r="D129" s="125"/>
      <c r="E129" s="125"/>
      <c r="F129" s="125"/>
      <c r="G129" s="176"/>
      <c r="H129" s="125" t="str">
        <f t="shared" si="2"/>
        <v/>
      </c>
      <c r="I129" s="176">
        <f t="shared" si="3"/>
        <v>0</v>
      </c>
    </row>
    <row r="130" spans="2:9">
      <c r="B130" s="131"/>
      <c r="C130" s="125"/>
      <c r="D130" s="125"/>
      <c r="E130" s="125"/>
      <c r="F130" s="125"/>
      <c r="G130" s="176"/>
      <c r="H130" s="125" t="str">
        <f t="shared" si="2"/>
        <v/>
      </c>
      <c r="I130" s="176">
        <f t="shared" si="3"/>
        <v>0</v>
      </c>
    </row>
    <row r="131" spans="2:9">
      <c r="B131" s="131"/>
      <c r="C131" s="125"/>
      <c r="D131" s="125"/>
      <c r="E131" s="125"/>
      <c r="F131" s="125"/>
      <c r="G131" s="176"/>
      <c r="H131" s="125" t="str">
        <f t="shared" si="2"/>
        <v/>
      </c>
      <c r="I131" s="176">
        <f t="shared" si="3"/>
        <v>0</v>
      </c>
    </row>
    <row r="132" spans="2:9">
      <c r="B132" s="131"/>
      <c r="C132" s="125"/>
      <c r="D132" s="125"/>
      <c r="E132" s="125"/>
      <c r="F132" s="125"/>
      <c r="G132" s="176"/>
      <c r="H132" s="125" t="str">
        <f t="shared" si="2"/>
        <v/>
      </c>
      <c r="I132" s="176">
        <f t="shared" si="3"/>
        <v>0</v>
      </c>
    </row>
    <row r="133" spans="2:9">
      <c r="B133" s="131"/>
      <c r="C133" s="125"/>
      <c r="D133" s="125"/>
      <c r="E133" s="125"/>
      <c r="F133" s="125"/>
      <c r="G133" s="176"/>
      <c r="H133" s="125" t="str">
        <f t="shared" si="2"/>
        <v/>
      </c>
      <c r="I133" s="176">
        <f t="shared" si="3"/>
        <v>0</v>
      </c>
    </row>
    <row r="134" spans="2:9">
      <c r="B134" s="131"/>
      <c r="C134" s="125"/>
      <c r="D134" s="125"/>
      <c r="E134" s="125"/>
      <c r="F134" s="125"/>
      <c r="G134" s="176"/>
      <c r="H134" s="125" t="str">
        <f t="shared" si="2"/>
        <v/>
      </c>
      <c r="I134" s="176">
        <f t="shared" si="3"/>
        <v>0</v>
      </c>
    </row>
    <row r="135" spans="2:9">
      <c r="B135" s="131"/>
      <c r="C135" s="125"/>
      <c r="D135" s="125"/>
      <c r="E135" s="125"/>
      <c r="F135" s="125"/>
      <c r="G135" s="176"/>
      <c r="H135" s="125" t="str">
        <f t="shared" ref="H135:H198" si="4">IF(ISBLANK(C135),"",IF(C135&lt;F135,D135-E135,E135-D135))</f>
        <v/>
      </c>
      <c r="I135" s="176">
        <f t="shared" ref="I135:I198" si="5">IF(ISERR(H135),1,0)</f>
        <v>0</v>
      </c>
    </row>
    <row r="136" spans="2:9">
      <c r="B136" s="131"/>
      <c r="C136" s="125"/>
      <c r="D136" s="125"/>
      <c r="E136" s="125"/>
      <c r="F136" s="125"/>
      <c r="G136" s="176"/>
      <c r="H136" s="125" t="str">
        <f t="shared" si="4"/>
        <v/>
      </c>
      <c r="I136" s="176">
        <f t="shared" si="5"/>
        <v>0</v>
      </c>
    </row>
    <row r="137" spans="2:9">
      <c r="B137" s="131"/>
      <c r="C137" s="125"/>
      <c r="D137" s="125"/>
      <c r="E137" s="125"/>
      <c r="F137" s="125"/>
      <c r="G137" s="176"/>
      <c r="H137" s="125" t="str">
        <f t="shared" si="4"/>
        <v/>
      </c>
      <c r="I137" s="176">
        <f t="shared" si="5"/>
        <v>0</v>
      </c>
    </row>
    <row r="138" spans="2:9">
      <c r="B138" s="131"/>
      <c r="C138" s="125"/>
      <c r="D138" s="125"/>
      <c r="E138" s="125"/>
      <c r="F138" s="125"/>
      <c r="G138" s="176"/>
      <c r="H138" s="125" t="str">
        <f t="shared" si="4"/>
        <v/>
      </c>
      <c r="I138" s="176">
        <f t="shared" si="5"/>
        <v>0</v>
      </c>
    </row>
    <row r="139" spans="2:9">
      <c r="B139" s="131"/>
      <c r="C139" s="125"/>
      <c r="D139" s="125"/>
      <c r="E139" s="125"/>
      <c r="F139" s="125"/>
      <c r="G139" s="176"/>
      <c r="H139" s="125" t="str">
        <f t="shared" si="4"/>
        <v/>
      </c>
      <c r="I139" s="176">
        <f t="shared" si="5"/>
        <v>0</v>
      </c>
    </row>
    <row r="140" spans="2:9">
      <c r="B140" s="131"/>
      <c r="C140" s="125"/>
      <c r="D140" s="125"/>
      <c r="E140" s="125"/>
      <c r="F140" s="125"/>
      <c r="G140" s="176"/>
      <c r="H140" s="125" t="str">
        <f t="shared" si="4"/>
        <v/>
      </c>
      <c r="I140" s="176">
        <f t="shared" si="5"/>
        <v>0</v>
      </c>
    </row>
    <row r="141" spans="2:9">
      <c r="B141" s="131"/>
      <c r="C141" s="125"/>
      <c r="D141" s="125"/>
      <c r="E141" s="125"/>
      <c r="F141" s="125"/>
      <c r="G141" s="176"/>
      <c r="H141" s="125" t="str">
        <f t="shared" si="4"/>
        <v/>
      </c>
      <c r="I141" s="176">
        <f t="shared" si="5"/>
        <v>0</v>
      </c>
    </row>
    <row r="142" spans="2:9">
      <c r="B142" s="131"/>
      <c r="C142" s="125"/>
      <c r="D142" s="125"/>
      <c r="E142" s="125"/>
      <c r="F142" s="125"/>
      <c r="G142" s="176"/>
      <c r="H142" s="125" t="str">
        <f t="shared" si="4"/>
        <v/>
      </c>
      <c r="I142" s="176">
        <f t="shared" si="5"/>
        <v>0</v>
      </c>
    </row>
    <row r="143" spans="2:9">
      <c r="B143" s="131"/>
      <c r="C143" s="125"/>
      <c r="D143" s="125"/>
      <c r="E143" s="125"/>
      <c r="F143" s="125"/>
      <c r="G143" s="176"/>
      <c r="H143" s="125" t="str">
        <f t="shared" si="4"/>
        <v/>
      </c>
      <c r="I143" s="176">
        <f t="shared" si="5"/>
        <v>0</v>
      </c>
    </row>
    <row r="144" spans="2:9">
      <c r="B144" s="131"/>
      <c r="C144" s="125"/>
      <c r="D144" s="125"/>
      <c r="E144" s="125"/>
      <c r="F144" s="125"/>
      <c r="G144" s="176"/>
      <c r="H144" s="125" t="str">
        <f t="shared" si="4"/>
        <v/>
      </c>
      <c r="I144" s="176">
        <f t="shared" si="5"/>
        <v>0</v>
      </c>
    </row>
    <row r="145" spans="2:9">
      <c r="B145" s="131"/>
      <c r="C145" s="125"/>
      <c r="D145" s="125"/>
      <c r="E145" s="125"/>
      <c r="F145" s="125"/>
      <c r="G145" s="176"/>
      <c r="H145" s="125" t="str">
        <f t="shared" si="4"/>
        <v/>
      </c>
      <c r="I145" s="176">
        <f t="shared" si="5"/>
        <v>0</v>
      </c>
    </row>
    <row r="146" spans="2:9">
      <c r="B146" s="131"/>
      <c r="C146" s="125"/>
      <c r="D146" s="125"/>
      <c r="E146" s="125"/>
      <c r="F146" s="125"/>
      <c r="G146" s="176"/>
      <c r="H146" s="125" t="str">
        <f t="shared" si="4"/>
        <v/>
      </c>
      <c r="I146" s="176">
        <f t="shared" si="5"/>
        <v>0</v>
      </c>
    </row>
    <row r="147" spans="2:9">
      <c r="B147" s="131"/>
      <c r="C147" s="125"/>
      <c r="D147" s="125"/>
      <c r="E147" s="125"/>
      <c r="F147" s="125"/>
      <c r="G147" s="176"/>
      <c r="H147" s="125" t="str">
        <f t="shared" si="4"/>
        <v/>
      </c>
      <c r="I147" s="176">
        <f t="shared" si="5"/>
        <v>0</v>
      </c>
    </row>
    <row r="148" spans="2:9">
      <c r="B148" s="131"/>
      <c r="C148" s="125"/>
      <c r="D148" s="125"/>
      <c r="E148" s="125"/>
      <c r="F148" s="125"/>
      <c r="G148" s="176"/>
      <c r="H148" s="125" t="str">
        <f t="shared" si="4"/>
        <v/>
      </c>
      <c r="I148" s="176">
        <f t="shared" si="5"/>
        <v>0</v>
      </c>
    </row>
    <row r="149" spans="2:9">
      <c r="B149" s="131"/>
      <c r="C149" s="125"/>
      <c r="D149" s="125"/>
      <c r="E149" s="125"/>
      <c r="F149" s="125"/>
      <c r="G149" s="176"/>
      <c r="H149" s="125" t="str">
        <f t="shared" si="4"/>
        <v/>
      </c>
      <c r="I149" s="176">
        <f t="shared" si="5"/>
        <v>0</v>
      </c>
    </row>
    <row r="150" spans="2:9">
      <c r="B150" s="131"/>
      <c r="C150" s="125"/>
      <c r="D150" s="125"/>
      <c r="E150" s="125"/>
      <c r="F150" s="125"/>
      <c r="G150" s="176"/>
      <c r="H150" s="125" t="str">
        <f t="shared" si="4"/>
        <v/>
      </c>
      <c r="I150" s="176">
        <f t="shared" si="5"/>
        <v>0</v>
      </c>
    </row>
    <row r="151" spans="2:9">
      <c r="B151" s="131"/>
      <c r="C151" s="125"/>
      <c r="D151" s="125"/>
      <c r="E151" s="125"/>
      <c r="F151" s="125"/>
      <c r="G151" s="176"/>
      <c r="H151" s="125" t="str">
        <f t="shared" si="4"/>
        <v/>
      </c>
      <c r="I151" s="176">
        <f t="shared" si="5"/>
        <v>0</v>
      </c>
    </row>
    <row r="152" spans="2:9">
      <c r="B152" s="131"/>
      <c r="C152" s="125"/>
      <c r="D152" s="125"/>
      <c r="E152" s="125"/>
      <c r="F152" s="125"/>
      <c r="G152" s="176"/>
      <c r="H152" s="125" t="str">
        <f t="shared" si="4"/>
        <v/>
      </c>
      <c r="I152" s="176">
        <f t="shared" si="5"/>
        <v>0</v>
      </c>
    </row>
    <row r="153" spans="2:9">
      <c r="B153" s="131"/>
      <c r="C153" s="125"/>
      <c r="D153" s="125"/>
      <c r="E153" s="125"/>
      <c r="F153" s="125"/>
      <c r="G153" s="176"/>
      <c r="H153" s="125" t="str">
        <f t="shared" si="4"/>
        <v/>
      </c>
      <c r="I153" s="176">
        <f t="shared" si="5"/>
        <v>0</v>
      </c>
    </row>
    <row r="154" spans="2:9">
      <c r="B154" s="131"/>
      <c r="C154" s="125"/>
      <c r="D154" s="125"/>
      <c r="E154" s="125"/>
      <c r="F154" s="125"/>
      <c r="G154" s="176"/>
      <c r="H154" s="125" t="str">
        <f t="shared" si="4"/>
        <v/>
      </c>
      <c r="I154" s="176">
        <f t="shared" si="5"/>
        <v>0</v>
      </c>
    </row>
    <row r="155" spans="2:9">
      <c r="B155" s="131"/>
      <c r="C155" s="125"/>
      <c r="D155" s="125"/>
      <c r="E155" s="125"/>
      <c r="F155" s="125"/>
      <c r="G155" s="176"/>
      <c r="H155" s="125" t="str">
        <f t="shared" si="4"/>
        <v/>
      </c>
      <c r="I155" s="176">
        <f t="shared" si="5"/>
        <v>0</v>
      </c>
    </row>
    <row r="156" spans="2:9">
      <c r="B156" s="131"/>
      <c r="C156" s="125"/>
      <c r="D156" s="125"/>
      <c r="E156" s="125"/>
      <c r="F156" s="125"/>
      <c r="G156" s="176"/>
      <c r="H156" s="125" t="str">
        <f t="shared" si="4"/>
        <v/>
      </c>
      <c r="I156" s="176">
        <f t="shared" si="5"/>
        <v>0</v>
      </c>
    </row>
    <row r="157" spans="2:9">
      <c r="B157" s="131"/>
      <c r="C157" s="125"/>
      <c r="D157" s="125"/>
      <c r="E157" s="125"/>
      <c r="F157" s="125"/>
      <c r="G157" s="176"/>
      <c r="H157" s="125" t="str">
        <f t="shared" si="4"/>
        <v/>
      </c>
      <c r="I157" s="176">
        <f t="shared" si="5"/>
        <v>0</v>
      </c>
    </row>
    <row r="158" spans="2:9">
      <c r="B158" s="131"/>
      <c r="C158" s="125"/>
      <c r="D158" s="125"/>
      <c r="E158" s="125"/>
      <c r="F158" s="125"/>
      <c r="G158" s="176"/>
      <c r="H158" s="125" t="str">
        <f t="shared" si="4"/>
        <v/>
      </c>
      <c r="I158" s="176">
        <f t="shared" si="5"/>
        <v>0</v>
      </c>
    </row>
    <row r="159" spans="2:9">
      <c r="B159" s="131"/>
      <c r="C159" s="125"/>
      <c r="D159" s="125"/>
      <c r="E159" s="125"/>
      <c r="F159" s="125"/>
      <c r="G159" s="176"/>
      <c r="H159" s="125" t="str">
        <f t="shared" si="4"/>
        <v/>
      </c>
      <c r="I159" s="176">
        <f t="shared" si="5"/>
        <v>0</v>
      </c>
    </row>
    <row r="160" spans="2:9">
      <c r="B160" s="131"/>
      <c r="C160" s="125"/>
      <c r="D160" s="125"/>
      <c r="E160" s="125"/>
      <c r="F160" s="125"/>
      <c r="G160" s="176"/>
      <c r="H160" s="125" t="str">
        <f t="shared" si="4"/>
        <v/>
      </c>
      <c r="I160" s="176">
        <f t="shared" si="5"/>
        <v>0</v>
      </c>
    </row>
    <row r="161" spans="2:9">
      <c r="B161" s="131"/>
      <c r="C161" s="125"/>
      <c r="D161" s="125"/>
      <c r="E161" s="125"/>
      <c r="F161" s="125"/>
      <c r="G161" s="176"/>
      <c r="H161" s="125" t="str">
        <f t="shared" si="4"/>
        <v/>
      </c>
      <c r="I161" s="176">
        <f t="shared" si="5"/>
        <v>0</v>
      </c>
    </row>
    <row r="162" spans="2:9">
      <c r="B162" s="131"/>
      <c r="C162" s="125"/>
      <c r="D162" s="125"/>
      <c r="E162" s="125"/>
      <c r="F162" s="125"/>
      <c r="G162" s="176"/>
      <c r="H162" s="125" t="str">
        <f t="shared" si="4"/>
        <v/>
      </c>
      <c r="I162" s="176">
        <f t="shared" si="5"/>
        <v>0</v>
      </c>
    </row>
    <row r="163" spans="2:9">
      <c r="B163" s="131"/>
      <c r="C163" s="125"/>
      <c r="D163" s="125"/>
      <c r="E163" s="125"/>
      <c r="F163" s="125"/>
      <c r="G163" s="176"/>
      <c r="H163" s="125" t="str">
        <f t="shared" si="4"/>
        <v/>
      </c>
      <c r="I163" s="176">
        <f t="shared" si="5"/>
        <v>0</v>
      </c>
    </row>
    <row r="164" spans="2:9">
      <c r="B164" s="131"/>
      <c r="C164" s="125"/>
      <c r="D164" s="125"/>
      <c r="E164" s="125"/>
      <c r="F164" s="125"/>
      <c r="G164" s="176"/>
      <c r="H164" s="125" t="str">
        <f t="shared" si="4"/>
        <v/>
      </c>
      <c r="I164" s="176">
        <f t="shared" si="5"/>
        <v>0</v>
      </c>
    </row>
    <row r="165" spans="2:9">
      <c r="B165" s="131"/>
      <c r="C165" s="125"/>
      <c r="D165" s="125"/>
      <c r="E165" s="125"/>
      <c r="F165" s="125"/>
      <c r="G165" s="176"/>
      <c r="H165" s="125" t="str">
        <f t="shared" si="4"/>
        <v/>
      </c>
      <c r="I165" s="176">
        <f t="shared" si="5"/>
        <v>0</v>
      </c>
    </row>
    <row r="166" spans="2:9">
      <c r="B166" s="131"/>
      <c r="C166" s="125"/>
      <c r="D166" s="125"/>
      <c r="E166" s="125"/>
      <c r="F166" s="125"/>
      <c r="G166" s="176"/>
      <c r="H166" s="125" t="str">
        <f t="shared" si="4"/>
        <v/>
      </c>
      <c r="I166" s="176">
        <f t="shared" si="5"/>
        <v>0</v>
      </c>
    </row>
    <row r="167" spans="2:9">
      <c r="B167" s="131"/>
      <c r="C167" s="125"/>
      <c r="D167" s="125"/>
      <c r="E167" s="125"/>
      <c r="F167" s="125"/>
      <c r="G167" s="176"/>
      <c r="H167" s="125" t="str">
        <f t="shared" si="4"/>
        <v/>
      </c>
      <c r="I167" s="176">
        <f t="shared" si="5"/>
        <v>0</v>
      </c>
    </row>
    <row r="168" spans="2:9">
      <c r="B168" s="131"/>
      <c r="C168" s="125"/>
      <c r="D168" s="125"/>
      <c r="E168" s="125"/>
      <c r="F168" s="125"/>
      <c r="G168" s="176"/>
      <c r="H168" s="125" t="str">
        <f t="shared" si="4"/>
        <v/>
      </c>
      <c r="I168" s="176">
        <f t="shared" si="5"/>
        <v>0</v>
      </c>
    </row>
    <row r="169" spans="2:9">
      <c r="B169" s="131"/>
      <c r="C169" s="125"/>
      <c r="D169" s="125"/>
      <c r="E169" s="125"/>
      <c r="F169" s="125"/>
      <c r="G169" s="176"/>
      <c r="H169" s="125" t="str">
        <f t="shared" si="4"/>
        <v/>
      </c>
      <c r="I169" s="176">
        <f t="shared" si="5"/>
        <v>0</v>
      </c>
    </row>
    <row r="170" spans="2:9">
      <c r="B170" s="131"/>
      <c r="C170" s="125"/>
      <c r="D170" s="125"/>
      <c r="E170" s="125"/>
      <c r="F170" s="125"/>
      <c r="G170" s="176"/>
      <c r="H170" s="125" t="str">
        <f t="shared" si="4"/>
        <v/>
      </c>
      <c r="I170" s="176">
        <f t="shared" si="5"/>
        <v>0</v>
      </c>
    </row>
    <row r="171" spans="2:9">
      <c r="B171" s="131"/>
      <c r="C171" s="125"/>
      <c r="D171" s="125"/>
      <c r="E171" s="125"/>
      <c r="F171" s="125"/>
      <c r="G171" s="176"/>
      <c r="H171" s="125" t="str">
        <f t="shared" si="4"/>
        <v/>
      </c>
      <c r="I171" s="176">
        <f t="shared" si="5"/>
        <v>0</v>
      </c>
    </row>
    <row r="172" spans="2:9">
      <c r="B172" s="131"/>
      <c r="C172" s="125"/>
      <c r="D172" s="125"/>
      <c r="E172" s="125"/>
      <c r="F172" s="125"/>
      <c r="G172" s="176"/>
      <c r="H172" s="125" t="str">
        <f t="shared" si="4"/>
        <v/>
      </c>
      <c r="I172" s="176">
        <f t="shared" si="5"/>
        <v>0</v>
      </c>
    </row>
    <row r="173" spans="2:9">
      <c r="B173" s="131"/>
      <c r="C173" s="125"/>
      <c r="D173" s="125"/>
      <c r="E173" s="125"/>
      <c r="F173" s="125"/>
      <c r="G173" s="176"/>
      <c r="H173" s="125" t="str">
        <f t="shared" si="4"/>
        <v/>
      </c>
      <c r="I173" s="176">
        <f t="shared" si="5"/>
        <v>0</v>
      </c>
    </row>
    <row r="174" spans="2:9">
      <c r="B174" s="131"/>
      <c r="C174" s="125"/>
      <c r="D174" s="125"/>
      <c r="E174" s="125"/>
      <c r="F174" s="125"/>
      <c r="G174" s="176"/>
      <c r="H174" s="125" t="str">
        <f t="shared" si="4"/>
        <v/>
      </c>
      <c r="I174" s="176">
        <f t="shared" si="5"/>
        <v>0</v>
      </c>
    </row>
    <row r="175" spans="2:9">
      <c r="B175" s="131"/>
      <c r="C175" s="125"/>
      <c r="D175" s="125"/>
      <c r="E175" s="125"/>
      <c r="F175" s="125"/>
      <c r="G175" s="176"/>
      <c r="H175" s="125" t="str">
        <f t="shared" si="4"/>
        <v/>
      </c>
      <c r="I175" s="176">
        <f t="shared" si="5"/>
        <v>0</v>
      </c>
    </row>
    <row r="176" spans="2:9">
      <c r="B176" s="131"/>
      <c r="C176" s="125"/>
      <c r="D176" s="125"/>
      <c r="E176" s="125"/>
      <c r="F176" s="125"/>
      <c r="G176" s="176"/>
      <c r="H176" s="125" t="str">
        <f t="shared" si="4"/>
        <v/>
      </c>
      <c r="I176" s="176">
        <f t="shared" si="5"/>
        <v>0</v>
      </c>
    </row>
    <row r="177" spans="2:9">
      <c r="B177" s="131"/>
      <c r="C177" s="125"/>
      <c r="D177" s="125"/>
      <c r="E177" s="125"/>
      <c r="F177" s="125"/>
      <c r="G177" s="176"/>
      <c r="H177" s="125" t="str">
        <f t="shared" si="4"/>
        <v/>
      </c>
      <c r="I177" s="176">
        <f t="shared" si="5"/>
        <v>0</v>
      </c>
    </row>
    <row r="178" spans="2:9">
      <c r="B178" s="131"/>
      <c r="C178" s="125"/>
      <c r="D178" s="125"/>
      <c r="E178" s="125"/>
      <c r="F178" s="125"/>
      <c r="G178" s="176"/>
      <c r="H178" s="125" t="str">
        <f t="shared" si="4"/>
        <v/>
      </c>
      <c r="I178" s="176">
        <f t="shared" si="5"/>
        <v>0</v>
      </c>
    </row>
    <row r="179" spans="2:9">
      <c r="B179" s="131"/>
      <c r="C179" s="125"/>
      <c r="D179" s="125"/>
      <c r="E179" s="125"/>
      <c r="F179" s="125"/>
      <c r="G179" s="176"/>
      <c r="H179" s="125" t="str">
        <f t="shared" si="4"/>
        <v/>
      </c>
      <c r="I179" s="176">
        <f t="shared" si="5"/>
        <v>0</v>
      </c>
    </row>
    <row r="180" spans="2:9">
      <c r="B180" s="131"/>
      <c r="C180" s="125"/>
      <c r="D180" s="125"/>
      <c r="E180" s="125"/>
      <c r="F180" s="125"/>
      <c r="G180" s="176"/>
      <c r="H180" s="125" t="str">
        <f t="shared" si="4"/>
        <v/>
      </c>
      <c r="I180" s="176">
        <f t="shared" si="5"/>
        <v>0</v>
      </c>
    </row>
    <row r="181" spans="2:9">
      <c r="B181" s="131"/>
      <c r="C181" s="125"/>
      <c r="D181" s="125"/>
      <c r="E181" s="125"/>
      <c r="F181" s="125"/>
      <c r="G181" s="176"/>
      <c r="H181" s="125" t="str">
        <f t="shared" si="4"/>
        <v/>
      </c>
      <c r="I181" s="176">
        <f t="shared" si="5"/>
        <v>0</v>
      </c>
    </row>
    <row r="182" spans="2:9">
      <c r="B182" s="131"/>
      <c r="C182" s="125"/>
      <c r="D182" s="125"/>
      <c r="E182" s="125"/>
      <c r="F182" s="125"/>
      <c r="G182" s="176"/>
      <c r="H182" s="125" t="str">
        <f t="shared" si="4"/>
        <v/>
      </c>
      <c r="I182" s="176">
        <f t="shared" si="5"/>
        <v>0</v>
      </c>
    </row>
    <row r="183" spans="2:9">
      <c r="B183" s="131"/>
      <c r="C183" s="125"/>
      <c r="D183" s="125"/>
      <c r="E183" s="125"/>
      <c r="F183" s="125"/>
      <c r="G183" s="176"/>
      <c r="H183" s="125" t="str">
        <f t="shared" si="4"/>
        <v/>
      </c>
      <c r="I183" s="176">
        <f t="shared" si="5"/>
        <v>0</v>
      </c>
    </row>
    <row r="184" spans="2:9">
      <c r="B184" s="131"/>
      <c r="C184" s="125"/>
      <c r="D184" s="125"/>
      <c r="E184" s="125"/>
      <c r="F184" s="125"/>
      <c r="G184" s="176"/>
      <c r="H184" s="125" t="str">
        <f t="shared" si="4"/>
        <v/>
      </c>
      <c r="I184" s="176">
        <f t="shared" si="5"/>
        <v>0</v>
      </c>
    </row>
    <row r="185" spans="2:9">
      <c r="B185" s="131"/>
      <c r="C185" s="125"/>
      <c r="D185" s="125"/>
      <c r="E185" s="125"/>
      <c r="F185" s="125"/>
      <c r="G185" s="176"/>
      <c r="H185" s="125" t="str">
        <f t="shared" si="4"/>
        <v/>
      </c>
      <c r="I185" s="176">
        <f t="shared" si="5"/>
        <v>0</v>
      </c>
    </row>
    <row r="186" spans="2:9">
      <c r="B186" s="131"/>
      <c r="C186" s="125"/>
      <c r="D186" s="125"/>
      <c r="E186" s="125"/>
      <c r="F186" s="125"/>
      <c r="G186" s="176"/>
      <c r="H186" s="125" t="str">
        <f t="shared" si="4"/>
        <v/>
      </c>
      <c r="I186" s="176">
        <f t="shared" si="5"/>
        <v>0</v>
      </c>
    </row>
    <row r="187" spans="2:9">
      <c r="B187" s="131"/>
      <c r="C187" s="125"/>
      <c r="D187" s="125"/>
      <c r="E187" s="125"/>
      <c r="F187" s="125"/>
      <c r="G187" s="176"/>
      <c r="H187" s="125" t="str">
        <f t="shared" si="4"/>
        <v/>
      </c>
      <c r="I187" s="176">
        <f t="shared" si="5"/>
        <v>0</v>
      </c>
    </row>
    <row r="188" spans="2:9">
      <c r="B188" s="131"/>
      <c r="C188" s="125"/>
      <c r="D188" s="125"/>
      <c r="E188" s="125"/>
      <c r="F188" s="125"/>
      <c r="G188" s="176"/>
      <c r="H188" s="125" t="str">
        <f t="shared" si="4"/>
        <v/>
      </c>
      <c r="I188" s="176">
        <f t="shared" si="5"/>
        <v>0</v>
      </c>
    </row>
    <row r="189" spans="2:9">
      <c r="B189" s="131"/>
      <c r="C189" s="125"/>
      <c r="D189" s="125"/>
      <c r="E189" s="125"/>
      <c r="F189" s="125"/>
      <c r="G189" s="176"/>
      <c r="H189" s="125" t="str">
        <f t="shared" si="4"/>
        <v/>
      </c>
      <c r="I189" s="176">
        <f t="shared" si="5"/>
        <v>0</v>
      </c>
    </row>
    <row r="190" spans="2:9">
      <c r="B190" s="131"/>
      <c r="C190" s="125"/>
      <c r="D190" s="125"/>
      <c r="E190" s="125"/>
      <c r="F190" s="125"/>
      <c r="G190" s="176"/>
      <c r="H190" s="125" t="str">
        <f t="shared" si="4"/>
        <v/>
      </c>
      <c r="I190" s="176">
        <f t="shared" si="5"/>
        <v>0</v>
      </c>
    </row>
    <row r="191" spans="2:9">
      <c r="B191" s="131"/>
      <c r="C191" s="125"/>
      <c r="D191" s="125"/>
      <c r="E191" s="125"/>
      <c r="F191" s="125"/>
      <c r="G191" s="176"/>
      <c r="H191" s="125" t="str">
        <f t="shared" si="4"/>
        <v/>
      </c>
      <c r="I191" s="176">
        <f t="shared" si="5"/>
        <v>0</v>
      </c>
    </row>
    <row r="192" spans="2:9">
      <c r="B192" s="131"/>
      <c r="C192" s="125"/>
      <c r="D192" s="125"/>
      <c r="E192" s="125"/>
      <c r="F192" s="125"/>
      <c r="G192" s="176"/>
      <c r="H192" s="125" t="str">
        <f t="shared" si="4"/>
        <v/>
      </c>
      <c r="I192" s="176">
        <f t="shared" si="5"/>
        <v>0</v>
      </c>
    </row>
    <row r="193" spans="2:9">
      <c r="B193" s="131"/>
      <c r="C193" s="125"/>
      <c r="D193" s="125"/>
      <c r="E193" s="125"/>
      <c r="F193" s="125"/>
      <c r="G193" s="176"/>
      <c r="H193" s="125" t="str">
        <f t="shared" si="4"/>
        <v/>
      </c>
      <c r="I193" s="176">
        <f t="shared" si="5"/>
        <v>0</v>
      </c>
    </row>
    <row r="194" spans="2:9">
      <c r="B194" s="131"/>
      <c r="C194" s="125"/>
      <c r="D194" s="125"/>
      <c r="E194" s="125"/>
      <c r="F194" s="125"/>
      <c r="G194" s="176"/>
      <c r="H194" s="125" t="str">
        <f t="shared" si="4"/>
        <v/>
      </c>
      <c r="I194" s="176">
        <f t="shared" si="5"/>
        <v>0</v>
      </c>
    </row>
    <row r="195" spans="2:9">
      <c r="B195" s="131"/>
      <c r="C195" s="125"/>
      <c r="D195" s="125"/>
      <c r="E195" s="125"/>
      <c r="F195" s="125"/>
      <c r="G195" s="176"/>
      <c r="H195" s="125" t="str">
        <f t="shared" si="4"/>
        <v/>
      </c>
      <c r="I195" s="176">
        <f t="shared" si="5"/>
        <v>0</v>
      </c>
    </row>
    <row r="196" spans="2:9">
      <c r="B196" s="131"/>
      <c r="C196" s="125"/>
      <c r="D196" s="125"/>
      <c r="E196" s="125"/>
      <c r="F196" s="125"/>
      <c r="G196" s="176"/>
      <c r="H196" s="125" t="str">
        <f t="shared" si="4"/>
        <v/>
      </c>
      <c r="I196" s="176">
        <f t="shared" si="5"/>
        <v>0</v>
      </c>
    </row>
    <row r="197" spans="2:9">
      <c r="B197" s="131"/>
      <c r="C197" s="125"/>
      <c r="D197" s="125"/>
      <c r="E197" s="125"/>
      <c r="F197" s="125"/>
      <c r="G197" s="176"/>
      <c r="H197" s="125" t="str">
        <f t="shared" si="4"/>
        <v/>
      </c>
      <c r="I197" s="176">
        <f t="shared" si="5"/>
        <v>0</v>
      </c>
    </row>
    <row r="198" spans="2:9">
      <c r="B198" s="131"/>
      <c r="C198" s="125"/>
      <c r="D198" s="125"/>
      <c r="E198" s="125"/>
      <c r="F198" s="125"/>
      <c r="G198" s="176"/>
      <c r="H198" s="125" t="str">
        <f t="shared" si="4"/>
        <v/>
      </c>
      <c r="I198" s="176">
        <f t="shared" si="5"/>
        <v>0</v>
      </c>
    </row>
    <row r="199" spans="2:9">
      <c r="B199" s="131"/>
      <c r="C199" s="125"/>
      <c r="D199" s="125"/>
      <c r="E199" s="125"/>
      <c r="F199" s="125"/>
      <c r="G199" s="176"/>
      <c r="H199" s="125" t="str">
        <f t="shared" ref="H199:H262" si="6">IF(ISBLANK(C199),"",IF(C199&lt;F199,D199-E199,E199-D199))</f>
        <v/>
      </c>
      <c r="I199" s="176">
        <f t="shared" ref="I199:I262" si="7">IF(ISERR(H199),1,0)</f>
        <v>0</v>
      </c>
    </row>
    <row r="200" spans="2:9">
      <c r="B200" s="131"/>
      <c r="C200" s="125"/>
      <c r="D200" s="125"/>
      <c r="E200" s="125"/>
      <c r="F200" s="125"/>
      <c r="G200" s="176"/>
      <c r="H200" s="125" t="str">
        <f t="shared" si="6"/>
        <v/>
      </c>
      <c r="I200" s="176">
        <f t="shared" si="7"/>
        <v>0</v>
      </c>
    </row>
    <row r="201" spans="2:9">
      <c r="B201" s="131"/>
      <c r="C201" s="125"/>
      <c r="D201" s="125"/>
      <c r="E201" s="125"/>
      <c r="F201" s="125"/>
      <c r="G201" s="176"/>
      <c r="H201" s="125" t="str">
        <f t="shared" si="6"/>
        <v/>
      </c>
      <c r="I201" s="176">
        <f t="shared" si="7"/>
        <v>0</v>
      </c>
    </row>
    <row r="202" spans="2:9">
      <c r="B202" s="131"/>
      <c r="C202" s="125"/>
      <c r="D202" s="125"/>
      <c r="E202" s="125"/>
      <c r="F202" s="125"/>
      <c r="G202" s="176"/>
      <c r="H202" s="125" t="str">
        <f t="shared" si="6"/>
        <v/>
      </c>
      <c r="I202" s="176">
        <f t="shared" si="7"/>
        <v>0</v>
      </c>
    </row>
    <row r="203" spans="2:9">
      <c r="B203" s="131"/>
      <c r="C203" s="125"/>
      <c r="D203" s="125"/>
      <c r="E203" s="125"/>
      <c r="F203" s="125"/>
      <c r="G203" s="176"/>
      <c r="H203" s="125" t="str">
        <f t="shared" si="6"/>
        <v/>
      </c>
      <c r="I203" s="176">
        <f t="shared" si="7"/>
        <v>0</v>
      </c>
    </row>
    <row r="204" spans="2:9">
      <c r="B204" s="131"/>
      <c r="C204" s="125"/>
      <c r="D204" s="125"/>
      <c r="E204" s="125"/>
      <c r="F204" s="125"/>
      <c r="G204" s="176"/>
      <c r="H204" s="125" t="str">
        <f t="shared" si="6"/>
        <v/>
      </c>
      <c r="I204" s="176">
        <f t="shared" si="7"/>
        <v>0</v>
      </c>
    </row>
    <row r="205" spans="2:9">
      <c r="B205" s="131"/>
      <c r="C205" s="125"/>
      <c r="D205" s="125"/>
      <c r="E205" s="125"/>
      <c r="F205" s="125"/>
      <c r="G205" s="176"/>
      <c r="H205" s="125" t="str">
        <f t="shared" si="6"/>
        <v/>
      </c>
      <c r="I205" s="176">
        <f t="shared" si="7"/>
        <v>0</v>
      </c>
    </row>
    <row r="206" spans="2:9">
      <c r="B206" s="131"/>
      <c r="C206" s="125"/>
      <c r="D206" s="125"/>
      <c r="E206" s="125"/>
      <c r="F206" s="125"/>
      <c r="G206" s="176"/>
      <c r="H206" s="125" t="str">
        <f t="shared" si="6"/>
        <v/>
      </c>
      <c r="I206" s="176">
        <f t="shared" si="7"/>
        <v>0</v>
      </c>
    </row>
    <row r="207" spans="2:9">
      <c r="B207" s="131"/>
      <c r="C207" s="125"/>
      <c r="D207" s="125"/>
      <c r="E207" s="125"/>
      <c r="F207" s="125"/>
      <c r="G207" s="176"/>
      <c r="H207" s="125" t="str">
        <f t="shared" si="6"/>
        <v/>
      </c>
      <c r="I207" s="176">
        <f t="shared" si="7"/>
        <v>0</v>
      </c>
    </row>
    <row r="208" spans="2:9">
      <c r="B208" s="131"/>
      <c r="C208" s="125"/>
      <c r="D208" s="125"/>
      <c r="E208" s="125"/>
      <c r="F208" s="125"/>
      <c r="G208" s="176"/>
      <c r="H208" s="125" t="str">
        <f t="shared" si="6"/>
        <v/>
      </c>
      <c r="I208" s="176">
        <f t="shared" si="7"/>
        <v>0</v>
      </c>
    </row>
    <row r="209" spans="2:9">
      <c r="B209" s="131"/>
      <c r="C209" s="125"/>
      <c r="D209" s="125"/>
      <c r="E209" s="125"/>
      <c r="F209" s="125"/>
      <c r="G209" s="176"/>
      <c r="H209" s="125" t="str">
        <f t="shared" si="6"/>
        <v/>
      </c>
      <c r="I209" s="176">
        <f t="shared" si="7"/>
        <v>0</v>
      </c>
    </row>
    <row r="210" spans="2:9">
      <c r="B210" s="131"/>
      <c r="C210" s="125"/>
      <c r="D210" s="125"/>
      <c r="E210" s="125"/>
      <c r="F210" s="125"/>
      <c r="G210" s="176"/>
      <c r="H210" s="125" t="str">
        <f t="shared" si="6"/>
        <v/>
      </c>
      <c r="I210" s="176">
        <f t="shared" si="7"/>
        <v>0</v>
      </c>
    </row>
    <row r="211" spans="2:9">
      <c r="B211" s="131"/>
      <c r="C211" s="125"/>
      <c r="D211" s="125"/>
      <c r="E211" s="125"/>
      <c r="F211" s="125"/>
      <c r="G211" s="176"/>
      <c r="H211" s="125" t="str">
        <f t="shared" si="6"/>
        <v/>
      </c>
      <c r="I211" s="176">
        <f t="shared" si="7"/>
        <v>0</v>
      </c>
    </row>
    <row r="212" spans="2:9">
      <c r="B212" s="131"/>
      <c r="C212" s="125"/>
      <c r="D212" s="125"/>
      <c r="E212" s="125"/>
      <c r="F212" s="125"/>
      <c r="G212" s="176"/>
      <c r="H212" s="125" t="str">
        <f t="shared" si="6"/>
        <v/>
      </c>
      <c r="I212" s="176">
        <f t="shared" si="7"/>
        <v>0</v>
      </c>
    </row>
    <row r="213" spans="2:9">
      <c r="B213" s="131"/>
      <c r="C213" s="125"/>
      <c r="D213" s="125"/>
      <c r="E213" s="125"/>
      <c r="F213" s="125"/>
      <c r="G213" s="176"/>
      <c r="H213" s="125" t="str">
        <f t="shared" si="6"/>
        <v/>
      </c>
      <c r="I213" s="176">
        <f t="shared" si="7"/>
        <v>0</v>
      </c>
    </row>
    <row r="214" spans="2:9">
      <c r="B214" s="131"/>
      <c r="C214" s="125"/>
      <c r="D214" s="125"/>
      <c r="E214" s="125"/>
      <c r="F214" s="125"/>
      <c r="G214" s="176"/>
      <c r="H214" s="125" t="str">
        <f t="shared" si="6"/>
        <v/>
      </c>
      <c r="I214" s="176">
        <f t="shared" si="7"/>
        <v>0</v>
      </c>
    </row>
    <row r="215" spans="2:9">
      <c r="B215" s="131"/>
      <c r="C215" s="125"/>
      <c r="D215" s="125"/>
      <c r="E215" s="125"/>
      <c r="F215" s="125"/>
      <c r="G215" s="176"/>
      <c r="H215" s="125" t="str">
        <f t="shared" si="6"/>
        <v/>
      </c>
      <c r="I215" s="176">
        <f t="shared" si="7"/>
        <v>0</v>
      </c>
    </row>
    <row r="216" spans="2:9">
      <c r="B216" s="131"/>
      <c r="C216" s="125"/>
      <c r="D216" s="125"/>
      <c r="E216" s="125"/>
      <c r="F216" s="125"/>
      <c r="G216" s="176"/>
      <c r="H216" s="125" t="str">
        <f t="shared" si="6"/>
        <v/>
      </c>
      <c r="I216" s="176">
        <f t="shared" si="7"/>
        <v>0</v>
      </c>
    </row>
    <row r="217" spans="2:9">
      <c r="B217" s="131"/>
      <c r="C217" s="125"/>
      <c r="D217" s="125"/>
      <c r="E217" s="125"/>
      <c r="F217" s="125"/>
      <c r="G217" s="176"/>
      <c r="H217" s="125" t="str">
        <f t="shared" si="6"/>
        <v/>
      </c>
      <c r="I217" s="176">
        <f t="shared" si="7"/>
        <v>0</v>
      </c>
    </row>
    <row r="218" spans="2:9">
      <c r="B218" s="131"/>
      <c r="C218" s="125"/>
      <c r="D218" s="125"/>
      <c r="E218" s="125"/>
      <c r="F218" s="125"/>
      <c r="G218" s="176"/>
      <c r="H218" s="125" t="str">
        <f t="shared" si="6"/>
        <v/>
      </c>
      <c r="I218" s="176">
        <f t="shared" si="7"/>
        <v>0</v>
      </c>
    </row>
    <row r="219" spans="2:9">
      <c r="B219" s="131"/>
      <c r="C219" s="125"/>
      <c r="D219" s="125"/>
      <c r="E219" s="125"/>
      <c r="F219" s="125"/>
      <c r="G219" s="176"/>
      <c r="H219" s="125" t="str">
        <f t="shared" si="6"/>
        <v/>
      </c>
      <c r="I219" s="176">
        <f t="shared" si="7"/>
        <v>0</v>
      </c>
    </row>
    <row r="220" spans="2:9">
      <c r="B220" s="131"/>
      <c r="C220" s="125"/>
      <c r="D220" s="125"/>
      <c r="E220" s="125"/>
      <c r="F220" s="125"/>
      <c r="G220" s="176"/>
      <c r="H220" s="125" t="str">
        <f t="shared" si="6"/>
        <v/>
      </c>
      <c r="I220" s="176">
        <f t="shared" si="7"/>
        <v>0</v>
      </c>
    </row>
    <row r="221" spans="2:9">
      <c r="B221" s="131"/>
      <c r="C221" s="125"/>
      <c r="D221" s="125"/>
      <c r="E221" s="125"/>
      <c r="F221" s="125"/>
      <c r="G221" s="176"/>
      <c r="H221" s="125" t="str">
        <f t="shared" si="6"/>
        <v/>
      </c>
      <c r="I221" s="176">
        <f t="shared" si="7"/>
        <v>0</v>
      </c>
    </row>
    <row r="222" spans="2:9">
      <c r="B222" s="131"/>
      <c r="C222" s="125"/>
      <c r="D222" s="125"/>
      <c r="E222" s="125"/>
      <c r="F222" s="125"/>
      <c r="G222" s="176"/>
      <c r="H222" s="125" t="str">
        <f t="shared" si="6"/>
        <v/>
      </c>
      <c r="I222" s="176">
        <f t="shared" si="7"/>
        <v>0</v>
      </c>
    </row>
    <row r="223" spans="2:9">
      <c r="B223" s="131"/>
      <c r="C223" s="125"/>
      <c r="D223" s="125"/>
      <c r="E223" s="125"/>
      <c r="F223" s="125"/>
      <c r="G223" s="176"/>
      <c r="H223" s="125" t="str">
        <f t="shared" si="6"/>
        <v/>
      </c>
      <c r="I223" s="176">
        <f t="shared" si="7"/>
        <v>0</v>
      </c>
    </row>
    <row r="224" spans="2:9">
      <c r="B224" s="131"/>
      <c r="C224" s="125"/>
      <c r="D224" s="125"/>
      <c r="E224" s="125"/>
      <c r="F224" s="125"/>
      <c r="G224" s="176"/>
      <c r="H224" s="125" t="str">
        <f t="shared" si="6"/>
        <v/>
      </c>
      <c r="I224" s="176">
        <f t="shared" si="7"/>
        <v>0</v>
      </c>
    </row>
    <row r="225" spans="2:9">
      <c r="B225" s="131"/>
      <c r="C225" s="125"/>
      <c r="D225" s="125"/>
      <c r="E225" s="125"/>
      <c r="F225" s="125"/>
      <c r="G225" s="176"/>
      <c r="H225" s="125" t="str">
        <f t="shared" si="6"/>
        <v/>
      </c>
      <c r="I225" s="176">
        <f t="shared" si="7"/>
        <v>0</v>
      </c>
    </row>
    <row r="226" spans="2:9">
      <c r="B226" s="131"/>
      <c r="C226" s="125"/>
      <c r="D226" s="125"/>
      <c r="E226" s="125"/>
      <c r="F226" s="125"/>
      <c r="G226" s="176"/>
      <c r="H226" s="125" t="str">
        <f t="shared" si="6"/>
        <v/>
      </c>
      <c r="I226" s="176">
        <f t="shared" si="7"/>
        <v>0</v>
      </c>
    </row>
    <row r="227" spans="2:9">
      <c r="B227" s="131"/>
      <c r="C227" s="125"/>
      <c r="D227" s="125"/>
      <c r="E227" s="125"/>
      <c r="F227" s="125"/>
      <c r="G227" s="176"/>
      <c r="H227" s="125" t="str">
        <f t="shared" si="6"/>
        <v/>
      </c>
      <c r="I227" s="176">
        <f t="shared" si="7"/>
        <v>0</v>
      </c>
    </row>
    <row r="228" spans="2:9">
      <c r="B228" s="131"/>
      <c r="C228" s="125"/>
      <c r="D228" s="125"/>
      <c r="E228" s="125"/>
      <c r="F228" s="125"/>
      <c r="G228" s="176"/>
      <c r="H228" s="125" t="str">
        <f t="shared" si="6"/>
        <v/>
      </c>
      <c r="I228" s="176">
        <f t="shared" si="7"/>
        <v>0</v>
      </c>
    </row>
    <row r="229" spans="2:9">
      <c r="B229" s="131"/>
      <c r="C229" s="125"/>
      <c r="D229" s="125"/>
      <c r="E229" s="125"/>
      <c r="F229" s="125"/>
      <c r="G229" s="176"/>
      <c r="H229" s="125" t="str">
        <f t="shared" si="6"/>
        <v/>
      </c>
      <c r="I229" s="176">
        <f t="shared" si="7"/>
        <v>0</v>
      </c>
    </row>
    <row r="230" spans="2:9">
      <c r="B230" s="131"/>
      <c r="C230" s="125"/>
      <c r="D230" s="125"/>
      <c r="E230" s="125"/>
      <c r="F230" s="125"/>
      <c r="G230" s="176"/>
      <c r="H230" s="125" t="str">
        <f t="shared" si="6"/>
        <v/>
      </c>
      <c r="I230" s="176">
        <f t="shared" si="7"/>
        <v>0</v>
      </c>
    </row>
    <row r="231" spans="2:9">
      <c r="B231" s="131"/>
      <c r="C231" s="125"/>
      <c r="D231" s="125"/>
      <c r="E231" s="125"/>
      <c r="F231" s="125"/>
      <c r="G231" s="176"/>
      <c r="H231" s="125" t="str">
        <f t="shared" si="6"/>
        <v/>
      </c>
      <c r="I231" s="176">
        <f t="shared" si="7"/>
        <v>0</v>
      </c>
    </row>
    <row r="232" spans="2:9">
      <c r="B232" s="131"/>
      <c r="C232" s="125"/>
      <c r="D232" s="125"/>
      <c r="E232" s="125"/>
      <c r="F232" s="125"/>
      <c r="G232" s="176"/>
      <c r="H232" s="125" t="str">
        <f t="shared" si="6"/>
        <v/>
      </c>
      <c r="I232" s="176">
        <f t="shared" si="7"/>
        <v>0</v>
      </c>
    </row>
    <row r="233" spans="2:9">
      <c r="B233" s="131"/>
      <c r="C233" s="125"/>
      <c r="D233" s="125"/>
      <c r="E233" s="125"/>
      <c r="F233" s="125"/>
      <c r="G233" s="176"/>
      <c r="H233" s="125" t="str">
        <f t="shared" si="6"/>
        <v/>
      </c>
      <c r="I233" s="176">
        <f t="shared" si="7"/>
        <v>0</v>
      </c>
    </row>
    <row r="234" spans="2:9">
      <c r="B234" s="131"/>
      <c r="C234" s="125"/>
      <c r="D234" s="125"/>
      <c r="E234" s="125"/>
      <c r="F234" s="125"/>
      <c r="G234" s="176"/>
      <c r="H234" s="125" t="str">
        <f t="shared" si="6"/>
        <v/>
      </c>
      <c r="I234" s="176">
        <f t="shared" si="7"/>
        <v>0</v>
      </c>
    </row>
    <row r="235" spans="2:9">
      <c r="B235" s="131"/>
      <c r="C235" s="125"/>
      <c r="D235" s="125"/>
      <c r="E235" s="125"/>
      <c r="F235" s="125"/>
      <c r="G235" s="176"/>
      <c r="H235" s="125" t="str">
        <f t="shared" si="6"/>
        <v/>
      </c>
      <c r="I235" s="176">
        <f t="shared" si="7"/>
        <v>0</v>
      </c>
    </row>
    <row r="236" spans="2:9">
      <c r="B236" s="131"/>
      <c r="C236" s="125"/>
      <c r="D236" s="125"/>
      <c r="E236" s="125"/>
      <c r="F236" s="125"/>
      <c r="G236" s="176"/>
      <c r="H236" s="125" t="str">
        <f t="shared" si="6"/>
        <v/>
      </c>
      <c r="I236" s="176">
        <f t="shared" si="7"/>
        <v>0</v>
      </c>
    </row>
    <row r="237" spans="2:9">
      <c r="B237" s="131"/>
      <c r="C237" s="125"/>
      <c r="D237" s="125"/>
      <c r="E237" s="125"/>
      <c r="F237" s="125"/>
      <c r="G237" s="176"/>
      <c r="H237" s="125" t="str">
        <f t="shared" si="6"/>
        <v/>
      </c>
      <c r="I237" s="176">
        <f t="shared" si="7"/>
        <v>0</v>
      </c>
    </row>
    <row r="238" spans="2:9">
      <c r="B238" s="131"/>
      <c r="C238" s="125"/>
      <c r="D238" s="125"/>
      <c r="E238" s="125"/>
      <c r="F238" s="125"/>
      <c r="G238" s="176"/>
      <c r="H238" s="125" t="str">
        <f t="shared" si="6"/>
        <v/>
      </c>
      <c r="I238" s="176">
        <f t="shared" si="7"/>
        <v>0</v>
      </c>
    </row>
    <row r="239" spans="2:9">
      <c r="B239" s="131"/>
      <c r="C239" s="125"/>
      <c r="D239" s="125"/>
      <c r="E239" s="125"/>
      <c r="F239" s="125"/>
      <c r="G239" s="176"/>
      <c r="H239" s="125" t="str">
        <f t="shared" si="6"/>
        <v/>
      </c>
      <c r="I239" s="176">
        <f t="shared" si="7"/>
        <v>0</v>
      </c>
    </row>
    <row r="240" spans="2:9">
      <c r="B240" s="131"/>
      <c r="C240" s="125"/>
      <c r="D240" s="125"/>
      <c r="E240" s="125"/>
      <c r="F240" s="125"/>
      <c r="G240" s="176"/>
      <c r="H240" s="125" t="str">
        <f t="shared" si="6"/>
        <v/>
      </c>
      <c r="I240" s="176">
        <f t="shared" si="7"/>
        <v>0</v>
      </c>
    </row>
    <row r="241" spans="2:9">
      <c r="B241" s="131"/>
      <c r="C241" s="125"/>
      <c r="D241" s="125"/>
      <c r="E241" s="125"/>
      <c r="F241" s="125"/>
      <c r="G241" s="176"/>
      <c r="H241" s="125" t="str">
        <f t="shared" si="6"/>
        <v/>
      </c>
      <c r="I241" s="176">
        <f t="shared" si="7"/>
        <v>0</v>
      </c>
    </row>
    <row r="242" spans="2:9">
      <c r="B242" s="131"/>
      <c r="C242" s="125"/>
      <c r="D242" s="125"/>
      <c r="E242" s="125"/>
      <c r="F242" s="125"/>
      <c r="G242" s="176"/>
      <c r="H242" s="125" t="str">
        <f t="shared" si="6"/>
        <v/>
      </c>
      <c r="I242" s="176">
        <f t="shared" si="7"/>
        <v>0</v>
      </c>
    </row>
    <row r="243" spans="2:9">
      <c r="B243" s="131"/>
      <c r="C243" s="125"/>
      <c r="D243" s="125"/>
      <c r="E243" s="125"/>
      <c r="F243" s="125"/>
      <c r="G243" s="176"/>
      <c r="H243" s="125" t="str">
        <f t="shared" si="6"/>
        <v/>
      </c>
      <c r="I243" s="176">
        <f t="shared" si="7"/>
        <v>0</v>
      </c>
    </row>
    <row r="244" spans="2:9">
      <c r="B244" s="131"/>
      <c r="C244" s="125"/>
      <c r="D244" s="125"/>
      <c r="E244" s="125"/>
      <c r="F244" s="125"/>
      <c r="G244" s="176"/>
      <c r="H244" s="125" t="str">
        <f t="shared" si="6"/>
        <v/>
      </c>
      <c r="I244" s="176">
        <f t="shared" si="7"/>
        <v>0</v>
      </c>
    </row>
    <row r="245" spans="2:9">
      <c r="B245" s="131"/>
      <c r="C245" s="125"/>
      <c r="D245" s="125"/>
      <c r="E245" s="125"/>
      <c r="F245" s="125"/>
      <c r="G245" s="176"/>
      <c r="H245" s="125" t="str">
        <f t="shared" si="6"/>
        <v/>
      </c>
      <c r="I245" s="176">
        <f t="shared" si="7"/>
        <v>0</v>
      </c>
    </row>
    <row r="246" spans="2:9">
      <c r="B246" s="131"/>
      <c r="C246" s="125"/>
      <c r="D246" s="125"/>
      <c r="E246" s="125"/>
      <c r="F246" s="125"/>
      <c r="G246" s="176"/>
      <c r="H246" s="125" t="str">
        <f t="shared" si="6"/>
        <v/>
      </c>
      <c r="I246" s="176">
        <f t="shared" si="7"/>
        <v>0</v>
      </c>
    </row>
    <row r="247" spans="2:9">
      <c r="B247" s="131"/>
      <c r="C247" s="125"/>
      <c r="D247" s="125"/>
      <c r="E247" s="125"/>
      <c r="F247" s="125"/>
      <c r="G247" s="176"/>
      <c r="H247" s="125" t="str">
        <f t="shared" si="6"/>
        <v/>
      </c>
      <c r="I247" s="176">
        <f t="shared" si="7"/>
        <v>0</v>
      </c>
    </row>
    <row r="248" spans="2:9">
      <c r="B248" s="131"/>
      <c r="C248" s="125"/>
      <c r="D248" s="125"/>
      <c r="E248" s="125"/>
      <c r="F248" s="125"/>
      <c r="G248" s="176"/>
      <c r="H248" s="125" t="str">
        <f t="shared" si="6"/>
        <v/>
      </c>
      <c r="I248" s="176">
        <f t="shared" si="7"/>
        <v>0</v>
      </c>
    </row>
    <row r="249" spans="2:9">
      <c r="B249" s="131"/>
      <c r="C249" s="125"/>
      <c r="D249" s="125"/>
      <c r="E249" s="125"/>
      <c r="F249" s="125"/>
      <c r="G249" s="176"/>
      <c r="H249" s="125" t="str">
        <f t="shared" si="6"/>
        <v/>
      </c>
      <c r="I249" s="176">
        <f t="shared" si="7"/>
        <v>0</v>
      </c>
    </row>
    <row r="250" spans="2:9">
      <c r="B250" s="131"/>
      <c r="C250" s="125"/>
      <c r="D250" s="125"/>
      <c r="E250" s="125"/>
      <c r="F250" s="125"/>
      <c r="G250" s="176"/>
      <c r="H250" s="125" t="str">
        <f t="shared" si="6"/>
        <v/>
      </c>
      <c r="I250" s="176">
        <f t="shared" si="7"/>
        <v>0</v>
      </c>
    </row>
    <row r="251" spans="2:9">
      <c r="B251" s="131"/>
      <c r="C251" s="125"/>
      <c r="D251" s="125"/>
      <c r="E251" s="125"/>
      <c r="F251" s="125"/>
      <c r="G251" s="176"/>
      <c r="H251" s="125" t="str">
        <f t="shared" si="6"/>
        <v/>
      </c>
      <c r="I251" s="176">
        <f t="shared" si="7"/>
        <v>0</v>
      </c>
    </row>
    <row r="252" spans="2:9">
      <c r="B252" s="131"/>
      <c r="C252" s="125"/>
      <c r="D252" s="125"/>
      <c r="E252" s="125"/>
      <c r="F252" s="125"/>
      <c r="G252" s="176"/>
      <c r="H252" s="125" t="str">
        <f t="shared" si="6"/>
        <v/>
      </c>
      <c r="I252" s="176">
        <f t="shared" si="7"/>
        <v>0</v>
      </c>
    </row>
    <row r="253" spans="2:9">
      <c r="B253" s="131"/>
      <c r="C253" s="125"/>
      <c r="D253" s="125"/>
      <c r="E253" s="125"/>
      <c r="F253" s="125"/>
      <c r="G253" s="176"/>
      <c r="H253" s="125" t="str">
        <f t="shared" si="6"/>
        <v/>
      </c>
      <c r="I253" s="176">
        <f t="shared" si="7"/>
        <v>0</v>
      </c>
    </row>
    <row r="254" spans="2:9">
      <c r="B254" s="131"/>
      <c r="C254" s="125"/>
      <c r="D254" s="125"/>
      <c r="E254" s="125"/>
      <c r="F254" s="125"/>
      <c r="G254" s="176"/>
      <c r="H254" s="125" t="str">
        <f t="shared" si="6"/>
        <v/>
      </c>
      <c r="I254" s="176">
        <f t="shared" si="7"/>
        <v>0</v>
      </c>
    </row>
    <row r="255" spans="2:9">
      <c r="B255" s="131"/>
      <c r="C255" s="125"/>
      <c r="D255" s="125"/>
      <c r="E255" s="125"/>
      <c r="F255" s="125"/>
      <c r="G255" s="176"/>
      <c r="H255" s="125" t="str">
        <f t="shared" si="6"/>
        <v/>
      </c>
      <c r="I255" s="176">
        <f t="shared" si="7"/>
        <v>0</v>
      </c>
    </row>
    <row r="256" spans="2:9">
      <c r="B256" s="131"/>
      <c r="C256" s="125"/>
      <c r="D256" s="125"/>
      <c r="E256" s="125"/>
      <c r="F256" s="125"/>
      <c r="G256" s="176"/>
      <c r="H256" s="125" t="str">
        <f t="shared" si="6"/>
        <v/>
      </c>
      <c r="I256" s="176">
        <f t="shared" si="7"/>
        <v>0</v>
      </c>
    </row>
    <row r="257" spans="2:9">
      <c r="B257" s="131"/>
      <c r="C257" s="125"/>
      <c r="D257" s="125"/>
      <c r="E257" s="125"/>
      <c r="F257" s="125"/>
      <c r="G257" s="176"/>
      <c r="H257" s="125" t="str">
        <f t="shared" si="6"/>
        <v/>
      </c>
      <c r="I257" s="176">
        <f t="shared" si="7"/>
        <v>0</v>
      </c>
    </row>
    <row r="258" spans="2:9">
      <c r="B258" s="131"/>
      <c r="C258" s="125"/>
      <c r="D258" s="125"/>
      <c r="E258" s="125"/>
      <c r="F258" s="125"/>
      <c r="G258" s="176"/>
      <c r="H258" s="125" t="str">
        <f t="shared" si="6"/>
        <v/>
      </c>
      <c r="I258" s="176">
        <f t="shared" si="7"/>
        <v>0</v>
      </c>
    </row>
    <row r="259" spans="2:9">
      <c r="B259" s="131"/>
      <c r="C259" s="125"/>
      <c r="D259" s="125"/>
      <c r="E259" s="125"/>
      <c r="F259" s="125"/>
      <c r="G259" s="176"/>
      <c r="H259" s="125" t="str">
        <f t="shared" si="6"/>
        <v/>
      </c>
      <c r="I259" s="176">
        <f t="shared" si="7"/>
        <v>0</v>
      </c>
    </row>
    <row r="260" spans="2:9">
      <c r="B260" s="131"/>
      <c r="C260" s="125"/>
      <c r="D260" s="125"/>
      <c r="E260" s="125"/>
      <c r="F260" s="125"/>
      <c r="G260" s="176"/>
      <c r="H260" s="125" t="str">
        <f t="shared" si="6"/>
        <v/>
      </c>
      <c r="I260" s="176">
        <f t="shared" si="7"/>
        <v>0</v>
      </c>
    </row>
    <row r="261" spans="2:9">
      <c r="B261" s="131"/>
      <c r="C261" s="125"/>
      <c r="D261" s="125"/>
      <c r="E261" s="125"/>
      <c r="F261" s="125"/>
      <c r="G261" s="176"/>
      <c r="H261" s="125" t="str">
        <f t="shared" si="6"/>
        <v/>
      </c>
      <c r="I261" s="176">
        <f t="shared" si="7"/>
        <v>0</v>
      </c>
    </row>
    <row r="262" spans="2:9">
      <c r="B262" s="131"/>
      <c r="C262" s="125"/>
      <c r="D262" s="125"/>
      <c r="E262" s="125"/>
      <c r="F262" s="125"/>
      <c r="G262" s="176"/>
      <c r="H262" s="125" t="str">
        <f t="shared" si="6"/>
        <v/>
      </c>
      <c r="I262" s="176">
        <f t="shared" si="7"/>
        <v>0</v>
      </c>
    </row>
    <row r="263" spans="2:9">
      <c r="B263" s="131"/>
      <c r="C263" s="125"/>
      <c r="D263" s="125"/>
      <c r="E263" s="125"/>
      <c r="F263" s="125"/>
      <c r="G263" s="176"/>
      <c r="H263" s="125" t="str">
        <f t="shared" ref="H263:H326" si="8">IF(ISBLANK(C263),"",IF(C263&lt;F263,D263-E263,E263-D263))</f>
        <v/>
      </c>
      <c r="I263" s="176">
        <f t="shared" ref="I263:I326" si="9">IF(ISERR(H263),1,0)</f>
        <v>0</v>
      </c>
    </row>
    <row r="264" spans="2:9">
      <c r="B264" s="131"/>
      <c r="C264" s="125"/>
      <c r="D264" s="125"/>
      <c r="E264" s="125"/>
      <c r="F264" s="125"/>
      <c r="G264" s="176"/>
      <c r="H264" s="125" t="str">
        <f t="shared" si="8"/>
        <v/>
      </c>
      <c r="I264" s="176">
        <f t="shared" si="9"/>
        <v>0</v>
      </c>
    </row>
    <row r="265" spans="2:9">
      <c r="B265" s="131"/>
      <c r="C265" s="125"/>
      <c r="D265" s="125"/>
      <c r="E265" s="125"/>
      <c r="F265" s="125"/>
      <c r="G265" s="176"/>
      <c r="H265" s="125" t="str">
        <f t="shared" si="8"/>
        <v/>
      </c>
      <c r="I265" s="176">
        <f t="shared" si="9"/>
        <v>0</v>
      </c>
    </row>
    <row r="266" spans="2:9">
      <c r="B266" s="131"/>
      <c r="C266" s="125"/>
      <c r="D266" s="125"/>
      <c r="E266" s="125"/>
      <c r="F266" s="125"/>
      <c r="G266" s="176"/>
      <c r="H266" s="125" t="str">
        <f t="shared" si="8"/>
        <v/>
      </c>
      <c r="I266" s="176">
        <f t="shared" si="9"/>
        <v>0</v>
      </c>
    </row>
    <row r="267" spans="2:9">
      <c r="B267" s="131"/>
      <c r="C267" s="125"/>
      <c r="D267" s="125"/>
      <c r="E267" s="125"/>
      <c r="F267" s="125"/>
      <c r="G267" s="176"/>
      <c r="H267" s="125" t="str">
        <f t="shared" si="8"/>
        <v/>
      </c>
      <c r="I267" s="176">
        <f t="shared" si="9"/>
        <v>0</v>
      </c>
    </row>
    <row r="268" spans="2:9">
      <c r="B268" s="131"/>
      <c r="C268" s="125"/>
      <c r="D268" s="125"/>
      <c r="E268" s="125"/>
      <c r="F268" s="125"/>
      <c r="G268" s="176"/>
      <c r="H268" s="125" t="str">
        <f t="shared" si="8"/>
        <v/>
      </c>
      <c r="I268" s="176">
        <f t="shared" si="9"/>
        <v>0</v>
      </c>
    </row>
    <row r="269" spans="2:9">
      <c r="B269" s="131"/>
      <c r="C269" s="125"/>
      <c r="D269" s="125"/>
      <c r="E269" s="125"/>
      <c r="F269" s="125"/>
      <c r="G269" s="176"/>
      <c r="H269" s="125" t="str">
        <f t="shared" si="8"/>
        <v/>
      </c>
      <c r="I269" s="176">
        <f t="shared" si="9"/>
        <v>0</v>
      </c>
    </row>
    <row r="270" spans="2:9">
      <c r="B270" s="131"/>
      <c r="C270" s="125"/>
      <c r="D270" s="125"/>
      <c r="E270" s="125"/>
      <c r="F270" s="125"/>
      <c r="G270" s="176"/>
      <c r="H270" s="125" t="str">
        <f t="shared" si="8"/>
        <v/>
      </c>
      <c r="I270" s="176">
        <f t="shared" si="9"/>
        <v>0</v>
      </c>
    </row>
    <row r="271" spans="2:9">
      <c r="B271" s="131"/>
      <c r="C271" s="125"/>
      <c r="D271" s="125"/>
      <c r="E271" s="125"/>
      <c r="F271" s="125"/>
      <c r="G271" s="176"/>
      <c r="H271" s="125" t="str">
        <f t="shared" si="8"/>
        <v/>
      </c>
      <c r="I271" s="176">
        <f t="shared" si="9"/>
        <v>0</v>
      </c>
    </row>
    <row r="272" spans="2:9">
      <c r="B272" s="131"/>
      <c r="C272" s="125"/>
      <c r="D272" s="125"/>
      <c r="E272" s="125"/>
      <c r="F272" s="125"/>
      <c r="G272" s="176"/>
      <c r="H272" s="125" t="str">
        <f t="shared" si="8"/>
        <v/>
      </c>
      <c r="I272" s="176">
        <f t="shared" si="9"/>
        <v>0</v>
      </c>
    </row>
    <row r="273" spans="2:9">
      <c r="B273" s="131"/>
      <c r="C273" s="125"/>
      <c r="D273" s="125"/>
      <c r="E273" s="125"/>
      <c r="F273" s="125"/>
      <c r="G273" s="176"/>
      <c r="H273" s="125" t="str">
        <f t="shared" si="8"/>
        <v/>
      </c>
      <c r="I273" s="176">
        <f t="shared" si="9"/>
        <v>0</v>
      </c>
    </row>
    <row r="274" spans="2:9">
      <c r="B274" s="131"/>
      <c r="C274" s="125"/>
      <c r="D274" s="125"/>
      <c r="E274" s="125"/>
      <c r="F274" s="125"/>
      <c r="G274" s="176"/>
      <c r="H274" s="125" t="str">
        <f t="shared" si="8"/>
        <v/>
      </c>
      <c r="I274" s="176">
        <f t="shared" si="9"/>
        <v>0</v>
      </c>
    </row>
    <row r="275" spans="2:9">
      <c r="B275" s="131"/>
      <c r="C275" s="125"/>
      <c r="D275" s="125"/>
      <c r="E275" s="125"/>
      <c r="F275" s="125"/>
      <c r="G275" s="176"/>
      <c r="H275" s="125" t="str">
        <f t="shared" si="8"/>
        <v/>
      </c>
      <c r="I275" s="176">
        <f t="shared" si="9"/>
        <v>0</v>
      </c>
    </row>
    <row r="276" spans="2:9">
      <c r="B276" s="131"/>
      <c r="C276" s="125"/>
      <c r="D276" s="125"/>
      <c r="E276" s="125"/>
      <c r="F276" s="125"/>
      <c r="G276" s="176"/>
      <c r="H276" s="125" t="str">
        <f t="shared" si="8"/>
        <v/>
      </c>
      <c r="I276" s="176">
        <f t="shared" si="9"/>
        <v>0</v>
      </c>
    </row>
    <row r="277" spans="2:9">
      <c r="B277" s="131"/>
      <c r="C277" s="125"/>
      <c r="D277" s="125"/>
      <c r="E277" s="125"/>
      <c r="F277" s="125"/>
      <c r="G277" s="176"/>
      <c r="H277" s="125" t="str">
        <f t="shared" si="8"/>
        <v/>
      </c>
      <c r="I277" s="176">
        <f t="shared" si="9"/>
        <v>0</v>
      </c>
    </row>
    <row r="278" spans="2:9">
      <c r="B278" s="131"/>
      <c r="C278" s="125"/>
      <c r="D278" s="125"/>
      <c r="E278" s="125"/>
      <c r="F278" s="125"/>
      <c r="G278" s="176"/>
      <c r="H278" s="125" t="str">
        <f t="shared" si="8"/>
        <v/>
      </c>
      <c r="I278" s="176">
        <f t="shared" si="9"/>
        <v>0</v>
      </c>
    </row>
    <row r="279" spans="2:9">
      <c r="B279" s="131"/>
      <c r="C279" s="125"/>
      <c r="D279" s="125"/>
      <c r="E279" s="125"/>
      <c r="F279" s="125"/>
      <c r="G279" s="176"/>
      <c r="H279" s="125" t="str">
        <f t="shared" si="8"/>
        <v/>
      </c>
      <c r="I279" s="176">
        <f t="shared" si="9"/>
        <v>0</v>
      </c>
    </row>
    <row r="280" spans="2:9">
      <c r="B280" s="131"/>
      <c r="C280" s="125"/>
      <c r="D280" s="125"/>
      <c r="E280" s="125"/>
      <c r="F280" s="125"/>
      <c r="G280" s="176"/>
      <c r="H280" s="125" t="str">
        <f t="shared" si="8"/>
        <v/>
      </c>
      <c r="I280" s="176">
        <f t="shared" si="9"/>
        <v>0</v>
      </c>
    </row>
    <row r="281" spans="2:9">
      <c r="B281" s="131"/>
      <c r="C281" s="125"/>
      <c r="D281" s="125"/>
      <c r="E281" s="125"/>
      <c r="F281" s="125"/>
      <c r="G281" s="176"/>
      <c r="H281" s="125" t="str">
        <f t="shared" si="8"/>
        <v/>
      </c>
      <c r="I281" s="176">
        <f t="shared" si="9"/>
        <v>0</v>
      </c>
    </row>
    <row r="282" spans="2:9">
      <c r="B282" s="131"/>
      <c r="C282" s="125"/>
      <c r="D282" s="125"/>
      <c r="E282" s="125"/>
      <c r="F282" s="125"/>
      <c r="G282" s="176"/>
      <c r="H282" s="125" t="str">
        <f t="shared" si="8"/>
        <v/>
      </c>
      <c r="I282" s="176">
        <f t="shared" si="9"/>
        <v>0</v>
      </c>
    </row>
    <row r="283" spans="2:9">
      <c r="B283" s="131"/>
      <c r="C283" s="125"/>
      <c r="D283" s="125"/>
      <c r="E283" s="125"/>
      <c r="F283" s="125"/>
      <c r="G283" s="176"/>
      <c r="H283" s="125" t="str">
        <f t="shared" si="8"/>
        <v/>
      </c>
      <c r="I283" s="176">
        <f t="shared" si="9"/>
        <v>0</v>
      </c>
    </row>
    <row r="284" spans="2:9">
      <c r="B284" s="131"/>
      <c r="C284" s="125"/>
      <c r="D284" s="125"/>
      <c r="E284" s="125"/>
      <c r="F284" s="125"/>
      <c r="G284" s="176"/>
      <c r="H284" s="125" t="str">
        <f t="shared" si="8"/>
        <v/>
      </c>
      <c r="I284" s="176">
        <f t="shared" si="9"/>
        <v>0</v>
      </c>
    </row>
    <row r="285" spans="2:9">
      <c r="B285" s="131"/>
      <c r="C285" s="125"/>
      <c r="D285" s="125"/>
      <c r="E285" s="125"/>
      <c r="F285" s="125"/>
      <c r="G285" s="176"/>
      <c r="H285" s="125" t="str">
        <f t="shared" si="8"/>
        <v/>
      </c>
      <c r="I285" s="176">
        <f t="shared" si="9"/>
        <v>0</v>
      </c>
    </row>
    <row r="286" spans="2:9">
      <c r="B286" s="131"/>
      <c r="C286" s="125"/>
      <c r="D286" s="125"/>
      <c r="E286" s="125"/>
      <c r="F286" s="125"/>
      <c r="G286" s="176"/>
      <c r="H286" s="125" t="str">
        <f t="shared" si="8"/>
        <v/>
      </c>
      <c r="I286" s="176">
        <f t="shared" si="9"/>
        <v>0</v>
      </c>
    </row>
    <row r="287" spans="2:9">
      <c r="B287" s="131"/>
      <c r="C287" s="125"/>
      <c r="D287" s="125"/>
      <c r="E287" s="125"/>
      <c r="F287" s="125"/>
      <c r="G287" s="176"/>
      <c r="H287" s="125" t="str">
        <f t="shared" si="8"/>
        <v/>
      </c>
      <c r="I287" s="176">
        <f t="shared" si="9"/>
        <v>0</v>
      </c>
    </row>
    <row r="288" spans="2:9">
      <c r="B288" s="131"/>
      <c r="C288" s="125"/>
      <c r="D288" s="125"/>
      <c r="E288" s="125"/>
      <c r="F288" s="125"/>
      <c r="G288" s="176"/>
      <c r="H288" s="125" t="str">
        <f t="shared" si="8"/>
        <v/>
      </c>
      <c r="I288" s="176">
        <f t="shared" si="9"/>
        <v>0</v>
      </c>
    </row>
    <row r="289" spans="2:9">
      <c r="B289" s="131"/>
      <c r="C289" s="125"/>
      <c r="D289" s="125"/>
      <c r="E289" s="125"/>
      <c r="F289" s="125"/>
      <c r="G289" s="176"/>
      <c r="H289" s="125" t="str">
        <f t="shared" si="8"/>
        <v/>
      </c>
      <c r="I289" s="176">
        <f t="shared" si="9"/>
        <v>0</v>
      </c>
    </row>
    <row r="290" spans="2:9">
      <c r="B290" s="131"/>
      <c r="C290" s="125"/>
      <c r="D290" s="125"/>
      <c r="E290" s="125"/>
      <c r="F290" s="125"/>
      <c r="G290" s="176"/>
      <c r="H290" s="125" t="str">
        <f t="shared" si="8"/>
        <v/>
      </c>
      <c r="I290" s="176">
        <f t="shared" si="9"/>
        <v>0</v>
      </c>
    </row>
    <row r="291" spans="2:9">
      <c r="B291" s="131"/>
      <c r="C291" s="125"/>
      <c r="D291" s="125"/>
      <c r="E291" s="125"/>
      <c r="F291" s="125"/>
      <c r="G291" s="176"/>
      <c r="H291" s="125" t="str">
        <f t="shared" si="8"/>
        <v/>
      </c>
      <c r="I291" s="176">
        <f t="shared" si="9"/>
        <v>0</v>
      </c>
    </row>
    <row r="292" spans="2:9">
      <c r="B292" s="131"/>
      <c r="C292" s="125"/>
      <c r="D292" s="125"/>
      <c r="E292" s="125"/>
      <c r="F292" s="125"/>
      <c r="G292" s="176"/>
      <c r="H292" s="125" t="str">
        <f t="shared" si="8"/>
        <v/>
      </c>
      <c r="I292" s="176">
        <f t="shared" si="9"/>
        <v>0</v>
      </c>
    </row>
    <row r="293" spans="2:9">
      <c r="B293" s="131"/>
      <c r="C293" s="125"/>
      <c r="D293" s="125"/>
      <c r="E293" s="125"/>
      <c r="F293" s="125"/>
      <c r="G293" s="176"/>
      <c r="H293" s="125" t="str">
        <f t="shared" si="8"/>
        <v/>
      </c>
      <c r="I293" s="176">
        <f t="shared" si="9"/>
        <v>0</v>
      </c>
    </row>
    <row r="294" spans="2:9">
      <c r="B294" s="131"/>
      <c r="C294" s="125"/>
      <c r="D294" s="125"/>
      <c r="E294" s="125"/>
      <c r="F294" s="125"/>
      <c r="G294" s="176"/>
      <c r="H294" s="125" t="str">
        <f t="shared" si="8"/>
        <v/>
      </c>
      <c r="I294" s="176">
        <f t="shared" si="9"/>
        <v>0</v>
      </c>
    </row>
    <row r="295" spans="2:9">
      <c r="B295" s="131"/>
      <c r="C295" s="125"/>
      <c r="D295" s="125"/>
      <c r="E295" s="125"/>
      <c r="F295" s="125"/>
      <c r="G295" s="176"/>
      <c r="H295" s="125" t="str">
        <f t="shared" si="8"/>
        <v/>
      </c>
      <c r="I295" s="176">
        <f t="shared" si="9"/>
        <v>0</v>
      </c>
    </row>
    <row r="296" spans="2:9">
      <c r="B296" s="131"/>
      <c r="C296" s="125"/>
      <c r="D296" s="125"/>
      <c r="E296" s="125"/>
      <c r="F296" s="125"/>
      <c r="G296" s="176"/>
      <c r="H296" s="125" t="str">
        <f t="shared" si="8"/>
        <v/>
      </c>
      <c r="I296" s="176">
        <f t="shared" si="9"/>
        <v>0</v>
      </c>
    </row>
    <row r="297" spans="2:9">
      <c r="B297" s="131"/>
      <c r="C297" s="125"/>
      <c r="D297" s="125"/>
      <c r="E297" s="125"/>
      <c r="F297" s="125"/>
      <c r="G297" s="176"/>
      <c r="H297" s="125" t="str">
        <f t="shared" si="8"/>
        <v/>
      </c>
      <c r="I297" s="176">
        <f t="shared" si="9"/>
        <v>0</v>
      </c>
    </row>
    <row r="298" spans="2:9">
      <c r="B298" s="131"/>
      <c r="C298" s="125"/>
      <c r="D298" s="125"/>
      <c r="E298" s="125"/>
      <c r="F298" s="125"/>
      <c r="G298" s="176"/>
      <c r="H298" s="125" t="str">
        <f t="shared" si="8"/>
        <v/>
      </c>
      <c r="I298" s="176">
        <f t="shared" si="9"/>
        <v>0</v>
      </c>
    </row>
    <row r="299" spans="2:9">
      <c r="B299" s="131"/>
      <c r="C299" s="125"/>
      <c r="D299" s="125"/>
      <c r="E299" s="125"/>
      <c r="F299" s="125"/>
      <c r="G299" s="176"/>
      <c r="H299" s="125" t="str">
        <f t="shared" si="8"/>
        <v/>
      </c>
      <c r="I299" s="176">
        <f t="shared" si="9"/>
        <v>0</v>
      </c>
    </row>
    <row r="300" spans="2:9">
      <c r="B300" s="131"/>
      <c r="C300" s="125"/>
      <c r="D300" s="125"/>
      <c r="E300" s="125"/>
      <c r="F300" s="125"/>
      <c r="G300" s="176"/>
      <c r="H300" s="125" t="str">
        <f t="shared" si="8"/>
        <v/>
      </c>
      <c r="I300" s="176">
        <f t="shared" si="9"/>
        <v>0</v>
      </c>
    </row>
    <row r="301" spans="2:9">
      <c r="B301" s="131"/>
      <c r="C301" s="125"/>
      <c r="D301" s="125"/>
      <c r="E301" s="125"/>
      <c r="F301" s="125"/>
      <c r="G301" s="176"/>
      <c r="H301" s="125" t="str">
        <f t="shared" si="8"/>
        <v/>
      </c>
      <c r="I301" s="176">
        <f t="shared" si="9"/>
        <v>0</v>
      </c>
    </row>
    <row r="302" spans="2:9">
      <c r="B302" s="131"/>
      <c r="C302" s="125"/>
      <c r="D302" s="125"/>
      <c r="E302" s="125"/>
      <c r="F302" s="125"/>
      <c r="G302" s="176"/>
      <c r="H302" s="125" t="str">
        <f t="shared" si="8"/>
        <v/>
      </c>
      <c r="I302" s="176">
        <f t="shared" si="9"/>
        <v>0</v>
      </c>
    </row>
    <row r="303" spans="2:9">
      <c r="B303" s="131"/>
      <c r="C303" s="125"/>
      <c r="D303" s="125"/>
      <c r="E303" s="125"/>
      <c r="F303" s="125"/>
      <c r="G303" s="176"/>
      <c r="H303" s="125" t="str">
        <f t="shared" si="8"/>
        <v/>
      </c>
      <c r="I303" s="176">
        <f t="shared" si="9"/>
        <v>0</v>
      </c>
    </row>
    <row r="304" spans="2:9">
      <c r="B304" s="131"/>
      <c r="C304" s="125"/>
      <c r="D304" s="125"/>
      <c r="E304" s="125"/>
      <c r="F304" s="125"/>
      <c r="G304" s="176"/>
      <c r="H304" s="125" t="str">
        <f t="shared" si="8"/>
        <v/>
      </c>
      <c r="I304" s="176">
        <f t="shared" si="9"/>
        <v>0</v>
      </c>
    </row>
    <row r="305" spans="2:9">
      <c r="B305" s="131"/>
      <c r="C305" s="125"/>
      <c r="D305" s="125"/>
      <c r="E305" s="125"/>
      <c r="F305" s="125"/>
      <c r="G305" s="176"/>
      <c r="H305" s="125" t="str">
        <f t="shared" si="8"/>
        <v/>
      </c>
      <c r="I305" s="176">
        <f t="shared" si="9"/>
        <v>0</v>
      </c>
    </row>
    <row r="306" spans="2:9">
      <c r="B306" s="131"/>
      <c r="C306" s="125"/>
      <c r="D306" s="125"/>
      <c r="E306" s="125"/>
      <c r="F306" s="125"/>
      <c r="G306" s="176"/>
      <c r="H306" s="125" t="str">
        <f t="shared" si="8"/>
        <v/>
      </c>
      <c r="I306" s="176">
        <f t="shared" si="9"/>
        <v>0</v>
      </c>
    </row>
    <row r="307" spans="2:9">
      <c r="B307" s="131"/>
      <c r="C307" s="125"/>
      <c r="D307" s="125"/>
      <c r="E307" s="125"/>
      <c r="F307" s="125"/>
      <c r="G307" s="176"/>
      <c r="H307" s="125" t="str">
        <f t="shared" si="8"/>
        <v/>
      </c>
      <c r="I307" s="176">
        <f t="shared" si="9"/>
        <v>0</v>
      </c>
    </row>
    <row r="308" spans="2:9">
      <c r="B308" s="131"/>
      <c r="C308" s="125"/>
      <c r="D308" s="125"/>
      <c r="E308" s="125"/>
      <c r="F308" s="125"/>
      <c r="G308" s="176"/>
      <c r="H308" s="125" t="str">
        <f t="shared" si="8"/>
        <v/>
      </c>
      <c r="I308" s="176">
        <f t="shared" si="9"/>
        <v>0</v>
      </c>
    </row>
    <row r="309" spans="2:9">
      <c r="B309" s="131"/>
      <c r="C309" s="125"/>
      <c r="D309" s="125"/>
      <c r="E309" s="125"/>
      <c r="F309" s="125"/>
      <c r="G309" s="176"/>
      <c r="H309" s="125" t="str">
        <f t="shared" si="8"/>
        <v/>
      </c>
      <c r="I309" s="176">
        <f t="shared" si="9"/>
        <v>0</v>
      </c>
    </row>
    <row r="310" spans="2:9">
      <c r="B310" s="131"/>
      <c r="C310" s="125"/>
      <c r="D310" s="125"/>
      <c r="E310" s="125"/>
      <c r="F310" s="125"/>
      <c r="G310" s="176"/>
      <c r="H310" s="125" t="str">
        <f t="shared" si="8"/>
        <v/>
      </c>
      <c r="I310" s="176">
        <f t="shared" si="9"/>
        <v>0</v>
      </c>
    </row>
    <row r="311" spans="2:9">
      <c r="B311" s="131"/>
      <c r="C311" s="125"/>
      <c r="D311" s="125"/>
      <c r="E311" s="125"/>
      <c r="F311" s="125"/>
      <c r="G311" s="176"/>
      <c r="H311" s="125" t="str">
        <f t="shared" si="8"/>
        <v/>
      </c>
      <c r="I311" s="176">
        <f t="shared" si="9"/>
        <v>0</v>
      </c>
    </row>
    <row r="312" spans="2:9">
      <c r="B312" s="131"/>
      <c r="C312" s="125"/>
      <c r="D312" s="125"/>
      <c r="E312" s="125"/>
      <c r="F312" s="125"/>
      <c r="G312" s="176"/>
      <c r="H312" s="125" t="str">
        <f t="shared" si="8"/>
        <v/>
      </c>
      <c r="I312" s="176">
        <f t="shared" si="9"/>
        <v>0</v>
      </c>
    </row>
    <row r="313" spans="2:9">
      <c r="B313" s="131"/>
      <c r="C313" s="125"/>
      <c r="D313" s="125"/>
      <c r="E313" s="125"/>
      <c r="F313" s="125"/>
      <c r="G313" s="176"/>
      <c r="H313" s="125" t="str">
        <f t="shared" si="8"/>
        <v/>
      </c>
      <c r="I313" s="176">
        <f t="shared" si="9"/>
        <v>0</v>
      </c>
    </row>
    <row r="314" spans="2:9">
      <c r="B314" s="131"/>
      <c r="C314" s="125"/>
      <c r="D314" s="125"/>
      <c r="E314" s="125"/>
      <c r="F314" s="125"/>
      <c r="G314" s="176"/>
      <c r="H314" s="125" t="str">
        <f t="shared" si="8"/>
        <v/>
      </c>
      <c r="I314" s="176">
        <f t="shared" si="9"/>
        <v>0</v>
      </c>
    </row>
    <row r="315" spans="2:9">
      <c r="B315" s="131"/>
      <c r="C315" s="125"/>
      <c r="D315" s="125"/>
      <c r="E315" s="125"/>
      <c r="F315" s="125"/>
      <c r="G315" s="176"/>
      <c r="H315" s="125" t="str">
        <f t="shared" si="8"/>
        <v/>
      </c>
      <c r="I315" s="176">
        <f t="shared" si="9"/>
        <v>0</v>
      </c>
    </row>
    <row r="316" spans="2:9">
      <c r="B316" s="131"/>
      <c r="C316" s="125"/>
      <c r="D316" s="125"/>
      <c r="E316" s="125"/>
      <c r="F316" s="125"/>
      <c r="G316" s="176"/>
      <c r="H316" s="125" t="str">
        <f t="shared" si="8"/>
        <v/>
      </c>
      <c r="I316" s="176">
        <f t="shared" si="9"/>
        <v>0</v>
      </c>
    </row>
    <row r="317" spans="2:9">
      <c r="B317" s="131"/>
      <c r="C317" s="125"/>
      <c r="D317" s="125"/>
      <c r="E317" s="125"/>
      <c r="F317" s="125"/>
      <c r="G317" s="176"/>
      <c r="H317" s="125" t="str">
        <f t="shared" si="8"/>
        <v/>
      </c>
      <c r="I317" s="176">
        <f t="shared" si="9"/>
        <v>0</v>
      </c>
    </row>
    <row r="318" spans="2:9">
      <c r="B318" s="131"/>
      <c r="C318" s="125"/>
      <c r="D318" s="125"/>
      <c r="E318" s="125"/>
      <c r="F318" s="125"/>
      <c r="G318" s="176"/>
      <c r="H318" s="125" t="str">
        <f t="shared" si="8"/>
        <v/>
      </c>
      <c r="I318" s="176">
        <f t="shared" si="9"/>
        <v>0</v>
      </c>
    </row>
    <row r="319" spans="2:9">
      <c r="B319" s="131"/>
      <c r="C319" s="125"/>
      <c r="D319" s="125"/>
      <c r="E319" s="125"/>
      <c r="F319" s="125"/>
      <c r="G319" s="176"/>
      <c r="H319" s="125" t="str">
        <f t="shared" si="8"/>
        <v/>
      </c>
      <c r="I319" s="176">
        <f t="shared" si="9"/>
        <v>0</v>
      </c>
    </row>
    <row r="320" spans="2:9">
      <c r="B320" s="131"/>
      <c r="C320" s="125"/>
      <c r="D320" s="125"/>
      <c r="E320" s="125"/>
      <c r="F320" s="125"/>
      <c r="G320" s="176"/>
      <c r="H320" s="125" t="str">
        <f t="shared" si="8"/>
        <v/>
      </c>
      <c r="I320" s="176">
        <f t="shared" si="9"/>
        <v>0</v>
      </c>
    </row>
    <row r="321" spans="2:9">
      <c r="B321" s="131"/>
      <c r="C321" s="125"/>
      <c r="D321" s="125"/>
      <c r="E321" s="125"/>
      <c r="F321" s="125"/>
      <c r="G321" s="176"/>
      <c r="H321" s="125" t="str">
        <f t="shared" si="8"/>
        <v/>
      </c>
      <c r="I321" s="176">
        <f t="shared" si="9"/>
        <v>0</v>
      </c>
    </row>
    <row r="322" spans="2:9">
      <c r="B322" s="131"/>
      <c r="C322" s="125"/>
      <c r="D322" s="125"/>
      <c r="E322" s="125"/>
      <c r="F322" s="125"/>
      <c r="G322" s="176"/>
      <c r="H322" s="125" t="str">
        <f t="shared" si="8"/>
        <v/>
      </c>
      <c r="I322" s="176">
        <f t="shared" si="9"/>
        <v>0</v>
      </c>
    </row>
    <row r="323" spans="2:9">
      <c r="B323" s="131"/>
      <c r="C323" s="125"/>
      <c r="D323" s="125"/>
      <c r="E323" s="125"/>
      <c r="F323" s="125"/>
      <c r="G323" s="176"/>
      <c r="H323" s="125" t="str">
        <f t="shared" si="8"/>
        <v/>
      </c>
      <c r="I323" s="176">
        <f t="shared" si="9"/>
        <v>0</v>
      </c>
    </row>
    <row r="324" spans="2:9">
      <c r="B324" s="131"/>
      <c r="C324" s="125"/>
      <c r="D324" s="125"/>
      <c r="E324" s="125"/>
      <c r="F324" s="125"/>
      <c r="G324" s="176"/>
      <c r="H324" s="125" t="str">
        <f t="shared" si="8"/>
        <v/>
      </c>
      <c r="I324" s="176">
        <f t="shared" si="9"/>
        <v>0</v>
      </c>
    </row>
    <row r="325" spans="2:9">
      <c r="B325" s="131"/>
      <c r="C325" s="125"/>
      <c r="D325" s="125"/>
      <c r="E325" s="125"/>
      <c r="F325" s="125"/>
      <c r="G325" s="176"/>
      <c r="H325" s="125" t="str">
        <f t="shared" si="8"/>
        <v/>
      </c>
      <c r="I325" s="176">
        <f t="shared" si="9"/>
        <v>0</v>
      </c>
    </row>
    <row r="326" spans="2:9">
      <c r="B326" s="131"/>
      <c r="C326" s="125"/>
      <c r="D326" s="125"/>
      <c r="E326" s="125"/>
      <c r="F326" s="125"/>
      <c r="G326" s="176"/>
      <c r="H326" s="125" t="str">
        <f t="shared" si="8"/>
        <v/>
      </c>
      <c r="I326" s="176">
        <f t="shared" si="9"/>
        <v>0</v>
      </c>
    </row>
    <row r="327" spans="2:9">
      <c r="B327" s="131"/>
      <c r="C327" s="125"/>
      <c r="D327" s="125"/>
      <c r="E327" s="125"/>
      <c r="F327" s="125"/>
      <c r="G327" s="176"/>
      <c r="H327" s="125" t="str">
        <f t="shared" ref="H327:H390" si="10">IF(ISBLANK(C327),"",IF(C327&lt;F327,D327-E327,E327-D327))</f>
        <v/>
      </c>
      <c r="I327" s="176">
        <f t="shared" ref="I327:I390" si="11">IF(ISERR(H327),1,0)</f>
        <v>0</v>
      </c>
    </row>
    <row r="328" spans="2:9">
      <c r="B328" s="131"/>
      <c r="C328" s="125"/>
      <c r="D328" s="125"/>
      <c r="E328" s="125"/>
      <c r="F328" s="125"/>
      <c r="G328" s="176"/>
      <c r="H328" s="125" t="str">
        <f t="shared" si="10"/>
        <v/>
      </c>
      <c r="I328" s="176">
        <f t="shared" si="11"/>
        <v>0</v>
      </c>
    </row>
    <row r="329" spans="2:9">
      <c r="B329" s="131"/>
      <c r="C329" s="125"/>
      <c r="D329" s="125"/>
      <c r="E329" s="125"/>
      <c r="F329" s="125"/>
      <c r="G329" s="176"/>
      <c r="H329" s="125" t="str">
        <f t="shared" si="10"/>
        <v/>
      </c>
      <c r="I329" s="176">
        <f t="shared" si="11"/>
        <v>0</v>
      </c>
    </row>
    <row r="330" spans="2:9">
      <c r="B330" s="131"/>
      <c r="C330" s="125"/>
      <c r="D330" s="125"/>
      <c r="E330" s="125"/>
      <c r="F330" s="125"/>
      <c r="G330" s="176"/>
      <c r="H330" s="125" t="str">
        <f t="shared" si="10"/>
        <v/>
      </c>
      <c r="I330" s="176">
        <f t="shared" si="11"/>
        <v>0</v>
      </c>
    </row>
    <row r="331" spans="2:9">
      <c r="B331" s="131"/>
      <c r="C331" s="125"/>
      <c r="D331" s="125"/>
      <c r="E331" s="125"/>
      <c r="F331" s="125"/>
      <c r="G331" s="176"/>
      <c r="H331" s="125" t="str">
        <f t="shared" si="10"/>
        <v/>
      </c>
      <c r="I331" s="176">
        <f t="shared" si="11"/>
        <v>0</v>
      </c>
    </row>
    <row r="332" spans="2:9">
      <c r="B332" s="131"/>
      <c r="C332" s="125"/>
      <c r="D332" s="125"/>
      <c r="E332" s="125"/>
      <c r="F332" s="125"/>
      <c r="G332" s="176"/>
      <c r="H332" s="125" t="str">
        <f t="shared" si="10"/>
        <v/>
      </c>
      <c r="I332" s="176">
        <f t="shared" si="11"/>
        <v>0</v>
      </c>
    </row>
    <row r="333" spans="2:9">
      <c r="B333" s="131"/>
      <c r="C333" s="125"/>
      <c r="D333" s="125"/>
      <c r="E333" s="125"/>
      <c r="F333" s="125"/>
      <c r="G333" s="176"/>
      <c r="H333" s="125" t="str">
        <f t="shared" si="10"/>
        <v/>
      </c>
      <c r="I333" s="176">
        <f t="shared" si="11"/>
        <v>0</v>
      </c>
    </row>
    <row r="334" spans="2:9">
      <c r="B334" s="131"/>
      <c r="C334" s="125"/>
      <c r="D334" s="125"/>
      <c r="E334" s="125"/>
      <c r="F334" s="125"/>
      <c r="G334" s="176"/>
      <c r="H334" s="125" t="str">
        <f t="shared" si="10"/>
        <v/>
      </c>
      <c r="I334" s="176">
        <f t="shared" si="11"/>
        <v>0</v>
      </c>
    </row>
    <row r="335" spans="2:9">
      <c r="B335" s="131"/>
      <c r="C335" s="125"/>
      <c r="D335" s="125"/>
      <c r="E335" s="125"/>
      <c r="F335" s="125"/>
      <c r="G335" s="176"/>
      <c r="H335" s="125" t="str">
        <f t="shared" si="10"/>
        <v/>
      </c>
      <c r="I335" s="176">
        <f t="shared" si="11"/>
        <v>0</v>
      </c>
    </row>
    <row r="336" spans="2:9">
      <c r="B336" s="131"/>
      <c r="C336" s="125"/>
      <c r="D336" s="125"/>
      <c r="E336" s="125"/>
      <c r="F336" s="125"/>
      <c r="G336" s="176"/>
      <c r="H336" s="125" t="str">
        <f t="shared" si="10"/>
        <v/>
      </c>
      <c r="I336" s="176">
        <f t="shared" si="11"/>
        <v>0</v>
      </c>
    </row>
    <row r="337" spans="2:9">
      <c r="B337" s="131"/>
      <c r="C337" s="125"/>
      <c r="D337" s="125"/>
      <c r="E337" s="125"/>
      <c r="F337" s="125"/>
      <c r="G337" s="176"/>
      <c r="H337" s="125" t="str">
        <f t="shared" si="10"/>
        <v/>
      </c>
      <c r="I337" s="176">
        <f t="shared" si="11"/>
        <v>0</v>
      </c>
    </row>
    <row r="338" spans="2:9">
      <c r="B338" s="131"/>
      <c r="C338" s="125"/>
      <c r="D338" s="125"/>
      <c r="E338" s="125"/>
      <c r="F338" s="125"/>
      <c r="G338" s="176"/>
      <c r="H338" s="125" t="str">
        <f t="shared" si="10"/>
        <v/>
      </c>
      <c r="I338" s="176">
        <f t="shared" si="11"/>
        <v>0</v>
      </c>
    </row>
    <row r="339" spans="2:9">
      <c r="B339" s="131"/>
      <c r="C339" s="125"/>
      <c r="D339" s="125"/>
      <c r="E339" s="125"/>
      <c r="F339" s="125"/>
      <c r="G339" s="176"/>
      <c r="H339" s="125" t="str">
        <f t="shared" si="10"/>
        <v/>
      </c>
      <c r="I339" s="176">
        <f t="shared" si="11"/>
        <v>0</v>
      </c>
    </row>
    <row r="340" spans="2:9">
      <c r="B340" s="131"/>
      <c r="C340" s="125"/>
      <c r="D340" s="125"/>
      <c r="E340" s="125"/>
      <c r="F340" s="125"/>
      <c r="G340" s="176"/>
      <c r="H340" s="125" t="str">
        <f t="shared" si="10"/>
        <v/>
      </c>
      <c r="I340" s="176">
        <f t="shared" si="11"/>
        <v>0</v>
      </c>
    </row>
    <row r="341" spans="2:9">
      <c r="B341" s="131"/>
      <c r="C341" s="125"/>
      <c r="D341" s="125"/>
      <c r="E341" s="125"/>
      <c r="F341" s="125"/>
      <c r="G341" s="176"/>
      <c r="H341" s="125" t="str">
        <f t="shared" si="10"/>
        <v/>
      </c>
      <c r="I341" s="176">
        <f t="shared" si="11"/>
        <v>0</v>
      </c>
    </row>
    <row r="342" spans="2:9">
      <c r="B342" s="131"/>
      <c r="C342" s="125"/>
      <c r="D342" s="125"/>
      <c r="E342" s="125"/>
      <c r="F342" s="125"/>
      <c r="G342" s="176"/>
      <c r="H342" s="125" t="str">
        <f t="shared" si="10"/>
        <v/>
      </c>
      <c r="I342" s="176">
        <f t="shared" si="11"/>
        <v>0</v>
      </c>
    </row>
    <row r="343" spans="2:9">
      <c r="B343" s="131"/>
      <c r="C343" s="125"/>
      <c r="D343" s="125"/>
      <c r="E343" s="125"/>
      <c r="F343" s="125"/>
      <c r="G343" s="176"/>
      <c r="H343" s="125" t="str">
        <f t="shared" si="10"/>
        <v/>
      </c>
      <c r="I343" s="176">
        <f t="shared" si="11"/>
        <v>0</v>
      </c>
    </row>
    <row r="344" spans="2:9">
      <c r="B344" s="131"/>
      <c r="C344" s="125"/>
      <c r="D344" s="125"/>
      <c r="E344" s="125"/>
      <c r="F344" s="125"/>
      <c r="G344" s="176"/>
      <c r="H344" s="125" t="str">
        <f t="shared" si="10"/>
        <v/>
      </c>
      <c r="I344" s="176">
        <f t="shared" si="11"/>
        <v>0</v>
      </c>
    </row>
    <row r="345" spans="2:9">
      <c r="B345" s="131"/>
      <c r="C345" s="125"/>
      <c r="D345" s="125"/>
      <c r="E345" s="125"/>
      <c r="F345" s="125"/>
      <c r="G345" s="176"/>
      <c r="H345" s="125" t="str">
        <f t="shared" si="10"/>
        <v/>
      </c>
      <c r="I345" s="176">
        <f t="shared" si="11"/>
        <v>0</v>
      </c>
    </row>
    <row r="346" spans="2:9">
      <c r="B346" s="131"/>
      <c r="C346" s="125"/>
      <c r="D346" s="125"/>
      <c r="E346" s="125"/>
      <c r="F346" s="125"/>
      <c r="G346" s="176"/>
      <c r="H346" s="125" t="str">
        <f t="shared" si="10"/>
        <v/>
      </c>
      <c r="I346" s="176">
        <f t="shared" si="11"/>
        <v>0</v>
      </c>
    </row>
    <row r="347" spans="2:9">
      <c r="B347" s="131"/>
      <c r="C347" s="125"/>
      <c r="D347" s="125"/>
      <c r="E347" s="125"/>
      <c r="F347" s="125"/>
      <c r="G347" s="176"/>
      <c r="H347" s="125" t="str">
        <f t="shared" si="10"/>
        <v/>
      </c>
      <c r="I347" s="176">
        <f t="shared" si="11"/>
        <v>0</v>
      </c>
    </row>
    <row r="348" spans="2:9">
      <c r="B348" s="131"/>
      <c r="C348" s="125"/>
      <c r="D348" s="125"/>
      <c r="E348" s="125"/>
      <c r="F348" s="125"/>
      <c r="G348" s="176"/>
      <c r="H348" s="125" t="str">
        <f t="shared" si="10"/>
        <v/>
      </c>
      <c r="I348" s="176">
        <f t="shared" si="11"/>
        <v>0</v>
      </c>
    </row>
    <row r="349" spans="2:9">
      <c r="B349" s="131"/>
      <c r="C349" s="125"/>
      <c r="D349" s="125"/>
      <c r="E349" s="125"/>
      <c r="F349" s="125"/>
      <c r="G349" s="176"/>
      <c r="H349" s="125" t="str">
        <f t="shared" si="10"/>
        <v/>
      </c>
      <c r="I349" s="176">
        <f t="shared" si="11"/>
        <v>0</v>
      </c>
    </row>
    <row r="350" spans="2:9">
      <c r="B350" s="131"/>
      <c r="C350" s="125"/>
      <c r="D350" s="125"/>
      <c r="E350" s="125"/>
      <c r="F350" s="125"/>
      <c r="G350" s="176"/>
      <c r="H350" s="125" t="str">
        <f t="shared" si="10"/>
        <v/>
      </c>
      <c r="I350" s="176">
        <f t="shared" si="11"/>
        <v>0</v>
      </c>
    </row>
    <row r="351" spans="2:9">
      <c r="B351" s="131"/>
      <c r="C351" s="125"/>
      <c r="D351" s="125"/>
      <c r="E351" s="125"/>
      <c r="F351" s="125"/>
      <c r="G351" s="176"/>
      <c r="H351" s="125" t="str">
        <f t="shared" si="10"/>
        <v/>
      </c>
      <c r="I351" s="176">
        <f t="shared" si="11"/>
        <v>0</v>
      </c>
    </row>
    <row r="352" spans="2:9">
      <c r="B352" s="131"/>
      <c r="C352" s="125"/>
      <c r="D352" s="125"/>
      <c r="E352" s="125"/>
      <c r="F352" s="125"/>
      <c r="G352" s="176"/>
      <c r="H352" s="125" t="str">
        <f t="shared" si="10"/>
        <v/>
      </c>
      <c r="I352" s="176">
        <f t="shared" si="11"/>
        <v>0</v>
      </c>
    </row>
    <row r="353" spans="2:9">
      <c r="B353" s="131"/>
      <c r="C353" s="125"/>
      <c r="D353" s="125"/>
      <c r="E353" s="125"/>
      <c r="F353" s="125"/>
      <c r="G353" s="176"/>
      <c r="H353" s="125" t="str">
        <f t="shared" si="10"/>
        <v/>
      </c>
      <c r="I353" s="176">
        <f t="shared" si="11"/>
        <v>0</v>
      </c>
    </row>
    <row r="354" spans="2:9">
      <c r="B354" s="131"/>
      <c r="C354" s="125"/>
      <c r="D354" s="125"/>
      <c r="E354" s="125"/>
      <c r="F354" s="125"/>
      <c r="G354" s="176"/>
      <c r="H354" s="125" t="str">
        <f t="shared" si="10"/>
        <v/>
      </c>
      <c r="I354" s="176">
        <f t="shared" si="11"/>
        <v>0</v>
      </c>
    </row>
    <row r="355" spans="2:9">
      <c r="B355" s="131"/>
      <c r="C355" s="125"/>
      <c r="D355" s="125"/>
      <c r="E355" s="125"/>
      <c r="F355" s="125"/>
      <c r="G355" s="176"/>
      <c r="H355" s="125" t="str">
        <f t="shared" si="10"/>
        <v/>
      </c>
      <c r="I355" s="176">
        <f t="shared" si="11"/>
        <v>0</v>
      </c>
    </row>
    <row r="356" spans="2:9">
      <c r="B356" s="131"/>
      <c r="C356" s="125"/>
      <c r="D356" s="125"/>
      <c r="E356" s="125"/>
      <c r="F356" s="125"/>
      <c r="G356" s="176"/>
      <c r="H356" s="125" t="str">
        <f t="shared" si="10"/>
        <v/>
      </c>
      <c r="I356" s="176">
        <f t="shared" si="11"/>
        <v>0</v>
      </c>
    </row>
    <row r="357" spans="2:9">
      <c r="B357" s="131"/>
      <c r="C357" s="125"/>
      <c r="D357" s="125"/>
      <c r="E357" s="125"/>
      <c r="F357" s="125"/>
      <c r="G357" s="176"/>
      <c r="H357" s="125" t="str">
        <f t="shared" si="10"/>
        <v/>
      </c>
      <c r="I357" s="176">
        <f t="shared" si="11"/>
        <v>0</v>
      </c>
    </row>
    <row r="358" spans="2:9">
      <c r="B358" s="131"/>
      <c r="C358" s="125"/>
      <c r="D358" s="125"/>
      <c r="E358" s="125"/>
      <c r="F358" s="125"/>
      <c r="G358" s="176"/>
      <c r="H358" s="125" t="str">
        <f t="shared" si="10"/>
        <v/>
      </c>
      <c r="I358" s="176">
        <f t="shared" si="11"/>
        <v>0</v>
      </c>
    </row>
    <row r="359" spans="2:9">
      <c r="B359" s="131"/>
      <c r="C359" s="125"/>
      <c r="D359" s="125"/>
      <c r="E359" s="125"/>
      <c r="F359" s="125"/>
      <c r="G359" s="176"/>
      <c r="H359" s="125" t="str">
        <f t="shared" si="10"/>
        <v/>
      </c>
      <c r="I359" s="176">
        <f t="shared" si="11"/>
        <v>0</v>
      </c>
    </row>
    <row r="360" spans="2:9">
      <c r="B360" s="131"/>
      <c r="C360" s="125"/>
      <c r="D360" s="125"/>
      <c r="E360" s="125"/>
      <c r="F360" s="125"/>
      <c r="G360" s="176"/>
      <c r="H360" s="125" t="str">
        <f t="shared" si="10"/>
        <v/>
      </c>
      <c r="I360" s="176">
        <f t="shared" si="11"/>
        <v>0</v>
      </c>
    </row>
    <row r="361" spans="2:9">
      <c r="B361" s="131"/>
      <c r="C361" s="125"/>
      <c r="D361" s="125"/>
      <c r="E361" s="125"/>
      <c r="F361" s="125"/>
      <c r="G361" s="176"/>
      <c r="H361" s="125" t="str">
        <f t="shared" si="10"/>
        <v/>
      </c>
      <c r="I361" s="176">
        <f t="shared" si="11"/>
        <v>0</v>
      </c>
    </row>
    <row r="362" spans="2:9">
      <c r="B362" s="131"/>
      <c r="C362" s="125"/>
      <c r="D362" s="125"/>
      <c r="E362" s="125"/>
      <c r="F362" s="125"/>
      <c r="G362" s="176"/>
      <c r="H362" s="125" t="str">
        <f t="shared" si="10"/>
        <v/>
      </c>
      <c r="I362" s="176">
        <f t="shared" si="11"/>
        <v>0</v>
      </c>
    </row>
    <row r="363" spans="2:9">
      <c r="B363" s="131"/>
      <c r="C363" s="125"/>
      <c r="D363" s="125"/>
      <c r="E363" s="125"/>
      <c r="F363" s="125"/>
      <c r="G363" s="176"/>
      <c r="H363" s="125" t="str">
        <f t="shared" si="10"/>
        <v/>
      </c>
      <c r="I363" s="176">
        <f t="shared" si="11"/>
        <v>0</v>
      </c>
    </row>
    <row r="364" spans="2:9">
      <c r="B364" s="131"/>
      <c r="C364" s="125"/>
      <c r="D364" s="125"/>
      <c r="E364" s="125"/>
      <c r="F364" s="125"/>
      <c r="G364" s="176"/>
      <c r="H364" s="125" t="str">
        <f t="shared" si="10"/>
        <v/>
      </c>
      <c r="I364" s="176">
        <f t="shared" si="11"/>
        <v>0</v>
      </c>
    </row>
    <row r="365" spans="2:9">
      <c r="B365" s="131"/>
      <c r="C365" s="125"/>
      <c r="D365" s="125"/>
      <c r="E365" s="125"/>
      <c r="F365" s="125"/>
      <c r="G365" s="176"/>
      <c r="H365" s="125" t="str">
        <f t="shared" si="10"/>
        <v/>
      </c>
      <c r="I365" s="176">
        <f t="shared" si="11"/>
        <v>0</v>
      </c>
    </row>
    <row r="366" spans="2:9">
      <c r="B366" s="131"/>
      <c r="C366" s="125"/>
      <c r="D366" s="125"/>
      <c r="E366" s="125"/>
      <c r="F366" s="125"/>
      <c r="G366" s="176"/>
      <c r="H366" s="125" t="str">
        <f t="shared" si="10"/>
        <v/>
      </c>
      <c r="I366" s="176">
        <f t="shared" si="11"/>
        <v>0</v>
      </c>
    </row>
    <row r="367" spans="2:9">
      <c r="B367" s="131"/>
      <c r="C367" s="125"/>
      <c r="D367" s="125"/>
      <c r="E367" s="125"/>
      <c r="F367" s="125"/>
      <c r="G367" s="176"/>
      <c r="H367" s="125" t="str">
        <f t="shared" si="10"/>
        <v/>
      </c>
      <c r="I367" s="176">
        <f t="shared" si="11"/>
        <v>0</v>
      </c>
    </row>
    <row r="368" spans="2:9">
      <c r="B368" s="131"/>
      <c r="C368" s="125"/>
      <c r="D368" s="125"/>
      <c r="E368" s="125"/>
      <c r="F368" s="125"/>
      <c r="G368" s="176"/>
      <c r="H368" s="125" t="str">
        <f t="shared" si="10"/>
        <v/>
      </c>
      <c r="I368" s="176">
        <f t="shared" si="11"/>
        <v>0</v>
      </c>
    </row>
    <row r="369" spans="2:9">
      <c r="B369" s="131"/>
      <c r="C369" s="125"/>
      <c r="D369" s="125"/>
      <c r="E369" s="125"/>
      <c r="F369" s="125"/>
      <c r="G369" s="176"/>
      <c r="H369" s="125" t="str">
        <f t="shared" si="10"/>
        <v/>
      </c>
      <c r="I369" s="176">
        <f t="shared" si="11"/>
        <v>0</v>
      </c>
    </row>
    <row r="370" spans="2:9">
      <c r="B370" s="131"/>
      <c r="C370" s="125"/>
      <c r="D370" s="125"/>
      <c r="E370" s="125"/>
      <c r="F370" s="125"/>
      <c r="G370" s="176"/>
      <c r="H370" s="125" t="str">
        <f t="shared" si="10"/>
        <v/>
      </c>
      <c r="I370" s="176">
        <f t="shared" si="11"/>
        <v>0</v>
      </c>
    </row>
    <row r="371" spans="2:9">
      <c r="B371" s="131"/>
      <c r="C371" s="125"/>
      <c r="D371" s="125"/>
      <c r="E371" s="125"/>
      <c r="F371" s="125"/>
      <c r="G371" s="176"/>
      <c r="H371" s="125" t="str">
        <f t="shared" si="10"/>
        <v/>
      </c>
      <c r="I371" s="176">
        <f t="shared" si="11"/>
        <v>0</v>
      </c>
    </row>
    <row r="372" spans="2:9">
      <c r="B372" s="131"/>
      <c r="C372" s="125"/>
      <c r="D372" s="125"/>
      <c r="E372" s="125"/>
      <c r="F372" s="125"/>
      <c r="G372" s="176"/>
      <c r="H372" s="125" t="str">
        <f t="shared" si="10"/>
        <v/>
      </c>
      <c r="I372" s="176">
        <f t="shared" si="11"/>
        <v>0</v>
      </c>
    </row>
    <row r="373" spans="2:9">
      <c r="B373" s="131"/>
      <c r="C373" s="125"/>
      <c r="D373" s="125"/>
      <c r="E373" s="125"/>
      <c r="F373" s="125"/>
      <c r="G373" s="176"/>
      <c r="H373" s="125" t="str">
        <f t="shared" si="10"/>
        <v/>
      </c>
      <c r="I373" s="176">
        <f t="shared" si="11"/>
        <v>0</v>
      </c>
    </row>
    <row r="374" spans="2:9">
      <c r="B374" s="131"/>
      <c r="C374" s="125"/>
      <c r="D374" s="125"/>
      <c r="E374" s="125"/>
      <c r="F374" s="125"/>
      <c r="G374" s="176"/>
      <c r="H374" s="125" t="str">
        <f t="shared" si="10"/>
        <v/>
      </c>
      <c r="I374" s="176">
        <f t="shared" si="11"/>
        <v>0</v>
      </c>
    </row>
    <row r="375" spans="2:9">
      <c r="B375" s="131"/>
      <c r="C375" s="125"/>
      <c r="D375" s="125"/>
      <c r="E375" s="125"/>
      <c r="F375" s="125"/>
      <c r="G375" s="176"/>
      <c r="H375" s="125" t="str">
        <f t="shared" si="10"/>
        <v/>
      </c>
      <c r="I375" s="176">
        <f t="shared" si="11"/>
        <v>0</v>
      </c>
    </row>
    <row r="376" spans="2:9">
      <c r="B376" s="131"/>
      <c r="C376" s="125"/>
      <c r="D376" s="125"/>
      <c r="E376" s="125"/>
      <c r="F376" s="125"/>
      <c r="G376" s="176"/>
      <c r="H376" s="125" t="str">
        <f t="shared" si="10"/>
        <v/>
      </c>
      <c r="I376" s="176">
        <f t="shared" si="11"/>
        <v>0</v>
      </c>
    </row>
    <row r="377" spans="2:9">
      <c r="B377" s="131"/>
      <c r="C377" s="125"/>
      <c r="D377" s="125"/>
      <c r="E377" s="125"/>
      <c r="F377" s="125"/>
      <c r="G377" s="176"/>
      <c r="H377" s="125" t="str">
        <f t="shared" si="10"/>
        <v/>
      </c>
      <c r="I377" s="176">
        <f t="shared" si="11"/>
        <v>0</v>
      </c>
    </row>
    <row r="378" spans="2:9">
      <c r="B378" s="131"/>
      <c r="C378" s="125"/>
      <c r="D378" s="125"/>
      <c r="E378" s="125"/>
      <c r="F378" s="125"/>
      <c r="G378" s="176"/>
      <c r="H378" s="125" t="str">
        <f t="shared" si="10"/>
        <v/>
      </c>
      <c r="I378" s="176">
        <f t="shared" si="11"/>
        <v>0</v>
      </c>
    </row>
    <row r="379" spans="2:9">
      <c r="B379" s="131"/>
      <c r="C379" s="125"/>
      <c r="D379" s="125"/>
      <c r="E379" s="125"/>
      <c r="F379" s="125"/>
      <c r="G379" s="176"/>
      <c r="H379" s="125" t="str">
        <f t="shared" si="10"/>
        <v/>
      </c>
      <c r="I379" s="176">
        <f t="shared" si="11"/>
        <v>0</v>
      </c>
    </row>
    <row r="380" spans="2:9">
      <c r="B380" s="131"/>
      <c r="C380" s="125"/>
      <c r="D380" s="125"/>
      <c r="E380" s="125"/>
      <c r="F380" s="125"/>
      <c r="G380" s="176"/>
      <c r="H380" s="125" t="str">
        <f t="shared" si="10"/>
        <v/>
      </c>
      <c r="I380" s="176">
        <f t="shared" si="11"/>
        <v>0</v>
      </c>
    </row>
    <row r="381" spans="2:9">
      <c r="B381" s="131"/>
      <c r="C381" s="125"/>
      <c r="D381" s="125"/>
      <c r="E381" s="125"/>
      <c r="F381" s="125"/>
      <c r="G381" s="176"/>
      <c r="H381" s="125" t="str">
        <f t="shared" si="10"/>
        <v/>
      </c>
      <c r="I381" s="176">
        <f t="shared" si="11"/>
        <v>0</v>
      </c>
    </row>
    <row r="382" spans="2:9">
      <c r="B382" s="131"/>
      <c r="C382" s="125"/>
      <c r="D382" s="125"/>
      <c r="E382" s="125"/>
      <c r="F382" s="125"/>
      <c r="G382" s="176"/>
      <c r="H382" s="125" t="str">
        <f t="shared" si="10"/>
        <v/>
      </c>
      <c r="I382" s="176">
        <f t="shared" si="11"/>
        <v>0</v>
      </c>
    </row>
    <row r="383" spans="2:9">
      <c r="B383" s="131"/>
      <c r="C383" s="125"/>
      <c r="D383" s="125"/>
      <c r="E383" s="125"/>
      <c r="F383" s="125"/>
      <c r="G383" s="176"/>
      <c r="H383" s="125" t="str">
        <f t="shared" si="10"/>
        <v/>
      </c>
      <c r="I383" s="176">
        <f t="shared" si="11"/>
        <v>0</v>
      </c>
    </row>
    <row r="384" spans="2:9">
      <c r="B384" s="131"/>
      <c r="C384" s="125"/>
      <c r="D384" s="125"/>
      <c r="E384" s="125"/>
      <c r="F384" s="125"/>
      <c r="G384" s="176"/>
      <c r="H384" s="125" t="str">
        <f t="shared" si="10"/>
        <v/>
      </c>
      <c r="I384" s="176">
        <f t="shared" si="11"/>
        <v>0</v>
      </c>
    </row>
    <row r="385" spans="2:9">
      <c r="B385" s="131"/>
      <c r="C385" s="125"/>
      <c r="D385" s="125"/>
      <c r="E385" s="125"/>
      <c r="F385" s="125"/>
      <c r="G385" s="176"/>
      <c r="H385" s="125" t="str">
        <f t="shared" si="10"/>
        <v/>
      </c>
      <c r="I385" s="176">
        <f t="shared" si="11"/>
        <v>0</v>
      </c>
    </row>
    <row r="386" spans="2:9">
      <c r="B386" s="131"/>
      <c r="C386" s="125"/>
      <c r="D386" s="125"/>
      <c r="E386" s="125"/>
      <c r="F386" s="125"/>
      <c r="G386" s="176"/>
      <c r="H386" s="125" t="str">
        <f t="shared" si="10"/>
        <v/>
      </c>
      <c r="I386" s="176">
        <f t="shared" si="11"/>
        <v>0</v>
      </c>
    </row>
    <row r="387" spans="2:9">
      <c r="B387" s="131"/>
      <c r="C387" s="125"/>
      <c r="D387" s="125"/>
      <c r="E387" s="125"/>
      <c r="F387" s="125"/>
      <c r="G387" s="176"/>
      <c r="H387" s="125" t="str">
        <f t="shared" si="10"/>
        <v/>
      </c>
      <c r="I387" s="176">
        <f t="shared" si="11"/>
        <v>0</v>
      </c>
    </row>
    <row r="388" spans="2:9">
      <c r="B388" s="131"/>
      <c r="C388" s="125"/>
      <c r="D388" s="125"/>
      <c r="E388" s="125"/>
      <c r="F388" s="125"/>
      <c r="G388" s="176"/>
      <c r="H388" s="125" t="str">
        <f t="shared" si="10"/>
        <v/>
      </c>
      <c r="I388" s="176">
        <f t="shared" si="11"/>
        <v>0</v>
      </c>
    </row>
    <row r="389" spans="2:9">
      <c r="B389" s="131"/>
      <c r="C389" s="125"/>
      <c r="D389" s="125"/>
      <c r="E389" s="125"/>
      <c r="F389" s="125"/>
      <c r="G389" s="176"/>
      <c r="H389" s="125" t="str">
        <f t="shared" si="10"/>
        <v/>
      </c>
      <c r="I389" s="176">
        <f t="shared" si="11"/>
        <v>0</v>
      </c>
    </row>
    <row r="390" spans="2:9">
      <c r="B390" s="131"/>
      <c r="C390" s="125"/>
      <c r="D390" s="125"/>
      <c r="E390" s="125"/>
      <c r="F390" s="125"/>
      <c r="G390" s="176"/>
      <c r="H390" s="125" t="str">
        <f t="shared" si="10"/>
        <v/>
      </c>
      <c r="I390" s="176">
        <f t="shared" si="11"/>
        <v>0</v>
      </c>
    </row>
    <row r="391" spans="2:9">
      <c r="B391" s="131"/>
      <c r="C391" s="125"/>
      <c r="D391" s="125"/>
      <c r="E391" s="125"/>
      <c r="F391" s="125"/>
      <c r="G391" s="176"/>
      <c r="H391" s="125" t="str">
        <f t="shared" ref="H391:H454" si="12">IF(ISBLANK(C391),"",IF(C391&lt;F391,D391-E391,E391-D391))</f>
        <v/>
      </c>
      <c r="I391" s="176">
        <f t="shared" ref="I391:I454" si="13">IF(ISERR(H391),1,0)</f>
        <v>0</v>
      </c>
    </row>
    <row r="392" spans="2:9">
      <c r="B392" s="131"/>
      <c r="C392" s="125"/>
      <c r="D392" s="125"/>
      <c r="E392" s="125"/>
      <c r="F392" s="125"/>
      <c r="G392" s="176"/>
      <c r="H392" s="125" t="str">
        <f t="shared" si="12"/>
        <v/>
      </c>
      <c r="I392" s="176">
        <f t="shared" si="13"/>
        <v>0</v>
      </c>
    </row>
    <row r="393" spans="2:9">
      <c r="B393" s="131"/>
      <c r="C393" s="125"/>
      <c r="D393" s="125"/>
      <c r="E393" s="125"/>
      <c r="F393" s="125"/>
      <c r="G393" s="176"/>
      <c r="H393" s="125" t="str">
        <f t="shared" si="12"/>
        <v/>
      </c>
      <c r="I393" s="176">
        <f t="shared" si="13"/>
        <v>0</v>
      </c>
    </row>
    <row r="394" spans="2:9">
      <c r="B394" s="131"/>
      <c r="C394" s="125"/>
      <c r="D394" s="125"/>
      <c r="E394" s="125"/>
      <c r="F394" s="125"/>
      <c r="G394" s="176"/>
      <c r="H394" s="125" t="str">
        <f t="shared" si="12"/>
        <v/>
      </c>
      <c r="I394" s="176">
        <f t="shared" si="13"/>
        <v>0</v>
      </c>
    </row>
    <row r="395" spans="2:9">
      <c r="B395" s="131"/>
      <c r="C395" s="125"/>
      <c r="D395" s="125"/>
      <c r="E395" s="125"/>
      <c r="F395" s="125"/>
      <c r="G395" s="176"/>
      <c r="H395" s="125" t="str">
        <f t="shared" si="12"/>
        <v/>
      </c>
      <c r="I395" s="176">
        <f t="shared" si="13"/>
        <v>0</v>
      </c>
    </row>
    <row r="396" spans="2:9">
      <c r="B396" s="131"/>
      <c r="C396" s="125"/>
      <c r="D396" s="125"/>
      <c r="E396" s="125"/>
      <c r="F396" s="125"/>
      <c r="G396" s="176"/>
      <c r="H396" s="125" t="str">
        <f t="shared" si="12"/>
        <v/>
      </c>
      <c r="I396" s="176">
        <f t="shared" si="13"/>
        <v>0</v>
      </c>
    </row>
    <row r="397" spans="2:9">
      <c r="B397" s="131"/>
      <c r="C397" s="125"/>
      <c r="D397" s="125"/>
      <c r="E397" s="125"/>
      <c r="F397" s="125"/>
      <c r="G397" s="176"/>
      <c r="H397" s="125" t="str">
        <f t="shared" si="12"/>
        <v/>
      </c>
      <c r="I397" s="176">
        <f t="shared" si="13"/>
        <v>0</v>
      </c>
    </row>
    <row r="398" spans="2:9">
      <c r="B398" s="131"/>
      <c r="C398" s="125"/>
      <c r="D398" s="125"/>
      <c r="E398" s="125"/>
      <c r="F398" s="125"/>
      <c r="G398" s="176"/>
      <c r="H398" s="125" t="str">
        <f t="shared" si="12"/>
        <v/>
      </c>
      <c r="I398" s="176">
        <f t="shared" si="13"/>
        <v>0</v>
      </c>
    </row>
    <row r="399" spans="2:9">
      <c r="B399" s="131"/>
      <c r="C399" s="125"/>
      <c r="D399" s="125"/>
      <c r="E399" s="125"/>
      <c r="F399" s="125"/>
      <c r="G399" s="176"/>
      <c r="H399" s="125" t="str">
        <f t="shared" si="12"/>
        <v/>
      </c>
      <c r="I399" s="176">
        <f t="shared" si="13"/>
        <v>0</v>
      </c>
    </row>
    <row r="400" spans="2:9">
      <c r="B400" s="131"/>
      <c r="C400" s="125"/>
      <c r="D400" s="125"/>
      <c r="E400" s="125"/>
      <c r="F400" s="125"/>
      <c r="G400" s="176"/>
      <c r="H400" s="125" t="str">
        <f t="shared" si="12"/>
        <v/>
      </c>
      <c r="I400" s="176">
        <f t="shared" si="13"/>
        <v>0</v>
      </c>
    </row>
    <row r="401" spans="2:9">
      <c r="B401" s="131"/>
      <c r="C401" s="125"/>
      <c r="D401" s="125"/>
      <c r="E401" s="125"/>
      <c r="F401" s="125"/>
      <c r="G401" s="176"/>
      <c r="H401" s="125" t="str">
        <f t="shared" si="12"/>
        <v/>
      </c>
      <c r="I401" s="176">
        <f t="shared" si="13"/>
        <v>0</v>
      </c>
    </row>
    <row r="402" spans="2:9">
      <c r="B402" s="131"/>
      <c r="C402" s="125"/>
      <c r="D402" s="125"/>
      <c r="E402" s="125"/>
      <c r="F402" s="125"/>
      <c r="G402" s="176"/>
      <c r="H402" s="125" t="str">
        <f t="shared" si="12"/>
        <v/>
      </c>
      <c r="I402" s="176">
        <f t="shared" si="13"/>
        <v>0</v>
      </c>
    </row>
    <row r="403" spans="2:9">
      <c r="B403" s="131"/>
      <c r="C403" s="125"/>
      <c r="D403" s="125"/>
      <c r="E403" s="125"/>
      <c r="F403" s="125"/>
      <c r="G403" s="176"/>
      <c r="H403" s="125" t="str">
        <f t="shared" si="12"/>
        <v/>
      </c>
      <c r="I403" s="176">
        <f t="shared" si="13"/>
        <v>0</v>
      </c>
    </row>
    <row r="404" spans="2:9">
      <c r="B404" s="131"/>
      <c r="C404" s="125"/>
      <c r="D404" s="125"/>
      <c r="E404" s="125"/>
      <c r="F404" s="125"/>
      <c r="G404" s="176"/>
      <c r="H404" s="125" t="str">
        <f t="shared" si="12"/>
        <v/>
      </c>
      <c r="I404" s="176">
        <f t="shared" si="13"/>
        <v>0</v>
      </c>
    </row>
    <row r="405" spans="2:9">
      <c r="B405" s="131"/>
      <c r="C405" s="125"/>
      <c r="D405" s="125"/>
      <c r="E405" s="125"/>
      <c r="F405" s="125"/>
      <c r="G405" s="176"/>
      <c r="H405" s="125" t="str">
        <f t="shared" si="12"/>
        <v/>
      </c>
      <c r="I405" s="176">
        <f t="shared" si="13"/>
        <v>0</v>
      </c>
    </row>
    <row r="406" spans="2:9">
      <c r="B406" s="131"/>
      <c r="C406" s="125"/>
      <c r="D406" s="125"/>
      <c r="E406" s="125"/>
      <c r="F406" s="125"/>
      <c r="G406" s="176"/>
      <c r="H406" s="125" t="str">
        <f t="shared" si="12"/>
        <v/>
      </c>
      <c r="I406" s="176">
        <f t="shared" si="13"/>
        <v>0</v>
      </c>
    </row>
    <row r="407" spans="2:9">
      <c r="B407" s="131"/>
      <c r="C407" s="125"/>
      <c r="D407" s="125"/>
      <c r="E407" s="125"/>
      <c r="F407" s="125"/>
      <c r="G407" s="176"/>
      <c r="H407" s="125" t="str">
        <f t="shared" si="12"/>
        <v/>
      </c>
      <c r="I407" s="176">
        <f t="shared" si="13"/>
        <v>0</v>
      </c>
    </row>
    <row r="408" spans="2:9">
      <c r="B408" s="131"/>
      <c r="C408" s="125"/>
      <c r="D408" s="125"/>
      <c r="E408" s="125"/>
      <c r="F408" s="125"/>
      <c r="G408" s="176"/>
      <c r="H408" s="125" t="str">
        <f t="shared" si="12"/>
        <v/>
      </c>
      <c r="I408" s="176">
        <f t="shared" si="13"/>
        <v>0</v>
      </c>
    </row>
    <row r="409" spans="2:9">
      <c r="B409" s="131"/>
      <c r="C409" s="125"/>
      <c r="D409" s="125"/>
      <c r="E409" s="125"/>
      <c r="F409" s="125"/>
      <c r="G409" s="176"/>
      <c r="H409" s="125" t="str">
        <f t="shared" si="12"/>
        <v/>
      </c>
      <c r="I409" s="176">
        <f t="shared" si="13"/>
        <v>0</v>
      </c>
    </row>
    <row r="410" spans="2:9">
      <c r="B410" s="131"/>
      <c r="C410" s="125"/>
      <c r="D410" s="125"/>
      <c r="E410" s="125"/>
      <c r="F410" s="125"/>
      <c r="G410" s="176"/>
      <c r="H410" s="125" t="str">
        <f t="shared" si="12"/>
        <v/>
      </c>
      <c r="I410" s="176">
        <f t="shared" si="13"/>
        <v>0</v>
      </c>
    </row>
    <row r="411" spans="2:9">
      <c r="B411" s="131"/>
      <c r="C411" s="125"/>
      <c r="D411" s="125"/>
      <c r="E411" s="125"/>
      <c r="F411" s="125"/>
      <c r="G411" s="176"/>
      <c r="H411" s="125" t="str">
        <f t="shared" si="12"/>
        <v/>
      </c>
      <c r="I411" s="176">
        <f t="shared" si="13"/>
        <v>0</v>
      </c>
    </row>
    <row r="412" spans="2:9">
      <c r="B412" s="131"/>
      <c r="C412" s="125"/>
      <c r="D412" s="125"/>
      <c r="E412" s="125"/>
      <c r="F412" s="125"/>
      <c r="G412" s="176"/>
      <c r="H412" s="125" t="str">
        <f t="shared" si="12"/>
        <v/>
      </c>
      <c r="I412" s="176">
        <f t="shared" si="13"/>
        <v>0</v>
      </c>
    </row>
    <row r="413" spans="2:9">
      <c r="B413" s="131"/>
      <c r="C413" s="125"/>
      <c r="D413" s="125"/>
      <c r="E413" s="125"/>
      <c r="F413" s="125"/>
      <c r="G413" s="176"/>
      <c r="H413" s="125" t="str">
        <f t="shared" si="12"/>
        <v/>
      </c>
      <c r="I413" s="176">
        <f t="shared" si="13"/>
        <v>0</v>
      </c>
    </row>
    <row r="414" spans="2:9">
      <c r="B414" s="131"/>
      <c r="C414" s="125"/>
      <c r="D414" s="125"/>
      <c r="E414" s="125"/>
      <c r="F414" s="125"/>
      <c r="G414" s="176"/>
      <c r="H414" s="125" t="str">
        <f t="shared" si="12"/>
        <v/>
      </c>
      <c r="I414" s="176">
        <f t="shared" si="13"/>
        <v>0</v>
      </c>
    </row>
    <row r="415" spans="2:9">
      <c r="B415" s="131"/>
      <c r="C415" s="125"/>
      <c r="D415" s="125"/>
      <c r="E415" s="125"/>
      <c r="F415" s="125"/>
      <c r="G415" s="176"/>
      <c r="H415" s="125" t="str">
        <f t="shared" si="12"/>
        <v/>
      </c>
      <c r="I415" s="176">
        <f t="shared" si="13"/>
        <v>0</v>
      </c>
    </row>
    <row r="416" spans="2:9">
      <c r="B416" s="131"/>
      <c r="C416" s="125"/>
      <c r="D416" s="125"/>
      <c r="E416" s="125"/>
      <c r="F416" s="125"/>
      <c r="G416" s="176"/>
      <c r="H416" s="125" t="str">
        <f t="shared" si="12"/>
        <v/>
      </c>
      <c r="I416" s="176">
        <f t="shared" si="13"/>
        <v>0</v>
      </c>
    </row>
    <row r="417" spans="2:9">
      <c r="B417" s="131"/>
      <c r="C417" s="125"/>
      <c r="D417" s="125"/>
      <c r="E417" s="125"/>
      <c r="F417" s="125"/>
      <c r="G417" s="176"/>
      <c r="H417" s="125" t="str">
        <f t="shared" si="12"/>
        <v/>
      </c>
      <c r="I417" s="176">
        <f t="shared" si="13"/>
        <v>0</v>
      </c>
    </row>
    <row r="418" spans="2:9">
      <c r="B418" s="131"/>
      <c r="C418" s="125"/>
      <c r="D418" s="125"/>
      <c r="E418" s="125"/>
      <c r="F418" s="125"/>
      <c r="G418" s="176"/>
      <c r="H418" s="125" t="str">
        <f t="shared" si="12"/>
        <v/>
      </c>
      <c r="I418" s="176">
        <f t="shared" si="13"/>
        <v>0</v>
      </c>
    </row>
    <row r="419" spans="2:9">
      <c r="B419" s="131"/>
      <c r="C419" s="125"/>
      <c r="D419" s="125"/>
      <c r="E419" s="125"/>
      <c r="F419" s="125"/>
      <c r="G419" s="176"/>
      <c r="H419" s="125" t="str">
        <f t="shared" si="12"/>
        <v/>
      </c>
      <c r="I419" s="176">
        <f t="shared" si="13"/>
        <v>0</v>
      </c>
    </row>
    <row r="420" spans="2:9">
      <c r="B420" s="131"/>
      <c r="C420" s="125"/>
      <c r="D420" s="125"/>
      <c r="E420" s="125"/>
      <c r="F420" s="125"/>
      <c r="G420" s="176"/>
      <c r="H420" s="125" t="str">
        <f t="shared" si="12"/>
        <v/>
      </c>
      <c r="I420" s="176">
        <f t="shared" si="13"/>
        <v>0</v>
      </c>
    </row>
    <row r="421" spans="2:9">
      <c r="B421" s="131"/>
      <c r="C421" s="125"/>
      <c r="D421" s="125"/>
      <c r="E421" s="125"/>
      <c r="F421" s="125"/>
      <c r="G421" s="176"/>
      <c r="H421" s="125" t="str">
        <f t="shared" si="12"/>
        <v/>
      </c>
      <c r="I421" s="176">
        <f t="shared" si="13"/>
        <v>0</v>
      </c>
    </row>
    <row r="422" spans="2:9">
      <c r="B422" s="131"/>
      <c r="C422" s="125"/>
      <c r="D422" s="125"/>
      <c r="E422" s="125"/>
      <c r="F422" s="125"/>
      <c r="G422" s="176"/>
      <c r="H422" s="125" t="str">
        <f t="shared" si="12"/>
        <v/>
      </c>
      <c r="I422" s="176">
        <f t="shared" si="13"/>
        <v>0</v>
      </c>
    </row>
    <row r="423" spans="2:9">
      <c r="B423" s="131"/>
      <c r="C423" s="125"/>
      <c r="D423" s="125"/>
      <c r="E423" s="125"/>
      <c r="F423" s="125"/>
      <c r="G423" s="176"/>
      <c r="H423" s="125" t="str">
        <f t="shared" si="12"/>
        <v/>
      </c>
      <c r="I423" s="176">
        <f t="shared" si="13"/>
        <v>0</v>
      </c>
    </row>
    <row r="424" spans="2:9">
      <c r="B424" s="131"/>
      <c r="C424" s="125"/>
      <c r="D424" s="125"/>
      <c r="E424" s="125"/>
      <c r="F424" s="125"/>
      <c r="G424" s="176"/>
      <c r="H424" s="125" t="str">
        <f t="shared" si="12"/>
        <v/>
      </c>
      <c r="I424" s="176">
        <f t="shared" si="13"/>
        <v>0</v>
      </c>
    </row>
    <row r="425" spans="2:9">
      <c r="B425" s="131"/>
      <c r="C425" s="125"/>
      <c r="D425" s="125"/>
      <c r="E425" s="125"/>
      <c r="F425" s="125"/>
      <c r="G425" s="176"/>
      <c r="H425" s="125" t="str">
        <f t="shared" si="12"/>
        <v/>
      </c>
      <c r="I425" s="176">
        <f t="shared" si="13"/>
        <v>0</v>
      </c>
    </row>
    <row r="426" spans="2:9">
      <c r="B426" s="131"/>
      <c r="C426" s="125"/>
      <c r="D426" s="125"/>
      <c r="E426" s="125"/>
      <c r="F426" s="125"/>
      <c r="G426" s="176"/>
      <c r="H426" s="125" t="str">
        <f t="shared" si="12"/>
        <v/>
      </c>
      <c r="I426" s="176">
        <f t="shared" si="13"/>
        <v>0</v>
      </c>
    </row>
    <row r="427" spans="2:9">
      <c r="B427" s="131"/>
      <c r="C427" s="125"/>
      <c r="D427" s="125"/>
      <c r="E427" s="125"/>
      <c r="F427" s="125"/>
      <c r="G427" s="176"/>
      <c r="H427" s="125" t="str">
        <f t="shared" si="12"/>
        <v/>
      </c>
      <c r="I427" s="176">
        <f t="shared" si="13"/>
        <v>0</v>
      </c>
    </row>
    <row r="428" spans="2:9">
      <c r="B428" s="131"/>
      <c r="C428" s="125"/>
      <c r="D428" s="125"/>
      <c r="E428" s="125"/>
      <c r="F428" s="125"/>
      <c r="G428" s="176"/>
      <c r="H428" s="125" t="str">
        <f t="shared" si="12"/>
        <v/>
      </c>
      <c r="I428" s="176">
        <f t="shared" si="13"/>
        <v>0</v>
      </c>
    </row>
    <row r="429" spans="2:9">
      <c r="B429" s="131"/>
      <c r="C429" s="125"/>
      <c r="D429" s="125"/>
      <c r="E429" s="125"/>
      <c r="F429" s="125"/>
      <c r="G429" s="176"/>
      <c r="H429" s="125" t="str">
        <f t="shared" si="12"/>
        <v/>
      </c>
      <c r="I429" s="176">
        <f t="shared" si="13"/>
        <v>0</v>
      </c>
    </row>
    <row r="430" spans="2:9">
      <c r="B430" s="131"/>
      <c r="C430" s="125"/>
      <c r="D430" s="125"/>
      <c r="E430" s="125"/>
      <c r="F430" s="125"/>
      <c r="G430" s="176"/>
      <c r="H430" s="125" t="str">
        <f t="shared" si="12"/>
        <v/>
      </c>
      <c r="I430" s="176">
        <f t="shared" si="13"/>
        <v>0</v>
      </c>
    </row>
    <row r="431" spans="2:9">
      <c r="B431" s="131"/>
      <c r="C431" s="125"/>
      <c r="D431" s="125"/>
      <c r="E431" s="125"/>
      <c r="F431" s="125"/>
      <c r="G431" s="176"/>
      <c r="H431" s="125" t="str">
        <f t="shared" si="12"/>
        <v/>
      </c>
      <c r="I431" s="176">
        <f t="shared" si="13"/>
        <v>0</v>
      </c>
    </row>
    <row r="432" spans="2:9">
      <c r="B432" s="131"/>
      <c r="C432" s="125"/>
      <c r="D432" s="125"/>
      <c r="E432" s="125"/>
      <c r="F432" s="125"/>
      <c r="G432" s="176"/>
      <c r="H432" s="125" t="str">
        <f t="shared" si="12"/>
        <v/>
      </c>
      <c r="I432" s="176">
        <f t="shared" si="13"/>
        <v>0</v>
      </c>
    </row>
    <row r="433" spans="2:9">
      <c r="B433" s="131"/>
      <c r="C433" s="125"/>
      <c r="D433" s="125"/>
      <c r="E433" s="125"/>
      <c r="F433" s="125"/>
      <c r="G433" s="176"/>
      <c r="H433" s="125" t="str">
        <f t="shared" si="12"/>
        <v/>
      </c>
      <c r="I433" s="176">
        <f t="shared" si="13"/>
        <v>0</v>
      </c>
    </row>
    <row r="434" spans="2:9">
      <c r="B434" s="131"/>
      <c r="C434" s="125"/>
      <c r="D434" s="125"/>
      <c r="E434" s="125"/>
      <c r="F434" s="125"/>
      <c r="G434" s="176"/>
      <c r="H434" s="125" t="str">
        <f t="shared" si="12"/>
        <v/>
      </c>
      <c r="I434" s="176">
        <f t="shared" si="13"/>
        <v>0</v>
      </c>
    </row>
    <row r="435" spans="2:9">
      <c r="B435" s="131"/>
      <c r="C435" s="125"/>
      <c r="D435" s="125"/>
      <c r="E435" s="125"/>
      <c r="F435" s="125"/>
      <c r="G435" s="176"/>
      <c r="H435" s="125" t="str">
        <f t="shared" si="12"/>
        <v/>
      </c>
      <c r="I435" s="176">
        <f t="shared" si="13"/>
        <v>0</v>
      </c>
    </row>
    <row r="436" spans="2:9">
      <c r="B436" s="131"/>
      <c r="C436" s="125"/>
      <c r="D436" s="125"/>
      <c r="E436" s="125"/>
      <c r="F436" s="125"/>
      <c r="G436" s="176"/>
      <c r="H436" s="125" t="str">
        <f t="shared" si="12"/>
        <v/>
      </c>
      <c r="I436" s="176">
        <f t="shared" si="13"/>
        <v>0</v>
      </c>
    </row>
    <row r="437" spans="2:9">
      <c r="B437" s="131"/>
      <c r="C437" s="125"/>
      <c r="D437" s="125"/>
      <c r="E437" s="125"/>
      <c r="F437" s="125"/>
      <c r="G437" s="176"/>
      <c r="H437" s="125" t="str">
        <f t="shared" si="12"/>
        <v/>
      </c>
      <c r="I437" s="176">
        <f t="shared" si="13"/>
        <v>0</v>
      </c>
    </row>
    <row r="438" spans="2:9">
      <c r="B438" s="131"/>
      <c r="C438" s="125"/>
      <c r="D438" s="125"/>
      <c r="E438" s="125"/>
      <c r="F438" s="125"/>
      <c r="G438" s="176"/>
      <c r="H438" s="125" t="str">
        <f t="shared" si="12"/>
        <v/>
      </c>
      <c r="I438" s="176">
        <f t="shared" si="13"/>
        <v>0</v>
      </c>
    </row>
    <row r="439" spans="2:9">
      <c r="B439" s="131"/>
      <c r="C439" s="125"/>
      <c r="D439" s="125"/>
      <c r="E439" s="125"/>
      <c r="F439" s="125"/>
      <c r="G439" s="176"/>
      <c r="H439" s="125" t="str">
        <f t="shared" si="12"/>
        <v/>
      </c>
      <c r="I439" s="176">
        <f t="shared" si="13"/>
        <v>0</v>
      </c>
    </row>
    <row r="440" spans="2:9">
      <c r="B440" s="131"/>
      <c r="C440" s="125"/>
      <c r="D440" s="125"/>
      <c r="E440" s="125"/>
      <c r="F440" s="125"/>
      <c r="G440" s="176"/>
      <c r="H440" s="125" t="str">
        <f t="shared" si="12"/>
        <v/>
      </c>
      <c r="I440" s="176">
        <f t="shared" si="13"/>
        <v>0</v>
      </c>
    </row>
    <row r="441" spans="2:9">
      <c r="B441" s="131"/>
      <c r="C441" s="125"/>
      <c r="D441" s="125"/>
      <c r="E441" s="125"/>
      <c r="F441" s="125"/>
      <c r="G441" s="176"/>
      <c r="H441" s="125" t="str">
        <f t="shared" si="12"/>
        <v/>
      </c>
      <c r="I441" s="176">
        <f t="shared" si="13"/>
        <v>0</v>
      </c>
    </row>
    <row r="442" spans="2:9">
      <c r="B442" s="131"/>
      <c r="C442" s="125"/>
      <c r="D442" s="125"/>
      <c r="E442" s="125"/>
      <c r="F442" s="125"/>
      <c r="G442" s="176"/>
      <c r="H442" s="125" t="str">
        <f t="shared" si="12"/>
        <v/>
      </c>
      <c r="I442" s="176">
        <f t="shared" si="13"/>
        <v>0</v>
      </c>
    </row>
    <row r="443" spans="2:9">
      <c r="B443" s="131"/>
      <c r="C443" s="125"/>
      <c r="D443" s="125"/>
      <c r="E443" s="125"/>
      <c r="F443" s="125"/>
      <c r="G443" s="176"/>
      <c r="H443" s="125" t="str">
        <f t="shared" si="12"/>
        <v/>
      </c>
      <c r="I443" s="176">
        <f t="shared" si="13"/>
        <v>0</v>
      </c>
    </row>
    <row r="444" spans="2:9">
      <c r="B444" s="131"/>
      <c r="C444" s="125"/>
      <c r="D444" s="125"/>
      <c r="E444" s="125"/>
      <c r="F444" s="125"/>
      <c r="G444" s="176"/>
      <c r="H444" s="125" t="str">
        <f t="shared" si="12"/>
        <v/>
      </c>
      <c r="I444" s="176">
        <f t="shared" si="13"/>
        <v>0</v>
      </c>
    </row>
    <row r="445" spans="2:9">
      <c r="B445" s="131"/>
      <c r="C445" s="125"/>
      <c r="D445" s="125"/>
      <c r="E445" s="125"/>
      <c r="F445" s="125"/>
      <c r="G445" s="176"/>
      <c r="H445" s="125" t="str">
        <f t="shared" si="12"/>
        <v/>
      </c>
      <c r="I445" s="176">
        <f t="shared" si="13"/>
        <v>0</v>
      </c>
    </row>
    <row r="446" spans="2:9">
      <c r="B446" s="131"/>
      <c r="C446" s="125"/>
      <c r="D446" s="125"/>
      <c r="E446" s="125"/>
      <c r="F446" s="125"/>
      <c r="G446" s="176"/>
      <c r="H446" s="125" t="str">
        <f t="shared" si="12"/>
        <v/>
      </c>
      <c r="I446" s="176">
        <f t="shared" si="13"/>
        <v>0</v>
      </c>
    </row>
    <row r="447" spans="2:9">
      <c r="B447" s="131"/>
      <c r="C447" s="125"/>
      <c r="D447" s="125"/>
      <c r="E447" s="125"/>
      <c r="F447" s="125"/>
      <c r="G447" s="176"/>
      <c r="H447" s="125" t="str">
        <f t="shared" si="12"/>
        <v/>
      </c>
      <c r="I447" s="176">
        <f t="shared" si="13"/>
        <v>0</v>
      </c>
    </row>
    <row r="448" spans="2:9">
      <c r="B448" s="131"/>
      <c r="C448" s="125"/>
      <c r="D448" s="125"/>
      <c r="E448" s="125"/>
      <c r="F448" s="125"/>
      <c r="G448" s="176"/>
      <c r="H448" s="125" t="str">
        <f t="shared" si="12"/>
        <v/>
      </c>
      <c r="I448" s="176">
        <f t="shared" si="13"/>
        <v>0</v>
      </c>
    </row>
    <row r="449" spans="2:9">
      <c r="B449" s="131"/>
      <c r="C449" s="125"/>
      <c r="D449" s="125"/>
      <c r="E449" s="125"/>
      <c r="F449" s="125"/>
      <c r="G449" s="176"/>
      <c r="H449" s="125" t="str">
        <f t="shared" si="12"/>
        <v/>
      </c>
      <c r="I449" s="176">
        <f t="shared" si="13"/>
        <v>0</v>
      </c>
    </row>
    <row r="450" spans="2:9">
      <c r="B450" s="131"/>
      <c r="C450" s="125"/>
      <c r="D450" s="125"/>
      <c r="E450" s="125"/>
      <c r="F450" s="125"/>
      <c r="G450" s="176"/>
      <c r="H450" s="125" t="str">
        <f t="shared" si="12"/>
        <v/>
      </c>
      <c r="I450" s="176">
        <f t="shared" si="13"/>
        <v>0</v>
      </c>
    </row>
    <row r="451" spans="2:9">
      <c r="B451" s="131"/>
      <c r="C451" s="125"/>
      <c r="D451" s="125"/>
      <c r="E451" s="125"/>
      <c r="F451" s="125"/>
      <c r="G451" s="176"/>
      <c r="H451" s="125" t="str">
        <f t="shared" si="12"/>
        <v/>
      </c>
      <c r="I451" s="176">
        <f t="shared" si="13"/>
        <v>0</v>
      </c>
    </row>
    <row r="452" spans="2:9">
      <c r="B452" s="131"/>
      <c r="C452" s="125"/>
      <c r="D452" s="125"/>
      <c r="E452" s="125"/>
      <c r="F452" s="125"/>
      <c r="G452" s="176"/>
      <c r="H452" s="125" t="str">
        <f t="shared" si="12"/>
        <v/>
      </c>
      <c r="I452" s="176">
        <f t="shared" si="13"/>
        <v>0</v>
      </c>
    </row>
    <row r="453" spans="2:9">
      <c r="B453" s="131"/>
      <c r="C453" s="125"/>
      <c r="D453" s="125"/>
      <c r="E453" s="125"/>
      <c r="F453" s="125"/>
      <c r="G453" s="176"/>
      <c r="H453" s="125" t="str">
        <f t="shared" si="12"/>
        <v/>
      </c>
      <c r="I453" s="176">
        <f t="shared" si="13"/>
        <v>0</v>
      </c>
    </row>
    <row r="454" spans="2:9">
      <c r="B454" s="131"/>
      <c r="C454" s="125"/>
      <c r="D454" s="125"/>
      <c r="E454" s="125"/>
      <c r="F454" s="125"/>
      <c r="G454" s="176"/>
      <c r="H454" s="125" t="str">
        <f t="shared" si="12"/>
        <v/>
      </c>
      <c r="I454" s="176">
        <f t="shared" si="13"/>
        <v>0</v>
      </c>
    </row>
    <row r="455" spans="2:9">
      <c r="B455" s="131"/>
      <c r="C455" s="125"/>
      <c r="D455" s="125"/>
      <c r="E455" s="125"/>
      <c r="F455" s="125"/>
      <c r="G455" s="176"/>
      <c r="H455" s="125" t="str">
        <f t="shared" ref="H455:H518" si="14">IF(ISBLANK(C455),"",IF(C455&lt;F455,D455-E455,E455-D455))</f>
        <v/>
      </c>
      <c r="I455" s="176">
        <f t="shared" ref="I455:I518" si="15">IF(ISERR(H455),1,0)</f>
        <v>0</v>
      </c>
    </row>
    <row r="456" spans="2:9">
      <c r="B456" s="131"/>
      <c r="C456" s="125"/>
      <c r="D456" s="125"/>
      <c r="E456" s="125"/>
      <c r="F456" s="125"/>
      <c r="G456" s="176"/>
      <c r="H456" s="125" t="str">
        <f t="shared" si="14"/>
        <v/>
      </c>
      <c r="I456" s="176">
        <f t="shared" si="15"/>
        <v>0</v>
      </c>
    </row>
    <row r="457" spans="2:9">
      <c r="B457" s="131"/>
      <c r="C457" s="125"/>
      <c r="D457" s="125"/>
      <c r="E457" s="125"/>
      <c r="F457" s="125"/>
      <c r="G457" s="176"/>
      <c r="H457" s="125" t="str">
        <f t="shared" si="14"/>
        <v/>
      </c>
      <c r="I457" s="176">
        <f t="shared" si="15"/>
        <v>0</v>
      </c>
    </row>
    <row r="458" spans="2:9">
      <c r="B458" s="131"/>
      <c r="C458" s="125"/>
      <c r="D458" s="125"/>
      <c r="E458" s="125"/>
      <c r="F458" s="125"/>
      <c r="G458" s="176"/>
      <c r="H458" s="125" t="str">
        <f t="shared" si="14"/>
        <v/>
      </c>
      <c r="I458" s="176">
        <f t="shared" si="15"/>
        <v>0</v>
      </c>
    </row>
    <row r="459" spans="2:9">
      <c r="B459" s="131"/>
      <c r="C459" s="125"/>
      <c r="D459" s="125"/>
      <c r="E459" s="125"/>
      <c r="F459" s="125"/>
      <c r="G459" s="176"/>
      <c r="H459" s="125" t="str">
        <f t="shared" si="14"/>
        <v/>
      </c>
      <c r="I459" s="176">
        <f t="shared" si="15"/>
        <v>0</v>
      </c>
    </row>
    <row r="460" spans="2:9">
      <c r="B460" s="131"/>
      <c r="C460" s="125"/>
      <c r="D460" s="125"/>
      <c r="E460" s="125"/>
      <c r="F460" s="125"/>
      <c r="G460" s="176"/>
      <c r="H460" s="125" t="str">
        <f t="shared" si="14"/>
        <v/>
      </c>
      <c r="I460" s="176">
        <f t="shared" si="15"/>
        <v>0</v>
      </c>
    </row>
    <row r="461" spans="2:9">
      <c r="B461" s="131"/>
      <c r="C461" s="125"/>
      <c r="D461" s="125"/>
      <c r="E461" s="125"/>
      <c r="F461" s="125"/>
      <c r="G461" s="176"/>
      <c r="H461" s="125" t="str">
        <f t="shared" si="14"/>
        <v/>
      </c>
      <c r="I461" s="176">
        <f t="shared" si="15"/>
        <v>0</v>
      </c>
    </row>
    <row r="462" spans="2:9">
      <c r="B462" s="131"/>
      <c r="C462" s="125"/>
      <c r="D462" s="125"/>
      <c r="E462" s="125"/>
      <c r="F462" s="125"/>
      <c r="G462" s="176"/>
      <c r="H462" s="125" t="str">
        <f t="shared" si="14"/>
        <v/>
      </c>
      <c r="I462" s="176">
        <f t="shared" si="15"/>
        <v>0</v>
      </c>
    </row>
    <row r="463" spans="2:9">
      <c r="B463" s="131"/>
      <c r="C463" s="125"/>
      <c r="D463" s="125"/>
      <c r="E463" s="125"/>
      <c r="F463" s="125"/>
      <c r="G463" s="176"/>
      <c r="H463" s="125" t="str">
        <f t="shared" si="14"/>
        <v/>
      </c>
      <c r="I463" s="176">
        <f t="shared" si="15"/>
        <v>0</v>
      </c>
    </row>
    <row r="464" spans="2:9">
      <c r="B464" s="131"/>
      <c r="C464" s="125"/>
      <c r="D464" s="125"/>
      <c r="E464" s="125"/>
      <c r="F464" s="125"/>
      <c r="G464" s="176"/>
      <c r="H464" s="125" t="str">
        <f t="shared" si="14"/>
        <v/>
      </c>
      <c r="I464" s="176">
        <f t="shared" si="15"/>
        <v>0</v>
      </c>
    </row>
    <row r="465" spans="2:9">
      <c r="B465" s="131"/>
      <c r="C465" s="125"/>
      <c r="D465" s="125"/>
      <c r="E465" s="125"/>
      <c r="F465" s="125"/>
      <c r="G465" s="176"/>
      <c r="H465" s="125" t="str">
        <f t="shared" si="14"/>
        <v/>
      </c>
      <c r="I465" s="176">
        <f t="shared" si="15"/>
        <v>0</v>
      </c>
    </row>
    <row r="466" spans="2:9">
      <c r="B466" s="131"/>
      <c r="C466" s="125"/>
      <c r="D466" s="125"/>
      <c r="E466" s="125"/>
      <c r="F466" s="125"/>
      <c r="G466" s="176"/>
      <c r="H466" s="125" t="str">
        <f t="shared" si="14"/>
        <v/>
      </c>
      <c r="I466" s="176">
        <f t="shared" si="15"/>
        <v>0</v>
      </c>
    </row>
    <row r="467" spans="2:9">
      <c r="B467" s="131"/>
      <c r="C467" s="125"/>
      <c r="D467" s="125"/>
      <c r="E467" s="125"/>
      <c r="F467" s="125"/>
      <c r="G467" s="176"/>
      <c r="H467" s="125" t="str">
        <f t="shared" si="14"/>
        <v/>
      </c>
      <c r="I467" s="176">
        <f t="shared" si="15"/>
        <v>0</v>
      </c>
    </row>
    <row r="468" spans="2:9">
      <c r="B468" s="131"/>
      <c r="C468" s="125"/>
      <c r="D468" s="125"/>
      <c r="E468" s="125"/>
      <c r="F468" s="125"/>
      <c r="G468" s="176"/>
      <c r="H468" s="125" t="str">
        <f t="shared" si="14"/>
        <v/>
      </c>
      <c r="I468" s="176">
        <f t="shared" si="15"/>
        <v>0</v>
      </c>
    </row>
    <row r="469" spans="2:9">
      <c r="B469" s="131"/>
      <c r="C469" s="125"/>
      <c r="D469" s="125"/>
      <c r="E469" s="125"/>
      <c r="F469" s="125"/>
      <c r="G469" s="176"/>
      <c r="H469" s="125" t="str">
        <f t="shared" si="14"/>
        <v/>
      </c>
      <c r="I469" s="176">
        <f t="shared" si="15"/>
        <v>0</v>
      </c>
    </row>
    <row r="470" spans="2:9">
      <c r="B470" s="131"/>
      <c r="C470" s="125"/>
      <c r="D470" s="125"/>
      <c r="E470" s="125"/>
      <c r="F470" s="125"/>
      <c r="G470" s="176"/>
      <c r="H470" s="125" t="str">
        <f t="shared" si="14"/>
        <v/>
      </c>
      <c r="I470" s="176">
        <f t="shared" si="15"/>
        <v>0</v>
      </c>
    </row>
    <row r="471" spans="2:9">
      <c r="B471" s="131"/>
      <c r="C471" s="125"/>
      <c r="D471" s="125"/>
      <c r="E471" s="125"/>
      <c r="F471" s="125"/>
      <c r="G471" s="176"/>
      <c r="H471" s="125" t="str">
        <f t="shared" si="14"/>
        <v/>
      </c>
      <c r="I471" s="176">
        <f t="shared" si="15"/>
        <v>0</v>
      </c>
    </row>
    <row r="472" spans="2:9">
      <c r="B472" s="131"/>
      <c r="C472" s="125"/>
      <c r="D472" s="125"/>
      <c r="E472" s="125"/>
      <c r="F472" s="125"/>
      <c r="G472" s="176"/>
      <c r="H472" s="125" t="str">
        <f t="shared" si="14"/>
        <v/>
      </c>
      <c r="I472" s="176">
        <f t="shared" si="15"/>
        <v>0</v>
      </c>
    </row>
    <row r="473" spans="2:9">
      <c r="B473" s="131"/>
      <c r="C473" s="125"/>
      <c r="D473" s="125"/>
      <c r="E473" s="125"/>
      <c r="F473" s="125"/>
      <c r="G473" s="176"/>
      <c r="H473" s="125" t="str">
        <f t="shared" si="14"/>
        <v/>
      </c>
      <c r="I473" s="176">
        <f t="shared" si="15"/>
        <v>0</v>
      </c>
    </row>
    <row r="474" spans="2:9">
      <c r="B474" s="131"/>
      <c r="C474" s="125"/>
      <c r="D474" s="125"/>
      <c r="E474" s="125"/>
      <c r="F474" s="125"/>
      <c r="G474" s="176"/>
      <c r="H474" s="125" t="str">
        <f t="shared" si="14"/>
        <v/>
      </c>
      <c r="I474" s="176">
        <f t="shared" si="15"/>
        <v>0</v>
      </c>
    </row>
    <row r="475" spans="2:9">
      <c r="B475" s="131"/>
      <c r="C475" s="125"/>
      <c r="D475" s="125"/>
      <c r="E475" s="125"/>
      <c r="F475" s="125"/>
      <c r="G475" s="176"/>
      <c r="H475" s="125" t="str">
        <f t="shared" si="14"/>
        <v/>
      </c>
      <c r="I475" s="176">
        <f t="shared" si="15"/>
        <v>0</v>
      </c>
    </row>
    <row r="476" spans="2:9">
      <c r="B476" s="131"/>
      <c r="C476" s="125"/>
      <c r="D476" s="125"/>
      <c r="E476" s="125"/>
      <c r="F476" s="125"/>
      <c r="G476" s="176"/>
      <c r="H476" s="125" t="str">
        <f t="shared" si="14"/>
        <v/>
      </c>
      <c r="I476" s="176">
        <f t="shared" si="15"/>
        <v>0</v>
      </c>
    </row>
    <row r="477" spans="2:9">
      <c r="B477" s="131"/>
      <c r="C477" s="125"/>
      <c r="D477" s="125"/>
      <c r="E477" s="125"/>
      <c r="F477" s="125"/>
      <c r="G477" s="176"/>
      <c r="H477" s="125" t="str">
        <f t="shared" si="14"/>
        <v/>
      </c>
      <c r="I477" s="176">
        <f t="shared" si="15"/>
        <v>0</v>
      </c>
    </row>
    <row r="478" spans="2:9">
      <c r="B478" s="131"/>
      <c r="C478" s="125"/>
      <c r="D478" s="125"/>
      <c r="E478" s="125"/>
      <c r="F478" s="125"/>
      <c r="G478" s="176"/>
      <c r="H478" s="125" t="str">
        <f t="shared" si="14"/>
        <v/>
      </c>
      <c r="I478" s="176">
        <f t="shared" si="15"/>
        <v>0</v>
      </c>
    </row>
    <row r="479" spans="2:9">
      <c r="B479" s="131"/>
      <c r="C479" s="125"/>
      <c r="D479" s="125"/>
      <c r="E479" s="125"/>
      <c r="F479" s="125"/>
      <c r="G479" s="176"/>
      <c r="H479" s="125" t="str">
        <f t="shared" si="14"/>
        <v/>
      </c>
      <c r="I479" s="176">
        <f t="shared" si="15"/>
        <v>0</v>
      </c>
    </row>
    <row r="480" spans="2:9">
      <c r="B480" s="131"/>
      <c r="C480" s="125"/>
      <c r="D480" s="125"/>
      <c r="E480" s="125"/>
      <c r="F480" s="125"/>
      <c r="G480" s="176"/>
      <c r="H480" s="125" t="str">
        <f t="shared" si="14"/>
        <v/>
      </c>
      <c r="I480" s="176">
        <f t="shared" si="15"/>
        <v>0</v>
      </c>
    </row>
    <row r="481" spans="2:9">
      <c r="B481" s="131"/>
      <c r="C481" s="125"/>
      <c r="D481" s="125"/>
      <c r="E481" s="125"/>
      <c r="F481" s="125"/>
      <c r="G481" s="176"/>
      <c r="H481" s="125" t="str">
        <f t="shared" si="14"/>
        <v/>
      </c>
      <c r="I481" s="176">
        <f t="shared" si="15"/>
        <v>0</v>
      </c>
    </row>
    <row r="482" spans="2:9">
      <c r="B482" s="131"/>
      <c r="C482" s="125"/>
      <c r="D482" s="125"/>
      <c r="E482" s="125"/>
      <c r="F482" s="125"/>
      <c r="G482" s="176"/>
      <c r="H482" s="125" t="str">
        <f t="shared" si="14"/>
        <v/>
      </c>
      <c r="I482" s="176">
        <f t="shared" si="15"/>
        <v>0</v>
      </c>
    </row>
    <row r="483" spans="2:9">
      <c r="B483" s="131"/>
      <c r="C483" s="125"/>
      <c r="D483" s="125"/>
      <c r="E483" s="125"/>
      <c r="F483" s="125"/>
      <c r="G483" s="176"/>
      <c r="H483" s="125" t="str">
        <f t="shared" si="14"/>
        <v/>
      </c>
      <c r="I483" s="176">
        <f t="shared" si="15"/>
        <v>0</v>
      </c>
    </row>
    <row r="484" spans="2:9">
      <c r="B484" s="131"/>
      <c r="C484" s="125"/>
      <c r="D484" s="125"/>
      <c r="E484" s="125"/>
      <c r="F484" s="125"/>
      <c r="G484" s="176"/>
      <c r="H484" s="125" t="str">
        <f t="shared" si="14"/>
        <v/>
      </c>
      <c r="I484" s="176">
        <f t="shared" si="15"/>
        <v>0</v>
      </c>
    </row>
    <row r="485" spans="2:9">
      <c r="B485" s="131"/>
      <c r="C485" s="125"/>
      <c r="D485" s="125"/>
      <c r="E485" s="125"/>
      <c r="F485" s="125"/>
      <c r="G485" s="176"/>
      <c r="H485" s="125" t="str">
        <f t="shared" si="14"/>
        <v/>
      </c>
      <c r="I485" s="176">
        <f t="shared" si="15"/>
        <v>0</v>
      </c>
    </row>
    <row r="486" spans="2:9">
      <c r="B486" s="131"/>
      <c r="C486" s="125"/>
      <c r="D486" s="125"/>
      <c r="E486" s="125"/>
      <c r="F486" s="125"/>
      <c r="G486" s="176"/>
      <c r="H486" s="125" t="str">
        <f t="shared" si="14"/>
        <v/>
      </c>
      <c r="I486" s="176">
        <f t="shared" si="15"/>
        <v>0</v>
      </c>
    </row>
    <row r="487" spans="2:9">
      <c r="B487" s="131"/>
      <c r="C487" s="125"/>
      <c r="D487" s="125"/>
      <c r="E487" s="125"/>
      <c r="F487" s="125"/>
      <c r="G487" s="176"/>
      <c r="H487" s="125" t="str">
        <f t="shared" si="14"/>
        <v/>
      </c>
      <c r="I487" s="176">
        <f t="shared" si="15"/>
        <v>0</v>
      </c>
    </row>
    <row r="488" spans="2:9">
      <c r="B488" s="131"/>
      <c r="C488" s="125"/>
      <c r="D488" s="125"/>
      <c r="E488" s="125"/>
      <c r="F488" s="125"/>
      <c r="G488" s="176"/>
      <c r="H488" s="125" t="str">
        <f t="shared" si="14"/>
        <v/>
      </c>
      <c r="I488" s="176">
        <f t="shared" si="15"/>
        <v>0</v>
      </c>
    </row>
    <row r="489" spans="2:9">
      <c r="B489" s="131"/>
      <c r="C489" s="125"/>
      <c r="D489" s="125"/>
      <c r="E489" s="125"/>
      <c r="F489" s="125"/>
      <c r="G489" s="176"/>
      <c r="H489" s="125" t="str">
        <f t="shared" si="14"/>
        <v/>
      </c>
      <c r="I489" s="176">
        <f t="shared" si="15"/>
        <v>0</v>
      </c>
    </row>
    <row r="490" spans="2:9">
      <c r="B490" s="131"/>
      <c r="C490" s="125"/>
      <c r="D490" s="125"/>
      <c r="E490" s="125"/>
      <c r="F490" s="125"/>
      <c r="G490" s="176"/>
      <c r="H490" s="125" t="str">
        <f t="shared" si="14"/>
        <v/>
      </c>
      <c r="I490" s="176">
        <f t="shared" si="15"/>
        <v>0</v>
      </c>
    </row>
    <row r="491" spans="2:9">
      <c r="B491" s="131"/>
      <c r="C491" s="125"/>
      <c r="D491" s="125"/>
      <c r="E491" s="125"/>
      <c r="F491" s="125"/>
      <c r="G491" s="176"/>
      <c r="H491" s="125" t="str">
        <f t="shared" si="14"/>
        <v/>
      </c>
      <c r="I491" s="176">
        <f t="shared" si="15"/>
        <v>0</v>
      </c>
    </row>
    <row r="492" spans="2:9">
      <c r="B492" s="131"/>
      <c r="C492" s="125"/>
      <c r="D492" s="125"/>
      <c r="E492" s="125"/>
      <c r="F492" s="125"/>
      <c r="G492" s="176"/>
      <c r="H492" s="125" t="str">
        <f t="shared" si="14"/>
        <v/>
      </c>
      <c r="I492" s="176">
        <f t="shared" si="15"/>
        <v>0</v>
      </c>
    </row>
    <row r="493" spans="2:9">
      <c r="B493" s="131"/>
      <c r="C493" s="125"/>
      <c r="D493" s="125"/>
      <c r="E493" s="125"/>
      <c r="F493" s="125"/>
      <c r="G493" s="176"/>
      <c r="H493" s="125" t="str">
        <f t="shared" si="14"/>
        <v/>
      </c>
      <c r="I493" s="176">
        <f t="shared" si="15"/>
        <v>0</v>
      </c>
    </row>
    <row r="494" spans="2:9">
      <c r="B494" s="131"/>
      <c r="C494" s="125"/>
      <c r="D494" s="125"/>
      <c r="E494" s="125"/>
      <c r="F494" s="125"/>
      <c r="G494" s="176"/>
      <c r="H494" s="125" t="str">
        <f t="shared" si="14"/>
        <v/>
      </c>
      <c r="I494" s="176">
        <f t="shared" si="15"/>
        <v>0</v>
      </c>
    </row>
    <row r="495" spans="2:9">
      <c r="B495" s="131"/>
      <c r="C495" s="125"/>
      <c r="D495" s="125"/>
      <c r="E495" s="125"/>
      <c r="F495" s="125"/>
      <c r="G495" s="176"/>
      <c r="H495" s="125" t="str">
        <f t="shared" si="14"/>
        <v/>
      </c>
      <c r="I495" s="176">
        <f t="shared" si="15"/>
        <v>0</v>
      </c>
    </row>
    <row r="496" spans="2:9">
      <c r="B496" s="131"/>
      <c r="C496" s="125"/>
      <c r="D496" s="125"/>
      <c r="E496" s="125"/>
      <c r="F496" s="125"/>
      <c r="G496" s="176"/>
      <c r="H496" s="125" t="str">
        <f t="shared" si="14"/>
        <v/>
      </c>
      <c r="I496" s="176">
        <f t="shared" si="15"/>
        <v>0</v>
      </c>
    </row>
    <row r="497" spans="2:9">
      <c r="B497" s="131"/>
      <c r="C497" s="125"/>
      <c r="D497" s="125"/>
      <c r="E497" s="125"/>
      <c r="F497" s="125"/>
      <c r="G497" s="176"/>
      <c r="H497" s="125" t="str">
        <f t="shared" si="14"/>
        <v/>
      </c>
      <c r="I497" s="176">
        <f t="shared" si="15"/>
        <v>0</v>
      </c>
    </row>
    <row r="498" spans="2:9">
      <c r="B498" s="131"/>
      <c r="C498" s="125"/>
      <c r="D498" s="125"/>
      <c r="E498" s="125"/>
      <c r="F498" s="125"/>
      <c r="G498" s="176"/>
      <c r="H498" s="125" t="str">
        <f t="shared" si="14"/>
        <v/>
      </c>
      <c r="I498" s="176">
        <f t="shared" si="15"/>
        <v>0</v>
      </c>
    </row>
    <row r="499" spans="2:9">
      <c r="B499" s="131"/>
      <c r="C499" s="125"/>
      <c r="D499" s="125"/>
      <c r="E499" s="125"/>
      <c r="F499" s="125"/>
      <c r="G499" s="176"/>
      <c r="H499" s="125" t="str">
        <f t="shared" si="14"/>
        <v/>
      </c>
      <c r="I499" s="176">
        <f t="shared" si="15"/>
        <v>0</v>
      </c>
    </row>
    <row r="500" spans="2:9">
      <c r="B500" s="131"/>
      <c r="C500" s="125"/>
      <c r="D500" s="125"/>
      <c r="E500" s="125"/>
      <c r="F500" s="125"/>
      <c r="G500" s="176"/>
      <c r="H500" s="125" t="str">
        <f t="shared" si="14"/>
        <v/>
      </c>
      <c r="I500" s="176">
        <f t="shared" si="15"/>
        <v>0</v>
      </c>
    </row>
    <row r="501" spans="2:9">
      <c r="B501" s="131"/>
      <c r="C501" s="125"/>
      <c r="D501" s="125"/>
      <c r="E501" s="125"/>
      <c r="F501" s="125"/>
      <c r="G501" s="176"/>
      <c r="H501" s="125" t="str">
        <f t="shared" si="14"/>
        <v/>
      </c>
      <c r="I501" s="176">
        <f t="shared" si="15"/>
        <v>0</v>
      </c>
    </row>
    <row r="502" spans="2:9">
      <c r="B502" s="131"/>
      <c r="C502" s="125"/>
      <c r="D502" s="125"/>
      <c r="E502" s="125"/>
      <c r="F502" s="125"/>
      <c r="G502" s="176"/>
      <c r="H502" s="125" t="str">
        <f t="shared" si="14"/>
        <v/>
      </c>
      <c r="I502" s="176">
        <f t="shared" si="15"/>
        <v>0</v>
      </c>
    </row>
    <row r="503" spans="2:9">
      <c r="B503" s="131"/>
      <c r="C503" s="125"/>
      <c r="D503" s="125"/>
      <c r="E503" s="125"/>
      <c r="F503" s="125"/>
      <c r="G503" s="176"/>
      <c r="H503" s="125" t="str">
        <f t="shared" si="14"/>
        <v/>
      </c>
      <c r="I503" s="176">
        <f t="shared" si="15"/>
        <v>0</v>
      </c>
    </row>
    <row r="504" spans="2:9">
      <c r="B504" s="131"/>
      <c r="C504" s="125"/>
      <c r="D504" s="125"/>
      <c r="E504" s="125"/>
      <c r="F504" s="125"/>
      <c r="G504" s="176"/>
      <c r="H504" s="125" t="str">
        <f t="shared" si="14"/>
        <v/>
      </c>
      <c r="I504" s="176">
        <f t="shared" si="15"/>
        <v>0</v>
      </c>
    </row>
    <row r="505" spans="2:9">
      <c r="B505" s="131"/>
      <c r="C505" s="125"/>
      <c r="D505" s="125"/>
      <c r="E505" s="125"/>
      <c r="F505" s="125"/>
      <c r="G505" s="176"/>
      <c r="H505" s="125" t="str">
        <f t="shared" si="14"/>
        <v/>
      </c>
      <c r="I505" s="176">
        <f t="shared" si="15"/>
        <v>0</v>
      </c>
    </row>
    <row r="506" spans="2:9">
      <c r="B506" s="131"/>
      <c r="C506" s="125"/>
      <c r="D506" s="125"/>
      <c r="E506" s="125"/>
      <c r="F506" s="125"/>
      <c r="G506" s="176"/>
      <c r="H506" s="125" t="str">
        <f t="shared" si="14"/>
        <v/>
      </c>
      <c r="I506" s="176">
        <f t="shared" si="15"/>
        <v>0</v>
      </c>
    </row>
    <row r="507" spans="2:9">
      <c r="B507" s="131"/>
      <c r="C507" s="125"/>
      <c r="D507" s="125"/>
      <c r="E507" s="125"/>
      <c r="F507" s="125"/>
      <c r="G507" s="176"/>
      <c r="H507" s="125" t="str">
        <f t="shared" si="14"/>
        <v/>
      </c>
      <c r="I507" s="176">
        <f t="shared" si="15"/>
        <v>0</v>
      </c>
    </row>
    <row r="508" spans="2:9">
      <c r="B508" s="131"/>
      <c r="C508" s="125"/>
      <c r="D508" s="125"/>
      <c r="E508" s="125"/>
      <c r="F508" s="125"/>
      <c r="G508" s="176"/>
      <c r="H508" s="125" t="str">
        <f t="shared" si="14"/>
        <v/>
      </c>
      <c r="I508" s="176">
        <f t="shared" si="15"/>
        <v>0</v>
      </c>
    </row>
    <row r="509" spans="2:9">
      <c r="B509" s="131"/>
      <c r="C509" s="125"/>
      <c r="D509" s="125"/>
      <c r="E509" s="125"/>
      <c r="F509" s="125"/>
      <c r="G509" s="176"/>
      <c r="H509" s="125" t="str">
        <f t="shared" si="14"/>
        <v/>
      </c>
      <c r="I509" s="176">
        <f t="shared" si="15"/>
        <v>0</v>
      </c>
    </row>
    <row r="510" spans="2:9">
      <c r="B510" s="131"/>
      <c r="C510" s="125"/>
      <c r="D510" s="125"/>
      <c r="E510" s="125"/>
      <c r="F510" s="125"/>
      <c r="G510" s="176"/>
      <c r="H510" s="125" t="str">
        <f t="shared" si="14"/>
        <v/>
      </c>
      <c r="I510" s="176">
        <f t="shared" si="15"/>
        <v>0</v>
      </c>
    </row>
    <row r="511" spans="2:9">
      <c r="B511" s="131"/>
      <c r="C511" s="125"/>
      <c r="D511" s="125"/>
      <c r="E511" s="125"/>
      <c r="F511" s="125"/>
      <c r="G511" s="176"/>
      <c r="H511" s="125" t="str">
        <f t="shared" si="14"/>
        <v/>
      </c>
      <c r="I511" s="176">
        <f t="shared" si="15"/>
        <v>0</v>
      </c>
    </row>
    <row r="512" spans="2:9">
      <c r="B512" s="131"/>
      <c r="C512" s="125"/>
      <c r="D512" s="125"/>
      <c r="E512" s="125"/>
      <c r="F512" s="125"/>
      <c r="G512" s="176"/>
      <c r="H512" s="125" t="str">
        <f t="shared" si="14"/>
        <v/>
      </c>
      <c r="I512" s="176">
        <f t="shared" si="15"/>
        <v>0</v>
      </c>
    </row>
    <row r="513" spans="2:9">
      <c r="B513" s="131"/>
      <c r="C513" s="125"/>
      <c r="D513" s="125"/>
      <c r="E513" s="125"/>
      <c r="F513" s="125"/>
      <c r="G513" s="176"/>
      <c r="H513" s="125" t="str">
        <f t="shared" si="14"/>
        <v/>
      </c>
      <c r="I513" s="176">
        <f t="shared" si="15"/>
        <v>0</v>
      </c>
    </row>
    <row r="514" spans="2:9">
      <c r="B514" s="131"/>
      <c r="C514" s="125"/>
      <c r="D514" s="125"/>
      <c r="E514" s="125"/>
      <c r="F514" s="125"/>
      <c r="G514" s="176"/>
      <c r="H514" s="125" t="str">
        <f t="shared" si="14"/>
        <v/>
      </c>
      <c r="I514" s="176">
        <f t="shared" si="15"/>
        <v>0</v>
      </c>
    </row>
    <row r="515" spans="2:9">
      <c r="B515" s="131"/>
      <c r="C515" s="125"/>
      <c r="D515" s="125"/>
      <c r="E515" s="125"/>
      <c r="F515" s="125"/>
      <c r="G515" s="176"/>
      <c r="H515" s="125" t="str">
        <f t="shared" si="14"/>
        <v/>
      </c>
      <c r="I515" s="176">
        <f t="shared" si="15"/>
        <v>0</v>
      </c>
    </row>
    <row r="516" spans="2:9">
      <c r="B516" s="131"/>
      <c r="C516" s="125"/>
      <c r="D516" s="125"/>
      <c r="E516" s="125"/>
      <c r="F516" s="125"/>
      <c r="G516" s="176"/>
      <c r="H516" s="125" t="str">
        <f t="shared" si="14"/>
        <v/>
      </c>
      <c r="I516" s="176">
        <f t="shared" si="15"/>
        <v>0</v>
      </c>
    </row>
    <row r="517" spans="2:9">
      <c r="B517" s="131"/>
      <c r="C517" s="125"/>
      <c r="D517" s="125"/>
      <c r="E517" s="125"/>
      <c r="F517" s="125"/>
      <c r="G517" s="176"/>
      <c r="H517" s="125" t="str">
        <f t="shared" si="14"/>
        <v/>
      </c>
      <c r="I517" s="176">
        <f t="shared" si="15"/>
        <v>0</v>
      </c>
    </row>
    <row r="518" spans="2:9">
      <c r="B518" s="131"/>
      <c r="C518" s="125"/>
      <c r="D518" s="125"/>
      <c r="E518" s="125"/>
      <c r="F518" s="125"/>
      <c r="G518" s="176"/>
      <c r="H518" s="125" t="str">
        <f t="shared" si="14"/>
        <v/>
      </c>
      <c r="I518" s="176">
        <f t="shared" si="15"/>
        <v>0</v>
      </c>
    </row>
    <row r="519" spans="2:9">
      <c r="B519" s="131"/>
      <c r="C519" s="125"/>
      <c r="D519" s="125"/>
      <c r="E519" s="125"/>
      <c r="F519" s="125"/>
      <c r="G519" s="176"/>
      <c r="H519" s="125" t="str">
        <f t="shared" ref="H519:H582" si="16">IF(ISBLANK(C519),"",IF(C519&lt;F519,D519-E519,E519-D519))</f>
        <v/>
      </c>
      <c r="I519" s="176">
        <f t="shared" ref="I519:I582" si="17">IF(ISERR(H519),1,0)</f>
        <v>0</v>
      </c>
    </row>
    <row r="520" spans="2:9">
      <c r="B520" s="131"/>
      <c r="C520" s="125"/>
      <c r="D520" s="125"/>
      <c r="E520" s="125"/>
      <c r="F520" s="125"/>
      <c r="G520" s="176"/>
      <c r="H520" s="125" t="str">
        <f t="shared" si="16"/>
        <v/>
      </c>
      <c r="I520" s="176">
        <f t="shared" si="17"/>
        <v>0</v>
      </c>
    </row>
    <row r="521" spans="2:9">
      <c r="B521" s="131"/>
      <c r="C521" s="125"/>
      <c r="D521" s="125"/>
      <c r="E521" s="125"/>
      <c r="F521" s="125"/>
      <c r="G521" s="176"/>
      <c r="H521" s="125" t="str">
        <f t="shared" si="16"/>
        <v/>
      </c>
      <c r="I521" s="176">
        <f t="shared" si="17"/>
        <v>0</v>
      </c>
    </row>
    <row r="522" spans="2:9">
      <c r="B522" s="131"/>
      <c r="C522" s="125"/>
      <c r="D522" s="125"/>
      <c r="E522" s="125"/>
      <c r="F522" s="125"/>
      <c r="G522" s="176"/>
      <c r="H522" s="125" t="str">
        <f t="shared" si="16"/>
        <v/>
      </c>
      <c r="I522" s="176">
        <f t="shared" si="17"/>
        <v>0</v>
      </c>
    </row>
    <row r="523" spans="2:9">
      <c r="B523" s="131"/>
      <c r="C523" s="125"/>
      <c r="D523" s="125"/>
      <c r="E523" s="125"/>
      <c r="F523" s="125"/>
      <c r="G523" s="176"/>
      <c r="H523" s="125" t="str">
        <f t="shared" si="16"/>
        <v/>
      </c>
      <c r="I523" s="176">
        <f t="shared" si="17"/>
        <v>0</v>
      </c>
    </row>
    <row r="524" spans="2:9">
      <c r="B524" s="131"/>
      <c r="C524" s="125"/>
      <c r="D524" s="125"/>
      <c r="E524" s="125"/>
      <c r="F524" s="125"/>
      <c r="G524" s="176"/>
      <c r="H524" s="125" t="str">
        <f t="shared" si="16"/>
        <v/>
      </c>
      <c r="I524" s="176">
        <f t="shared" si="17"/>
        <v>0</v>
      </c>
    </row>
    <row r="525" spans="2:9">
      <c r="B525" s="131"/>
      <c r="C525" s="125"/>
      <c r="D525" s="125"/>
      <c r="E525" s="125"/>
      <c r="F525" s="125"/>
      <c r="G525" s="176"/>
      <c r="H525" s="125" t="str">
        <f t="shared" si="16"/>
        <v/>
      </c>
      <c r="I525" s="176">
        <f t="shared" si="17"/>
        <v>0</v>
      </c>
    </row>
    <row r="526" spans="2:9">
      <c r="B526" s="131"/>
      <c r="C526" s="125"/>
      <c r="D526" s="125"/>
      <c r="E526" s="125"/>
      <c r="F526" s="125"/>
      <c r="G526" s="176"/>
      <c r="H526" s="125" t="str">
        <f t="shared" si="16"/>
        <v/>
      </c>
      <c r="I526" s="176">
        <f t="shared" si="17"/>
        <v>0</v>
      </c>
    </row>
    <row r="527" spans="2:9">
      <c r="B527" s="131"/>
      <c r="C527" s="125"/>
      <c r="D527" s="125"/>
      <c r="E527" s="125"/>
      <c r="F527" s="125"/>
      <c r="G527" s="176"/>
      <c r="H527" s="125" t="str">
        <f t="shared" si="16"/>
        <v/>
      </c>
      <c r="I527" s="176">
        <f t="shared" si="17"/>
        <v>0</v>
      </c>
    </row>
    <row r="528" spans="2:9">
      <c r="B528" s="131"/>
      <c r="C528" s="125"/>
      <c r="D528" s="125"/>
      <c r="E528" s="125"/>
      <c r="F528" s="125"/>
      <c r="G528" s="176"/>
      <c r="H528" s="125" t="str">
        <f t="shared" si="16"/>
        <v/>
      </c>
      <c r="I528" s="176">
        <f t="shared" si="17"/>
        <v>0</v>
      </c>
    </row>
    <row r="529" spans="2:9">
      <c r="B529" s="131"/>
      <c r="C529" s="125"/>
      <c r="D529" s="125"/>
      <c r="E529" s="125"/>
      <c r="F529" s="125"/>
      <c r="G529" s="176"/>
      <c r="H529" s="125" t="str">
        <f t="shared" si="16"/>
        <v/>
      </c>
      <c r="I529" s="176">
        <f t="shared" si="17"/>
        <v>0</v>
      </c>
    </row>
    <row r="530" spans="2:9">
      <c r="B530" s="131"/>
      <c r="C530" s="125"/>
      <c r="D530" s="125"/>
      <c r="E530" s="125"/>
      <c r="F530" s="125"/>
      <c r="G530" s="176"/>
      <c r="H530" s="125" t="str">
        <f t="shared" si="16"/>
        <v/>
      </c>
      <c r="I530" s="176">
        <f t="shared" si="17"/>
        <v>0</v>
      </c>
    </row>
    <row r="531" spans="2:9">
      <c r="B531" s="131"/>
      <c r="C531" s="125"/>
      <c r="D531" s="125"/>
      <c r="E531" s="125"/>
      <c r="F531" s="125"/>
      <c r="G531" s="176"/>
      <c r="H531" s="125" t="str">
        <f t="shared" si="16"/>
        <v/>
      </c>
      <c r="I531" s="176">
        <f t="shared" si="17"/>
        <v>0</v>
      </c>
    </row>
    <row r="532" spans="2:9">
      <c r="B532" s="131"/>
      <c r="C532" s="125"/>
      <c r="D532" s="125"/>
      <c r="E532" s="125"/>
      <c r="F532" s="125"/>
      <c r="G532" s="176"/>
      <c r="H532" s="125" t="str">
        <f t="shared" si="16"/>
        <v/>
      </c>
      <c r="I532" s="176">
        <f t="shared" si="17"/>
        <v>0</v>
      </c>
    </row>
    <row r="533" spans="2:9">
      <c r="B533" s="131"/>
      <c r="C533" s="125"/>
      <c r="D533" s="125"/>
      <c r="E533" s="125"/>
      <c r="F533" s="125"/>
      <c r="G533" s="176"/>
      <c r="H533" s="125" t="str">
        <f t="shared" si="16"/>
        <v/>
      </c>
      <c r="I533" s="176">
        <f t="shared" si="17"/>
        <v>0</v>
      </c>
    </row>
    <row r="534" spans="2:9">
      <c r="B534" s="131"/>
      <c r="C534" s="125"/>
      <c r="D534" s="125"/>
      <c r="E534" s="125"/>
      <c r="F534" s="125"/>
      <c r="G534" s="176"/>
      <c r="H534" s="125" t="str">
        <f t="shared" si="16"/>
        <v/>
      </c>
      <c r="I534" s="176">
        <f t="shared" si="17"/>
        <v>0</v>
      </c>
    </row>
    <row r="535" spans="2:9">
      <c r="B535" s="131"/>
      <c r="C535" s="125"/>
      <c r="D535" s="125"/>
      <c r="E535" s="125"/>
      <c r="F535" s="125"/>
      <c r="G535" s="176"/>
      <c r="H535" s="125" t="str">
        <f t="shared" si="16"/>
        <v/>
      </c>
      <c r="I535" s="176">
        <f t="shared" si="17"/>
        <v>0</v>
      </c>
    </row>
    <row r="536" spans="2:9">
      <c r="B536" s="131"/>
      <c r="C536" s="125"/>
      <c r="D536" s="125"/>
      <c r="E536" s="125"/>
      <c r="F536" s="125"/>
      <c r="G536" s="176"/>
      <c r="H536" s="125" t="str">
        <f t="shared" si="16"/>
        <v/>
      </c>
      <c r="I536" s="176">
        <f t="shared" si="17"/>
        <v>0</v>
      </c>
    </row>
    <row r="537" spans="2:9">
      <c r="B537" s="131"/>
      <c r="C537" s="125"/>
      <c r="D537" s="125"/>
      <c r="E537" s="125"/>
      <c r="F537" s="125"/>
      <c r="G537" s="176"/>
      <c r="H537" s="125" t="str">
        <f t="shared" si="16"/>
        <v/>
      </c>
      <c r="I537" s="176">
        <f t="shared" si="17"/>
        <v>0</v>
      </c>
    </row>
    <row r="538" spans="2:9">
      <c r="B538" s="131"/>
      <c r="C538" s="125"/>
      <c r="D538" s="125"/>
      <c r="E538" s="125"/>
      <c r="F538" s="125"/>
      <c r="G538" s="176"/>
      <c r="H538" s="125" t="str">
        <f t="shared" si="16"/>
        <v/>
      </c>
      <c r="I538" s="176">
        <f t="shared" si="17"/>
        <v>0</v>
      </c>
    </row>
    <row r="539" spans="2:9">
      <c r="B539" s="131"/>
      <c r="C539" s="125"/>
      <c r="D539" s="125"/>
      <c r="E539" s="125"/>
      <c r="F539" s="125"/>
      <c r="G539" s="176"/>
      <c r="H539" s="125" t="str">
        <f t="shared" si="16"/>
        <v/>
      </c>
      <c r="I539" s="176">
        <f t="shared" si="17"/>
        <v>0</v>
      </c>
    </row>
    <row r="540" spans="2:9">
      <c r="B540" s="131"/>
      <c r="C540" s="125"/>
      <c r="D540" s="125"/>
      <c r="E540" s="125"/>
      <c r="F540" s="125"/>
      <c r="G540" s="176"/>
      <c r="H540" s="125" t="str">
        <f t="shared" si="16"/>
        <v/>
      </c>
      <c r="I540" s="176">
        <f t="shared" si="17"/>
        <v>0</v>
      </c>
    </row>
    <row r="541" spans="2:9">
      <c r="B541" s="131"/>
      <c r="C541" s="125"/>
      <c r="D541" s="125"/>
      <c r="E541" s="125"/>
      <c r="F541" s="125"/>
      <c r="G541" s="176"/>
      <c r="H541" s="125" t="str">
        <f t="shared" si="16"/>
        <v/>
      </c>
      <c r="I541" s="176">
        <f t="shared" si="17"/>
        <v>0</v>
      </c>
    </row>
    <row r="542" spans="2:9">
      <c r="B542" s="131"/>
      <c r="C542" s="125"/>
      <c r="D542" s="125"/>
      <c r="E542" s="125"/>
      <c r="F542" s="125"/>
      <c r="G542" s="176"/>
      <c r="H542" s="125" t="str">
        <f t="shared" si="16"/>
        <v/>
      </c>
      <c r="I542" s="176">
        <f t="shared" si="17"/>
        <v>0</v>
      </c>
    </row>
    <row r="543" spans="2:9">
      <c r="B543" s="131"/>
      <c r="C543" s="125"/>
      <c r="D543" s="125"/>
      <c r="E543" s="125"/>
      <c r="F543" s="125"/>
      <c r="G543" s="176"/>
      <c r="H543" s="125" t="str">
        <f t="shared" si="16"/>
        <v/>
      </c>
      <c r="I543" s="176">
        <f t="shared" si="17"/>
        <v>0</v>
      </c>
    </row>
    <row r="544" spans="2:9">
      <c r="B544" s="131"/>
      <c r="C544" s="125"/>
      <c r="D544" s="125"/>
      <c r="E544" s="125"/>
      <c r="F544" s="125"/>
      <c r="G544" s="176"/>
      <c r="H544" s="125" t="str">
        <f t="shared" si="16"/>
        <v/>
      </c>
      <c r="I544" s="176">
        <f t="shared" si="17"/>
        <v>0</v>
      </c>
    </row>
    <row r="545" spans="2:9">
      <c r="B545" s="131"/>
      <c r="C545" s="125"/>
      <c r="D545" s="125"/>
      <c r="E545" s="125"/>
      <c r="F545" s="125"/>
      <c r="G545" s="176"/>
      <c r="H545" s="125" t="str">
        <f t="shared" si="16"/>
        <v/>
      </c>
      <c r="I545" s="176">
        <f t="shared" si="17"/>
        <v>0</v>
      </c>
    </row>
    <row r="546" spans="2:9">
      <c r="B546" s="131"/>
      <c r="C546" s="125"/>
      <c r="D546" s="125"/>
      <c r="E546" s="125"/>
      <c r="F546" s="125"/>
      <c r="G546" s="176"/>
      <c r="H546" s="125" t="str">
        <f t="shared" si="16"/>
        <v/>
      </c>
      <c r="I546" s="176">
        <f t="shared" si="17"/>
        <v>0</v>
      </c>
    </row>
    <row r="547" spans="2:9">
      <c r="B547" s="131"/>
      <c r="C547" s="125"/>
      <c r="D547" s="125"/>
      <c r="E547" s="125"/>
      <c r="F547" s="125"/>
      <c r="G547" s="176"/>
      <c r="H547" s="125" t="str">
        <f t="shared" si="16"/>
        <v/>
      </c>
      <c r="I547" s="176">
        <f t="shared" si="17"/>
        <v>0</v>
      </c>
    </row>
    <row r="548" spans="2:9">
      <c r="B548" s="131"/>
      <c r="C548" s="125"/>
      <c r="D548" s="125"/>
      <c r="E548" s="125"/>
      <c r="F548" s="125"/>
      <c r="G548" s="176"/>
      <c r="H548" s="125" t="str">
        <f t="shared" si="16"/>
        <v/>
      </c>
      <c r="I548" s="176">
        <f t="shared" si="17"/>
        <v>0</v>
      </c>
    </row>
    <row r="549" spans="2:9">
      <c r="B549" s="131"/>
      <c r="C549" s="125"/>
      <c r="D549" s="125"/>
      <c r="E549" s="125"/>
      <c r="F549" s="125"/>
      <c r="G549" s="176"/>
      <c r="H549" s="125" t="str">
        <f t="shared" si="16"/>
        <v/>
      </c>
      <c r="I549" s="176">
        <f t="shared" si="17"/>
        <v>0</v>
      </c>
    </row>
    <row r="550" spans="2:9">
      <c r="B550" s="131"/>
      <c r="C550" s="125"/>
      <c r="D550" s="125"/>
      <c r="E550" s="125"/>
      <c r="F550" s="125"/>
      <c r="G550" s="176"/>
      <c r="H550" s="125" t="str">
        <f t="shared" si="16"/>
        <v/>
      </c>
      <c r="I550" s="176">
        <f t="shared" si="17"/>
        <v>0</v>
      </c>
    </row>
    <row r="551" spans="2:9">
      <c r="B551" s="131"/>
      <c r="C551" s="125"/>
      <c r="D551" s="125"/>
      <c r="E551" s="125"/>
      <c r="F551" s="125"/>
      <c r="G551" s="176"/>
      <c r="H551" s="125" t="str">
        <f t="shared" si="16"/>
        <v/>
      </c>
      <c r="I551" s="176">
        <f t="shared" si="17"/>
        <v>0</v>
      </c>
    </row>
    <row r="552" spans="2:9">
      <c r="B552" s="131"/>
      <c r="C552" s="125"/>
      <c r="D552" s="125"/>
      <c r="E552" s="125"/>
      <c r="F552" s="125"/>
      <c r="G552" s="176"/>
      <c r="H552" s="125" t="str">
        <f t="shared" si="16"/>
        <v/>
      </c>
      <c r="I552" s="176">
        <f t="shared" si="17"/>
        <v>0</v>
      </c>
    </row>
    <row r="553" spans="2:9">
      <c r="B553" s="131"/>
      <c r="C553" s="125"/>
      <c r="D553" s="125"/>
      <c r="E553" s="125"/>
      <c r="F553" s="125"/>
      <c r="G553" s="176"/>
      <c r="H553" s="125" t="str">
        <f t="shared" si="16"/>
        <v/>
      </c>
      <c r="I553" s="176">
        <f t="shared" si="17"/>
        <v>0</v>
      </c>
    </row>
    <row r="554" spans="2:9">
      <c r="B554" s="131"/>
      <c r="C554" s="125"/>
      <c r="D554" s="125"/>
      <c r="E554" s="125"/>
      <c r="F554" s="125"/>
      <c r="G554" s="176"/>
      <c r="H554" s="125" t="str">
        <f t="shared" si="16"/>
        <v/>
      </c>
      <c r="I554" s="176">
        <f t="shared" si="17"/>
        <v>0</v>
      </c>
    </row>
    <row r="555" spans="2:9">
      <c r="B555" s="131"/>
      <c r="C555" s="125"/>
      <c r="D555" s="125"/>
      <c r="E555" s="125"/>
      <c r="F555" s="125"/>
      <c r="G555" s="176"/>
      <c r="H555" s="125" t="str">
        <f t="shared" si="16"/>
        <v/>
      </c>
      <c r="I555" s="176">
        <f t="shared" si="17"/>
        <v>0</v>
      </c>
    </row>
    <row r="556" spans="2:9">
      <c r="B556" s="131"/>
      <c r="C556" s="125"/>
      <c r="D556" s="125"/>
      <c r="E556" s="125"/>
      <c r="F556" s="125"/>
      <c r="G556" s="176"/>
      <c r="H556" s="125" t="str">
        <f t="shared" si="16"/>
        <v/>
      </c>
      <c r="I556" s="176">
        <f t="shared" si="17"/>
        <v>0</v>
      </c>
    </row>
    <row r="557" spans="2:9">
      <c r="B557" s="131"/>
      <c r="C557" s="125"/>
      <c r="D557" s="125"/>
      <c r="E557" s="125"/>
      <c r="F557" s="125"/>
      <c r="G557" s="176"/>
      <c r="H557" s="125" t="str">
        <f t="shared" si="16"/>
        <v/>
      </c>
      <c r="I557" s="176">
        <f t="shared" si="17"/>
        <v>0</v>
      </c>
    </row>
    <row r="558" spans="2:9">
      <c r="B558" s="131"/>
      <c r="C558" s="125"/>
      <c r="D558" s="125"/>
      <c r="E558" s="125"/>
      <c r="F558" s="125"/>
      <c r="G558" s="176"/>
      <c r="H558" s="125" t="str">
        <f t="shared" si="16"/>
        <v/>
      </c>
      <c r="I558" s="176">
        <f t="shared" si="17"/>
        <v>0</v>
      </c>
    </row>
    <row r="559" spans="2:9">
      <c r="B559" s="131"/>
      <c r="C559" s="125"/>
      <c r="D559" s="125"/>
      <c r="E559" s="125"/>
      <c r="F559" s="125"/>
      <c r="G559" s="176"/>
      <c r="H559" s="125" t="str">
        <f t="shared" si="16"/>
        <v/>
      </c>
      <c r="I559" s="176">
        <f t="shared" si="17"/>
        <v>0</v>
      </c>
    </row>
    <row r="560" spans="2:9">
      <c r="B560" s="131"/>
      <c r="C560" s="125"/>
      <c r="D560" s="125"/>
      <c r="E560" s="125"/>
      <c r="F560" s="125"/>
      <c r="G560" s="176"/>
      <c r="H560" s="125" t="str">
        <f t="shared" si="16"/>
        <v/>
      </c>
      <c r="I560" s="176">
        <f t="shared" si="17"/>
        <v>0</v>
      </c>
    </row>
    <row r="561" spans="2:9">
      <c r="B561" s="131"/>
      <c r="C561" s="125"/>
      <c r="D561" s="125"/>
      <c r="E561" s="125"/>
      <c r="F561" s="125"/>
      <c r="G561" s="176"/>
      <c r="H561" s="125" t="str">
        <f t="shared" si="16"/>
        <v/>
      </c>
      <c r="I561" s="176">
        <f t="shared" si="17"/>
        <v>0</v>
      </c>
    </row>
    <row r="562" spans="2:9">
      <c r="B562" s="131"/>
      <c r="C562" s="125"/>
      <c r="D562" s="125"/>
      <c r="E562" s="125"/>
      <c r="F562" s="125"/>
      <c r="G562" s="176"/>
      <c r="H562" s="125" t="str">
        <f t="shared" si="16"/>
        <v/>
      </c>
      <c r="I562" s="176">
        <f t="shared" si="17"/>
        <v>0</v>
      </c>
    </row>
    <row r="563" spans="2:9">
      <c r="B563" s="131"/>
      <c r="C563" s="125"/>
      <c r="D563" s="125"/>
      <c r="E563" s="125"/>
      <c r="F563" s="125"/>
      <c r="G563" s="176"/>
      <c r="H563" s="125" t="str">
        <f t="shared" si="16"/>
        <v/>
      </c>
      <c r="I563" s="176">
        <f t="shared" si="17"/>
        <v>0</v>
      </c>
    </row>
    <row r="564" spans="2:9">
      <c r="B564" s="131"/>
      <c r="C564" s="125"/>
      <c r="D564" s="125"/>
      <c r="E564" s="125"/>
      <c r="F564" s="125"/>
      <c r="G564" s="176"/>
      <c r="H564" s="125" t="str">
        <f t="shared" si="16"/>
        <v/>
      </c>
      <c r="I564" s="176">
        <f t="shared" si="17"/>
        <v>0</v>
      </c>
    </row>
    <row r="565" spans="2:9">
      <c r="B565" s="131"/>
      <c r="C565" s="125"/>
      <c r="D565" s="125"/>
      <c r="E565" s="125"/>
      <c r="F565" s="125"/>
      <c r="G565" s="176"/>
      <c r="H565" s="125" t="str">
        <f t="shared" si="16"/>
        <v/>
      </c>
      <c r="I565" s="176">
        <f t="shared" si="17"/>
        <v>0</v>
      </c>
    </row>
    <row r="566" spans="2:9">
      <c r="B566" s="131"/>
      <c r="C566" s="125"/>
      <c r="D566" s="125"/>
      <c r="E566" s="125"/>
      <c r="F566" s="125"/>
      <c r="G566" s="176"/>
      <c r="H566" s="125" t="str">
        <f t="shared" si="16"/>
        <v/>
      </c>
      <c r="I566" s="176">
        <f t="shared" si="17"/>
        <v>0</v>
      </c>
    </row>
    <row r="567" spans="2:9">
      <c r="B567" s="131"/>
      <c r="C567" s="125"/>
      <c r="D567" s="125"/>
      <c r="E567" s="125"/>
      <c r="F567" s="125"/>
      <c r="G567" s="176"/>
      <c r="H567" s="125" t="str">
        <f t="shared" si="16"/>
        <v/>
      </c>
      <c r="I567" s="176">
        <f t="shared" si="17"/>
        <v>0</v>
      </c>
    </row>
    <row r="568" spans="2:9">
      <c r="B568" s="131"/>
      <c r="C568" s="125"/>
      <c r="D568" s="125"/>
      <c r="E568" s="125"/>
      <c r="F568" s="125"/>
      <c r="G568" s="176"/>
      <c r="H568" s="125" t="str">
        <f t="shared" si="16"/>
        <v/>
      </c>
      <c r="I568" s="176">
        <f t="shared" si="17"/>
        <v>0</v>
      </c>
    </row>
    <row r="569" spans="2:9">
      <c r="B569" s="131"/>
      <c r="C569" s="125"/>
      <c r="D569" s="125"/>
      <c r="E569" s="125"/>
      <c r="F569" s="125"/>
      <c r="G569" s="176"/>
      <c r="H569" s="125" t="str">
        <f t="shared" si="16"/>
        <v/>
      </c>
      <c r="I569" s="176">
        <f t="shared" si="17"/>
        <v>0</v>
      </c>
    </row>
    <row r="570" spans="2:9">
      <c r="B570" s="131"/>
      <c r="C570" s="125"/>
      <c r="D570" s="125"/>
      <c r="E570" s="125"/>
      <c r="F570" s="125"/>
      <c r="G570" s="176"/>
      <c r="H570" s="125" t="str">
        <f t="shared" si="16"/>
        <v/>
      </c>
      <c r="I570" s="176">
        <f t="shared" si="17"/>
        <v>0</v>
      </c>
    </row>
    <row r="571" spans="2:9">
      <c r="B571" s="131"/>
      <c r="C571" s="125"/>
      <c r="D571" s="125"/>
      <c r="E571" s="125"/>
      <c r="F571" s="125"/>
      <c r="G571" s="176"/>
      <c r="H571" s="125" t="str">
        <f t="shared" si="16"/>
        <v/>
      </c>
      <c r="I571" s="176">
        <f t="shared" si="17"/>
        <v>0</v>
      </c>
    </row>
    <row r="572" spans="2:9">
      <c r="B572" s="131"/>
      <c r="C572" s="125"/>
      <c r="D572" s="125"/>
      <c r="E572" s="125"/>
      <c r="F572" s="125"/>
      <c r="G572" s="176"/>
      <c r="H572" s="125" t="str">
        <f t="shared" si="16"/>
        <v/>
      </c>
      <c r="I572" s="176">
        <f t="shared" si="17"/>
        <v>0</v>
      </c>
    </row>
    <row r="573" spans="2:9">
      <c r="B573" s="131"/>
      <c r="C573" s="125"/>
      <c r="D573" s="125"/>
      <c r="E573" s="125"/>
      <c r="F573" s="125"/>
      <c r="G573" s="176"/>
      <c r="H573" s="125" t="str">
        <f t="shared" si="16"/>
        <v/>
      </c>
      <c r="I573" s="176">
        <f t="shared" si="17"/>
        <v>0</v>
      </c>
    </row>
    <row r="574" spans="2:9">
      <c r="B574" s="131"/>
      <c r="C574" s="125"/>
      <c r="D574" s="125"/>
      <c r="E574" s="125"/>
      <c r="F574" s="125"/>
      <c r="G574" s="176"/>
      <c r="H574" s="125" t="str">
        <f t="shared" si="16"/>
        <v/>
      </c>
      <c r="I574" s="176">
        <f t="shared" si="17"/>
        <v>0</v>
      </c>
    </row>
    <row r="575" spans="2:9">
      <c r="B575" s="131"/>
      <c r="C575" s="125"/>
      <c r="D575" s="125"/>
      <c r="E575" s="125"/>
      <c r="F575" s="125"/>
      <c r="G575" s="176"/>
      <c r="H575" s="125" t="str">
        <f t="shared" si="16"/>
        <v/>
      </c>
      <c r="I575" s="176">
        <f t="shared" si="17"/>
        <v>0</v>
      </c>
    </row>
    <row r="576" spans="2:9">
      <c r="B576" s="131"/>
      <c r="C576" s="125"/>
      <c r="D576" s="125"/>
      <c r="E576" s="125"/>
      <c r="F576" s="125"/>
      <c r="G576" s="176"/>
      <c r="H576" s="125" t="str">
        <f t="shared" si="16"/>
        <v/>
      </c>
      <c r="I576" s="176">
        <f t="shared" si="17"/>
        <v>0</v>
      </c>
    </row>
    <row r="577" spans="2:9">
      <c r="B577" s="131"/>
      <c r="C577" s="125"/>
      <c r="D577" s="125"/>
      <c r="E577" s="125"/>
      <c r="F577" s="125"/>
      <c r="G577" s="176"/>
      <c r="H577" s="125" t="str">
        <f t="shared" si="16"/>
        <v/>
      </c>
      <c r="I577" s="176">
        <f t="shared" si="17"/>
        <v>0</v>
      </c>
    </row>
    <row r="578" spans="2:9">
      <c r="B578" s="131"/>
      <c r="C578" s="125"/>
      <c r="D578" s="125"/>
      <c r="E578" s="125"/>
      <c r="F578" s="125"/>
      <c r="G578" s="176"/>
      <c r="H578" s="125" t="str">
        <f t="shared" si="16"/>
        <v/>
      </c>
      <c r="I578" s="176">
        <f t="shared" si="17"/>
        <v>0</v>
      </c>
    </row>
    <row r="579" spans="2:9">
      <c r="B579" s="131"/>
      <c r="C579" s="125"/>
      <c r="D579" s="125"/>
      <c r="E579" s="125"/>
      <c r="F579" s="125"/>
      <c r="G579" s="176"/>
      <c r="H579" s="125" t="str">
        <f t="shared" si="16"/>
        <v/>
      </c>
      <c r="I579" s="176">
        <f t="shared" si="17"/>
        <v>0</v>
      </c>
    </row>
    <row r="580" spans="2:9">
      <c r="B580" s="131"/>
      <c r="C580" s="125"/>
      <c r="D580" s="125"/>
      <c r="E580" s="125"/>
      <c r="F580" s="125"/>
      <c r="G580" s="176"/>
      <c r="H580" s="125" t="str">
        <f t="shared" si="16"/>
        <v/>
      </c>
      <c r="I580" s="176">
        <f t="shared" si="17"/>
        <v>0</v>
      </c>
    </row>
    <row r="581" spans="2:9">
      <c r="B581" s="131"/>
      <c r="C581" s="125"/>
      <c r="D581" s="125"/>
      <c r="E581" s="125"/>
      <c r="F581" s="125"/>
      <c r="G581" s="176"/>
      <c r="H581" s="125" t="str">
        <f t="shared" si="16"/>
        <v/>
      </c>
      <c r="I581" s="176">
        <f t="shared" si="17"/>
        <v>0</v>
      </c>
    </row>
    <row r="582" spans="2:9">
      <c r="B582" s="131"/>
      <c r="C582" s="125"/>
      <c r="D582" s="125"/>
      <c r="E582" s="125"/>
      <c r="F582" s="125"/>
      <c r="G582" s="176"/>
      <c r="H582" s="125" t="str">
        <f t="shared" si="16"/>
        <v/>
      </c>
      <c r="I582" s="176">
        <f t="shared" si="17"/>
        <v>0</v>
      </c>
    </row>
    <row r="583" spans="2:9">
      <c r="B583" s="131"/>
      <c r="C583" s="125"/>
      <c r="D583" s="125"/>
      <c r="E583" s="125"/>
      <c r="F583" s="125"/>
      <c r="G583" s="176"/>
      <c r="H583" s="125" t="str">
        <f t="shared" ref="H583:H646" si="18">IF(ISBLANK(C583),"",IF(C583&lt;F583,D583-E583,E583-D583))</f>
        <v/>
      </c>
      <c r="I583" s="176">
        <f t="shared" ref="I583:I646" si="19">IF(ISERR(H583),1,0)</f>
        <v>0</v>
      </c>
    </row>
    <row r="584" spans="2:9">
      <c r="B584" s="131"/>
      <c r="C584" s="125"/>
      <c r="D584" s="125"/>
      <c r="E584" s="125"/>
      <c r="F584" s="125"/>
      <c r="G584" s="176"/>
      <c r="H584" s="125" t="str">
        <f t="shared" si="18"/>
        <v/>
      </c>
      <c r="I584" s="176">
        <f t="shared" si="19"/>
        <v>0</v>
      </c>
    </row>
    <row r="585" spans="2:9">
      <c r="B585" s="131"/>
      <c r="C585" s="125"/>
      <c r="D585" s="125"/>
      <c r="E585" s="125"/>
      <c r="F585" s="125"/>
      <c r="G585" s="176"/>
      <c r="H585" s="125" t="str">
        <f t="shared" si="18"/>
        <v/>
      </c>
      <c r="I585" s="176">
        <f t="shared" si="19"/>
        <v>0</v>
      </c>
    </row>
    <row r="586" spans="2:9">
      <c r="B586" s="131"/>
      <c r="C586" s="125"/>
      <c r="D586" s="125"/>
      <c r="E586" s="125"/>
      <c r="F586" s="125"/>
      <c r="G586" s="176"/>
      <c r="H586" s="125" t="str">
        <f t="shared" si="18"/>
        <v/>
      </c>
      <c r="I586" s="176">
        <f t="shared" si="19"/>
        <v>0</v>
      </c>
    </row>
    <row r="587" spans="2:9">
      <c r="B587" s="131"/>
      <c r="C587" s="125"/>
      <c r="D587" s="125"/>
      <c r="E587" s="125"/>
      <c r="F587" s="125"/>
      <c r="G587" s="176"/>
      <c r="H587" s="125" t="str">
        <f t="shared" si="18"/>
        <v/>
      </c>
      <c r="I587" s="176">
        <f t="shared" si="19"/>
        <v>0</v>
      </c>
    </row>
    <row r="588" spans="2:9">
      <c r="B588" s="131"/>
      <c r="C588" s="125"/>
      <c r="D588" s="125"/>
      <c r="E588" s="125"/>
      <c r="F588" s="125"/>
      <c r="G588" s="176"/>
      <c r="H588" s="125" t="str">
        <f t="shared" si="18"/>
        <v/>
      </c>
      <c r="I588" s="176">
        <f t="shared" si="19"/>
        <v>0</v>
      </c>
    </row>
    <row r="589" spans="2:9">
      <c r="B589" s="131"/>
      <c r="C589" s="125"/>
      <c r="D589" s="125"/>
      <c r="E589" s="125"/>
      <c r="F589" s="125"/>
      <c r="G589" s="176"/>
      <c r="H589" s="125" t="str">
        <f t="shared" si="18"/>
        <v/>
      </c>
      <c r="I589" s="176">
        <f t="shared" si="19"/>
        <v>0</v>
      </c>
    </row>
    <row r="590" spans="2:9">
      <c r="B590" s="131"/>
      <c r="C590" s="125"/>
      <c r="D590" s="125"/>
      <c r="E590" s="125"/>
      <c r="F590" s="125"/>
      <c r="G590" s="176"/>
      <c r="H590" s="125" t="str">
        <f t="shared" si="18"/>
        <v/>
      </c>
      <c r="I590" s="176">
        <f t="shared" si="19"/>
        <v>0</v>
      </c>
    </row>
    <row r="591" spans="2:9">
      <c r="B591" s="131"/>
      <c r="C591" s="125"/>
      <c r="D591" s="125"/>
      <c r="E591" s="125"/>
      <c r="F591" s="125"/>
      <c r="G591" s="176"/>
      <c r="H591" s="125" t="str">
        <f t="shared" si="18"/>
        <v/>
      </c>
      <c r="I591" s="176">
        <f t="shared" si="19"/>
        <v>0</v>
      </c>
    </row>
    <row r="592" spans="2:9">
      <c r="B592" s="131"/>
      <c r="C592" s="125"/>
      <c r="D592" s="125"/>
      <c r="E592" s="125"/>
      <c r="F592" s="125"/>
      <c r="G592" s="176"/>
      <c r="H592" s="125" t="str">
        <f t="shared" si="18"/>
        <v/>
      </c>
      <c r="I592" s="176">
        <f t="shared" si="19"/>
        <v>0</v>
      </c>
    </row>
    <row r="593" spans="2:9">
      <c r="B593" s="131"/>
      <c r="C593" s="125"/>
      <c r="D593" s="125"/>
      <c r="E593" s="125"/>
      <c r="F593" s="125"/>
      <c r="G593" s="176"/>
      <c r="H593" s="125" t="str">
        <f t="shared" si="18"/>
        <v/>
      </c>
      <c r="I593" s="176">
        <f t="shared" si="19"/>
        <v>0</v>
      </c>
    </row>
    <row r="594" spans="2:9">
      <c r="B594" s="131"/>
      <c r="C594" s="125"/>
      <c r="D594" s="125"/>
      <c r="E594" s="125"/>
      <c r="F594" s="125"/>
      <c r="G594" s="176"/>
      <c r="H594" s="125" t="str">
        <f t="shared" si="18"/>
        <v/>
      </c>
      <c r="I594" s="176">
        <f t="shared" si="19"/>
        <v>0</v>
      </c>
    </row>
    <row r="595" spans="2:9">
      <c r="B595" s="131"/>
      <c r="C595" s="125"/>
      <c r="D595" s="125"/>
      <c r="E595" s="125"/>
      <c r="F595" s="125"/>
      <c r="G595" s="176"/>
      <c r="H595" s="125" t="str">
        <f t="shared" si="18"/>
        <v/>
      </c>
      <c r="I595" s="176">
        <f t="shared" si="19"/>
        <v>0</v>
      </c>
    </row>
    <row r="596" spans="2:9">
      <c r="B596" s="131"/>
      <c r="C596" s="125"/>
      <c r="D596" s="125"/>
      <c r="E596" s="125"/>
      <c r="F596" s="125"/>
      <c r="G596" s="176"/>
      <c r="H596" s="125" t="str">
        <f t="shared" si="18"/>
        <v/>
      </c>
      <c r="I596" s="176">
        <f t="shared" si="19"/>
        <v>0</v>
      </c>
    </row>
    <row r="597" spans="2:9">
      <c r="B597" s="131"/>
      <c r="C597" s="125"/>
      <c r="D597" s="125"/>
      <c r="E597" s="125"/>
      <c r="F597" s="125"/>
      <c r="G597" s="176"/>
      <c r="H597" s="125" t="str">
        <f t="shared" si="18"/>
        <v/>
      </c>
      <c r="I597" s="176">
        <f t="shared" si="19"/>
        <v>0</v>
      </c>
    </row>
    <row r="598" spans="2:9">
      <c r="B598" s="131"/>
      <c r="C598" s="125"/>
      <c r="D598" s="125"/>
      <c r="E598" s="125"/>
      <c r="F598" s="125"/>
      <c r="G598" s="176"/>
      <c r="H598" s="125" t="str">
        <f t="shared" si="18"/>
        <v/>
      </c>
      <c r="I598" s="176">
        <f t="shared" si="19"/>
        <v>0</v>
      </c>
    </row>
    <row r="599" spans="2:9">
      <c r="B599" s="131"/>
      <c r="C599" s="125"/>
      <c r="D599" s="125"/>
      <c r="E599" s="125"/>
      <c r="F599" s="125"/>
      <c r="G599" s="176"/>
      <c r="H599" s="125" t="str">
        <f t="shared" si="18"/>
        <v/>
      </c>
      <c r="I599" s="176">
        <f t="shared" si="19"/>
        <v>0</v>
      </c>
    </row>
    <row r="600" spans="2:9">
      <c r="B600" s="131"/>
      <c r="C600" s="125"/>
      <c r="D600" s="125"/>
      <c r="E600" s="125"/>
      <c r="F600" s="125"/>
      <c r="G600" s="176"/>
      <c r="H600" s="125" t="str">
        <f t="shared" si="18"/>
        <v/>
      </c>
      <c r="I600" s="176">
        <f t="shared" si="19"/>
        <v>0</v>
      </c>
    </row>
    <row r="601" spans="2:9">
      <c r="B601" s="131"/>
      <c r="C601" s="125"/>
      <c r="D601" s="125"/>
      <c r="E601" s="125"/>
      <c r="F601" s="125"/>
      <c r="G601" s="176"/>
      <c r="H601" s="125" t="str">
        <f t="shared" si="18"/>
        <v/>
      </c>
      <c r="I601" s="176">
        <f t="shared" si="19"/>
        <v>0</v>
      </c>
    </row>
    <row r="602" spans="2:9">
      <c r="B602" s="131"/>
      <c r="C602" s="125"/>
      <c r="D602" s="125"/>
      <c r="E602" s="125"/>
      <c r="F602" s="125"/>
      <c r="G602" s="176"/>
      <c r="H602" s="125" t="str">
        <f t="shared" si="18"/>
        <v/>
      </c>
      <c r="I602" s="176">
        <f t="shared" si="19"/>
        <v>0</v>
      </c>
    </row>
    <row r="603" spans="2:9">
      <c r="B603" s="131"/>
      <c r="C603" s="125"/>
      <c r="D603" s="125"/>
      <c r="E603" s="125"/>
      <c r="F603" s="125"/>
      <c r="G603" s="176"/>
      <c r="H603" s="125" t="str">
        <f t="shared" si="18"/>
        <v/>
      </c>
      <c r="I603" s="176">
        <f t="shared" si="19"/>
        <v>0</v>
      </c>
    </row>
    <row r="604" spans="2:9">
      <c r="B604" s="131"/>
      <c r="C604" s="125"/>
      <c r="D604" s="125"/>
      <c r="E604" s="125"/>
      <c r="F604" s="125"/>
      <c r="G604" s="176"/>
      <c r="H604" s="125" t="str">
        <f t="shared" si="18"/>
        <v/>
      </c>
      <c r="I604" s="176">
        <f t="shared" si="19"/>
        <v>0</v>
      </c>
    </row>
    <row r="605" spans="2:9">
      <c r="B605" s="131"/>
      <c r="C605" s="125"/>
      <c r="D605" s="125"/>
      <c r="E605" s="125"/>
      <c r="F605" s="125"/>
      <c r="G605" s="176"/>
      <c r="H605" s="125" t="str">
        <f t="shared" si="18"/>
        <v/>
      </c>
      <c r="I605" s="176">
        <f t="shared" si="19"/>
        <v>0</v>
      </c>
    </row>
    <row r="606" spans="2:9">
      <c r="B606" s="131"/>
      <c r="C606" s="125"/>
      <c r="D606" s="125"/>
      <c r="E606" s="125"/>
      <c r="F606" s="125"/>
      <c r="G606" s="176"/>
      <c r="H606" s="125" t="str">
        <f t="shared" si="18"/>
        <v/>
      </c>
      <c r="I606" s="176">
        <f t="shared" si="19"/>
        <v>0</v>
      </c>
    </row>
    <row r="607" spans="2:9">
      <c r="B607" s="131"/>
      <c r="C607" s="125"/>
      <c r="D607" s="125"/>
      <c r="E607" s="125"/>
      <c r="F607" s="125"/>
      <c r="G607" s="176"/>
      <c r="H607" s="125" t="str">
        <f t="shared" si="18"/>
        <v/>
      </c>
      <c r="I607" s="176">
        <f t="shared" si="19"/>
        <v>0</v>
      </c>
    </row>
    <row r="608" spans="2:9">
      <c r="B608" s="131"/>
      <c r="C608" s="125"/>
      <c r="D608" s="125"/>
      <c r="E608" s="125"/>
      <c r="F608" s="125"/>
      <c r="G608" s="176"/>
      <c r="H608" s="125" t="str">
        <f t="shared" si="18"/>
        <v/>
      </c>
      <c r="I608" s="176">
        <f t="shared" si="19"/>
        <v>0</v>
      </c>
    </row>
    <row r="609" spans="2:9">
      <c r="B609" s="131"/>
      <c r="C609" s="125"/>
      <c r="D609" s="125"/>
      <c r="E609" s="125"/>
      <c r="F609" s="125"/>
      <c r="G609" s="176"/>
      <c r="H609" s="125" t="str">
        <f t="shared" si="18"/>
        <v/>
      </c>
      <c r="I609" s="176">
        <f t="shared" si="19"/>
        <v>0</v>
      </c>
    </row>
    <row r="610" spans="2:9">
      <c r="B610" s="131"/>
      <c r="C610" s="125"/>
      <c r="D610" s="125"/>
      <c r="E610" s="125"/>
      <c r="F610" s="125"/>
      <c r="G610" s="176"/>
      <c r="H610" s="125" t="str">
        <f t="shared" si="18"/>
        <v/>
      </c>
      <c r="I610" s="176">
        <f t="shared" si="19"/>
        <v>0</v>
      </c>
    </row>
    <row r="611" spans="2:9">
      <c r="B611" s="131"/>
      <c r="C611" s="125"/>
      <c r="D611" s="125"/>
      <c r="E611" s="125"/>
      <c r="F611" s="125"/>
      <c r="G611" s="176"/>
      <c r="H611" s="125" t="str">
        <f t="shared" si="18"/>
        <v/>
      </c>
      <c r="I611" s="176">
        <f t="shared" si="19"/>
        <v>0</v>
      </c>
    </row>
    <row r="612" spans="2:9">
      <c r="B612" s="131"/>
      <c r="C612" s="125"/>
      <c r="D612" s="125"/>
      <c r="E612" s="125"/>
      <c r="F612" s="125"/>
      <c r="G612" s="176"/>
      <c r="H612" s="125" t="str">
        <f t="shared" si="18"/>
        <v/>
      </c>
      <c r="I612" s="176">
        <f t="shared" si="19"/>
        <v>0</v>
      </c>
    </row>
    <row r="613" spans="2:9">
      <c r="B613" s="131"/>
      <c r="C613" s="125"/>
      <c r="D613" s="125"/>
      <c r="E613" s="125"/>
      <c r="F613" s="125"/>
      <c r="G613" s="176"/>
      <c r="H613" s="125" t="str">
        <f t="shared" si="18"/>
        <v/>
      </c>
      <c r="I613" s="176">
        <f t="shared" si="19"/>
        <v>0</v>
      </c>
    </row>
    <row r="614" spans="2:9">
      <c r="B614" s="131"/>
      <c r="C614" s="125"/>
      <c r="D614" s="125"/>
      <c r="E614" s="125"/>
      <c r="F614" s="125"/>
      <c r="G614" s="176"/>
      <c r="H614" s="125" t="str">
        <f t="shared" si="18"/>
        <v/>
      </c>
      <c r="I614" s="176">
        <f t="shared" si="19"/>
        <v>0</v>
      </c>
    </row>
    <row r="615" spans="2:9">
      <c r="B615" s="131"/>
      <c r="C615" s="125"/>
      <c r="D615" s="125"/>
      <c r="E615" s="125"/>
      <c r="F615" s="125"/>
      <c r="G615" s="176"/>
      <c r="H615" s="125" t="str">
        <f t="shared" si="18"/>
        <v/>
      </c>
      <c r="I615" s="176">
        <f t="shared" si="19"/>
        <v>0</v>
      </c>
    </row>
    <row r="616" spans="2:9">
      <c r="B616" s="131"/>
      <c r="C616" s="125"/>
      <c r="D616" s="125"/>
      <c r="E616" s="125"/>
      <c r="F616" s="125"/>
      <c r="G616" s="176"/>
      <c r="H616" s="125" t="str">
        <f t="shared" si="18"/>
        <v/>
      </c>
      <c r="I616" s="176">
        <f t="shared" si="19"/>
        <v>0</v>
      </c>
    </row>
    <row r="617" spans="2:9">
      <c r="B617" s="131"/>
      <c r="C617" s="125"/>
      <c r="D617" s="125"/>
      <c r="E617" s="125"/>
      <c r="F617" s="125"/>
      <c r="G617" s="176"/>
      <c r="H617" s="125" t="str">
        <f t="shared" si="18"/>
        <v/>
      </c>
      <c r="I617" s="176">
        <f t="shared" si="19"/>
        <v>0</v>
      </c>
    </row>
    <row r="618" spans="2:9">
      <c r="B618" s="131"/>
      <c r="C618" s="125"/>
      <c r="D618" s="125"/>
      <c r="E618" s="125"/>
      <c r="F618" s="125"/>
      <c r="G618" s="176"/>
      <c r="H618" s="125" t="str">
        <f t="shared" si="18"/>
        <v/>
      </c>
      <c r="I618" s="176">
        <f t="shared" si="19"/>
        <v>0</v>
      </c>
    </row>
    <row r="619" spans="2:9">
      <c r="B619" s="131"/>
      <c r="C619" s="125"/>
      <c r="D619" s="125"/>
      <c r="E619" s="125"/>
      <c r="F619" s="125"/>
      <c r="G619" s="176"/>
      <c r="H619" s="125" t="str">
        <f t="shared" si="18"/>
        <v/>
      </c>
      <c r="I619" s="176">
        <f t="shared" si="19"/>
        <v>0</v>
      </c>
    </row>
    <row r="620" spans="2:9">
      <c r="B620" s="131"/>
      <c r="C620" s="125"/>
      <c r="D620" s="125"/>
      <c r="E620" s="125"/>
      <c r="F620" s="125"/>
      <c r="G620" s="176"/>
      <c r="H620" s="125" t="str">
        <f t="shared" si="18"/>
        <v/>
      </c>
      <c r="I620" s="176">
        <f t="shared" si="19"/>
        <v>0</v>
      </c>
    </row>
    <row r="621" spans="2:9">
      <c r="B621" s="131"/>
      <c r="C621" s="125"/>
      <c r="D621" s="125"/>
      <c r="E621" s="125"/>
      <c r="F621" s="125"/>
      <c r="G621" s="176"/>
      <c r="H621" s="125" t="str">
        <f t="shared" si="18"/>
        <v/>
      </c>
      <c r="I621" s="176">
        <f t="shared" si="19"/>
        <v>0</v>
      </c>
    </row>
    <row r="622" spans="2:9">
      <c r="B622" s="131"/>
      <c r="C622" s="125"/>
      <c r="D622" s="125"/>
      <c r="E622" s="125"/>
      <c r="F622" s="125"/>
      <c r="G622" s="176"/>
      <c r="H622" s="125" t="str">
        <f t="shared" si="18"/>
        <v/>
      </c>
      <c r="I622" s="176">
        <f t="shared" si="19"/>
        <v>0</v>
      </c>
    </row>
    <row r="623" spans="2:9">
      <c r="B623" s="131"/>
      <c r="C623" s="125"/>
      <c r="D623" s="125"/>
      <c r="E623" s="125"/>
      <c r="F623" s="125"/>
      <c r="G623" s="176"/>
      <c r="H623" s="125" t="str">
        <f t="shared" si="18"/>
        <v/>
      </c>
      <c r="I623" s="176">
        <f t="shared" si="19"/>
        <v>0</v>
      </c>
    </row>
    <row r="624" spans="2:9">
      <c r="B624" s="131"/>
      <c r="C624" s="125"/>
      <c r="D624" s="125"/>
      <c r="E624" s="125"/>
      <c r="F624" s="125"/>
      <c r="G624" s="176"/>
      <c r="H624" s="125" t="str">
        <f t="shared" si="18"/>
        <v/>
      </c>
      <c r="I624" s="176">
        <f t="shared" si="19"/>
        <v>0</v>
      </c>
    </row>
    <row r="625" spans="2:9">
      <c r="B625" s="131"/>
      <c r="C625" s="125"/>
      <c r="D625" s="125"/>
      <c r="E625" s="125"/>
      <c r="F625" s="125"/>
      <c r="G625" s="176"/>
      <c r="H625" s="125" t="str">
        <f t="shared" si="18"/>
        <v/>
      </c>
      <c r="I625" s="176">
        <f t="shared" si="19"/>
        <v>0</v>
      </c>
    </row>
    <row r="626" spans="2:9">
      <c r="B626" s="131"/>
      <c r="C626" s="125"/>
      <c r="D626" s="125"/>
      <c r="E626" s="125"/>
      <c r="F626" s="125"/>
      <c r="G626" s="176"/>
      <c r="H626" s="125" t="str">
        <f t="shared" si="18"/>
        <v/>
      </c>
      <c r="I626" s="176">
        <f t="shared" si="19"/>
        <v>0</v>
      </c>
    </row>
    <row r="627" spans="2:9">
      <c r="B627" s="131"/>
      <c r="C627" s="125"/>
      <c r="D627" s="125"/>
      <c r="E627" s="125"/>
      <c r="F627" s="125"/>
      <c r="G627" s="176"/>
      <c r="H627" s="125" t="str">
        <f t="shared" si="18"/>
        <v/>
      </c>
      <c r="I627" s="176">
        <f t="shared" si="19"/>
        <v>0</v>
      </c>
    </row>
    <row r="628" spans="2:9">
      <c r="B628" s="131"/>
      <c r="C628" s="125"/>
      <c r="D628" s="125"/>
      <c r="E628" s="125"/>
      <c r="F628" s="125"/>
      <c r="G628" s="176"/>
      <c r="H628" s="125" t="str">
        <f t="shared" si="18"/>
        <v/>
      </c>
      <c r="I628" s="176">
        <f t="shared" si="19"/>
        <v>0</v>
      </c>
    </row>
    <row r="629" spans="2:9">
      <c r="B629" s="131"/>
      <c r="C629" s="125"/>
      <c r="D629" s="125"/>
      <c r="E629" s="125"/>
      <c r="F629" s="125"/>
      <c r="G629" s="176"/>
      <c r="H629" s="125" t="str">
        <f t="shared" si="18"/>
        <v/>
      </c>
      <c r="I629" s="176">
        <f t="shared" si="19"/>
        <v>0</v>
      </c>
    </row>
    <row r="630" spans="2:9">
      <c r="B630" s="131"/>
      <c r="C630" s="125"/>
      <c r="D630" s="125"/>
      <c r="E630" s="125"/>
      <c r="F630" s="125"/>
      <c r="G630" s="176"/>
      <c r="H630" s="125" t="str">
        <f t="shared" si="18"/>
        <v/>
      </c>
      <c r="I630" s="176">
        <f t="shared" si="19"/>
        <v>0</v>
      </c>
    </row>
    <row r="631" spans="2:9">
      <c r="B631" s="131"/>
      <c r="C631" s="125"/>
      <c r="D631" s="125"/>
      <c r="E631" s="125"/>
      <c r="F631" s="125"/>
      <c r="G631" s="176"/>
      <c r="H631" s="125" t="str">
        <f t="shared" si="18"/>
        <v/>
      </c>
      <c r="I631" s="176">
        <f t="shared" si="19"/>
        <v>0</v>
      </c>
    </row>
    <row r="632" spans="2:9">
      <c r="B632" s="131"/>
      <c r="C632" s="125"/>
      <c r="D632" s="125"/>
      <c r="E632" s="125"/>
      <c r="F632" s="125"/>
      <c r="G632" s="176"/>
      <c r="H632" s="125" t="str">
        <f t="shared" si="18"/>
        <v/>
      </c>
      <c r="I632" s="176">
        <f t="shared" si="19"/>
        <v>0</v>
      </c>
    </row>
    <row r="633" spans="2:9">
      <c r="B633" s="131"/>
      <c r="C633" s="125"/>
      <c r="D633" s="125"/>
      <c r="E633" s="125"/>
      <c r="F633" s="125"/>
      <c r="G633" s="176"/>
      <c r="H633" s="125" t="str">
        <f t="shared" si="18"/>
        <v/>
      </c>
      <c r="I633" s="176">
        <f t="shared" si="19"/>
        <v>0</v>
      </c>
    </row>
    <row r="634" spans="2:9">
      <c r="B634" s="131"/>
      <c r="C634" s="125"/>
      <c r="D634" s="125"/>
      <c r="E634" s="125"/>
      <c r="F634" s="125"/>
      <c r="G634" s="176"/>
      <c r="H634" s="125" t="str">
        <f t="shared" si="18"/>
        <v/>
      </c>
      <c r="I634" s="176">
        <f t="shared" si="19"/>
        <v>0</v>
      </c>
    </row>
    <row r="635" spans="2:9">
      <c r="B635" s="131"/>
      <c r="C635" s="125"/>
      <c r="D635" s="125"/>
      <c r="E635" s="125"/>
      <c r="F635" s="125"/>
      <c r="G635" s="176"/>
      <c r="H635" s="125" t="str">
        <f t="shared" si="18"/>
        <v/>
      </c>
      <c r="I635" s="176">
        <f t="shared" si="19"/>
        <v>0</v>
      </c>
    </row>
    <row r="636" spans="2:9">
      <c r="B636" s="131"/>
      <c r="C636" s="125"/>
      <c r="D636" s="125"/>
      <c r="E636" s="125"/>
      <c r="F636" s="125"/>
      <c r="G636" s="176"/>
      <c r="H636" s="125" t="str">
        <f t="shared" si="18"/>
        <v/>
      </c>
      <c r="I636" s="176">
        <f t="shared" si="19"/>
        <v>0</v>
      </c>
    </row>
    <row r="637" spans="2:9">
      <c r="B637" s="131"/>
      <c r="C637" s="125"/>
      <c r="D637" s="125"/>
      <c r="E637" s="125"/>
      <c r="F637" s="125"/>
      <c r="G637" s="176"/>
      <c r="H637" s="125" t="str">
        <f t="shared" si="18"/>
        <v/>
      </c>
      <c r="I637" s="176">
        <f t="shared" si="19"/>
        <v>0</v>
      </c>
    </row>
    <row r="638" spans="2:9">
      <c r="B638" s="131"/>
      <c r="C638" s="125"/>
      <c r="D638" s="125"/>
      <c r="E638" s="125"/>
      <c r="F638" s="125"/>
      <c r="G638" s="176"/>
      <c r="H638" s="125" t="str">
        <f t="shared" si="18"/>
        <v/>
      </c>
      <c r="I638" s="176">
        <f t="shared" si="19"/>
        <v>0</v>
      </c>
    </row>
    <row r="639" spans="2:9">
      <c r="B639" s="131"/>
      <c r="C639" s="125"/>
      <c r="D639" s="125"/>
      <c r="E639" s="125"/>
      <c r="F639" s="125"/>
      <c r="G639" s="176"/>
      <c r="H639" s="125" t="str">
        <f t="shared" si="18"/>
        <v/>
      </c>
      <c r="I639" s="176">
        <f t="shared" si="19"/>
        <v>0</v>
      </c>
    </row>
    <row r="640" spans="2:9">
      <c r="B640" s="131"/>
      <c r="C640" s="125"/>
      <c r="D640" s="125"/>
      <c r="E640" s="125"/>
      <c r="F640" s="125"/>
      <c r="G640" s="176"/>
      <c r="H640" s="125" t="str">
        <f t="shared" si="18"/>
        <v/>
      </c>
      <c r="I640" s="176">
        <f t="shared" si="19"/>
        <v>0</v>
      </c>
    </row>
    <row r="641" spans="2:9">
      <c r="B641" s="131"/>
      <c r="C641" s="125"/>
      <c r="D641" s="125"/>
      <c r="E641" s="125"/>
      <c r="F641" s="125"/>
      <c r="G641" s="176"/>
      <c r="H641" s="125" t="str">
        <f t="shared" si="18"/>
        <v/>
      </c>
      <c r="I641" s="176">
        <f t="shared" si="19"/>
        <v>0</v>
      </c>
    </row>
    <row r="642" spans="2:9">
      <c r="B642" s="131"/>
      <c r="C642" s="125"/>
      <c r="D642" s="125"/>
      <c r="E642" s="125"/>
      <c r="F642" s="125"/>
      <c r="G642" s="176"/>
      <c r="H642" s="125" t="str">
        <f t="shared" si="18"/>
        <v/>
      </c>
      <c r="I642" s="176">
        <f t="shared" si="19"/>
        <v>0</v>
      </c>
    </row>
    <row r="643" spans="2:9">
      <c r="B643" s="131"/>
      <c r="C643" s="125"/>
      <c r="D643" s="125"/>
      <c r="E643" s="125"/>
      <c r="F643" s="125"/>
      <c r="G643" s="176"/>
      <c r="H643" s="125" t="str">
        <f t="shared" si="18"/>
        <v/>
      </c>
      <c r="I643" s="176">
        <f t="shared" si="19"/>
        <v>0</v>
      </c>
    </row>
    <row r="644" spans="2:9">
      <c r="B644" s="131"/>
      <c r="C644" s="125"/>
      <c r="D644" s="125"/>
      <c r="E644" s="125"/>
      <c r="F644" s="125"/>
      <c r="G644" s="176"/>
      <c r="H644" s="125" t="str">
        <f t="shared" si="18"/>
        <v/>
      </c>
      <c r="I644" s="176">
        <f t="shared" si="19"/>
        <v>0</v>
      </c>
    </row>
    <row r="645" spans="2:9">
      <c r="B645" s="131"/>
      <c r="C645" s="125"/>
      <c r="D645" s="125"/>
      <c r="E645" s="125"/>
      <c r="F645" s="125"/>
      <c r="G645" s="176"/>
      <c r="H645" s="125" t="str">
        <f t="shared" si="18"/>
        <v/>
      </c>
      <c r="I645" s="176">
        <f t="shared" si="19"/>
        <v>0</v>
      </c>
    </row>
    <row r="646" spans="2:9">
      <c r="B646" s="131"/>
      <c r="C646" s="125"/>
      <c r="D646" s="125"/>
      <c r="E646" s="125"/>
      <c r="F646" s="125"/>
      <c r="G646" s="176"/>
      <c r="H646" s="125" t="str">
        <f t="shared" si="18"/>
        <v/>
      </c>
      <c r="I646" s="176">
        <f t="shared" si="19"/>
        <v>0</v>
      </c>
    </row>
    <row r="647" spans="2:9">
      <c r="B647" s="131"/>
      <c r="C647" s="125"/>
      <c r="D647" s="125"/>
      <c r="E647" s="125"/>
      <c r="F647" s="125"/>
      <c r="G647" s="176"/>
      <c r="H647" s="125" t="str">
        <f t="shared" ref="H647:H710" si="20">IF(ISBLANK(C647),"",IF(C647&lt;F647,D647-E647,E647-D647))</f>
        <v/>
      </c>
      <c r="I647" s="176">
        <f t="shared" ref="I647:I710" si="21">IF(ISERR(H647),1,0)</f>
        <v>0</v>
      </c>
    </row>
    <row r="648" spans="2:9">
      <c r="B648" s="131"/>
      <c r="C648" s="125"/>
      <c r="D648" s="125"/>
      <c r="E648" s="125"/>
      <c r="F648" s="125"/>
      <c r="G648" s="176"/>
      <c r="H648" s="125" t="str">
        <f t="shared" si="20"/>
        <v/>
      </c>
      <c r="I648" s="176">
        <f t="shared" si="21"/>
        <v>0</v>
      </c>
    </row>
    <row r="649" spans="2:9">
      <c r="B649" s="131"/>
      <c r="C649" s="125"/>
      <c r="D649" s="125"/>
      <c r="E649" s="125"/>
      <c r="F649" s="125"/>
      <c r="G649" s="176"/>
      <c r="H649" s="125" t="str">
        <f t="shared" si="20"/>
        <v/>
      </c>
      <c r="I649" s="176">
        <f t="shared" si="21"/>
        <v>0</v>
      </c>
    </row>
    <row r="650" spans="2:9">
      <c r="B650" s="131"/>
      <c r="C650" s="125"/>
      <c r="D650" s="125"/>
      <c r="E650" s="125"/>
      <c r="F650" s="125"/>
      <c r="G650" s="176"/>
      <c r="H650" s="125" t="str">
        <f t="shared" si="20"/>
        <v/>
      </c>
      <c r="I650" s="176">
        <f t="shared" si="21"/>
        <v>0</v>
      </c>
    </row>
    <row r="651" spans="2:9">
      <c r="B651" s="131"/>
      <c r="C651" s="125"/>
      <c r="D651" s="125"/>
      <c r="E651" s="125"/>
      <c r="F651" s="125"/>
      <c r="G651" s="176"/>
      <c r="H651" s="125" t="str">
        <f t="shared" si="20"/>
        <v/>
      </c>
      <c r="I651" s="176">
        <f t="shared" si="21"/>
        <v>0</v>
      </c>
    </row>
    <row r="652" spans="2:9">
      <c r="B652" s="131"/>
      <c r="C652" s="125"/>
      <c r="D652" s="125"/>
      <c r="E652" s="125"/>
      <c r="F652" s="125"/>
      <c r="G652" s="176"/>
      <c r="H652" s="125" t="str">
        <f t="shared" si="20"/>
        <v/>
      </c>
      <c r="I652" s="176">
        <f t="shared" si="21"/>
        <v>0</v>
      </c>
    </row>
    <row r="653" spans="2:9">
      <c r="B653" s="131"/>
      <c r="C653" s="125"/>
      <c r="D653" s="125"/>
      <c r="E653" s="125"/>
      <c r="F653" s="125"/>
      <c r="G653" s="176"/>
      <c r="H653" s="125" t="str">
        <f t="shared" si="20"/>
        <v/>
      </c>
      <c r="I653" s="176">
        <f t="shared" si="21"/>
        <v>0</v>
      </c>
    </row>
    <row r="654" spans="2:9">
      <c r="B654" s="131"/>
      <c r="C654" s="125"/>
      <c r="D654" s="125"/>
      <c r="E654" s="125"/>
      <c r="F654" s="125"/>
      <c r="G654" s="176"/>
      <c r="H654" s="125" t="str">
        <f t="shared" si="20"/>
        <v/>
      </c>
      <c r="I654" s="176">
        <f t="shared" si="21"/>
        <v>0</v>
      </c>
    </row>
    <row r="655" spans="2:9">
      <c r="B655" s="131"/>
      <c r="C655" s="125"/>
      <c r="D655" s="125"/>
      <c r="E655" s="125"/>
      <c r="F655" s="125"/>
      <c r="G655" s="176"/>
      <c r="H655" s="125" t="str">
        <f t="shared" si="20"/>
        <v/>
      </c>
      <c r="I655" s="176">
        <f t="shared" si="21"/>
        <v>0</v>
      </c>
    </row>
    <row r="656" spans="2:9">
      <c r="B656" s="131"/>
      <c r="C656" s="125"/>
      <c r="D656" s="125"/>
      <c r="E656" s="125"/>
      <c r="F656" s="125"/>
      <c r="G656" s="176"/>
      <c r="H656" s="125" t="str">
        <f t="shared" si="20"/>
        <v/>
      </c>
      <c r="I656" s="176">
        <f t="shared" si="21"/>
        <v>0</v>
      </c>
    </row>
    <row r="657" spans="2:9">
      <c r="B657" s="131"/>
      <c r="C657" s="125"/>
      <c r="D657" s="125"/>
      <c r="E657" s="125"/>
      <c r="F657" s="125"/>
      <c r="G657" s="176"/>
      <c r="H657" s="125" t="str">
        <f t="shared" si="20"/>
        <v/>
      </c>
      <c r="I657" s="176">
        <f t="shared" si="21"/>
        <v>0</v>
      </c>
    </row>
    <row r="658" spans="2:9">
      <c r="B658" s="131"/>
      <c r="C658" s="125"/>
      <c r="D658" s="125"/>
      <c r="E658" s="125"/>
      <c r="F658" s="125"/>
      <c r="G658" s="176"/>
      <c r="H658" s="125" t="str">
        <f t="shared" si="20"/>
        <v/>
      </c>
      <c r="I658" s="176">
        <f t="shared" si="21"/>
        <v>0</v>
      </c>
    </row>
    <row r="659" spans="2:9">
      <c r="B659" s="131"/>
      <c r="C659" s="125"/>
      <c r="D659" s="125"/>
      <c r="E659" s="125"/>
      <c r="F659" s="125"/>
      <c r="G659" s="176"/>
      <c r="H659" s="125" t="str">
        <f t="shared" si="20"/>
        <v/>
      </c>
      <c r="I659" s="176">
        <f t="shared" si="21"/>
        <v>0</v>
      </c>
    </row>
    <row r="660" spans="2:9">
      <c r="B660" s="131"/>
      <c r="C660" s="125"/>
      <c r="D660" s="125"/>
      <c r="E660" s="125"/>
      <c r="F660" s="125"/>
      <c r="G660" s="176"/>
      <c r="H660" s="125" t="str">
        <f t="shared" si="20"/>
        <v/>
      </c>
      <c r="I660" s="176">
        <f t="shared" si="21"/>
        <v>0</v>
      </c>
    </row>
    <row r="661" spans="2:9">
      <c r="B661" s="131"/>
      <c r="C661" s="125"/>
      <c r="D661" s="125"/>
      <c r="E661" s="125"/>
      <c r="F661" s="125"/>
      <c r="G661" s="176"/>
      <c r="H661" s="125" t="str">
        <f t="shared" si="20"/>
        <v/>
      </c>
      <c r="I661" s="176">
        <f t="shared" si="21"/>
        <v>0</v>
      </c>
    </row>
    <row r="662" spans="2:9">
      <c r="B662" s="131"/>
      <c r="C662" s="125"/>
      <c r="D662" s="125"/>
      <c r="E662" s="125"/>
      <c r="F662" s="125"/>
      <c r="G662" s="176"/>
      <c r="H662" s="125" t="str">
        <f t="shared" si="20"/>
        <v/>
      </c>
      <c r="I662" s="176">
        <f t="shared" si="21"/>
        <v>0</v>
      </c>
    </row>
    <row r="663" spans="2:9">
      <c r="B663" s="131"/>
      <c r="C663" s="125"/>
      <c r="D663" s="125"/>
      <c r="E663" s="125"/>
      <c r="F663" s="125"/>
      <c r="G663" s="176"/>
      <c r="H663" s="125" t="str">
        <f t="shared" si="20"/>
        <v/>
      </c>
      <c r="I663" s="176">
        <f t="shared" si="21"/>
        <v>0</v>
      </c>
    </row>
    <row r="664" spans="2:9">
      <c r="B664" s="131"/>
      <c r="C664" s="125"/>
      <c r="D664" s="125"/>
      <c r="E664" s="125"/>
      <c r="F664" s="125"/>
      <c r="G664" s="176"/>
      <c r="H664" s="125" t="str">
        <f t="shared" si="20"/>
        <v/>
      </c>
      <c r="I664" s="176">
        <f t="shared" si="21"/>
        <v>0</v>
      </c>
    </row>
    <row r="665" spans="2:9">
      <c r="B665" s="131"/>
      <c r="C665" s="125"/>
      <c r="D665" s="125"/>
      <c r="E665" s="125"/>
      <c r="F665" s="125"/>
      <c r="G665" s="176"/>
      <c r="H665" s="125" t="str">
        <f t="shared" si="20"/>
        <v/>
      </c>
      <c r="I665" s="176">
        <f t="shared" si="21"/>
        <v>0</v>
      </c>
    </row>
    <row r="666" spans="2:9">
      <c r="B666" s="131"/>
      <c r="C666" s="125"/>
      <c r="D666" s="125"/>
      <c r="E666" s="125"/>
      <c r="F666" s="125"/>
      <c r="G666" s="176"/>
      <c r="H666" s="125" t="str">
        <f t="shared" si="20"/>
        <v/>
      </c>
      <c r="I666" s="176">
        <f t="shared" si="21"/>
        <v>0</v>
      </c>
    </row>
    <row r="667" spans="2:9">
      <c r="B667" s="131"/>
      <c r="C667" s="125"/>
      <c r="D667" s="125"/>
      <c r="E667" s="125"/>
      <c r="F667" s="125"/>
      <c r="G667" s="176"/>
      <c r="H667" s="125" t="str">
        <f t="shared" si="20"/>
        <v/>
      </c>
      <c r="I667" s="176">
        <f t="shared" si="21"/>
        <v>0</v>
      </c>
    </row>
    <row r="668" spans="2:9">
      <c r="B668" s="131"/>
      <c r="C668" s="125"/>
      <c r="D668" s="125"/>
      <c r="E668" s="125"/>
      <c r="F668" s="125"/>
      <c r="G668" s="176"/>
      <c r="H668" s="125" t="str">
        <f t="shared" si="20"/>
        <v/>
      </c>
      <c r="I668" s="176">
        <f t="shared" si="21"/>
        <v>0</v>
      </c>
    </row>
    <row r="669" spans="2:9">
      <c r="B669" s="131"/>
      <c r="C669" s="125"/>
      <c r="D669" s="125"/>
      <c r="E669" s="125"/>
      <c r="F669" s="125"/>
      <c r="G669" s="176"/>
      <c r="H669" s="125" t="str">
        <f t="shared" si="20"/>
        <v/>
      </c>
      <c r="I669" s="176">
        <f t="shared" si="21"/>
        <v>0</v>
      </c>
    </row>
    <row r="670" spans="2:9">
      <c r="B670" s="131"/>
      <c r="C670" s="125"/>
      <c r="D670" s="125"/>
      <c r="E670" s="125"/>
      <c r="F670" s="125"/>
      <c r="G670" s="176"/>
      <c r="H670" s="125" t="str">
        <f t="shared" si="20"/>
        <v/>
      </c>
      <c r="I670" s="176">
        <f t="shared" si="21"/>
        <v>0</v>
      </c>
    </row>
    <row r="671" spans="2:9">
      <c r="B671" s="131"/>
      <c r="C671" s="125"/>
      <c r="D671" s="125"/>
      <c r="E671" s="125"/>
      <c r="F671" s="125"/>
      <c r="G671" s="176"/>
      <c r="H671" s="125" t="str">
        <f t="shared" si="20"/>
        <v/>
      </c>
      <c r="I671" s="176">
        <f t="shared" si="21"/>
        <v>0</v>
      </c>
    </row>
    <row r="672" spans="2:9">
      <c r="B672" s="131"/>
      <c r="C672" s="125"/>
      <c r="D672" s="125"/>
      <c r="E672" s="125"/>
      <c r="F672" s="125"/>
      <c r="G672" s="176"/>
      <c r="H672" s="125" t="str">
        <f t="shared" si="20"/>
        <v/>
      </c>
      <c r="I672" s="176">
        <f t="shared" si="21"/>
        <v>0</v>
      </c>
    </row>
    <row r="673" spans="2:9">
      <c r="B673" s="131"/>
      <c r="C673" s="125"/>
      <c r="D673" s="125"/>
      <c r="E673" s="125"/>
      <c r="F673" s="125"/>
      <c r="G673" s="176"/>
      <c r="H673" s="125" t="str">
        <f t="shared" si="20"/>
        <v/>
      </c>
      <c r="I673" s="176">
        <f t="shared" si="21"/>
        <v>0</v>
      </c>
    </row>
    <row r="674" spans="2:9">
      <c r="B674" s="131"/>
      <c r="C674" s="125"/>
      <c r="D674" s="125"/>
      <c r="E674" s="125"/>
      <c r="F674" s="125"/>
      <c r="G674" s="176"/>
      <c r="H674" s="125" t="str">
        <f t="shared" si="20"/>
        <v/>
      </c>
      <c r="I674" s="176">
        <f t="shared" si="21"/>
        <v>0</v>
      </c>
    </row>
    <row r="675" spans="2:9">
      <c r="B675" s="131"/>
      <c r="C675" s="125"/>
      <c r="D675" s="125"/>
      <c r="E675" s="125"/>
      <c r="F675" s="125"/>
      <c r="G675" s="176"/>
      <c r="H675" s="125" t="str">
        <f t="shared" si="20"/>
        <v/>
      </c>
      <c r="I675" s="176">
        <f t="shared" si="21"/>
        <v>0</v>
      </c>
    </row>
    <row r="676" spans="2:9">
      <c r="B676" s="131"/>
      <c r="C676" s="125"/>
      <c r="D676" s="125"/>
      <c r="E676" s="125"/>
      <c r="F676" s="125"/>
      <c r="G676" s="176"/>
      <c r="H676" s="125" t="str">
        <f t="shared" si="20"/>
        <v/>
      </c>
      <c r="I676" s="176">
        <f t="shared" si="21"/>
        <v>0</v>
      </c>
    </row>
    <row r="677" spans="2:9">
      <c r="B677" s="131"/>
      <c r="C677" s="125"/>
      <c r="D677" s="125"/>
      <c r="E677" s="125"/>
      <c r="F677" s="125"/>
      <c r="G677" s="176"/>
      <c r="H677" s="125" t="str">
        <f t="shared" si="20"/>
        <v/>
      </c>
      <c r="I677" s="176">
        <f t="shared" si="21"/>
        <v>0</v>
      </c>
    </row>
    <row r="678" spans="2:9">
      <c r="B678" s="131"/>
      <c r="C678" s="125"/>
      <c r="D678" s="125"/>
      <c r="E678" s="125"/>
      <c r="F678" s="125"/>
      <c r="G678" s="176"/>
      <c r="H678" s="125" t="str">
        <f t="shared" si="20"/>
        <v/>
      </c>
      <c r="I678" s="176">
        <f t="shared" si="21"/>
        <v>0</v>
      </c>
    </row>
    <row r="679" spans="2:9">
      <c r="B679" s="131"/>
      <c r="C679" s="125"/>
      <c r="D679" s="125"/>
      <c r="E679" s="125"/>
      <c r="F679" s="125"/>
      <c r="G679" s="176"/>
      <c r="H679" s="125" t="str">
        <f t="shared" si="20"/>
        <v/>
      </c>
      <c r="I679" s="176">
        <f t="shared" si="21"/>
        <v>0</v>
      </c>
    </row>
    <row r="680" spans="2:9">
      <c r="B680" s="131"/>
      <c r="C680" s="125"/>
      <c r="D680" s="125"/>
      <c r="E680" s="125"/>
      <c r="F680" s="125"/>
      <c r="G680" s="176"/>
      <c r="H680" s="125" t="str">
        <f t="shared" si="20"/>
        <v/>
      </c>
      <c r="I680" s="176">
        <f t="shared" si="21"/>
        <v>0</v>
      </c>
    </row>
    <row r="681" spans="2:9">
      <c r="B681" s="131"/>
      <c r="C681" s="125"/>
      <c r="D681" s="125"/>
      <c r="E681" s="125"/>
      <c r="F681" s="125"/>
      <c r="G681" s="176"/>
      <c r="H681" s="125" t="str">
        <f t="shared" si="20"/>
        <v/>
      </c>
      <c r="I681" s="176">
        <f t="shared" si="21"/>
        <v>0</v>
      </c>
    </row>
    <row r="682" spans="2:9">
      <c r="B682" s="131"/>
      <c r="C682" s="125"/>
      <c r="D682" s="125"/>
      <c r="E682" s="125"/>
      <c r="F682" s="125"/>
      <c r="G682" s="176"/>
      <c r="H682" s="125" t="str">
        <f t="shared" si="20"/>
        <v/>
      </c>
      <c r="I682" s="176">
        <f t="shared" si="21"/>
        <v>0</v>
      </c>
    </row>
    <row r="683" spans="2:9">
      <c r="B683" s="131"/>
      <c r="C683" s="125"/>
      <c r="D683" s="125"/>
      <c r="E683" s="125"/>
      <c r="F683" s="125"/>
      <c r="G683" s="176"/>
      <c r="H683" s="125" t="str">
        <f t="shared" si="20"/>
        <v/>
      </c>
      <c r="I683" s="176">
        <f t="shared" si="21"/>
        <v>0</v>
      </c>
    </row>
    <row r="684" spans="2:9">
      <c r="B684" s="131"/>
      <c r="C684" s="125"/>
      <c r="D684" s="125"/>
      <c r="E684" s="125"/>
      <c r="F684" s="125"/>
      <c r="G684" s="176"/>
      <c r="H684" s="125" t="str">
        <f t="shared" si="20"/>
        <v/>
      </c>
      <c r="I684" s="176">
        <f t="shared" si="21"/>
        <v>0</v>
      </c>
    </row>
    <row r="685" spans="2:9">
      <c r="B685" s="131"/>
      <c r="C685" s="125"/>
      <c r="D685" s="125"/>
      <c r="E685" s="125"/>
      <c r="F685" s="125"/>
      <c r="G685" s="176"/>
      <c r="H685" s="125" t="str">
        <f t="shared" si="20"/>
        <v/>
      </c>
      <c r="I685" s="176">
        <f t="shared" si="21"/>
        <v>0</v>
      </c>
    </row>
    <row r="686" spans="2:9">
      <c r="B686" s="131"/>
      <c r="C686" s="125"/>
      <c r="D686" s="125"/>
      <c r="E686" s="125"/>
      <c r="F686" s="125"/>
      <c r="G686" s="176"/>
      <c r="H686" s="125" t="str">
        <f t="shared" si="20"/>
        <v/>
      </c>
      <c r="I686" s="176">
        <f t="shared" si="21"/>
        <v>0</v>
      </c>
    </row>
    <row r="687" spans="2:9">
      <c r="B687" s="131"/>
      <c r="C687" s="125"/>
      <c r="D687" s="125"/>
      <c r="E687" s="125"/>
      <c r="F687" s="125"/>
      <c r="G687" s="176"/>
      <c r="H687" s="125" t="str">
        <f t="shared" si="20"/>
        <v/>
      </c>
      <c r="I687" s="176">
        <f t="shared" si="21"/>
        <v>0</v>
      </c>
    </row>
    <row r="688" spans="2:9">
      <c r="B688" s="131"/>
      <c r="C688" s="125"/>
      <c r="D688" s="125"/>
      <c r="E688" s="125"/>
      <c r="F688" s="125"/>
      <c r="G688" s="176"/>
      <c r="H688" s="125" t="str">
        <f t="shared" si="20"/>
        <v/>
      </c>
      <c r="I688" s="176">
        <f t="shared" si="21"/>
        <v>0</v>
      </c>
    </row>
    <row r="689" spans="2:9">
      <c r="B689" s="131"/>
      <c r="C689" s="125"/>
      <c r="D689" s="125"/>
      <c r="E689" s="125"/>
      <c r="F689" s="125"/>
      <c r="G689" s="176"/>
      <c r="H689" s="125" t="str">
        <f t="shared" si="20"/>
        <v/>
      </c>
      <c r="I689" s="176">
        <f t="shared" si="21"/>
        <v>0</v>
      </c>
    </row>
    <row r="690" spans="2:9">
      <c r="B690" s="131"/>
      <c r="C690" s="125"/>
      <c r="D690" s="125"/>
      <c r="E690" s="125"/>
      <c r="F690" s="125"/>
      <c r="G690" s="176"/>
      <c r="H690" s="125" t="str">
        <f t="shared" si="20"/>
        <v/>
      </c>
      <c r="I690" s="176">
        <f t="shared" si="21"/>
        <v>0</v>
      </c>
    </row>
    <row r="691" spans="2:9">
      <c r="B691" s="131"/>
      <c r="C691" s="125"/>
      <c r="D691" s="125"/>
      <c r="E691" s="125"/>
      <c r="F691" s="125"/>
      <c r="G691" s="176"/>
      <c r="H691" s="125" t="str">
        <f t="shared" si="20"/>
        <v/>
      </c>
      <c r="I691" s="176">
        <f t="shared" si="21"/>
        <v>0</v>
      </c>
    </row>
    <row r="692" spans="2:9">
      <c r="B692" s="131"/>
      <c r="C692" s="125"/>
      <c r="D692" s="125"/>
      <c r="E692" s="125"/>
      <c r="F692" s="125"/>
      <c r="G692" s="176"/>
      <c r="H692" s="125" t="str">
        <f t="shared" si="20"/>
        <v/>
      </c>
      <c r="I692" s="176">
        <f t="shared" si="21"/>
        <v>0</v>
      </c>
    </row>
    <row r="693" spans="2:9">
      <c r="B693" s="131"/>
      <c r="C693" s="125"/>
      <c r="D693" s="125"/>
      <c r="E693" s="125"/>
      <c r="F693" s="125"/>
      <c r="G693" s="176"/>
      <c r="H693" s="125" t="str">
        <f t="shared" si="20"/>
        <v/>
      </c>
      <c r="I693" s="176">
        <f t="shared" si="21"/>
        <v>0</v>
      </c>
    </row>
    <row r="694" spans="2:9">
      <c r="B694" s="131"/>
      <c r="C694" s="125"/>
      <c r="D694" s="125"/>
      <c r="E694" s="125"/>
      <c r="F694" s="125"/>
      <c r="G694" s="176"/>
      <c r="H694" s="125" t="str">
        <f t="shared" si="20"/>
        <v/>
      </c>
      <c r="I694" s="176">
        <f t="shared" si="21"/>
        <v>0</v>
      </c>
    </row>
    <row r="695" spans="2:9">
      <c r="B695" s="131"/>
      <c r="C695" s="125"/>
      <c r="D695" s="125"/>
      <c r="E695" s="125"/>
      <c r="F695" s="125"/>
      <c r="G695" s="176"/>
      <c r="H695" s="125" t="str">
        <f t="shared" si="20"/>
        <v/>
      </c>
      <c r="I695" s="176">
        <f t="shared" si="21"/>
        <v>0</v>
      </c>
    </row>
    <row r="696" spans="2:9">
      <c r="B696" s="131"/>
      <c r="C696" s="125"/>
      <c r="D696" s="125"/>
      <c r="E696" s="125"/>
      <c r="F696" s="125"/>
      <c r="G696" s="176"/>
      <c r="H696" s="125" t="str">
        <f t="shared" si="20"/>
        <v/>
      </c>
      <c r="I696" s="176">
        <f t="shared" si="21"/>
        <v>0</v>
      </c>
    </row>
    <row r="697" spans="2:9">
      <c r="B697" s="131"/>
      <c r="C697" s="125"/>
      <c r="D697" s="125"/>
      <c r="E697" s="125"/>
      <c r="F697" s="125"/>
      <c r="G697" s="176"/>
      <c r="H697" s="125" t="str">
        <f t="shared" si="20"/>
        <v/>
      </c>
      <c r="I697" s="176">
        <f t="shared" si="21"/>
        <v>0</v>
      </c>
    </row>
    <row r="698" spans="2:9">
      <c r="B698" s="131"/>
      <c r="C698" s="125"/>
      <c r="D698" s="125"/>
      <c r="E698" s="125"/>
      <c r="F698" s="125"/>
      <c r="G698" s="176"/>
      <c r="H698" s="125" t="str">
        <f t="shared" si="20"/>
        <v/>
      </c>
      <c r="I698" s="176">
        <f t="shared" si="21"/>
        <v>0</v>
      </c>
    </row>
    <row r="699" spans="2:9">
      <c r="B699" s="131"/>
      <c r="C699" s="125"/>
      <c r="D699" s="125"/>
      <c r="E699" s="125"/>
      <c r="F699" s="125"/>
      <c r="G699" s="176"/>
      <c r="H699" s="125" t="str">
        <f t="shared" si="20"/>
        <v/>
      </c>
      <c r="I699" s="176">
        <f t="shared" si="21"/>
        <v>0</v>
      </c>
    </row>
    <row r="700" spans="2:9">
      <c r="B700" s="131"/>
      <c r="C700" s="125"/>
      <c r="D700" s="125"/>
      <c r="E700" s="125"/>
      <c r="F700" s="125"/>
      <c r="G700" s="176"/>
      <c r="H700" s="125" t="str">
        <f t="shared" si="20"/>
        <v/>
      </c>
      <c r="I700" s="176">
        <f t="shared" si="21"/>
        <v>0</v>
      </c>
    </row>
    <row r="701" spans="2:9">
      <c r="B701" s="131"/>
      <c r="C701" s="125"/>
      <c r="D701" s="125"/>
      <c r="E701" s="125"/>
      <c r="F701" s="125"/>
      <c r="G701" s="176"/>
      <c r="H701" s="125" t="str">
        <f t="shared" si="20"/>
        <v/>
      </c>
      <c r="I701" s="176">
        <f t="shared" si="21"/>
        <v>0</v>
      </c>
    </row>
    <row r="702" spans="2:9">
      <c r="B702" s="131"/>
      <c r="C702" s="125"/>
      <c r="D702" s="125"/>
      <c r="E702" s="125"/>
      <c r="F702" s="125"/>
      <c r="G702" s="176"/>
      <c r="H702" s="125" t="str">
        <f t="shared" si="20"/>
        <v/>
      </c>
      <c r="I702" s="176">
        <f t="shared" si="21"/>
        <v>0</v>
      </c>
    </row>
    <row r="703" spans="2:9">
      <c r="B703" s="131"/>
      <c r="C703" s="125"/>
      <c r="D703" s="125"/>
      <c r="E703" s="125"/>
      <c r="F703" s="125"/>
      <c r="G703" s="176"/>
      <c r="H703" s="125" t="str">
        <f t="shared" si="20"/>
        <v/>
      </c>
      <c r="I703" s="176">
        <f t="shared" si="21"/>
        <v>0</v>
      </c>
    </row>
    <row r="704" spans="2:9">
      <c r="B704" s="131"/>
      <c r="C704" s="125"/>
      <c r="D704" s="125"/>
      <c r="E704" s="125"/>
      <c r="F704" s="125"/>
      <c r="G704" s="176"/>
      <c r="H704" s="125" t="str">
        <f t="shared" si="20"/>
        <v/>
      </c>
      <c r="I704" s="176">
        <f t="shared" si="21"/>
        <v>0</v>
      </c>
    </row>
    <row r="705" spans="2:9">
      <c r="B705" s="131"/>
      <c r="C705" s="125"/>
      <c r="D705" s="125"/>
      <c r="E705" s="125"/>
      <c r="F705" s="125"/>
      <c r="G705" s="176"/>
      <c r="H705" s="125" t="str">
        <f t="shared" si="20"/>
        <v/>
      </c>
      <c r="I705" s="176">
        <f t="shared" si="21"/>
        <v>0</v>
      </c>
    </row>
    <row r="706" spans="2:9">
      <c r="B706" s="131"/>
      <c r="C706" s="125"/>
      <c r="D706" s="125"/>
      <c r="E706" s="125"/>
      <c r="F706" s="125"/>
      <c r="G706" s="176"/>
      <c r="H706" s="125" t="str">
        <f t="shared" si="20"/>
        <v/>
      </c>
      <c r="I706" s="176">
        <f t="shared" si="21"/>
        <v>0</v>
      </c>
    </row>
    <row r="707" spans="2:9">
      <c r="B707" s="131"/>
      <c r="C707" s="125"/>
      <c r="D707" s="125"/>
      <c r="E707" s="125"/>
      <c r="F707" s="125"/>
      <c r="G707" s="176"/>
      <c r="H707" s="125" t="str">
        <f t="shared" si="20"/>
        <v/>
      </c>
      <c r="I707" s="176">
        <f t="shared" si="21"/>
        <v>0</v>
      </c>
    </row>
    <row r="708" spans="2:9">
      <c r="B708" s="131"/>
      <c r="C708" s="125"/>
      <c r="D708" s="125"/>
      <c r="E708" s="125"/>
      <c r="F708" s="125"/>
      <c r="G708" s="176"/>
      <c r="H708" s="125" t="str">
        <f t="shared" si="20"/>
        <v/>
      </c>
      <c r="I708" s="176">
        <f t="shared" si="21"/>
        <v>0</v>
      </c>
    </row>
    <row r="709" spans="2:9">
      <c r="B709" s="131"/>
      <c r="C709" s="125"/>
      <c r="D709" s="125"/>
      <c r="E709" s="125"/>
      <c r="F709" s="125"/>
      <c r="G709" s="176"/>
      <c r="H709" s="125" t="str">
        <f t="shared" si="20"/>
        <v/>
      </c>
      <c r="I709" s="176">
        <f t="shared" si="21"/>
        <v>0</v>
      </c>
    </row>
    <row r="710" spans="2:9">
      <c r="B710" s="131"/>
      <c r="C710" s="125"/>
      <c r="D710" s="125"/>
      <c r="E710" s="125"/>
      <c r="F710" s="125"/>
      <c r="G710" s="176"/>
      <c r="H710" s="125" t="str">
        <f t="shared" si="20"/>
        <v/>
      </c>
      <c r="I710" s="176">
        <f t="shared" si="21"/>
        <v>0</v>
      </c>
    </row>
    <row r="711" spans="2:9">
      <c r="B711" s="131"/>
      <c r="C711" s="125"/>
      <c r="D711" s="125"/>
      <c r="E711" s="125"/>
      <c r="F711" s="125"/>
      <c r="G711" s="176"/>
      <c r="H711" s="125" t="str">
        <f t="shared" ref="H711:H774" si="22">IF(ISBLANK(C711),"",IF(C711&lt;F711,D711-E711,E711-D711))</f>
        <v/>
      </c>
      <c r="I711" s="176">
        <f t="shared" ref="I711:I774" si="23">IF(ISERR(H711),1,0)</f>
        <v>0</v>
      </c>
    </row>
    <row r="712" spans="2:9">
      <c r="B712" s="131"/>
      <c r="C712" s="125"/>
      <c r="D712" s="125"/>
      <c r="E712" s="125"/>
      <c r="F712" s="125"/>
      <c r="G712" s="176"/>
      <c r="H712" s="125" t="str">
        <f t="shared" si="22"/>
        <v/>
      </c>
      <c r="I712" s="176">
        <f t="shared" si="23"/>
        <v>0</v>
      </c>
    </row>
    <row r="713" spans="2:9">
      <c r="B713" s="131"/>
      <c r="C713" s="125"/>
      <c r="D713" s="125"/>
      <c r="E713" s="125"/>
      <c r="F713" s="125"/>
      <c r="G713" s="176"/>
      <c r="H713" s="125" t="str">
        <f t="shared" si="22"/>
        <v/>
      </c>
      <c r="I713" s="176">
        <f t="shared" si="23"/>
        <v>0</v>
      </c>
    </row>
    <row r="714" spans="2:9">
      <c r="B714" s="131"/>
      <c r="C714" s="125"/>
      <c r="D714" s="125"/>
      <c r="E714" s="125"/>
      <c r="F714" s="125"/>
      <c r="G714" s="176"/>
      <c r="H714" s="125" t="str">
        <f t="shared" si="22"/>
        <v/>
      </c>
      <c r="I714" s="176">
        <f t="shared" si="23"/>
        <v>0</v>
      </c>
    </row>
    <row r="715" spans="2:9">
      <c r="B715" s="131"/>
      <c r="C715" s="125"/>
      <c r="D715" s="125"/>
      <c r="E715" s="125"/>
      <c r="F715" s="125"/>
      <c r="G715" s="176"/>
      <c r="H715" s="125" t="str">
        <f t="shared" si="22"/>
        <v/>
      </c>
      <c r="I715" s="176">
        <f t="shared" si="23"/>
        <v>0</v>
      </c>
    </row>
    <row r="716" spans="2:9">
      <c r="B716" s="131"/>
      <c r="C716" s="125"/>
      <c r="D716" s="125"/>
      <c r="E716" s="125"/>
      <c r="F716" s="125"/>
      <c r="G716" s="176"/>
      <c r="H716" s="125" t="str">
        <f t="shared" si="22"/>
        <v/>
      </c>
      <c r="I716" s="176">
        <f t="shared" si="23"/>
        <v>0</v>
      </c>
    </row>
    <row r="717" spans="2:9">
      <c r="B717" s="131"/>
      <c r="C717" s="125"/>
      <c r="D717" s="125"/>
      <c r="E717" s="125"/>
      <c r="F717" s="125"/>
      <c r="G717" s="176"/>
      <c r="H717" s="125" t="str">
        <f t="shared" si="22"/>
        <v/>
      </c>
      <c r="I717" s="176">
        <f t="shared" si="23"/>
        <v>0</v>
      </c>
    </row>
    <row r="718" spans="2:9">
      <c r="B718" s="131"/>
      <c r="C718" s="125"/>
      <c r="D718" s="125"/>
      <c r="E718" s="125"/>
      <c r="F718" s="125"/>
      <c r="G718" s="176"/>
      <c r="H718" s="125" t="str">
        <f t="shared" si="22"/>
        <v/>
      </c>
      <c r="I718" s="176">
        <f t="shared" si="23"/>
        <v>0</v>
      </c>
    </row>
    <row r="719" spans="2:9">
      <c r="B719" s="131"/>
      <c r="C719" s="125"/>
      <c r="D719" s="125"/>
      <c r="E719" s="125"/>
      <c r="F719" s="125"/>
      <c r="G719" s="176"/>
      <c r="H719" s="125" t="str">
        <f t="shared" si="22"/>
        <v/>
      </c>
      <c r="I719" s="176">
        <f t="shared" si="23"/>
        <v>0</v>
      </c>
    </row>
    <row r="720" spans="2:9">
      <c r="B720" s="131"/>
      <c r="C720" s="125"/>
      <c r="D720" s="125"/>
      <c r="E720" s="125"/>
      <c r="F720" s="125"/>
      <c r="G720" s="176"/>
      <c r="H720" s="125" t="str">
        <f t="shared" si="22"/>
        <v/>
      </c>
      <c r="I720" s="176">
        <f t="shared" si="23"/>
        <v>0</v>
      </c>
    </row>
    <row r="721" spans="2:9">
      <c r="B721" s="131"/>
      <c r="C721" s="125"/>
      <c r="D721" s="125"/>
      <c r="E721" s="125"/>
      <c r="F721" s="125"/>
      <c r="G721" s="176"/>
      <c r="H721" s="125" t="str">
        <f t="shared" si="22"/>
        <v/>
      </c>
      <c r="I721" s="176">
        <f t="shared" si="23"/>
        <v>0</v>
      </c>
    </row>
    <row r="722" spans="2:9">
      <c r="B722" s="131"/>
      <c r="C722" s="125"/>
      <c r="D722" s="125"/>
      <c r="E722" s="125"/>
      <c r="F722" s="125"/>
      <c r="G722" s="176"/>
      <c r="H722" s="125" t="str">
        <f t="shared" si="22"/>
        <v/>
      </c>
      <c r="I722" s="176">
        <f t="shared" si="23"/>
        <v>0</v>
      </c>
    </row>
    <row r="723" spans="2:9">
      <c r="B723" s="131"/>
      <c r="C723" s="125"/>
      <c r="D723" s="125"/>
      <c r="E723" s="125"/>
      <c r="F723" s="125"/>
      <c r="G723" s="176"/>
      <c r="H723" s="125" t="str">
        <f t="shared" si="22"/>
        <v/>
      </c>
      <c r="I723" s="176">
        <f t="shared" si="23"/>
        <v>0</v>
      </c>
    </row>
    <row r="724" spans="2:9">
      <c r="B724" s="131"/>
      <c r="C724" s="125"/>
      <c r="D724" s="125"/>
      <c r="E724" s="125"/>
      <c r="F724" s="125"/>
      <c r="G724" s="176"/>
      <c r="H724" s="125" t="str">
        <f t="shared" si="22"/>
        <v/>
      </c>
      <c r="I724" s="176">
        <f t="shared" si="23"/>
        <v>0</v>
      </c>
    </row>
    <row r="725" spans="2:9">
      <c r="B725" s="131"/>
      <c r="C725" s="125"/>
      <c r="D725" s="125"/>
      <c r="E725" s="125"/>
      <c r="F725" s="125"/>
      <c r="G725" s="176"/>
      <c r="H725" s="125" t="str">
        <f t="shared" si="22"/>
        <v/>
      </c>
      <c r="I725" s="176">
        <f t="shared" si="23"/>
        <v>0</v>
      </c>
    </row>
    <row r="726" spans="2:9">
      <c r="B726" s="131"/>
      <c r="C726" s="125"/>
      <c r="D726" s="125"/>
      <c r="E726" s="125"/>
      <c r="F726" s="125"/>
      <c r="G726" s="176"/>
      <c r="H726" s="125" t="str">
        <f t="shared" si="22"/>
        <v/>
      </c>
      <c r="I726" s="176">
        <f t="shared" si="23"/>
        <v>0</v>
      </c>
    </row>
    <row r="727" spans="2:9">
      <c r="B727" s="131"/>
      <c r="C727" s="125"/>
      <c r="D727" s="125"/>
      <c r="E727" s="125"/>
      <c r="F727" s="125"/>
      <c r="G727" s="176"/>
      <c r="H727" s="125" t="str">
        <f t="shared" si="22"/>
        <v/>
      </c>
      <c r="I727" s="176">
        <f t="shared" si="23"/>
        <v>0</v>
      </c>
    </row>
    <row r="728" spans="2:9">
      <c r="B728" s="131"/>
      <c r="C728" s="125"/>
      <c r="D728" s="125"/>
      <c r="E728" s="125"/>
      <c r="F728" s="125"/>
      <c r="G728" s="176"/>
      <c r="H728" s="125" t="str">
        <f t="shared" si="22"/>
        <v/>
      </c>
      <c r="I728" s="176">
        <f t="shared" si="23"/>
        <v>0</v>
      </c>
    </row>
    <row r="729" spans="2:9">
      <c r="B729" s="131"/>
      <c r="C729" s="125"/>
      <c r="D729" s="125"/>
      <c r="E729" s="125"/>
      <c r="F729" s="125"/>
      <c r="G729" s="176"/>
      <c r="H729" s="125" t="str">
        <f t="shared" si="22"/>
        <v/>
      </c>
      <c r="I729" s="176">
        <f t="shared" si="23"/>
        <v>0</v>
      </c>
    </row>
    <row r="730" spans="2:9">
      <c r="B730" s="131"/>
      <c r="C730" s="125"/>
      <c r="D730" s="125"/>
      <c r="E730" s="125"/>
      <c r="F730" s="125"/>
      <c r="G730" s="176"/>
      <c r="H730" s="125" t="str">
        <f t="shared" si="22"/>
        <v/>
      </c>
      <c r="I730" s="176">
        <f t="shared" si="23"/>
        <v>0</v>
      </c>
    </row>
    <row r="731" spans="2:9">
      <c r="B731" s="131"/>
      <c r="C731" s="125"/>
      <c r="D731" s="125"/>
      <c r="E731" s="125"/>
      <c r="F731" s="125"/>
      <c r="G731" s="176"/>
      <c r="H731" s="125" t="str">
        <f t="shared" si="22"/>
        <v/>
      </c>
      <c r="I731" s="176">
        <f t="shared" si="23"/>
        <v>0</v>
      </c>
    </row>
    <row r="732" spans="2:9">
      <c r="B732" s="131"/>
      <c r="C732" s="125"/>
      <c r="D732" s="125"/>
      <c r="E732" s="125"/>
      <c r="F732" s="125"/>
      <c r="G732" s="176"/>
      <c r="H732" s="125" t="str">
        <f t="shared" si="22"/>
        <v/>
      </c>
      <c r="I732" s="176">
        <f t="shared" si="23"/>
        <v>0</v>
      </c>
    </row>
    <row r="733" spans="2:9">
      <c r="B733" s="131"/>
      <c r="C733" s="125"/>
      <c r="D733" s="125"/>
      <c r="E733" s="125"/>
      <c r="F733" s="125"/>
      <c r="G733" s="176"/>
      <c r="H733" s="125" t="str">
        <f t="shared" si="22"/>
        <v/>
      </c>
      <c r="I733" s="176">
        <f t="shared" si="23"/>
        <v>0</v>
      </c>
    </row>
    <row r="734" spans="2:9">
      <c r="B734" s="131"/>
      <c r="C734" s="125"/>
      <c r="D734" s="125"/>
      <c r="E734" s="125"/>
      <c r="F734" s="125"/>
      <c r="G734" s="176"/>
      <c r="H734" s="125" t="str">
        <f t="shared" si="22"/>
        <v/>
      </c>
      <c r="I734" s="176">
        <f t="shared" si="23"/>
        <v>0</v>
      </c>
    </row>
    <row r="735" spans="2:9">
      <c r="B735" s="131"/>
      <c r="C735" s="125"/>
      <c r="D735" s="125"/>
      <c r="E735" s="125"/>
      <c r="F735" s="125"/>
      <c r="G735" s="176"/>
      <c r="H735" s="125" t="str">
        <f t="shared" si="22"/>
        <v/>
      </c>
      <c r="I735" s="176">
        <f t="shared" si="23"/>
        <v>0</v>
      </c>
    </row>
    <row r="736" spans="2:9">
      <c r="B736" s="131"/>
      <c r="C736" s="125"/>
      <c r="D736" s="125"/>
      <c r="E736" s="125"/>
      <c r="F736" s="125"/>
      <c r="G736" s="176"/>
      <c r="H736" s="125" t="str">
        <f t="shared" si="22"/>
        <v/>
      </c>
      <c r="I736" s="176">
        <f t="shared" si="23"/>
        <v>0</v>
      </c>
    </row>
    <row r="737" spans="2:9">
      <c r="B737" s="131"/>
      <c r="C737" s="125"/>
      <c r="D737" s="125"/>
      <c r="E737" s="125"/>
      <c r="F737" s="125"/>
      <c r="G737" s="176"/>
      <c r="H737" s="125" t="str">
        <f t="shared" si="22"/>
        <v/>
      </c>
      <c r="I737" s="176">
        <f t="shared" si="23"/>
        <v>0</v>
      </c>
    </row>
    <row r="738" spans="2:9">
      <c r="B738" s="131"/>
      <c r="C738" s="125"/>
      <c r="D738" s="125"/>
      <c r="E738" s="125"/>
      <c r="F738" s="125"/>
      <c r="G738" s="176"/>
      <c r="H738" s="125" t="str">
        <f t="shared" si="22"/>
        <v/>
      </c>
      <c r="I738" s="176">
        <f t="shared" si="23"/>
        <v>0</v>
      </c>
    </row>
    <row r="739" spans="2:9">
      <c r="B739" s="131"/>
      <c r="C739" s="125"/>
      <c r="D739" s="125"/>
      <c r="E739" s="125"/>
      <c r="F739" s="125"/>
      <c r="G739" s="176"/>
      <c r="H739" s="125" t="str">
        <f t="shared" si="22"/>
        <v/>
      </c>
      <c r="I739" s="176">
        <f t="shared" si="23"/>
        <v>0</v>
      </c>
    </row>
    <row r="740" spans="2:9">
      <c r="B740" s="131"/>
      <c r="C740" s="125"/>
      <c r="D740" s="125"/>
      <c r="E740" s="125"/>
      <c r="F740" s="125"/>
      <c r="G740" s="176"/>
      <c r="H740" s="125" t="str">
        <f t="shared" si="22"/>
        <v/>
      </c>
      <c r="I740" s="176">
        <f t="shared" si="23"/>
        <v>0</v>
      </c>
    </row>
    <row r="741" spans="2:9">
      <c r="B741" s="131"/>
      <c r="C741" s="125"/>
      <c r="D741" s="125"/>
      <c r="E741" s="125"/>
      <c r="F741" s="125"/>
      <c r="G741" s="176"/>
      <c r="H741" s="125" t="str">
        <f t="shared" si="22"/>
        <v/>
      </c>
      <c r="I741" s="176">
        <f t="shared" si="23"/>
        <v>0</v>
      </c>
    </row>
    <row r="742" spans="2:9">
      <c r="B742" s="131"/>
      <c r="C742" s="125"/>
      <c r="D742" s="125"/>
      <c r="E742" s="125"/>
      <c r="F742" s="125"/>
      <c r="G742" s="176"/>
      <c r="H742" s="125" t="str">
        <f t="shared" si="22"/>
        <v/>
      </c>
      <c r="I742" s="176">
        <f t="shared" si="23"/>
        <v>0</v>
      </c>
    </row>
    <row r="743" spans="2:9">
      <c r="B743" s="131"/>
      <c r="C743" s="125"/>
      <c r="D743" s="125"/>
      <c r="E743" s="125"/>
      <c r="F743" s="125"/>
      <c r="G743" s="176"/>
      <c r="H743" s="125" t="str">
        <f t="shared" si="22"/>
        <v/>
      </c>
      <c r="I743" s="176">
        <f t="shared" si="23"/>
        <v>0</v>
      </c>
    </row>
    <row r="744" spans="2:9">
      <c r="B744" s="131"/>
      <c r="C744" s="125"/>
      <c r="D744" s="125"/>
      <c r="E744" s="125"/>
      <c r="F744" s="125"/>
      <c r="G744" s="176"/>
      <c r="H744" s="125" t="str">
        <f t="shared" si="22"/>
        <v/>
      </c>
      <c r="I744" s="176">
        <f t="shared" si="23"/>
        <v>0</v>
      </c>
    </row>
    <row r="745" spans="2:9">
      <c r="B745" s="131"/>
      <c r="C745" s="125"/>
      <c r="D745" s="125"/>
      <c r="E745" s="125"/>
      <c r="F745" s="125"/>
      <c r="G745" s="176"/>
      <c r="H745" s="125" t="str">
        <f t="shared" si="22"/>
        <v/>
      </c>
      <c r="I745" s="176">
        <f t="shared" si="23"/>
        <v>0</v>
      </c>
    </row>
    <row r="746" spans="2:9">
      <c r="B746" s="131"/>
      <c r="C746" s="125"/>
      <c r="D746" s="125"/>
      <c r="E746" s="125"/>
      <c r="F746" s="125"/>
      <c r="G746" s="176"/>
      <c r="H746" s="125" t="str">
        <f t="shared" si="22"/>
        <v/>
      </c>
      <c r="I746" s="176">
        <f t="shared" si="23"/>
        <v>0</v>
      </c>
    </row>
    <row r="747" spans="2:9">
      <c r="B747" s="131"/>
      <c r="C747" s="125"/>
      <c r="D747" s="125"/>
      <c r="E747" s="125"/>
      <c r="F747" s="125"/>
      <c r="G747" s="176"/>
      <c r="H747" s="125" t="str">
        <f t="shared" si="22"/>
        <v/>
      </c>
      <c r="I747" s="176">
        <f t="shared" si="23"/>
        <v>0</v>
      </c>
    </row>
    <row r="748" spans="2:9">
      <c r="B748" s="131"/>
      <c r="C748" s="125"/>
      <c r="D748" s="125"/>
      <c r="E748" s="125"/>
      <c r="F748" s="125"/>
      <c r="G748" s="176"/>
      <c r="H748" s="125" t="str">
        <f t="shared" si="22"/>
        <v/>
      </c>
      <c r="I748" s="176">
        <f t="shared" si="23"/>
        <v>0</v>
      </c>
    </row>
    <row r="749" spans="2:9">
      <c r="B749" s="131"/>
      <c r="C749" s="125"/>
      <c r="D749" s="125"/>
      <c r="E749" s="125"/>
      <c r="F749" s="125"/>
      <c r="G749" s="176"/>
      <c r="H749" s="125" t="str">
        <f t="shared" si="22"/>
        <v/>
      </c>
      <c r="I749" s="176">
        <f t="shared" si="23"/>
        <v>0</v>
      </c>
    </row>
    <row r="750" spans="2:9">
      <c r="B750" s="131"/>
      <c r="C750" s="125"/>
      <c r="D750" s="125"/>
      <c r="E750" s="125"/>
      <c r="F750" s="125"/>
      <c r="G750" s="176"/>
      <c r="H750" s="125" t="str">
        <f t="shared" si="22"/>
        <v/>
      </c>
      <c r="I750" s="176">
        <f t="shared" si="23"/>
        <v>0</v>
      </c>
    </row>
    <row r="751" spans="2:9">
      <c r="B751" s="131"/>
      <c r="C751" s="125"/>
      <c r="D751" s="125"/>
      <c r="E751" s="125"/>
      <c r="F751" s="125"/>
      <c r="G751" s="176"/>
      <c r="H751" s="125" t="str">
        <f t="shared" si="22"/>
        <v/>
      </c>
      <c r="I751" s="176">
        <f t="shared" si="23"/>
        <v>0</v>
      </c>
    </row>
    <row r="752" spans="2:9">
      <c r="B752" s="131"/>
      <c r="C752" s="125"/>
      <c r="D752" s="125"/>
      <c r="E752" s="125"/>
      <c r="F752" s="125"/>
      <c r="G752" s="176"/>
      <c r="H752" s="125" t="str">
        <f t="shared" si="22"/>
        <v/>
      </c>
      <c r="I752" s="176">
        <f t="shared" si="23"/>
        <v>0</v>
      </c>
    </row>
    <row r="753" spans="2:9">
      <c r="B753" s="131"/>
      <c r="C753" s="125"/>
      <c r="D753" s="125"/>
      <c r="E753" s="125"/>
      <c r="F753" s="125"/>
      <c r="G753" s="176"/>
      <c r="H753" s="125" t="str">
        <f t="shared" si="22"/>
        <v/>
      </c>
      <c r="I753" s="176">
        <f t="shared" si="23"/>
        <v>0</v>
      </c>
    </row>
    <row r="754" spans="2:9">
      <c r="B754" s="131"/>
      <c r="C754" s="125"/>
      <c r="D754" s="125"/>
      <c r="E754" s="125"/>
      <c r="F754" s="125"/>
      <c r="G754" s="176"/>
      <c r="H754" s="125" t="str">
        <f t="shared" si="22"/>
        <v/>
      </c>
      <c r="I754" s="176">
        <f t="shared" si="23"/>
        <v>0</v>
      </c>
    </row>
    <row r="755" spans="2:9">
      <c r="B755" s="131"/>
      <c r="C755" s="125"/>
      <c r="D755" s="125"/>
      <c r="E755" s="125"/>
      <c r="F755" s="125"/>
      <c r="G755" s="176"/>
      <c r="H755" s="125" t="str">
        <f t="shared" si="22"/>
        <v/>
      </c>
      <c r="I755" s="176">
        <f t="shared" si="23"/>
        <v>0</v>
      </c>
    </row>
    <row r="756" spans="2:9">
      <c r="B756" s="131"/>
      <c r="C756" s="125"/>
      <c r="D756" s="125"/>
      <c r="E756" s="125"/>
      <c r="F756" s="125"/>
      <c r="G756" s="176"/>
      <c r="H756" s="125" t="str">
        <f t="shared" si="22"/>
        <v/>
      </c>
      <c r="I756" s="176">
        <f t="shared" si="23"/>
        <v>0</v>
      </c>
    </row>
    <row r="757" spans="2:9">
      <c r="B757" s="131"/>
      <c r="C757" s="125"/>
      <c r="D757" s="125"/>
      <c r="E757" s="125"/>
      <c r="F757" s="125"/>
      <c r="G757" s="176"/>
      <c r="H757" s="125" t="str">
        <f t="shared" si="22"/>
        <v/>
      </c>
      <c r="I757" s="176">
        <f t="shared" si="23"/>
        <v>0</v>
      </c>
    </row>
    <row r="758" spans="2:9">
      <c r="B758" s="131"/>
      <c r="C758" s="125"/>
      <c r="D758" s="125"/>
      <c r="E758" s="125"/>
      <c r="F758" s="125"/>
      <c r="G758" s="176"/>
      <c r="H758" s="125" t="str">
        <f t="shared" si="22"/>
        <v/>
      </c>
      <c r="I758" s="176">
        <f t="shared" si="23"/>
        <v>0</v>
      </c>
    </row>
    <row r="759" spans="2:9">
      <c r="B759" s="131"/>
      <c r="C759" s="125"/>
      <c r="D759" s="125"/>
      <c r="E759" s="125"/>
      <c r="F759" s="125"/>
      <c r="G759" s="176"/>
      <c r="H759" s="125" t="str">
        <f t="shared" si="22"/>
        <v/>
      </c>
      <c r="I759" s="176">
        <f t="shared" si="23"/>
        <v>0</v>
      </c>
    </row>
    <row r="760" spans="2:9">
      <c r="B760" s="131"/>
      <c r="C760" s="125"/>
      <c r="D760" s="125"/>
      <c r="E760" s="125"/>
      <c r="F760" s="125"/>
      <c r="G760" s="176"/>
      <c r="H760" s="125" t="str">
        <f t="shared" si="22"/>
        <v/>
      </c>
      <c r="I760" s="176">
        <f t="shared" si="23"/>
        <v>0</v>
      </c>
    </row>
    <row r="761" spans="2:9">
      <c r="B761" s="131"/>
      <c r="C761" s="125"/>
      <c r="D761" s="125"/>
      <c r="E761" s="125"/>
      <c r="F761" s="125"/>
      <c r="G761" s="176"/>
      <c r="H761" s="125" t="str">
        <f t="shared" si="22"/>
        <v/>
      </c>
      <c r="I761" s="176">
        <f t="shared" si="23"/>
        <v>0</v>
      </c>
    </row>
    <row r="762" spans="2:9">
      <c r="B762" s="131"/>
      <c r="C762" s="125"/>
      <c r="D762" s="125"/>
      <c r="E762" s="125"/>
      <c r="F762" s="125"/>
      <c r="G762" s="176"/>
      <c r="H762" s="125" t="str">
        <f t="shared" si="22"/>
        <v/>
      </c>
      <c r="I762" s="176">
        <f t="shared" si="23"/>
        <v>0</v>
      </c>
    </row>
    <row r="763" spans="2:9">
      <c r="B763" s="131"/>
      <c r="C763" s="125"/>
      <c r="D763" s="125"/>
      <c r="E763" s="125"/>
      <c r="F763" s="125"/>
      <c r="G763" s="176"/>
      <c r="H763" s="125" t="str">
        <f t="shared" si="22"/>
        <v/>
      </c>
      <c r="I763" s="176">
        <f t="shared" si="23"/>
        <v>0</v>
      </c>
    </row>
    <row r="764" spans="2:9">
      <c r="B764" s="131"/>
      <c r="C764" s="125"/>
      <c r="D764" s="125"/>
      <c r="E764" s="125"/>
      <c r="F764" s="125"/>
      <c r="G764" s="176"/>
      <c r="H764" s="125" t="str">
        <f t="shared" si="22"/>
        <v/>
      </c>
      <c r="I764" s="176">
        <f t="shared" si="23"/>
        <v>0</v>
      </c>
    </row>
    <row r="765" spans="2:9">
      <c r="B765" s="131"/>
      <c r="C765" s="125"/>
      <c r="D765" s="125"/>
      <c r="E765" s="125"/>
      <c r="F765" s="125"/>
      <c r="G765" s="176"/>
      <c r="H765" s="125" t="str">
        <f t="shared" si="22"/>
        <v/>
      </c>
      <c r="I765" s="176">
        <f t="shared" si="23"/>
        <v>0</v>
      </c>
    </row>
    <row r="766" spans="2:9">
      <c r="B766" s="131"/>
      <c r="C766" s="125"/>
      <c r="D766" s="125"/>
      <c r="E766" s="125"/>
      <c r="F766" s="125"/>
      <c r="G766" s="176"/>
      <c r="H766" s="125" t="str">
        <f t="shared" si="22"/>
        <v/>
      </c>
      <c r="I766" s="176">
        <f t="shared" si="23"/>
        <v>0</v>
      </c>
    </row>
    <row r="767" spans="2:9">
      <c r="B767" s="131"/>
      <c r="C767" s="125"/>
      <c r="D767" s="125"/>
      <c r="E767" s="125"/>
      <c r="F767" s="125"/>
      <c r="G767" s="176"/>
      <c r="H767" s="125" t="str">
        <f t="shared" si="22"/>
        <v/>
      </c>
      <c r="I767" s="176">
        <f t="shared" si="23"/>
        <v>0</v>
      </c>
    </row>
    <row r="768" spans="2:9">
      <c r="B768" s="131"/>
      <c r="C768" s="125"/>
      <c r="D768" s="125"/>
      <c r="E768" s="125"/>
      <c r="F768" s="125"/>
      <c r="G768" s="176"/>
      <c r="H768" s="125" t="str">
        <f t="shared" si="22"/>
        <v/>
      </c>
      <c r="I768" s="176">
        <f t="shared" si="23"/>
        <v>0</v>
      </c>
    </row>
    <row r="769" spans="2:9">
      <c r="B769" s="131"/>
      <c r="C769" s="125"/>
      <c r="D769" s="125"/>
      <c r="E769" s="125"/>
      <c r="F769" s="125"/>
      <c r="G769" s="176"/>
      <c r="H769" s="125" t="str">
        <f t="shared" si="22"/>
        <v/>
      </c>
      <c r="I769" s="176">
        <f t="shared" si="23"/>
        <v>0</v>
      </c>
    </row>
    <row r="770" spans="2:9">
      <c r="B770" s="131"/>
      <c r="C770" s="125"/>
      <c r="D770" s="125"/>
      <c r="E770" s="125"/>
      <c r="F770" s="125"/>
      <c r="G770" s="176"/>
      <c r="H770" s="125" t="str">
        <f t="shared" si="22"/>
        <v/>
      </c>
      <c r="I770" s="176">
        <f t="shared" si="23"/>
        <v>0</v>
      </c>
    </row>
    <row r="771" spans="2:9">
      <c r="B771" s="131"/>
      <c r="C771" s="125"/>
      <c r="D771" s="125"/>
      <c r="E771" s="125"/>
      <c r="F771" s="125"/>
      <c r="G771" s="176"/>
      <c r="H771" s="125" t="str">
        <f t="shared" si="22"/>
        <v/>
      </c>
      <c r="I771" s="176">
        <f t="shared" si="23"/>
        <v>0</v>
      </c>
    </row>
    <row r="772" spans="2:9">
      <c r="B772" s="131"/>
      <c r="C772" s="125"/>
      <c r="D772" s="125"/>
      <c r="E772" s="125"/>
      <c r="F772" s="125"/>
      <c r="G772" s="176"/>
      <c r="H772" s="125" t="str">
        <f t="shared" si="22"/>
        <v/>
      </c>
      <c r="I772" s="176">
        <f t="shared" si="23"/>
        <v>0</v>
      </c>
    </row>
    <row r="773" spans="2:9">
      <c r="B773" s="131"/>
      <c r="C773" s="125"/>
      <c r="D773" s="125"/>
      <c r="E773" s="125"/>
      <c r="F773" s="125"/>
      <c r="G773" s="176"/>
      <c r="H773" s="125" t="str">
        <f t="shared" si="22"/>
        <v/>
      </c>
      <c r="I773" s="176">
        <f t="shared" si="23"/>
        <v>0</v>
      </c>
    </row>
    <row r="774" spans="2:9">
      <c r="B774" s="131"/>
      <c r="C774" s="125"/>
      <c r="D774" s="125"/>
      <c r="E774" s="125"/>
      <c r="F774" s="125"/>
      <c r="G774" s="176"/>
      <c r="H774" s="125" t="str">
        <f t="shared" si="22"/>
        <v/>
      </c>
      <c r="I774" s="176">
        <f t="shared" si="23"/>
        <v>0</v>
      </c>
    </row>
    <row r="775" spans="2:9">
      <c r="B775" s="131"/>
      <c r="C775" s="125"/>
      <c r="D775" s="125"/>
      <c r="E775" s="125"/>
      <c r="F775" s="125"/>
      <c r="G775" s="176"/>
      <c r="H775" s="125" t="str">
        <f t="shared" ref="H775:H838" si="24">IF(ISBLANK(C775),"",IF(C775&lt;F775,D775-E775,E775-D775))</f>
        <v/>
      </c>
      <c r="I775" s="176">
        <f t="shared" ref="I775:I838" si="25">IF(ISERR(H775),1,0)</f>
        <v>0</v>
      </c>
    </row>
    <row r="776" spans="2:9">
      <c r="B776" s="131"/>
      <c r="C776" s="125"/>
      <c r="D776" s="125"/>
      <c r="E776" s="125"/>
      <c r="F776" s="125"/>
      <c r="G776" s="176"/>
      <c r="H776" s="125" t="str">
        <f t="shared" si="24"/>
        <v/>
      </c>
      <c r="I776" s="176">
        <f t="shared" si="25"/>
        <v>0</v>
      </c>
    </row>
    <row r="777" spans="2:9">
      <c r="B777" s="131"/>
      <c r="C777" s="125"/>
      <c r="D777" s="125"/>
      <c r="E777" s="125"/>
      <c r="F777" s="125"/>
      <c r="G777" s="176"/>
      <c r="H777" s="125" t="str">
        <f t="shared" si="24"/>
        <v/>
      </c>
      <c r="I777" s="176">
        <f t="shared" si="25"/>
        <v>0</v>
      </c>
    </row>
    <row r="778" spans="2:9">
      <c r="B778" s="131"/>
      <c r="C778" s="125"/>
      <c r="D778" s="125"/>
      <c r="E778" s="125"/>
      <c r="F778" s="125"/>
      <c r="G778" s="176"/>
      <c r="H778" s="125" t="str">
        <f t="shared" si="24"/>
        <v/>
      </c>
      <c r="I778" s="176">
        <f t="shared" si="25"/>
        <v>0</v>
      </c>
    </row>
    <row r="779" spans="2:9">
      <c r="B779" s="131"/>
      <c r="C779" s="125"/>
      <c r="D779" s="125"/>
      <c r="E779" s="125"/>
      <c r="F779" s="125"/>
      <c r="G779" s="176"/>
      <c r="H779" s="125" t="str">
        <f t="shared" si="24"/>
        <v/>
      </c>
      <c r="I779" s="176">
        <f t="shared" si="25"/>
        <v>0</v>
      </c>
    </row>
    <row r="780" spans="2:9">
      <c r="B780" s="131"/>
      <c r="C780" s="125"/>
      <c r="D780" s="125"/>
      <c r="E780" s="125"/>
      <c r="F780" s="125"/>
      <c r="G780" s="176"/>
      <c r="H780" s="125" t="str">
        <f t="shared" si="24"/>
        <v/>
      </c>
      <c r="I780" s="176">
        <f t="shared" si="25"/>
        <v>0</v>
      </c>
    </row>
    <row r="781" spans="2:9">
      <c r="B781" s="131"/>
      <c r="C781" s="125"/>
      <c r="D781" s="125"/>
      <c r="E781" s="125"/>
      <c r="F781" s="125"/>
      <c r="G781" s="176"/>
      <c r="H781" s="125" t="str">
        <f t="shared" si="24"/>
        <v/>
      </c>
      <c r="I781" s="176">
        <f t="shared" si="25"/>
        <v>0</v>
      </c>
    </row>
    <row r="782" spans="2:9">
      <c r="B782" s="131"/>
      <c r="C782" s="125"/>
      <c r="D782" s="125"/>
      <c r="E782" s="125"/>
      <c r="F782" s="125"/>
      <c r="G782" s="176"/>
      <c r="H782" s="125" t="str">
        <f t="shared" si="24"/>
        <v/>
      </c>
      <c r="I782" s="176">
        <f t="shared" si="25"/>
        <v>0</v>
      </c>
    </row>
    <row r="783" spans="2:9">
      <c r="B783" s="131"/>
      <c r="C783" s="125"/>
      <c r="D783" s="125"/>
      <c r="E783" s="125"/>
      <c r="F783" s="125"/>
      <c r="G783" s="176"/>
      <c r="H783" s="125" t="str">
        <f t="shared" si="24"/>
        <v/>
      </c>
      <c r="I783" s="176">
        <f t="shared" si="25"/>
        <v>0</v>
      </c>
    </row>
    <row r="784" spans="2:9">
      <c r="B784" s="131"/>
      <c r="C784" s="125"/>
      <c r="D784" s="125"/>
      <c r="E784" s="125"/>
      <c r="F784" s="125"/>
      <c r="G784" s="176"/>
      <c r="H784" s="125" t="str">
        <f t="shared" si="24"/>
        <v/>
      </c>
      <c r="I784" s="176">
        <f t="shared" si="25"/>
        <v>0</v>
      </c>
    </row>
    <row r="785" spans="2:9">
      <c r="B785" s="131"/>
      <c r="C785" s="125"/>
      <c r="D785" s="125"/>
      <c r="E785" s="125"/>
      <c r="F785" s="125"/>
      <c r="G785" s="176"/>
      <c r="H785" s="125" t="str">
        <f t="shared" si="24"/>
        <v/>
      </c>
      <c r="I785" s="176">
        <f t="shared" si="25"/>
        <v>0</v>
      </c>
    </row>
    <row r="786" spans="2:9">
      <c r="B786" s="131"/>
      <c r="C786" s="125"/>
      <c r="D786" s="125"/>
      <c r="E786" s="125"/>
      <c r="F786" s="125"/>
      <c r="G786" s="176"/>
      <c r="H786" s="125" t="str">
        <f t="shared" si="24"/>
        <v/>
      </c>
      <c r="I786" s="176">
        <f t="shared" si="25"/>
        <v>0</v>
      </c>
    </row>
    <row r="787" spans="2:9">
      <c r="B787" s="131"/>
      <c r="C787" s="125"/>
      <c r="D787" s="125"/>
      <c r="E787" s="125"/>
      <c r="F787" s="125"/>
      <c r="G787" s="176"/>
      <c r="H787" s="125" t="str">
        <f t="shared" si="24"/>
        <v/>
      </c>
      <c r="I787" s="176">
        <f t="shared" si="25"/>
        <v>0</v>
      </c>
    </row>
    <row r="788" spans="2:9">
      <c r="B788" s="131"/>
      <c r="C788" s="125"/>
      <c r="D788" s="125"/>
      <c r="E788" s="125"/>
      <c r="F788" s="125"/>
      <c r="G788" s="176"/>
      <c r="H788" s="125" t="str">
        <f t="shared" si="24"/>
        <v/>
      </c>
      <c r="I788" s="176">
        <f t="shared" si="25"/>
        <v>0</v>
      </c>
    </row>
    <row r="789" spans="2:9">
      <c r="B789" s="131"/>
      <c r="C789" s="125"/>
      <c r="D789" s="125"/>
      <c r="E789" s="125"/>
      <c r="F789" s="125"/>
      <c r="G789" s="176"/>
      <c r="H789" s="125" t="str">
        <f t="shared" si="24"/>
        <v/>
      </c>
      <c r="I789" s="176">
        <f t="shared" si="25"/>
        <v>0</v>
      </c>
    </row>
    <row r="790" spans="2:9">
      <c r="B790" s="131"/>
      <c r="C790" s="125"/>
      <c r="D790" s="125"/>
      <c r="E790" s="125"/>
      <c r="F790" s="125"/>
      <c r="G790" s="176"/>
      <c r="H790" s="125" t="str">
        <f t="shared" si="24"/>
        <v/>
      </c>
      <c r="I790" s="176">
        <f t="shared" si="25"/>
        <v>0</v>
      </c>
    </row>
    <row r="791" spans="2:9">
      <c r="B791" s="131"/>
      <c r="C791" s="125"/>
      <c r="D791" s="125"/>
      <c r="E791" s="125"/>
      <c r="F791" s="125"/>
      <c r="G791" s="176"/>
      <c r="H791" s="125" t="str">
        <f t="shared" si="24"/>
        <v/>
      </c>
      <c r="I791" s="176">
        <f t="shared" si="25"/>
        <v>0</v>
      </c>
    </row>
    <row r="792" spans="2:9">
      <c r="B792" s="131"/>
      <c r="C792" s="125"/>
      <c r="D792" s="125"/>
      <c r="E792" s="125"/>
      <c r="F792" s="125"/>
      <c r="G792" s="176"/>
      <c r="H792" s="125" t="str">
        <f t="shared" si="24"/>
        <v/>
      </c>
      <c r="I792" s="176">
        <f t="shared" si="25"/>
        <v>0</v>
      </c>
    </row>
    <row r="793" spans="2:9">
      <c r="B793" s="131"/>
      <c r="C793" s="125"/>
      <c r="D793" s="125"/>
      <c r="E793" s="125"/>
      <c r="F793" s="125"/>
      <c r="G793" s="176"/>
      <c r="H793" s="125" t="str">
        <f t="shared" si="24"/>
        <v/>
      </c>
      <c r="I793" s="176">
        <f t="shared" si="25"/>
        <v>0</v>
      </c>
    </row>
    <row r="794" spans="2:9">
      <c r="B794" s="131"/>
      <c r="C794" s="125"/>
      <c r="D794" s="125"/>
      <c r="E794" s="125"/>
      <c r="F794" s="125"/>
      <c r="G794" s="176"/>
      <c r="H794" s="125" t="str">
        <f t="shared" si="24"/>
        <v/>
      </c>
      <c r="I794" s="176">
        <f t="shared" si="25"/>
        <v>0</v>
      </c>
    </row>
    <row r="795" spans="2:9">
      <c r="B795" s="131"/>
      <c r="C795" s="125"/>
      <c r="D795" s="125"/>
      <c r="E795" s="125"/>
      <c r="F795" s="125"/>
      <c r="G795" s="176"/>
      <c r="H795" s="125" t="str">
        <f t="shared" si="24"/>
        <v/>
      </c>
      <c r="I795" s="176">
        <f t="shared" si="25"/>
        <v>0</v>
      </c>
    </row>
    <row r="796" spans="2:9">
      <c r="B796" s="131"/>
      <c r="C796" s="125"/>
      <c r="D796" s="125"/>
      <c r="E796" s="125"/>
      <c r="F796" s="125"/>
      <c r="G796" s="176"/>
      <c r="H796" s="125" t="str">
        <f t="shared" si="24"/>
        <v/>
      </c>
      <c r="I796" s="176">
        <f t="shared" si="25"/>
        <v>0</v>
      </c>
    </row>
    <row r="797" spans="2:9">
      <c r="B797" s="131"/>
      <c r="C797" s="125"/>
      <c r="D797" s="125"/>
      <c r="E797" s="125"/>
      <c r="F797" s="125"/>
      <c r="G797" s="176"/>
      <c r="H797" s="125" t="str">
        <f t="shared" si="24"/>
        <v/>
      </c>
      <c r="I797" s="176">
        <f t="shared" si="25"/>
        <v>0</v>
      </c>
    </row>
    <row r="798" spans="2:9">
      <c r="B798" s="131"/>
      <c r="C798" s="125"/>
      <c r="D798" s="125"/>
      <c r="E798" s="125"/>
      <c r="F798" s="125"/>
      <c r="G798" s="176"/>
      <c r="H798" s="125" t="str">
        <f t="shared" si="24"/>
        <v/>
      </c>
      <c r="I798" s="176">
        <f t="shared" si="25"/>
        <v>0</v>
      </c>
    </row>
    <row r="799" spans="2:9">
      <c r="B799" s="131"/>
      <c r="C799" s="125"/>
      <c r="D799" s="125"/>
      <c r="E799" s="125"/>
      <c r="F799" s="125"/>
      <c r="G799" s="176"/>
      <c r="H799" s="125" t="str">
        <f t="shared" si="24"/>
        <v/>
      </c>
      <c r="I799" s="176">
        <f t="shared" si="25"/>
        <v>0</v>
      </c>
    </row>
    <row r="800" spans="2:9">
      <c r="B800" s="131"/>
      <c r="C800" s="125"/>
      <c r="D800" s="125"/>
      <c r="E800" s="125"/>
      <c r="F800" s="125"/>
      <c r="G800" s="176"/>
      <c r="H800" s="125" t="str">
        <f t="shared" si="24"/>
        <v/>
      </c>
      <c r="I800" s="176">
        <f t="shared" si="25"/>
        <v>0</v>
      </c>
    </row>
    <row r="801" spans="2:9">
      <c r="B801" s="131"/>
      <c r="C801" s="125"/>
      <c r="D801" s="125"/>
      <c r="E801" s="125"/>
      <c r="F801" s="125"/>
      <c r="G801" s="176"/>
      <c r="H801" s="125" t="str">
        <f t="shared" si="24"/>
        <v/>
      </c>
      <c r="I801" s="176">
        <f t="shared" si="25"/>
        <v>0</v>
      </c>
    </row>
    <row r="802" spans="2:9">
      <c r="B802" s="131"/>
      <c r="C802" s="125"/>
      <c r="D802" s="125"/>
      <c r="E802" s="125"/>
      <c r="F802" s="125"/>
      <c r="G802" s="176"/>
      <c r="H802" s="125" t="str">
        <f t="shared" si="24"/>
        <v/>
      </c>
      <c r="I802" s="176">
        <f t="shared" si="25"/>
        <v>0</v>
      </c>
    </row>
    <row r="803" spans="2:9">
      <c r="B803" s="131"/>
      <c r="C803" s="125"/>
      <c r="D803" s="125"/>
      <c r="E803" s="125"/>
      <c r="F803" s="125"/>
      <c r="G803" s="176"/>
      <c r="H803" s="125" t="str">
        <f t="shared" si="24"/>
        <v/>
      </c>
      <c r="I803" s="176">
        <f t="shared" si="25"/>
        <v>0</v>
      </c>
    </row>
    <row r="804" spans="2:9">
      <c r="B804" s="131"/>
      <c r="C804" s="125"/>
      <c r="D804" s="125"/>
      <c r="E804" s="125"/>
      <c r="F804" s="125"/>
      <c r="G804" s="176"/>
      <c r="H804" s="125" t="str">
        <f t="shared" si="24"/>
        <v/>
      </c>
      <c r="I804" s="176">
        <f t="shared" si="25"/>
        <v>0</v>
      </c>
    </row>
    <row r="805" spans="2:9">
      <c r="B805" s="131"/>
      <c r="C805" s="125"/>
      <c r="D805" s="125"/>
      <c r="E805" s="125"/>
      <c r="F805" s="125"/>
      <c r="G805" s="176"/>
      <c r="H805" s="125" t="str">
        <f t="shared" si="24"/>
        <v/>
      </c>
      <c r="I805" s="176">
        <f t="shared" si="25"/>
        <v>0</v>
      </c>
    </row>
    <row r="806" spans="2:9">
      <c r="B806" s="131"/>
      <c r="C806" s="125"/>
      <c r="D806" s="125"/>
      <c r="E806" s="125"/>
      <c r="F806" s="125"/>
      <c r="G806" s="176"/>
      <c r="H806" s="125" t="str">
        <f t="shared" si="24"/>
        <v/>
      </c>
      <c r="I806" s="176">
        <f t="shared" si="25"/>
        <v>0</v>
      </c>
    </row>
    <row r="807" spans="2:9">
      <c r="B807" s="131"/>
      <c r="C807" s="125"/>
      <c r="D807" s="125"/>
      <c r="E807" s="125"/>
      <c r="F807" s="125"/>
      <c r="G807" s="176"/>
      <c r="H807" s="125" t="str">
        <f t="shared" si="24"/>
        <v/>
      </c>
      <c r="I807" s="176">
        <f t="shared" si="25"/>
        <v>0</v>
      </c>
    </row>
    <row r="808" spans="2:9">
      <c r="B808" s="131"/>
      <c r="C808" s="125"/>
      <c r="D808" s="125"/>
      <c r="E808" s="125"/>
      <c r="F808" s="125"/>
      <c r="G808" s="176"/>
      <c r="H808" s="125" t="str">
        <f t="shared" si="24"/>
        <v/>
      </c>
      <c r="I808" s="176">
        <f t="shared" si="25"/>
        <v>0</v>
      </c>
    </row>
    <row r="809" spans="2:9">
      <c r="B809" s="131"/>
      <c r="C809" s="125"/>
      <c r="D809" s="125"/>
      <c r="E809" s="125"/>
      <c r="F809" s="125"/>
      <c r="G809" s="176"/>
      <c r="H809" s="125" t="str">
        <f t="shared" si="24"/>
        <v/>
      </c>
      <c r="I809" s="176">
        <f t="shared" si="25"/>
        <v>0</v>
      </c>
    </row>
    <row r="810" spans="2:9">
      <c r="B810" s="131"/>
      <c r="C810" s="125"/>
      <c r="D810" s="125"/>
      <c r="E810" s="125"/>
      <c r="F810" s="125"/>
      <c r="G810" s="176"/>
      <c r="H810" s="125" t="str">
        <f t="shared" si="24"/>
        <v/>
      </c>
      <c r="I810" s="176">
        <f t="shared" si="25"/>
        <v>0</v>
      </c>
    </row>
    <row r="811" spans="2:9">
      <c r="B811" s="131"/>
      <c r="C811" s="125"/>
      <c r="D811" s="125"/>
      <c r="E811" s="125"/>
      <c r="F811" s="125"/>
      <c r="G811" s="176"/>
      <c r="H811" s="125" t="str">
        <f t="shared" si="24"/>
        <v/>
      </c>
      <c r="I811" s="176">
        <f t="shared" si="25"/>
        <v>0</v>
      </c>
    </row>
    <row r="812" spans="2:9">
      <c r="B812" s="131"/>
      <c r="C812" s="125"/>
      <c r="D812" s="125"/>
      <c r="E812" s="125"/>
      <c r="F812" s="125"/>
      <c r="G812" s="176"/>
      <c r="H812" s="125" t="str">
        <f t="shared" si="24"/>
        <v/>
      </c>
      <c r="I812" s="176">
        <f t="shared" si="25"/>
        <v>0</v>
      </c>
    </row>
    <row r="813" spans="2:9">
      <c r="B813" s="131"/>
      <c r="C813" s="125"/>
      <c r="D813" s="125"/>
      <c r="E813" s="125"/>
      <c r="F813" s="125"/>
      <c r="G813" s="176"/>
      <c r="H813" s="125" t="str">
        <f t="shared" si="24"/>
        <v/>
      </c>
      <c r="I813" s="176">
        <f t="shared" si="25"/>
        <v>0</v>
      </c>
    </row>
    <row r="814" spans="2:9">
      <c r="B814" s="131"/>
      <c r="C814" s="125"/>
      <c r="D814" s="125"/>
      <c r="E814" s="125"/>
      <c r="F814" s="125"/>
      <c r="G814" s="176"/>
      <c r="H814" s="125" t="str">
        <f t="shared" si="24"/>
        <v/>
      </c>
      <c r="I814" s="176">
        <f t="shared" si="25"/>
        <v>0</v>
      </c>
    </row>
    <row r="815" spans="2:9">
      <c r="B815" s="131"/>
      <c r="C815" s="125"/>
      <c r="D815" s="125"/>
      <c r="E815" s="125"/>
      <c r="F815" s="125"/>
      <c r="G815" s="176"/>
      <c r="H815" s="125" t="str">
        <f t="shared" si="24"/>
        <v/>
      </c>
      <c r="I815" s="176">
        <f t="shared" si="25"/>
        <v>0</v>
      </c>
    </row>
    <row r="816" spans="2:9">
      <c r="B816" s="131"/>
      <c r="C816" s="125"/>
      <c r="D816" s="125"/>
      <c r="E816" s="125"/>
      <c r="F816" s="125"/>
      <c r="G816" s="176"/>
      <c r="H816" s="125" t="str">
        <f t="shared" si="24"/>
        <v/>
      </c>
      <c r="I816" s="176">
        <f t="shared" si="25"/>
        <v>0</v>
      </c>
    </row>
    <row r="817" spans="2:9">
      <c r="B817" s="131"/>
      <c r="C817" s="125"/>
      <c r="D817" s="125"/>
      <c r="E817" s="125"/>
      <c r="F817" s="125"/>
      <c r="G817" s="176"/>
      <c r="H817" s="125" t="str">
        <f t="shared" si="24"/>
        <v/>
      </c>
      <c r="I817" s="176">
        <f t="shared" si="25"/>
        <v>0</v>
      </c>
    </row>
    <row r="818" spans="2:9">
      <c r="B818" s="131"/>
      <c r="C818" s="125"/>
      <c r="D818" s="125"/>
      <c r="E818" s="125"/>
      <c r="F818" s="125"/>
      <c r="G818" s="176"/>
      <c r="H818" s="125" t="str">
        <f t="shared" si="24"/>
        <v/>
      </c>
      <c r="I818" s="176">
        <f t="shared" si="25"/>
        <v>0</v>
      </c>
    </row>
    <row r="819" spans="2:9">
      <c r="B819" s="131"/>
      <c r="C819" s="125"/>
      <c r="D819" s="125"/>
      <c r="E819" s="125"/>
      <c r="F819" s="125"/>
      <c r="G819" s="176"/>
      <c r="H819" s="125" t="str">
        <f t="shared" si="24"/>
        <v/>
      </c>
      <c r="I819" s="176">
        <f t="shared" si="25"/>
        <v>0</v>
      </c>
    </row>
    <row r="820" spans="2:9">
      <c r="B820" s="131"/>
      <c r="C820" s="125"/>
      <c r="D820" s="125"/>
      <c r="E820" s="125"/>
      <c r="F820" s="125"/>
      <c r="G820" s="176"/>
      <c r="H820" s="125" t="str">
        <f t="shared" si="24"/>
        <v/>
      </c>
      <c r="I820" s="176">
        <f t="shared" si="25"/>
        <v>0</v>
      </c>
    </row>
    <row r="821" spans="2:9">
      <c r="B821" s="131"/>
      <c r="C821" s="125"/>
      <c r="D821" s="125"/>
      <c r="E821" s="125"/>
      <c r="F821" s="125"/>
      <c r="G821" s="176"/>
      <c r="H821" s="125" t="str">
        <f t="shared" si="24"/>
        <v/>
      </c>
      <c r="I821" s="176">
        <f t="shared" si="25"/>
        <v>0</v>
      </c>
    </row>
    <row r="822" spans="2:9">
      <c r="B822" s="131"/>
      <c r="C822" s="125"/>
      <c r="D822" s="125"/>
      <c r="E822" s="125"/>
      <c r="F822" s="125"/>
      <c r="G822" s="176"/>
      <c r="H822" s="125" t="str">
        <f t="shared" si="24"/>
        <v/>
      </c>
      <c r="I822" s="176">
        <f t="shared" si="25"/>
        <v>0</v>
      </c>
    </row>
    <row r="823" spans="2:9">
      <c r="B823" s="131"/>
      <c r="C823" s="125"/>
      <c r="D823" s="125"/>
      <c r="E823" s="125"/>
      <c r="F823" s="125"/>
      <c r="G823" s="176"/>
      <c r="H823" s="125" t="str">
        <f t="shared" si="24"/>
        <v/>
      </c>
      <c r="I823" s="176">
        <f t="shared" si="25"/>
        <v>0</v>
      </c>
    </row>
    <row r="824" spans="2:9">
      <c r="B824" s="131"/>
      <c r="C824" s="125"/>
      <c r="D824" s="125"/>
      <c r="E824" s="125"/>
      <c r="F824" s="125"/>
      <c r="G824" s="176"/>
      <c r="H824" s="125" t="str">
        <f t="shared" si="24"/>
        <v/>
      </c>
      <c r="I824" s="176">
        <f t="shared" si="25"/>
        <v>0</v>
      </c>
    </row>
    <row r="825" spans="2:9">
      <c r="B825" s="131"/>
      <c r="C825" s="125"/>
      <c r="D825" s="125"/>
      <c r="E825" s="125"/>
      <c r="F825" s="125"/>
      <c r="G825" s="176"/>
      <c r="H825" s="125" t="str">
        <f t="shared" si="24"/>
        <v/>
      </c>
      <c r="I825" s="176">
        <f t="shared" si="25"/>
        <v>0</v>
      </c>
    </row>
    <row r="826" spans="2:9">
      <c r="B826" s="131"/>
      <c r="C826" s="125"/>
      <c r="D826" s="125"/>
      <c r="E826" s="125"/>
      <c r="F826" s="125"/>
      <c r="G826" s="176"/>
      <c r="H826" s="125" t="str">
        <f t="shared" si="24"/>
        <v/>
      </c>
      <c r="I826" s="176">
        <f t="shared" si="25"/>
        <v>0</v>
      </c>
    </row>
    <row r="827" spans="2:9">
      <c r="B827" s="131"/>
      <c r="C827" s="125"/>
      <c r="D827" s="125"/>
      <c r="E827" s="125"/>
      <c r="F827" s="125"/>
      <c r="G827" s="176"/>
      <c r="H827" s="125" t="str">
        <f t="shared" si="24"/>
        <v/>
      </c>
      <c r="I827" s="176">
        <f t="shared" si="25"/>
        <v>0</v>
      </c>
    </row>
    <row r="828" spans="2:9">
      <c r="B828" s="131"/>
      <c r="C828" s="125"/>
      <c r="D828" s="125"/>
      <c r="E828" s="125"/>
      <c r="F828" s="125"/>
      <c r="G828" s="176"/>
      <c r="H828" s="125" t="str">
        <f t="shared" si="24"/>
        <v/>
      </c>
      <c r="I828" s="176">
        <f t="shared" si="25"/>
        <v>0</v>
      </c>
    </row>
    <row r="829" spans="2:9">
      <c r="B829" s="131"/>
      <c r="C829" s="125"/>
      <c r="D829" s="125"/>
      <c r="E829" s="125"/>
      <c r="F829" s="125"/>
      <c r="G829" s="176"/>
      <c r="H829" s="125" t="str">
        <f t="shared" si="24"/>
        <v/>
      </c>
      <c r="I829" s="176">
        <f t="shared" si="25"/>
        <v>0</v>
      </c>
    </row>
    <row r="830" spans="2:9">
      <c r="B830" s="131"/>
      <c r="C830" s="125"/>
      <c r="D830" s="125"/>
      <c r="E830" s="125"/>
      <c r="F830" s="125"/>
      <c r="G830" s="176"/>
      <c r="H830" s="125" t="str">
        <f t="shared" si="24"/>
        <v/>
      </c>
      <c r="I830" s="176">
        <f t="shared" si="25"/>
        <v>0</v>
      </c>
    </row>
    <row r="831" spans="2:9">
      <c r="B831" s="131"/>
      <c r="C831" s="125"/>
      <c r="D831" s="125"/>
      <c r="E831" s="125"/>
      <c r="F831" s="125"/>
      <c r="G831" s="176"/>
      <c r="H831" s="125" t="str">
        <f t="shared" si="24"/>
        <v/>
      </c>
      <c r="I831" s="176">
        <f t="shared" si="25"/>
        <v>0</v>
      </c>
    </row>
    <row r="832" spans="2:9">
      <c r="B832" s="131"/>
      <c r="C832" s="125"/>
      <c r="D832" s="125"/>
      <c r="E832" s="125"/>
      <c r="F832" s="125"/>
      <c r="G832" s="176"/>
      <c r="H832" s="125" t="str">
        <f t="shared" si="24"/>
        <v/>
      </c>
      <c r="I832" s="176">
        <f t="shared" si="25"/>
        <v>0</v>
      </c>
    </row>
    <row r="833" spans="2:9">
      <c r="B833" s="131"/>
      <c r="C833" s="125"/>
      <c r="D833" s="125"/>
      <c r="E833" s="125"/>
      <c r="F833" s="125"/>
      <c r="G833" s="176"/>
      <c r="H833" s="125" t="str">
        <f t="shared" si="24"/>
        <v/>
      </c>
      <c r="I833" s="176">
        <f t="shared" si="25"/>
        <v>0</v>
      </c>
    </row>
    <row r="834" spans="2:9">
      <c r="B834" s="131"/>
      <c r="C834" s="125"/>
      <c r="D834" s="125"/>
      <c r="E834" s="125"/>
      <c r="F834" s="125"/>
      <c r="G834" s="176"/>
      <c r="H834" s="125" t="str">
        <f t="shared" si="24"/>
        <v/>
      </c>
      <c r="I834" s="176">
        <f t="shared" si="25"/>
        <v>0</v>
      </c>
    </row>
    <row r="835" spans="2:9">
      <c r="B835" s="131"/>
      <c r="C835" s="125"/>
      <c r="D835" s="125"/>
      <c r="E835" s="125"/>
      <c r="F835" s="125"/>
      <c r="G835" s="176"/>
      <c r="H835" s="125" t="str">
        <f t="shared" si="24"/>
        <v/>
      </c>
      <c r="I835" s="176">
        <f t="shared" si="25"/>
        <v>0</v>
      </c>
    </row>
    <row r="836" spans="2:9">
      <c r="B836" s="131"/>
      <c r="C836" s="125"/>
      <c r="D836" s="125"/>
      <c r="E836" s="125"/>
      <c r="F836" s="125"/>
      <c r="G836" s="176"/>
      <c r="H836" s="125" t="str">
        <f t="shared" si="24"/>
        <v/>
      </c>
      <c r="I836" s="176">
        <f t="shared" si="25"/>
        <v>0</v>
      </c>
    </row>
    <row r="837" spans="2:9">
      <c r="B837" s="131"/>
      <c r="C837" s="125"/>
      <c r="D837" s="125"/>
      <c r="E837" s="125"/>
      <c r="F837" s="125"/>
      <c r="G837" s="176"/>
      <c r="H837" s="125" t="str">
        <f t="shared" si="24"/>
        <v/>
      </c>
      <c r="I837" s="176">
        <f t="shared" si="25"/>
        <v>0</v>
      </c>
    </row>
    <row r="838" spans="2:9">
      <c r="B838" s="131"/>
      <c r="C838" s="125"/>
      <c r="D838" s="125"/>
      <c r="E838" s="125"/>
      <c r="F838" s="125"/>
      <c r="G838" s="176"/>
      <c r="H838" s="125" t="str">
        <f t="shared" si="24"/>
        <v/>
      </c>
      <c r="I838" s="176">
        <f t="shared" si="25"/>
        <v>0</v>
      </c>
    </row>
    <row r="839" spans="2:9">
      <c r="B839" s="131"/>
      <c r="C839" s="125"/>
      <c r="D839" s="125"/>
      <c r="E839" s="125"/>
      <c r="F839" s="125"/>
      <c r="G839" s="176"/>
      <c r="H839" s="125" t="str">
        <f t="shared" ref="H839:H902" si="26">IF(ISBLANK(C839),"",IF(C839&lt;F839,D839-E839,E839-D839))</f>
        <v/>
      </c>
      <c r="I839" s="176">
        <f t="shared" ref="I839:I902" si="27">IF(ISERR(H839),1,0)</f>
        <v>0</v>
      </c>
    </row>
    <row r="840" spans="2:9">
      <c r="B840" s="131"/>
      <c r="C840" s="125"/>
      <c r="D840" s="125"/>
      <c r="E840" s="125"/>
      <c r="F840" s="125"/>
      <c r="G840" s="176"/>
      <c r="H840" s="125" t="str">
        <f t="shared" si="26"/>
        <v/>
      </c>
      <c r="I840" s="176">
        <f t="shared" si="27"/>
        <v>0</v>
      </c>
    </row>
    <row r="841" spans="2:9">
      <c r="B841" s="131"/>
      <c r="C841" s="125"/>
      <c r="D841" s="125"/>
      <c r="E841" s="125"/>
      <c r="F841" s="125"/>
      <c r="G841" s="176"/>
      <c r="H841" s="125" t="str">
        <f t="shared" si="26"/>
        <v/>
      </c>
      <c r="I841" s="176">
        <f t="shared" si="27"/>
        <v>0</v>
      </c>
    </row>
    <row r="842" spans="2:9">
      <c r="B842" s="131"/>
      <c r="C842" s="125"/>
      <c r="D842" s="125"/>
      <c r="E842" s="125"/>
      <c r="F842" s="125"/>
      <c r="G842" s="176"/>
      <c r="H842" s="125" t="str">
        <f t="shared" si="26"/>
        <v/>
      </c>
      <c r="I842" s="176">
        <f t="shared" si="27"/>
        <v>0</v>
      </c>
    </row>
    <row r="843" spans="2:9">
      <c r="B843" s="131"/>
      <c r="C843" s="125"/>
      <c r="D843" s="125"/>
      <c r="E843" s="125"/>
      <c r="F843" s="125"/>
      <c r="G843" s="176"/>
      <c r="H843" s="125" t="str">
        <f t="shared" si="26"/>
        <v/>
      </c>
      <c r="I843" s="176">
        <f t="shared" si="27"/>
        <v>0</v>
      </c>
    </row>
    <row r="844" spans="2:9">
      <c r="B844" s="131"/>
      <c r="C844" s="125"/>
      <c r="D844" s="125"/>
      <c r="E844" s="125"/>
      <c r="F844" s="125"/>
      <c r="G844" s="176"/>
      <c r="H844" s="125" t="str">
        <f t="shared" si="26"/>
        <v/>
      </c>
      <c r="I844" s="176">
        <f t="shared" si="27"/>
        <v>0</v>
      </c>
    </row>
    <row r="845" spans="2:9">
      <c r="B845" s="131"/>
      <c r="C845" s="125"/>
      <c r="D845" s="125"/>
      <c r="E845" s="125"/>
      <c r="F845" s="125"/>
      <c r="G845" s="176"/>
      <c r="H845" s="125" t="str">
        <f t="shared" si="26"/>
        <v/>
      </c>
      <c r="I845" s="176">
        <f t="shared" si="27"/>
        <v>0</v>
      </c>
    </row>
    <row r="846" spans="2:9">
      <c r="B846" s="131"/>
      <c r="C846" s="125"/>
      <c r="D846" s="125"/>
      <c r="E846" s="125"/>
      <c r="F846" s="125"/>
      <c r="G846" s="176"/>
      <c r="H846" s="125" t="str">
        <f t="shared" si="26"/>
        <v/>
      </c>
      <c r="I846" s="176">
        <f t="shared" si="27"/>
        <v>0</v>
      </c>
    </row>
    <row r="847" spans="2:9">
      <c r="B847" s="131"/>
      <c r="C847" s="125"/>
      <c r="D847" s="125"/>
      <c r="E847" s="125"/>
      <c r="F847" s="125"/>
      <c r="G847" s="176"/>
      <c r="H847" s="125" t="str">
        <f t="shared" si="26"/>
        <v/>
      </c>
      <c r="I847" s="176">
        <f t="shared" si="27"/>
        <v>0</v>
      </c>
    </row>
    <row r="848" spans="2:9">
      <c r="B848" s="131"/>
      <c r="C848" s="125"/>
      <c r="D848" s="125"/>
      <c r="E848" s="125"/>
      <c r="F848" s="125"/>
      <c r="G848" s="176"/>
      <c r="H848" s="125" t="str">
        <f t="shared" si="26"/>
        <v/>
      </c>
      <c r="I848" s="176">
        <f t="shared" si="27"/>
        <v>0</v>
      </c>
    </row>
    <row r="849" spans="2:9">
      <c r="B849" s="131"/>
      <c r="C849" s="125"/>
      <c r="D849" s="125"/>
      <c r="E849" s="125"/>
      <c r="F849" s="125"/>
      <c r="G849" s="176"/>
      <c r="H849" s="125" t="str">
        <f t="shared" si="26"/>
        <v/>
      </c>
      <c r="I849" s="176">
        <f t="shared" si="27"/>
        <v>0</v>
      </c>
    </row>
    <row r="850" spans="2:9">
      <c r="B850" s="131"/>
      <c r="C850" s="125"/>
      <c r="D850" s="125"/>
      <c r="E850" s="125"/>
      <c r="F850" s="125"/>
      <c r="G850" s="176"/>
      <c r="H850" s="125" t="str">
        <f t="shared" si="26"/>
        <v/>
      </c>
      <c r="I850" s="176">
        <f t="shared" si="27"/>
        <v>0</v>
      </c>
    </row>
    <row r="851" spans="2:9">
      <c r="B851" s="131"/>
      <c r="C851" s="125"/>
      <c r="D851" s="125"/>
      <c r="E851" s="125"/>
      <c r="F851" s="125"/>
      <c r="G851" s="176"/>
      <c r="H851" s="125" t="str">
        <f t="shared" si="26"/>
        <v/>
      </c>
      <c r="I851" s="176">
        <f t="shared" si="27"/>
        <v>0</v>
      </c>
    </row>
    <row r="852" spans="2:9">
      <c r="B852" s="131"/>
      <c r="C852" s="125"/>
      <c r="D852" s="125"/>
      <c r="E852" s="125"/>
      <c r="F852" s="125"/>
      <c r="G852" s="176"/>
      <c r="H852" s="125" t="str">
        <f t="shared" si="26"/>
        <v/>
      </c>
      <c r="I852" s="176">
        <f t="shared" si="27"/>
        <v>0</v>
      </c>
    </row>
    <row r="853" spans="2:9">
      <c r="B853" s="131"/>
      <c r="C853" s="125"/>
      <c r="D853" s="125"/>
      <c r="E853" s="125"/>
      <c r="F853" s="125"/>
      <c r="G853" s="176"/>
      <c r="H853" s="125" t="str">
        <f t="shared" si="26"/>
        <v/>
      </c>
      <c r="I853" s="176">
        <f t="shared" si="27"/>
        <v>0</v>
      </c>
    </row>
    <row r="854" spans="2:9">
      <c r="B854" s="131"/>
      <c r="C854" s="125"/>
      <c r="D854" s="125"/>
      <c r="E854" s="125"/>
      <c r="F854" s="125"/>
      <c r="G854" s="176"/>
      <c r="H854" s="125" t="str">
        <f t="shared" si="26"/>
        <v/>
      </c>
      <c r="I854" s="176">
        <f t="shared" si="27"/>
        <v>0</v>
      </c>
    </row>
    <row r="855" spans="2:9">
      <c r="B855" s="131"/>
      <c r="C855" s="125"/>
      <c r="D855" s="125"/>
      <c r="E855" s="125"/>
      <c r="F855" s="125"/>
      <c r="G855" s="176"/>
      <c r="H855" s="125" t="str">
        <f t="shared" si="26"/>
        <v/>
      </c>
      <c r="I855" s="176">
        <f t="shared" si="27"/>
        <v>0</v>
      </c>
    </row>
    <row r="856" spans="2:9">
      <c r="B856" s="131"/>
      <c r="C856" s="125"/>
      <c r="D856" s="125"/>
      <c r="E856" s="125"/>
      <c r="F856" s="125"/>
      <c r="G856" s="176"/>
      <c r="H856" s="125" t="str">
        <f t="shared" si="26"/>
        <v/>
      </c>
      <c r="I856" s="176">
        <f t="shared" si="27"/>
        <v>0</v>
      </c>
    </row>
    <row r="857" spans="2:9">
      <c r="B857" s="131"/>
      <c r="C857" s="125"/>
      <c r="D857" s="125"/>
      <c r="E857" s="125"/>
      <c r="F857" s="125"/>
      <c r="G857" s="176"/>
      <c r="H857" s="125" t="str">
        <f t="shared" si="26"/>
        <v/>
      </c>
      <c r="I857" s="176">
        <f t="shared" si="27"/>
        <v>0</v>
      </c>
    </row>
    <row r="858" spans="2:9">
      <c r="B858" s="131"/>
      <c r="C858" s="125"/>
      <c r="D858" s="125"/>
      <c r="E858" s="125"/>
      <c r="F858" s="125"/>
      <c r="G858" s="176"/>
      <c r="H858" s="125" t="str">
        <f t="shared" si="26"/>
        <v/>
      </c>
      <c r="I858" s="176">
        <f t="shared" si="27"/>
        <v>0</v>
      </c>
    </row>
    <row r="859" spans="2:9">
      <c r="B859" s="131"/>
      <c r="C859" s="125"/>
      <c r="D859" s="125"/>
      <c r="E859" s="125"/>
      <c r="F859" s="125"/>
      <c r="G859" s="176"/>
      <c r="H859" s="125" t="str">
        <f t="shared" si="26"/>
        <v/>
      </c>
      <c r="I859" s="176">
        <f t="shared" si="27"/>
        <v>0</v>
      </c>
    </row>
    <row r="860" spans="2:9">
      <c r="B860" s="131"/>
      <c r="C860" s="125"/>
      <c r="D860" s="125"/>
      <c r="E860" s="125"/>
      <c r="F860" s="125"/>
      <c r="G860" s="176"/>
      <c r="H860" s="125" t="str">
        <f t="shared" si="26"/>
        <v/>
      </c>
      <c r="I860" s="176">
        <f t="shared" si="27"/>
        <v>0</v>
      </c>
    </row>
    <row r="861" spans="2:9">
      <c r="B861" s="131"/>
      <c r="C861" s="125"/>
      <c r="D861" s="125"/>
      <c r="E861" s="125"/>
      <c r="F861" s="125"/>
      <c r="G861" s="176"/>
      <c r="H861" s="125" t="str">
        <f t="shared" si="26"/>
        <v/>
      </c>
      <c r="I861" s="176">
        <f t="shared" si="27"/>
        <v>0</v>
      </c>
    </row>
    <row r="862" spans="2:9">
      <c r="B862" s="131"/>
      <c r="C862" s="125"/>
      <c r="D862" s="125"/>
      <c r="E862" s="125"/>
      <c r="F862" s="125"/>
      <c r="G862" s="176"/>
      <c r="H862" s="125" t="str">
        <f t="shared" si="26"/>
        <v/>
      </c>
      <c r="I862" s="176">
        <f t="shared" si="27"/>
        <v>0</v>
      </c>
    </row>
    <row r="863" spans="2:9">
      <c r="B863" s="131"/>
      <c r="C863" s="125"/>
      <c r="D863" s="125"/>
      <c r="E863" s="125"/>
      <c r="F863" s="125"/>
      <c r="G863" s="176"/>
      <c r="H863" s="125" t="str">
        <f t="shared" si="26"/>
        <v/>
      </c>
      <c r="I863" s="176">
        <f t="shared" si="27"/>
        <v>0</v>
      </c>
    </row>
    <row r="864" spans="2:9">
      <c r="B864" s="131"/>
      <c r="C864" s="125"/>
      <c r="D864" s="125"/>
      <c r="E864" s="125"/>
      <c r="F864" s="125"/>
      <c r="G864" s="176"/>
      <c r="H864" s="125" t="str">
        <f t="shared" si="26"/>
        <v/>
      </c>
      <c r="I864" s="176">
        <f t="shared" si="27"/>
        <v>0</v>
      </c>
    </row>
    <row r="865" spans="2:9">
      <c r="B865" s="131"/>
      <c r="C865" s="125"/>
      <c r="D865" s="125"/>
      <c r="E865" s="125"/>
      <c r="F865" s="125"/>
      <c r="G865" s="176"/>
      <c r="H865" s="125" t="str">
        <f t="shared" si="26"/>
        <v/>
      </c>
      <c r="I865" s="176">
        <f t="shared" si="27"/>
        <v>0</v>
      </c>
    </row>
    <row r="866" spans="2:9">
      <c r="B866" s="131"/>
      <c r="C866" s="125"/>
      <c r="D866" s="125"/>
      <c r="E866" s="125"/>
      <c r="F866" s="125"/>
      <c r="G866" s="176"/>
      <c r="H866" s="125" t="str">
        <f t="shared" si="26"/>
        <v/>
      </c>
      <c r="I866" s="176">
        <f t="shared" si="27"/>
        <v>0</v>
      </c>
    </row>
    <row r="867" spans="2:9">
      <c r="B867" s="131"/>
      <c r="C867" s="125"/>
      <c r="D867" s="125"/>
      <c r="E867" s="125"/>
      <c r="F867" s="125"/>
      <c r="G867" s="176"/>
      <c r="H867" s="125" t="str">
        <f t="shared" si="26"/>
        <v/>
      </c>
      <c r="I867" s="176">
        <f t="shared" si="27"/>
        <v>0</v>
      </c>
    </row>
    <row r="868" spans="2:9">
      <c r="B868" s="131"/>
      <c r="C868" s="125"/>
      <c r="D868" s="125"/>
      <c r="E868" s="125"/>
      <c r="F868" s="125"/>
      <c r="G868" s="176"/>
      <c r="H868" s="125" t="str">
        <f t="shared" si="26"/>
        <v/>
      </c>
      <c r="I868" s="176">
        <f t="shared" si="27"/>
        <v>0</v>
      </c>
    </row>
    <row r="869" spans="2:9">
      <c r="B869" s="131"/>
      <c r="C869" s="125"/>
      <c r="D869" s="125"/>
      <c r="E869" s="125"/>
      <c r="F869" s="125"/>
      <c r="G869" s="176"/>
      <c r="H869" s="125" t="str">
        <f t="shared" si="26"/>
        <v/>
      </c>
      <c r="I869" s="176">
        <f t="shared" si="27"/>
        <v>0</v>
      </c>
    </row>
    <row r="870" spans="2:9">
      <c r="B870" s="131"/>
      <c r="C870" s="125"/>
      <c r="D870" s="125"/>
      <c r="E870" s="125"/>
      <c r="F870" s="125"/>
      <c r="G870" s="176"/>
      <c r="H870" s="125" t="str">
        <f t="shared" si="26"/>
        <v/>
      </c>
      <c r="I870" s="176">
        <f t="shared" si="27"/>
        <v>0</v>
      </c>
    </row>
    <row r="871" spans="2:9">
      <c r="B871" s="131"/>
      <c r="C871" s="125"/>
      <c r="D871" s="125"/>
      <c r="E871" s="125"/>
      <c r="F871" s="125"/>
      <c r="G871" s="176"/>
      <c r="H871" s="125" t="str">
        <f t="shared" si="26"/>
        <v/>
      </c>
      <c r="I871" s="176">
        <f t="shared" si="27"/>
        <v>0</v>
      </c>
    </row>
    <row r="872" spans="2:9">
      <c r="B872" s="131"/>
      <c r="C872" s="125"/>
      <c r="D872" s="125"/>
      <c r="E872" s="125"/>
      <c r="F872" s="125"/>
      <c r="G872" s="176"/>
      <c r="H872" s="125" t="str">
        <f t="shared" si="26"/>
        <v/>
      </c>
      <c r="I872" s="176">
        <f t="shared" si="27"/>
        <v>0</v>
      </c>
    </row>
    <row r="873" spans="2:9">
      <c r="B873" s="131"/>
      <c r="C873" s="125"/>
      <c r="D873" s="125"/>
      <c r="E873" s="125"/>
      <c r="F873" s="125"/>
      <c r="G873" s="176"/>
      <c r="H873" s="125" t="str">
        <f t="shared" si="26"/>
        <v/>
      </c>
      <c r="I873" s="176">
        <f t="shared" si="27"/>
        <v>0</v>
      </c>
    </row>
    <row r="874" spans="2:9">
      <c r="B874" s="131"/>
      <c r="C874" s="125"/>
      <c r="D874" s="125"/>
      <c r="E874" s="125"/>
      <c r="F874" s="125"/>
      <c r="G874" s="176"/>
      <c r="H874" s="125" t="str">
        <f t="shared" si="26"/>
        <v/>
      </c>
      <c r="I874" s="176">
        <f t="shared" si="27"/>
        <v>0</v>
      </c>
    </row>
    <row r="875" spans="2:9">
      <c r="B875" s="131"/>
      <c r="C875" s="125"/>
      <c r="D875" s="125"/>
      <c r="E875" s="125"/>
      <c r="F875" s="125"/>
      <c r="G875" s="176"/>
      <c r="H875" s="125" t="str">
        <f t="shared" si="26"/>
        <v/>
      </c>
      <c r="I875" s="176">
        <f t="shared" si="27"/>
        <v>0</v>
      </c>
    </row>
    <row r="876" spans="2:9">
      <c r="B876" s="131"/>
      <c r="C876" s="125"/>
      <c r="D876" s="125"/>
      <c r="E876" s="125"/>
      <c r="F876" s="125"/>
      <c r="G876" s="176"/>
      <c r="H876" s="125" t="str">
        <f t="shared" si="26"/>
        <v/>
      </c>
      <c r="I876" s="176">
        <f t="shared" si="27"/>
        <v>0</v>
      </c>
    </row>
    <row r="877" spans="2:9">
      <c r="B877" s="131"/>
      <c r="C877" s="125"/>
      <c r="D877" s="125"/>
      <c r="E877" s="125"/>
      <c r="F877" s="125"/>
      <c r="G877" s="176"/>
      <c r="H877" s="125" t="str">
        <f t="shared" si="26"/>
        <v/>
      </c>
      <c r="I877" s="176">
        <f t="shared" si="27"/>
        <v>0</v>
      </c>
    </row>
    <row r="878" spans="2:9">
      <c r="B878" s="131"/>
      <c r="C878" s="125"/>
      <c r="D878" s="125"/>
      <c r="E878" s="125"/>
      <c r="F878" s="125"/>
      <c r="G878" s="176"/>
      <c r="H878" s="125" t="str">
        <f t="shared" si="26"/>
        <v/>
      </c>
      <c r="I878" s="176">
        <f t="shared" si="27"/>
        <v>0</v>
      </c>
    </row>
    <row r="879" spans="2:9">
      <c r="B879" s="131"/>
      <c r="C879" s="125"/>
      <c r="D879" s="125"/>
      <c r="E879" s="125"/>
      <c r="F879" s="125"/>
      <c r="G879" s="176"/>
      <c r="H879" s="125" t="str">
        <f t="shared" si="26"/>
        <v/>
      </c>
      <c r="I879" s="176">
        <f t="shared" si="27"/>
        <v>0</v>
      </c>
    </row>
    <row r="880" spans="2:9">
      <c r="B880" s="131"/>
      <c r="C880" s="125"/>
      <c r="D880" s="125"/>
      <c r="E880" s="125"/>
      <c r="F880" s="125"/>
      <c r="G880" s="176"/>
      <c r="H880" s="125" t="str">
        <f t="shared" si="26"/>
        <v/>
      </c>
      <c r="I880" s="176">
        <f t="shared" si="27"/>
        <v>0</v>
      </c>
    </row>
    <row r="881" spans="2:9">
      <c r="B881" s="131"/>
      <c r="C881" s="125"/>
      <c r="D881" s="125"/>
      <c r="E881" s="125"/>
      <c r="F881" s="125"/>
      <c r="G881" s="176"/>
      <c r="H881" s="125" t="str">
        <f t="shared" si="26"/>
        <v/>
      </c>
      <c r="I881" s="176">
        <f t="shared" si="27"/>
        <v>0</v>
      </c>
    </row>
    <row r="882" spans="2:9">
      <c r="B882" s="131"/>
      <c r="C882" s="125"/>
      <c r="D882" s="125"/>
      <c r="E882" s="125"/>
      <c r="F882" s="125"/>
      <c r="G882" s="176"/>
      <c r="H882" s="125" t="str">
        <f t="shared" si="26"/>
        <v/>
      </c>
      <c r="I882" s="176">
        <f t="shared" si="27"/>
        <v>0</v>
      </c>
    </row>
    <row r="883" spans="2:9">
      <c r="B883" s="131"/>
      <c r="C883" s="125"/>
      <c r="D883" s="125"/>
      <c r="E883" s="125"/>
      <c r="F883" s="125"/>
      <c r="G883" s="176"/>
      <c r="H883" s="125" t="str">
        <f t="shared" si="26"/>
        <v/>
      </c>
      <c r="I883" s="176">
        <f t="shared" si="27"/>
        <v>0</v>
      </c>
    </row>
    <row r="884" spans="2:9">
      <c r="B884" s="131"/>
      <c r="C884" s="125"/>
      <c r="D884" s="125"/>
      <c r="E884" s="125"/>
      <c r="F884" s="125"/>
      <c r="G884" s="176"/>
      <c r="H884" s="125" t="str">
        <f t="shared" si="26"/>
        <v/>
      </c>
      <c r="I884" s="176">
        <f t="shared" si="27"/>
        <v>0</v>
      </c>
    </row>
    <row r="885" spans="2:9">
      <c r="B885" s="131"/>
      <c r="C885" s="125"/>
      <c r="D885" s="125"/>
      <c r="E885" s="125"/>
      <c r="F885" s="125"/>
      <c r="G885" s="176"/>
      <c r="H885" s="125" t="str">
        <f t="shared" si="26"/>
        <v/>
      </c>
      <c r="I885" s="176">
        <f t="shared" si="27"/>
        <v>0</v>
      </c>
    </row>
    <row r="886" spans="2:9">
      <c r="B886" s="131"/>
      <c r="C886" s="125"/>
      <c r="D886" s="125"/>
      <c r="E886" s="125"/>
      <c r="F886" s="125"/>
      <c r="G886" s="176"/>
      <c r="H886" s="125" t="str">
        <f t="shared" si="26"/>
        <v/>
      </c>
      <c r="I886" s="176">
        <f t="shared" si="27"/>
        <v>0</v>
      </c>
    </row>
    <row r="887" spans="2:9">
      <c r="B887" s="131"/>
      <c r="C887" s="125"/>
      <c r="D887" s="125"/>
      <c r="E887" s="125"/>
      <c r="F887" s="125"/>
      <c r="G887" s="176"/>
      <c r="H887" s="125" t="str">
        <f t="shared" si="26"/>
        <v/>
      </c>
      <c r="I887" s="176">
        <f t="shared" si="27"/>
        <v>0</v>
      </c>
    </row>
    <row r="888" spans="2:9">
      <c r="B888" s="131"/>
      <c r="C888" s="125"/>
      <c r="D888" s="125"/>
      <c r="E888" s="125"/>
      <c r="F888" s="125"/>
      <c r="G888" s="176"/>
      <c r="H888" s="125" t="str">
        <f t="shared" si="26"/>
        <v/>
      </c>
      <c r="I888" s="176">
        <f t="shared" si="27"/>
        <v>0</v>
      </c>
    </row>
    <row r="889" spans="2:9">
      <c r="B889" s="131"/>
      <c r="C889" s="125"/>
      <c r="D889" s="125"/>
      <c r="E889" s="125"/>
      <c r="F889" s="125"/>
      <c r="G889" s="176"/>
      <c r="H889" s="125" t="str">
        <f t="shared" si="26"/>
        <v/>
      </c>
      <c r="I889" s="176">
        <f t="shared" si="27"/>
        <v>0</v>
      </c>
    </row>
    <row r="890" spans="2:9">
      <c r="B890" s="131"/>
      <c r="C890" s="125"/>
      <c r="D890" s="125"/>
      <c r="E890" s="125"/>
      <c r="F890" s="125"/>
      <c r="G890" s="176"/>
      <c r="H890" s="125" t="str">
        <f t="shared" si="26"/>
        <v/>
      </c>
      <c r="I890" s="176">
        <f t="shared" si="27"/>
        <v>0</v>
      </c>
    </row>
    <row r="891" spans="2:9">
      <c r="B891" s="131"/>
      <c r="C891" s="125"/>
      <c r="D891" s="125"/>
      <c r="E891" s="125"/>
      <c r="F891" s="125"/>
      <c r="G891" s="176"/>
      <c r="H891" s="125" t="str">
        <f t="shared" si="26"/>
        <v/>
      </c>
      <c r="I891" s="176">
        <f t="shared" si="27"/>
        <v>0</v>
      </c>
    </row>
    <row r="892" spans="2:9">
      <c r="B892" s="131"/>
      <c r="C892" s="125"/>
      <c r="D892" s="125"/>
      <c r="E892" s="125"/>
      <c r="F892" s="125"/>
      <c r="G892" s="176"/>
      <c r="H892" s="125" t="str">
        <f t="shared" si="26"/>
        <v/>
      </c>
      <c r="I892" s="176">
        <f t="shared" si="27"/>
        <v>0</v>
      </c>
    </row>
    <row r="893" spans="2:9">
      <c r="B893" s="131"/>
      <c r="C893" s="125"/>
      <c r="D893" s="125"/>
      <c r="E893" s="125"/>
      <c r="F893" s="125"/>
      <c r="G893" s="176"/>
      <c r="H893" s="125" t="str">
        <f t="shared" si="26"/>
        <v/>
      </c>
      <c r="I893" s="176">
        <f t="shared" si="27"/>
        <v>0</v>
      </c>
    </row>
    <row r="894" spans="2:9">
      <c r="B894" s="131"/>
      <c r="C894" s="125"/>
      <c r="D894" s="125"/>
      <c r="E894" s="125"/>
      <c r="F894" s="125"/>
      <c r="G894" s="176"/>
      <c r="H894" s="125" t="str">
        <f t="shared" si="26"/>
        <v/>
      </c>
      <c r="I894" s="176">
        <f t="shared" si="27"/>
        <v>0</v>
      </c>
    </row>
    <row r="895" spans="2:9">
      <c r="B895" s="131"/>
      <c r="C895" s="125"/>
      <c r="D895" s="125"/>
      <c r="E895" s="125"/>
      <c r="F895" s="125"/>
      <c r="G895" s="176"/>
      <c r="H895" s="125" t="str">
        <f t="shared" si="26"/>
        <v/>
      </c>
      <c r="I895" s="176">
        <f t="shared" si="27"/>
        <v>0</v>
      </c>
    </row>
    <row r="896" spans="2:9">
      <c r="B896" s="131"/>
      <c r="C896" s="125"/>
      <c r="D896" s="125"/>
      <c r="E896" s="125"/>
      <c r="F896" s="125"/>
      <c r="G896" s="176"/>
      <c r="H896" s="125" t="str">
        <f t="shared" si="26"/>
        <v/>
      </c>
      <c r="I896" s="176">
        <f t="shared" si="27"/>
        <v>0</v>
      </c>
    </row>
    <row r="897" spans="2:9">
      <c r="B897" s="131"/>
      <c r="C897" s="125"/>
      <c r="D897" s="125"/>
      <c r="E897" s="125"/>
      <c r="F897" s="125"/>
      <c r="G897" s="176"/>
      <c r="H897" s="125" t="str">
        <f t="shared" si="26"/>
        <v/>
      </c>
      <c r="I897" s="176">
        <f t="shared" si="27"/>
        <v>0</v>
      </c>
    </row>
    <row r="898" spans="2:9">
      <c r="B898" s="131"/>
      <c r="C898" s="125"/>
      <c r="D898" s="125"/>
      <c r="E898" s="125"/>
      <c r="F898" s="125"/>
      <c r="G898" s="176"/>
      <c r="H898" s="125" t="str">
        <f t="shared" si="26"/>
        <v/>
      </c>
      <c r="I898" s="176">
        <f t="shared" si="27"/>
        <v>0</v>
      </c>
    </row>
    <row r="899" spans="2:9">
      <c r="B899" s="131"/>
      <c r="C899" s="125"/>
      <c r="D899" s="125"/>
      <c r="E899" s="125"/>
      <c r="F899" s="125"/>
      <c r="G899" s="176"/>
      <c r="H899" s="125" t="str">
        <f t="shared" si="26"/>
        <v/>
      </c>
      <c r="I899" s="176">
        <f t="shared" si="27"/>
        <v>0</v>
      </c>
    </row>
    <row r="900" spans="2:9">
      <c r="B900" s="131"/>
      <c r="C900" s="125"/>
      <c r="D900" s="125"/>
      <c r="E900" s="125"/>
      <c r="F900" s="125"/>
      <c r="G900" s="176"/>
      <c r="H900" s="125" t="str">
        <f t="shared" si="26"/>
        <v/>
      </c>
      <c r="I900" s="176">
        <f t="shared" si="27"/>
        <v>0</v>
      </c>
    </row>
    <row r="901" spans="2:9">
      <c r="B901" s="131"/>
      <c r="C901" s="125"/>
      <c r="D901" s="125"/>
      <c r="E901" s="125"/>
      <c r="F901" s="125"/>
      <c r="G901" s="176"/>
      <c r="H901" s="125" t="str">
        <f t="shared" si="26"/>
        <v/>
      </c>
      <c r="I901" s="176">
        <f t="shared" si="27"/>
        <v>0</v>
      </c>
    </row>
    <row r="902" spans="2:9">
      <c r="B902" s="131"/>
      <c r="C902" s="125"/>
      <c r="D902" s="125"/>
      <c r="E902" s="125"/>
      <c r="F902" s="125"/>
      <c r="G902" s="176"/>
      <c r="H902" s="125" t="str">
        <f t="shared" si="26"/>
        <v/>
      </c>
      <c r="I902" s="176">
        <f t="shared" si="27"/>
        <v>0</v>
      </c>
    </row>
    <row r="903" spans="2:9">
      <c r="B903" s="131"/>
      <c r="C903" s="125"/>
      <c r="D903" s="125"/>
      <c r="E903" s="125"/>
      <c r="F903" s="125"/>
      <c r="G903" s="176"/>
      <c r="H903" s="125" t="str">
        <f t="shared" ref="H903:H966" si="28">IF(ISBLANK(C903),"",IF(C903&lt;F903,D903-E903,E903-D903))</f>
        <v/>
      </c>
      <c r="I903" s="176">
        <f t="shared" ref="I903:I966" si="29">IF(ISERR(H903),1,0)</f>
        <v>0</v>
      </c>
    </row>
    <row r="904" spans="2:9">
      <c r="B904" s="131"/>
      <c r="C904" s="125"/>
      <c r="D904" s="125"/>
      <c r="E904" s="125"/>
      <c r="F904" s="125"/>
      <c r="G904" s="176"/>
      <c r="H904" s="125" t="str">
        <f t="shared" si="28"/>
        <v/>
      </c>
      <c r="I904" s="176">
        <f t="shared" si="29"/>
        <v>0</v>
      </c>
    </row>
    <row r="905" spans="2:9">
      <c r="B905" s="131"/>
      <c r="C905" s="125"/>
      <c r="D905" s="125"/>
      <c r="E905" s="125"/>
      <c r="F905" s="125"/>
      <c r="G905" s="176"/>
      <c r="H905" s="125" t="str">
        <f t="shared" si="28"/>
        <v/>
      </c>
      <c r="I905" s="176">
        <f t="shared" si="29"/>
        <v>0</v>
      </c>
    </row>
    <row r="906" spans="2:9">
      <c r="B906" s="131"/>
      <c r="C906" s="125"/>
      <c r="D906" s="125"/>
      <c r="E906" s="125"/>
      <c r="F906" s="125"/>
      <c r="G906" s="176"/>
      <c r="H906" s="125" t="str">
        <f t="shared" si="28"/>
        <v/>
      </c>
      <c r="I906" s="176">
        <f t="shared" si="29"/>
        <v>0</v>
      </c>
    </row>
    <row r="907" spans="2:9">
      <c r="B907" s="131"/>
      <c r="C907" s="125"/>
      <c r="D907" s="125"/>
      <c r="E907" s="125"/>
      <c r="F907" s="125"/>
      <c r="G907" s="176"/>
      <c r="H907" s="125" t="str">
        <f t="shared" si="28"/>
        <v/>
      </c>
      <c r="I907" s="176">
        <f t="shared" si="29"/>
        <v>0</v>
      </c>
    </row>
    <row r="908" spans="2:9">
      <c r="B908" s="131"/>
      <c r="C908" s="125"/>
      <c r="D908" s="125"/>
      <c r="E908" s="125"/>
      <c r="F908" s="125"/>
      <c r="G908" s="176"/>
      <c r="H908" s="125" t="str">
        <f t="shared" si="28"/>
        <v/>
      </c>
      <c r="I908" s="176">
        <f t="shared" si="29"/>
        <v>0</v>
      </c>
    </row>
    <row r="909" spans="2:9">
      <c r="B909" s="131"/>
      <c r="C909" s="125"/>
      <c r="D909" s="125"/>
      <c r="E909" s="125"/>
      <c r="F909" s="125"/>
      <c r="G909" s="176"/>
      <c r="H909" s="125" t="str">
        <f t="shared" si="28"/>
        <v/>
      </c>
      <c r="I909" s="176">
        <f t="shared" si="29"/>
        <v>0</v>
      </c>
    </row>
    <row r="910" spans="2:9">
      <c r="B910" s="131"/>
      <c r="C910" s="125"/>
      <c r="D910" s="125"/>
      <c r="E910" s="125"/>
      <c r="F910" s="125"/>
      <c r="G910" s="176"/>
      <c r="H910" s="125" t="str">
        <f t="shared" si="28"/>
        <v/>
      </c>
      <c r="I910" s="176">
        <f t="shared" si="29"/>
        <v>0</v>
      </c>
    </row>
    <row r="911" spans="2:9">
      <c r="B911" s="131"/>
      <c r="C911" s="125"/>
      <c r="D911" s="125"/>
      <c r="E911" s="125"/>
      <c r="F911" s="125"/>
      <c r="G911" s="176"/>
      <c r="H911" s="125" t="str">
        <f t="shared" si="28"/>
        <v/>
      </c>
      <c r="I911" s="176">
        <f t="shared" si="29"/>
        <v>0</v>
      </c>
    </row>
    <row r="912" spans="2:9">
      <c r="B912" s="131"/>
      <c r="C912" s="125"/>
      <c r="D912" s="125"/>
      <c r="E912" s="125"/>
      <c r="F912" s="125"/>
      <c r="G912" s="176"/>
      <c r="H912" s="125" t="str">
        <f t="shared" si="28"/>
        <v/>
      </c>
      <c r="I912" s="176">
        <f t="shared" si="29"/>
        <v>0</v>
      </c>
    </row>
    <row r="913" spans="2:9">
      <c r="B913" s="131"/>
      <c r="C913" s="125"/>
      <c r="D913" s="125"/>
      <c r="E913" s="125"/>
      <c r="F913" s="125"/>
      <c r="G913" s="176"/>
      <c r="H913" s="125" t="str">
        <f t="shared" si="28"/>
        <v/>
      </c>
      <c r="I913" s="176">
        <f t="shared" si="29"/>
        <v>0</v>
      </c>
    </row>
    <row r="914" spans="2:9">
      <c r="B914" s="131"/>
      <c r="C914" s="125"/>
      <c r="D914" s="125"/>
      <c r="E914" s="125"/>
      <c r="F914" s="125"/>
      <c r="G914" s="176"/>
      <c r="H914" s="125" t="str">
        <f t="shared" si="28"/>
        <v/>
      </c>
      <c r="I914" s="176">
        <f t="shared" si="29"/>
        <v>0</v>
      </c>
    </row>
    <row r="915" spans="2:9">
      <c r="B915" s="131"/>
      <c r="C915" s="125"/>
      <c r="D915" s="125"/>
      <c r="E915" s="125"/>
      <c r="F915" s="125"/>
      <c r="G915" s="176"/>
      <c r="H915" s="125" t="str">
        <f t="shared" si="28"/>
        <v/>
      </c>
      <c r="I915" s="176">
        <f t="shared" si="29"/>
        <v>0</v>
      </c>
    </row>
    <row r="916" spans="2:9">
      <c r="B916" s="131"/>
      <c r="C916" s="125"/>
      <c r="D916" s="125"/>
      <c r="E916" s="125"/>
      <c r="F916" s="125"/>
      <c r="G916" s="176"/>
      <c r="H916" s="125" t="str">
        <f t="shared" si="28"/>
        <v/>
      </c>
      <c r="I916" s="176">
        <f t="shared" si="29"/>
        <v>0</v>
      </c>
    </row>
    <row r="917" spans="2:9">
      <c r="B917" s="131"/>
      <c r="C917" s="125"/>
      <c r="D917" s="125"/>
      <c r="E917" s="125"/>
      <c r="F917" s="125"/>
      <c r="G917" s="176"/>
      <c r="H917" s="125" t="str">
        <f t="shared" si="28"/>
        <v/>
      </c>
      <c r="I917" s="176">
        <f t="shared" si="29"/>
        <v>0</v>
      </c>
    </row>
    <row r="918" spans="2:9">
      <c r="B918" s="131"/>
      <c r="C918" s="125"/>
      <c r="D918" s="125"/>
      <c r="E918" s="125"/>
      <c r="F918" s="125"/>
      <c r="G918" s="176"/>
      <c r="H918" s="125" t="str">
        <f t="shared" si="28"/>
        <v/>
      </c>
      <c r="I918" s="176">
        <f t="shared" si="29"/>
        <v>0</v>
      </c>
    </row>
    <row r="919" spans="2:9">
      <c r="B919" s="131"/>
      <c r="C919" s="125"/>
      <c r="D919" s="125"/>
      <c r="E919" s="125"/>
      <c r="F919" s="125"/>
      <c r="G919" s="176"/>
      <c r="H919" s="125" t="str">
        <f t="shared" si="28"/>
        <v/>
      </c>
      <c r="I919" s="176">
        <f t="shared" si="29"/>
        <v>0</v>
      </c>
    </row>
    <row r="920" spans="2:9">
      <c r="B920" s="131"/>
      <c r="C920" s="125"/>
      <c r="D920" s="125"/>
      <c r="E920" s="125"/>
      <c r="F920" s="125"/>
      <c r="G920" s="176"/>
      <c r="H920" s="125" t="str">
        <f t="shared" si="28"/>
        <v/>
      </c>
      <c r="I920" s="176">
        <f t="shared" si="29"/>
        <v>0</v>
      </c>
    </row>
    <row r="921" spans="2:9">
      <c r="B921" s="131"/>
      <c r="C921" s="125"/>
      <c r="D921" s="125"/>
      <c r="E921" s="125"/>
      <c r="F921" s="125"/>
      <c r="G921" s="176"/>
      <c r="H921" s="125" t="str">
        <f t="shared" si="28"/>
        <v/>
      </c>
      <c r="I921" s="176">
        <f t="shared" si="29"/>
        <v>0</v>
      </c>
    </row>
    <row r="922" spans="2:9">
      <c r="B922" s="131"/>
      <c r="C922" s="125"/>
      <c r="D922" s="125"/>
      <c r="E922" s="125"/>
      <c r="F922" s="125"/>
      <c r="G922" s="176"/>
      <c r="H922" s="125" t="str">
        <f t="shared" si="28"/>
        <v/>
      </c>
      <c r="I922" s="176">
        <f t="shared" si="29"/>
        <v>0</v>
      </c>
    </row>
    <row r="923" spans="2:9">
      <c r="B923" s="131"/>
      <c r="C923" s="125"/>
      <c r="D923" s="125"/>
      <c r="E923" s="125"/>
      <c r="F923" s="125"/>
      <c r="G923" s="176"/>
      <c r="H923" s="125" t="str">
        <f t="shared" si="28"/>
        <v/>
      </c>
      <c r="I923" s="176">
        <f t="shared" si="29"/>
        <v>0</v>
      </c>
    </row>
    <row r="924" spans="2:9">
      <c r="B924" s="131"/>
      <c r="C924" s="125"/>
      <c r="D924" s="125"/>
      <c r="E924" s="125"/>
      <c r="F924" s="125"/>
      <c r="G924" s="176"/>
      <c r="H924" s="125" t="str">
        <f t="shared" si="28"/>
        <v/>
      </c>
      <c r="I924" s="176">
        <f t="shared" si="29"/>
        <v>0</v>
      </c>
    </row>
    <row r="925" spans="2:9">
      <c r="B925" s="131"/>
      <c r="C925" s="125"/>
      <c r="D925" s="125"/>
      <c r="E925" s="125"/>
      <c r="F925" s="125"/>
      <c r="G925" s="176"/>
      <c r="H925" s="125" t="str">
        <f t="shared" si="28"/>
        <v/>
      </c>
      <c r="I925" s="176">
        <f t="shared" si="29"/>
        <v>0</v>
      </c>
    </row>
    <row r="926" spans="2:9">
      <c r="B926" s="131"/>
      <c r="C926" s="125"/>
      <c r="D926" s="125"/>
      <c r="E926" s="125"/>
      <c r="F926" s="125"/>
      <c r="G926" s="176"/>
      <c r="H926" s="125" t="str">
        <f t="shared" si="28"/>
        <v/>
      </c>
      <c r="I926" s="176">
        <f t="shared" si="29"/>
        <v>0</v>
      </c>
    </row>
    <row r="927" spans="2:9">
      <c r="B927" s="131"/>
      <c r="C927" s="125"/>
      <c r="D927" s="125"/>
      <c r="E927" s="125"/>
      <c r="F927" s="125"/>
      <c r="G927" s="176"/>
      <c r="H927" s="125" t="str">
        <f t="shared" si="28"/>
        <v/>
      </c>
      <c r="I927" s="176">
        <f t="shared" si="29"/>
        <v>0</v>
      </c>
    </row>
    <row r="928" spans="2:9">
      <c r="B928" s="131"/>
      <c r="C928" s="125"/>
      <c r="D928" s="125"/>
      <c r="E928" s="125"/>
      <c r="F928" s="125"/>
      <c r="G928" s="176"/>
      <c r="H928" s="125" t="str">
        <f t="shared" si="28"/>
        <v/>
      </c>
      <c r="I928" s="176">
        <f t="shared" si="29"/>
        <v>0</v>
      </c>
    </row>
    <row r="929" spans="2:9">
      <c r="B929" s="131"/>
      <c r="C929" s="125"/>
      <c r="D929" s="125"/>
      <c r="E929" s="125"/>
      <c r="F929" s="125"/>
      <c r="G929" s="176"/>
      <c r="H929" s="125" t="str">
        <f t="shared" si="28"/>
        <v/>
      </c>
      <c r="I929" s="176">
        <f t="shared" si="29"/>
        <v>0</v>
      </c>
    </row>
    <row r="930" spans="2:9">
      <c r="B930" s="131"/>
      <c r="C930" s="125"/>
      <c r="D930" s="125"/>
      <c r="E930" s="125"/>
      <c r="F930" s="125"/>
      <c r="G930" s="176"/>
      <c r="H930" s="125" t="str">
        <f t="shared" si="28"/>
        <v/>
      </c>
      <c r="I930" s="176">
        <f t="shared" si="29"/>
        <v>0</v>
      </c>
    </row>
    <row r="931" spans="2:9">
      <c r="B931" s="131"/>
      <c r="C931" s="125"/>
      <c r="D931" s="125"/>
      <c r="E931" s="125"/>
      <c r="F931" s="125"/>
      <c r="G931" s="176"/>
      <c r="H931" s="125" t="str">
        <f t="shared" si="28"/>
        <v/>
      </c>
      <c r="I931" s="176">
        <f t="shared" si="29"/>
        <v>0</v>
      </c>
    </row>
    <row r="932" spans="2:9">
      <c r="B932" s="131"/>
      <c r="C932" s="125"/>
      <c r="D932" s="125"/>
      <c r="E932" s="125"/>
      <c r="F932" s="125"/>
      <c r="G932" s="176"/>
      <c r="H932" s="125" t="str">
        <f t="shared" si="28"/>
        <v/>
      </c>
      <c r="I932" s="176">
        <f t="shared" si="29"/>
        <v>0</v>
      </c>
    </row>
    <row r="933" spans="2:9">
      <c r="B933" s="131"/>
      <c r="C933" s="125"/>
      <c r="D933" s="125"/>
      <c r="E933" s="125"/>
      <c r="F933" s="125"/>
      <c r="G933" s="176"/>
      <c r="H933" s="125" t="str">
        <f t="shared" si="28"/>
        <v/>
      </c>
      <c r="I933" s="176">
        <f t="shared" si="29"/>
        <v>0</v>
      </c>
    </row>
    <row r="934" spans="2:9">
      <c r="B934" s="131"/>
      <c r="C934" s="125"/>
      <c r="D934" s="125"/>
      <c r="E934" s="125"/>
      <c r="F934" s="125"/>
      <c r="G934" s="176"/>
      <c r="H934" s="125" t="str">
        <f t="shared" si="28"/>
        <v/>
      </c>
      <c r="I934" s="176">
        <f t="shared" si="29"/>
        <v>0</v>
      </c>
    </row>
    <row r="935" spans="2:9">
      <c r="B935" s="131"/>
      <c r="C935" s="125"/>
      <c r="D935" s="125"/>
      <c r="E935" s="125"/>
      <c r="F935" s="125"/>
      <c r="G935" s="176"/>
      <c r="H935" s="125" t="str">
        <f t="shared" si="28"/>
        <v/>
      </c>
      <c r="I935" s="176">
        <f t="shared" si="29"/>
        <v>0</v>
      </c>
    </row>
    <row r="936" spans="2:9">
      <c r="B936" s="131"/>
      <c r="C936" s="125"/>
      <c r="D936" s="125"/>
      <c r="E936" s="125"/>
      <c r="F936" s="125"/>
      <c r="G936" s="176"/>
      <c r="H936" s="125" t="str">
        <f t="shared" si="28"/>
        <v/>
      </c>
      <c r="I936" s="176">
        <f t="shared" si="29"/>
        <v>0</v>
      </c>
    </row>
    <row r="937" spans="2:9">
      <c r="B937" s="131"/>
      <c r="C937" s="125"/>
      <c r="D937" s="125"/>
      <c r="E937" s="125"/>
      <c r="F937" s="125"/>
      <c r="G937" s="176"/>
      <c r="H937" s="125" t="str">
        <f t="shared" si="28"/>
        <v/>
      </c>
      <c r="I937" s="176">
        <f t="shared" si="29"/>
        <v>0</v>
      </c>
    </row>
    <row r="938" spans="2:9">
      <c r="B938" s="131"/>
      <c r="C938" s="125"/>
      <c r="D938" s="125"/>
      <c r="E938" s="125"/>
      <c r="F938" s="125"/>
      <c r="G938" s="176"/>
      <c r="H938" s="125" t="str">
        <f t="shared" si="28"/>
        <v/>
      </c>
      <c r="I938" s="176">
        <f t="shared" si="29"/>
        <v>0</v>
      </c>
    </row>
    <row r="939" spans="2:9">
      <c r="B939" s="131"/>
      <c r="C939" s="125"/>
      <c r="D939" s="125"/>
      <c r="E939" s="125"/>
      <c r="F939" s="125"/>
      <c r="G939" s="176"/>
      <c r="H939" s="125" t="str">
        <f t="shared" si="28"/>
        <v/>
      </c>
      <c r="I939" s="176">
        <f t="shared" si="29"/>
        <v>0</v>
      </c>
    </row>
    <row r="940" spans="2:9">
      <c r="B940" s="131"/>
      <c r="C940" s="125"/>
      <c r="D940" s="125"/>
      <c r="E940" s="125"/>
      <c r="F940" s="125"/>
      <c r="G940" s="176"/>
      <c r="H940" s="125" t="str">
        <f t="shared" si="28"/>
        <v/>
      </c>
      <c r="I940" s="176">
        <f t="shared" si="29"/>
        <v>0</v>
      </c>
    </row>
    <row r="941" spans="2:9">
      <c r="B941" s="131"/>
      <c r="C941" s="125"/>
      <c r="D941" s="125"/>
      <c r="E941" s="125"/>
      <c r="F941" s="125"/>
      <c r="G941" s="176"/>
      <c r="H941" s="125" t="str">
        <f t="shared" si="28"/>
        <v/>
      </c>
      <c r="I941" s="176">
        <f t="shared" si="29"/>
        <v>0</v>
      </c>
    </row>
    <row r="942" spans="2:9">
      <c r="B942" s="131"/>
      <c r="C942" s="125"/>
      <c r="D942" s="125"/>
      <c r="E942" s="125"/>
      <c r="F942" s="125"/>
      <c r="G942" s="176"/>
      <c r="H942" s="125" t="str">
        <f t="shared" si="28"/>
        <v/>
      </c>
      <c r="I942" s="176">
        <f t="shared" si="29"/>
        <v>0</v>
      </c>
    </row>
    <row r="943" spans="2:9">
      <c r="B943" s="131"/>
      <c r="C943" s="125"/>
      <c r="D943" s="125"/>
      <c r="E943" s="125"/>
      <c r="F943" s="125"/>
      <c r="G943" s="176"/>
      <c r="H943" s="125" t="str">
        <f t="shared" si="28"/>
        <v/>
      </c>
      <c r="I943" s="176">
        <f t="shared" si="29"/>
        <v>0</v>
      </c>
    </row>
    <row r="944" spans="2:9">
      <c r="B944" s="131"/>
      <c r="C944" s="125"/>
      <c r="D944" s="125"/>
      <c r="E944" s="125"/>
      <c r="F944" s="125"/>
      <c r="G944" s="176"/>
      <c r="H944" s="125" t="str">
        <f t="shared" si="28"/>
        <v/>
      </c>
      <c r="I944" s="176">
        <f t="shared" si="29"/>
        <v>0</v>
      </c>
    </row>
    <row r="945" spans="2:9">
      <c r="B945" s="131"/>
      <c r="C945" s="125"/>
      <c r="D945" s="125"/>
      <c r="E945" s="125"/>
      <c r="F945" s="125"/>
      <c r="G945" s="176"/>
      <c r="H945" s="125" t="str">
        <f t="shared" si="28"/>
        <v/>
      </c>
      <c r="I945" s="176">
        <f t="shared" si="29"/>
        <v>0</v>
      </c>
    </row>
    <row r="946" spans="2:9">
      <c r="B946" s="131"/>
      <c r="C946" s="125"/>
      <c r="D946" s="125"/>
      <c r="E946" s="125"/>
      <c r="F946" s="125"/>
      <c r="G946" s="176"/>
      <c r="H946" s="125" t="str">
        <f t="shared" si="28"/>
        <v/>
      </c>
      <c r="I946" s="176">
        <f t="shared" si="29"/>
        <v>0</v>
      </c>
    </row>
    <row r="947" spans="2:9">
      <c r="B947" s="131"/>
      <c r="C947" s="125"/>
      <c r="D947" s="125"/>
      <c r="E947" s="125"/>
      <c r="F947" s="125"/>
      <c r="G947" s="176"/>
      <c r="H947" s="125" t="str">
        <f t="shared" si="28"/>
        <v/>
      </c>
      <c r="I947" s="176">
        <f t="shared" si="29"/>
        <v>0</v>
      </c>
    </row>
    <row r="948" spans="2:9">
      <c r="B948" s="131"/>
      <c r="C948" s="125"/>
      <c r="D948" s="125"/>
      <c r="E948" s="125"/>
      <c r="F948" s="125"/>
      <c r="G948" s="176"/>
      <c r="H948" s="125" t="str">
        <f t="shared" si="28"/>
        <v/>
      </c>
      <c r="I948" s="176">
        <f t="shared" si="29"/>
        <v>0</v>
      </c>
    </row>
    <row r="949" spans="2:9">
      <c r="B949" s="131"/>
      <c r="C949" s="125"/>
      <c r="D949" s="125"/>
      <c r="E949" s="125"/>
      <c r="F949" s="125"/>
      <c r="G949" s="176"/>
      <c r="H949" s="125" t="str">
        <f t="shared" si="28"/>
        <v/>
      </c>
      <c r="I949" s="176">
        <f t="shared" si="29"/>
        <v>0</v>
      </c>
    </row>
    <row r="950" spans="2:9">
      <c r="B950" s="131"/>
      <c r="C950" s="125"/>
      <c r="D950" s="125"/>
      <c r="E950" s="125"/>
      <c r="F950" s="125"/>
      <c r="G950" s="176"/>
      <c r="H950" s="125" t="str">
        <f t="shared" si="28"/>
        <v/>
      </c>
      <c r="I950" s="176">
        <f t="shared" si="29"/>
        <v>0</v>
      </c>
    </row>
    <row r="951" spans="2:9">
      <c r="B951" s="131"/>
      <c r="C951" s="125"/>
      <c r="D951" s="125"/>
      <c r="E951" s="125"/>
      <c r="F951" s="125"/>
      <c r="G951" s="176"/>
      <c r="H951" s="125" t="str">
        <f t="shared" si="28"/>
        <v/>
      </c>
      <c r="I951" s="176">
        <f t="shared" si="29"/>
        <v>0</v>
      </c>
    </row>
    <row r="952" spans="2:9">
      <c r="B952" s="131"/>
      <c r="C952" s="125"/>
      <c r="D952" s="125"/>
      <c r="E952" s="125"/>
      <c r="F952" s="125"/>
      <c r="G952" s="176"/>
      <c r="H952" s="125" t="str">
        <f t="shared" si="28"/>
        <v/>
      </c>
      <c r="I952" s="176">
        <f t="shared" si="29"/>
        <v>0</v>
      </c>
    </row>
    <row r="953" spans="2:9">
      <c r="B953" s="131"/>
      <c r="C953" s="125"/>
      <c r="D953" s="125"/>
      <c r="E953" s="125"/>
      <c r="F953" s="125"/>
      <c r="G953" s="176"/>
      <c r="H953" s="125" t="str">
        <f t="shared" si="28"/>
        <v/>
      </c>
      <c r="I953" s="176">
        <f t="shared" si="29"/>
        <v>0</v>
      </c>
    </row>
    <row r="954" spans="2:9">
      <c r="B954" s="131"/>
      <c r="C954" s="125"/>
      <c r="D954" s="125"/>
      <c r="E954" s="125"/>
      <c r="F954" s="125"/>
      <c r="G954" s="176"/>
      <c r="H954" s="125" t="str">
        <f t="shared" si="28"/>
        <v/>
      </c>
      <c r="I954" s="176">
        <f t="shared" si="29"/>
        <v>0</v>
      </c>
    </row>
    <row r="955" spans="2:9">
      <c r="B955" s="131"/>
      <c r="C955" s="125"/>
      <c r="D955" s="125"/>
      <c r="E955" s="125"/>
      <c r="F955" s="125"/>
      <c r="G955" s="176"/>
      <c r="H955" s="125" t="str">
        <f t="shared" si="28"/>
        <v/>
      </c>
      <c r="I955" s="176">
        <f t="shared" si="29"/>
        <v>0</v>
      </c>
    </row>
    <row r="956" spans="2:9">
      <c r="B956" s="131"/>
      <c r="C956" s="125"/>
      <c r="D956" s="125"/>
      <c r="E956" s="125"/>
      <c r="F956" s="125"/>
      <c r="G956" s="176"/>
      <c r="H956" s="125" t="str">
        <f t="shared" si="28"/>
        <v/>
      </c>
      <c r="I956" s="176">
        <f t="shared" si="29"/>
        <v>0</v>
      </c>
    </row>
    <row r="957" spans="2:9">
      <c r="B957" s="131"/>
      <c r="C957" s="125"/>
      <c r="D957" s="125"/>
      <c r="E957" s="125"/>
      <c r="F957" s="125"/>
      <c r="G957" s="176"/>
      <c r="H957" s="125" t="str">
        <f t="shared" si="28"/>
        <v/>
      </c>
      <c r="I957" s="176">
        <f t="shared" si="29"/>
        <v>0</v>
      </c>
    </row>
    <row r="958" spans="2:9">
      <c r="B958" s="131"/>
      <c r="C958" s="125"/>
      <c r="D958" s="125"/>
      <c r="E958" s="125"/>
      <c r="F958" s="125"/>
      <c r="G958" s="176"/>
      <c r="H958" s="125" t="str">
        <f t="shared" si="28"/>
        <v/>
      </c>
      <c r="I958" s="176">
        <f t="shared" si="29"/>
        <v>0</v>
      </c>
    </row>
    <row r="959" spans="2:9">
      <c r="B959" s="131"/>
      <c r="C959" s="125"/>
      <c r="D959" s="125"/>
      <c r="E959" s="125"/>
      <c r="F959" s="125"/>
      <c r="G959" s="176"/>
      <c r="H959" s="125" t="str">
        <f t="shared" si="28"/>
        <v/>
      </c>
      <c r="I959" s="176">
        <f t="shared" si="29"/>
        <v>0</v>
      </c>
    </row>
    <row r="960" spans="2:9">
      <c r="B960" s="131"/>
      <c r="C960" s="125"/>
      <c r="D960" s="125"/>
      <c r="E960" s="125"/>
      <c r="F960" s="125"/>
      <c r="G960" s="176"/>
      <c r="H960" s="125" t="str">
        <f t="shared" si="28"/>
        <v/>
      </c>
      <c r="I960" s="176">
        <f t="shared" si="29"/>
        <v>0</v>
      </c>
    </row>
    <row r="961" spans="2:9">
      <c r="B961" s="131"/>
      <c r="C961" s="125"/>
      <c r="D961" s="125"/>
      <c r="E961" s="125"/>
      <c r="F961" s="125"/>
      <c r="G961" s="176"/>
      <c r="H961" s="125" t="str">
        <f t="shared" si="28"/>
        <v/>
      </c>
      <c r="I961" s="176">
        <f t="shared" si="29"/>
        <v>0</v>
      </c>
    </row>
    <row r="962" spans="2:9">
      <c r="B962" s="131"/>
      <c r="C962" s="125"/>
      <c r="D962" s="125"/>
      <c r="E962" s="125"/>
      <c r="F962" s="125"/>
      <c r="G962" s="176"/>
      <c r="H962" s="125" t="str">
        <f t="shared" si="28"/>
        <v/>
      </c>
      <c r="I962" s="176">
        <f t="shared" si="29"/>
        <v>0</v>
      </c>
    </row>
    <row r="963" spans="2:9">
      <c r="B963" s="131"/>
      <c r="C963" s="125"/>
      <c r="D963" s="125"/>
      <c r="E963" s="125"/>
      <c r="F963" s="125"/>
      <c r="G963" s="176"/>
      <c r="H963" s="125" t="str">
        <f t="shared" si="28"/>
        <v/>
      </c>
      <c r="I963" s="176">
        <f t="shared" si="29"/>
        <v>0</v>
      </c>
    </row>
    <row r="964" spans="2:9">
      <c r="B964" s="131"/>
      <c r="C964" s="125"/>
      <c r="D964" s="125"/>
      <c r="E964" s="125"/>
      <c r="F964" s="125"/>
      <c r="G964" s="176"/>
      <c r="H964" s="125" t="str">
        <f t="shared" si="28"/>
        <v/>
      </c>
      <c r="I964" s="176">
        <f t="shared" si="29"/>
        <v>0</v>
      </c>
    </row>
    <row r="965" spans="2:9">
      <c r="B965" s="131"/>
      <c r="C965" s="125"/>
      <c r="D965" s="125"/>
      <c r="E965" s="125"/>
      <c r="F965" s="125"/>
      <c r="G965" s="176"/>
      <c r="H965" s="125" t="str">
        <f t="shared" si="28"/>
        <v/>
      </c>
      <c r="I965" s="176">
        <f t="shared" si="29"/>
        <v>0</v>
      </c>
    </row>
    <row r="966" spans="2:9">
      <c r="B966" s="131"/>
      <c r="C966" s="125"/>
      <c r="D966" s="125"/>
      <c r="E966" s="125"/>
      <c r="F966" s="125"/>
      <c r="G966" s="176"/>
      <c r="H966" s="125" t="str">
        <f t="shared" si="28"/>
        <v/>
      </c>
      <c r="I966" s="176">
        <f t="shared" si="29"/>
        <v>0</v>
      </c>
    </row>
    <row r="967" spans="2:9">
      <c r="B967" s="131"/>
      <c r="C967" s="125"/>
      <c r="D967" s="125"/>
      <c r="E967" s="125"/>
      <c r="F967" s="125"/>
      <c r="G967" s="176"/>
      <c r="H967" s="125" t="str">
        <f t="shared" ref="H967:H1030" si="30">IF(ISBLANK(C967),"",IF(C967&lt;F967,D967-E967,E967-D967))</f>
        <v/>
      </c>
      <c r="I967" s="176">
        <f t="shared" ref="I967:I1030" si="31">IF(ISERR(H967),1,0)</f>
        <v>0</v>
      </c>
    </row>
    <row r="968" spans="2:9">
      <c r="B968" s="131"/>
      <c r="C968" s="125"/>
      <c r="D968" s="125"/>
      <c r="E968" s="125"/>
      <c r="F968" s="125"/>
      <c r="G968" s="176"/>
      <c r="H968" s="125" t="str">
        <f t="shared" si="30"/>
        <v/>
      </c>
      <c r="I968" s="176">
        <f t="shared" si="31"/>
        <v>0</v>
      </c>
    </row>
    <row r="969" spans="2:9">
      <c r="B969" s="131"/>
      <c r="C969" s="125"/>
      <c r="D969" s="125"/>
      <c r="E969" s="125"/>
      <c r="F969" s="125"/>
      <c r="G969" s="176"/>
      <c r="H969" s="125" t="str">
        <f t="shared" si="30"/>
        <v/>
      </c>
      <c r="I969" s="176">
        <f t="shared" si="31"/>
        <v>0</v>
      </c>
    </row>
    <row r="970" spans="2:9">
      <c r="B970" s="131"/>
      <c r="C970" s="125"/>
      <c r="D970" s="125"/>
      <c r="E970" s="125"/>
      <c r="F970" s="125"/>
      <c r="G970" s="176"/>
      <c r="H970" s="125" t="str">
        <f t="shared" si="30"/>
        <v/>
      </c>
      <c r="I970" s="176">
        <f t="shared" si="31"/>
        <v>0</v>
      </c>
    </row>
    <row r="971" spans="2:9">
      <c r="B971" s="131"/>
      <c r="C971" s="125"/>
      <c r="D971" s="125"/>
      <c r="E971" s="125"/>
      <c r="F971" s="125"/>
      <c r="G971" s="176"/>
      <c r="H971" s="125" t="str">
        <f t="shared" si="30"/>
        <v/>
      </c>
      <c r="I971" s="176">
        <f t="shared" si="31"/>
        <v>0</v>
      </c>
    </row>
    <row r="972" spans="2:9">
      <c r="B972" s="131"/>
      <c r="C972" s="125"/>
      <c r="D972" s="125"/>
      <c r="E972" s="125"/>
      <c r="F972" s="125"/>
      <c r="G972" s="176"/>
      <c r="H972" s="125" t="str">
        <f t="shared" si="30"/>
        <v/>
      </c>
      <c r="I972" s="176">
        <f t="shared" si="31"/>
        <v>0</v>
      </c>
    </row>
    <row r="973" spans="2:9">
      <c r="B973" s="131"/>
      <c r="C973" s="125"/>
      <c r="D973" s="125"/>
      <c r="E973" s="125"/>
      <c r="F973" s="125"/>
      <c r="G973" s="176"/>
      <c r="H973" s="125" t="str">
        <f t="shared" si="30"/>
        <v/>
      </c>
      <c r="I973" s="176">
        <f t="shared" si="31"/>
        <v>0</v>
      </c>
    </row>
    <row r="974" spans="2:9">
      <c r="B974" s="131"/>
      <c r="C974" s="125"/>
      <c r="D974" s="125"/>
      <c r="E974" s="125"/>
      <c r="F974" s="125"/>
      <c r="G974" s="176"/>
      <c r="H974" s="125" t="str">
        <f t="shared" si="30"/>
        <v/>
      </c>
      <c r="I974" s="176">
        <f t="shared" si="31"/>
        <v>0</v>
      </c>
    </row>
    <row r="975" spans="2:9">
      <c r="B975" s="131"/>
      <c r="C975" s="125"/>
      <c r="D975" s="125"/>
      <c r="E975" s="125"/>
      <c r="F975" s="125"/>
      <c r="G975" s="176"/>
      <c r="H975" s="125" t="str">
        <f t="shared" si="30"/>
        <v/>
      </c>
      <c r="I975" s="176">
        <f t="shared" si="31"/>
        <v>0</v>
      </c>
    </row>
    <row r="976" spans="2:9">
      <c r="B976" s="131"/>
      <c r="C976" s="125"/>
      <c r="D976" s="125"/>
      <c r="E976" s="125"/>
      <c r="F976" s="125"/>
      <c r="G976" s="176"/>
      <c r="H976" s="125" t="str">
        <f t="shared" si="30"/>
        <v/>
      </c>
      <c r="I976" s="176">
        <f t="shared" si="31"/>
        <v>0</v>
      </c>
    </row>
    <row r="977" spans="2:9">
      <c r="B977" s="131"/>
      <c r="C977" s="125"/>
      <c r="D977" s="125"/>
      <c r="E977" s="125"/>
      <c r="F977" s="125"/>
      <c r="G977" s="176"/>
      <c r="H977" s="125" t="str">
        <f t="shared" si="30"/>
        <v/>
      </c>
      <c r="I977" s="176">
        <f t="shared" si="31"/>
        <v>0</v>
      </c>
    </row>
    <row r="978" spans="2:9">
      <c r="B978" s="131"/>
      <c r="C978" s="125"/>
      <c r="D978" s="125"/>
      <c r="E978" s="125"/>
      <c r="F978" s="125"/>
      <c r="G978" s="176"/>
      <c r="H978" s="125" t="str">
        <f t="shared" si="30"/>
        <v/>
      </c>
      <c r="I978" s="176">
        <f t="shared" si="31"/>
        <v>0</v>
      </c>
    </row>
    <row r="979" spans="2:9">
      <c r="B979" s="131"/>
      <c r="C979" s="125"/>
      <c r="D979" s="125"/>
      <c r="E979" s="125"/>
      <c r="F979" s="125"/>
      <c r="G979" s="176"/>
      <c r="H979" s="125" t="str">
        <f t="shared" si="30"/>
        <v/>
      </c>
      <c r="I979" s="176">
        <f t="shared" si="31"/>
        <v>0</v>
      </c>
    </row>
    <row r="980" spans="2:9">
      <c r="B980" s="131"/>
      <c r="C980" s="125"/>
      <c r="D980" s="125"/>
      <c r="E980" s="125"/>
      <c r="F980" s="125"/>
      <c r="G980" s="176"/>
      <c r="H980" s="125" t="str">
        <f t="shared" si="30"/>
        <v/>
      </c>
      <c r="I980" s="176">
        <f t="shared" si="31"/>
        <v>0</v>
      </c>
    </row>
    <row r="981" spans="2:9">
      <c r="B981" s="131"/>
      <c r="C981" s="125"/>
      <c r="D981" s="125"/>
      <c r="E981" s="125"/>
      <c r="F981" s="125"/>
      <c r="G981" s="176"/>
      <c r="H981" s="125" t="str">
        <f t="shared" si="30"/>
        <v/>
      </c>
      <c r="I981" s="176">
        <f t="shared" si="31"/>
        <v>0</v>
      </c>
    </row>
    <row r="982" spans="2:9">
      <c r="B982" s="131"/>
      <c r="C982" s="125"/>
      <c r="D982" s="125"/>
      <c r="E982" s="125"/>
      <c r="F982" s="125"/>
      <c r="G982" s="176"/>
      <c r="H982" s="125" t="str">
        <f t="shared" si="30"/>
        <v/>
      </c>
      <c r="I982" s="176">
        <f t="shared" si="31"/>
        <v>0</v>
      </c>
    </row>
    <row r="983" spans="2:9">
      <c r="B983" s="131"/>
      <c r="C983" s="125"/>
      <c r="D983" s="125"/>
      <c r="E983" s="125"/>
      <c r="F983" s="125"/>
      <c r="G983" s="176"/>
      <c r="H983" s="125" t="str">
        <f t="shared" si="30"/>
        <v/>
      </c>
      <c r="I983" s="176">
        <f t="shared" si="31"/>
        <v>0</v>
      </c>
    </row>
    <row r="984" spans="2:9">
      <c r="B984" s="131"/>
      <c r="C984" s="125"/>
      <c r="D984" s="125"/>
      <c r="E984" s="125"/>
      <c r="F984" s="125"/>
      <c r="G984" s="176"/>
      <c r="H984" s="125" t="str">
        <f t="shared" si="30"/>
        <v/>
      </c>
      <c r="I984" s="176">
        <f t="shared" si="31"/>
        <v>0</v>
      </c>
    </row>
    <row r="985" spans="2:9">
      <c r="B985" s="131"/>
      <c r="C985" s="125"/>
      <c r="D985" s="125"/>
      <c r="E985" s="125"/>
      <c r="F985" s="125"/>
      <c r="G985" s="176"/>
      <c r="H985" s="125" t="str">
        <f t="shared" si="30"/>
        <v/>
      </c>
      <c r="I985" s="176">
        <f t="shared" si="31"/>
        <v>0</v>
      </c>
    </row>
    <row r="986" spans="2:9">
      <c r="B986" s="131"/>
      <c r="C986" s="125"/>
      <c r="D986" s="125"/>
      <c r="E986" s="125"/>
      <c r="F986" s="125"/>
      <c r="G986" s="176"/>
      <c r="H986" s="125" t="str">
        <f t="shared" si="30"/>
        <v/>
      </c>
      <c r="I986" s="176">
        <f t="shared" si="31"/>
        <v>0</v>
      </c>
    </row>
    <row r="987" spans="2:9">
      <c r="B987" s="131"/>
      <c r="C987" s="125"/>
      <c r="D987" s="125"/>
      <c r="E987" s="125"/>
      <c r="F987" s="125"/>
      <c r="G987" s="176"/>
      <c r="H987" s="125" t="str">
        <f t="shared" si="30"/>
        <v/>
      </c>
      <c r="I987" s="176">
        <f t="shared" si="31"/>
        <v>0</v>
      </c>
    </row>
    <row r="988" spans="2:9">
      <c r="B988" s="131"/>
      <c r="C988" s="125"/>
      <c r="D988" s="125"/>
      <c r="E988" s="125"/>
      <c r="F988" s="125"/>
      <c r="G988" s="176"/>
      <c r="H988" s="125" t="str">
        <f t="shared" si="30"/>
        <v/>
      </c>
      <c r="I988" s="176">
        <f t="shared" si="31"/>
        <v>0</v>
      </c>
    </row>
    <row r="989" spans="2:9">
      <c r="B989" s="131"/>
      <c r="C989" s="125"/>
      <c r="D989" s="125"/>
      <c r="E989" s="125"/>
      <c r="F989" s="125"/>
      <c r="G989" s="176"/>
      <c r="H989" s="125" t="str">
        <f t="shared" si="30"/>
        <v/>
      </c>
      <c r="I989" s="176">
        <f t="shared" si="31"/>
        <v>0</v>
      </c>
    </row>
    <row r="990" spans="2:9">
      <c r="B990" s="131"/>
      <c r="C990" s="125"/>
      <c r="D990" s="125"/>
      <c r="E990" s="125"/>
      <c r="F990" s="125"/>
      <c r="G990" s="176"/>
      <c r="H990" s="125" t="str">
        <f t="shared" si="30"/>
        <v/>
      </c>
      <c r="I990" s="176">
        <f t="shared" si="31"/>
        <v>0</v>
      </c>
    </row>
    <row r="991" spans="2:9">
      <c r="B991" s="131"/>
      <c r="C991" s="125"/>
      <c r="D991" s="125"/>
      <c r="E991" s="125"/>
      <c r="F991" s="125"/>
      <c r="G991" s="176"/>
      <c r="H991" s="125" t="str">
        <f t="shared" si="30"/>
        <v/>
      </c>
      <c r="I991" s="176">
        <f t="shared" si="31"/>
        <v>0</v>
      </c>
    </row>
    <row r="992" spans="2:9">
      <c r="B992" s="131"/>
      <c r="C992" s="125"/>
      <c r="D992" s="125"/>
      <c r="E992" s="125"/>
      <c r="F992" s="125"/>
      <c r="G992" s="176"/>
      <c r="H992" s="125" t="str">
        <f t="shared" si="30"/>
        <v/>
      </c>
      <c r="I992" s="176">
        <f t="shared" si="31"/>
        <v>0</v>
      </c>
    </row>
    <row r="993" spans="2:9">
      <c r="B993" s="131"/>
      <c r="C993" s="125"/>
      <c r="D993" s="125"/>
      <c r="E993" s="125"/>
      <c r="F993" s="125"/>
      <c r="G993" s="176"/>
      <c r="H993" s="125" t="str">
        <f t="shared" si="30"/>
        <v/>
      </c>
      <c r="I993" s="176">
        <f t="shared" si="31"/>
        <v>0</v>
      </c>
    </row>
    <row r="994" spans="2:9">
      <c r="B994" s="131"/>
      <c r="C994" s="125"/>
      <c r="D994" s="125"/>
      <c r="E994" s="125"/>
      <c r="F994" s="125"/>
      <c r="G994" s="176"/>
      <c r="H994" s="125" t="str">
        <f t="shared" si="30"/>
        <v/>
      </c>
      <c r="I994" s="176">
        <f t="shared" si="31"/>
        <v>0</v>
      </c>
    </row>
    <row r="995" spans="2:9">
      <c r="B995" s="131"/>
      <c r="C995" s="125"/>
      <c r="D995" s="125"/>
      <c r="E995" s="125"/>
      <c r="F995" s="125"/>
      <c r="G995" s="176"/>
      <c r="H995" s="125" t="str">
        <f t="shared" si="30"/>
        <v/>
      </c>
      <c r="I995" s="176">
        <f t="shared" si="31"/>
        <v>0</v>
      </c>
    </row>
    <row r="996" spans="2:9">
      <c r="B996" s="131"/>
      <c r="C996" s="125"/>
      <c r="D996" s="125"/>
      <c r="E996" s="125"/>
      <c r="F996" s="125"/>
      <c r="G996" s="176"/>
      <c r="H996" s="125" t="str">
        <f t="shared" si="30"/>
        <v/>
      </c>
      <c r="I996" s="176">
        <f t="shared" si="31"/>
        <v>0</v>
      </c>
    </row>
    <row r="997" spans="2:9">
      <c r="B997" s="131"/>
      <c r="C997" s="125"/>
      <c r="D997" s="125"/>
      <c r="E997" s="125"/>
      <c r="F997" s="125"/>
      <c r="G997" s="176"/>
      <c r="H997" s="125" t="str">
        <f t="shared" si="30"/>
        <v/>
      </c>
      <c r="I997" s="176">
        <f t="shared" si="31"/>
        <v>0</v>
      </c>
    </row>
    <row r="998" spans="2:9">
      <c r="B998" s="131"/>
      <c r="C998" s="125"/>
      <c r="D998" s="125"/>
      <c r="E998" s="125"/>
      <c r="F998" s="125"/>
      <c r="G998" s="176"/>
      <c r="H998" s="125" t="str">
        <f t="shared" si="30"/>
        <v/>
      </c>
      <c r="I998" s="176">
        <f t="shared" si="31"/>
        <v>0</v>
      </c>
    </row>
    <row r="999" spans="2:9">
      <c r="B999" s="131"/>
      <c r="C999" s="125"/>
      <c r="D999" s="125"/>
      <c r="E999" s="125"/>
      <c r="F999" s="125"/>
      <c r="G999" s="176"/>
      <c r="H999" s="125" t="str">
        <f t="shared" si="30"/>
        <v/>
      </c>
      <c r="I999" s="176">
        <f t="shared" si="31"/>
        <v>0</v>
      </c>
    </row>
    <row r="1000" spans="2:9">
      <c r="B1000" s="131"/>
      <c r="C1000" s="125"/>
      <c r="D1000" s="125"/>
      <c r="E1000" s="125"/>
      <c r="F1000" s="125"/>
      <c r="G1000" s="176"/>
      <c r="H1000" s="125" t="str">
        <f t="shared" si="30"/>
        <v/>
      </c>
      <c r="I1000" s="176">
        <f t="shared" si="31"/>
        <v>0</v>
      </c>
    </row>
    <row r="1001" spans="2:9">
      <c r="B1001" s="131"/>
      <c r="C1001" s="125"/>
      <c r="D1001" s="125"/>
      <c r="E1001" s="125"/>
      <c r="F1001" s="125"/>
      <c r="G1001" s="176"/>
      <c r="H1001" s="125" t="str">
        <f t="shared" si="30"/>
        <v/>
      </c>
      <c r="I1001" s="176">
        <f t="shared" si="31"/>
        <v>0</v>
      </c>
    </row>
    <row r="1002" spans="2:9">
      <c r="B1002" s="131"/>
      <c r="C1002" s="125"/>
      <c r="D1002" s="125"/>
      <c r="E1002" s="125"/>
      <c r="F1002" s="125"/>
      <c r="G1002" s="176"/>
      <c r="H1002" s="125" t="str">
        <f t="shared" si="30"/>
        <v/>
      </c>
      <c r="I1002" s="176">
        <f t="shared" si="31"/>
        <v>0</v>
      </c>
    </row>
    <row r="1003" spans="2:9">
      <c r="B1003" s="131"/>
      <c r="C1003" s="125"/>
      <c r="D1003" s="125"/>
      <c r="E1003" s="125"/>
      <c r="F1003" s="125"/>
      <c r="G1003" s="176"/>
      <c r="H1003" s="125" t="str">
        <f t="shared" si="30"/>
        <v/>
      </c>
      <c r="I1003" s="176">
        <f t="shared" si="31"/>
        <v>0</v>
      </c>
    </row>
    <row r="1004" spans="2:9">
      <c r="B1004" s="131"/>
      <c r="C1004" s="125"/>
      <c r="D1004" s="125"/>
      <c r="E1004" s="125"/>
      <c r="F1004" s="125"/>
      <c r="G1004" s="176"/>
      <c r="H1004" s="125" t="str">
        <f t="shared" si="30"/>
        <v/>
      </c>
      <c r="I1004" s="176">
        <f t="shared" si="31"/>
        <v>0</v>
      </c>
    </row>
    <row r="1005" spans="2:9">
      <c r="B1005" s="131"/>
      <c r="C1005" s="125"/>
      <c r="D1005" s="125"/>
      <c r="E1005" s="125"/>
      <c r="F1005" s="125"/>
      <c r="G1005" s="176"/>
      <c r="H1005" s="125" t="str">
        <f t="shared" si="30"/>
        <v/>
      </c>
      <c r="I1005" s="176">
        <f t="shared" si="31"/>
        <v>0</v>
      </c>
    </row>
    <row r="1006" spans="2:9">
      <c r="B1006" s="131"/>
      <c r="C1006" s="125"/>
      <c r="D1006" s="125"/>
      <c r="E1006" s="125"/>
      <c r="F1006" s="125"/>
      <c r="G1006" s="176"/>
      <c r="H1006" s="125" t="str">
        <f t="shared" si="30"/>
        <v/>
      </c>
      <c r="I1006" s="176">
        <f t="shared" si="31"/>
        <v>0</v>
      </c>
    </row>
    <row r="1007" spans="2:9">
      <c r="B1007" s="131"/>
      <c r="C1007" s="125"/>
      <c r="D1007" s="125"/>
      <c r="E1007" s="125"/>
      <c r="F1007" s="125"/>
      <c r="G1007" s="176"/>
      <c r="H1007" s="125" t="str">
        <f t="shared" si="30"/>
        <v/>
      </c>
      <c r="I1007" s="176">
        <f t="shared" si="31"/>
        <v>0</v>
      </c>
    </row>
    <row r="1008" spans="2:9">
      <c r="B1008" s="131"/>
      <c r="C1008" s="125"/>
      <c r="D1008" s="125"/>
      <c r="E1008" s="125"/>
      <c r="F1008" s="125"/>
      <c r="G1008" s="176"/>
      <c r="H1008" s="125" t="str">
        <f t="shared" si="30"/>
        <v/>
      </c>
      <c r="I1008" s="176">
        <f t="shared" si="31"/>
        <v>0</v>
      </c>
    </row>
    <row r="1009" spans="2:9">
      <c r="B1009" s="131"/>
      <c r="C1009" s="125"/>
      <c r="D1009" s="125"/>
      <c r="E1009" s="125"/>
      <c r="F1009" s="125"/>
      <c r="G1009" s="176"/>
      <c r="H1009" s="125" t="str">
        <f t="shared" si="30"/>
        <v/>
      </c>
      <c r="I1009" s="176">
        <f t="shared" si="31"/>
        <v>0</v>
      </c>
    </row>
    <row r="1010" spans="2:9">
      <c r="B1010" s="131"/>
      <c r="C1010" s="125"/>
      <c r="D1010" s="125"/>
      <c r="E1010" s="125"/>
      <c r="F1010" s="125"/>
      <c r="G1010" s="176"/>
      <c r="H1010" s="125" t="str">
        <f t="shared" si="30"/>
        <v/>
      </c>
      <c r="I1010" s="176">
        <f t="shared" si="31"/>
        <v>0</v>
      </c>
    </row>
    <row r="1011" spans="2:9">
      <c r="B1011" s="131"/>
      <c r="C1011" s="125"/>
      <c r="D1011" s="125"/>
      <c r="E1011" s="125"/>
      <c r="F1011" s="125"/>
      <c r="G1011" s="176"/>
      <c r="H1011" s="125" t="str">
        <f t="shared" si="30"/>
        <v/>
      </c>
      <c r="I1011" s="176">
        <f t="shared" si="31"/>
        <v>0</v>
      </c>
    </row>
    <row r="1012" spans="2:9">
      <c r="B1012" s="131"/>
      <c r="C1012" s="125"/>
      <c r="D1012" s="125"/>
      <c r="E1012" s="125"/>
      <c r="F1012" s="125"/>
      <c r="G1012" s="176"/>
      <c r="H1012" s="125" t="str">
        <f t="shared" si="30"/>
        <v/>
      </c>
      <c r="I1012" s="176">
        <f t="shared" si="31"/>
        <v>0</v>
      </c>
    </row>
    <row r="1013" spans="2:9">
      <c r="B1013" s="131"/>
      <c r="C1013" s="125"/>
      <c r="D1013" s="125"/>
      <c r="E1013" s="125"/>
      <c r="F1013" s="125"/>
      <c r="G1013" s="176"/>
      <c r="H1013" s="125" t="str">
        <f t="shared" si="30"/>
        <v/>
      </c>
      <c r="I1013" s="176">
        <f t="shared" si="31"/>
        <v>0</v>
      </c>
    </row>
    <row r="1014" spans="2:9">
      <c r="B1014" s="131"/>
      <c r="C1014" s="125"/>
      <c r="D1014" s="125"/>
      <c r="E1014" s="125"/>
      <c r="F1014" s="125"/>
      <c r="G1014" s="176"/>
      <c r="H1014" s="125" t="str">
        <f t="shared" si="30"/>
        <v/>
      </c>
      <c r="I1014" s="176">
        <f t="shared" si="31"/>
        <v>0</v>
      </c>
    </row>
    <row r="1015" spans="2:9">
      <c r="B1015" s="131"/>
      <c r="C1015" s="125"/>
      <c r="D1015" s="125"/>
      <c r="E1015" s="125"/>
      <c r="F1015" s="125"/>
      <c r="G1015" s="176"/>
      <c r="H1015" s="125" t="str">
        <f t="shared" si="30"/>
        <v/>
      </c>
      <c r="I1015" s="176">
        <f t="shared" si="31"/>
        <v>0</v>
      </c>
    </row>
    <row r="1016" spans="2:9">
      <c r="B1016" s="131"/>
      <c r="C1016" s="125"/>
      <c r="D1016" s="125"/>
      <c r="E1016" s="125"/>
      <c r="F1016" s="125"/>
      <c r="G1016" s="176"/>
      <c r="H1016" s="125" t="str">
        <f t="shared" si="30"/>
        <v/>
      </c>
      <c r="I1016" s="176">
        <f t="shared" si="31"/>
        <v>0</v>
      </c>
    </row>
    <row r="1017" spans="2:9">
      <c r="B1017" s="131"/>
      <c r="C1017" s="125"/>
      <c r="D1017" s="125"/>
      <c r="E1017" s="125"/>
      <c r="F1017" s="125"/>
      <c r="G1017" s="176"/>
      <c r="H1017" s="125" t="str">
        <f t="shared" si="30"/>
        <v/>
      </c>
      <c r="I1017" s="176">
        <f t="shared" si="31"/>
        <v>0</v>
      </c>
    </row>
    <row r="1018" spans="2:9">
      <c r="B1018" s="131"/>
      <c r="C1018" s="125"/>
      <c r="D1018" s="125"/>
      <c r="E1018" s="125"/>
      <c r="F1018" s="125"/>
      <c r="G1018" s="176"/>
      <c r="H1018" s="125" t="str">
        <f t="shared" si="30"/>
        <v/>
      </c>
      <c r="I1018" s="176">
        <f t="shared" si="31"/>
        <v>0</v>
      </c>
    </row>
    <row r="1019" spans="2:9">
      <c r="B1019" s="131"/>
      <c r="C1019" s="125"/>
      <c r="D1019" s="125"/>
      <c r="E1019" s="125"/>
      <c r="F1019" s="125"/>
      <c r="G1019" s="176"/>
      <c r="H1019" s="125" t="str">
        <f t="shared" si="30"/>
        <v/>
      </c>
      <c r="I1019" s="176">
        <f t="shared" si="31"/>
        <v>0</v>
      </c>
    </row>
    <row r="1020" spans="2:9">
      <c r="B1020" s="131"/>
      <c r="C1020" s="125"/>
      <c r="D1020" s="125"/>
      <c r="E1020" s="125"/>
      <c r="F1020" s="125"/>
      <c r="G1020" s="176"/>
      <c r="H1020" s="125" t="str">
        <f t="shared" si="30"/>
        <v/>
      </c>
      <c r="I1020" s="176">
        <f t="shared" si="31"/>
        <v>0</v>
      </c>
    </row>
    <row r="1021" spans="2:9">
      <c r="B1021" s="131"/>
      <c r="C1021" s="125"/>
      <c r="D1021" s="125"/>
      <c r="E1021" s="125"/>
      <c r="F1021" s="125"/>
      <c r="G1021" s="176"/>
      <c r="H1021" s="125" t="str">
        <f t="shared" si="30"/>
        <v/>
      </c>
      <c r="I1021" s="176">
        <f t="shared" si="31"/>
        <v>0</v>
      </c>
    </row>
    <row r="1022" spans="2:9">
      <c r="B1022" s="131"/>
      <c r="C1022" s="125"/>
      <c r="D1022" s="125"/>
      <c r="E1022" s="125"/>
      <c r="F1022" s="125"/>
      <c r="G1022" s="176"/>
      <c r="H1022" s="125" t="str">
        <f t="shared" si="30"/>
        <v/>
      </c>
      <c r="I1022" s="176">
        <f t="shared" si="31"/>
        <v>0</v>
      </c>
    </row>
    <row r="1023" spans="2:9">
      <c r="B1023" s="131"/>
      <c r="C1023" s="125"/>
      <c r="D1023" s="125"/>
      <c r="E1023" s="125"/>
      <c r="F1023" s="125"/>
      <c r="G1023" s="176"/>
      <c r="H1023" s="125" t="str">
        <f t="shared" si="30"/>
        <v/>
      </c>
      <c r="I1023" s="176">
        <f t="shared" si="31"/>
        <v>0</v>
      </c>
    </row>
    <row r="1024" spans="2:9">
      <c r="B1024" s="131"/>
      <c r="C1024" s="125"/>
      <c r="D1024" s="125"/>
      <c r="E1024" s="125"/>
      <c r="F1024" s="125"/>
      <c r="G1024" s="176"/>
      <c r="H1024" s="125" t="str">
        <f t="shared" si="30"/>
        <v/>
      </c>
      <c r="I1024" s="176">
        <f t="shared" si="31"/>
        <v>0</v>
      </c>
    </row>
    <row r="1025" spans="2:9">
      <c r="B1025" s="131"/>
      <c r="C1025" s="125"/>
      <c r="D1025" s="125"/>
      <c r="E1025" s="125"/>
      <c r="F1025" s="125"/>
      <c r="G1025" s="176"/>
      <c r="H1025" s="125" t="str">
        <f t="shared" si="30"/>
        <v/>
      </c>
      <c r="I1025" s="176">
        <f t="shared" si="31"/>
        <v>0</v>
      </c>
    </row>
    <row r="1026" spans="2:9">
      <c r="B1026" s="131"/>
      <c r="C1026" s="125"/>
      <c r="D1026" s="125"/>
      <c r="E1026" s="125"/>
      <c r="F1026" s="125"/>
      <c r="G1026" s="176"/>
      <c r="H1026" s="125" t="str">
        <f t="shared" si="30"/>
        <v/>
      </c>
      <c r="I1026" s="176">
        <f t="shared" si="31"/>
        <v>0</v>
      </c>
    </row>
    <row r="1027" spans="2:9">
      <c r="B1027" s="131"/>
      <c r="C1027" s="125"/>
      <c r="D1027" s="125"/>
      <c r="E1027" s="125"/>
      <c r="F1027" s="125"/>
      <c r="G1027" s="176"/>
      <c r="H1027" s="125" t="str">
        <f t="shared" si="30"/>
        <v/>
      </c>
      <c r="I1027" s="176">
        <f t="shared" si="31"/>
        <v>0</v>
      </c>
    </row>
    <row r="1028" spans="2:9">
      <c r="B1028" s="131"/>
      <c r="C1028" s="125"/>
      <c r="D1028" s="125"/>
      <c r="E1028" s="125"/>
      <c r="F1028" s="125"/>
      <c r="G1028" s="176"/>
      <c r="H1028" s="125" t="str">
        <f t="shared" si="30"/>
        <v/>
      </c>
      <c r="I1028" s="176">
        <f t="shared" si="31"/>
        <v>0</v>
      </c>
    </row>
    <row r="1029" spans="2:9">
      <c r="B1029" s="131"/>
      <c r="C1029" s="125"/>
      <c r="D1029" s="125"/>
      <c r="E1029" s="125"/>
      <c r="F1029" s="125"/>
      <c r="G1029" s="176"/>
      <c r="H1029" s="125" t="str">
        <f t="shared" si="30"/>
        <v/>
      </c>
      <c r="I1029" s="176">
        <f t="shared" si="31"/>
        <v>0</v>
      </c>
    </row>
    <row r="1030" spans="2:9">
      <c r="B1030" s="131"/>
      <c r="C1030" s="125"/>
      <c r="D1030" s="125"/>
      <c r="E1030" s="125"/>
      <c r="F1030" s="125"/>
      <c r="G1030" s="176"/>
      <c r="H1030" s="125" t="str">
        <f t="shared" si="30"/>
        <v/>
      </c>
      <c r="I1030" s="176">
        <f t="shared" si="31"/>
        <v>0</v>
      </c>
    </row>
    <row r="1031" spans="2:9">
      <c r="B1031" s="131"/>
      <c r="C1031" s="125"/>
      <c r="D1031" s="125"/>
      <c r="E1031" s="125"/>
      <c r="F1031" s="125"/>
      <c r="G1031" s="176"/>
      <c r="H1031" s="125" t="str">
        <f t="shared" ref="H1031:H1094" si="32">IF(ISBLANK(C1031),"",IF(C1031&lt;F1031,D1031-E1031,E1031-D1031))</f>
        <v/>
      </c>
      <c r="I1031" s="176">
        <f t="shared" ref="I1031:I1094" si="33">IF(ISERR(H1031),1,0)</f>
        <v>0</v>
      </c>
    </row>
    <row r="1032" spans="2:9">
      <c r="B1032" s="131"/>
      <c r="C1032" s="125"/>
      <c r="D1032" s="125"/>
      <c r="E1032" s="125"/>
      <c r="F1032" s="125"/>
      <c r="G1032" s="176"/>
      <c r="H1032" s="125" t="str">
        <f t="shared" si="32"/>
        <v/>
      </c>
      <c r="I1032" s="176">
        <f t="shared" si="33"/>
        <v>0</v>
      </c>
    </row>
    <row r="1033" spans="2:9">
      <c r="B1033" s="131"/>
      <c r="C1033" s="125"/>
      <c r="D1033" s="125"/>
      <c r="E1033" s="125"/>
      <c r="F1033" s="125"/>
      <c r="G1033" s="176"/>
      <c r="H1033" s="125" t="str">
        <f t="shared" si="32"/>
        <v/>
      </c>
      <c r="I1033" s="176">
        <f t="shared" si="33"/>
        <v>0</v>
      </c>
    </row>
    <row r="1034" spans="2:9">
      <c r="B1034" s="131"/>
      <c r="C1034" s="125"/>
      <c r="D1034" s="125"/>
      <c r="E1034" s="125"/>
      <c r="F1034" s="125"/>
      <c r="G1034" s="176"/>
      <c r="H1034" s="125" t="str">
        <f t="shared" si="32"/>
        <v/>
      </c>
      <c r="I1034" s="176">
        <f t="shared" si="33"/>
        <v>0</v>
      </c>
    </row>
    <row r="1035" spans="2:9">
      <c r="B1035" s="131"/>
      <c r="C1035" s="125"/>
      <c r="D1035" s="125"/>
      <c r="E1035" s="125"/>
      <c r="F1035" s="125"/>
      <c r="G1035" s="176"/>
      <c r="H1035" s="125" t="str">
        <f t="shared" si="32"/>
        <v/>
      </c>
      <c r="I1035" s="176">
        <f t="shared" si="33"/>
        <v>0</v>
      </c>
    </row>
    <row r="1036" spans="2:9">
      <c r="B1036" s="131"/>
      <c r="C1036" s="125"/>
      <c r="D1036" s="125"/>
      <c r="E1036" s="125"/>
      <c r="F1036" s="125"/>
      <c r="G1036" s="176"/>
      <c r="H1036" s="125" t="str">
        <f t="shared" si="32"/>
        <v/>
      </c>
      <c r="I1036" s="176">
        <f t="shared" si="33"/>
        <v>0</v>
      </c>
    </row>
    <row r="1037" spans="2:9">
      <c r="B1037" s="131"/>
      <c r="C1037" s="125"/>
      <c r="D1037" s="125"/>
      <c r="E1037" s="125"/>
      <c r="F1037" s="125"/>
      <c r="G1037" s="176"/>
      <c r="H1037" s="125" t="str">
        <f t="shared" si="32"/>
        <v/>
      </c>
      <c r="I1037" s="176">
        <f t="shared" si="33"/>
        <v>0</v>
      </c>
    </row>
    <row r="1038" spans="2:9">
      <c r="B1038" s="131"/>
      <c r="C1038" s="125"/>
      <c r="D1038" s="125"/>
      <c r="E1038" s="125"/>
      <c r="F1038" s="125"/>
      <c r="G1038" s="176"/>
      <c r="H1038" s="125" t="str">
        <f t="shared" si="32"/>
        <v/>
      </c>
      <c r="I1038" s="176">
        <f t="shared" si="33"/>
        <v>0</v>
      </c>
    </row>
    <row r="1039" spans="2:9">
      <c r="B1039" s="131"/>
      <c r="C1039" s="125"/>
      <c r="D1039" s="125"/>
      <c r="E1039" s="125"/>
      <c r="F1039" s="125"/>
      <c r="G1039" s="176"/>
      <c r="H1039" s="125" t="str">
        <f t="shared" si="32"/>
        <v/>
      </c>
      <c r="I1039" s="176">
        <f t="shared" si="33"/>
        <v>0</v>
      </c>
    </row>
    <row r="1040" spans="2:9">
      <c r="B1040" s="131"/>
      <c r="C1040" s="125"/>
      <c r="D1040" s="125"/>
      <c r="E1040" s="125"/>
      <c r="F1040" s="125"/>
      <c r="G1040" s="176"/>
      <c r="H1040" s="125" t="str">
        <f t="shared" si="32"/>
        <v/>
      </c>
      <c r="I1040" s="176">
        <f t="shared" si="33"/>
        <v>0</v>
      </c>
    </row>
    <row r="1041" spans="2:9">
      <c r="B1041" s="131"/>
      <c r="C1041" s="125"/>
      <c r="D1041" s="125"/>
      <c r="E1041" s="125"/>
      <c r="F1041" s="125"/>
      <c r="G1041" s="176"/>
      <c r="H1041" s="125" t="str">
        <f t="shared" si="32"/>
        <v/>
      </c>
      <c r="I1041" s="176">
        <f t="shared" si="33"/>
        <v>0</v>
      </c>
    </row>
    <row r="1042" spans="2:9">
      <c r="B1042" s="131"/>
      <c r="C1042" s="125"/>
      <c r="D1042" s="125"/>
      <c r="E1042" s="125"/>
      <c r="F1042" s="125"/>
      <c r="G1042" s="176"/>
      <c r="H1042" s="125" t="str">
        <f t="shared" si="32"/>
        <v/>
      </c>
      <c r="I1042" s="176">
        <f t="shared" si="33"/>
        <v>0</v>
      </c>
    </row>
    <row r="1043" spans="2:9">
      <c r="B1043" s="131"/>
      <c r="C1043" s="125"/>
      <c r="D1043" s="125"/>
      <c r="E1043" s="125"/>
      <c r="F1043" s="125"/>
      <c r="G1043" s="176"/>
      <c r="H1043" s="125" t="str">
        <f t="shared" si="32"/>
        <v/>
      </c>
      <c r="I1043" s="176">
        <f t="shared" si="33"/>
        <v>0</v>
      </c>
    </row>
    <row r="1044" spans="2:9">
      <c r="B1044" s="131"/>
      <c r="C1044" s="125"/>
      <c r="D1044" s="125"/>
      <c r="E1044" s="125"/>
      <c r="F1044" s="125"/>
      <c r="G1044" s="176"/>
      <c r="H1044" s="125" t="str">
        <f t="shared" si="32"/>
        <v/>
      </c>
      <c r="I1044" s="176">
        <f t="shared" si="33"/>
        <v>0</v>
      </c>
    </row>
    <row r="1045" spans="2:9">
      <c r="B1045" s="131"/>
      <c r="C1045" s="125"/>
      <c r="D1045" s="125"/>
      <c r="E1045" s="125"/>
      <c r="F1045" s="125"/>
      <c r="G1045" s="176"/>
      <c r="H1045" s="125" t="str">
        <f t="shared" si="32"/>
        <v/>
      </c>
      <c r="I1045" s="176">
        <f t="shared" si="33"/>
        <v>0</v>
      </c>
    </row>
    <row r="1046" spans="2:9">
      <c r="B1046" s="131"/>
      <c r="C1046" s="125"/>
      <c r="D1046" s="125"/>
      <c r="E1046" s="125"/>
      <c r="F1046" s="125"/>
      <c r="G1046" s="176"/>
      <c r="H1046" s="125" t="str">
        <f t="shared" si="32"/>
        <v/>
      </c>
      <c r="I1046" s="176">
        <f t="shared" si="33"/>
        <v>0</v>
      </c>
    </row>
    <row r="1047" spans="2:9">
      <c r="B1047" s="131"/>
      <c r="C1047" s="125"/>
      <c r="D1047" s="125"/>
      <c r="E1047" s="125"/>
      <c r="F1047" s="125"/>
      <c r="G1047" s="176"/>
      <c r="H1047" s="125" t="str">
        <f t="shared" si="32"/>
        <v/>
      </c>
      <c r="I1047" s="176">
        <f t="shared" si="33"/>
        <v>0</v>
      </c>
    </row>
    <row r="1048" spans="2:9">
      <c r="B1048" s="131"/>
      <c r="C1048" s="125"/>
      <c r="D1048" s="125"/>
      <c r="E1048" s="125"/>
      <c r="F1048" s="125"/>
      <c r="G1048" s="176"/>
      <c r="H1048" s="125" t="str">
        <f t="shared" si="32"/>
        <v/>
      </c>
      <c r="I1048" s="176">
        <f t="shared" si="33"/>
        <v>0</v>
      </c>
    </row>
    <row r="1049" spans="2:9">
      <c r="B1049" s="131"/>
      <c r="C1049" s="125"/>
      <c r="D1049" s="125"/>
      <c r="E1049" s="125"/>
      <c r="F1049" s="125"/>
      <c r="G1049" s="176"/>
      <c r="H1049" s="125" t="str">
        <f t="shared" si="32"/>
        <v/>
      </c>
      <c r="I1049" s="176">
        <f t="shared" si="33"/>
        <v>0</v>
      </c>
    </row>
    <row r="1050" spans="2:9">
      <c r="B1050" s="131"/>
      <c r="C1050" s="125"/>
      <c r="D1050" s="125"/>
      <c r="E1050" s="125"/>
      <c r="F1050" s="125"/>
      <c r="G1050" s="176"/>
      <c r="H1050" s="125" t="str">
        <f t="shared" si="32"/>
        <v/>
      </c>
      <c r="I1050" s="176">
        <f t="shared" si="33"/>
        <v>0</v>
      </c>
    </row>
    <row r="1051" spans="2:9">
      <c r="B1051" s="131"/>
      <c r="C1051" s="125"/>
      <c r="D1051" s="125"/>
      <c r="E1051" s="125"/>
      <c r="F1051" s="125"/>
      <c r="G1051" s="176"/>
      <c r="H1051" s="125" t="str">
        <f t="shared" si="32"/>
        <v/>
      </c>
      <c r="I1051" s="176">
        <f t="shared" si="33"/>
        <v>0</v>
      </c>
    </row>
    <row r="1052" spans="2:9">
      <c r="B1052" s="131"/>
      <c r="C1052" s="125"/>
      <c r="D1052" s="125"/>
      <c r="E1052" s="125"/>
      <c r="F1052" s="125"/>
      <c r="G1052" s="176"/>
      <c r="H1052" s="125" t="str">
        <f t="shared" si="32"/>
        <v/>
      </c>
      <c r="I1052" s="176">
        <f t="shared" si="33"/>
        <v>0</v>
      </c>
    </row>
    <row r="1053" spans="2:9">
      <c r="B1053" s="131"/>
      <c r="C1053" s="125"/>
      <c r="D1053" s="125"/>
      <c r="E1053" s="125"/>
      <c r="F1053" s="125"/>
      <c r="G1053" s="176"/>
      <c r="H1053" s="125" t="str">
        <f t="shared" si="32"/>
        <v/>
      </c>
      <c r="I1053" s="176">
        <f t="shared" si="33"/>
        <v>0</v>
      </c>
    </row>
    <row r="1054" spans="2:9">
      <c r="B1054" s="131"/>
      <c r="C1054" s="125"/>
      <c r="D1054" s="125"/>
      <c r="E1054" s="125"/>
      <c r="F1054" s="125"/>
      <c r="G1054" s="176"/>
      <c r="H1054" s="125" t="str">
        <f t="shared" si="32"/>
        <v/>
      </c>
      <c r="I1054" s="176">
        <f t="shared" si="33"/>
        <v>0</v>
      </c>
    </row>
    <row r="1055" spans="2:9">
      <c r="B1055" s="131"/>
      <c r="C1055" s="125"/>
      <c r="D1055" s="125"/>
      <c r="E1055" s="125"/>
      <c r="F1055" s="125"/>
      <c r="G1055" s="176"/>
      <c r="H1055" s="125" t="str">
        <f t="shared" si="32"/>
        <v/>
      </c>
      <c r="I1055" s="176">
        <f t="shared" si="33"/>
        <v>0</v>
      </c>
    </row>
    <row r="1056" spans="2:9">
      <c r="B1056" s="131"/>
      <c r="C1056" s="125"/>
      <c r="D1056" s="125"/>
      <c r="E1056" s="125"/>
      <c r="F1056" s="125"/>
      <c r="G1056" s="176"/>
      <c r="H1056" s="125" t="str">
        <f t="shared" si="32"/>
        <v/>
      </c>
      <c r="I1056" s="176">
        <f t="shared" si="33"/>
        <v>0</v>
      </c>
    </row>
    <row r="1057" spans="2:9">
      <c r="B1057" s="131"/>
      <c r="C1057" s="125"/>
      <c r="D1057" s="125"/>
      <c r="E1057" s="125"/>
      <c r="F1057" s="125"/>
      <c r="G1057" s="176"/>
      <c r="H1057" s="125" t="str">
        <f t="shared" si="32"/>
        <v/>
      </c>
      <c r="I1057" s="176">
        <f t="shared" si="33"/>
        <v>0</v>
      </c>
    </row>
    <row r="1058" spans="2:9">
      <c r="B1058" s="131"/>
      <c r="C1058" s="125"/>
      <c r="D1058" s="125"/>
      <c r="E1058" s="125"/>
      <c r="F1058" s="125"/>
      <c r="G1058" s="176"/>
      <c r="H1058" s="125" t="str">
        <f t="shared" si="32"/>
        <v/>
      </c>
      <c r="I1058" s="176">
        <f t="shared" si="33"/>
        <v>0</v>
      </c>
    </row>
    <row r="1059" spans="2:9">
      <c r="B1059" s="131"/>
      <c r="C1059" s="125"/>
      <c r="D1059" s="125"/>
      <c r="E1059" s="125"/>
      <c r="F1059" s="125"/>
      <c r="G1059" s="176"/>
      <c r="H1059" s="125" t="str">
        <f t="shared" si="32"/>
        <v/>
      </c>
      <c r="I1059" s="176">
        <f t="shared" si="33"/>
        <v>0</v>
      </c>
    </row>
    <row r="1060" spans="2:9">
      <c r="B1060" s="131"/>
      <c r="C1060" s="125"/>
      <c r="D1060" s="125"/>
      <c r="E1060" s="125"/>
      <c r="F1060" s="125"/>
      <c r="G1060" s="176"/>
      <c r="H1060" s="125" t="str">
        <f t="shared" si="32"/>
        <v/>
      </c>
      <c r="I1060" s="176">
        <f t="shared" si="33"/>
        <v>0</v>
      </c>
    </row>
    <row r="1061" spans="2:9">
      <c r="B1061" s="131"/>
      <c r="C1061" s="125"/>
      <c r="D1061" s="125"/>
      <c r="E1061" s="125"/>
      <c r="F1061" s="125"/>
      <c r="G1061" s="176"/>
      <c r="H1061" s="125" t="str">
        <f t="shared" si="32"/>
        <v/>
      </c>
      <c r="I1061" s="176">
        <f t="shared" si="33"/>
        <v>0</v>
      </c>
    </row>
    <row r="1062" spans="2:9">
      <c r="B1062" s="131"/>
      <c r="C1062" s="125"/>
      <c r="D1062" s="125"/>
      <c r="E1062" s="125"/>
      <c r="F1062" s="125"/>
      <c r="G1062" s="176"/>
      <c r="H1062" s="125" t="str">
        <f t="shared" si="32"/>
        <v/>
      </c>
      <c r="I1062" s="176">
        <f t="shared" si="33"/>
        <v>0</v>
      </c>
    </row>
    <row r="1063" spans="2:9">
      <c r="B1063" s="131"/>
      <c r="C1063" s="125"/>
      <c r="D1063" s="125"/>
      <c r="E1063" s="125"/>
      <c r="F1063" s="125"/>
      <c r="G1063" s="176"/>
      <c r="H1063" s="125" t="str">
        <f t="shared" si="32"/>
        <v/>
      </c>
      <c r="I1063" s="176">
        <f t="shared" si="33"/>
        <v>0</v>
      </c>
    </row>
    <row r="1064" spans="2:9">
      <c r="B1064" s="131"/>
      <c r="C1064" s="125"/>
      <c r="D1064" s="125"/>
      <c r="E1064" s="125"/>
      <c r="F1064" s="125"/>
      <c r="G1064" s="176"/>
      <c r="H1064" s="125" t="str">
        <f t="shared" si="32"/>
        <v/>
      </c>
      <c r="I1064" s="176">
        <f t="shared" si="33"/>
        <v>0</v>
      </c>
    </row>
    <row r="1065" spans="2:9">
      <c r="B1065" s="131"/>
      <c r="C1065" s="125"/>
      <c r="D1065" s="125"/>
      <c r="E1065" s="125"/>
      <c r="F1065" s="125"/>
      <c r="G1065" s="176"/>
      <c r="H1065" s="125" t="str">
        <f t="shared" si="32"/>
        <v/>
      </c>
      <c r="I1065" s="176">
        <f t="shared" si="33"/>
        <v>0</v>
      </c>
    </row>
    <row r="1066" spans="2:9">
      <c r="B1066" s="131"/>
      <c r="C1066" s="125"/>
      <c r="D1066" s="125"/>
      <c r="E1066" s="125"/>
      <c r="F1066" s="125"/>
      <c r="G1066" s="176"/>
      <c r="H1066" s="125" t="str">
        <f t="shared" si="32"/>
        <v/>
      </c>
      <c r="I1066" s="176">
        <f t="shared" si="33"/>
        <v>0</v>
      </c>
    </row>
    <row r="1067" spans="2:9">
      <c r="B1067" s="131"/>
      <c r="C1067" s="125"/>
      <c r="D1067" s="125"/>
      <c r="E1067" s="125"/>
      <c r="F1067" s="125"/>
      <c r="G1067" s="176"/>
      <c r="H1067" s="125" t="str">
        <f t="shared" si="32"/>
        <v/>
      </c>
      <c r="I1067" s="176">
        <f t="shared" si="33"/>
        <v>0</v>
      </c>
    </row>
    <row r="1068" spans="2:9">
      <c r="B1068" s="131"/>
      <c r="C1068" s="125"/>
      <c r="D1068" s="125"/>
      <c r="E1068" s="125"/>
      <c r="F1068" s="125"/>
      <c r="G1068" s="176"/>
      <c r="H1068" s="125" t="str">
        <f t="shared" si="32"/>
        <v/>
      </c>
      <c r="I1068" s="176">
        <f t="shared" si="33"/>
        <v>0</v>
      </c>
    </row>
    <row r="1069" spans="2:9">
      <c r="B1069" s="131"/>
      <c r="C1069" s="125"/>
      <c r="D1069" s="125"/>
      <c r="E1069" s="125"/>
      <c r="F1069" s="125"/>
      <c r="G1069" s="176"/>
      <c r="H1069" s="125" t="str">
        <f t="shared" si="32"/>
        <v/>
      </c>
      <c r="I1069" s="176">
        <f t="shared" si="33"/>
        <v>0</v>
      </c>
    </row>
    <row r="1070" spans="2:9">
      <c r="B1070" s="131"/>
      <c r="C1070" s="125"/>
      <c r="D1070" s="125"/>
      <c r="E1070" s="125"/>
      <c r="F1070" s="125"/>
      <c r="G1070" s="176"/>
      <c r="H1070" s="125" t="str">
        <f t="shared" si="32"/>
        <v/>
      </c>
      <c r="I1070" s="176">
        <f t="shared" si="33"/>
        <v>0</v>
      </c>
    </row>
    <row r="1071" spans="2:9">
      <c r="B1071" s="131"/>
      <c r="C1071" s="125"/>
      <c r="D1071" s="125"/>
      <c r="E1071" s="125"/>
      <c r="F1071" s="125"/>
      <c r="G1071" s="176"/>
      <c r="H1071" s="125" t="str">
        <f t="shared" si="32"/>
        <v/>
      </c>
      <c r="I1071" s="176">
        <f t="shared" si="33"/>
        <v>0</v>
      </c>
    </row>
    <row r="1072" spans="2:9">
      <c r="B1072" s="131"/>
      <c r="C1072" s="125"/>
      <c r="D1072" s="125"/>
      <c r="E1072" s="125"/>
      <c r="F1072" s="125"/>
      <c r="G1072" s="176"/>
      <c r="H1072" s="125" t="str">
        <f t="shared" si="32"/>
        <v/>
      </c>
      <c r="I1072" s="176">
        <f t="shared" si="33"/>
        <v>0</v>
      </c>
    </row>
    <row r="1073" spans="2:9">
      <c r="B1073" s="131"/>
      <c r="C1073" s="125"/>
      <c r="D1073" s="125"/>
      <c r="E1073" s="125"/>
      <c r="F1073" s="125"/>
      <c r="G1073" s="176"/>
      <c r="H1073" s="125" t="str">
        <f t="shared" si="32"/>
        <v/>
      </c>
      <c r="I1073" s="176">
        <f t="shared" si="33"/>
        <v>0</v>
      </c>
    </row>
    <row r="1074" spans="2:9">
      <c r="B1074" s="131"/>
      <c r="C1074" s="125"/>
      <c r="D1074" s="125"/>
      <c r="E1074" s="125"/>
      <c r="F1074" s="125"/>
      <c r="G1074" s="176"/>
      <c r="H1074" s="125" t="str">
        <f t="shared" si="32"/>
        <v/>
      </c>
      <c r="I1074" s="176">
        <f t="shared" si="33"/>
        <v>0</v>
      </c>
    </row>
    <row r="1075" spans="2:9">
      <c r="B1075" s="131"/>
      <c r="C1075" s="125"/>
      <c r="D1075" s="125"/>
      <c r="E1075" s="125"/>
      <c r="F1075" s="125"/>
      <c r="G1075" s="176"/>
      <c r="H1075" s="125" t="str">
        <f t="shared" si="32"/>
        <v/>
      </c>
      <c r="I1075" s="176">
        <f t="shared" si="33"/>
        <v>0</v>
      </c>
    </row>
    <row r="1076" spans="2:9">
      <c r="B1076" s="131"/>
      <c r="C1076" s="125"/>
      <c r="D1076" s="125"/>
      <c r="E1076" s="125"/>
      <c r="F1076" s="125"/>
      <c r="G1076" s="176"/>
      <c r="H1076" s="125" t="str">
        <f t="shared" si="32"/>
        <v/>
      </c>
      <c r="I1076" s="176">
        <f t="shared" si="33"/>
        <v>0</v>
      </c>
    </row>
    <row r="1077" spans="2:9">
      <c r="B1077" s="131"/>
      <c r="C1077" s="125"/>
      <c r="D1077" s="125"/>
      <c r="E1077" s="125"/>
      <c r="F1077" s="125"/>
      <c r="G1077" s="176"/>
      <c r="H1077" s="125" t="str">
        <f t="shared" si="32"/>
        <v/>
      </c>
      <c r="I1077" s="176">
        <f t="shared" si="33"/>
        <v>0</v>
      </c>
    </row>
    <row r="1078" spans="2:9">
      <c r="B1078" s="131"/>
      <c r="C1078" s="125"/>
      <c r="D1078" s="125"/>
      <c r="E1078" s="125"/>
      <c r="F1078" s="125"/>
      <c r="G1078" s="176"/>
      <c r="H1078" s="125" t="str">
        <f t="shared" si="32"/>
        <v/>
      </c>
      <c r="I1078" s="176">
        <f t="shared" si="33"/>
        <v>0</v>
      </c>
    </row>
    <row r="1079" spans="2:9">
      <c r="B1079" s="131"/>
      <c r="C1079" s="125"/>
      <c r="D1079" s="125"/>
      <c r="E1079" s="125"/>
      <c r="F1079" s="125"/>
      <c r="G1079" s="176"/>
      <c r="H1079" s="125" t="str">
        <f t="shared" si="32"/>
        <v/>
      </c>
      <c r="I1079" s="176">
        <f t="shared" si="33"/>
        <v>0</v>
      </c>
    </row>
    <row r="1080" spans="2:9">
      <c r="B1080" s="131"/>
      <c r="C1080" s="125"/>
      <c r="D1080" s="125"/>
      <c r="E1080" s="125"/>
      <c r="F1080" s="125"/>
      <c r="G1080" s="176"/>
      <c r="H1080" s="125" t="str">
        <f t="shared" si="32"/>
        <v/>
      </c>
      <c r="I1080" s="176">
        <f t="shared" si="33"/>
        <v>0</v>
      </c>
    </row>
    <row r="1081" spans="2:9">
      <c r="B1081" s="131"/>
      <c r="C1081" s="125"/>
      <c r="D1081" s="125"/>
      <c r="E1081" s="125"/>
      <c r="F1081" s="125"/>
      <c r="G1081" s="176"/>
      <c r="H1081" s="125" t="str">
        <f t="shared" si="32"/>
        <v/>
      </c>
      <c r="I1081" s="176">
        <f t="shared" si="33"/>
        <v>0</v>
      </c>
    </row>
    <row r="1082" spans="2:9">
      <c r="B1082" s="131"/>
      <c r="C1082" s="125"/>
      <c r="D1082" s="125"/>
      <c r="E1082" s="125"/>
      <c r="F1082" s="125"/>
      <c r="G1082" s="176"/>
      <c r="H1082" s="125" t="str">
        <f t="shared" si="32"/>
        <v/>
      </c>
      <c r="I1082" s="176">
        <f t="shared" si="33"/>
        <v>0</v>
      </c>
    </row>
    <row r="1083" spans="2:9">
      <c r="B1083" s="131"/>
      <c r="C1083" s="125"/>
      <c r="D1083" s="125"/>
      <c r="E1083" s="125"/>
      <c r="F1083" s="125"/>
      <c r="G1083" s="176"/>
      <c r="H1083" s="125" t="str">
        <f t="shared" si="32"/>
        <v/>
      </c>
      <c r="I1083" s="176">
        <f t="shared" si="33"/>
        <v>0</v>
      </c>
    </row>
    <row r="1084" spans="2:9">
      <c r="B1084" s="131"/>
      <c r="C1084" s="125"/>
      <c r="D1084" s="125"/>
      <c r="E1084" s="125"/>
      <c r="F1084" s="125"/>
      <c r="G1084" s="176"/>
      <c r="H1084" s="125" t="str">
        <f t="shared" si="32"/>
        <v/>
      </c>
      <c r="I1084" s="176">
        <f t="shared" si="33"/>
        <v>0</v>
      </c>
    </row>
    <row r="1085" spans="2:9">
      <c r="B1085" s="131"/>
      <c r="C1085" s="125"/>
      <c r="D1085" s="125"/>
      <c r="E1085" s="125"/>
      <c r="F1085" s="125"/>
      <c r="G1085" s="176"/>
      <c r="H1085" s="125" t="str">
        <f t="shared" si="32"/>
        <v/>
      </c>
      <c r="I1085" s="176">
        <f t="shared" si="33"/>
        <v>0</v>
      </c>
    </row>
    <row r="1086" spans="2:9">
      <c r="B1086" s="131"/>
      <c r="C1086" s="125"/>
      <c r="D1086" s="125"/>
      <c r="E1086" s="125"/>
      <c r="F1086" s="125"/>
      <c r="G1086" s="176"/>
      <c r="H1086" s="125" t="str">
        <f t="shared" si="32"/>
        <v/>
      </c>
      <c r="I1086" s="176">
        <f t="shared" si="33"/>
        <v>0</v>
      </c>
    </row>
    <row r="1087" spans="2:9">
      <c r="B1087" s="131"/>
      <c r="C1087" s="125"/>
      <c r="D1087" s="125"/>
      <c r="E1087" s="125"/>
      <c r="F1087" s="125"/>
      <c r="G1087" s="176"/>
      <c r="H1087" s="125" t="str">
        <f t="shared" si="32"/>
        <v/>
      </c>
      <c r="I1087" s="176">
        <f t="shared" si="33"/>
        <v>0</v>
      </c>
    </row>
    <row r="1088" spans="2:9">
      <c r="B1088" s="131"/>
      <c r="C1088" s="125"/>
      <c r="D1088" s="125"/>
      <c r="E1088" s="125"/>
      <c r="F1088" s="125"/>
      <c r="G1088" s="176"/>
      <c r="H1088" s="125" t="str">
        <f t="shared" si="32"/>
        <v/>
      </c>
      <c r="I1088" s="176">
        <f t="shared" si="33"/>
        <v>0</v>
      </c>
    </row>
    <row r="1089" spans="2:9">
      <c r="B1089" s="131"/>
      <c r="C1089" s="125"/>
      <c r="D1089" s="125"/>
      <c r="E1089" s="125"/>
      <c r="F1089" s="125"/>
      <c r="G1089" s="176"/>
      <c r="H1089" s="125" t="str">
        <f t="shared" si="32"/>
        <v/>
      </c>
      <c r="I1089" s="176">
        <f t="shared" si="33"/>
        <v>0</v>
      </c>
    </row>
    <row r="1090" spans="2:9">
      <c r="B1090" s="131"/>
      <c r="C1090" s="125"/>
      <c r="D1090" s="125"/>
      <c r="E1090" s="125"/>
      <c r="F1090" s="125"/>
      <c r="G1090" s="176"/>
      <c r="H1090" s="125" t="str">
        <f t="shared" si="32"/>
        <v/>
      </c>
      <c r="I1090" s="176">
        <f t="shared" si="33"/>
        <v>0</v>
      </c>
    </row>
    <row r="1091" spans="2:9">
      <c r="B1091" s="131"/>
      <c r="C1091" s="125"/>
      <c r="D1091" s="125"/>
      <c r="E1091" s="125"/>
      <c r="F1091" s="125"/>
      <c r="G1091" s="176"/>
      <c r="H1091" s="125" t="str">
        <f t="shared" si="32"/>
        <v/>
      </c>
      <c r="I1091" s="176">
        <f t="shared" si="33"/>
        <v>0</v>
      </c>
    </row>
    <row r="1092" spans="2:9">
      <c r="B1092" s="131"/>
      <c r="C1092" s="125"/>
      <c r="D1092" s="125"/>
      <c r="E1092" s="125"/>
      <c r="F1092" s="125"/>
      <c r="G1092" s="176"/>
      <c r="H1092" s="125" t="str">
        <f t="shared" si="32"/>
        <v/>
      </c>
      <c r="I1092" s="176">
        <f t="shared" si="33"/>
        <v>0</v>
      </c>
    </row>
    <row r="1093" spans="2:9">
      <c r="B1093" s="131"/>
      <c r="C1093" s="125"/>
      <c r="D1093" s="125"/>
      <c r="E1093" s="125"/>
      <c r="F1093" s="125"/>
      <c r="G1093" s="176"/>
      <c r="H1093" s="125" t="str">
        <f t="shared" si="32"/>
        <v/>
      </c>
      <c r="I1093" s="176">
        <f t="shared" si="33"/>
        <v>0</v>
      </c>
    </row>
    <row r="1094" spans="2:9">
      <c r="B1094" s="131"/>
      <c r="C1094" s="125"/>
      <c r="D1094" s="125"/>
      <c r="E1094" s="125"/>
      <c r="F1094" s="125"/>
      <c r="G1094" s="176"/>
      <c r="H1094" s="125" t="str">
        <f t="shared" si="32"/>
        <v/>
      </c>
      <c r="I1094" s="176">
        <f t="shared" si="33"/>
        <v>0</v>
      </c>
    </row>
    <row r="1095" spans="2:9">
      <c r="B1095" s="131"/>
      <c r="C1095" s="125"/>
      <c r="D1095" s="125"/>
      <c r="E1095" s="125"/>
      <c r="F1095" s="125"/>
      <c r="G1095" s="176"/>
      <c r="H1095" s="125" t="str">
        <f t="shared" ref="H1095:H1158" si="34">IF(ISBLANK(C1095),"",IF(C1095&lt;F1095,D1095-E1095,E1095-D1095))</f>
        <v/>
      </c>
      <c r="I1095" s="176">
        <f t="shared" ref="I1095:I1158" si="35">IF(ISERR(H1095),1,0)</f>
        <v>0</v>
      </c>
    </row>
    <row r="1096" spans="2:9">
      <c r="B1096" s="131"/>
      <c r="C1096" s="125"/>
      <c r="D1096" s="125"/>
      <c r="E1096" s="125"/>
      <c r="F1096" s="125"/>
      <c r="G1096" s="176"/>
      <c r="H1096" s="125" t="str">
        <f t="shared" si="34"/>
        <v/>
      </c>
      <c r="I1096" s="176">
        <f t="shared" si="35"/>
        <v>0</v>
      </c>
    </row>
    <row r="1097" spans="2:9">
      <c r="B1097" s="131"/>
      <c r="C1097" s="125"/>
      <c r="D1097" s="125"/>
      <c r="E1097" s="125"/>
      <c r="F1097" s="125"/>
      <c r="G1097" s="176"/>
      <c r="H1097" s="125" t="str">
        <f t="shared" si="34"/>
        <v/>
      </c>
      <c r="I1097" s="176">
        <f t="shared" si="35"/>
        <v>0</v>
      </c>
    </row>
    <row r="1098" spans="2:9">
      <c r="B1098" s="131"/>
      <c r="C1098" s="125"/>
      <c r="D1098" s="125"/>
      <c r="E1098" s="125"/>
      <c r="F1098" s="125"/>
      <c r="G1098" s="176"/>
      <c r="H1098" s="125" t="str">
        <f t="shared" si="34"/>
        <v/>
      </c>
      <c r="I1098" s="176">
        <f t="shared" si="35"/>
        <v>0</v>
      </c>
    </row>
    <row r="1099" spans="2:9">
      <c r="B1099" s="131"/>
      <c r="C1099" s="125"/>
      <c r="D1099" s="125"/>
      <c r="E1099" s="125"/>
      <c r="F1099" s="125"/>
      <c r="G1099" s="176"/>
      <c r="H1099" s="125" t="str">
        <f t="shared" si="34"/>
        <v/>
      </c>
      <c r="I1099" s="176">
        <f t="shared" si="35"/>
        <v>0</v>
      </c>
    </row>
    <row r="1100" spans="2:9">
      <c r="B1100" s="131"/>
      <c r="C1100" s="125"/>
      <c r="D1100" s="125"/>
      <c r="E1100" s="125"/>
      <c r="F1100" s="125"/>
      <c r="G1100" s="176"/>
      <c r="H1100" s="125" t="str">
        <f t="shared" si="34"/>
        <v/>
      </c>
      <c r="I1100" s="176">
        <f t="shared" si="35"/>
        <v>0</v>
      </c>
    </row>
    <row r="1101" spans="2:9">
      <c r="B1101" s="131"/>
      <c r="C1101" s="125"/>
      <c r="D1101" s="125"/>
      <c r="E1101" s="125"/>
      <c r="F1101" s="125"/>
      <c r="G1101" s="176"/>
      <c r="H1101" s="125" t="str">
        <f t="shared" si="34"/>
        <v/>
      </c>
      <c r="I1101" s="176">
        <f t="shared" si="35"/>
        <v>0</v>
      </c>
    </row>
    <row r="1102" spans="2:9">
      <c r="B1102" s="131"/>
      <c r="C1102" s="125"/>
      <c r="D1102" s="125"/>
      <c r="E1102" s="125"/>
      <c r="F1102" s="125"/>
      <c r="G1102" s="176"/>
      <c r="H1102" s="125" t="str">
        <f t="shared" si="34"/>
        <v/>
      </c>
      <c r="I1102" s="176">
        <f t="shared" si="35"/>
        <v>0</v>
      </c>
    </row>
    <row r="1103" spans="2:9">
      <c r="B1103" s="131"/>
      <c r="C1103" s="125"/>
      <c r="D1103" s="125"/>
      <c r="E1103" s="125"/>
      <c r="F1103" s="125"/>
      <c r="G1103" s="176"/>
      <c r="H1103" s="125" t="str">
        <f t="shared" si="34"/>
        <v/>
      </c>
      <c r="I1103" s="176">
        <f t="shared" si="35"/>
        <v>0</v>
      </c>
    </row>
    <row r="1104" spans="2:9">
      <c r="B1104" s="131"/>
      <c r="C1104" s="125"/>
      <c r="D1104" s="125"/>
      <c r="E1104" s="125"/>
      <c r="F1104" s="125"/>
      <c r="G1104" s="176"/>
      <c r="H1104" s="125" t="str">
        <f t="shared" si="34"/>
        <v/>
      </c>
      <c r="I1104" s="176">
        <f t="shared" si="35"/>
        <v>0</v>
      </c>
    </row>
    <row r="1105" spans="2:9">
      <c r="B1105" s="131"/>
      <c r="C1105" s="125"/>
      <c r="D1105" s="125"/>
      <c r="E1105" s="125"/>
      <c r="F1105" s="125"/>
      <c r="G1105" s="176"/>
      <c r="H1105" s="125" t="str">
        <f t="shared" si="34"/>
        <v/>
      </c>
      <c r="I1105" s="176">
        <f t="shared" si="35"/>
        <v>0</v>
      </c>
    </row>
    <row r="1106" spans="2:9">
      <c r="B1106" s="131"/>
      <c r="C1106" s="125"/>
      <c r="D1106" s="125"/>
      <c r="E1106" s="125"/>
      <c r="F1106" s="125"/>
      <c r="G1106" s="176"/>
      <c r="H1106" s="125" t="str">
        <f t="shared" si="34"/>
        <v/>
      </c>
      <c r="I1106" s="176">
        <f t="shared" si="35"/>
        <v>0</v>
      </c>
    </row>
    <row r="1107" spans="2:9">
      <c r="B1107" s="131"/>
      <c r="C1107" s="125"/>
      <c r="D1107" s="125"/>
      <c r="E1107" s="125"/>
      <c r="F1107" s="125"/>
      <c r="G1107" s="176"/>
      <c r="H1107" s="125" t="str">
        <f t="shared" si="34"/>
        <v/>
      </c>
      <c r="I1107" s="176">
        <f t="shared" si="35"/>
        <v>0</v>
      </c>
    </row>
    <row r="1108" spans="2:9">
      <c r="B1108" s="131"/>
      <c r="C1108" s="125"/>
      <c r="D1108" s="125"/>
      <c r="E1108" s="125"/>
      <c r="F1108" s="125"/>
      <c r="G1108" s="176"/>
      <c r="H1108" s="125" t="str">
        <f t="shared" si="34"/>
        <v/>
      </c>
      <c r="I1108" s="176">
        <f t="shared" si="35"/>
        <v>0</v>
      </c>
    </row>
    <row r="1109" spans="2:9">
      <c r="B1109" s="131"/>
      <c r="C1109" s="125"/>
      <c r="D1109" s="125"/>
      <c r="E1109" s="125"/>
      <c r="F1109" s="125"/>
      <c r="G1109" s="176"/>
      <c r="H1109" s="125" t="str">
        <f t="shared" si="34"/>
        <v/>
      </c>
      <c r="I1109" s="176">
        <f t="shared" si="35"/>
        <v>0</v>
      </c>
    </row>
    <row r="1110" spans="2:9">
      <c r="B1110" s="131"/>
      <c r="C1110" s="125"/>
      <c r="D1110" s="125"/>
      <c r="E1110" s="125"/>
      <c r="F1110" s="125"/>
      <c r="G1110" s="176"/>
      <c r="H1110" s="125" t="str">
        <f t="shared" si="34"/>
        <v/>
      </c>
      <c r="I1110" s="176">
        <f t="shared" si="35"/>
        <v>0</v>
      </c>
    </row>
    <row r="1111" spans="2:9">
      <c r="B1111" s="131"/>
      <c r="C1111" s="125"/>
      <c r="D1111" s="125"/>
      <c r="E1111" s="125"/>
      <c r="F1111" s="125"/>
      <c r="G1111" s="176"/>
      <c r="H1111" s="125" t="str">
        <f t="shared" si="34"/>
        <v/>
      </c>
      <c r="I1111" s="176">
        <f t="shared" si="35"/>
        <v>0</v>
      </c>
    </row>
    <row r="1112" spans="2:9">
      <c r="B1112" s="131"/>
      <c r="C1112" s="125"/>
      <c r="D1112" s="125"/>
      <c r="E1112" s="125"/>
      <c r="F1112" s="125"/>
      <c r="G1112" s="176"/>
      <c r="H1112" s="125" t="str">
        <f t="shared" si="34"/>
        <v/>
      </c>
      <c r="I1112" s="176">
        <f t="shared" si="35"/>
        <v>0</v>
      </c>
    </row>
    <row r="1113" spans="2:9">
      <c r="B1113" s="131"/>
      <c r="C1113" s="125"/>
      <c r="D1113" s="125"/>
      <c r="E1113" s="125"/>
      <c r="F1113" s="125"/>
      <c r="G1113" s="176"/>
      <c r="H1113" s="125" t="str">
        <f t="shared" si="34"/>
        <v/>
      </c>
      <c r="I1113" s="176">
        <f t="shared" si="35"/>
        <v>0</v>
      </c>
    </row>
    <row r="1114" spans="2:9">
      <c r="B1114" s="131"/>
      <c r="C1114" s="125"/>
      <c r="D1114" s="125"/>
      <c r="E1114" s="125"/>
      <c r="F1114" s="125"/>
      <c r="G1114" s="176"/>
      <c r="H1114" s="125" t="str">
        <f t="shared" si="34"/>
        <v/>
      </c>
      <c r="I1114" s="176">
        <f t="shared" si="35"/>
        <v>0</v>
      </c>
    </row>
    <row r="1115" spans="2:9">
      <c r="B1115" s="131"/>
      <c r="C1115" s="125"/>
      <c r="D1115" s="125"/>
      <c r="E1115" s="125"/>
      <c r="F1115" s="125"/>
      <c r="G1115" s="176"/>
      <c r="H1115" s="125" t="str">
        <f t="shared" si="34"/>
        <v/>
      </c>
      <c r="I1115" s="176">
        <f t="shared" si="35"/>
        <v>0</v>
      </c>
    </row>
    <row r="1116" spans="2:9">
      <c r="B1116" s="131"/>
      <c r="C1116" s="125"/>
      <c r="D1116" s="125"/>
      <c r="E1116" s="125"/>
      <c r="F1116" s="125"/>
      <c r="G1116" s="176"/>
      <c r="H1116" s="125" t="str">
        <f t="shared" si="34"/>
        <v/>
      </c>
      <c r="I1116" s="176">
        <f t="shared" si="35"/>
        <v>0</v>
      </c>
    </row>
    <row r="1117" spans="2:9">
      <c r="B1117" s="131"/>
      <c r="C1117" s="125"/>
      <c r="D1117" s="125"/>
      <c r="E1117" s="125"/>
      <c r="F1117" s="125"/>
      <c r="G1117" s="176"/>
      <c r="H1117" s="125" t="str">
        <f t="shared" si="34"/>
        <v/>
      </c>
      <c r="I1117" s="176">
        <f t="shared" si="35"/>
        <v>0</v>
      </c>
    </row>
    <row r="1118" spans="2:9">
      <c r="B1118" s="131"/>
      <c r="C1118" s="125"/>
      <c r="D1118" s="125"/>
      <c r="E1118" s="125"/>
      <c r="F1118" s="125"/>
      <c r="G1118" s="176"/>
      <c r="H1118" s="125" t="str">
        <f t="shared" si="34"/>
        <v/>
      </c>
      <c r="I1118" s="176">
        <f t="shared" si="35"/>
        <v>0</v>
      </c>
    </row>
    <row r="1119" spans="2:9">
      <c r="B1119" s="131"/>
      <c r="C1119" s="125"/>
      <c r="D1119" s="125"/>
      <c r="E1119" s="125"/>
      <c r="F1119" s="125"/>
      <c r="G1119" s="176"/>
      <c r="H1119" s="125" t="str">
        <f t="shared" si="34"/>
        <v/>
      </c>
      <c r="I1119" s="176">
        <f t="shared" si="35"/>
        <v>0</v>
      </c>
    </row>
    <row r="1120" spans="2:9">
      <c r="B1120" s="131"/>
      <c r="C1120" s="125"/>
      <c r="D1120" s="125"/>
      <c r="E1120" s="125"/>
      <c r="F1120" s="125"/>
      <c r="G1120" s="176"/>
      <c r="H1120" s="125" t="str">
        <f t="shared" si="34"/>
        <v/>
      </c>
      <c r="I1120" s="176">
        <f t="shared" si="35"/>
        <v>0</v>
      </c>
    </row>
    <row r="1121" spans="2:9">
      <c r="B1121" s="131"/>
      <c r="C1121" s="125"/>
      <c r="D1121" s="125"/>
      <c r="E1121" s="125"/>
      <c r="F1121" s="125"/>
      <c r="G1121" s="176"/>
      <c r="H1121" s="125" t="str">
        <f t="shared" si="34"/>
        <v/>
      </c>
      <c r="I1121" s="176">
        <f t="shared" si="35"/>
        <v>0</v>
      </c>
    </row>
    <row r="1122" spans="2:9">
      <c r="B1122" s="131"/>
      <c r="C1122" s="125"/>
      <c r="D1122" s="125"/>
      <c r="E1122" s="125"/>
      <c r="F1122" s="125"/>
      <c r="G1122" s="176"/>
      <c r="H1122" s="125" t="str">
        <f t="shared" si="34"/>
        <v/>
      </c>
      <c r="I1122" s="176">
        <f t="shared" si="35"/>
        <v>0</v>
      </c>
    </row>
    <row r="1123" spans="2:9">
      <c r="B1123" s="131"/>
      <c r="C1123" s="125"/>
      <c r="D1123" s="125"/>
      <c r="E1123" s="125"/>
      <c r="F1123" s="125"/>
      <c r="G1123" s="176"/>
      <c r="H1123" s="125" t="str">
        <f t="shared" si="34"/>
        <v/>
      </c>
      <c r="I1123" s="176">
        <f t="shared" si="35"/>
        <v>0</v>
      </c>
    </row>
    <row r="1124" spans="2:9">
      <c r="B1124" s="131"/>
      <c r="C1124" s="125"/>
      <c r="D1124" s="125"/>
      <c r="E1124" s="125"/>
      <c r="F1124" s="125"/>
      <c r="G1124" s="176"/>
      <c r="H1124" s="125" t="str">
        <f t="shared" si="34"/>
        <v/>
      </c>
      <c r="I1124" s="176">
        <f t="shared" si="35"/>
        <v>0</v>
      </c>
    </row>
    <row r="1125" spans="2:9">
      <c r="B1125" s="131"/>
      <c r="C1125" s="125"/>
      <c r="D1125" s="125"/>
      <c r="E1125" s="125"/>
      <c r="F1125" s="125"/>
      <c r="G1125" s="176"/>
      <c r="H1125" s="125" t="str">
        <f t="shared" si="34"/>
        <v/>
      </c>
      <c r="I1125" s="176">
        <f t="shared" si="35"/>
        <v>0</v>
      </c>
    </row>
    <row r="1126" spans="2:9">
      <c r="B1126" s="131"/>
      <c r="C1126" s="125"/>
      <c r="D1126" s="125"/>
      <c r="E1126" s="125"/>
      <c r="F1126" s="125"/>
      <c r="G1126" s="176"/>
      <c r="H1126" s="125" t="str">
        <f t="shared" si="34"/>
        <v/>
      </c>
      <c r="I1126" s="176">
        <f t="shared" si="35"/>
        <v>0</v>
      </c>
    </row>
    <row r="1127" spans="2:9">
      <c r="B1127" s="131"/>
      <c r="C1127" s="125"/>
      <c r="D1127" s="125"/>
      <c r="E1127" s="125"/>
      <c r="F1127" s="125"/>
      <c r="G1127" s="176"/>
      <c r="H1127" s="125" t="str">
        <f t="shared" si="34"/>
        <v/>
      </c>
      <c r="I1127" s="176">
        <f t="shared" si="35"/>
        <v>0</v>
      </c>
    </row>
    <row r="1128" spans="2:9">
      <c r="B1128" s="131"/>
      <c r="C1128" s="125"/>
      <c r="D1128" s="125"/>
      <c r="E1128" s="125"/>
      <c r="F1128" s="125"/>
      <c r="G1128" s="176"/>
      <c r="H1128" s="125" t="str">
        <f t="shared" si="34"/>
        <v/>
      </c>
      <c r="I1128" s="176">
        <f t="shared" si="35"/>
        <v>0</v>
      </c>
    </row>
    <row r="1129" spans="2:9">
      <c r="B1129" s="131"/>
      <c r="C1129" s="125"/>
      <c r="D1129" s="125"/>
      <c r="E1129" s="125"/>
      <c r="F1129" s="125"/>
      <c r="G1129" s="176"/>
      <c r="H1129" s="125" t="str">
        <f t="shared" si="34"/>
        <v/>
      </c>
      <c r="I1129" s="176">
        <f t="shared" si="35"/>
        <v>0</v>
      </c>
    </row>
    <row r="1130" spans="2:9">
      <c r="B1130" s="131"/>
      <c r="C1130" s="125"/>
      <c r="D1130" s="125"/>
      <c r="E1130" s="125"/>
      <c r="F1130" s="125"/>
      <c r="G1130" s="176"/>
      <c r="H1130" s="125" t="str">
        <f t="shared" si="34"/>
        <v/>
      </c>
      <c r="I1130" s="176">
        <f t="shared" si="35"/>
        <v>0</v>
      </c>
    </row>
    <row r="1131" spans="2:9">
      <c r="B1131" s="131"/>
      <c r="C1131" s="125"/>
      <c r="D1131" s="125"/>
      <c r="E1131" s="125"/>
      <c r="F1131" s="125"/>
      <c r="G1131" s="176"/>
      <c r="H1131" s="125" t="str">
        <f t="shared" si="34"/>
        <v/>
      </c>
      <c r="I1131" s="176">
        <f t="shared" si="35"/>
        <v>0</v>
      </c>
    </row>
    <row r="1132" spans="2:9">
      <c r="B1132" s="131"/>
      <c r="C1132" s="125"/>
      <c r="D1132" s="125"/>
      <c r="E1132" s="125"/>
      <c r="F1132" s="125"/>
      <c r="G1132" s="176"/>
      <c r="H1132" s="125" t="str">
        <f t="shared" si="34"/>
        <v/>
      </c>
      <c r="I1132" s="176">
        <f t="shared" si="35"/>
        <v>0</v>
      </c>
    </row>
    <row r="1133" spans="2:9">
      <c r="B1133" s="131"/>
      <c r="C1133" s="125"/>
      <c r="D1133" s="125"/>
      <c r="E1133" s="125"/>
      <c r="F1133" s="125"/>
      <c r="G1133" s="176"/>
      <c r="H1133" s="125" t="str">
        <f t="shared" si="34"/>
        <v/>
      </c>
      <c r="I1133" s="176">
        <f t="shared" si="35"/>
        <v>0</v>
      </c>
    </row>
    <row r="1134" spans="2:9">
      <c r="B1134" s="131"/>
      <c r="C1134" s="125"/>
      <c r="D1134" s="125"/>
      <c r="E1134" s="125"/>
      <c r="F1134" s="125"/>
      <c r="G1134" s="176"/>
      <c r="H1134" s="125" t="str">
        <f t="shared" si="34"/>
        <v/>
      </c>
      <c r="I1134" s="176">
        <f t="shared" si="35"/>
        <v>0</v>
      </c>
    </row>
    <row r="1135" spans="2:9">
      <c r="B1135" s="131"/>
      <c r="C1135" s="125"/>
      <c r="D1135" s="125"/>
      <c r="E1135" s="125"/>
      <c r="F1135" s="125"/>
      <c r="G1135" s="176"/>
      <c r="H1135" s="125" t="str">
        <f t="shared" si="34"/>
        <v/>
      </c>
      <c r="I1135" s="176">
        <f t="shared" si="35"/>
        <v>0</v>
      </c>
    </row>
    <row r="1136" spans="2:9">
      <c r="B1136" s="131"/>
      <c r="C1136" s="125"/>
      <c r="D1136" s="125"/>
      <c r="E1136" s="125"/>
      <c r="F1136" s="125"/>
      <c r="G1136" s="176"/>
      <c r="H1136" s="125" t="str">
        <f t="shared" si="34"/>
        <v/>
      </c>
      <c r="I1136" s="176">
        <f t="shared" si="35"/>
        <v>0</v>
      </c>
    </row>
    <row r="1137" spans="2:9">
      <c r="B1137" s="131"/>
      <c r="C1137" s="125"/>
      <c r="D1137" s="125"/>
      <c r="E1137" s="125"/>
      <c r="F1137" s="125"/>
      <c r="G1137" s="176"/>
      <c r="H1137" s="125" t="str">
        <f t="shared" si="34"/>
        <v/>
      </c>
      <c r="I1137" s="176">
        <f t="shared" si="35"/>
        <v>0</v>
      </c>
    </row>
    <row r="1138" spans="2:9">
      <c r="B1138" s="131"/>
      <c r="C1138" s="125"/>
      <c r="D1138" s="125"/>
      <c r="E1138" s="125"/>
      <c r="F1138" s="125"/>
      <c r="G1138" s="176"/>
      <c r="H1138" s="125" t="str">
        <f t="shared" si="34"/>
        <v/>
      </c>
      <c r="I1138" s="176">
        <f t="shared" si="35"/>
        <v>0</v>
      </c>
    </row>
    <row r="1139" spans="2:9">
      <c r="B1139" s="131"/>
      <c r="C1139" s="125"/>
      <c r="D1139" s="125"/>
      <c r="E1139" s="125"/>
      <c r="F1139" s="125"/>
      <c r="G1139" s="176"/>
      <c r="H1139" s="125" t="str">
        <f t="shared" si="34"/>
        <v/>
      </c>
      <c r="I1139" s="176">
        <f t="shared" si="35"/>
        <v>0</v>
      </c>
    </row>
    <row r="1140" spans="2:9">
      <c r="B1140" s="131"/>
      <c r="C1140" s="125"/>
      <c r="D1140" s="125"/>
      <c r="E1140" s="125"/>
      <c r="F1140" s="125"/>
      <c r="G1140" s="176"/>
      <c r="H1140" s="125" t="str">
        <f t="shared" si="34"/>
        <v/>
      </c>
      <c r="I1140" s="176">
        <f t="shared" si="35"/>
        <v>0</v>
      </c>
    </row>
    <row r="1141" spans="2:9">
      <c r="B1141" s="131"/>
      <c r="C1141" s="125"/>
      <c r="D1141" s="125"/>
      <c r="E1141" s="125"/>
      <c r="F1141" s="125"/>
      <c r="G1141" s="176"/>
      <c r="H1141" s="125" t="str">
        <f t="shared" si="34"/>
        <v/>
      </c>
      <c r="I1141" s="176">
        <f t="shared" si="35"/>
        <v>0</v>
      </c>
    </row>
    <row r="1142" spans="2:9">
      <c r="B1142" s="131"/>
      <c r="C1142" s="125"/>
      <c r="D1142" s="125"/>
      <c r="E1142" s="125"/>
      <c r="F1142" s="125"/>
      <c r="G1142" s="176"/>
      <c r="H1142" s="125" t="str">
        <f t="shared" si="34"/>
        <v/>
      </c>
      <c r="I1142" s="176">
        <f t="shared" si="35"/>
        <v>0</v>
      </c>
    </row>
    <row r="1143" spans="2:9">
      <c r="B1143" s="131"/>
      <c r="C1143" s="125"/>
      <c r="D1143" s="125"/>
      <c r="E1143" s="125"/>
      <c r="F1143" s="125"/>
      <c r="G1143" s="176"/>
      <c r="H1143" s="125" t="str">
        <f t="shared" si="34"/>
        <v/>
      </c>
      <c r="I1143" s="176">
        <f t="shared" si="35"/>
        <v>0</v>
      </c>
    </row>
    <row r="1144" spans="2:9">
      <c r="B1144" s="131"/>
      <c r="C1144" s="125"/>
      <c r="D1144" s="125"/>
      <c r="E1144" s="125"/>
      <c r="F1144" s="125"/>
      <c r="G1144" s="176"/>
      <c r="H1144" s="125" t="str">
        <f t="shared" si="34"/>
        <v/>
      </c>
      <c r="I1144" s="176">
        <f t="shared" si="35"/>
        <v>0</v>
      </c>
    </row>
    <row r="1145" spans="2:9">
      <c r="B1145" s="131"/>
      <c r="C1145" s="125"/>
      <c r="D1145" s="125"/>
      <c r="E1145" s="125"/>
      <c r="F1145" s="125"/>
      <c r="G1145" s="176"/>
      <c r="H1145" s="125" t="str">
        <f t="shared" si="34"/>
        <v/>
      </c>
      <c r="I1145" s="176">
        <f t="shared" si="35"/>
        <v>0</v>
      </c>
    </row>
    <row r="1146" spans="2:9">
      <c r="B1146" s="131"/>
      <c r="C1146" s="125"/>
      <c r="D1146" s="125"/>
      <c r="E1146" s="125"/>
      <c r="F1146" s="125"/>
      <c r="G1146" s="176"/>
      <c r="H1146" s="125" t="str">
        <f t="shared" si="34"/>
        <v/>
      </c>
      <c r="I1146" s="176">
        <f t="shared" si="35"/>
        <v>0</v>
      </c>
    </row>
    <row r="1147" spans="2:9">
      <c r="B1147" s="131"/>
      <c r="C1147" s="125"/>
      <c r="D1147" s="125"/>
      <c r="E1147" s="125"/>
      <c r="F1147" s="125"/>
      <c r="G1147" s="176"/>
      <c r="H1147" s="125" t="str">
        <f t="shared" si="34"/>
        <v/>
      </c>
      <c r="I1147" s="176">
        <f t="shared" si="35"/>
        <v>0</v>
      </c>
    </row>
    <row r="1148" spans="2:9">
      <c r="B1148" s="131"/>
      <c r="C1148" s="125"/>
      <c r="D1148" s="125"/>
      <c r="E1148" s="125"/>
      <c r="F1148" s="125"/>
      <c r="G1148" s="176"/>
      <c r="H1148" s="125" t="str">
        <f t="shared" si="34"/>
        <v/>
      </c>
      <c r="I1148" s="176">
        <f t="shared" si="35"/>
        <v>0</v>
      </c>
    </row>
    <row r="1149" spans="2:9">
      <c r="B1149" s="131"/>
      <c r="C1149" s="125"/>
      <c r="D1149" s="125"/>
      <c r="E1149" s="125"/>
      <c r="F1149" s="125"/>
      <c r="G1149" s="176"/>
      <c r="H1149" s="125" t="str">
        <f t="shared" si="34"/>
        <v/>
      </c>
      <c r="I1149" s="176">
        <f t="shared" si="35"/>
        <v>0</v>
      </c>
    </row>
    <row r="1150" spans="2:9">
      <c r="B1150" s="131"/>
      <c r="C1150" s="125"/>
      <c r="D1150" s="125"/>
      <c r="E1150" s="125"/>
      <c r="F1150" s="125"/>
      <c r="G1150" s="176"/>
      <c r="H1150" s="125" t="str">
        <f t="shared" si="34"/>
        <v/>
      </c>
      <c r="I1150" s="176">
        <f t="shared" si="35"/>
        <v>0</v>
      </c>
    </row>
    <row r="1151" spans="2:9">
      <c r="B1151" s="131"/>
      <c r="C1151" s="125"/>
      <c r="D1151" s="125"/>
      <c r="E1151" s="125"/>
      <c r="F1151" s="125"/>
      <c r="G1151" s="176"/>
      <c r="H1151" s="125" t="str">
        <f t="shared" si="34"/>
        <v/>
      </c>
      <c r="I1151" s="176">
        <f t="shared" si="35"/>
        <v>0</v>
      </c>
    </row>
    <row r="1152" spans="2:9">
      <c r="B1152" s="131"/>
      <c r="C1152" s="125"/>
      <c r="D1152" s="125"/>
      <c r="E1152" s="125"/>
      <c r="F1152" s="125"/>
      <c r="G1152" s="176"/>
      <c r="H1152" s="125" t="str">
        <f t="shared" si="34"/>
        <v/>
      </c>
      <c r="I1152" s="176">
        <f t="shared" si="35"/>
        <v>0</v>
      </c>
    </row>
    <row r="1153" spans="2:9">
      <c r="B1153" s="131"/>
      <c r="C1153" s="125"/>
      <c r="D1153" s="125"/>
      <c r="E1153" s="125"/>
      <c r="F1153" s="125"/>
      <c r="G1153" s="176"/>
      <c r="H1153" s="125" t="str">
        <f t="shared" si="34"/>
        <v/>
      </c>
      <c r="I1153" s="176">
        <f t="shared" si="35"/>
        <v>0</v>
      </c>
    </row>
    <row r="1154" spans="2:9">
      <c r="B1154" s="131"/>
      <c r="C1154" s="125"/>
      <c r="D1154" s="125"/>
      <c r="E1154" s="125"/>
      <c r="F1154" s="125"/>
      <c r="G1154" s="176"/>
      <c r="H1154" s="125" t="str">
        <f t="shared" si="34"/>
        <v/>
      </c>
      <c r="I1154" s="176">
        <f t="shared" si="35"/>
        <v>0</v>
      </c>
    </row>
    <row r="1155" spans="2:9">
      <c r="B1155" s="131"/>
      <c r="C1155" s="125"/>
      <c r="D1155" s="125"/>
      <c r="E1155" s="125"/>
      <c r="F1155" s="125"/>
      <c r="G1155" s="176"/>
      <c r="H1155" s="125" t="str">
        <f t="shared" si="34"/>
        <v/>
      </c>
      <c r="I1155" s="176">
        <f t="shared" si="35"/>
        <v>0</v>
      </c>
    </row>
    <row r="1156" spans="2:9">
      <c r="B1156" s="131"/>
      <c r="C1156" s="125"/>
      <c r="D1156" s="125"/>
      <c r="E1156" s="125"/>
      <c r="F1156" s="125"/>
      <c r="G1156" s="176"/>
      <c r="H1156" s="125" t="str">
        <f t="shared" si="34"/>
        <v/>
      </c>
      <c r="I1156" s="176">
        <f t="shared" si="35"/>
        <v>0</v>
      </c>
    </row>
    <row r="1157" spans="2:9">
      <c r="B1157" s="131"/>
      <c r="C1157" s="125"/>
      <c r="D1157" s="125"/>
      <c r="E1157" s="125"/>
      <c r="F1157" s="125"/>
      <c r="G1157" s="176"/>
      <c r="H1157" s="125" t="str">
        <f t="shared" si="34"/>
        <v/>
      </c>
      <c r="I1157" s="176">
        <f t="shared" si="35"/>
        <v>0</v>
      </c>
    </row>
    <row r="1158" spans="2:9">
      <c r="B1158" s="131"/>
      <c r="C1158" s="125"/>
      <c r="D1158" s="125"/>
      <c r="E1158" s="125"/>
      <c r="F1158" s="125"/>
      <c r="G1158" s="176"/>
      <c r="H1158" s="125" t="str">
        <f t="shared" si="34"/>
        <v/>
      </c>
      <c r="I1158" s="176">
        <f t="shared" si="35"/>
        <v>0</v>
      </c>
    </row>
    <row r="1159" spans="2:9">
      <c r="B1159" s="131"/>
      <c r="C1159" s="125"/>
      <c r="D1159" s="125"/>
      <c r="E1159" s="125"/>
      <c r="F1159" s="125"/>
      <c r="G1159" s="176"/>
      <c r="H1159" s="125" t="str">
        <f t="shared" ref="H1159:H1222" si="36">IF(ISBLANK(C1159),"",IF(C1159&lt;F1159,D1159-E1159,E1159-D1159))</f>
        <v/>
      </c>
      <c r="I1159" s="176">
        <f t="shared" ref="I1159:I1222" si="37">IF(ISERR(H1159),1,0)</f>
        <v>0</v>
      </c>
    </row>
    <row r="1160" spans="2:9">
      <c r="B1160" s="131"/>
      <c r="C1160" s="125"/>
      <c r="D1160" s="125"/>
      <c r="E1160" s="125"/>
      <c r="F1160" s="125"/>
      <c r="G1160" s="176"/>
      <c r="H1160" s="125" t="str">
        <f t="shared" si="36"/>
        <v/>
      </c>
      <c r="I1160" s="176">
        <f t="shared" si="37"/>
        <v>0</v>
      </c>
    </row>
    <row r="1161" spans="2:9">
      <c r="B1161" s="131"/>
      <c r="C1161" s="125"/>
      <c r="D1161" s="125"/>
      <c r="E1161" s="125"/>
      <c r="F1161" s="125"/>
      <c r="G1161" s="176"/>
      <c r="H1161" s="125" t="str">
        <f t="shared" si="36"/>
        <v/>
      </c>
      <c r="I1161" s="176">
        <f t="shared" si="37"/>
        <v>0</v>
      </c>
    </row>
    <row r="1162" spans="2:9">
      <c r="B1162" s="131"/>
      <c r="C1162" s="125"/>
      <c r="D1162" s="125"/>
      <c r="E1162" s="125"/>
      <c r="F1162" s="125"/>
      <c r="G1162" s="176"/>
      <c r="H1162" s="125" t="str">
        <f t="shared" si="36"/>
        <v/>
      </c>
      <c r="I1162" s="176">
        <f t="shared" si="37"/>
        <v>0</v>
      </c>
    </row>
    <row r="1163" spans="2:9">
      <c r="B1163" s="131"/>
      <c r="C1163" s="125"/>
      <c r="D1163" s="125"/>
      <c r="E1163" s="125"/>
      <c r="F1163" s="125"/>
      <c r="G1163" s="176"/>
      <c r="H1163" s="125" t="str">
        <f t="shared" si="36"/>
        <v/>
      </c>
      <c r="I1163" s="176">
        <f t="shared" si="37"/>
        <v>0</v>
      </c>
    </row>
    <row r="1164" spans="2:9">
      <c r="B1164" s="131"/>
      <c r="C1164" s="125"/>
      <c r="D1164" s="125"/>
      <c r="E1164" s="125"/>
      <c r="F1164" s="125"/>
      <c r="G1164" s="176"/>
      <c r="H1164" s="125" t="str">
        <f t="shared" si="36"/>
        <v/>
      </c>
      <c r="I1164" s="176">
        <f t="shared" si="37"/>
        <v>0</v>
      </c>
    </row>
    <row r="1165" spans="2:9">
      <c r="B1165" s="131"/>
      <c r="C1165" s="125"/>
      <c r="D1165" s="125"/>
      <c r="E1165" s="125"/>
      <c r="F1165" s="125"/>
      <c r="G1165" s="176"/>
      <c r="H1165" s="125" t="str">
        <f t="shared" si="36"/>
        <v/>
      </c>
      <c r="I1165" s="176">
        <f t="shared" si="37"/>
        <v>0</v>
      </c>
    </row>
    <row r="1166" spans="2:9">
      <c r="B1166" s="131"/>
      <c r="C1166" s="125"/>
      <c r="D1166" s="125"/>
      <c r="E1166" s="125"/>
      <c r="F1166" s="125"/>
      <c r="G1166" s="176"/>
      <c r="H1166" s="125" t="str">
        <f t="shared" si="36"/>
        <v/>
      </c>
      <c r="I1166" s="176">
        <f t="shared" si="37"/>
        <v>0</v>
      </c>
    </row>
    <row r="1167" spans="2:9">
      <c r="B1167" s="131"/>
      <c r="C1167" s="125"/>
      <c r="D1167" s="125"/>
      <c r="E1167" s="125"/>
      <c r="F1167" s="125"/>
      <c r="G1167" s="176"/>
      <c r="H1167" s="125" t="str">
        <f t="shared" si="36"/>
        <v/>
      </c>
      <c r="I1167" s="176">
        <f t="shared" si="37"/>
        <v>0</v>
      </c>
    </row>
    <row r="1168" spans="2:9">
      <c r="B1168" s="131"/>
      <c r="C1168" s="125"/>
      <c r="D1168" s="125"/>
      <c r="E1168" s="125"/>
      <c r="F1168" s="125"/>
      <c r="G1168" s="176"/>
      <c r="H1168" s="125" t="str">
        <f t="shared" si="36"/>
        <v/>
      </c>
      <c r="I1168" s="176">
        <f t="shared" si="37"/>
        <v>0</v>
      </c>
    </row>
    <row r="1169" spans="2:9">
      <c r="B1169" s="131"/>
      <c r="C1169" s="125"/>
      <c r="D1169" s="125"/>
      <c r="E1169" s="125"/>
      <c r="F1169" s="125"/>
      <c r="G1169" s="176"/>
      <c r="H1169" s="125" t="str">
        <f t="shared" si="36"/>
        <v/>
      </c>
      <c r="I1169" s="176">
        <f t="shared" si="37"/>
        <v>0</v>
      </c>
    </row>
    <row r="1170" spans="2:9">
      <c r="B1170" s="131"/>
      <c r="C1170" s="125"/>
      <c r="D1170" s="125"/>
      <c r="E1170" s="125"/>
      <c r="F1170" s="125"/>
      <c r="G1170" s="176"/>
      <c r="H1170" s="125" t="str">
        <f t="shared" si="36"/>
        <v/>
      </c>
      <c r="I1170" s="176">
        <f t="shared" si="37"/>
        <v>0</v>
      </c>
    </row>
    <row r="1171" spans="2:9">
      <c r="B1171" s="131"/>
      <c r="C1171" s="125"/>
      <c r="D1171" s="125"/>
      <c r="E1171" s="125"/>
      <c r="F1171" s="125"/>
      <c r="G1171" s="176"/>
      <c r="H1171" s="125" t="str">
        <f t="shared" si="36"/>
        <v/>
      </c>
      <c r="I1171" s="176">
        <f t="shared" si="37"/>
        <v>0</v>
      </c>
    </row>
    <row r="1172" spans="2:9">
      <c r="B1172" s="131"/>
      <c r="C1172" s="125"/>
      <c r="D1172" s="125"/>
      <c r="E1172" s="125"/>
      <c r="F1172" s="125"/>
      <c r="G1172" s="176"/>
      <c r="H1172" s="125" t="str">
        <f t="shared" si="36"/>
        <v/>
      </c>
      <c r="I1172" s="176">
        <f t="shared" si="37"/>
        <v>0</v>
      </c>
    </row>
    <row r="1173" spans="2:9">
      <c r="B1173" s="131"/>
      <c r="C1173" s="125"/>
      <c r="D1173" s="125"/>
      <c r="E1173" s="125"/>
      <c r="F1173" s="125"/>
      <c r="G1173" s="176"/>
      <c r="H1173" s="125" t="str">
        <f t="shared" si="36"/>
        <v/>
      </c>
      <c r="I1173" s="176">
        <f t="shared" si="37"/>
        <v>0</v>
      </c>
    </row>
    <row r="1174" spans="2:9">
      <c r="B1174" s="131"/>
      <c r="C1174" s="125"/>
      <c r="D1174" s="125"/>
      <c r="E1174" s="125"/>
      <c r="F1174" s="125"/>
      <c r="G1174" s="176"/>
      <c r="H1174" s="125" t="str">
        <f t="shared" si="36"/>
        <v/>
      </c>
      <c r="I1174" s="176">
        <f t="shared" si="37"/>
        <v>0</v>
      </c>
    </row>
    <row r="1175" spans="2:9">
      <c r="B1175" s="131"/>
      <c r="C1175" s="125"/>
      <c r="D1175" s="125"/>
      <c r="E1175" s="125"/>
      <c r="F1175" s="125"/>
      <c r="G1175" s="176"/>
      <c r="H1175" s="125" t="str">
        <f t="shared" si="36"/>
        <v/>
      </c>
      <c r="I1175" s="176">
        <f t="shared" si="37"/>
        <v>0</v>
      </c>
    </row>
    <row r="1176" spans="2:9">
      <c r="B1176" s="131"/>
      <c r="C1176" s="125"/>
      <c r="D1176" s="125"/>
      <c r="E1176" s="125"/>
      <c r="F1176" s="125"/>
      <c r="G1176" s="176"/>
      <c r="H1176" s="125" t="str">
        <f t="shared" si="36"/>
        <v/>
      </c>
      <c r="I1176" s="176">
        <f t="shared" si="37"/>
        <v>0</v>
      </c>
    </row>
    <row r="1177" spans="2:9">
      <c r="B1177" s="131"/>
      <c r="C1177" s="125"/>
      <c r="D1177" s="125"/>
      <c r="E1177" s="125"/>
      <c r="F1177" s="125"/>
      <c r="G1177" s="176"/>
      <c r="H1177" s="125" t="str">
        <f t="shared" si="36"/>
        <v/>
      </c>
      <c r="I1177" s="176">
        <f t="shared" si="37"/>
        <v>0</v>
      </c>
    </row>
    <row r="1178" spans="2:9">
      <c r="B1178" s="131"/>
      <c r="C1178" s="125"/>
      <c r="D1178" s="125"/>
      <c r="E1178" s="125"/>
      <c r="F1178" s="125"/>
      <c r="G1178" s="176"/>
      <c r="H1178" s="125" t="str">
        <f t="shared" si="36"/>
        <v/>
      </c>
      <c r="I1178" s="176">
        <f t="shared" si="37"/>
        <v>0</v>
      </c>
    </row>
    <row r="1179" spans="2:9">
      <c r="B1179" s="131"/>
      <c r="C1179" s="125"/>
      <c r="D1179" s="125"/>
      <c r="E1179" s="125"/>
      <c r="F1179" s="125"/>
      <c r="G1179" s="176"/>
      <c r="H1179" s="125" t="str">
        <f t="shared" si="36"/>
        <v/>
      </c>
      <c r="I1179" s="176">
        <f t="shared" si="37"/>
        <v>0</v>
      </c>
    </row>
    <row r="1180" spans="2:9">
      <c r="B1180" s="131"/>
      <c r="C1180" s="125"/>
      <c r="D1180" s="125"/>
      <c r="E1180" s="125"/>
      <c r="F1180" s="125"/>
      <c r="G1180" s="176"/>
      <c r="H1180" s="125" t="str">
        <f t="shared" si="36"/>
        <v/>
      </c>
      <c r="I1180" s="176">
        <f t="shared" si="37"/>
        <v>0</v>
      </c>
    </row>
    <row r="1181" spans="2:9">
      <c r="B1181" s="131"/>
      <c r="C1181" s="125"/>
      <c r="D1181" s="125"/>
      <c r="E1181" s="125"/>
      <c r="F1181" s="125"/>
      <c r="G1181" s="176"/>
      <c r="H1181" s="125" t="str">
        <f t="shared" si="36"/>
        <v/>
      </c>
      <c r="I1181" s="176">
        <f t="shared" si="37"/>
        <v>0</v>
      </c>
    </row>
    <row r="1182" spans="2:9">
      <c r="B1182" s="131"/>
      <c r="C1182" s="125"/>
      <c r="D1182" s="125"/>
      <c r="E1182" s="125"/>
      <c r="F1182" s="125"/>
      <c r="G1182" s="176"/>
      <c r="H1182" s="125" t="str">
        <f t="shared" si="36"/>
        <v/>
      </c>
      <c r="I1182" s="176">
        <f t="shared" si="37"/>
        <v>0</v>
      </c>
    </row>
    <row r="1183" spans="2:9">
      <c r="B1183" s="131"/>
      <c r="C1183" s="125"/>
      <c r="D1183" s="125"/>
      <c r="E1183" s="125"/>
      <c r="F1183" s="125"/>
      <c r="G1183" s="176"/>
      <c r="H1183" s="125" t="str">
        <f t="shared" si="36"/>
        <v/>
      </c>
      <c r="I1183" s="176">
        <f t="shared" si="37"/>
        <v>0</v>
      </c>
    </row>
    <row r="1184" spans="2:9">
      <c r="B1184" s="131"/>
      <c r="C1184" s="125"/>
      <c r="D1184" s="125"/>
      <c r="E1184" s="125"/>
      <c r="F1184" s="125"/>
      <c r="G1184" s="176"/>
      <c r="H1184" s="125" t="str">
        <f t="shared" si="36"/>
        <v/>
      </c>
      <c r="I1184" s="176">
        <f t="shared" si="37"/>
        <v>0</v>
      </c>
    </row>
    <row r="1185" spans="2:9">
      <c r="B1185" s="131"/>
      <c r="C1185" s="125"/>
      <c r="D1185" s="125"/>
      <c r="E1185" s="125"/>
      <c r="F1185" s="125"/>
      <c r="G1185" s="176"/>
      <c r="H1185" s="125" t="str">
        <f t="shared" si="36"/>
        <v/>
      </c>
      <c r="I1185" s="176">
        <f t="shared" si="37"/>
        <v>0</v>
      </c>
    </row>
    <row r="1186" spans="2:9">
      <c r="B1186" s="131"/>
      <c r="C1186" s="125"/>
      <c r="D1186" s="125"/>
      <c r="E1186" s="125"/>
      <c r="F1186" s="125"/>
      <c r="G1186" s="176"/>
      <c r="H1186" s="125" t="str">
        <f t="shared" si="36"/>
        <v/>
      </c>
      <c r="I1186" s="176">
        <f t="shared" si="37"/>
        <v>0</v>
      </c>
    </row>
    <row r="1187" spans="2:9">
      <c r="B1187" s="131"/>
      <c r="C1187" s="125"/>
      <c r="D1187" s="125"/>
      <c r="E1187" s="125"/>
      <c r="F1187" s="125"/>
      <c r="G1187" s="176"/>
      <c r="H1187" s="125" t="str">
        <f t="shared" si="36"/>
        <v/>
      </c>
      <c r="I1187" s="176">
        <f t="shared" si="37"/>
        <v>0</v>
      </c>
    </row>
    <row r="1188" spans="2:9">
      <c r="B1188" s="131"/>
      <c r="C1188" s="125"/>
      <c r="D1188" s="125"/>
      <c r="E1188" s="125"/>
      <c r="F1188" s="125"/>
      <c r="G1188" s="176"/>
      <c r="H1188" s="125" t="str">
        <f t="shared" si="36"/>
        <v/>
      </c>
      <c r="I1188" s="176">
        <f t="shared" si="37"/>
        <v>0</v>
      </c>
    </row>
    <row r="1189" spans="2:9">
      <c r="B1189" s="131"/>
      <c r="C1189" s="125"/>
      <c r="D1189" s="125"/>
      <c r="E1189" s="125"/>
      <c r="F1189" s="125"/>
      <c r="G1189" s="176"/>
      <c r="H1189" s="125" t="str">
        <f t="shared" si="36"/>
        <v/>
      </c>
      <c r="I1189" s="176">
        <f t="shared" si="37"/>
        <v>0</v>
      </c>
    </row>
    <row r="1190" spans="2:9">
      <c r="B1190" s="131"/>
      <c r="C1190" s="125"/>
      <c r="D1190" s="125"/>
      <c r="E1190" s="125"/>
      <c r="F1190" s="125"/>
      <c r="G1190" s="176"/>
      <c r="H1190" s="125" t="str">
        <f t="shared" si="36"/>
        <v/>
      </c>
      <c r="I1190" s="176">
        <f t="shared" si="37"/>
        <v>0</v>
      </c>
    </row>
    <row r="1191" spans="2:9">
      <c r="B1191" s="131"/>
      <c r="C1191" s="125"/>
      <c r="D1191" s="125"/>
      <c r="E1191" s="125"/>
      <c r="F1191" s="125"/>
      <c r="G1191" s="176"/>
      <c r="H1191" s="125" t="str">
        <f t="shared" si="36"/>
        <v/>
      </c>
      <c r="I1191" s="176">
        <f t="shared" si="37"/>
        <v>0</v>
      </c>
    </row>
    <row r="1192" spans="2:9">
      <c r="B1192" s="131"/>
      <c r="C1192" s="125"/>
      <c r="D1192" s="125"/>
      <c r="E1192" s="125"/>
      <c r="F1192" s="125"/>
      <c r="G1192" s="176"/>
      <c r="H1192" s="125" t="str">
        <f t="shared" si="36"/>
        <v/>
      </c>
      <c r="I1192" s="176">
        <f t="shared" si="37"/>
        <v>0</v>
      </c>
    </row>
    <row r="1193" spans="2:9">
      <c r="B1193" s="131"/>
      <c r="C1193" s="125"/>
      <c r="D1193" s="125"/>
      <c r="E1193" s="125"/>
      <c r="F1193" s="125"/>
      <c r="G1193" s="176"/>
      <c r="H1193" s="125" t="str">
        <f t="shared" si="36"/>
        <v/>
      </c>
      <c r="I1193" s="176">
        <f t="shared" si="37"/>
        <v>0</v>
      </c>
    </row>
    <row r="1194" spans="2:9">
      <c r="B1194" s="131"/>
      <c r="C1194" s="125"/>
      <c r="D1194" s="125"/>
      <c r="E1194" s="125"/>
      <c r="F1194" s="125"/>
      <c r="G1194" s="176"/>
      <c r="H1194" s="125" t="str">
        <f t="shared" si="36"/>
        <v/>
      </c>
      <c r="I1194" s="176">
        <f t="shared" si="37"/>
        <v>0</v>
      </c>
    </row>
    <row r="1195" spans="2:9">
      <c r="B1195" s="131"/>
      <c r="C1195" s="125"/>
      <c r="D1195" s="125"/>
      <c r="E1195" s="125"/>
      <c r="F1195" s="125"/>
      <c r="G1195" s="176"/>
      <c r="H1195" s="125" t="str">
        <f t="shared" si="36"/>
        <v/>
      </c>
      <c r="I1195" s="176">
        <f t="shared" si="37"/>
        <v>0</v>
      </c>
    </row>
    <row r="1196" spans="2:9">
      <c r="B1196" s="131"/>
      <c r="C1196" s="125"/>
      <c r="D1196" s="125"/>
      <c r="E1196" s="125"/>
      <c r="F1196" s="125"/>
      <c r="G1196" s="176"/>
      <c r="H1196" s="125" t="str">
        <f t="shared" si="36"/>
        <v/>
      </c>
      <c r="I1196" s="176">
        <f t="shared" si="37"/>
        <v>0</v>
      </c>
    </row>
    <row r="1197" spans="2:9">
      <c r="B1197" s="131"/>
      <c r="C1197" s="125"/>
      <c r="D1197" s="125"/>
      <c r="E1197" s="125"/>
      <c r="F1197" s="125"/>
      <c r="G1197" s="176"/>
      <c r="H1197" s="125" t="str">
        <f t="shared" si="36"/>
        <v/>
      </c>
      <c r="I1197" s="176">
        <f t="shared" si="37"/>
        <v>0</v>
      </c>
    </row>
    <row r="1198" spans="2:9">
      <c r="B1198" s="131"/>
      <c r="C1198" s="125"/>
      <c r="D1198" s="125"/>
      <c r="E1198" s="125"/>
      <c r="F1198" s="125"/>
      <c r="G1198" s="176"/>
      <c r="H1198" s="125" t="str">
        <f t="shared" si="36"/>
        <v/>
      </c>
      <c r="I1198" s="176">
        <f t="shared" si="37"/>
        <v>0</v>
      </c>
    </row>
    <row r="1199" spans="2:9">
      <c r="B1199" s="131"/>
      <c r="C1199" s="125"/>
      <c r="D1199" s="125"/>
      <c r="E1199" s="125"/>
      <c r="F1199" s="125"/>
      <c r="G1199" s="176"/>
      <c r="H1199" s="125" t="str">
        <f t="shared" si="36"/>
        <v/>
      </c>
      <c r="I1199" s="176">
        <f t="shared" si="37"/>
        <v>0</v>
      </c>
    </row>
    <row r="1200" spans="2:9">
      <c r="B1200" s="131"/>
      <c r="C1200" s="125"/>
      <c r="D1200" s="125"/>
      <c r="E1200" s="125"/>
      <c r="F1200" s="125"/>
      <c r="G1200" s="176"/>
      <c r="H1200" s="125" t="str">
        <f t="shared" si="36"/>
        <v/>
      </c>
      <c r="I1200" s="176">
        <f t="shared" si="37"/>
        <v>0</v>
      </c>
    </row>
    <row r="1201" spans="2:9">
      <c r="B1201" s="131"/>
      <c r="C1201" s="125"/>
      <c r="D1201" s="125"/>
      <c r="E1201" s="125"/>
      <c r="F1201" s="125"/>
      <c r="G1201" s="176"/>
      <c r="H1201" s="125" t="str">
        <f t="shared" si="36"/>
        <v/>
      </c>
      <c r="I1201" s="176">
        <f t="shared" si="37"/>
        <v>0</v>
      </c>
    </row>
    <row r="1202" spans="2:9">
      <c r="B1202" s="131"/>
      <c r="C1202" s="125"/>
      <c r="D1202" s="125"/>
      <c r="E1202" s="125"/>
      <c r="F1202" s="125"/>
      <c r="G1202" s="176"/>
      <c r="H1202" s="125" t="str">
        <f t="shared" si="36"/>
        <v/>
      </c>
      <c r="I1202" s="176">
        <f t="shared" si="37"/>
        <v>0</v>
      </c>
    </row>
    <row r="1203" spans="2:9">
      <c r="B1203" s="131"/>
      <c r="C1203" s="125"/>
      <c r="D1203" s="125"/>
      <c r="E1203" s="125"/>
      <c r="F1203" s="125"/>
      <c r="G1203" s="176"/>
      <c r="H1203" s="125" t="str">
        <f t="shared" si="36"/>
        <v/>
      </c>
      <c r="I1203" s="176">
        <f t="shared" si="37"/>
        <v>0</v>
      </c>
    </row>
    <row r="1204" spans="2:9">
      <c r="B1204" s="131"/>
      <c r="C1204" s="125"/>
      <c r="D1204" s="125"/>
      <c r="E1204" s="125"/>
      <c r="F1204" s="125"/>
      <c r="G1204" s="176"/>
      <c r="H1204" s="125" t="str">
        <f t="shared" si="36"/>
        <v/>
      </c>
      <c r="I1204" s="176">
        <f t="shared" si="37"/>
        <v>0</v>
      </c>
    </row>
    <row r="1205" spans="2:9">
      <c r="B1205" s="131"/>
      <c r="C1205" s="125"/>
      <c r="D1205" s="125"/>
      <c r="E1205" s="125"/>
      <c r="F1205" s="125"/>
      <c r="G1205" s="176"/>
      <c r="H1205" s="125" t="str">
        <f t="shared" si="36"/>
        <v/>
      </c>
      <c r="I1205" s="176">
        <f t="shared" si="37"/>
        <v>0</v>
      </c>
    </row>
    <row r="1206" spans="2:9">
      <c r="B1206" s="131"/>
      <c r="C1206" s="125"/>
      <c r="D1206" s="125"/>
      <c r="E1206" s="125"/>
      <c r="F1206" s="125"/>
      <c r="G1206" s="176"/>
      <c r="H1206" s="125" t="str">
        <f t="shared" si="36"/>
        <v/>
      </c>
      <c r="I1206" s="176">
        <f t="shared" si="37"/>
        <v>0</v>
      </c>
    </row>
    <row r="1207" spans="2:9">
      <c r="B1207" s="131"/>
      <c r="C1207" s="125"/>
      <c r="D1207" s="125"/>
      <c r="E1207" s="125"/>
      <c r="F1207" s="125"/>
      <c r="G1207" s="176"/>
      <c r="H1207" s="125" t="str">
        <f t="shared" si="36"/>
        <v/>
      </c>
      <c r="I1207" s="176">
        <f t="shared" si="37"/>
        <v>0</v>
      </c>
    </row>
    <row r="1208" spans="2:9">
      <c r="B1208" s="131"/>
      <c r="C1208" s="125"/>
      <c r="D1208" s="125"/>
      <c r="E1208" s="125"/>
      <c r="F1208" s="125"/>
      <c r="G1208" s="176"/>
      <c r="H1208" s="125" t="str">
        <f t="shared" si="36"/>
        <v/>
      </c>
      <c r="I1208" s="176">
        <f t="shared" si="37"/>
        <v>0</v>
      </c>
    </row>
    <row r="1209" spans="2:9">
      <c r="B1209" s="131"/>
      <c r="C1209" s="125"/>
      <c r="D1209" s="125"/>
      <c r="E1209" s="125"/>
      <c r="F1209" s="125"/>
      <c r="G1209" s="176"/>
      <c r="H1209" s="125" t="str">
        <f t="shared" si="36"/>
        <v/>
      </c>
      <c r="I1209" s="176">
        <f t="shared" si="37"/>
        <v>0</v>
      </c>
    </row>
    <row r="1210" spans="2:9">
      <c r="B1210" s="131"/>
      <c r="C1210" s="125"/>
      <c r="D1210" s="125"/>
      <c r="E1210" s="125"/>
      <c r="F1210" s="125"/>
      <c r="G1210" s="176"/>
      <c r="H1210" s="125" t="str">
        <f t="shared" si="36"/>
        <v/>
      </c>
      <c r="I1210" s="176">
        <f t="shared" si="37"/>
        <v>0</v>
      </c>
    </row>
    <row r="1211" spans="2:9">
      <c r="B1211" s="131"/>
      <c r="C1211" s="125"/>
      <c r="D1211" s="125"/>
      <c r="E1211" s="125"/>
      <c r="F1211" s="125"/>
      <c r="G1211" s="176"/>
      <c r="H1211" s="125" t="str">
        <f t="shared" si="36"/>
        <v/>
      </c>
      <c r="I1211" s="176">
        <f t="shared" si="37"/>
        <v>0</v>
      </c>
    </row>
    <row r="1212" spans="2:9">
      <c r="B1212" s="131"/>
      <c r="C1212" s="125"/>
      <c r="D1212" s="125"/>
      <c r="E1212" s="125"/>
      <c r="F1212" s="125"/>
      <c r="G1212" s="176"/>
      <c r="H1212" s="125" t="str">
        <f t="shared" si="36"/>
        <v/>
      </c>
      <c r="I1212" s="176">
        <f t="shared" si="37"/>
        <v>0</v>
      </c>
    </row>
    <row r="1213" spans="2:9">
      <c r="B1213" s="131"/>
      <c r="C1213" s="125"/>
      <c r="D1213" s="125"/>
      <c r="E1213" s="125"/>
      <c r="F1213" s="125"/>
      <c r="G1213" s="176"/>
      <c r="H1213" s="125" t="str">
        <f t="shared" si="36"/>
        <v/>
      </c>
      <c r="I1213" s="176">
        <f t="shared" si="37"/>
        <v>0</v>
      </c>
    </row>
    <row r="1214" spans="2:9">
      <c r="B1214" s="131"/>
      <c r="C1214" s="125"/>
      <c r="D1214" s="125"/>
      <c r="E1214" s="125"/>
      <c r="F1214" s="125"/>
      <c r="G1214" s="176"/>
      <c r="H1214" s="125" t="str">
        <f t="shared" si="36"/>
        <v/>
      </c>
      <c r="I1214" s="176">
        <f t="shared" si="37"/>
        <v>0</v>
      </c>
    </row>
    <row r="1215" spans="2:9">
      <c r="B1215" s="131"/>
      <c r="C1215" s="125"/>
      <c r="D1215" s="125"/>
      <c r="E1215" s="125"/>
      <c r="F1215" s="125"/>
      <c r="G1215" s="176"/>
      <c r="H1215" s="125" t="str">
        <f t="shared" si="36"/>
        <v/>
      </c>
      <c r="I1215" s="176">
        <f t="shared" si="37"/>
        <v>0</v>
      </c>
    </row>
    <row r="1216" spans="2:9">
      <c r="B1216" s="131"/>
      <c r="C1216" s="125"/>
      <c r="D1216" s="125"/>
      <c r="E1216" s="125"/>
      <c r="F1216" s="125"/>
      <c r="G1216" s="176"/>
      <c r="H1216" s="125" t="str">
        <f t="shared" si="36"/>
        <v/>
      </c>
      <c r="I1216" s="176">
        <f t="shared" si="37"/>
        <v>0</v>
      </c>
    </row>
    <row r="1217" spans="2:9">
      <c r="B1217" s="131"/>
      <c r="C1217" s="125"/>
      <c r="D1217" s="125"/>
      <c r="E1217" s="125"/>
      <c r="F1217" s="125"/>
      <c r="G1217" s="176"/>
      <c r="H1217" s="125" t="str">
        <f t="shared" si="36"/>
        <v/>
      </c>
      <c r="I1217" s="176">
        <f t="shared" si="37"/>
        <v>0</v>
      </c>
    </row>
    <row r="1218" spans="2:9">
      <c r="B1218" s="131"/>
      <c r="C1218" s="125"/>
      <c r="D1218" s="125"/>
      <c r="E1218" s="125"/>
      <c r="F1218" s="125"/>
      <c r="G1218" s="176"/>
      <c r="H1218" s="125" t="str">
        <f t="shared" si="36"/>
        <v/>
      </c>
      <c r="I1218" s="176">
        <f t="shared" si="37"/>
        <v>0</v>
      </c>
    </row>
    <row r="1219" spans="2:9">
      <c r="B1219" s="131"/>
      <c r="C1219" s="125"/>
      <c r="D1219" s="125"/>
      <c r="E1219" s="125"/>
      <c r="F1219" s="125"/>
      <c r="G1219" s="176"/>
      <c r="H1219" s="125" t="str">
        <f t="shared" si="36"/>
        <v/>
      </c>
      <c r="I1219" s="176">
        <f t="shared" si="37"/>
        <v>0</v>
      </c>
    </row>
    <row r="1220" spans="2:9">
      <c r="B1220" s="131"/>
      <c r="C1220" s="125"/>
      <c r="D1220" s="125"/>
      <c r="E1220" s="125"/>
      <c r="F1220" s="125"/>
      <c r="G1220" s="176"/>
      <c r="H1220" s="125" t="str">
        <f t="shared" si="36"/>
        <v/>
      </c>
      <c r="I1220" s="176">
        <f t="shared" si="37"/>
        <v>0</v>
      </c>
    </row>
    <row r="1221" spans="2:9">
      <c r="B1221" s="131"/>
      <c r="C1221" s="125"/>
      <c r="D1221" s="125"/>
      <c r="E1221" s="125"/>
      <c r="F1221" s="125"/>
      <c r="G1221" s="176"/>
      <c r="H1221" s="125" t="str">
        <f t="shared" si="36"/>
        <v/>
      </c>
      <c r="I1221" s="176">
        <f t="shared" si="37"/>
        <v>0</v>
      </c>
    </row>
    <row r="1222" spans="2:9">
      <c r="B1222" s="131"/>
      <c r="C1222" s="125"/>
      <c r="D1222" s="125"/>
      <c r="E1222" s="125"/>
      <c r="F1222" s="125"/>
      <c r="G1222" s="176"/>
      <c r="H1222" s="125" t="str">
        <f t="shared" si="36"/>
        <v/>
      </c>
      <c r="I1222" s="176">
        <f t="shared" si="37"/>
        <v>0</v>
      </c>
    </row>
    <row r="1223" spans="2:9">
      <c r="B1223" s="131"/>
      <c r="C1223" s="125"/>
      <c r="D1223" s="125"/>
      <c r="E1223" s="125"/>
      <c r="F1223" s="125"/>
      <c r="G1223" s="176"/>
      <c r="H1223" s="125" t="str">
        <f t="shared" ref="H1223:H1286" si="38">IF(ISBLANK(C1223),"",IF(C1223&lt;F1223,D1223-E1223,E1223-D1223))</f>
        <v/>
      </c>
      <c r="I1223" s="176">
        <f t="shared" ref="I1223:I1286" si="39">IF(ISERR(H1223),1,0)</f>
        <v>0</v>
      </c>
    </row>
    <row r="1224" spans="2:9">
      <c r="B1224" s="131"/>
      <c r="C1224" s="125"/>
      <c r="D1224" s="125"/>
      <c r="E1224" s="125"/>
      <c r="F1224" s="125"/>
      <c r="G1224" s="176"/>
      <c r="H1224" s="125" t="str">
        <f t="shared" si="38"/>
        <v/>
      </c>
      <c r="I1224" s="176">
        <f t="shared" si="39"/>
        <v>0</v>
      </c>
    </row>
    <row r="1225" spans="2:9">
      <c r="B1225" s="131"/>
      <c r="C1225" s="125"/>
      <c r="D1225" s="125"/>
      <c r="E1225" s="125"/>
      <c r="F1225" s="125"/>
      <c r="G1225" s="176"/>
      <c r="H1225" s="125" t="str">
        <f t="shared" si="38"/>
        <v/>
      </c>
      <c r="I1225" s="176">
        <f t="shared" si="39"/>
        <v>0</v>
      </c>
    </row>
    <row r="1226" spans="2:9">
      <c r="B1226" s="131"/>
      <c r="C1226" s="125"/>
      <c r="D1226" s="125"/>
      <c r="E1226" s="125"/>
      <c r="F1226" s="125"/>
      <c r="G1226" s="176"/>
      <c r="H1226" s="125" t="str">
        <f t="shared" si="38"/>
        <v/>
      </c>
      <c r="I1226" s="176">
        <f t="shared" si="39"/>
        <v>0</v>
      </c>
    </row>
    <row r="1227" spans="2:9">
      <c r="B1227" s="131"/>
      <c r="C1227" s="125"/>
      <c r="D1227" s="125"/>
      <c r="E1227" s="125"/>
      <c r="F1227" s="125"/>
      <c r="G1227" s="176"/>
      <c r="H1227" s="125" t="str">
        <f t="shared" si="38"/>
        <v/>
      </c>
      <c r="I1227" s="176">
        <f t="shared" si="39"/>
        <v>0</v>
      </c>
    </row>
    <row r="1228" spans="2:9">
      <c r="B1228" s="131"/>
      <c r="C1228" s="125"/>
      <c r="D1228" s="125"/>
      <c r="E1228" s="125"/>
      <c r="F1228" s="125"/>
      <c r="G1228" s="176"/>
      <c r="H1228" s="125" t="str">
        <f t="shared" si="38"/>
        <v/>
      </c>
      <c r="I1228" s="176">
        <f t="shared" si="39"/>
        <v>0</v>
      </c>
    </row>
    <row r="1229" spans="2:9">
      <c r="B1229" s="131"/>
      <c r="C1229" s="125"/>
      <c r="D1229" s="125"/>
      <c r="E1229" s="125"/>
      <c r="F1229" s="125"/>
      <c r="G1229" s="176"/>
      <c r="H1229" s="125" t="str">
        <f t="shared" si="38"/>
        <v/>
      </c>
      <c r="I1229" s="176">
        <f t="shared" si="39"/>
        <v>0</v>
      </c>
    </row>
    <row r="1230" spans="2:9">
      <c r="B1230" s="131"/>
      <c r="C1230" s="125"/>
      <c r="D1230" s="125"/>
      <c r="E1230" s="125"/>
      <c r="F1230" s="125"/>
      <c r="G1230" s="176"/>
      <c r="H1230" s="125" t="str">
        <f t="shared" si="38"/>
        <v/>
      </c>
      <c r="I1230" s="176">
        <f t="shared" si="39"/>
        <v>0</v>
      </c>
    </row>
    <row r="1231" spans="2:9">
      <c r="B1231" s="131"/>
      <c r="C1231" s="125"/>
      <c r="D1231" s="125"/>
      <c r="E1231" s="125"/>
      <c r="F1231" s="125"/>
      <c r="G1231" s="176"/>
      <c r="H1231" s="125" t="str">
        <f t="shared" si="38"/>
        <v/>
      </c>
      <c r="I1231" s="176">
        <f t="shared" si="39"/>
        <v>0</v>
      </c>
    </row>
    <row r="1232" spans="2:9">
      <c r="B1232" s="131"/>
      <c r="C1232" s="125"/>
      <c r="D1232" s="125"/>
      <c r="E1232" s="125"/>
      <c r="F1232" s="125"/>
      <c r="G1232" s="176"/>
      <c r="H1232" s="125" t="str">
        <f t="shared" si="38"/>
        <v/>
      </c>
      <c r="I1232" s="176">
        <f t="shared" si="39"/>
        <v>0</v>
      </c>
    </row>
    <row r="1233" spans="2:9">
      <c r="B1233" s="131"/>
      <c r="C1233" s="125"/>
      <c r="D1233" s="125"/>
      <c r="E1233" s="125"/>
      <c r="F1233" s="125"/>
      <c r="G1233" s="176"/>
      <c r="H1233" s="125" t="str">
        <f t="shared" si="38"/>
        <v/>
      </c>
      <c r="I1233" s="176">
        <f t="shared" si="39"/>
        <v>0</v>
      </c>
    </row>
    <row r="1234" spans="2:9">
      <c r="B1234" s="131"/>
      <c r="C1234" s="125"/>
      <c r="D1234" s="125"/>
      <c r="E1234" s="125"/>
      <c r="F1234" s="125"/>
      <c r="G1234" s="176"/>
      <c r="H1234" s="125" t="str">
        <f t="shared" si="38"/>
        <v/>
      </c>
      <c r="I1234" s="176">
        <f t="shared" si="39"/>
        <v>0</v>
      </c>
    </row>
    <row r="1235" spans="2:9">
      <c r="B1235" s="131"/>
      <c r="C1235" s="125"/>
      <c r="D1235" s="125"/>
      <c r="E1235" s="125"/>
      <c r="F1235" s="125"/>
      <c r="G1235" s="176"/>
      <c r="H1235" s="125" t="str">
        <f t="shared" si="38"/>
        <v/>
      </c>
      <c r="I1235" s="176">
        <f t="shared" si="39"/>
        <v>0</v>
      </c>
    </row>
    <row r="1236" spans="2:9">
      <c r="B1236" s="131"/>
      <c r="C1236" s="125"/>
      <c r="D1236" s="125"/>
      <c r="E1236" s="125"/>
      <c r="F1236" s="125"/>
      <c r="G1236" s="176"/>
      <c r="H1236" s="125" t="str">
        <f t="shared" si="38"/>
        <v/>
      </c>
      <c r="I1236" s="176">
        <f t="shared" si="39"/>
        <v>0</v>
      </c>
    </row>
    <row r="1237" spans="2:9">
      <c r="B1237" s="131"/>
      <c r="C1237" s="125"/>
      <c r="D1237" s="125"/>
      <c r="E1237" s="125"/>
      <c r="F1237" s="125"/>
      <c r="G1237" s="176"/>
      <c r="H1237" s="125" t="str">
        <f t="shared" si="38"/>
        <v/>
      </c>
      <c r="I1237" s="176">
        <f t="shared" si="39"/>
        <v>0</v>
      </c>
    </row>
    <row r="1238" spans="2:9">
      <c r="B1238" s="131"/>
      <c r="C1238" s="125"/>
      <c r="D1238" s="125"/>
      <c r="E1238" s="125"/>
      <c r="F1238" s="125"/>
      <c r="G1238" s="176"/>
      <c r="H1238" s="125" t="str">
        <f t="shared" si="38"/>
        <v/>
      </c>
      <c r="I1238" s="176">
        <f t="shared" si="39"/>
        <v>0</v>
      </c>
    </row>
    <row r="1239" spans="2:9">
      <c r="B1239" s="131"/>
      <c r="C1239" s="125"/>
      <c r="D1239" s="125"/>
      <c r="E1239" s="125"/>
      <c r="F1239" s="125"/>
      <c r="G1239" s="176"/>
      <c r="H1239" s="125" t="str">
        <f t="shared" si="38"/>
        <v/>
      </c>
      <c r="I1239" s="176">
        <f t="shared" si="39"/>
        <v>0</v>
      </c>
    </row>
    <row r="1240" spans="2:9">
      <c r="B1240" s="131"/>
      <c r="C1240" s="125"/>
      <c r="D1240" s="125"/>
      <c r="E1240" s="125"/>
      <c r="F1240" s="125"/>
      <c r="G1240" s="176"/>
      <c r="H1240" s="125" t="str">
        <f t="shared" si="38"/>
        <v/>
      </c>
      <c r="I1240" s="176">
        <f t="shared" si="39"/>
        <v>0</v>
      </c>
    </row>
    <row r="1241" spans="2:9">
      <c r="B1241" s="131"/>
      <c r="C1241" s="125"/>
      <c r="D1241" s="125"/>
      <c r="E1241" s="125"/>
      <c r="F1241" s="125"/>
      <c r="G1241" s="176"/>
      <c r="H1241" s="125" t="str">
        <f t="shared" si="38"/>
        <v/>
      </c>
      <c r="I1241" s="176">
        <f t="shared" si="39"/>
        <v>0</v>
      </c>
    </row>
    <row r="1242" spans="2:9">
      <c r="B1242" s="131"/>
      <c r="C1242" s="125"/>
      <c r="D1242" s="125"/>
      <c r="E1242" s="125"/>
      <c r="F1242" s="125"/>
      <c r="G1242" s="176"/>
      <c r="H1242" s="125" t="str">
        <f t="shared" si="38"/>
        <v/>
      </c>
      <c r="I1242" s="176">
        <f t="shared" si="39"/>
        <v>0</v>
      </c>
    </row>
    <row r="1243" spans="2:9">
      <c r="B1243" s="131"/>
      <c r="C1243" s="125"/>
      <c r="D1243" s="125"/>
      <c r="E1243" s="125"/>
      <c r="F1243" s="125"/>
      <c r="G1243" s="176"/>
      <c r="H1243" s="125" t="str">
        <f t="shared" si="38"/>
        <v/>
      </c>
      <c r="I1243" s="176">
        <f t="shared" si="39"/>
        <v>0</v>
      </c>
    </row>
    <row r="1244" spans="2:9">
      <c r="B1244" s="131"/>
      <c r="C1244" s="125"/>
      <c r="D1244" s="125"/>
      <c r="E1244" s="125"/>
      <c r="F1244" s="125"/>
      <c r="G1244" s="176"/>
      <c r="H1244" s="125" t="str">
        <f t="shared" si="38"/>
        <v/>
      </c>
      <c r="I1244" s="176">
        <f t="shared" si="39"/>
        <v>0</v>
      </c>
    </row>
    <row r="1245" spans="2:9">
      <c r="B1245" s="131"/>
      <c r="C1245" s="125"/>
      <c r="D1245" s="125"/>
      <c r="E1245" s="125"/>
      <c r="F1245" s="125"/>
      <c r="G1245" s="176"/>
      <c r="H1245" s="125" t="str">
        <f t="shared" si="38"/>
        <v/>
      </c>
      <c r="I1245" s="176">
        <f t="shared" si="39"/>
        <v>0</v>
      </c>
    </row>
    <row r="1246" spans="2:9">
      <c r="B1246" s="131"/>
      <c r="C1246" s="125"/>
      <c r="D1246" s="125"/>
      <c r="E1246" s="125"/>
      <c r="F1246" s="125"/>
      <c r="G1246" s="176"/>
      <c r="H1246" s="125" t="str">
        <f t="shared" si="38"/>
        <v/>
      </c>
      <c r="I1246" s="176">
        <f t="shared" si="39"/>
        <v>0</v>
      </c>
    </row>
    <row r="1247" spans="2:9">
      <c r="B1247" s="131"/>
      <c r="C1247" s="125"/>
      <c r="D1247" s="125"/>
      <c r="E1247" s="125"/>
      <c r="F1247" s="125"/>
      <c r="G1247" s="176"/>
      <c r="H1247" s="125" t="str">
        <f t="shared" si="38"/>
        <v/>
      </c>
      <c r="I1247" s="176">
        <f t="shared" si="39"/>
        <v>0</v>
      </c>
    </row>
    <row r="1248" spans="2:9">
      <c r="B1248" s="131"/>
      <c r="C1248" s="125"/>
      <c r="D1248" s="125"/>
      <c r="E1248" s="125"/>
      <c r="F1248" s="125"/>
      <c r="G1248" s="176"/>
      <c r="H1248" s="125" t="str">
        <f t="shared" si="38"/>
        <v/>
      </c>
      <c r="I1248" s="176">
        <f t="shared" si="39"/>
        <v>0</v>
      </c>
    </row>
    <row r="1249" spans="2:9">
      <c r="B1249" s="131"/>
      <c r="C1249" s="125"/>
      <c r="D1249" s="125"/>
      <c r="E1249" s="125"/>
      <c r="F1249" s="125"/>
      <c r="G1249" s="176"/>
      <c r="H1249" s="125" t="str">
        <f t="shared" si="38"/>
        <v/>
      </c>
      <c r="I1249" s="176">
        <f t="shared" si="39"/>
        <v>0</v>
      </c>
    </row>
    <row r="1250" spans="2:9">
      <c r="B1250" s="131"/>
      <c r="C1250" s="125"/>
      <c r="D1250" s="125"/>
      <c r="E1250" s="125"/>
      <c r="F1250" s="125"/>
      <c r="G1250" s="176"/>
      <c r="H1250" s="125" t="str">
        <f t="shared" si="38"/>
        <v/>
      </c>
      <c r="I1250" s="176">
        <f t="shared" si="39"/>
        <v>0</v>
      </c>
    </row>
    <row r="1251" spans="2:9">
      <c r="B1251" s="131"/>
      <c r="C1251" s="125"/>
      <c r="D1251" s="125"/>
      <c r="E1251" s="125"/>
      <c r="F1251" s="125"/>
      <c r="G1251" s="176"/>
      <c r="H1251" s="125" t="str">
        <f t="shared" si="38"/>
        <v/>
      </c>
      <c r="I1251" s="176">
        <f t="shared" si="39"/>
        <v>0</v>
      </c>
    </row>
    <row r="1252" spans="2:9">
      <c r="B1252" s="131"/>
      <c r="C1252" s="125"/>
      <c r="D1252" s="125"/>
      <c r="E1252" s="125"/>
      <c r="F1252" s="125"/>
      <c r="G1252" s="176"/>
      <c r="H1252" s="125" t="str">
        <f t="shared" si="38"/>
        <v/>
      </c>
      <c r="I1252" s="176">
        <f t="shared" si="39"/>
        <v>0</v>
      </c>
    </row>
    <row r="1253" spans="2:9">
      <c r="B1253" s="131"/>
      <c r="C1253" s="125"/>
      <c r="D1253" s="125"/>
      <c r="E1253" s="125"/>
      <c r="F1253" s="125"/>
      <c r="G1253" s="176"/>
      <c r="H1253" s="125" t="str">
        <f t="shared" si="38"/>
        <v/>
      </c>
      <c r="I1253" s="176">
        <f t="shared" si="39"/>
        <v>0</v>
      </c>
    </row>
    <row r="1254" spans="2:9">
      <c r="B1254" s="131"/>
      <c r="C1254" s="125"/>
      <c r="D1254" s="125"/>
      <c r="E1254" s="125"/>
      <c r="F1254" s="125"/>
      <c r="G1254" s="176"/>
      <c r="H1254" s="125" t="str">
        <f t="shared" si="38"/>
        <v/>
      </c>
      <c r="I1254" s="176">
        <f t="shared" si="39"/>
        <v>0</v>
      </c>
    </row>
    <row r="1255" spans="2:9">
      <c r="B1255" s="131"/>
      <c r="C1255" s="125"/>
      <c r="D1255" s="125"/>
      <c r="E1255" s="125"/>
      <c r="F1255" s="125"/>
      <c r="G1255" s="176"/>
      <c r="H1255" s="125" t="str">
        <f t="shared" si="38"/>
        <v/>
      </c>
      <c r="I1255" s="176">
        <f t="shared" si="39"/>
        <v>0</v>
      </c>
    </row>
    <row r="1256" spans="2:9">
      <c r="B1256" s="131"/>
      <c r="C1256" s="125"/>
      <c r="D1256" s="125"/>
      <c r="E1256" s="125"/>
      <c r="F1256" s="125"/>
      <c r="G1256" s="176"/>
      <c r="H1256" s="125" t="str">
        <f t="shared" si="38"/>
        <v/>
      </c>
      <c r="I1256" s="176">
        <f t="shared" si="39"/>
        <v>0</v>
      </c>
    </row>
    <row r="1257" spans="2:9">
      <c r="B1257" s="131"/>
      <c r="C1257" s="125"/>
      <c r="D1257" s="125"/>
      <c r="E1257" s="125"/>
      <c r="F1257" s="125"/>
      <c r="G1257" s="176"/>
      <c r="H1257" s="125" t="str">
        <f t="shared" si="38"/>
        <v/>
      </c>
      <c r="I1257" s="176">
        <f t="shared" si="39"/>
        <v>0</v>
      </c>
    </row>
    <row r="1258" spans="2:9">
      <c r="B1258" s="131"/>
      <c r="C1258" s="125"/>
      <c r="D1258" s="125"/>
      <c r="E1258" s="125"/>
      <c r="F1258" s="125"/>
      <c r="G1258" s="176"/>
      <c r="H1258" s="125" t="str">
        <f t="shared" si="38"/>
        <v/>
      </c>
      <c r="I1258" s="176">
        <f t="shared" si="39"/>
        <v>0</v>
      </c>
    </row>
    <row r="1259" spans="2:9">
      <c r="B1259" s="131"/>
      <c r="C1259" s="125"/>
      <c r="D1259" s="125"/>
      <c r="E1259" s="125"/>
      <c r="F1259" s="125"/>
      <c r="G1259" s="176"/>
      <c r="H1259" s="125" t="str">
        <f t="shared" si="38"/>
        <v/>
      </c>
      <c r="I1259" s="176">
        <f t="shared" si="39"/>
        <v>0</v>
      </c>
    </row>
    <row r="1260" spans="2:9">
      <c r="B1260" s="131"/>
      <c r="C1260" s="125"/>
      <c r="D1260" s="125"/>
      <c r="E1260" s="125"/>
      <c r="F1260" s="125"/>
      <c r="G1260" s="176"/>
      <c r="H1260" s="125" t="str">
        <f t="shared" si="38"/>
        <v/>
      </c>
      <c r="I1260" s="176">
        <f t="shared" si="39"/>
        <v>0</v>
      </c>
    </row>
    <row r="1261" spans="2:9">
      <c r="B1261" s="131"/>
      <c r="C1261" s="125"/>
      <c r="D1261" s="125"/>
      <c r="E1261" s="125"/>
      <c r="F1261" s="125"/>
      <c r="G1261" s="176"/>
      <c r="H1261" s="125" t="str">
        <f t="shared" si="38"/>
        <v/>
      </c>
      <c r="I1261" s="176">
        <f t="shared" si="39"/>
        <v>0</v>
      </c>
    </row>
    <row r="1262" spans="2:9">
      <c r="B1262" s="131"/>
      <c r="C1262" s="125"/>
      <c r="D1262" s="125"/>
      <c r="E1262" s="125"/>
      <c r="F1262" s="125"/>
      <c r="G1262" s="176"/>
      <c r="H1262" s="125" t="str">
        <f t="shared" si="38"/>
        <v/>
      </c>
      <c r="I1262" s="176">
        <f t="shared" si="39"/>
        <v>0</v>
      </c>
    </row>
    <row r="1263" spans="2:9">
      <c r="B1263" s="131"/>
      <c r="C1263" s="125"/>
      <c r="D1263" s="125"/>
      <c r="E1263" s="125"/>
      <c r="F1263" s="125"/>
      <c r="G1263" s="176"/>
      <c r="H1263" s="125" t="str">
        <f t="shared" si="38"/>
        <v/>
      </c>
      <c r="I1263" s="176">
        <f t="shared" si="39"/>
        <v>0</v>
      </c>
    </row>
    <row r="1264" spans="2:9">
      <c r="B1264" s="131"/>
      <c r="C1264" s="125"/>
      <c r="D1264" s="125"/>
      <c r="E1264" s="125"/>
      <c r="F1264" s="125"/>
      <c r="G1264" s="176"/>
      <c r="H1264" s="125" t="str">
        <f t="shared" si="38"/>
        <v/>
      </c>
      <c r="I1264" s="176">
        <f t="shared" si="39"/>
        <v>0</v>
      </c>
    </row>
    <row r="1265" spans="2:9">
      <c r="B1265" s="131"/>
      <c r="C1265" s="125"/>
      <c r="D1265" s="125"/>
      <c r="E1265" s="125"/>
      <c r="F1265" s="125"/>
      <c r="G1265" s="176"/>
      <c r="H1265" s="125" t="str">
        <f t="shared" si="38"/>
        <v/>
      </c>
      <c r="I1265" s="176">
        <f t="shared" si="39"/>
        <v>0</v>
      </c>
    </row>
    <row r="1266" spans="2:9">
      <c r="B1266" s="131"/>
      <c r="C1266" s="125"/>
      <c r="D1266" s="125"/>
      <c r="E1266" s="125"/>
      <c r="F1266" s="125"/>
      <c r="G1266" s="176"/>
      <c r="H1266" s="125" t="str">
        <f t="shared" si="38"/>
        <v/>
      </c>
      <c r="I1266" s="176">
        <f t="shared" si="39"/>
        <v>0</v>
      </c>
    </row>
    <row r="1267" spans="2:9">
      <c r="B1267" s="131"/>
      <c r="C1267" s="125"/>
      <c r="D1267" s="125"/>
      <c r="E1267" s="125"/>
      <c r="F1267" s="125"/>
      <c r="G1267" s="176"/>
      <c r="H1267" s="125" t="str">
        <f t="shared" si="38"/>
        <v/>
      </c>
      <c r="I1267" s="176">
        <f t="shared" si="39"/>
        <v>0</v>
      </c>
    </row>
    <row r="1268" spans="2:9">
      <c r="B1268" s="131"/>
      <c r="C1268" s="125"/>
      <c r="D1268" s="125"/>
      <c r="E1268" s="125"/>
      <c r="F1268" s="125"/>
      <c r="G1268" s="176"/>
      <c r="H1268" s="125" t="str">
        <f t="shared" si="38"/>
        <v/>
      </c>
      <c r="I1268" s="176">
        <f t="shared" si="39"/>
        <v>0</v>
      </c>
    </row>
    <row r="1269" spans="2:9">
      <c r="B1269" s="131"/>
      <c r="C1269" s="125"/>
      <c r="D1269" s="125"/>
      <c r="E1269" s="125"/>
      <c r="F1269" s="125"/>
      <c r="G1269" s="176"/>
      <c r="H1269" s="125" t="str">
        <f t="shared" si="38"/>
        <v/>
      </c>
      <c r="I1269" s="176">
        <f t="shared" si="39"/>
        <v>0</v>
      </c>
    </row>
    <row r="1270" spans="2:9">
      <c r="B1270" s="131"/>
      <c r="C1270" s="125"/>
      <c r="D1270" s="125"/>
      <c r="E1270" s="125"/>
      <c r="F1270" s="125"/>
      <c r="G1270" s="176"/>
      <c r="H1270" s="125" t="str">
        <f t="shared" si="38"/>
        <v/>
      </c>
      <c r="I1270" s="176">
        <f t="shared" si="39"/>
        <v>0</v>
      </c>
    </row>
    <row r="1271" spans="2:9">
      <c r="B1271" s="131"/>
      <c r="C1271" s="125"/>
      <c r="D1271" s="125"/>
      <c r="E1271" s="125"/>
      <c r="F1271" s="125"/>
      <c r="G1271" s="176"/>
      <c r="H1271" s="125" t="str">
        <f t="shared" si="38"/>
        <v/>
      </c>
      <c r="I1271" s="176">
        <f t="shared" si="39"/>
        <v>0</v>
      </c>
    </row>
    <row r="1272" spans="2:9">
      <c r="B1272" s="131"/>
      <c r="C1272" s="125"/>
      <c r="D1272" s="125"/>
      <c r="E1272" s="125"/>
      <c r="F1272" s="125"/>
      <c r="G1272" s="176"/>
      <c r="H1272" s="125" t="str">
        <f t="shared" si="38"/>
        <v/>
      </c>
      <c r="I1272" s="176">
        <f t="shared" si="39"/>
        <v>0</v>
      </c>
    </row>
    <row r="1273" spans="2:9">
      <c r="B1273" s="131"/>
      <c r="C1273" s="125"/>
      <c r="D1273" s="125"/>
      <c r="E1273" s="125"/>
      <c r="F1273" s="125"/>
      <c r="G1273" s="176"/>
      <c r="H1273" s="125" t="str">
        <f t="shared" si="38"/>
        <v/>
      </c>
      <c r="I1273" s="176">
        <f t="shared" si="39"/>
        <v>0</v>
      </c>
    </row>
    <row r="1274" spans="2:9">
      <c r="B1274" s="131"/>
      <c r="C1274" s="125"/>
      <c r="D1274" s="125"/>
      <c r="E1274" s="125"/>
      <c r="F1274" s="125"/>
      <c r="G1274" s="176"/>
      <c r="H1274" s="125" t="str">
        <f t="shared" si="38"/>
        <v/>
      </c>
      <c r="I1274" s="176">
        <f t="shared" si="39"/>
        <v>0</v>
      </c>
    </row>
    <row r="1275" spans="2:9">
      <c r="B1275" s="131"/>
      <c r="C1275" s="125"/>
      <c r="D1275" s="125"/>
      <c r="E1275" s="125"/>
      <c r="F1275" s="125"/>
      <c r="G1275" s="176"/>
      <c r="H1275" s="125" t="str">
        <f t="shared" si="38"/>
        <v/>
      </c>
      <c r="I1275" s="176">
        <f t="shared" si="39"/>
        <v>0</v>
      </c>
    </row>
    <row r="1276" spans="2:9">
      <c r="B1276" s="131"/>
      <c r="C1276" s="125"/>
      <c r="D1276" s="125"/>
      <c r="E1276" s="125"/>
      <c r="F1276" s="125"/>
      <c r="G1276" s="176"/>
      <c r="H1276" s="125" t="str">
        <f t="shared" si="38"/>
        <v/>
      </c>
      <c r="I1276" s="176">
        <f t="shared" si="39"/>
        <v>0</v>
      </c>
    </row>
    <row r="1277" spans="2:9">
      <c r="B1277" s="131"/>
      <c r="C1277" s="125"/>
      <c r="D1277" s="125"/>
      <c r="E1277" s="125"/>
      <c r="F1277" s="125"/>
      <c r="G1277" s="176"/>
      <c r="H1277" s="125" t="str">
        <f t="shared" si="38"/>
        <v/>
      </c>
      <c r="I1277" s="176">
        <f t="shared" si="39"/>
        <v>0</v>
      </c>
    </row>
    <row r="1278" spans="2:9">
      <c r="B1278" s="131"/>
      <c r="C1278" s="125"/>
      <c r="D1278" s="125"/>
      <c r="E1278" s="125"/>
      <c r="F1278" s="125"/>
      <c r="G1278" s="176"/>
      <c r="H1278" s="125" t="str">
        <f t="shared" si="38"/>
        <v/>
      </c>
      <c r="I1278" s="176">
        <f t="shared" si="39"/>
        <v>0</v>
      </c>
    </row>
    <row r="1279" spans="2:9">
      <c r="B1279" s="131"/>
      <c r="C1279" s="125"/>
      <c r="D1279" s="125"/>
      <c r="E1279" s="125"/>
      <c r="F1279" s="125"/>
      <c r="G1279" s="176"/>
      <c r="H1279" s="125" t="str">
        <f t="shared" si="38"/>
        <v/>
      </c>
      <c r="I1279" s="176">
        <f t="shared" si="39"/>
        <v>0</v>
      </c>
    </row>
    <row r="1280" spans="2:9">
      <c r="B1280" s="131"/>
      <c r="C1280" s="125"/>
      <c r="D1280" s="125"/>
      <c r="E1280" s="125"/>
      <c r="F1280" s="125"/>
      <c r="G1280" s="176"/>
      <c r="H1280" s="125" t="str">
        <f t="shared" si="38"/>
        <v/>
      </c>
      <c r="I1280" s="176">
        <f t="shared" si="39"/>
        <v>0</v>
      </c>
    </row>
    <row r="1281" spans="2:9">
      <c r="B1281" s="131"/>
      <c r="C1281" s="125"/>
      <c r="D1281" s="125"/>
      <c r="E1281" s="125"/>
      <c r="F1281" s="125"/>
      <c r="G1281" s="176"/>
      <c r="H1281" s="125" t="str">
        <f t="shared" si="38"/>
        <v/>
      </c>
      <c r="I1281" s="176">
        <f t="shared" si="39"/>
        <v>0</v>
      </c>
    </row>
    <row r="1282" spans="2:9">
      <c r="B1282" s="131"/>
      <c r="C1282" s="125"/>
      <c r="D1282" s="125"/>
      <c r="E1282" s="125"/>
      <c r="F1282" s="125"/>
      <c r="G1282" s="176"/>
      <c r="H1282" s="125" t="str">
        <f t="shared" si="38"/>
        <v/>
      </c>
      <c r="I1282" s="176">
        <f t="shared" si="39"/>
        <v>0</v>
      </c>
    </row>
    <row r="1283" spans="2:9">
      <c r="B1283" s="131"/>
      <c r="C1283" s="125"/>
      <c r="D1283" s="125"/>
      <c r="E1283" s="125"/>
      <c r="F1283" s="125"/>
      <c r="G1283" s="176"/>
      <c r="H1283" s="125" t="str">
        <f t="shared" si="38"/>
        <v/>
      </c>
      <c r="I1283" s="176">
        <f t="shared" si="39"/>
        <v>0</v>
      </c>
    </row>
    <row r="1284" spans="2:9">
      <c r="B1284" s="131"/>
      <c r="C1284" s="125"/>
      <c r="D1284" s="125"/>
      <c r="E1284" s="125"/>
      <c r="F1284" s="125"/>
      <c r="G1284" s="176"/>
      <c r="H1284" s="125" t="str">
        <f t="shared" si="38"/>
        <v/>
      </c>
      <c r="I1284" s="176">
        <f t="shared" si="39"/>
        <v>0</v>
      </c>
    </row>
    <row r="1285" spans="2:9">
      <c r="B1285" s="131"/>
      <c r="C1285" s="125"/>
      <c r="D1285" s="125"/>
      <c r="E1285" s="125"/>
      <c r="F1285" s="125"/>
      <c r="G1285" s="176"/>
      <c r="H1285" s="125" t="str">
        <f t="shared" si="38"/>
        <v/>
      </c>
      <c r="I1285" s="176">
        <f t="shared" si="39"/>
        <v>0</v>
      </c>
    </row>
    <row r="1286" spans="2:9">
      <c r="B1286" s="131"/>
      <c r="C1286" s="125"/>
      <c r="D1286" s="125"/>
      <c r="E1286" s="125"/>
      <c r="F1286" s="125"/>
      <c r="G1286" s="176"/>
      <c r="H1286" s="125" t="str">
        <f t="shared" si="38"/>
        <v/>
      </c>
      <c r="I1286" s="176">
        <f t="shared" si="39"/>
        <v>0</v>
      </c>
    </row>
    <row r="1287" spans="2:9">
      <c r="B1287" s="131"/>
      <c r="C1287" s="125"/>
      <c r="D1287" s="125"/>
      <c r="E1287" s="125"/>
      <c r="F1287" s="125"/>
      <c r="G1287" s="176"/>
      <c r="H1287" s="125" t="str">
        <f t="shared" ref="H1287:H1350" si="40">IF(ISBLANK(C1287),"",IF(C1287&lt;F1287,D1287-E1287,E1287-D1287))</f>
        <v/>
      </c>
      <c r="I1287" s="176">
        <f t="shared" ref="I1287:I1350" si="41">IF(ISERR(H1287),1,0)</f>
        <v>0</v>
      </c>
    </row>
    <row r="1288" spans="2:9">
      <c r="B1288" s="131"/>
      <c r="C1288" s="125"/>
      <c r="D1288" s="125"/>
      <c r="E1288" s="125"/>
      <c r="F1288" s="125"/>
      <c r="G1288" s="176"/>
      <c r="H1288" s="125" t="str">
        <f t="shared" si="40"/>
        <v/>
      </c>
      <c r="I1288" s="176">
        <f t="shared" si="41"/>
        <v>0</v>
      </c>
    </row>
    <row r="1289" spans="2:9">
      <c r="B1289" s="131"/>
      <c r="C1289" s="125"/>
      <c r="D1289" s="125"/>
      <c r="E1289" s="125"/>
      <c r="F1289" s="125"/>
      <c r="G1289" s="176"/>
      <c r="H1289" s="125" t="str">
        <f t="shared" si="40"/>
        <v/>
      </c>
      <c r="I1289" s="176">
        <f t="shared" si="41"/>
        <v>0</v>
      </c>
    </row>
    <row r="1290" spans="2:9">
      <c r="B1290" s="131"/>
      <c r="C1290" s="125"/>
      <c r="D1290" s="125"/>
      <c r="E1290" s="125"/>
      <c r="F1290" s="125"/>
      <c r="G1290" s="176"/>
      <c r="H1290" s="125" t="str">
        <f t="shared" si="40"/>
        <v/>
      </c>
      <c r="I1290" s="176">
        <f t="shared" si="41"/>
        <v>0</v>
      </c>
    </row>
    <row r="1291" spans="2:9">
      <c r="B1291" s="131"/>
      <c r="C1291" s="125"/>
      <c r="D1291" s="125"/>
      <c r="E1291" s="125"/>
      <c r="F1291" s="125"/>
      <c r="G1291" s="176"/>
      <c r="H1291" s="125" t="str">
        <f t="shared" si="40"/>
        <v/>
      </c>
      <c r="I1291" s="176">
        <f t="shared" si="41"/>
        <v>0</v>
      </c>
    </row>
    <row r="1292" spans="2:9">
      <c r="B1292" s="131"/>
      <c r="C1292" s="125"/>
      <c r="D1292" s="125"/>
      <c r="E1292" s="125"/>
      <c r="F1292" s="125"/>
      <c r="G1292" s="176"/>
      <c r="H1292" s="125" t="str">
        <f t="shared" si="40"/>
        <v/>
      </c>
      <c r="I1292" s="176">
        <f t="shared" si="41"/>
        <v>0</v>
      </c>
    </row>
    <row r="1293" spans="2:9">
      <c r="B1293" s="131"/>
      <c r="C1293" s="125"/>
      <c r="D1293" s="125"/>
      <c r="E1293" s="125"/>
      <c r="F1293" s="125"/>
      <c r="G1293" s="176"/>
      <c r="H1293" s="125" t="str">
        <f t="shared" si="40"/>
        <v/>
      </c>
      <c r="I1293" s="176">
        <f t="shared" si="41"/>
        <v>0</v>
      </c>
    </row>
    <row r="1294" spans="2:9">
      <c r="B1294" s="131"/>
      <c r="C1294" s="125"/>
      <c r="D1294" s="125"/>
      <c r="E1294" s="125"/>
      <c r="F1294" s="125"/>
      <c r="G1294" s="176"/>
      <c r="H1294" s="125" t="str">
        <f t="shared" si="40"/>
        <v/>
      </c>
      <c r="I1294" s="176">
        <f t="shared" si="41"/>
        <v>0</v>
      </c>
    </row>
    <row r="1295" spans="2:9">
      <c r="B1295" s="131"/>
      <c r="C1295" s="125"/>
      <c r="D1295" s="125"/>
      <c r="E1295" s="125"/>
      <c r="F1295" s="125"/>
      <c r="G1295" s="176"/>
      <c r="H1295" s="125" t="str">
        <f t="shared" si="40"/>
        <v/>
      </c>
      <c r="I1295" s="176">
        <f t="shared" si="41"/>
        <v>0</v>
      </c>
    </row>
    <row r="1296" spans="2:9">
      <c r="B1296" s="131"/>
      <c r="C1296" s="125"/>
      <c r="D1296" s="125"/>
      <c r="E1296" s="125"/>
      <c r="F1296" s="125"/>
      <c r="G1296" s="176"/>
      <c r="H1296" s="125" t="str">
        <f t="shared" si="40"/>
        <v/>
      </c>
      <c r="I1296" s="176">
        <f t="shared" si="41"/>
        <v>0</v>
      </c>
    </row>
    <row r="1297" spans="2:9">
      <c r="B1297" s="131"/>
      <c r="C1297" s="125"/>
      <c r="D1297" s="125"/>
      <c r="E1297" s="125"/>
      <c r="F1297" s="125"/>
      <c r="G1297" s="176"/>
      <c r="H1297" s="125" t="str">
        <f t="shared" si="40"/>
        <v/>
      </c>
      <c r="I1297" s="176">
        <f t="shared" si="41"/>
        <v>0</v>
      </c>
    </row>
    <row r="1298" spans="2:9">
      <c r="B1298" s="131"/>
      <c r="C1298" s="125"/>
      <c r="D1298" s="125"/>
      <c r="E1298" s="125"/>
      <c r="F1298" s="125"/>
      <c r="G1298" s="176"/>
      <c r="H1298" s="125" t="str">
        <f t="shared" si="40"/>
        <v/>
      </c>
      <c r="I1298" s="176">
        <f t="shared" si="41"/>
        <v>0</v>
      </c>
    </row>
    <row r="1299" spans="2:9">
      <c r="B1299" s="131"/>
      <c r="C1299" s="125"/>
      <c r="D1299" s="125"/>
      <c r="E1299" s="125"/>
      <c r="F1299" s="125"/>
      <c r="G1299" s="176"/>
      <c r="H1299" s="125" t="str">
        <f t="shared" si="40"/>
        <v/>
      </c>
      <c r="I1299" s="176">
        <f t="shared" si="41"/>
        <v>0</v>
      </c>
    </row>
    <row r="1300" spans="2:9">
      <c r="B1300" s="131"/>
      <c r="C1300" s="125"/>
      <c r="D1300" s="125"/>
      <c r="E1300" s="125"/>
      <c r="F1300" s="125"/>
      <c r="G1300" s="176"/>
      <c r="H1300" s="125" t="str">
        <f t="shared" si="40"/>
        <v/>
      </c>
      <c r="I1300" s="176">
        <f t="shared" si="41"/>
        <v>0</v>
      </c>
    </row>
    <row r="1301" spans="2:9">
      <c r="B1301" s="131"/>
      <c r="C1301" s="125"/>
      <c r="D1301" s="125"/>
      <c r="E1301" s="125"/>
      <c r="F1301" s="125"/>
      <c r="G1301" s="176"/>
      <c r="H1301" s="125" t="str">
        <f t="shared" si="40"/>
        <v/>
      </c>
      <c r="I1301" s="176">
        <f t="shared" si="41"/>
        <v>0</v>
      </c>
    </row>
    <row r="1302" spans="2:9">
      <c r="B1302" s="131"/>
      <c r="C1302" s="125"/>
      <c r="D1302" s="125"/>
      <c r="E1302" s="125"/>
      <c r="F1302" s="125"/>
      <c r="G1302" s="176"/>
      <c r="H1302" s="125" t="str">
        <f t="shared" si="40"/>
        <v/>
      </c>
      <c r="I1302" s="176">
        <f t="shared" si="41"/>
        <v>0</v>
      </c>
    </row>
    <row r="1303" spans="2:9">
      <c r="B1303" s="131"/>
      <c r="C1303" s="125"/>
      <c r="D1303" s="125"/>
      <c r="E1303" s="125"/>
      <c r="F1303" s="125"/>
      <c r="G1303" s="176"/>
      <c r="H1303" s="125" t="str">
        <f t="shared" si="40"/>
        <v/>
      </c>
      <c r="I1303" s="176">
        <f t="shared" si="41"/>
        <v>0</v>
      </c>
    </row>
    <row r="1304" spans="2:9">
      <c r="B1304" s="131"/>
      <c r="C1304" s="125"/>
      <c r="D1304" s="125"/>
      <c r="E1304" s="125"/>
      <c r="F1304" s="125"/>
      <c r="G1304" s="176"/>
      <c r="H1304" s="125" t="str">
        <f t="shared" si="40"/>
        <v/>
      </c>
      <c r="I1304" s="176">
        <f t="shared" si="41"/>
        <v>0</v>
      </c>
    </row>
    <row r="1305" spans="2:9">
      <c r="B1305" s="131"/>
      <c r="C1305" s="125"/>
      <c r="D1305" s="125"/>
      <c r="E1305" s="125"/>
      <c r="F1305" s="125"/>
      <c r="G1305" s="176"/>
      <c r="H1305" s="125" t="str">
        <f t="shared" si="40"/>
        <v/>
      </c>
      <c r="I1305" s="176">
        <f t="shared" si="41"/>
        <v>0</v>
      </c>
    </row>
    <row r="1306" spans="2:9">
      <c r="B1306" s="131"/>
      <c r="C1306" s="125"/>
      <c r="D1306" s="125"/>
      <c r="E1306" s="125"/>
      <c r="F1306" s="125"/>
      <c r="G1306" s="176"/>
      <c r="H1306" s="125" t="str">
        <f t="shared" si="40"/>
        <v/>
      </c>
      <c r="I1306" s="176">
        <f t="shared" si="41"/>
        <v>0</v>
      </c>
    </row>
    <row r="1307" spans="2:9">
      <c r="B1307" s="131"/>
      <c r="C1307" s="125"/>
      <c r="D1307" s="125"/>
      <c r="E1307" s="125"/>
      <c r="F1307" s="125"/>
      <c r="G1307" s="176"/>
      <c r="H1307" s="125" t="str">
        <f t="shared" si="40"/>
        <v/>
      </c>
      <c r="I1307" s="176">
        <f t="shared" si="41"/>
        <v>0</v>
      </c>
    </row>
    <row r="1308" spans="2:9">
      <c r="B1308" s="131"/>
      <c r="C1308" s="125"/>
      <c r="D1308" s="125"/>
      <c r="E1308" s="125"/>
      <c r="F1308" s="125"/>
      <c r="G1308" s="176"/>
      <c r="H1308" s="125" t="str">
        <f t="shared" si="40"/>
        <v/>
      </c>
      <c r="I1308" s="176">
        <f t="shared" si="41"/>
        <v>0</v>
      </c>
    </row>
    <row r="1309" spans="2:9">
      <c r="B1309" s="131"/>
      <c r="C1309" s="125"/>
      <c r="D1309" s="125"/>
      <c r="E1309" s="125"/>
      <c r="F1309" s="125"/>
      <c r="G1309" s="176"/>
      <c r="H1309" s="125" t="str">
        <f t="shared" si="40"/>
        <v/>
      </c>
      <c r="I1309" s="176">
        <f t="shared" si="41"/>
        <v>0</v>
      </c>
    </row>
    <row r="1310" spans="2:9">
      <c r="B1310" s="131"/>
      <c r="C1310" s="125"/>
      <c r="D1310" s="125"/>
      <c r="E1310" s="125"/>
      <c r="F1310" s="125"/>
      <c r="G1310" s="176"/>
      <c r="H1310" s="125" t="str">
        <f t="shared" si="40"/>
        <v/>
      </c>
      <c r="I1310" s="176">
        <f t="shared" si="41"/>
        <v>0</v>
      </c>
    </row>
    <row r="1311" spans="2:9">
      <c r="B1311" s="131"/>
      <c r="C1311" s="125"/>
      <c r="D1311" s="125"/>
      <c r="E1311" s="125"/>
      <c r="F1311" s="125"/>
      <c r="G1311" s="176"/>
      <c r="H1311" s="125" t="str">
        <f t="shared" si="40"/>
        <v/>
      </c>
      <c r="I1311" s="176">
        <f t="shared" si="41"/>
        <v>0</v>
      </c>
    </row>
    <row r="1312" spans="2:9">
      <c r="B1312" s="131"/>
      <c r="C1312" s="125"/>
      <c r="D1312" s="125"/>
      <c r="E1312" s="125"/>
      <c r="F1312" s="125"/>
      <c r="G1312" s="176"/>
      <c r="H1312" s="125" t="str">
        <f t="shared" si="40"/>
        <v/>
      </c>
      <c r="I1312" s="176">
        <f t="shared" si="41"/>
        <v>0</v>
      </c>
    </row>
    <row r="1313" spans="2:9">
      <c r="B1313" s="131"/>
      <c r="C1313" s="125"/>
      <c r="D1313" s="125"/>
      <c r="E1313" s="125"/>
      <c r="F1313" s="125"/>
      <c r="G1313" s="176"/>
      <c r="H1313" s="125" t="str">
        <f t="shared" si="40"/>
        <v/>
      </c>
      <c r="I1313" s="176">
        <f t="shared" si="41"/>
        <v>0</v>
      </c>
    </row>
    <row r="1314" spans="2:9">
      <c r="B1314" s="131"/>
      <c r="C1314" s="125"/>
      <c r="D1314" s="125"/>
      <c r="E1314" s="125"/>
      <c r="F1314" s="125"/>
      <c r="G1314" s="176"/>
      <c r="H1314" s="125" t="str">
        <f t="shared" si="40"/>
        <v/>
      </c>
      <c r="I1314" s="176">
        <f t="shared" si="41"/>
        <v>0</v>
      </c>
    </row>
    <row r="1315" spans="2:9">
      <c r="B1315" s="131"/>
      <c r="C1315" s="125"/>
      <c r="D1315" s="125"/>
      <c r="E1315" s="125"/>
      <c r="F1315" s="125"/>
      <c r="G1315" s="176"/>
      <c r="H1315" s="125" t="str">
        <f t="shared" si="40"/>
        <v/>
      </c>
      <c r="I1315" s="176">
        <f t="shared" si="41"/>
        <v>0</v>
      </c>
    </row>
    <row r="1316" spans="2:9">
      <c r="B1316" s="131"/>
      <c r="C1316" s="125"/>
      <c r="D1316" s="125"/>
      <c r="E1316" s="125"/>
      <c r="F1316" s="125"/>
      <c r="G1316" s="176"/>
      <c r="H1316" s="125" t="str">
        <f t="shared" si="40"/>
        <v/>
      </c>
      <c r="I1316" s="176">
        <f t="shared" si="41"/>
        <v>0</v>
      </c>
    </row>
    <row r="1317" spans="2:9">
      <c r="B1317" s="131"/>
      <c r="C1317" s="125"/>
      <c r="D1317" s="125"/>
      <c r="E1317" s="125"/>
      <c r="F1317" s="125"/>
      <c r="G1317" s="176"/>
      <c r="H1317" s="125" t="str">
        <f t="shared" si="40"/>
        <v/>
      </c>
      <c r="I1317" s="176">
        <f t="shared" si="41"/>
        <v>0</v>
      </c>
    </row>
    <row r="1318" spans="2:9">
      <c r="B1318" s="131"/>
      <c r="C1318" s="125"/>
      <c r="D1318" s="125"/>
      <c r="E1318" s="125"/>
      <c r="F1318" s="125"/>
      <c r="G1318" s="176"/>
      <c r="H1318" s="125" t="str">
        <f t="shared" si="40"/>
        <v/>
      </c>
      <c r="I1318" s="176">
        <f t="shared" si="41"/>
        <v>0</v>
      </c>
    </row>
    <row r="1319" spans="2:9">
      <c r="B1319" s="131"/>
      <c r="C1319" s="125"/>
      <c r="D1319" s="125"/>
      <c r="E1319" s="125"/>
      <c r="F1319" s="125"/>
      <c r="G1319" s="176"/>
      <c r="H1319" s="125" t="str">
        <f t="shared" si="40"/>
        <v/>
      </c>
      <c r="I1319" s="176">
        <f t="shared" si="41"/>
        <v>0</v>
      </c>
    </row>
    <row r="1320" spans="2:9">
      <c r="B1320" s="131"/>
      <c r="C1320" s="125"/>
      <c r="D1320" s="125"/>
      <c r="E1320" s="125"/>
      <c r="F1320" s="125"/>
      <c r="G1320" s="176"/>
      <c r="H1320" s="125" t="str">
        <f t="shared" si="40"/>
        <v/>
      </c>
      <c r="I1320" s="176">
        <f t="shared" si="41"/>
        <v>0</v>
      </c>
    </row>
    <row r="1321" spans="2:9">
      <c r="B1321" s="131"/>
      <c r="C1321" s="125"/>
      <c r="D1321" s="125"/>
      <c r="E1321" s="125"/>
      <c r="F1321" s="125"/>
      <c r="G1321" s="176"/>
      <c r="H1321" s="125" t="str">
        <f t="shared" si="40"/>
        <v/>
      </c>
      <c r="I1321" s="176">
        <f t="shared" si="41"/>
        <v>0</v>
      </c>
    </row>
    <row r="1322" spans="2:9">
      <c r="B1322" s="131"/>
      <c r="C1322" s="125"/>
      <c r="D1322" s="125"/>
      <c r="E1322" s="125"/>
      <c r="F1322" s="125"/>
      <c r="G1322" s="176"/>
      <c r="H1322" s="125" t="str">
        <f t="shared" si="40"/>
        <v/>
      </c>
      <c r="I1322" s="176">
        <f t="shared" si="41"/>
        <v>0</v>
      </c>
    </row>
    <row r="1323" spans="2:9">
      <c r="B1323" s="131"/>
      <c r="C1323" s="125"/>
      <c r="D1323" s="125"/>
      <c r="E1323" s="125"/>
      <c r="F1323" s="125"/>
      <c r="G1323" s="176"/>
      <c r="H1323" s="125" t="str">
        <f t="shared" si="40"/>
        <v/>
      </c>
      <c r="I1323" s="176">
        <f t="shared" si="41"/>
        <v>0</v>
      </c>
    </row>
    <row r="1324" spans="2:9">
      <c r="B1324" s="131"/>
      <c r="C1324" s="125"/>
      <c r="D1324" s="125"/>
      <c r="E1324" s="125"/>
      <c r="F1324" s="125"/>
      <c r="G1324" s="176"/>
      <c r="H1324" s="125" t="str">
        <f t="shared" si="40"/>
        <v/>
      </c>
      <c r="I1324" s="176">
        <f t="shared" si="41"/>
        <v>0</v>
      </c>
    </row>
    <row r="1325" spans="2:9">
      <c r="B1325" s="131"/>
      <c r="C1325" s="125"/>
      <c r="D1325" s="125"/>
      <c r="E1325" s="125"/>
      <c r="F1325" s="125"/>
      <c r="G1325" s="176"/>
      <c r="H1325" s="125" t="str">
        <f t="shared" si="40"/>
        <v/>
      </c>
      <c r="I1325" s="176">
        <f t="shared" si="41"/>
        <v>0</v>
      </c>
    </row>
    <row r="1326" spans="2:9">
      <c r="B1326" s="131"/>
      <c r="C1326" s="125"/>
      <c r="D1326" s="125"/>
      <c r="E1326" s="125"/>
      <c r="F1326" s="125"/>
      <c r="G1326" s="176"/>
      <c r="H1326" s="125" t="str">
        <f t="shared" si="40"/>
        <v/>
      </c>
      <c r="I1326" s="176">
        <f t="shared" si="41"/>
        <v>0</v>
      </c>
    </row>
    <row r="1327" spans="2:9">
      <c r="B1327" s="131"/>
      <c r="C1327" s="125"/>
      <c r="D1327" s="125"/>
      <c r="E1327" s="125"/>
      <c r="F1327" s="125"/>
      <c r="G1327" s="176"/>
      <c r="H1327" s="125" t="str">
        <f t="shared" si="40"/>
        <v/>
      </c>
      <c r="I1327" s="176">
        <f t="shared" si="41"/>
        <v>0</v>
      </c>
    </row>
    <row r="1328" spans="2:9">
      <c r="B1328" s="131"/>
      <c r="C1328" s="125"/>
      <c r="D1328" s="125"/>
      <c r="E1328" s="125"/>
      <c r="F1328" s="125"/>
      <c r="G1328" s="176"/>
      <c r="H1328" s="125" t="str">
        <f t="shared" si="40"/>
        <v/>
      </c>
      <c r="I1328" s="176">
        <f t="shared" si="41"/>
        <v>0</v>
      </c>
    </row>
    <row r="1329" spans="2:9">
      <c r="B1329" s="131"/>
      <c r="C1329" s="125"/>
      <c r="D1329" s="125"/>
      <c r="E1329" s="125"/>
      <c r="F1329" s="125"/>
      <c r="G1329" s="176"/>
      <c r="H1329" s="125" t="str">
        <f t="shared" si="40"/>
        <v/>
      </c>
      <c r="I1329" s="176">
        <f t="shared" si="41"/>
        <v>0</v>
      </c>
    </row>
    <row r="1330" spans="2:9">
      <c r="B1330" s="131"/>
      <c r="C1330" s="125"/>
      <c r="D1330" s="125"/>
      <c r="E1330" s="125"/>
      <c r="F1330" s="125"/>
      <c r="G1330" s="176"/>
      <c r="H1330" s="125" t="str">
        <f t="shared" si="40"/>
        <v/>
      </c>
      <c r="I1330" s="176">
        <f t="shared" si="41"/>
        <v>0</v>
      </c>
    </row>
    <row r="1331" spans="2:9">
      <c r="B1331" s="131"/>
      <c r="C1331" s="125"/>
      <c r="D1331" s="125"/>
      <c r="E1331" s="125"/>
      <c r="F1331" s="125"/>
      <c r="G1331" s="176"/>
      <c r="H1331" s="125" t="str">
        <f t="shared" si="40"/>
        <v/>
      </c>
      <c r="I1331" s="176">
        <f t="shared" si="41"/>
        <v>0</v>
      </c>
    </row>
    <row r="1332" spans="2:9">
      <c r="B1332" s="131"/>
      <c r="C1332" s="125"/>
      <c r="D1332" s="125"/>
      <c r="E1332" s="125"/>
      <c r="F1332" s="125"/>
      <c r="G1332" s="176"/>
      <c r="H1332" s="125" t="str">
        <f t="shared" si="40"/>
        <v/>
      </c>
      <c r="I1332" s="176">
        <f t="shared" si="41"/>
        <v>0</v>
      </c>
    </row>
    <row r="1333" spans="2:9">
      <c r="B1333" s="131"/>
      <c r="C1333" s="125"/>
      <c r="D1333" s="125"/>
      <c r="E1333" s="125"/>
      <c r="F1333" s="125"/>
      <c r="G1333" s="176"/>
      <c r="H1333" s="125" t="str">
        <f t="shared" si="40"/>
        <v/>
      </c>
      <c r="I1333" s="176">
        <f t="shared" si="41"/>
        <v>0</v>
      </c>
    </row>
    <row r="1334" spans="2:9">
      <c r="B1334" s="131"/>
      <c r="C1334" s="125"/>
      <c r="D1334" s="125"/>
      <c r="E1334" s="125"/>
      <c r="F1334" s="125"/>
      <c r="G1334" s="176"/>
      <c r="H1334" s="125" t="str">
        <f t="shared" si="40"/>
        <v/>
      </c>
      <c r="I1334" s="176">
        <f t="shared" si="41"/>
        <v>0</v>
      </c>
    </row>
    <row r="1335" spans="2:9">
      <c r="B1335" s="131"/>
      <c r="C1335" s="125"/>
      <c r="D1335" s="125"/>
      <c r="E1335" s="125"/>
      <c r="F1335" s="125"/>
      <c r="G1335" s="176"/>
      <c r="H1335" s="125" t="str">
        <f t="shared" si="40"/>
        <v/>
      </c>
      <c r="I1335" s="176">
        <f t="shared" si="41"/>
        <v>0</v>
      </c>
    </row>
    <row r="1336" spans="2:9">
      <c r="B1336" s="131"/>
      <c r="C1336" s="125"/>
      <c r="D1336" s="125"/>
      <c r="E1336" s="125"/>
      <c r="F1336" s="125"/>
      <c r="G1336" s="176"/>
      <c r="H1336" s="125" t="str">
        <f t="shared" si="40"/>
        <v/>
      </c>
      <c r="I1336" s="176">
        <f t="shared" si="41"/>
        <v>0</v>
      </c>
    </row>
    <row r="1337" spans="2:9">
      <c r="B1337" s="131"/>
      <c r="C1337" s="125"/>
      <c r="D1337" s="125"/>
      <c r="E1337" s="125"/>
      <c r="F1337" s="125"/>
      <c r="G1337" s="176"/>
      <c r="H1337" s="125" t="str">
        <f t="shared" si="40"/>
        <v/>
      </c>
      <c r="I1337" s="176">
        <f t="shared" si="41"/>
        <v>0</v>
      </c>
    </row>
    <row r="1338" spans="2:9">
      <c r="B1338" s="131"/>
      <c r="C1338" s="125"/>
      <c r="D1338" s="125"/>
      <c r="E1338" s="125"/>
      <c r="F1338" s="125"/>
      <c r="G1338" s="176"/>
      <c r="H1338" s="125" t="str">
        <f t="shared" si="40"/>
        <v/>
      </c>
      <c r="I1338" s="176">
        <f t="shared" si="41"/>
        <v>0</v>
      </c>
    </row>
    <row r="1339" spans="2:9">
      <c r="B1339" s="131"/>
      <c r="C1339" s="125"/>
      <c r="D1339" s="125"/>
      <c r="E1339" s="125"/>
      <c r="F1339" s="125"/>
      <c r="G1339" s="176"/>
      <c r="H1339" s="125" t="str">
        <f t="shared" si="40"/>
        <v/>
      </c>
      <c r="I1339" s="176">
        <f t="shared" si="41"/>
        <v>0</v>
      </c>
    </row>
    <row r="1340" spans="2:9">
      <c r="B1340" s="131"/>
      <c r="C1340" s="125"/>
      <c r="D1340" s="125"/>
      <c r="E1340" s="125"/>
      <c r="F1340" s="125"/>
      <c r="G1340" s="176"/>
      <c r="H1340" s="125" t="str">
        <f t="shared" si="40"/>
        <v/>
      </c>
      <c r="I1340" s="176">
        <f t="shared" si="41"/>
        <v>0</v>
      </c>
    </row>
    <row r="1341" spans="2:9">
      <c r="B1341" s="131"/>
      <c r="C1341" s="125"/>
      <c r="D1341" s="125"/>
      <c r="E1341" s="125"/>
      <c r="F1341" s="125"/>
      <c r="G1341" s="176"/>
      <c r="H1341" s="125" t="str">
        <f t="shared" si="40"/>
        <v/>
      </c>
      <c r="I1341" s="176">
        <f t="shared" si="41"/>
        <v>0</v>
      </c>
    </row>
    <row r="1342" spans="2:9">
      <c r="B1342" s="131"/>
      <c r="C1342" s="125"/>
      <c r="D1342" s="125"/>
      <c r="E1342" s="125"/>
      <c r="F1342" s="125"/>
      <c r="G1342" s="176"/>
      <c r="H1342" s="125" t="str">
        <f t="shared" si="40"/>
        <v/>
      </c>
      <c r="I1342" s="176">
        <f t="shared" si="41"/>
        <v>0</v>
      </c>
    </row>
    <row r="1343" spans="2:9">
      <c r="B1343" s="131"/>
      <c r="C1343" s="125"/>
      <c r="D1343" s="125"/>
      <c r="E1343" s="125"/>
      <c r="F1343" s="125"/>
      <c r="G1343" s="176"/>
      <c r="H1343" s="125" t="str">
        <f t="shared" si="40"/>
        <v/>
      </c>
      <c r="I1343" s="176">
        <f t="shared" si="41"/>
        <v>0</v>
      </c>
    </row>
    <row r="1344" spans="2:9">
      <c r="B1344" s="131"/>
      <c r="C1344" s="125"/>
      <c r="D1344" s="125"/>
      <c r="E1344" s="125"/>
      <c r="F1344" s="125"/>
      <c r="G1344" s="176"/>
      <c r="H1344" s="125" t="str">
        <f t="shared" si="40"/>
        <v/>
      </c>
      <c r="I1344" s="176">
        <f t="shared" si="41"/>
        <v>0</v>
      </c>
    </row>
    <row r="1345" spans="2:9">
      <c r="B1345" s="131"/>
      <c r="C1345" s="125"/>
      <c r="D1345" s="125"/>
      <c r="E1345" s="125"/>
      <c r="F1345" s="125"/>
      <c r="G1345" s="176"/>
      <c r="H1345" s="125" t="str">
        <f t="shared" si="40"/>
        <v/>
      </c>
      <c r="I1345" s="176">
        <f t="shared" si="41"/>
        <v>0</v>
      </c>
    </row>
    <row r="1346" spans="2:9">
      <c r="B1346" s="131"/>
      <c r="C1346" s="125"/>
      <c r="D1346" s="125"/>
      <c r="E1346" s="125"/>
      <c r="F1346" s="125"/>
      <c r="G1346" s="176"/>
      <c r="H1346" s="125" t="str">
        <f t="shared" si="40"/>
        <v/>
      </c>
      <c r="I1346" s="176">
        <f t="shared" si="41"/>
        <v>0</v>
      </c>
    </row>
    <row r="1347" spans="2:9">
      <c r="B1347" s="131"/>
      <c r="C1347" s="125"/>
      <c r="D1347" s="125"/>
      <c r="E1347" s="125"/>
      <c r="F1347" s="125"/>
      <c r="G1347" s="176"/>
      <c r="H1347" s="125" t="str">
        <f t="shared" si="40"/>
        <v/>
      </c>
      <c r="I1347" s="176">
        <f t="shared" si="41"/>
        <v>0</v>
      </c>
    </row>
    <row r="1348" spans="2:9">
      <c r="B1348" s="131"/>
      <c r="C1348" s="125"/>
      <c r="D1348" s="125"/>
      <c r="E1348" s="125"/>
      <c r="F1348" s="125"/>
      <c r="G1348" s="176"/>
      <c r="H1348" s="125" t="str">
        <f t="shared" si="40"/>
        <v/>
      </c>
      <c r="I1348" s="176">
        <f t="shared" si="41"/>
        <v>0</v>
      </c>
    </row>
    <row r="1349" spans="2:9">
      <c r="B1349" s="131"/>
      <c r="C1349" s="125"/>
      <c r="D1349" s="125"/>
      <c r="E1349" s="125"/>
      <c r="F1349" s="125"/>
      <c r="G1349" s="176"/>
      <c r="H1349" s="125" t="str">
        <f t="shared" si="40"/>
        <v/>
      </c>
      <c r="I1349" s="176">
        <f t="shared" si="41"/>
        <v>0</v>
      </c>
    </row>
    <row r="1350" spans="2:9">
      <c r="B1350" s="131"/>
      <c r="C1350" s="125"/>
      <c r="D1350" s="125"/>
      <c r="E1350" s="125"/>
      <c r="F1350" s="125"/>
      <c r="G1350" s="176"/>
      <c r="H1350" s="125" t="str">
        <f t="shared" si="40"/>
        <v/>
      </c>
      <c r="I1350" s="176">
        <f t="shared" si="41"/>
        <v>0</v>
      </c>
    </row>
    <row r="1351" spans="2:9">
      <c r="B1351" s="131"/>
      <c r="C1351" s="125"/>
      <c r="D1351" s="125"/>
      <c r="E1351" s="125"/>
      <c r="F1351" s="125"/>
      <c r="G1351" s="176"/>
      <c r="H1351" s="125" t="str">
        <f t="shared" ref="H1351:H1414" si="42">IF(ISBLANK(C1351),"",IF(C1351&lt;F1351,D1351-E1351,E1351-D1351))</f>
        <v/>
      </c>
      <c r="I1351" s="176">
        <f t="shared" ref="I1351:I1414" si="43">IF(ISERR(H1351),1,0)</f>
        <v>0</v>
      </c>
    </row>
    <row r="1352" spans="2:9">
      <c r="B1352" s="131"/>
      <c r="C1352" s="125"/>
      <c r="D1352" s="125"/>
      <c r="E1352" s="125"/>
      <c r="F1352" s="125"/>
      <c r="G1352" s="176"/>
      <c r="H1352" s="125" t="str">
        <f t="shared" si="42"/>
        <v/>
      </c>
      <c r="I1352" s="176">
        <f t="shared" si="43"/>
        <v>0</v>
      </c>
    </row>
    <row r="1353" spans="2:9">
      <c r="B1353" s="131"/>
      <c r="C1353" s="125"/>
      <c r="D1353" s="125"/>
      <c r="E1353" s="125"/>
      <c r="F1353" s="125"/>
      <c r="G1353" s="176"/>
      <c r="H1353" s="125" t="str">
        <f t="shared" si="42"/>
        <v/>
      </c>
      <c r="I1353" s="176">
        <f t="shared" si="43"/>
        <v>0</v>
      </c>
    </row>
    <row r="1354" spans="2:9">
      <c r="B1354" s="131"/>
      <c r="C1354" s="125"/>
      <c r="D1354" s="125"/>
      <c r="E1354" s="125"/>
      <c r="F1354" s="125"/>
      <c r="G1354" s="176"/>
      <c r="H1354" s="125" t="str">
        <f t="shared" si="42"/>
        <v/>
      </c>
      <c r="I1354" s="176">
        <f t="shared" si="43"/>
        <v>0</v>
      </c>
    </row>
    <row r="1355" spans="2:9">
      <c r="B1355" s="131"/>
      <c r="C1355" s="125"/>
      <c r="D1355" s="125"/>
      <c r="E1355" s="125"/>
      <c r="F1355" s="125"/>
      <c r="G1355" s="176"/>
      <c r="H1355" s="125" t="str">
        <f t="shared" si="42"/>
        <v/>
      </c>
      <c r="I1355" s="176">
        <f t="shared" si="43"/>
        <v>0</v>
      </c>
    </row>
    <row r="1356" spans="2:9">
      <c r="B1356" s="131"/>
      <c r="C1356" s="125"/>
      <c r="D1356" s="125"/>
      <c r="E1356" s="125"/>
      <c r="F1356" s="125"/>
      <c r="G1356" s="176"/>
      <c r="H1356" s="125" t="str">
        <f t="shared" si="42"/>
        <v/>
      </c>
      <c r="I1356" s="176">
        <f t="shared" si="43"/>
        <v>0</v>
      </c>
    </row>
    <row r="1357" spans="2:9">
      <c r="B1357" s="131"/>
      <c r="C1357" s="125"/>
      <c r="D1357" s="125"/>
      <c r="E1357" s="125"/>
      <c r="F1357" s="125"/>
      <c r="G1357" s="176"/>
      <c r="H1357" s="125" t="str">
        <f t="shared" si="42"/>
        <v/>
      </c>
      <c r="I1357" s="176">
        <f t="shared" si="43"/>
        <v>0</v>
      </c>
    </row>
    <row r="1358" spans="2:9">
      <c r="B1358" s="131"/>
      <c r="C1358" s="125"/>
      <c r="D1358" s="125"/>
      <c r="E1358" s="125"/>
      <c r="F1358" s="125"/>
      <c r="G1358" s="176"/>
      <c r="H1358" s="125" t="str">
        <f t="shared" si="42"/>
        <v/>
      </c>
      <c r="I1358" s="176">
        <f t="shared" si="43"/>
        <v>0</v>
      </c>
    </row>
    <row r="1359" spans="2:9">
      <c r="B1359" s="131"/>
      <c r="C1359" s="125"/>
      <c r="D1359" s="125"/>
      <c r="E1359" s="125"/>
      <c r="F1359" s="125"/>
      <c r="G1359" s="176"/>
      <c r="H1359" s="125" t="str">
        <f t="shared" si="42"/>
        <v/>
      </c>
      <c r="I1359" s="176">
        <f t="shared" si="43"/>
        <v>0</v>
      </c>
    </row>
    <row r="1360" spans="2:9">
      <c r="B1360" s="131"/>
      <c r="C1360" s="125"/>
      <c r="D1360" s="125"/>
      <c r="E1360" s="125"/>
      <c r="F1360" s="125"/>
      <c r="G1360" s="176"/>
      <c r="H1360" s="125" t="str">
        <f t="shared" si="42"/>
        <v/>
      </c>
      <c r="I1360" s="176">
        <f t="shared" si="43"/>
        <v>0</v>
      </c>
    </row>
    <row r="1361" spans="2:9">
      <c r="B1361" s="131"/>
      <c r="C1361" s="125"/>
      <c r="D1361" s="125"/>
      <c r="E1361" s="125"/>
      <c r="F1361" s="125"/>
      <c r="G1361" s="176"/>
      <c r="H1361" s="125" t="str">
        <f t="shared" si="42"/>
        <v/>
      </c>
      <c r="I1361" s="176">
        <f t="shared" si="43"/>
        <v>0</v>
      </c>
    </row>
    <row r="1362" spans="2:9">
      <c r="B1362" s="131"/>
      <c r="C1362" s="125"/>
      <c r="D1362" s="125"/>
      <c r="E1362" s="125"/>
      <c r="F1362" s="125"/>
      <c r="G1362" s="176"/>
      <c r="H1362" s="125" t="str">
        <f t="shared" si="42"/>
        <v/>
      </c>
      <c r="I1362" s="176">
        <f t="shared" si="43"/>
        <v>0</v>
      </c>
    </row>
    <row r="1363" spans="2:9">
      <c r="B1363" s="131"/>
      <c r="C1363" s="125"/>
      <c r="D1363" s="125"/>
      <c r="E1363" s="125"/>
      <c r="F1363" s="125"/>
      <c r="G1363" s="176"/>
      <c r="H1363" s="125" t="str">
        <f t="shared" si="42"/>
        <v/>
      </c>
      <c r="I1363" s="176">
        <f t="shared" si="43"/>
        <v>0</v>
      </c>
    </row>
    <row r="1364" spans="2:9">
      <c r="B1364" s="131"/>
      <c r="C1364" s="125"/>
      <c r="D1364" s="125"/>
      <c r="E1364" s="125"/>
      <c r="F1364" s="125"/>
      <c r="G1364" s="176"/>
      <c r="H1364" s="125" t="str">
        <f t="shared" si="42"/>
        <v/>
      </c>
      <c r="I1364" s="176">
        <f t="shared" si="43"/>
        <v>0</v>
      </c>
    </row>
    <row r="1365" spans="2:9">
      <c r="B1365" s="131"/>
      <c r="C1365" s="125"/>
      <c r="D1365" s="125"/>
      <c r="E1365" s="125"/>
      <c r="F1365" s="125"/>
      <c r="G1365" s="176"/>
      <c r="H1365" s="125" t="str">
        <f t="shared" si="42"/>
        <v/>
      </c>
      <c r="I1365" s="176">
        <f t="shared" si="43"/>
        <v>0</v>
      </c>
    </row>
    <row r="1366" spans="2:9">
      <c r="B1366" s="131"/>
      <c r="C1366" s="125"/>
      <c r="D1366" s="125"/>
      <c r="E1366" s="125"/>
      <c r="F1366" s="125"/>
      <c r="G1366" s="176"/>
      <c r="H1366" s="125" t="str">
        <f t="shared" si="42"/>
        <v/>
      </c>
      <c r="I1366" s="176">
        <f t="shared" si="43"/>
        <v>0</v>
      </c>
    </row>
    <row r="1367" spans="2:9">
      <c r="B1367" s="131"/>
      <c r="C1367" s="125"/>
      <c r="D1367" s="125"/>
      <c r="E1367" s="125"/>
      <c r="F1367" s="125"/>
      <c r="G1367" s="176"/>
      <c r="H1367" s="125" t="str">
        <f t="shared" si="42"/>
        <v/>
      </c>
      <c r="I1367" s="176">
        <f t="shared" si="43"/>
        <v>0</v>
      </c>
    </row>
    <row r="1368" spans="2:9">
      <c r="B1368" s="131"/>
      <c r="C1368" s="125"/>
      <c r="D1368" s="125"/>
      <c r="E1368" s="125"/>
      <c r="F1368" s="125"/>
      <c r="G1368" s="176"/>
      <c r="H1368" s="125" t="str">
        <f t="shared" si="42"/>
        <v/>
      </c>
      <c r="I1368" s="176">
        <f t="shared" si="43"/>
        <v>0</v>
      </c>
    </row>
    <row r="1369" spans="2:9">
      <c r="B1369" s="131"/>
      <c r="C1369" s="125"/>
      <c r="D1369" s="125"/>
      <c r="E1369" s="125"/>
      <c r="F1369" s="125"/>
      <c r="G1369" s="176"/>
      <c r="H1369" s="125" t="str">
        <f t="shared" si="42"/>
        <v/>
      </c>
      <c r="I1369" s="176">
        <f t="shared" si="43"/>
        <v>0</v>
      </c>
    </row>
    <row r="1370" spans="2:9">
      <c r="B1370" s="131"/>
      <c r="C1370" s="125"/>
      <c r="D1370" s="125"/>
      <c r="E1370" s="125"/>
      <c r="F1370" s="125"/>
      <c r="G1370" s="176"/>
      <c r="H1370" s="125" t="str">
        <f t="shared" si="42"/>
        <v/>
      </c>
      <c r="I1370" s="176">
        <f t="shared" si="43"/>
        <v>0</v>
      </c>
    </row>
    <row r="1371" spans="2:9">
      <c r="B1371" s="131"/>
      <c r="C1371" s="125"/>
      <c r="D1371" s="125"/>
      <c r="E1371" s="125"/>
      <c r="F1371" s="125"/>
      <c r="G1371" s="176"/>
      <c r="H1371" s="125" t="str">
        <f t="shared" si="42"/>
        <v/>
      </c>
      <c r="I1371" s="176">
        <f t="shared" si="43"/>
        <v>0</v>
      </c>
    </row>
    <row r="1372" spans="2:9">
      <c r="B1372" s="131"/>
      <c r="C1372" s="125"/>
      <c r="D1372" s="125"/>
      <c r="E1372" s="125"/>
      <c r="F1372" s="125"/>
      <c r="G1372" s="176"/>
      <c r="H1372" s="125" t="str">
        <f t="shared" si="42"/>
        <v/>
      </c>
      <c r="I1372" s="176">
        <f t="shared" si="43"/>
        <v>0</v>
      </c>
    </row>
    <row r="1373" spans="2:9">
      <c r="B1373" s="131"/>
      <c r="C1373" s="125"/>
      <c r="D1373" s="125"/>
      <c r="E1373" s="125"/>
      <c r="F1373" s="125"/>
      <c r="G1373" s="176"/>
      <c r="H1373" s="125" t="str">
        <f t="shared" si="42"/>
        <v/>
      </c>
      <c r="I1373" s="176">
        <f t="shared" si="43"/>
        <v>0</v>
      </c>
    </row>
    <row r="1374" spans="2:9">
      <c r="B1374" s="131"/>
      <c r="C1374" s="125"/>
      <c r="D1374" s="125"/>
      <c r="E1374" s="125"/>
      <c r="F1374" s="125"/>
      <c r="G1374" s="176"/>
      <c r="H1374" s="125" t="str">
        <f t="shared" si="42"/>
        <v/>
      </c>
      <c r="I1374" s="176">
        <f t="shared" si="43"/>
        <v>0</v>
      </c>
    </row>
    <row r="1375" spans="2:9">
      <c r="B1375" s="131"/>
      <c r="C1375" s="125"/>
      <c r="D1375" s="125"/>
      <c r="E1375" s="125"/>
      <c r="F1375" s="125"/>
      <c r="G1375" s="176"/>
      <c r="H1375" s="125" t="str">
        <f t="shared" si="42"/>
        <v/>
      </c>
      <c r="I1375" s="176">
        <f t="shared" si="43"/>
        <v>0</v>
      </c>
    </row>
    <row r="1376" spans="2:9">
      <c r="B1376" s="131"/>
      <c r="C1376" s="125"/>
      <c r="D1376" s="125"/>
      <c r="E1376" s="125"/>
      <c r="F1376" s="125"/>
      <c r="G1376" s="176"/>
      <c r="H1376" s="125" t="str">
        <f t="shared" si="42"/>
        <v/>
      </c>
      <c r="I1376" s="176">
        <f t="shared" si="43"/>
        <v>0</v>
      </c>
    </row>
    <row r="1377" spans="2:9">
      <c r="B1377" s="131"/>
      <c r="C1377" s="125"/>
      <c r="D1377" s="125"/>
      <c r="E1377" s="125"/>
      <c r="F1377" s="125"/>
      <c r="G1377" s="176"/>
      <c r="H1377" s="125" t="str">
        <f t="shared" si="42"/>
        <v/>
      </c>
      <c r="I1377" s="176">
        <f t="shared" si="43"/>
        <v>0</v>
      </c>
    </row>
    <row r="1378" spans="2:9">
      <c r="B1378" s="131"/>
      <c r="C1378" s="125"/>
      <c r="D1378" s="125"/>
      <c r="E1378" s="125"/>
      <c r="F1378" s="125"/>
      <c r="G1378" s="176"/>
      <c r="H1378" s="125" t="str">
        <f t="shared" si="42"/>
        <v/>
      </c>
      <c r="I1378" s="176">
        <f t="shared" si="43"/>
        <v>0</v>
      </c>
    </row>
    <row r="1379" spans="2:9">
      <c r="B1379" s="131"/>
      <c r="C1379" s="125"/>
      <c r="D1379" s="125"/>
      <c r="E1379" s="125"/>
      <c r="F1379" s="125"/>
      <c r="G1379" s="176"/>
      <c r="H1379" s="125" t="str">
        <f t="shared" si="42"/>
        <v/>
      </c>
      <c r="I1379" s="176">
        <f t="shared" si="43"/>
        <v>0</v>
      </c>
    </row>
    <row r="1380" spans="2:9">
      <c r="B1380" s="131"/>
      <c r="C1380" s="125"/>
      <c r="D1380" s="125"/>
      <c r="E1380" s="125"/>
      <c r="F1380" s="125"/>
      <c r="G1380" s="176"/>
      <c r="H1380" s="125" t="str">
        <f t="shared" si="42"/>
        <v/>
      </c>
      <c r="I1380" s="176">
        <f t="shared" si="43"/>
        <v>0</v>
      </c>
    </row>
    <row r="1381" spans="2:9">
      <c r="B1381" s="131"/>
      <c r="C1381" s="125"/>
      <c r="D1381" s="125"/>
      <c r="E1381" s="125"/>
      <c r="F1381" s="125"/>
      <c r="G1381" s="176"/>
      <c r="H1381" s="125" t="str">
        <f t="shared" si="42"/>
        <v/>
      </c>
      <c r="I1381" s="176">
        <f t="shared" si="43"/>
        <v>0</v>
      </c>
    </row>
    <row r="1382" spans="2:9">
      <c r="B1382" s="131"/>
      <c r="C1382" s="125"/>
      <c r="D1382" s="125"/>
      <c r="E1382" s="125"/>
      <c r="F1382" s="125"/>
      <c r="G1382" s="176"/>
      <c r="H1382" s="125" t="str">
        <f t="shared" si="42"/>
        <v/>
      </c>
      <c r="I1382" s="176">
        <f t="shared" si="43"/>
        <v>0</v>
      </c>
    </row>
    <row r="1383" spans="2:9">
      <c r="B1383" s="131"/>
      <c r="C1383" s="125"/>
      <c r="D1383" s="125"/>
      <c r="E1383" s="125"/>
      <c r="F1383" s="125"/>
      <c r="G1383" s="176"/>
      <c r="H1383" s="125" t="str">
        <f t="shared" si="42"/>
        <v/>
      </c>
      <c r="I1383" s="176">
        <f t="shared" si="43"/>
        <v>0</v>
      </c>
    </row>
    <row r="1384" spans="2:9">
      <c r="B1384" s="131"/>
      <c r="C1384" s="125"/>
      <c r="D1384" s="125"/>
      <c r="E1384" s="125"/>
      <c r="F1384" s="125"/>
      <c r="G1384" s="176"/>
      <c r="H1384" s="125" t="str">
        <f t="shared" si="42"/>
        <v/>
      </c>
      <c r="I1384" s="176">
        <f t="shared" si="43"/>
        <v>0</v>
      </c>
    </row>
    <row r="1385" spans="2:9">
      <c r="B1385" s="131"/>
      <c r="C1385" s="125"/>
      <c r="D1385" s="125"/>
      <c r="E1385" s="125"/>
      <c r="F1385" s="125"/>
      <c r="G1385" s="176"/>
      <c r="H1385" s="125" t="str">
        <f t="shared" si="42"/>
        <v/>
      </c>
      <c r="I1385" s="176">
        <f t="shared" si="43"/>
        <v>0</v>
      </c>
    </row>
    <row r="1386" spans="2:9">
      <c r="B1386" s="131"/>
      <c r="C1386" s="125"/>
      <c r="D1386" s="125"/>
      <c r="E1386" s="125"/>
      <c r="F1386" s="125"/>
      <c r="G1386" s="176"/>
      <c r="H1386" s="125" t="str">
        <f t="shared" si="42"/>
        <v/>
      </c>
      <c r="I1386" s="176">
        <f t="shared" si="43"/>
        <v>0</v>
      </c>
    </row>
    <row r="1387" spans="2:9">
      <c r="B1387" s="131"/>
      <c r="C1387" s="125"/>
      <c r="D1387" s="125"/>
      <c r="E1387" s="125"/>
      <c r="F1387" s="125"/>
      <c r="G1387" s="176"/>
      <c r="H1387" s="125" t="str">
        <f t="shared" si="42"/>
        <v/>
      </c>
      <c r="I1387" s="176">
        <f t="shared" si="43"/>
        <v>0</v>
      </c>
    </row>
    <row r="1388" spans="2:9">
      <c r="B1388" s="131"/>
      <c r="C1388" s="125"/>
      <c r="D1388" s="125"/>
      <c r="E1388" s="125"/>
      <c r="F1388" s="125"/>
      <c r="G1388" s="176"/>
      <c r="H1388" s="125" t="str">
        <f t="shared" si="42"/>
        <v/>
      </c>
      <c r="I1388" s="176">
        <f t="shared" si="43"/>
        <v>0</v>
      </c>
    </row>
    <row r="1389" spans="2:9">
      <c r="B1389" s="131"/>
      <c r="C1389" s="125"/>
      <c r="D1389" s="125"/>
      <c r="E1389" s="125"/>
      <c r="F1389" s="125"/>
      <c r="G1389" s="176"/>
      <c r="H1389" s="125" t="str">
        <f t="shared" si="42"/>
        <v/>
      </c>
      <c r="I1389" s="176">
        <f t="shared" si="43"/>
        <v>0</v>
      </c>
    </row>
    <row r="1390" spans="2:9">
      <c r="B1390" s="131"/>
      <c r="C1390" s="125"/>
      <c r="D1390" s="125"/>
      <c r="E1390" s="125"/>
      <c r="F1390" s="125"/>
      <c r="G1390" s="176"/>
      <c r="H1390" s="125" t="str">
        <f t="shared" si="42"/>
        <v/>
      </c>
      <c r="I1390" s="176">
        <f t="shared" si="43"/>
        <v>0</v>
      </c>
    </row>
    <row r="1391" spans="2:9">
      <c r="B1391" s="131"/>
      <c r="C1391" s="125"/>
      <c r="D1391" s="125"/>
      <c r="E1391" s="125"/>
      <c r="F1391" s="125"/>
      <c r="G1391" s="176"/>
      <c r="H1391" s="125" t="str">
        <f t="shared" si="42"/>
        <v/>
      </c>
      <c r="I1391" s="176">
        <f t="shared" si="43"/>
        <v>0</v>
      </c>
    </row>
    <row r="1392" spans="2:9">
      <c r="B1392" s="131"/>
      <c r="C1392" s="125"/>
      <c r="D1392" s="125"/>
      <c r="E1392" s="125"/>
      <c r="F1392" s="125"/>
      <c r="G1392" s="176"/>
      <c r="H1392" s="125" t="str">
        <f t="shared" si="42"/>
        <v/>
      </c>
      <c r="I1392" s="176">
        <f t="shared" si="43"/>
        <v>0</v>
      </c>
    </row>
    <row r="1393" spans="2:9">
      <c r="B1393" s="131"/>
      <c r="C1393" s="125"/>
      <c r="D1393" s="125"/>
      <c r="E1393" s="125"/>
      <c r="F1393" s="125"/>
      <c r="G1393" s="176"/>
      <c r="H1393" s="125" t="str">
        <f t="shared" si="42"/>
        <v/>
      </c>
      <c r="I1393" s="176">
        <f t="shared" si="43"/>
        <v>0</v>
      </c>
    </row>
    <row r="1394" spans="2:9">
      <c r="B1394" s="131"/>
      <c r="C1394" s="125"/>
      <c r="D1394" s="125"/>
      <c r="E1394" s="125"/>
      <c r="F1394" s="125"/>
      <c r="G1394" s="176"/>
      <c r="H1394" s="125" t="str">
        <f t="shared" si="42"/>
        <v/>
      </c>
      <c r="I1394" s="176">
        <f t="shared" si="43"/>
        <v>0</v>
      </c>
    </row>
    <row r="1395" spans="2:9">
      <c r="B1395" s="131"/>
      <c r="C1395" s="125"/>
      <c r="D1395" s="125"/>
      <c r="E1395" s="125"/>
      <c r="F1395" s="125"/>
      <c r="G1395" s="176"/>
      <c r="H1395" s="125" t="str">
        <f t="shared" si="42"/>
        <v/>
      </c>
      <c r="I1395" s="176">
        <f t="shared" si="43"/>
        <v>0</v>
      </c>
    </row>
    <row r="1396" spans="2:9">
      <c r="B1396" s="131"/>
      <c r="C1396" s="125"/>
      <c r="D1396" s="125"/>
      <c r="E1396" s="125"/>
      <c r="F1396" s="125"/>
      <c r="G1396" s="176"/>
      <c r="H1396" s="125" t="str">
        <f t="shared" si="42"/>
        <v/>
      </c>
      <c r="I1396" s="176">
        <f t="shared" si="43"/>
        <v>0</v>
      </c>
    </row>
    <row r="1397" spans="2:9">
      <c r="B1397" s="131"/>
      <c r="C1397" s="125"/>
      <c r="D1397" s="125"/>
      <c r="E1397" s="125"/>
      <c r="F1397" s="125"/>
      <c r="G1397" s="176"/>
      <c r="H1397" s="125" t="str">
        <f t="shared" si="42"/>
        <v/>
      </c>
      <c r="I1397" s="176">
        <f t="shared" si="43"/>
        <v>0</v>
      </c>
    </row>
    <row r="1398" spans="2:9">
      <c r="B1398" s="131"/>
      <c r="C1398" s="125"/>
      <c r="D1398" s="125"/>
      <c r="E1398" s="125"/>
      <c r="F1398" s="125"/>
      <c r="G1398" s="176"/>
      <c r="H1398" s="125" t="str">
        <f t="shared" si="42"/>
        <v/>
      </c>
      <c r="I1398" s="176">
        <f t="shared" si="43"/>
        <v>0</v>
      </c>
    </row>
    <row r="1399" spans="2:9">
      <c r="B1399" s="131"/>
      <c r="C1399" s="125"/>
      <c r="D1399" s="125"/>
      <c r="E1399" s="125"/>
      <c r="F1399" s="125"/>
      <c r="G1399" s="176"/>
      <c r="H1399" s="125" t="str">
        <f t="shared" si="42"/>
        <v/>
      </c>
      <c r="I1399" s="176">
        <f t="shared" si="43"/>
        <v>0</v>
      </c>
    </row>
    <row r="1400" spans="2:9">
      <c r="B1400" s="131"/>
      <c r="C1400" s="125"/>
      <c r="D1400" s="125"/>
      <c r="E1400" s="125"/>
      <c r="F1400" s="125"/>
      <c r="G1400" s="176"/>
      <c r="H1400" s="125" t="str">
        <f t="shared" si="42"/>
        <v/>
      </c>
      <c r="I1400" s="176">
        <f t="shared" si="43"/>
        <v>0</v>
      </c>
    </row>
    <row r="1401" spans="2:9">
      <c r="B1401" s="131"/>
      <c r="C1401" s="125"/>
      <c r="D1401" s="125"/>
      <c r="E1401" s="125"/>
      <c r="F1401" s="125"/>
      <c r="G1401" s="176"/>
      <c r="H1401" s="125" t="str">
        <f t="shared" si="42"/>
        <v/>
      </c>
      <c r="I1401" s="176">
        <f t="shared" si="43"/>
        <v>0</v>
      </c>
    </row>
    <row r="1402" spans="2:9">
      <c r="B1402" s="131"/>
      <c r="C1402" s="125"/>
      <c r="D1402" s="125"/>
      <c r="E1402" s="125"/>
      <c r="F1402" s="125"/>
      <c r="G1402" s="176"/>
      <c r="H1402" s="125" t="str">
        <f t="shared" si="42"/>
        <v/>
      </c>
      <c r="I1402" s="176">
        <f t="shared" si="43"/>
        <v>0</v>
      </c>
    </row>
    <row r="1403" spans="2:9">
      <c r="B1403" s="131"/>
      <c r="C1403" s="125"/>
      <c r="D1403" s="125"/>
      <c r="E1403" s="125"/>
      <c r="F1403" s="125"/>
      <c r="G1403" s="176"/>
      <c r="H1403" s="125" t="str">
        <f t="shared" si="42"/>
        <v/>
      </c>
      <c r="I1403" s="176">
        <f t="shared" si="43"/>
        <v>0</v>
      </c>
    </row>
    <row r="1404" spans="2:9">
      <c r="B1404" s="131"/>
      <c r="C1404" s="125"/>
      <c r="D1404" s="125"/>
      <c r="E1404" s="125"/>
      <c r="F1404" s="125"/>
      <c r="G1404" s="176"/>
      <c r="H1404" s="125" t="str">
        <f t="shared" si="42"/>
        <v/>
      </c>
      <c r="I1404" s="176">
        <f t="shared" si="43"/>
        <v>0</v>
      </c>
    </row>
    <row r="1405" spans="2:9">
      <c r="B1405" s="131"/>
      <c r="C1405" s="125"/>
      <c r="D1405" s="125"/>
      <c r="E1405" s="125"/>
      <c r="F1405" s="125"/>
      <c r="G1405" s="176"/>
      <c r="H1405" s="125" t="str">
        <f t="shared" si="42"/>
        <v/>
      </c>
      <c r="I1405" s="176">
        <f t="shared" si="43"/>
        <v>0</v>
      </c>
    </row>
    <row r="1406" spans="2:9">
      <c r="B1406" s="131"/>
      <c r="C1406" s="125"/>
      <c r="D1406" s="125"/>
      <c r="E1406" s="125"/>
      <c r="F1406" s="125"/>
      <c r="G1406" s="176"/>
      <c r="H1406" s="125" t="str">
        <f t="shared" si="42"/>
        <v/>
      </c>
      <c r="I1406" s="176">
        <f t="shared" si="43"/>
        <v>0</v>
      </c>
    </row>
    <row r="1407" spans="2:9">
      <c r="B1407" s="131"/>
      <c r="C1407" s="125"/>
      <c r="D1407" s="125"/>
      <c r="E1407" s="125"/>
      <c r="F1407" s="125"/>
      <c r="G1407" s="176"/>
      <c r="H1407" s="125" t="str">
        <f t="shared" si="42"/>
        <v/>
      </c>
      <c r="I1407" s="176">
        <f t="shared" si="43"/>
        <v>0</v>
      </c>
    </row>
    <row r="1408" spans="2:9">
      <c r="B1408" s="131"/>
      <c r="C1408" s="125"/>
      <c r="D1408" s="125"/>
      <c r="E1408" s="125"/>
      <c r="F1408" s="125"/>
      <c r="G1408" s="176"/>
      <c r="H1408" s="125" t="str">
        <f t="shared" si="42"/>
        <v/>
      </c>
      <c r="I1408" s="176">
        <f t="shared" si="43"/>
        <v>0</v>
      </c>
    </row>
    <row r="1409" spans="2:9">
      <c r="B1409" s="131"/>
      <c r="C1409" s="125"/>
      <c r="D1409" s="125"/>
      <c r="E1409" s="125"/>
      <c r="F1409" s="125"/>
      <c r="G1409" s="176"/>
      <c r="H1409" s="125" t="str">
        <f t="shared" si="42"/>
        <v/>
      </c>
      <c r="I1409" s="176">
        <f t="shared" si="43"/>
        <v>0</v>
      </c>
    </row>
    <row r="1410" spans="2:9">
      <c r="B1410" s="131"/>
      <c r="C1410" s="125"/>
      <c r="D1410" s="125"/>
      <c r="E1410" s="125"/>
      <c r="F1410" s="125"/>
      <c r="G1410" s="176"/>
      <c r="H1410" s="125" t="str">
        <f t="shared" si="42"/>
        <v/>
      </c>
      <c r="I1410" s="176">
        <f t="shared" si="43"/>
        <v>0</v>
      </c>
    </row>
    <row r="1411" spans="2:9">
      <c r="B1411" s="131"/>
      <c r="C1411" s="125"/>
      <c r="D1411" s="125"/>
      <c r="E1411" s="125"/>
      <c r="F1411" s="125"/>
      <c r="G1411" s="176"/>
      <c r="H1411" s="125" t="str">
        <f t="shared" si="42"/>
        <v/>
      </c>
      <c r="I1411" s="176">
        <f t="shared" si="43"/>
        <v>0</v>
      </c>
    </row>
    <row r="1412" spans="2:9">
      <c r="B1412" s="131"/>
      <c r="C1412" s="125"/>
      <c r="D1412" s="125"/>
      <c r="E1412" s="125"/>
      <c r="F1412" s="125"/>
      <c r="G1412" s="176"/>
      <c r="H1412" s="125" t="str">
        <f t="shared" si="42"/>
        <v/>
      </c>
      <c r="I1412" s="176">
        <f t="shared" si="43"/>
        <v>0</v>
      </c>
    </row>
    <row r="1413" spans="2:9">
      <c r="B1413" s="131"/>
      <c r="C1413" s="125"/>
      <c r="D1413" s="125"/>
      <c r="E1413" s="125"/>
      <c r="F1413" s="125"/>
      <c r="G1413" s="176"/>
      <c r="H1413" s="125" t="str">
        <f t="shared" si="42"/>
        <v/>
      </c>
      <c r="I1413" s="176">
        <f t="shared" si="43"/>
        <v>0</v>
      </c>
    </row>
    <row r="1414" spans="2:9">
      <c r="B1414" s="131"/>
      <c r="C1414" s="125"/>
      <c r="D1414" s="125"/>
      <c r="E1414" s="125"/>
      <c r="F1414" s="125"/>
      <c r="G1414" s="176"/>
      <c r="H1414" s="125" t="str">
        <f t="shared" si="42"/>
        <v/>
      </c>
      <c r="I1414" s="176">
        <f t="shared" si="43"/>
        <v>0</v>
      </c>
    </row>
    <row r="1415" spans="2:9">
      <c r="B1415" s="131"/>
      <c r="C1415" s="125"/>
      <c r="D1415" s="125"/>
      <c r="E1415" s="125"/>
      <c r="F1415" s="125"/>
      <c r="G1415" s="176"/>
      <c r="H1415" s="125" t="str">
        <f t="shared" ref="H1415:H1478" si="44">IF(ISBLANK(C1415),"",IF(C1415&lt;F1415,D1415-E1415,E1415-D1415))</f>
        <v/>
      </c>
      <c r="I1415" s="176">
        <f t="shared" ref="I1415:I1478" si="45">IF(ISERR(H1415),1,0)</f>
        <v>0</v>
      </c>
    </row>
    <row r="1416" spans="2:9">
      <c r="B1416" s="131"/>
      <c r="C1416" s="125"/>
      <c r="D1416" s="125"/>
      <c r="E1416" s="125"/>
      <c r="F1416" s="125"/>
      <c r="G1416" s="176"/>
      <c r="H1416" s="125" t="str">
        <f t="shared" si="44"/>
        <v/>
      </c>
      <c r="I1416" s="176">
        <f t="shared" si="45"/>
        <v>0</v>
      </c>
    </row>
    <row r="1417" spans="2:9">
      <c r="B1417" s="131"/>
      <c r="C1417" s="125"/>
      <c r="D1417" s="125"/>
      <c r="E1417" s="125"/>
      <c r="F1417" s="125"/>
      <c r="G1417" s="176"/>
      <c r="H1417" s="125" t="str">
        <f t="shared" si="44"/>
        <v/>
      </c>
      <c r="I1417" s="176">
        <f t="shared" si="45"/>
        <v>0</v>
      </c>
    </row>
    <row r="1418" spans="2:9">
      <c r="B1418" s="131"/>
      <c r="C1418" s="125"/>
      <c r="D1418" s="125"/>
      <c r="E1418" s="125"/>
      <c r="F1418" s="125"/>
      <c r="G1418" s="176"/>
      <c r="H1418" s="125" t="str">
        <f t="shared" si="44"/>
        <v/>
      </c>
      <c r="I1418" s="176">
        <f t="shared" si="45"/>
        <v>0</v>
      </c>
    </row>
    <row r="1419" spans="2:9">
      <c r="B1419" s="131"/>
      <c r="C1419" s="125"/>
      <c r="D1419" s="125"/>
      <c r="E1419" s="125"/>
      <c r="F1419" s="125"/>
      <c r="G1419" s="176"/>
      <c r="H1419" s="125" t="str">
        <f t="shared" si="44"/>
        <v/>
      </c>
      <c r="I1419" s="176">
        <f t="shared" si="45"/>
        <v>0</v>
      </c>
    </row>
    <row r="1420" spans="2:9">
      <c r="B1420" s="131"/>
      <c r="C1420" s="125"/>
      <c r="D1420" s="125"/>
      <c r="E1420" s="125"/>
      <c r="F1420" s="125"/>
      <c r="G1420" s="176"/>
      <c r="H1420" s="125" t="str">
        <f t="shared" si="44"/>
        <v/>
      </c>
      <c r="I1420" s="176">
        <f t="shared" si="45"/>
        <v>0</v>
      </c>
    </row>
    <row r="1421" spans="2:9">
      <c r="B1421" s="131"/>
      <c r="C1421" s="125"/>
      <c r="D1421" s="125"/>
      <c r="E1421" s="125"/>
      <c r="F1421" s="125"/>
      <c r="G1421" s="176"/>
      <c r="H1421" s="125" t="str">
        <f t="shared" si="44"/>
        <v/>
      </c>
      <c r="I1421" s="176">
        <f t="shared" si="45"/>
        <v>0</v>
      </c>
    </row>
    <row r="1422" spans="2:9">
      <c r="B1422" s="131"/>
      <c r="C1422" s="125"/>
      <c r="D1422" s="125"/>
      <c r="E1422" s="125"/>
      <c r="F1422" s="125"/>
      <c r="G1422" s="176"/>
      <c r="H1422" s="125" t="str">
        <f t="shared" si="44"/>
        <v/>
      </c>
      <c r="I1422" s="176">
        <f t="shared" si="45"/>
        <v>0</v>
      </c>
    </row>
    <row r="1423" spans="2:9">
      <c r="B1423" s="131"/>
      <c r="C1423" s="125"/>
      <c r="D1423" s="125"/>
      <c r="E1423" s="125"/>
      <c r="F1423" s="125"/>
      <c r="G1423" s="176"/>
      <c r="H1423" s="125" t="str">
        <f t="shared" si="44"/>
        <v/>
      </c>
      <c r="I1423" s="176">
        <f t="shared" si="45"/>
        <v>0</v>
      </c>
    </row>
    <row r="1424" spans="2:9">
      <c r="B1424" s="131"/>
      <c r="C1424" s="125"/>
      <c r="D1424" s="125"/>
      <c r="E1424" s="125"/>
      <c r="F1424" s="125"/>
      <c r="G1424" s="176"/>
      <c r="H1424" s="125" t="str">
        <f t="shared" si="44"/>
        <v/>
      </c>
      <c r="I1424" s="176">
        <f t="shared" si="45"/>
        <v>0</v>
      </c>
    </row>
    <row r="1425" spans="2:9">
      <c r="B1425" s="131"/>
      <c r="C1425" s="125"/>
      <c r="D1425" s="125"/>
      <c r="E1425" s="125"/>
      <c r="F1425" s="125"/>
      <c r="G1425" s="176"/>
      <c r="H1425" s="125" t="str">
        <f t="shared" si="44"/>
        <v/>
      </c>
      <c r="I1425" s="176">
        <f t="shared" si="45"/>
        <v>0</v>
      </c>
    </row>
    <row r="1426" spans="2:9">
      <c r="B1426" s="131"/>
      <c r="C1426" s="125"/>
      <c r="D1426" s="125"/>
      <c r="E1426" s="125"/>
      <c r="F1426" s="125"/>
      <c r="G1426" s="176"/>
      <c r="H1426" s="125" t="str">
        <f t="shared" si="44"/>
        <v/>
      </c>
      <c r="I1426" s="176">
        <f t="shared" si="45"/>
        <v>0</v>
      </c>
    </row>
    <row r="1427" spans="2:9">
      <c r="B1427" s="131"/>
      <c r="C1427" s="125"/>
      <c r="D1427" s="125"/>
      <c r="E1427" s="125"/>
      <c r="F1427" s="125"/>
      <c r="G1427" s="176"/>
      <c r="H1427" s="125" t="str">
        <f t="shared" si="44"/>
        <v/>
      </c>
      <c r="I1427" s="176">
        <f t="shared" si="45"/>
        <v>0</v>
      </c>
    </row>
    <row r="1428" spans="2:9">
      <c r="B1428" s="131"/>
      <c r="C1428" s="125"/>
      <c r="D1428" s="125"/>
      <c r="E1428" s="125"/>
      <c r="F1428" s="125"/>
      <c r="G1428" s="176"/>
      <c r="H1428" s="125" t="str">
        <f t="shared" si="44"/>
        <v/>
      </c>
      <c r="I1428" s="176">
        <f t="shared" si="45"/>
        <v>0</v>
      </c>
    </row>
    <row r="1429" spans="2:9">
      <c r="B1429" s="131"/>
      <c r="C1429" s="125"/>
      <c r="D1429" s="125"/>
      <c r="E1429" s="125"/>
      <c r="F1429" s="125"/>
      <c r="G1429" s="176"/>
      <c r="H1429" s="125" t="str">
        <f t="shared" si="44"/>
        <v/>
      </c>
      <c r="I1429" s="176">
        <f t="shared" si="45"/>
        <v>0</v>
      </c>
    </row>
    <row r="1430" spans="2:9">
      <c r="B1430" s="131"/>
      <c r="C1430" s="125"/>
      <c r="D1430" s="125"/>
      <c r="E1430" s="125"/>
      <c r="F1430" s="125"/>
      <c r="G1430" s="176"/>
      <c r="H1430" s="125" t="str">
        <f t="shared" si="44"/>
        <v/>
      </c>
      <c r="I1430" s="176">
        <f t="shared" si="45"/>
        <v>0</v>
      </c>
    </row>
    <row r="1431" spans="2:9">
      <c r="B1431" s="131"/>
      <c r="C1431" s="125"/>
      <c r="D1431" s="125"/>
      <c r="E1431" s="125"/>
      <c r="F1431" s="125"/>
      <c r="G1431" s="176"/>
      <c r="H1431" s="125" t="str">
        <f t="shared" si="44"/>
        <v/>
      </c>
      <c r="I1431" s="176">
        <f t="shared" si="45"/>
        <v>0</v>
      </c>
    </row>
    <row r="1432" spans="2:9">
      <c r="B1432" s="131"/>
      <c r="C1432" s="125"/>
      <c r="D1432" s="125"/>
      <c r="E1432" s="125"/>
      <c r="F1432" s="125"/>
      <c r="G1432" s="176"/>
      <c r="H1432" s="125" t="str">
        <f t="shared" si="44"/>
        <v/>
      </c>
      <c r="I1432" s="176">
        <f t="shared" si="45"/>
        <v>0</v>
      </c>
    </row>
    <row r="1433" spans="2:9">
      <c r="B1433" s="131"/>
      <c r="C1433" s="125"/>
      <c r="D1433" s="125"/>
      <c r="E1433" s="125"/>
      <c r="F1433" s="125"/>
      <c r="G1433" s="176"/>
      <c r="H1433" s="125" t="str">
        <f t="shared" si="44"/>
        <v/>
      </c>
      <c r="I1433" s="176">
        <f t="shared" si="45"/>
        <v>0</v>
      </c>
    </row>
    <row r="1434" spans="2:9">
      <c r="B1434" s="131"/>
      <c r="C1434" s="125"/>
      <c r="D1434" s="125"/>
      <c r="E1434" s="125"/>
      <c r="F1434" s="125"/>
      <c r="G1434" s="176"/>
      <c r="H1434" s="125" t="str">
        <f t="shared" si="44"/>
        <v/>
      </c>
      <c r="I1434" s="176">
        <f t="shared" si="45"/>
        <v>0</v>
      </c>
    </row>
    <row r="1435" spans="2:9">
      <c r="B1435" s="131"/>
      <c r="C1435" s="125"/>
      <c r="D1435" s="125"/>
      <c r="E1435" s="125"/>
      <c r="F1435" s="125"/>
      <c r="G1435" s="176"/>
      <c r="H1435" s="125" t="str">
        <f t="shared" si="44"/>
        <v/>
      </c>
      <c r="I1435" s="176">
        <f t="shared" si="45"/>
        <v>0</v>
      </c>
    </row>
    <row r="1436" spans="2:9">
      <c r="B1436" s="131"/>
      <c r="C1436" s="125"/>
      <c r="D1436" s="125"/>
      <c r="E1436" s="125"/>
      <c r="F1436" s="125"/>
      <c r="G1436" s="176"/>
      <c r="H1436" s="125" t="str">
        <f t="shared" si="44"/>
        <v/>
      </c>
      <c r="I1436" s="176">
        <f t="shared" si="45"/>
        <v>0</v>
      </c>
    </row>
    <row r="1437" spans="2:9">
      <c r="B1437" s="131"/>
      <c r="C1437" s="125"/>
      <c r="D1437" s="125"/>
      <c r="E1437" s="125"/>
      <c r="F1437" s="125"/>
      <c r="G1437" s="176"/>
      <c r="H1437" s="125" t="str">
        <f t="shared" si="44"/>
        <v/>
      </c>
      <c r="I1437" s="176">
        <f t="shared" si="45"/>
        <v>0</v>
      </c>
    </row>
    <row r="1438" spans="2:9">
      <c r="B1438" s="131"/>
      <c r="C1438" s="125"/>
      <c r="D1438" s="125"/>
      <c r="E1438" s="125"/>
      <c r="F1438" s="125"/>
      <c r="G1438" s="176"/>
      <c r="H1438" s="125" t="str">
        <f t="shared" si="44"/>
        <v/>
      </c>
      <c r="I1438" s="176">
        <f t="shared" si="45"/>
        <v>0</v>
      </c>
    </row>
    <row r="1439" spans="2:9">
      <c r="B1439" s="131"/>
      <c r="C1439" s="125"/>
      <c r="D1439" s="125"/>
      <c r="E1439" s="125"/>
      <c r="F1439" s="125"/>
      <c r="G1439" s="176"/>
      <c r="H1439" s="125" t="str">
        <f t="shared" si="44"/>
        <v/>
      </c>
      <c r="I1439" s="176">
        <f t="shared" si="45"/>
        <v>0</v>
      </c>
    </row>
    <row r="1440" spans="2:9">
      <c r="B1440" s="131"/>
      <c r="C1440" s="125"/>
      <c r="D1440" s="125"/>
      <c r="E1440" s="125"/>
      <c r="F1440" s="125"/>
      <c r="G1440" s="176"/>
      <c r="H1440" s="125" t="str">
        <f t="shared" si="44"/>
        <v/>
      </c>
      <c r="I1440" s="176">
        <f t="shared" si="45"/>
        <v>0</v>
      </c>
    </row>
    <row r="1441" spans="2:9">
      <c r="B1441" s="131"/>
      <c r="C1441" s="125"/>
      <c r="D1441" s="125"/>
      <c r="E1441" s="125"/>
      <c r="F1441" s="125"/>
      <c r="G1441" s="176"/>
      <c r="H1441" s="125" t="str">
        <f t="shared" si="44"/>
        <v/>
      </c>
      <c r="I1441" s="176">
        <f t="shared" si="45"/>
        <v>0</v>
      </c>
    </row>
    <row r="1442" spans="2:9">
      <c r="B1442" s="131"/>
      <c r="C1442" s="125"/>
      <c r="D1442" s="125"/>
      <c r="E1442" s="125"/>
      <c r="F1442" s="125"/>
      <c r="G1442" s="176"/>
      <c r="H1442" s="125" t="str">
        <f t="shared" si="44"/>
        <v/>
      </c>
      <c r="I1442" s="176">
        <f t="shared" si="45"/>
        <v>0</v>
      </c>
    </row>
    <row r="1443" spans="2:9">
      <c r="B1443" s="131"/>
      <c r="C1443" s="125"/>
      <c r="D1443" s="125"/>
      <c r="E1443" s="125"/>
      <c r="F1443" s="125"/>
      <c r="G1443" s="176"/>
      <c r="H1443" s="125" t="str">
        <f t="shared" si="44"/>
        <v/>
      </c>
      <c r="I1443" s="176">
        <f t="shared" si="45"/>
        <v>0</v>
      </c>
    </row>
    <row r="1444" spans="2:9">
      <c r="B1444" s="131"/>
      <c r="C1444" s="125"/>
      <c r="D1444" s="125"/>
      <c r="E1444" s="125"/>
      <c r="F1444" s="125"/>
      <c r="G1444" s="176"/>
      <c r="H1444" s="125" t="str">
        <f t="shared" si="44"/>
        <v/>
      </c>
      <c r="I1444" s="176">
        <f t="shared" si="45"/>
        <v>0</v>
      </c>
    </row>
    <row r="1445" spans="2:9">
      <c r="B1445" s="131"/>
      <c r="C1445" s="125"/>
      <c r="D1445" s="125"/>
      <c r="E1445" s="125"/>
      <c r="F1445" s="125"/>
      <c r="G1445" s="176"/>
      <c r="H1445" s="125" t="str">
        <f t="shared" si="44"/>
        <v/>
      </c>
      <c r="I1445" s="176">
        <f t="shared" si="45"/>
        <v>0</v>
      </c>
    </row>
    <row r="1446" spans="2:9">
      <c r="B1446" s="131"/>
      <c r="C1446" s="125"/>
      <c r="D1446" s="125"/>
      <c r="E1446" s="125"/>
      <c r="F1446" s="125"/>
      <c r="G1446" s="176"/>
      <c r="H1446" s="125" t="str">
        <f t="shared" si="44"/>
        <v/>
      </c>
      <c r="I1446" s="176">
        <f t="shared" si="45"/>
        <v>0</v>
      </c>
    </row>
    <row r="1447" spans="2:9">
      <c r="B1447" s="131"/>
      <c r="C1447" s="125"/>
      <c r="D1447" s="125"/>
      <c r="E1447" s="125"/>
      <c r="F1447" s="125"/>
      <c r="G1447" s="176"/>
      <c r="H1447" s="125" t="str">
        <f t="shared" si="44"/>
        <v/>
      </c>
      <c r="I1447" s="176">
        <f t="shared" si="45"/>
        <v>0</v>
      </c>
    </row>
    <row r="1448" spans="2:9">
      <c r="B1448" s="131"/>
      <c r="C1448" s="125"/>
      <c r="D1448" s="125"/>
      <c r="E1448" s="125"/>
      <c r="F1448" s="125"/>
      <c r="G1448" s="176"/>
      <c r="H1448" s="125" t="str">
        <f t="shared" si="44"/>
        <v/>
      </c>
      <c r="I1448" s="176">
        <f t="shared" si="45"/>
        <v>0</v>
      </c>
    </row>
    <row r="1449" spans="2:9">
      <c r="B1449" s="131"/>
      <c r="C1449" s="125"/>
      <c r="D1449" s="125"/>
      <c r="E1449" s="125"/>
      <c r="F1449" s="125"/>
      <c r="G1449" s="176"/>
      <c r="H1449" s="125" t="str">
        <f t="shared" si="44"/>
        <v/>
      </c>
      <c r="I1449" s="176">
        <f t="shared" si="45"/>
        <v>0</v>
      </c>
    </row>
    <row r="1450" spans="2:9">
      <c r="B1450" s="131"/>
      <c r="C1450" s="125"/>
      <c r="D1450" s="125"/>
      <c r="E1450" s="125"/>
      <c r="F1450" s="125"/>
      <c r="G1450" s="176"/>
      <c r="H1450" s="125" t="str">
        <f t="shared" si="44"/>
        <v/>
      </c>
      <c r="I1450" s="176">
        <f t="shared" si="45"/>
        <v>0</v>
      </c>
    </row>
    <row r="1451" spans="2:9">
      <c r="B1451" s="131"/>
      <c r="C1451" s="125"/>
      <c r="D1451" s="125"/>
      <c r="E1451" s="125"/>
      <c r="F1451" s="125"/>
      <c r="G1451" s="176"/>
      <c r="H1451" s="125" t="str">
        <f t="shared" si="44"/>
        <v/>
      </c>
      <c r="I1451" s="176">
        <f t="shared" si="45"/>
        <v>0</v>
      </c>
    </row>
    <row r="1452" spans="2:9">
      <c r="B1452" s="131"/>
      <c r="C1452" s="125"/>
      <c r="D1452" s="125"/>
      <c r="E1452" s="125"/>
      <c r="F1452" s="125"/>
      <c r="G1452" s="176"/>
      <c r="H1452" s="125" t="str">
        <f t="shared" si="44"/>
        <v/>
      </c>
      <c r="I1452" s="176">
        <f t="shared" si="45"/>
        <v>0</v>
      </c>
    </row>
    <row r="1453" spans="2:9">
      <c r="B1453" s="131"/>
      <c r="C1453" s="125"/>
      <c r="D1453" s="125"/>
      <c r="E1453" s="125"/>
      <c r="F1453" s="125"/>
      <c r="G1453" s="176"/>
      <c r="H1453" s="125" t="str">
        <f t="shared" si="44"/>
        <v/>
      </c>
      <c r="I1453" s="176">
        <f t="shared" si="45"/>
        <v>0</v>
      </c>
    </row>
    <row r="1454" spans="2:9">
      <c r="B1454" s="131"/>
      <c r="C1454" s="125"/>
      <c r="D1454" s="125"/>
      <c r="E1454" s="125"/>
      <c r="F1454" s="125"/>
      <c r="G1454" s="176"/>
      <c r="H1454" s="125" t="str">
        <f t="shared" si="44"/>
        <v/>
      </c>
      <c r="I1454" s="176">
        <f t="shared" si="45"/>
        <v>0</v>
      </c>
    </row>
    <row r="1455" spans="2:9">
      <c r="B1455" s="131"/>
      <c r="C1455" s="125"/>
      <c r="D1455" s="125"/>
      <c r="E1455" s="125"/>
      <c r="F1455" s="125"/>
      <c r="G1455" s="176"/>
      <c r="H1455" s="125" t="str">
        <f t="shared" si="44"/>
        <v/>
      </c>
      <c r="I1455" s="176">
        <f t="shared" si="45"/>
        <v>0</v>
      </c>
    </row>
    <row r="1456" spans="2:9">
      <c r="B1456" s="131"/>
      <c r="C1456" s="125"/>
      <c r="D1456" s="125"/>
      <c r="E1456" s="125"/>
      <c r="F1456" s="125"/>
      <c r="G1456" s="176"/>
      <c r="H1456" s="125" t="str">
        <f t="shared" si="44"/>
        <v/>
      </c>
      <c r="I1456" s="176">
        <f t="shared" si="45"/>
        <v>0</v>
      </c>
    </row>
    <row r="1457" spans="2:9">
      <c r="B1457" s="131"/>
      <c r="C1457" s="125"/>
      <c r="D1457" s="125"/>
      <c r="E1457" s="125"/>
      <c r="F1457" s="125"/>
      <c r="G1457" s="176"/>
      <c r="H1457" s="125" t="str">
        <f t="shared" si="44"/>
        <v/>
      </c>
      <c r="I1457" s="176">
        <f t="shared" si="45"/>
        <v>0</v>
      </c>
    </row>
    <row r="1458" spans="2:9">
      <c r="B1458" s="131"/>
      <c r="C1458" s="125"/>
      <c r="D1458" s="125"/>
      <c r="E1458" s="125"/>
      <c r="F1458" s="125"/>
      <c r="G1458" s="176"/>
      <c r="H1458" s="125" t="str">
        <f t="shared" si="44"/>
        <v/>
      </c>
      <c r="I1458" s="176">
        <f t="shared" si="45"/>
        <v>0</v>
      </c>
    </row>
    <row r="1459" spans="2:9">
      <c r="B1459" s="131"/>
      <c r="C1459" s="125"/>
      <c r="D1459" s="125"/>
      <c r="E1459" s="125"/>
      <c r="F1459" s="125"/>
      <c r="G1459" s="176"/>
      <c r="H1459" s="125" t="str">
        <f t="shared" si="44"/>
        <v/>
      </c>
      <c r="I1459" s="176">
        <f t="shared" si="45"/>
        <v>0</v>
      </c>
    </row>
    <row r="1460" spans="2:9">
      <c r="B1460" s="131"/>
      <c r="C1460" s="125"/>
      <c r="D1460" s="125"/>
      <c r="E1460" s="125"/>
      <c r="F1460" s="125"/>
      <c r="G1460" s="176"/>
      <c r="H1460" s="125" t="str">
        <f t="shared" si="44"/>
        <v/>
      </c>
      <c r="I1460" s="176">
        <f t="shared" si="45"/>
        <v>0</v>
      </c>
    </row>
    <row r="1461" spans="2:9">
      <c r="B1461" s="131"/>
      <c r="C1461" s="125"/>
      <c r="D1461" s="125"/>
      <c r="E1461" s="125"/>
      <c r="F1461" s="125"/>
      <c r="G1461" s="176"/>
      <c r="H1461" s="125" t="str">
        <f t="shared" si="44"/>
        <v/>
      </c>
      <c r="I1461" s="176">
        <f t="shared" si="45"/>
        <v>0</v>
      </c>
    </row>
    <row r="1462" spans="2:9">
      <c r="B1462" s="131"/>
      <c r="C1462" s="125"/>
      <c r="D1462" s="125"/>
      <c r="E1462" s="125"/>
      <c r="F1462" s="125"/>
      <c r="G1462" s="176"/>
      <c r="H1462" s="125" t="str">
        <f t="shared" si="44"/>
        <v/>
      </c>
      <c r="I1462" s="176">
        <f t="shared" si="45"/>
        <v>0</v>
      </c>
    </row>
    <row r="1463" spans="2:9">
      <c r="B1463" s="131"/>
      <c r="C1463" s="125"/>
      <c r="D1463" s="125"/>
      <c r="E1463" s="125"/>
      <c r="F1463" s="125"/>
      <c r="G1463" s="176"/>
      <c r="H1463" s="125" t="str">
        <f t="shared" si="44"/>
        <v/>
      </c>
      <c r="I1463" s="176">
        <f t="shared" si="45"/>
        <v>0</v>
      </c>
    </row>
    <row r="1464" spans="2:9">
      <c r="B1464" s="131"/>
      <c r="C1464" s="125"/>
      <c r="D1464" s="125"/>
      <c r="E1464" s="125"/>
      <c r="F1464" s="125"/>
      <c r="G1464" s="176"/>
      <c r="H1464" s="125" t="str">
        <f t="shared" si="44"/>
        <v/>
      </c>
      <c r="I1464" s="176">
        <f t="shared" si="45"/>
        <v>0</v>
      </c>
    </row>
    <row r="1465" spans="2:9">
      <c r="B1465" s="131"/>
      <c r="C1465" s="125"/>
      <c r="D1465" s="125"/>
      <c r="E1465" s="125"/>
      <c r="F1465" s="125"/>
      <c r="G1465" s="176"/>
      <c r="H1465" s="125" t="str">
        <f t="shared" si="44"/>
        <v/>
      </c>
      <c r="I1465" s="176">
        <f t="shared" si="45"/>
        <v>0</v>
      </c>
    </row>
    <row r="1466" spans="2:9">
      <c r="B1466" s="131"/>
      <c r="C1466" s="125"/>
      <c r="D1466" s="125"/>
      <c r="E1466" s="125"/>
      <c r="F1466" s="125"/>
      <c r="G1466" s="176"/>
      <c r="H1466" s="125" t="str">
        <f t="shared" si="44"/>
        <v/>
      </c>
      <c r="I1466" s="176">
        <f t="shared" si="45"/>
        <v>0</v>
      </c>
    </row>
    <row r="1467" spans="2:9">
      <c r="B1467" s="131"/>
      <c r="C1467" s="125"/>
      <c r="D1467" s="125"/>
      <c r="E1467" s="125"/>
      <c r="F1467" s="125"/>
      <c r="G1467" s="176"/>
      <c r="H1467" s="125" t="str">
        <f t="shared" si="44"/>
        <v/>
      </c>
      <c r="I1467" s="176">
        <f t="shared" si="45"/>
        <v>0</v>
      </c>
    </row>
    <row r="1468" spans="2:9">
      <c r="B1468" s="131"/>
      <c r="C1468" s="125"/>
      <c r="D1468" s="125"/>
      <c r="E1468" s="125"/>
      <c r="F1468" s="125"/>
      <c r="G1468" s="176"/>
      <c r="H1468" s="125" t="str">
        <f t="shared" si="44"/>
        <v/>
      </c>
      <c r="I1468" s="176">
        <f t="shared" si="45"/>
        <v>0</v>
      </c>
    </row>
    <row r="1469" spans="2:9">
      <c r="B1469" s="131"/>
      <c r="C1469" s="125"/>
      <c r="D1469" s="125"/>
      <c r="E1469" s="125"/>
      <c r="F1469" s="125"/>
      <c r="G1469" s="176"/>
      <c r="H1469" s="125" t="str">
        <f t="shared" si="44"/>
        <v/>
      </c>
      <c r="I1469" s="176">
        <f t="shared" si="45"/>
        <v>0</v>
      </c>
    </row>
    <row r="1470" spans="2:9">
      <c r="B1470" s="131"/>
      <c r="C1470" s="125"/>
      <c r="D1470" s="125"/>
      <c r="E1470" s="125"/>
      <c r="F1470" s="125"/>
      <c r="G1470" s="176"/>
      <c r="H1470" s="125" t="str">
        <f t="shared" si="44"/>
        <v/>
      </c>
      <c r="I1470" s="176">
        <f t="shared" si="45"/>
        <v>0</v>
      </c>
    </row>
    <row r="1471" spans="2:9">
      <c r="B1471" s="131"/>
      <c r="C1471" s="125"/>
      <c r="D1471" s="125"/>
      <c r="E1471" s="125"/>
      <c r="F1471" s="125"/>
      <c r="G1471" s="176"/>
      <c r="H1471" s="125" t="str">
        <f t="shared" si="44"/>
        <v/>
      </c>
      <c r="I1471" s="176">
        <f t="shared" si="45"/>
        <v>0</v>
      </c>
    </row>
    <row r="1472" spans="2:9">
      <c r="B1472" s="131"/>
      <c r="C1472" s="125"/>
      <c r="D1472" s="125"/>
      <c r="E1472" s="125"/>
      <c r="F1472" s="125"/>
      <c r="G1472" s="176"/>
      <c r="H1472" s="125" t="str">
        <f t="shared" si="44"/>
        <v/>
      </c>
      <c r="I1472" s="176">
        <f t="shared" si="45"/>
        <v>0</v>
      </c>
    </row>
    <row r="1473" spans="2:9">
      <c r="B1473" s="131"/>
      <c r="C1473" s="125"/>
      <c r="D1473" s="125"/>
      <c r="E1473" s="125"/>
      <c r="F1473" s="125"/>
      <c r="G1473" s="176"/>
      <c r="H1473" s="125" t="str">
        <f t="shared" si="44"/>
        <v/>
      </c>
      <c r="I1473" s="176">
        <f t="shared" si="45"/>
        <v>0</v>
      </c>
    </row>
    <row r="1474" spans="2:9">
      <c r="B1474" s="131"/>
      <c r="C1474" s="125"/>
      <c r="D1474" s="125"/>
      <c r="E1474" s="125"/>
      <c r="F1474" s="125"/>
      <c r="G1474" s="176"/>
      <c r="H1474" s="125" t="str">
        <f t="shared" si="44"/>
        <v/>
      </c>
      <c r="I1474" s="176">
        <f t="shared" si="45"/>
        <v>0</v>
      </c>
    </row>
    <row r="1475" spans="2:9">
      <c r="B1475" s="131"/>
      <c r="C1475" s="125"/>
      <c r="D1475" s="125"/>
      <c r="E1475" s="125"/>
      <c r="F1475" s="125"/>
      <c r="G1475" s="176"/>
      <c r="H1475" s="125" t="str">
        <f t="shared" si="44"/>
        <v/>
      </c>
      <c r="I1475" s="176">
        <f t="shared" si="45"/>
        <v>0</v>
      </c>
    </row>
    <row r="1476" spans="2:9">
      <c r="B1476" s="131"/>
      <c r="C1476" s="125"/>
      <c r="D1476" s="125"/>
      <c r="E1476" s="125"/>
      <c r="F1476" s="125"/>
      <c r="G1476" s="176"/>
      <c r="H1476" s="125" t="str">
        <f t="shared" si="44"/>
        <v/>
      </c>
      <c r="I1476" s="176">
        <f t="shared" si="45"/>
        <v>0</v>
      </c>
    </row>
    <row r="1477" spans="2:9">
      <c r="B1477" s="131"/>
      <c r="C1477" s="125"/>
      <c r="D1477" s="125"/>
      <c r="E1477" s="125"/>
      <c r="F1477" s="125"/>
      <c r="G1477" s="176"/>
      <c r="H1477" s="125" t="str">
        <f t="shared" si="44"/>
        <v/>
      </c>
      <c r="I1477" s="176">
        <f t="shared" si="45"/>
        <v>0</v>
      </c>
    </row>
    <row r="1478" spans="2:9">
      <c r="B1478" s="131"/>
      <c r="C1478" s="125"/>
      <c r="D1478" s="125"/>
      <c r="E1478" s="125"/>
      <c r="F1478" s="125"/>
      <c r="G1478" s="176"/>
      <c r="H1478" s="125" t="str">
        <f t="shared" si="44"/>
        <v/>
      </c>
      <c r="I1478" s="176">
        <f t="shared" si="45"/>
        <v>0</v>
      </c>
    </row>
    <row r="1479" spans="2:9">
      <c r="B1479" s="131"/>
      <c r="C1479" s="125"/>
      <c r="D1479" s="125"/>
      <c r="E1479" s="125"/>
      <c r="F1479" s="125"/>
      <c r="G1479" s="176"/>
      <c r="H1479" s="125" t="str">
        <f t="shared" ref="H1479:H1542" si="46">IF(ISBLANK(C1479),"",IF(C1479&lt;F1479,D1479-E1479,E1479-D1479))</f>
        <v/>
      </c>
      <c r="I1479" s="176">
        <f t="shared" ref="I1479:I1542" si="47">IF(ISERR(H1479),1,0)</f>
        <v>0</v>
      </c>
    </row>
    <row r="1480" spans="2:9">
      <c r="B1480" s="131"/>
      <c r="C1480" s="125"/>
      <c r="D1480" s="125"/>
      <c r="E1480" s="125"/>
      <c r="F1480" s="125"/>
      <c r="G1480" s="176"/>
      <c r="H1480" s="125" t="str">
        <f t="shared" si="46"/>
        <v/>
      </c>
      <c r="I1480" s="176">
        <f t="shared" si="47"/>
        <v>0</v>
      </c>
    </row>
    <row r="1481" spans="2:9">
      <c r="B1481" s="131"/>
      <c r="C1481" s="125"/>
      <c r="D1481" s="125"/>
      <c r="E1481" s="125"/>
      <c r="F1481" s="125"/>
      <c r="G1481" s="176"/>
      <c r="H1481" s="125" t="str">
        <f t="shared" si="46"/>
        <v/>
      </c>
      <c r="I1481" s="176">
        <f t="shared" si="47"/>
        <v>0</v>
      </c>
    </row>
    <row r="1482" spans="2:9">
      <c r="B1482" s="131"/>
      <c r="C1482" s="125"/>
      <c r="D1482" s="125"/>
      <c r="E1482" s="125"/>
      <c r="F1482" s="125"/>
      <c r="G1482" s="176"/>
      <c r="H1482" s="125" t="str">
        <f t="shared" si="46"/>
        <v/>
      </c>
      <c r="I1482" s="176">
        <f t="shared" si="47"/>
        <v>0</v>
      </c>
    </row>
    <row r="1483" spans="2:9">
      <c r="B1483" s="131"/>
      <c r="C1483" s="125"/>
      <c r="D1483" s="125"/>
      <c r="E1483" s="125"/>
      <c r="F1483" s="125"/>
      <c r="G1483" s="176"/>
      <c r="H1483" s="125" t="str">
        <f t="shared" si="46"/>
        <v/>
      </c>
      <c r="I1483" s="176">
        <f t="shared" si="47"/>
        <v>0</v>
      </c>
    </row>
    <row r="1484" spans="2:9">
      <c r="B1484" s="131"/>
      <c r="C1484" s="125"/>
      <c r="D1484" s="125"/>
      <c r="E1484" s="125"/>
      <c r="F1484" s="125"/>
      <c r="G1484" s="176"/>
      <c r="H1484" s="125" t="str">
        <f t="shared" si="46"/>
        <v/>
      </c>
      <c r="I1484" s="176">
        <f t="shared" si="47"/>
        <v>0</v>
      </c>
    </row>
    <row r="1485" spans="2:9">
      <c r="B1485" s="131"/>
      <c r="C1485" s="125"/>
      <c r="D1485" s="125"/>
      <c r="E1485" s="125"/>
      <c r="F1485" s="125"/>
      <c r="G1485" s="176"/>
      <c r="H1485" s="125" t="str">
        <f t="shared" si="46"/>
        <v/>
      </c>
      <c r="I1485" s="176">
        <f t="shared" si="47"/>
        <v>0</v>
      </c>
    </row>
    <row r="1486" spans="2:9">
      <c r="B1486" s="131"/>
      <c r="C1486" s="125"/>
      <c r="D1486" s="125"/>
      <c r="E1486" s="125"/>
      <c r="F1486" s="125"/>
      <c r="G1486" s="176"/>
      <c r="H1486" s="125" t="str">
        <f t="shared" si="46"/>
        <v/>
      </c>
      <c r="I1486" s="176">
        <f t="shared" si="47"/>
        <v>0</v>
      </c>
    </row>
    <row r="1487" spans="2:9">
      <c r="B1487" s="131"/>
      <c r="C1487" s="125"/>
      <c r="D1487" s="125"/>
      <c r="E1487" s="125"/>
      <c r="F1487" s="125"/>
      <c r="G1487" s="176"/>
      <c r="H1487" s="125" t="str">
        <f t="shared" si="46"/>
        <v/>
      </c>
      <c r="I1487" s="176">
        <f t="shared" si="47"/>
        <v>0</v>
      </c>
    </row>
    <row r="1488" spans="2:9">
      <c r="B1488" s="131"/>
      <c r="C1488" s="125"/>
      <c r="D1488" s="125"/>
      <c r="E1488" s="125"/>
      <c r="F1488" s="125"/>
      <c r="G1488" s="176"/>
      <c r="H1488" s="125" t="str">
        <f t="shared" si="46"/>
        <v/>
      </c>
      <c r="I1488" s="176">
        <f t="shared" si="47"/>
        <v>0</v>
      </c>
    </row>
    <row r="1489" spans="2:9">
      <c r="B1489" s="131"/>
      <c r="C1489" s="125"/>
      <c r="D1489" s="125"/>
      <c r="E1489" s="125"/>
      <c r="F1489" s="125"/>
      <c r="G1489" s="176"/>
      <c r="H1489" s="125" t="str">
        <f t="shared" si="46"/>
        <v/>
      </c>
      <c r="I1489" s="176">
        <f t="shared" si="47"/>
        <v>0</v>
      </c>
    </row>
    <row r="1490" spans="2:9">
      <c r="B1490" s="131"/>
      <c r="C1490" s="125"/>
      <c r="D1490" s="125"/>
      <c r="E1490" s="125"/>
      <c r="F1490" s="125"/>
      <c r="G1490" s="176"/>
      <c r="H1490" s="125" t="str">
        <f t="shared" si="46"/>
        <v/>
      </c>
      <c r="I1490" s="176">
        <f t="shared" si="47"/>
        <v>0</v>
      </c>
    </row>
    <row r="1491" spans="2:9">
      <c r="B1491" s="131"/>
      <c r="C1491" s="125"/>
      <c r="D1491" s="125"/>
      <c r="E1491" s="125"/>
      <c r="F1491" s="125"/>
      <c r="G1491" s="176"/>
      <c r="H1491" s="125" t="str">
        <f t="shared" si="46"/>
        <v/>
      </c>
      <c r="I1491" s="176">
        <f t="shared" si="47"/>
        <v>0</v>
      </c>
    </row>
    <row r="1492" spans="2:9">
      <c r="B1492" s="131"/>
      <c r="C1492" s="125"/>
      <c r="D1492" s="125"/>
      <c r="E1492" s="125"/>
      <c r="F1492" s="125"/>
      <c r="G1492" s="176"/>
      <c r="H1492" s="125" t="str">
        <f t="shared" si="46"/>
        <v/>
      </c>
      <c r="I1492" s="176">
        <f t="shared" si="47"/>
        <v>0</v>
      </c>
    </row>
    <row r="1493" spans="2:9">
      <c r="B1493" s="131"/>
      <c r="C1493" s="125"/>
      <c r="D1493" s="125"/>
      <c r="E1493" s="125"/>
      <c r="F1493" s="125"/>
      <c r="G1493" s="176"/>
      <c r="H1493" s="125" t="str">
        <f t="shared" si="46"/>
        <v/>
      </c>
      <c r="I1493" s="176">
        <f t="shared" si="47"/>
        <v>0</v>
      </c>
    </row>
    <row r="1494" spans="2:9">
      <c r="B1494" s="131"/>
      <c r="C1494" s="125"/>
      <c r="D1494" s="125"/>
      <c r="E1494" s="125"/>
      <c r="F1494" s="125"/>
      <c r="G1494" s="176"/>
      <c r="H1494" s="125" t="str">
        <f t="shared" si="46"/>
        <v/>
      </c>
      <c r="I1494" s="176">
        <f t="shared" si="47"/>
        <v>0</v>
      </c>
    </row>
    <row r="1495" spans="2:9">
      <c r="B1495" s="131"/>
      <c r="C1495" s="125"/>
      <c r="D1495" s="125"/>
      <c r="E1495" s="125"/>
      <c r="F1495" s="125"/>
      <c r="G1495" s="176"/>
      <c r="H1495" s="125" t="str">
        <f t="shared" si="46"/>
        <v/>
      </c>
      <c r="I1495" s="176">
        <f t="shared" si="47"/>
        <v>0</v>
      </c>
    </row>
    <row r="1496" spans="2:9">
      <c r="B1496" s="131"/>
      <c r="C1496" s="125"/>
      <c r="D1496" s="125"/>
      <c r="E1496" s="125"/>
      <c r="F1496" s="125"/>
      <c r="G1496" s="176"/>
      <c r="H1496" s="125" t="str">
        <f t="shared" si="46"/>
        <v/>
      </c>
      <c r="I1496" s="176">
        <f t="shared" si="47"/>
        <v>0</v>
      </c>
    </row>
    <row r="1497" spans="2:9">
      <c r="B1497" s="131"/>
      <c r="C1497" s="125"/>
      <c r="D1497" s="125"/>
      <c r="E1497" s="125"/>
      <c r="F1497" s="125"/>
      <c r="G1497" s="176"/>
      <c r="H1497" s="125" t="str">
        <f t="shared" si="46"/>
        <v/>
      </c>
      <c r="I1497" s="176">
        <f t="shared" si="47"/>
        <v>0</v>
      </c>
    </row>
    <row r="1498" spans="2:9">
      <c r="B1498" s="131"/>
      <c r="C1498" s="125"/>
      <c r="D1498" s="125"/>
      <c r="E1498" s="125"/>
      <c r="F1498" s="125"/>
      <c r="G1498" s="176"/>
      <c r="H1498" s="125" t="str">
        <f t="shared" si="46"/>
        <v/>
      </c>
      <c r="I1498" s="176">
        <f t="shared" si="47"/>
        <v>0</v>
      </c>
    </row>
    <row r="1499" spans="2:9">
      <c r="B1499" s="131"/>
      <c r="C1499" s="125"/>
      <c r="D1499" s="125"/>
      <c r="E1499" s="125"/>
      <c r="F1499" s="125"/>
      <c r="G1499" s="176"/>
      <c r="H1499" s="125" t="str">
        <f t="shared" si="46"/>
        <v/>
      </c>
      <c r="I1499" s="176">
        <f t="shared" si="47"/>
        <v>0</v>
      </c>
    </row>
    <row r="1500" spans="2:9">
      <c r="B1500" s="131"/>
      <c r="C1500" s="125"/>
      <c r="D1500" s="125"/>
      <c r="E1500" s="125"/>
      <c r="F1500" s="125"/>
      <c r="G1500" s="176"/>
      <c r="H1500" s="125" t="str">
        <f t="shared" si="46"/>
        <v/>
      </c>
      <c r="I1500" s="176">
        <f t="shared" si="47"/>
        <v>0</v>
      </c>
    </row>
    <row r="1501" spans="2:9">
      <c r="B1501" s="131"/>
      <c r="C1501" s="125"/>
      <c r="D1501" s="125"/>
      <c r="E1501" s="125"/>
      <c r="F1501" s="125"/>
      <c r="G1501" s="176"/>
      <c r="H1501" s="125" t="str">
        <f t="shared" si="46"/>
        <v/>
      </c>
      <c r="I1501" s="176">
        <f t="shared" si="47"/>
        <v>0</v>
      </c>
    </row>
    <row r="1502" spans="2:9">
      <c r="B1502" s="131"/>
      <c r="C1502" s="125"/>
      <c r="D1502" s="125"/>
      <c r="E1502" s="125"/>
      <c r="F1502" s="125"/>
      <c r="G1502" s="176"/>
      <c r="H1502" s="125" t="str">
        <f t="shared" si="46"/>
        <v/>
      </c>
      <c r="I1502" s="176">
        <f t="shared" si="47"/>
        <v>0</v>
      </c>
    </row>
    <row r="1503" spans="2:9">
      <c r="B1503" s="131"/>
      <c r="C1503" s="125"/>
      <c r="D1503" s="125"/>
      <c r="E1503" s="125"/>
      <c r="F1503" s="125"/>
      <c r="G1503" s="176"/>
      <c r="H1503" s="125" t="str">
        <f t="shared" si="46"/>
        <v/>
      </c>
      <c r="I1503" s="176">
        <f t="shared" si="47"/>
        <v>0</v>
      </c>
    </row>
    <row r="1504" spans="2:9">
      <c r="B1504" s="131"/>
      <c r="C1504" s="125"/>
      <c r="D1504" s="125"/>
      <c r="E1504" s="125"/>
      <c r="F1504" s="125"/>
      <c r="G1504" s="176"/>
      <c r="H1504" s="125" t="str">
        <f t="shared" si="46"/>
        <v/>
      </c>
      <c r="I1504" s="176">
        <f t="shared" si="47"/>
        <v>0</v>
      </c>
    </row>
    <row r="1505" spans="2:9">
      <c r="B1505" s="131"/>
      <c r="C1505" s="125"/>
      <c r="D1505" s="125"/>
      <c r="E1505" s="125"/>
      <c r="F1505" s="125"/>
      <c r="G1505" s="176"/>
      <c r="H1505" s="125" t="str">
        <f t="shared" si="46"/>
        <v/>
      </c>
      <c r="I1505" s="176">
        <f t="shared" si="47"/>
        <v>0</v>
      </c>
    </row>
    <row r="1506" spans="2:9">
      <c r="B1506" s="131"/>
      <c r="C1506" s="125"/>
      <c r="D1506" s="125"/>
      <c r="E1506" s="125"/>
      <c r="F1506" s="125"/>
      <c r="G1506" s="176"/>
      <c r="H1506" s="125" t="str">
        <f t="shared" si="46"/>
        <v/>
      </c>
      <c r="I1506" s="176">
        <f t="shared" si="47"/>
        <v>0</v>
      </c>
    </row>
    <row r="1507" spans="2:9">
      <c r="B1507" s="131"/>
      <c r="C1507" s="125"/>
      <c r="D1507" s="125"/>
      <c r="E1507" s="125"/>
      <c r="F1507" s="125"/>
      <c r="G1507" s="176"/>
      <c r="H1507" s="125" t="str">
        <f t="shared" si="46"/>
        <v/>
      </c>
      <c r="I1507" s="176">
        <f t="shared" si="47"/>
        <v>0</v>
      </c>
    </row>
    <row r="1508" spans="2:9">
      <c r="B1508" s="131"/>
      <c r="C1508" s="125"/>
      <c r="D1508" s="125"/>
      <c r="E1508" s="125"/>
      <c r="F1508" s="125"/>
      <c r="G1508" s="176"/>
      <c r="H1508" s="125" t="str">
        <f t="shared" si="46"/>
        <v/>
      </c>
      <c r="I1508" s="176">
        <f t="shared" si="47"/>
        <v>0</v>
      </c>
    </row>
    <row r="1509" spans="2:9">
      <c r="B1509" s="131"/>
      <c r="C1509" s="125"/>
      <c r="D1509" s="125"/>
      <c r="E1509" s="125"/>
      <c r="F1509" s="125"/>
      <c r="G1509" s="176"/>
      <c r="H1509" s="125" t="str">
        <f t="shared" si="46"/>
        <v/>
      </c>
      <c r="I1509" s="176">
        <f t="shared" si="47"/>
        <v>0</v>
      </c>
    </row>
    <row r="1510" spans="2:9">
      <c r="B1510" s="131"/>
      <c r="C1510" s="125"/>
      <c r="D1510" s="125"/>
      <c r="E1510" s="125"/>
      <c r="F1510" s="125"/>
      <c r="G1510" s="176"/>
      <c r="H1510" s="125" t="str">
        <f t="shared" si="46"/>
        <v/>
      </c>
      <c r="I1510" s="176">
        <f t="shared" si="47"/>
        <v>0</v>
      </c>
    </row>
    <row r="1511" spans="2:9">
      <c r="B1511" s="131"/>
      <c r="C1511" s="125"/>
      <c r="D1511" s="125"/>
      <c r="E1511" s="125"/>
      <c r="F1511" s="125"/>
      <c r="G1511" s="176"/>
      <c r="H1511" s="125" t="str">
        <f t="shared" si="46"/>
        <v/>
      </c>
      <c r="I1511" s="176">
        <f t="shared" si="47"/>
        <v>0</v>
      </c>
    </row>
    <row r="1512" spans="2:9">
      <c r="B1512" s="131"/>
      <c r="C1512" s="125"/>
      <c r="D1512" s="125"/>
      <c r="E1512" s="125"/>
      <c r="F1512" s="125"/>
      <c r="G1512" s="176"/>
      <c r="H1512" s="125" t="str">
        <f t="shared" si="46"/>
        <v/>
      </c>
      <c r="I1512" s="176">
        <f t="shared" si="47"/>
        <v>0</v>
      </c>
    </row>
    <row r="1513" spans="2:9">
      <c r="B1513" s="131"/>
      <c r="C1513" s="125"/>
      <c r="D1513" s="125"/>
      <c r="E1513" s="125"/>
      <c r="F1513" s="125"/>
      <c r="G1513" s="176"/>
      <c r="H1513" s="125" t="str">
        <f t="shared" si="46"/>
        <v/>
      </c>
      <c r="I1513" s="176">
        <f t="shared" si="47"/>
        <v>0</v>
      </c>
    </row>
    <row r="1514" spans="2:9">
      <c r="B1514" s="131"/>
      <c r="C1514" s="125"/>
      <c r="D1514" s="125"/>
      <c r="E1514" s="125"/>
      <c r="F1514" s="125"/>
      <c r="G1514" s="176"/>
      <c r="H1514" s="125" t="str">
        <f t="shared" si="46"/>
        <v/>
      </c>
      <c r="I1514" s="176">
        <f t="shared" si="47"/>
        <v>0</v>
      </c>
    </row>
    <row r="1515" spans="2:9">
      <c r="B1515" s="131"/>
      <c r="C1515" s="125"/>
      <c r="D1515" s="125"/>
      <c r="E1515" s="125"/>
      <c r="F1515" s="125"/>
      <c r="G1515" s="176"/>
      <c r="H1515" s="125" t="str">
        <f t="shared" si="46"/>
        <v/>
      </c>
      <c r="I1515" s="176">
        <f t="shared" si="47"/>
        <v>0</v>
      </c>
    </row>
    <row r="1516" spans="2:9">
      <c r="B1516" s="131"/>
      <c r="C1516" s="125"/>
      <c r="D1516" s="125"/>
      <c r="E1516" s="125"/>
      <c r="F1516" s="125"/>
      <c r="G1516" s="176"/>
      <c r="H1516" s="125" t="str">
        <f t="shared" si="46"/>
        <v/>
      </c>
      <c r="I1516" s="176">
        <f t="shared" si="47"/>
        <v>0</v>
      </c>
    </row>
    <row r="1517" spans="2:9">
      <c r="B1517" s="131"/>
      <c r="C1517" s="125"/>
      <c r="D1517" s="125"/>
      <c r="E1517" s="125"/>
      <c r="F1517" s="125"/>
      <c r="G1517" s="176"/>
      <c r="H1517" s="125" t="str">
        <f t="shared" si="46"/>
        <v/>
      </c>
      <c r="I1517" s="176">
        <f t="shared" si="47"/>
        <v>0</v>
      </c>
    </row>
    <row r="1518" spans="2:9">
      <c r="B1518" s="131"/>
      <c r="C1518" s="125"/>
      <c r="D1518" s="125"/>
      <c r="E1518" s="125"/>
      <c r="F1518" s="125"/>
      <c r="G1518" s="176"/>
      <c r="H1518" s="125" t="str">
        <f t="shared" si="46"/>
        <v/>
      </c>
      <c r="I1518" s="176">
        <f t="shared" si="47"/>
        <v>0</v>
      </c>
    </row>
    <row r="1519" spans="2:9">
      <c r="B1519" s="131"/>
      <c r="C1519" s="125"/>
      <c r="D1519" s="125"/>
      <c r="E1519" s="125"/>
      <c r="F1519" s="125"/>
      <c r="G1519" s="176"/>
      <c r="H1519" s="125" t="str">
        <f t="shared" si="46"/>
        <v/>
      </c>
      <c r="I1519" s="176">
        <f t="shared" si="47"/>
        <v>0</v>
      </c>
    </row>
    <row r="1520" spans="2:9">
      <c r="B1520" s="131"/>
      <c r="C1520" s="125"/>
      <c r="D1520" s="125"/>
      <c r="E1520" s="125"/>
      <c r="F1520" s="125"/>
      <c r="G1520" s="176"/>
      <c r="H1520" s="125" t="str">
        <f t="shared" si="46"/>
        <v/>
      </c>
      <c r="I1520" s="176">
        <f t="shared" si="47"/>
        <v>0</v>
      </c>
    </row>
    <row r="1521" spans="2:9">
      <c r="B1521" s="131"/>
      <c r="C1521" s="125"/>
      <c r="D1521" s="125"/>
      <c r="E1521" s="125"/>
      <c r="F1521" s="125"/>
      <c r="G1521" s="176"/>
      <c r="H1521" s="125" t="str">
        <f t="shared" si="46"/>
        <v/>
      </c>
      <c r="I1521" s="176">
        <f t="shared" si="47"/>
        <v>0</v>
      </c>
    </row>
    <row r="1522" spans="2:9">
      <c r="B1522" s="131"/>
      <c r="C1522" s="125"/>
      <c r="D1522" s="125"/>
      <c r="E1522" s="125"/>
      <c r="F1522" s="125"/>
      <c r="G1522" s="176"/>
      <c r="H1522" s="125" t="str">
        <f t="shared" si="46"/>
        <v/>
      </c>
      <c r="I1522" s="176">
        <f t="shared" si="47"/>
        <v>0</v>
      </c>
    </row>
    <row r="1523" spans="2:9">
      <c r="B1523" s="131"/>
      <c r="C1523" s="125"/>
      <c r="D1523" s="125"/>
      <c r="E1523" s="125"/>
      <c r="F1523" s="125"/>
      <c r="G1523" s="176"/>
      <c r="H1523" s="125" t="str">
        <f t="shared" si="46"/>
        <v/>
      </c>
      <c r="I1523" s="176">
        <f t="shared" si="47"/>
        <v>0</v>
      </c>
    </row>
    <row r="1524" spans="2:9">
      <c r="B1524" s="131"/>
      <c r="C1524" s="125"/>
      <c r="D1524" s="125"/>
      <c r="E1524" s="125"/>
      <c r="F1524" s="125"/>
      <c r="G1524" s="176"/>
      <c r="H1524" s="125" t="str">
        <f t="shared" si="46"/>
        <v/>
      </c>
      <c r="I1524" s="176">
        <f t="shared" si="47"/>
        <v>0</v>
      </c>
    </row>
    <row r="1525" spans="2:9">
      <c r="B1525" s="131"/>
      <c r="C1525" s="125"/>
      <c r="D1525" s="125"/>
      <c r="E1525" s="125"/>
      <c r="F1525" s="125"/>
      <c r="G1525" s="176"/>
      <c r="H1525" s="125" t="str">
        <f t="shared" si="46"/>
        <v/>
      </c>
      <c r="I1525" s="176">
        <f t="shared" si="47"/>
        <v>0</v>
      </c>
    </row>
    <row r="1526" spans="2:9">
      <c r="B1526" s="131"/>
      <c r="C1526" s="125"/>
      <c r="D1526" s="125"/>
      <c r="E1526" s="125"/>
      <c r="F1526" s="125"/>
      <c r="G1526" s="176"/>
      <c r="H1526" s="125" t="str">
        <f t="shared" si="46"/>
        <v/>
      </c>
      <c r="I1526" s="176">
        <f t="shared" si="47"/>
        <v>0</v>
      </c>
    </row>
    <row r="1527" spans="2:9">
      <c r="B1527" s="131"/>
      <c r="C1527" s="125"/>
      <c r="D1527" s="125"/>
      <c r="E1527" s="125"/>
      <c r="F1527" s="125"/>
      <c r="G1527" s="176"/>
      <c r="H1527" s="125" t="str">
        <f t="shared" si="46"/>
        <v/>
      </c>
      <c r="I1527" s="176">
        <f t="shared" si="47"/>
        <v>0</v>
      </c>
    </row>
    <row r="1528" spans="2:9">
      <c r="B1528" s="131"/>
      <c r="C1528" s="125"/>
      <c r="D1528" s="125"/>
      <c r="E1528" s="125"/>
      <c r="F1528" s="125"/>
      <c r="G1528" s="176"/>
      <c r="H1528" s="125" t="str">
        <f t="shared" si="46"/>
        <v/>
      </c>
      <c r="I1528" s="176">
        <f t="shared" si="47"/>
        <v>0</v>
      </c>
    </row>
    <row r="1529" spans="2:9">
      <c r="B1529" s="131"/>
      <c r="C1529" s="125"/>
      <c r="D1529" s="125"/>
      <c r="E1529" s="125"/>
      <c r="F1529" s="125"/>
      <c r="G1529" s="176"/>
      <c r="H1529" s="125" t="str">
        <f t="shared" si="46"/>
        <v/>
      </c>
      <c r="I1529" s="176">
        <f t="shared" si="47"/>
        <v>0</v>
      </c>
    </row>
    <row r="1530" spans="2:9">
      <c r="B1530" s="131"/>
      <c r="C1530" s="125"/>
      <c r="D1530" s="125"/>
      <c r="E1530" s="125"/>
      <c r="F1530" s="125"/>
      <c r="G1530" s="176"/>
      <c r="H1530" s="125" t="str">
        <f t="shared" si="46"/>
        <v/>
      </c>
      <c r="I1530" s="176">
        <f t="shared" si="47"/>
        <v>0</v>
      </c>
    </row>
    <row r="1531" spans="2:9">
      <c r="B1531" s="131"/>
      <c r="C1531" s="125"/>
      <c r="D1531" s="125"/>
      <c r="E1531" s="125"/>
      <c r="F1531" s="125"/>
      <c r="G1531" s="176"/>
      <c r="H1531" s="125" t="str">
        <f t="shared" si="46"/>
        <v/>
      </c>
      <c r="I1531" s="176">
        <f t="shared" si="47"/>
        <v>0</v>
      </c>
    </row>
    <row r="1532" spans="2:9">
      <c r="B1532" s="131"/>
      <c r="C1532" s="125"/>
      <c r="D1532" s="125"/>
      <c r="E1532" s="125"/>
      <c r="F1532" s="125"/>
      <c r="G1532" s="176"/>
      <c r="H1532" s="125" t="str">
        <f t="shared" si="46"/>
        <v/>
      </c>
      <c r="I1532" s="176">
        <f t="shared" si="47"/>
        <v>0</v>
      </c>
    </row>
    <row r="1533" spans="2:9">
      <c r="B1533" s="131"/>
      <c r="C1533" s="125"/>
      <c r="D1533" s="125"/>
      <c r="E1533" s="125"/>
      <c r="F1533" s="125"/>
      <c r="G1533" s="176"/>
      <c r="H1533" s="125" t="str">
        <f t="shared" si="46"/>
        <v/>
      </c>
      <c r="I1533" s="176">
        <f t="shared" si="47"/>
        <v>0</v>
      </c>
    </row>
    <row r="1534" spans="2:9">
      <c r="B1534" s="131"/>
      <c r="C1534" s="125"/>
      <c r="D1534" s="125"/>
      <c r="E1534" s="125"/>
      <c r="F1534" s="125"/>
      <c r="G1534" s="176"/>
      <c r="H1534" s="125" t="str">
        <f t="shared" si="46"/>
        <v/>
      </c>
      <c r="I1534" s="176">
        <f t="shared" si="47"/>
        <v>0</v>
      </c>
    </row>
    <row r="1535" spans="2:9">
      <c r="B1535" s="131"/>
      <c r="C1535" s="125"/>
      <c r="D1535" s="125"/>
      <c r="E1535" s="125"/>
      <c r="F1535" s="125"/>
      <c r="G1535" s="176"/>
      <c r="H1535" s="125" t="str">
        <f t="shared" si="46"/>
        <v/>
      </c>
      <c r="I1535" s="176">
        <f t="shared" si="47"/>
        <v>0</v>
      </c>
    </row>
    <row r="1536" spans="2:9">
      <c r="B1536" s="131"/>
      <c r="C1536" s="125"/>
      <c r="D1536" s="125"/>
      <c r="E1536" s="125"/>
      <c r="F1536" s="125"/>
      <c r="G1536" s="176"/>
      <c r="H1536" s="125" t="str">
        <f t="shared" si="46"/>
        <v/>
      </c>
      <c r="I1536" s="176">
        <f t="shared" si="47"/>
        <v>0</v>
      </c>
    </row>
    <row r="1537" spans="2:9">
      <c r="B1537" s="131"/>
      <c r="C1537" s="125"/>
      <c r="D1537" s="125"/>
      <c r="E1537" s="125"/>
      <c r="F1537" s="125"/>
      <c r="G1537" s="176"/>
      <c r="H1537" s="125" t="str">
        <f t="shared" si="46"/>
        <v/>
      </c>
      <c r="I1537" s="176">
        <f t="shared" si="47"/>
        <v>0</v>
      </c>
    </row>
    <row r="1538" spans="2:9">
      <c r="B1538" s="131"/>
      <c r="C1538" s="125"/>
      <c r="D1538" s="125"/>
      <c r="E1538" s="125"/>
      <c r="F1538" s="125"/>
      <c r="G1538" s="176"/>
      <c r="H1538" s="125" t="str">
        <f t="shared" si="46"/>
        <v/>
      </c>
      <c r="I1538" s="176">
        <f t="shared" si="47"/>
        <v>0</v>
      </c>
    </row>
    <row r="1539" spans="2:9">
      <c r="B1539" s="131"/>
      <c r="C1539" s="125"/>
      <c r="D1539" s="125"/>
      <c r="E1539" s="125"/>
      <c r="F1539" s="125"/>
      <c r="G1539" s="176"/>
      <c r="H1539" s="125" t="str">
        <f t="shared" si="46"/>
        <v/>
      </c>
      <c r="I1539" s="176">
        <f t="shared" si="47"/>
        <v>0</v>
      </c>
    </row>
    <row r="1540" spans="2:9">
      <c r="B1540" s="131"/>
      <c r="C1540" s="125"/>
      <c r="D1540" s="125"/>
      <c r="E1540" s="125"/>
      <c r="F1540" s="125"/>
      <c r="G1540" s="176"/>
      <c r="H1540" s="125" t="str">
        <f t="shared" si="46"/>
        <v/>
      </c>
      <c r="I1540" s="176">
        <f t="shared" si="47"/>
        <v>0</v>
      </c>
    </row>
    <row r="1541" spans="2:9">
      <c r="B1541" s="131"/>
      <c r="C1541" s="125"/>
      <c r="D1541" s="125"/>
      <c r="E1541" s="125"/>
      <c r="F1541" s="125"/>
      <c r="G1541" s="176"/>
      <c r="H1541" s="125" t="str">
        <f t="shared" si="46"/>
        <v/>
      </c>
      <c r="I1541" s="176">
        <f t="shared" si="47"/>
        <v>0</v>
      </c>
    </row>
    <row r="1542" spans="2:9">
      <c r="B1542" s="131"/>
      <c r="C1542" s="125"/>
      <c r="D1542" s="125"/>
      <c r="E1542" s="125"/>
      <c r="F1542" s="125"/>
      <c r="G1542" s="176"/>
      <c r="H1542" s="125" t="str">
        <f t="shared" si="46"/>
        <v/>
      </c>
      <c r="I1542" s="176">
        <f t="shared" si="47"/>
        <v>0</v>
      </c>
    </row>
    <row r="1543" spans="2:9">
      <c r="B1543" s="131"/>
      <c r="C1543" s="125"/>
      <c r="D1543" s="125"/>
      <c r="E1543" s="125"/>
      <c r="F1543" s="125"/>
      <c r="G1543" s="176"/>
      <c r="H1543" s="125" t="str">
        <f t="shared" ref="H1543:H1606" si="48">IF(ISBLANK(C1543),"",IF(C1543&lt;F1543,D1543-E1543,E1543-D1543))</f>
        <v/>
      </c>
      <c r="I1543" s="176">
        <f t="shared" ref="I1543:I1606" si="49">IF(ISERR(H1543),1,0)</f>
        <v>0</v>
      </c>
    </row>
    <row r="1544" spans="2:9">
      <c r="B1544" s="131"/>
      <c r="C1544" s="125"/>
      <c r="D1544" s="125"/>
      <c r="E1544" s="125"/>
      <c r="F1544" s="125"/>
      <c r="G1544" s="176"/>
      <c r="H1544" s="125" t="str">
        <f t="shared" si="48"/>
        <v/>
      </c>
      <c r="I1544" s="176">
        <f t="shared" si="49"/>
        <v>0</v>
      </c>
    </row>
    <row r="1545" spans="2:9">
      <c r="B1545" s="131"/>
      <c r="C1545" s="125"/>
      <c r="D1545" s="125"/>
      <c r="E1545" s="125"/>
      <c r="F1545" s="125"/>
      <c r="G1545" s="176"/>
      <c r="H1545" s="125" t="str">
        <f t="shared" si="48"/>
        <v/>
      </c>
      <c r="I1545" s="176">
        <f t="shared" si="49"/>
        <v>0</v>
      </c>
    </row>
    <row r="1546" spans="2:9">
      <c r="B1546" s="131"/>
      <c r="C1546" s="125"/>
      <c r="D1546" s="125"/>
      <c r="E1546" s="125"/>
      <c r="F1546" s="125"/>
      <c r="G1546" s="176"/>
      <c r="H1546" s="125" t="str">
        <f t="shared" si="48"/>
        <v/>
      </c>
      <c r="I1546" s="176">
        <f t="shared" si="49"/>
        <v>0</v>
      </c>
    </row>
    <row r="1547" spans="2:9">
      <c r="B1547" s="131"/>
      <c r="C1547" s="125"/>
      <c r="D1547" s="125"/>
      <c r="E1547" s="125"/>
      <c r="F1547" s="125"/>
      <c r="G1547" s="176"/>
      <c r="H1547" s="125" t="str">
        <f t="shared" si="48"/>
        <v/>
      </c>
      <c r="I1547" s="176">
        <f t="shared" si="49"/>
        <v>0</v>
      </c>
    </row>
    <row r="1548" spans="2:9">
      <c r="B1548" s="131"/>
      <c r="C1548" s="125"/>
      <c r="D1548" s="125"/>
      <c r="E1548" s="125"/>
      <c r="F1548" s="125"/>
      <c r="G1548" s="176"/>
      <c r="H1548" s="125" t="str">
        <f t="shared" si="48"/>
        <v/>
      </c>
      <c r="I1548" s="176">
        <f t="shared" si="49"/>
        <v>0</v>
      </c>
    </row>
    <row r="1549" spans="2:9">
      <c r="B1549" s="131"/>
      <c r="C1549" s="125"/>
      <c r="D1549" s="125"/>
      <c r="E1549" s="125"/>
      <c r="F1549" s="125"/>
      <c r="G1549" s="176"/>
      <c r="H1549" s="125" t="str">
        <f t="shared" si="48"/>
        <v/>
      </c>
      <c r="I1549" s="176">
        <f t="shared" si="49"/>
        <v>0</v>
      </c>
    </row>
    <row r="1550" spans="2:9">
      <c r="B1550" s="131"/>
      <c r="C1550" s="125"/>
      <c r="D1550" s="125"/>
      <c r="E1550" s="125"/>
      <c r="F1550" s="125"/>
      <c r="G1550" s="176"/>
      <c r="H1550" s="125" t="str">
        <f t="shared" si="48"/>
        <v/>
      </c>
      <c r="I1550" s="176">
        <f t="shared" si="49"/>
        <v>0</v>
      </c>
    </row>
    <row r="1551" spans="2:9">
      <c r="B1551" s="131"/>
      <c r="C1551" s="125"/>
      <c r="D1551" s="125"/>
      <c r="E1551" s="125"/>
      <c r="F1551" s="125"/>
      <c r="G1551" s="176"/>
      <c r="H1551" s="125" t="str">
        <f t="shared" si="48"/>
        <v/>
      </c>
      <c r="I1551" s="176">
        <f t="shared" si="49"/>
        <v>0</v>
      </c>
    </row>
    <row r="1552" spans="2:9">
      <c r="B1552" s="131"/>
      <c r="C1552" s="125"/>
      <c r="D1552" s="125"/>
      <c r="E1552" s="125"/>
      <c r="F1552" s="125"/>
      <c r="G1552" s="176"/>
      <c r="H1552" s="125" t="str">
        <f t="shared" si="48"/>
        <v/>
      </c>
      <c r="I1552" s="176">
        <f t="shared" si="49"/>
        <v>0</v>
      </c>
    </row>
    <row r="1553" spans="2:9">
      <c r="B1553" s="131"/>
      <c r="C1553" s="125"/>
      <c r="D1553" s="125"/>
      <c r="E1553" s="125"/>
      <c r="F1553" s="125"/>
      <c r="G1553" s="176"/>
      <c r="H1553" s="125" t="str">
        <f t="shared" si="48"/>
        <v/>
      </c>
      <c r="I1553" s="176">
        <f t="shared" si="49"/>
        <v>0</v>
      </c>
    </row>
    <row r="1554" spans="2:9">
      <c r="B1554" s="131"/>
      <c r="C1554" s="125"/>
      <c r="D1554" s="125"/>
      <c r="E1554" s="125"/>
      <c r="F1554" s="125"/>
      <c r="G1554" s="176"/>
      <c r="H1554" s="125" t="str">
        <f t="shared" si="48"/>
        <v/>
      </c>
      <c r="I1554" s="176">
        <f t="shared" si="49"/>
        <v>0</v>
      </c>
    </row>
    <row r="1555" spans="2:9">
      <c r="B1555" s="131"/>
      <c r="C1555" s="125"/>
      <c r="D1555" s="125"/>
      <c r="E1555" s="125"/>
      <c r="F1555" s="125"/>
      <c r="G1555" s="176"/>
      <c r="H1555" s="125" t="str">
        <f t="shared" si="48"/>
        <v/>
      </c>
      <c r="I1555" s="176">
        <f t="shared" si="49"/>
        <v>0</v>
      </c>
    </row>
    <row r="1556" spans="2:9">
      <c r="B1556" s="131"/>
      <c r="C1556" s="125"/>
      <c r="D1556" s="125"/>
      <c r="E1556" s="125"/>
      <c r="F1556" s="125"/>
      <c r="G1556" s="176"/>
      <c r="H1556" s="125" t="str">
        <f t="shared" si="48"/>
        <v/>
      </c>
      <c r="I1556" s="176">
        <f t="shared" si="49"/>
        <v>0</v>
      </c>
    </row>
    <row r="1557" spans="2:9">
      <c r="B1557" s="131"/>
      <c r="C1557" s="125"/>
      <c r="D1557" s="125"/>
      <c r="E1557" s="125"/>
      <c r="F1557" s="125"/>
      <c r="G1557" s="176"/>
      <c r="H1557" s="125" t="str">
        <f t="shared" si="48"/>
        <v/>
      </c>
      <c r="I1557" s="176">
        <f t="shared" si="49"/>
        <v>0</v>
      </c>
    </row>
    <row r="1558" spans="2:9">
      <c r="B1558" s="131"/>
      <c r="C1558" s="125"/>
      <c r="D1558" s="125"/>
      <c r="E1558" s="125"/>
      <c r="F1558" s="125"/>
      <c r="G1558" s="176"/>
      <c r="H1558" s="125" t="str">
        <f t="shared" si="48"/>
        <v/>
      </c>
      <c r="I1558" s="176">
        <f t="shared" si="49"/>
        <v>0</v>
      </c>
    </row>
    <row r="1559" spans="2:9">
      <c r="B1559" s="131"/>
      <c r="C1559" s="125"/>
      <c r="D1559" s="125"/>
      <c r="E1559" s="125"/>
      <c r="F1559" s="125"/>
      <c r="G1559" s="176"/>
      <c r="H1559" s="125" t="str">
        <f t="shared" si="48"/>
        <v/>
      </c>
      <c r="I1559" s="176">
        <f t="shared" si="49"/>
        <v>0</v>
      </c>
    </row>
    <row r="1560" spans="2:9">
      <c r="B1560" s="131"/>
      <c r="C1560" s="125"/>
      <c r="D1560" s="125"/>
      <c r="E1560" s="125"/>
      <c r="F1560" s="125"/>
      <c r="G1560" s="176"/>
      <c r="H1560" s="125" t="str">
        <f t="shared" si="48"/>
        <v/>
      </c>
      <c r="I1560" s="176">
        <f t="shared" si="49"/>
        <v>0</v>
      </c>
    </row>
    <row r="1561" spans="2:9">
      <c r="B1561" s="131"/>
      <c r="C1561" s="125"/>
      <c r="D1561" s="125"/>
      <c r="E1561" s="125"/>
      <c r="F1561" s="125"/>
      <c r="G1561" s="176"/>
      <c r="H1561" s="125" t="str">
        <f t="shared" si="48"/>
        <v/>
      </c>
      <c r="I1561" s="176">
        <f t="shared" si="49"/>
        <v>0</v>
      </c>
    </row>
    <row r="1562" spans="2:9">
      <c r="B1562" s="131"/>
      <c r="C1562" s="125"/>
      <c r="D1562" s="125"/>
      <c r="E1562" s="125"/>
      <c r="F1562" s="125"/>
      <c r="G1562" s="176"/>
      <c r="H1562" s="125" t="str">
        <f t="shared" si="48"/>
        <v/>
      </c>
      <c r="I1562" s="176">
        <f t="shared" si="49"/>
        <v>0</v>
      </c>
    </row>
    <row r="1563" spans="2:9">
      <c r="B1563" s="131"/>
      <c r="C1563" s="125"/>
      <c r="D1563" s="125"/>
      <c r="E1563" s="125"/>
      <c r="F1563" s="125"/>
      <c r="G1563" s="176"/>
      <c r="H1563" s="125" t="str">
        <f t="shared" si="48"/>
        <v/>
      </c>
      <c r="I1563" s="176">
        <f t="shared" si="49"/>
        <v>0</v>
      </c>
    </row>
    <row r="1564" spans="2:9">
      <c r="B1564" s="131"/>
      <c r="C1564" s="125"/>
      <c r="D1564" s="125"/>
      <c r="E1564" s="125"/>
      <c r="F1564" s="125"/>
      <c r="G1564" s="176"/>
      <c r="H1564" s="125" t="str">
        <f t="shared" si="48"/>
        <v/>
      </c>
      <c r="I1564" s="176">
        <f t="shared" si="49"/>
        <v>0</v>
      </c>
    </row>
    <row r="1565" spans="2:9">
      <c r="B1565" s="131"/>
      <c r="C1565" s="125"/>
      <c r="D1565" s="125"/>
      <c r="E1565" s="125"/>
      <c r="F1565" s="125"/>
      <c r="G1565" s="176"/>
      <c r="H1565" s="125" t="str">
        <f t="shared" si="48"/>
        <v/>
      </c>
      <c r="I1565" s="176">
        <f t="shared" si="49"/>
        <v>0</v>
      </c>
    </row>
    <row r="1566" spans="2:9">
      <c r="B1566" s="131"/>
      <c r="C1566" s="125"/>
      <c r="D1566" s="125"/>
      <c r="E1566" s="125"/>
      <c r="F1566" s="125"/>
      <c r="G1566" s="176"/>
      <c r="H1566" s="125" t="str">
        <f t="shared" si="48"/>
        <v/>
      </c>
      <c r="I1566" s="176">
        <f t="shared" si="49"/>
        <v>0</v>
      </c>
    </row>
    <row r="1567" spans="2:9">
      <c r="B1567" s="131"/>
      <c r="C1567" s="125"/>
      <c r="D1567" s="125"/>
      <c r="E1567" s="125"/>
      <c r="F1567" s="125"/>
      <c r="G1567" s="176"/>
      <c r="H1567" s="125" t="str">
        <f t="shared" si="48"/>
        <v/>
      </c>
      <c r="I1567" s="176">
        <f t="shared" si="49"/>
        <v>0</v>
      </c>
    </row>
    <row r="1568" spans="2:9">
      <c r="B1568" s="131"/>
      <c r="C1568" s="125"/>
      <c r="D1568" s="125"/>
      <c r="E1568" s="125"/>
      <c r="F1568" s="125"/>
      <c r="G1568" s="176"/>
      <c r="H1568" s="125" t="str">
        <f t="shared" si="48"/>
        <v/>
      </c>
      <c r="I1568" s="176">
        <f t="shared" si="49"/>
        <v>0</v>
      </c>
    </row>
    <row r="1569" spans="2:9">
      <c r="B1569" s="131"/>
      <c r="C1569" s="125"/>
      <c r="D1569" s="125"/>
      <c r="E1569" s="125"/>
      <c r="F1569" s="125"/>
      <c r="G1569" s="176"/>
      <c r="H1569" s="125" t="str">
        <f t="shared" si="48"/>
        <v/>
      </c>
      <c r="I1569" s="176">
        <f t="shared" si="49"/>
        <v>0</v>
      </c>
    </row>
    <row r="1570" spans="2:9">
      <c r="B1570" s="131"/>
      <c r="C1570" s="125"/>
      <c r="D1570" s="125"/>
      <c r="E1570" s="125"/>
      <c r="F1570" s="125"/>
      <c r="G1570" s="176"/>
      <c r="H1570" s="125" t="str">
        <f t="shared" si="48"/>
        <v/>
      </c>
      <c r="I1570" s="176">
        <f t="shared" si="49"/>
        <v>0</v>
      </c>
    </row>
    <row r="1571" spans="2:9">
      <c r="B1571" s="131"/>
      <c r="C1571" s="125"/>
      <c r="D1571" s="125"/>
      <c r="E1571" s="125"/>
      <c r="F1571" s="125"/>
      <c r="G1571" s="176"/>
      <c r="H1571" s="125" t="str">
        <f t="shared" si="48"/>
        <v/>
      </c>
      <c r="I1571" s="176">
        <f t="shared" si="49"/>
        <v>0</v>
      </c>
    </row>
    <row r="1572" spans="2:9">
      <c r="B1572" s="131"/>
      <c r="C1572" s="125"/>
      <c r="D1572" s="125"/>
      <c r="E1572" s="125"/>
      <c r="F1572" s="125"/>
      <c r="G1572" s="176"/>
      <c r="H1572" s="125" t="str">
        <f t="shared" si="48"/>
        <v/>
      </c>
      <c r="I1572" s="176">
        <f t="shared" si="49"/>
        <v>0</v>
      </c>
    </row>
    <row r="1573" spans="2:9">
      <c r="B1573" s="131"/>
      <c r="C1573" s="125"/>
      <c r="D1573" s="125"/>
      <c r="E1573" s="125"/>
      <c r="F1573" s="125"/>
      <c r="G1573" s="176"/>
      <c r="H1573" s="125" t="str">
        <f t="shared" si="48"/>
        <v/>
      </c>
      <c r="I1573" s="176">
        <f t="shared" si="49"/>
        <v>0</v>
      </c>
    </row>
    <row r="1574" spans="2:9">
      <c r="B1574" s="131"/>
      <c r="C1574" s="125"/>
      <c r="D1574" s="125"/>
      <c r="E1574" s="125"/>
      <c r="F1574" s="125"/>
      <c r="G1574" s="176"/>
      <c r="H1574" s="125" t="str">
        <f t="shared" si="48"/>
        <v/>
      </c>
      <c r="I1574" s="176">
        <f t="shared" si="49"/>
        <v>0</v>
      </c>
    </row>
    <row r="1575" spans="2:9">
      <c r="B1575" s="131"/>
      <c r="C1575" s="125"/>
      <c r="D1575" s="125"/>
      <c r="E1575" s="125"/>
      <c r="F1575" s="125"/>
      <c r="G1575" s="176"/>
      <c r="H1575" s="125" t="str">
        <f t="shared" si="48"/>
        <v/>
      </c>
      <c r="I1575" s="176">
        <f t="shared" si="49"/>
        <v>0</v>
      </c>
    </row>
    <row r="1576" spans="2:9">
      <c r="B1576" s="131"/>
      <c r="C1576" s="125"/>
      <c r="D1576" s="125"/>
      <c r="E1576" s="125"/>
      <c r="F1576" s="125"/>
      <c r="G1576" s="176"/>
      <c r="H1576" s="125" t="str">
        <f t="shared" si="48"/>
        <v/>
      </c>
      <c r="I1576" s="176">
        <f t="shared" si="49"/>
        <v>0</v>
      </c>
    </row>
    <row r="1577" spans="2:9">
      <c r="B1577" s="131"/>
      <c r="C1577" s="125"/>
      <c r="D1577" s="125"/>
      <c r="E1577" s="125"/>
      <c r="F1577" s="125"/>
      <c r="G1577" s="176"/>
      <c r="H1577" s="125" t="str">
        <f t="shared" si="48"/>
        <v/>
      </c>
      <c r="I1577" s="176">
        <f t="shared" si="49"/>
        <v>0</v>
      </c>
    </row>
    <row r="1578" spans="2:9">
      <c r="B1578" s="131"/>
      <c r="C1578" s="125"/>
      <c r="D1578" s="125"/>
      <c r="E1578" s="125"/>
      <c r="F1578" s="125"/>
      <c r="G1578" s="176"/>
      <c r="H1578" s="125" t="str">
        <f t="shared" si="48"/>
        <v/>
      </c>
      <c r="I1578" s="176">
        <f t="shared" si="49"/>
        <v>0</v>
      </c>
    </row>
    <row r="1579" spans="2:9">
      <c r="B1579" s="131"/>
      <c r="C1579" s="125"/>
      <c r="D1579" s="125"/>
      <c r="E1579" s="125"/>
      <c r="F1579" s="125"/>
      <c r="G1579" s="176"/>
      <c r="H1579" s="125" t="str">
        <f t="shared" si="48"/>
        <v/>
      </c>
      <c r="I1579" s="176">
        <f t="shared" si="49"/>
        <v>0</v>
      </c>
    </row>
    <row r="1580" spans="2:9">
      <c r="B1580" s="131"/>
      <c r="C1580" s="125"/>
      <c r="D1580" s="125"/>
      <c r="E1580" s="125"/>
      <c r="F1580" s="125"/>
      <c r="G1580" s="176"/>
      <c r="H1580" s="125" t="str">
        <f t="shared" si="48"/>
        <v/>
      </c>
      <c r="I1580" s="176">
        <f t="shared" si="49"/>
        <v>0</v>
      </c>
    </row>
    <row r="1581" spans="2:9">
      <c r="B1581" s="131"/>
      <c r="C1581" s="125"/>
      <c r="D1581" s="125"/>
      <c r="E1581" s="125"/>
      <c r="F1581" s="125"/>
      <c r="G1581" s="176"/>
      <c r="H1581" s="125" t="str">
        <f t="shared" si="48"/>
        <v/>
      </c>
      <c r="I1581" s="176">
        <f t="shared" si="49"/>
        <v>0</v>
      </c>
    </row>
    <row r="1582" spans="2:9">
      <c r="B1582" s="131"/>
      <c r="C1582" s="125"/>
      <c r="D1582" s="125"/>
      <c r="E1582" s="125"/>
      <c r="F1582" s="125"/>
      <c r="G1582" s="176"/>
      <c r="H1582" s="125" t="str">
        <f t="shared" si="48"/>
        <v/>
      </c>
      <c r="I1582" s="176">
        <f t="shared" si="49"/>
        <v>0</v>
      </c>
    </row>
    <row r="1583" spans="2:9">
      <c r="B1583" s="131"/>
      <c r="C1583" s="125"/>
      <c r="D1583" s="125"/>
      <c r="E1583" s="125"/>
      <c r="F1583" s="125"/>
      <c r="G1583" s="176"/>
      <c r="H1583" s="125" t="str">
        <f t="shared" si="48"/>
        <v/>
      </c>
      <c r="I1583" s="176">
        <f t="shared" si="49"/>
        <v>0</v>
      </c>
    </row>
    <row r="1584" spans="2:9">
      <c r="B1584" s="131"/>
      <c r="C1584" s="125"/>
      <c r="D1584" s="125"/>
      <c r="E1584" s="125"/>
      <c r="F1584" s="125"/>
      <c r="G1584" s="176"/>
      <c r="H1584" s="125" t="str">
        <f t="shared" si="48"/>
        <v/>
      </c>
      <c r="I1584" s="176">
        <f t="shared" si="49"/>
        <v>0</v>
      </c>
    </row>
    <row r="1585" spans="2:9">
      <c r="B1585" s="131"/>
      <c r="C1585" s="125"/>
      <c r="D1585" s="125"/>
      <c r="E1585" s="125"/>
      <c r="F1585" s="125"/>
      <c r="G1585" s="176"/>
      <c r="H1585" s="125" t="str">
        <f t="shared" si="48"/>
        <v/>
      </c>
      <c r="I1585" s="176">
        <f t="shared" si="49"/>
        <v>0</v>
      </c>
    </row>
    <row r="1586" spans="2:9">
      <c r="B1586" s="131"/>
      <c r="C1586" s="125"/>
      <c r="D1586" s="125"/>
      <c r="E1586" s="125"/>
      <c r="F1586" s="125"/>
      <c r="G1586" s="176"/>
      <c r="H1586" s="125" t="str">
        <f t="shared" si="48"/>
        <v/>
      </c>
      <c r="I1586" s="176">
        <f t="shared" si="49"/>
        <v>0</v>
      </c>
    </row>
    <row r="1587" spans="2:9">
      <c r="B1587" s="131"/>
      <c r="C1587" s="125"/>
      <c r="D1587" s="125"/>
      <c r="E1587" s="125"/>
      <c r="F1587" s="125"/>
      <c r="G1587" s="176"/>
      <c r="H1587" s="125" t="str">
        <f t="shared" si="48"/>
        <v/>
      </c>
      <c r="I1587" s="176">
        <f t="shared" si="49"/>
        <v>0</v>
      </c>
    </row>
    <row r="1588" spans="2:9">
      <c r="B1588" s="131"/>
      <c r="C1588" s="125"/>
      <c r="D1588" s="125"/>
      <c r="E1588" s="125"/>
      <c r="F1588" s="125"/>
      <c r="G1588" s="176"/>
      <c r="H1588" s="125" t="str">
        <f t="shared" si="48"/>
        <v/>
      </c>
      <c r="I1588" s="176">
        <f t="shared" si="49"/>
        <v>0</v>
      </c>
    </row>
    <row r="1589" spans="2:9">
      <c r="B1589" s="131"/>
      <c r="C1589" s="125"/>
      <c r="D1589" s="125"/>
      <c r="E1589" s="125"/>
      <c r="F1589" s="125"/>
      <c r="G1589" s="176"/>
      <c r="H1589" s="125" t="str">
        <f t="shared" si="48"/>
        <v/>
      </c>
      <c r="I1589" s="176">
        <f t="shared" si="49"/>
        <v>0</v>
      </c>
    </row>
    <row r="1590" spans="2:9">
      <c r="B1590" s="131"/>
      <c r="C1590" s="125"/>
      <c r="D1590" s="125"/>
      <c r="E1590" s="125"/>
      <c r="F1590" s="125"/>
      <c r="G1590" s="176"/>
      <c r="H1590" s="125" t="str">
        <f t="shared" si="48"/>
        <v/>
      </c>
      <c r="I1590" s="176">
        <f t="shared" si="49"/>
        <v>0</v>
      </c>
    </row>
    <row r="1591" spans="2:9">
      <c r="B1591" s="131"/>
      <c r="C1591" s="125"/>
      <c r="D1591" s="125"/>
      <c r="E1591" s="125"/>
      <c r="F1591" s="125"/>
      <c r="G1591" s="176"/>
      <c r="H1591" s="125" t="str">
        <f t="shared" si="48"/>
        <v/>
      </c>
      <c r="I1591" s="176">
        <f t="shared" si="49"/>
        <v>0</v>
      </c>
    </row>
    <row r="1592" spans="2:9">
      <c r="B1592" s="131"/>
      <c r="C1592" s="125"/>
      <c r="D1592" s="125"/>
      <c r="E1592" s="125"/>
      <c r="F1592" s="125"/>
      <c r="G1592" s="176"/>
      <c r="H1592" s="125" t="str">
        <f t="shared" si="48"/>
        <v/>
      </c>
      <c r="I1592" s="176">
        <f t="shared" si="49"/>
        <v>0</v>
      </c>
    </row>
    <row r="1593" spans="2:9">
      <c r="B1593" s="131"/>
      <c r="C1593" s="125"/>
      <c r="D1593" s="125"/>
      <c r="E1593" s="125"/>
      <c r="F1593" s="125"/>
      <c r="G1593" s="176"/>
      <c r="H1593" s="125" t="str">
        <f t="shared" si="48"/>
        <v/>
      </c>
      <c r="I1593" s="176">
        <f t="shared" si="49"/>
        <v>0</v>
      </c>
    </row>
    <row r="1594" spans="2:9">
      <c r="B1594" s="131"/>
      <c r="C1594" s="125"/>
      <c r="D1594" s="125"/>
      <c r="E1594" s="125"/>
      <c r="F1594" s="125"/>
      <c r="G1594" s="176"/>
      <c r="H1594" s="125" t="str">
        <f t="shared" si="48"/>
        <v/>
      </c>
      <c r="I1594" s="176">
        <f t="shared" si="49"/>
        <v>0</v>
      </c>
    </row>
    <row r="1595" spans="2:9">
      <c r="B1595" s="131"/>
      <c r="C1595" s="125"/>
      <c r="D1595" s="125"/>
      <c r="E1595" s="125"/>
      <c r="F1595" s="125"/>
      <c r="G1595" s="176"/>
      <c r="H1595" s="125" t="str">
        <f t="shared" si="48"/>
        <v/>
      </c>
      <c r="I1595" s="176">
        <f t="shared" si="49"/>
        <v>0</v>
      </c>
    </row>
    <row r="1596" spans="2:9">
      <c r="B1596" s="131"/>
      <c r="C1596" s="125"/>
      <c r="D1596" s="125"/>
      <c r="E1596" s="125"/>
      <c r="F1596" s="125"/>
      <c r="G1596" s="176"/>
      <c r="H1596" s="125" t="str">
        <f t="shared" si="48"/>
        <v/>
      </c>
      <c r="I1596" s="176">
        <f t="shared" si="49"/>
        <v>0</v>
      </c>
    </row>
    <row r="1597" spans="2:9">
      <c r="B1597" s="131"/>
      <c r="C1597" s="125"/>
      <c r="D1597" s="125"/>
      <c r="E1597" s="125"/>
      <c r="F1597" s="125"/>
      <c r="G1597" s="176"/>
      <c r="H1597" s="125" t="str">
        <f t="shared" si="48"/>
        <v/>
      </c>
      <c r="I1597" s="176">
        <f t="shared" si="49"/>
        <v>0</v>
      </c>
    </row>
    <row r="1598" spans="2:9">
      <c r="B1598" s="131"/>
      <c r="C1598" s="125"/>
      <c r="D1598" s="125"/>
      <c r="E1598" s="125"/>
      <c r="F1598" s="125"/>
      <c r="G1598" s="176"/>
      <c r="H1598" s="125" t="str">
        <f t="shared" si="48"/>
        <v/>
      </c>
      <c r="I1598" s="176">
        <f t="shared" si="49"/>
        <v>0</v>
      </c>
    </row>
    <row r="1599" spans="2:9">
      <c r="B1599" s="131"/>
      <c r="C1599" s="125"/>
      <c r="D1599" s="125"/>
      <c r="E1599" s="125"/>
      <c r="F1599" s="125"/>
      <c r="G1599" s="176"/>
      <c r="H1599" s="125" t="str">
        <f t="shared" si="48"/>
        <v/>
      </c>
      <c r="I1599" s="176">
        <f t="shared" si="49"/>
        <v>0</v>
      </c>
    </row>
    <row r="1600" spans="2:9">
      <c r="B1600" s="131"/>
      <c r="C1600" s="125"/>
      <c r="D1600" s="125"/>
      <c r="E1600" s="125"/>
      <c r="F1600" s="125"/>
      <c r="G1600" s="176"/>
      <c r="H1600" s="125" t="str">
        <f t="shared" si="48"/>
        <v/>
      </c>
      <c r="I1600" s="176">
        <f t="shared" si="49"/>
        <v>0</v>
      </c>
    </row>
    <row r="1601" spans="2:9">
      <c r="B1601" s="131"/>
      <c r="C1601" s="125"/>
      <c r="D1601" s="125"/>
      <c r="E1601" s="125"/>
      <c r="F1601" s="125"/>
      <c r="G1601" s="176"/>
      <c r="H1601" s="125" t="str">
        <f t="shared" si="48"/>
        <v/>
      </c>
      <c r="I1601" s="176">
        <f t="shared" si="49"/>
        <v>0</v>
      </c>
    </row>
    <row r="1602" spans="2:9">
      <c r="B1602" s="131"/>
      <c r="C1602" s="125"/>
      <c r="D1602" s="125"/>
      <c r="E1602" s="125"/>
      <c r="F1602" s="125"/>
      <c r="G1602" s="176"/>
      <c r="H1602" s="125" t="str">
        <f t="shared" si="48"/>
        <v/>
      </c>
      <c r="I1602" s="176">
        <f t="shared" si="49"/>
        <v>0</v>
      </c>
    </row>
    <row r="1603" spans="2:9">
      <c r="B1603" s="131"/>
      <c r="C1603" s="125"/>
      <c r="D1603" s="125"/>
      <c r="E1603" s="125"/>
      <c r="F1603" s="125"/>
      <c r="G1603" s="176"/>
      <c r="H1603" s="125" t="str">
        <f t="shared" si="48"/>
        <v/>
      </c>
      <c r="I1603" s="176">
        <f t="shared" si="49"/>
        <v>0</v>
      </c>
    </row>
    <row r="1604" spans="2:9">
      <c r="B1604" s="131"/>
      <c r="C1604" s="125"/>
      <c r="D1604" s="125"/>
      <c r="E1604" s="125"/>
      <c r="F1604" s="125"/>
      <c r="G1604" s="176"/>
      <c r="H1604" s="125" t="str">
        <f t="shared" si="48"/>
        <v/>
      </c>
      <c r="I1604" s="176">
        <f t="shared" si="49"/>
        <v>0</v>
      </c>
    </row>
    <row r="1605" spans="2:9">
      <c r="B1605" s="131"/>
      <c r="C1605" s="125"/>
      <c r="D1605" s="125"/>
      <c r="E1605" s="125"/>
      <c r="F1605" s="125"/>
      <c r="G1605" s="176"/>
      <c r="H1605" s="125" t="str">
        <f t="shared" si="48"/>
        <v/>
      </c>
      <c r="I1605" s="176">
        <f t="shared" si="49"/>
        <v>0</v>
      </c>
    </row>
    <row r="1606" spans="2:9">
      <c r="B1606" s="131"/>
      <c r="C1606" s="125"/>
      <c r="D1606" s="125"/>
      <c r="E1606" s="125"/>
      <c r="F1606" s="125"/>
      <c r="G1606" s="176"/>
      <c r="H1606" s="125" t="str">
        <f t="shared" si="48"/>
        <v/>
      </c>
      <c r="I1606" s="176">
        <f t="shared" si="49"/>
        <v>0</v>
      </c>
    </row>
    <row r="1607" spans="2:9">
      <c r="B1607" s="131"/>
      <c r="C1607" s="125"/>
      <c r="D1607" s="125"/>
      <c r="E1607" s="125"/>
      <c r="F1607" s="125"/>
      <c r="G1607" s="176"/>
      <c r="H1607" s="125" t="str">
        <f t="shared" ref="H1607:H1670" si="50">IF(ISBLANK(C1607),"",IF(C1607&lt;F1607,D1607-E1607,E1607-D1607))</f>
        <v/>
      </c>
      <c r="I1607" s="176">
        <f t="shared" ref="I1607:I1670" si="51">IF(ISERR(H1607),1,0)</f>
        <v>0</v>
      </c>
    </row>
    <row r="1608" spans="2:9">
      <c r="B1608" s="131"/>
      <c r="C1608" s="125"/>
      <c r="D1608" s="125"/>
      <c r="E1608" s="125"/>
      <c r="F1608" s="125"/>
      <c r="G1608" s="176"/>
      <c r="H1608" s="125" t="str">
        <f t="shared" si="50"/>
        <v/>
      </c>
      <c r="I1608" s="176">
        <f t="shared" si="51"/>
        <v>0</v>
      </c>
    </row>
    <row r="1609" spans="2:9">
      <c r="B1609" s="131"/>
      <c r="C1609" s="125"/>
      <c r="D1609" s="125"/>
      <c r="E1609" s="125"/>
      <c r="F1609" s="125"/>
      <c r="G1609" s="176"/>
      <c r="H1609" s="125" t="str">
        <f t="shared" si="50"/>
        <v/>
      </c>
      <c r="I1609" s="176">
        <f t="shared" si="51"/>
        <v>0</v>
      </c>
    </row>
    <row r="1610" spans="2:9">
      <c r="B1610" s="131"/>
      <c r="C1610" s="125"/>
      <c r="D1610" s="125"/>
      <c r="E1610" s="125"/>
      <c r="F1610" s="125"/>
      <c r="G1610" s="176"/>
      <c r="H1610" s="125" t="str">
        <f t="shared" si="50"/>
        <v/>
      </c>
      <c r="I1610" s="176">
        <f t="shared" si="51"/>
        <v>0</v>
      </c>
    </row>
    <row r="1611" spans="2:9">
      <c r="B1611" s="131"/>
      <c r="C1611" s="125"/>
      <c r="D1611" s="125"/>
      <c r="E1611" s="125"/>
      <c r="F1611" s="125"/>
      <c r="G1611" s="176"/>
      <c r="H1611" s="125" t="str">
        <f t="shared" si="50"/>
        <v/>
      </c>
      <c r="I1611" s="176">
        <f t="shared" si="51"/>
        <v>0</v>
      </c>
    </row>
    <row r="1612" spans="2:9">
      <c r="B1612" s="131"/>
      <c r="C1612" s="125"/>
      <c r="D1612" s="125"/>
      <c r="E1612" s="125"/>
      <c r="F1612" s="125"/>
      <c r="G1612" s="176"/>
      <c r="H1612" s="125" t="str">
        <f t="shared" si="50"/>
        <v/>
      </c>
      <c r="I1612" s="176">
        <f t="shared" si="51"/>
        <v>0</v>
      </c>
    </row>
    <row r="1613" spans="2:9">
      <c r="B1613" s="131"/>
      <c r="C1613" s="125"/>
      <c r="D1613" s="125"/>
      <c r="E1613" s="125"/>
      <c r="F1613" s="125"/>
      <c r="G1613" s="176"/>
      <c r="H1613" s="125" t="str">
        <f t="shared" si="50"/>
        <v/>
      </c>
      <c r="I1613" s="176">
        <f t="shared" si="51"/>
        <v>0</v>
      </c>
    </row>
    <row r="1614" spans="2:9">
      <c r="B1614" s="131"/>
      <c r="C1614" s="125"/>
      <c r="D1614" s="125"/>
      <c r="E1614" s="125"/>
      <c r="F1614" s="125"/>
      <c r="G1614" s="176"/>
      <c r="H1614" s="125" t="str">
        <f t="shared" si="50"/>
        <v/>
      </c>
      <c r="I1614" s="176">
        <f t="shared" si="51"/>
        <v>0</v>
      </c>
    </row>
    <row r="1615" spans="2:9">
      <c r="B1615" s="131"/>
      <c r="C1615" s="125"/>
      <c r="D1615" s="125"/>
      <c r="E1615" s="125"/>
      <c r="F1615" s="125"/>
      <c r="G1615" s="176"/>
      <c r="H1615" s="125" t="str">
        <f t="shared" si="50"/>
        <v/>
      </c>
      <c r="I1615" s="176">
        <f t="shared" si="51"/>
        <v>0</v>
      </c>
    </row>
    <row r="1616" spans="2:9">
      <c r="B1616" s="131"/>
      <c r="C1616" s="125"/>
      <c r="D1616" s="125"/>
      <c r="E1616" s="125"/>
      <c r="F1616" s="125"/>
      <c r="G1616" s="176"/>
      <c r="H1616" s="125" t="str">
        <f t="shared" si="50"/>
        <v/>
      </c>
      <c r="I1616" s="176">
        <f t="shared" si="51"/>
        <v>0</v>
      </c>
    </row>
    <row r="1617" spans="2:9">
      <c r="B1617" s="131"/>
      <c r="C1617" s="125"/>
      <c r="D1617" s="125"/>
      <c r="E1617" s="125"/>
      <c r="F1617" s="125"/>
      <c r="G1617" s="176"/>
      <c r="H1617" s="125" t="str">
        <f t="shared" si="50"/>
        <v/>
      </c>
      <c r="I1617" s="176">
        <f t="shared" si="51"/>
        <v>0</v>
      </c>
    </row>
    <row r="1618" spans="2:9">
      <c r="B1618" s="131"/>
      <c r="C1618" s="125"/>
      <c r="D1618" s="125"/>
      <c r="E1618" s="125"/>
      <c r="F1618" s="125"/>
      <c r="G1618" s="176"/>
      <c r="H1618" s="125" t="str">
        <f t="shared" si="50"/>
        <v/>
      </c>
      <c r="I1618" s="176">
        <f t="shared" si="51"/>
        <v>0</v>
      </c>
    </row>
    <row r="1619" spans="2:9">
      <c r="B1619" s="131"/>
      <c r="C1619" s="125"/>
      <c r="D1619" s="125"/>
      <c r="E1619" s="125"/>
      <c r="F1619" s="125"/>
      <c r="G1619" s="176"/>
      <c r="H1619" s="125" t="str">
        <f t="shared" si="50"/>
        <v/>
      </c>
      <c r="I1619" s="176">
        <f t="shared" si="51"/>
        <v>0</v>
      </c>
    </row>
    <row r="1620" spans="2:9">
      <c r="B1620" s="131"/>
      <c r="C1620" s="125"/>
      <c r="D1620" s="125"/>
      <c r="E1620" s="125"/>
      <c r="F1620" s="125"/>
      <c r="G1620" s="176"/>
      <c r="H1620" s="125" t="str">
        <f t="shared" si="50"/>
        <v/>
      </c>
      <c r="I1620" s="176">
        <f t="shared" si="51"/>
        <v>0</v>
      </c>
    </row>
    <row r="1621" spans="2:9">
      <c r="B1621" s="131"/>
      <c r="C1621" s="125"/>
      <c r="D1621" s="125"/>
      <c r="E1621" s="125"/>
      <c r="F1621" s="125"/>
      <c r="G1621" s="176"/>
      <c r="H1621" s="125" t="str">
        <f t="shared" si="50"/>
        <v/>
      </c>
      <c r="I1621" s="176">
        <f t="shared" si="51"/>
        <v>0</v>
      </c>
    </row>
    <row r="1622" spans="2:9">
      <c r="B1622" s="131"/>
      <c r="C1622" s="125"/>
      <c r="D1622" s="125"/>
      <c r="E1622" s="125"/>
      <c r="F1622" s="125"/>
      <c r="G1622" s="176"/>
      <c r="H1622" s="125" t="str">
        <f t="shared" si="50"/>
        <v/>
      </c>
      <c r="I1622" s="176">
        <f t="shared" si="51"/>
        <v>0</v>
      </c>
    </row>
    <row r="1623" spans="2:9">
      <c r="B1623" s="131"/>
      <c r="C1623" s="125"/>
      <c r="D1623" s="125"/>
      <c r="E1623" s="125"/>
      <c r="F1623" s="125"/>
      <c r="G1623" s="176"/>
      <c r="H1623" s="125" t="str">
        <f t="shared" si="50"/>
        <v/>
      </c>
      <c r="I1623" s="176">
        <f t="shared" si="51"/>
        <v>0</v>
      </c>
    </row>
    <row r="1624" spans="2:9">
      <c r="B1624" s="131"/>
      <c r="C1624" s="125"/>
      <c r="D1624" s="125"/>
      <c r="E1624" s="125"/>
      <c r="F1624" s="125"/>
      <c r="G1624" s="176"/>
      <c r="H1624" s="125" t="str">
        <f t="shared" si="50"/>
        <v/>
      </c>
      <c r="I1624" s="176">
        <f t="shared" si="51"/>
        <v>0</v>
      </c>
    </row>
    <row r="1625" spans="2:9">
      <c r="B1625" s="131"/>
      <c r="C1625" s="125"/>
      <c r="D1625" s="125"/>
      <c r="E1625" s="125"/>
      <c r="F1625" s="125"/>
      <c r="G1625" s="176"/>
      <c r="H1625" s="125" t="str">
        <f t="shared" si="50"/>
        <v/>
      </c>
      <c r="I1625" s="176">
        <f t="shared" si="51"/>
        <v>0</v>
      </c>
    </row>
    <row r="1626" spans="2:9">
      <c r="B1626" s="131"/>
      <c r="C1626" s="125"/>
      <c r="D1626" s="125"/>
      <c r="E1626" s="125"/>
      <c r="F1626" s="125"/>
      <c r="G1626" s="176"/>
      <c r="H1626" s="125" t="str">
        <f t="shared" si="50"/>
        <v/>
      </c>
      <c r="I1626" s="176">
        <f t="shared" si="51"/>
        <v>0</v>
      </c>
    </row>
    <row r="1627" spans="2:9">
      <c r="B1627" s="131"/>
      <c r="C1627" s="125"/>
      <c r="D1627" s="125"/>
      <c r="E1627" s="125"/>
      <c r="F1627" s="125"/>
      <c r="G1627" s="176"/>
      <c r="H1627" s="125" t="str">
        <f t="shared" si="50"/>
        <v/>
      </c>
      <c r="I1627" s="176">
        <f t="shared" si="51"/>
        <v>0</v>
      </c>
    </row>
    <row r="1628" spans="2:9">
      <c r="B1628" s="131"/>
      <c r="C1628" s="125"/>
      <c r="D1628" s="125"/>
      <c r="E1628" s="125"/>
      <c r="F1628" s="125"/>
      <c r="G1628" s="176"/>
      <c r="H1628" s="125" t="str">
        <f t="shared" si="50"/>
        <v/>
      </c>
      <c r="I1628" s="176">
        <f t="shared" si="51"/>
        <v>0</v>
      </c>
    </row>
    <row r="1629" spans="2:9">
      <c r="B1629" s="131"/>
      <c r="C1629" s="125"/>
      <c r="D1629" s="125"/>
      <c r="E1629" s="125"/>
      <c r="F1629" s="125"/>
      <c r="G1629" s="176"/>
      <c r="H1629" s="125" t="str">
        <f t="shared" si="50"/>
        <v/>
      </c>
      <c r="I1629" s="176">
        <f t="shared" si="51"/>
        <v>0</v>
      </c>
    </row>
    <row r="1630" spans="2:9">
      <c r="B1630" s="131"/>
      <c r="C1630" s="125"/>
      <c r="D1630" s="125"/>
      <c r="E1630" s="125"/>
      <c r="F1630" s="125"/>
      <c r="G1630" s="176"/>
      <c r="H1630" s="125" t="str">
        <f t="shared" si="50"/>
        <v/>
      </c>
      <c r="I1630" s="176">
        <f t="shared" si="51"/>
        <v>0</v>
      </c>
    </row>
    <row r="1631" spans="2:9">
      <c r="B1631" s="131"/>
      <c r="C1631" s="125"/>
      <c r="D1631" s="125"/>
      <c r="E1631" s="125"/>
      <c r="F1631" s="125"/>
      <c r="G1631" s="176"/>
      <c r="H1631" s="125" t="str">
        <f t="shared" si="50"/>
        <v/>
      </c>
      <c r="I1631" s="176">
        <f t="shared" si="51"/>
        <v>0</v>
      </c>
    </row>
    <row r="1632" spans="2:9">
      <c r="B1632" s="131"/>
      <c r="C1632" s="125"/>
      <c r="D1632" s="125"/>
      <c r="E1632" s="125"/>
      <c r="F1632" s="125"/>
      <c r="G1632" s="176"/>
      <c r="H1632" s="125" t="str">
        <f t="shared" si="50"/>
        <v/>
      </c>
      <c r="I1632" s="176">
        <f t="shared" si="51"/>
        <v>0</v>
      </c>
    </row>
    <row r="1633" spans="2:9">
      <c r="B1633" s="131"/>
      <c r="C1633" s="125"/>
      <c r="D1633" s="125"/>
      <c r="E1633" s="125"/>
      <c r="F1633" s="125"/>
      <c r="G1633" s="176"/>
      <c r="H1633" s="125" t="str">
        <f t="shared" si="50"/>
        <v/>
      </c>
      <c r="I1633" s="176">
        <f t="shared" si="51"/>
        <v>0</v>
      </c>
    </row>
    <row r="1634" spans="2:9">
      <c r="B1634" s="131"/>
      <c r="C1634" s="125"/>
      <c r="D1634" s="125"/>
      <c r="E1634" s="125"/>
      <c r="F1634" s="125"/>
      <c r="G1634" s="176"/>
      <c r="H1634" s="125" t="str">
        <f t="shared" si="50"/>
        <v/>
      </c>
      <c r="I1634" s="176">
        <f t="shared" si="51"/>
        <v>0</v>
      </c>
    </row>
    <row r="1635" spans="2:9">
      <c r="B1635" s="131"/>
      <c r="C1635" s="125"/>
      <c r="D1635" s="125"/>
      <c r="E1635" s="125"/>
      <c r="F1635" s="125"/>
      <c r="G1635" s="176"/>
      <c r="H1635" s="125" t="str">
        <f t="shared" si="50"/>
        <v/>
      </c>
      <c r="I1635" s="176">
        <f t="shared" si="51"/>
        <v>0</v>
      </c>
    </row>
    <row r="1636" spans="2:9">
      <c r="B1636" s="131"/>
      <c r="C1636" s="125"/>
      <c r="D1636" s="125"/>
      <c r="E1636" s="125"/>
      <c r="F1636" s="125"/>
      <c r="G1636" s="176"/>
      <c r="H1636" s="125" t="str">
        <f t="shared" si="50"/>
        <v/>
      </c>
      <c r="I1636" s="176">
        <f t="shared" si="51"/>
        <v>0</v>
      </c>
    </row>
    <row r="1637" spans="2:9">
      <c r="B1637" s="131"/>
      <c r="C1637" s="125"/>
      <c r="D1637" s="125"/>
      <c r="E1637" s="125"/>
      <c r="F1637" s="125"/>
      <c r="G1637" s="176"/>
      <c r="H1637" s="125" t="str">
        <f t="shared" si="50"/>
        <v/>
      </c>
      <c r="I1637" s="176">
        <f t="shared" si="51"/>
        <v>0</v>
      </c>
    </row>
    <row r="1638" spans="2:9">
      <c r="B1638" s="131"/>
      <c r="C1638" s="125"/>
      <c r="D1638" s="125"/>
      <c r="E1638" s="125"/>
      <c r="F1638" s="125"/>
      <c r="G1638" s="176"/>
      <c r="H1638" s="125" t="str">
        <f t="shared" si="50"/>
        <v/>
      </c>
      <c r="I1638" s="176">
        <f t="shared" si="51"/>
        <v>0</v>
      </c>
    </row>
    <row r="1639" spans="2:9">
      <c r="B1639" s="131"/>
      <c r="C1639" s="125"/>
      <c r="D1639" s="125"/>
      <c r="E1639" s="125"/>
      <c r="F1639" s="125"/>
      <c r="G1639" s="176"/>
      <c r="H1639" s="125" t="str">
        <f t="shared" si="50"/>
        <v/>
      </c>
      <c r="I1639" s="176">
        <f t="shared" si="51"/>
        <v>0</v>
      </c>
    </row>
    <row r="1640" spans="2:9">
      <c r="B1640" s="131"/>
      <c r="C1640" s="125"/>
      <c r="D1640" s="125"/>
      <c r="E1640" s="125"/>
      <c r="F1640" s="125"/>
      <c r="G1640" s="176"/>
      <c r="H1640" s="125" t="str">
        <f t="shared" si="50"/>
        <v/>
      </c>
      <c r="I1640" s="176">
        <f t="shared" si="51"/>
        <v>0</v>
      </c>
    </row>
    <row r="1641" spans="2:9">
      <c r="B1641" s="131"/>
      <c r="C1641" s="125"/>
      <c r="D1641" s="125"/>
      <c r="E1641" s="125"/>
      <c r="F1641" s="125"/>
      <c r="G1641" s="176"/>
      <c r="H1641" s="125" t="str">
        <f t="shared" si="50"/>
        <v/>
      </c>
      <c r="I1641" s="176">
        <f t="shared" si="51"/>
        <v>0</v>
      </c>
    </row>
    <row r="1642" spans="2:9">
      <c r="B1642" s="131"/>
      <c r="C1642" s="125"/>
      <c r="D1642" s="125"/>
      <c r="E1642" s="125"/>
      <c r="F1642" s="125"/>
      <c r="G1642" s="176"/>
      <c r="H1642" s="125" t="str">
        <f t="shared" si="50"/>
        <v/>
      </c>
      <c r="I1642" s="176">
        <f t="shared" si="51"/>
        <v>0</v>
      </c>
    </row>
    <row r="1643" spans="2:9">
      <c r="B1643" s="131"/>
      <c r="C1643" s="125"/>
      <c r="D1643" s="125"/>
      <c r="E1643" s="125"/>
      <c r="F1643" s="125"/>
      <c r="G1643" s="176"/>
      <c r="H1643" s="125" t="str">
        <f t="shared" si="50"/>
        <v/>
      </c>
      <c r="I1643" s="176">
        <f t="shared" si="51"/>
        <v>0</v>
      </c>
    </row>
    <row r="1644" spans="2:9">
      <c r="B1644" s="131"/>
      <c r="C1644" s="125"/>
      <c r="D1644" s="125"/>
      <c r="E1644" s="125"/>
      <c r="F1644" s="125"/>
      <c r="G1644" s="176"/>
      <c r="H1644" s="125" t="str">
        <f t="shared" si="50"/>
        <v/>
      </c>
      <c r="I1644" s="176">
        <f t="shared" si="51"/>
        <v>0</v>
      </c>
    </row>
    <row r="1645" spans="2:9">
      <c r="B1645" s="131"/>
      <c r="C1645" s="125"/>
      <c r="D1645" s="125"/>
      <c r="E1645" s="125"/>
      <c r="F1645" s="125"/>
      <c r="G1645" s="176"/>
      <c r="H1645" s="125" t="str">
        <f t="shared" si="50"/>
        <v/>
      </c>
      <c r="I1645" s="176">
        <f t="shared" si="51"/>
        <v>0</v>
      </c>
    </row>
    <row r="1646" spans="2:9">
      <c r="B1646" s="131"/>
      <c r="C1646" s="125"/>
      <c r="D1646" s="125"/>
      <c r="E1646" s="125"/>
      <c r="F1646" s="125"/>
      <c r="G1646" s="176"/>
      <c r="H1646" s="125" t="str">
        <f t="shared" si="50"/>
        <v/>
      </c>
      <c r="I1646" s="176">
        <f t="shared" si="51"/>
        <v>0</v>
      </c>
    </row>
    <row r="1647" spans="2:9">
      <c r="B1647" s="131"/>
      <c r="C1647" s="125"/>
      <c r="D1647" s="125"/>
      <c r="E1647" s="125"/>
      <c r="F1647" s="125"/>
      <c r="G1647" s="176"/>
      <c r="H1647" s="125" t="str">
        <f t="shared" si="50"/>
        <v/>
      </c>
      <c r="I1647" s="176">
        <f t="shared" si="51"/>
        <v>0</v>
      </c>
    </row>
    <row r="1648" spans="2:9">
      <c r="B1648" s="131"/>
      <c r="C1648" s="125"/>
      <c r="D1648" s="125"/>
      <c r="E1648" s="125"/>
      <c r="F1648" s="125"/>
      <c r="G1648" s="176"/>
      <c r="H1648" s="125" t="str">
        <f t="shared" si="50"/>
        <v/>
      </c>
      <c r="I1648" s="176">
        <f t="shared" si="51"/>
        <v>0</v>
      </c>
    </row>
    <row r="1649" spans="2:9">
      <c r="B1649" s="131"/>
      <c r="C1649" s="125"/>
      <c r="D1649" s="125"/>
      <c r="E1649" s="125"/>
      <c r="F1649" s="125"/>
      <c r="G1649" s="176"/>
      <c r="H1649" s="125" t="str">
        <f t="shared" si="50"/>
        <v/>
      </c>
      <c r="I1649" s="176">
        <f t="shared" si="51"/>
        <v>0</v>
      </c>
    </row>
    <row r="1650" spans="2:9">
      <c r="B1650" s="131"/>
      <c r="C1650" s="125"/>
      <c r="D1650" s="125"/>
      <c r="E1650" s="125"/>
      <c r="F1650" s="125"/>
      <c r="G1650" s="176"/>
      <c r="H1650" s="125" t="str">
        <f t="shared" si="50"/>
        <v/>
      </c>
      <c r="I1650" s="176">
        <f t="shared" si="51"/>
        <v>0</v>
      </c>
    </row>
    <row r="1651" spans="2:9">
      <c r="B1651" s="131"/>
      <c r="C1651" s="125"/>
      <c r="D1651" s="125"/>
      <c r="E1651" s="125"/>
      <c r="F1651" s="125"/>
      <c r="G1651" s="176"/>
      <c r="H1651" s="125" t="str">
        <f t="shared" si="50"/>
        <v/>
      </c>
      <c r="I1651" s="176">
        <f t="shared" si="51"/>
        <v>0</v>
      </c>
    </row>
    <row r="1652" spans="2:9">
      <c r="B1652" s="131"/>
      <c r="C1652" s="125"/>
      <c r="D1652" s="125"/>
      <c r="E1652" s="125"/>
      <c r="F1652" s="125"/>
      <c r="G1652" s="176"/>
      <c r="H1652" s="125" t="str">
        <f t="shared" si="50"/>
        <v/>
      </c>
      <c r="I1652" s="176">
        <f t="shared" si="51"/>
        <v>0</v>
      </c>
    </row>
    <row r="1653" spans="2:9">
      <c r="B1653" s="131"/>
      <c r="C1653" s="125"/>
      <c r="D1653" s="125"/>
      <c r="E1653" s="125"/>
      <c r="F1653" s="125"/>
      <c r="G1653" s="176"/>
      <c r="H1653" s="125" t="str">
        <f t="shared" si="50"/>
        <v/>
      </c>
      <c r="I1653" s="176">
        <f t="shared" si="51"/>
        <v>0</v>
      </c>
    </row>
    <row r="1654" spans="2:9">
      <c r="B1654" s="131"/>
      <c r="C1654" s="125"/>
      <c r="D1654" s="125"/>
      <c r="E1654" s="125"/>
      <c r="F1654" s="125"/>
      <c r="G1654" s="176"/>
      <c r="H1654" s="125" t="str">
        <f t="shared" si="50"/>
        <v/>
      </c>
      <c r="I1654" s="176">
        <f t="shared" si="51"/>
        <v>0</v>
      </c>
    </row>
    <row r="1655" spans="2:9">
      <c r="B1655" s="131"/>
      <c r="C1655" s="125"/>
      <c r="D1655" s="125"/>
      <c r="E1655" s="125"/>
      <c r="F1655" s="125"/>
      <c r="G1655" s="176"/>
      <c r="H1655" s="125" t="str">
        <f t="shared" si="50"/>
        <v/>
      </c>
      <c r="I1655" s="176">
        <f t="shared" si="51"/>
        <v>0</v>
      </c>
    </row>
    <row r="1656" spans="2:9">
      <c r="B1656" s="131"/>
      <c r="C1656" s="125"/>
      <c r="D1656" s="125"/>
      <c r="E1656" s="125"/>
      <c r="F1656" s="125"/>
      <c r="G1656" s="176"/>
      <c r="H1656" s="125" t="str">
        <f t="shared" si="50"/>
        <v/>
      </c>
      <c r="I1656" s="176">
        <f t="shared" si="51"/>
        <v>0</v>
      </c>
    </row>
    <row r="1657" spans="2:9">
      <c r="B1657" s="131"/>
      <c r="C1657" s="125"/>
      <c r="D1657" s="125"/>
      <c r="E1657" s="125"/>
      <c r="F1657" s="125"/>
      <c r="G1657" s="176"/>
      <c r="H1657" s="125" t="str">
        <f t="shared" si="50"/>
        <v/>
      </c>
      <c r="I1657" s="176">
        <f t="shared" si="51"/>
        <v>0</v>
      </c>
    </row>
    <row r="1658" spans="2:9">
      <c r="B1658" s="131"/>
      <c r="C1658" s="125"/>
      <c r="D1658" s="125"/>
      <c r="E1658" s="125"/>
      <c r="F1658" s="125"/>
      <c r="G1658" s="176"/>
      <c r="H1658" s="125" t="str">
        <f t="shared" si="50"/>
        <v/>
      </c>
      <c r="I1658" s="176">
        <f t="shared" si="51"/>
        <v>0</v>
      </c>
    </row>
    <row r="1659" spans="2:9">
      <c r="B1659" s="131"/>
      <c r="C1659" s="125"/>
      <c r="D1659" s="125"/>
      <c r="E1659" s="125"/>
      <c r="F1659" s="125"/>
      <c r="G1659" s="176"/>
      <c r="H1659" s="125" t="str">
        <f t="shared" si="50"/>
        <v/>
      </c>
      <c r="I1659" s="176">
        <f t="shared" si="51"/>
        <v>0</v>
      </c>
    </row>
    <row r="1660" spans="2:9">
      <c r="B1660" s="131"/>
      <c r="C1660" s="125"/>
      <c r="D1660" s="125"/>
      <c r="E1660" s="125"/>
      <c r="F1660" s="125"/>
      <c r="G1660" s="176"/>
      <c r="H1660" s="125" t="str">
        <f t="shared" si="50"/>
        <v/>
      </c>
      <c r="I1660" s="176">
        <f t="shared" si="51"/>
        <v>0</v>
      </c>
    </row>
    <row r="1661" spans="2:9">
      <c r="B1661" s="131"/>
      <c r="C1661" s="125"/>
      <c r="D1661" s="125"/>
      <c r="E1661" s="125"/>
      <c r="F1661" s="125"/>
      <c r="G1661" s="176"/>
      <c r="H1661" s="125" t="str">
        <f t="shared" si="50"/>
        <v/>
      </c>
      <c r="I1661" s="176">
        <f t="shared" si="51"/>
        <v>0</v>
      </c>
    </row>
    <row r="1662" spans="2:9">
      <c r="B1662" s="131"/>
      <c r="C1662" s="125"/>
      <c r="D1662" s="125"/>
      <c r="E1662" s="125"/>
      <c r="F1662" s="125"/>
      <c r="G1662" s="176"/>
      <c r="H1662" s="125" t="str">
        <f t="shared" si="50"/>
        <v/>
      </c>
      <c r="I1662" s="176">
        <f t="shared" si="51"/>
        <v>0</v>
      </c>
    </row>
    <row r="1663" spans="2:9">
      <c r="B1663" s="131"/>
      <c r="C1663" s="125"/>
      <c r="D1663" s="125"/>
      <c r="E1663" s="125"/>
      <c r="F1663" s="125"/>
      <c r="G1663" s="176"/>
      <c r="H1663" s="125" t="str">
        <f t="shared" si="50"/>
        <v/>
      </c>
      <c r="I1663" s="176">
        <f t="shared" si="51"/>
        <v>0</v>
      </c>
    </row>
    <row r="1664" spans="2:9">
      <c r="B1664" s="131"/>
      <c r="C1664" s="125"/>
      <c r="D1664" s="125"/>
      <c r="E1664" s="125"/>
      <c r="F1664" s="125"/>
      <c r="G1664" s="176"/>
      <c r="H1664" s="125" t="str">
        <f t="shared" si="50"/>
        <v/>
      </c>
      <c r="I1664" s="176">
        <f t="shared" si="51"/>
        <v>0</v>
      </c>
    </row>
    <row r="1665" spans="2:9">
      <c r="B1665" s="131"/>
      <c r="C1665" s="125"/>
      <c r="D1665" s="125"/>
      <c r="E1665" s="125"/>
      <c r="F1665" s="125"/>
      <c r="G1665" s="176"/>
      <c r="H1665" s="125" t="str">
        <f t="shared" si="50"/>
        <v/>
      </c>
      <c r="I1665" s="176">
        <f t="shared" si="51"/>
        <v>0</v>
      </c>
    </row>
    <row r="1666" spans="2:9">
      <c r="B1666" s="131"/>
      <c r="C1666" s="125"/>
      <c r="D1666" s="125"/>
      <c r="E1666" s="125"/>
      <c r="F1666" s="125"/>
      <c r="G1666" s="176"/>
      <c r="H1666" s="125" t="str">
        <f t="shared" si="50"/>
        <v/>
      </c>
      <c r="I1666" s="176">
        <f t="shared" si="51"/>
        <v>0</v>
      </c>
    </row>
    <row r="1667" spans="2:9">
      <c r="B1667" s="131"/>
      <c r="C1667" s="125"/>
      <c r="D1667" s="125"/>
      <c r="E1667" s="125"/>
      <c r="F1667" s="125"/>
      <c r="G1667" s="176"/>
      <c r="H1667" s="125" t="str">
        <f t="shared" si="50"/>
        <v/>
      </c>
      <c r="I1667" s="176">
        <f t="shared" si="51"/>
        <v>0</v>
      </c>
    </row>
    <row r="1668" spans="2:9">
      <c r="B1668" s="131"/>
      <c r="C1668" s="125"/>
      <c r="D1668" s="125"/>
      <c r="E1668" s="125"/>
      <c r="F1668" s="125"/>
      <c r="G1668" s="176"/>
      <c r="H1668" s="125" t="str">
        <f t="shared" si="50"/>
        <v/>
      </c>
      <c r="I1668" s="176">
        <f t="shared" si="51"/>
        <v>0</v>
      </c>
    </row>
    <row r="1669" spans="2:9">
      <c r="B1669" s="131"/>
      <c r="C1669" s="125"/>
      <c r="D1669" s="125"/>
      <c r="E1669" s="125"/>
      <c r="F1669" s="125"/>
      <c r="G1669" s="176"/>
      <c r="H1669" s="125" t="str">
        <f t="shared" si="50"/>
        <v/>
      </c>
      <c r="I1669" s="176">
        <f t="shared" si="51"/>
        <v>0</v>
      </c>
    </row>
    <row r="1670" spans="2:9">
      <c r="B1670" s="131"/>
      <c r="C1670" s="125"/>
      <c r="D1670" s="125"/>
      <c r="E1670" s="125"/>
      <c r="F1670" s="125"/>
      <c r="G1670" s="176"/>
      <c r="H1670" s="125" t="str">
        <f t="shared" si="50"/>
        <v/>
      </c>
      <c r="I1670" s="176">
        <f t="shared" si="51"/>
        <v>0</v>
      </c>
    </row>
    <row r="1671" spans="2:9">
      <c r="B1671" s="131"/>
      <c r="C1671" s="125"/>
      <c r="D1671" s="125"/>
      <c r="E1671" s="125"/>
      <c r="F1671" s="125"/>
      <c r="G1671" s="176"/>
      <c r="H1671" s="125" t="str">
        <f t="shared" ref="H1671:H1734" si="52">IF(ISBLANK(C1671),"",IF(C1671&lt;F1671,D1671-E1671,E1671-D1671))</f>
        <v/>
      </c>
      <c r="I1671" s="176">
        <f t="shared" ref="I1671:I1734" si="53">IF(ISERR(H1671),1,0)</f>
        <v>0</v>
      </c>
    </row>
    <row r="1672" spans="2:9">
      <c r="B1672" s="131"/>
      <c r="C1672" s="125"/>
      <c r="D1672" s="125"/>
      <c r="E1672" s="125"/>
      <c r="F1672" s="125"/>
      <c r="G1672" s="176"/>
      <c r="H1672" s="125" t="str">
        <f t="shared" si="52"/>
        <v/>
      </c>
      <c r="I1672" s="176">
        <f t="shared" si="53"/>
        <v>0</v>
      </c>
    </row>
    <row r="1673" spans="2:9">
      <c r="B1673" s="131"/>
      <c r="C1673" s="125"/>
      <c r="D1673" s="125"/>
      <c r="E1673" s="125"/>
      <c r="F1673" s="125"/>
      <c r="G1673" s="176"/>
      <c r="H1673" s="125" t="str">
        <f t="shared" si="52"/>
        <v/>
      </c>
      <c r="I1673" s="176">
        <f t="shared" si="53"/>
        <v>0</v>
      </c>
    </row>
    <row r="1674" spans="2:9">
      <c r="B1674" s="131"/>
      <c r="C1674" s="125"/>
      <c r="D1674" s="125"/>
      <c r="E1674" s="125"/>
      <c r="F1674" s="125"/>
      <c r="G1674" s="176"/>
      <c r="H1674" s="125" t="str">
        <f t="shared" si="52"/>
        <v/>
      </c>
      <c r="I1674" s="176">
        <f t="shared" si="53"/>
        <v>0</v>
      </c>
    </row>
    <row r="1675" spans="2:9">
      <c r="B1675" s="131"/>
      <c r="C1675" s="125"/>
      <c r="D1675" s="125"/>
      <c r="E1675" s="125"/>
      <c r="F1675" s="125"/>
      <c r="G1675" s="176"/>
      <c r="H1675" s="125" t="str">
        <f t="shared" si="52"/>
        <v/>
      </c>
      <c r="I1675" s="176">
        <f t="shared" si="53"/>
        <v>0</v>
      </c>
    </row>
    <row r="1676" spans="2:9">
      <c r="B1676" s="131"/>
      <c r="C1676" s="125"/>
      <c r="D1676" s="125"/>
      <c r="E1676" s="125"/>
      <c r="F1676" s="125"/>
      <c r="G1676" s="176"/>
      <c r="H1676" s="125" t="str">
        <f t="shared" si="52"/>
        <v/>
      </c>
      <c r="I1676" s="176">
        <f t="shared" si="53"/>
        <v>0</v>
      </c>
    </row>
    <row r="1677" spans="2:9">
      <c r="B1677" s="131"/>
      <c r="C1677" s="125"/>
      <c r="D1677" s="125"/>
      <c r="E1677" s="125"/>
      <c r="F1677" s="125"/>
      <c r="G1677" s="176"/>
      <c r="H1677" s="125" t="str">
        <f t="shared" si="52"/>
        <v/>
      </c>
      <c r="I1677" s="176">
        <f t="shared" si="53"/>
        <v>0</v>
      </c>
    </row>
    <row r="1678" spans="2:9">
      <c r="B1678" s="131"/>
      <c r="C1678" s="125"/>
      <c r="D1678" s="125"/>
      <c r="E1678" s="125"/>
      <c r="F1678" s="125"/>
      <c r="G1678" s="176"/>
      <c r="H1678" s="125" t="str">
        <f t="shared" si="52"/>
        <v/>
      </c>
      <c r="I1678" s="176">
        <f t="shared" si="53"/>
        <v>0</v>
      </c>
    </row>
    <row r="1679" spans="2:9">
      <c r="B1679" s="131"/>
      <c r="C1679" s="125"/>
      <c r="D1679" s="125"/>
      <c r="E1679" s="125"/>
      <c r="F1679" s="125"/>
      <c r="G1679" s="176"/>
      <c r="H1679" s="125" t="str">
        <f t="shared" si="52"/>
        <v/>
      </c>
      <c r="I1679" s="176">
        <f t="shared" si="53"/>
        <v>0</v>
      </c>
    </row>
    <row r="1680" spans="2:9">
      <c r="B1680" s="131"/>
      <c r="C1680" s="125"/>
      <c r="D1680" s="125"/>
      <c r="E1680" s="125"/>
      <c r="F1680" s="125"/>
      <c r="G1680" s="176"/>
      <c r="H1680" s="125" t="str">
        <f t="shared" si="52"/>
        <v/>
      </c>
      <c r="I1680" s="176">
        <f t="shared" si="53"/>
        <v>0</v>
      </c>
    </row>
    <row r="1681" spans="2:9">
      <c r="B1681" s="131"/>
      <c r="C1681" s="125"/>
      <c r="D1681" s="125"/>
      <c r="E1681" s="125"/>
      <c r="F1681" s="125"/>
      <c r="G1681" s="176"/>
      <c r="H1681" s="125" t="str">
        <f t="shared" si="52"/>
        <v/>
      </c>
      <c r="I1681" s="176">
        <f t="shared" si="53"/>
        <v>0</v>
      </c>
    </row>
    <row r="1682" spans="2:9">
      <c r="B1682" s="131"/>
      <c r="C1682" s="125"/>
      <c r="D1682" s="125"/>
      <c r="E1682" s="125"/>
      <c r="F1682" s="125"/>
      <c r="G1682" s="176"/>
      <c r="H1682" s="125" t="str">
        <f t="shared" si="52"/>
        <v/>
      </c>
      <c r="I1682" s="176">
        <f t="shared" si="53"/>
        <v>0</v>
      </c>
    </row>
    <row r="1683" spans="2:9">
      <c r="B1683" s="131"/>
      <c r="C1683" s="125"/>
      <c r="D1683" s="125"/>
      <c r="E1683" s="125"/>
      <c r="F1683" s="125"/>
      <c r="G1683" s="176"/>
      <c r="H1683" s="125" t="str">
        <f t="shared" si="52"/>
        <v/>
      </c>
      <c r="I1683" s="176">
        <f t="shared" si="53"/>
        <v>0</v>
      </c>
    </row>
    <row r="1684" spans="2:9">
      <c r="B1684" s="131"/>
      <c r="C1684" s="125"/>
      <c r="D1684" s="125"/>
      <c r="E1684" s="125"/>
      <c r="F1684" s="125"/>
      <c r="G1684" s="176"/>
      <c r="H1684" s="125" t="str">
        <f t="shared" si="52"/>
        <v/>
      </c>
      <c r="I1684" s="176">
        <f t="shared" si="53"/>
        <v>0</v>
      </c>
    </row>
    <row r="1685" spans="2:9">
      <c r="B1685" s="131"/>
      <c r="C1685" s="125"/>
      <c r="D1685" s="125"/>
      <c r="E1685" s="125"/>
      <c r="F1685" s="125"/>
      <c r="G1685" s="176"/>
      <c r="H1685" s="125" t="str">
        <f t="shared" si="52"/>
        <v/>
      </c>
      <c r="I1685" s="176">
        <f t="shared" si="53"/>
        <v>0</v>
      </c>
    </row>
    <row r="1686" spans="2:9">
      <c r="B1686" s="131"/>
      <c r="C1686" s="125"/>
      <c r="D1686" s="125"/>
      <c r="E1686" s="125"/>
      <c r="F1686" s="125"/>
      <c r="G1686" s="176"/>
      <c r="H1686" s="125" t="str">
        <f t="shared" si="52"/>
        <v/>
      </c>
      <c r="I1686" s="176">
        <f t="shared" si="53"/>
        <v>0</v>
      </c>
    </row>
    <row r="1687" spans="2:9">
      <c r="B1687" s="131"/>
      <c r="C1687" s="125"/>
      <c r="D1687" s="125"/>
      <c r="E1687" s="125"/>
      <c r="F1687" s="125"/>
      <c r="G1687" s="176"/>
      <c r="H1687" s="125" t="str">
        <f t="shared" si="52"/>
        <v/>
      </c>
      <c r="I1687" s="176">
        <f t="shared" si="53"/>
        <v>0</v>
      </c>
    </row>
    <row r="1688" spans="2:9">
      <c r="B1688" s="131"/>
      <c r="C1688" s="125"/>
      <c r="D1688" s="125"/>
      <c r="E1688" s="125"/>
      <c r="F1688" s="125"/>
      <c r="G1688" s="176"/>
      <c r="H1688" s="125" t="str">
        <f t="shared" si="52"/>
        <v/>
      </c>
      <c r="I1688" s="176">
        <f t="shared" si="53"/>
        <v>0</v>
      </c>
    </row>
    <row r="1689" spans="2:9">
      <c r="B1689" s="131"/>
      <c r="C1689" s="125"/>
      <c r="D1689" s="125"/>
      <c r="E1689" s="125"/>
      <c r="F1689" s="125"/>
      <c r="G1689" s="176"/>
      <c r="H1689" s="125" t="str">
        <f t="shared" si="52"/>
        <v/>
      </c>
      <c r="I1689" s="176">
        <f t="shared" si="53"/>
        <v>0</v>
      </c>
    </row>
    <row r="1690" spans="2:9">
      <c r="B1690" s="131"/>
      <c r="C1690" s="125"/>
      <c r="D1690" s="125"/>
      <c r="E1690" s="125"/>
      <c r="F1690" s="125"/>
      <c r="G1690" s="176"/>
      <c r="H1690" s="125" t="str">
        <f t="shared" si="52"/>
        <v/>
      </c>
      <c r="I1690" s="176">
        <f t="shared" si="53"/>
        <v>0</v>
      </c>
    </row>
    <row r="1691" spans="2:9">
      <c r="B1691" s="131"/>
      <c r="C1691" s="125"/>
      <c r="D1691" s="125"/>
      <c r="E1691" s="125"/>
      <c r="F1691" s="125"/>
      <c r="G1691" s="176"/>
      <c r="H1691" s="125" t="str">
        <f t="shared" si="52"/>
        <v/>
      </c>
      <c r="I1691" s="176">
        <f t="shared" si="53"/>
        <v>0</v>
      </c>
    </row>
    <row r="1692" spans="2:9">
      <c r="B1692" s="131"/>
      <c r="C1692" s="125"/>
      <c r="D1692" s="125"/>
      <c r="E1692" s="125"/>
      <c r="F1692" s="125"/>
      <c r="G1692" s="176"/>
      <c r="H1692" s="125" t="str">
        <f t="shared" si="52"/>
        <v/>
      </c>
      <c r="I1692" s="176">
        <f t="shared" si="53"/>
        <v>0</v>
      </c>
    </row>
    <row r="1693" spans="2:9">
      <c r="B1693" s="131"/>
      <c r="C1693" s="125"/>
      <c r="D1693" s="125"/>
      <c r="E1693" s="125"/>
      <c r="F1693" s="125"/>
      <c r="G1693" s="176"/>
      <c r="H1693" s="125" t="str">
        <f t="shared" si="52"/>
        <v/>
      </c>
      <c r="I1693" s="176">
        <f t="shared" si="53"/>
        <v>0</v>
      </c>
    </row>
    <row r="1694" spans="2:9">
      <c r="B1694" s="131"/>
      <c r="C1694" s="125"/>
      <c r="D1694" s="125"/>
      <c r="E1694" s="125"/>
      <c r="F1694" s="125"/>
      <c r="G1694" s="176"/>
      <c r="H1694" s="125" t="str">
        <f t="shared" si="52"/>
        <v/>
      </c>
      <c r="I1694" s="176">
        <f t="shared" si="53"/>
        <v>0</v>
      </c>
    </row>
    <row r="1695" spans="2:9">
      <c r="B1695" s="131"/>
      <c r="C1695" s="125"/>
      <c r="D1695" s="125"/>
      <c r="E1695" s="125"/>
      <c r="F1695" s="125"/>
      <c r="G1695" s="176"/>
      <c r="H1695" s="125" t="str">
        <f t="shared" si="52"/>
        <v/>
      </c>
      <c r="I1695" s="176">
        <f t="shared" si="53"/>
        <v>0</v>
      </c>
    </row>
    <row r="1696" spans="2:9">
      <c r="B1696" s="131"/>
      <c r="C1696" s="125"/>
      <c r="D1696" s="125"/>
      <c r="E1696" s="125"/>
      <c r="F1696" s="125"/>
      <c r="G1696" s="176"/>
      <c r="H1696" s="125" t="str">
        <f t="shared" si="52"/>
        <v/>
      </c>
      <c r="I1696" s="176">
        <f t="shared" si="53"/>
        <v>0</v>
      </c>
    </row>
    <row r="1697" spans="2:9">
      <c r="B1697" s="131"/>
      <c r="C1697" s="125"/>
      <c r="D1697" s="125"/>
      <c r="E1697" s="125"/>
      <c r="F1697" s="125"/>
      <c r="G1697" s="176"/>
      <c r="H1697" s="125" t="str">
        <f t="shared" si="52"/>
        <v/>
      </c>
      <c r="I1697" s="176">
        <f t="shared" si="53"/>
        <v>0</v>
      </c>
    </row>
    <row r="1698" spans="2:9">
      <c r="B1698" s="131"/>
      <c r="C1698" s="125"/>
      <c r="D1698" s="125"/>
      <c r="E1698" s="125"/>
      <c r="F1698" s="125"/>
      <c r="G1698" s="176"/>
      <c r="H1698" s="125" t="str">
        <f t="shared" si="52"/>
        <v/>
      </c>
      <c r="I1698" s="176">
        <f t="shared" si="53"/>
        <v>0</v>
      </c>
    </row>
    <row r="1699" spans="2:9">
      <c r="B1699" s="131"/>
      <c r="C1699" s="125"/>
      <c r="D1699" s="125"/>
      <c r="E1699" s="125"/>
      <c r="F1699" s="125"/>
      <c r="G1699" s="176"/>
      <c r="H1699" s="125" t="str">
        <f t="shared" si="52"/>
        <v/>
      </c>
      <c r="I1699" s="176">
        <f t="shared" si="53"/>
        <v>0</v>
      </c>
    </row>
    <row r="1700" spans="2:9">
      <c r="B1700" s="131"/>
      <c r="C1700" s="125"/>
      <c r="D1700" s="125"/>
      <c r="E1700" s="125"/>
      <c r="F1700" s="125"/>
      <c r="G1700" s="176"/>
      <c r="H1700" s="125" t="str">
        <f t="shared" si="52"/>
        <v/>
      </c>
      <c r="I1700" s="176">
        <f t="shared" si="53"/>
        <v>0</v>
      </c>
    </row>
    <row r="1701" spans="2:9">
      <c r="B1701" s="131"/>
      <c r="C1701" s="125"/>
      <c r="D1701" s="125"/>
      <c r="E1701" s="125"/>
      <c r="F1701" s="125"/>
      <c r="G1701" s="176"/>
      <c r="H1701" s="125" t="str">
        <f t="shared" si="52"/>
        <v/>
      </c>
      <c r="I1701" s="176">
        <f t="shared" si="53"/>
        <v>0</v>
      </c>
    </row>
    <row r="1702" spans="2:9">
      <c r="B1702" s="131"/>
      <c r="C1702" s="125"/>
      <c r="D1702" s="125"/>
      <c r="E1702" s="125"/>
      <c r="F1702" s="125"/>
      <c r="G1702" s="176"/>
      <c r="H1702" s="125" t="str">
        <f t="shared" si="52"/>
        <v/>
      </c>
      <c r="I1702" s="176">
        <f t="shared" si="53"/>
        <v>0</v>
      </c>
    </row>
    <row r="1703" spans="2:9">
      <c r="B1703" s="131"/>
      <c r="C1703" s="125"/>
      <c r="D1703" s="125"/>
      <c r="E1703" s="125"/>
      <c r="F1703" s="125"/>
      <c r="G1703" s="176"/>
      <c r="H1703" s="125" t="str">
        <f t="shared" si="52"/>
        <v/>
      </c>
      <c r="I1703" s="176">
        <f t="shared" si="53"/>
        <v>0</v>
      </c>
    </row>
    <row r="1704" spans="2:9">
      <c r="B1704" s="131"/>
      <c r="C1704" s="125"/>
      <c r="D1704" s="125"/>
      <c r="E1704" s="125"/>
      <c r="F1704" s="125"/>
      <c r="G1704" s="176"/>
      <c r="H1704" s="125" t="str">
        <f t="shared" si="52"/>
        <v/>
      </c>
      <c r="I1704" s="176">
        <f t="shared" si="53"/>
        <v>0</v>
      </c>
    </row>
    <row r="1705" spans="2:9">
      <c r="B1705" s="131"/>
      <c r="C1705" s="125"/>
      <c r="D1705" s="125"/>
      <c r="E1705" s="125"/>
      <c r="F1705" s="125"/>
      <c r="G1705" s="176"/>
      <c r="H1705" s="125" t="str">
        <f t="shared" si="52"/>
        <v/>
      </c>
      <c r="I1705" s="176">
        <f t="shared" si="53"/>
        <v>0</v>
      </c>
    </row>
    <row r="1706" spans="2:9">
      <c r="B1706" s="131"/>
      <c r="C1706" s="125"/>
      <c r="D1706" s="125"/>
      <c r="E1706" s="125"/>
      <c r="F1706" s="125"/>
      <c r="G1706" s="176"/>
      <c r="H1706" s="125" t="str">
        <f t="shared" si="52"/>
        <v/>
      </c>
      <c r="I1706" s="176">
        <f t="shared" si="53"/>
        <v>0</v>
      </c>
    </row>
    <row r="1707" spans="2:9">
      <c r="B1707" s="131"/>
      <c r="C1707" s="125"/>
      <c r="D1707" s="125"/>
      <c r="E1707" s="125"/>
      <c r="F1707" s="125"/>
      <c r="G1707" s="176"/>
      <c r="H1707" s="125" t="str">
        <f t="shared" si="52"/>
        <v/>
      </c>
      <c r="I1707" s="176">
        <f t="shared" si="53"/>
        <v>0</v>
      </c>
    </row>
    <row r="1708" spans="2:9">
      <c r="B1708" s="131"/>
      <c r="C1708" s="125"/>
      <c r="D1708" s="125"/>
      <c r="E1708" s="125"/>
      <c r="F1708" s="125"/>
      <c r="G1708" s="176"/>
      <c r="H1708" s="125" t="str">
        <f t="shared" si="52"/>
        <v/>
      </c>
      <c r="I1708" s="176">
        <f t="shared" si="53"/>
        <v>0</v>
      </c>
    </row>
    <row r="1709" spans="2:9">
      <c r="B1709" s="131"/>
      <c r="C1709" s="125"/>
      <c r="D1709" s="125"/>
      <c r="E1709" s="125"/>
      <c r="F1709" s="125"/>
      <c r="G1709" s="176"/>
      <c r="H1709" s="125" t="str">
        <f t="shared" si="52"/>
        <v/>
      </c>
      <c r="I1709" s="176">
        <f t="shared" si="53"/>
        <v>0</v>
      </c>
    </row>
    <row r="1710" spans="2:9">
      <c r="B1710" s="131"/>
      <c r="C1710" s="125"/>
      <c r="D1710" s="125"/>
      <c r="E1710" s="125"/>
      <c r="F1710" s="125"/>
      <c r="G1710" s="176"/>
      <c r="H1710" s="125" t="str">
        <f t="shared" si="52"/>
        <v/>
      </c>
      <c r="I1710" s="176">
        <f t="shared" si="53"/>
        <v>0</v>
      </c>
    </row>
    <row r="1711" spans="2:9">
      <c r="B1711" s="131"/>
      <c r="C1711" s="125"/>
      <c r="D1711" s="125"/>
      <c r="E1711" s="125"/>
      <c r="F1711" s="125"/>
      <c r="G1711" s="176"/>
      <c r="H1711" s="125" t="str">
        <f t="shared" si="52"/>
        <v/>
      </c>
      <c r="I1711" s="176">
        <f t="shared" si="53"/>
        <v>0</v>
      </c>
    </row>
    <row r="1712" spans="2:9">
      <c r="B1712" s="131"/>
      <c r="C1712" s="125"/>
      <c r="D1712" s="125"/>
      <c r="E1712" s="125"/>
      <c r="F1712" s="125"/>
      <c r="G1712" s="176"/>
      <c r="H1712" s="125" t="str">
        <f t="shared" si="52"/>
        <v/>
      </c>
      <c r="I1712" s="176">
        <f t="shared" si="53"/>
        <v>0</v>
      </c>
    </row>
    <row r="1713" spans="2:9">
      <c r="B1713" s="131"/>
      <c r="C1713" s="125"/>
      <c r="D1713" s="125"/>
      <c r="E1713" s="125"/>
      <c r="F1713" s="125"/>
      <c r="G1713" s="176"/>
      <c r="H1713" s="125" t="str">
        <f t="shared" si="52"/>
        <v/>
      </c>
      <c r="I1713" s="176">
        <f t="shared" si="53"/>
        <v>0</v>
      </c>
    </row>
    <row r="1714" spans="2:9">
      <c r="B1714" s="131"/>
      <c r="C1714" s="125"/>
      <c r="D1714" s="125"/>
      <c r="E1714" s="125"/>
      <c r="F1714" s="125"/>
      <c r="G1714" s="176"/>
      <c r="H1714" s="125" t="str">
        <f t="shared" si="52"/>
        <v/>
      </c>
      <c r="I1714" s="176">
        <f t="shared" si="53"/>
        <v>0</v>
      </c>
    </row>
    <row r="1715" spans="2:9">
      <c r="B1715" s="131"/>
      <c r="C1715" s="125"/>
      <c r="D1715" s="125"/>
      <c r="E1715" s="125"/>
      <c r="F1715" s="125"/>
      <c r="G1715" s="176"/>
      <c r="H1715" s="125" t="str">
        <f t="shared" si="52"/>
        <v/>
      </c>
      <c r="I1715" s="176">
        <f t="shared" si="53"/>
        <v>0</v>
      </c>
    </row>
    <row r="1716" spans="2:9">
      <c r="B1716" s="131"/>
      <c r="C1716" s="125"/>
      <c r="D1716" s="125"/>
      <c r="E1716" s="125"/>
      <c r="F1716" s="125"/>
      <c r="G1716" s="176"/>
      <c r="H1716" s="125" t="str">
        <f t="shared" si="52"/>
        <v/>
      </c>
      <c r="I1716" s="176">
        <f t="shared" si="53"/>
        <v>0</v>
      </c>
    </row>
    <row r="1717" spans="2:9">
      <c r="B1717" s="131"/>
      <c r="C1717" s="125"/>
      <c r="D1717" s="125"/>
      <c r="E1717" s="125"/>
      <c r="F1717" s="125"/>
      <c r="G1717" s="176"/>
      <c r="H1717" s="125" t="str">
        <f t="shared" si="52"/>
        <v/>
      </c>
      <c r="I1717" s="176">
        <f t="shared" si="53"/>
        <v>0</v>
      </c>
    </row>
    <row r="1718" spans="2:9">
      <c r="B1718" s="131"/>
      <c r="C1718" s="125"/>
      <c r="D1718" s="125"/>
      <c r="E1718" s="125"/>
      <c r="F1718" s="125"/>
      <c r="G1718" s="176"/>
      <c r="H1718" s="125" t="str">
        <f t="shared" si="52"/>
        <v/>
      </c>
      <c r="I1718" s="176">
        <f t="shared" si="53"/>
        <v>0</v>
      </c>
    </row>
    <row r="1719" spans="2:9">
      <c r="B1719" s="131"/>
      <c r="C1719" s="125"/>
      <c r="D1719" s="125"/>
      <c r="E1719" s="125"/>
      <c r="F1719" s="125"/>
      <c r="G1719" s="176"/>
      <c r="H1719" s="125" t="str">
        <f t="shared" si="52"/>
        <v/>
      </c>
      <c r="I1719" s="176">
        <f t="shared" si="53"/>
        <v>0</v>
      </c>
    </row>
    <row r="1720" spans="2:9">
      <c r="B1720" s="131"/>
      <c r="C1720" s="125"/>
      <c r="D1720" s="125"/>
      <c r="E1720" s="125"/>
      <c r="F1720" s="125"/>
      <c r="G1720" s="176"/>
      <c r="H1720" s="125" t="str">
        <f t="shared" si="52"/>
        <v/>
      </c>
      <c r="I1720" s="176">
        <f t="shared" si="53"/>
        <v>0</v>
      </c>
    </row>
    <row r="1721" spans="2:9">
      <c r="B1721" s="131"/>
      <c r="C1721" s="125"/>
      <c r="D1721" s="125"/>
      <c r="E1721" s="125"/>
      <c r="F1721" s="125"/>
      <c r="G1721" s="176"/>
      <c r="H1721" s="125" t="str">
        <f t="shared" si="52"/>
        <v/>
      </c>
      <c r="I1721" s="176">
        <f t="shared" si="53"/>
        <v>0</v>
      </c>
    </row>
    <row r="1722" spans="2:9">
      <c r="B1722" s="131"/>
      <c r="C1722" s="125"/>
      <c r="D1722" s="125"/>
      <c r="E1722" s="125"/>
      <c r="F1722" s="125"/>
      <c r="G1722" s="176"/>
      <c r="H1722" s="125" t="str">
        <f t="shared" si="52"/>
        <v/>
      </c>
      <c r="I1722" s="176">
        <f t="shared" si="53"/>
        <v>0</v>
      </c>
    </row>
    <row r="1723" spans="2:9">
      <c r="B1723" s="131"/>
      <c r="C1723" s="125"/>
      <c r="D1723" s="125"/>
      <c r="E1723" s="125"/>
      <c r="F1723" s="125"/>
      <c r="G1723" s="176"/>
      <c r="H1723" s="125" t="str">
        <f t="shared" si="52"/>
        <v/>
      </c>
      <c r="I1723" s="176">
        <f t="shared" si="53"/>
        <v>0</v>
      </c>
    </row>
    <row r="1724" spans="2:9">
      <c r="B1724" s="131"/>
      <c r="C1724" s="125"/>
      <c r="D1724" s="125"/>
      <c r="E1724" s="125"/>
      <c r="F1724" s="125"/>
      <c r="G1724" s="176"/>
      <c r="H1724" s="125" t="str">
        <f t="shared" si="52"/>
        <v/>
      </c>
      <c r="I1724" s="176">
        <f t="shared" si="53"/>
        <v>0</v>
      </c>
    </row>
    <row r="1725" spans="2:9">
      <c r="B1725" s="131"/>
      <c r="C1725" s="125"/>
      <c r="D1725" s="125"/>
      <c r="E1725" s="125"/>
      <c r="F1725" s="125"/>
      <c r="G1725" s="176"/>
      <c r="H1725" s="125" t="str">
        <f t="shared" si="52"/>
        <v/>
      </c>
      <c r="I1725" s="176">
        <f t="shared" si="53"/>
        <v>0</v>
      </c>
    </row>
    <row r="1726" spans="2:9">
      <c r="B1726" s="131"/>
      <c r="C1726" s="125"/>
      <c r="D1726" s="125"/>
      <c r="E1726" s="125"/>
      <c r="F1726" s="125"/>
      <c r="G1726" s="176"/>
      <c r="H1726" s="125" t="str">
        <f t="shared" si="52"/>
        <v/>
      </c>
      <c r="I1726" s="176">
        <f t="shared" si="53"/>
        <v>0</v>
      </c>
    </row>
    <row r="1727" spans="2:9">
      <c r="B1727" s="131"/>
      <c r="C1727" s="125"/>
      <c r="D1727" s="125"/>
      <c r="E1727" s="125"/>
      <c r="F1727" s="125"/>
      <c r="G1727" s="176"/>
      <c r="H1727" s="125" t="str">
        <f t="shared" si="52"/>
        <v/>
      </c>
      <c r="I1727" s="176">
        <f t="shared" si="53"/>
        <v>0</v>
      </c>
    </row>
    <row r="1728" spans="2:9">
      <c r="B1728" s="131"/>
      <c r="C1728" s="125"/>
      <c r="D1728" s="125"/>
      <c r="E1728" s="125"/>
      <c r="F1728" s="125"/>
      <c r="G1728" s="176"/>
      <c r="H1728" s="125" t="str">
        <f t="shared" si="52"/>
        <v/>
      </c>
      <c r="I1728" s="176">
        <f t="shared" si="53"/>
        <v>0</v>
      </c>
    </row>
    <row r="1729" spans="2:9">
      <c r="B1729" s="131"/>
      <c r="C1729" s="125"/>
      <c r="D1729" s="125"/>
      <c r="E1729" s="125"/>
      <c r="F1729" s="125"/>
      <c r="G1729" s="176"/>
      <c r="H1729" s="125" t="str">
        <f t="shared" si="52"/>
        <v/>
      </c>
      <c r="I1729" s="176">
        <f t="shared" si="53"/>
        <v>0</v>
      </c>
    </row>
    <row r="1730" spans="2:9">
      <c r="B1730" s="131"/>
      <c r="C1730" s="125"/>
      <c r="D1730" s="125"/>
      <c r="E1730" s="125"/>
      <c r="F1730" s="125"/>
      <c r="G1730" s="176"/>
      <c r="H1730" s="125" t="str">
        <f t="shared" si="52"/>
        <v/>
      </c>
      <c r="I1730" s="176">
        <f t="shared" si="53"/>
        <v>0</v>
      </c>
    </row>
    <row r="1731" spans="2:9">
      <c r="B1731" s="131"/>
      <c r="C1731" s="125"/>
      <c r="D1731" s="125"/>
      <c r="E1731" s="125"/>
      <c r="F1731" s="125"/>
      <c r="G1731" s="176"/>
      <c r="H1731" s="125" t="str">
        <f t="shared" si="52"/>
        <v/>
      </c>
      <c r="I1731" s="176">
        <f t="shared" si="53"/>
        <v>0</v>
      </c>
    </row>
    <row r="1732" spans="2:9">
      <c r="B1732" s="131"/>
      <c r="C1732" s="125"/>
      <c r="D1732" s="125"/>
      <c r="E1732" s="125"/>
      <c r="F1732" s="125"/>
      <c r="G1732" s="176"/>
      <c r="H1732" s="125" t="str">
        <f t="shared" si="52"/>
        <v/>
      </c>
      <c r="I1732" s="176">
        <f t="shared" si="53"/>
        <v>0</v>
      </c>
    </row>
    <row r="1733" spans="2:9">
      <c r="B1733" s="131"/>
      <c r="C1733" s="125"/>
      <c r="D1733" s="125"/>
      <c r="E1733" s="125"/>
      <c r="F1733" s="125"/>
      <c r="G1733" s="176"/>
      <c r="H1733" s="125" t="str">
        <f t="shared" si="52"/>
        <v/>
      </c>
      <c r="I1733" s="176">
        <f t="shared" si="53"/>
        <v>0</v>
      </c>
    </row>
    <row r="1734" spans="2:9">
      <c r="B1734" s="131"/>
      <c r="C1734" s="125"/>
      <c r="D1734" s="125"/>
      <c r="E1734" s="125"/>
      <c r="F1734" s="125"/>
      <c r="G1734" s="176"/>
      <c r="H1734" s="125" t="str">
        <f t="shared" si="52"/>
        <v/>
      </c>
      <c r="I1734" s="176">
        <f t="shared" si="53"/>
        <v>0</v>
      </c>
    </row>
    <row r="1735" spans="2:9">
      <c r="B1735" s="131"/>
      <c r="C1735" s="125"/>
      <c r="D1735" s="125"/>
      <c r="E1735" s="125"/>
      <c r="F1735" s="125"/>
      <c r="G1735" s="176"/>
      <c r="H1735" s="125" t="str">
        <f t="shared" ref="H1735:H1798" si="54">IF(ISBLANK(C1735),"",IF(C1735&lt;F1735,D1735-E1735,E1735-D1735))</f>
        <v/>
      </c>
      <c r="I1735" s="176">
        <f t="shared" ref="I1735:I1798" si="55">IF(ISERR(H1735),1,0)</f>
        <v>0</v>
      </c>
    </row>
    <row r="1736" spans="2:9">
      <c r="B1736" s="131"/>
      <c r="C1736" s="125"/>
      <c r="D1736" s="125"/>
      <c r="E1736" s="125"/>
      <c r="F1736" s="125"/>
      <c r="G1736" s="176"/>
      <c r="H1736" s="125" t="str">
        <f t="shared" si="54"/>
        <v/>
      </c>
      <c r="I1736" s="176">
        <f t="shared" si="55"/>
        <v>0</v>
      </c>
    </row>
    <row r="1737" spans="2:9">
      <c r="B1737" s="131"/>
      <c r="C1737" s="125"/>
      <c r="D1737" s="125"/>
      <c r="E1737" s="125"/>
      <c r="F1737" s="125"/>
      <c r="G1737" s="176"/>
      <c r="H1737" s="125" t="str">
        <f t="shared" si="54"/>
        <v/>
      </c>
      <c r="I1737" s="176">
        <f t="shared" si="55"/>
        <v>0</v>
      </c>
    </row>
    <row r="1738" spans="2:9">
      <c r="B1738" s="131"/>
      <c r="C1738" s="125"/>
      <c r="D1738" s="125"/>
      <c r="E1738" s="125"/>
      <c r="F1738" s="125"/>
      <c r="G1738" s="176"/>
      <c r="H1738" s="125" t="str">
        <f t="shared" si="54"/>
        <v/>
      </c>
      <c r="I1738" s="176">
        <f t="shared" si="55"/>
        <v>0</v>
      </c>
    </row>
    <row r="1739" spans="2:9">
      <c r="B1739" s="131"/>
      <c r="C1739" s="125"/>
      <c r="D1739" s="125"/>
      <c r="E1739" s="125"/>
      <c r="F1739" s="125"/>
      <c r="G1739" s="176"/>
      <c r="H1739" s="125" t="str">
        <f t="shared" si="54"/>
        <v/>
      </c>
      <c r="I1739" s="176">
        <f t="shared" si="55"/>
        <v>0</v>
      </c>
    </row>
    <row r="1740" spans="2:9">
      <c r="B1740" s="131"/>
      <c r="C1740" s="125"/>
      <c r="D1740" s="125"/>
      <c r="E1740" s="125"/>
      <c r="F1740" s="125"/>
      <c r="G1740" s="176"/>
      <c r="H1740" s="125" t="str">
        <f t="shared" si="54"/>
        <v/>
      </c>
      <c r="I1740" s="176">
        <f t="shared" si="55"/>
        <v>0</v>
      </c>
    </row>
    <row r="1741" spans="2:9">
      <c r="B1741" s="131"/>
      <c r="C1741" s="125"/>
      <c r="D1741" s="125"/>
      <c r="E1741" s="125"/>
      <c r="F1741" s="125"/>
      <c r="G1741" s="176"/>
      <c r="H1741" s="125" t="str">
        <f t="shared" si="54"/>
        <v/>
      </c>
      <c r="I1741" s="176">
        <f t="shared" si="55"/>
        <v>0</v>
      </c>
    </row>
    <row r="1742" spans="2:9">
      <c r="B1742" s="131"/>
      <c r="C1742" s="125"/>
      <c r="D1742" s="125"/>
      <c r="E1742" s="125"/>
      <c r="F1742" s="125"/>
      <c r="G1742" s="176"/>
      <c r="H1742" s="125" t="str">
        <f t="shared" si="54"/>
        <v/>
      </c>
      <c r="I1742" s="176">
        <f t="shared" si="55"/>
        <v>0</v>
      </c>
    </row>
    <row r="1743" spans="2:9">
      <c r="B1743" s="131"/>
      <c r="C1743" s="125"/>
      <c r="D1743" s="125"/>
      <c r="E1743" s="125"/>
      <c r="F1743" s="125"/>
      <c r="G1743" s="176"/>
      <c r="H1743" s="125" t="str">
        <f t="shared" si="54"/>
        <v/>
      </c>
      <c r="I1743" s="176">
        <f t="shared" si="55"/>
        <v>0</v>
      </c>
    </row>
    <row r="1744" spans="2:9">
      <c r="B1744" s="131"/>
      <c r="C1744" s="125"/>
      <c r="D1744" s="125"/>
      <c r="E1744" s="125"/>
      <c r="F1744" s="125"/>
      <c r="G1744" s="176"/>
      <c r="H1744" s="125" t="str">
        <f t="shared" si="54"/>
        <v/>
      </c>
      <c r="I1744" s="176">
        <f t="shared" si="55"/>
        <v>0</v>
      </c>
    </row>
    <row r="1745" spans="2:9">
      <c r="B1745" s="131"/>
      <c r="C1745" s="125"/>
      <c r="D1745" s="125"/>
      <c r="E1745" s="125"/>
      <c r="F1745" s="125"/>
      <c r="G1745" s="176"/>
      <c r="H1745" s="125" t="str">
        <f t="shared" si="54"/>
        <v/>
      </c>
      <c r="I1745" s="176">
        <f t="shared" si="55"/>
        <v>0</v>
      </c>
    </row>
    <row r="1746" spans="2:9">
      <c r="B1746" s="131"/>
      <c r="C1746" s="125"/>
      <c r="D1746" s="125"/>
      <c r="E1746" s="125"/>
      <c r="F1746" s="125"/>
      <c r="G1746" s="176"/>
      <c r="H1746" s="125" t="str">
        <f t="shared" si="54"/>
        <v/>
      </c>
      <c r="I1746" s="176">
        <f t="shared" si="55"/>
        <v>0</v>
      </c>
    </row>
    <row r="1747" spans="2:9">
      <c r="B1747" s="131"/>
      <c r="C1747" s="125"/>
      <c r="D1747" s="125"/>
      <c r="E1747" s="125"/>
      <c r="F1747" s="125"/>
      <c r="G1747" s="176"/>
      <c r="H1747" s="125" t="str">
        <f t="shared" si="54"/>
        <v/>
      </c>
      <c r="I1747" s="176">
        <f t="shared" si="55"/>
        <v>0</v>
      </c>
    </row>
    <row r="1748" spans="2:9">
      <c r="B1748" s="131"/>
      <c r="C1748" s="125"/>
      <c r="D1748" s="125"/>
      <c r="E1748" s="125"/>
      <c r="F1748" s="125"/>
      <c r="G1748" s="176"/>
      <c r="H1748" s="125" t="str">
        <f t="shared" si="54"/>
        <v/>
      </c>
      <c r="I1748" s="176">
        <f t="shared" si="55"/>
        <v>0</v>
      </c>
    </row>
    <row r="1749" spans="2:9">
      <c r="B1749" s="131"/>
      <c r="C1749" s="125"/>
      <c r="D1749" s="125"/>
      <c r="E1749" s="125"/>
      <c r="F1749" s="125"/>
      <c r="G1749" s="176"/>
      <c r="H1749" s="125" t="str">
        <f t="shared" si="54"/>
        <v/>
      </c>
      <c r="I1749" s="176">
        <f t="shared" si="55"/>
        <v>0</v>
      </c>
    </row>
    <row r="1750" spans="2:9">
      <c r="B1750" s="131"/>
      <c r="C1750" s="125"/>
      <c r="D1750" s="125"/>
      <c r="E1750" s="125"/>
      <c r="F1750" s="125"/>
      <c r="G1750" s="176"/>
      <c r="H1750" s="125" t="str">
        <f t="shared" si="54"/>
        <v/>
      </c>
      <c r="I1750" s="176">
        <f t="shared" si="55"/>
        <v>0</v>
      </c>
    </row>
    <row r="1751" spans="2:9">
      <c r="B1751" s="131"/>
      <c r="C1751" s="125"/>
      <c r="D1751" s="125"/>
      <c r="E1751" s="125"/>
      <c r="F1751" s="125"/>
      <c r="G1751" s="176"/>
      <c r="H1751" s="125" t="str">
        <f t="shared" si="54"/>
        <v/>
      </c>
      <c r="I1751" s="176">
        <f t="shared" si="55"/>
        <v>0</v>
      </c>
    </row>
    <row r="1752" spans="2:9">
      <c r="B1752" s="131"/>
      <c r="C1752" s="125"/>
      <c r="D1752" s="125"/>
      <c r="E1752" s="125"/>
      <c r="F1752" s="125"/>
      <c r="G1752" s="176"/>
      <c r="H1752" s="125" t="str">
        <f t="shared" si="54"/>
        <v/>
      </c>
      <c r="I1752" s="176">
        <f t="shared" si="55"/>
        <v>0</v>
      </c>
    </row>
    <row r="1753" spans="2:9">
      <c r="B1753" s="131"/>
      <c r="C1753" s="125"/>
      <c r="D1753" s="125"/>
      <c r="E1753" s="125"/>
      <c r="F1753" s="125"/>
      <c r="G1753" s="176"/>
      <c r="H1753" s="125" t="str">
        <f t="shared" si="54"/>
        <v/>
      </c>
      <c r="I1753" s="176">
        <f t="shared" si="55"/>
        <v>0</v>
      </c>
    </row>
    <row r="1754" spans="2:9">
      <c r="B1754" s="131"/>
      <c r="C1754" s="125"/>
      <c r="D1754" s="125"/>
      <c r="E1754" s="125"/>
      <c r="F1754" s="125"/>
      <c r="G1754" s="176"/>
      <c r="H1754" s="125" t="str">
        <f t="shared" si="54"/>
        <v/>
      </c>
      <c r="I1754" s="176">
        <f t="shared" si="55"/>
        <v>0</v>
      </c>
    </row>
    <row r="1755" spans="2:9">
      <c r="B1755" s="131"/>
      <c r="C1755" s="125"/>
      <c r="D1755" s="125"/>
      <c r="E1755" s="125"/>
      <c r="F1755" s="125"/>
      <c r="G1755" s="176"/>
      <c r="H1755" s="125" t="str">
        <f t="shared" si="54"/>
        <v/>
      </c>
      <c r="I1755" s="176">
        <f t="shared" si="55"/>
        <v>0</v>
      </c>
    </row>
    <row r="1756" spans="2:9">
      <c r="B1756" s="131"/>
      <c r="C1756" s="125"/>
      <c r="D1756" s="125"/>
      <c r="E1756" s="125"/>
      <c r="F1756" s="125"/>
      <c r="G1756" s="176"/>
      <c r="H1756" s="125" t="str">
        <f t="shared" si="54"/>
        <v/>
      </c>
      <c r="I1756" s="176">
        <f t="shared" si="55"/>
        <v>0</v>
      </c>
    </row>
    <row r="1757" spans="2:9">
      <c r="B1757" s="131"/>
      <c r="C1757" s="125"/>
      <c r="D1757" s="125"/>
      <c r="E1757" s="125"/>
      <c r="F1757" s="125"/>
      <c r="G1757" s="176"/>
      <c r="H1757" s="125" t="str">
        <f t="shared" si="54"/>
        <v/>
      </c>
      <c r="I1757" s="176">
        <f t="shared" si="55"/>
        <v>0</v>
      </c>
    </row>
    <row r="1758" spans="2:9">
      <c r="B1758" s="131"/>
      <c r="C1758" s="125"/>
      <c r="D1758" s="125"/>
      <c r="E1758" s="125"/>
      <c r="F1758" s="125"/>
      <c r="G1758" s="176"/>
      <c r="H1758" s="125" t="str">
        <f t="shared" si="54"/>
        <v/>
      </c>
      <c r="I1758" s="176">
        <f t="shared" si="55"/>
        <v>0</v>
      </c>
    </row>
    <row r="1759" spans="2:9">
      <c r="B1759" s="131"/>
      <c r="C1759" s="125"/>
      <c r="D1759" s="125"/>
      <c r="E1759" s="125"/>
      <c r="F1759" s="125"/>
      <c r="G1759" s="176"/>
      <c r="H1759" s="125" t="str">
        <f t="shared" si="54"/>
        <v/>
      </c>
      <c r="I1759" s="176">
        <f t="shared" si="55"/>
        <v>0</v>
      </c>
    </row>
    <row r="1760" spans="2:9">
      <c r="B1760" s="131"/>
      <c r="C1760" s="125"/>
      <c r="D1760" s="125"/>
      <c r="E1760" s="125"/>
      <c r="F1760" s="125"/>
      <c r="G1760" s="176"/>
      <c r="H1760" s="125" t="str">
        <f t="shared" si="54"/>
        <v/>
      </c>
      <c r="I1760" s="176">
        <f t="shared" si="55"/>
        <v>0</v>
      </c>
    </row>
    <row r="1761" spans="2:9">
      <c r="B1761" s="131"/>
      <c r="C1761" s="125"/>
      <c r="D1761" s="125"/>
      <c r="E1761" s="125"/>
      <c r="F1761" s="125"/>
      <c r="G1761" s="176"/>
      <c r="H1761" s="125" t="str">
        <f t="shared" si="54"/>
        <v/>
      </c>
      <c r="I1761" s="176">
        <f t="shared" si="55"/>
        <v>0</v>
      </c>
    </row>
    <row r="1762" spans="2:9">
      <c r="B1762" s="131"/>
      <c r="C1762" s="125"/>
      <c r="D1762" s="125"/>
      <c r="E1762" s="125"/>
      <c r="F1762" s="125"/>
      <c r="G1762" s="176"/>
      <c r="H1762" s="125" t="str">
        <f t="shared" si="54"/>
        <v/>
      </c>
      <c r="I1762" s="176">
        <f t="shared" si="55"/>
        <v>0</v>
      </c>
    </row>
    <row r="1763" spans="2:9">
      <c r="B1763" s="131"/>
      <c r="C1763" s="125"/>
      <c r="D1763" s="125"/>
      <c r="E1763" s="125"/>
      <c r="F1763" s="125"/>
      <c r="G1763" s="176"/>
      <c r="H1763" s="125" t="str">
        <f t="shared" si="54"/>
        <v/>
      </c>
      <c r="I1763" s="176">
        <f t="shared" si="55"/>
        <v>0</v>
      </c>
    </row>
    <row r="1764" spans="2:9">
      <c r="B1764" s="131"/>
      <c r="C1764" s="125"/>
      <c r="D1764" s="125"/>
      <c r="E1764" s="125"/>
      <c r="F1764" s="125"/>
      <c r="G1764" s="176"/>
      <c r="H1764" s="125" t="str">
        <f t="shared" si="54"/>
        <v/>
      </c>
      <c r="I1764" s="176">
        <f t="shared" si="55"/>
        <v>0</v>
      </c>
    </row>
    <row r="1765" spans="2:9">
      <c r="B1765" s="131"/>
      <c r="C1765" s="125"/>
      <c r="D1765" s="125"/>
      <c r="E1765" s="125"/>
      <c r="F1765" s="125"/>
      <c r="G1765" s="176"/>
      <c r="H1765" s="125" t="str">
        <f t="shared" si="54"/>
        <v/>
      </c>
      <c r="I1765" s="176">
        <f t="shared" si="55"/>
        <v>0</v>
      </c>
    </row>
    <row r="1766" spans="2:9">
      <c r="B1766" s="131"/>
      <c r="C1766" s="125"/>
      <c r="D1766" s="125"/>
      <c r="E1766" s="125"/>
      <c r="F1766" s="125"/>
      <c r="G1766" s="176"/>
      <c r="H1766" s="125" t="str">
        <f t="shared" si="54"/>
        <v/>
      </c>
      <c r="I1766" s="176">
        <f t="shared" si="55"/>
        <v>0</v>
      </c>
    </row>
    <row r="1767" spans="2:9">
      <c r="B1767" s="131"/>
      <c r="C1767" s="125"/>
      <c r="D1767" s="125"/>
      <c r="E1767" s="125"/>
      <c r="F1767" s="125"/>
      <c r="G1767" s="176"/>
      <c r="H1767" s="125" t="str">
        <f t="shared" si="54"/>
        <v/>
      </c>
      <c r="I1767" s="176">
        <f t="shared" si="55"/>
        <v>0</v>
      </c>
    </row>
    <row r="1768" spans="2:9">
      <c r="B1768" s="131"/>
      <c r="C1768" s="125"/>
      <c r="D1768" s="125"/>
      <c r="E1768" s="125"/>
      <c r="F1768" s="125"/>
      <c r="G1768" s="176"/>
      <c r="H1768" s="125" t="str">
        <f t="shared" si="54"/>
        <v/>
      </c>
      <c r="I1768" s="176">
        <f t="shared" si="55"/>
        <v>0</v>
      </c>
    </row>
    <row r="1769" spans="2:9">
      <c r="B1769" s="131"/>
      <c r="C1769" s="125"/>
      <c r="D1769" s="125"/>
      <c r="E1769" s="125"/>
      <c r="F1769" s="125"/>
      <c r="G1769" s="176"/>
      <c r="H1769" s="125" t="str">
        <f t="shared" si="54"/>
        <v/>
      </c>
      <c r="I1769" s="176">
        <f t="shared" si="55"/>
        <v>0</v>
      </c>
    </row>
    <row r="1770" spans="2:9">
      <c r="B1770" s="131"/>
      <c r="C1770" s="125"/>
      <c r="D1770" s="125"/>
      <c r="E1770" s="125"/>
      <c r="F1770" s="125"/>
      <c r="G1770" s="176"/>
      <c r="H1770" s="125" t="str">
        <f t="shared" si="54"/>
        <v/>
      </c>
      <c r="I1770" s="176">
        <f t="shared" si="55"/>
        <v>0</v>
      </c>
    </row>
    <row r="1771" spans="2:9">
      <c r="B1771" s="131"/>
      <c r="C1771" s="125"/>
      <c r="D1771" s="125"/>
      <c r="E1771" s="125"/>
      <c r="F1771" s="125"/>
      <c r="G1771" s="176"/>
      <c r="H1771" s="125" t="str">
        <f t="shared" si="54"/>
        <v/>
      </c>
      <c r="I1771" s="176">
        <f t="shared" si="55"/>
        <v>0</v>
      </c>
    </row>
    <row r="1772" spans="2:9">
      <c r="B1772" s="131"/>
      <c r="C1772" s="125"/>
      <c r="D1772" s="125"/>
      <c r="E1772" s="125"/>
      <c r="F1772" s="125"/>
      <c r="G1772" s="176"/>
      <c r="H1772" s="125" t="str">
        <f t="shared" si="54"/>
        <v/>
      </c>
      <c r="I1772" s="176">
        <f t="shared" si="55"/>
        <v>0</v>
      </c>
    </row>
    <row r="1773" spans="2:9">
      <c r="B1773" s="131"/>
      <c r="C1773" s="125"/>
      <c r="D1773" s="125"/>
      <c r="E1773" s="125"/>
      <c r="F1773" s="125"/>
      <c r="G1773" s="176"/>
      <c r="H1773" s="125" t="str">
        <f t="shared" si="54"/>
        <v/>
      </c>
      <c r="I1773" s="176">
        <f t="shared" si="55"/>
        <v>0</v>
      </c>
    </row>
    <row r="1774" spans="2:9">
      <c r="B1774" s="131"/>
      <c r="C1774" s="125"/>
      <c r="D1774" s="125"/>
      <c r="E1774" s="125"/>
      <c r="F1774" s="125"/>
      <c r="G1774" s="176"/>
      <c r="H1774" s="125" t="str">
        <f t="shared" si="54"/>
        <v/>
      </c>
      <c r="I1774" s="176">
        <f t="shared" si="55"/>
        <v>0</v>
      </c>
    </row>
    <row r="1775" spans="2:9">
      <c r="B1775" s="131"/>
      <c r="C1775" s="125"/>
      <c r="D1775" s="125"/>
      <c r="E1775" s="125"/>
      <c r="F1775" s="125"/>
      <c r="G1775" s="176"/>
      <c r="H1775" s="125" t="str">
        <f t="shared" si="54"/>
        <v/>
      </c>
      <c r="I1775" s="176">
        <f t="shared" si="55"/>
        <v>0</v>
      </c>
    </row>
    <row r="1776" spans="2:9">
      <c r="B1776" s="131"/>
      <c r="C1776" s="125"/>
      <c r="D1776" s="125"/>
      <c r="E1776" s="125"/>
      <c r="F1776" s="125"/>
      <c r="G1776" s="176"/>
      <c r="H1776" s="125" t="str">
        <f t="shared" si="54"/>
        <v/>
      </c>
      <c r="I1776" s="176">
        <f t="shared" si="55"/>
        <v>0</v>
      </c>
    </row>
    <row r="1777" spans="2:9">
      <c r="B1777" s="131"/>
      <c r="C1777" s="125"/>
      <c r="D1777" s="125"/>
      <c r="E1777" s="125"/>
      <c r="F1777" s="125"/>
      <c r="G1777" s="176"/>
      <c r="H1777" s="125" t="str">
        <f t="shared" si="54"/>
        <v/>
      </c>
      <c r="I1777" s="176">
        <f t="shared" si="55"/>
        <v>0</v>
      </c>
    </row>
    <row r="1778" spans="2:9">
      <c r="B1778" s="131"/>
      <c r="C1778" s="125"/>
      <c r="D1778" s="125"/>
      <c r="E1778" s="125"/>
      <c r="F1778" s="125"/>
      <c r="G1778" s="176"/>
      <c r="H1778" s="125" t="str">
        <f t="shared" si="54"/>
        <v/>
      </c>
      <c r="I1778" s="176">
        <f t="shared" si="55"/>
        <v>0</v>
      </c>
    </row>
    <row r="1779" spans="2:9">
      <c r="B1779" s="131"/>
      <c r="C1779" s="125"/>
      <c r="D1779" s="125"/>
      <c r="E1779" s="125"/>
      <c r="F1779" s="125"/>
      <c r="G1779" s="176"/>
      <c r="H1779" s="125" t="str">
        <f t="shared" si="54"/>
        <v/>
      </c>
      <c r="I1779" s="176">
        <f t="shared" si="55"/>
        <v>0</v>
      </c>
    </row>
    <row r="1780" spans="2:9">
      <c r="B1780" s="131"/>
      <c r="C1780" s="125"/>
      <c r="D1780" s="125"/>
      <c r="E1780" s="125"/>
      <c r="F1780" s="125"/>
      <c r="G1780" s="176"/>
      <c r="H1780" s="125" t="str">
        <f t="shared" si="54"/>
        <v/>
      </c>
      <c r="I1780" s="176">
        <f t="shared" si="55"/>
        <v>0</v>
      </c>
    </row>
    <row r="1781" spans="2:9">
      <c r="B1781" s="131"/>
      <c r="C1781" s="125"/>
      <c r="D1781" s="125"/>
      <c r="E1781" s="125"/>
      <c r="F1781" s="125"/>
      <c r="G1781" s="176"/>
      <c r="H1781" s="125" t="str">
        <f t="shared" si="54"/>
        <v/>
      </c>
      <c r="I1781" s="176">
        <f t="shared" si="55"/>
        <v>0</v>
      </c>
    </row>
    <row r="1782" spans="2:9">
      <c r="B1782" s="131"/>
      <c r="C1782" s="125"/>
      <c r="D1782" s="125"/>
      <c r="E1782" s="125"/>
      <c r="F1782" s="125"/>
      <c r="G1782" s="176"/>
      <c r="H1782" s="125" t="str">
        <f t="shared" si="54"/>
        <v/>
      </c>
      <c r="I1782" s="176">
        <f t="shared" si="55"/>
        <v>0</v>
      </c>
    </row>
    <row r="1783" spans="2:9">
      <c r="B1783" s="131"/>
      <c r="C1783" s="125"/>
      <c r="D1783" s="125"/>
      <c r="E1783" s="125"/>
      <c r="F1783" s="125"/>
      <c r="G1783" s="176"/>
      <c r="H1783" s="125" t="str">
        <f t="shared" si="54"/>
        <v/>
      </c>
      <c r="I1783" s="176">
        <f t="shared" si="55"/>
        <v>0</v>
      </c>
    </row>
    <row r="1784" spans="2:9">
      <c r="B1784" s="131"/>
      <c r="C1784" s="125"/>
      <c r="D1784" s="125"/>
      <c r="E1784" s="125"/>
      <c r="F1784" s="125"/>
      <c r="G1784" s="176"/>
      <c r="H1784" s="125" t="str">
        <f t="shared" si="54"/>
        <v/>
      </c>
      <c r="I1784" s="176">
        <f t="shared" si="55"/>
        <v>0</v>
      </c>
    </row>
    <row r="1785" spans="2:9">
      <c r="B1785" s="131"/>
      <c r="C1785" s="125"/>
      <c r="D1785" s="125"/>
      <c r="E1785" s="125"/>
      <c r="F1785" s="125"/>
      <c r="G1785" s="176"/>
      <c r="H1785" s="125" t="str">
        <f t="shared" si="54"/>
        <v/>
      </c>
      <c r="I1785" s="176">
        <f t="shared" si="55"/>
        <v>0</v>
      </c>
    </row>
    <row r="1786" spans="2:9">
      <c r="B1786" s="131"/>
      <c r="C1786" s="125"/>
      <c r="D1786" s="125"/>
      <c r="E1786" s="125"/>
      <c r="F1786" s="125"/>
      <c r="G1786" s="176"/>
      <c r="H1786" s="125" t="str">
        <f t="shared" si="54"/>
        <v/>
      </c>
      <c r="I1786" s="176">
        <f t="shared" si="55"/>
        <v>0</v>
      </c>
    </row>
    <row r="1787" spans="2:9">
      <c r="B1787" s="131"/>
      <c r="C1787" s="125"/>
      <c r="D1787" s="125"/>
      <c r="E1787" s="125"/>
      <c r="F1787" s="125"/>
      <c r="G1787" s="176"/>
      <c r="H1787" s="125" t="str">
        <f t="shared" si="54"/>
        <v/>
      </c>
      <c r="I1787" s="176">
        <f t="shared" si="55"/>
        <v>0</v>
      </c>
    </row>
    <row r="1788" spans="2:9">
      <c r="B1788" s="131"/>
      <c r="C1788" s="125"/>
      <c r="D1788" s="125"/>
      <c r="E1788" s="125"/>
      <c r="F1788" s="125"/>
      <c r="G1788" s="176"/>
      <c r="H1788" s="125" t="str">
        <f t="shared" si="54"/>
        <v/>
      </c>
      <c r="I1788" s="176">
        <f t="shared" si="55"/>
        <v>0</v>
      </c>
    </row>
    <row r="1789" spans="2:9">
      <c r="B1789" s="131"/>
      <c r="C1789" s="125"/>
      <c r="D1789" s="125"/>
      <c r="E1789" s="125"/>
      <c r="F1789" s="125"/>
      <c r="G1789" s="176"/>
      <c r="H1789" s="125" t="str">
        <f t="shared" si="54"/>
        <v/>
      </c>
      <c r="I1789" s="176">
        <f t="shared" si="55"/>
        <v>0</v>
      </c>
    </row>
    <row r="1790" spans="2:9">
      <c r="B1790" s="131"/>
      <c r="C1790" s="125"/>
      <c r="D1790" s="125"/>
      <c r="E1790" s="125"/>
      <c r="F1790" s="125"/>
      <c r="G1790" s="176"/>
      <c r="H1790" s="125" t="str">
        <f t="shared" si="54"/>
        <v/>
      </c>
      <c r="I1790" s="176">
        <f t="shared" si="55"/>
        <v>0</v>
      </c>
    </row>
    <row r="1791" spans="2:9">
      <c r="B1791" s="131"/>
      <c r="C1791" s="125"/>
      <c r="D1791" s="125"/>
      <c r="E1791" s="125"/>
      <c r="F1791" s="125"/>
      <c r="G1791" s="176"/>
      <c r="H1791" s="125" t="str">
        <f t="shared" si="54"/>
        <v/>
      </c>
      <c r="I1791" s="176">
        <f t="shared" si="55"/>
        <v>0</v>
      </c>
    </row>
    <row r="1792" spans="2:9">
      <c r="B1792" s="131"/>
      <c r="C1792" s="125"/>
      <c r="D1792" s="125"/>
      <c r="E1792" s="125"/>
      <c r="F1792" s="125"/>
      <c r="G1792" s="176"/>
      <c r="H1792" s="125" t="str">
        <f t="shared" si="54"/>
        <v/>
      </c>
      <c r="I1792" s="176">
        <f t="shared" si="55"/>
        <v>0</v>
      </c>
    </row>
    <row r="1793" spans="2:9">
      <c r="B1793" s="131"/>
      <c r="C1793" s="125"/>
      <c r="D1793" s="125"/>
      <c r="E1793" s="125"/>
      <c r="F1793" s="125"/>
      <c r="G1793" s="176"/>
      <c r="H1793" s="125" t="str">
        <f t="shared" si="54"/>
        <v/>
      </c>
      <c r="I1793" s="176">
        <f t="shared" si="55"/>
        <v>0</v>
      </c>
    </row>
    <row r="1794" spans="2:9">
      <c r="B1794" s="131"/>
      <c r="C1794" s="125"/>
      <c r="D1794" s="125"/>
      <c r="E1794" s="125"/>
      <c r="F1794" s="125"/>
      <c r="G1794" s="176"/>
      <c r="H1794" s="125" t="str">
        <f t="shared" si="54"/>
        <v/>
      </c>
      <c r="I1794" s="176">
        <f t="shared" si="55"/>
        <v>0</v>
      </c>
    </row>
    <row r="1795" spans="2:9">
      <c r="B1795" s="131"/>
      <c r="C1795" s="125"/>
      <c r="D1795" s="125"/>
      <c r="E1795" s="125"/>
      <c r="F1795" s="125"/>
      <c r="G1795" s="176"/>
      <c r="H1795" s="125" t="str">
        <f t="shared" si="54"/>
        <v/>
      </c>
      <c r="I1795" s="176">
        <f t="shared" si="55"/>
        <v>0</v>
      </c>
    </row>
    <row r="1796" spans="2:9">
      <c r="B1796" s="131"/>
      <c r="C1796" s="125"/>
      <c r="D1796" s="125"/>
      <c r="E1796" s="125"/>
      <c r="F1796" s="125"/>
      <c r="G1796" s="176"/>
      <c r="H1796" s="125" t="str">
        <f t="shared" si="54"/>
        <v/>
      </c>
      <c r="I1796" s="176">
        <f t="shared" si="55"/>
        <v>0</v>
      </c>
    </row>
    <row r="1797" spans="2:9">
      <c r="B1797" s="131"/>
      <c r="C1797" s="125"/>
      <c r="D1797" s="125"/>
      <c r="E1797" s="125"/>
      <c r="F1797" s="125"/>
      <c r="G1797" s="176"/>
      <c r="H1797" s="125" t="str">
        <f t="shared" si="54"/>
        <v/>
      </c>
      <c r="I1797" s="176">
        <f t="shared" si="55"/>
        <v>0</v>
      </c>
    </row>
    <row r="1798" spans="2:9">
      <c r="B1798" s="131"/>
      <c r="C1798" s="125"/>
      <c r="D1798" s="125"/>
      <c r="E1798" s="125"/>
      <c r="F1798" s="125"/>
      <c r="G1798" s="176"/>
      <c r="H1798" s="125" t="str">
        <f t="shared" si="54"/>
        <v/>
      </c>
      <c r="I1798" s="176">
        <f t="shared" si="55"/>
        <v>0</v>
      </c>
    </row>
    <row r="1799" spans="2:9">
      <c r="B1799" s="131"/>
      <c r="C1799" s="125"/>
      <c r="D1799" s="125"/>
      <c r="E1799" s="125"/>
      <c r="F1799" s="125"/>
      <c r="G1799" s="176"/>
      <c r="H1799" s="125" t="str">
        <f t="shared" ref="H1799:H1862" si="56">IF(ISBLANK(C1799),"",IF(C1799&lt;F1799,D1799-E1799,E1799-D1799))</f>
        <v/>
      </c>
      <c r="I1799" s="176">
        <f t="shared" ref="I1799:I1862" si="57">IF(ISERR(H1799),1,0)</f>
        <v>0</v>
      </c>
    </row>
    <row r="1800" spans="2:9">
      <c r="B1800" s="131"/>
      <c r="C1800" s="125"/>
      <c r="D1800" s="125"/>
      <c r="E1800" s="125"/>
      <c r="F1800" s="125"/>
      <c r="G1800" s="176"/>
      <c r="H1800" s="125" t="str">
        <f t="shared" si="56"/>
        <v/>
      </c>
      <c r="I1800" s="176">
        <f t="shared" si="57"/>
        <v>0</v>
      </c>
    </row>
    <row r="1801" spans="2:9">
      <c r="B1801" s="131"/>
      <c r="C1801" s="125"/>
      <c r="D1801" s="125"/>
      <c r="E1801" s="125"/>
      <c r="F1801" s="125"/>
      <c r="G1801" s="176"/>
      <c r="H1801" s="125" t="str">
        <f t="shared" si="56"/>
        <v/>
      </c>
      <c r="I1801" s="176">
        <f t="shared" si="57"/>
        <v>0</v>
      </c>
    </row>
    <row r="1802" spans="2:9">
      <c r="B1802" s="131"/>
      <c r="C1802" s="125"/>
      <c r="D1802" s="125"/>
      <c r="E1802" s="125"/>
      <c r="F1802" s="125"/>
      <c r="G1802" s="176"/>
      <c r="H1802" s="125" t="str">
        <f t="shared" si="56"/>
        <v/>
      </c>
      <c r="I1802" s="176">
        <f t="shared" si="57"/>
        <v>0</v>
      </c>
    </row>
    <row r="1803" spans="2:9">
      <c r="B1803" s="131"/>
      <c r="C1803" s="125"/>
      <c r="D1803" s="125"/>
      <c r="E1803" s="125"/>
      <c r="F1803" s="125"/>
      <c r="G1803" s="176"/>
      <c r="H1803" s="125" t="str">
        <f t="shared" si="56"/>
        <v/>
      </c>
      <c r="I1803" s="176">
        <f t="shared" si="57"/>
        <v>0</v>
      </c>
    </row>
    <row r="1804" spans="2:9">
      <c r="B1804" s="131"/>
      <c r="C1804" s="125"/>
      <c r="D1804" s="125"/>
      <c r="E1804" s="125"/>
      <c r="F1804" s="125"/>
      <c r="G1804" s="176"/>
      <c r="H1804" s="125" t="str">
        <f t="shared" si="56"/>
        <v/>
      </c>
      <c r="I1804" s="176">
        <f t="shared" si="57"/>
        <v>0</v>
      </c>
    </row>
    <row r="1805" spans="2:9">
      <c r="B1805" s="131"/>
      <c r="C1805" s="125"/>
      <c r="D1805" s="125"/>
      <c r="E1805" s="125"/>
      <c r="F1805" s="125"/>
      <c r="G1805" s="176"/>
      <c r="H1805" s="125" t="str">
        <f t="shared" si="56"/>
        <v/>
      </c>
      <c r="I1805" s="176">
        <f t="shared" si="57"/>
        <v>0</v>
      </c>
    </row>
    <row r="1806" spans="2:9">
      <c r="B1806" s="131"/>
      <c r="C1806" s="125"/>
      <c r="D1806" s="125"/>
      <c r="E1806" s="125"/>
      <c r="F1806" s="125"/>
      <c r="G1806" s="176"/>
      <c r="H1806" s="125" t="str">
        <f t="shared" si="56"/>
        <v/>
      </c>
      <c r="I1806" s="176">
        <f t="shared" si="57"/>
        <v>0</v>
      </c>
    </row>
    <row r="1807" spans="2:9">
      <c r="B1807" s="131"/>
      <c r="C1807" s="125"/>
      <c r="D1807" s="125"/>
      <c r="E1807" s="125"/>
      <c r="F1807" s="125"/>
      <c r="G1807" s="176"/>
      <c r="H1807" s="125" t="str">
        <f t="shared" si="56"/>
        <v/>
      </c>
      <c r="I1807" s="176">
        <f t="shared" si="57"/>
        <v>0</v>
      </c>
    </row>
    <row r="1808" spans="2:9">
      <c r="B1808" s="131"/>
      <c r="C1808" s="125"/>
      <c r="D1808" s="125"/>
      <c r="E1808" s="125"/>
      <c r="F1808" s="125"/>
      <c r="G1808" s="176"/>
      <c r="H1808" s="125" t="str">
        <f t="shared" si="56"/>
        <v/>
      </c>
      <c r="I1808" s="176">
        <f t="shared" si="57"/>
        <v>0</v>
      </c>
    </row>
    <row r="1809" spans="2:9">
      <c r="B1809" s="131"/>
      <c r="C1809" s="125"/>
      <c r="D1809" s="125"/>
      <c r="E1809" s="125"/>
      <c r="F1809" s="125"/>
      <c r="G1809" s="176"/>
      <c r="H1809" s="125" t="str">
        <f t="shared" si="56"/>
        <v/>
      </c>
      <c r="I1809" s="176">
        <f t="shared" si="57"/>
        <v>0</v>
      </c>
    </row>
    <row r="1810" spans="2:9">
      <c r="B1810" s="131"/>
      <c r="C1810" s="125"/>
      <c r="D1810" s="125"/>
      <c r="E1810" s="125"/>
      <c r="F1810" s="125"/>
      <c r="G1810" s="176"/>
      <c r="H1810" s="125" t="str">
        <f t="shared" si="56"/>
        <v/>
      </c>
      <c r="I1810" s="176">
        <f t="shared" si="57"/>
        <v>0</v>
      </c>
    </row>
    <row r="1811" spans="2:9">
      <c r="B1811" s="131"/>
      <c r="C1811" s="125"/>
      <c r="D1811" s="125"/>
      <c r="E1811" s="125"/>
      <c r="F1811" s="125"/>
      <c r="G1811" s="176"/>
      <c r="H1811" s="125" t="str">
        <f t="shared" si="56"/>
        <v/>
      </c>
      <c r="I1811" s="176">
        <f t="shared" si="57"/>
        <v>0</v>
      </c>
    </row>
    <row r="1812" spans="2:9">
      <c r="B1812" s="131"/>
      <c r="C1812" s="125"/>
      <c r="D1812" s="125"/>
      <c r="E1812" s="125"/>
      <c r="F1812" s="125"/>
      <c r="G1812" s="176"/>
      <c r="H1812" s="125" t="str">
        <f t="shared" si="56"/>
        <v/>
      </c>
      <c r="I1812" s="176">
        <f t="shared" si="57"/>
        <v>0</v>
      </c>
    </row>
    <row r="1813" spans="2:9">
      <c r="B1813" s="131"/>
      <c r="C1813" s="125"/>
      <c r="D1813" s="125"/>
      <c r="E1813" s="125"/>
      <c r="F1813" s="125"/>
      <c r="G1813" s="176"/>
      <c r="H1813" s="125" t="str">
        <f t="shared" si="56"/>
        <v/>
      </c>
      <c r="I1813" s="176">
        <f t="shared" si="57"/>
        <v>0</v>
      </c>
    </row>
    <row r="1814" spans="2:9">
      <c r="B1814" s="131"/>
      <c r="C1814" s="125"/>
      <c r="D1814" s="125"/>
      <c r="E1814" s="125"/>
      <c r="F1814" s="125"/>
      <c r="G1814" s="176"/>
      <c r="H1814" s="125" t="str">
        <f t="shared" si="56"/>
        <v/>
      </c>
      <c r="I1814" s="176">
        <f t="shared" si="57"/>
        <v>0</v>
      </c>
    </row>
    <row r="1815" spans="2:9">
      <c r="B1815" s="131"/>
      <c r="C1815" s="125"/>
      <c r="D1815" s="125"/>
      <c r="E1815" s="125"/>
      <c r="F1815" s="125"/>
      <c r="G1815" s="176"/>
      <c r="H1815" s="125" t="str">
        <f t="shared" si="56"/>
        <v/>
      </c>
      <c r="I1815" s="176">
        <f t="shared" si="57"/>
        <v>0</v>
      </c>
    </row>
    <row r="1816" spans="2:9">
      <c r="B1816" s="131"/>
      <c r="C1816" s="125"/>
      <c r="D1816" s="125"/>
      <c r="E1816" s="125"/>
      <c r="F1816" s="125"/>
      <c r="G1816" s="176"/>
      <c r="H1816" s="125" t="str">
        <f t="shared" si="56"/>
        <v/>
      </c>
      <c r="I1816" s="176">
        <f t="shared" si="57"/>
        <v>0</v>
      </c>
    </row>
    <row r="1817" spans="2:9">
      <c r="B1817" s="131"/>
      <c r="C1817" s="125"/>
      <c r="D1817" s="125"/>
      <c r="E1817" s="125"/>
      <c r="F1817" s="125"/>
      <c r="G1817" s="176"/>
      <c r="H1817" s="125" t="str">
        <f t="shared" si="56"/>
        <v/>
      </c>
      <c r="I1817" s="176">
        <f t="shared" si="57"/>
        <v>0</v>
      </c>
    </row>
    <row r="1818" spans="2:9">
      <c r="B1818" s="131"/>
      <c r="C1818" s="125"/>
      <c r="D1818" s="125"/>
      <c r="E1818" s="125"/>
      <c r="F1818" s="125"/>
      <c r="G1818" s="176"/>
      <c r="H1818" s="125" t="str">
        <f t="shared" si="56"/>
        <v/>
      </c>
      <c r="I1818" s="176">
        <f t="shared" si="57"/>
        <v>0</v>
      </c>
    </row>
    <row r="1819" spans="2:9">
      <c r="B1819" s="131"/>
      <c r="C1819" s="125"/>
      <c r="D1819" s="125"/>
      <c r="E1819" s="125"/>
      <c r="F1819" s="125"/>
      <c r="G1819" s="176"/>
      <c r="H1819" s="125" t="str">
        <f t="shared" si="56"/>
        <v/>
      </c>
      <c r="I1819" s="176">
        <f t="shared" si="57"/>
        <v>0</v>
      </c>
    </row>
    <row r="1820" spans="2:9">
      <c r="B1820" s="131"/>
      <c r="C1820" s="125"/>
      <c r="D1820" s="125"/>
      <c r="E1820" s="125"/>
      <c r="F1820" s="125"/>
      <c r="G1820" s="176"/>
      <c r="H1820" s="125" t="str">
        <f t="shared" si="56"/>
        <v/>
      </c>
      <c r="I1820" s="176">
        <f t="shared" si="57"/>
        <v>0</v>
      </c>
    </row>
    <row r="1821" spans="2:9">
      <c r="B1821" s="131"/>
      <c r="C1821" s="125"/>
      <c r="D1821" s="125"/>
      <c r="E1821" s="125"/>
      <c r="F1821" s="125"/>
      <c r="G1821" s="176"/>
      <c r="H1821" s="125" t="str">
        <f t="shared" si="56"/>
        <v/>
      </c>
      <c r="I1821" s="176">
        <f t="shared" si="57"/>
        <v>0</v>
      </c>
    </row>
    <row r="1822" spans="2:9">
      <c r="B1822" s="131"/>
      <c r="C1822" s="125"/>
      <c r="D1822" s="125"/>
      <c r="E1822" s="125"/>
      <c r="F1822" s="125"/>
      <c r="G1822" s="176"/>
      <c r="H1822" s="125" t="str">
        <f t="shared" si="56"/>
        <v/>
      </c>
      <c r="I1822" s="176">
        <f t="shared" si="57"/>
        <v>0</v>
      </c>
    </row>
    <row r="1823" spans="2:9">
      <c r="B1823" s="131"/>
      <c r="C1823" s="125"/>
      <c r="D1823" s="125"/>
      <c r="E1823" s="125"/>
      <c r="F1823" s="125"/>
      <c r="G1823" s="176"/>
      <c r="H1823" s="125" t="str">
        <f t="shared" si="56"/>
        <v/>
      </c>
      <c r="I1823" s="176">
        <f t="shared" si="57"/>
        <v>0</v>
      </c>
    </row>
    <row r="1824" spans="2:9">
      <c r="B1824" s="131"/>
      <c r="C1824" s="125"/>
      <c r="D1824" s="125"/>
      <c r="E1824" s="125"/>
      <c r="F1824" s="125"/>
      <c r="G1824" s="176"/>
      <c r="H1824" s="125" t="str">
        <f t="shared" si="56"/>
        <v/>
      </c>
      <c r="I1824" s="176">
        <f t="shared" si="57"/>
        <v>0</v>
      </c>
    </row>
    <row r="1825" spans="2:9">
      <c r="B1825" s="131"/>
      <c r="C1825" s="125"/>
      <c r="D1825" s="125"/>
      <c r="E1825" s="125"/>
      <c r="F1825" s="125"/>
      <c r="G1825" s="176"/>
      <c r="H1825" s="125" t="str">
        <f t="shared" si="56"/>
        <v/>
      </c>
      <c r="I1825" s="176">
        <f t="shared" si="57"/>
        <v>0</v>
      </c>
    </row>
    <row r="1826" spans="2:9">
      <c r="B1826" s="131"/>
      <c r="C1826" s="125"/>
      <c r="D1826" s="125"/>
      <c r="E1826" s="125"/>
      <c r="F1826" s="125"/>
      <c r="G1826" s="176"/>
      <c r="H1826" s="125" t="str">
        <f t="shared" si="56"/>
        <v/>
      </c>
      <c r="I1826" s="176">
        <f t="shared" si="57"/>
        <v>0</v>
      </c>
    </row>
    <row r="1827" spans="2:9">
      <c r="B1827" s="131"/>
      <c r="C1827" s="125"/>
      <c r="D1827" s="125"/>
      <c r="E1827" s="125"/>
      <c r="F1827" s="125"/>
      <c r="G1827" s="176"/>
      <c r="H1827" s="125" t="str">
        <f t="shared" si="56"/>
        <v/>
      </c>
      <c r="I1827" s="176">
        <f t="shared" si="57"/>
        <v>0</v>
      </c>
    </row>
    <row r="1828" spans="2:9">
      <c r="B1828" s="131"/>
      <c r="C1828" s="125"/>
      <c r="D1828" s="125"/>
      <c r="E1828" s="125"/>
      <c r="F1828" s="125"/>
      <c r="G1828" s="176"/>
      <c r="H1828" s="125" t="str">
        <f t="shared" si="56"/>
        <v/>
      </c>
      <c r="I1828" s="176">
        <f t="shared" si="57"/>
        <v>0</v>
      </c>
    </row>
    <row r="1829" spans="2:9">
      <c r="B1829" s="131"/>
      <c r="C1829" s="125"/>
      <c r="D1829" s="125"/>
      <c r="E1829" s="125"/>
      <c r="F1829" s="125"/>
      <c r="G1829" s="176"/>
      <c r="H1829" s="125" t="str">
        <f t="shared" si="56"/>
        <v/>
      </c>
      <c r="I1829" s="176">
        <f t="shared" si="57"/>
        <v>0</v>
      </c>
    </row>
    <row r="1830" spans="2:9">
      <c r="B1830" s="131"/>
      <c r="C1830" s="125"/>
      <c r="D1830" s="125"/>
      <c r="E1830" s="125"/>
      <c r="F1830" s="125"/>
      <c r="G1830" s="176"/>
      <c r="H1830" s="125" t="str">
        <f t="shared" si="56"/>
        <v/>
      </c>
      <c r="I1830" s="176">
        <f t="shared" si="57"/>
        <v>0</v>
      </c>
    </row>
    <row r="1831" spans="2:9">
      <c r="B1831" s="131"/>
      <c r="C1831" s="125"/>
      <c r="D1831" s="125"/>
      <c r="E1831" s="125"/>
      <c r="F1831" s="125"/>
      <c r="G1831" s="176"/>
      <c r="H1831" s="125" t="str">
        <f t="shared" si="56"/>
        <v/>
      </c>
      <c r="I1831" s="176">
        <f t="shared" si="57"/>
        <v>0</v>
      </c>
    </row>
    <row r="1832" spans="2:9">
      <c r="B1832" s="131"/>
      <c r="C1832" s="125"/>
      <c r="D1832" s="125"/>
      <c r="E1832" s="125"/>
      <c r="F1832" s="125"/>
      <c r="G1832" s="176"/>
      <c r="H1832" s="125" t="str">
        <f t="shared" si="56"/>
        <v/>
      </c>
      <c r="I1832" s="176">
        <f t="shared" si="57"/>
        <v>0</v>
      </c>
    </row>
    <row r="1833" spans="2:9">
      <c r="B1833" s="131"/>
      <c r="C1833" s="125"/>
      <c r="D1833" s="125"/>
      <c r="E1833" s="125"/>
      <c r="F1833" s="125"/>
      <c r="G1833" s="176"/>
      <c r="H1833" s="125" t="str">
        <f t="shared" si="56"/>
        <v/>
      </c>
      <c r="I1833" s="176">
        <f t="shared" si="57"/>
        <v>0</v>
      </c>
    </row>
    <row r="1834" spans="2:9">
      <c r="B1834" s="131"/>
      <c r="C1834" s="125"/>
      <c r="D1834" s="125"/>
      <c r="E1834" s="125"/>
      <c r="F1834" s="125"/>
      <c r="G1834" s="176"/>
      <c r="H1834" s="125" t="str">
        <f t="shared" si="56"/>
        <v/>
      </c>
      <c r="I1834" s="176">
        <f t="shared" si="57"/>
        <v>0</v>
      </c>
    </row>
    <row r="1835" spans="2:9">
      <c r="B1835" s="131"/>
      <c r="C1835" s="125"/>
      <c r="D1835" s="125"/>
      <c r="E1835" s="125"/>
      <c r="F1835" s="125"/>
      <c r="G1835" s="176"/>
      <c r="H1835" s="125" t="str">
        <f t="shared" si="56"/>
        <v/>
      </c>
      <c r="I1835" s="176">
        <f t="shared" si="57"/>
        <v>0</v>
      </c>
    </row>
    <row r="1836" spans="2:9">
      <c r="B1836" s="131"/>
      <c r="C1836" s="125"/>
      <c r="D1836" s="125"/>
      <c r="E1836" s="125"/>
      <c r="F1836" s="125"/>
      <c r="G1836" s="176"/>
      <c r="H1836" s="125" t="str">
        <f t="shared" si="56"/>
        <v/>
      </c>
      <c r="I1836" s="176">
        <f t="shared" si="57"/>
        <v>0</v>
      </c>
    </row>
    <row r="1837" spans="2:9">
      <c r="B1837" s="131"/>
      <c r="C1837" s="125"/>
      <c r="D1837" s="125"/>
      <c r="E1837" s="125"/>
      <c r="F1837" s="125"/>
      <c r="G1837" s="176"/>
      <c r="H1837" s="125" t="str">
        <f t="shared" si="56"/>
        <v/>
      </c>
      <c r="I1837" s="176">
        <f t="shared" si="57"/>
        <v>0</v>
      </c>
    </row>
    <row r="1838" spans="2:9">
      <c r="B1838" s="131"/>
      <c r="C1838" s="125"/>
      <c r="D1838" s="125"/>
      <c r="E1838" s="125"/>
      <c r="F1838" s="125"/>
      <c r="G1838" s="176"/>
      <c r="H1838" s="125" t="str">
        <f t="shared" si="56"/>
        <v/>
      </c>
      <c r="I1838" s="176">
        <f t="shared" si="57"/>
        <v>0</v>
      </c>
    </row>
    <row r="1839" spans="2:9">
      <c r="B1839" s="131"/>
      <c r="C1839" s="125"/>
      <c r="D1839" s="125"/>
      <c r="E1839" s="125"/>
      <c r="F1839" s="125"/>
      <c r="G1839" s="176"/>
      <c r="H1839" s="125" t="str">
        <f t="shared" si="56"/>
        <v/>
      </c>
      <c r="I1839" s="176">
        <f t="shared" si="57"/>
        <v>0</v>
      </c>
    </row>
    <row r="1840" spans="2:9">
      <c r="B1840" s="131"/>
      <c r="C1840" s="125"/>
      <c r="D1840" s="125"/>
      <c r="E1840" s="125"/>
      <c r="F1840" s="125"/>
      <c r="G1840" s="176"/>
      <c r="H1840" s="125" t="str">
        <f t="shared" si="56"/>
        <v/>
      </c>
      <c r="I1840" s="176">
        <f t="shared" si="57"/>
        <v>0</v>
      </c>
    </row>
    <row r="1841" spans="2:9">
      <c r="B1841" s="131"/>
      <c r="C1841" s="125"/>
      <c r="D1841" s="125"/>
      <c r="E1841" s="125"/>
      <c r="F1841" s="125"/>
      <c r="G1841" s="176"/>
      <c r="H1841" s="125" t="str">
        <f t="shared" si="56"/>
        <v/>
      </c>
      <c r="I1841" s="176">
        <f t="shared" si="57"/>
        <v>0</v>
      </c>
    </row>
    <row r="1842" spans="2:9">
      <c r="B1842" s="131"/>
      <c r="C1842" s="125"/>
      <c r="D1842" s="125"/>
      <c r="E1842" s="125"/>
      <c r="F1842" s="125"/>
      <c r="G1842" s="176"/>
      <c r="H1842" s="125" t="str">
        <f t="shared" si="56"/>
        <v/>
      </c>
      <c r="I1842" s="176">
        <f t="shared" si="57"/>
        <v>0</v>
      </c>
    </row>
    <row r="1843" spans="2:9">
      <c r="B1843" s="131"/>
      <c r="C1843" s="125"/>
      <c r="D1843" s="125"/>
      <c r="E1843" s="125"/>
      <c r="F1843" s="125"/>
      <c r="G1843" s="176"/>
      <c r="H1843" s="125" t="str">
        <f t="shared" si="56"/>
        <v/>
      </c>
      <c r="I1843" s="176">
        <f t="shared" si="57"/>
        <v>0</v>
      </c>
    </row>
    <row r="1844" spans="2:9">
      <c r="B1844" s="131"/>
      <c r="C1844" s="125"/>
      <c r="D1844" s="125"/>
      <c r="E1844" s="125"/>
      <c r="F1844" s="125"/>
      <c r="G1844" s="176"/>
      <c r="H1844" s="125" t="str">
        <f t="shared" si="56"/>
        <v/>
      </c>
      <c r="I1844" s="176">
        <f t="shared" si="57"/>
        <v>0</v>
      </c>
    </row>
    <row r="1845" spans="2:9">
      <c r="B1845" s="131"/>
      <c r="C1845" s="125"/>
      <c r="D1845" s="125"/>
      <c r="E1845" s="125"/>
      <c r="F1845" s="125"/>
      <c r="G1845" s="176"/>
      <c r="H1845" s="125" t="str">
        <f t="shared" si="56"/>
        <v/>
      </c>
      <c r="I1845" s="176">
        <f t="shared" si="57"/>
        <v>0</v>
      </c>
    </row>
    <row r="1846" spans="2:9">
      <c r="B1846" s="131"/>
      <c r="C1846" s="125"/>
      <c r="D1846" s="125"/>
      <c r="E1846" s="125"/>
      <c r="F1846" s="125"/>
      <c r="G1846" s="176"/>
      <c r="H1846" s="125" t="str">
        <f t="shared" si="56"/>
        <v/>
      </c>
      <c r="I1846" s="176">
        <f t="shared" si="57"/>
        <v>0</v>
      </c>
    </row>
    <row r="1847" spans="2:9">
      <c r="B1847" s="131"/>
      <c r="C1847" s="125"/>
      <c r="D1847" s="125"/>
      <c r="E1847" s="125"/>
      <c r="F1847" s="125"/>
      <c r="G1847" s="176"/>
      <c r="H1847" s="125" t="str">
        <f t="shared" si="56"/>
        <v/>
      </c>
      <c r="I1847" s="176">
        <f t="shared" si="57"/>
        <v>0</v>
      </c>
    </row>
    <row r="1848" spans="2:9">
      <c r="B1848" s="131"/>
      <c r="C1848" s="125"/>
      <c r="D1848" s="125"/>
      <c r="E1848" s="125"/>
      <c r="F1848" s="125"/>
      <c r="G1848" s="176"/>
      <c r="H1848" s="125" t="str">
        <f t="shared" si="56"/>
        <v/>
      </c>
      <c r="I1848" s="176">
        <f t="shared" si="57"/>
        <v>0</v>
      </c>
    </row>
    <row r="1849" spans="2:9">
      <c r="B1849" s="131"/>
      <c r="C1849" s="125"/>
      <c r="D1849" s="125"/>
      <c r="E1849" s="125"/>
      <c r="F1849" s="125"/>
      <c r="G1849" s="176"/>
      <c r="H1849" s="125" t="str">
        <f t="shared" si="56"/>
        <v/>
      </c>
      <c r="I1849" s="176">
        <f t="shared" si="57"/>
        <v>0</v>
      </c>
    </row>
    <row r="1850" spans="2:9">
      <c r="B1850" s="131"/>
      <c r="C1850" s="125"/>
      <c r="D1850" s="125"/>
      <c r="E1850" s="125"/>
      <c r="F1850" s="125"/>
      <c r="G1850" s="176"/>
      <c r="H1850" s="125" t="str">
        <f t="shared" si="56"/>
        <v/>
      </c>
      <c r="I1850" s="176">
        <f t="shared" si="57"/>
        <v>0</v>
      </c>
    </row>
    <row r="1851" spans="2:9">
      <c r="B1851" s="131"/>
      <c r="C1851" s="125"/>
      <c r="D1851" s="125"/>
      <c r="E1851" s="125"/>
      <c r="F1851" s="125"/>
      <c r="G1851" s="176"/>
      <c r="H1851" s="125" t="str">
        <f t="shared" si="56"/>
        <v/>
      </c>
      <c r="I1851" s="176">
        <f t="shared" si="57"/>
        <v>0</v>
      </c>
    </row>
    <row r="1852" spans="2:9">
      <c r="B1852" s="131"/>
      <c r="C1852" s="125"/>
      <c r="D1852" s="125"/>
      <c r="E1852" s="125"/>
      <c r="F1852" s="125"/>
      <c r="G1852" s="176"/>
      <c r="H1852" s="125" t="str">
        <f t="shared" si="56"/>
        <v/>
      </c>
      <c r="I1852" s="176">
        <f t="shared" si="57"/>
        <v>0</v>
      </c>
    </row>
    <row r="1853" spans="2:9">
      <c r="B1853" s="131"/>
      <c r="C1853" s="125"/>
      <c r="D1853" s="125"/>
      <c r="E1853" s="125"/>
      <c r="F1853" s="125"/>
      <c r="G1853" s="176"/>
      <c r="H1853" s="125" t="str">
        <f t="shared" si="56"/>
        <v/>
      </c>
      <c r="I1853" s="176">
        <f t="shared" si="57"/>
        <v>0</v>
      </c>
    </row>
    <row r="1854" spans="2:9">
      <c r="B1854" s="131"/>
      <c r="C1854" s="125"/>
      <c r="D1854" s="125"/>
      <c r="E1854" s="125"/>
      <c r="F1854" s="125"/>
      <c r="G1854" s="176"/>
      <c r="H1854" s="125" t="str">
        <f t="shared" si="56"/>
        <v/>
      </c>
      <c r="I1854" s="176">
        <f t="shared" si="57"/>
        <v>0</v>
      </c>
    </row>
    <row r="1855" spans="2:9">
      <c r="B1855" s="131"/>
      <c r="C1855" s="125"/>
      <c r="D1855" s="125"/>
      <c r="E1855" s="125"/>
      <c r="F1855" s="125"/>
      <c r="G1855" s="176"/>
      <c r="H1855" s="125" t="str">
        <f t="shared" si="56"/>
        <v/>
      </c>
      <c r="I1855" s="176">
        <f t="shared" si="57"/>
        <v>0</v>
      </c>
    </row>
    <row r="1856" spans="2:9">
      <c r="B1856" s="131"/>
      <c r="C1856" s="125"/>
      <c r="D1856" s="125"/>
      <c r="E1856" s="125"/>
      <c r="F1856" s="125"/>
      <c r="G1856" s="176"/>
      <c r="H1856" s="125" t="str">
        <f t="shared" si="56"/>
        <v/>
      </c>
      <c r="I1856" s="176">
        <f t="shared" si="57"/>
        <v>0</v>
      </c>
    </row>
    <row r="1857" spans="2:9">
      <c r="B1857" s="131"/>
      <c r="C1857" s="125"/>
      <c r="D1857" s="125"/>
      <c r="E1857" s="125"/>
      <c r="F1857" s="125"/>
      <c r="G1857" s="176"/>
      <c r="H1857" s="125" t="str">
        <f t="shared" si="56"/>
        <v/>
      </c>
      <c r="I1857" s="176">
        <f t="shared" si="57"/>
        <v>0</v>
      </c>
    </row>
    <row r="1858" spans="2:9">
      <c r="B1858" s="131"/>
      <c r="C1858" s="125"/>
      <c r="D1858" s="125"/>
      <c r="E1858" s="125"/>
      <c r="F1858" s="125"/>
      <c r="G1858" s="176"/>
      <c r="H1858" s="125" t="str">
        <f t="shared" si="56"/>
        <v/>
      </c>
      <c r="I1858" s="176">
        <f t="shared" si="57"/>
        <v>0</v>
      </c>
    </row>
    <row r="1859" spans="2:9">
      <c r="B1859" s="131"/>
      <c r="C1859" s="125"/>
      <c r="D1859" s="125"/>
      <c r="E1859" s="125"/>
      <c r="F1859" s="125"/>
      <c r="G1859" s="176"/>
      <c r="H1859" s="125" t="str">
        <f t="shared" si="56"/>
        <v/>
      </c>
      <c r="I1859" s="176">
        <f t="shared" si="57"/>
        <v>0</v>
      </c>
    </row>
    <row r="1860" spans="2:9">
      <c r="B1860" s="131"/>
      <c r="C1860" s="125"/>
      <c r="D1860" s="125"/>
      <c r="E1860" s="125"/>
      <c r="F1860" s="125"/>
      <c r="G1860" s="176"/>
      <c r="H1860" s="125" t="str">
        <f t="shared" si="56"/>
        <v/>
      </c>
      <c r="I1860" s="176">
        <f t="shared" si="57"/>
        <v>0</v>
      </c>
    </row>
    <row r="1861" spans="2:9">
      <c r="B1861" s="131"/>
      <c r="C1861" s="125"/>
      <c r="D1861" s="125"/>
      <c r="E1861" s="125"/>
      <c r="F1861" s="125"/>
      <c r="G1861" s="176"/>
      <c r="H1861" s="125" t="str">
        <f t="shared" si="56"/>
        <v/>
      </c>
      <c r="I1861" s="176">
        <f t="shared" si="57"/>
        <v>0</v>
      </c>
    </row>
    <row r="1862" spans="2:9">
      <c r="B1862" s="131"/>
      <c r="C1862" s="125"/>
      <c r="D1862" s="125"/>
      <c r="E1862" s="125"/>
      <c r="F1862" s="125"/>
      <c r="G1862" s="176"/>
      <c r="H1862" s="125" t="str">
        <f t="shared" si="56"/>
        <v/>
      </c>
      <c r="I1862" s="176">
        <f t="shared" si="57"/>
        <v>0</v>
      </c>
    </row>
    <row r="1863" spans="2:9">
      <c r="B1863" s="131"/>
      <c r="C1863" s="125"/>
      <c r="D1863" s="125"/>
      <c r="E1863" s="125"/>
      <c r="F1863" s="125"/>
      <c r="G1863" s="176"/>
      <c r="H1863" s="125" t="str">
        <f t="shared" ref="H1863:H1926" si="58">IF(ISBLANK(C1863),"",IF(C1863&lt;F1863,D1863-E1863,E1863-D1863))</f>
        <v/>
      </c>
      <c r="I1863" s="176">
        <f t="shared" ref="I1863:I1926" si="59">IF(ISERR(H1863),1,0)</f>
        <v>0</v>
      </c>
    </row>
    <row r="1864" spans="2:9">
      <c r="B1864" s="131"/>
      <c r="C1864" s="125"/>
      <c r="D1864" s="125"/>
      <c r="E1864" s="125"/>
      <c r="F1864" s="125"/>
      <c r="G1864" s="176"/>
      <c r="H1864" s="125" t="str">
        <f t="shared" si="58"/>
        <v/>
      </c>
      <c r="I1864" s="176">
        <f t="shared" si="59"/>
        <v>0</v>
      </c>
    </row>
    <row r="1865" spans="2:9">
      <c r="B1865" s="131"/>
      <c r="C1865" s="125"/>
      <c r="D1865" s="125"/>
      <c r="E1865" s="125"/>
      <c r="F1865" s="125"/>
      <c r="G1865" s="176"/>
      <c r="H1865" s="125" t="str">
        <f t="shared" si="58"/>
        <v/>
      </c>
      <c r="I1865" s="176">
        <f t="shared" si="59"/>
        <v>0</v>
      </c>
    </row>
    <row r="1866" spans="2:9">
      <c r="B1866" s="131"/>
      <c r="C1866" s="125"/>
      <c r="D1866" s="125"/>
      <c r="E1866" s="125"/>
      <c r="F1866" s="125"/>
      <c r="G1866" s="176"/>
      <c r="H1866" s="125" t="str">
        <f t="shared" si="58"/>
        <v/>
      </c>
      <c r="I1866" s="176">
        <f t="shared" si="59"/>
        <v>0</v>
      </c>
    </row>
    <row r="1867" spans="2:9">
      <c r="B1867" s="131"/>
      <c r="C1867" s="125"/>
      <c r="D1867" s="125"/>
      <c r="E1867" s="125"/>
      <c r="F1867" s="125"/>
      <c r="G1867" s="176"/>
      <c r="H1867" s="125" t="str">
        <f t="shared" si="58"/>
        <v/>
      </c>
      <c r="I1867" s="176">
        <f t="shared" si="59"/>
        <v>0</v>
      </c>
    </row>
    <row r="1868" spans="2:9">
      <c r="B1868" s="131"/>
      <c r="C1868" s="125"/>
      <c r="D1868" s="125"/>
      <c r="E1868" s="125"/>
      <c r="F1868" s="125"/>
      <c r="G1868" s="176"/>
      <c r="H1868" s="125" t="str">
        <f t="shared" si="58"/>
        <v/>
      </c>
      <c r="I1868" s="176">
        <f t="shared" si="59"/>
        <v>0</v>
      </c>
    </row>
    <row r="1869" spans="2:9">
      <c r="B1869" s="131"/>
      <c r="C1869" s="125"/>
      <c r="D1869" s="125"/>
      <c r="E1869" s="125"/>
      <c r="F1869" s="125"/>
      <c r="G1869" s="176"/>
      <c r="H1869" s="125" t="str">
        <f t="shared" si="58"/>
        <v/>
      </c>
      <c r="I1869" s="176">
        <f t="shared" si="59"/>
        <v>0</v>
      </c>
    </row>
    <row r="1870" spans="2:9">
      <c r="B1870" s="131"/>
      <c r="C1870" s="125"/>
      <c r="D1870" s="125"/>
      <c r="E1870" s="125"/>
      <c r="F1870" s="125"/>
      <c r="G1870" s="176"/>
      <c r="H1870" s="125" t="str">
        <f t="shared" si="58"/>
        <v/>
      </c>
      <c r="I1870" s="176">
        <f t="shared" si="59"/>
        <v>0</v>
      </c>
    </row>
    <row r="1871" spans="2:9">
      <c r="B1871" s="131"/>
      <c r="C1871" s="125"/>
      <c r="D1871" s="125"/>
      <c r="E1871" s="125"/>
      <c r="F1871" s="125"/>
      <c r="G1871" s="176"/>
      <c r="H1871" s="125" t="str">
        <f t="shared" si="58"/>
        <v/>
      </c>
      <c r="I1871" s="176">
        <f t="shared" si="59"/>
        <v>0</v>
      </c>
    </row>
    <row r="1872" spans="2:9">
      <c r="B1872" s="131"/>
      <c r="C1872" s="125"/>
      <c r="D1872" s="125"/>
      <c r="E1872" s="125"/>
      <c r="F1872" s="125"/>
      <c r="G1872" s="176"/>
      <c r="H1872" s="125" t="str">
        <f t="shared" si="58"/>
        <v/>
      </c>
      <c r="I1872" s="176">
        <f t="shared" si="59"/>
        <v>0</v>
      </c>
    </row>
    <row r="1873" spans="2:9">
      <c r="B1873" s="131"/>
      <c r="C1873" s="125"/>
      <c r="D1873" s="125"/>
      <c r="E1873" s="125"/>
      <c r="F1873" s="125"/>
      <c r="G1873" s="176"/>
      <c r="H1873" s="125" t="str">
        <f t="shared" si="58"/>
        <v/>
      </c>
      <c r="I1873" s="176">
        <f t="shared" si="59"/>
        <v>0</v>
      </c>
    </row>
    <row r="1874" spans="2:9">
      <c r="B1874" s="131"/>
      <c r="C1874" s="125"/>
      <c r="D1874" s="125"/>
      <c r="E1874" s="125"/>
      <c r="F1874" s="125"/>
      <c r="G1874" s="176"/>
      <c r="H1874" s="125" t="str">
        <f t="shared" si="58"/>
        <v/>
      </c>
      <c r="I1874" s="176">
        <f t="shared" si="59"/>
        <v>0</v>
      </c>
    </row>
    <row r="1875" spans="2:9">
      <c r="B1875" s="131"/>
      <c r="C1875" s="125"/>
      <c r="D1875" s="125"/>
      <c r="E1875" s="125"/>
      <c r="F1875" s="125"/>
      <c r="G1875" s="176"/>
      <c r="H1875" s="125" t="str">
        <f t="shared" si="58"/>
        <v/>
      </c>
      <c r="I1875" s="176">
        <f t="shared" si="59"/>
        <v>0</v>
      </c>
    </row>
    <row r="1876" spans="2:9">
      <c r="B1876" s="131"/>
      <c r="C1876" s="125"/>
      <c r="D1876" s="125"/>
      <c r="E1876" s="125"/>
      <c r="F1876" s="125"/>
      <c r="G1876" s="176"/>
      <c r="H1876" s="125" t="str">
        <f t="shared" si="58"/>
        <v/>
      </c>
      <c r="I1876" s="176">
        <f t="shared" si="59"/>
        <v>0</v>
      </c>
    </row>
    <row r="1877" spans="2:9">
      <c r="B1877" s="131"/>
      <c r="C1877" s="125"/>
      <c r="D1877" s="125"/>
      <c r="E1877" s="125"/>
      <c r="F1877" s="125"/>
      <c r="G1877" s="176"/>
      <c r="H1877" s="125" t="str">
        <f t="shared" si="58"/>
        <v/>
      </c>
      <c r="I1877" s="176">
        <f t="shared" si="59"/>
        <v>0</v>
      </c>
    </row>
    <row r="1878" spans="2:9">
      <c r="B1878" s="131"/>
      <c r="C1878" s="125"/>
      <c r="D1878" s="125"/>
      <c r="E1878" s="125"/>
      <c r="F1878" s="125"/>
      <c r="G1878" s="176"/>
      <c r="H1878" s="125" t="str">
        <f t="shared" si="58"/>
        <v/>
      </c>
      <c r="I1878" s="176">
        <f t="shared" si="59"/>
        <v>0</v>
      </c>
    </row>
    <row r="1879" spans="2:9">
      <c r="B1879" s="131"/>
      <c r="C1879" s="125"/>
      <c r="D1879" s="125"/>
      <c r="E1879" s="125"/>
      <c r="F1879" s="125"/>
      <c r="G1879" s="176"/>
      <c r="H1879" s="125" t="str">
        <f t="shared" si="58"/>
        <v/>
      </c>
      <c r="I1879" s="176">
        <f t="shared" si="59"/>
        <v>0</v>
      </c>
    </row>
    <row r="1880" spans="2:9">
      <c r="B1880" s="131"/>
      <c r="C1880" s="125"/>
      <c r="D1880" s="125"/>
      <c r="E1880" s="125"/>
      <c r="F1880" s="125"/>
      <c r="G1880" s="176"/>
      <c r="H1880" s="125" t="str">
        <f t="shared" si="58"/>
        <v/>
      </c>
      <c r="I1880" s="176">
        <f t="shared" si="59"/>
        <v>0</v>
      </c>
    </row>
    <row r="1881" spans="2:9">
      <c r="B1881" s="131"/>
      <c r="C1881" s="125"/>
      <c r="D1881" s="125"/>
      <c r="E1881" s="125"/>
      <c r="F1881" s="125"/>
      <c r="G1881" s="176"/>
      <c r="H1881" s="125" t="str">
        <f t="shared" si="58"/>
        <v/>
      </c>
      <c r="I1881" s="176">
        <f t="shared" si="59"/>
        <v>0</v>
      </c>
    </row>
    <row r="1882" spans="2:9">
      <c r="B1882" s="131"/>
      <c r="C1882" s="125"/>
      <c r="D1882" s="125"/>
      <c r="E1882" s="125"/>
      <c r="F1882" s="125"/>
      <c r="G1882" s="176"/>
      <c r="H1882" s="125" t="str">
        <f t="shared" si="58"/>
        <v/>
      </c>
      <c r="I1882" s="176">
        <f t="shared" si="59"/>
        <v>0</v>
      </c>
    </row>
    <row r="1883" spans="2:9">
      <c r="B1883" s="131"/>
      <c r="C1883" s="125"/>
      <c r="D1883" s="125"/>
      <c r="E1883" s="125"/>
      <c r="F1883" s="125"/>
      <c r="G1883" s="176"/>
      <c r="H1883" s="125" t="str">
        <f t="shared" si="58"/>
        <v/>
      </c>
      <c r="I1883" s="176">
        <f t="shared" si="59"/>
        <v>0</v>
      </c>
    </row>
    <row r="1884" spans="2:9">
      <c r="B1884" s="131"/>
      <c r="C1884" s="125"/>
      <c r="D1884" s="125"/>
      <c r="E1884" s="125"/>
      <c r="F1884" s="125"/>
      <c r="G1884" s="176"/>
      <c r="H1884" s="125" t="str">
        <f t="shared" si="58"/>
        <v/>
      </c>
      <c r="I1884" s="176">
        <f t="shared" si="59"/>
        <v>0</v>
      </c>
    </row>
    <row r="1885" spans="2:9">
      <c r="B1885" s="131"/>
      <c r="C1885" s="125"/>
      <c r="D1885" s="125"/>
      <c r="E1885" s="125"/>
      <c r="F1885" s="125"/>
      <c r="G1885" s="176"/>
      <c r="H1885" s="125" t="str">
        <f t="shared" si="58"/>
        <v/>
      </c>
      <c r="I1885" s="176">
        <f t="shared" si="59"/>
        <v>0</v>
      </c>
    </row>
    <row r="1886" spans="2:9">
      <c r="B1886" s="131"/>
      <c r="C1886" s="125"/>
      <c r="D1886" s="125"/>
      <c r="E1886" s="125"/>
      <c r="F1886" s="125"/>
      <c r="G1886" s="176"/>
      <c r="H1886" s="125" t="str">
        <f t="shared" si="58"/>
        <v/>
      </c>
      <c r="I1886" s="176">
        <f t="shared" si="59"/>
        <v>0</v>
      </c>
    </row>
    <row r="1887" spans="2:9">
      <c r="B1887" s="131"/>
      <c r="C1887" s="125"/>
      <c r="D1887" s="125"/>
      <c r="E1887" s="125"/>
      <c r="F1887" s="125"/>
      <c r="G1887" s="176"/>
      <c r="H1887" s="125" t="str">
        <f t="shared" si="58"/>
        <v/>
      </c>
      <c r="I1887" s="176">
        <f t="shared" si="59"/>
        <v>0</v>
      </c>
    </row>
    <row r="1888" spans="2:9">
      <c r="B1888" s="131"/>
      <c r="C1888" s="125"/>
      <c r="D1888" s="125"/>
      <c r="E1888" s="125"/>
      <c r="F1888" s="125"/>
      <c r="G1888" s="176"/>
      <c r="H1888" s="125" t="str">
        <f t="shared" si="58"/>
        <v/>
      </c>
      <c r="I1888" s="176">
        <f t="shared" si="59"/>
        <v>0</v>
      </c>
    </row>
    <row r="1889" spans="2:9">
      <c r="B1889" s="131"/>
      <c r="C1889" s="125"/>
      <c r="D1889" s="125"/>
      <c r="E1889" s="125"/>
      <c r="F1889" s="125"/>
      <c r="G1889" s="176"/>
      <c r="H1889" s="125" t="str">
        <f t="shared" si="58"/>
        <v/>
      </c>
      <c r="I1889" s="176">
        <f t="shared" si="59"/>
        <v>0</v>
      </c>
    </row>
    <row r="1890" spans="2:9">
      <c r="B1890" s="131"/>
      <c r="C1890" s="125"/>
      <c r="D1890" s="125"/>
      <c r="E1890" s="125"/>
      <c r="F1890" s="125"/>
      <c r="G1890" s="176"/>
      <c r="H1890" s="125" t="str">
        <f t="shared" si="58"/>
        <v/>
      </c>
      <c r="I1890" s="176">
        <f t="shared" si="59"/>
        <v>0</v>
      </c>
    </row>
    <row r="1891" spans="2:9">
      <c r="B1891" s="131"/>
      <c r="C1891" s="125"/>
      <c r="D1891" s="125"/>
      <c r="E1891" s="125"/>
      <c r="F1891" s="125"/>
      <c r="G1891" s="176"/>
      <c r="H1891" s="125" t="str">
        <f t="shared" si="58"/>
        <v/>
      </c>
      <c r="I1891" s="176">
        <f t="shared" si="59"/>
        <v>0</v>
      </c>
    </row>
    <row r="1892" spans="2:9">
      <c r="B1892" s="131"/>
      <c r="C1892" s="125"/>
      <c r="D1892" s="125"/>
      <c r="E1892" s="125"/>
      <c r="F1892" s="125"/>
      <c r="G1892" s="176"/>
      <c r="H1892" s="125" t="str">
        <f t="shared" si="58"/>
        <v/>
      </c>
      <c r="I1892" s="176">
        <f t="shared" si="59"/>
        <v>0</v>
      </c>
    </row>
    <row r="1893" spans="2:9">
      <c r="B1893" s="131"/>
      <c r="C1893" s="125"/>
      <c r="D1893" s="125"/>
      <c r="E1893" s="125"/>
      <c r="F1893" s="125"/>
      <c r="G1893" s="176"/>
      <c r="H1893" s="125" t="str">
        <f t="shared" si="58"/>
        <v/>
      </c>
      <c r="I1893" s="176">
        <f t="shared" si="59"/>
        <v>0</v>
      </c>
    </row>
    <row r="1894" spans="2:9">
      <c r="B1894" s="131"/>
      <c r="C1894" s="125"/>
      <c r="D1894" s="125"/>
      <c r="E1894" s="125"/>
      <c r="F1894" s="125"/>
      <c r="G1894" s="176"/>
      <c r="H1894" s="125" t="str">
        <f t="shared" si="58"/>
        <v/>
      </c>
      <c r="I1894" s="176">
        <f t="shared" si="59"/>
        <v>0</v>
      </c>
    </row>
    <row r="1895" spans="2:9">
      <c r="B1895" s="131"/>
      <c r="C1895" s="125"/>
      <c r="D1895" s="125"/>
      <c r="E1895" s="125"/>
      <c r="F1895" s="125"/>
      <c r="G1895" s="176"/>
      <c r="H1895" s="125" t="str">
        <f t="shared" si="58"/>
        <v/>
      </c>
      <c r="I1895" s="176">
        <f t="shared" si="59"/>
        <v>0</v>
      </c>
    </row>
    <row r="1896" spans="2:9">
      <c r="B1896" s="131"/>
      <c r="C1896" s="125"/>
      <c r="D1896" s="125"/>
      <c r="E1896" s="125"/>
      <c r="F1896" s="125"/>
      <c r="G1896" s="176"/>
      <c r="H1896" s="125" t="str">
        <f t="shared" si="58"/>
        <v/>
      </c>
      <c r="I1896" s="176">
        <f t="shared" si="59"/>
        <v>0</v>
      </c>
    </row>
    <row r="1897" spans="2:9">
      <c r="B1897" s="131"/>
      <c r="C1897" s="125"/>
      <c r="D1897" s="125"/>
      <c r="E1897" s="125"/>
      <c r="F1897" s="125"/>
      <c r="G1897" s="176"/>
      <c r="H1897" s="125" t="str">
        <f t="shared" si="58"/>
        <v/>
      </c>
      <c r="I1897" s="176">
        <f t="shared" si="59"/>
        <v>0</v>
      </c>
    </row>
    <row r="1898" spans="2:9">
      <c r="B1898" s="131"/>
      <c r="C1898" s="125"/>
      <c r="D1898" s="125"/>
      <c r="E1898" s="125"/>
      <c r="F1898" s="125"/>
      <c r="G1898" s="176"/>
      <c r="H1898" s="125" t="str">
        <f t="shared" si="58"/>
        <v/>
      </c>
      <c r="I1898" s="176">
        <f t="shared" si="59"/>
        <v>0</v>
      </c>
    </row>
    <row r="1899" spans="2:9">
      <c r="B1899" s="131"/>
      <c r="C1899" s="125"/>
      <c r="D1899" s="125"/>
      <c r="E1899" s="125"/>
      <c r="F1899" s="125"/>
      <c r="G1899" s="176"/>
      <c r="H1899" s="125" t="str">
        <f t="shared" si="58"/>
        <v/>
      </c>
      <c r="I1899" s="176">
        <f t="shared" si="59"/>
        <v>0</v>
      </c>
    </row>
    <row r="1900" spans="2:9">
      <c r="B1900" s="131"/>
      <c r="C1900" s="125"/>
      <c r="D1900" s="125"/>
      <c r="E1900" s="125"/>
      <c r="F1900" s="125"/>
      <c r="G1900" s="176"/>
      <c r="H1900" s="125" t="str">
        <f t="shared" si="58"/>
        <v/>
      </c>
      <c r="I1900" s="176">
        <f t="shared" si="59"/>
        <v>0</v>
      </c>
    </row>
    <row r="1901" spans="2:9">
      <c r="B1901" s="131"/>
      <c r="C1901" s="125"/>
      <c r="D1901" s="125"/>
      <c r="E1901" s="125"/>
      <c r="F1901" s="125"/>
      <c r="G1901" s="176"/>
      <c r="H1901" s="125" t="str">
        <f t="shared" si="58"/>
        <v/>
      </c>
      <c r="I1901" s="176">
        <f t="shared" si="59"/>
        <v>0</v>
      </c>
    </row>
    <row r="1902" spans="2:9">
      <c r="B1902" s="131"/>
      <c r="C1902" s="125"/>
      <c r="D1902" s="125"/>
      <c r="E1902" s="125"/>
      <c r="F1902" s="125"/>
      <c r="G1902" s="176"/>
      <c r="H1902" s="125" t="str">
        <f t="shared" si="58"/>
        <v/>
      </c>
      <c r="I1902" s="176">
        <f t="shared" si="59"/>
        <v>0</v>
      </c>
    </row>
    <row r="1903" spans="2:9">
      <c r="B1903" s="131"/>
      <c r="C1903" s="125"/>
      <c r="D1903" s="125"/>
      <c r="E1903" s="125"/>
      <c r="F1903" s="125"/>
      <c r="G1903" s="176"/>
      <c r="H1903" s="125" t="str">
        <f t="shared" si="58"/>
        <v/>
      </c>
      <c r="I1903" s="176">
        <f t="shared" si="59"/>
        <v>0</v>
      </c>
    </row>
    <row r="1904" spans="2:9">
      <c r="B1904" s="131"/>
      <c r="C1904" s="125"/>
      <c r="D1904" s="125"/>
      <c r="E1904" s="125"/>
      <c r="F1904" s="125"/>
      <c r="G1904" s="176"/>
      <c r="H1904" s="125" t="str">
        <f t="shared" si="58"/>
        <v/>
      </c>
      <c r="I1904" s="176">
        <f t="shared" si="59"/>
        <v>0</v>
      </c>
    </row>
    <row r="1905" spans="2:9">
      <c r="B1905" s="131"/>
      <c r="C1905" s="125"/>
      <c r="D1905" s="125"/>
      <c r="E1905" s="125"/>
      <c r="F1905" s="125"/>
      <c r="G1905" s="176"/>
      <c r="H1905" s="125" t="str">
        <f t="shared" si="58"/>
        <v/>
      </c>
      <c r="I1905" s="176">
        <f t="shared" si="59"/>
        <v>0</v>
      </c>
    </row>
    <row r="1906" spans="2:9">
      <c r="B1906" s="131"/>
      <c r="C1906" s="125"/>
      <c r="D1906" s="125"/>
      <c r="E1906" s="125"/>
      <c r="F1906" s="125"/>
      <c r="G1906" s="176"/>
      <c r="H1906" s="125" t="str">
        <f t="shared" si="58"/>
        <v/>
      </c>
      <c r="I1906" s="176">
        <f t="shared" si="59"/>
        <v>0</v>
      </c>
    </row>
    <row r="1907" spans="2:9">
      <c r="B1907" s="131"/>
      <c r="C1907" s="125"/>
      <c r="D1907" s="125"/>
      <c r="E1907" s="125"/>
      <c r="F1907" s="125"/>
      <c r="G1907" s="176"/>
      <c r="H1907" s="125" t="str">
        <f t="shared" si="58"/>
        <v/>
      </c>
      <c r="I1907" s="176">
        <f t="shared" si="59"/>
        <v>0</v>
      </c>
    </row>
    <row r="1908" spans="2:9">
      <c r="B1908" s="131"/>
      <c r="C1908" s="125"/>
      <c r="D1908" s="125"/>
      <c r="E1908" s="125"/>
      <c r="F1908" s="125"/>
      <c r="G1908" s="176"/>
      <c r="H1908" s="125" t="str">
        <f t="shared" si="58"/>
        <v/>
      </c>
      <c r="I1908" s="176">
        <f t="shared" si="59"/>
        <v>0</v>
      </c>
    </row>
    <row r="1909" spans="2:9">
      <c r="B1909" s="131"/>
      <c r="C1909" s="125"/>
      <c r="D1909" s="125"/>
      <c r="E1909" s="125"/>
      <c r="F1909" s="125"/>
      <c r="G1909" s="176"/>
      <c r="H1909" s="125" t="str">
        <f t="shared" si="58"/>
        <v/>
      </c>
      <c r="I1909" s="176">
        <f t="shared" si="59"/>
        <v>0</v>
      </c>
    </row>
    <row r="1910" spans="2:9">
      <c r="B1910" s="131"/>
      <c r="C1910" s="125"/>
      <c r="D1910" s="125"/>
      <c r="E1910" s="125"/>
      <c r="F1910" s="125"/>
      <c r="G1910" s="176"/>
      <c r="H1910" s="125" t="str">
        <f t="shared" si="58"/>
        <v/>
      </c>
      <c r="I1910" s="176">
        <f t="shared" si="59"/>
        <v>0</v>
      </c>
    </row>
    <row r="1911" spans="2:9">
      <c r="B1911" s="131"/>
      <c r="C1911" s="125"/>
      <c r="D1911" s="125"/>
      <c r="E1911" s="125"/>
      <c r="F1911" s="125"/>
      <c r="G1911" s="176"/>
      <c r="H1911" s="125" t="str">
        <f t="shared" si="58"/>
        <v/>
      </c>
      <c r="I1911" s="176">
        <f t="shared" si="59"/>
        <v>0</v>
      </c>
    </row>
    <row r="1912" spans="2:9">
      <c r="B1912" s="131"/>
      <c r="C1912" s="125"/>
      <c r="D1912" s="125"/>
      <c r="E1912" s="125"/>
      <c r="F1912" s="125"/>
      <c r="G1912" s="176"/>
      <c r="H1912" s="125" t="str">
        <f t="shared" si="58"/>
        <v/>
      </c>
      <c r="I1912" s="176">
        <f t="shared" si="59"/>
        <v>0</v>
      </c>
    </row>
    <row r="1913" spans="2:9">
      <c r="B1913" s="131"/>
      <c r="C1913" s="125"/>
      <c r="D1913" s="125"/>
      <c r="E1913" s="125"/>
      <c r="F1913" s="125"/>
      <c r="G1913" s="176"/>
      <c r="H1913" s="125" t="str">
        <f t="shared" si="58"/>
        <v/>
      </c>
      <c r="I1913" s="176">
        <f t="shared" si="59"/>
        <v>0</v>
      </c>
    </row>
    <row r="1914" spans="2:9">
      <c r="B1914" s="131"/>
      <c r="C1914" s="125"/>
      <c r="D1914" s="125"/>
      <c r="E1914" s="125"/>
      <c r="F1914" s="125"/>
      <c r="G1914" s="176"/>
      <c r="H1914" s="125" t="str">
        <f t="shared" si="58"/>
        <v/>
      </c>
      <c r="I1914" s="176">
        <f t="shared" si="59"/>
        <v>0</v>
      </c>
    </row>
    <row r="1915" spans="2:9">
      <c r="B1915" s="131"/>
      <c r="C1915" s="125"/>
      <c r="D1915" s="125"/>
      <c r="E1915" s="125"/>
      <c r="F1915" s="125"/>
      <c r="G1915" s="176"/>
      <c r="H1915" s="125" t="str">
        <f t="shared" si="58"/>
        <v/>
      </c>
      <c r="I1915" s="176">
        <f t="shared" si="59"/>
        <v>0</v>
      </c>
    </row>
    <row r="1916" spans="2:9">
      <c r="B1916" s="131"/>
      <c r="C1916" s="125"/>
      <c r="D1916" s="125"/>
      <c r="E1916" s="125"/>
      <c r="F1916" s="125"/>
      <c r="G1916" s="176"/>
      <c r="H1916" s="125" t="str">
        <f t="shared" si="58"/>
        <v/>
      </c>
      <c r="I1916" s="176">
        <f t="shared" si="59"/>
        <v>0</v>
      </c>
    </row>
    <row r="1917" spans="2:9">
      <c r="B1917" s="131"/>
      <c r="C1917" s="125"/>
      <c r="D1917" s="125"/>
      <c r="E1917" s="125"/>
      <c r="F1917" s="125"/>
      <c r="G1917" s="176"/>
      <c r="H1917" s="125" t="str">
        <f t="shared" si="58"/>
        <v/>
      </c>
      <c r="I1917" s="176">
        <f t="shared" si="59"/>
        <v>0</v>
      </c>
    </row>
    <row r="1918" spans="2:9">
      <c r="B1918" s="131"/>
      <c r="C1918" s="125"/>
      <c r="D1918" s="125"/>
      <c r="E1918" s="125"/>
      <c r="F1918" s="125"/>
      <c r="G1918" s="176"/>
      <c r="H1918" s="125" t="str">
        <f t="shared" si="58"/>
        <v/>
      </c>
      <c r="I1918" s="176">
        <f t="shared" si="59"/>
        <v>0</v>
      </c>
    </row>
    <row r="1919" spans="2:9">
      <c r="B1919" s="131"/>
      <c r="C1919" s="125"/>
      <c r="D1919" s="125"/>
      <c r="E1919" s="125"/>
      <c r="F1919" s="125"/>
      <c r="G1919" s="176"/>
      <c r="H1919" s="125" t="str">
        <f t="shared" si="58"/>
        <v/>
      </c>
      <c r="I1919" s="176">
        <f t="shared" si="59"/>
        <v>0</v>
      </c>
    </row>
    <row r="1920" spans="2:9">
      <c r="B1920" s="131"/>
      <c r="C1920" s="125"/>
      <c r="D1920" s="125"/>
      <c r="E1920" s="125"/>
      <c r="F1920" s="125"/>
      <c r="G1920" s="176"/>
      <c r="H1920" s="125" t="str">
        <f t="shared" si="58"/>
        <v/>
      </c>
      <c r="I1920" s="176">
        <f t="shared" si="59"/>
        <v>0</v>
      </c>
    </row>
    <row r="1921" spans="2:9">
      <c r="B1921" s="131"/>
      <c r="C1921" s="125"/>
      <c r="D1921" s="125"/>
      <c r="E1921" s="125"/>
      <c r="F1921" s="125"/>
      <c r="G1921" s="176"/>
      <c r="H1921" s="125" t="str">
        <f t="shared" si="58"/>
        <v/>
      </c>
      <c r="I1921" s="176">
        <f t="shared" si="59"/>
        <v>0</v>
      </c>
    </row>
    <row r="1922" spans="2:9">
      <c r="B1922" s="131"/>
      <c r="C1922" s="125"/>
      <c r="D1922" s="125"/>
      <c r="E1922" s="125"/>
      <c r="F1922" s="125"/>
      <c r="G1922" s="176"/>
      <c r="H1922" s="125" t="str">
        <f t="shared" si="58"/>
        <v/>
      </c>
      <c r="I1922" s="176">
        <f t="shared" si="59"/>
        <v>0</v>
      </c>
    </row>
    <row r="1923" spans="2:9">
      <c r="B1923" s="131"/>
      <c r="C1923" s="125"/>
      <c r="D1923" s="125"/>
      <c r="E1923" s="125"/>
      <c r="F1923" s="125"/>
      <c r="G1923" s="176"/>
      <c r="H1923" s="125" t="str">
        <f t="shared" si="58"/>
        <v/>
      </c>
      <c r="I1923" s="176">
        <f t="shared" si="59"/>
        <v>0</v>
      </c>
    </row>
    <row r="1924" spans="2:9">
      <c r="B1924" s="131"/>
      <c r="C1924" s="125"/>
      <c r="D1924" s="125"/>
      <c r="E1924" s="125"/>
      <c r="F1924" s="125"/>
      <c r="G1924" s="176"/>
      <c r="H1924" s="125" t="str">
        <f t="shared" si="58"/>
        <v/>
      </c>
      <c r="I1924" s="176">
        <f t="shared" si="59"/>
        <v>0</v>
      </c>
    </row>
    <row r="1925" spans="2:9">
      <c r="B1925" s="131"/>
      <c r="C1925" s="125"/>
      <c r="D1925" s="125"/>
      <c r="E1925" s="125"/>
      <c r="F1925" s="125"/>
      <c r="G1925" s="176"/>
      <c r="H1925" s="125" t="str">
        <f t="shared" si="58"/>
        <v/>
      </c>
      <c r="I1925" s="176">
        <f t="shared" si="59"/>
        <v>0</v>
      </c>
    </row>
    <row r="1926" spans="2:9">
      <c r="B1926" s="131"/>
      <c r="C1926" s="125"/>
      <c r="D1926" s="125"/>
      <c r="E1926" s="125"/>
      <c r="F1926" s="125"/>
      <c r="G1926" s="176"/>
      <c r="H1926" s="125" t="str">
        <f t="shared" si="58"/>
        <v/>
      </c>
      <c r="I1926" s="176">
        <f t="shared" si="59"/>
        <v>0</v>
      </c>
    </row>
    <row r="1927" spans="2:9">
      <c r="B1927" s="131"/>
      <c r="C1927" s="125"/>
      <c r="D1927" s="125"/>
      <c r="E1927" s="125"/>
      <c r="F1927" s="125"/>
      <c r="G1927" s="176"/>
      <c r="H1927" s="125" t="str">
        <f t="shared" ref="H1927:H1990" si="60">IF(ISBLANK(C1927),"",IF(C1927&lt;F1927,D1927-E1927,E1927-D1927))</f>
        <v/>
      </c>
      <c r="I1927" s="176">
        <f t="shared" ref="I1927:I1990" si="61">IF(ISERR(H1927),1,0)</f>
        <v>0</v>
      </c>
    </row>
    <row r="1928" spans="2:9">
      <c r="B1928" s="131"/>
      <c r="C1928" s="125"/>
      <c r="D1928" s="125"/>
      <c r="E1928" s="125"/>
      <c r="F1928" s="125"/>
      <c r="G1928" s="176"/>
      <c r="H1928" s="125" t="str">
        <f t="shared" si="60"/>
        <v/>
      </c>
      <c r="I1928" s="176">
        <f t="shared" si="61"/>
        <v>0</v>
      </c>
    </row>
    <row r="1929" spans="2:9">
      <c r="B1929" s="131"/>
      <c r="C1929" s="125"/>
      <c r="D1929" s="125"/>
      <c r="E1929" s="125"/>
      <c r="F1929" s="125"/>
      <c r="G1929" s="176"/>
      <c r="H1929" s="125" t="str">
        <f t="shared" si="60"/>
        <v/>
      </c>
      <c r="I1929" s="176">
        <f t="shared" si="61"/>
        <v>0</v>
      </c>
    </row>
    <row r="1930" spans="2:9">
      <c r="B1930" s="131"/>
      <c r="C1930" s="125"/>
      <c r="D1930" s="125"/>
      <c r="E1930" s="125"/>
      <c r="F1930" s="125"/>
      <c r="G1930" s="176"/>
      <c r="H1930" s="125" t="str">
        <f t="shared" si="60"/>
        <v/>
      </c>
      <c r="I1930" s="176">
        <f t="shared" si="61"/>
        <v>0</v>
      </c>
    </row>
    <row r="1931" spans="2:9">
      <c r="B1931" s="131"/>
      <c r="C1931" s="125"/>
      <c r="D1931" s="125"/>
      <c r="E1931" s="125"/>
      <c r="F1931" s="125"/>
      <c r="G1931" s="176"/>
      <c r="H1931" s="125" t="str">
        <f t="shared" si="60"/>
        <v/>
      </c>
      <c r="I1931" s="176">
        <f t="shared" si="61"/>
        <v>0</v>
      </c>
    </row>
    <row r="1932" spans="2:9">
      <c r="B1932" s="131"/>
      <c r="C1932" s="125"/>
      <c r="D1932" s="125"/>
      <c r="E1932" s="125"/>
      <c r="F1932" s="125"/>
      <c r="G1932" s="176"/>
      <c r="H1932" s="125" t="str">
        <f t="shared" si="60"/>
        <v/>
      </c>
      <c r="I1932" s="176">
        <f t="shared" si="61"/>
        <v>0</v>
      </c>
    </row>
    <row r="1933" spans="2:9">
      <c r="B1933" s="131"/>
      <c r="C1933" s="125"/>
      <c r="D1933" s="125"/>
      <c r="E1933" s="125"/>
      <c r="F1933" s="125"/>
      <c r="G1933" s="176"/>
      <c r="H1933" s="125" t="str">
        <f t="shared" si="60"/>
        <v/>
      </c>
      <c r="I1933" s="176">
        <f t="shared" si="61"/>
        <v>0</v>
      </c>
    </row>
    <row r="1934" spans="2:9">
      <c r="B1934" s="131"/>
      <c r="C1934" s="125"/>
      <c r="D1934" s="125"/>
      <c r="E1934" s="125"/>
      <c r="F1934" s="125"/>
      <c r="G1934" s="176"/>
      <c r="H1934" s="125" t="str">
        <f t="shared" si="60"/>
        <v/>
      </c>
      <c r="I1934" s="176">
        <f t="shared" si="61"/>
        <v>0</v>
      </c>
    </row>
    <row r="1935" spans="2:9">
      <c r="B1935" s="131"/>
      <c r="C1935" s="125"/>
      <c r="D1935" s="125"/>
      <c r="E1935" s="125"/>
      <c r="F1935" s="125"/>
      <c r="G1935" s="176"/>
      <c r="H1935" s="125" t="str">
        <f t="shared" si="60"/>
        <v/>
      </c>
      <c r="I1935" s="176">
        <f t="shared" si="61"/>
        <v>0</v>
      </c>
    </row>
    <row r="1936" spans="2:9">
      <c r="B1936" s="131"/>
      <c r="C1936" s="125"/>
      <c r="D1936" s="125"/>
      <c r="E1936" s="125"/>
      <c r="F1936" s="125"/>
      <c r="G1936" s="176"/>
      <c r="H1936" s="125" t="str">
        <f t="shared" si="60"/>
        <v/>
      </c>
      <c r="I1936" s="176">
        <f t="shared" si="61"/>
        <v>0</v>
      </c>
    </row>
    <row r="1937" spans="2:9">
      <c r="B1937" s="131"/>
      <c r="C1937" s="125"/>
      <c r="D1937" s="125"/>
      <c r="E1937" s="125"/>
      <c r="F1937" s="125"/>
      <c r="G1937" s="176"/>
      <c r="H1937" s="125" t="str">
        <f t="shared" si="60"/>
        <v/>
      </c>
      <c r="I1937" s="176">
        <f t="shared" si="61"/>
        <v>0</v>
      </c>
    </row>
    <row r="1938" spans="2:9">
      <c r="B1938" s="131"/>
      <c r="C1938" s="125"/>
      <c r="D1938" s="125"/>
      <c r="E1938" s="125"/>
      <c r="F1938" s="125"/>
      <c r="G1938" s="176"/>
      <c r="H1938" s="125" t="str">
        <f t="shared" si="60"/>
        <v/>
      </c>
      <c r="I1938" s="176">
        <f t="shared" si="61"/>
        <v>0</v>
      </c>
    </row>
    <row r="1939" spans="2:9">
      <c r="B1939" s="131"/>
      <c r="C1939" s="125"/>
      <c r="D1939" s="125"/>
      <c r="E1939" s="125"/>
      <c r="F1939" s="125"/>
      <c r="G1939" s="176"/>
      <c r="H1939" s="125" t="str">
        <f t="shared" si="60"/>
        <v/>
      </c>
      <c r="I1939" s="176">
        <f t="shared" si="61"/>
        <v>0</v>
      </c>
    </row>
    <row r="1940" spans="2:9">
      <c r="B1940" s="131"/>
      <c r="C1940" s="125"/>
      <c r="D1940" s="125"/>
      <c r="E1940" s="125"/>
      <c r="F1940" s="125"/>
      <c r="G1940" s="176"/>
      <c r="H1940" s="125" t="str">
        <f t="shared" si="60"/>
        <v/>
      </c>
      <c r="I1940" s="176">
        <f t="shared" si="61"/>
        <v>0</v>
      </c>
    </row>
    <row r="1941" spans="2:9">
      <c r="B1941" s="131"/>
      <c r="C1941" s="125"/>
      <c r="D1941" s="125"/>
      <c r="E1941" s="125"/>
      <c r="F1941" s="125"/>
      <c r="G1941" s="176"/>
      <c r="H1941" s="125" t="str">
        <f t="shared" si="60"/>
        <v/>
      </c>
      <c r="I1941" s="176">
        <f t="shared" si="61"/>
        <v>0</v>
      </c>
    </row>
    <row r="1942" spans="2:9">
      <c r="B1942" s="131"/>
      <c r="C1942" s="125"/>
      <c r="D1942" s="125"/>
      <c r="E1942" s="125"/>
      <c r="F1942" s="125"/>
      <c r="G1942" s="176"/>
      <c r="H1942" s="125" t="str">
        <f t="shared" si="60"/>
        <v/>
      </c>
      <c r="I1942" s="176">
        <f t="shared" si="61"/>
        <v>0</v>
      </c>
    </row>
    <row r="1943" spans="2:9">
      <c r="B1943" s="131"/>
      <c r="C1943" s="125"/>
      <c r="D1943" s="125"/>
      <c r="E1943" s="125"/>
      <c r="F1943" s="125"/>
      <c r="G1943" s="176"/>
      <c r="H1943" s="125" t="str">
        <f t="shared" si="60"/>
        <v/>
      </c>
      <c r="I1943" s="176">
        <f t="shared" si="61"/>
        <v>0</v>
      </c>
    </row>
    <row r="1944" spans="2:9">
      <c r="B1944" s="131"/>
      <c r="C1944" s="125"/>
      <c r="D1944" s="125"/>
      <c r="E1944" s="125"/>
      <c r="F1944" s="125"/>
      <c r="G1944" s="176"/>
      <c r="H1944" s="125" t="str">
        <f t="shared" si="60"/>
        <v/>
      </c>
      <c r="I1944" s="176">
        <f t="shared" si="61"/>
        <v>0</v>
      </c>
    </row>
    <row r="1945" spans="2:9">
      <c r="B1945" s="131"/>
      <c r="C1945" s="125"/>
      <c r="D1945" s="125"/>
      <c r="E1945" s="125"/>
      <c r="F1945" s="125"/>
      <c r="G1945" s="176"/>
      <c r="H1945" s="125" t="str">
        <f t="shared" si="60"/>
        <v/>
      </c>
      <c r="I1945" s="176">
        <f t="shared" si="61"/>
        <v>0</v>
      </c>
    </row>
    <row r="1946" spans="2:9">
      <c r="B1946" s="131"/>
      <c r="C1946" s="125"/>
      <c r="D1946" s="125"/>
      <c r="E1946" s="125"/>
      <c r="F1946" s="125"/>
      <c r="G1946" s="176"/>
      <c r="H1946" s="125" t="str">
        <f t="shared" si="60"/>
        <v/>
      </c>
      <c r="I1946" s="176">
        <f t="shared" si="61"/>
        <v>0</v>
      </c>
    </row>
    <row r="1947" spans="2:9">
      <c r="B1947" s="131"/>
      <c r="C1947" s="125"/>
      <c r="D1947" s="125"/>
      <c r="E1947" s="125"/>
      <c r="F1947" s="125"/>
      <c r="G1947" s="176"/>
      <c r="H1947" s="125" t="str">
        <f t="shared" si="60"/>
        <v/>
      </c>
      <c r="I1947" s="176">
        <f t="shared" si="61"/>
        <v>0</v>
      </c>
    </row>
    <row r="1948" spans="2:9">
      <c r="B1948" s="131"/>
      <c r="C1948" s="125"/>
      <c r="D1948" s="125"/>
      <c r="E1948" s="125"/>
      <c r="F1948" s="125"/>
      <c r="G1948" s="176"/>
      <c r="H1948" s="125" t="str">
        <f t="shared" si="60"/>
        <v/>
      </c>
      <c r="I1948" s="176">
        <f t="shared" si="61"/>
        <v>0</v>
      </c>
    </row>
    <row r="1949" spans="2:9">
      <c r="B1949" s="131"/>
      <c r="C1949" s="125"/>
      <c r="D1949" s="125"/>
      <c r="E1949" s="125"/>
      <c r="F1949" s="125"/>
      <c r="G1949" s="176"/>
      <c r="H1949" s="125" t="str">
        <f t="shared" si="60"/>
        <v/>
      </c>
      <c r="I1949" s="176">
        <f t="shared" si="61"/>
        <v>0</v>
      </c>
    </row>
    <row r="1950" spans="2:9">
      <c r="B1950" s="131"/>
      <c r="C1950" s="125"/>
      <c r="D1950" s="125"/>
      <c r="E1950" s="125"/>
      <c r="F1950" s="125"/>
      <c r="G1950" s="176"/>
      <c r="H1950" s="125" t="str">
        <f t="shared" si="60"/>
        <v/>
      </c>
      <c r="I1950" s="176">
        <f t="shared" si="61"/>
        <v>0</v>
      </c>
    </row>
    <row r="1951" spans="2:9">
      <c r="B1951" s="131"/>
      <c r="C1951" s="125"/>
      <c r="D1951" s="125"/>
      <c r="E1951" s="125"/>
      <c r="F1951" s="125"/>
      <c r="G1951" s="176"/>
      <c r="H1951" s="125" t="str">
        <f t="shared" si="60"/>
        <v/>
      </c>
      <c r="I1951" s="176">
        <f t="shared" si="61"/>
        <v>0</v>
      </c>
    </row>
    <row r="1952" spans="2:9">
      <c r="B1952" s="131"/>
      <c r="C1952" s="125"/>
      <c r="D1952" s="125"/>
      <c r="E1952" s="125"/>
      <c r="F1952" s="125"/>
      <c r="G1952" s="176"/>
      <c r="H1952" s="125" t="str">
        <f t="shared" si="60"/>
        <v/>
      </c>
      <c r="I1952" s="176">
        <f t="shared" si="61"/>
        <v>0</v>
      </c>
    </row>
    <row r="1953" spans="2:12">
      <c r="B1953" s="131"/>
      <c r="C1953" s="125"/>
      <c r="D1953" s="125"/>
      <c r="E1953" s="125"/>
      <c r="F1953" s="125"/>
      <c r="G1953" s="176"/>
      <c r="H1953" s="125" t="str">
        <f t="shared" si="60"/>
        <v/>
      </c>
      <c r="I1953" s="176">
        <f t="shared" si="61"/>
        <v>0</v>
      </c>
    </row>
    <row r="1954" spans="2:12">
      <c r="B1954" s="131"/>
      <c r="C1954" s="125"/>
      <c r="D1954" s="125"/>
      <c r="E1954" s="125"/>
      <c r="F1954" s="125"/>
      <c r="G1954" s="176"/>
      <c r="H1954" s="125" t="str">
        <f t="shared" si="60"/>
        <v/>
      </c>
      <c r="I1954" s="176">
        <f t="shared" si="61"/>
        <v>0</v>
      </c>
    </row>
    <row r="1955" spans="2:12">
      <c r="B1955" s="131"/>
      <c r="C1955" s="125"/>
      <c r="D1955" s="125"/>
      <c r="E1955" s="125"/>
      <c r="F1955" s="125"/>
      <c r="G1955" s="176"/>
      <c r="H1955" s="125" t="str">
        <f t="shared" si="60"/>
        <v/>
      </c>
      <c r="I1955" s="176">
        <f t="shared" si="61"/>
        <v>0</v>
      </c>
      <c r="L1955" s="125"/>
    </row>
    <row r="1956" spans="2:12">
      <c r="B1956" s="131"/>
      <c r="C1956" s="125"/>
      <c r="D1956" s="125"/>
      <c r="E1956" s="125"/>
      <c r="F1956" s="125"/>
      <c r="G1956" s="176"/>
      <c r="H1956" s="125" t="str">
        <f t="shared" si="60"/>
        <v/>
      </c>
      <c r="I1956" s="176">
        <f t="shared" si="61"/>
        <v>0</v>
      </c>
    </row>
    <row r="1957" spans="2:12">
      <c r="B1957" s="131"/>
      <c r="C1957" s="125"/>
      <c r="D1957" s="125"/>
      <c r="E1957" s="125"/>
      <c r="F1957" s="125"/>
      <c r="G1957" s="176"/>
      <c r="H1957" s="125" t="str">
        <f t="shared" si="60"/>
        <v/>
      </c>
      <c r="I1957" s="176">
        <f t="shared" si="61"/>
        <v>0</v>
      </c>
    </row>
    <row r="1958" spans="2:12">
      <c r="B1958" s="131"/>
      <c r="C1958" s="125"/>
      <c r="D1958" s="125"/>
      <c r="E1958" s="125"/>
      <c r="F1958" s="125"/>
      <c r="G1958" s="176"/>
      <c r="H1958" s="125" t="str">
        <f t="shared" si="60"/>
        <v/>
      </c>
      <c r="I1958" s="176">
        <f t="shared" si="61"/>
        <v>0</v>
      </c>
    </row>
    <row r="1959" spans="2:12">
      <c r="B1959" s="131"/>
      <c r="C1959" s="125"/>
      <c r="D1959" s="125"/>
      <c r="E1959" s="125"/>
      <c r="F1959" s="125"/>
      <c r="G1959" s="176"/>
      <c r="H1959" s="125" t="str">
        <f t="shared" si="60"/>
        <v/>
      </c>
      <c r="I1959" s="176">
        <f t="shared" si="61"/>
        <v>0</v>
      </c>
    </row>
    <row r="1960" spans="2:12">
      <c r="B1960" s="131"/>
      <c r="C1960" s="125"/>
      <c r="D1960" s="125"/>
      <c r="E1960" s="125"/>
      <c r="F1960" s="125"/>
      <c r="G1960" s="176"/>
      <c r="H1960" s="125" t="str">
        <f t="shared" si="60"/>
        <v/>
      </c>
      <c r="I1960" s="176">
        <f t="shared" si="61"/>
        <v>0</v>
      </c>
    </row>
    <row r="1961" spans="2:12">
      <c r="B1961" s="131"/>
      <c r="C1961" s="125"/>
      <c r="D1961" s="125"/>
      <c r="E1961" s="125"/>
      <c r="F1961" s="125"/>
      <c r="G1961" s="176"/>
      <c r="H1961" s="125" t="str">
        <f t="shared" si="60"/>
        <v/>
      </c>
      <c r="I1961" s="176">
        <f t="shared" si="61"/>
        <v>0</v>
      </c>
    </row>
    <row r="1962" spans="2:12">
      <c r="B1962" s="131"/>
      <c r="C1962" s="125"/>
      <c r="D1962" s="125"/>
      <c r="E1962" s="125"/>
      <c r="F1962" s="125"/>
      <c r="G1962" s="176"/>
      <c r="H1962" s="125" t="str">
        <f t="shared" si="60"/>
        <v/>
      </c>
      <c r="I1962" s="176">
        <f t="shared" si="61"/>
        <v>0</v>
      </c>
    </row>
    <row r="1963" spans="2:12">
      <c r="B1963" s="131"/>
      <c r="C1963" s="125"/>
      <c r="D1963" s="125"/>
      <c r="E1963" s="125"/>
      <c r="F1963" s="125"/>
      <c r="G1963" s="176"/>
      <c r="H1963" s="125" t="str">
        <f t="shared" si="60"/>
        <v/>
      </c>
      <c r="I1963" s="176">
        <f t="shared" si="61"/>
        <v>0</v>
      </c>
    </row>
    <row r="1964" spans="2:12">
      <c r="B1964" s="131"/>
      <c r="C1964" s="125"/>
      <c r="D1964" s="125"/>
      <c r="E1964" s="125"/>
      <c r="F1964" s="125"/>
      <c r="G1964" s="176"/>
      <c r="H1964" s="125" t="str">
        <f t="shared" si="60"/>
        <v/>
      </c>
      <c r="I1964" s="176">
        <f t="shared" si="61"/>
        <v>0</v>
      </c>
    </row>
    <row r="1965" spans="2:12">
      <c r="B1965" s="131"/>
      <c r="C1965" s="125"/>
      <c r="D1965" s="125"/>
      <c r="E1965" s="125"/>
      <c r="F1965" s="125"/>
      <c r="G1965" s="176"/>
      <c r="H1965" s="125" t="str">
        <f t="shared" si="60"/>
        <v/>
      </c>
      <c r="I1965" s="176">
        <f t="shared" si="61"/>
        <v>0</v>
      </c>
    </row>
    <row r="1966" spans="2:12">
      <c r="B1966" s="131"/>
      <c r="C1966" s="125"/>
      <c r="D1966" s="125"/>
      <c r="E1966" s="125"/>
      <c r="F1966" s="125"/>
      <c r="G1966" s="176"/>
      <c r="H1966" s="125" t="str">
        <f t="shared" si="60"/>
        <v/>
      </c>
      <c r="I1966" s="176">
        <f t="shared" si="61"/>
        <v>0</v>
      </c>
    </row>
    <row r="1967" spans="2:12">
      <c r="B1967" s="131"/>
      <c r="C1967" s="125"/>
      <c r="D1967" s="125"/>
      <c r="E1967" s="125"/>
      <c r="F1967" s="125"/>
      <c r="G1967" s="176"/>
      <c r="H1967" s="125" t="str">
        <f t="shared" si="60"/>
        <v/>
      </c>
      <c r="I1967" s="176">
        <f t="shared" si="61"/>
        <v>0</v>
      </c>
    </row>
    <row r="1968" spans="2:12">
      <c r="B1968" s="131"/>
      <c r="C1968" s="125"/>
      <c r="D1968" s="125"/>
      <c r="E1968" s="125"/>
      <c r="F1968" s="125"/>
      <c r="G1968" s="176"/>
      <c r="H1968" s="125" t="str">
        <f t="shared" si="60"/>
        <v/>
      </c>
      <c r="I1968" s="176">
        <f t="shared" si="61"/>
        <v>0</v>
      </c>
    </row>
    <row r="1969" spans="2:9">
      <c r="B1969" s="131"/>
      <c r="C1969" s="125"/>
      <c r="D1969" s="125"/>
      <c r="E1969" s="125"/>
      <c r="F1969" s="125"/>
      <c r="G1969" s="176"/>
      <c r="H1969" s="125" t="str">
        <f t="shared" si="60"/>
        <v/>
      </c>
      <c r="I1969" s="176">
        <f t="shared" si="61"/>
        <v>0</v>
      </c>
    </row>
    <row r="1970" spans="2:9">
      <c r="B1970" s="131"/>
      <c r="C1970" s="125"/>
      <c r="D1970" s="125"/>
      <c r="E1970" s="125"/>
      <c r="F1970" s="125"/>
      <c r="G1970" s="176"/>
      <c r="H1970" s="125" t="str">
        <f t="shared" si="60"/>
        <v/>
      </c>
      <c r="I1970" s="176">
        <f t="shared" si="61"/>
        <v>0</v>
      </c>
    </row>
    <row r="1971" spans="2:9">
      <c r="B1971" s="131"/>
      <c r="C1971" s="125"/>
      <c r="D1971" s="125"/>
      <c r="E1971" s="125"/>
      <c r="F1971" s="125"/>
      <c r="G1971" s="176"/>
      <c r="H1971" s="125" t="str">
        <f t="shared" si="60"/>
        <v/>
      </c>
      <c r="I1971" s="176">
        <f t="shared" si="61"/>
        <v>0</v>
      </c>
    </row>
    <row r="1972" spans="2:9">
      <c r="B1972" s="131"/>
      <c r="C1972" s="125"/>
      <c r="D1972" s="125"/>
      <c r="E1972" s="125"/>
      <c r="F1972" s="125"/>
      <c r="G1972" s="176"/>
      <c r="H1972" s="125" t="str">
        <f t="shared" si="60"/>
        <v/>
      </c>
      <c r="I1972" s="176">
        <f t="shared" si="61"/>
        <v>0</v>
      </c>
    </row>
    <row r="1973" spans="2:9">
      <c r="B1973" s="131"/>
      <c r="C1973" s="125"/>
      <c r="D1973" s="125"/>
      <c r="E1973" s="125"/>
      <c r="F1973" s="125"/>
      <c r="G1973" s="176"/>
      <c r="H1973" s="125" t="str">
        <f t="shared" si="60"/>
        <v/>
      </c>
      <c r="I1973" s="176">
        <f t="shared" si="61"/>
        <v>0</v>
      </c>
    </row>
    <row r="1974" spans="2:9">
      <c r="B1974" s="131"/>
      <c r="C1974" s="125"/>
      <c r="D1974" s="125"/>
      <c r="E1974" s="125"/>
      <c r="F1974" s="125"/>
      <c r="G1974" s="176"/>
      <c r="H1974" s="125" t="str">
        <f t="shared" si="60"/>
        <v/>
      </c>
      <c r="I1974" s="176">
        <f t="shared" si="61"/>
        <v>0</v>
      </c>
    </row>
    <row r="1975" spans="2:9">
      <c r="B1975" s="131"/>
      <c r="C1975" s="125"/>
      <c r="D1975" s="125"/>
      <c r="E1975" s="125"/>
      <c r="F1975" s="125"/>
      <c r="G1975" s="176"/>
      <c r="H1975" s="125" t="str">
        <f t="shared" si="60"/>
        <v/>
      </c>
      <c r="I1975" s="176">
        <f t="shared" si="61"/>
        <v>0</v>
      </c>
    </row>
    <row r="1976" spans="2:9">
      <c r="B1976" s="131"/>
      <c r="C1976" s="125"/>
      <c r="D1976" s="125"/>
      <c r="E1976" s="125"/>
      <c r="F1976" s="125"/>
      <c r="G1976" s="176"/>
      <c r="H1976" s="125" t="str">
        <f t="shared" si="60"/>
        <v/>
      </c>
      <c r="I1976" s="176">
        <f t="shared" si="61"/>
        <v>0</v>
      </c>
    </row>
    <row r="1977" spans="2:9">
      <c r="B1977" s="131"/>
      <c r="C1977" s="125"/>
      <c r="D1977" s="125"/>
      <c r="E1977" s="125"/>
      <c r="F1977" s="125"/>
      <c r="G1977" s="176"/>
      <c r="H1977" s="125" t="str">
        <f t="shared" si="60"/>
        <v/>
      </c>
      <c r="I1977" s="176">
        <f t="shared" si="61"/>
        <v>0</v>
      </c>
    </row>
    <row r="1978" spans="2:9">
      <c r="B1978" s="131"/>
      <c r="C1978" s="125"/>
      <c r="D1978" s="125"/>
      <c r="E1978" s="125"/>
      <c r="F1978" s="125"/>
      <c r="G1978" s="176"/>
      <c r="H1978" s="125" t="str">
        <f t="shared" si="60"/>
        <v/>
      </c>
      <c r="I1978" s="176">
        <f t="shared" si="61"/>
        <v>0</v>
      </c>
    </row>
    <row r="1979" spans="2:9">
      <c r="B1979" s="131"/>
      <c r="C1979" s="125"/>
      <c r="D1979" s="125"/>
      <c r="E1979" s="125"/>
      <c r="F1979" s="125"/>
      <c r="G1979" s="176"/>
      <c r="H1979" s="125" t="str">
        <f t="shared" si="60"/>
        <v/>
      </c>
      <c r="I1979" s="176">
        <f t="shared" si="61"/>
        <v>0</v>
      </c>
    </row>
    <row r="1980" spans="2:9">
      <c r="B1980" s="131"/>
      <c r="C1980" s="125"/>
      <c r="D1980" s="125"/>
      <c r="E1980" s="125"/>
      <c r="F1980" s="125"/>
      <c r="G1980" s="176"/>
      <c r="H1980" s="125" t="str">
        <f t="shared" si="60"/>
        <v/>
      </c>
      <c r="I1980" s="176">
        <f t="shared" si="61"/>
        <v>0</v>
      </c>
    </row>
    <row r="1981" spans="2:9">
      <c r="B1981" s="131"/>
      <c r="C1981" s="125"/>
      <c r="D1981" s="125"/>
      <c r="E1981" s="125"/>
      <c r="F1981" s="125"/>
      <c r="G1981" s="176"/>
      <c r="H1981" s="125" t="str">
        <f t="shared" si="60"/>
        <v/>
      </c>
      <c r="I1981" s="176">
        <f t="shared" si="61"/>
        <v>0</v>
      </c>
    </row>
    <row r="1982" spans="2:9">
      <c r="B1982" s="131"/>
      <c r="C1982" s="125"/>
      <c r="D1982" s="125"/>
      <c r="E1982" s="125"/>
      <c r="F1982" s="125"/>
      <c r="G1982" s="176"/>
      <c r="H1982" s="125" t="str">
        <f t="shared" si="60"/>
        <v/>
      </c>
      <c r="I1982" s="176">
        <f t="shared" si="61"/>
        <v>0</v>
      </c>
    </row>
    <row r="1983" spans="2:9">
      <c r="B1983" s="131"/>
      <c r="C1983" s="125"/>
      <c r="D1983" s="125"/>
      <c r="E1983" s="125"/>
      <c r="F1983" s="125"/>
      <c r="G1983" s="176"/>
      <c r="H1983" s="125" t="str">
        <f t="shared" si="60"/>
        <v/>
      </c>
      <c r="I1983" s="176">
        <f t="shared" si="61"/>
        <v>0</v>
      </c>
    </row>
    <row r="1984" spans="2:9">
      <c r="B1984" s="131"/>
      <c r="C1984" s="125"/>
      <c r="D1984" s="125"/>
      <c r="E1984" s="125"/>
      <c r="F1984" s="125"/>
      <c r="G1984" s="176"/>
      <c r="H1984" s="125" t="str">
        <f t="shared" si="60"/>
        <v/>
      </c>
      <c r="I1984" s="176">
        <f t="shared" si="61"/>
        <v>0</v>
      </c>
    </row>
    <row r="1985" spans="2:9">
      <c r="B1985" s="131"/>
      <c r="C1985" s="125"/>
      <c r="D1985" s="125"/>
      <c r="E1985" s="125"/>
      <c r="F1985" s="125"/>
      <c r="G1985" s="176"/>
      <c r="H1985" s="125" t="str">
        <f t="shared" si="60"/>
        <v/>
      </c>
      <c r="I1985" s="176">
        <f t="shared" si="61"/>
        <v>0</v>
      </c>
    </row>
    <row r="1986" spans="2:9">
      <c r="B1986" s="131"/>
      <c r="C1986" s="125"/>
      <c r="D1986" s="125"/>
      <c r="E1986" s="125"/>
      <c r="F1986" s="125"/>
      <c r="G1986" s="176"/>
      <c r="H1986" s="125" t="str">
        <f t="shared" si="60"/>
        <v/>
      </c>
      <c r="I1986" s="176">
        <f t="shared" si="61"/>
        <v>0</v>
      </c>
    </row>
    <row r="1987" spans="2:9">
      <c r="B1987" s="131"/>
      <c r="C1987" s="125"/>
      <c r="D1987" s="125"/>
      <c r="E1987" s="125"/>
      <c r="F1987" s="125"/>
      <c r="G1987" s="176"/>
      <c r="H1987" s="125" t="str">
        <f t="shared" si="60"/>
        <v/>
      </c>
      <c r="I1987" s="176">
        <f t="shared" si="61"/>
        <v>0</v>
      </c>
    </row>
    <row r="1988" spans="2:9">
      <c r="B1988" s="131"/>
      <c r="C1988" s="125"/>
      <c r="D1988" s="125"/>
      <c r="E1988" s="125"/>
      <c r="F1988" s="125"/>
      <c r="G1988" s="176"/>
      <c r="H1988" s="125" t="str">
        <f t="shared" si="60"/>
        <v/>
      </c>
      <c r="I1988" s="176">
        <f t="shared" si="61"/>
        <v>0</v>
      </c>
    </row>
    <row r="1989" spans="2:9">
      <c r="B1989" s="131"/>
      <c r="C1989" s="125"/>
      <c r="D1989" s="125"/>
      <c r="E1989" s="125"/>
      <c r="F1989" s="125"/>
      <c r="G1989" s="176"/>
      <c r="H1989" s="125" t="str">
        <f t="shared" si="60"/>
        <v/>
      </c>
      <c r="I1989" s="176">
        <f t="shared" si="61"/>
        <v>0</v>
      </c>
    </row>
    <row r="1990" spans="2:9">
      <c r="B1990" s="131"/>
      <c r="C1990" s="125"/>
      <c r="D1990" s="125"/>
      <c r="E1990" s="125"/>
      <c r="F1990" s="125"/>
      <c r="G1990" s="176"/>
      <c r="H1990" s="125" t="str">
        <f t="shared" si="60"/>
        <v/>
      </c>
      <c r="I1990" s="176">
        <f t="shared" si="61"/>
        <v>0</v>
      </c>
    </row>
    <row r="1991" spans="2:9">
      <c r="B1991" s="131"/>
      <c r="C1991" s="125"/>
      <c r="D1991" s="125"/>
      <c r="E1991" s="125"/>
      <c r="F1991" s="125"/>
      <c r="G1991" s="176"/>
      <c r="H1991" s="125" t="str">
        <f t="shared" ref="H1991:H2054" si="62">IF(ISBLANK(C1991),"",IF(C1991&lt;F1991,D1991-E1991,E1991-D1991))</f>
        <v/>
      </c>
      <c r="I1991" s="176">
        <f t="shared" ref="I1991:I2054" si="63">IF(ISERR(H1991),1,0)</f>
        <v>0</v>
      </c>
    </row>
    <row r="1992" spans="2:9">
      <c r="B1992" s="131"/>
      <c r="C1992" s="125"/>
      <c r="D1992" s="125"/>
      <c r="E1992" s="125"/>
      <c r="F1992" s="125"/>
      <c r="G1992" s="176"/>
      <c r="H1992" s="125" t="str">
        <f t="shared" si="62"/>
        <v/>
      </c>
      <c r="I1992" s="176">
        <f t="shared" si="63"/>
        <v>0</v>
      </c>
    </row>
    <row r="1993" spans="2:9">
      <c r="B1993" s="131"/>
      <c r="C1993" s="125"/>
      <c r="D1993" s="125"/>
      <c r="E1993" s="125"/>
      <c r="F1993" s="125"/>
      <c r="G1993" s="176"/>
      <c r="H1993" s="125" t="str">
        <f t="shared" si="62"/>
        <v/>
      </c>
      <c r="I1993" s="176">
        <f t="shared" si="63"/>
        <v>0</v>
      </c>
    </row>
    <row r="1994" spans="2:9">
      <c r="B1994" s="131"/>
      <c r="C1994" s="125"/>
      <c r="D1994" s="125"/>
      <c r="E1994" s="125"/>
      <c r="F1994" s="125"/>
      <c r="G1994" s="176"/>
      <c r="H1994" s="125" t="str">
        <f t="shared" si="62"/>
        <v/>
      </c>
      <c r="I1994" s="176">
        <f t="shared" si="63"/>
        <v>0</v>
      </c>
    </row>
    <row r="1995" spans="2:9">
      <c r="B1995" s="131"/>
      <c r="C1995" s="125"/>
      <c r="D1995" s="125"/>
      <c r="E1995" s="125"/>
      <c r="F1995" s="125"/>
      <c r="G1995" s="176"/>
      <c r="H1995" s="125" t="str">
        <f t="shared" si="62"/>
        <v/>
      </c>
      <c r="I1995" s="176">
        <f t="shared" si="63"/>
        <v>0</v>
      </c>
    </row>
    <row r="1996" spans="2:9">
      <c r="B1996" s="131"/>
      <c r="C1996" s="125"/>
      <c r="D1996" s="125"/>
      <c r="E1996" s="125"/>
      <c r="F1996" s="125"/>
      <c r="G1996" s="176"/>
      <c r="H1996" s="125" t="str">
        <f t="shared" si="62"/>
        <v/>
      </c>
      <c r="I1996" s="176">
        <f t="shared" si="63"/>
        <v>0</v>
      </c>
    </row>
    <row r="1997" spans="2:9">
      <c r="B1997" s="131"/>
      <c r="C1997" s="125"/>
      <c r="D1997" s="125"/>
      <c r="E1997" s="125"/>
      <c r="F1997" s="125"/>
      <c r="G1997" s="176"/>
      <c r="H1997" s="125" t="str">
        <f t="shared" si="62"/>
        <v/>
      </c>
      <c r="I1997" s="176">
        <f t="shared" si="63"/>
        <v>0</v>
      </c>
    </row>
    <row r="1998" spans="2:9">
      <c r="B1998" s="131"/>
      <c r="C1998" s="125"/>
      <c r="D1998" s="125"/>
      <c r="E1998" s="125"/>
      <c r="F1998" s="125"/>
      <c r="G1998" s="176"/>
      <c r="H1998" s="125" t="str">
        <f t="shared" si="62"/>
        <v/>
      </c>
      <c r="I1998" s="176">
        <f t="shared" si="63"/>
        <v>0</v>
      </c>
    </row>
    <row r="1999" spans="2:9">
      <c r="B1999" s="131"/>
      <c r="C1999" s="125"/>
      <c r="D1999" s="125"/>
      <c r="E1999" s="125"/>
      <c r="F1999" s="125"/>
      <c r="G1999" s="176"/>
      <c r="H1999" s="125" t="str">
        <f t="shared" si="62"/>
        <v/>
      </c>
      <c r="I1999" s="176">
        <f t="shared" si="63"/>
        <v>0</v>
      </c>
    </row>
    <row r="2000" spans="2:9">
      <c r="B2000" s="131"/>
      <c r="C2000" s="125"/>
      <c r="D2000" s="125"/>
      <c r="E2000" s="125"/>
      <c r="F2000" s="125"/>
      <c r="G2000" s="176"/>
      <c r="H2000" s="125" t="str">
        <f t="shared" si="62"/>
        <v/>
      </c>
      <c r="I2000" s="176">
        <f t="shared" si="63"/>
        <v>0</v>
      </c>
    </row>
    <row r="2001" spans="2:9">
      <c r="B2001" s="131"/>
      <c r="C2001" s="125"/>
      <c r="D2001" s="125"/>
      <c r="E2001" s="125"/>
      <c r="F2001" s="125"/>
      <c r="G2001" s="176"/>
      <c r="H2001" s="125" t="str">
        <f t="shared" si="62"/>
        <v/>
      </c>
      <c r="I2001" s="176">
        <f t="shared" si="63"/>
        <v>0</v>
      </c>
    </row>
    <row r="2002" spans="2:9">
      <c r="B2002" s="131"/>
      <c r="C2002" s="125"/>
      <c r="D2002" s="125"/>
      <c r="E2002" s="125"/>
      <c r="F2002" s="125"/>
      <c r="G2002" s="176"/>
      <c r="H2002" s="125" t="str">
        <f t="shared" si="62"/>
        <v/>
      </c>
      <c r="I2002" s="176">
        <f t="shared" si="63"/>
        <v>0</v>
      </c>
    </row>
    <row r="2003" spans="2:9">
      <c r="B2003" s="131"/>
      <c r="C2003" s="125"/>
      <c r="D2003" s="125"/>
      <c r="E2003" s="125"/>
      <c r="F2003" s="125"/>
      <c r="G2003" s="176"/>
      <c r="H2003" s="125" t="str">
        <f t="shared" si="62"/>
        <v/>
      </c>
      <c r="I2003" s="176">
        <f t="shared" si="63"/>
        <v>0</v>
      </c>
    </row>
    <row r="2004" spans="2:9">
      <c r="B2004" s="131"/>
      <c r="C2004" s="125"/>
      <c r="D2004" s="125"/>
      <c r="E2004" s="125"/>
      <c r="F2004" s="125"/>
      <c r="G2004" s="176"/>
      <c r="H2004" s="125" t="str">
        <f t="shared" si="62"/>
        <v/>
      </c>
      <c r="I2004" s="176">
        <f t="shared" si="63"/>
        <v>0</v>
      </c>
    </row>
    <row r="2005" spans="2:9">
      <c r="B2005" s="131"/>
      <c r="C2005" s="125"/>
      <c r="D2005" s="125"/>
      <c r="E2005" s="125"/>
      <c r="F2005" s="125"/>
      <c r="G2005" s="176"/>
      <c r="H2005" s="125" t="str">
        <f t="shared" si="62"/>
        <v/>
      </c>
      <c r="I2005" s="176">
        <f t="shared" si="63"/>
        <v>0</v>
      </c>
    </row>
    <row r="2006" spans="2:9">
      <c r="B2006" s="131"/>
      <c r="C2006" s="125"/>
      <c r="D2006" s="125"/>
      <c r="E2006" s="125"/>
      <c r="F2006" s="125"/>
      <c r="G2006" s="176"/>
      <c r="H2006" s="125" t="str">
        <f t="shared" si="62"/>
        <v/>
      </c>
      <c r="I2006" s="176">
        <f t="shared" si="63"/>
        <v>0</v>
      </c>
    </row>
    <row r="2007" spans="2:9">
      <c r="B2007" s="131"/>
      <c r="C2007" s="125"/>
      <c r="D2007" s="125"/>
      <c r="E2007" s="125"/>
      <c r="F2007" s="125"/>
      <c r="G2007" s="176"/>
      <c r="H2007" s="125" t="str">
        <f t="shared" si="62"/>
        <v/>
      </c>
      <c r="I2007" s="176">
        <f t="shared" si="63"/>
        <v>0</v>
      </c>
    </row>
    <row r="2008" spans="2:9">
      <c r="B2008" s="131"/>
      <c r="C2008" s="125"/>
      <c r="D2008" s="125"/>
      <c r="E2008" s="125"/>
      <c r="F2008" s="125"/>
      <c r="G2008" s="176"/>
      <c r="H2008" s="125" t="str">
        <f t="shared" si="62"/>
        <v/>
      </c>
      <c r="I2008" s="176">
        <f t="shared" si="63"/>
        <v>0</v>
      </c>
    </row>
    <row r="2009" spans="2:9">
      <c r="B2009" s="131"/>
      <c r="C2009" s="125"/>
      <c r="D2009" s="125"/>
      <c r="E2009" s="125"/>
      <c r="F2009" s="125"/>
      <c r="G2009" s="176"/>
      <c r="H2009" s="125" t="str">
        <f t="shared" si="62"/>
        <v/>
      </c>
      <c r="I2009" s="176">
        <f t="shared" si="63"/>
        <v>0</v>
      </c>
    </row>
    <row r="2010" spans="2:9">
      <c r="B2010" s="131"/>
      <c r="C2010" s="125"/>
      <c r="D2010" s="125"/>
      <c r="E2010" s="125"/>
      <c r="F2010" s="125"/>
      <c r="G2010" s="176"/>
      <c r="H2010" s="125" t="str">
        <f t="shared" si="62"/>
        <v/>
      </c>
      <c r="I2010" s="176">
        <f t="shared" si="63"/>
        <v>0</v>
      </c>
    </row>
    <row r="2011" spans="2:9">
      <c r="B2011" s="131"/>
      <c r="C2011" s="125"/>
      <c r="D2011" s="125"/>
      <c r="E2011" s="125"/>
      <c r="F2011" s="125"/>
      <c r="G2011" s="176"/>
      <c r="H2011" s="125" t="str">
        <f t="shared" si="62"/>
        <v/>
      </c>
      <c r="I2011" s="176">
        <f t="shared" si="63"/>
        <v>0</v>
      </c>
    </row>
    <row r="2012" spans="2:9">
      <c r="B2012" s="131"/>
      <c r="C2012" s="125"/>
      <c r="D2012" s="125"/>
      <c r="E2012" s="125"/>
      <c r="F2012" s="125"/>
      <c r="G2012" s="176"/>
      <c r="H2012" s="125" t="str">
        <f t="shared" si="62"/>
        <v/>
      </c>
      <c r="I2012" s="176">
        <f t="shared" si="63"/>
        <v>0</v>
      </c>
    </row>
    <row r="2013" spans="2:9">
      <c r="B2013" s="131"/>
      <c r="C2013" s="125"/>
      <c r="D2013" s="125"/>
      <c r="E2013" s="125"/>
      <c r="F2013" s="125"/>
      <c r="G2013" s="176"/>
      <c r="H2013" s="125" t="str">
        <f t="shared" si="62"/>
        <v/>
      </c>
      <c r="I2013" s="176">
        <f t="shared" si="63"/>
        <v>0</v>
      </c>
    </row>
    <row r="2014" spans="2:9">
      <c r="B2014" s="131"/>
      <c r="C2014" s="125"/>
      <c r="D2014" s="125"/>
      <c r="E2014" s="125"/>
      <c r="F2014" s="125"/>
      <c r="G2014" s="176"/>
      <c r="H2014" s="125" t="str">
        <f t="shared" si="62"/>
        <v/>
      </c>
      <c r="I2014" s="176">
        <f t="shared" si="63"/>
        <v>0</v>
      </c>
    </row>
    <row r="2015" spans="2:9">
      <c r="B2015" s="131"/>
      <c r="C2015" s="125"/>
      <c r="D2015" s="125"/>
      <c r="E2015" s="125"/>
      <c r="F2015" s="125"/>
      <c r="G2015" s="176"/>
      <c r="H2015" s="125" t="str">
        <f t="shared" si="62"/>
        <v/>
      </c>
      <c r="I2015" s="176">
        <f t="shared" si="63"/>
        <v>0</v>
      </c>
    </row>
    <row r="2016" spans="2:9">
      <c r="B2016" s="131"/>
      <c r="C2016" s="125"/>
      <c r="D2016" s="125"/>
      <c r="E2016" s="125"/>
      <c r="F2016" s="125"/>
      <c r="G2016" s="176"/>
      <c r="H2016" s="125" t="str">
        <f t="shared" si="62"/>
        <v/>
      </c>
      <c r="I2016" s="176">
        <f t="shared" si="63"/>
        <v>0</v>
      </c>
    </row>
    <row r="2017" spans="2:9">
      <c r="B2017" s="131"/>
      <c r="C2017" s="125"/>
      <c r="D2017" s="125"/>
      <c r="E2017" s="125"/>
      <c r="F2017" s="125"/>
      <c r="G2017" s="176"/>
      <c r="H2017" s="125" t="str">
        <f t="shared" si="62"/>
        <v/>
      </c>
      <c r="I2017" s="176">
        <f t="shared" si="63"/>
        <v>0</v>
      </c>
    </row>
    <row r="2018" spans="2:9">
      <c r="B2018" s="131"/>
      <c r="C2018" s="125"/>
      <c r="D2018" s="125"/>
      <c r="E2018" s="125"/>
      <c r="F2018" s="125"/>
      <c r="G2018" s="176"/>
      <c r="H2018" s="125" t="str">
        <f t="shared" si="62"/>
        <v/>
      </c>
      <c r="I2018" s="176">
        <f t="shared" si="63"/>
        <v>0</v>
      </c>
    </row>
    <row r="2019" spans="2:9">
      <c r="B2019" s="131"/>
      <c r="C2019" s="125"/>
      <c r="D2019" s="125"/>
      <c r="E2019" s="125"/>
      <c r="F2019" s="125"/>
      <c r="G2019" s="176"/>
      <c r="H2019" s="125" t="str">
        <f t="shared" si="62"/>
        <v/>
      </c>
      <c r="I2019" s="176">
        <f t="shared" si="63"/>
        <v>0</v>
      </c>
    </row>
    <row r="2020" spans="2:9">
      <c r="B2020" s="131"/>
      <c r="C2020" s="125"/>
      <c r="D2020" s="125"/>
      <c r="E2020" s="125"/>
      <c r="F2020" s="125"/>
      <c r="G2020" s="176"/>
      <c r="H2020" s="125" t="str">
        <f t="shared" si="62"/>
        <v/>
      </c>
      <c r="I2020" s="176">
        <f t="shared" si="63"/>
        <v>0</v>
      </c>
    </row>
    <row r="2021" spans="2:9">
      <c r="B2021" s="131"/>
      <c r="C2021" s="125"/>
      <c r="D2021" s="125"/>
      <c r="E2021" s="125"/>
      <c r="F2021" s="125"/>
      <c r="G2021" s="176"/>
      <c r="H2021" s="125" t="str">
        <f t="shared" si="62"/>
        <v/>
      </c>
      <c r="I2021" s="176">
        <f t="shared" si="63"/>
        <v>0</v>
      </c>
    </row>
    <row r="2022" spans="2:9">
      <c r="B2022" s="131"/>
      <c r="C2022" s="125"/>
      <c r="D2022" s="125"/>
      <c r="E2022" s="125"/>
      <c r="F2022" s="125"/>
      <c r="G2022" s="176"/>
      <c r="H2022" s="125" t="str">
        <f t="shared" si="62"/>
        <v/>
      </c>
      <c r="I2022" s="176">
        <f t="shared" si="63"/>
        <v>0</v>
      </c>
    </row>
    <row r="2023" spans="2:9">
      <c r="B2023" s="131"/>
      <c r="C2023" s="125"/>
      <c r="D2023" s="125"/>
      <c r="E2023" s="125"/>
      <c r="F2023" s="125"/>
      <c r="G2023" s="176"/>
      <c r="H2023" s="125" t="str">
        <f t="shared" si="62"/>
        <v/>
      </c>
      <c r="I2023" s="176">
        <f t="shared" si="63"/>
        <v>0</v>
      </c>
    </row>
    <row r="2024" spans="2:9">
      <c r="B2024" s="131"/>
      <c r="C2024" s="125"/>
      <c r="D2024" s="125"/>
      <c r="E2024" s="125"/>
      <c r="F2024" s="125"/>
      <c r="G2024" s="176"/>
      <c r="H2024" s="125" t="str">
        <f t="shared" si="62"/>
        <v/>
      </c>
      <c r="I2024" s="176">
        <f t="shared" si="63"/>
        <v>0</v>
      </c>
    </row>
    <row r="2025" spans="2:9">
      <c r="B2025" s="131"/>
      <c r="C2025" s="125"/>
      <c r="D2025" s="125"/>
      <c r="E2025" s="125"/>
      <c r="F2025" s="125"/>
      <c r="G2025" s="176"/>
      <c r="H2025" s="125" t="str">
        <f t="shared" si="62"/>
        <v/>
      </c>
      <c r="I2025" s="176">
        <f t="shared" si="63"/>
        <v>0</v>
      </c>
    </row>
    <row r="2026" spans="2:9">
      <c r="B2026" s="131"/>
      <c r="C2026" s="125"/>
      <c r="D2026" s="125"/>
      <c r="E2026" s="125"/>
      <c r="F2026" s="125"/>
      <c r="G2026" s="176"/>
      <c r="H2026" s="125" t="str">
        <f t="shared" si="62"/>
        <v/>
      </c>
      <c r="I2026" s="176">
        <f t="shared" si="63"/>
        <v>0</v>
      </c>
    </row>
    <row r="2027" spans="2:9">
      <c r="B2027" s="131"/>
      <c r="C2027" s="125"/>
      <c r="D2027" s="125"/>
      <c r="E2027" s="125"/>
      <c r="F2027" s="125"/>
      <c r="G2027" s="176"/>
      <c r="H2027" s="125" t="str">
        <f t="shared" si="62"/>
        <v/>
      </c>
      <c r="I2027" s="176">
        <f t="shared" si="63"/>
        <v>0</v>
      </c>
    </row>
    <row r="2028" spans="2:9">
      <c r="B2028" s="131"/>
      <c r="C2028" s="125"/>
      <c r="D2028" s="125"/>
      <c r="E2028" s="125"/>
      <c r="F2028" s="125"/>
      <c r="G2028" s="176"/>
      <c r="H2028" s="125" t="str">
        <f t="shared" si="62"/>
        <v/>
      </c>
      <c r="I2028" s="176">
        <f t="shared" si="63"/>
        <v>0</v>
      </c>
    </row>
    <row r="2029" spans="2:9">
      <c r="B2029" s="131"/>
      <c r="C2029" s="125"/>
      <c r="D2029" s="125"/>
      <c r="E2029" s="125"/>
      <c r="F2029" s="125"/>
      <c r="G2029" s="176"/>
      <c r="H2029" s="125" t="str">
        <f t="shared" si="62"/>
        <v/>
      </c>
      <c r="I2029" s="176">
        <f t="shared" si="63"/>
        <v>0</v>
      </c>
    </row>
    <row r="2030" spans="2:9">
      <c r="B2030" s="131"/>
      <c r="C2030" s="125"/>
      <c r="D2030" s="125"/>
      <c r="E2030" s="125"/>
      <c r="F2030" s="125"/>
      <c r="G2030" s="176"/>
      <c r="H2030" s="125" t="str">
        <f t="shared" si="62"/>
        <v/>
      </c>
      <c r="I2030" s="176">
        <f t="shared" si="63"/>
        <v>0</v>
      </c>
    </row>
    <row r="2031" spans="2:9">
      <c r="B2031" s="131"/>
      <c r="C2031" s="125"/>
      <c r="D2031" s="125"/>
      <c r="E2031" s="125"/>
      <c r="F2031" s="125"/>
      <c r="G2031" s="176"/>
      <c r="H2031" s="125" t="str">
        <f t="shared" si="62"/>
        <v/>
      </c>
      <c r="I2031" s="176">
        <f t="shared" si="63"/>
        <v>0</v>
      </c>
    </row>
    <row r="2032" spans="2:9">
      <c r="B2032" s="131"/>
      <c r="C2032" s="125"/>
      <c r="D2032" s="125"/>
      <c r="E2032" s="125"/>
      <c r="F2032" s="125"/>
      <c r="G2032" s="176"/>
      <c r="H2032" s="125" t="str">
        <f t="shared" si="62"/>
        <v/>
      </c>
      <c r="I2032" s="176">
        <f t="shared" si="63"/>
        <v>0</v>
      </c>
    </row>
    <row r="2033" spans="2:9">
      <c r="B2033" s="131"/>
      <c r="C2033" s="125"/>
      <c r="D2033" s="125"/>
      <c r="E2033" s="125"/>
      <c r="F2033" s="125"/>
      <c r="G2033" s="176"/>
      <c r="H2033" s="125" t="str">
        <f t="shared" si="62"/>
        <v/>
      </c>
      <c r="I2033" s="176">
        <f t="shared" si="63"/>
        <v>0</v>
      </c>
    </row>
    <row r="2034" spans="2:9">
      <c r="B2034" s="131"/>
      <c r="C2034" s="125"/>
      <c r="D2034" s="125"/>
      <c r="E2034" s="125"/>
      <c r="F2034" s="125"/>
      <c r="G2034" s="176"/>
      <c r="H2034" s="125" t="str">
        <f t="shared" si="62"/>
        <v/>
      </c>
      <c r="I2034" s="176">
        <f t="shared" si="63"/>
        <v>0</v>
      </c>
    </row>
    <row r="2035" spans="2:9">
      <c r="B2035" s="131"/>
      <c r="C2035" s="125"/>
      <c r="D2035" s="125"/>
      <c r="E2035" s="125"/>
      <c r="F2035" s="125"/>
      <c r="G2035" s="176"/>
      <c r="H2035" s="125" t="str">
        <f t="shared" si="62"/>
        <v/>
      </c>
      <c r="I2035" s="176">
        <f t="shared" si="63"/>
        <v>0</v>
      </c>
    </row>
    <row r="2036" spans="2:9">
      <c r="B2036" s="131"/>
      <c r="C2036" s="125"/>
      <c r="D2036" s="125"/>
      <c r="E2036" s="125"/>
      <c r="F2036" s="125"/>
      <c r="G2036" s="176"/>
      <c r="H2036" s="125" t="str">
        <f t="shared" si="62"/>
        <v/>
      </c>
      <c r="I2036" s="176">
        <f t="shared" si="63"/>
        <v>0</v>
      </c>
    </row>
    <row r="2037" spans="2:9">
      <c r="B2037" s="131"/>
      <c r="C2037" s="125"/>
      <c r="D2037" s="125"/>
      <c r="E2037" s="125"/>
      <c r="F2037" s="125"/>
      <c r="G2037" s="176"/>
      <c r="H2037" s="125" t="str">
        <f t="shared" si="62"/>
        <v/>
      </c>
      <c r="I2037" s="176">
        <f t="shared" si="63"/>
        <v>0</v>
      </c>
    </row>
    <row r="2038" spans="2:9">
      <c r="B2038" s="131"/>
      <c r="C2038" s="125"/>
      <c r="D2038" s="125"/>
      <c r="E2038" s="125"/>
      <c r="F2038" s="125"/>
      <c r="G2038" s="176"/>
      <c r="H2038" s="125" t="str">
        <f t="shared" si="62"/>
        <v/>
      </c>
      <c r="I2038" s="176">
        <f t="shared" si="63"/>
        <v>0</v>
      </c>
    </row>
    <row r="2039" spans="2:9">
      <c r="B2039" s="131"/>
      <c r="C2039" s="125"/>
      <c r="D2039" s="125"/>
      <c r="E2039" s="125"/>
      <c r="F2039" s="125"/>
      <c r="G2039" s="176"/>
      <c r="H2039" s="125" t="str">
        <f t="shared" si="62"/>
        <v/>
      </c>
      <c r="I2039" s="176">
        <f t="shared" si="63"/>
        <v>0</v>
      </c>
    </row>
    <row r="2040" spans="2:9">
      <c r="B2040" s="131"/>
      <c r="C2040" s="125"/>
      <c r="D2040" s="125"/>
      <c r="E2040" s="125"/>
      <c r="F2040" s="125"/>
      <c r="G2040" s="176"/>
      <c r="H2040" s="125" t="str">
        <f t="shared" si="62"/>
        <v/>
      </c>
      <c r="I2040" s="176">
        <f t="shared" si="63"/>
        <v>0</v>
      </c>
    </row>
    <row r="2041" spans="2:9">
      <c r="B2041" s="131"/>
      <c r="C2041" s="125"/>
      <c r="D2041" s="125"/>
      <c r="E2041" s="125"/>
      <c r="F2041" s="125"/>
      <c r="G2041" s="176"/>
      <c r="H2041" s="125" t="str">
        <f t="shared" si="62"/>
        <v/>
      </c>
      <c r="I2041" s="176">
        <f t="shared" si="63"/>
        <v>0</v>
      </c>
    </row>
    <row r="2042" spans="2:9">
      <c r="B2042" s="131"/>
      <c r="C2042" s="125"/>
      <c r="D2042" s="125"/>
      <c r="E2042" s="125"/>
      <c r="F2042" s="125"/>
      <c r="G2042" s="176"/>
      <c r="H2042" s="125" t="str">
        <f t="shared" si="62"/>
        <v/>
      </c>
      <c r="I2042" s="176">
        <f t="shared" si="63"/>
        <v>0</v>
      </c>
    </row>
    <row r="2043" spans="2:9">
      <c r="B2043" s="131"/>
      <c r="C2043" s="125"/>
      <c r="D2043" s="125"/>
      <c r="E2043" s="125"/>
      <c r="F2043" s="125"/>
      <c r="G2043" s="176"/>
      <c r="H2043" s="125" t="str">
        <f t="shared" si="62"/>
        <v/>
      </c>
      <c r="I2043" s="176">
        <f t="shared" si="63"/>
        <v>0</v>
      </c>
    </row>
    <row r="2044" spans="2:9">
      <c r="B2044" s="131"/>
      <c r="C2044" s="125"/>
      <c r="D2044" s="125"/>
      <c r="E2044" s="125"/>
      <c r="F2044" s="125"/>
      <c r="G2044" s="176"/>
      <c r="H2044" s="125" t="str">
        <f t="shared" si="62"/>
        <v/>
      </c>
      <c r="I2044" s="176">
        <f t="shared" si="63"/>
        <v>0</v>
      </c>
    </row>
    <row r="2045" spans="2:9">
      <c r="B2045" s="131"/>
      <c r="C2045" s="125"/>
      <c r="D2045" s="125"/>
      <c r="E2045" s="125"/>
      <c r="F2045" s="125"/>
      <c r="G2045" s="176"/>
      <c r="H2045" s="125" t="str">
        <f t="shared" si="62"/>
        <v/>
      </c>
      <c r="I2045" s="176">
        <f t="shared" si="63"/>
        <v>0</v>
      </c>
    </row>
    <row r="2046" spans="2:9">
      <c r="B2046" s="131"/>
      <c r="C2046" s="125"/>
      <c r="D2046" s="125"/>
      <c r="E2046" s="125"/>
      <c r="F2046" s="125"/>
      <c r="G2046" s="176"/>
      <c r="H2046" s="125" t="str">
        <f t="shared" si="62"/>
        <v/>
      </c>
      <c r="I2046" s="176">
        <f t="shared" si="63"/>
        <v>0</v>
      </c>
    </row>
    <row r="2047" spans="2:9">
      <c r="B2047" s="131"/>
      <c r="C2047" s="125"/>
      <c r="D2047" s="125"/>
      <c r="E2047" s="125"/>
      <c r="F2047" s="125"/>
      <c r="G2047" s="176"/>
      <c r="H2047" s="125" t="str">
        <f t="shared" si="62"/>
        <v/>
      </c>
      <c r="I2047" s="176">
        <f t="shared" si="63"/>
        <v>0</v>
      </c>
    </row>
    <row r="2048" spans="2:9">
      <c r="B2048" s="131"/>
      <c r="C2048" s="125"/>
      <c r="D2048" s="125"/>
      <c r="E2048" s="125"/>
      <c r="F2048" s="125"/>
      <c r="G2048" s="176"/>
      <c r="H2048" s="125" t="str">
        <f t="shared" si="62"/>
        <v/>
      </c>
      <c r="I2048" s="176">
        <f t="shared" si="63"/>
        <v>0</v>
      </c>
    </row>
    <row r="2049" spans="2:15">
      <c r="B2049" s="131"/>
      <c r="C2049" s="125"/>
      <c r="D2049" s="125"/>
      <c r="E2049" s="125"/>
      <c r="F2049" s="125"/>
      <c r="G2049" s="176"/>
      <c r="H2049" s="125" t="str">
        <f t="shared" si="62"/>
        <v/>
      </c>
      <c r="I2049" s="176">
        <f t="shared" si="63"/>
        <v>0</v>
      </c>
    </row>
    <row r="2050" spans="2:15">
      <c r="B2050" s="131"/>
      <c r="C2050" s="125"/>
      <c r="D2050" s="125"/>
      <c r="E2050" s="125"/>
      <c r="F2050" s="125"/>
      <c r="G2050" s="176"/>
      <c r="H2050" s="125" t="str">
        <f t="shared" si="62"/>
        <v/>
      </c>
      <c r="I2050" s="176">
        <f t="shared" si="63"/>
        <v>0</v>
      </c>
      <c r="M2050" s="157"/>
      <c r="N2050" s="157"/>
      <c r="O2050" s="158"/>
    </row>
    <row r="2051" spans="2:15">
      <c r="B2051" s="131"/>
      <c r="C2051" s="125"/>
      <c r="D2051" s="125"/>
      <c r="E2051" s="125"/>
      <c r="F2051" s="125"/>
      <c r="G2051" s="176"/>
      <c r="H2051" s="125" t="str">
        <f t="shared" si="62"/>
        <v/>
      </c>
      <c r="I2051" s="176">
        <f t="shared" si="63"/>
        <v>0</v>
      </c>
    </row>
    <row r="2052" spans="2:15">
      <c r="B2052" s="131"/>
      <c r="C2052" s="125"/>
      <c r="D2052" s="125"/>
      <c r="E2052" s="125"/>
      <c r="F2052" s="125"/>
      <c r="G2052" s="176"/>
      <c r="H2052" s="125" t="str">
        <f t="shared" si="62"/>
        <v/>
      </c>
      <c r="I2052" s="176">
        <f t="shared" si="63"/>
        <v>0</v>
      </c>
    </row>
    <row r="2053" spans="2:15">
      <c r="B2053" s="131"/>
      <c r="C2053" s="125"/>
      <c r="D2053" s="125"/>
      <c r="E2053" s="125"/>
      <c r="F2053" s="125"/>
      <c r="G2053" s="176"/>
      <c r="H2053" s="125" t="str">
        <f t="shared" si="62"/>
        <v/>
      </c>
      <c r="I2053" s="176">
        <f t="shared" si="63"/>
        <v>0</v>
      </c>
    </row>
    <row r="2054" spans="2:15">
      <c r="B2054" s="131"/>
      <c r="C2054" s="125"/>
      <c r="D2054" s="125"/>
      <c r="E2054" s="125"/>
      <c r="F2054" s="125"/>
      <c r="G2054" s="176"/>
      <c r="H2054" s="125" t="str">
        <f t="shared" si="62"/>
        <v/>
      </c>
      <c r="I2054" s="176">
        <f t="shared" si="63"/>
        <v>0</v>
      </c>
    </row>
    <row r="2055" spans="2:15">
      <c r="B2055" s="131"/>
      <c r="C2055" s="125"/>
      <c r="D2055" s="125"/>
      <c r="E2055" s="125"/>
      <c r="F2055" s="125"/>
      <c r="G2055" s="176"/>
      <c r="H2055" s="125" t="str">
        <f t="shared" ref="H2055:H2118" si="64">IF(ISBLANK(C2055),"",IF(C2055&lt;F2055,D2055-E2055,E2055-D2055))</f>
        <v/>
      </c>
      <c r="I2055" s="176">
        <f t="shared" ref="I2055:I2118" si="65">IF(ISERR(H2055),1,0)</f>
        <v>0</v>
      </c>
    </row>
    <row r="2056" spans="2:15">
      <c r="B2056" s="131"/>
      <c r="C2056" s="125"/>
      <c r="D2056" s="125"/>
      <c r="E2056" s="125"/>
      <c r="F2056" s="125"/>
      <c r="G2056" s="176"/>
      <c r="H2056" s="125" t="str">
        <f t="shared" si="64"/>
        <v/>
      </c>
      <c r="I2056" s="176">
        <f t="shared" si="65"/>
        <v>0</v>
      </c>
    </row>
    <row r="2057" spans="2:15">
      <c r="B2057" s="131"/>
      <c r="C2057" s="125"/>
      <c r="D2057" s="125"/>
      <c r="E2057" s="125"/>
      <c r="F2057" s="125"/>
      <c r="G2057" s="176"/>
      <c r="H2057" s="125" t="str">
        <f t="shared" si="64"/>
        <v/>
      </c>
      <c r="I2057" s="176">
        <f t="shared" si="65"/>
        <v>0</v>
      </c>
    </row>
    <row r="2058" spans="2:15">
      <c r="B2058" s="131"/>
      <c r="C2058" s="125"/>
      <c r="D2058" s="125"/>
      <c r="E2058" s="125"/>
      <c r="F2058" s="125"/>
      <c r="G2058" s="176"/>
      <c r="H2058" s="125" t="str">
        <f t="shared" si="64"/>
        <v/>
      </c>
      <c r="I2058" s="176">
        <f t="shared" si="65"/>
        <v>0</v>
      </c>
    </row>
    <row r="2059" spans="2:15">
      <c r="B2059" s="131"/>
      <c r="C2059" s="125"/>
      <c r="D2059" s="125"/>
      <c r="E2059" s="125"/>
      <c r="F2059" s="125"/>
      <c r="G2059" s="176"/>
      <c r="H2059" s="125" t="str">
        <f t="shared" si="64"/>
        <v/>
      </c>
      <c r="I2059" s="176">
        <f t="shared" si="65"/>
        <v>0</v>
      </c>
    </row>
    <row r="2060" spans="2:15">
      <c r="B2060" s="131"/>
      <c r="C2060" s="125"/>
      <c r="D2060" s="125"/>
      <c r="E2060" s="125"/>
      <c r="F2060" s="125"/>
      <c r="G2060" s="176"/>
      <c r="H2060" s="125" t="str">
        <f t="shared" si="64"/>
        <v/>
      </c>
      <c r="I2060" s="176">
        <f t="shared" si="65"/>
        <v>0</v>
      </c>
    </row>
    <row r="2061" spans="2:15">
      <c r="B2061" s="131"/>
      <c r="C2061" s="125"/>
      <c r="D2061" s="125"/>
      <c r="E2061" s="125"/>
      <c r="F2061" s="125"/>
      <c r="G2061" s="176"/>
      <c r="H2061" s="125" t="str">
        <f t="shared" si="64"/>
        <v/>
      </c>
      <c r="I2061" s="176">
        <f t="shared" si="65"/>
        <v>0</v>
      </c>
    </row>
    <row r="2062" spans="2:15">
      <c r="B2062" s="131"/>
      <c r="C2062" s="125"/>
      <c r="D2062" s="125"/>
      <c r="E2062" s="125"/>
      <c r="F2062" s="125"/>
      <c r="G2062" s="176"/>
      <c r="H2062" s="125" t="str">
        <f t="shared" si="64"/>
        <v/>
      </c>
      <c r="I2062" s="176">
        <f t="shared" si="65"/>
        <v>0</v>
      </c>
    </row>
    <row r="2063" spans="2:15">
      <c r="B2063" s="131"/>
      <c r="C2063" s="125"/>
      <c r="D2063" s="125"/>
      <c r="E2063" s="125"/>
      <c r="F2063" s="125"/>
      <c r="G2063" s="176"/>
      <c r="H2063" s="125" t="str">
        <f t="shared" si="64"/>
        <v/>
      </c>
      <c r="I2063" s="176">
        <f t="shared" si="65"/>
        <v>0</v>
      </c>
    </row>
    <row r="2064" spans="2:15">
      <c r="B2064" s="131"/>
      <c r="C2064" s="125"/>
      <c r="D2064" s="125"/>
      <c r="E2064" s="125"/>
      <c r="F2064" s="125"/>
      <c r="G2064" s="176"/>
      <c r="H2064" s="125" t="str">
        <f t="shared" si="64"/>
        <v/>
      </c>
      <c r="I2064" s="176">
        <f t="shared" si="65"/>
        <v>0</v>
      </c>
    </row>
    <row r="2065" spans="2:9">
      <c r="B2065" s="131"/>
      <c r="C2065" s="125"/>
      <c r="D2065" s="125"/>
      <c r="E2065" s="125"/>
      <c r="F2065" s="125"/>
      <c r="G2065" s="176"/>
      <c r="H2065" s="125" t="str">
        <f t="shared" si="64"/>
        <v/>
      </c>
      <c r="I2065" s="176">
        <f t="shared" si="65"/>
        <v>0</v>
      </c>
    </row>
    <row r="2066" spans="2:9">
      <c r="B2066" s="131"/>
      <c r="C2066" s="125"/>
      <c r="D2066" s="125"/>
      <c r="E2066" s="125"/>
      <c r="F2066" s="125"/>
      <c r="G2066" s="176"/>
      <c r="H2066" s="125" t="str">
        <f t="shared" si="64"/>
        <v/>
      </c>
      <c r="I2066" s="176">
        <f t="shared" si="65"/>
        <v>0</v>
      </c>
    </row>
    <row r="2067" spans="2:9">
      <c r="B2067" s="131"/>
      <c r="C2067" s="125"/>
      <c r="D2067" s="125"/>
      <c r="E2067" s="125"/>
      <c r="F2067" s="125"/>
      <c r="G2067" s="176"/>
      <c r="H2067" s="125" t="str">
        <f t="shared" si="64"/>
        <v/>
      </c>
      <c r="I2067" s="176">
        <f t="shared" si="65"/>
        <v>0</v>
      </c>
    </row>
    <row r="2068" spans="2:9">
      <c r="B2068" s="131"/>
      <c r="C2068" s="125"/>
      <c r="D2068" s="125"/>
      <c r="E2068" s="125"/>
      <c r="F2068" s="125"/>
      <c r="G2068" s="176"/>
      <c r="H2068" s="125" t="str">
        <f t="shared" si="64"/>
        <v/>
      </c>
      <c r="I2068" s="176">
        <f t="shared" si="65"/>
        <v>0</v>
      </c>
    </row>
    <row r="2069" spans="2:9">
      <c r="B2069" s="131"/>
      <c r="C2069" s="125"/>
      <c r="D2069" s="125"/>
      <c r="E2069" s="125"/>
      <c r="F2069" s="125"/>
      <c r="G2069" s="176"/>
      <c r="H2069" s="125" t="str">
        <f t="shared" si="64"/>
        <v/>
      </c>
      <c r="I2069" s="176">
        <f t="shared" si="65"/>
        <v>0</v>
      </c>
    </row>
    <row r="2070" spans="2:9">
      <c r="B2070" s="131"/>
      <c r="C2070" s="125"/>
      <c r="D2070" s="125"/>
      <c r="E2070" s="125"/>
      <c r="F2070" s="125"/>
      <c r="G2070" s="176"/>
      <c r="H2070" s="125" t="str">
        <f t="shared" si="64"/>
        <v/>
      </c>
      <c r="I2070" s="176">
        <f t="shared" si="65"/>
        <v>0</v>
      </c>
    </row>
    <row r="2071" spans="2:9">
      <c r="B2071" s="131"/>
      <c r="C2071" s="125"/>
      <c r="D2071" s="125"/>
      <c r="E2071" s="125"/>
      <c r="F2071" s="125"/>
      <c r="G2071" s="176"/>
      <c r="H2071" s="125" t="str">
        <f t="shared" si="64"/>
        <v/>
      </c>
      <c r="I2071" s="176">
        <f t="shared" si="65"/>
        <v>0</v>
      </c>
    </row>
    <row r="2072" spans="2:9">
      <c r="B2072" s="131"/>
      <c r="C2072" s="125"/>
      <c r="D2072" s="125"/>
      <c r="E2072" s="125"/>
      <c r="F2072" s="125"/>
      <c r="G2072" s="176"/>
      <c r="H2072" s="125" t="str">
        <f t="shared" si="64"/>
        <v/>
      </c>
      <c r="I2072" s="176">
        <f t="shared" si="65"/>
        <v>0</v>
      </c>
    </row>
    <row r="2073" spans="2:9">
      <c r="B2073" s="131"/>
      <c r="C2073" s="125"/>
      <c r="D2073" s="125"/>
      <c r="E2073" s="125"/>
      <c r="F2073" s="125"/>
      <c r="G2073" s="176"/>
      <c r="H2073" s="125" t="str">
        <f t="shared" si="64"/>
        <v/>
      </c>
      <c r="I2073" s="176">
        <f t="shared" si="65"/>
        <v>0</v>
      </c>
    </row>
    <row r="2074" spans="2:9">
      <c r="B2074" s="131"/>
      <c r="C2074" s="125"/>
      <c r="D2074" s="125"/>
      <c r="E2074" s="125"/>
      <c r="F2074" s="125"/>
      <c r="G2074" s="176"/>
      <c r="H2074" s="125" t="str">
        <f t="shared" si="64"/>
        <v/>
      </c>
      <c r="I2074" s="176">
        <f t="shared" si="65"/>
        <v>0</v>
      </c>
    </row>
    <row r="2075" spans="2:9">
      <c r="B2075" s="131"/>
      <c r="C2075" s="125"/>
      <c r="D2075" s="125"/>
      <c r="E2075" s="125"/>
      <c r="F2075" s="125"/>
      <c r="G2075" s="176"/>
      <c r="H2075" s="125" t="str">
        <f t="shared" si="64"/>
        <v/>
      </c>
      <c r="I2075" s="176">
        <f t="shared" si="65"/>
        <v>0</v>
      </c>
    </row>
    <row r="2076" spans="2:9">
      <c r="B2076" s="131"/>
      <c r="C2076" s="125"/>
      <c r="D2076" s="125"/>
      <c r="E2076" s="125"/>
      <c r="F2076" s="125"/>
      <c r="G2076" s="176"/>
      <c r="H2076" s="125" t="str">
        <f t="shared" si="64"/>
        <v/>
      </c>
      <c r="I2076" s="176">
        <f t="shared" si="65"/>
        <v>0</v>
      </c>
    </row>
    <row r="2077" spans="2:9">
      <c r="B2077" s="131"/>
      <c r="C2077" s="125"/>
      <c r="D2077" s="125"/>
      <c r="E2077" s="125"/>
      <c r="F2077" s="125"/>
      <c r="G2077" s="176"/>
      <c r="H2077" s="125" t="str">
        <f t="shared" si="64"/>
        <v/>
      </c>
      <c r="I2077" s="176">
        <f t="shared" si="65"/>
        <v>0</v>
      </c>
    </row>
    <row r="2078" spans="2:9">
      <c r="B2078" s="131"/>
      <c r="C2078" s="125"/>
      <c r="D2078" s="125"/>
      <c r="E2078" s="125"/>
      <c r="F2078" s="125"/>
      <c r="G2078" s="176"/>
      <c r="H2078" s="125" t="str">
        <f t="shared" si="64"/>
        <v/>
      </c>
      <c r="I2078" s="176">
        <f t="shared" si="65"/>
        <v>0</v>
      </c>
    </row>
    <row r="2079" spans="2:9">
      <c r="B2079" s="131"/>
      <c r="C2079" s="125"/>
      <c r="D2079" s="125"/>
      <c r="E2079" s="125"/>
      <c r="F2079" s="125"/>
      <c r="G2079" s="176"/>
      <c r="H2079" s="125" t="str">
        <f t="shared" si="64"/>
        <v/>
      </c>
      <c r="I2079" s="176">
        <f t="shared" si="65"/>
        <v>0</v>
      </c>
    </row>
    <row r="2080" spans="2:9">
      <c r="B2080" s="131"/>
      <c r="C2080" s="125"/>
      <c r="D2080" s="125"/>
      <c r="E2080" s="125"/>
      <c r="F2080" s="125"/>
      <c r="G2080" s="176"/>
      <c r="H2080" s="125" t="str">
        <f t="shared" si="64"/>
        <v/>
      </c>
      <c r="I2080" s="176">
        <f t="shared" si="65"/>
        <v>0</v>
      </c>
    </row>
    <row r="2081" spans="2:9">
      <c r="B2081" s="131"/>
      <c r="C2081" s="125"/>
      <c r="D2081" s="125"/>
      <c r="E2081" s="125"/>
      <c r="F2081" s="125"/>
      <c r="G2081" s="176"/>
      <c r="H2081" s="125" t="str">
        <f t="shared" si="64"/>
        <v/>
      </c>
      <c r="I2081" s="176">
        <f t="shared" si="65"/>
        <v>0</v>
      </c>
    </row>
    <row r="2082" spans="2:9">
      <c r="B2082" s="131"/>
      <c r="C2082" s="125"/>
      <c r="D2082" s="125"/>
      <c r="E2082" s="125"/>
      <c r="F2082" s="125"/>
      <c r="G2082" s="176"/>
      <c r="H2082" s="125" t="str">
        <f t="shared" si="64"/>
        <v/>
      </c>
      <c r="I2082" s="176">
        <f t="shared" si="65"/>
        <v>0</v>
      </c>
    </row>
    <row r="2083" spans="2:9">
      <c r="B2083" s="131"/>
      <c r="C2083" s="125"/>
      <c r="D2083" s="125"/>
      <c r="E2083" s="125"/>
      <c r="F2083" s="125"/>
      <c r="G2083" s="176"/>
      <c r="H2083" s="125" t="str">
        <f t="shared" si="64"/>
        <v/>
      </c>
      <c r="I2083" s="176">
        <f t="shared" si="65"/>
        <v>0</v>
      </c>
    </row>
    <row r="2084" spans="2:9">
      <c r="B2084" s="131"/>
      <c r="C2084" s="125"/>
      <c r="D2084" s="125"/>
      <c r="E2084" s="125"/>
      <c r="F2084" s="125"/>
      <c r="G2084" s="176"/>
      <c r="H2084" s="125" t="str">
        <f t="shared" si="64"/>
        <v/>
      </c>
      <c r="I2084" s="176">
        <f t="shared" si="65"/>
        <v>0</v>
      </c>
    </row>
    <row r="2085" spans="2:9">
      <c r="B2085" s="131"/>
      <c r="C2085" s="125"/>
      <c r="D2085" s="125"/>
      <c r="E2085" s="125"/>
      <c r="F2085" s="125"/>
      <c r="G2085" s="176"/>
      <c r="H2085" s="125" t="str">
        <f t="shared" si="64"/>
        <v/>
      </c>
      <c r="I2085" s="176">
        <f t="shared" si="65"/>
        <v>0</v>
      </c>
    </row>
    <row r="2086" spans="2:9">
      <c r="B2086" s="131"/>
      <c r="C2086" s="125"/>
      <c r="D2086" s="125"/>
      <c r="E2086" s="125"/>
      <c r="F2086" s="125"/>
      <c r="G2086" s="176"/>
      <c r="H2086" s="125" t="str">
        <f t="shared" si="64"/>
        <v/>
      </c>
      <c r="I2086" s="176">
        <f t="shared" si="65"/>
        <v>0</v>
      </c>
    </row>
    <row r="2087" spans="2:9">
      <c r="B2087" s="131"/>
      <c r="C2087" s="125"/>
      <c r="D2087" s="125"/>
      <c r="E2087" s="125"/>
      <c r="F2087" s="125"/>
      <c r="G2087" s="176"/>
      <c r="H2087" s="125" t="str">
        <f t="shared" si="64"/>
        <v/>
      </c>
      <c r="I2087" s="176">
        <f t="shared" si="65"/>
        <v>0</v>
      </c>
    </row>
    <row r="2088" spans="2:9">
      <c r="B2088" s="131"/>
      <c r="C2088" s="125"/>
      <c r="D2088" s="125"/>
      <c r="E2088" s="125"/>
      <c r="F2088" s="125"/>
      <c r="G2088" s="176"/>
      <c r="H2088" s="125" t="str">
        <f t="shared" si="64"/>
        <v/>
      </c>
      <c r="I2088" s="176">
        <f t="shared" si="65"/>
        <v>0</v>
      </c>
    </row>
    <row r="2089" spans="2:9">
      <c r="B2089" s="131"/>
      <c r="C2089" s="125"/>
      <c r="D2089" s="125"/>
      <c r="E2089" s="125"/>
      <c r="F2089" s="125"/>
      <c r="G2089" s="176"/>
      <c r="H2089" s="125" t="str">
        <f t="shared" si="64"/>
        <v/>
      </c>
      <c r="I2089" s="176">
        <f t="shared" si="65"/>
        <v>0</v>
      </c>
    </row>
    <row r="2090" spans="2:9">
      <c r="B2090" s="131"/>
      <c r="C2090" s="125"/>
      <c r="D2090" s="125"/>
      <c r="E2090" s="125"/>
      <c r="F2090" s="125"/>
      <c r="G2090" s="176"/>
      <c r="H2090" s="125" t="str">
        <f t="shared" si="64"/>
        <v/>
      </c>
      <c r="I2090" s="176">
        <f t="shared" si="65"/>
        <v>0</v>
      </c>
    </row>
    <row r="2091" spans="2:9">
      <c r="B2091" s="131"/>
      <c r="C2091" s="125"/>
      <c r="D2091" s="125"/>
      <c r="E2091" s="125"/>
      <c r="F2091" s="125"/>
      <c r="G2091" s="176"/>
      <c r="H2091" s="125" t="str">
        <f t="shared" si="64"/>
        <v/>
      </c>
      <c r="I2091" s="176">
        <f t="shared" si="65"/>
        <v>0</v>
      </c>
    </row>
    <row r="2092" spans="2:9">
      <c r="B2092" s="131"/>
      <c r="C2092" s="125"/>
      <c r="D2092" s="125"/>
      <c r="E2092" s="125"/>
      <c r="F2092" s="125"/>
      <c r="G2092" s="176"/>
      <c r="H2092" s="125" t="str">
        <f t="shared" si="64"/>
        <v/>
      </c>
      <c r="I2092" s="176">
        <f t="shared" si="65"/>
        <v>0</v>
      </c>
    </row>
    <row r="2093" spans="2:9">
      <c r="B2093" s="131"/>
      <c r="C2093" s="125"/>
      <c r="D2093" s="125"/>
      <c r="E2093" s="125"/>
      <c r="F2093" s="125"/>
      <c r="G2093" s="176"/>
      <c r="H2093" s="125" t="str">
        <f t="shared" si="64"/>
        <v/>
      </c>
      <c r="I2093" s="176">
        <f t="shared" si="65"/>
        <v>0</v>
      </c>
    </row>
    <row r="2094" spans="2:9">
      <c r="B2094" s="131"/>
      <c r="C2094" s="125"/>
      <c r="D2094" s="125"/>
      <c r="E2094" s="125"/>
      <c r="F2094" s="125"/>
      <c r="G2094" s="176"/>
      <c r="H2094" s="125" t="str">
        <f t="shared" si="64"/>
        <v/>
      </c>
      <c r="I2094" s="176">
        <f t="shared" si="65"/>
        <v>0</v>
      </c>
    </row>
    <row r="2095" spans="2:9">
      <c r="B2095" s="131"/>
      <c r="C2095" s="125"/>
      <c r="D2095" s="125"/>
      <c r="E2095" s="125"/>
      <c r="F2095" s="125"/>
      <c r="G2095" s="176"/>
      <c r="H2095" s="125" t="str">
        <f t="shared" si="64"/>
        <v/>
      </c>
      <c r="I2095" s="176">
        <f t="shared" si="65"/>
        <v>0</v>
      </c>
    </row>
    <row r="2096" spans="2:9">
      <c r="B2096" s="131"/>
      <c r="C2096" s="125"/>
      <c r="D2096" s="125"/>
      <c r="E2096" s="125"/>
      <c r="F2096" s="125"/>
      <c r="G2096" s="176"/>
      <c r="H2096" s="125" t="str">
        <f t="shared" si="64"/>
        <v/>
      </c>
      <c r="I2096" s="176">
        <f t="shared" si="65"/>
        <v>0</v>
      </c>
    </row>
    <row r="2097" spans="2:9">
      <c r="B2097" s="131"/>
      <c r="C2097" s="125"/>
      <c r="D2097" s="125"/>
      <c r="E2097" s="125"/>
      <c r="F2097" s="125"/>
      <c r="G2097" s="176"/>
      <c r="H2097" s="125" t="str">
        <f t="shared" si="64"/>
        <v/>
      </c>
      <c r="I2097" s="176">
        <f t="shared" si="65"/>
        <v>0</v>
      </c>
    </row>
    <row r="2098" spans="2:9">
      <c r="B2098" s="131"/>
      <c r="C2098" s="125"/>
      <c r="D2098" s="125"/>
      <c r="E2098" s="125"/>
      <c r="F2098" s="125"/>
      <c r="G2098" s="176"/>
      <c r="H2098" s="125" t="str">
        <f t="shared" si="64"/>
        <v/>
      </c>
      <c r="I2098" s="176">
        <f t="shared" si="65"/>
        <v>0</v>
      </c>
    </row>
    <row r="2099" spans="2:9">
      <c r="B2099" s="131"/>
      <c r="C2099" s="125"/>
      <c r="D2099" s="125"/>
      <c r="E2099" s="125"/>
      <c r="F2099" s="125"/>
      <c r="G2099" s="176"/>
      <c r="H2099" s="125" t="str">
        <f t="shared" si="64"/>
        <v/>
      </c>
      <c r="I2099" s="176">
        <f t="shared" si="65"/>
        <v>0</v>
      </c>
    </row>
    <row r="2100" spans="2:9">
      <c r="B2100" s="131"/>
      <c r="C2100" s="125"/>
      <c r="D2100" s="125"/>
      <c r="E2100" s="125"/>
      <c r="F2100" s="125"/>
      <c r="G2100" s="176"/>
      <c r="H2100" s="125" t="str">
        <f t="shared" si="64"/>
        <v/>
      </c>
      <c r="I2100" s="176">
        <f t="shared" si="65"/>
        <v>0</v>
      </c>
    </row>
    <row r="2101" spans="2:9">
      <c r="B2101" s="131"/>
      <c r="C2101" s="125"/>
      <c r="D2101" s="125"/>
      <c r="E2101" s="125"/>
      <c r="F2101" s="125"/>
      <c r="G2101" s="176"/>
      <c r="H2101" s="125" t="str">
        <f t="shared" si="64"/>
        <v/>
      </c>
      <c r="I2101" s="176">
        <f t="shared" si="65"/>
        <v>0</v>
      </c>
    </row>
    <row r="2102" spans="2:9">
      <c r="B2102" s="131"/>
      <c r="C2102" s="125"/>
      <c r="D2102" s="125"/>
      <c r="E2102" s="125"/>
      <c r="F2102" s="125"/>
      <c r="G2102" s="176"/>
      <c r="H2102" s="125" t="str">
        <f t="shared" si="64"/>
        <v/>
      </c>
      <c r="I2102" s="176">
        <f t="shared" si="65"/>
        <v>0</v>
      </c>
    </row>
    <row r="2103" spans="2:9">
      <c r="B2103" s="131"/>
      <c r="C2103" s="125"/>
      <c r="D2103" s="125"/>
      <c r="E2103" s="125"/>
      <c r="F2103" s="125"/>
      <c r="G2103" s="176"/>
      <c r="H2103" s="125" t="str">
        <f t="shared" si="64"/>
        <v/>
      </c>
      <c r="I2103" s="176">
        <f t="shared" si="65"/>
        <v>0</v>
      </c>
    </row>
    <row r="2104" spans="2:9">
      <c r="B2104" s="131"/>
      <c r="C2104" s="125"/>
      <c r="D2104" s="125"/>
      <c r="E2104" s="125"/>
      <c r="F2104" s="125"/>
      <c r="G2104" s="176"/>
      <c r="H2104" s="125" t="str">
        <f t="shared" si="64"/>
        <v/>
      </c>
      <c r="I2104" s="176">
        <f t="shared" si="65"/>
        <v>0</v>
      </c>
    </row>
    <row r="2105" spans="2:9">
      <c r="B2105" s="131"/>
      <c r="C2105" s="125"/>
      <c r="D2105" s="125"/>
      <c r="E2105" s="125"/>
      <c r="F2105" s="125"/>
      <c r="G2105" s="176"/>
      <c r="H2105" s="125" t="str">
        <f t="shared" si="64"/>
        <v/>
      </c>
      <c r="I2105" s="176">
        <f t="shared" si="65"/>
        <v>0</v>
      </c>
    </row>
    <row r="2106" spans="2:9">
      <c r="B2106" s="131"/>
      <c r="C2106" s="125"/>
      <c r="D2106" s="125"/>
      <c r="E2106" s="125"/>
      <c r="F2106" s="125"/>
      <c r="G2106" s="176"/>
      <c r="H2106" s="125" t="str">
        <f t="shared" si="64"/>
        <v/>
      </c>
      <c r="I2106" s="176">
        <f t="shared" si="65"/>
        <v>0</v>
      </c>
    </row>
    <row r="2107" spans="2:9">
      <c r="B2107" s="131"/>
      <c r="C2107" s="125"/>
      <c r="D2107" s="125"/>
      <c r="E2107" s="125"/>
      <c r="F2107" s="125"/>
      <c r="G2107" s="176"/>
      <c r="H2107" s="125" t="str">
        <f t="shared" si="64"/>
        <v/>
      </c>
      <c r="I2107" s="176">
        <f t="shared" si="65"/>
        <v>0</v>
      </c>
    </row>
    <row r="2108" spans="2:9">
      <c r="B2108" s="131"/>
      <c r="C2108" s="125"/>
      <c r="D2108" s="125"/>
      <c r="E2108" s="125"/>
      <c r="F2108" s="125"/>
      <c r="G2108" s="176"/>
      <c r="H2108" s="125" t="str">
        <f t="shared" si="64"/>
        <v/>
      </c>
      <c r="I2108" s="176">
        <f t="shared" si="65"/>
        <v>0</v>
      </c>
    </row>
    <row r="2109" spans="2:9">
      <c r="B2109" s="131"/>
      <c r="C2109" s="125"/>
      <c r="D2109" s="125"/>
      <c r="E2109" s="125"/>
      <c r="F2109" s="125"/>
      <c r="G2109" s="176"/>
      <c r="H2109" s="125" t="str">
        <f t="shared" si="64"/>
        <v/>
      </c>
      <c r="I2109" s="176">
        <f t="shared" si="65"/>
        <v>0</v>
      </c>
    </row>
    <row r="2110" spans="2:9">
      <c r="B2110" s="131"/>
      <c r="C2110" s="125"/>
      <c r="D2110" s="125"/>
      <c r="E2110" s="125"/>
      <c r="F2110" s="125"/>
      <c r="G2110" s="176"/>
      <c r="H2110" s="125" t="str">
        <f t="shared" si="64"/>
        <v/>
      </c>
      <c r="I2110" s="176">
        <f t="shared" si="65"/>
        <v>0</v>
      </c>
    </row>
    <row r="2111" spans="2:9">
      <c r="B2111" s="131"/>
      <c r="C2111" s="125"/>
      <c r="D2111" s="125"/>
      <c r="E2111" s="125"/>
      <c r="F2111" s="125"/>
      <c r="G2111" s="176"/>
      <c r="H2111" s="125" t="str">
        <f t="shared" si="64"/>
        <v/>
      </c>
      <c r="I2111" s="176">
        <f t="shared" si="65"/>
        <v>0</v>
      </c>
    </row>
    <row r="2112" spans="2:9">
      <c r="B2112" s="131"/>
      <c r="C2112" s="125"/>
      <c r="D2112" s="125"/>
      <c r="E2112" s="125"/>
      <c r="F2112" s="125"/>
      <c r="G2112" s="176"/>
      <c r="H2112" s="125" t="str">
        <f t="shared" si="64"/>
        <v/>
      </c>
      <c r="I2112" s="176">
        <f t="shared" si="65"/>
        <v>0</v>
      </c>
    </row>
    <row r="2113" spans="2:9">
      <c r="B2113" s="131"/>
      <c r="C2113" s="125"/>
      <c r="D2113" s="125"/>
      <c r="E2113" s="125"/>
      <c r="F2113" s="125"/>
      <c r="G2113" s="176"/>
      <c r="H2113" s="125" t="str">
        <f t="shared" si="64"/>
        <v/>
      </c>
      <c r="I2113" s="176">
        <f t="shared" si="65"/>
        <v>0</v>
      </c>
    </row>
    <row r="2114" spans="2:9">
      <c r="B2114" s="131"/>
      <c r="C2114" s="125"/>
      <c r="D2114" s="125"/>
      <c r="E2114" s="125"/>
      <c r="F2114" s="125"/>
      <c r="G2114" s="176"/>
      <c r="H2114" s="125" t="str">
        <f t="shared" si="64"/>
        <v/>
      </c>
      <c r="I2114" s="176">
        <f t="shared" si="65"/>
        <v>0</v>
      </c>
    </row>
    <row r="2115" spans="2:9">
      <c r="B2115" s="131"/>
      <c r="C2115" s="125"/>
      <c r="D2115" s="125"/>
      <c r="E2115" s="125"/>
      <c r="F2115" s="125"/>
      <c r="G2115" s="176"/>
      <c r="H2115" s="125" t="str">
        <f t="shared" si="64"/>
        <v/>
      </c>
      <c r="I2115" s="176">
        <f t="shared" si="65"/>
        <v>0</v>
      </c>
    </row>
    <row r="2116" spans="2:9">
      <c r="B2116" s="131"/>
      <c r="C2116" s="125"/>
      <c r="D2116" s="125"/>
      <c r="E2116" s="125"/>
      <c r="F2116" s="125"/>
      <c r="G2116" s="176"/>
      <c r="H2116" s="125" t="str">
        <f t="shared" si="64"/>
        <v/>
      </c>
      <c r="I2116" s="176">
        <f t="shared" si="65"/>
        <v>0</v>
      </c>
    </row>
    <row r="2117" spans="2:9">
      <c r="B2117" s="131"/>
      <c r="C2117" s="125"/>
      <c r="D2117" s="125"/>
      <c r="E2117" s="125"/>
      <c r="F2117" s="125"/>
      <c r="G2117" s="176"/>
      <c r="H2117" s="125" t="str">
        <f t="shared" si="64"/>
        <v/>
      </c>
      <c r="I2117" s="176">
        <f t="shared" si="65"/>
        <v>0</v>
      </c>
    </row>
    <row r="2118" spans="2:9">
      <c r="B2118" s="131"/>
      <c r="C2118" s="125"/>
      <c r="D2118" s="125"/>
      <c r="E2118" s="125"/>
      <c r="F2118" s="125"/>
      <c r="G2118" s="176"/>
      <c r="H2118" s="125" t="str">
        <f t="shared" si="64"/>
        <v/>
      </c>
      <c r="I2118" s="176">
        <f t="shared" si="65"/>
        <v>0</v>
      </c>
    </row>
    <row r="2119" spans="2:9">
      <c r="B2119" s="131"/>
      <c r="C2119" s="125"/>
      <c r="D2119" s="125"/>
      <c r="E2119" s="125"/>
      <c r="F2119" s="125"/>
      <c r="G2119" s="176"/>
      <c r="H2119" s="125" t="str">
        <f t="shared" ref="H2119:H2182" si="66">IF(ISBLANK(C2119),"",IF(C2119&lt;F2119,D2119-E2119,E2119-D2119))</f>
        <v/>
      </c>
      <c r="I2119" s="176">
        <f t="shared" ref="I2119:I2182" si="67">IF(ISERR(H2119),1,0)</f>
        <v>0</v>
      </c>
    </row>
    <row r="2120" spans="2:9">
      <c r="B2120" s="131"/>
      <c r="C2120" s="125"/>
      <c r="D2120" s="125"/>
      <c r="E2120" s="125"/>
      <c r="F2120" s="125"/>
      <c r="G2120" s="176"/>
      <c r="H2120" s="125" t="str">
        <f t="shared" si="66"/>
        <v/>
      </c>
      <c r="I2120" s="176">
        <f t="shared" si="67"/>
        <v>0</v>
      </c>
    </row>
    <row r="2121" spans="2:9">
      <c r="B2121" s="131"/>
      <c r="C2121" s="125"/>
      <c r="D2121" s="125"/>
      <c r="E2121" s="125"/>
      <c r="F2121" s="125"/>
      <c r="G2121" s="176"/>
      <c r="H2121" s="125" t="str">
        <f t="shared" si="66"/>
        <v/>
      </c>
      <c r="I2121" s="176">
        <f t="shared" si="67"/>
        <v>0</v>
      </c>
    </row>
    <row r="2122" spans="2:9">
      <c r="B2122" s="131"/>
      <c r="C2122" s="125"/>
      <c r="D2122" s="125"/>
      <c r="E2122" s="125"/>
      <c r="F2122" s="125"/>
      <c r="G2122" s="176"/>
      <c r="H2122" s="125" t="str">
        <f t="shared" si="66"/>
        <v/>
      </c>
      <c r="I2122" s="176">
        <f t="shared" si="67"/>
        <v>0</v>
      </c>
    </row>
    <row r="2123" spans="2:9">
      <c r="B2123" s="131"/>
      <c r="C2123" s="125"/>
      <c r="D2123" s="125"/>
      <c r="E2123" s="125"/>
      <c r="F2123" s="125"/>
      <c r="G2123" s="176"/>
      <c r="H2123" s="125" t="str">
        <f t="shared" si="66"/>
        <v/>
      </c>
      <c r="I2123" s="176">
        <f t="shared" si="67"/>
        <v>0</v>
      </c>
    </row>
    <row r="2124" spans="2:9">
      <c r="B2124" s="131"/>
      <c r="C2124" s="125"/>
      <c r="D2124" s="125"/>
      <c r="E2124" s="125"/>
      <c r="F2124" s="125"/>
      <c r="G2124" s="176"/>
      <c r="H2124" s="125" t="str">
        <f t="shared" si="66"/>
        <v/>
      </c>
      <c r="I2124" s="176">
        <f t="shared" si="67"/>
        <v>0</v>
      </c>
    </row>
    <row r="2125" spans="2:9">
      <c r="B2125" s="131"/>
      <c r="C2125" s="125"/>
      <c r="D2125" s="125"/>
      <c r="E2125" s="125"/>
      <c r="F2125" s="125"/>
      <c r="G2125" s="176"/>
      <c r="H2125" s="125" t="str">
        <f t="shared" si="66"/>
        <v/>
      </c>
      <c r="I2125" s="176">
        <f t="shared" si="67"/>
        <v>0</v>
      </c>
    </row>
    <row r="2126" spans="2:9">
      <c r="B2126" s="131"/>
      <c r="C2126" s="125"/>
      <c r="D2126" s="125"/>
      <c r="E2126" s="125"/>
      <c r="F2126" s="125"/>
      <c r="G2126" s="176"/>
      <c r="H2126" s="125" t="str">
        <f t="shared" si="66"/>
        <v/>
      </c>
      <c r="I2126" s="176">
        <f t="shared" si="67"/>
        <v>0</v>
      </c>
    </row>
    <row r="2127" spans="2:9">
      <c r="B2127" s="131"/>
      <c r="C2127" s="125"/>
      <c r="D2127" s="125"/>
      <c r="E2127" s="125"/>
      <c r="F2127" s="125"/>
      <c r="G2127" s="176"/>
      <c r="H2127" s="125" t="str">
        <f t="shared" si="66"/>
        <v/>
      </c>
      <c r="I2127" s="176">
        <f t="shared" si="67"/>
        <v>0</v>
      </c>
    </row>
    <row r="2128" spans="2:9">
      <c r="B2128" s="131"/>
      <c r="C2128" s="125"/>
      <c r="D2128" s="125"/>
      <c r="E2128" s="125"/>
      <c r="F2128" s="125"/>
      <c r="G2128" s="176"/>
      <c r="H2128" s="125" t="str">
        <f t="shared" si="66"/>
        <v/>
      </c>
      <c r="I2128" s="176">
        <f t="shared" si="67"/>
        <v>0</v>
      </c>
    </row>
    <row r="2129" spans="2:9">
      <c r="B2129" s="131"/>
      <c r="C2129" s="125"/>
      <c r="D2129" s="125"/>
      <c r="E2129" s="125"/>
      <c r="F2129" s="125"/>
      <c r="G2129" s="176"/>
      <c r="H2129" s="125" t="str">
        <f t="shared" si="66"/>
        <v/>
      </c>
      <c r="I2129" s="176">
        <f t="shared" si="67"/>
        <v>0</v>
      </c>
    </row>
    <row r="2130" spans="2:9">
      <c r="B2130" s="131"/>
      <c r="C2130" s="125"/>
      <c r="D2130" s="125"/>
      <c r="E2130" s="125"/>
      <c r="F2130" s="125"/>
      <c r="G2130" s="176"/>
      <c r="H2130" s="125" t="str">
        <f t="shared" si="66"/>
        <v/>
      </c>
      <c r="I2130" s="176">
        <f t="shared" si="67"/>
        <v>0</v>
      </c>
    </row>
    <row r="2131" spans="2:9">
      <c r="B2131" s="131"/>
      <c r="C2131" s="125"/>
      <c r="D2131" s="125"/>
      <c r="E2131" s="125"/>
      <c r="F2131" s="125"/>
      <c r="G2131" s="176"/>
      <c r="H2131" s="125" t="str">
        <f t="shared" si="66"/>
        <v/>
      </c>
      <c r="I2131" s="176">
        <f t="shared" si="67"/>
        <v>0</v>
      </c>
    </row>
    <row r="2132" spans="2:9">
      <c r="B2132" s="131"/>
      <c r="C2132" s="125"/>
      <c r="D2132" s="125"/>
      <c r="E2132" s="125"/>
      <c r="F2132" s="125"/>
      <c r="G2132" s="176"/>
      <c r="H2132" s="125" t="str">
        <f t="shared" si="66"/>
        <v/>
      </c>
      <c r="I2132" s="176">
        <f t="shared" si="67"/>
        <v>0</v>
      </c>
    </row>
    <row r="2133" spans="2:9">
      <c r="B2133" s="131"/>
      <c r="C2133" s="125"/>
      <c r="D2133" s="125"/>
      <c r="E2133" s="125"/>
      <c r="F2133" s="125"/>
      <c r="G2133" s="176"/>
      <c r="H2133" s="125" t="str">
        <f t="shared" si="66"/>
        <v/>
      </c>
      <c r="I2133" s="176">
        <f t="shared" si="67"/>
        <v>0</v>
      </c>
    </row>
    <row r="2134" spans="2:9">
      <c r="B2134" s="131"/>
      <c r="C2134" s="125"/>
      <c r="D2134" s="125"/>
      <c r="E2134" s="125"/>
      <c r="F2134" s="125"/>
      <c r="G2134" s="176"/>
      <c r="H2134" s="125" t="str">
        <f t="shared" si="66"/>
        <v/>
      </c>
      <c r="I2134" s="176">
        <f t="shared" si="67"/>
        <v>0</v>
      </c>
    </row>
    <row r="2135" spans="2:9">
      <c r="B2135" s="131"/>
      <c r="C2135" s="125"/>
      <c r="D2135" s="125"/>
      <c r="E2135" s="125"/>
      <c r="F2135" s="125"/>
      <c r="G2135" s="176"/>
      <c r="H2135" s="125" t="str">
        <f t="shared" si="66"/>
        <v/>
      </c>
      <c r="I2135" s="176">
        <f t="shared" si="67"/>
        <v>0</v>
      </c>
    </row>
    <row r="2136" spans="2:9">
      <c r="B2136" s="131"/>
      <c r="C2136" s="125"/>
      <c r="D2136" s="125"/>
      <c r="E2136" s="125"/>
      <c r="F2136" s="125"/>
      <c r="G2136" s="176"/>
      <c r="H2136" s="125" t="str">
        <f t="shared" si="66"/>
        <v/>
      </c>
      <c r="I2136" s="176">
        <f t="shared" si="67"/>
        <v>0</v>
      </c>
    </row>
    <row r="2137" spans="2:9">
      <c r="B2137" s="131"/>
      <c r="C2137" s="125"/>
      <c r="D2137" s="125"/>
      <c r="E2137" s="125"/>
      <c r="F2137" s="125"/>
      <c r="G2137" s="176"/>
      <c r="H2137" s="125" t="str">
        <f t="shared" si="66"/>
        <v/>
      </c>
      <c r="I2137" s="176">
        <f t="shared" si="67"/>
        <v>0</v>
      </c>
    </row>
    <row r="2138" spans="2:9">
      <c r="B2138" s="131"/>
      <c r="C2138" s="125"/>
      <c r="D2138" s="125"/>
      <c r="E2138" s="125"/>
      <c r="F2138" s="125"/>
      <c r="G2138" s="176"/>
      <c r="H2138" s="125" t="str">
        <f t="shared" si="66"/>
        <v/>
      </c>
      <c r="I2138" s="176">
        <f t="shared" si="67"/>
        <v>0</v>
      </c>
    </row>
    <row r="2139" spans="2:9">
      <c r="B2139" s="131"/>
      <c r="C2139" s="125"/>
      <c r="D2139" s="125"/>
      <c r="E2139" s="125"/>
      <c r="F2139" s="125"/>
      <c r="G2139" s="176"/>
      <c r="H2139" s="125" t="str">
        <f t="shared" si="66"/>
        <v/>
      </c>
      <c r="I2139" s="176">
        <f t="shared" si="67"/>
        <v>0</v>
      </c>
    </row>
    <row r="2140" spans="2:9">
      <c r="B2140" s="131"/>
      <c r="C2140" s="125"/>
      <c r="D2140" s="125"/>
      <c r="E2140" s="125"/>
      <c r="F2140" s="125"/>
      <c r="G2140" s="176"/>
      <c r="H2140" s="125" t="str">
        <f t="shared" si="66"/>
        <v/>
      </c>
      <c r="I2140" s="176">
        <f t="shared" si="67"/>
        <v>0</v>
      </c>
    </row>
    <row r="2141" spans="2:9">
      <c r="B2141" s="131"/>
      <c r="C2141" s="125"/>
      <c r="D2141" s="125"/>
      <c r="E2141" s="125"/>
      <c r="F2141" s="125"/>
      <c r="G2141" s="176"/>
      <c r="H2141" s="125" t="str">
        <f t="shared" si="66"/>
        <v/>
      </c>
      <c r="I2141" s="176">
        <f t="shared" si="67"/>
        <v>0</v>
      </c>
    </row>
    <row r="2142" spans="2:9">
      <c r="B2142" s="131"/>
      <c r="C2142" s="125"/>
      <c r="D2142" s="125"/>
      <c r="E2142" s="125"/>
      <c r="F2142" s="125"/>
      <c r="G2142" s="176"/>
      <c r="H2142" s="125" t="str">
        <f t="shared" si="66"/>
        <v/>
      </c>
      <c r="I2142" s="176">
        <f t="shared" si="67"/>
        <v>0</v>
      </c>
    </row>
    <row r="2143" spans="2:9">
      <c r="B2143" s="131"/>
      <c r="C2143" s="125"/>
      <c r="D2143" s="125"/>
      <c r="E2143" s="125"/>
      <c r="F2143" s="125"/>
      <c r="G2143" s="176"/>
      <c r="H2143" s="125" t="str">
        <f t="shared" si="66"/>
        <v/>
      </c>
      <c r="I2143" s="176">
        <f t="shared" si="67"/>
        <v>0</v>
      </c>
    </row>
    <row r="2144" spans="2:9">
      <c r="B2144" s="131"/>
      <c r="C2144" s="125"/>
      <c r="D2144" s="125"/>
      <c r="E2144" s="125"/>
      <c r="F2144" s="125"/>
      <c r="G2144" s="176"/>
      <c r="H2144" s="125" t="str">
        <f t="shared" si="66"/>
        <v/>
      </c>
      <c r="I2144" s="176">
        <f t="shared" si="67"/>
        <v>0</v>
      </c>
    </row>
    <row r="2145" spans="2:9">
      <c r="B2145" s="131"/>
      <c r="C2145" s="125"/>
      <c r="D2145" s="125"/>
      <c r="E2145" s="125"/>
      <c r="F2145" s="125"/>
      <c r="G2145" s="176"/>
      <c r="H2145" s="125" t="str">
        <f t="shared" si="66"/>
        <v/>
      </c>
      <c r="I2145" s="176">
        <f t="shared" si="67"/>
        <v>0</v>
      </c>
    </row>
    <row r="2146" spans="2:9">
      <c r="B2146" s="131"/>
      <c r="C2146" s="125"/>
      <c r="D2146" s="125"/>
      <c r="E2146" s="125"/>
      <c r="F2146" s="125"/>
      <c r="G2146" s="176"/>
      <c r="H2146" s="125" t="str">
        <f t="shared" si="66"/>
        <v/>
      </c>
      <c r="I2146" s="176">
        <f t="shared" si="67"/>
        <v>0</v>
      </c>
    </row>
    <row r="2147" spans="2:9">
      <c r="B2147" s="131"/>
      <c r="C2147" s="125"/>
      <c r="D2147" s="125"/>
      <c r="E2147" s="125"/>
      <c r="F2147" s="125"/>
      <c r="G2147" s="176"/>
      <c r="H2147" s="125" t="str">
        <f t="shared" si="66"/>
        <v/>
      </c>
      <c r="I2147" s="176">
        <f t="shared" si="67"/>
        <v>0</v>
      </c>
    </row>
    <row r="2148" spans="2:9">
      <c r="B2148" s="131"/>
      <c r="C2148" s="125"/>
      <c r="D2148" s="125"/>
      <c r="E2148" s="125"/>
      <c r="F2148" s="125"/>
      <c r="G2148" s="176"/>
      <c r="H2148" s="125" t="str">
        <f t="shared" si="66"/>
        <v/>
      </c>
      <c r="I2148" s="176">
        <f t="shared" si="67"/>
        <v>0</v>
      </c>
    </row>
    <row r="2149" spans="2:9">
      <c r="B2149" s="131"/>
      <c r="C2149" s="125"/>
      <c r="D2149" s="125"/>
      <c r="E2149" s="125"/>
      <c r="F2149" s="125"/>
      <c r="G2149" s="176"/>
      <c r="H2149" s="125" t="str">
        <f t="shared" si="66"/>
        <v/>
      </c>
      <c r="I2149" s="176">
        <f t="shared" si="67"/>
        <v>0</v>
      </c>
    </row>
    <row r="2150" spans="2:9">
      <c r="B2150" s="131"/>
      <c r="C2150" s="125"/>
      <c r="D2150" s="125"/>
      <c r="E2150" s="125"/>
      <c r="F2150" s="125"/>
      <c r="G2150" s="176"/>
      <c r="H2150" s="125" t="str">
        <f t="shared" si="66"/>
        <v/>
      </c>
      <c r="I2150" s="176">
        <f t="shared" si="67"/>
        <v>0</v>
      </c>
    </row>
    <row r="2151" spans="2:9">
      <c r="B2151" s="131"/>
      <c r="C2151" s="125"/>
      <c r="D2151" s="125"/>
      <c r="E2151" s="125"/>
      <c r="F2151" s="125"/>
      <c r="G2151" s="176"/>
      <c r="H2151" s="125" t="str">
        <f t="shared" si="66"/>
        <v/>
      </c>
      <c r="I2151" s="176">
        <f t="shared" si="67"/>
        <v>0</v>
      </c>
    </row>
    <row r="2152" spans="2:9">
      <c r="B2152" s="131"/>
      <c r="C2152" s="125"/>
      <c r="D2152" s="125"/>
      <c r="E2152" s="125"/>
      <c r="F2152" s="125"/>
      <c r="G2152" s="176"/>
      <c r="H2152" s="125" t="str">
        <f t="shared" si="66"/>
        <v/>
      </c>
      <c r="I2152" s="176">
        <f t="shared" si="67"/>
        <v>0</v>
      </c>
    </row>
    <row r="2153" spans="2:9">
      <c r="B2153" s="131"/>
      <c r="C2153" s="125"/>
      <c r="D2153" s="125"/>
      <c r="E2153" s="125"/>
      <c r="F2153" s="125"/>
      <c r="G2153" s="176"/>
      <c r="H2153" s="125" t="str">
        <f t="shared" si="66"/>
        <v/>
      </c>
      <c r="I2153" s="176">
        <f t="shared" si="67"/>
        <v>0</v>
      </c>
    </row>
    <row r="2154" spans="2:9">
      <c r="B2154" s="131"/>
      <c r="C2154" s="125"/>
      <c r="D2154" s="125"/>
      <c r="E2154" s="125"/>
      <c r="F2154" s="125"/>
      <c r="G2154" s="176"/>
      <c r="H2154" s="125" t="str">
        <f t="shared" si="66"/>
        <v/>
      </c>
      <c r="I2154" s="176">
        <f t="shared" si="67"/>
        <v>0</v>
      </c>
    </row>
    <row r="2155" spans="2:9">
      <c r="B2155" s="131"/>
      <c r="C2155" s="125"/>
      <c r="D2155" s="125"/>
      <c r="E2155" s="125"/>
      <c r="F2155" s="125"/>
      <c r="G2155" s="176"/>
      <c r="H2155" s="125" t="str">
        <f t="shared" si="66"/>
        <v/>
      </c>
      <c r="I2155" s="176">
        <f t="shared" si="67"/>
        <v>0</v>
      </c>
    </row>
    <row r="2156" spans="2:9">
      <c r="B2156" s="131"/>
      <c r="C2156" s="125"/>
      <c r="D2156" s="125"/>
      <c r="E2156" s="125"/>
      <c r="F2156" s="125"/>
      <c r="G2156" s="176"/>
      <c r="H2156" s="125" t="str">
        <f t="shared" si="66"/>
        <v/>
      </c>
      <c r="I2156" s="176">
        <f t="shared" si="67"/>
        <v>0</v>
      </c>
    </row>
    <row r="2157" spans="2:9">
      <c r="B2157" s="131"/>
      <c r="C2157" s="125"/>
      <c r="D2157" s="125"/>
      <c r="E2157" s="125"/>
      <c r="F2157" s="125"/>
      <c r="G2157" s="176"/>
      <c r="H2157" s="125" t="str">
        <f t="shared" si="66"/>
        <v/>
      </c>
      <c r="I2157" s="176">
        <f t="shared" si="67"/>
        <v>0</v>
      </c>
    </row>
    <row r="2158" spans="2:9">
      <c r="B2158" s="131"/>
      <c r="C2158" s="125"/>
      <c r="D2158" s="125"/>
      <c r="E2158" s="125"/>
      <c r="F2158" s="125"/>
      <c r="G2158" s="176"/>
      <c r="H2158" s="125" t="str">
        <f t="shared" si="66"/>
        <v/>
      </c>
      <c r="I2158" s="176">
        <f t="shared" si="67"/>
        <v>0</v>
      </c>
    </row>
    <row r="2159" spans="2:9">
      <c r="B2159" s="131"/>
      <c r="C2159" s="125"/>
      <c r="D2159" s="125"/>
      <c r="E2159" s="125"/>
      <c r="F2159" s="125"/>
      <c r="G2159" s="176"/>
      <c r="H2159" s="125" t="str">
        <f t="shared" si="66"/>
        <v/>
      </c>
      <c r="I2159" s="176">
        <f t="shared" si="67"/>
        <v>0</v>
      </c>
    </row>
    <row r="2160" spans="2:9">
      <c r="B2160" s="131"/>
      <c r="C2160" s="125"/>
      <c r="D2160" s="125"/>
      <c r="E2160" s="125"/>
      <c r="F2160" s="125"/>
      <c r="G2160" s="176"/>
      <c r="H2160" s="125" t="str">
        <f t="shared" si="66"/>
        <v/>
      </c>
      <c r="I2160" s="176">
        <f t="shared" si="67"/>
        <v>0</v>
      </c>
    </row>
    <row r="2161" spans="2:9">
      <c r="B2161" s="131"/>
      <c r="C2161" s="125"/>
      <c r="D2161" s="125"/>
      <c r="E2161" s="125"/>
      <c r="F2161" s="125"/>
      <c r="G2161" s="176"/>
      <c r="H2161" s="125" t="str">
        <f t="shared" si="66"/>
        <v/>
      </c>
      <c r="I2161" s="176">
        <f t="shared" si="67"/>
        <v>0</v>
      </c>
    </row>
    <row r="2162" spans="2:9">
      <c r="B2162" s="131"/>
      <c r="C2162" s="125"/>
      <c r="D2162" s="125"/>
      <c r="E2162" s="125"/>
      <c r="F2162" s="125"/>
      <c r="G2162" s="176"/>
      <c r="H2162" s="125" t="str">
        <f t="shared" si="66"/>
        <v/>
      </c>
      <c r="I2162" s="176">
        <f t="shared" si="67"/>
        <v>0</v>
      </c>
    </row>
    <row r="2163" spans="2:9">
      <c r="B2163" s="131"/>
      <c r="C2163" s="125"/>
      <c r="D2163" s="125"/>
      <c r="E2163" s="125"/>
      <c r="F2163" s="125"/>
      <c r="G2163" s="176"/>
      <c r="H2163" s="125" t="str">
        <f t="shared" si="66"/>
        <v/>
      </c>
      <c r="I2163" s="176">
        <f t="shared" si="67"/>
        <v>0</v>
      </c>
    </row>
    <row r="2164" spans="2:9">
      <c r="B2164" s="131"/>
      <c r="C2164" s="125"/>
      <c r="D2164" s="125"/>
      <c r="E2164" s="125"/>
      <c r="F2164" s="125"/>
      <c r="G2164" s="176"/>
      <c r="H2164" s="125" t="str">
        <f t="shared" si="66"/>
        <v/>
      </c>
      <c r="I2164" s="176">
        <f t="shared" si="67"/>
        <v>0</v>
      </c>
    </row>
    <row r="2165" spans="2:9">
      <c r="B2165" s="131"/>
      <c r="C2165" s="125"/>
      <c r="D2165" s="125"/>
      <c r="E2165" s="125"/>
      <c r="F2165" s="125"/>
      <c r="G2165" s="176"/>
      <c r="H2165" s="125" t="str">
        <f t="shared" si="66"/>
        <v/>
      </c>
      <c r="I2165" s="176">
        <f t="shared" si="67"/>
        <v>0</v>
      </c>
    </row>
    <row r="2166" spans="2:9">
      <c r="B2166" s="131"/>
      <c r="C2166" s="125"/>
      <c r="D2166" s="125"/>
      <c r="E2166" s="125"/>
      <c r="F2166" s="125"/>
      <c r="G2166" s="176"/>
      <c r="H2166" s="125" t="str">
        <f t="shared" si="66"/>
        <v/>
      </c>
      <c r="I2166" s="176">
        <f t="shared" si="67"/>
        <v>0</v>
      </c>
    </row>
    <row r="2167" spans="2:9">
      <c r="B2167" s="131"/>
      <c r="C2167" s="125"/>
      <c r="D2167" s="125"/>
      <c r="E2167" s="125"/>
      <c r="F2167" s="125"/>
      <c r="G2167" s="176"/>
      <c r="H2167" s="125" t="str">
        <f t="shared" si="66"/>
        <v/>
      </c>
      <c r="I2167" s="176">
        <f t="shared" si="67"/>
        <v>0</v>
      </c>
    </row>
    <row r="2168" spans="2:9">
      <c r="B2168" s="131"/>
      <c r="C2168" s="125"/>
      <c r="D2168" s="125"/>
      <c r="E2168" s="125"/>
      <c r="F2168" s="125"/>
      <c r="G2168" s="176"/>
      <c r="H2168" s="125" t="str">
        <f t="shared" si="66"/>
        <v/>
      </c>
      <c r="I2168" s="176">
        <f t="shared" si="67"/>
        <v>0</v>
      </c>
    </row>
    <row r="2169" spans="2:9">
      <c r="B2169" s="131"/>
      <c r="C2169" s="125"/>
      <c r="D2169" s="125"/>
      <c r="E2169" s="125"/>
      <c r="F2169" s="125"/>
      <c r="G2169" s="176"/>
      <c r="H2169" s="125" t="str">
        <f t="shared" si="66"/>
        <v/>
      </c>
      <c r="I2169" s="176">
        <f t="shared" si="67"/>
        <v>0</v>
      </c>
    </row>
    <row r="2170" spans="2:9">
      <c r="B2170" s="131"/>
      <c r="C2170" s="125"/>
      <c r="D2170" s="125"/>
      <c r="E2170" s="125"/>
      <c r="F2170" s="125"/>
      <c r="G2170" s="176"/>
      <c r="H2170" s="125" t="str">
        <f t="shared" si="66"/>
        <v/>
      </c>
      <c r="I2170" s="176">
        <f t="shared" si="67"/>
        <v>0</v>
      </c>
    </row>
    <row r="2171" spans="2:9">
      <c r="B2171" s="131"/>
      <c r="C2171" s="125"/>
      <c r="D2171" s="125"/>
      <c r="E2171" s="125"/>
      <c r="F2171" s="125"/>
      <c r="G2171" s="176"/>
      <c r="H2171" s="125" t="str">
        <f t="shared" si="66"/>
        <v/>
      </c>
      <c r="I2171" s="176">
        <f t="shared" si="67"/>
        <v>0</v>
      </c>
    </row>
    <row r="2172" spans="2:9">
      <c r="B2172" s="131"/>
      <c r="C2172" s="125"/>
      <c r="D2172" s="125"/>
      <c r="E2172" s="125"/>
      <c r="F2172" s="125"/>
      <c r="G2172" s="176"/>
      <c r="H2172" s="125" t="str">
        <f t="shared" si="66"/>
        <v/>
      </c>
      <c r="I2172" s="176">
        <f t="shared" si="67"/>
        <v>0</v>
      </c>
    </row>
    <row r="2173" spans="2:9">
      <c r="B2173" s="131"/>
      <c r="C2173" s="125"/>
      <c r="D2173" s="125"/>
      <c r="E2173" s="125"/>
      <c r="F2173" s="125"/>
      <c r="G2173" s="176"/>
      <c r="H2173" s="125" t="str">
        <f t="shared" si="66"/>
        <v/>
      </c>
      <c r="I2173" s="176">
        <f t="shared" si="67"/>
        <v>0</v>
      </c>
    </row>
    <row r="2174" spans="2:9">
      <c r="B2174" s="131"/>
      <c r="C2174" s="125"/>
      <c r="D2174" s="125"/>
      <c r="E2174" s="125"/>
      <c r="F2174" s="125"/>
      <c r="G2174" s="176"/>
      <c r="H2174" s="125" t="str">
        <f t="shared" si="66"/>
        <v/>
      </c>
      <c r="I2174" s="176">
        <f t="shared" si="67"/>
        <v>0</v>
      </c>
    </row>
    <row r="2175" spans="2:9">
      <c r="B2175" s="131"/>
      <c r="C2175" s="125"/>
      <c r="D2175" s="125"/>
      <c r="E2175" s="125"/>
      <c r="F2175" s="125"/>
      <c r="G2175" s="176"/>
      <c r="H2175" s="125" t="str">
        <f t="shared" si="66"/>
        <v/>
      </c>
      <c r="I2175" s="176">
        <f t="shared" si="67"/>
        <v>0</v>
      </c>
    </row>
    <row r="2176" spans="2:9">
      <c r="B2176" s="131"/>
      <c r="C2176" s="125"/>
      <c r="D2176" s="125"/>
      <c r="E2176" s="125"/>
      <c r="F2176" s="125"/>
      <c r="G2176" s="176"/>
      <c r="H2176" s="125" t="str">
        <f t="shared" si="66"/>
        <v/>
      </c>
      <c r="I2176" s="176">
        <f t="shared" si="67"/>
        <v>0</v>
      </c>
    </row>
    <row r="2177" spans="2:9">
      <c r="B2177" s="131"/>
      <c r="C2177" s="125"/>
      <c r="D2177" s="125"/>
      <c r="E2177" s="125"/>
      <c r="F2177" s="125"/>
      <c r="G2177" s="176"/>
      <c r="H2177" s="125" t="str">
        <f t="shared" si="66"/>
        <v/>
      </c>
      <c r="I2177" s="176">
        <f t="shared" si="67"/>
        <v>0</v>
      </c>
    </row>
    <row r="2178" spans="2:9">
      <c r="B2178" s="131"/>
      <c r="C2178" s="125"/>
      <c r="D2178" s="125"/>
      <c r="E2178" s="125"/>
      <c r="F2178" s="125"/>
      <c r="G2178" s="176"/>
      <c r="H2178" s="125" t="str">
        <f t="shared" si="66"/>
        <v/>
      </c>
      <c r="I2178" s="176">
        <f t="shared" si="67"/>
        <v>0</v>
      </c>
    </row>
    <row r="2179" spans="2:9">
      <c r="B2179" s="131"/>
      <c r="C2179" s="125"/>
      <c r="D2179" s="125"/>
      <c r="E2179" s="125"/>
      <c r="F2179" s="125"/>
      <c r="G2179" s="176"/>
      <c r="H2179" s="125" t="str">
        <f t="shared" si="66"/>
        <v/>
      </c>
      <c r="I2179" s="176">
        <f t="shared" si="67"/>
        <v>0</v>
      </c>
    </row>
    <row r="2180" spans="2:9">
      <c r="B2180" s="131"/>
      <c r="C2180" s="125"/>
      <c r="D2180" s="125"/>
      <c r="E2180" s="125"/>
      <c r="F2180" s="125"/>
      <c r="G2180" s="176"/>
      <c r="H2180" s="125" t="str">
        <f t="shared" si="66"/>
        <v/>
      </c>
      <c r="I2180" s="176">
        <f t="shared" si="67"/>
        <v>0</v>
      </c>
    </row>
    <row r="2181" spans="2:9">
      <c r="B2181" s="131"/>
      <c r="C2181" s="125"/>
      <c r="D2181" s="125"/>
      <c r="E2181" s="125"/>
      <c r="F2181" s="125"/>
      <c r="G2181" s="176"/>
      <c r="H2181" s="125" t="str">
        <f t="shared" si="66"/>
        <v/>
      </c>
      <c r="I2181" s="176">
        <f t="shared" si="67"/>
        <v>0</v>
      </c>
    </row>
    <row r="2182" spans="2:9">
      <c r="B2182" s="131"/>
      <c r="C2182" s="125"/>
      <c r="D2182" s="125"/>
      <c r="E2182" s="125"/>
      <c r="F2182" s="125"/>
      <c r="G2182" s="176"/>
      <c r="H2182" s="125" t="str">
        <f t="shared" si="66"/>
        <v/>
      </c>
      <c r="I2182" s="176">
        <f t="shared" si="67"/>
        <v>0</v>
      </c>
    </row>
    <row r="2183" spans="2:9">
      <c r="B2183" s="131"/>
      <c r="C2183" s="125"/>
      <c r="D2183" s="125"/>
      <c r="E2183" s="125"/>
      <c r="F2183" s="125"/>
      <c r="G2183" s="176"/>
      <c r="H2183" s="125" t="str">
        <f t="shared" ref="H2183:H2246" si="68">IF(ISBLANK(C2183),"",IF(C2183&lt;F2183,D2183-E2183,E2183-D2183))</f>
        <v/>
      </c>
      <c r="I2183" s="176">
        <f t="shared" ref="I2183:I2246" si="69">IF(ISERR(H2183),1,0)</f>
        <v>0</v>
      </c>
    </row>
    <row r="2184" spans="2:9">
      <c r="B2184" s="131"/>
      <c r="C2184" s="125"/>
      <c r="D2184" s="125"/>
      <c r="E2184" s="125"/>
      <c r="F2184" s="125"/>
      <c r="G2184" s="176"/>
      <c r="H2184" s="125" t="str">
        <f t="shared" si="68"/>
        <v/>
      </c>
      <c r="I2184" s="176">
        <f t="shared" si="69"/>
        <v>0</v>
      </c>
    </row>
    <row r="2185" spans="2:9">
      <c r="B2185" s="131"/>
      <c r="C2185" s="125"/>
      <c r="D2185" s="125"/>
      <c r="E2185" s="125"/>
      <c r="F2185" s="125"/>
      <c r="G2185" s="176"/>
      <c r="H2185" s="125" t="str">
        <f t="shared" si="68"/>
        <v/>
      </c>
      <c r="I2185" s="176">
        <f t="shared" si="69"/>
        <v>0</v>
      </c>
    </row>
    <row r="2186" spans="2:9">
      <c r="B2186" s="131"/>
      <c r="C2186" s="125"/>
      <c r="D2186" s="125"/>
      <c r="E2186" s="125"/>
      <c r="F2186" s="125"/>
      <c r="G2186" s="176"/>
      <c r="H2186" s="125" t="str">
        <f t="shared" si="68"/>
        <v/>
      </c>
      <c r="I2186" s="176">
        <f t="shared" si="69"/>
        <v>0</v>
      </c>
    </row>
    <row r="2187" spans="2:9">
      <c r="B2187" s="131"/>
      <c r="C2187" s="125"/>
      <c r="D2187" s="125"/>
      <c r="E2187" s="125"/>
      <c r="F2187" s="125"/>
      <c r="G2187" s="176"/>
      <c r="H2187" s="125" t="str">
        <f t="shared" si="68"/>
        <v/>
      </c>
      <c r="I2187" s="176">
        <f t="shared" si="69"/>
        <v>0</v>
      </c>
    </row>
    <row r="2188" spans="2:9">
      <c r="B2188" s="131"/>
      <c r="C2188" s="125"/>
      <c r="D2188" s="125"/>
      <c r="E2188" s="125"/>
      <c r="F2188" s="125"/>
      <c r="G2188" s="176"/>
      <c r="H2188" s="125" t="str">
        <f t="shared" si="68"/>
        <v/>
      </c>
      <c r="I2188" s="176">
        <f t="shared" si="69"/>
        <v>0</v>
      </c>
    </row>
    <row r="2189" spans="2:9">
      <c r="B2189" s="131"/>
      <c r="C2189" s="125"/>
      <c r="D2189" s="125"/>
      <c r="E2189" s="125"/>
      <c r="F2189" s="125"/>
      <c r="G2189" s="176"/>
      <c r="H2189" s="125" t="str">
        <f t="shared" si="68"/>
        <v/>
      </c>
      <c r="I2189" s="176">
        <f t="shared" si="69"/>
        <v>0</v>
      </c>
    </row>
    <row r="2190" spans="2:9">
      <c r="B2190" s="131"/>
      <c r="C2190" s="125"/>
      <c r="D2190" s="125"/>
      <c r="E2190" s="125"/>
      <c r="F2190" s="125"/>
      <c r="G2190" s="176"/>
      <c r="H2190" s="125" t="str">
        <f t="shared" si="68"/>
        <v/>
      </c>
      <c r="I2190" s="176">
        <f t="shared" si="69"/>
        <v>0</v>
      </c>
    </row>
    <row r="2191" spans="2:9">
      <c r="B2191" s="131"/>
      <c r="C2191" s="125"/>
      <c r="D2191" s="125"/>
      <c r="E2191" s="125"/>
      <c r="F2191" s="125"/>
      <c r="G2191" s="176"/>
      <c r="H2191" s="125" t="str">
        <f t="shared" si="68"/>
        <v/>
      </c>
      <c r="I2191" s="176">
        <f t="shared" si="69"/>
        <v>0</v>
      </c>
    </row>
    <row r="2192" spans="2:9">
      <c r="B2192" s="131"/>
      <c r="C2192" s="125"/>
      <c r="D2192" s="125"/>
      <c r="E2192" s="125"/>
      <c r="F2192" s="125"/>
      <c r="G2192" s="176"/>
      <c r="H2192" s="125" t="str">
        <f t="shared" si="68"/>
        <v/>
      </c>
      <c r="I2192" s="176">
        <f t="shared" si="69"/>
        <v>0</v>
      </c>
    </row>
    <row r="2193" spans="2:9">
      <c r="B2193" s="131"/>
      <c r="C2193" s="125"/>
      <c r="D2193" s="125"/>
      <c r="E2193" s="125"/>
      <c r="F2193" s="125"/>
      <c r="G2193" s="176"/>
      <c r="H2193" s="125" t="str">
        <f t="shared" si="68"/>
        <v/>
      </c>
      <c r="I2193" s="176">
        <f t="shared" si="69"/>
        <v>0</v>
      </c>
    </row>
    <row r="2194" spans="2:9">
      <c r="B2194" s="131"/>
      <c r="C2194" s="125"/>
      <c r="D2194" s="125"/>
      <c r="E2194" s="125"/>
      <c r="F2194" s="125"/>
      <c r="G2194" s="176"/>
      <c r="H2194" s="125" t="str">
        <f t="shared" si="68"/>
        <v/>
      </c>
      <c r="I2194" s="176">
        <f t="shared" si="69"/>
        <v>0</v>
      </c>
    </row>
    <row r="2195" spans="2:9">
      <c r="B2195" s="131"/>
      <c r="C2195" s="125"/>
      <c r="D2195" s="125"/>
      <c r="E2195" s="125"/>
      <c r="F2195" s="125"/>
      <c r="G2195" s="176"/>
      <c r="H2195" s="125" t="str">
        <f t="shared" si="68"/>
        <v/>
      </c>
      <c r="I2195" s="176">
        <f t="shared" si="69"/>
        <v>0</v>
      </c>
    </row>
    <row r="2196" spans="2:9">
      <c r="B2196" s="131"/>
      <c r="C2196" s="125"/>
      <c r="D2196" s="125"/>
      <c r="E2196" s="125"/>
      <c r="F2196" s="125"/>
      <c r="G2196" s="176"/>
      <c r="H2196" s="125" t="str">
        <f t="shared" si="68"/>
        <v/>
      </c>
      <c r="I2196" s="176">
        <f t="shared" si="69"/>
        <v>0</v>
      </c>
    </row>
    <row r="2197" spans="2:9">
      <c r="B2197" s="131"/>
      <c r="C2197" s="125"/>
      <c r="D2197" s="125"/>
      <c r="E2197" s="125"/>
      <c r="F2197" s="125"/>
      <c r="G2197" s="176"/>
      <c r="H2197" s="125" t="str">
        <f t="shared" si="68"/>
        <v/>
      </c>
      <c r="I2197" s="176">
        <f t="shared" si="69"/>
        <v>0</v>
      </c>
    </row>
    <row r="2198" spans="2:9">
      <c r="B2198" s="131"/>
      <c r="C2198" s="125"/>
      <c r="D2198" s="125"/>
      <c r="E2198" s="125"/>
      <c r="F2198" s="125"/>
      <c r="G2198" s="176"/>
      <c r="H2198" s="125" t="str">
        <f t="shared" si="68"/>
        <v/>
      </c>
      <c r="I2198" s="176">
        <f t="shared" si="69"/>
        <v>0</v>
      </c>
    </row>
    <row r="2199" spans="2:9">
      <c r="B2199" s="131"/>
      <c r="C2199" s="125"/>
      <c r="D2199" s="125"/>
      <c r="E2199" s="125"/>
      <c r="F2199" s="125"/>
      <c r="G2199" s="176"/>
      <c r="H2199" s="125" t="str">
        <f t="shared" si="68"/>
        <v/>
      </c>
      <c r="I2199" s="176">
        <f t="shared" si="69"/>
        <v>0</v>
      </c>
    </row>
    <row r="2200" spans="2:9">
      <c r="B2200" s="131"/>
      <c r="C2200" s="125"/>
      <c r="D2200" s="125"/>
      <c r="E2200" s="125"/>
      <c r="F2200" s="125"/>
      <c r="G2200" s="176"/>
      <c r="H2200" s="125" t="str">
        <f t="shared" si="68"/>
        <v/>
      </c>
      <c r="I2200" s="176">
        <f t="shared" si="69"/>
        <v>0</v>
      </c>
    </row>
    <row r="2201" spans="2:9">
      <c r="B2201" s="131"/>
      <c r="C2201" s="125"/>
      <c r="D2201" s="125"/>
      <c r="E2201" s="125"/>
      <c r="F2201" s="125"/>
      <c r="G2201" s="176"/>
      <c r="H2201" s="125" t="str">
        <f t="shared" si="68"/>
        <v/>
      </c>
      <c r="I2201" s="176">
        <f t="shared" si="69"/>
        <v>0</v>
      </c>
    </row>
    <row r="2202" spans="2:9">
      <c r="B2202" s="131"/>
      <c r="C2202" s="125"/>
      <c r="D2202" s="125"/>
      <c r="E2202" s="125"/>
      <c r="F2202" s="125"/>
      <c r="G2202" s="176"/>
      <c r="H2202" s="125" t="str">
        <f t="shared" si="68"/>
        <v/>
      </c>
      <c r="I2202" s="176">
        <f t="shared" si="69"/>
        <v>0</v>
      </c>
    </row>
    <row r="2203" spans="2:9">
      <c r="B2203" s="131"/>
      <c r="C2203" s="125"/>
      <c r="D2203" s="125"/>
      <c r="E2203" s="125"/>
      <c r="F2203" s="125"/>
      <c r="G2203" s="176"/>
      <c r="H2203" s="125" t="str">
        <f t="shared" si="68"/>
        <v/>
      </c>
      <c r="I2203" s="176">
        <f t="shared" si="69"/>
        <v>0</v>
      </c>
    </row>
    <row r="2204" spans="2:9">
      <c r="B2204" s="131"/>
      <c r="C2204" s="125"/>
      <c r="D2204" s="125"/>
      <c r="E2204" s="125"/>
      <c r="F2204" s="125"/>
      <c r="G2204" s="176"/>
      <c r="H2204" s="125" t="str">
        <f t="shared" si="68"/>
        <v/>
      </c>
      <c r="I2204" s="176">
        <f t="shared" si="69"/>
        <v>0</v>
      </c>
    </row>
    <row r="2205" spans="2:9">
      <c r="B2205" s="131"/>
      <c r="C2205" s="125"/>
      <c r="D2205" s="125"/>
      <c r="E2205" s="125"/>
      <c r="F2205" s="125"/>
      <c r="G2205" s="176"/>
      <c r="H2205" s="125" t="str">
        <f t="shared" si="68"/>
        <v/>
      </c>
      <c r="I2205" s="176">
        <f t="shared" si="69"/>
        <v>0</v>
      </c>
    </row>
    <row r="2206" spans="2:9">
      <c r="B2206" s="131"/>
      <c r="C2206" s="125"/>
      <c r="D2206" s="125"/>
      <c r="E2206" s="125"/>
      <c r="F2206" s="125"/>
      <c r="G2206" s="176"/>
      <c r="H2206" s="125" t="str">
        <f t="shared" si="68"/>
        <v/>
      </c>
      <c r="I2206" s="176">
        <f t="shared" si="69"/>
        <v>0</v>
      </c>
    </row>
    <row r="2207" spans="2:9">
      <c r="B2207" s="131"/>
      <c r="C2207" s="125"/>
      <c r="D2207" s="125"/>
      <c r="E2207" s="125"/>
      <c r="F2207" s="125"/>
      <c r="G2207" s="176"/>
      <c r="H2207" s="125" t="str">
        <f t="shared" si="68"/>
        <v/>
      </c>
      <c r="I2207" s="176">
        <f t="shared" si="69"/>
        <v>0</v>
      </c>
    </row>
    <row r="2208" spans="2:9">
      <c r="B2208" s="131"/>
      <c r="C2208" s="125"/>
      <c r="D2208" s="125"/>
      <c r="E2208" s="125"/>
      <c r="F2208" s="125"/>
      <c r="G2208" s="176"/>
      <c r="H2208" s="125" t="str">
        <f t="shared" si="68"/>
        <v/>
      </c>
      <c r="I2208" s="176">
        <f t="shared" si="69"/>
        <v>0</v>
      </c>
    </row>
    <row r="2209" spans="2:9">
      <c r="B2209" s="131"/>
      <c r="C2209" s="125"/>
      <c r="D2209" s="125"/>
      <c r="E2209" s="125"/>
      <c r="F2209" s="125"/>
      <c r="G2209" s="176"/>
      <c r="H2209" s="125" t="str">
        <f t="shared" si="68"/>
        <v/>
      </c>
      <c r="I2209" s="176">
        <f t="shared" si="69"/>
        <v>0</v>
      </c>
    </row>
    <row r="2210" spans="2:9">
      <c r="B2210" s="131"/>
      <c r="C2210" s="125"/>
      <c r="D2210" s="125"/>
      <c r="E2210" s="125"/>
      <c r="F2210" s="125"/>
      <c r="G2210" s="176"/>
      <c r="H2210" s="125" t="str">
        <f t="shared" si="68"/>
        <v/>
      </c>
      <c r="I2210" s="176">
        <f t="shared" si="69"/>
        <v>0</v>
      </c>
    </row>
    <row r="2211" spans="2:9">
      <c r="B2211" s="131"/>
      <c r="C2211" s="125"/>
      <c r="D2211" s="125"/>
      <c r="E2211" s="125"/>
      <c r="F2211" s="125"/>
      <c r="G2211" s="176"/>
      <c r="H2211" s="125" t="str">
        <f t="shared" si="68"/>
        <v/>
      </c>
      <c r="I2211" s="176">
        <f t="shared" si="69"/>
        <v>0</v>
      </c>
    </row>
    <row r="2212" spans="2:9">
      <c r="B2212" s="131"/>
      <c r="C2212" s="125"/>
      <c r="D2212" s="125"/>
      <c r="E2212" s="125"/>
      <c r="F2212" s="125"/>
      <c r="G2212" s="176"/>
      <c r="H2212" s="125" t="str">
        <f t="shared" si="68"/>
        <v/>
      </c>
      <c r="I2212" s="176">
        <f t="shared" si="69"/>
        <v>0</v>
      </c>
    </row>
    <row r="2213" spans="2:9">
      <c r="B2213" s="131"/>
      <c r="C2213" s="125"/>
      <c r="D2213" s="125"/>
      <c r="E2213" s="125"/>
      <c r="F2213" s="125"/>
      <c r="G2213" s="176"/>
      <c r="H2213" s="125" t="str">
        <f t="shared" si="68"/>
        <v/>
      </c>
      <c r="I2213" s="176">
        <f t="shared" si="69"/>
        <v>0</v>
      </c>
    </row>
    <row r="2214" spans="2:9">
      <c r="B2214" s="131"/>
      <c r="C2214" s="125"/>
      <c r="D2214" s="125"/>
      <c r="E2214" s="125"/>
      <c r="F2214" s="125"/>
      <c r="G2214" s="176"/>
      <c r="H2214" s="125" t="str">
        <f t="shared" si="68"/>
        <v/>
      </c>
      <c r="I2214" s="176">
        <f t="shared" si="69"/>
        <v>0</v>
      </c>
    </row>
    <row r="2215" spans="2:9">
      <c r="B2215" s="131"/>
      <c r="C2215" s="125"/>
      <c r="D2215" s="125"/>
      <c r="E2215" s="125"/>
      <c r="F2215" s="125"/>
      <c r="G2215" s="176"/>
      <c r="H2215" s="125" t="str">
        <f t="shared" si="68"/>
        <v/>
      </c>
      <c r="I2215" s="176">
        <f t="shared" si="69"/>
        <v>0</v>
      </c>
    </row>
    <row r="2216" spans="2:9">
      <c r="B2216" s="131"/>
      <c r="C2216" s="125"/>
      <c r="D2216" s="125"/>
      <c r="E2216" s="125"/>
      <c r="F2216" s="125"/>
      <c r="G2216" s="176"/>
      <c r="H2216" s="125" t="str">
        <f t="shared" si="68"/>
        <v/>
      </c>
      <c r="I2216" s="176">
        <f t="shared" si="69"/>
        <v>0</v>
      </c>
    </row>
    <row r="2217" spans="2:9">
      <c r="B2217" s="131"/>
      <c r="C2217" s="125"/>
      <c r="D2217" s="125"/>
      <c r="E2217" s="125"/>
      <c r="F2217" s="125"/>
      <c r="G2217" s="176"/>
      <c r="H2217" s="125" t="str">
        <f t="shared" si="68"/>
        <v/>
      </c>
      <c r="I2217" s="176">
        <f t="shared" si="69"/>
        <v>0</v>
      </c>
    </row>
    <row r="2218" spans="2:9">
      <c r="B2218" s="131"/>
      <c r="C2218" s="125"/>
      <c r="D2218" s="125"/>
      <c r="E2218" s="125"/>
      <c r="F2218" s="125"/>
      <c r="G2218" s="176"/>
      <c r="H2218" s="125" t="str">
        <f t="shared" si="68"/>
        <v/>
      </c>
      <c r="I2218" s="176">
        <f t="shared" si="69"/>
        <v>0</v>
      </c>
    </row>
    <row r="2219" spans="2:9">
      <c r="B2219" s="131"/>
      <c r="C2219" s="125"/>
      <c r="D2219" s="125"/>
      <c r="E2219" s="125"/>
      <c r="F2219" s="125"/>
      <c r="G2219" s="176"/>
      <c r="H2219" s="125" t="str">
        <f t="shared" si="68"/>
        <v/>
      </c>
      <c r="I2219" s="176">
        <f t="shared" si="69"/>
        <v>0</v>
      </c>
    </row>
    <row r="2220" spans="2:9">
      <c r="B2220" s="131"/>
      <c r="C2220" s="125"/>
      <c r="D2220" s="125"/>
      <c r="E2220" s="125"/>
      <c r="F2220" s="125"/>
      <c r="G2220" s="176"/>
      <c r="H2220" s="125" t="str">
        <f t="shared" si="68"/>
        <v/>
      </c>
      <c r="I2220" s="176">
        <f t="shared" si="69"/>
        <v>0</v>
      </c>
    </row>
    <row r="2221" spans="2:9">
      <c r="B2221" s="131"/>
      <c r="C2221" s="125"/>
      <c r="D2221" s="125"/>
      <c r="E2221" s="125"/>
      <c r="F2221" s="125"/>
      <c r="G2221" s="176"/>
      <c r="H2221" s="125" t="str">
        <f t="shared" si="68"/>
        <v/>
      </c>
      <c r="I2221" s="176">
        <f t="shared" si="69"/>
        <v>0</v>
      </c>
    </row>
    <row r="2222" spans="2:9">
      <c r="B2222" s="131"/>
      <c r="C2222" s="125"/>
      <c r="D2222" s="125"/>
      <c r="E2222" s="125"/>
      <c r="F2222" s="125"/>
      <c r="G2222" s="176"/>
      <c r="H2222" s="125" t="str">
        <f t="shared" si="68"/>
        <v/>
      </c>
      <c r="I2222" s="176">
        <f t="shared" si="69"/>
        <v>0</v>
      </c>
    </row>
    <row r="2223" spans="2:9">
      <c r="B2223" s="131"/>
      <c r="C2223" s="125"/>
      <c r="D2223" s="125"/>
      <c r="E2223" s="125"/>
      <c r="F2223" s="125"/>
      <c r="G2223" s="176"/>
      <c r="H2223" s="125" t="str">
        <f t="shared" si="68"/>
        <v/>
      </c>
      <c r="I2223" s="176">
        <f t="shared" si="69"/>
        <v>0</v>
      </c>
    </row>
    <row r="2224" spans="2:9">
      <c r="B2224" s="131"/>
      <c r="C2224" s="125"/>
      <c r="D2224" s="125"/>
      <c r="E2224" s="125"/>
      <c r="F2224" s="125"/>
      <c r="G2224" s="176"/>
      <c r="H2224" s="125" t="str">
        <f t="shared" si="68"/>
        <v/>
      </c>
      <c r="I2224" s="176">
        <f t="shared" si="69"/>
        <v>0</v>
      </c>
    </row>
    <row r="2225" spans="2:9">
      <c r="B2225" s="131"/>
      <c r="C2225" s="125"/>
      <c r="D2225" s="125"/>
      <c r="E2225" s="125"/>
      <c r="F2225" s="125"/>
      <c r="G2225" s="176"/>
      <c r="H2225" s="125" t="str">
        <f t="shared" si="68"/>
        <v/>
      </c>
      <c r="I2225" s="176">
        <f t="shared" si="69"/>
        <v>0</v>
      </c>
    </row>
    <row r="2226" spans="2:9">
      <c r="B2226" s="131"/>
      <c r="C2226" s="125"/>
      <c r="D2226" s="125"/>
      <c r="E2226" s="125"/>
      <c r="F2226" s="125"/>
      <c r="G2226" s="176"/>
      <c r="H2226" s="125" t="str">
        <f t="shared" si="68"/>
        <v/>
      </c>
      <c r="I2226" s="176">
        <f t="shared" si="69"/>
        <v>0</v>
      </c>
    </row>
    <row r="2227" spans="2:9">
      <c r="B2227" s="131"/>
      <c r="C2227" s="125"/>
      <c r="D2227" s="125"/>
      <c r="E2227" s="125"/>
      <c r="F2227" s="125"/>
      <c r="G2227" s="176"/>
      <c r="H2227" s="125" t="str">
        <f t="shared" si="68"/>
        <v/>
      </c>
      <c r="I2227" s="176">
        <f t="shared" si="69"/>
        <v>0</v>
      </c>
    </row>
    <row r="2228" spans="2:9">
      <c r="B2228" s="131"/>
      <c r="C2228" s="125"/>
      <c r="D2228" s="125"/>
      <c r="E2228" s="125"/>
      <c r="F2228" s="125"/>
      <c r="G2228" s="176"/>
      <c r="H2228" s="125" t="str">
        <f t="shared" si="68"/>
        <v/>
      </c>
      <c r="I2228" s="176">
        <f t="shared" si="69"/>
        <v>0</v>
      </c>
    </row>
    <row r="2229" spans="2:9">
      <c r="B2229" s="131"/>
      <c r="C2229" s="125"/>
      <c r="D2229" s="125"/>
      <c r="E2229" s="125"/>
      <c r="F2229" s="125"/>
      <c r="G2229" s="176"/>
      <c r="H2229" s="125" t="str">
        <f t="shared" si="68"/>
        <v/>
      </c>
      <c r="I2229" s="176">
        <f t="shared" si="69"/>
        <v>0</v>
      </c>
    </row>
    <row r="2230" spans="2:9">
      <c r="B2230" s="131"/>
      <c r="C2230" s="125"/>
      <c r="D2230" s="125"/>
      <c r="E2230" s="125"/>
      <c r="F2230" s="125"/>
      <c r="G2230" s="176"/>
      <c r="H2230" s="125" t="str">
        <f t="shared" si="68"/>
        <v/>
      </c>
      <c r="I2230" s="176">
        <f t="shared" si="69"/>
        <v>0</v>
      </c>
    </row>
    <row r="2231" spans="2:9">
      <c r="B2231" s="131"/>
      <c r="C2231" s="125"/>
      <c r="D2231" s="125"/>
      <c r="E2231" s="125"/>
      <c r="F2231" s="125"/>
      <c r="G2231" s="176"/>
      <c r="H2231" s="125" t="str">
        <f t="shared" si="68"/>
        <v/>
      </c>
      <c r="I2231" s="176">
        <f t="shared" si="69"/>
        <v>0</v>
      </c>
    </row>
    <row r="2232" spans="2:9">
      <c r="B2232" s="131"/>
      <c r="C2232" s="125"/>
      <c r="D2232" s="125"/>
      <c r="E2232" s="125"/>
      <c r="F2232" s="125"/>
      <c r="G2232" s="176"/>
      <c r="H2232" s="125" t="str">
        <f t="shared" si="68"/>
        <v/>
      </c>
      <c r="I2232" s="176">
        <f t="shared" si="69"/>
        <v>0</v>
      </c>
    </row>
    <row r="2233" spans="2:9">
      <c r="B2233" s="131"/>
      <c r="C2233" s="125"/>
      <c r="D2233" s="125"/>
      <c r="E2233" s="125"/>
      <c r="F2233" s="125"/>
      <c r="G2233" s="176"/>
      <c r="H2233" s="125" t="str">
        <f t="shared" si="68"/>
        <v/>
      </c>
      <c r="I2233" s="176">
        <f t="shared" si="69"/>
        <v>0</v>
      </c>
    </row>
    <row r="2234" spans="2:9">
      <c r="B2234" s="131"/>
      <c r="C2234" s="125"/>
      <c r="D2234" s="125"/>
      <c r="E2234" s="125"/>
      <c r="F2234" s="125"/>
      <c r="G2234" s="176"/>
      <c r="H2234" s="125" t="str">
        <f t="shared" si="68"/>
        <v/>
      </c>
      <c r="I2234" s="176">
        <f t="shared" si="69"/>
        <v>0</v>
      </c>
    </row>
    <row r="2235" spans="2:9">
      <c r="B2235" s="131"/>
      <c r="C2235" s="125"/>
      <c r="D2235" s="125"/>
      <c r="E2235" s="125"/>
      <c r="F2235" s="125"/>
      <c r="G2235" s="176"/>
      <c r="H2235" s="125" t="str">
        <f t="shared" si="68"/>
        <v/>
      </c>
      <c r="I2235" s="176">
        <f t="shared" si="69"/>
        <v>0</v>
      </c>
    </row>
    <row r="2236" spans="2:9">
      <c r="B2236" s="131"/>
      <c r="C2236" s="125"/>
      <c r="D2236" s="125"/>
      <c r="E2236" s="125"/>
      <c r="F2236" s="125"/>
      <c r="G2236" s="176"/>
      <c r="H2236" s="125" t="str">
        <f t="shared" si="68"/>
        <v/>
      </c>
      <c r="I2236" s="176">
        <f t="shared" si="69"/>
        <v>0</v>
      </c>
    </row>
    <row r="2237" spans="2:9">
      <c r="B2237" s="131"/>
      <c r="C2237" s="125"/>
      <c r="D2237" s="125"/>
      <c r="E2237" s="125"/>
      <c r="F2237" s="125"/>
      <c r="G2237" s="176"/>
      <c r="H2237" s="125" t="str">
        <f t="shared" si="68"/>
        <v/>
      </c>
      <c r="I2237" s="176">
        <f t="shared" si="69"/>
        <v>0</v>
      </c>
    </row>
    <row r="2238" spans="2:9">
      <c r="B2238" s="131"/>
      <c r="C2238" s="125"/>
      <c r="D2238" s="125"/>
      <c r="E2238" s="125"/>
      <c r="F2238" s="125"/>
      <c r="G2238" s="176"/>
      <c r="H2238" s="125" t="str">
        <f t="shared" si="68"/>
        <v/>
      </c>
      <c r="I2238" s="176">
        <f t="shared" si="69"/>
        <v>0</v>
      </c>
    </row>
    <row r="2239" spans="2:9">
      <c r="B2239" s="131"/>
      <c r="C2239" s="125"/>
      <c r="D2239" s="125"/>
      <c r="E2239" s="125"/>
      <c r="F2239" s="125"/>
      <c r="G2239" s="176"/>
      <c r="H2239" s="125" t="str">
        <f t="shared" si="68"/>
        <v/>
      </c>
      <c r="I2239" s="176">
        <f t="shared" si="69"/>
        <v>0</v>
      </c>
    </row>
    <row r="2240" spans="2:9">
      <c r="B2240" s="131"/>
      <c r="C2240" s="125"/>
      <c r="D2240" s="125"/>
      <c r="E2240" s="125"/>
      <c r="F2240" s="125"/>
      <c r="G2240" s="176"/>
      <c r="H2240" s="125" t="str">
        <f t="shared" si="68"/>
        <v/>
      </c>
      <c r="I2240" s="176">
        <f t="shared" si="69"/>
        <v>0</v>
      </c>
    </row>
    <row r="2241" spans="2:9">
      <c r="B2241" s="131"/>
      <c r="C2241" s="125"/>
      <c r="D2241" s="125"/>
      <c r="E2241" s="125"/>
      <c r="F2241" s="125"/>
      <c r="G2241" s="176"/>
      <c r="H2241" s="125" t="str">
        <f t="shared" si="68"/>
        <v/>
      </c>
      <c r="I2241" s="176">
        <f t="shared" si="69"/>
        <v>0</v>
      </c>
    </row>
    <row r="2242" spans="2:9">
      <c r="B2242" s="131"/>
      <c r="C2242" s="125"/>
      <c r="D2242" s="125"/>
      <c r="E2242" s="125"/>
      <c r="F2242" s="125"/>
      <c r="G2242" s="176"/>
      <c r="H2242" s="125" t="str">
        <f t="shared" si="68"/>
        <v/>
      </c>
      <c r="I2242" s="176">
        <f t="shared" si="69"/>
        <v>0</v>
      </c>
    </row>
    <row r="2243" spans="2:9">
      <c r="B2243" s="131"/>
      <c r="C2243" s="125"/>
      <c r="D2243" s="125"/>
      <c r="E2243" s="125"/>
      <c r="F2243" s="125"/>
      <c r="G2243" s="176"/>
      <c r="H2243" s="125" t="str">
        <f t="shared" si="68"/>
        <v/>
      </c>
      <c r="I2243" s="176">
        <f t="shared" si="69"/>
        <v>0</v>
      </c>
    </row>
    <row r="2244" spans="2:9">
      <c r="B2244" s="131"/>
      <c r="C2244" s="125"/>
      <c r="D2244" s="125"/>
      <c r="E2244" s="125"/>
      <c r="F2244" s="125"/>
      <c r="G2244" s="176"/>
      <c r="H2244" s="125" t="str">
        <f t="shared" si="68"/>
        <v/>
      </c>
      <c r="I2244" s="176">
        <f t="shared" si="69"/>
        <v>0</v>
      </c>
    </row>
    <row r="2245" spans="2:9">
      <c r="B2245" s="131"/>
      <c r="C2245" s="125"/>
      <c r="D2245" s="125"/>
      <c r="E2245" s="125"/>
      <c r="F2245" s="125"/>
      <c r="G2245" s="176"/>
      <c r="H2245" s="125" t="str">
        <f t="shared" si="68"/>
        <v/>
      </c>
      <c r="I2245" s="176">
        <f t="shared" si="69"/>
        <v>0</v>
      </c>
    </row>
    <row r="2246" spans="2:9">
      <c r="B2246" s="131"/>
      <c r="C2246" s="125"/>
      <c r="D2246" s="125"/>
      <c r="E2246" s="125"/>
      <c r="F2246" s="125"/>
      <c r="G2246" s="176"/>
      <c r="H2246" s="125" t="str">
        <f t="shared" si="68"/>
        <v/>
      </c>
      <c r="I2246" s="176">
        <f t="shared" si="69"/>
        <v>0</v>
      </c>
    </row>
    <row r="2247" spans="2:9">
      <c r="B2247" s="131"/>
      <c r="C2247" s="125"/>
      <c r="D2247" s="125"/>
      <c r="E2247" s="125"/>
      <c r="F2247" s="125"/>
      <c r="G2247" s="176"/>
      <c r="H2247" s="125" t="str">
        <f t="shared" ref="H2247:H2310" si="70">IF(ISBLANK(C2247),"",IF(C2247&lt;F2247,D2247-E2247,E2247-D2247))</f>
        <v/>
      </c>
      <c r="I2247" s="176">
        <f t="shared" ref="I2247:I2310" si="71">IF(ISERR(H2247),1,0)</f>
        <v>0</v>
      </c>
    </row>
    <row r="2248" spans="2:9">
      <c r="B2248" s="131"/>
      <c r="C2248" s="125"/>
      <c r="D2248" s="125"/>
      <c r="E2248" s="125"/>
      <c r="F2248" s="125"/>
      <c r="G2248" s="176"/>
      <c r="H2248" s="125" t="str">
        <f t="shared" si="70"/>
        <v/>
      </c>
      <c r="I2248" s="176">
        <f t="shared" si="71"/>
        <v>0</v>
      </c>
    </row>
    <row r="2249" spans="2:9">
      <c r="B2249" s="131"/>
      <c r="C2249" s="125"/>
      <c r="D2249" s="125"/>
      <c r="E2249" s="125"/>
      <c r="F2249" s="125"/>
      <c r="G2249" s="176"/>
      <c r="H2249" s="125" t="str">
        <f t="shared" si="70"/>
        <v/>
      </c>
      <c r="I2249" s="176">
        <f t="shared" si="71"/>
        <v>0</v>
      </c>
    </row>
    <row r="2250" spans="2:9">
      <c r="B2250" s="131"/>
      <c r="C2250" s="125"/>
      <c r="D2250" s="125"/>
      <c r="E2250" s="125"/>
      <c r="F2250" s="125"/>
      <c r="G2250" s="176"/>
      <c r="H2250" s="125" t="str">
        <f t="shared" si="70"/>
        <v/>
      </c>
      <c r="I2250" s="176">
        <f t="shared" si="71"/>
        <v>0</v>
      </c>
    </row>
    <row r="2251" spans="2:9">
      <c r="B2251" s="131"/>
      <c r="C2251" s="125"/>
      <c r="D2251" s="125"/>
      <c r="E2251" s="125"/>
      <c r="F2251" s="125"/>
      <c r="G2251" s="176"/>
      <c r="H2251" s="125" t="str">
        <f t="shared" si="70"/>
        <v/>
      </c>
      <c r="I2251" s="176">
        <f t="shared" si="71"/>
        <v>0</v>
      </c>
    </row>
    <row r="2252" spans="2:9">
      <c r="B2252" s="131"/>
      <c r="C2252" s="125"/>
      <c r="D2252" s="125"/>
      <c r="E2252" s="125"/>
      <c r="F2252" s="125"/>
      <c r="G2252" s="176"/>
      <c r="H2252" s="125" t="str">
        <f t="shared" si="70"/>
        <v/>
      </c>
      <c r="I2252" s="176">
        <f t="shared" si="71"/>
        <v>0</v>
      </c>
    </row>
    <row r="2253" spans="2:9">
      <c r="B2253" s="131"/>
      <c r="C2253" s="125"/>
      <c r="D2253" s="125"/>
      <c r="E2253" s="125"/>
      <c r="F2253" s="125"/>
      <c r="G2253" s="176"/>
      <c r="H2253" s="125" t="str">
        <f t="shared" si="70"/>
        <v/>
      </c>
      <c r="I2253" s="176">
        <f t="shared" si="71"/>
        <v>0</v>
      </c>
    </row>
    <row r="2254" spans="2:9">
      <c r="B2254" s="131"/>
      <c r="C2254" s="125"/>
      <c r="D2254" s="125"/>
      <c r="E2254" s="125"/>
      <c r="F2254" s="125"/>
      <c r="G2254" s="176"/>
      <c r="H2254" s="125" t="str">
        <f t="shared" si="70"/>
        <v/>
      </c>
      <c r="I2254" s="176">
        <f t="shared" si="71"/>
        <v>0</v>
      </c>
    </row>
    <row r="2255" spans="2:9">
      <c r="B2255" s="131"/>
      <c r="C2255" s="125"/>
      <c r="D2255" s="125"/>
      <c r="E2255" s="125"/>
      <c r="F2255" s="125"/>
      <c r="G2255" s="176"/>
      <c r="H2255" s="125" t="str">
        <f t="shared" si="70"/>
        <v/>
      </c>
      <c r="I2255" s="176">
        <f t="shared" si="71"/>
        <v>0</v>
      </c>
    </row>
    <row r="2256" spans="2:9">
      <c r="B2256" s="131"/>
      <c r="C2256" s="125"/>
      <c r="D2256" s="125"/>
      <c r="E2256" s="125"/>
      <c r="F2256" s="125"/>
      <c r="G2256" s="176"/>
      <c r="H2256" s="125" t="str">
        <f t="shared" si="70"/>
        <v/>
      </c>
      <c r="I2256" s="176">
        <f t="shared" si="71"/>
        <v>0</v>
      </c>
    </row>
    <row r="2257" spans="2:9">
      <c r="B2257" s="131"/>
      <c r="C2257" s="125"/>
      <c r="D2257" s="125"/>
      <c r="E2257" s="125"/>
      <c r="F2257" s="125"/>
      <c r="G2257" s="176"/>
      <c r="H2257" s="125" t="str">
        <f t="shared" si="70"/>
        <v/>
      </c>
      <c r="I2257" s="176">
        <f t="shared" si="71"/>
        <v>0</v>
      </c>
    </row>
    <row r="2258" spans="2:9">
      <c r="B2258" s="131"/>
      <c r="C2258" s="125"/>
      <c r="D2258" s="125"/>
      <c r="E2258" s="125"/>
      <c r="F2258" s="125"/>
      <c r="G2258" s="176"/>
      <c r="H2258" s="125" t="str">
        <f t="shared" si="70"/>
        <v/>
      </c>
      <c r="I2258" s="176">
        <f t="shared" si="71"/>
        <v>0</v>
      </c>
    </row>
    <row r="2259" spans="2:9">
      <c r="B2259" s="131"/>
      <c r="C2259" s="125"/>
      <c r="D2259" s="125"/>
      <c r="E2259" s="125"/>
      <c r="F2259" s="125"/>
      <c r="G2259" s="176"/>
      <c r="H2259" s="125" t="str">
        <f t="shared" si="70"/>
        <v/>
      </c>
      <c r="I2259" s="176">
        <f t="shared" si="71"/>
        <v>0</v>
      </c>
    </row>
    <row r="2260" spans="2:9">
      <c r="B2260" s="131"/>
      <c r="C2260" s="125"/>
      <c r="D2260" s="125"/>
      <c r="E2260" s="125"/>
      <c r="F2260" s="125"/>
      <c r="G2260" s="176"/>
      <c r="H2260" s="125" t="str">
        <f t="shared" si="70"/>
        <v/>
      </c>
      <c r="I2260" s="176">
        <f t="shared" si="71"/>
        <v>0</v>
      </c>
    </row>
    <row r="2261" spans="2:9">
      <c r="B2261" s="131"/>
      <c r="C2261" s="125"/>
      <c r="D2261" s="125"/>
      <c r="E2261" s="125"/>
      <c r="F2261" s="125"/>
      <c r="G2261" s="176"/>
      <c r="H2261" s="125" t="str">
        <f t="shared" si="70"/>
        <v/>
      </c>
      <c r="I2261" s="176">
        <f t="shared" si="71"/>
        <v>0</v>
      </c>
    </row>
    <row r="2262" spans="2:9">
      <c r="B2262" s="131"/>
      <c r="C2262" s="125"/>
      <c r="D2262" s="125"/>
      <c r="E2262" s="125"/>
      <c r="F2262" s="125"/>
      <c r="G2262" s="176"/>
      <c r="H2262" s="125" t="str">
        <f t="shared" si="70"/>
        <v/>
      </c>
      <c r="I2262" s="176">
        <f t="shared" si="71"/>
        <v>0</v>
      </c>
    </row>
    <row r="2263" spans="2:9">
      <c r="B2263" s="131"/>
      <c r="C2263" s="125"/>
      <c r="D2263" s="125"/>
      <c r="E2263" s="125"/>
      <c r="F2263" s="125"/>
      <c r="G2263" s="176"/>
      <c r="H2263" s="125" t="str">
        <f t="shared" si="70"/>
        <v/>
      </c>
      <c r="I2263" s="176">
        <f t="shared" si="71"/>
        <v>0</v>
      </c>
    </row>
    <row r="2264" spans="2:9">
      <c r="B2264" s="131"/>
      <c r="C2264" s="125"/>
      <c r="D2264" s="125"/>
      <c r="E2264" s="125"/>
      <c r="F2264" s="125"/>
      <c r="G2264" s="176"/>
      <c r="H2264" s="125" t="str">
        <f t="shared" si="70"/>
        <v/>
      </c>
      <c r="I2264" s="176">
        <f t="shared" si="71"/>
        <v>0</v>
      </c>
    </row>
    <row r="2265" spans="2:9">
      <c r="B2265" s="131"/>
      <c r="C2265" s="125"/>
      <c r="D2265" s="125"/>
      <c r="E2265" s="125"/>
      <c r="F2265" s="125"/>
      <c r="G2265" s="176"/>
      <c r="H2265" s="125" t="str">
        <f t="shared" si="70"/>
        <v/>
      </c>
      <c r="I2265" s="176">
        <f t="shared" si="71"/>
        <v>0</v>
      </c>
    </row>
    <row r="2266" spans="2:9">
      <c r="B2266" s="131"/>
      <c r="C2266" s="125"/>
      <c r="D2266" s="125"/>
      <c r="E2266" s="125"/>
      <c r="F2266" s="125"/>
      <c r="G2266" s="176"/>
      <c r="H2266" s="125" t="str">
        <f t="shared" si="70"/>
        <v/>
      </c>
      <c r="I2266" s="176">
        <f t="shared" si="71"/>
        <v>0</v>
      </c>
    </row>
    <row r="2267" spans="2:9">
      <c r="B2267" s="131"/>
      <c r="C2267" s="125"/>
      <c r="D2267" s="125"/>
      <c r="E2267" s="125"/>
      <c r="F2267" s="125"/>
      <c r="G2267" s="176"/>
      <c r="H2267" s="125" t="str">
        <f t="shared" si="70"/>
        <v/>
      </c>
      <c r="I2267" s="176">
        <f t="shared" si="71"/>
        <v>0</v>
      </c>
    </row>
    <row r="2268" spans="2:9">
      <c r="B2268" s="131"/>
      <c r="C2268" s="125"/>
      <c r="D2268" s="125"/>
      <c r="E2268" s="125"/>
      <c r="F2268" s="125"/>
      <c r="G2268" s="176"/>
      <c r="H2268" s="125" t="str">
        <f t="shared" si="70"/>
        <v/>
      </c>
      <c r="I2268" s="176">
        <f t="shared" si="71"/>
        <v>0</v>
      </c>
    </row>
    <row r="2269" spans="2:9">
      <c r="B2269" s="131"/>
      <c r="C2269" s="125"/>
      <c r="D2269" s="125"/>
      <c r="E2269" s="125"/>
      <c r="F2269" s="125"/>
      <c r="G2269" s="176"/>
      <c r="H2269" s="125" t="str">
        <f t="shared" si="70"/>
        <v/>
      </c>
      <c r="I2269" s="176">
        <f t="shared" si="71"/>
        <v>0</v>
      </c>
    </row>
    <row r="2270" spans="2:9">
      <c r="B2270" s="131"/>
      <c r="C2270" s="125"/>
      <c r="D2270" s="125"/>
      <c r="E2270" s="125"/>
      <c r="F2270" s="125"/>
      <c r="G2270" s="176"/>
      <c r="H2270" s="125" t="str">
        <f t="shared" si="70"/>
        <v/>
      </c>
      <c r="I2270" s="176">
        <f t="shared" si="71"/>
        <v>0</v>
      </c>
    </row>
    <row r="2271" spans="2:9">
      <c r="B2271" s="131"/>
      <c r="C2271" s="125"/>
      <c r="D2271" s="125"/>
      <c r="E2271" s="125"/>
      <c r="F2271" s="125"/>
      <c r="G2271" s="176"/>
      <c r="H2271" s="125" t="str">
        <f t="shared" si="70"/>
        <v/>
      </c>
      <c r="I2271" s="176">
        <f t="shared" si="71"/>
        <v>0</v>
      </c>
    </row>
    <row r="2272" spans="2:9">
      <c r="B2272" s="131"/>
      <c r="C2272" s="125"/>
      <c r="D2272" s="125"/>
      <c r="E2272" s="125"/>
      <c r="F2272" s="125"/>
      <c r="G2272" s="176"/>
      <c r="H2272" s="125" t="str">
        <f t="shared" si="70"/>
        <v/>
      </c>
      <c r="I2272" s="176">
        <f t="shared" si="71"/>
        <v>0</v>
      </c>
    </row>
    <row r="2273" spans="2:9">
      <c r="B2273" s="131"/>
      <c r="C2273" s="125"/>
      <c r="D2273" s="125"/>
      <c r="E2273" s="125"/>
      <c r="F2273" s="125"/>
      <c r="G2273" s="176"/>
      <c r="H2273" s="125" t="str">
        <f t="shared" si="70"/>
        <v/>
      </c>
      <c r="I2273" s="176">
        <f t="shared" si="71"/>
        <v>0</v>
      </c>
    </row>
    <row r="2274" spans="2:9">
      <c r="B2274" s="131"/>
      <c r="C2274" s="125"/>
      <c r="D2274" s="125"/>
      <c r="E2274" s="125"/>
      <c r="F2274" s="125"/>
      <c r="G2274" s="176"/>
      <c r="H2274" s="125" t="str">
        <f t="shared" si="70"/>
        <v/>
      </c>
      <c r="I2274" s="176">
        <f t="shared" si="71"/>
        <v>0</v>
      </c>
    </row>
    <row r="2275" spans="2:9">
      <c r="B2275" s="131"/>
      <c r="C2275" s="125"/>
      <c r="D2275" s="125"/>
      <c r="E2275" s="125"/>
      <c r="F2275" s="125"/>
      <c r="G2275" s="176"/>
      <c r="H2275" s="125" t="str">
        <f t="shared" si="70"/>
        <v/>
      </c>
      <c r="I2275" s="176">
        <f t="shared" si="71"/>
        <v>0</v>
      </c>
    </row>
    <row r="2276" spans="2:9">
      <c r="B2276" s="131"/>
      <c r="C2276" s="125"/>
      <c r="D2276" s="125"/>
      <c r="E2276" s="125"/>
      <c r="F2276" s="125"/>
      <c r="G2276" s="176"/>
      <c r="H2276" s="125" t="str">
        <f t="shared" si="70"/>
        <v/>
      </c>
      <c r="I2276" s="176">
        <f t="shared" si="71"/>
        <v>0</v>
      </c>
    </row>
    <row r="2277" spans="2:9">
      <c r="B2277" s="131"/>
      <c r="C2277" s="125"/>
      <c r="D2277" s="125"/>
      <c r="E2277" s="125"/>
      <c r="F2277" s="125"/>
      <c r="G2277" s="176"/>
      <c r="H2277" s="125" t="str">
        <f t="shared" si="70"/>
        <v/>
      </c>
      <c r="I2277" s="176">
        <f t="shared" si="71"/>
        <v>0</v>
      </c>
    </row>
    <row r="2278" spans="2:9">
      <c r="B2278" s="131"/>
      <c r="C2278" s="125"/>
      <c r="D2278" s="125"/>
      <c r="E2278" s="125"/>
      <c r="F2278" s="125"/>
      <c r="G2278" s="176"/>
      <c r="H2278" s="125" t="str">
        <f t="shared" si="70"/>
        <v/>
      </c>
      <c r="I2278" s="176">
        <f t="shared" si="71"/>
        <v>0</v>
      </c>
    </row>
    <row r="2279" spans="2:9">
      <c r="B2279" s="131"/>
      <c r="C2279" s="125"/>
      <c r="D2279" s="125"/>
      <c r="E2279" s="125"/>
      <c r="F2279" s="125"/>
      <c r="G2279" s="176"/>
      <c r="H2279" s="125" t="str">
        <f t="shared" si="70"/>
        <v/>
      </c>
      <c r="I2279" s="176">
        <f t="shared" si="71"/>
        <v>0</v>
      </c>
    </row>
    <row r="2280" spans="2:9">
      <c r="B2280" s="131"/>
      <c r="C2280" s="125"/>
      <c r="D2280" s="125"/>
      <c r="E2280" s="125"/>
      <c r="F2280" s="125"/>
      <c r="G2280" s="176"/>
      <c r="H2280" s="125" t="str">
        <f t="shared" si="70"/>
        <v/>
      </c>
      <c r="I2280" s="176">
        <f t="shared" si="71"/>
        <v>0</v>
      </c>
    </row>
    <row r="2281" spans="2:9">
      <c r="B2281" s="131"/>
      <c r="C2281" s="125"/>
      <c r="D2281" s="125"/>
      <c r="E2281" s="125"/>
      <c r="F2281" s="125"/>
      <c r="G2281" s="176"/>
      <c r="H2281" s="125" t="str">
        <f t="shared" si="70"/>
        <v/>
      </c>
      <c r="I2281" s="176">
        <f t="shared" si="71"/>
        <v>0</v>
      </c>
    </row>
    <row r="2282" spans="2:9">
      <c r="B2282" s="131"/>
      <c r="C2282" s="125"/>
      <c r="D2282" s="125"/>
      <c r="E2282" s="125"/>
      <c r="F2282" s="125"/>
      <c r="G2282" s="176"/>
      <c r="H2282" s="125" t="str">
        <f t="shared" si="70"/>
        <v/>
      </c>
      <c r="I2282" s="176">
        <f t="shared" si="71"/>
        <v>0</v>
      </c>
    </row>
    <row r="2283" spans="2:9">
      <c r="B2283" s="131"/>
      <c r="C2283" s="125"/>
      <c r="D2283" s="125"/>
      <c r="E2283" s="125"/>
      <c r="F2283" s="125"/>
      <c r="G2283" s="176"/>
      <c r="H2283" s="125" t="str">
        <f t="shared" si="70"/>
        <v/>
      </c>
      <c r="I2283" s="176">
        <f t="shared" si="71"/>
        <v>0</v>
      </c>
    </row>
    <row r="2284" spans="2:9">
      <c r="B2284" s="131"/>
      <c r="C2284" s="125"/>
      <c r="D2284" s="125"/>
      <c r="E2284" s="125"/>
      <c r="F2284" s="125"/>
      <c r="G2284" s="176"/>
      <c r="H2284" s="125" t="str">
        <f t="shared" si="70"/>
        <v/>
      </c>
      <c r="I2284" s="176">
        <f t="shared" si="71"/>
        <v>0</v>
      </c>
    </row>
    <row r="2285" spans="2:9">
      <c r="B2285" s="131"/>
      <c r="C2285" s="125"/>
      <c r="D2285" s="125"/>
      <c r="E2285" s="125"/>
      <c r="F2285" s="125"/>
      <c r="G2285" s="176"/>
      <c r="H2285" s="125" t="str">
        <f t="shared" si="70"/>
        <v/>
      </c>
      <c r="I2285" s="176">
        <f t="shared" si="71"/>
        <v>0</v>
      </c>
    </row>
    <row r="2286" spans="2:9">
      <c r="B2286" s="131"/>
      <c r="C2286" s="125"/>
      <c r="D2286" s="125"/>
      <c r="E2286" s="125"/>
      <c r="F2286" s="125"/>
      <c r="G2286" s="176"/>
      <c r="H2286" s="125" t="str">
        <f t="shared" si="70"/>
        <v/>
      </c>
      <c r="I2286" s="176">
        <f t="shared" si="71"/>
        <v>0</v>
      </c>
    </row>
    <row r="2287" spans="2:9">
      <c r="B2287" s="131"/>
      <c r="C2287" s="125"/>
      <c r="D2287" s="125"/>
      <c r="E2287" s="125"/>
      <c r="F2287" s="125"/>
      <c r="G2287" s="176"/>
      <c r="H2287" s="125" t="str">
        <f t="shared" si="70"/>
        <v/>
      </c>
      <c r="I2287" s="176">
        <f t="shared" si="71"/>
        <v>0</v>
      </c>
    </row>
    <row r="2288" spans="2:9">
      <c r="B2288" s="131"/>
      <c r="C2288" s="125"/>
      <c r="D2288" s="125"/>
      <c r="E2288" s="125"/>
      <c r="F2288" s="125"/>
      <c r="G2288" s="176"/>
      <c r="H2288" s="125" t="str">
        <f t="shared" si="70"/>
        <v/>
      </c>
      <c r="I2288" s="176">
        <f t="shared" si="71"/>
        <v>0</v>
      </c>
    </row>
    <row r="2289" spans="2:9">
      <c r="B2289" s="131"/>
      <c r="C2289" s="125"/>
      <c r="D2289" s="125"/>
      <c r="E2289" s="125"/>
      <c r="F2289" s="125"/>
      <c r="G2289" s="176"/>
      <c r="H2289" s="125" t="str">
        <f t="shared" si="70"/>
        <v/>
      </c>
      <c r="I2289" s="176">
        <f t="shared" si="71"/>
        <v>0</v>
      </c>
    </row>
    <row r="2290" spans="2:9">
      <c r="B2290" s="131"/>
      <c r="C2290" s="125"/>
      <c r="D2290" s="125"/>
      <c r="E2290" s="125"/>
      <c r="F2290" s="125"/>
      <c r="G2290" s="176"/>
      <c r="H2290" s="125" t="str">
        <f t="shared" si="70"/>
        <v/>
      </c>
      <c r="I2290" s="176">
        <f t="shared" si="71"/>
        <v>0</v>
      </c>
    </row>
    <row r="2291" spans="2:9">
      <c r="B2291" s="131"/>
      <c r="C2291" s="125"/>
      <c r="D2291" s="125"/>
      <c r="E2291" s="125"/>
      <c r="F2291" s="125"/>
      <c r="G2291" s="176"/>
      <c r="H2291" s="125" t="str">
        <f t="shared" si="70"/>
        <v/>
      </c>
      <c r="I2291" s="176">
        <f t="shared" si="71"/>
        <v>0</v>
      </c>
    </row>
    <row r="2292" spans="2:9">
      <c r="B2292" s="131"/>
      <c r="C2292" s="125"/>
      <c r="D2292" s="125"/>
      <c r="E2292" s="125"/>
      <c r="F2292" s="125"/>
      <c r="G2292" s="176"/>
      <c r="H2292" s="125" t="str">
        <f t="shared" si="70"/>
        <v/>
      </c>
      <c r="I2292" s="176">
        <f t="shared" si="71"/>
        <v>0</v>
      </c>
    </row>
    <row r="2293" spans="2:9">
      <c r="B2293" s="131"/>
      <c r="C2293" s="125"/>
      <c r="D2293" s="125"/>
      <c r="E2293" s="125"/>
      <c r="F2293" s="125"/>
      <c r="G2293" s="176"/>
      <c r="H2293" s="125" t="str">
        <f t="shared" si="70"/>
        <v/>
      </c>
      <c r="I2293" s="176">
        <f t="shared" si="71"/>
        <v>0</v>
      </c>
    </row>
    <row r="2294" spans="2:9">
      <c r="B2294" s="131"/>
      <c r="C2294" s="125"/>
      <c r="D2294" s="125"/>
      <c r="E2294" s="125"/>
      <c r="F2294" s="125"/>
      <c r="G2294" s="176"/>
      <c r="H2294" s="125" t="str">
        <f t="shared" si="70"/>
        <v/>
      </c>
      <c r="I2294" s="176">
        <f t="shared" si="71"/>
        <v>0</v>
      </c>
    </row>
    <row r="2295" spans="2:9">
      <c r="B2295" s="131"/>
      <c r="C2295" s="125"/>
      <c r="D2295" s="125"/>
      <c r="E2295" s="125"/>
      <c r="F2295" s="125"/>
      <c r="G2295" s="176"/>
      <c r="H2295" s="125" t="str">
        <f t="shared" si="70"/>
        <v/>
      </c>
      <c r="I2295" s="176">
        <f t="shared" si="71"/>
        <v>0</v>
      </c>
    </row>
    <row r="2296" spans="2:9">
      <c r="B2296" s="131"/>
      <c r="C2296" s="125"/>
      <c r="D2296" s="125"/>
      <c r="E2296" s="125"/>
      <c r="F2296" s="125"/>
      <c r="G2296" s="176"/>
      <c r="H2296" s="125" t="str">
        <f t="shared" si="70"/>
        <v/>
      </c>
      <c r="I2296" s="176">
        <f t="shared" si="71"/>
        <v>0</v>
      </c>
    </row>
    <row r="2297" spans="2:9">
      <c r="B2297" s="131"/>
      <c r="C2297" s="125"/>
      <c r="D2297" s="125"/>
      <c r="E2297" s="125"/>
      <c r="F2297" s="125"/>
      <c r="G2297" s="176"/>
      <c r="H2297" s="125" t="str">
        <f t="shared" si="70"/>
        <v/>
      </c>
      <c r="I2297" s="176">
        <f t="shared" si="71"/>
        <v>0</v>
      </c>
    </row>
    <row r="2298" spans="2:9">
      <c r="B2298" s="131"/>
      <c r="C2298" s="125"/>
      <c r="D2298" s="125"/>
      <c r="E2298" s="125"/>
      <c r="F2298" s="125"/>
      <c r="G2298" s="176"/>
      <c r="H2298" s="125" t="str">
        <f t="shared" si="70"/>
        <v/>
      </c>
      <c r="I2298" s="176">
        <f t="shared" si="71"/>
        <v>0</v>
      </c>
    </row>
    <row r="2299" spans="2:9">
      <c r="B2299" s="131"/>
      <c r="C2299" s="125"/>
      <c r="D2299" s="125"/>
      <c r="E2299" s="125"/>
      <c r="F2299" s="125"/>
      <c r="G2299" s="176"/>
      <c r="H2299" s="125" t="str">
        <f t="shared" si="70"/>
        <v/>
      </c>
      <c r="I2299" s="176">
        <f t="shared" si="71"/>
        <v>0</v>
      </c>
    </row>
    <row r="2300" spans="2:9">
      <c r="B2300" s="131"/>
      <c r="C2300" s="125"/>
      <c r="D2300" s="125"/>
      <c r="E2300" s="125"/>
      <c r="F2300" s="125"/>
      <c r="G2300" s="176"/>
      <c r="H2300" s="125" t="str">
        <f t="shared" si="70"/>
        <v/>
      </c>
      <c r="I2300" s="176">
        <f t="shared" si="71"/>
        <v>0</v>
      </c>
    </row>
    <row r="2301" spans="2:9">
      <c r="B2301" s="131"/>
      <c r="C2301" s="125"/>
      <c r="D2301" s="125"/>
      <c r="E2301" s="125"/>
      <c r="F2301" s="125"/>
      <c r="G2301" s="176"/>
      <c r="H2301" s="125" t="str">
        <f t="shared" si="70"/>
        <v/>
      </c>
      <c r="I2301" s="176">
        <f t="shared" si="71"/>
        <v>0</v>
      </c>
    </row>
    <row r="2302" spans="2:9">
      <c r="B2302" s="131"/>
      <c r="C2302" s="125"/>
      <c r="D2302" s="125"/>
      <c r="E2302" s="125"/>
      <c r="F2302" s="125"/>
      <c r="G2302" s="176"/>
      <c r="H2302" s="125" t="str">
        <f t="shared" si="70"/>
        <v/>
      </c>
      <c r="I2302" s="176">
        <f t="shared" si="71"/>
        <v>0</v>
      </c>
    </row>
    <row r="2303" spans="2:9">
      <c r="B2303" s="131"/>
      <c r="C2303" s="125"/>
      <c r="D2303" s="125"/>
      <c r="E2303" s="125"/>
      <c r="F2303" s="125"/>
      <c r="G2303" s="176"/>
      <c r="H2303" s="125" t="str">
        <f t="shared" si="70"/>
        <v/>
      </c>
      <c r="I2303" s="176">
        <f t="shared" si="71"/>
        <v>0</v>
      </c>
    </row>
    <row r="2304" spans="2:9">
      <c r="B2304" s="131"/>
      <c r="C2304" s="125"/>
      <c r="D2304" s="125"/>
      <c r="E2304" s="125"/>
      <c r="F2304" s="125"/>
      <c r="G2304" s="176"/>
      <c r="H2304" s="125" t="str">
        <f t="shared" si="70"/>
        <v/>
      </c>
      <c r="I2304" s="176">
        <f t="shared" si="71"/>
        <v>0</v>
      </c>
    </row>
    <row r="2305" spans="2:9">
      <c r="B2305" s="131"/>
      <c r="C2305" s="125"/>
      <c r="D2305" s="125"/>
      <c r="E2305" s="125"/>
      <c r="F2305" s="125"/>
      <c r="G2305" s="176"/>
      <c r="H2305" s="125" t="str">
        <f t="shared" si="70"/>
        <v/>
      </c>
      <c r="I2305" s="176">
        <f t="shared" si="71"/>
        <v>0</v>
      </c>
    </row>
    <row r="2306" spans="2:9">
      <c r="B2306" s="131"/>
      <c r="C2306" s="125"/>
      <c r="D2306" s="125"/>
      <c r="E2306" s="125"/>
      <c r="F2306" s="125"/>
      <c r="G2306" s="176"/>
      <c r="H2306" s="125" t="str">
        <f t="shared" si="70"/>
        <v/>
      </c>
      <c r="I2306" s="176">
        <f t="shared" si="71"/>
        <v>0</v>
      </c>
    </row>
    <row r="2307" spans="2:9">
      <c r="B2307" s="131"/>
      <c r="C2307" s="125"/>
      <c r="D2307" s="125"/>
      <c r="E2307" s="125"/>
      <c r="F2307" s="125"/>
      <c r="G2307" s="176"/>
      <c r="H2307" s="125" t="str">
        <f t="shared" si="70"/>
        <v/>
      </c>
      <c r="I2307" s="176">
        <f t="shared" si="71"/>
        <v>0</v>
      </c>
    </row>
    <row r="2308" spans="2:9">
      <c r="B2308" s="131"/>
      <c r="C2308" s="125"/>
      <c r="D2308" s="125"/>
      <c r="E2308" s="125"/>
      <c r="F2308" s="125"/>
      <c r="G2308" s="176"/>
      <c r="H2308" s="125" t="str">
        <f t="shared" si="70"/>
        <v/>
      </c>
      <c r="I2308" s="176">
        <f t="shared" si="71"/>
        <v>0</v>
      </c>
    </row>
    <row r="2309" spans="2:9">
      <c r="B2309" s="131"/>
      <c r="C2309" s="125"/>
      <c r="D2309" s="125"/>
      <c r="E2309" s="125"/>
      <c r="F2309" s="125"/>
      <c r="G2309" s="176"/>
      <c r="H2309" s="125" t="str">
        <f t="shared" si="70"/>
        <v/>
      </c>
      <c r="I2309" s="176">
        <f t="shared" si="71"/>
        <v>0</v>
      </c>
    </row>
    <row r="2310" spans="2:9">
      <c r="B2310" s="131"/>
      <c r="C2310" s="125"/>
      <c r="D2310" s="125"/>
      <c r="E2310" s="125"/>
      <c r="F2310" s="125"/>
      <c r="G2310" s="176"/>
      <c r="H2310" s="125" t="str">
        <f t="shared" si="70"/>
        <v/>
      </c>
      <c r="I2310" s="176">
        <f t="shared" si="71"/>
        <v>0</v>
      </c>
    </row>
    <row r="2311" spans="2:9">
      <c r="B2311" s="131"/>
      <c r="C2311" s="125"/>
      <c r="D2311" s="125"/>
      <c r="E2311" s="125"/>
      <c r="F2311" s="125"/>
      <c r="G2311" s="176"/>
      <c r="H2311" s="125" t="str">
        <f t="shared" ref="H2311:H2374" si="72">IF(ISBLANK(C2311),"",IF(C2311&lt;F2311,D2311-E2311,E2311-D2311))</f>
        <v/>
      </c>
      <c r="I2311" s="176">
        <f t="shared" ref="I2311:I2374" si="73">IF(ISERR(H2311),1,0)</f>
        <v>0</v>
      </c>
    </row>
    <row r="2312" spans="2:9">
      <c r="B2312" s="131"/>
      <c r="C2312" s="125"/>
      <c r="D2312" s="125"/>
      <c r="E2312" s="125"/>
      <c r="F2312" s="125"/>
      <c r="G2312" s="176"/>
      <c r="H2312" s="125" t="str">
        <f t="shared" si="72"/>
        <v/>
      </c>
      <c r="I2312" s="176">
        <f t="shared" si="73"/>
        <v>0</v>
      </c>
    </row>
    <row r="2313" spans="2:9">
      <c r="B2313" s="131"/>
      <c r="C2313" s="125"/>
      <c r="D2313" s="125"/>
      <c r="E2313" s="125"/>
      <c r="F2313" s="125"/>
      <c r="G2313" s="176"/>
      <c r="H2313" s="125" t="str">
        <f t="shared" si="72"/>
        <v/>
      </c>
      <c r="I2313" s="176">
        <f t="shared" si="73"/>
        <v>0</v>
      </c>
    </row>
    <row r="2314" spans="2:9">
      <c r="B2314" s="131"/>
      <c r="C2314" s="125"/>
      <c r="D2314" s="125"/>
      <c r="E2314" s="125"/>
      <c r="F2314" s="125"/>
      <c r="G2314" s="176"/>
      <c r="H2314" s="125" t="str">
        <f t="shared" si="72"/>
        <v/>
      </c>
      <c r="I2314" s="176">
        <f t="shared" si="73"/>
        <v>0</v>
      </c>
    </row>
    <row r="2315" spans="2:9">
      <c r="B2315" s="131"/>
      <c r="C2315" s="125"/>
      <c r="D2315" s="125"/>
      <c r="E2315" s="125"/>
      <c r="F2315" s="125"/>
      <c r="G2315" s="176"/>
      <c r="H2315" s="125" t="str">
        <f t="shared" si="72"/>
        <v/>
      </c>
      <c r="I2315" s="176">
        <f t="shared" si="73"/>
        <v>0</v>
      </c>
    </row>
    <row r="2316" spans="2:9">
      <c r="B2316" s="131"/>
      <c r="C2316" s="125"/>
      <c r="D2316" s="125"/>
      <c r="E2316" s="125"/>
      <c r="F2316" s="125"/>
      <c r="G2316" s="176"/>
      <c r="H2316" s="125" t="str">
        <f t="shared" si="72"/>
        <v/>
      </c>
      <c r="I2316" s="176">
        <f t="shared" si="73"/>
        <v>0</v>
      </c>
    </row>
    <row r="2317" spans="2:9">
      <c r="B2317" s="131"/>
      <c r="C2317" s="125"/>
      <c r="D2317" s="125"/>
      <c r="E2317" s="125"/>
      <c r="F2317" s="125"/>
      <c r="G2317" s="176"/>
      <c r="H2317" s="125" t="str">
        <f t="shared" si="72"/>
        <v/>
      </c>
      <c r="I2317" s="176">
        <f t="shared" si="73"/>
        <v>0</v>
      </c>
    </row>
    <row r="2318" spans="2:9">
      <c r="B2318" s="131"/>
      <c r="C2318" s="125"/>
      <c r="D2318" s="125"/>
      <c r="E2318" s="125"/>
      <c r="F2318" s="125"/>
      <c r="G2318" s="176"/>
      <c r="H2318" s="125" t="str">
        <f t="shared" si="72"/>
        <v/>
      </c>
      <c r="I2318" s="176">
        <f t="shared" si="73"/>
        <v>0</v>
      </c>
    </row>
    <row r="2319" spans="2:9">
      <c r="B2319" s="131"/>
      <c r="C2319" s="125"/>
      <c r="D2319" s="125"/>
      <c r="E2319" s="125"/>
      <c r="F2319" s="125"/>
      <c r="G2319" s="176"/>
      <c r="H2319" s="125" t="str">
        <f t="shared" si="72"/>
        <v/>
      </c>
      <c r="I2319" s="176">
        <f t="shared" si="73"/>
        <v>0</v>
      </c>
    </row>
    <row r="2320" spans="2:9">
      <c r="B2320" s="131"/>
      <c r="C2320" s="125"/>
      <c r="D2320" s="125"/>
      <c r="E2320" s="125"/>
      <c r="F2320" s="125"/>
      <c r="G2320" s="176"/>
      <c r="H2320" s="125" t="str">
        <f t="shared" si="72"/>
        <v/>
      </c>
      <c r="I2320" s="176">
        <f t="shared" si="73"/>
        <v>0</v>
      </c>
    </row>
    <row r="2321" spans="2:9">
      <c r="B2321" s="131"/>
      <c r="C2321" s="125"/>
      <c r="D2321" s="125"/>
      <c r="E2321" s="125"/>
      <c r="F2321" s="125"/>
      <c r="G2321" s="176"/>
      <c r="H2321" s="125" t="str">
        <f t="shared" si="72"/>
        <v/>
      </c>
      <c r="I2321" s="176">
        <f t="shared" si="73"/>
        <v>0</v>
      </c>
    </row>
    <row r="2322" spans="2:9">
      <c r="B2322" s="131"/>
      <c r="C2322" s="125"/>
      <c r="D2322" s="125"/>
      <c r="E2322" s="125"/>
      <c r="F2322" s="125"/>
      <c r="G2322" s="176"/>
      <c r="H2322" s="125" t="str">
        <f t="shared" si="72"/>
        <v/>
      </c>
      <c r="I2322" s="176">
        <f t="shared" si="73"/>
        <v>0</v>
      </c>
    </row>
    <row r="2323" spans="2:9">
      <c r="B2323" s="131"/>
      <c r="C2323" s="125"/>
      <c r="D2323" s="125"/>
      <c r="E2323" s="125"/>
      <c r="F2323" s="125"/>
      <c r="G2323" s="176"/>
      <c r="H2323" s="125" t="str">
        <f t="shared" si="72"/>
        <v/>
      </c>
      <c r="I2323" s="176">
        <f t="shared" si="73"/>
        <v>0</v>
      </c>
    </row>
    <row r="2324" spans="2:9">
      <c r="B2324" s="131"/>
      <c r="C2324" s="125"/>
      <c r="D2324" s="125"/>
      <c r="E2324" s="125"/>
      <c r="F2324" s="125"/>
      <c r="G2324" s="176"/>
      <c r="H2324" s="125" t="str">
        <f t="shared" si="72"/>
        <v/>
      </c>
      <c r="I2324" s="176">
        <f t="shared" si="73"/>
        <v>0</v>
      </c>
    </row>
    <row r="2325" spans="2:9">
      <c r="B2325" s="131"/>
      <c r="C2325" s="125"/>
      <c r="D2325" s="125"/>
      <c r="E2325" s="125"/>
      <c r="F2325" s="125"/>
      <c r="G2325" s="176"/>
      <c r="H2325" s="125" t="str">
        <f t="shared" si="72"/>
        <v/>
      </c>
      <c r="I2325" s="176">
        <f t="shared" si="73"/>
        <v>0</v>
      </c>
    </row>
    <row r="2326" spans="2:9">
      <c r="B2326" s="131"/>
      <c r="C2326" s="125"/>
      <c r="D2326" s="125"/>
      <c r="E2326" s="125"/>
      <c r="F2326" s="125"/>
      <c r="G2326" s="176"/>
      <c r="H2326" s="125" t="str">
        <f t="shared" si="72"/>
        <v/>
      </c>
      <c r="I2326" s="176">
        <f t="shared" si="73"/>
        <v>0</v>
      </c>
    </row>
    <row r="2327" spans="2:9">
      <c r="B2327" s="131"/>
      <c r="C2327" s="125"/>
      <c r="D2327" s="125"/>
      <c r="E2327" s="125"/>
      <c r="F2327" s="125"/>
      <c r="G2327" s="176"/>
      <c r="H2327" s="125" t="str">
        <f t="shared" si="72"/>
        <v/>
      </c>
      <c r="I2327" s="176">
        <f t="shared" si="73"/>
        <v>0</v>
      </c>
    </row>
    <row r="2328" spans="2:9">
      <c r="B2328" s="131"/>
      <c r="C2328" s="125"/>
      <c r="D2328" s="125"/>
      <c r="E2328" s="125"/>
      <c r="F2328" s="125"/>
      <c r="G2328" s="176"/>
      <c r="H2328" s="125" t="str">
        <f t="shared" si="72"/>
        <v/>
      </c>
      <c r="I2328" s="176">
        <f t="shared" si="73"/>
        <v>0</v>
      </c>
    </row>
    <row r="2329" spans="2:9">
      <c r="B2329" s="131"/>
      <c r="C2329" s="125"/>
      <c r="D2329" s="125"/>
      <c r="E2329" s="125"/>
      <c r="F2329" s="125"/>
      <c r="G2329" s="176"/>
      <c r="H2329" s="125" t="str">
        <f t="shared" si="72"/>
        <v/>
      </c>
      <c r="I2329" s="176">
        <f t="shared" si="73"/>
        <v>0</v>
      </c>
    </row>
    <row r="2330" spans="2:9">
      <c r="B2330" s="131"/>
      <c r="C2330" s="125"/>
      <c r="D2330" s="125"/>
      <c r="E2330" s="125"/>
      <c r="F2330" s="125"/>
      <c r="G2330" s="176"/>
      <c r="H2330" s="125" t="str">
        <f t="shared" si="72"/>
        <v/>
      </c>
      <c r="I2330" s="176">
        <f t="shared" si="73"/>
        <v>0</v>
      </c>
    </row>
    <row r="2331" spans="2:9">
      <c r="B2331" s="131"/>
      <c r="C2331" s="125"/>
      <c r="D2331" s="125"/>
      <c r="E2331" s="125"/>
      <c r="F2331" s="125"/>
      <c r="G2331" s="176"/>
      <c r="H2331" s="125" t="str">
        <f t="shared" si="72"/>
        <v/>
      </c>
      <c r="I2331" s="176">
        <f t="shared" si="73"/>
        <v>0</v>
      </c>
    </row>
    <row r="2332" spans="2:9">
      <c r="B2332" s="131"/>
      <c r="C2332" s="125"/>
      <c r="D2332" s="125"/>
      <c r="E2332" s="125"/>
      <c r="F2332" s="125"/>
      <c r="G2332" s="176"/>
      <c r="H2332" s="125" t="str">
        <f t="shared" si="72"/>
        <v/>
      </c>
      <c r="I2332" s="176">
        <f t="shared" si="73"/>
        <v>0</v>
      </c>
    </row>
    <row r="2333" spans="2:9">
      <c r="B2333" s="131"/>
      <c r="C2333" s="125"/>
      <c r="D2333" s="125"/>
      <c r="E2333" s="125"/>
      <c r="F2333" s="125"/>
      <c r="G2333" s="176"/>
      <c r="H2333" s="125" t="str">
        <f t="shared" si="72"/>
        <v/>
      </c>
      <c r="I2333" s="176">
        <f t="shared" si="73"/>
        <v>0</v>
      </c>
    </row>
    <row r="2334" spans="2:9">
      <c r="B2334" s="131"/>
      <c r="C2334" s="125"/>
      <c r="D2334" s="125"/>
      <c r="E2334" s="125"/>
      <c r="F2334" s="125"/>
      <c r="G2334" s="176"/>
      <c r="H2334" s="125" t="str">
        <f t="shared" si="72"/>
        <v/>
      </c>
      <c r="I2334" s="176">
        <f t="shared" si="73"/>
        <v>0</v>
      </c>
    </row>
    <row r="2335" spans="2:9">
      <c r="B2335" s="131"/>
      <c r="C2335" s="125"/>
      <c r="D2335" s="125"/>
      <c r="E2335" s="125"/>
      <c r="F2335" s="125"/>
      <c r="G2335" s="176"/>
      <c r="H2335" s="125" t="str">
        <f t="shared" si="72"/>
        <v/>
      </c>
      <c r="I2335" s="176">
        <f t="shared" si="73"/>
        <v>0</v>
      </c>
    </row>
    <row r="2336" spans="2:9">
      <c r="B2336" s="131"/>
      <c r="C2336" s="125"/>
      <c r="D2336" s="125"/>
      <c r="E2336" s="125"/>
      <c r="F2336" s="125"/>
      <c r="G2336" s="176"/>
      <c r="H2336" s="125" t="str">
        <f t="shared" si="72"/>
        <v/>
      </c>
      <c r="I2336" s="176">
        <f t="shared" si="73"/>
        <v>0</v>
      </c>
    </row>
    <row r="2337" spans="2:9">
      <c r="B2337" s="131"/>
      <c r="C2337" s="125"/>
      <c r="D2337" s="125"/>
      <c r="E2337" s="125"/>
      <c r="F2337" s="125"/>
      <c r="G2337" s="176"/>
      <c r="H2337" s="125" t="str">
        <f t="shared" si="72"/>
        <v/>
      </c>
      <c r="I2337" s="176">
        <f t="shared" si="73"/>
        <v>0</v>
      </c>
    </row>
    <row r="2338" spans="2:9">
      <c r="B2338" s="131"/>
      <c r="C2338" s="125"/>
      <c r="D2338" s="125"/>
      <c r="E2338" s="125"/>
      <c r="F2338" s="125"/>
      <c r="G2338" s="176"/>
      <c r="H2338" s="125" t="str">
        <f t="shared" si="72"/>
        <v/>
      </c>
      <c r="I2338" s="176">
        <f t="shared" si="73"/>
        <v>0</v>
      </c>
    </row>
    <row r="2339" spans="2:9">
      <c r="B2339" s="131"/>
      <c r="C2339" s="125"/>
      <c r="D2339" s="125"/>
      <c r="E2339" s="125"/>
      <c r="F2339" s="125"/>
      <c r="G2339" s="176"/>
      <c r="H2339" s="125" t="str">
        <f t="shared" si="72"/>
        <v/>
      </c>
      <c r="I2339" s="176">
        <f t="shared" si="73"/>
        <v>0</v>
      </c>
    </row>
    <row r="2340" spans="2:9">
      <c r="B2340" s="131"/>
      <c r="C2340" s="125"/>
      <c r="D2340" s="125"/>
      <c r="E2340" s="125"/>
      <c r="F2340" s="125"/>
      <c r="G2340" s="176"/>
      <c r="H2340" s="125" t="str">
        <f t="shared" si="72"/>
        <v/>
      </c>
      <c r="I2340" s="176">
        <f t="shared" si="73"/>
        <v>0</v>
      </c>
    </row>
    <row r="2341" spans="2:9">
      <c r="B2341" s="131"/>
      <c r="C2341" s="125"/>
      <c r="D2341" s="125"/>
      <c r="E2341" s="125"/>
      <c r="F2341" s="125"/>
      <c r="G2341" s="176"/>
      <c r="H2341" s="125" t="str">
        <f t="shared" si="72"/>
        <v/>
      </c>
      <c r="I2341" s="176">
        <f t="shared" si="73"/>
        <v>0</v>
      </c>
    </row>
    <row r="2342" spans="2:9">
      <c r="B2342" s="131"/>
      <c r="C2342" s="125"/>
      <c r="D2342" s="125"/>
      <c r="E2342" s="125"/>
      <c r="F2342" s="125"/>
      <c r="G2342" s="176"/>
      <c r="H2342" s="125" t="str">
        <f t="shared" si="72"/>
        <v/>
      </c>
      <c r="I2342" s="176">
        <f t="shared" si="73"/>
        <v>0</v>
      </c>
    </row>
    <row r="2343" spans="2:9">
      <c r="B2343" s="131"/>
      <c r="C2343" s="125"/>
      <c r="D2343" s="125"/>
      <c r="E2343" s="125"/>
      <c r="F2343" s="125"/>
      <c r="G2343" s="176"/>
      <c r="H2343" s="125" t="str">
        <f t="shared" si="72"/>
        <v/>
      </c>
      <c r="I2343" s="176">
        <f t="shared" si="73"/>
        <v>0</v>
      </c>
    </row>
    <row r="2344" spans="2:9">
      <c r="B2344" s="131"/>
      <c r="C2344" s="125"/>
      <c r="D2344" s="125"/>
      <c r="E2344" s="125"/>
      <c r="F2344" s="125"/>
      <c r="G2344" s="176"/>
      <c r="H2344" s="125" t="str">
        <f t="shared" si="72"/>
        <v/>
      </c>
      <c r="I2344" s="176">
        <f t="shared" si="73"/>
        <v>0</v>
      </c>
    </row>
    <row r="2345" spans="2:9">
      <c r="B2345" s="131"/>
      <c r="C2345" s="125"/>
      <c r="D2345" s="125"/>
      <c r="E2345" s="125"/>
      <c r="F2345" s="125"/>
      <c r="G2345" s="176"/>
      <c r="H2345" s="125" t="str">
        <f t="shared" si="72"/>
        <v/>
      </c>
      <c r="I2345" s="176">
        <f t="shared" si="73"/>
        <v>0</v>
      </c>
    </row>
    <row r="2346" spans="2:9">
      <c r="B2346" s="131"/>
      <c r="C2346" s="125"/>
      <c r="D2346" s="125"/>
      <c r="E2346" s="125"/>
      <c r="F2346" s="125"/>
      <c r="G2346" s="176"/>
      <c r="H2346" s="125" t="str">
        <f t="shared" si="72"/>
        <v/>
      </c>
      <c r="I2346" s="176">
        <f t="shared" si="73"/>
        <v>0</v>
      </c>
    </row>
    <row r="2347" spans="2:9">
      <c r="B2347" s="131"/>
      <c r="C2347" s="125"/>
      <c r="D2347" s="125"/>
      <c r="E2347" s="125"/>
      <c r="F2347" s="125"/>
      <c r="G2347" s="176"/>
      <c r="H2347" s="125" t="str">
        <f t="shared" si="72"/>
        <v/>
      </c>
      <c r="I2347" s="176">
        <f t="shared" si="73"/>
        <v>0</v>
      </c>
    </row>
    <row r="2348" spans="2:9">
      <c r="B2348" s="131"/>
      <c r="C2348" s="125"/>
      <c r="D2348" s="125"/>
      <c r="E2348" s="125"/>
      <c r="F2348" s="125"/>
      <c r="G2348" s="176"/>
      <c r="H2348" s="125" t="str">
        <f t="shared" si="72"/>
        <v/>
      </c>
      <c r="I2348" s="176">
        <f t="shared" si="73"/>
        <v>0</v>
      </c>
    </row>
    <row r="2349" spans="2:9">
      <c r="B2349" s="131"/>
      <c r="C2349" s="125"/>
      <c r="D2349" s="125"/>
      <c r="E2349" s="125"/>
      <c r="F2349" s="125"/>
      <c r="G2349" s="176"/>
      <c r="H2349" s="125" t="str">
        <f t="shared" si="72"/>
        <v/>
      </c>
      <c r="I2349" s="176">
        <f t="shared" si="73"/>
        <v>0</v>
      </c>
    </row>
    <row r="2350" spans="2:9">
      <c r="B2350" s="131"/>
      <c r="C2350" s="125"/>
      <c r="D2350" s="125"/>
      <c r="E2350" s="125"/>
      <c r="F2350" s="125"/>
      <c r="G2350" s="176"/>
      <c r="H2350" s="125" t="str">
        <f t="shared" si="72"/>
        <v/>
      </c>
      <c r="I2350" s="176">
        <f t="shared" si="73"/>
        <v>0</v>
      </c>
    </row>
    <row r="2351" spans="2:9">
      <c r="B2351" s="131"/>
      <c r="C2351" s="125"/>
      <c r="D2351" s="125"/>
      <c r="E2351" s="125"/>
      <c r="F2351" s="125"/>
      <c r="G2351" s="176"/>
      <c r="H2351" s="125" t="str">
        <f t="shared" si="72"/>
        <v/>
      </c>
      <c r="I2351" s="176">
        <f t="shared" si="73"/>
        <v>0</v>
      </c>
    </row>
    <row r="2352" spans="2:9">
      <c r="B2352" s="131"/>
      <c r="C2352" s="125"/>
      <c r="D2352" s="125"/>
      <c r="E2352" s="125"/>
      <c r="F2352" s="125"/>
      <c r="G2352" s="176"/>
      <c r="H2352" s="125" t="str">
        <f t="shared" si="72"/>
        <v/>
      </c>
      <c r="I2352" s="176">
        <f t="shared" si="73"/>
        <v>0</v>
      </c>
    </row>
    <row r="2353" spans="2:9">
      <c r="B2353" s="131"/>
      <c r="C2353" s="125"/>
      <c r="D2353" s="125"/>
      <c r="E2353" s="125"/>
      <c r="F2353" s="125"/>
      <c r="G2353" s="176"/>
      <c r="H2353" s="125" t="str">
        <f t="shared" si="72"/>
        <v/>
      </c>
      <c r="I2353" s="176">
        <f t="shared" si="73"/>
        <v>0</v>
      </c>
    </row>
    <row r="2354" spans="2:9">
      <c r="B2354" s="131"/>
      <c r="C2354" s="125"/>
      <c r="D2354" s="125"/>
      <c r="E2354" s="125"/>
      <c r="F2354" s="125"/>
      <c r="G2354" s="176"/>
      <c r="H2354" s="125" t="str">
        <f t="shared" si="72"/>
        <v/>
      </c>
      <c r="I2354" s="176">
        <f t="shared" si="73"/>
        <v>0</v>
      </c>
    </row>
    <row r="2355" spans="2:9">
      <c r="B2355" s="131"/>
      <c r="C2355" s="125"/>
      <c r="D2355" s="125"/>
      <c r="E2355" s="125"/>
      <c r="F2355" s="125"/>
      <c r="G2355" s="176"/>
      <c r="H2355" s="125" t="str">
        <f t="shared" si="72"/>
        <v/>
      </c>
      <c r="I2355" s="176">
        <f t="shared" si="73"/>
        <v>0</v>
      </c>
    </row>
    <row r="2356" spans="2:9">
      <c r="B2356" s="131"/>
      <c r="C2356" s="125"/>
      <c r="D2356" s="125"/>
      <c r="E2356" s="125"/>
      <c r="F2356" s="125"/>
      <c r="G2356" s="176"/>
      <c r="H2356" s="125" t="str">
        <f t="shared" si="72"/>
        <v/>
      </c>
      <c r="I2356" s="176">
        <f t="shared" si="73"/>
        <v>0</v>
      </c>
    </row>
    <row r="2357" spans="2:9">
      <c r="B2357" s="131"/>
      <c r="C2357" s="125"/>
      <c r="D2357" s="125"/>
      <c r="E2357" s="125"/>
      <c r="F2357" s="125"/>
      <c r="G2357" s="176"/>
      <c r="H2357" s="125" t="str">
        <f t="shared" si="72"/>
        <v/>
      </c>
      <c r="I2357" s="176">
        <f t="shared" si="73"/>
        <v>0</v>
      </c>
    </row>
    <row r="2358" spans="2:9">
      <c r="B2358" s="131"/>
      <c r="C2358" s="125"/>
      <c r="D2358" s="125"/>
      <c r="E2358" s="125"/>
      <c r="F2358" s="125"/>
      <c r="G2358" s="176"/>
      <c r="H2358" s="125" t="str">
        <f t="shared" si="72"/>
        <v/>
      </c>
      <c r="I2358" s="176">
        <f t="shared" si="73"/>
        <v>0</v>
      </c>
    </row>
    <row r="2359" spans="2:9">
      <c r="B2359" s="131"/>
      <c r="C2359" s="125"/>
      <c r="D2359" s="125"/>
      <c r="E2359" s="125"/>
      <c r="F2359" s="125"/>
      <c r="G2359" s="176"/>
      <c r="H2359" s="125" t="str">
        <f t="shared" si="72"/>
        <v/>
      </c>
      <c r="I2359" s="176">
        <f t="shared" si="73"/>
        <v>0</v>
      </c>
    </row>
    <row r="2360" spans="2:9">
      <c r="B2360" s="131"/>
      <c r="C2360" s="125"/>
      <c r="D2360" s="125"/>
      <c r="E2360" s="125"/>
      <c r="F2360" s="125"/>
      <c r="G2360" s="176"/>
      <c r="H2360" s="125" t="str">
        <f t="shared" si="72"/>
        <v/>
      </c>
      <c r="I2360" s="176">
        <f t="shared" si="73"/>
        <v>0</v>
      </c>
    </row>
    <row r="2361" spans="2:9">
      <c r="B2361" s="131"/>
      <c r="C2361" s="125"/>
      <c r="D2361" s="125"/>
      <c r="E2361" s="125"/>
      <c r="F2361" s="125"/>
      <c r="G2361" s="176"/>
      <c r="H2361" s="125" t="str">
        <f t="shared" si="72"/>
        <v/>
      </c>
      <c r="I2361" s="176">
        <f t="shared" si="73"/>
        <v>0</v>
      </c>
    </row>
    <row r="2362" spans="2:9">
      <c r="B2362" s="131"/>
      <c r="C2362" s="125"/>
      <c r="D2362" s="125"/>
      <c r="E2362" s="125"/>
      <c r="F2362" s="125"/>
      <c r="G2362" s="176"/>
      <c r="H2362" s="125" t="str">
        <f t="shared" si="72"/>
        <v/>
      </c>
      <c r="I2362" s="176">
        <f t="shared" si="73"/>
        <v>0</v>
      </c>
    </row>
    <row r="2363" spans="2:9">
      <c r="B2363" s="131"/>
      <c r="C2363" s="125"/>
      <c r="D2363" s="125"/>
      <c r="E2363" s="125"/>
      <c r="F2363" s="125"/>
      <c r="G2363" s="176"/>
      <c r="H2363" s="125" t="str">
        <f t="shared" si="72"/>
        <v/>
      </c>
      <c r="I2363" s="176">
        <f t="shared" si="73"/>
        <v>0</v>
      </c>
    </row>
    <row r="2364" spans="2:9">
      <c r="B2364" s="131"/>
      <c r="C2364" s="125"/>
      <c r="D2364" s="125"/>
      <c r="E2364" s="125"/>
      <c r="F2364" s="125"/>
      <c r="G2364" s="176"/>
      <c r="H2364" s="125" t="str">
        <f t="shared" si="72"/>
        <v/>
      </c>
      <c r="I2364" s="176">
        <f t="shared" si="73"/>
        <v>0</v>
      </c>
    </row>
    <row r="2365" spans="2:9">
      <c r="B2365" s="131"/>
      <c r="C2365" s="125"/>
      <c r="D2365" s="125"/>
      <c r="E2365" s="125"/>
      <c r="F2365" s="125"/>
      <c r="G2365" s="176"/>
      <c r="H2365" s="125" t="str">
        <f t="shared" si="72"/>
        <v/>
      </c>
      <c r="I2365" s="176">
        <f t="shared" si="73"/>
        <v>0</v>
      </c>
    </row>
    <row r="2366" spans="2:9">
      <c r="B2366" s="131"/>
      <c r="C2366" s="125"/>
      <c r="D2366" s="125"/>
      <c r="E2366" s="125"/>
      <c r="F2366" s="125"/>
      <c r="G2366" s="176"/>
      <c r="H2366" s="125" t="str">
        <f t="shared" si="72"/>
        <v/>
      </c>
      <c r="I2366" s="176">
        <f t="shared" si="73"/>
        <v>0</v>
      </c>
    </row>
    <row r="2367" spans="2:9">
      <c r="B2367" s="131"/>
      <c r="C2367" s="125"/>
      <c r="D2367" s="125"/>
      <c r="E2367" s="125"/>
      <c r="F2367" s="125"/>
      <c r="G2367" s="176"/>
      <c r="H2367" s="125" t="str">
        <f t="shared" si="72"/>
        <v/>
      </c>
      <c r="I2367" s="176">
        <f t="shared" si="73"/>
        <v>0</v>
      </c>
    </row>
    <row r="2368" spans="2:9">
      <c r="B2368" s="131"/>
      <c r="C2368" s="125"/>
      <c r="D2368" s="125"/>
      <c r="E2368" s="125"/>
      <c r="F2368" s="125"/>
      <c r="G2368" s="176"/>
      <c r="H2368" s="125" t="str">
        <f t="shared" si="72"/>
        <v/>
      </c>
      <c r="I2368" s="176">
        <f t="shared" si="73"/>
        <v>0</v>
      </c>
    </row>
    <row r="2369" spans="2:9">
      <c r="B2369" s="131"/>
      <c r="C2369" s="125"/>
      <c r="D2369" s="125"/>
      <c r="E2369" s="125"/>
      <c r="F2369" s="125"/>
      <c r="G2369" s="176"/>
      <c r="H2369" s="125" t="str">
        <f t="shared" si="72"/>
        <v/>
      </c>
      <c r="I2369" s="176">
        <f t="shared" si="73"/>
        <v>0</v>
      </c>
    </row>
    <row r="2370" spans="2:9">
      <c r="B2370" s="131"/>
      <c r="C2370" s="125"/>
      <c r="D2370" s="125"/>
      <c r="E2370" s="125"/>
      <c r="F2370" s="125"/>
      <c r="G2370" s="176"/>
      <c r="H2370" s="125" t="str">
        <f t="shared" si="72"/>
        <v/>
      </c>
      <c r="I2370" s="176">
        <f t="shared" si="73"/>
        <v>0</v>
      </c>
    </row>
    <row r="2371" spans="2:9">
      <c r="B2371" s="131"/>
      <c r="C2371" s="125"/>
      <c r="D2371" s="125"/>
      <c r="E2371" s="125"/>
      <c r="F2371" s="125"/>
      <c r="G2371" s="176"/>
      <c r="H2371" s="125" t="str">
        <f t="shared" si="72"/>
        <v/>
      </c>
      <c r="I2371" s="176">
        <f t="shared" si="73"/>
        <v>0</v>
      </c>
    </row>
    <row r="2372" spans="2:9">
      <c r="B2372" s="131"/>
      <c r="C2372" s="125"/>
      <c r="D2372" s="125"/>
      <c r="E2372" s="125"/>
      <c r="F2372" s="125"/>
      <c r="G2372" s="176"/>
      <c r="H2372" s="125" t="str">
        <f t="shared" si="72"/>
        <v/>
      </c>
      <c r="I2372" s="176">
        <f t="shared" si="73"/>
        <v>0</v>
      </c>
    </row>
    <row r="2373" spans="2:9">
      <c r="B2373" s="131"/>
      <c r="C2373" s="125"/>
      <c r="D2373" s="125"/>
      <c r="E2373" s="125"/>
      <c r="F2373" s="125"/>
      <c r="G2373" s="176"/>
      <c r="H2373" s="125" t="str">
        <f t="shared" si="72"/>
        <v/>
      </c>
      <c r="I2373" s="176">
        <f t="shared" si="73"/>
        <v>0</v>
      </c>
    </row>
    <row r="2374" spans="2:9">
      <c r="B2374" s="131"/>
      <c r="C2374" s="125"/>
      <c r="D2374" s="125"/>
      <c r="E2374" s="125"/>
      <c r="F2374" s="125"/>
      <c r="G2374" s="176"/>
      <c r="H2374" s="125" t="str">
        <f t="shared" si="72"/>
        <v/>
      </c>
      <c r="I2374" s="176">
        <f t="shared" si="73"/>
        <v>0</v>
      </c>
    </row>
    <row r="2375" spans="2:9">
      <c r="B2375" s="131"/>
      <c r="C2375" s="125"/>
      <c r="D2375" s="125"/>
      <c r="E2375" s="125"/>
      <c r="F2375" s="125"/>
      <c r="G2375" s="176"/>
      <c r="H2375" s="125" t="str">
        <f t="shared" ref="H2375:H2438" si="74">IF(ISBLANK(C2375),"",IF(C2375&lt;F2375,D2375-E2375,E2375-D2375))</f>
        <v/>
      </c>
      <c r="I2375" s="176">
        <f t="shared" ref="I2375:I2438" si="75">IF(ISERR(H2375),1,0)</f>
        <v>0</v>
      </c>
    </row>
    <row r="2376" spans="2:9">
      <c r="B2376" s="131"/>
      <c r="C2376" s="125"/>
      <c r="D2376" s="125"/>
      <c r="E2376" s="125"/>
      <c r="F2376" s="125"/>
      <c r="G2376" s="176"/>
      <c r="H2376" s="125" t="str">
        <f t="shared" si="74"/>
        <v/>
      </c>
      <c r="I2376" s="176">
        <f t="shared" si="75"/>
        <v>0</v>
      </c>
    </row>
    <row r="2377" spans="2:9">
      <c r="B2377" s="131"/>
      <c r="C2377" s="125"/>
      <c r="D2377" s="125"/>
      <c r="E2377" s="125"/>
      <c r="F2377" s="125"/>
      <c r="G2377" s="176"/>
      <c r="H2377" s="125" t="str">
        <f t="shared" si="74"/>
        <v/>
      </c>
      <c r="I2377" s="176">
        <f t="shared" si="75"/>
        <v>0</v>
      </c>
    </row>
    <row r="2378" spans="2:9">
      <c r="B2378" s="131"/>
      <c r="C2378" s="125"/>
      <c r="D2378" s="125"/>
      <c r="E2378" s="125"/>
      <c r="F2378" s="125"/>
      <c r="G2378" s="176"/>
      <c r="H2378" s="125" t="str">
        <f t="shared" si="74"/>
        <v/>
      </c>
      <c r="I2378" s="176">
        <f t="shared" si="75"/>
        <v>0</v>
      </c>
    </row>
    <row r="2379" spans="2:9">
      <c r="B2379" s="131"/>
      <c r="C2379" s="125"/>
      <c r="D2379" s="125"/>
      <c r="E2379" s="125"/>
      <c r="F2379" s="125"/>
      <c r="G2379" s="176"/>
      <c r="H2379" s="125" t="str">
        <f t="shared" si="74"/>
        <v/>
      </c>
      <c r="I2379" s="176">
        <f t="shared" si="75"/>
        <v>0</v>
      </c>
    </row>
    <row r="2380" spans="2:9">
      <c r="B2380" s="131"/>
      <c r="C2380" s="125"/>
      <c r="D2380" s="125"/>
      <c r="E2380" s="125"/>
      <c r="F2380" s="125"/>
      <c r="G2380" s="176"/>
      <c r="H2380" s="125" t="str">
        <f t="shared" si="74"/>
        <v/>
      </c>
      <c r="I2380" s="176">
        <f t="shared" si="75"/>
        <v>0</v>
      </c>
    </row>
    <row r="2381" spans="2:9">
      <c r="B2381" s="131"/>
      <c r="C2381" s="125"/>
      <c r="D2381" s="125"/>
      <c r="E2381" s="125"/>
      <c r="F2381" s="125"/>
      <c r="G2381" s="176"/>
      <c r="H2381" s="125" t="str">
        <f t="shared" si="74"/>
        <v/>
      </c>
      <c r="I2381" s="176">
        <f t="shared" si="75"/>
        <v>0</v>
      </c>
    </row>
    <row r="2382" spans="2:9">
      <c r="B2382" s="131"/>
      <c r="C2382" s="125"/>
      <c r="D2382" s="125"/>
      <c r="E2382" s="125"/>
      <c r="F2382" s="125"/>
      <c r="G2382" s="176"/>
      <c r="H2382" s="125" t="str">
        <f t="shared" si="74"/>
        <v/>
      </c>
      <c r="I2382" s="176">
        <f t="shared" si="75"/>
        <v>0</v>
      </c>
    </row>
    <row r="2383" spans="2:9">
      <c r="B2383" s="131"/>
      <c r="C2383" s="125"/>
      <c r="D2383" s="125"/>
      <c r="E2383" s="125"/>
      <c r="F2383" s="125"/>
      <c r="G2383" s="176"/>
      <c r="H2383" s="125" t="str">
        <f t="shared" si="74"/>
        <v/>
      </c>
      <c r="I2383" s="176">
        <f t="shared" si="75"/>
        <v>0</v>
      </c>
    </row>
    <row r="2384" spans="2:9">
      <c r="B2384" s="131"/>
      <c r="C2384" s="125"/>
      <c r="D2384" s="125"/>
      <c r="E2384" s="125"/>
      <c r="F2384" s="125"/>
      <c r="G2384" s="176"/>
      <c r="H2384" s="125" t="str">
        <f t="shared" si="74"/>
        <v/>
      </c>
      <c r="I2384" s="176">
        <f t="shared" si="75"/>
        <v>0</v>
      </c>
    </row>
    <row r="2385" spans="2:9">
      <c r="B2385" s="131"/>
      <c r="C2385" s="125"/>
      <c r="D2385" s="125"/>
      <c r="E2385" s="125"/>
      <c r="F2385" s="125"/>
      <c r="G2385" s="176"/>
      <c r="H2385" s="125" t="str">
        <f t="shared" si="74"/>
        <v/>
      </c>
      <c r="I2385" s="176">
        <f t="shared" si="75"/>
        <v>0</v>
      </c>
    </row>
    <row r="2386" spans="2:9">
      <c r="B2386" s="131"/>
      <c r="C2386" s="125"/>
      <c r="D2386" s="125"/>
      <c r="E2386" s="125"/>
      <c r="F2386" s="125"/>
      <c r="G2386" s="176"/>
      <c r="H2386" s="125" t="str">
        <f t="shared" si="74"/>
        <v/>
      </c>
      <c r="I2386" s="176">
        <f t="shared" si="75"/>
        <v>0</v>
      </c>
    </row>
    <row r="2387" spans="2:9">
      <c r="B2387" s="131"/>
      <c r="C2387" s="125"/>
      <c r="D2387" s="125"/>
      <c r="E2387" s="125"/>
      <c r="F2387" s="125"/>
      <c r="G2387" s="176"/>
      <c r="H2387" s="125" t="str">
        <f t="shared" si="74"/>
        <v/>
      </c>
      <c r="I2387" s="176">
        <f t="shared" si="75"/>
        <v>0</v>
      </c>
    </row>
    <row r="2388" spans="2:9">
      <c r="B2388" s="131"/>
      <c r="C2388" s="125"/>
      <c r="D2388" s="125"/>
      <c r="E2388" s="125"/>
      <c r="F2388" s="125"/>
      <c r="G2388" s="176"/>
      <c r="H2388" s="125" t="str">
        <f t="shared" si="74"/>
        <v/>
      </c>
      <c r="I2388" s="176">
        <f t="shared" si="75"/>
        <v>0</v>
      </c>
    </row>
    <row r="2389" spans="2:9">
      <c r="B2389" s="131"/>
      <c r="C2389" s="125"/>
      <c r="D2389" s="125"/>
      <c r="E2389" s="125"/>
      <c r="F2389" s="125"/>
      <c r="G2389" s="176"/>
      <c r="H2389" s="125" t="str">
        <f t="shared" si="74"/>
        <v/>
      </c>
      <c r="I2389" s="176">
        <f t="shared" si="75"/>
        <v>0</v>
      </c>
    </row>
    <row r="2390" spans="2:9">
      <c r="B2390" s="131"/>
      <c r="C2390" s="125"/>
      <c r="D2390" s="125"/>
      <c r="E2390" s="125"/>
      <c r="F2390" s="125"/>
      <c r="G2390" s="176"/>
      <c r="H2390" s="125" t="str">
        <f t="shared" si="74"/>
        <v/>
      </c>
      <c r="I2390" s="176">
        <f t="shared" si="75"/>
        <v>0</v>
      </c>
    </row>
    <row r="2391" spans="2:9">
      <c r="B2391" s="131"/>
      <c r="C2391" s="125"/>
      <c r="D2391" s="125"/>
      <c r="E2391" s="125"/>
      <c r="F2391" s="125"/>
      <c r="G2391" s="176"/>
      <c r="H2391" s="125" t="str">
        <f t="shared" si="74"/>
        <v/>
      </c>
      <c r="I2391" s="176">
        <f t="shared" si="75"/>
        <v>0</v>
      </c>
    </row>
    <row r="2392" spans="2:9">
      <c r="B2392" s="131"/>
      <c r="C2392" s="125"/>
      <c r="D2392" s="125"/>
      <c r="E2392" s="125"/>
      <c r="F2392" s="125"/>
      <c r="G2392" s="176"/>
      <c r="H2392" s="125" t="str">
        <f t="shared" si="74"/>
        <v/>
      </c>
      <c r="I2392" s="176">
        <f t="shared" si="75"/>
        <v>0</v>
      </c>
    </row>
    <row r="2393" spans="2:9">
      <c r="B2393" s="131"/>
      <c r="C2393" s="125"/>
      <c r="D2393" s="125"/>
      <c r="E2393" s="125"/>
      <c r="F2393" s="125"/>
      <c r="G2393" s="176"/>
      <c r="H2393" s="125" t="str">
        <f t="shared" si="74"/>
        <v/>
      </c>
      <c r="I2393" s="176">
        <f t="shared" si="75"/>
        <v>0</v>
      </c>
    </row>
    <row r="2394" spans="2:9">
      <c r="B2394" s="131"/>
      <c r="C2394" s="125"/>
      <c r="D2394" s="125"/>
      <c r="E2394" s="125"/>
      <c r="F2394" s="125"/>
      <c r="G2394" s="176"/>
      <c r="H2394" s="125" t="str">
        <f t="shared" si="74"/>
        <v/>
      </c>
      <c r="I2394" s="176">
        <f t="shared" si="75"/>
        <v>0</v>
      </c>
    </row>
    <row r="2395" spans="2:9">
      <c r="B2395" s="131"/>
      <c r="C2395" s="125"/>
      <c r="D2395" s="125"/>
      <c r="E2395" s="125"/>
      <c r="F2395" s="125"/>
      <c r="G2395" s="176"/>
      <c r="H2395" s="125" t="str">
        <f t="shared" si="74"/>
        <v/>
      </c>
      <c r="I2395" s="176">
        <f t="shared" si="75"/>
        <v>0</v>
      </c>
    </row>
    <row r="2396" spans="2:9">
      <c r="B2396" s="131"/>
      <c r="C2396" s="125"/>
      <c r="D2396" s="125"/>
      <c r="E2396" s="125"/>
      <c r="F2396" s="125"/>
      <c r="G2396" s="176"/>
      <c r="H2396" s="125" t="str">
        <f t="shared" si="74"/>
        <v/>
      </c>
      <c r="I2396" s="176">
        <f t="shared" si="75"/>
        <v>0</v>
      </c>
    </row>
    <row r="2397" spans="2:9">
      <c r="B2397" s="131"/>
      <c r="C2397" s="125"/>
      <c r="D2397" s="125"/>
      <c r="E2397" s="125"/>
      <c r="F2397" s="125"/>
      <c r="G2397" s="176"/>
      <c r="H2397" s="125" t="str">
        <f t="shared" si="74"/>
        <v/>
      </c>
      <c r="I2397" s="176">
        <f t="shared" si="75"/>
        <v>0</v>
      </c>
    </row>
    <row r="2398" spans="2:9">
      <c r="B2398" s="131"/>
      <c r="C2398" s="125"/>
      <c r="D2398" s="125"/>
      <c r="E2398" s="125"/>
      <c r="F2398" s="125"/>
      <c r="G2398" s="176"/>
      <c r="H2398" s="125" t="str">
        <f t="shared" si="74"/>
        <v/>
      </c>
      <c r="I2398" s="176">
        <f t="shared" si="75"/>
        <v>0</v>
      </c>
    </row>
    <row r="2399" spans="2:9">
      <c r="B2399" s="131"/>
      <c r="C2399" s="125"/>
      <c r="D2399" s="125"/>
      <c r="E2399" s="125"/>
      <c r="F2399" s="125"/>
      <c r="G2399" s="176"/>
      <c r="H2399" s="125" t="str">
        <f t="shared" si="74"/>
        <v/>
      </c>
      <c r="I2399" s="176">
        <f t="shared" si="75"/>
        <v>0</v>
      </c>
    </row>
    <row r="2400" spans="2:9">
      <c r="B2400" s="131"/>
      <c r="C2400" s="125"/>
      <c r="D2400" s="125"/>
      <c r="E2400" s="125"/>
      <c r="F2400" s="125"/>
      <c r="G2400" s="176"/>
      <c r="H2400" s="125" t="str">
        <f t="shared" si="74"/>
        <v/>
      </c>
      <c r="I2400" s="176">
        <f t="shared" si="75"/>
        <v>0</v>
      </c>
    </row>
    <row r="2401" spans="2:9">
      <c r="B2401" s="131"/>
      <c r="C2401" s="125"/>
      <c r="D2401" s="125"/>
      <c r="E2401" s="125"/>
      <c r="F2401" s="125"/>
      <c r="G2401" s="176"/>
      <c r="H2401" s="125" t="str">
        <f t="shared" si="74"/>
        <v/>
      </c>
      <c r="I2401" s="176">
        <f t="shared" si="75"/>
        <v>0</v>
      </c>
    </row>
    <row r="2402" spans="2:9">
      <c r="B2402" s="131"/>
      <c r="C2402" s="125"/>
      <c r="D2402" s="125"/>
      <c r="E2402" s="125"/>
      <c r="F2402" s="125"/>
      <c r="G2402" s="176"/>
      <c r="H2402" s="125" t="str">
        <f t="shared" si="74"/>
        <v/>
      </c>
      <c r="I2402" s="176">
        <f t="shared" si="75"/>
        <v>0</v>
      </c>
    </row>
    <row r="2403" spans="2:9">
      <c r="B2403" s="131"/>
      <c r="C2403" s="125"/>
      <c r="D2403" s="125"/>
      <c r="E2403" s="125"/>
      <c r="F2403" s="125"/>
      <c r="G2403" s="176"/>
      <c r="H2403" s="125" t="str">
        <f t="shared" si="74"/>
        <v/>
      </c>
      <c r="I2403" s="176">
        <f t="shared" si="75"/>
        <v>0</v>
      </c>
    </row>
    <row r="2404" spans="2:9">
      <c r="B2404" s="131"/>
      <c r="C2404" s="125"/>
      <c r="D2404" s="125"/>
      <c r="E2404" s="125"/>
      <c r="F2404" s="125"/>
      <c r="G2404" s="176"/>
      <c r="H2404" s="125" t="str">
        <f t="shared" si="74"/>
        <v/>
      </c>
      <c r="I2404" s="176">
        <f t="shared" si="75"/>
        <v>0</v>
      </c>
    </row>
    <row r="2405" spans="2:9">
      <c r="B2405" s="131"/>
      <c r="C2405" s="125"/>
      <c r="D2405" s="125"/>
      <c r="E2405" s="125"/>
      <c r="F2405" s="125"/>
      <c r="G2405" s="176"/>
      <c r="H2405" s="125" t="str">
        <f t="shared" si="74"/>
        <v/>
      </c>
      <c r="I2405" s="176">
        <f t="shared" si="75"/>
        <v>0</v>
      </c>
    </row>
    <row r="2406" spans="2:9">
      <c r="B2406" s="131"/>
      <c r="C2406" s="125"/>
      <c r="D2406" s="125"/>
      <c r="E2406" s="125"/>
      <c r="F2406" s="125"/>
      <c r="G2406" s="176"/>
      <c r="H2406" s="125" t="str">
        <f t="shared" si="74"/>
        <v/>
      </c>
      <c r="I2406" s="176">
        <f t="shared" si="75"/>
        <v>0</v>
      </c>
    </row>
    <row r="2407" spans="2:9">
      <c r="B2407" s="131"/>
      <c r="C2407" s="125"/>
      <c r="D2407" s="125"/>
      <c r="E2407" s="125"/>
      <c r="F2407" s="125"/>
      <c r="G2407" s="176"/>
      <c r="H2407" s="125" t="str">
        <f t="shared" si="74"/>
        <v/>
      </c>
      <c r="I2407" s="176">
        <f t="shared" si="75"/>
        <v>0</v>
      </c>
    </row>
    <row r="2408" spans="2:9">
      <c r="B2408" s="131"/>
      <c r="C2408" s="125"/>
      <c r="D2408" s="125"/>
      <c r="E2408" s="125"/>
      <c r="F2408" s="125"/>
      <c r="G2408" s="176"/>
      <c r="H2408" s="125" t="str">
        <f t="shared" si="74"/>
        <v/>
      </c>
      <c r="I2408" s="176">
        <f t="shared" si="75"/>
        <v>0</v>
      </c>
    </row>
    <row r="2409" spans="2:9">
      <c r="B2409" s="131"/>
      <c r="C2409" s="125"/>
      <c r="D2409" s="125"/>
      <c r="E2409" s="125"/>
      <c r="F2409" s="125"/>
      <c r="G2409" s="176"/>
      <c r="H2409" s="125" t="str">
        <f t="shared" si="74"/>
        <v/>
      </c>
      <c r="I2409" s="176">
        <f t="shared" si="75"/>
        <v>0</v>
      </c>
    </row>
    <row r="2410" spans="2:9">
      <c r="B2410" s="131"/>
      <c r="C2410" s="125"/>
      <c r="D2410" s="125"/>
      <c r="E2410" s="125"/>
      <c r="F2410" s="125"/>
      <c r="G2410" s="176"/>
      <c r="H2410" s="125" t="str">
        <f t="shared" si="74"/>
        <v/>
      </c>
      <c r="I2410" s="176">
        <f t="shared" si="75"/>
        <v>0</v>
      </c>
    </row>
    <row r="2411" spans="2:9">
      <c r="B2411" s="131"/>
      <c r="C2411" s="125"/>
      <c r="D2411" s="125"/>
      <c r="E2411" s="125"/>
      <c r="F2411" s="125"/>
      <c r="G2411" s="176"/>
      <c r="H2411" s="125" t="str">
        <f t="shared" si="74"/>
        <v/>
      </c>
      <c r="I2411" s="176">
        <f t="shared" si="75"/>
        <v>0</v>
      </c>
    </row>
    <row r="2412" spans="2:9">
      <c r="B2412" s="131"/>
      <c r="C2412" s="125"/>
      <c r="D2412" s="125"/>
      <c r="E2412" s="125"/>
      <c r="F2412" s="125"/>
      <c r="G2412" s="176"/>
      <c r="H2412" s="125" t="str">
        <f t="shared" si="74"/>
        <v/>
      </c>
      <c r="I2412" s="176">
        <f t="shared" si="75"/>
        <v>0</v>
      </c>
    </row>
    <row r="2413" spans="2:9">
      <c r="B2413" s="131"/>
      <c r="C2413" s="125"/>
      <c r="D2413" s="125"/>
      <c r="E2413" s="125"/>
      <c r="F2413" s="125"/>
      <c r="G2413" s="176"/>
      <c r="H2413" s="125" t="str">
        <f t="shared" si="74"/>
        <v/>
      </c>
      <c r="I2413" s="176">
        <f t="shared" si="75"/>
        <v>0</v>
      </c>
    </row>
    <row r="2414" spans="2:9">
      <c r="B2414" s="131"/>
      <c r="C2414" s="125"/>
      <c r="D2414" s="125"/>
      <c r="E2414" s="125"/>
      <c r="F2414" s="125"/>
      <c r="G2414" s="176"/>
      <c r="H2414" s="125" t="str">
        <f t="shared" si="74"/>
        <v/>
      </c>
      <c r="I2414" s="176">
        <f t="shared" si="75"/>
        <v>0</v>
      </c>
    </row>
    <row r="2415" spans="2:9">
      <c r="B2415" s="131"/>
      <c r="C2415" s="125"/>
      <c r="D2415" s="125"/>
      <c r="E2415" s="125"/>
      <c r="F2415" s="125"/>
      <c r="G2415" s="176"/>
      <c r="H2415" s="125" t="str">
        <f t="shared" si="74"/>
        <v/>
      </c>
      <c r="I2415" s="176">
        <f t="shared" si="75"/>
        <v>0</v>
      </c>
    </row>
    <row r="2416" spans="2:9">
      <c r="B2416" s="131"/>
      <c r="C2416" s="125"/>
      <c r="D2416" s="125"/>
      <c r="E2416" s="125"/>
      <c r="F2416" s="125"/>
      <c r="G2416" s="176"/>
      <c r="H2416" s="125" t="str">
        <f t="shared" si="74"/>
        <v/>
      </c>
      <c r="I2416" s="176">
        <f t="shared" si="75"/>
        <v>0</v>
      </c>
    </row>
    <row r="2417" spans="2:9">
      <c r="B2417" s="131"/>
      <c r="C2417" s="125"/>
      <c r="D2417" s="125"/>
      <c r="E2417" s="125"/>
      <c r="F2417" s="125"/>
      <c r="G2417" s="176"/>
      <c r="H2417" s="125" t="str">
        <f t="shared" si="74"/>
        <v/>
      </c>
      <c r="I2417" s="176">
        <f t="shared" si="75"/>
        <v>0</v>
      </c>
    </row>
    <row r="2418" spans="2:9">
      <c r="B2418" s="131"/>
      <c r="C2418" s="125"/>
      <c r="D2418" s="125"/>
      <c r="E2418" s="125"/>
      <c r="F2418" s="125"/>
      <c r="G2418" s="176"/>
      <c r="H2418" s="125" t="str">
        <f t="shared" si="74"/>
        <v/>
      </c>
      <c r="I2418" s="176">
        <f t="shared" si="75"/>
        <v>0</v>
      </c>
    </row>
    <row r="2419" spans="2:9">
      <c r="B2419" s="131"/>
      <c r="C2419" s="125"/>
      <c r="D2419" s="125"/>
      <c r="E2419" s="125"/>
      <c r="F2419" s="125"/>
      <c r="G2419" s="176"/>
      <c r="H2419" s="125" t="str">
        <f t="shared" si="74"/>
        <v/>
      </c>
      <c r="I2419" s="176">
        <f t="shared" si="75"/>
        <v>0</v>
      </c>
    </row>
    <row r="2420" spans="2:9">
      <c r="B2420" s="131"/>
      <c r="C2420" s="125"/>
      <c r="D2420" s="125"/>
      <c r="E2420" s="125"/>
      <c r="F2420" s="125"/>
      <c r="G2420" s="176"/>
      <c r="H2420" s="125" t="str">
        <f t="shared" si="74"/>
        <v/>
      </c>
      <c r="I2420" s="176">
        <f t="shared" si="75"/>
        <v>0</v>
      </c>
    </row>
    <row r="2421" spans="2:9">
      <c r="B2421" s="131"/>
      <c r="C2421" s="125"/>
      <c r="D2421" s="125"/>
      <c r="E2421" s="125"/>
      <c r="F2421" s="125"/>
      <c r="G2421" s="176"/>
      <c r="H2421" s="125" t="str">
        <f t="shared" si="74"/>
        <v/>
      </c>
      <c r="I2421" s="176">
        <f t="shared" si="75"/>
        <v>0</v>
      </c>
    </row>
    <row r="2422" spans="2:9">
      <c r="B2422" s="131"/>
      <c r="C2422" s="125"/>
      <c r="D2422" s="125"/>
      <c r="E2422" s="125"/>
      <c r="F2422" s="125"/>
      <c r="G2422" s="176"/>
      <c r="H2422" s="125" t="str">
        <f t="shared" si="74"/>
        <v/>
      </c>
      <c r="I2422" s="176">
        <f t="shared" si="75"/>
        <v>0</v>
      </c>
    </row>
    <row r="2423" spans="2:9">
      <c r="B2423" s="131"/>
      <c r="C2423" s="125"/>
      <c r="D2423" s="125"/>
      <c r="E2423" s="125"/>
      <c r="F2423" s="125"/>
      <c r="G2423" s="176"/>
      <c r="H2423" s="125" t="str">
        <f t="shared" si="74"/>
        <v/>
      </c>
      <c r="I2423" s="176">
        <f t="shared" si="75"/>
        <v>0</v>
      </c>
    </row>
    <row r="2424" spans="2:9">
      <c r="B2424" s="131"/>
      <c r="C2424" s="125"/>
      <c r="D2424" s="125"/>
      <c r="E2424" s="125"/>
      <c r="F2424" s="125"/>
      <c r="G2424" s="176"/>
      <c r="H2424" s="125" t="str">
        <f t="shared" si="74"/>
        <v/>
      </c>
      <c r="I2424" s="176">
        <f t="shared" si="75"/>
        <v>0</v>
      </c>
    </row>
    <row r="2425" spans="2:9">
      <c r="B2425" s="131"/>
      <c r="C2425" s="125"/>
      <c r="D2425" s="125"/>
      <c r="E2425" s="125"/>
      <c r="F2425" s="125"/>
      <c r="G2425" s="176"/>
      <c r="H2425" s="125" t="str">
        <f t="shared" si="74"/>
        <v/>
      </c>
      <c r="I2425" s="176">
        <f t="shared" si="75"/>
        <v>0</v>
      </c>
    </row>
    <row r="2426" spans="2:9">
      <c r="B2426" s="131"/>
      <c r="C2426" s="125"/>
      <c r="D2426" s="125"/>
      <c r="E2426" s="125"/>
      <c r="F2426" s="125"/>
      <c r="G2426" s="176"/>
      <c r="H2426" s="125" t="str">
        <f t="shared" si="74"/>
        <v/>
      </c>
      <c r="I2426" s="176">
        <f t="shared" si="75"/>
        <v>0</v>
      </c>
    </row>
    <row r="2427" spans="2:9">
      <c r="B2427" s="131"/>
      <c r="C2427" s="125"/>
      <c r="D2427" s="125"/>
      <c r="E2427" s="125"/>
      <c r="F2427" s="125"/>
      <c r="G2427" s="176"/>
      <c r="H2427" s="125" t="str">
        <f t="shared" si="74"/>
        <v/>
      </c>
      <c r="I2427" s="176">
        <f t="shared" si="75"/>
        <v>0</v>
      </c>
    </row>
    <row r="2428" spans="2:9">
      <c r="B2428" s="131"/>
      <c r="C2428" s="125"/>
      <c r="D2428" s="125"/>
      <c r="E2428" s="125"/>
      <c r="F2428" s="125"/>
      <c r="G2428" s="176"/>
      <c r="H2428" s="125" t="str">
        <f t="shared" si="74"/>
        <v/>
      </c>
      <c r="I2428" s="176">
        <f t="shared" si="75"/>
        <v>0</v>
      </c>
    </row>
    <row r="2429" spans="2:9">
      <c r="B2429" s="131"/>
      <c r="C2429" s="125"/>
      <c r="D2429" s="125"/>
      <c r="E2429" s="125"/>
      <c r="F2429" s="125"/>
      <c r="G2429" s="176"/>
      <c r="H2429" s="125" t="str">
        <f t="shared" si="74"/>
        <v/>
      </c>
      <c r="I2429" s="176">
        <f t="shared" si="75"/>
        <v>0</v>
      </c>
    </row>
    <row r="2430" spans="2:9">
      <c r="B2430" s="131"/>
      <c r="C2430" s="125"/>
      <c r="D2430" s="125"/>
      <c r="E2430" s="125"/>
      <c r="F2430" s="125"/>
      <c r="G2430" s="176"/>
      <c r="H2430" s="125" t="str">
        <f t="shared" si="74"/>
        <v/>
      </c>
      <c r="I2430" s="176">
        <f t="shared" si="75"/>
        <v>0</v>
      </c>
    </row>
    <row r="2431" spans="2:9">
      <c r="B2431" s="131"/>
      <c r="C2431" s="125"/>
      <c r="D2431" s="125"/>
      <c r="E2431" s="125"/>
      <c r="F2431" s="125"/>
      <c r="G2431" s="176"/>
      <c r="H2431" s="125" t="str">
        <f t="shared" si="74"/>
        <v/>
      </c>
      <c r="I2431" s="176">
        <f t="shared" si="75"/>
        <v>0</v>
      </c>
    </row>
    <row r="2432" spans="2:9">
      <c r="B2432" s="131"/>
      <c r="C2432" s="125"/>
      <c r="D2432" s="125"/>
      <c r="E2432" s="125"/>
      <c r="F2432" s="125"/>
      <c r="G2432" s="176"/>
      <c r="H2432" s="125" t="str">
        <f t="shared" si="74"/>
        <v/>
      </c>
      <c r="I2432" s="176">
        <f t="shared" si="75"/>
        <v>0</v>
      </c>
    </row>
    <row r="2433" spans="2:9">
      <c r="B2433" s="131"/>
      <c r="C2433" s="125"/>
      <c r="D2433" s="125"/>
      <c r="E2433" s="125"/>
      <c r="F2433" s="125"/>
      <c r="G2433" s="176"/>
      <c r="H2433" s="125" t="str">
        <f t="shared" si="74"/>
        <v/>
      </c>
      <c r="I2433" s="176">
        <f t="shared" si="75"/>
        <v>0</v>
      </c>
    </row>
    <row r="2434" spans="2:9">
      <c r="B2434" s="131"/>
      <c r="C2434" s="125"/>
      <c r="D2434" s="125"/>
      <c r="E2434" s="125"/>
      <c r="F2434" s="125"/>
      <c r="G2434" s="176"/>
      <c r="H2434" s="125" t="str">
        <f t="shared" si="74"/>
        <v/>
      </c>
      <c r="I2434" s="176">
        <f t="shared" si="75"/>
        <v>0</v>
      </c>
    </row>
    <row r="2435" spans="2:9">
      <c r="B2435" s="131"/>
      <c r="C2435" s="125"/>
      <c r="D2435" s="125"/>
      <c r="E2435" s="125"/>
      <c r="F2435" s="125"/>
      <c r="G2435" s="176"/>
      <c r="H2435" s="125" t="str">
        <f t="shared" si="74"/>
        <v/>
      </c>
      <c r="I2435" s="176">
        <f t="shared" si="75"/>
        <v>0</v>
      </c>
    </row>
    <row r="2436" spans="2:9">
      <c r="B2436" s="131"/>
      <c r="C2436" s="125"/>
      <c r="D2436" s="125"/>
      <c r="E2436" s="125"/>
      <c r="F2436" s="125"/>
      <c r="G2436" s="176"/>
      <c r="H2436" s="125" t="str">
        <f t="shared" si="74"/>
        <v/>
      </c>
      <c r="I2436" s="176">
        <f t="shared" si="75"/>
        <v>0</v>
      </c>
    </row>
    <row r="2437" spans="2:9">
      <c r="B2437" s="131"/>
      <c r="C2437" s="125"/>
      <c r="D2437" s="125"/>
      <c r="E2437" s="125"/>
      <c r="F2437" s="125"/>
      <c r="G2437" s="176"/>
      <c r="H2437" s="125" t="str">
        <f t="shared" si="74"/>
        <v/>
      </c>
      <c r="I2437" s="176">
        <f t="shared" si="75"/>
        <v>0</v>
      </c>
    </row>
    <row r="2438" spans="2:9">
      <c r="B2438" s="131"/>
      <c r="C2438" s="125"/>
      <c r="D2438" s="125"/>
      <c r="E2438" s="125"/>
      <c r="F2438" s="125"/>
      <c r="G2438" s="176"/>
      <c r="H2438" s="125" t="str">
        <f t="shared" si="74"/>
        <v/>
      </c>
      <c r="I2438" s="176">
        <f t="shared" si="75"/>
        <v>0</v>
      </c>
    </row>
    <row r="2439" spans="2:9">
      <c r="B2439" s="131"/>
      <c r="C2439" s="125"/>
      <c r="D2439" s="125"/>
      <c r="E2439" s="125"/>
      <c r="F2439" s="125"/>
      <c r="G2439" s="176"/>
      <c r="H2439" s="125" t="str">
        <f t="shared" ref="H2439:H2502" si="76">IF(ISBLANK(C2439),"",IF(C2439&lt;F2439,D2439-E2439,E2439-D2439))</f>
        <v/>
      </c>
      <c r="I2439" s="176">
        <f t="shared" ref="I2439:I2502" si="77">IF(ISERR(H2439),1,0)</f>
        <v>0</v>
      </c>
    </row>
    <row r="2440" spans="2:9">
      <c r="B2440" s="131"/>
      <c r="C2440" s="125"/>
      <c r="D2440" s="125"/>
      <c r="E2440" s="125"/>
      <c r="F2440" s="125"/>
      <c r="G2440" s="176"/>
      <c r="H2440" s="125" t="str">
        <f t="shared" si="76"/>
        <v/>
      </c>
      <c r="I2440" s="176">
        <f t="shared" si="77"/>
        <v>0</v>
      </c>
    </row>
    <row r="2441" spans="2:9">
      <c r="B2441" s="131"/>
      <c r="C2441" s="125"/>
      <c r="D2441" s="125"/>
      <c r="E2441" s="125"/>
      <c r="F2441" s="125"/>
      <c r="G2441" s="176"/>
      <c r="H2441" s="125" t="str">
        <f t="shared" si="76"/>
        <v/>
      </c>
      <c r="I2441" s="176">
        <f t="shared" si="77"/>
        <v>0</v>
      </c>
    </row>
    <row r="2442" spans="2:9">
      <c r="B2442" s="131"/>
      <c r="C2442" s="125"/>
      <c r="D2442" s="125"/>
      <c r="E2442" s="125"/>
      <c r="F2442" s="125"/>
      <c r="G2442" s="176"/>
      <c r="H2442" s="125" t="str">
        <f t="shared" si="76"/>
        <v/>
      </c>
      <c r="I2442" s="176">
        <f t="shared" si="77"/>
        <v>0</v>
      </c>
    </row>
    <row r="2443" spans="2:9">
      <c r="B2443" s="131"/>
      <c r="C2443" s="125"/>
      <c r="D2443" s="125"/>
      <c r="E2443" s="125"/>
      <c r="F2443" s="125"/>
      <c r="G2443" s="176"/>
      <c r="H2443" s="125" t="str">
        <f t="shared" si="76"/>
        <v/>
      </c>
      <c r="I2443" s="176">
        <f t="shared" si="77"/>
        <v>0</v>
      </c>
    </row>
    <row r="2444" spans="2:9">
      <c r="B2444" s="131"/>
      <c r="C2444" s="125"/>
      <c r="D2444" s="125"/>
      <c r="E2444" s="125"/>
      <c r="F2444" s="125"/>
      <c r="G2444" s="176"/>
      <c r="H2444" s="125" t="str">
        <f t="shared" si="76"/>
        <v/>
      </c>
      <c r="I2444" s="176">
        <f t="shared" si="77"/>
        <v>0</v>
      </c>
    </row>
    <row r="2445" spans="2:9">
      <c r="B2445" s="131"/>
      <c r="C2445" s="125"/>
      <c r="D2445" s="125"/>
      <c r="E2445" s="125"/>
      <c r="F2445" s="125"/>
      <c r="G2445" s="176"/>
      <c r="H2445" s="125" t="str">
        <f t="shared" si="76"/>
        <v/>
      </c>
      <c r="I2445" s="176">
        <f t="shared" si="77"/>
        <v>0</v>
      </c>
    </row>
    <row r="2446" spans="2:9">
      <c r="B2446" s="131"/>
      <c r="C2446" s="125"/>
      <c r="D2446" s="125"/>
      <c r="E2446" s="125"/>
      <c r="F2446" s="125"/>
      <c r="G2446" s="176"/>
      <c r="H2446" s="125" t="str">
        <f t="shared" si="76"/>
        <v/>
      </c>
      <c r="I2446" s="176">
        <f t="shared" si="77"/>
        <v>0</v>
      </c>
    </row>
    <row r="2447" spans="2:9">
      <c r="B2447" s="131"/>
      <c r="C2447" s="125"/>
      <c r="D2447" s="125"/>
      <c r="E2447" s="125"/>
      <c r="F2447" s="125"/>
      <c r="G2447" s="176"/>
      <c r="H2447" s="125" t="str">
        <f t="shared" si="76"/>
        <v/>
      </c>
      <c r="I2447" s="176">
        <f t="shared" si="77"/>
        <v>0</v>
      </c>
    </row>
    <row r="2448" spans="2:9">
      <c r="B2448" s="131"/>
      <c r="C2448" s="125"/>
      <c r="D2448" s="125"/>
      <c r="E2448" s="125"/>
      <c r="F2448" s="125"/>
      <c r="G2448" s="176"/>
      <c r="H2448" s="125" t="str">
        <f t="shared" si="76"/>
        <v/>
      </c>
      <c r="I2448" s="176">
        <f t="shared" si="77"/>
        <v>0</v>
      </c>
    </row>
    <row r="2449" spans="2:9">
      <c r="B2449" s="131"/>
      <c r="C2449" s="125"/>
      <c r="D2449" s="125"/>
      <c r="E2449" s="125"/>
      <c r="F2449" s="125"/>
      <c r="G2449" s="176"/>
      <c r="H2449" s="125" t="str">
        <f t="shared" si="76"/>
        <v/>
      </c>
      <c r="I2449" s="176">
        <f t="shared" si="77"/>
        <v>0</v>
      </c>
    </row>
    <row r="2450" spans="2:9">
      <c r="B2450" s="131"/>
      <c r="C2450" s="125"/>
      <c r="D2450" s="125"/>
      <c r="E2450" s="125"/>
      <c r="F2450" s="125"/>
      <c r="G2450" s="176"/>
      <c r="H2450" s="125" t="str">
        <f t="shared" si="76"/>
        <v/>
      </c>
      <c r="I2450" s="176">
        <f t="shared" si="77"/>
        <v>0</v>
      </c>
    </row>
    <row r="2451" spans="2:9">
      <c r="B2451" s="131"/>
      <c r="C2451" s="125"/>
      <c r="D2451" s="125"/>
      <c r="E2451" s="125"/>
      <c r="F2451" s="125"/>
      <c r="G2451" s="176"/>
      <c r="H2451" s="125" t="str">
        <f t="shared" si="76"/>
        <v/>
      </c>
      <c r="I2451" s="176">
        <f t="shared" si="77"/>
        <v>0</v>
      </c>
    </row>
    <row r="2452" spans="2:9">
      <c r="B2452" s="131"/>
      <c r="C2452" s="125"/>
      <c r="D2452" s="125"/>
      <c r="E2452" s="125"/>
      <c r="F2452" s="125"/>
      <c r="G2452" s="176"/>
      <c r="H2452" s="125" t="str">
        <f t="shared" si="76"/>
        <v/>
      </c>
      <c r="I2452" s="176">
        <f t="shared" si="77"/>
        <v>0</v>
      </c>
    </row>
    <row r="2453" spans="2:9">
      <c r="B2453" s="131"/>
      <c r="C2453" s="125"/>
      <c r="D2453" s="125"/>
      <c r="E2453" s="125"/>
      <c r="F2453" s="125"/>
      <c r="G2453" s="176"/>
      <c r="H2453" s="125" t="str">
        <f t="shared" si="76"/>
        <v/>
      </c>
      <c r="I2453" s="176">
        <f t="shared" si="77"/>
        <v>0</v>
      </c>
    </row>
    <row r="2454" spans="2:9">
      <c r="B2454" s="131"/>
      <c r="C2454" s="125"/>
      <c r="D2454" s="125"/>
      <c r="E2454" s="125"/>
      <c r="F2454" s="125"/>
      <c r="G2454" s="176"/>
      <c r="H2454" s="125" t="str">
        <f t="shared" si="76"/>
        <v/>
      </c>
      <c r="I2454" s="176">
        <f t="shared" si="77"/>
        <v>0</v>
      </c>
    </row>
    <row r="2455" spans="2:9">
      <c r="B2455" s="131"/>
      <c r="C2455" s="125"/>
      <c r="D2455" s="125"/>
      <c r="E2455" s="125"/>
      <c r="F2455" s="125"/>
      <c r="G2455" s="176"/>
      <c r="H2455" s="125" t="str">
        <f t="shared" si="76"/>
        <v/>
      </c>
      <c r="I2455" s="176">
        <f t="shared" si="77"/>
        <v>0</v>
      </c>
    </row>
    <row r="2456" spans="2:9">
      <c r="B2456" s="131"/>
      <c r="C2456" s="125"/>
      <c r="D2456" s="125"/>
      <c r="E2456" s="125"/>
      <c r="F2456" s="125"/>
      <c r="G2456" s="176"/>
      <c r="H2456" s="125" t="str">
        <f t="shared" si="76"/>
        <v/>
      </c>
      <c r="I2456" s="176">
        <f t="shared" si="77"/>
        <v>0</v>
      </c>
    </row>
    <row r="2457" spans="2:9">
      <c r="B2457" s="131"/>
      <c r="C2457" s="125"/>
      <c r="D2457" s="125"/>
      <c r="E2457" s="125"/>
      <c r="F2457" s="125"/>
      <c r="G2457" s="176"/>
      <c r="H2457" s="125" t="str">
        <f t="shared" si="76"/>
        <v/>
      </c>
      <c r="I2457" s="176">
        <f t="shared" si="77"/>
        <v>0</v>
      </c>
    </row>
    <row r="2458" spans="2:9">
      <c r="B2458" s="131"/>
      <c r="C2458" s="125"/>
      <c r="D2458" s="125"/>
      <c r="E2458" s="125"/>
      <c r="F2458" s="125"/>
      <c r="G2458" s="176"/>
      <c r="H2458" s="125" t="str">
        <f t="shared" si="76"/>
        <v/>
      </c>
      <c r="I2458" s="176">
        <f t="shared" si="77"/>
        <v>0</v>
      </c>
    </row>
    <row r="2459" spans="2:9">
      <c r="B2459" s="131"/>
      <c r="C2459" s="125"/>
      <c r="D2459" s="125"/>
      <c r="E2459" s="125"/>
      <c r="F2459" s="125"/>
      <c r="G2459" s="176"/>
      <c r="H2459" s="125" t="str">
        <f t="shared" si="76"/>
        <v/>
      </c>
      <c r="I2459" s="176">
        <f t="shared" si="77"/>
        <v>0</v>
      </c>
    </row>
    <row r="2460" spans="2:9">
      <c r="B2460" s="131"/>
      <c r="C2460" s="125"/>
      <c r="D2460" s="125"/>
      <c r="E2460" s="125"/>
      <c r="F2460" s="125"/>
      <c r="G2460" s="176"/>
      <c r="H2460" s="125" t="str">
        <f t="shared" si="76"/>
        <v/>
      </c>
      <c r="I2460" s="176">
        <f t="shared" si="77"/>
        <v>0</v>
      </c>
    </row>
    <row r="2461" spans="2:9">
      <c r="B2461" s="131"/>
      <c r="C2461" s="125"/>
      <c r="D2461" s="125"/>
      <c r="E2461" s="125"/>
      <c r="F2461" s="125"/>
      <c r="G2461" s="176"/>
      <c r="H2461" s="125" t="str">
        <f t="shared" si="76"/>
        <v/>
      </c>
      <c r="I2461" s="176">
        <f t="shared" si="77"/>
        <v>0</v>
      </c>
    </row>
    <row r="2462" spans="2:9">
      <c r="B2462" s="131"/>
      <c r="C2462" s="125"/>
      <c r="D2462" s="125"/>
      <c r="E2462" s="125"/>
      <c r="F2462" s="125"/>
      <c r="G2462" s="176"/>
      <c r="H2462" s="125" t="str">
        <f t="shared" si="76"/>
        <v/>
      </c>
      <c r="I2462" s="176">
        <f t="shared" si="77"/>
        <v>0</v>
      </c>
    </row>
    <row r="2463" spans="2:9">
      <c r="B2463" s="131"/>
      <c r="C2463" s="125"/>
      <c r="D2463" s="125"/>
      <c r="E2463" s="125"/>
      <c r="F2463" s="125"/>
      <c r="G2463" s="176"/>
      <c r="H2463" s="125" t="str">
        <f t="shared" si="76"/>
        <v/>
      </c>
      <c r="I2463" s="176">
        <f t="shared" si="77"/>
        <v>0</v>
      </c>
    </row>
    <row r="2464" spans="2:9">
      <c r="B2464" s="131"/>
      <c r="C2464" s="125"/>
      <c r="D2464" s="125"/>
      <c r="E2464" s="125"/>
      <c r="F2464" s="125"/>
      <c r="G2464" s="176"/>
      <c r="H2464" s="125" t="str">
        <f t="shared" si="76"/>
        <v/>
      </c>
      <c r="I2464" s="176">
        <f t="shared" si="77"/>
        <v>0</v>
      </c>
    </row>
    <row r="2465" spans="2:9">
      <c r="B2465" s="131"/>
      <c r="C2465" s="125"/>
      <c r="D2465" s="125"/>
      <c r="E2465" s="125"/>
      <c r="F2465" s="125"/>
      <c r="G2465" s="176"/>
      <c r="H2465" s="125" t="str">
        <f t="shared" si="76"/>
        <v/>
      </c>
      <c r="I2465" s="176">
        <f t="shared" si="77"/>
        <v>0</v>
      </c>
    </row>
    <row r="2466" spans="2:9">
      <c r="B2466" s="131"/>
      <c r="C2466" s="125"/>
      <c r="D2466" s="125"/>
      <c r="E2466" s="125"/>
      <c r="F2466" s="125"/>
      <c r="G2466" s="176"/>
      <c r="H2466" s="125" t="str">
        <f t="shared" si="76"/>
        <v/>
      </c>
      <c r="I2466" s="176">
        <f t="shared" si="77"/>
        <v>0</v>
      </c>
    </row>
    <row r="2467" spans="2:9">
      <c r="B2467" s="131"/>
      <c r="C2467" s="125"/>
      <c r="D2467" s="125"/>
      <c r="E2467" s="125"/>
      <c r="F2467" s="125"/>
      <c r="G2467" s="176"/>
      <c r="H2467" s="125" t="str">
        <f t="shared" si="76"/>
        <v/>
      </c>
      <c r="I2467" s="176">
        <f t="shared" si="77"/>
        <v>0</v>
      </c>
    </row>
    <row r="2468" spans="2:9">
      <c r="B2468" s="131"/>
      <c r="C2468" s="125"/>
      <c r="D2468" s="125"/>
      <c r="E2468" s="125"/>
      <c r="F2468" s="125"/>
      <c r="G2468" s="176"/>
      <c r="H2468" s="125" t="str">
        <f t="shared" si="76"/>
        <v/>
      </c>
      <c r="I2468" s="176">
        <f t="shared" si="77"/>
        <v>0</v>
      </c>
    </row>
    <row r="2469" spans="2:9">
      <c r="B2469" s="131"/>
      <c r="C2469" s="125"/>
      <c r="D2469" s="125"/>
      <c r="E2469" s="125"/>
      <c r="F2469" s="125"/>
      <c r="G2469" s="176"/>
      <c r="H2469" s="125" t="str">
        <f t="shared" si="76"/>
        <v/>
      </c>
      <c r="I2469" s="176">
        <f t="shared" si="77"/>
        <v>0</v>
      </c>
    </row>
    <row r="2470" spans="2:9">
      <c r="B2470" s="131"/>
      <c r="C2470" s="125"/>
      <c r="D2470" s="125"/>
      <c r="E2470" s="125"/>
      <c r="F2470" s="125"/>
      <c r="G2470" s="176"/>
      <c r="H2470" s="125" t="str">
        <f t="shared" si="76"/>
        <v/>
      </c>
      <c r="I2470" s="176">
        <f t="shared" si="77"/>
        <v>0</v>
      </c>
    </row>
    <row r="2471" spans="2:9">
      <c r="B2471" s="131"/>
      <c r="C2471" s="125"/>
      <c r="D2471" s="125"/>
      <c r="E2471" s="125"/>
      <c r="F2471" s="125"/>
      <c r="G2471" s="176"/>
      <c r="H2471" s="125" t="str">
        <f t="shared" si="76"/>
        <v/>
      </c>
      <c r="I2471" s="176">
        <f t="shared" si="77"/>
        <v>0</v>
      </c>
    </row>
    <row r="2472" spans="2:9">
      <c r="B2472" s="131"/>
      <c r="C2472" s="125"/>
      <c r="D2472" s="125"/>
      <c r="E2472" s="125"/>
      <c r="F2472" s="125"/>
      <c r="G2472" s="176"/>
      <c r="H2472" s="125" t="str">
        <f t="shared" si="76"/>
        <v/>
      </c>
      <c r="I2472" s="176">
        <f t="shared" si="77"/>
        <v>0</v>
      </c>
    </row>
    <row r="2473" spans="2:9">
      <c r="B2473" s="131"/>
      <c r="C2473" s="125"/>
      <c r="D2473" s="125"/>
      <c r="E2473" s="125"/>
      <c r="F2473" s="125"/>
      <c r="G2473" s="176"/>
      <c r="H2473" s="125" t="str">
        <f t="shared" si="76"/>
        <v/>
      </c>
      <c r="I2473" s="176">
        <f t="shared" si="77"/>
        <v>0</v>
      </c>
    </row>
    <row r="2474" spans="2:9">
      <c r="B2474" s="131"/>
      <c r="C2474" s="125"/>
      <c r="D2474" s="125"/>
      <c r="E2474" s="125"/>
      <c r="F2474" s="125"/>
      <c r="G2474" s="176"/>
      <c r="H2474" s="125" t="str">
        <f t="shared" si="76"/>
        <v/>
      </c>
      <c r="I2474" s="176">
        <f t="shared" si="77"/>
        <v>0</v>
      </c>
    </row>
    <row r="2475" spans="2:9">
      <c r="B2475" s="131"/>
      <c r="C2475" s="125"/>
      <c r="D2475" s="125"/>
      <c r="E2475" s="125"/>
      <c r="F2475" s="125"/>
      <c r="G2475" s="176"/>
      <c r="H2475" s="125" t="str">
        <f t="shared" si="76"/>
        <v/>
      </c>
      <c r="I2475" s="176">
        <f t="shared" si="77"/>
        <v>0</v>
      </c>
    </row>
    <row r="2476" spans="2:9">
      <c r="B2476" s="131"/>
      <c r="C2476" s="125"/>
      <c r="D2476" s="125"/>
      <c r="E2476" s="125"/>
      <c r="F2476" s="125"/>
      <c r="G2476" s="176"/>
      <c r="H2476" s="125" t="str">
        <f t="shared" si="76"/>
        <v/>
      </c>
      <c r="I2476" s="176">
        <f t="shared" si="77"/>
        <v>0</v>
      </c>
    </row>
    <row r="2477" spans="2:9">
      <c r="B2477" s="131"/>
      <c r="C2477" s="125"/>
      <c r="D2477" s="125"/>
      <c r="E2477" s="125"/>
      <c r="F2477" s="125"/>
      <c r="G2477" s="176"/>
      <c r="H2477" s="125" t="str">
        <f t="shared" si="76"/>
        <v/>
      </c>
      <c r="I2477" s="176">
        <f t="shared" si="77"/>
        <v>0</v>
      </c>
    </row>
    <row r="2478" spans="2:9">
      <c r="B2478" s="131"/>
      <c r="C2478" s="125"/>
      <c r="D2478" s="125"/>
      <c r="E2478" s="125"/>
      <c r="F2478" s="125"/>
      <c r="G2478" s="176"/>
      <c r="H2478" s="125" t="str">
        <f t="shared" si="76"/>
        <v/>
      </c>
      <c r="I2478" s="176">
        <f t="shared" si="77"/>
        <v>0</v>
      </c>
    </row>
    <row r="2479" spans="2:9">
      <c r="B2479" s="131"/>
      <c r="C2479" s="125"/>
      <c r="D2479" s="125"/>
      <c r="E2479" s="125"/>
      <c r="F2479" s="125"/>
      <c r="G2479" s="176"/>
      <c r="H2479" s="125" t="str">
        <f t="shared" si="76"/>
        <v/>
      </c>
      <c r="I2479" s="176">
        <f t="shared" si="77"/>
        <v>0</v>
      </c>
    </row>
    <row r="2480" spans="2:9">
      <c r="B2480" s="131"/>
      <c r="C2480" s="125"/>
      <c r="D2480" s="125"/>
      <c r="E2480" s="125"/>
      <c r="F2480" s="125"/>
      <c r="G2480" s="176"/>
      <c r="H2480" s="125" t="str">
        <f t="shared" si="76"/>
        <v/>
      </c>
      <c r="I2480" s="176">
        <f t="shared" si="77"/>
        <v>0</v>
      </c>
    </row>
    <row r="2481" spans="2:9">
      <c r="B2481" s="131"/>
      <c r="C2481" s="125"/>
      <c r="D2481" s="125"/>
      <c r="E2481" s="125"/>
      <c r="F2481" s="125"/>
      <c r="G2481" s="176"/>
      <c r="H2481" s="125" t="str">
        <f t="shared" si="76"/>
        <v/>
      </c>
      <c r="I2481" s="176">
        <f t="shared" si="77"/>
        <v>0</v>
      </c>
    </row>
    <row r="2482" spans="2:9">
      <c r="B2482" s="131"/>
      <c r="C2482" s="125"/>
      <c r="D2482" s="125"/>
      <c r="E2482" s="125"/>
      <c r="F2482" s="125"/>
      <c r="G2482" s="176"/>
      <c r="H2482" s="125" t="str">
        <f t="shared" si="76"/>
        <v/>
      </c>
      <c r="I2482" s="176">
        <f t="shared" si="77"/>
        <v>0</v>
      </c>
    </row>
    <row r="2483" spans="2:9">
      <c r="B2483" s="131"/>
      <c r="C2483" s="125"/>
      <c r="D2483" s="125"/>
      <c r="E2483" s="125"/>
      <c r="F2483" s="125"/>
      <c r="G2483" s="176"/>
      <c r="H2483" s="125" t="str">
        <f t="shared" si="76"/>
        <v/>
      </c>
      <c r="I2483" s="176">
        <f t="shared" si="77"/>
        <v>0</v>
      </c>
    </row>
    <row r="2484" spans="2:9">
      <c r="B2484" s="131"/>
      <c r="C2484" s="125"/>
      <c r="D2484" s="125"/>
      <c r="E2484" s="125"/>
      <c r="F2484" s="125"/>
      <c r="G2484" s="176"/>
      <c r="H2484" s="125" t="str">
        <f t="shared" si="76"/>
        <v/>
      </c>
      <c r="I2484" s="176">
        <f t="shared" si="77"/>
        <v>0</v>
      </c>
    </row>
    <row r="2485" spans="2:9">
      <c r="B2485" s="131"/>
      <c r="C2485" s="125"/>
      <c r="D2485" s="125"/>
      <c r="E2485" s="125"/>
      <c r="F2485" s="125"/>
      <c r="G2485" s="176"/>
      <c r="H2485" s="125" t="str">
        <f t="shared" si="76"/>
        <v/>
      </c>
      <c r="I2485" s="176">
        <f t="shared" si="77"/>
        <v>0</v>
      </c>
    </row>
    <row r="2486" spans="2:9">
      <c r="B2486" s="131"/>
      <c r="C2486" s="125"/>
      <c r="D2486" s="125"/>
      <c r="E2486" s="125"/>
      <c r="F2486" s="125"/>
      <c r="G2486" s="176"/>
      <c r="H2486" s="125" t="str">
        <f t="shared" si="76"/>
        <v/>
      </c>
      <c r="I2486" s="176">
        <f t="shared" si="77"/>
        <v>0</v>
      </c>
    </row>
    <row r="2487" spans="2:9">
      <c r="B2487" s="131"/>
      <c r="C2487" s="125"/>
      <c r="D2487" s="125"/>
      <c r="E2487" s="125"/>
      <c r="F2487" s="125"/>
      <c r="G2487" s="176"/>
      <c r="H2487" s="125" t="str">
        <f t="shared" si="76"/>
        <v/>
      </c>
      <c r="I2487" s="176">
        <f t="shared" si="77"/>
        <v>0</v>
      </c>
    </row>
    <row r="2488" spans="2:9">
      <c r="B2488" s="131"/>
      <c r="C2488" s="125"/>
      <c r="D2488" s="125"/>
      <c r="E2488" s="125"/>
      <c r="F2488" s="125"/>
      <c r="G2488" s="176"/>
      <c r="H2488" s="125" t="str">
        <f t="shared" si="76"/>
        <v/>
      </c>
      <c r="I2488" s="176">
        <f t="shared" si="77"/>
        <v>0</v>
      </c>
    </row>
    <row r="2489" spans="2:9">
      <c r="B2489" s="131"/>
      <c r="C2489" s="125"/>
      <c r="D2489" s="125"/>
      <c r="E2489" s="125"/>
      <c r="F2489" s="125"/>
      <c r="G2489" s="176"/>
      <c r="H2489" s="125" t="str">
        <f t="shared" si="76"/>
        <v/>
      </c>
      <c r="I2489" s="176">
        <f t="shared" si="77"/>
        <v>0</v>
      </c>
    </row>
    <row r="2490" spans="2:9">
      <c r="B2490" s="131"/>
      <c r="C2490" s="125"/>
      <c r="D2490" s="125"/>
      <c r="E2490" s="125"/>
      <c r="F2490" s="125"/>
      <c r="G2490" s="176"/>
      <c r="H2490" s="125" t="str">
        <f t="shared" si="76"/>
        <v/>
      </c>
      <c r="I2490" s="176">
        <f t="shared" si="77"/>
        <v>0</v>
      </c>
    </row>
    <row r="2491" spans="2:9">
      <c r="B2491" s="131"/>
      <c r="C2491" s="125"/>
      <c r="D2491" s="125"/>
      <c r="E2491" s="125"/>
      <c r="F2491" s="125"/>
      <c r="G2491" s="176"/>
      <c r="H2491" s="125" t="str">
        <f t="shared" si="76"/>
        <v/>
      </c>
      <c r="I2491" s="176">
        <f t="shared" si="77"/>
        <v>0</v>
      </c>
    </row>
    <row r="2492" spans="2:9">
      <c r="B2492" s="131"/>
      <c r="C2492" s="125"/>
      <c r="D2492" s="125"/>
      <c r="E2492" s="125"/>
      <c r="F2492" s="125"/>
      <c r="G2492" s="176"/>
      <c r="H2492" s="125" t="str">
        <f t="shared" si="76"/>
        <v/>
      </c>
      <c r="I2492" s="176">
        <f t="shared" si="77"/>
        <v>0</v>
      </c>
    </row>
    <row r="2493" spans="2:9">
      <c r="B2493" s="131"/>
      <c r="C2493" s="125"/>
      <c r="D2493" s="125"/>
      <c r="E2493" s="125"/>
      <c r="F2493" s="125"/>
      <c r="G2493" s="176"/>
      <c r="H2493" s="125" t="str">
        <f t="shared" si="76"/>
        <v/>
      </c>
      <c r="I2493" s="176">
        <f t="shared" si="77"/>
        <v>0</v>
      </c>
    </row>
    <row r="2494" spans="2:9">
      <c r="B2494" s="131"/>
      <c r="C2494" s="125"/>
      <c r="D2494" s="125"/>
      <c r="E2494" s="125"/>
      <c r="F2494" s="125"/>
      <c r="G2494" s="176"/>
      <c r="H2494" s="125" t="str">
        <f t="shared" si="76"/>
        <v/>
      </c>
      <c r="I2494" s="176">
        <f t="shared" si="77"/>
        <v>0</v>
      </c>
    </row>
    <row r="2495" spans="2:9">
      <c r="B2495" s="131"/>
      <c r="C2495" s="125"/>
      <c r="D2495" s="125"/>
      <c r="E2495" s="125"/>
      <c r="F2495" s="125"/>
      <c r="G2495" s="176"/>
      <c r="H2495" s="125" t="str">
        <f t="shared" si="76"/>
        <v/>
      </c>
      <c r="I2495" s="176">
        <f t="shared" si="77"/>
        <v>0</v>
      </c>
    </row>
    <row r="2496" spans="2:9">
      <c r="B2496" s="131"/>
      <c r="C2496" s="125"/>
      <c r="D2496" s="125"/>
      <c r="E2496" s="125"/>
      <c r="F2496" s="125"/>
      <c r="G2496" s="176"/>
      <c r="H2496" s="125" t="str">
        <f t="shared" si="76"/>
        <v/>
      </c>
      <c r="I2496" s="176">
        <f t="shared" si="77"/>
        <v>0</v>
      </c>
    </row>
    <row r="2497" spans="2:9">
      <c r="B2497" s="131"/>
      <c r="C2497" s="125"/>
      <c r="D2497" s="125"/>
      <c r="E2497" s="125"/>
      <c r="F2497" s="125"/>
      <c r="G2497" s="176"/>
      <c r="H2497" s="125" t="str">
        <f t="shared" si="76"/>
        <v/>
      </c>
      <c r="I2497" s="176">
        <f t="shared" si="77"/>
        <v>0</v>
      </c>
    </row>
    <row r="2498" spans="2:9">
      <c r="B2498" s="131"/>
      <c r="C2498" s="125"/>
      <c r="D2498" s="125"/>
      <c r="E2498" s="125"/>
      <c r="F2498" s="125"/>
      <c r="G2498" s="176"/>
      <c r="H2498" s="125" t="str">
        <f t="shared" si="76"/>
        <v/>
      </c>
      <c r="I2498" s="176">
        <f t="shared" si="77"/>
        <v>0</v>
      </c>
    </row>
    <row r="2499" spans="2:9">
      <c r="B2499" s="131"/>
      <c r="C2499" s="125"/>
      <c r="D2499" s="125"/>
      <c r="E2499" s="125"/>
      <c r="F2499" s="125"/>
      <c r="G2499" s="176"/>
      <c r="H2499" s="125" t="str">
        <f t="shared" si="76"/>
        <v/>
      </c>
      <c r="I2499" s="176">
        <f t="shared" si="77"/>
        <v>0</v>
      </c>
    </row>
    <row r="2500" spans="2:9">
      <c r="B2500" s="131"/>
      <c r="C2500" s="125"/>
      <c r="D2500" s="125"/>
      <c r="E2500" s="125"/>
      <c r="F2500" s="125"/>
      <c r="G2500" s="176"/>
      <c r="H2500" s="125" t="str">
        <f t="shared" si="76"/>
        <v/>
      </c>
      <c r="I2500" s="176">
        <f t="shared" si="77"/>
        <v>0</v>
      </c>
    </row>
    <row r="2501" spans="2:9">
      <c r="B2501" s="131"/>
      <c r="C2501" s="125"/>
      <c r="D2501" s="125"/>
      <c r="E2501" s="125"/>
      <c r="F2501" s="125"/>
      <c r="G2501" s="176"/>
      <c r="H2501" s="125" t="str">
        <f t="shared" si="76"/>
        <v/>
      </c>
      <c r="I2501" s="176">
        <f t="shared" si="77"/>
        <v>0</v>
      </c>
    </row>
    <row r="2502" spans="2:9">
      <c r="B2502" s="131"/>
      <c r="C2502" s="125"/>
      <c r="D2502" s="125"/>
      <c r="E2502" s="125"/>
      <c r="F2502" s="125"/>
      <c r="G2502" s="176"/>
      <c r="H2502" s="125" t="str">
        <f t="shared" si="76"/>
        <v/>
      </c>
      <c r="I2502" s="176">
        <f t="shared" si="77"/>
        <v>0</v>
      </c>
    </row>
    <row r="2503" spans="2:9">
      <c r="B2503" s="131"/>
      <c r="C2503" s="125"/>
      <c r="D2503" s="125"/>
      <c r="E2503" s="125"/>
      <c r="F2503" s="125"/>
      <c r="G2503" s="176"/>
      <c r="H2503" s="125" t="str">
        <f t="shared" ref="H2503:H2566" si="78">IF(ISBLANK(C2503),"",IF(C2503&lt;F2503,D2503-E2503,E2503-D2503))</f>
        <v/>
      </c>
      <c r="I2503" s="176">
        <f t="shared" ref="I2503:I2566" si="79">IF(ISERR(H2503),1,0)</f>
        <v>0</v>
      </c>
    </row>
    <row r="2504" spans="2:9">
      <c r="B2504" s="131"/>
      <c r="C2504" s="125"/>
      <c r="D2504" s="125"/>
      <c r="E2504" s="125"/>
      <c r="F2504" s="125"/>
      <c r="G2504" s="176"/>
      <c r="H2504" s="125" t="str">
        <f t="shared" si="78"/>
        <v/>
      </c>
      <c r="I2504" s="176">
        <f t="shared" si="79"/>
        <v>0</v>
      </c>
    </row>
    <row r="2505" spans="2:9">
      <c r="B2505" s="131"/>
      <c r="C2505" s="125"/>
      <c r="D2505" s="125"/>
      <c r="E2505" s="125"/>
      <c r="F2505" s="125"/>
      <c r="G2505" s="176"/>
      <c r="H2505" s="125" t="str">
        <f t="shared" si="78"/>
        <v/>
      </c>
      <c r="I2505" s="176">
        <f t="shared" si="79"/>
        <v>0</v>
      </c>
    </row>
    <row r="2506" spans="2:9">
      <c r="B2506" s="131"/>
      <c r="C2506" s="125"/>
      <c r="D2506" s="125"/>
      <c r="E2506" s="125"/>
      <c r="F2506" s="125"/>
      <c r="G2506" s="176"/>
      <c r="H2506" s="125" t="str">
        <f t="shared" si="78"/>
        <v/>
      </c>
      <c r="I2506" s="176">
        <f t="shared" si="79"/>
        <v>0</v>
      </c>
    </row>
    <row r="2507" spans="2:9">
      <c r="B2507" s="131"/>
      <c r="C2507" s="125"/>
      <c r="D2507" s="125"/>
      <c r="E2507" s="125"/>
      <c r="F2507" s="125"/>
      <c r="G2507" s="176"/>
      <c r="H2507" s="125" t="str">
        <f t="shared" si="78"/>
        <v/>
      </c>
      <c r="I2507" s="176">
        <f t="shared" si="79"/>
        <v>0</v>
      </c>
    </row>
    <row r="2508" spans="2:9">
      <c r="B2508" s="131"/>
      <c r="C2508" s="125"/>
      <c r="D2508" s="125"/>
      <c r="E2508" s="125"/>
      <c r="F2508" s="125"/>
      <c r="G2508" s="176"/>
      <c r="H2508" s="125" t="str">
        <f t="shared" si="78"/>
        <v/>
      </c>
      <c r="I2508" s="176">
        <f t="shared" si="79"/>
        <v>0</v>
      </c>
    </row>
    <row r="2509" spans="2:9">
      <c r="B2509" s="131"/>
      <c r="C2509" s="125"/>
      <c r="D2509" s="125"/>
      <c r="E2509" s="125"/>
      <c r="F2509" s="125"/>
      <c r="G2509" s="176"/>
      <c r="H2509" s="125" t="str">
        <f t="shared" si="78"/>
        <v/>
      </c>
      <c r="I2509" s="176">
        <f t="shared" si="79"/>
        <v>0</v>
      </c>
    </row>
    <row r="2510" spans="2:9">
      <c r="B2510" s="131"/>
      <c r="C2510" s="125"/>
      <c r="D2510" s="125"/>
      <c r="E2510" s="125"/>
      <c r="F2510" s="125"/>
      <c r="G2510" s="176"/>
      <c r="H2510" s="125" t="str">
        <f t="shared" si="78"/>
        <v/>
      </c>
      <c r="I2510" s="176">
        <f t="shared" si="79"/>
        <v>0</v>
      </c>
    </row>
    <row r="2511" spans="2:9">
      <c r="B2511" s="131"/>
      <c r="C2511" s="125"/>
      <c r="D2511" s="125"/>
      <c r="E2511" s="125"/>
      <c r="F2511" s="125"/>
      <c r="G2511" s="176"/>
      <c r="H2511" s="125" t="str">
        <f t="shared" si="78"/>
        <v/>
      </c>
      <c r="I2511" s="176">
        <f t="shared" si="79"/>
        <v>0</v>
      </c>
    </row>
    <row r="2512" spans="2:9">
      <c r="B2512" s="131"/>
      <c r="C2512" s="125"/>
      <c r="D2512" s="125"/>
      <c r="E2512" s="125"/>
      <c r="F2512" s="125"/>
      <c r="G2512" s="176"/>
      <c r="H2512" s="125" t="str">
        <f t="shared" si="78"/>
        <v/>
      </c>
      <c r="I2512" s="176">
        <f t="shared" si="79"/>
        <v>0</v>
      </c>
    </row>
    <row r="2513" spans="2:9">
      <c r="B2513" s="131"/>
      <c r="C2513" s="125"/>
      <c r="D2513" s="125"/>
      <c r="E2513" s="125"/>
      <c r="F2513" s="125"/>
      <c r="G2513" s="176"/>
      <c r="H2513" s="125" t="str">
        <f t="shared" si="78"/>
        <v/>
      </c>
      <c r="I2513" s="176">
        <f t="shared" si="79"/>
        <v>0</v>
      </c>
    </row>
    <row r="2514" spans="2:9">
      <c r="B2514" s="131"/>
      <c r="C2514" s="125"/>
      <c r="D2514" s="125"/>
      <c r="E2514" s="125"/>
      <c r="F2514" s="125"/>
      <c r="G2514" s="176"/>
      <c r="H2514" s="125" t="str">
        <f t="shared" si="78"/>
        <v/>
      </c>
      <c r="I2514" s="176">
        <f t="shared" si="79"/>
        <v>0</v>
      </c>
    </row>
    <row r="2515" spans="2:9">
      <c r="B2515" s="131"/>
      <c r="C2515" s="125"/>
      <c r="D2515" s="125"/>
      <c r="E2515" s="125"/>
      <c r="F2515" s="125"/>
      <c r="G2515" s="176"/>
      <c r="H2515" s="125" t="str">
        <f t="shared" si="78"/>
        <v/>
      </c>
      <c r="I2515" s="176">
        <f t="shared" si="79"/>
        <v>0</v>
      </c>
    </row>
    <row r="2516" spans="2:9">
      <c r="B2516" s="131"/>
      <c r="C2516" s="125"/>
      <c r="D2516" s="125"/>
      <c r="E2516" s="125"/>
      <c r="F2516" s="125"/>
      <c r="G2516" s="176"/>
      <c r="H2516" s="125" t="str">
        <f t="shared" si="78"/>
        <v/>
      </c>
      <c r="I2516" s="176">
        <f t="shared" si="79"/>
        <v>0</v>
      </c>
    </row>
    <row r="2517" spans="2:9">
      <c r="B2517" s="131"/>
      <c r="C2517" s="125"/>
      <c r="D2517" s="125"/>
      <c r="E2517" s="125"/>
      <c r="F2517" s="125"/>
      <c r="G2517" s="176"/>
      <c r="H2517" s="125" t="str">
        <f t="shared" si="78"/>
        <v/>
      </c>
      <c r="I2517" s="176">
        <f t="shared" si="79"/>
        <v>0</v>
      </c>
    </row>
    <row r="2518" spans="2:9">
      <c r="B2518" s="131"/>
      <c r="C2518" s="125"/>
      <c r="D2518" s="125"/>
      <c r="E2518" s="125"/>
      <c r="F2518" s="125"/>
      <c r="G2518" s="176"/>
      <c r="H2518" s="125" t="str">
        <f t="shared" si="78"/>
        <v/>
      </c>
      <c r="I2518" s="176">
        <f t="shared" si="79"/>
        <v>0</v>
      </c>
    </row>
    <row r="2519" spans="2:9">
      <c r="B2519" s="131"/>
      <c r="C2519" s="125"/>
      <c r="D2519" s="125"/>
      <c r="E2519" s="125"/>
      <c r="F2519" s="125"/>
      <c r="G2519" s="176"/>
      <c r="H2519" s="125" t="str">
        <f t="shared" si="78"/>
        <v/>
      </c>
      <c r="I2519" s="176">
        <f t="shared" si="79"/>
        <v>0</v>
      </c>
    </row>
    <row r="2520" spans="2:9">
      <c r="B2520" s="131"/>
      <c r="C2520" s="125"/>
      <c r="D2520" s="125"/>
      <c r="E2520" s="125"/>
      <c r="F2520" s="125"/>
      <c r="G2520" s="176"/>
      <c r="H2520" s="125" t="str">
        <f t="shared" si="78"/>
        <v/>
      </c>
      <c r="I2520" s="176">
        <f t="shared" si="79"/>
        <v>0</v>
      </c>
    </row>
    <row r="2521" spans="2:9">
      <c r="B2521" s="131"/>
      <c r="C2521" s="125"/>
      <c r="D2521" s="125"/>
      <c r="E2521" s="125"/>
      <c r="F2521" s="125"/>
      <c r="G2521" s="176"/>
      <c r="H2521" s="125" t="str">
        <f t="shared" si="78"/>
        <v/>
      </c>
      <c r="I2521" s="176">
        <f t="shared" si="79"/>
        <v>0</v>
      </c>
    </row>
    <row r="2522" spans="2:9">
      <c r="B2522" s="131"/>
      <c r="C2522" s="125"/>
      <c r="D2522" s="125"/>
      <c r="E2522" s="125"/>
      <c r="F2522" s="125"/>
      <c r="G2522" s="176"/>
      <c r="H2522" s="125" t="str">
        <f t="shared" si="78"/>
        <v/>
      </c>
      <c r="I2522" s="176">
        <f t="shared" si="79"/>
        <v>0</v>
      </c>
    </row>
    <row r="2523" spans="2:9">
      <c r="B2523" s="131"/>
      <c r="C2523" s="125"/>
      <c r="D2523" s="125"/>
      <c r="E2523" s="125"/>
      <c r="F2523" s="125"/>
      <c r="G2523" s="176"/>
      <c r="H2523" s="125" t="str">
        <f t="shared" si="78"/>
        <v/>
      </c>
      <c r="I2523" s="176">
        <f t="shared" si="79"/>
        <v>0</v>
      </c>
    </row>
    <row r="2524" spans="2:9">
      <c r="B2524" s="131"/>
      <c r="C2524" s="125"/>
      <c r="D2524" s="125"/>
      <c r="E2524" s="125"/>
      <c r="F2524" s="125"/>
      <c r="G2524" s="176"/>
      <c r="H2524" s="125" t="str">
        <f t="shared" si="78"/>
        <v/>
      </c>
      <c r="I2524" s="176">
        <f t="shared" si="79"/>
        <v>0</v>
      </c>
    </row>
    <row r="2525" spans="2:9">
      <c r="B2525" s="131"/>
      <c r="C2525" s="125"/>
      <c r="D2525" s="125"/>
      <c r="E2525" s="125"/>
      <c r="F2525" s="125"/>
      <c r="G2525" s="176"/>
      <c r="H2525" s="125" t="str">
        <f t="shared" si="78"/>
        <v/>
      </c>
      <c r="I2525" s="176">
        <f t="shared" si="79"/>
        <v>0</v>
      </c>
    </row>
    <row r="2526" spans="2:9">
      <c r="B2526" s="131"/>
      <c r="C2526" s="125"/>
      <c r="D2526" s="125"/>
      <c r="E2526" s="125"/>
      <c r="F2526" s="125"/>
      <c r="G2526" s="176"/>
      <c r="H2526" s="125" t="str">
        <f t="shared" si="78"/>
        <v/>
      </c>
      <c r="I2526" s="176">
        <f t="shared" si="79"/>
        <v>0</v>
      </c>
    </row>
    <row r="2527" spans="2:9">
      <c r="B2527" s="131"/>
      <c r="C2527" s="125"/>
      <c r="D2527" s="125"/>
      <c r="E2527" s="125"/>
      <c r="F2527" s="125"/>
      <c r="G2527" s="176"/>
      <c r="H2527" s="125" t="str">
        <f t="shared" si="78"/>
        <v/>
      </c>
      <c r="I2527" s="176">
        <f t="shared" si="79"/>
        <v>0</v>
      </c>
    </row>
    <row r="2528" spans="2:9">
      <c r="B2528" s="131"/>
      <c r="C2528" s="125"/>
      <c r="D2528" s="125"/>
      <c r="E2528" s="125"/>
      <c r="F2528" s="125"/>
      <c r="G2528" s="176"/>
      <c r="H2528" s="125" t="str">
        <f t="shared" si="78"/>
        <v/>
      </c>
      <c r="I2528" s="176">
        <f t="shared" si="79"/>
        <v>0</v>
      </c>
    </row>
    <row r="2529" spans="2:9">
      <c r="B2529" s="131"/>
      <c r="C2529" s="125"/>
      <c r="D2529" s="125"/>
      <c r="E2529" s="125"/>
      <c r="F2529" s="125"/>
      <c r="G2529" s="176"/>
      <c r="H2529" s="125" t="str">
        <f t="shared" si="78"/>
        <v/>
      </c>
      <c r="I2529" s="176">
        <f t="shared" si="79"/>
        <v>0</v>
      </c>
    </row>
    <row r="2530" spans="2:9">
      <c r="B2530" s="131"/>
      <c r="C2530" s="125"/>
      <c r="D2530" s="125"/>
      <c r="E2530" s="125"/>
      <c r="F2530" s="125"/>
      <c r="G2530" s="176"/>
      <c r="H2530" s="125" t="str">
        <f t="shared" si="78"/>
        <v/>
      </c>
      <c r="I2530" s="176">
        <f t="shared" si="79"/>
        <v>0</v>
      </c>
    </row>
    <row r="2531" spans="2:9">
      <c r="B2531" s="131"/>
      <c r="C2531" s="125"/>
      <c r="D2531" s="125"/>
      <c r="E2531" s="125"/>
      <c r="F2531" s="125"/>
      <c r="G2531" s="176"/>
      <c r="H2531" s="125" t="str">
        <f t="shared" si="78"/>
        <v/>
      </c>
      <c r="I2531" s="176">
        <f t="shared" si="79"/>
        <v>0</v>
      </c>
    </row>
    <row r="2532" spans="2:9">
      <c r="B2532" s="131"/>
      <c r="C2532" s="125"/>
      <c r="D2532" s="125"/>
      <c r="E2532" s="125"/>
      <c r="F2532" s="125"/>
      <c r="G2532" s="176"/>
      <c r="H2532" s="125" t="str">
        <f t="shared" si="78"/>
        <v/>
      </c>
      <c r="I2532" s="176">
        <f t="shared" si="79"/>
        <v>0</v>
      </c>
    </row>
    <row r="2533" spans="2:9">
      <c r="B2533" s="131"/>
      <c r="C2533" s="125"/>
      <c r="D2533" s="125"/>
      <c r="E2533" s="125"/>
      <c r="F2533" s="125"/>
      <c r="G2533" s="176"/>
      <c r="H2533" s="125" t="str">
        <f t="shared" si="78"/>
        <v/>
      </c>
      <c r="I2533" s="176">
        <f t="shared" si="79"/>
        <v>0</v>
      </c>
    </row>
    <row r="2534" spans="2:9">
      <c r="B2534" s="131"/>
      <c r="C2534" s="125"/>
      <c r="D2534" s="125"/>
      <c r="E2534" s="125"/>
      <c r="F2534" s="125"/>
      <c r="G2534" s="176"/>
      <c r="H2534" s="125" t="str">
        <f t="shared" si="78"/>
        <v/>
      </c>
      <c r="I2534" s="176">
        <f t="shared" si="79"/>
        <v>0</v>
      </c>
    </row>
    <row r="2535" spans="2:9">
      <c r="B2535" s="131"/>
      <c r="C2535" s="125"/>
      <c r="D2535" s="125"/>
      <c r="E2535" s="125"/>
      <c r="F2535" s="125"/>
      <c r="G2535" s="176"/>
      <c r="H2535" s="125" t="str">
        <f t="shared" si="78"/>
        <v/>
      </c>
      <c r="I2535" s="176">
        <f t="shared" si="79"/>
        <v>0</v>
      </c>
    </row>
    <row r="2536" spans="2:9">
      <c r="B2536" s="131"/>
      <c r="C2536" s="125"/>
      <c r="D2536" s="125"/>
      <c r="E2536" s="125"/>
      <c r="F2536" s="125"/>
      <c r="G2536" s="176"/>
      <c r="H2536" s="125" t="str">
        <f t="shared" si="78"/>
        <v/>
      </c>
      <c r="I2536" s="176">
        <f t="shared" si="79"/>
        <v>0</v>
      </c>
    </row>
    <row r="2537" spans="2:9">
      <c r="B2537" s="131"/>
      <c r="C2537" s="125"/>
      <c r="D2537" s="125"/>
      <c r="E2537" s="125"/>
      <c r="F2537" s="125"/>
      <c r="G2537" s="176"/>
      <c r="H2537" s="125" t="str">
        <f t="shared" si="78"/>
        <v/>
      </c>
      <c r="I2537" s="176">
        <f t="shared" si="79"/>
        <v>0</v>
      </c>
    </row>
    <row r="2538" spans="2:9">
      <c r="B2538" s="131"/>
      <c r="C2538" s="125"/>
      <c r="D2538" s="125"/>
      <c r="E2538" s="125"/>
      <c r="F2538" s="125"/>
      <c r="G2538" s="176"/>
      <c r="H2538" s="125" t="str">
        <f t="shared" si="78"/>
        <v/>
      </c>
      <c r="I2538" s="176">
        <f t="shared" si="79"/>
        <v>0</v>
      </c>
    </row>
    <row r="2539" spans="2:9">
      <c r="B2539" s="131"/>
      <c r="C2539" s="125"/>
      <c r="D2539" s="125"/>
      <c r="E2539" s="125"/>
      <c r="F2539" s="125"/>
      <c r="G2539" s="176"/>
      <c r="H2539" s="125" t="str">
        <f t="shared" si="78"/>
        <v/>
      </c>
      <c r="I2539" s="176">
        <f t="shared" si="79"/>
        <v>0</v>
      </c>
    </row>
    <row r="2540" spans="2:9">
      <c r="B2540" s="131"/>
      <c r="C2540" s="125"/>
      <c r="D2540" s="125"/>
      <c r="E2540" s="125"/>
      <c r="F2540" s="125"/>
      <c r="G2540" s="176"/>
      <c r="H2540" s="125" t="str">
        <f t="shared" si="78"/>
        <v/>
      </c>
      <c r="I2540" s="176">
        <f t="shared" si="79"/>
        <v>0</v>
      </c>
    </row>
    <row r="2541" spans="2:9">
      <c r="B2541" s="131"/>
      <c r="C2541" s="125"/>
      <c r="D2541" s="125"/>
      <c r="E2541" s="125"/>
      <c r="F2541" s="125"/>
      <c r="G2541" s="176"/>
      <c r="H2541" s="125" t="str">
        <f t="shared" si="78"/>
        <v/>
      </c>
      <c r="I2541" s="176">
        <f t="shared" si="79"/>
        <v>0</v>
      </c>
    </row>
    <row r="2542" spans="2:9">
      <c r="B2542" s="131"/>
      <c r="C2542" s="125"/>
      <c r="D2542" s="125"/>
      <c r="E2542" s="125"/>
      <c r="F2542" s="125"/>
      <c r="G2542" s="176"/>
      <c r="H2542" s="125" t="str">
        <f t="shared" si="78"/>
        <v/>
      </c>
      <c r="I2542" s="176">
        <f t="shared" si="79"/>
        <v>0</v>
      </c>
    </row>
    <row r="2543" spans="2:9">
      <c r="B2543" s="131"/>
      <c r="C2543" s="125"/>
      <c r="D2543" s="125"/>
      <c r="E2543" s="125"/>
      <c r="F2543" s="125"/>
      <c r="G2543" s="176"/>
      <c r="H2543" s="125" t="str">
        <f t="shared" si="78"/>
        <v/>
      </c>
      <c r="I2543" s="176">
        <f t="shared" si="79"/>
        <v>0</v>
      </c>
    </row>
    <row r="2544" spans="2:9">
      <c r="B2544" s="131"/>
      <c r="C2544" s="125"/>
      <c r="D2544" s="125"/>
      <c r="E2544" s="125"/>
      <c r="F2544" s="125"/>
      <c r="G2544" s="176"/>
      <c r="H2544" s="125" t="str">
        <f t="shared" si="78"/>
        <v/>
      </c>
      <c r="I2544" s="176">
        <f t="shared" si="79"/>
        <v>0</v>
      </c>
    </row>
    <row r="2545" spans="2:9">
      <c r="B2545" s="131"/>
      <c r="C2545" s="125"/>
      <c r="D2545" s="125"/>
      <c r="E2545" s="125"/>
      <c r="F2545" s="125"/>
      <c r="G2545" s="176"/>
      <c r="H2545" s="125" t="str">
        <f t="shared" si="78"/>
        <v/>
      </c>
      <c r="I2545" s="176">
        <f t="shared" si="79"/>
        <v>0</v>
      </c>
    </row>
    <row r="2546" spans="2:9">
      <c r="B2546" s="131"/>
      <c r="C2546" s="125"/>
      <c r="D2546" s="125"/>
      <c r="E2546" s="125"/>
      <c r="F2546" s="125"/>
      <c r="G2546" s="176"/>
      <c r="H2546" s="125" t="str">
        <f t="shared" si="78"/>
        <v/>
      </c>
      <c r="I2546" s="176">
        <f t="shared" si="79"/>
        <v>0</v>
      </c>
    </row>
    <row r="2547" spans="2:9">
      <c r="B2547" s="131"/>
      <c r="C2547" s="125"/>
      <c r="D2547" s="125"/>
      <c r="E2547" s="125"/>
      <c r="F2547" s="125"/>
      <c r="G2547" s="176"/>
      <c r="H2547" s="125" t="str">
        <f t="shared" si="78"/>
        <v/>
      </c>
      <c r="I2547" s="176">
        <f t="shared" si="79"/>
        <v>0</v>
      </c>
    </row>
    <row r="2548" spans="2:9">
      <c r="B2548" s="131"/>
      <c r="C2548" s="125"/>
      <c r="D2548" s="125"/>
      <c r="E2548" s="125"/>
      <c r="F2548" s="125"/>
      <c r="G2548" s="176"/>
      <c r="H2548" s="125" t="str">
        <f t="shared" si="78"/>
        <v/>
      </c>
      <c r="I2548" s="176">
        <f t="shared" si="79"/>
        <v>0</v>
      </c>
    </row>
    <row r="2549" spans="2:9">
      <c r="B2549" s="131"/>
      <c r="C2549" s="125"/>
      <c r="D2549" s="125"/>
      <c r="E2549" s="125"/>
      <c r="F2549" s="125"/>
      <c r="G2549" s="176"/>
      <c r="H2549" s="125" t="str">
        <f t="shared" si="78"/>
        <v/>
      </c>
      <c r="I2549" s="176">
        <f t="shared" si="79"/>
        <v>0</v>
      </c>
    </row>
    <row r="2550" spans="2:9">
      <c r="B2550" s="131"/>
      <c r="C2550" s="125"/>
      <c r="D2550" s="125"/>
      <c r="E2550" s="125"/>
      <c r="F2550" s="125"/>
      <c r="G2550" s="176"/>
      <c r="H2550" s="125" t="str">
        <f t="shared" si="78"/>
        <v/>
      </c>
      <c r="I2550" s="176">
        <f t="shared" si="79"/>
        <v>0</v>
      </c>
    </row>
    <row r="2551" spans="2:9">
      <c r="B2551" s="131"/>
      <c r="C2551" s="125"/>
      <c r="D2551" s="125"/>
      <c r="E2551" s="125"/>
      <c r="F2551" s="125"/>
      <c r="G2551" s="176"/>
      <c r="H2551" s="125" t="str">
        <f t="shared" si="78"/>
        <v/>
      </c>
      <c r="I2551" s="176">
        <f t="shared" si="79"/>
        <v>0</v>
      </c>
    </row>
    <row r="2552" spans="2:9">
      <c r="B2552" s="131"/>
      <c r="C2552" s="125"/>
      <c r="D2552" s="125"/>
      <c r="E2552" s="125"/>
      <c r="F2552" s="125"/>
      <c r="G2552" s="176"/>
      <c r="H2552" s="125" t="str">
        <f t="shared" si="78"/>
        <v/>
      </c>
      <c r="I2552" s="176">
        <f t="shared" si="79"/>
        <v>0</v>
      </c>
    </row>
    <row r="2553" spans="2:9">
      <c r="B2553" s="131"/>
      <c r="C2553" s="125"/>
      <c r="D2553" s="125"/>
      <c r="E2553" s="125"/>
      <c r="F2553" s="125"/>
      <c r="G2553" s="176"/>
      <c r="H2553" s="125" t="str">
        <f t="shared" si="78"/>
        <v/>
      </c>
      <c r="I2553" s="176">
        <f t="shared" si="79"/>
        <v>0</v>
      </c>
    </row>
    <row r="2554" spans="2:9">
      <c r="B2554" s="131"/>
      <c r="C2554" s="125"/>
      <c r="D2554" s="125"/>
      <c r="E2554" s="125"/>
      <c r="F2554" s="125"/>
      <c r="G2554" s="176"/>
      <c r="H2554" s="125" t="str">
        <f t="shared" si="78"/>
        <v/>
      </c>
      <c r="I2554" s="176">
        <f t="shared" si="79"/>
        <v>0</v>
      </c>
    </row>
    <row r="2555" spans="2:9">
      <c r="B2555" s="131"/>
      <c r="C2555" s="125"/>
      <c r="D2555" s="125"/>
      <c r="E2555" s="125"/>
      <c r="F2555" s="125"/>
      <c r="G2555" s="176"/>
      <c r="H2555" s="125" t="str">
        <f t="shared" si="78"/>
        <v/>
      </c>
      <c r="I2555" s="176">
        <f t="shared" si="79"/>
        <v>0</v>
      </c>
    </row>
    <row r="2556" spans="2:9">
      <c r="B2556" s="131"/>
      <c r="C2556" s="125"/>
      <c r="D2556" s="125"/>
      <c r="E2556" s="125"/>
      <c r="F2556" s="125"/>
      <c r="G2556" s="176"/>
      <c r="H2556" s="125" t="str">
        <f t="shared" si="78"/>
        <v/>
      </c>
      <c r="I2556" s="176">
        <f t="shared" si="79"/>
        <v>0</v>
      </c>
    </row>
    <row r="2557" spans="2:9">
      <c r="B2557" s="131"/>
      <c r="C2557" s="125"/>
      <c r="D2557" s="125"/>
      <c r="E2557" s="125"/>
      <c r="F2557" s="125"/>
      <c r="G2557" s="176"/>
      <c r="H2557" s="125" t="str">
        <f t="shared" si="78"/>
        <v/>
      </c>
      <c r="I2557" s="176">
        <f t="shared" si="79"/>
        <v>0</v>
      </c>
    </row>
    <row r="2558" spans="2:9">
      <c r="B2558" s="131"/>
      <c r="C2558" s="125"/>
      <c r="D2558" s="125"/>
      <c r="E2558" s="125"/>
      <c r="F2558" s="125"/>
      <c r="G2558" s="176"/>
      <c r="H2558" s="125" t="str">
        <f t="shared" si="78"/>
        <v/>
      </c>
      <c r="I2558" s="176">
        <f t="shared" si="79"/>
        <v>0</v>
      </c>
    </row>
    <row r="2559" spans="2:9">
      <c r="B2559" s="131"/>
      <c r="C2559" s="125"/>
      <c r="D2559" s="125"/>
      <c r="E2559" s="125"/>
      <c r="F2559" s="125"/>
      <c r="G2559" s="176"/>
      <c r="H2559" s="125" t="str">
        <f t="shared" si="78"/>
        <v/>
      </c>
      <c r="I2559" s="176">
        <f t="shared" si="79"/>
        <v>0</v>
      </c>
    </row>
    <row r="2560" spans="2:9">
      <c r="B2560" s="131"/>
      <c r="C2560" s="125"/>
      <c r="D2560" s="125"/>
      <c r="E2560" s="125"/>
      <c r="F2560" s="125"/>
      <c r="G2560" s="176"/>
      <c r="H2560" s="125" t="str">
        <f t="shared" si="78"/>
        <v/>
      </c>
      <c r="I2560" s="176">
        <f t="shared" si="79"/>
        <v>0</v>
      </c>
    </row>
    <row r="2561" spans="2:9">
      <c r="B2561" s="131"/>
      <c r="C2561" s="125"/>
      <c r="D2561" s="125"/>
      <c r="E2561" s="125"/>
      <c r="F2561" s="125"/>
      <c r="G2561" s="176"/>
      <c r="H2561" s="125" t="str">
        <f t="shared" si="78"/>
        <v/>
      </c>
      <c r="I2561" s="176">
        <f t="shared" si="79"/>
        <v>0</v>
      </c>
    </row>
    <row r="2562" spans="2:9">
      <c r="B2562" s="131"/>
      <c r="C2562" s="125"/>
      <c r="D2562" s="125"/>
      <c r="E2562" s="125"/>
      <c r="F2562" s="125"/>
      <c r="G2562" s="176"/>
      <c r="H2562" s="125" t="str">
        <f t="shared" si="78"/>
        <v/>
      </c>
      <c r="I2562" s="176">
        <f t="shared" si="79"/>
        <v>0</v>
      </c>
    </row>
    <row r="2563" spans="2:9">
      <c r="B2563" s="131"/>
      <c r="C2563" s="125"/>
      <c r="D2563" s="125"/>
      <c r="E2563" s="125"/>
      <c r="F2563" s="125"/>
      <c r="G2563" s="176"/>
      <c r="H2563" s="125" t="str">
        <f t="shared" si="78"/>
        <v/>
      </c>
      <c r="I2563" s="176">
        <f t="shared" si="79"/>
        <v>0</v>
      </c>
    </row>
    <row r="2564" spans="2:9">
      <c r="B2564" s="131"/>
      <c r="C2564" s="125"/>
      <c r="D2564" s="125"/>
      <c r="E2564" s="125"/>
      <c r="F2564" s="125"/>
      <c r="G2564" s="176"/>
      <c r="H2564" s="125" t="str">
        <f t="shared" si="78"/>
        <v/>
      </c>
      <c r="I2564" s="176">
        <f t="shared" si="79"/>
        <v>0</v>
      </c>
    </row>
    <row r="2565" spans="2:9">
      <c r="B2565" s="131"/>
      <c r="C2565" s="125"/>
      <c r="D2565" s="125"/>
      <c r="E2565" s="125"/>
      <c r="F2565" s="125"/>
      <c r="G2565" s="176"/>
      <c r="H2565" s="125" t="str">
        <f t="shared" si="78"/>
        <v/>
      </c>
      <c r="I2565" s="176">
        <f t="shared" si="79"/>
        <v>0</v>
      </c>
    </row>
    <row r="2566" spans="2:9">
      <c r="B2566" s="131"/>
      <c r="C2566" s="125"/>
      <c r="D2566" s="125"/>
      <c r="E2566" s="125"/>
      <c r="F2566" s="125"/>
      <c r="G2566" s="176"/>
      <c r="H2566" s="125" t="str">
        <f t="shared" si="78"/>
        <v/>
      </c>
      <c r="I2566" s="176">
        <f t="shared" si="79"/>
        <v>0</v>
      </c>
    </row>
    <row r="2567" spans="2:9">
      <c r="B2567" s="131"/>
      <c r="C2567" s="125"/>
      <c r="D2567" s="125"/>
      <c r="E2567" s="125"/>
      <c r="F2567" s="125"/>
      <c r="G2567" s="176"/>
      <c r="H2567" s="125" t="str">
        <f t="shared" ref="H2567:H2630" si="80">IF(ISBLANK(C2567),"",IF(C2567&lt;F2567,D2567-E2567,E2567-D2567))</f>
        <v/>
      </c>
      <c r="I2567" s="176">
        <f t="shared" ref="I2567:I2630" si="81">IF(ISERR(H2567),1,0)</f>
        <v>0</v>
      </c>
    </row>
    <row r="2568" spans="2:9">
      <c r="B2568" s="131"/>
      <c r="C2568" s="125"/>
      <c r="D2568" s="125"/>
      <c r="E2568" s="125"/>
      <c r="F2568" s="125"/>
      <c r="G2568" s="176"/>
      <c r="H2568" s="125" t="str">
        <f t="shared" si="80"/>
        <v/>
      </c>
      <c r="I2568" s="176">
        <f t="shared" si="81"/>
        <v>0</v>
      </c>
    </row>
    <row r="2569" spans="2:9">
      <c r="B2569" s="131"/>
      <c r="C2569" s="125"/>
      <c r="D2569" s="125"/>
      <c r="E2569" s="125"/>
      <c r="F2569" s="125"/>
      <c r="G2569" s="176"/>
      <c r="H2569" s="125" t="str">
        <f t="shared" si="80"/>
        <v/>
      </c>
      <c r="I2569" s="176">
        <f t="shared" si="81"/>
        <v>0</v>
      </c>
    </row>
    <row r="2570" spans="2:9">
      <c r="B2570" s="131"/>
      <c r="C2570" s="125"/>
      <c r="D2570" s="125"/>
      <c r="E2570" s="125"/>
      <c r="F2570" s="125"/>
      <c r="G2570" s="176"/>
      <c r="H2570" s="125" t="str">
        <f t="shared" si="80"/>
        <v/>
      </c>
      <c r="I2570" s="176">
        <f t="shared" si="81"/>
        <v>0</v>
      </c>
    </row>
    <row r="2571" spans="2:9">
      <c r="B2571" s="131"/>
      <c r="C2571" s="125"/>
      <c r="D2571" s="125"/>
      <c r="E2571" s="125"/>
      <c r="F2571" s="125"/>
      <c r="G2571" s="176"/>
      <c r="H2571" s="125" t="str">
        <f t="shared" si="80"/>
        <v/>
      </c>
      <c r="I2571" s="176">
        <f t="shared" si="81"/>
        <v>0</v>
      </c>
    </row>
    <row r="2572" spans="2:9">
      <c r="B2572" s="131"/>
      <c r="C2572" s="125"/>
      <c r="D2572" s="125"/>
      <c r="E2572" s="125"/>
      <c r="F2572" s="125"/>
      <c r="G2572" s="176"/>
      <c r="H2572" s="125" t="str">
        <f t="shared" si="80"/>
        <v/>
      </c>
      <c r="I2572" s="176">
        <f t="shared" si="81"/>
        <v>0</v>
      </c>
    </row>
    <row r="2573" spans="2:9">
      <c r="B2573" s="131"/>
      <c r="C2573" s="125"/>
      <c r="D2573" s="125"/>
      <c r="E2573" s="125"/>
      <c r="F2573" s="125"/>
      <c r="G2573" s="176"/>
      <c r="H2573" s="125" t="str">
        <f t="shared" si="80"/>
        <v/>
      </c>
      <c r="I2573" s="176">
        <f t="shared" si="81"/>
        <v>0</v>
      </c>
    </row>
    <row r="2574" spans="2:9">
      <c r="B2574" s="131"/>
      <c r="C2574" s="125"/>
      <c r="D2574" s="125"/>
      <c r="E2574" s="125"/>
      <c r="F2574" s="125"/>
      <c r="G2574" s="176"/>
      <c r="H2574" s="125" t="str">
        <f t="shared" si="80"/>
        <v/>
      </c>
      <c r="I2574" s="176">
        <f t="shared" si="81"/>
        <v>0</v>
      </c>
    </row>
    <row r="2575" spans="2:9">
      <c r="B2575" s="131"/>
      <c r="C2575" s="125"/>
      <c r="D2575" s="125"/>
      <c r="E2575" s="125"/>
      <c r="F2575" s="125"/>
      <c r="G2575" s="176"/>
      <c r="H2575" s="125" t="str">
        <f t="shared" si="80"/>
        <v/>
      </c>
      <c r="I2575" s="176">
        <f t="shared" si="81"/>
        <v>0</v>
      </c>
    </row>
    <row r="2576" spans="2:9">
      <c r="B2576" s="131"/>
      <c r="C2576" s="125"/>
      <c r="D2576" s="125"/>
      <c r="E2576" s="125"/>
      <c r="F2576" s="125"/>
      <c r="G2576" s="176"/>
      <c r="H2576" s="125" t="str">
        <f t="shared" si="80"/>
        <v/>
      </c>
      <c r="I2576" s="176">
        <f t="shared" si="81"/>
        <v>0</v>
      </c>
    </row>
    <row r="2577" spans="2:9">
      <c r="B2577" s="131"/>
      <c r="C2577" s="125"/>
      <c r="D2577" s="125"/>
      <c r="E2577" s="125"/>
      <c r="F2577" s="125"/>
      <c r="G2577" s="176"/>
      <c r="H2577" s="125" t="str">
        <f t="shared" si="80"/>
        <v/>
      </c>
      <c r="I2577" s="176">
        <f t="shared" si="81"/>
        <v>0</v>
      </c>
    </row>
    <row r="2578" spans="2:9">
      <c r="B2578" s="131"/>
      <c r="C2578" s="125"/>
      <c r="D2578" s="125"/>
      <c r="E2578" s="125"/>
      <c r="F2578" s="125"/>
      <c r="G2578" s="176"/>
      <c r="H2578" s="125" t="str">
        <f t="shared" si="80"/>
        <v/>
      </c>
      <c r="I2578" s="176">
        <f t="shared" si="81"/>
        <v>0</v>
      </c>
    </row>
    <row r="2579" spans="2:9">
      <c r="B2579" s="131"/>
      <c r="C2579" s="125"/>
      <c r="D2579" s="125"/>
      <c r="E2579" s="125"/>
      <c r="F2579" s="125"/>
      <c r="G2579" s="176"/>
      <c r="H2579" s="125" t="str">
        <f t="shared" si="80"/>
        <v/>
      </c>
      <c r="I2579" s="176">
        <f t="shared" si="81"/>
        <v>0</v>
      </c>
    </row>
    <row r="2580" spans="2:9">
      <c r="B2580" s="131"/>
      <c r="C2580" s="125"/>
      <c r="D2580" s="125"/>
      <c r="E2580" s="125"/>
      <c r="F2580" s="125"/>
      <c r="G2580" s="176"/>
      <c r="H2580" s="125" t="str">
        <f t="shared" si="80"/>
        <v/>
      </c>
      <c r="I2580" s="176">
        <f t="shared" si="81"/>
        <v>0</v>
      </c>
    </row>
    <row r="2581" spans="2:9">
      <c r="B2581" s="131"/>
      <c r="C2581" s="125"/>
      <c r="D2581" s="125"/>
      <c r="E2581" s="125"/>
      <c r="F2581" s="125"/>
      <c r="G2581" s="176"/>
      <c r="H2581" s="125" t="str">
        <f t="shared" si="80"/>
        <v/>
      </c>
      <c r="I2581" s="176">
        <f t="shared" si="81"/>
        <v>0</v>
      </c>
    </row>
    <row r="2582" spans="2:9">
      <c r="B2582" s="131"/>
      <c r="C2582" s="125"/>
      <c r="D2582" s="125"/>
      <c r="E2582" s="125"/>
      <c r="F2582" s="125"/>
      <c r="G2582" s="176"/>
      <c r="H2582" s="125" t="str">
        <f t="shared" si="80"/>
        <v/>
      </c>
      <c r="I2582" s="176">
        <f t="shared" si="81"/>
        <v>0</v>
      </c>
    </row>
    <row r="2583" spans="2:9">
      <c r="B2583" s="131"/>
      <c r="C2583" s="125"/>
      <c r="D2583" s="125"/>
      <c r="E2583" s="125"/>
      <c r="F2583" s="125"/>
      <c r="G2583" s="176"/>
      <c r="H2583" s="125" t="str">
        <f t="shared" si="80"/>
        <v/>
      </c>
      <c r="I2583" s="176">
        <f t="shared" si="81"/>
        <v>0</v>
      </c>
    </row>
    <row r="2584" spans="2:9">
      <c r="B2584" s="131"/>
      <c r="C2584" s="125"/>
      <c r="D2584" s="125"/>
      <c r="E2584" s="125"/>
      <c r="F2584" s="125"/>
      <c r="G2584" s="176"/>
      <c r="H2584" s="125" t="str">
        <f t="shared" si="80"/>
        <v/>
      </c>
      <c r="I2584" s="176">
        <f t="shared" si="81"/>
        <v>0</v>
      </c>
    </row>
    <row r="2585" spans="2:9">
      <c r="B2585" s="131"/>
      <c r="C2585" s="125"/>
      <c r="D2585" s="125"/>
      <c r="E2585" s="125"/>
      <c r="F2585" s="125"/>
      <c r="G2585" s="176"/>
      <c r="H2585" s="125" t="str">
        <f t="shared" si="80"/>
        <v/>
      </c>
      <c r="I2585" s="176">
        <f t="shared" si="81"/>
        <v>0</v>
      </c>
    </row>
    <row r="2586" spans="2:9">
      <c r="B2586" s="131"/>
      <c r="C2586" s="125"/>
      <c r="D2586" s="125"/>
      <c r="E2586" s="125"/>
      <c r="F2586" s="125"/>
      <c r="G2586" s="176"/>
      <c r="H2586" s="125" t="str">
        <f t="shared" si="80"/>
        <v/>
      </c>
      <c r="I2586" s="176">
        <f t="shared" si="81"/>
        <v>0</v>
      </c>
    </row>
    <row r="2587" spans="2:9">
      <c r="B2587" s="131"/>
      <c r="C2587" s="125"/>
      <c r="D2587" s="125"/>
      <c r="E2587" s="125"/>
      <c r="F2587" s="125"/>
      <c r="G2587" s="176"/>
      <c r="H2587" s="125" t="str">
        <f t="shared" si="80"/>
        <v/>
      </c>
      <c r="I2587" s="176">
        <f t="shared" si="81"/>
        <v>0</v>
      </c>
    </row>
    <row r="2588" spans="2:9">
      <c r="B2588" s="131"/>
      <c r="C2588" s="125"/>
      <c r="D2588" s="125"/>
      <c r="E2588" s="125"/>
      <c r="F2588" s="125"/>
      <c r="G2588" s="176"/>
      <c r="H2588" s="125" t="str">
        <f t="shared" si="80"/>
        <v/>
      </c>
      <c r="I2588" s="176">
        <f t="shared" si="81"/>
        <v>0</v>
      </c>
    </row>
    <row r="2589" spans="2:9">
      <c r="B2589" s="131"/>
      <c r="C2589" s="125"/>
      <c r="D2589" s="125"/>
      <c r="E2589" s="125"/>
      <c r="F2589" s="125"/>
      <c r="G2589" s="176"/>
      <c r="H2589" s="125" t="str">
        <f t="shared" si="80"/>
        <v/>
      </c>
      <c r="I2589" s="176">
        <f t="shared" si="81"/>
        <v>0</v>
      </c>
    </row>
    <row r="2590" spans="2:9">
      <c r="B2590" s="131"/>
      <c r="C2590" s="125"/>
      <c r="D2590" s="125"/>
      <c r="E2590" s="125"/>
      <c r="F2590" s="125"/>
      <c r="G2590" s="176"/>
      <c r="H2590" s="125" t="str">
        <f t="shared" si="80"/>
        <v/>
      </c>
      <c r="I2590" s="176">
        <f t="shared" si="81"/>
        <v>0</v>
      </c>
    </row>
    <row r="2591" spans="2:9">
      <c r="B2591" s="131"/>
      <c r="C2591" s="125"/>
      <c r="D2591" s="125"/>
      <c r="E2591" s="125"/>
      <c r="F2591" s="125"/>
      <c r="G2591" s="176"/>
      <c r="H2591" s="125" t="str">
        <f t="shared" si="80"/>
        <v/>
      </c>
      <c r="I2591" s="176">
        <f t="shared" si="81"/>
        <v>0</v>
      </c>
    </row>
    <row r="2592" spans="2:9">
      <c r="B2592" s="131"/>
      <c r="C2592" s="125"/>
      <c r="D2592" s="125"/>
      <c r="E2592" s="125"/>
      <c r="F2592" s="125"/>
      <c r="G2592" s="176"/>
      <c r="H2592" s="125" t="str">
        <f t="shared" si="80"/>
        <v/>
      </c>
      <c r="I2592" s="176">
        <f t="shared" si="81"/>
        <v>0</v>
      </c>
    </row>
    <row r="2593" spans="2:9">
      <c r="B2593" s="131"/>
      <c r="C2593" s="125"/>
      <c r="D2593" s="125"/>
      <c r="E2593" s="125"/>
      <c r="F2593" s="125"/>
      <c r="G2593" s="176"/>
      <c r="H2593" s="125" t="str">
        <f t="shared" si="80"/>
        <v/>
      </c>
      <c r="I2593" s="176">
        <f t="shared" si="81"/>
        <v>0</v>
      </c>
    </row>
    <row r="2594" spans="2:9">
      <c r="B2594" s="131"/>
      <c r="C2594" s="125"/>
      <c r="D2594" s="125"/>
      <c r="E2594" s="125"/>
      <c r="F2594" s="125"/>
      <c r="G2594" s="176"/>
      <c r="H2594" s="125" t="str">
        <f t="shared" si="80"/>
        <v/>
      </c>
      <c r="I2594" s="176">
        <f t="shared" si="81"/>
        <v>0</v>
      </c>
    </row>
    <row r="2595" spans="2:9">
      <c r="B2595" s="131"/>
      <c r="C2595" s="125"/>
      <c r="D2595" s="125"/>
      <c r="E2595" s="125"/>
      <c r="F2595" s="125"/>
      <c r="G2595" s="176"/>
      <c r="H2595" s="125" t="str">
        <f t="shared" si="80"/>
        <v/>
      </c>
      <c r="I2595" s="176">
        <f t="shared" si="81"/>
        <v>0</v>
      </c>
    </row>
    <row r="2596" spans="2:9">
      <c r="B2596" s="131"/>
      <c r="C2596" s="125"/>
      <c r="D2596" s="125"/>
      <c r="E2596" s="125"/>
      <c r="F2596" s="125"/>
      <c r="G2596" s="176"/>
      <c r="H2596" s="125" t="str">
        <f t="shared" si="80"/>
        <v/>
      </c>
      <c r="I2596" s="176">
        <f t="shared" si="81"/>
        <v>0</v>
      </c>
    </row>
    <row r="2597" spans="2:9">
      <c r="B2597" s="131"/>
      <c r="C2597" s="125"/>
      <c r="D2597" s="125"/>
      <c r="E2597" s="125"/>
      <c r="F2597" s="125"/>
      <c r="G2597" s="176"/>
      <c r="H2597" s="125" t="str">
        <f t="shared" si="80"/>
        <v/>
      </c>
      <c r="I2597" s="176">
        <f t="shared" si="81"/>
        <v>0</v>
      </c>
    </row>
    <row r="2598" spans="2:9">
      <c r="B2598" s="131"/>
      <c r="C2598" s="125"/>
      <c r="D2598" s="125"/>
      <c r="E2598" s="125"/>
      <c r="F2598" s="125"/>
      <c r="G2598" s="176"/>
      <c r="H2598" s="125" t="str">
        <f t="shared" si="80"/>
        <v/>
      </c>
      <c r="I2598" s="176">
        <f t="shared" si="81"/>
        <v>0</v>
      </c>
    </row>
    <row r="2599" spans="2:9">
      <c r="B2599" s="131"/>
      <c r="C2599" s="125"/>
      <c r="D2599" s="125"/>
      <c r="E2599" s="125"/>
      <c r="F2599" s="125"/>
      <c r="G2599" s="176"/>
      <c r="H2599" s="125" t="str">
        <f t="shared" si="80"/>
        <v/>
      </c>
      <c r="I2599" s="176">
        <f t="shared" si="81"/>
        <v>0</v>
      </c>
    </row>
    <row r="2600" spans="2:9">
      <c r="B2600" s="131"/>
      <c r="C2600" s="125"/>
      <c r="D2600" s="125"/>
      <c r="E2600" s="125"/>
      <c r="F2600" s="125"/>
      <c r="G2600" s="176"/>
      <c r="H2600" s="125" t="str">
        <f t="shared" si="80"/>
        <v/>
      </c>
      <c r="I2600" s="176">
        <f t="shared" si="81"/>
        <v>0</v>
      </c>
    </row>
    <row r="2601" spans="2:9">
      <c r="B2601" s="131"/>
      <c r="C2601" s="125"/>
      <c r="D2601" s="125"/>
      <c r="E2601" s="125"/>
      <c r="F2601" s="125"/>
      <c r="G2601" s="176"/>
      <c r="H2601" s="125" t="str">
        <f t="shared" si="80"/>
        <v/>
      </c>
      <c r="I2601" s="176">
        <f t="shared" si="81"/>
        <v>0</v>
      </c>
    </row>
    <row r="2602" spans="2:9">
      <c r="B2602" s="131"/>
      <c r="C2602" s="125"/>
      <c r="D2602" s="125"/>
      <c r="E2602" s="125"/>
      <c r="F2602" s="125"/>
      <c r="G2602" s="176"/>
      <c r="H2602" s="125" t="str">
        <f t="shared" si="80"/>
        <v/>
      </c>
      <c r="I2602" s="176">
        <f t="shared" si="81"/>
        <v>0</v>
      </c>
    </row>
    <row r="2603" spans="2:9">
      <c r="B2603" s="131"/>
      <c r="C2603" s="125"/>
      <c r="D2603" s="125"/>
      <c r="E2603" s="125"/>
      <c r="F2603" s="125"/>
      <c r="G2603" s="176"/>
      <c r="H2603" s="125" t="str">
        <f t="shared" si="80"/>
        <v/>
      </c>
      <c r="I2603" s="176">
        <f t="shared" si="81"/>
        <v>0</v>
      </c>
    </row>
    <row r="2604" spans="2:9">
      <c r="B2604" s="131"/>
      <c r="C2604" s="125"/>
      <c r="D2604" s="125"/>
      <c r="E2604" s="125"/>
      <c r="F2604" s="125"/>
      <c r="G2604" s="176"/>
      <c r="H2604" s="125" t="str">
        <f t="shared" si="80"/>
        <v/>
      </c>
      <c r="I2604" s="176">
        <f t="shared" si="81"/>
        <v>0</v>
      </c>
    </row>
    <row r="2605" spans="2:9">
      <c r="B2605" s="131"/>
      <c r="C2605" s="125"/>
      <c r="D2605" s="125"/>
      <c r="E2605" s="125"/>
      <c r="F2605" s="125"/>
      <c r="G2605" s="176"/>
      <c r="H2605" s="125" t="str">
        <f t="shared" si="80"/>
        <v/>
      </c>
      <c r="I2605" s="176">
        <f t="shared" si="81"/>
        <v>0</v>
      </c>
    </row>
    <row r="2606" spans="2:9">
      <c r="B2606" s="131"/>
      <c r="C2606" s="125"/>
      <c r="D2606" s="125"/>
      <c r="E2606" s="125"/>
      <c r="F2606" s="125"/>
      <c r="G2606" s="176"/>
      <c r="H2606" s="125" t="str">
        <f t="shared" si="80"/>
        <v/>
      </c>
      <c r="I2606" s="176">
        <f t="shared" si="81"/>
        <v>0</v>
      </c>
    </row>
    <row r="2607" spans="2:9">
      <c r="B2607" s="131"/>
      <c r="C2607" s="125"/>
      <c r="D2607" s="125"/>
      <c r="E2607" s="125"/>
      <c r="F2607" s="125"/>
      <c r="G2607" s="176"/>
      <c r="H2607" s="125" t="str">
        <f t="shared" si="80"/>
        <v/>
      </c>
      <c r="I2607" s="176">
        <f t="shared" si="81"/>
        <v>0</v>
      </c>
    </row>
    <row r="2608" spans="2:9">
      <c r="B2608" s="131"/>
      <c r="C2608" s="125"/>
      <c r="D2608" s="125"/>
      <c r="E2608" s="125"/>
      <c r="F2608" s="125"/>
      <c r="G2608" s="176"/>
      <c r="H2608" s="125" t="str">
        <f t="shared" si="80"/>
        <v/>
      </c>
      <c r="I2608" s="176">
        <f t="shared" si="81"/>
        <v>0</v>
      </c>
    </row>
    <row r="2609" spans="2:9">
      <c r="B2609" s="131"/>
      <c r="C2609" s="125"/>
      <c r="D2609" s="125"/>
      <c r="E2609" s="125"/>
      <c r="F2609" s="125"/>
      <c r="G2609" s="176"/>
      <c r="H2609" s="125" t="str">
        <f t="shared" si="80"/>
        <v/>
      </c>
      <c r="I2609" s="176">
        <f t="shared" si="81"/>
        <v>0</v>
      </c>
    </row>
    <row r="2610" spans="2:9">
      <c r="B2610" s="131"/>
      <c r="C2610" s="125"/>
      <c r="D2610" s="125"/>
      <c r="E2610" s="125"/>
      <c r="F2610" s="125"/>
      <c r="G2610" s="176"/>
      <c r="H2610" s="125" t="str">
        <f t="shared" si="80"/>
        <v/>
      </c>
      <c r="I2610" s="176">
        <f t="shared" si="81"/>
        <v>0</v>
      </c>
    </row>
    <row r="2611" spans="2:9">
      <c r="B2611" s="131"/>
      <c r="C2611" s="125"/>
      <c r="D2611" s="125"/>
      <c r="E2611" s="125"/>
      <c r="F2611" s="125"/>
      <c r="G2611" s="176"/>
      <c r="H2611" s="125" t="str">
        <f t="shared" si="80"/>
        <v/>
      </c>
      <c r="I2611" s="176">
        <f t="shared" si="81"/>
        <v>0</v>
      </c>
    </row>
    <row r="2612" spans="2:9">
      <c r="B2612" s="131"/>
      <c r="C2612" s="125"/>
      <c r="D2612" s="125"/>
      <c r="E2612" s="125"/>
      <c r="F2612" s="125"/>
      <c r="G2612" s="176"/>
      <c r="H2612" s="125" t="str">
        <f t="shared" si="80"/>
        <v/>
      </c>
      <c r="I2612" s="176">
        <f t="shared" si="81"/>
        <v>0</v>
      </c>
    </row>
    <row r="2613" spans="2:9">
      <c r="B2613" s="131"/>
      <c r="C2613" s="125"/>
      <c r="D2613" s="125"/>
      <c r="E2613" s="125"/>
      <c r="F2613" s="125"/>
      <c r="G2613" s="176"/>
      <c r="H2613" s="125" t="str">
        <f t="shared" si="80"/>
        <v/>
      </c>
      <c r="I2613" s="176">
        <f t="shared" si="81"/>
        <v>0</v>
      </c>
    </row>
    <row r="2614" spans="2:9">
      <c r="B2614" s="131"/>
      <c r="C2614" s="125"/>
      <c r="D2614" s="125"/>
      <c r="E2614" s="125"/>
      <c r="F2614" s="125"/>
      <c r="G2614" s="176"/>
      <c r="H2614" s="125" t="str">
        <f t="shared" si="80"/>
        <v/>
      </c>
      <c r="I2614" s="176">
        <f t="shared" si="81"/>
        <v>0</v>
      </c>
    </row>
    <row r="2615" spans="2:9">
      <c r="B2615" s="131"/>
      <c r="C2615" s="125"/>
      <c r="D2615" s="125"/>
      <c r="E2615" s="125"/>
      <c r="F2615" s="125"/>
      <c r="G2615" s="176"/>
      <c r="H2615" s="125" t="str">
        <f t="shared" si="80"/>
        <v/>
      </c>
      <c r="I2615" s="176">
        <f t="shared" si="81"/>
        <v>0</v>
      </c>
    </row>
    <row r="2616" spans="2:9">
      <c r="B2616" s="131"/>
      <c r="C2616" s="125"/>
      <c r="D2616" s="125"/>
      <c r="E2616" s="125"/>
      <c r="F2616" s="125"/>
      <c r="G2616" s="176"/>
      <c r="H2616" s="125" t="str">
        <f t="shared" si="80"/>
        <v/>
      </c>
      <c r="I2616" s="176">
        <f t="shared" si="81"/>
        <v>0</v>
      </c>
    </row>
    <row r="2617" spans="2:9">
      <c r="B2617" s="131"/>
      <c r="C2617" s="125"/>
      <c r="D2617" s="125"/>
      <c r="E2617" s="125"/>
      <c r="F2617" s="125"/>
      <c r="G2617" s="176"/>
      <c r="H2617" s="125" t="str">
        <f t="shared" si="80"/>
        <v/>
      </c>
      <c r="I2617" s="176">
        <f t="shared" si="81"/>
        <v>0</v>
      </c>
    </row>
    <row r="2618" spans="2:9">
      <c r="B2618" s="131"/>
      <c r="C2618" s="125"/>
      <c r="D2618" s="125"/>
      <c r="E2618" s="125"/>
      <c r="F2618" s="125"/>
      <c r="G2618" s="176"/>
      <c r="H2618" s="125" t="str">
        <f t="shared" si="80"/>
        <v/>
      </c>
      <c r="I2618" s="176">
        <f t="shared" si="81"/>
        <v>0</v>
      </c>
    </row>
    <row r="2619" spans="2:9">
      <c r="B2619" s="131"/>
      <c r="C2619" s="125"/>
      <c r="D2619" s="125"/>
      <c r="E2619" s="125"/>
      <c r="F2619" s="125"/>
      <c r="G2619" s="176"/>
      <c r="H2619" s="125" t="str">
        <f t="shared" si="80"/>
        <v/>
      </c>
      <c r="I2619" s="176">
        <f t="shared" si="81"/>
        <v>0</v>
      </c>
    </row>
    <row r="2620" spans="2:9">
      <c r="B2620" s="131"/>
      <c r="C2620" s="125"/>
      <c r="D2620" s="125"/>
      <c r="E2620" s="125"/>
      <c r="F2620" s="125"/>
      <c r="G2620" s="176"/>
      <c r="H2620" s="125" t="str">
        <f t="shared" si="80"/>
        <v/>
      </c>
      <c r="I2620" s="176">
        <f t="shared" si="81"/>
        <v>0</v>
      </c>
    </row>
    <row r="2621" spans="2:9">
      <c r="B2621" s="131"/>
      <c r="C2621" s="125"/>
      <c r="D2621" s="125"/>
      <c r="E2621" s="125"/>
      <c r="F2621" s="125"/>
      <c r="G2621" s="176"/>
      <c r="H2621" s="125" t="str">
        <f t="shared" si="80"/>
        <v/>
      </c>
      <c r="I2621" s="176">
        <f t="shared" si="81"/>
        <v>0</v>
      </c>
    </row>
    <row r="2622" spans="2:9">
      <c r="B2622" s="131"/>
      <c r="C2622" s="125"/>
      <c r="D2622" s="125"/>
      <c r="E2622" s="125"/>
      <c r="F2622" s="125"/>
      <c r="G2622" s="176"/>
      <c r="H2622" s="125" t="str">
        <f t="shared" si="80"/>
        <v/>
      </c>
      <c r="I2622" s="176">
        <f t="shared" si="81"/>
        <v>0</v>
      </c>
    </row>
    <row r="2623" spans="2:9">
      <c r="B2623" s="131"/>
      <c r="C2623" s="125"/>
      <c r="D2623" s="125"/>
      <c r="E2623" s="125"/>
      <c r="F2623" s="125"/>
      <c r="G2623" s="176"/>
      <c r="H2623" s="125" t="str">
        <f t="shared" si="80"/>
        <v/>
      </c>
      <c r="I2623" s="176">
        <f t="shared" si="81"/>
        <v>0</v>
      </c>
    </row>
    <row r="2624" spans="2:9">
      <c r="B2624" s="131"/>
      <c r="C2624" s="125"/>
      <c r="D2624" s="125"/>
      <c r="E2624" s="125"/>
      <c r="F2624" s="125"/>
      <c r="G2624" s="176"/>
      <c r="H2624" s="125" t="str">
        <f t="shared" si="80"/>
        <v/>
      </c>
      <c r="I2624" s="176">
        <f t="shared" si="81"/>
        <v>0</v>
      </c>
    </row>
    <row r="2625" spans="2:9">
      <c r="B2625" s="131"/>
      <c r="C2625" s="125"/>
      <c r="D2625" s="125"/>
      <c r="E2625" s="125"/>
      <c r="F2625" s="125"/>
      <c r="G2625" s="176"/>
      <c r="H2625" s="125" t="str">
        <f t="shared" si="80"/>
        <v/>
      </c>
      <c r="I2625" s="176">
        <f t="shared" si="81"/>
        <v>0</v>
      </c>
    </row>
    <row r="2626" spans="2:9">
      <c r="B2626" s="131"/>
      <c r="C2626" s="125"/>
      <c r="D2626" s="125"/>
      <c r="E2626" s="125"/>
      <c r="F2626" s="125"/>
      <c r="G2626" s="176"/>
      <c r="H2626" s="125" t="str">
        <f t="shared" si="80"/>
        <v/>
      </c>
      <c r="I2626" s="176">
        <f t="shared" si="81"/>
        <v>0</v>
      </c>
    </row>
    <row r="2627" spans="2:9">
      <c r="B2627" s="131"/>
      <c r="C2627" s="125"/>
      <c r="D2627" s="125"/>
      <c r="E2627" s="125"/>
      <c r="F2627" s="125"/>
      <c r="G2627" s="176"/>
      <c r="H2627" s="125" t="str">
        <f t="shared" si="80"/>
        <v/>
      </c>
      <c r="I2627" s="176">
        <f t="shared" si="81"/>
        <v>0</v>
      </c>
    </row>
    <row r="2628" spans="2:9">
      <c r="B2628" s="131"/>
      <c r="C2628" s="125"/>
      <c r="D2628" s="125"/>
      <c r="E2628" s="125"/>
      <c r="F2628" s="125"/>
      <c r="G2628" s="176"/>
      <c r="H2628" s="125" t="str">
        <f t="shared" si="80"/>
        <v/>
      </c>
      <c r="I2628" s="176">
        <f t="shared" si="81"/>
        <v>0</v>
      </c>
    </row>
    <row r="2629" spans="2:9">
      <c r="B2629" s="131"/>
      <c r="C2629" s="125"/>
      <c r="D2629" s="125"/>
      <c r="E2629" s="125"/>
      <c r="F2629" s="125"/>
      <c r="G2629" s="176"/>
      <c r="H2629" s="125" t="str">
        <f t="shared" si="80"/>
        <v/>
      </c>
      <c r="I2629" s="176">
        <f t="shared" si="81"/>
        <v>0</v>
      </c>
    </row>
    <row r="2630" spans="2:9">
      <c r="B2630" s="131"/>
      <c r="C2630" s="125"/>
      <c r="D2630" s="125"/>
      <c r="E2630" s="125"/>
      <c r="F2630" s="125"/>
      <c r="G2630" s="176"/>
      <c r="H2630" s="125" t="str">
        <f t="shared" si="80"/>
        <v/>
      </c>
      <c r="I2630" s="176">
        <f t="shared" si="81"/>
        <v>0</v>
      </c>
    </row>
    <row r="2631" spans="2:9">
      <c r="B2631" s="131"/>
      <c r="C2631" s="125"/>
      <c r="D2631" s="125"/>
      <c r="E2631" s="125"/>
      <c r="F2631" s="125"/>
      <c r="G2631" s="176"/>
      <c r="H2631" s="125" t="str">
        <f t="shared" ref="H2631:H2694" si="82">IF(ISBLANK(C2631),"",IF(C2631&lt;F2631,D2631-E2631,E2631-D2631))</f>
        <v/>
      </c>
      <c r="I2631" s="176">
        <f t="shared" ref="I2631:I2694" si="83">IF(ISERR(H2631),1,0)</f>
        <v>0</v>
      </c>
    </row>
    <row r="2632" spans="2:9">
      <c r="B2632" s="131"/>
      <c r="C2632" s="125"/>
      <c r="D2632" s="125"/>
      <c r="E2632" s="125"/>
      <c r="F2632" s="125"/>
      <c r="G2632" s="176"/>
      <c r="H2632" s="125" t="str">
        <f t="shared" si="82"/>
        <v/>
      </c>
      <c r="I2632" s="176">
        <f t="shared" si="83"/>
        <v>0</v>
      </c>
    </row>
    <row r="2633" spans="2:9">
      <c r="B2633" s="131"/>
      <c r="C2633" s="125"/>
      <c r="D2633" s="125"/>
      <c r="E2633" s="125"/>
      <c r="F2633" s="125"/>
      <c r="G2633" s="176"/>
      <c r="H2633" s="125" t="str">
        <f t="shared" si="82"/>
        <v/>
      </c>
      <c r="I2633" s="176">
        <f t="shared" si="83"/>
        <v>0</v>
      </c>
    </row>
    <row r="2634" spans="2:9">
      <c r="B2634" s="131"/>
      <c r="C2634" s="125"/>
      <c r="D2634" s="125"/>
      <c r="E2634" s="125"/>
      <c r="F2634" s="125"/>
      <c r="G2634" s="176"/>
      <c r="H2634" s="125" t="str">
        <f t="shared" si="82"/>
        <v/>
      </c>
      <c r="I2634" s="176">
        <f t="shared" si="83"/>
        <v>0</v>
      </c>
    </row>
    <row r="2635" spans="2:9">
      <c r="B2635" s="131"/>
      <c r="C2635" s="125"/>
      <c r="D2635" s="125"/>
      <c r="E2635" s="125"/>
      <c r="F2635" s="125"/>
      <c r="G2635" s="176"/>
      <c r="H2635" s="125" t="str">
        <f t="shared" si="82"/>
        <v/>
      </c>
      <c r="I2635" s="176">
        <f t="shared" si="83"/>
        <v>0</v>
      </c>
    </row>
    <row r="2636" spans="2:9">
      <c r="B2636" s="131"/>
      <c r="C2636" s="125"/>
      <c r="D2636" s="125"/>
      <c r="E2636" s="125"/>
      <c r="F2636" s="125"/>
      <c r="G2636" s="176"/>
      <c r="H2636" s="125" t="str">
        <f t="shared" si="82"/>
        <v/>
      </c>
      <c r="I2636" s="176">
        <f t="shared" si="83"/>
        <v>0</v>
      </c>
    </row>
    <row r="2637" spans="2:9">
      <c r="B2637" s="131"/>
      <c r="C2637" s="125"/>
      <c r="D2637" s="125"/>
      <c r="E2637" s="125"/>
      <c r="F2637" s="125"/>
      <c r="G2637" s="176"/>
      <c r="H2637" s="125" t="str">
        <f t="shared" si="82"/>
        <v/>
      </c>
      <c r="I2637" s="176">
        <f t="shared" si="83"/>
        <v>0</v>
      </c>
    </row>
    <row r="2638" spans="2:9">
      <c r="B2638" s="131"/>
      <c r="C2638" s="125"/>
      <c r="D2638" s="125"/>
      <c r="E2638" s="125"/>
      <c r="F2638" s="125"/>
      <c r="G2638" s="176"/>
      <c r="H2638" s="125" t="str">
        <f t="shared" si="82"/>
        <v/>
      </c>
      <c r="I2638" s="176">
        <f t="shared" si="83"/>
        <v>0</v>
      </c>
    </row>
    <row r="2639" spans="2:9">
      <c r="B2639" s="131"/>
      <c r="C2639" s="125"/>
      <c r="D2639" s="125"/>
      <c r="E2639" s="125"/>
      <c r="F2639" s="125"/>
      <c r="G2639" s="176"/>
      <c r="H2639" s="125" t="str">
        <f t="shared" si="82"/>
        <v/>
      </c>
      <c r="I2639" s="176">
        <f t="shared" si="83"/>
        <v>0</v>
      </c>
    </row>
    <row r="2640" spans="2:9">
      <c r="B2640" s="131"/>
      <c r="C2640" s="125"/>
      <c r="D2640" s="125"/>
      <c r="E2640" s="125"/>
      <c r="F2640" s="125"/>
      <c r="G2640" s="176"/>
      <c r="H2640" s="125" t="str">
        <f t="shared" si="82"/>
        <v/>
      </c>
      <c r="I2640" s="176">
        <f t="shared" si="83"/>
        <v>0</v>
      </c>
    </row>
    <row r="2641" spans="2:9">
      <c r="B2641" s="131"/>
      <c r="C2641" s="125"/>
      <c r="D2641" s="125"/>
      <c r="E2641" s="125"/>
      <c r="F2641" s="125"/>
      <c r="G2641" s="176"/>
      <c r="H2641" s="125" t="str">
        <f t="shared" si="82"/>
        <v/>
      </c>
      <c r="I2641" s="176">
        <f t="shared" si="83"/>
        <v>0</v>
      </c>
    </row>
    <row r="2642" spans="2:9">
      <c r="B2642" s="131"/>
      <c r="C2642" s="125"/>
      <c r="D2642" s="125"/>
      <c r="E2642" s="125"/>
      <c r="F2642" s="125"/>
      <c r="G2642" s="176"/>
      <c r="H2642" s="125" t="str">
        <f t="shared" si="82"/>
        <v/>
      </c>
      <c r="I2642" s="176">
        <f t="shared" si="83"/>
        <v>0</v>
      </c>
    </row>
    <row r="2643" spans="2:9">
      <c r="B2643" s="131"/>
      <c r="C2643" s="125"/>
      <c r="D2643" s="125"/>
      <c r="E2643" s="125"/>
      <c r="F2643" s="125"/>
      <c r="G2643" s="176"/>
      <c r="H2643" s="125" t="str">
        <f t="shared" si="82"/>
        <v/>
      </c>
      <c r="I2643" s="176">
        <f t="shared" si="83"/>
        <v>0</v>
      </c>
    </row>
    <row r="2644" spans="2:9">
      <c r="B2644" s="131"/>
      <c r="C2644" s="125"/>
      <c r="D2644" s="125"/>
      <c r="E2644" s="125"/>
      <c r="F2644" s="125"/>
      <c r="G2644" s="176"/>
      <c r="H2644" s="125" t="str">
        <f t="shared" si="82"/>
        <v/>
      </c>
      <c r="I2644" s="176">
        <f t="shared" si="83"/>
        <v>0</v>
      </c>
    </row>
    <row r="2645" spans="2:9">
      <c r="B2645" s="131"/>
      <c r="C2645" s="125"/>
      <c r="D2645" s="125"/>
      <c r="E2645" s="125"/>
      <c r="F2645" s="125"/>
      <c r="G2645" s="176"/>
      <c r="H2645" s="125" t="str">
        <f t="shared" si="82"/>
        <v/>
      </c>
      <c r="I2645" s="176">
        <f t="shared" si="83"/>
        <v>0</v>
      </c>
    </row>
    <row r="2646" spans="2:9">
      <c r="B2646" s="131"/>
      <c r="C2646" s="125"/>
      <c r="D2646" s="125"/>
      <c r="E2646" s="125"/>
      <c r="F2646" s="125"/>
      <c r="G2646" s="176"/>
      <c r="H2646" s="125" t="str">
        <f t="shared" si="82"/>
        <v/>
      </c>
      <c r="I2646" s="176">
        <f t="shared" si="83"/>
        <v>0</v>
      </c>
    </row>
    <row r="2647" spans="2:9">
      <c r="B2647" s="131"/>
      <c r="C2647" s="125"/>
      <c r="D2647" s="125"/>
      <c r="E2647" s="125"/>
      <c r="F2647" s="125"/>
      <c r="G2647" s="176"/>
      <c r="H2647" s="125" t="str">
        <f t="shared" si="82"/>
        <v/>
      </c>
      <c r="I2647" s="176">
        <f t="shared" si="83"/>
        <v>0</v>
      </c>
    </row>
    <row r="2648" spans="2:9">
      <c r="B2648" s="131"/>
      <c r="C2648" s="125"/>
      <c r="D2648" s="125"/>
      <c r="E2648" s="125"/>
      <c r="F2648" s="125"/>
      <c r="G2648" s="176"/>
      <c r="H2648" s="125" t="str">
        <f t="shared" si="82"/>
        <v/>
      </c>
      <c r="I2648" s="176">
        <f t="shared" si="83"/>
        <v>0</v>
      </c>
    </row>
    <row r="2649" spans="2:9">
      <c r="B2649" s="131"/>
      <c r="C2649" s="125"/>
      <c r="D2649" s="125"/>
      <c r="E2649" s="125"/>
      <c r="F2649" s="125"/>
      <c r="G2649" s="176"/>
      <c r="H2649" s="125" t="str">
        <f t="shared" si="82"/>
        <v/>
      </c>
      <c r="I2649" s="176">
        <f t="shared" si="83"/>
        <v>0</v>
      </c>
    </row>
    <row r="2650" spans="2:9">
      <c r="B2650" s="131"/>
      <c r="C2650" s="125"/>
      <c r="D2650" s="125"/>
      <c r="E2650" s="125"/>
      <c r="F2650" s="125"/>
      <c r="G2650" s="176"/>
      <c r="H2650" s="125" t="str">
        <f t="shared" si="82"/>
        <v/>
      </c>
      <c r="I2650" s="176">
        <f t="shared" si="83"/>
        <v>0</v>
      </c>
    </row>
    <row r="2651" spans="2:9">
      <c r="B2651" s="131"/>
      <c r="C2651" s="125"/>
      <c r="D2651" s="125"/>
      <c r="E2651" s="125"/>
      <c r="F2651" s="125"/>
      <c r="G2651" s="176"/>
      <c r="H2651" s="125" t="str">
        <f t="shared" si="82"/>
        <v/>
      </c>
      <c r="I2651" s="176">
        <f t="shared" si="83"/>
        <v>0</v>
      </c>
    </row>
    <row r="2652" spans="2:9">
      <c r="B2652" s="131"/>
      <c r="C2652" s="125"/>
      <c r="D2652" s="125"/>
      <c r="E2652" s="125"/>
      <c r="F2652" s="125"/>
      <c r="G2652" s="176"/>
      <c r="H2652" s="125" t="str">
        <f t="shared" si="82"/>
        <v/>
      </c>
      <c r="I2652" s="176">
        <f t="shared" si="83"/>
        <v>0</v>
      </c>
    </row>
    <row r="2653" spans="2:9">
      <c r="B2653" s="131"/>
      <c r="C2653" s="125"/>
      <c r="D2653" s="125"/>
      <c r="E2653" s="125"/>
      <c r="F2653" s="125"/>
      <c r="G2653" s="176"/>
      <c r="H2653" s="125" t="str">
        <f t="shared" si="82"/>
        <v/>
      </c>
      <c r="I2653" s="176">
        <f t="shared" si="83"/>
        <v>0</v>
      </c>
    </row>
    <row r="2654" spans="2:9">
      <c r="B2654" s="131"/>
      <c r="C2654" s="125"/>
      <c r="D2654" s="125"/>
      <c r="E2654" s="125"/>
      <c r="F2654" s="125"/>
      <c r="G2654" s="176"/>
      <c r="H2654" s="125" t="str">
        <f t="shared" si="82"/>
        <v/>
      </c>
      <c r="I2654" s="176">
        <f t="shared" si="83"/>
        <v>0</v>
      </c>
    </row>
    <row r="2655" spans="2:9">
      <c r="B2655" s="131"/>
      <c r="C2655" s="125"/>
      <c r="D2655" s="125"/>
      <c r="E2655" s="125"/>
      <c r="F2655" s="125"/>
      <c r="G2655" s="176"/>
      <c r="H2655" s="125" t="str">
        <f t="shared" si="82"/>
        <v/>
      </c>
      <c r="I2655" s="176">
        <f t="shared" si="83"/>
        <v>0</v>
      </c>
    </row>
    <row r="2656" spans="2:9">
      <c r="B2656" s="131"/>
      <c r="C2656" s="125"/>
      <c r="D2656" s="125"/>
      <c r="E2656" s="125"/>
      <c r="F2656" s="125"/>
      <c r="G2656" s="176"/>
      <c r="H2656" s="125" t="str">
        <f t="shared" si="82"/>
        <v/>
      </c>
      <c r="I2656" s="176">
        <f t="shared" si="83"/>
        <v>0</v>
      </c>
    </row>
    <row r="2657" spans="2:9">
      <c r="B2657" s="131"/>
      <c r="C2657" s="125"/>
      <c r="D2657" s="125"/>
      <c r="E2657" s="125"/>
      <c r="F2657" s="125"/>
      <c r="G2657" s="176"/>
      <c r="H2657" s="125" t="str">
        <f t="shared" si="82"/>
        <v/>
      </c>
      <c r="I2657" s="176">
        <f t="shared" si="83"/>
        <v>0</v>
      </c>
    </row>
    <row r="2658" spans="2:9">
      <c r="B2658" s="131"/>
      <c r="C2658" s="125"/>
      <c r="D2658" s="125"/>
      <c r="E2658" s="125"/>
      <c r="F2658" s="125"/>
      <c r="G2658" s="176"/>
      <c r="H2658" s="125" t="str">
        <f t="shared" si="82"/>
        <v/>
      </c>
      <c r="I2658" s="176">
        <f t="shared" si="83"/>
        <v>0</v>
      </c>
    </row>
    <row r="2659" spans="2:9">
      <c r="B2659" s="131"/>
      <c r="C2659" s="125"/>
      <c r="D2659" s="125"/>
      <c r="E2659" s="125"/>
      <c r="F2659" s="125"/>
      <c r="G2659" s="176"/>
      <c r="H2659" s="125" t="str">
        <f t="shared" si="82"/>
        <v/>
      </c>
      <c r="I2659" s="176">
        <f t="shared" si="83"/>
        <v>0</v>
      </c>
    </row>
    <row r="2660" spans="2:9">
      <c r="B2660" s="131"/>
      <c r="C2660" s="125"/>
      <c r="D2660" s="125"/>
      <c r="E2660" s="125"/>
      <c r="F2660" s="125"/>
      <c r="G2660" s="176"/>
      <c r="H2660" s="125" t="str">
        <f t="shared" si="82"/>
        <v/>
      </c>
      <c r="I2660" s="176">
        <f t="shared" si="83"/>
        <v>0</v>
      </c>
    </row>
    <row r="2661" spans="2:9">
      <c r="B2661" s="131"/>
      <c r="C2661" s="125"/>
      <c r="D2661" s="125"/>
      <c r="E2661" s="125"/>
      <c r="F2661" s="125"/>
      <c r="G2661" s="176"/>
      <c r="H2661" s="125" t="str">
        <f t="shared" si="82"/>
        <v/>
      </c>
      <c r="I2661" s="176">
        <f t="shared" si="83"/>
        <v>0</v>
      </c>
    </row>
    <row r="2662" spans="2:9">
      <c r="B2662" s="131"/>
      <c r="C2662" s="125"/>
      <c r="D2662" s="125"/>
      <c r="E2662" s="125"/>
      <c r="F2662" s="125"/>
      <c r="G2662" s="176"/>
      <c r="H2662" s="125" t="str">
        <f t="shared" si="82"/>
        <v/>
      </c>
      <c r="I2662" s="176">
        <f t="shared" si="83"/>
        <v>0</v>
      </c>
    </row>
    <row r="2663" spans="2:9">
      <c r="B2663" s="131"/>
      <c r="C2663" s="125"/>
      <c r="D2663" s="125"/>
      <c r="E2663" s="125"/>
      <c r="F2663" s="125"/>
      <c r="G2663" s="176"/>
      <c r="H2663" s="125" t="str">
        <f t="shared" si="82"/>
        <v/>
      </c>
      <c r="I2663" s="176">
        <f t="shared" si="83"/>
        <v>0</v>
      </c>
    </row>
    <row r="2664" spans="2:9">
      <c r="B2664" s="131"/>
      <c r="C2664" s="125"/>
      <c r="D2664" s="125"/>
      <c r="E2664" s="125"/>
      <c r="F2664" s="125"/>
      <c r="G2664" s="176"/>
      <c r="H2664" s="125" t="str">
        <f t="shared" si="82"/>
        <v/>
      </c>
      <c r="I2664" s="176">
        <f t="shared" si="83"/>
        <v>0</v>
      </c>
    </row>
    <row r="2665" spans="2:9">
      <c r="B2665" s="131"/>
      <c r="C2665" s="125"/>
      <c r="D2665" s="125"/>
      <c r="E2665" s="125"/>
      <c r="F2665" s="125"/>
      <c r="G2665" s="176"/>
      <c r="H2665" s="125" t="str">
        <f t="shared" si="82"/>
        <v/>
      </c>
      <c r="I2665" s="176">
        <f t="shared" si="83"/>
        <v>0</v>
      </c>
    </row>
    <row r="2666" spans="2:9">
      <c r="B2666" s="131"/>
      <c r="C2666" s="125"/>
      <c r="D2666" s="125"/>
      <c r="E2666" s="125"/>
      <c r="F2666" s="125"/>
      <c r="G2666" s="176"/>
      <c r="H2666" s="125" t="str">
        <f t="shared" si="82"/>
        <v/>
      </c>
      <c r="I2666" s="176">
        <f t="shared" si="83"/>
        <v>0</v>
      </c>
    </row>
    <row r="2667" spans="2:9">
      <c r="B2667" s="131"/>
      <c r="C2667" s="125"/>
      <c r="D2667" s="125"/>
      <c r="E2667" s="125"/>
      <c r="F2667" s="125"/>
      <c r="G2667" s="176"/>
      <c r="H2667" s="125" t="str">
        <f t="shared" si="82"/>
        <v/>
      </c>
      <c r="I2667" s="176">
        <f t="shared" si="83"/>
        <v>0</v>
      </c>
    </row>
    <row r="2668" spans="2:9">
      <c r="B2668" s="131"/>
      <c r="C2668" s="125"/>
      <c r="D2668" s="125"/>
      <c r="E2668" s="125"/>
      <c r="F2668" s="125"/>
      <c r="G2668" s="176"/>
      <c r="H2668" s="125" t="str">
        <f t="shared" si="82"/>
        <v/>
      </c>
      <c r="I2668" s="176">
        <f t="shared" si="83"/>
        <v>0</v>
      </c>
    </row>
    <row r="2669" spans="2:9">
      <c r="B2669" s="131"/>
      <c r="C2669" s="125"/>
      <c r="D2669" s="125"/>
      <c r="E2669" s="125"/>
      <c r="F2669" s="125"/>
      <c r="G2669" s="176"/>
      <c r="H2669" s="125" t="str">
        <f t="shared" si="82"/>
        <v/>
      </c>
      <c r="I2669" s="176">
        <f t="shared" si="83"/>
        <v>0</v>
      </c>
    </row>
    <row r="2670" spans="2:9">
      <c r="B2670" s="131"/>
      <c r="C2670" s="125"/>
      <c r="D2670" s="125"/>
      <c r="E2670" s="125"/>
      <c r="F2670" s="125"/>
      <c r="G2670" s="176"/>
      <c r="H2670" s="125" t="str">
        <f t="shared" si="82"/>
        <v/>
      </c>
      <c r="I2670" s="176">
        <f t="shared" si="83"/>
        <v>0</v>
      </c>
    </row>
    <row r="2671" spans="2:9">
      <c r="B2671" s="131"/>
      <c r="C2671" s="125"/>
      <c r="D2671" s="125"/>
      <c r="E2671" s="125"/>
      <c r="F2671" s="125"/>
      <c r="G2671" s="176"/>
      <c r="H2671" s="125" t="str">
        <f t="shared" si="82"/>
        <v/>
      </c>
      <c r="I2671" s="176">
        <f t="shared" si="83"/>
        <v>0</v>
      </c>
    </row>
    <row r="2672" spans="2:9">
      <c r="B2672" s="131"/>
      <c r="C2672" s="125"/>
      <c r="D2672" s="125"/>
      <c r="E2672" s="125"/>
      <c r="F2672" s="125"/>
      <c r="G2672" s="176"/>
      <c r="H2672" s="125" t="str">
        <f t="shared" si="82"/>
        <v/>
      </c>
      <c r="I2672" s="176">
        <f t="shared" si="83"/>
        <v>0</v>
      </c>
    </row>
    <row r="2673" spans="2:9">
      <c r="B2673" s="131"/>
      <c r="C2673" s="125"/>
      <c r="D2673" s="125"/>
      <c r="E2673" s="125"/>
      <c r="F2673" s="125"/>
      <c r="G2673" s="176"/>
      <c r="H2673" s="125" t="str">
        <f t="shared" si="82"/>
        <v/>
      </c>
      <c r="I2673" s="176">
        <f t="shared" si="83"/>
        <v>0</v>
      </c>
    </row>
    <row r="2674" spans="2:9">
      <c r="B2674" s="131"/>
      <c r="C2674" s="125"/>
      <c r="D2674" s="125"/>
      <c r="E2674" s="125"/>
      <c r="F2674" s="125"/>
      <c r="G2674" s="176"/>
      <c r="H2674" s="125" t="str">
        <f t="shared" si="82"/>
        <v/>
      </c>
      <c r="I2674" s="176">
        <f t="shared" si="83"/>
        <v>0</v>
      </c>
    </row>
    <row r="2675" spans="2:9">
      <c r="B2675" s="131"/>
      <c r="C2675" s="125"/>
      <c r="D2675" s="125"/>
      <c r="E2675" s="125"/>
      <c r="F2675" s="125"/>
      <c r="G2675" s="176"/>
      <c r="H2675" s="125" t="str">
        <f t="shared" si="82"/>
        <v/>
      </c>
      <c r="I2675" s="176">
        <f t="shared" si="83"/>
        <v>0</v>
      </c>
    </row>
    <row r="2676" spans="2:9">
      <c r="B2676" s="131"/>
      <c r="C2676" s="125"/>
      <c r="D2676" s="125"/>
      <c r="E2676" s="125"/>
      <c r="F2676" s="125"/>
      <c r="G2676" s="176"/>
      <c r="H2676" s="125" t="str">
        <f t="shared" si="82"/>
        <v/>
      </c>
      <c r="I2676" s="176">
        <f t="shared" si="83"/>
        <v>0</v>
      </c>
    </row>
    <row r="2677" spans="2:9">
      <c r="B2677" s="131"/>
      <c r="C2677" s="125"/>
      <c r="D2677" s="125"/>
      <c r="E2677" s="125"/>
      <c r="F2677" s="125"/>
      <c r="G2677" s="176"/>
      <c r="H2677" s="125" t="str">
        <f t="shared" si="82"/>
        <v/>
      </c>
      <c r="I2677" s="176">
        <f t="shared" si="83"/>
        <v>0</v>
      </c>
    </row>
    <row r="2678" spans="2:9">
      <c r="B2678" s="131"/>
      <c r="C2678" s="125"/>
      <c r="D2678" s="125"/>
      <c r="E2678" s="125"/>
      <c r="F2678" s="125"/>
      <c r="G2678" s="176"/>
      <c r="H2678" s="125" t="str">
        <f t="shared" si="82"/>
        <v/>
      </c>
      <c r="I2678" s="176">
        <f t="shared" si="83"/>
        <v>0</v>
      </c>
    </row>
    <row r="2679" spans="2:9">
      <c r="B2679" s="131"/>
      <c r="C2679" s="125"/>
      <c r="D2679" s="125"/>
      <c r="E2679" s="125"/>
      <c r="F2679" s="125"/>
      <c r="G2679" s="176"/>
      <c r="H2679" s="125" t="str">
        <f t="shared" si="82"/>
        <v/>
      </c>
      <c r="I2679" s="176">
        <f t="shared" si="83"/>
        <v>0</v>
      </c>
    </row>
    <row r="2680" spans="2:9">
      <c r="B2680" s="131"/>
      <c r="C2680" s="125"/>
      <c r="D2680" s="125"/>
      <c r="E2680" s="125"/>
      <c r="F2680" s="125"/>
      <c r="G2680" s="176"/>
      <c r="H2680" s="125" t="str">
        <f t="shared" si="82"/>
        <v/>
      </c>
      <c r="I2680" s="176">
        <f t="shared" si="83"/>
        <v>0</v>
      </c>
    </row>
    <row r="2681" spans="2:9">
      <c r="B2681" s="131"/>
      <c r="C2681" s="125"/>
      <c r="D2681" s="125"/>
      <c r="E2681" s="125"/>
      <c r="F2681" s="125"/>
      <c r="G2681" s="176"/>
      <c r="H2681" s="125" t="str">
        <f t="shared" si="82"/>
        <v/>
      </c>
      <c r="I2681" s="176">
        <f t="shared" si="83"/>
        <v>0</v>
      </c>
    </row>
    <row r="2682" spans="2:9">
      <c r="B2682" s="131"/>
      <c r="C2682" s="125"/>
      <c r="D2682" s="125"/>
      <c r="E2682" s="125"/>
      <c r="F2682" s="125"/>
      <c r="G2682" s="176"/>
      <c r="H2682" s="125" t="str">
        <f t="shared" si="82"/>
        <v/>
      </c>
      <c r="I2682" s="176">
        <f t="shared" si="83"/>
        <v>0</v>
      </c>
    </row>
    <row r="2683" spans="2:9">
      <c r="B2683" s="131"/>
      <c r="C2683" s="125"/>
      <c r="D2683" s="125"/>
      <c r="E2683" s="125"/>
      <c r="F2683" s="125"/>
      <c r="G2683" s="176"/>
      <c r="H2683" s="125" t="str">
        <f t="shared" si="82"/>
        <v/>
      </c>
      <c r="I2683" s="176">
        <f t="shared" si="83"/>
        <v>0</v>
      </c>
    </row>
    <row r="2684" spans="2:9">
      <c r="B2684" s="131"/>
      <c r="C2684" s="125"/>
      <c r="D2684" s="125"/>
      <c r="E2684" s="125"/>
      <c r="F2684" s="125"/>
      <c r="G2684" s="176"/>
      <c r="H2684" s="125" t="str">
        <f t="shared" si="82"/>
        <v/>
      </c>
      <c r="I2684" s="176">
        <f t="shared" si="83"/>
        <v>0</v>
      </c>
    </row>
    <row r="2685" spans="2:9">
      <c r="B2685" s="131"/>
      <c r="C2685" s="125"/>
      <c r="D2685" s="125"/>
      <c r="E2685" s="125"/>
      <c r="F2685" s="125"/>
      <c r="G2685" s="176"/>
      <c r="H2685" s="125" t="str">
        <f t="shared" si="82"/>
        <v/>
      </c>
      <c r="I2685" s="176">
        <f t="shared" si="83"/>
        <v>0</v>
      </c>
    </row>
    <row r="2686" spans="2:9">
      <c r="B2686" s="131"/>
      <c r="C2686" s="125"/>
      <c r="D2686" s="125"/>
      <c r="E2686" s="125"/>
      <c r="F2686" s="125"/>
      <c r="G2686" s="176"/>
      <c r="H2686" s="125" t="str">
        <f t="shared" si="82"/>
        <v/>
      </c>
      <c r="I2686" s="176">
        <f t="shared" si="83"/>
        <v>0</v>
      </c>
    </row>
    <row r="2687" spans="2:9">
      <c r="B2687" s="131"/>
      <c r="C2687" s="125"/>
      <c r="D2687" s="125"/>
      <c r="E2687" s="125"/>
      <c r="F2687" s="125"/>
      <c r="G2687" s="176"/>
      <c r="H2687" s="125" t="str">
        <f t="shared" si="82"/>
        <v/>
      </c>
      <c r="I2687" s="176">
        <f t="shared" si="83"/>
        <v>0</v>
      </c>
    </row>
    <row r="2688" spans="2:9">
      <c r="B2688" s="131"/>
      <c r="C2688" s="125"/>
      <c r="D2688" s="125"/>
      <c r="E2688" s="125"/>
      <c r="F2688" s="125"/>
      <c r="G2688" s="176"/>
      <c r="H2688" s="125" t="str">
        <f t="shared" si="82"/>
        <v/>
      </c>
      <c r="I2688" s="176">
        <f t="shared" si="83"/>
        <v>0</v>
      </c>
    </row>
    <row r="2689" spans="2:9">
      <c r="B2689" s="131"/>
      <c r="C2689" s="125"/>
      <c r="D2689" s="125"/>
      <c r="E2689" s="125"/>
      <c r="F2689" s="125"/>
      <c r="G2689" s="176"/>
      <c r="H2689" s="125" t="str">
        <f t="shared" si="82"/>
        <v/>
      </c>
      <c r="I2689" s="176">
        <f t="shared" si="83"/>
        <v>0</v>
      </c>
    </row>
    <row r="2690" spans="2:9">
      <c r="B2690" s="131"/>
      <c r="C2690" s="125"/>
      <c r="D2690" s="125"/>
      <c r="E2690" s="125"/>
      <c r="F2690" s="125"/>
      <c r="G2690" s="176"/>
      <c r="H2690" s="125" t="str">
        <f t="shared" si="82"/>
        <v/>
      </c>
      <c r="I2690" s="176">
        <f t="shared" si="83"/>
        <v>0</v>
      </c>
    </row>
    <row r="2691" spans="2:9">
      <c r="B2691" s="131"/>
      <c r="C2691" s="125"/>
      <c r="D2691" s="125"/>
      <c r="E2691" s="125"/>
      <c r="F2691" s="125"/>
      <c r="G2691" s="176"/>
      <c r="H2691" s="125" t="str">
        <f t="shared" si="82"/>
        <v/>
      </c>
      <c r="I2691" s="176">
        <f t="shared" si="83"/>
        <v>0</v>
      </c>
    </row>
    <row r="2692" spans="2:9">
      <c r="B2692" s="131"/>
      <c r="C2692" s="125"/>
      <c r="D2692" s="125"/>
      <c r="E2692" s="125"/>
      <c r="F2692" s="125"/>
      <c r="G2692" s="176"/>
      <c r="H2692" s="125" t="str">
        <f t="shared" si="82"/>
        <v/>
      </c>
      <c r="I2692" s="176">
        <f t="shared" si="83"/>
        <v>0</v>
      </c>
    </row>
    <row r="2693" spans="2:9">
      <c r="B2693" s="131"/>
      <c r="C2693" s="125"/>
      <c r="D2693" s="125"/>
      <c r="E2693" s="125"/>
      <c r="F2693" s="125"/>
      <c r="G2693" s="176"/>
      <c r="H2693" s="125" t="str">
        <f t="shared" si="82"/>
        <v/>
      </c>
      <c r="I2693" s="176">
        <f t="shared" si="83"/>
        <v>0</v>
      </c>
    </row>
    <row r="2694" spans="2:9">
      <c r="B2694" s="131"/>
      <c r="C2694" s="125"/>
      <c r="D2694" s="125"/>
      <c r="E2694" s="125"/>
      <c r="F2694" s="125"/>
      <c r="G2694" s="176"/>
      <c r="H2694" s="125" t="str">
        <f t="shared" si="82"/>
        <v/>
      </c>
      <c r="I2694" s="176">
        <f t="shared" si="83"/>
        <v>0</v>
      </c>
    </row>
    <row r="2695" spans="2:9">
      <c r="B2695" s="131"/>
      <c r="C2695" s="125"/>
      <c r="D2695" s="125"/>
      <c r="E2695" s="125"/>
      <c r="F2695" s="125"/>
      <c r="G2695" s="176"/>
      <c r="H2695" s="125" t="str">
        <f t="shared" ref="H2695:H2758" si="84">IF(ISBLANK(C2695),"",IF(C2695&lt;F2695,D2695-E2695,E2695-D2695))</f>
        <v/>
      </c>
      <c r="I2695" s="176">
        <f t="shared" ref="I2695:I2758" si="85">IF(ISERR(H2695),1,0)</f>
        <v>0</v>
      </c>
    </row>
    <row r="2696" spans="2:9">
      <c r="B2696" s="131"/>
      <c r="C2696" s="125"/>
      <c r="D2696" s="125"/>
      <c r="E2696" s="125"/>
      <c r="F2696" s="125"/>
      <c r="G2696" s="176"/>
      <c r="H2696" s="125" t="str">
        <f t="shared" si="84"/>
        <v/>
      </c>
      <c r="I2696" s="176">
        <f t="shared" si="85"/>
        <v>0</v>
      </c>
    </row>
    <row r="2697" spans="2:9">
      <c r="B2697" s="131"/>
      <c r="C2697" s="125"/>
      <c r="D2697" s="125"/>
      <c r="E2697" s="125"/>
      <c r="F2697" s="125"/>
      <c r="G2697" s="176"/>
      <c r="H2697" s="125" t="str">
        <f t="shared" si="84"/>
        <v/>
      </c>
      <c r="I2697" s="176">
        <f t="shared" si="85"/>
        <v>0</v>
      </c>
    </row>
    <row r="2698" spans="2:9">
      <c r="B2698" s="131"/>
      <c r="C2698" s="125"/>
      <c r="D2698" s="125"/>
      <c r="E2698" s="125"/>
      <c r="F2698" s="125"/>
      <c r="G2698" s="176"/>
      <c r="H2698" s="125" t="str">
        <f t="shared" si="84"/>
        <v/>
      </c>
      <c r="I2698" s="176">
        <f t="shared" si="85"/>
        <v>0</v>
      </c>
    </row>
    <row r="2699" spans="2:9">
      <c r="B2699" s="131"/>
      <c r="C2699" s="125"/>
      <c r="D2699" s="125"/>
      <c r="E2699" s="125"/>
      <c r="F2699" s="125"/>
      <c r="G2699" s="176"/>
      <c r="H2699" s="125" t="str">
        <f t="shared" si="84"/>
        <v/>
      </c>
      <c r="I2699" s="176">
        <f t="shared" si="85"/>
        <v>0</v>
      </c>
    </row>
    <row r="2700" spans="2:9">
      <c r="B2700" s="131"/>
      <c r="C2700" s="125"/>
      <c r="D2700" s="125"/>
      <c r="E2700" s="125"/>
      <c r="F2700" s="125"/>
      <c r="G2700" s="176"/>
      <c r="H2700" s="125" t="str">
        <f t="shared" si="84"/>
        <v/>
      </c>
      <c r="I2700" s="176">
        <f t="shared" si="85"/>
        <v>0</v>
      </c>
    </row>
    <row r="2701" spans="2:9">
      <c r="B2701" s="131"/>
      <c r="C2701" s="125"/>
      <c r="D2701" s="125"/>
      <c r="E2701" s="125"/>
      <c r="F2701" s="125"/>
      <c r="G2701" s="176"/>
      <c r="H2701" s="125" t="str">
        <f t="shared" si="84"/>
        <v/>
      </c>
      <c r="I2701" s="176">
        <f t="shared" si="85"/>
        <v>0</v>
      </c>
    </row>
    <row r="2702" spans="2:9">
      <c r="B2702" s="131"/>
      <c r="C2702" s="125"/>
      <c r="D2702" s="125"/>
      <c r="E2702" s="125"/>
      <c r="F2702" s="125"/>
      <c r="G2702" s="176"/>
      <c r="H2702" s="125" t="str">
        <f t="shared" si="84"/>
        <v/>
      </c>
      <c r="I2702" s="176">
        <f t="shared" si="85"/>
        <v>0</v>
      </c>
    </row>
    <row r="2703" spans="2:9">
      <c r="B2703" s="131"/>
      <c r="C2703" s="125"/>
      <c r="D2703" s="125"/>
      <c r="E2703" s="125"/>
      <c r="F2703" s="125"/>
      <c r="G2703" s="176"/>
      <c r="H2703" s="125" t="str">
        <f t="shared" si="84"/>
        <v/>
      </c>
      <c r="I2703" s="176">
        <f t="shared" si="85"/>
        <v>0</v>
      </c>
    </row>
    <row r="2704" spans="2:9">
      <c r="B2704" s="131"/>
      <c r="C2704" s="125"/>
      <c r="D2704" s="125"/>
      <c r="E2704" s="125"/>
      <c r="F2704" s="125"/>
      <c r="G2704" s="176"/>
      <c r="H2704" s="125" t="str">
        <f t="shared" si="84"/>
        <v/>
      </c>
      <c r="I2704" s="176">
        <f t="shared" si="85"/>
        <v>0</v>
      </c>
    </row>
    <row r="2705" spans="2:9">
      <c r="B2705" s="131"/>
      <c r="C2705" s="125"/>
      <c r="D2705" s="125"/>
      <c r="E2705" s="125"/>
      <c r="F2705" s="125"/>
      <c r="G2705" s="176"/>
      <c r="H2705" s="125" t="str">
        <f t="shared" si="84"/>
        <v/>
      </c>
      <c r="I2705" s="176">
        <f t="shared" si="85"/>
        <v>0</v>
      </c>
    </row>
    <row r="2706" spans="2:9">
      <c r="B2706" s="131"/>
      <c r="C2706" s="125"/>
      <c r="D2706" s="125"/>
      <c r="E2706" s="125"/>
      <c r="F2706" s="125"/>
      <c r="G2706" s="176"/>
      <c r="H2706" s="125" t="str">
        <f t="shared" si="84"/>
        <v/>
      </c>
      <c r="I2706" s="176">
        <f t="shared" si="85"/>
        <v>0</v>
      </c>
    </row>
    <row r="2707" spans="2:9">
      <c r="B2707" s="131"/>
      <c r="C2707" s="125"/>
      <c r="D2707" s="125"/>
      <c r="E2707" s="125"/>
      <c r="F2707" s="125"/>
      <c r="G2707" s="176"/>
      <c r="H2707" s="125" t="str">
        <f t="shared" si="84"/>
        <v/>
      </c>
      <c r="I2707" s="176">
        <f t="shared" si="85"/>
        <v>0</v>
      </c>
    </row>
    <row r="2708" spans="2:9">
      <c r="B2708" s="131"/>
      <c r="C2708" s="125"/>
      <c r="D2708" s="125"/>
      <c r="E2708" s="125"/>
      <c r="F2708" s="125"/>
      <c r="G2708" s="176"/>
      <c r="H2708" s="125" t="str">
        <f t="shared" si="84"/>
        <v/>
      </c>
      <c r="I2708" s="176">
        <f t="shared" si="85"/>
        <v>0</v>
      </c>
    </row>
    <row r="2709" spans="2:9">
      <c r="B2709" s="131"/>
      <c r="C2709" s="125"/>
      <c r="D2709" s="125"/>
      <c r="E2709" s="125"/>
      <c r="F2709" s="125"/>
      <c r="G2709" s="176"/>
      <c r="H2709" s="125" t="str">
        <f t="shared" si="84"/>
        <v/>
      </c>
      <c r="I2709" s="176">
        <f t="shared" si="85"/>
        <v>0</v>
      </c>
    </row>
    <row r="2710" spans="2:9">
      <c r="B2710" s="131"/>
      <c r="C2710" s="125"/>
      <c r="D2710" s="125"/>
      <c r="E2710" s="125"/>
      <c r="F2710" s="125"/>
      <c r="G2710" s="176"/>
      <c r="H2710" s="125" t="str">
        <f t="shared" si="84"/>
        <v/>
      </c>
      <c r="I2710" s="176">
        <f t="shared" si="85"/>
        <v>0</v>
      </c>
    </row>
    <row r="2711" spans="2:9">
      <c r="B2711" s="131"/>
      <c r="C2711" s="125"/>
      <c r="D2711" s="125"/>
      <c r="E2711" s="125"/>
      <c r="F2711" s="125"/>
      <c r="G2711" s="176"/>
      <c r="H2711" s="125" t="str">
        <f t="shared" si="84"/>
        <v/>
      </c>
      <c r="I2711" s="176">
        <f t="shared" si="85"/>
        <v>0</v>
      </c>
    </row>
    <row r="2712" spans="2:9">
      <c r="B2712" s="131"/>
      <c r="C2712" s="125"/>
      <c r="D2712" s="125"/>
      <c r="E2712" s="125"/>
      <c r="F2712" s="125"/>
      <c r="G2712" s="176"/>
      <c r="H2712" s="125" t="str">
        <f t="shared" si="84"/>
        <v/>
      </c>
      <c r="I2712" s="176">
        <f t="shared" si="85"/>
        <v>0</v>
      </c>
    </row>
    <row r="2713" spans="2:9">
      <c r="B2713" s="131"/>
      <c r="C2713" s="125"/>
      <c r="D2713" s="125"/>
      <c r="E2713" s="125"/>
      <c r="F2713" s="125"/>
      <c r="G2713" s="176"/>
      <c r="H2713" s="125" t="str">
        <f t="shared" si="84"/>
        <v/>
      </c>
      <c r="I2713" s="176">
        <f t="shared" si="85"/>
        <v>0</v>
      </c>
    </row>
    <row r="2714" spans="2:9">
      <c r="B2714" s="131"/>
      <c r="C2714" s="125"/>
      <c r="D2714" s="125"/>
      <c r="E2714" s="125"/>
      <c r="F2714" s="125"/>
      <c r="G2714" s="176"/>
      <c r="H2714" s="125" t="str">
        <f t="shared" si="84"/>
        <v/>
      </c>
      <c r="I2714" s="176">
        <f t="shared" si="85"/>
        <v>0</v>
      </c>
    </row>
    <row r="2715" spans="2:9">
      <c r="B2715" s="131"/>
      <c r="C2715" s="125"/>
      <c r="D2715" s="125"/>
      <c r="E2715" s="125"/>
      <c r="F2715" s="125"/>
      <c r="G2715" s="176"/>
      <c r="H2715" s="125" t="str">
        <f t="shared" si="84"/>
        <v/>
      </c>
      <c r="I2715" s="176">
        <f t="shared" si="85"/>
        <v>0</v>
      </c>
    </row>
    <row r="2716" spans="2:9">
      <c r="B2716" s="131"/>
      <c r="C2716" s="125"/>
      <c r="D2716" s="125"/>
      <c r="E2716" s="125"/>
      <c r="F2716" s="125"/>
      <c r="G2716" s="176"/>
      <c r="H2716" s="125" t="str">
        <f t="shared" si="84"/>
        <v/>
      </c>
      <c r="I2716" s="176">
        <f t="shared" si="85"/>
        <v>0</v>
      </c>
    </row>
    <row r="2717" spans="2:9">
      <c r="B2717" s="131"/>
      <c r="C2717" s="125"/>
      <c r="D2717" s="125"/>
      <c r="E2717" s="125"/>
      <c r="F2717" s="125"/>
      <c r="G2717" s="176"/>
      <c r="H2717" s="125" t="str">
        <f t="shared" si="84"/>
        <v/>
      </c>
      <c r="I2717" s="176">
        <f t="shared" si="85"/>
        <v>0</v>
      </c>
    </row>
    <row r="2718" spans="2:9">
      <c r="B2718" s="131"/>
      <c r="C2718" s="125"/>
      <c r="D2718" s="125"/>
      <c r="E2718" s="125"/>
      <c r="F2718" s="125"/>
      <c r="G2718" s="176"/>
      <c r="H2718" s="125" t="str">
        <f t="shared" si="84"/>
        <v/>
      </c>
      <c r="I2718" s="176">
        <f t="shared" si="85"/>
        <v>0</v>
      </c>
    </row>
    <row r="2719" spans="2:9">
      <c r="B2719" s="131"/>
      <c r="C2719" s="125"/>
      <c r="D2719" s="125"/>
      <c r="E2719" s="125"/>
      <c r="F2719" s="125"/>
      <c r="G2719" s="176"/>
      <c r="H2719" s="125" t="str">
        <f t="shared" si="84"/>
        <v/>
      </c>
      <c r="I2719" s="176">
        <f t="shared" si="85"/>
        <v>0</v>
      </c>
    </row>
    <row r="2720" spans="2:9">
      <c r="B2720" s="131"/>
      <c r="C2720" s="125"/>
      <c r="D2720" s="125"/>
      <c r="E2720" s="125"/>
      <c r="F2720" s="125"/>
      <c r="G2720" s="176"/>
      <c r="H2720" s="125" t="str">
        <f t="shared" si="84"/>
        <v/>
      </c>
      <c r="I2720" s="176">
        <f t="shared" si="85"/>
        <v>0</v>
      </c>
    </row>
    <row r="2721" spans="2:9">
      <c r="B2721" s="131"/>
      <c r="C2721" s="125"/>
      <c r="D2721" s="125"/>
      <c r="E2721" s="125"/>
      <c r="F2721" s="125"/>
      <c r="G2721" s="176"/>
      <c r="H2721" s="125" t="str">
        <f t="shared" si="84"/>
        <v/>
      </c>
      <c r="I2721" s="176">
        <f t="shared" si="85"/>
        <v>0</v>
      </c>
    </row>
    <row r="2722" spans="2:9">
      <c r="B2722" s="131"/>
      <c r="C2722" s="125"/>
      <c r="D2722" s="125"/>
      <c r="E2722" s="125"/>
      <c r="F2722" s="125"/>
      <c r="G2722" s="176"/>
      <c r="H2722" s="125" t="str">
        <f t="shared" si="84"/>
        <v/>
      </c>
      <c r="I2722" s="176">
        <f t="shared" si="85"/>
        <v>0</v>
      </c>
    </row>
    <row r="2723" spans="2:9">
      <c r="B2723" s="131"/>
      <c r="C2723" s="125"/>
      <c r="D2723" s="125"/>
      <c r="E2723" s="125"/>
      <c r="F2723" s="125"/>
      <c r="G2723" s="176"/>
      <c r="H2723" s="125" t="str">
        <f t="shared" si="84"/>
        <v/>
      </c>
      <c r="I2723" s="176">
        <f t="shared" si="85"/>
        <v>0</v>
      </c>
    </row>
    <row r="2724" spans="2:9">
      <c r="B2724" s="131"/>
      <c r="C2724" s="125"/>
      <c r="D2724" s="125"/>
      <c r="E2724" s="125"/>
      <c r="F2724" s="125"/>
      <c r="G2724" s="176"/>
      <c r="H2724" s="125" t="str">
        <f t="shared" si="84"/>
        <v/>
      </c>
      <c r="I2724" s="176">
        <f t="shared" si="85"/>
        <v>0</v>
      </c>
    </row>
    <row r="2725" spans="2:9">
      <c r="B2725" s="131"/>
      <c r="C2725" s="125"/>
      <c r="D2725" s="125"/>
      <c r="E2725" s="125"/>
      <c r="F2725" s="125"/>
      <c r="G2725" s="176"/>
      <c r="H2725" s="125" t="str">
        <f t="shared" si="84"/>
        <v/>
      </c>
      <c r="I2725" s="176">
        <f t="shared" si="85"/>
        <v>0</v>
      </c>
    </row>
    <row r="2726" spans="2:9">
      <c r="B2726" s="131"/>
      <c r="C2726" s="125"/>
      <c r="D2726" s="125"/>
      <c r="E2726" s="125"/>
      <c r="F2726" s="125"/>
      <c r="G2726" s="176"/>
      <c r="H2726" s="125" t="str">
        <f t="shared" si="84"/>
        <v/>
      </c>
      <c r="I2726" s="176">
        <f t="shared" si="85"/>
        <v>0</v>
      </c>
    </row>
    <row r="2727" spans="2:9">
      <c r="B2727" s="131"/>
      <c r="C2727" s="125"/>
      <c r="D2727" s="125"/>
      <c r="E2727" s="125"/>
      <c r="F2727" s="125"/>
      <c r="G2727" s="176"/>
      <c r="H2727" s="125" t="str">
        <f t="shared" si="84"/>
        <v/>
      </c>
      <c r="I2727" s="176">
        <f t="shared" si="85"/>
        <v>0</v>
      </c>
    </row>
    <row r="2728" spans="2:9">
      <c r="B2728" s="131"/>
      <c r="C2728" s="125"/>
      <c r="D2728" s="125"/>
      <c r="E2728" s="125"/>
      <c r="F2728" s="125"/>
      <c r="G2728" s="176"/>
      <c r="H2728" s="125" t="str">
        <f t="shared" si="84"/>
        <v/>
      </c>
      <c r="I2728" s="176">
        <f t="shared" si="85"/>
        <v>0</v>
      </c>
    </row>
    <row r="2729" spans="2:9">
      <c r="B2729" s="131"/>
      <c r="C2729" s="125"/>
      <c r="D2729" s="125"/>
      <c r="E2729" s="125"/>
      <c r="F2729" s="125"/>
      <c r="G2729" s="176"/>
      <c r="H2729" s="125" t="str">
        <f t="shared" si="84"/>
        <v/>
      </c>
      <c r="I2729" s="176">
        <f t="shared" si="85"/>
        <v>0</v>
      </c>
    </row>
    <row r="2730" spans="2:9">
      <c r="B2730" s="131"/>
      <c r="C2730" s="125"/>
      <c r="D2730" s="125"/>
      <c r="E2730" s="125"/>
      <c r="F2730" s="125"/>
      <c r="G2730" s="176"/>
      <c r="H2730" s="125" t="str">
        <f t="shared" si="84"/>
        <v/>
      </c>
      <c r="I2730" s="176">
        <f t="shared" si="85"/>
        <v>0</v>
      </c>
    </row>
    <row r="2731" spans="2:9">
      <c r="B2731" s="131"/>
      <c r="C2731" s="125"/>
      <c r="D2731" s="125"/>
      <c r="E2731" s="125"/>
      <c r="F2731" s="125"/>
      <c r="G2731" s="176"/>
      <c r="H2731" s="125" t="str">
        <f t="shared" si="84"/>
        <v/>
      </c>
      <c r="I2731" s="176">
        <f t="shared" si="85"/>
        <v>0</v>
      </c>
    </row>
    <row r="2732" spans="2:9">
      <c r="B2732" s="131"/>
      <c r="C2732" s="125"/>
      <c r="D2732" s="125"/>
      <c r="E2732" s="125"/>
      <c r="F2732" s="125"/>
      <c r="G2732" s="176"/>
      <c r="H2732" s="125" t="str">
        <f t="shared" si="84"/>
        <v/>
      </c>
      <c r="I2732" s="176">
        <f t="shared" si="85"/>
        <v>0</v>
      </c>
    </row>
    <row r="2733" spans="2:9">
      <c r="B2733" s="131"/>
      <c r="C2733" s="125"/>
      <c r="D2733" s="125"/>
      <c r="E2733" s="125"/>
      <c r="F2733" s="125"/>
      <c r="G2733" s="176"/>
      <c r="H2733" s="125" t="str">
        <f t="shared" si="84"/>
        <v/>
      </c>
      <c r="I2733" s="176">
        <f t="shared" si="85"/>
        <v>0</v>
      </c>
    </row>
    <row r="2734" spans="2:9">
      <c r="B2734" s="131"/>
      <c r="C2734" s="125"/>
      <c r="D2734" s="125"/>
      <c r="E2734" s="125"/>
      <c r="F2734" s="125"/>
      <c r="G2734" s="176"/>
      <c r="H2734" s="125" t="str">
        <f t="shared" si="84"/>
        <v/>
      </c>
      <c r="I2734" s="176">
        <f t="shared" si="85"/>
        <v>0</v>
      </c>
    </row>
    <row r="2735" spans="2:9">
      <c r="B2735" s="131"/>
      <c r="C2735" s="125"/>
      <c r="D2735" s="125"/>
      <c r="E2735" s="125"/>
      <c r="F2735" s="125"/>
      <c r="G2735" s="176"/>
      <c r="H2735" s="125" t="str">
        <f t="shared" si="84"/>
        <v/>
      </c>
      <c r="I2735" s="176">
        <f t="shared" si="85"/>
        <v>0</v>
      </c>
    </row>
    <row r="2736" spans="2:9">
      <c r="B2736" s="131"/>
      <c r="C2736" s="125"/>
      <c r="D2736" s="125"/>
      <c r="E2736" s="125"/>
      <c r="F2736" s="125"/>
      <c r="G2736" s="176"/>
      <c r="H2736" s="125" t="str">
        <f t="shared" si="84"/>
        <v/>
      </c>
      <c r="I2736" s="176">
        <f t="shared" si="85"/>
        <v>0</v>
      </c>
    </row>
    <row r="2737" spans="2:9">
      <c r="B2737" s="131"/>
      <c r="C2737" s="125"/>
      <c r="D2737" s="125"/>
      <c r="E2737" s="125"/>
      <c r="F2737" s="125"/>
      <c r="G2737" s="176"/>
      <c r="H2737" s="125" t="str">
        <f t="shared" si="84"/>
        <v/>
      </c>
      <c r="I2737" s="176">
        <f t="shared" si="85"/>
        <v>0</v>
      </c>
    </row>
    <row r="2738" spans="2:9">
      <c r="B2738" s="131"/>
      <c r="C2738" s="125"/>
      <c r="D2738" s="125"/>
      <c r="E2738" s="125"/>
      <c r="F2738" s="125"/>
      <c r="G2738" s="176"/>
      <c r="H2738" s="125" t="str">
        <f t="shared" si="84"/>
        <v/>
      </c>
      <c r="I2738" s="176">
        <f t="shared" si="85"/>
        <v>0</v>
      </c>
    </row>
    <row r="2739" spans="2:9">
      <c r="B2739" s="131"/>
      <c r="C2739" s="125"/>
      <c r="D2739" s="125"/>
      <c r="E2739" s="125"/>
      <c r="F2739" s="125"/>
      <c r="G2739" s="176"/>
      <c r="H2739" s="125" t="str">
        <f t="shared" si="84"/>
        <v/>
      </c>
      <c r="I2739" s="176">
        <f t="shared" si="85"/>
        <v>0</v>
      </c>
    </row>
    <row r="2740" spans="2:9">
      <c r="B2740" s="131"/>
      <c r="C2740" s="125"/>
      <c r="D2740" s="125"/>
      <c r="E2740" s="125"/>
      <c r="F2740" s="125"/>
      <c r="G2740" s="176"/>
      <c r="H2740" s="125" t="str">
        <f t="shared" si="84"/>
        <v/>
      </c>
      <c r="I2740" s="176">
        <f t="shared" si="85"/>
        <v>0</v>
      </c>
    </row>
    <row r="2741" spans="2:9">
      <c r="B2741" s="131"/>
      <c r="C2741" s="125"/>
      <c r="D2741" s="125"/>
      <c r="E2741" s="125"/>
      <c r="F2741" s="125"/>
      <c r="G2741" s="176"/>
      <c r="H2741" s="125" t="str">
        <f t="shared" si="84"/>
        <v/>
      </c>
      <c r="I2741" s="176">
        <f t="shared" si="85"/>
        <v>0</v>
      </c>
    </row>
    <row r="2742" spans="2:9">
      <c r="B2742" s="131"/>
      <c r="C2742" s="125"/>
      <c r="D2742" s="125"/>
      <c r="E2742" s="125"/>
      <c r="F2742" s="125"/>
      <c r="G2742" s="176"/>
      <c r="H2742" s="125" t="str">
        <f t="shared" si="84"/>
        <v/>
      </c>
      <c r="I2742" s="176">
        <f t="shared" si="85"/>
        <v>0</v>
      </c>
    </row>
    <row r="2743" spans="2:9">
      <c r="B2743" s="131"/>
      <c r="C2743" s="125"/>
      <c r="D2743" s="125"/>
      <c r="E2743" s="125"/>
      <c r="F2743" s="125"/>
      <c r="G2743" s="176"/>
      <c r="H2743" s="125" t="str">
        <f t="shared" si="84"/>
        <v/>
      </c>
      <c r="I2743" s="176">
        <f t="shared" si="85"/>
        <v>0</v>
      </c>
    </row>
    <row r="2744" spans="2:9">
      <c r="B2744" s="131"/>
      <c r="C2744" s="125"/>
      <c r="D2744" s="125"/>
      <c r="E2744" s="125"/>
      <c r="F2744" s="125"/>
      <c r="G2744" s="176"/>
      <c r="H2744" s="125" t="str">
        <f t="shared" si="84"/>
        <v/>
      </c>
      <c r="I2744" s="176">
        <f t="shared" si="85"/>
        <v>0</v>
      </c>
    </row>
    <row r="2745" spans="2:9">
      <c r="B2745" s="131"/>
      <c r="C2745" s="125"/>
      <c r="D2745" s="125"/>
      <c r="E2745" s="125"/>
      <c r="F2745" s="125"/>
      <c r="G2745" s="176"/>
      <c r="H2745" s="125" t="str">
        <f t="shared" si="84"/>
        <v/>
      </c>
      <c r="I2745" s="176">
        <f t="shared" si="85"/>
        <v>0</v>
      </c>
    </row>
    <row r="2746" spans="2:9">
      <c r="B2746" s="131"/>
      <c r="C2746" s="125"/>
      <c r="D2746" s="125"/>
      <c r="E2746" s="125"/>
      <c r="F2746" s="125"/>
      <c r="G2746" s="176"/>
      <c r="H2746" s="125" t="str">
        <f t="shared" si="84"/>
        <v/>
      </c>
      <c r="I2746" s="176">
        <f t="shared" si="85"/>
        <v>0</v>
      </c>
    </row>
    <row r="2747" spans="2:9">
      <c r="B2747" s="131"/>
      <c r="C2747" s="125"/>
      <c r="D2747" s="125"/>
      <c r="E2747" s="125"/>
      <c r="F2747" s="125"/>
      <c r="G2747" s="176"/>
      <c r="H2747" s="125" t="str">
        <f t="shared" si="84"/>
        <v/>
      </c>
      <c r="I2747" s="176">
        <f t="shared" si="85"/>
        <v>0</v>
      </c>
    </row>
    <row r="2748" spans="2:9">
      <c r="B2748" s="131"/>
      <c r="C2748" s="125"/>
      <c r="D2748" s="125"/>
      <c r="E2748" s="125"/>
      <c r="F2748" s="125"/>
      <c r="G2748" s="176"/>
      <c r="H2748" s="125" t="str">
        <f t="shared" si="84"/>
        <v/>
      </c>
      <c r="I2748" s="176">
        <f t="shared" si="85"/>
        <v>0</v>
      </c>
    </row>
    <row r="2749" spans="2:9">
      <c r="B2749" s="131"/>
      <c r="C2749" s="125"/>
      <c r="D2749" s="125"/>
      <c r="E2749" s="125"/>
      <c r="F2749" s="125"/>
      <c r="G2749" s="176"/>
      <c r="H2749" s="125" t="str">
        <f t="shared" si="84"/>
        <v/>
      </c>
      <c r="I2749" s="176">
        <f t="shared" si="85"/>
        <v>0</v>
      </c>
    </row>
    <row r="2750" spans="2:9">
      <c r="B2750" s="131"/>
      <c r="C2750" s="125"/>
      <c r="D2750" s="125"/>
      <c r="E2750" s="125"/>
      <c r="F2750" s="125"/>
      <c r="G2750" s="176"/>
      <c r="H2750" s="125" t="str">
        <f t="shared" si="84"/>
        <v/>
      </c>
      <c r="I2750" s="176">
        <f t="shared" si="85"/>
        <v>0</v>
      </c>
    </row>
    <row r="2751" spans="2:9">
      <c r="B2751" s="131"/>
      <c r="C2751" s="125"/>
      <c r="D2751" s="125"/>
      <c r="E2751" s="125"/>
      <c r="F2751" s="125"/>
      <c r="G2751" s="176"/>
      <c r="H2751" s="125" t="str">
        <f t="shared" si="84"/>
        <v/>
      </c>
      <c r="I2751" s="176">
        <f t="shared" si="85"/>
        <v>0</v>
      </c>
    </row>
    <row r="2752" spans="2:9">
      <c r="B2752" s="131"/>
      <c r="C2752" s="125"/>
      <c r="D2752" s="125"/>
      <c r="E2752" s="125"/>
      <c r="F2752" s="125"/>
      <c r="G2752" s="176"/>
      <c r="H2752" s="125" t="str">
        <f t="shared" si="84"/>
        <v/>
      </c>
      <c r="I2752" s="176">
        <f t="shared" si="85"/>
        <v>0</v>
      </c>
    </row>
    <row r="2753" spans="2:9">
      <c r="B2753" s="131"/>
      <c r="C2753" s="125"/>
      <c r="D2753" s="125"/>
      <c r="E2753" s="125"/>
      <c r="F2753" s="125"/>
      <c r="G2753" s="176"/>
      <c r="H2753" s="125" t="str">
        <f t="shared" si="84"/>
        <v/>
      </c>
      <c r="I2753" s="176">
        <f t="shared" si="85"/>
        <v>0</v>
      </c>
    </row>
    <row r="2754" spans="2:9">
      <c r="B2754" s="131"/>
      <c r="C2754" s="125"/>
      <c r="D2754" s="125"/>
      <c r="E2754" s="125"/>
      <c r="F2754" s="125"/>
      <c r="G2754" s="176"/>
      <c r="H2754" s="125" t="str">
        <f t="shared" si="84"/>
        <v/>
      </c>
      <c r="I2754" s="176">
        <f t="shared" si="85"/>
        <v>0</v>
      </c>
    </row>
    <row r="2755" spans="2:9">
      <c r="B2755" s="131"/>
      <c r="C2755" s="125"/>
      <c r="D2755" s="125"/>
      <c r="E2755" s="125"/>
      <c r="F2755" s="125"/>
      <c r="G2755" s="176"/>
      <c r="H2755" s="125" t="str">
        <f t="shared" si="84"/>
        <v/>
      </c>
      <c r="I2755" s="176">
        <f t="shared" si="85"/>
        <v>0</v>
      </c>
    </row>
    <row r="2756" spans="2:9">
      <c r="B2756" s="131"/>
      <c r="C2756" s="125"/>
      <c r="D2756" s="125"/>
      <c r="E2756" s="125"/>
      <c r="F2756" s="125"/>
      <c r="G2756" s="176"/>
      <c r="H2756" s="125" t="str">
        <f t="shared" si="84"/>
        <v/>
      </c>
      <c r="I2756" s="176">
        <f t="shared" si="85"/>
        <v>0</v>
      </c>
    </row>
    <row r="2757" spans="2:9">
      <c r="B2757" s="131"/>
      <c r="C2757" s="125"/>
      <c r="D2757" s="125"/>
      <c r="E2757" s="125"/>
      <c r="F2757" s="125"/>
      <c r="G2757" s="176"/>
      <c r="H2757" s="125" t="str">
        <f t="shared" si="84"/>
        <v/>
      </c>
      <c r="I2757" s="176">
        <f t="shared" si="85"/>
        <v>0</v>
      </c>
    </row>
    <row r="2758" spans="2:9">
      <c r="B2758" s="131"/>
      <c r="C2758" s="125"/>
      <c r="D2758" s="125"/>
      <c r="E2758" s="125"/>
      <c r="F2758" s="125"/>
      <c r="G2758" s="176"/>
      <c r="H2758" s="125" t="str">
        <f t="shared" si="84"/>
        <v/>
      </c>
      <c r="I2758" s="176">
        <f t="shared" si="85"/>
        <v>0</v>
      </c>
    </row>
    <row r="2759" spans="2:9">
      <c r="B2759" s="131"/>
      <c r="C2759" s="125"/>
      <c r="D2759" s="125"/>
      <c r="E2759" s="125"/>
      <c r="F2759" s="125"/>
      <c r="G2759" s="176"/>
      <c r="H2759" s="125" t="str">
        <f t="shared" ref="H2759:H2822" si="86">IF(ISBLANK(C2759),"",IF(C2759&lt;F2759,D2759-E2759,E2759-D2759))</f>
        <v/>
      </c>
      <c r="I2759" s="176">
        <f t="shared" ref="I2759:I2822" si="87">IF(ISERR(H2759),1,0)</f>
        <v>0</v>
      </c>
    </row>
    <row r="2760" spans="2:9">
      <c r="B2760" s="131"/>
      <c r="C2760" s="125"/>
      <c r="D2760" s="125"/>
      <c r="E2760" s="125"/>
      <c r="F2760" s="125"/>
      <c r="G2760" s="176"/>
      <c r="H2760" s="125" t="str">
        <f t="shared" si="86"/>
        <v/>
      </c>
      <c r="I2760" s="176">
        <f t="shared" si="87"/>
        <v>0</v>
      </c>
    </row>
    <row r="2761" spans="2:9">
      <c r="B2761" s="131"/>
      <c r="C2761" s="125"/>
      <c r="D2761" s="125"/>
      <c r="E2761" s="125"/>
      <c r="F2761" s="125"/>
      <c r="G2761" s="176"/>
      <c r="H2761" s="125" t="str">
        <f t="shared" si="86"/>
        <v/>
      </c>
      <c r="I2761" s="176">
        <f t="shared" si="87"/>
        <v>0</v>
      </c>
    </row>
    <row r="2762" spans="2:9">
      <c r="B2762" s="131"/>
      <c r="C2762" s="125"/>
      <c r="D2762" s="125"/>
      <c r="E2762" s="125"/>
      <c r="F2762" s="125"/>
      <c r="G2762" s="176"/>
      <c r="H2762" s="125" t="str">
        <f t="shared" si="86"/>
        <v/>
      </c>
      <c r="I2762" s="176">
        <f t="shared" si="87"/>
        <v>0</v>
      </c>
    </row>
    <row r="2763" spans="2:9">
      <c r="B2763" s="131"/>
      <c r="C2763" s="125"/>
      <c r="D2763" s="125"/>
      <c r="E2763" s="125"/>
      <c r="F2763" s="125"/>
      <c r="G2763" s="176"/>
      <c r="H2763" s="125" t="str">
        <f t="shared" si="86"/>
        <v/>
      </c>
      <c r="I2763" s="176">
        <f t="shared" si="87"/>
        <v>0</v>
      </c>
    </row>
    <row r="2764" spans="2:9">
      <c r="B2764" s="131"/>
      <c r="C2764" s="125"/>
      <c r="D2764" s="125"/>
      <c r="E2764" s="125"/>
      <c r="F2764" s="125"/>
      <c r="G2764" s="176"/>
      <c r="H2764" s="125" t="str">
        <f t="shared" si="86"/>
        <v/>
      </c>
      <c r="I2764" s="176">
        <f t="shared" si="87"/>
        <v>0</v>
      </c>
    </row>
    <row r="2765" spans="2:9">
      <c r="B2765" s="131"/>
      <c r="C2765" s="125"/>
      <c r="D2765" s="125"/>
      <c r="E2765" s="125"/>
      <c r="F2765" s="125"/>
      <c r="G2765" s="176"/>
      <c r="H2765" s="125" t="str">
        <f t="shared" si="86"/>
        <v/>
      </c>
      <c r="I2765" s="176">
        <f t="shared" si="87"/>
        <v>0</v>
      </c>
    </row>
    <row r="2766" spans="2:9">
      <c r="B2766" s="131"/>
      <c r="C2766" s="125"/>
      <c r="D2766" s="125"/>
      <c r="E2766" s="125"/>
      <c r="F2766" s="125"/>
      <c r="G2766" s="176"/>
      <c r="H2766" s="125" t="str">
        <f t="shared" si="86"/>
        <v/>
      </c>
      <c r="I2766" s="176">
        <f t="shared" si="87"/>
        <v>0</v>
      </c>
    </row>
    <row r="2767" spans="2:9">
      <c r="B2767" s="131"/>
      <c r="C2767" s="125"/>
      <c r="D2767" s="125"/>
      <c r="E2767" s="125"/>
      <c r="F2767" s="125"/>
      <c r="G2767" s="176"/>
      <c r="H2767" s="125" t="str">
        <f t="shared" si="86"/>
        <v/>
      </c>
      <c r="I2767" s="176">
        <f t="shared" si="87"/>
        <v>0</v>
      </c>
    </row>
    <row r="2768" spans="2:9">
      <c r="B2768" s="131"/>
      <c r="C2768" s="125"/>
      <c r="D2768" s="125"/>
      <c r="E2768" s="125"/>
      <c r="F2768" s="125"/>
      <c r="G2768" s="176"/>
      <c r="H2768" s="125" t="str">
        <f t="shared" si="86"/>
        <v/>
      </c>
      <c r="I2768" s="176">
        <f t="shared" si="87"/>
        <v>0</v>
      </c>
    </row>
    <row r="2769" spans="2:9">
      <c r="B2769" s="131"/>
      <c r="C2769" s="125"/>
      <c r="D2769" s="125"/>
      <c r="E2769" s="125"/>
      <c r="F2769" s="125"/>
      <c r="G2769" s="176"/>
      <c r="H2769" s="125" t="str">
        <f t="shared" si="86"/>
        <v/>
      </c>
      <c r="I2769" s="176">
        <f t="shared" si="87"/>
        <v>0</v>
      </c>
    </row>
    <row r="2770" spans="2:9">
      <c r="B2770" s="131"/>
      <c r="C2770" s="125"/>
      <c r="D2770" s="125"/>
      <c r="E2770" s="125"/>
      <c r="F2770" s="125"/>
      <c r="G2770" s="176"/>
      <c r="H2770" s="125" t="str">
        <f t="shared" si="86"/>
        <v/>
      </c>
      <c r="I2770" s="176">
        <f t="shared" si="87"/>
        <v>0</v>
      </c>
    </row>
    <row r="2771" spans="2:9">
      <c r="B2771" s="131"/>
      <c r="C2771" s="125"/>
      <c r="D2771" s="125"/>
      <c r="E2771" s="125"/>
      <c r="F2771" s="125"/>
      <c r="G2771" s="176"/>
      <c r="H2771" s="125" t="str">
        <f t="shared" si="86"/>
        <v/>
      </c>
      <c r="I2771" s="176">
        <f t="shared" si="87"/>
        <v>0</v>
      </c>
    </row>
    <row r="2772" spans="2:9">
      <c r="B2772" s="131"/>
      <c r="C2772" s="125"/>
      <c r="D2772" s="125"/>
      <c r="E2772" s="125"/>
      <c r="F2772" s="125"/>
      <c r="G2772" s="176"/>
      <c r="H2772" s="125" t="str">
        <f t="shared" si="86"/>
        <v/>
      </c>
      <c r="I2772" s="176">
        <f t="shared" si="87"/>
        <v>0</v>
      </c>
    </row>
    <row r="2773" spans="2:9">
      <c r="B2773" s="131"/>
      <c r="C2773" s="125"/>
      <c r="D2773" s="125"/>
      <c r="E2773" s="125"/>
      <c r="F2773" s="125"/>
      <c r="G2773" s="176"/>
      <c r="H2773" s="125" t="str">
        <f t="shared" si="86"/>
        <v/>
      </c>
      <c r="I2773" s="176">
        <f t="shared" si="87"/>
        <v>0</v>
      </c>
    </row>
    <row r="2774" spans="2:9">
      <c r="B2774" s="131"/>
      <c r="C2774" s="125"/>
      <c r="D2774" s="125"/>
      <c r="E2774" s="125"/>
      <c r="F2774" s="125"/>
      <c r="G2774" s="176"/>
      <c r="H2774" s="125" t="str">
        <f t="shared" si="86"/>
        <v/>
      </c>
      <c r="I2774" s="176">
        <f t="shared" si="87"/>
        <v>0</v>
      </c>
    </row>
    <row r="2775" spans="2:9">
      <c r="B2775" s="131"/>
      <c r="C2775" s="125"/>
      <c r="D2775" s="125"/>
      <c r="E2775" s="125"/>
      <c r="F2775" s="125"/>
      <c r="G2775" s="176"/>
      <c r="H2775" s="125" t="str">
        <f t="shared" si="86"/>
        <v/>
      </c>
      <c r="I2775" s="176">
        <f t="shared" si="87"/>
        <v>0</v>
      </c>
    </row>
    <row r="2776" spans="2:9">
      <c r="B2776" s="131"/>
      <c r="C2776" s="125"/>
      <c r="D2776" s="125"/>
      <c r="E2776" s="125"/>
      <c r="F2776" s="125"/>
      <c r="G2776" s="176"/>
      <c r="H2776" s="125" t="str">
        <f t="shared" si="86"/>
        <v/>
      </c>
      <c r="I2776" s="176">
        <f t="shared" si="87"/>
        <v>0</v>
      </c>
    </row>
    <row r="2777" spans="2:9">
      <c r="B2777" s="131"/>
      <c r="C2777" s="125"/>
      <c r="D2777" s="125"/>
      <c r="E2777" s="125"/>
      <c r="F2777" s="125"/>
      <c r="G2777" s="176"/>
      <c r="H2777" s="125" t="str">
        <f t="shared" si="86"/>
        <v/>
      </c>
      <c r="I2777" s="176">
        <f t="shared" si="87"/>
        <v>0</v>
      </c>
    </row>
    <row r="2778" spans="2:9">
      <c r="B2778" s="131"/>
      <c r="C2778" s="125"/>
      <c r="D2778" s="125"/>
      <c r="E2778" s="125"/>
      <c r="F2778" s="125"/>
      <c r="G2778" s="176"/>
      <c r="H2778" s="125" t="str">
        <f t="shared" si="86"/>
        <v/>
      </c>
      <c r="I2778" s="176">
        <f t="shared" si="87"/>
        <v>0</v>
      </c>
    </row>
    <row r="2779" spans="2:9">
      <c r="B2779" s="131"/>
      <c r="C2779" s="125"/>
      <c r="D2779" s="125"/>
      <c r="E2779" s="125"/>
      <c r="F2779" s="125"/>
      <c r="G2779" s="176"/>
      <c r="H2779" s="125" t="str">
        <f t="shared" si="86"/>
        <v/>
      </c>
      <c r="I2779" s="176">
        <f t="shared" si="87"/>
        <v>0</v>
      </c>
    </row>
    <row r="2780" spans="2:9">
      <c r="B2780" s="131"/>
      <c r="C2780" s="125"/>
      <c r="D2780" s="125"/>
      <c r="E2780" s="125"/>
      <c r="F2780" s="125"/>
      <c r="G2780" s="176"/>
      <c r="H2780" s="125" t="str">
        <f t="shared" si="86"/>
        <v/>
      </c>
      <c r="I2780" s="176">
        <f t="shared" si="87"/>
        <v>0</v>
      </c>
    </row>
    <row r="2781" spans="2:9">
      <c r="B2781" s="131"/>
      <c r="C2781" s="125"/>
      <c r="D2781" s="125"/>
      <c r="E2781" s="125"/>
      <c r="F2781" s="125"/>
      <c r="G2781" s="176"/>
      <c r="H2781" s="125" t="str">
        <f t="shared" si="86"/>
        <v/>
      </c>
      <c r="I2781" s="176">
        <f t="shared" si="87"/>
        <v>0</v>
      </c>
    </row>
    <row r="2782" spans="2:9">
      <c r="B2782" s="131"/>
      <c r="C2782" s="125"/>
      <c r="D2782" s="125"/>
      <c r="E2782" s="125"/>
      <c r="F2782" s="125"/>
      <c r="G2782" s="176"/>
      <c r="H2782" s="125" t="str">
        <f t="shared" si="86"/>
        <v/>
      </c>
      <c r="I2782" s="176">
        <f t="shared" si="87"/>
        <v>0</v>
      </c>
    </row>
    <row r="2783" spans="2:9">
      <c r="B2783" s="131"/>
      <c r="C2783" s="125"/>
      <c r="D2783" s="125"/>
      <c r="E2783" s="125"/>
      <c r="F2783" s="125"/>
      <c r="G2783" s="176"/>
      <c r="H2783" s="125" t="str">
        <f t="shared" si="86"/>
        <v/>
      </c>
      <c r="I2783" s="176">
        <f t="shared" si="87"/>
        <v>0</v>
      </c>
    </row>
    <row r="2784" spans="2:9">
      <c r="B2784" s="131"/>
      <c r="C2784" s="125"/>
      <c r="D2784" s="125"/>
      <c r="E2784" s="125"/>
      <c r="F2784" s="125"/>
      <c r="G2784" s="176"/>
      <c r="H2784" s="125" t="str">
        <f t="shared" si="86"/>
        <v/>
      </c>
      <c r="I2784" s="176">
        <f t="shared" si="87"/>
        <v>0</v>
      </c>
    </row>
    <row r="2785" spans="2:9">
      <c r="B2785" s="131"/>
      <c r="C2785" s="125"/>
      <c r="D2785" s="125"/>
      <c r="E2785" s="125"/>
      <c r="F2785" s="125"/>
      <c r="G2785" s="176"/>
      <c r="H2785" s="125" t="str">
        <f t="shared" si="86"/>
        <v/>
      </c>
      <c r="I2785" s="176">
        <f t="shared" si="87"/>
        <v>0</v>
      </c>
    </row>
    <row r="2786" spans="2:9">
      <c r="B2786" s="131"/>
      <c r="C2786" s="125"/>
      <c r="D2786" s="125"/>
      <c r="E2786" s="125"/>
      <c r="F2786" s="125"/>
      <c r="G2786" s="176"/>
      <c r="H2786" s="125" t="str">
        <f t="shared" si="86"/>
        <v/>
      </c>
      <c r="I2786" s="176">
        <f t="shared" si="87"/>
        <v>0</v>
      </c>
    </row>
    <row r="2787" spans="2:9">
      <c r="B2787" s="131"/>
      <c r="C2787" s="125"/>
      <c r="D2787" s="125"/>
      <c r="E2787" s="125"/>
      <c r="F2787" s="125"/>
      <c r="G2787" s="176"/>
      <c r="H2787" s="125" t="str">
        <f t="shared" si="86"/>
        <v/>
      </c>
      <c r="I2787" s="176">
        <f t="shared" si="87"/>
        <v>0</v>
      </c>
    </row>
    <row r="2788" spans="2:9">
      <c r="B2788" s="131"/>
      <c r="C2788" s="125"/>
      <c r="D2788" s="125"/>
      <c r="E2788" s="125"/>
      <c r="F2788" s="125"/>
      <c r="G2788" s="176"/>
      <c r="H2788" s="125" t="str">
        <f t="shared" si="86"/>
        <v/>
      </c>
      <c r="I2788" s="176">
        <f t="shared" si="87"/>
        <v>0</v>
      </c>
    </row>
    <row r="2789" spans="2:9">
      <c r="B2789" s="131"/>
      <c r="C2789" s="125"/>
      <c r="D2789" s="125"/>
      <c r="E2789" s="125"/>
      <c r="F2789" s="125"/>
      <c r="G2789" s="176"/>
      <c r="H2789" s="125" t="str">
        <f t="shared" si="86"/>
        <v/>
      </c>
      <c r="I2789" s="176">
        <f t="shared" si="87"/>
        <v>0</v>
      </c>
    </row>
    <row r="2790" spans="2:9">
      <c r="B2790" s="131"/>
      <c r="C2790" s="125"/>
      <c r="D2790" s="125"/>
      <c r="E2790" s="125"/>
      <c r="F2790" s="125"/>
      <c r="G2790" s="176"/>
      <c r="H2790" s="125" t="str">
        <f t="shared" si="86"/>
        <v/>
      </c>
      <c r="I2790" s="176">
        <f t="shared" si="87"/>
        <v>0</v>
      </c>
    </row>
    <row r="2791" spans="2:9">
      <c r="B2791" s="131"/>
      <c r="C2791" s="125"/>
      <c r="D2791" s="125"/>
      <c r="E2791" s="125"/>
      <c r="F2791" s="125"/>
      <c r="G2791" s="176"/>
      <c r="H2791" s="125" t="str">
        <f t="shared" si="86"/>
        <v/>
      </c>
      <c r="I2791" s="176">
        <f t="shared" si="87"/>
        <v>0</v>
      </c>
    </row>
    <row r="2792" spans="2:9">
      <c r="B2792" s="131"/>
      <c r="C2792" s="125"/>
      <c r="D2792" s="125"/>
      <c r="E2792" s="125"/>
      <c r="F2792" s="125"/>
      <c r="G2792" s="176"/>
      <c r="H2792" s="125" t="str">
        <f t="shared" si="86"/>
        <v/>
      </c>
      <c r="I2792" s="176">
        <f t="shared" si="87"/>
        <v>0</v>
      </c>
    </row>
    <row r="2793" spans="2:9">
      <c r="B2793" s="131"/>
      <c r="C2793" s="125"/>
      <c r="D2793" s="125"/>
      <c r="E2793" s="125"/>
      <c r="F2793" s="125"/>
      <c r="G2793" s="176"/>
      <c r="H2793" s="125" t="str">
        <f t="shared" si="86"/>
        <v/>
      </c>
      <c r="I2793" s="176">
        <f t="shared" si="87"/>
        <v>0</v>
      </c>
    </row>
    <row r="2794" spans="2:9">
      <c r="B2794" s="131"/>
      <c r="C2794" s="125"/>
      <c r="D2794" s="125"/>
      <c r="E2794" s="125"/>
      <c r="F2794" s="125"/>
      <c r="G2794" s="176"/>
      <c r="H2794" s="125" t="str">
        <f t="shared" si="86"/>
        <v/>
      </c>
      <c r="I2794" s="176">
        <f t="shared" si="87"/>
        <v>0</v>
      </c>
    </row>
    <row r="2795" spans="2:9">
      <c r="B2795" s="131"/>
      <c r="C2795" s="125"/>
      <c r="D2795" s="125"/>
      <c r="E2795" s="125"/>
      <c r="F2795" s="125"/>
      <c r="G2795" s="176"/>
      <c r="H2795" s="125" t="str">
        <f t="shared" si="86"/>
        <v/>
      </c>
      <c r="I2795" s="176">
        <f t="shared" si="87"/>
        <v>0</v>
      </c>
    </row>
    <row r="2796" spans="2:9">
      <c r="B2796" s="131"/>
      <c r="C2796" s="125"/>
      <c r="D2796" s="125"/>
      <c r="E2796" s="125"/>
      <c r="F2796" s="125"/>
      <c r="G2796" s="176"/>
      <c r="H2796" s="125" t="str">
        <f t="shared" si="86"/>
        <v/>
      </c>
      <c r="I2796" s="176">
        <f t="shared" si="87"/>
        <v>0</v>
      </c>
    </row>
    <row r="2797" spans="2:9">
      <c r="B2797" s="131"/>
      <c r="C2797" s="125"/>
      <c r="D2797" s="125"/>
      <c r="E2797" s="125"/>
      <c r="F2797" s="125"/>
      <c r="G2797" s="176"/>
      <c r="H2797" s="125" t="str">
        <f t="shared" si="86"/>
        <v/>
      </c>
      <c r="I2797" s="176">
        <f t="shared" si="87"/>
        <v>0</v>
      </c>
    </row>
    <row r="2798" spans="2:9">
      <c r="B2798" s="131"/>
      <c r="C2798" s="125"/>
      <c r="D2798" s="125"/>
      <c r="E2798" s="125"/>
      <c r="F2798" s="125"/>
      <c r="G2798" s="176"/>
      <c r="H2798" s="125" t="str">
        <f t="shared" si="86"/>
        <v/>
      </c>
      <c r="I2798" s="176">
        <f t="shared" si="87"/>
        <v>0</v>
      </c>
    </row>
    <row r="2799" spans="2:9">
      <c r="B2799" s="131"/>
      <c r="C2799" s="125"/>
      <c r="D2799" s="125"/>
      <c r="E2799" s="125"/>
      <c r="F2799" s="125"/>
      <c r="G2799" s="176"/>
      <c r="H2799" s="125" t="str">
        <f t="shared" si="86"/>
        <v/>
      </c>
      <c r="I2799" s="176">
        <f t="shared" si="87"/>
        <v>0</v>
      </c>
    </row>
    <row r="2800" spans="2:9">
      <c r="B2800" s="131"/>
      <c r="C2800" s="125"/>
      <c r="D2800" s="125"/>
      <c r="E2800" s="125"/>
      <c r="F2800" s="125"/>
      <c r="G2800" s="176"/>
      <c r="H2800" s="125" t="str">
        <f t="shared" si="86"/>
        <v/>
      </c>
      <c r="I2800" s="176">
        <f t="shared" si="87"/>
        <v>0</v>
      </c>
    </row>
    <row r="2801" spans="2:9">
      <c r="B2801" s="131"/>
      <c r="C2801" s="125"/>
      <c r="D2801" s="125"/>
      <c r="E2801" s="125"/>
      <c r="F2801" s="125"/>
      <c r="G2801" s="176"/>
      <c r="H2801" s="125" t="str">
        <f t="shared" si="86"/>
        <v/>
      </c>
      <c r="I2801" s="176">
        <f t="shared" si="87"/>
        <v>0</v>
      </c>
    </row>
    <row r="2802" spans="2:9">
      <c r="B2802" s="131"/>
      <c r="C2802" s="125"/>
      <c r="D2802" s="125"/>
      <c r="E2802" s="125"/>
      <c r="F2802" s="125"/>
      <c r="G2802" s="176"/>
      <c r="H2802" s="125" t="str">
        <f t="shared" si="86"/>
        <v/>
      </c>
      <c r="I2802" s="176">
        <f t="shared" si="87"/>
        <v>0</v>
      </c>
    </row>
    <row r="2803" spans="2:9">
      <c r="B2803" s="131"/>
      <c r="C2803" s="125"/>
      <c r="D2803" s="125"/>
      <c r="E2803" s="125"/>
      <c r="F2803" s="125"/>
      <c r="G2803" s="176"/>
      <c r="H2803" s="125" t="str">
        <f t="shared" si="86"/>
        <v/>
      </c>
      <c r="I2803" s="176">
        <f t="shared" si="87"/>
        <v>0</v>
      </c>
    </row>
    <row r="2804" spans="2:9">
      <c r="B2804" s="131"/>
      <c r="C2804" s="125"/>
      <c r="D2804" s="125"/>
      <c r="E2804" s="125"/>
      <c r="F2804" s="125"/>
      <c r="G2804" s="176"/>
      <c r="H2804" s="125" t="str">
        <f t="shared" si="86"/>
        <v/>
      </c>
      <c r="I2804" s="176">
        <f t="shared" si="87"/>
        <v>0</v>
      </c>
    </row>
    <row r="2805" spans="2:9">
      <c r="B2805" s="131"/>
      <c r="C2805" s="125"/>
      <c r="D2805" s="125"/>
      <c r="E2805" s="125"/>
      <c r="F2805" s="125"/>
      <c r="G2805" s="176"/>
      <c r="H2805" s="125" t="str">
        <f t="shared" si="86"/>
        <v/>
      </c>
      <c r="I2805" s="176">
        <f t="shared" si="87"/>
        <v>0</v>
      </c>
    </row>
    <row r="2806" spans="2:9">
      <c r="B2806" s="131"/>
      <c r="C2806" s="125"/>
      <c r="D2806" s="125"/>
      <c r="E2806" s="125"/>
      <c r="F2806" s="125"/>
      <c r="G2806" s="176"/>
      <c r="H2806" s="125" t="str">
        <f t="shared" si="86"/>
        <v/>
      </c>
      <c r="I2806" s="176">
        <f t="shared" si="87"/>
        <v>0</v>
      </c>
    </row>
    <row r="2807" spans="2:9">
      <c r="B2807" s="131"/>
      <c r="C2807" s="125"/>
      <c r="D2807" s="125"/>
      <c r="E2807" s="125"/>
      <c r="F2807" s="125"/>
      <c r="G2807" s="176"/>
      <c r="H2807" s="125" t="str">
        <f t="shared" si="86"/>
        <v/>
      </c>
      <c r="I2807" s="176">
        <f t="shared" si="87"/>
        <v>0</v>
      </c>
    </row>
    <row r="2808" spans="2:9">
      <c r="B2808" s="131"/>
      <c r="C2808" s="125"/>
      <c r="D2808" s="125"/>
      <c r="E2808" s="125"/>
      <c r="F2808" s="125"/>
      <c r="G2808" s="176"/>
      <c r="H2808" s="125" t="str">
        <f t="shared" si="86"/>
        <v/>
      </c>
      <c r="I2808" s="176">
        <f t="shared" si="87"/>
        <v>0</v>
      </c>
    </row>
    <row r="2809" spans="2:9">
      <c r="B2809" s="131"/>
      <c r="C2809" s="125"/>
      <c r="D2809" s="125"/>
      <c r="E2809" s="125"/>
      <c r="F2809" s="125"/>
      <c r="G2809" s="176"/>
      <c r="H2809" s="125" t="str">
        <f t="shared" si="86"/>
        <v/>
      </c>
      <c r="I2809" s="176">
        <f t="shared" si="87"/>
        <v>0</v>
      </c>
    </row>
    <row r="2810" spans="2:9">
      <c r="B2810" s="131"/>
      <c r="C2810" s="125"/>
      <c r="D2810" s="125"/>
      <c r="E2810" s="125"/>
      <c r="F2810" s="125"/>
      <c r="G2810" s="176"/>
      <c r="H2810" s="125" t="str">
        <f t="shared" si="86"/>
        <v/>
      </c>
      <c r="I2810" s="176">
        <f t="shared" si="87"/>
        <v>0</v>
      </c>
    </row>
    <row r="2811" spans="2:9">
      <c r="B2811" s="131"/>
      <c r="C2811" s="125"/>
      <c r="D2811" s="125"/>
      <c r="E2811" s="125"/>
      <c r="F2811" s="125"/>
      <c r="G2811" s="176"/>
      <c r="H2811" s="125" t="str">
        <f t="shared" si="86"/>
        <v/>
      </c>
      <c r="I2811" s="176">
        <f t="shared" si="87"/>
        <v>0</v>
      </c>
    </row>
    <row r="2812" spans="2:9">
      <c r="B2812" s="131"/>
      <c r="C2812" s="125"/>
      <c r="D2812" s="125"/>
      <c r="E2812" s="125"/>
      <c r="F2812" s="125"/>
      <c r="G2812" s="176"/>
      <c r="H2812" s="125" t="str">
        <f t="shared" si="86"/>
        <v/>
      </c>
      <c r="I2812" s="176">
        <f t="shared" si="87"/>
        <v>0</v>
      </c>
    </row>
    <row r="2813" spans="2:9">
      <c r="B2813" s="131"/>
      <c r="C2813" s="125"/>
      <c r="D2813" s="125"/>
      <c r="E2813" s="125"/>
      <c r="F2813" s="125"/>
      <c r="G2813" s="176"/>
      <c r="H2813" s="125" t="str">
        <f t="shared" si="86"/>
        <v/>
      </c>
      <c r="I2813" s="176">
        <f t="shared" si="87"/>
        <v>0</v>
      </c>
    </row>
    <row r="2814" spans="2:9">
      <c r="B2814" s="131"/>
      <c r="C2814" s="125"/>
      <c r="D2814" s="125"/>
      <c r="E2814" s="125"/>
      <c r="F2814" s="125"/>
      <c r="G2814" s="176"/>
      <c r="H2814" s="125" t="str">
        <f t="shared" si="86"/>
        <v/>
      </c>
      <c r="I2814" s="176">
        <f t="shared" si="87"/>
        <v>0</v>
      </c>
    </row>
    <row r="2815" spans="2:9">
      <c r="B2815" s="131"/>
      <c r="C2815" s="125"/>
      <c r="D2815" s="125"/>
      <c r="E2815" s="125"/>
      <c r="F2815" s="125"/>
      <c r="G2815" s="176"/>
      <c r="H2815" s="125" t="str">
        <f t="shared" si="86"/>
        <v/>
      </c>
      <c r="I2815" s="176">
        <f t="shared" si="87"/>
        <v>0</v>
      </c>
    </row>
    <row r="2816" spans="2:9">
      <c r="B2816" s="131"/>
      <c r="C2816" s="125"/>
      <c r="D2816" s="125"/>
      <c r="E2816" s="125"/>
      <c r="F2816" s="125"/>
      <c r="G2816" s="176"/>
      <c r="H2816" s="125" t="str">
        <f t="shared" si="86"/>
        <v/>
      </c>
      <c r="I2816" s="176">
        <f t="shared" si="87"/>
        <v>0</v>
      </c>
    </row>
    <row r="2817" spans="2:9">
      <c r="B2817" s="131"/>
      <c r="C2817" s="125"/>
      <c r="D2817" s="125"/>
      <c r="E2817" s="125"/>
      <c r="F2817" s="125"/>
      <c r="G2817" s="176"/>
      <c r="H2817" s="125" t="str">
        <f t="shared" si="86"/>
        <v/>
      </c>
      <c r="I2817" s="176">
        <f t="shared" si="87"/>
        <v>0</v>
      </c>
    </row>
    <row r="2818" spans="2:9">
      <c r="B2818" s="131"/>
      <c r="C2818" s="125"/>
      <c r="D2818" s="125"/>
      <c r="E2818" s="125"/>
      <c r="F2818" s="125"/>
      <c r="G2818" s="176"/>
      <c r="H2818" s="125" t="str">
        <f t="shared" si="86"/>
        <v/>
      </c>
      <c r="I2818" s="176">
        <f t="shared" si="87"/>
        <v>0</v>
      </c>
    </row>
    <row r="2819" spans="2:9">
      <c r="B2819" s="131"/>
      <c r="C2819" s="125"/>
      <c r="D2819" s="125"/>
      <c r="E2819" s="125"/>
      <c r="F2819" s="125"/>
      <c r="G2819" s="176"/>
      <c r="H2819" s="125" t="str">
        <f t="shared" si="86"/>
        <v/>
      </c>
      <c r="I2819" s="176">
        <f t="shared" si="87"/>
        <v>0</v>
      </c>
    </row>
    <row r="2820" spans="2:9">
      <c r="B2820" s="131"/>
      <c r="C2820" s="125"/>
      <c r="D2820" s="125"/>
      <c r="E2820" s="125"/>
      <c r="F2820" s="125"/>
      <c r="G2820" s="176"/>
      <c r="H2820" s="125" t="str">
        <f t="shared" si="86"/>
        <v/>
      </c>
      <c r="I2820" s="176">
        <f t="shared" si="87"/>
        <v>0</v>
      </c>
    </row>
    <row r="2821" spans="2:9">
      <c r="B2821" s="131"/>
      <c r="C2821" s="125"/>
      <c r="D2821" s="125"/>
      <c r="E2821" s="125"/>
      <c r="F2821" s="125"/>
      <c r="G2821" s="176"/>
      <c r="H2821" s="125" t="str">
        <f t="shared" si="86"/>
        <v/>
      </c>
      <c r="I2821" s="176">
        <f t="shared" si="87"/>
        <v>0</v>
      </c>
    </row>
    <row r="2822" spans="2:9">
      <c r="B2822" s="131"/>
      <c r="C2822" s="125"/>
      <c r="D2822" s="125"/>
      <c r="E2822" s="125"/>
      <c r="F2822" s="125"/>
      <c r="G2822" s="176"/>
      <c r="H2822" s="125" t="str">
        <f t="shared" si="86"/>
        <v/>
      </c>
      <c r="I2822" s="176">
        <f t="shared" si="87"/>
        <v>0</v>
      </c>
    </row>
    <row r="2823" spans="2:9">
      <c r="B2823" s="131"/>
      <c r="C2823" s="125"/>
      <c r="D2823" s="125"/>
      <c r="E2823" s="125"/>
      <c r="F2823" s="125"/>
      <c r="G2823" s="176"/>
      <c r="H2823" s="125" t="str">
        <f t="shared" ref="H2823:H2886" si="88">IF(ISBLANK(C2823),"",IF(C2823&lt;F2823,D2823-E2823,E2823-D2823))</f>
        <v/>
      </c>
      <c r="I2823" s="176">
        <f t="shared" ref="I2823:I2886" si="89">IF(ISERR(H2823),1,0)</f>
        <v>0</v>
      </c>
    </row>
    <row r="2824" spans="2:9">
      <c r="B2824" s="131"/>
      <c r="C2824" s="125"/>
      <c r="D2824" s="125"/>
      <c r="E2824" s="125"/>
      <c r="F2824" s="125"/>
      <c r="G2824" s="176"/>
      <c r="H2824" s="125" t="str">
        <f t="shared" si="88"/>
        <v/>
      </c>
      <c r="I2824" s="176">
        <f t="shared" si="89"/>
        <v>0</v>
      </c>
    </row>
    <row r="2825" spans="2:9">
      <c r="B2825" s="131"/>
      <c r="C2825" s="125"/>
      <c r="D2825" s="125"/>
      <c r="E2825" s="125"/>
      <c r="F2825" s="125"/>
      <c r="G2825" s="176"/>
      <c r="H2825" s="125" t="str">
        <f t="shared" si="88"/>
        <v/>
      </c>
      <c r="I2825" s="176">
        <f t="shared" si="89"/>
        <v>0</v>
      </c>
    </row>
    <row r="2826" spans="2:9">
      <c r="B2826" s="131"/>
      <c r="C2826" s="125"/>
      <c r="D2826" s="125"/>
      <c r="E2826" s="125"/>
      <c r="F2826" s="125"/>
      <c r="G2826" s="176"/>
      <c r="H2826" s="125" t="str">
        <f t="shared" si="88"/>
        <v/>
      </c>
      <c r="I2826" s="176">
        <f t="shared" si="89"/>
        <v>0</v>
      </c>
    </row>
    <row r="2827" spans="2:9">
      <c r="B2827" s="131"/>
      <c r="C2827" s="125"/>
      <c r="D2827" s="125"/>
      <c r="E2827" s="125"/>
      <c r="F2827" s="125"/>
      <c r="G2827" s="176"/>
      <c r="H2827" s="125" t="str">
        <f t="shared" si="88"/>
        <v/>
      </c>
      <c r="I2827" s="176">
        <f t="shared" si="89"/>
        <v>0</v>
      </c>
    </row>
    <row r="2828" spans="2:9">
      <c r="B2828" s="131"/>
      <c r="C2828" s="125"/>
      <c r="D2828" s="125"/>
      <c r="E2828" s="125"/>
      <c r="F2828" s="125"/>
      <c r="G2828" s="176"/>
      <c r="H2828" s="125" t="str">
        <f t="shared" si="88"/>
        <v/>
      </c>
      <c r="I2828" s="176">
        <f t="shared" si="89"/>
        <v>0</v>
      </c>
    </row>
    <row r="2829" spans="2:9">
      <c r="B2829" s="131"/>
      <c r="C2829" s="125"/>
      <c r="D2829" s="125"/>
      <c r="E2829" s="125"/>
      <c r="F2829" s="125"/>
      <c r="G2829" s="176"/>
      <c r="H2829" s="125" t="str">
        <f t="shared" si="88"/>
        <v/>
      </c>
      <c r="I2829" s="176">
        <f t="shared" si="89"/>
        <v>0</v>
      </c>
    </row>
    <row r="2830" spans="2:9">
      <c r="B2830" s="131"/>
      <c r="C2830" s="125"/>
      <c r="D2830" s="125"/>
      <c r="E2830" s="125"/>
      <c r="F2830" s="125"/>
      <c r="G2830" s="176"/>
      <c r="H2830" s="125" t="str">
        <f t="shared" si="88"/>
        <v/>
      </c>
      <c r="I2830" s="176">
        <f t="shared" si="89"/>
        <v>0</v>
      </c>
    </row>
    <row r="2831" spans="2:9">
      <c r="B2831" s="131"/>
      <c r="C2831" s="125"/>
      <c r="D2831" s="125"/>
      <c r="E2831" s="125"/>
      <c r="F2831" s="125"/>
      <c r="G2831" s="176"/>
      <c r="H2831" s="125" t="str">
        <f t="shared" si="88"/>
        <v/>
      </c>
      <c r="I2831" s="176">
        <f t="shared" si="89"/>
        <v>0</v>
      </c>
    </row>
    <row r="2832" spans="2:9">
      <c r="B2832" s="131"/>
      <c r="C2832" s="125"/>
      <c r="D2832" s="125"/>
      <c r="E2832" s="125"/>
      <c r="F2832" s="125"/>
      <c r="G2832" s="176"/>
      <c r="H2832" s="125" t="str">
        <f t="shared" si="88"/>
        <v/>
      </c>
      <c r="I2832" s="176">
        <f t="shared" si="89"/>
        <v>0</v>
      </c>
    </row>
    <row r="2833" spans="2:9">
      <c r="B2833" s="131"/>
      <c r="C2833" s="125"/>
      <c r="D2833" s="125"/>
      <c r="E2833" s="125"/>
      <c r="F2833" s="125"/>
      <c r="G2833" s="176"/>
      <c r="H2833" s="125" t="str">
        <f t="shared" si="88"/>
        <v/>
      </c>
      <c r="I2833" s="176">
        <f t="shared" si="89"/>
        <v>0</v>
      </c>
    </row>
    <row r="2834" spans="2:9">
      <c r="B2834" s="131"/>
      <c r="C2834" s="125"/>
      <c r="D2834" s="125"/>
      <c r="E2834" s="125"/>
      <c r="F2834" s="125"/>
      <c r="G2834" s="176"/>
      <c r="H2834" s="125" t="str">
        <f t="shared" si="88"/>
        <v/>
      </c>
      <c r="I2834" s="176">
        <f t="shared" si="89"/>
        <v>0</v>
      </c>
    </row>
    <row r="2835" spans="2:9">
      <c r="B2835" s="131"/>
      <c r="C2835" s="125"/>
      <c r="D2835" s="125"/>
      <c r="E2835" s="125"/>
      <c r="F2835" s="125"/>
      <c r="G2835" s="176"/>
      <c r="H2835" s="125" t="str">
        <f t="shared" si="88"/>
        <v/>
      </c>
      <c r="I2835" s="176">
        <f t="shared" si="89"/>
        <v>0</v>
      </c>
    </row>
    <row r="2836" spans="2:9">
      <c r="B2836" s="131"/>
      <c r="C2836" s="125"/>
      <c r="D2836" s="125"/>
      <c r="E2836" s="125"/>
      <c r="F2836" s="125"/>
      <c r="G2836" s="176"/>
      <c r="H2836" s="125" t="str">
        <f t="shared" si="88"/>
        <v/>
      </c>
      <c r="I2836" s="176">
        <f t="shared" si="89"/>
        <v>0</v>
      </c>
    </row>
    <row r="2837" spans="2:9">
      <c r="B2837" s="131"/>
      <c r="C2837" s="125"/>
      <c r="D2837" s="125"/>
      <c r="E2837" s="125"/>
      <c r="F2837" s="125"/>
      <c r="G2837" s="176"/>
      <c r="H2837" s="125" t="str">
        <f t="shared" si="88"/>
        <v/>
      </c>
      <c r="I2837" s="176">
        <f t="shared" si="89"/>
        <v>0</v>
      </c>
    </row>
    <row r="2838" spans="2:9">
      <c r="B2838" s="131"/>
      <c r="C2838" s="125"/>
      <c r="D2838" s="125"/>
      <c r="E2838" s="125"/>
      <c r="F2838" s="125"/>
      <c r="G2838" s="176"/>
      <c r="H2838" s="125" t="str">
        <f t="shared" si="88"/>
        <v/>
      </c>
      <c r="I2838" s="176">
        <f t="shared" si="89"/>
        <v>0</v>
      </c>
    </row>
    <row r="2839" spans="2:9">
      <c r="B2839" s="131"/>
      <c r="C2839" s="125"/>
      <c r="D2839" s="125"/>
      <c r="E2839" s="125"/>
      <c r="F2839" s="125"/>
      <c r="G2839" s="176"/>
      <c r="H2839" s="125" t="str">
        <f t="shared" si="88"/>
        <v/>
      </c>
      <c r="I2839" s="176">
        <f t="shared" si="89"/>
        <v>0</v>
      </c>
    </row>
    <row r="2840" spans="2:9">
      <c r="B2840" s="131"/>
      <c r="C2840" s="125"/>
      <c r="D2840" s="125"/>
      <c r="E2840" s="125"/>
      <c r="F2840" s="125"/>
      <c r="G2840" s="176"/>
      <c r="H2840" s="125" t="str">
        <f t="shared" si="88"/>
        <v/>
      </c>
      <c r="I2840" s="176">
        <f t="shared" si="89"/>
        <v>0</v>
      </c>
    </row>
    <row r="2841" spans="2:9">
      <c r="B2841" s="131"/>
      <c r="C2841" s="125"/>
      <c r="D2841" s="125"/>
      <c r="E2841" s="125"/>
      <c r="F2841" s="125"/>
      <c r="G2841" s="176"/>
      <c r="H2841" s="125" t="str">
        <f t="shared" si="88"/>
        <v/>
      </c>
      <c r="I2841" s="176">
        <f t="shared" si="89"/>
        <v>0</v>
      </c>
    </row>
    <row r="2842" spans="2:9">
      <c r="B2842" s="131"/>
      <c r="C2842" s="125"/>
      <c r="D2842" s="125"/>
      <c r="E2842" s="125"/>
      <c r="F2842" s="125"/>
      <c r="G2842" s="176"/>
      <c r="H2842" s="125" t="str">
        <f t="shared" si="88"/>
        <v/>
      </c>
      <c r="I2842" s="176">
        <f t="shared" si="89"/>
        <v>0</v>
      </c>
    </row>
    <row r="2843" spans="2:9">
      <c r="B2843" s="131"/>
      <c r="C2843" s="125"/>
      <c r="D2843" s="125"/>
      <c r="E2843" s="125"/>
      <c r="F2843" s="125"/>
      <c r="G2843" s="176"/>
      <c r="H2843" s="125" t="str">
        <f t="shared" si="88"/>
        <v/>
      </c>
      <c r="I2843" s="176">
        <f t="shared" si="89"/>
        <v>0</v>
      </c>
    </row>
    <row r="2844" spans="2:9">
      <c r="B2844" s="131"/>
      <c r="C2844" s="125"/>
      <c r="D2844" s="125"/>
      <c r="E2844" s="125"/>
      <c r="F2844" s="125"/>
      <c r="G2844" s="176"/>
      <c r="H2844" s="125" t="str">
        <f t="shared" si="88"/>
        <v/>
      </c>
      <c r="I2844" s="176">
        <f t="shared" si="89"/>
        <v>0</v>
      </c>
    </row>
    <row r="2845" spans="2:9">
      <c r="B2845" s="131"/>
      <c r="C2845" s="125"/>
      <c r="D2845" s="125"/>
      <c r="E2845" s="125"/>
      <c r="F2845" s="125"/>
      <c r="G2845" s="176"/>
      <c r="H2845" s="125" t="str">
        <f t="shared" si="88"/>
        <v/>
      </c>
      <c r="I2845" s="176">
        <f t="shared" si="89"/>
        <v>0</v>
      </c>
    </row>
    <row r="2846" spans="2:9">
      <c r="B2846" s="131"/>
      <c r="C2846" s="125"/>
      <c r="D2846" s="125"/>
      <c r="E2846" s="125"/>
      <c r="F2846" s="125"/>
      <c r="G2846" s="176"/>
      <c r="H2846" s="125" t="str">
        <f t="shared" si="88"/>
        <v/>
      </c>
      <c r="I2846" s="176">
        <f t="shared" si="89"/>
        <v>0</v>
      </c>
    </row>
    <row r="2847" spans="2:9">
      <c r="B2847" s="131"/>
      <c r="C2847" s="125"/>
      <c r="D2847" s="125"/>
      <c r="E2847" s="125"/>
      <c r="F2847" s="125"/>
      <c r="G2847" s="176"/>
      <c r="H2847" s="125" t="str">
        <f t="shared" si="88"/>
        <v/>
      </c>
      <c r="I2847" s="176">
        <f t="shared" si="89"/>
        <v>0</v>
      </c>
    </row>
    <row r="2848" spans="2:9">
      <c r="B2848" s="131"/>
      <c r="C2848" s="125"/>
      <c r="D2848" s="125"/>
      <c r="E2848" s="125"/>
      <c r="F2848" s="125"/>
      <c r="G2848" s="176"/>
      <c r="H2848" s="125" t="str">
        <f t="shared" si="88"/>
        <v/>
      </c>
      <c r="I2848" s="176">
        <f t="shared" si="89"/>
        <v>0</v>
      </c>
    </row>
    <row r="2849" spans="2:9">
      <c r="B2849" s="131"/>
      <c r="C2849" s="125"/>
      <c r="D2849" s="125"/>
      <c r="E2849" s="125"/>
      <c r="F2849" s="125"/>
      <c r="G2849" s="176"/>
      <c r="H2849" s="125" t="str">
        <f t="shared" si="88"/>
        <v/>
      </c>
      <c r="I2849" s="176">
        <f t="shared" si="89"/>
        <v>0</v>
      </c>
    </row>
    <row r="2850" spans="2:9">
      <c r="B2850" s="131"/>
      <c r="C2850" s="125"/>
      <c r="D2850" s="125"/>
      <c r="E2850" s="125"/>
      <c r="F2850" s="125"/>
      <c r="G2850" s="176"/>
      <c r="H2850" s="125" t="str">
        <f t="shared" si="88"/>
        <v/>
      </c>
      <c r="I2850" s="176">
        <f t="shared" si="89"/>
        <v>0</v>
      </c>
    </row>
    <row r="2851" spans="2:9">
      <c r="B2851" s="131"/>
      <c r="C2851" s="125"/>
      <c r="D2851" s="125"/>
      <c r="E2851" s="125"/>
      <c r="F2851" s="125"/>
      <c r="G2851" s="176"/>
      <c r="H2851" s="125" t="str">
        <f t="shared" si="88"/>
        <v/>
      </c>
      <c r="I2851" s="176">
        <f t="shared" si="89"/>
        <v>0</v>
      </c>
    </row>
    <row r="2852" spans="2:9">
      <c r="B2852" s="131"/>
      <c r="C2852" s="125"/>
      <c r="D2852" s="125"/>
      <c r="E2852" s="125"/>
      <c r="F2852" s="125"/>
      <c r="G2852" s="176"/>
      <c r="H2852" s="125" t="str">
        <f t="shared" si="88"/>
        <v/>
      </c>
      <c r="I2852" s="176">
        <f t="shared" si="89"/>
        <v>0</v>
      </c>
    </row>
    <row r="2853" spans="2:9">
      <c r="B2853" s="131"/>
      <c r="C2853" s="125"/>
      <c r="D2853" s="125"/>
      <c r="E2853" s="125"/>
      <c r="F2853" s="125"/>
      <c r="G2853" s="176"/>
      <c r="H2853" s="125" t="str">
        <f t="shared" si="88"/>
        <v/>
      </c>
      <c r="I2853" s="176">
        <f t="shared" si="89"/>
        <v>0</v>
      </c>
    </row>
    <row r="2854" spans="2:9">
      <c r="B2854" s="131"/>
      <c r="C2854" s="125"/>
      <c r="D2854" s="125"/>
      <c r="E2854" s="125"/>
      <c r="F2854" s="125"/>
      <c r="G2854" s="176"/>
      <c r="H2854" s="125" t="str">
        <f t="shared" si="88"/>
        <v/>
      </c>
      <c r="I2854" s="176">
        <f t="shared" si="89"/>
        <v>0</v>
      </c>
    </row>
    <row r="2855" spans="2:9">
      <c r="B2855" s="131"/>
      <c r="C2855" s="125"/>
      <c r="D2855" s="125"/>
      <c r="E2855" s="125"/>
      <c r="F2855" s="125"/>
      <c r="G2855" s="176"/>
      <c r="H2855" s="125" t="str">
        <f t="shared" si="88"/>
        <v/>
      </c>
      <c r="I2855" s="176">
        <f t="shared" si="89"/>
        <v>0</v>
      </c>
    </row>
    <row r="2856" spans="2:9">
      <c r="B2856" s="131"/>
      <c r="C2856" s="125"/>
      <c r="D2856" s="125"/>
      <c r="E2856" s="125"/>
      <c r="F2856" s="125"/>
      <c r="G2856" s="176"/>
      <c r="H2856" s="125" t="str">
        <f t="shared" si="88"/>
        <v/>
      </c>
      <c r="I2856" s="176">
        <f t="shared" si="89"/>
        <v>0</v>
      </c>
    </row>
    <row r="2857" spans="2:9">
      <c r="B2857" s="131"/>
      <c r="C2857" s="125"/>
      <c r="D2857" s="125"/>
      <c r="E2857" s="125"/>
      <c r="F2857" s="125"/>
      <c r="G2857" s="176"/>
      <c r="H2857" s="125" t="str">
        <f t="shared" si="88"/>
        <v/>
      </c>
      <c r="I2857" s="176">
        <f t="shared" si="89"/>
        <v>0</v>
      </c>
    </row>
    <row r="2858" spans="2:9">
      <c r="B2858" s="131"/>
      <c r="C2858" s="125"/>
      <c r="D2858" s="125"/>
      <c r="E2858" s="125"/>
      <c r="F2858" s="125"/>
      <c r="G2858" s="176"/>
      <c r="H2858" s="125" t="str">
        <f t="shared" si="88"/>
        <v/>
      </c>
      <c r="I2858" s="176">
        <f t="shared" si="89"/>
        <v>0</v>
      </c>
    </row>
    <row r="2859" spans="2:9">
      <c r="B2859" s="131"/>
      <c r="C2859" s="125"/>
      <c r="D2859" s="125"/>
      <c r="E2859" s="125"/>
      <c r="F2859" s="125"/>
      <c r="G2859" s="176"/>
      <c r="H2859" s="125" t="str">
        <f t="shared" si="88"/>
        <v/>
      </c>
      <c r="I2859" s="176">
        <f t="shared" si="89"/>
        <v>0</v>
      </c>
    </row>
    <row r="2860" spans="2:9">
      <c r="B2860" s="131"/>
      <c r="C2860" s="125"/>
      <c r="D2860" s="125"/>
      <c r="E2860" s="125"/>
      <c r="F2860" s="125"/>
      <c r="G2860" s="176"/>
      <c r="H2860" s="125" t="str">
        <f t="shared" si="88"/>
        <v/>
      </c>
      <c r="I2860" s="176">
        <f t="shared" si="89"/>
        <v>0</v>
      </c>
    </row>
    <row r="2861" spans="2:9">
      <c r="B2861" s="131"/>
      <c r="C2861" s="125"/>
      <c r="D2861" s="125"/>
      <c r="E2861" s="125"/>
      <c r="F2861" s="125"/>
      <c r="G2861" s="176"/>
      <c r="H2861" s="125" t="str">
        <f t="shared" si="88"/>
        <v/>
      </c>
      <c r="I2861" s="176">
        <f t="shared" si="89"/>
        <v>0</v>
      </c>
    </row>
    <row r="2862" spans="2:9">
      <c r="B2862" s="131"/>
      <c r="C2862" s="125"/>
      <c r="D2862" s="125"/>
      <c r="E2862" s="125"/>
      <c r="F2862" s="125"/>
      <c r="G2862" s="176"/>
      <c r="H2862" s="125" t="str">
        <f t="shared" si="88"/>
        <v/>
      </c>
      <c r="I2862" s="176">
        <f t="shared" si="89"/>
        <v>0</v>
      </c>
    </row>
    <row r="2863" spans="2:9">
      <c r="B2863" s="131"/>
      <c r="C2863" s="125"/>
      <c r="D2863" s="125"/>
      <c r="E2863" s="125"/>
      <c r="F2863" s="125"/>
      <c r="G2863" s="176"/>
      <c r="H2863" s="125" t="str">
        <f t="shared" si="88"/>
        <v/>
      </c>
      <c r="I2863" s="176">
        <f t="shared" si="89"/>
        <v>0</v>
      </c>
    </row>
    <row r="2864" spans="2:9">
      <c r="B2864" s="131"/>
      <c r="C2864" s="125"/>
      <c r="D2864" s="125"/>
      <c r="E2864" s="125"/>
      <c r="F2864" s="125"/>
      <c r="G2864" s="176"/>
      <c r="H2864" s="125" t="str">
        <f t="shared" si="88"/>
        <v/>
      </c>
      <c r="I2864" s="176">
        <f t="shared" si="89"/>
        <v>0</v>
      </c>
    </row>
    <row r="2865" spans="2:9">
      <c r="B2865" s="131"/>
      <c r="C2865" s="125"/>
      <c r="D2865" s="125"/>
      <c r="E2865" s="125"/>
      <c r="F2865" s="125"/>
      <c r="G2865" s="176"/>
      <c r="H2865" s="125" t="str">
        <f t="shared" si="88"/>
        <v/>
      </c>
      <c r="I2865" s="176">
        <f t="shared" si="89"/>
        <v>0</v>
      </c>
    </row>
    <row r="2866" spans="2:9">
      <c r="B2866" s="131"/>
      <c r="C2866" s="125"/>
      <c r="D2866" s="125"/>
      <c r="E2866" s="125"/>
      <c r="F2866" s="125"/>
      <c r="G2866" s="176"/>
      <c r="H2866" s="125" t="str">
        <f t="shared" si="88"/>
        <v/>
      </c>
      <c r="I2866" s="176">
        <f t="shared" si="89"/>
        <v>0</v>
      </c>
    </row>
    <row r="2867" spans="2:9">
      <c r="B2867" s="131"/>
      <c r="C2867" s="125"/>
      <c r="D2867" s="125"/>
      <c r="E2867" s="125"/>
      <c r="F2867" s="125"/>
      <c r="G2867" s="176"/>
      <c r="H2867" s="125" t="str">
        <f t="shared" si="88"/>
        <v/>
      </c>
      <c r="I2867" s="176">
        <f t="shared" si="89"/>
        <v>0</v>
      </c>
    </row>
    <row r="2868" spans="2:9">
      <c r="B2868" s="131"/>
      <c r="C2868" s="125"/>
      <c r="D2868" s="125"/>
      <c r="E2868" s="125"/>
      <c r="F2868" s="125"/>
      <c r="G2868" s="176"/>
      <c r="H2868" s="125" t="str">
        <f t="shared" si="88"/>
        <v/>
      </c>
      <c r="I2868" s="176">
        <f t="shared" si="89"/>
        <v>0</v>
      </c>
    </row>
    <row r="2869" spans="2:9">
      <c r="B2869" s="131"/>
      <c r="C2869" s="125"/>
      <c r="D2869" s="125"/>
      <c r="E2869" s="125"/>
      <c r="F2869" s="125"/>
      <c r="G2869" s="176"/>
      <c r="H2869" s="125" t="str">
        <f t="shared" si="88"/>
        <v/>
      </c>
      <c r="I2869" s="176">
        <f t="shared" si="89"/>
        <v>0</v>
      </c>
    </row>
    <row r="2870" spans="2:9">
      <c r="B2870" s="131"/>
      <c r="C2870" s="125"/>
      <c r="D2870" s="125"/>
      <c r="E2870" s="125"/>
      <c r="F2870" s="125"/>
      <c r="G2870" s="176"/>
      <c r="H2870" s="125" t="str">
        <f t="shared" si="88"/>
        <v/>
      </c>
      <c r="I2870" s="176">
        <f t="shared" si="89"/>
        <v>0</v>
      </c>
    </row>
    <row r="2871" spans="2:9">
      <c r="B2871" s="131"/>
      <c r="C2871" s="125"/>
      <c r="D2871" s="125"/>
      <c r="E2871" s="125"/>
      <c r="F2871" s="125"/>
      <c r="G2871" s="176"/>
      <c r="H2871" s="125" t="str">
        <f t="shared" si="88"/>
        <v/>
      </c>
      <c r="I2871" s="176">
        <f t="shared" si="89"/>
        <v>0</v>
      </c>
    </row>
    <row r="2872" spans="2:9">
      <c r="B2872" s="131"/>
      <c r="C2872" s="125"/>
      <c r="D2872" s="125"/>
      <c r="E2872" s="125"/>
      <c r="F2872" s="125"/>
      <c r="G2872" s="176"/>
      <c r="H2872" s="125" t="str">
        <f t="shared" si="88"/>
        <v/>
      </c>
      <c r="I2872" s="176">
        <f t="shared" si="89"/>
        <v>0</v>
      </c>
    </row>
    <row r="2873" spans="2:9">
      <c r="B2873" s="131"/>
      <c r="C2873" s="125"/>
      <c r="D2873" s="125"/>
      <c r="E2873" s="125"/>
      <c r="F2873" s="125"/>
      <c r="G2873" s="176"/>
      <c r="H2873" s="125" t="str">
        <f t="shared" si="88"/>
        <v/>
      </c>
      <c r="I2873" s="176">
        <f t="shared" si="89"/>
        <v>0</v>
      </c>
    </row>
    <row r="2874" spans="2:9">
      <c r="B2874" s="131"/>
      <c r="C2874" s="125"/>
      <c r="D2874" s="125"/>
      <c r="E2874" s="125"/>
      <c r="F2874" s="125"/>
      <c r="G2874" s="176"/>
      <c r="H2874" s="125" t="str">
        <f t="shared" si="88"/>
        <v/>
      </c>
      <c r="I2874" s="176">
        <f t="shared" si="89"/>
        <v>0</v>
      </c>
    </row>
    <row r="2875" spans="2:9">
      <c r="B2875" s="131"/>
      <c r="C2875" s="125"/>
      <c r="D2875" s="125"/>
      <c r="E2875" s="125"/>
      <c r="F2875" s="125"/>
      <c r="G2875" s="176"/>
      <c r="H2875" s="125" t="str">
        <f t="shared" si="88"/>
        <v/>
      </c>
      <c r="I2875" s="176">
        <f t="shared" si="89"/>
        <v>0</v>
      </c>
    </row>
    <row r="2876" spans="2:9">
      <c r="B2876" s="131"/>
      <c r="C2876" s="125"/>
      <c r="D2876" s="125"/>
      <c r="E2876" s="125"/>
      <c r="F2876" s="125"/>
      <c r="G2876" s="176"/>
      <c r="H2876" s="125" t="str">
        <f t="shared" si="88"/>
        <v/>
      </c>
      <c r="I2876" s="176">
        <f t="shared" si="89"/>
        <v>0</v>
      </c>
    </row>
    <row r="2877" spans="2:9">
      <c r="B2877" s="131"/>
      <c r="C2877" s="125"/>
      <c r="D2877" s="125"/>
      <c r="E2877" s="125"/>
      <c r="F2877" s="125"/>
      <c r="G2877" s="176"/>
      <c r="H2877" s="125" t="str">
        <f t="shared" si="88"/>
        <v/>
      </c>
      <c r="I2877" s="176">
        <f t="shared" si="89"/>
        <v>0</v>
      </c>
    </row>
    <row r="2878" spans="2:9">
      <c r="B2878" s="131"/>
      <c r="C2878" s="125"/>
      <c r="D2878" s="125"/>
      <c r="E2878" s="125"/>
      <c r="F2878" s="125"/>
      <c r="G2878" s="176"/>
      <c r="H2878" s="125" t="str">
        <f t="shared" si="88"/>
        <v/>
      </c>
      <c r="I2878" s="176">
        <f t="shared" si="89"/>
        <v>0</v>
      </c>
    </row>
    <row r="2879" spans="2:9">
      <c r="B2879" s="131"/>
      <c r="C2879" s="125"/>
      <c r="D2879" s="125"/>
      <c r="E2879" s="125"/>
      <c r="F2879" s="125"/>
      <c r="G2879" s="176"/>
      <c r="H2879" s="125" t="str">
        <f t="shared" si="88"/>
        <v/>
      </c>
      <c r="I2879" s="176">
        <f t="shared" si="89"/>
        <v>0</v>
      </c>
    </row>
    <row r="2880" spans="2:9">
      <c r="B2880" s="131"/>
      <c r="C2880" s="125"/>
      <c r="D2880" s="125"/>
      <c r="E2880" s="125"/>
      <c r="F2880" s="125"/>
      <c r="G2880" s="176"/>
      <c r="H2880" s="125" t="str">
        <f t="shared" si="88"/>
        <v/>
      </c>
      <c r="I2880" s="176">
        <f t="shared" si="89"/>
        <v>0</v>
      </c>
    </row>
    <row r="2881" spans="2:9">
      <c r="B2881" s="131"/>
      <c r="C2881" s="125"/>
      <c r="D2881" s="125"/>
      <c r="E2881" s="125"/>
      <c r="F2881" s="125"/>
      <c r="G2881" s="176"/>
      <c r="H2881" s="125" t="str">
        <f t="shared" si="88"/>
        <v/>
      </c>
      <c r="I2881" s="176">
        <f t="shared" si="89"/>
        <v>0</v>
      </c>
    </row>
    <row r="2882" spans="2:9">
      <c r="B2882" s="131"/>
      <c r="C2882" s="125"/>
      <c r="D2882" s="125"/>
      <c r="E2882" s="125"/>
      <c r="F2882" s="125"/>
      <c r="G2882" s="176"/>
      <c r="H2882" s="125" t="str">
        <f t="shared" si="88"/>
        <v/>
      </c>
      <c r="I2882" s="176">
        <f t="shared" si="89"/>
        <v>0</v>
      </c>
    </row>
    <row r="2883" spans="2:9">
      <c r="B2883" s="131"/>
      <c r="C2883" s="125"/>
      <c r="D2883" s="125"/>
      <c r="E2883" s="125"/>
      <c r="F2883" s="125"/>
      <c r="G2883" s="176"/>
      <c r="H2883" s="125" t="str">
        <f t="shared" si="88"/>
        <v/>
      </c>
      <c r="I2883" s="176">
        <f t="shared" si="89"/>
        <v>0</v>
      </c>
    </row>
    <row r="2884" spans="2:9">
      <c r="B2884" s="131"/>
      <c r="C2884" s="125"/>
      <c r="D2884" s="125"/>
      <c r="E2884" s="125"/>
      <c r="F2884" s="125"/>
      <c r="G2884" s="176"/>
      <c r="H2884" s="125" t="str">
        <f t="shared" si="88"/>
        <v/>
      </c>
      <c r="I2884" s="176">
        <f t="shared" si="89"/>
        <v>0</v>
      </c>
    </row>
    <row r="2885" spans="2:9">
      <c r="B2885" s="131"/>
      <c r="C2885" s="125"/>
      <c r="D2885" s="125"/>
      <c r="E2885" s="125"/>
      <c r="F2885" s="125"/>
      <c r="G2885" s="176"/>
      <c r="H2885" s="125" t="str">
        <f t="shared" si="88"/>
        <v/>
      </c>
      <c r="I2885" s="176">
        <f t="shared" si="89"/>
        <v>0</v>
      </c>
    </row>
    <row r="2886" spans="2:9">
      <c r="B2886" s="131"/>
      <c r="C2886" s="125"/>
      <c r="D2886" s="125"/>
      <c r="E2886" s="125"/>
      <c r="F2886" s="125"/>
      <c r="G2886" s="176"/>
      <c r="H2886" s="125" t="str">
        <f t="shared" si="88"/>
        <v/>
      </c>
      <c r="I2886" s="176">
        <f t="shared" si="89"/>
        <v>0</v>
      </c>
    </row>
    <row r="2887" spans="2:9">
      <c r="B2887" s="131"/>
      <c r="C2887" s="125"/>
      <c r="D2887" s="125"/>
      <c r="E2887" s="125"/>
      <c r="F2887" s="125"/>
      <c r="G2887" s="176"/>
      <c r="H2887" s="125" t="str">
        <f t="shared" ref="H2887:H2950" si="90">IF(ISBLANK(C2887),"",IF(C2887&lt;F2887,D2887-E2887,E2887-D2887))</f>
        <v/>
      </c>
      <c r="I2887" s="176">
        <f t="shared" ref="I2887:I2950" si="91">IF(ISERR(H2887),1,0)</f>
        <v>0</v>
      </c>
    </row>
    <row r="2888" spans="2:9">
      <c r="B2888" s="131"/>
      <c r="C2888" s="125"/>
      <c r="D2888" s="125"/>
      <c r="E2888" s="125"/>
      <c r="F2888" s="125"/>
      <c r="G2888" s="176"/>
      <c r="H2888" s="125" t="str">
        <f t="shared" si="90"/>
        <v/>
      </c>
      <c r="I2888" s="176">
        <f t="shared" si="91"/>
        <v>0</v>
      </c>
    </row>
    <row r="2889" spans="2:9">
      <c r="B2889" s="131"/>
      <c r="C2889" s="125"/>
      <c r="D2889" s="125"/>
      <c r="E2889" s="125"/>
      <c r="F2889" s="125"/>
      <c r="G2889" s="176"/>
      <c r="H2889" s="125" t="str">
        <f t="shared" si="90"/>
        <v/>
      </c>
      <c r="I2889" s="176">
        <f t="shared" si="91"/>
        <v>0</v>
      </c>
    </row>
    <row r="2890" spans="2:9">
      <c r="B2890" s="131"/>
      <c r="C2890" s="125"/>
      <c r="D2890" s="125"/>
      <c r="E2890" s="125"/>
      <c r="F2890" s="125"/>
      <c r="G2890" s="176"/>
      <c r="H2890" s="125" t="str">
        <f t="shared" si="90"/>
        <v/>
      </c>
      <c r="I2890" s="176">
        <f t="shared" si="91"/>
        <v>0</v>
      </c>
    </row>
    <row r="2891" spans="2:9">
      <c r="B2891" s="131"/>
      <c r="C2891" s="125"/>
      <c r="D2891" s="125"/>
      <c r="E2891" s="125"/>
      <c r="F2891" s="125"/>
      <c r="G2891" s="176"/>
      <c r="H2891" s="125" t="str">
        <f t="shared" si="90"/>
        <v/>
      </c>
      <c r="I2891" s="176">
        <f t="shared" si="91"/>
        <v>0</v>
      </c>
    </row>
    <row r="2892" spans="2:9">
      <c r="B2892" s="131"/>
      <c r="C2892" s="125"/>
      <c r="D2892" s="125"/>
      <c r="E2892" s="125"/>
      <c r="F2892" s="125"/>
      <c r="G2892" s="176"/>
      <c r="H2892" s="125" t="str">
        <f t="shared" si="90"/>
        <v/>
      </c>
      <c r="I2892" s="176">
        <f t="shared" si="91"/>
        <v>0</v>
      </c>
    </row>
    <row r="2893" spans="2:9">
      <c r="B2893" s="131"/>
      <c r="C2893" s="125"/>
      <c r="D2893" s="125"/>
      <c r="E2893" s="125"/>
      <c r="F2893" s="125"/>
      <c r="G2893" s="176"/>
      <c r="H2893" s="125" t="str">
        <f t="shared" si="90"/>
        <v/>
      </c>
      <c r="I2893" s="176">
        <f t="shared" si="91"/>
        <v>0</v>
      </c>
    </row>
    <row r="2894" spans="2:9">
      <c r="B2894" s="131"/>
      <c r="C2894" s="125"/>
      <c r="D2894" s="125"/>
      <c r="E2894" s="125"/>
      <c r="F2894" s="125"/>
      <c r="G2894" s="176"/>
      <c r="H2894" s="125" t="str">
        <f t="shared" si="90"/>
        <v/>
      </c>
      <c r="I2894" s="176">
        <f t="shared" si="91"/>
        <v>0</v>
      </c>
    </row>
    <row r="2895" spans="2:9">
      <c r="B2895" s="131"/>
      <c r="C2895" s="125"/>
      <c r="D2895" s="125"/>
      <c r="E2895" s="125"/>
      <c r="F2895" s="125"/>
      <c r="G2895" s="176"/>
      <c r="H2895" s="125" t="str">
        <f t="shared" si="90"/>
        <v/>
      </c>
      <c r="I2895" s="176">
        <f t="shared" si="91"/>
        <v>0</v>
      </c>
    </row>
    <row r="2896" spans="2:9">
      <c r="B2896" s="131"/>
      <c r="C2896" s="125"/>
      <c r="D2896" s="125"/>
      <c r="E2896" s="125"/>
      <c r="F2896" s="125"/>
      <c r="G2896" s="176"/>
      <c r="H2896" s="125" t="str">
        <f t="shared" si="90"/>
        <v/>
      </c>
      <c r="I2896" s="176">
        <f t="shared" si="91"/>
        <v>0</v>
      </c>
    </row>
    <row r="2897" spans="2:9">
      <c r="B2897" s="131"/>
      <c r="C2897" s="125"/>
      <c r="D2897" s="125"/>
      <c r="E2897" s="125"/>
      <c r="F2897" s="125"/>
      <c r="G2897" s="176"/>
      <c r="H2897" s="125" t="str">
        <f t="shared" si="90"/>
        <v/>
      </c>
      <c r="I2897" s="176">
        <f t="shared" si="91"/>
        <v>0</v>
      </c>
    </row>
    <row r="2898" spans="2:9">
      <c r="B2898" s="131"/>
      <c r="C2898" s="125"/>
      <c r="D2898" s="125"/>
      <c r="E2898" s="125"/>
      <c r="F2898" s="125"/>
      <c r="G2898" s="176"/>
      <c r="H2898" s="125" t="str">
        <f t="shared" si="90"/>
        <v/>
      </c>
      <c r="I2898" s="176">
        <f t="shared" si="91"/>
        <v>0</v>
      </c>
    </row>
    <row r="2899" spans="2:9">
      <c r="B2899" s="131"/>
      <c r="C2899" s="125"/>
      <c r="D2899" s="125"/>
      <c r="E2899" s="125"/>
      <c r="F2899" s="125"/>
      <c r="G2899" s="176"/>
      <c r="H2899" s="125" t="str">
        <f t="shared" si="90"/>
        <v/>
      </c>
      <c r="I2899" s="176">
        <f t="shared" si="91"/>
        <v>0</v>
      </c>
    </row>
    <row r="2900" spans="2:9">
      <c r="B2900" s="131"/>
      <c r="C2900" s="125"/>
      <c r="D2900" s="125"/>
      <c r="E2900" s="125"/>
      <c r="F2900" s="125"/>
      <c r="G2900" s="176"/>
      <c r="H2900" s="125" t="str">
        <f t="shared" si="90"/>
        <v/>
      </c>
      <c r="I2900" s="176">
        <f t="shared" si="91"/>
        <v>0</v>
      </c>
    </row>
    <row r="2901" spans="2:9">
      <c r="B2901" s="131"/>
      <c r="C2901" s="125"/>
      <c r="D2901" s="125"/>
      <c r="E2901" s="125"/>
      <c r="F2901" s="125"/>
      <c r="G2901" s="176"/>
      <c r="H2901" s="125" t="str">
        <f t="shared" si="90"/>
        <v/>
      </c>
      <c r="I2901" s="176">
        <f t="shared" si="91"/>
        <v>0</v>
      </c>
    </row>
    <row r="2902" spans="2:9">
      <c r="B2902" s="131"/>
      <c r="C2902" s="125"/>
      <c r="D2902" s="125"/>
      <c r="E2902" s="125"/>
      <c r="F2902" s="125"/>
      <c r="G2902" s="176"/>
      <c r="H2902" s="125" t="str">
        <f t="shared" si="90"/>
        <v/>
      </c>
      <c r="I2902" s="176">
        <f t="shared" si="91"/>
        <v>0</v>
      </c>
    </row>
    <row r="2903" spans="2:9">
      <c r="B2903" s="131"/>
      <c r="C2903" s="125"/>
      <c r="D2903" s="125"/>
      <c r="E2903" s="125"/>
      <c r="F2903" s="125"/>
      <c r="G2903" s="176"/>
      <c r="H2903" s="125" t="str">
        <f t="shared" si="90"/>
        <v/>
      </c>
      <c r="I2903" s="176">
        <f t="shared" si="91"/>
        <v>0</v>
      </c>
    </row>
    <row r="2904" spans="2:9">
      <c r="B2904" s="131"/>
      <c r="C2904" s="125"/>
      <c r="D2904" s="125"/>
      <c r="E2904" s="125"/>
      <c r="F2904" s="125"/>
      <c r="G2904" s="176"/>
      <c r="H2904" s="125" t="str">
        <f t="shared" si="90"/>
        <v/>
      </c>
      <c r="I2904" s="176">
        <f t="shared" si="91"/>
        <v>0</v>
      </c>
    </row>
    <row r="2905" spans="2:9">
      <c r="B2905" s="131"/>
      <c r="C2905" s="125"/>
      <c r="D2905" s="125"/>
      <c r="E2905" s="125"/>
      <c r="F2905" s="125"/>
      <c r="G2905" s="176"/>
      <c r="H2905" s="125" t="str">
        <f t="shared" si="90"/>
        <v/>
      </c>
      <c r="I2905" s="176">
        <f t="shared" si="91"/>
        <v>0</v>
      </c>
    </row>
    <row r="2906" spans="2:9">
      <c r="B2906" s="131"/>
      <c r="C2906" s="125"/>
      <c r="D2906" s="125"/>
      <c r="E2906" s="125"/>
      <c r="F2906" s="125"/>
      <c r="G2906" s="176"/>
      <c r="H2906" s="125" t="str">
        <f t="shared" si="90"/>
        <v/>
      </c>
      <c r="I2906" s="176">
        <f t="shared" si="91"/>
        <v>0</v>
      </c>
    </row>
    <row r="2907" spans="2:9">
      <c r="B2907" s="131"/>
      <c r="C2907" s="125"/>
      <c r="D2907" s="125"/>
      <c r="E2907" s="125"/>
      <c r="F2907" s="125"/>
      <c r="G2907" s="176"/>
      <c r="H2907" s="125" t="str">
        <f t="shared" si="90"/>
        <v/>
      </c>
      <c r="I2907" s="176">
        <f t="shared" si="91"/>
        <v>0</v>
      </c>
    </row>
    <row r="2908" spans="2:9">
      <c r="B2908" s="131"/>
      <c r="C2908" s="125"/>
      <c r="D2908" s="125"/>
      <c r="E2908" s="125"/>
      <c r="F2908" s="125"/>
      <c r="G2908" s="176"/>
      <c r="H2908" s="125" t="str">
        <f t="shared" si="90"/>
        <v/>
      </c>
      <c r="I2908" s="176">
        <f t="shared" si="91"/>
        <v>0</v>
      </c>
    </row>
    <row r="2909" spans="2:9">
      <c r="B2909" s="131"/>
      <c r="C2909" s="125"/>
      <c r="D2909" s="125"/>
      <c r="E2909" s="125"/>
      <c r="F2909" s="125"/>
      <c r="G2909" s="176"/>
      <c r="H2909" s="125" t="str">
        <f t="shared" si="90"/>
        <v/>
      </c>
      <c r="I2909" s="176">
        <f t="shared" si="91"/>
        <v>0</v>
      </c>
    </row>
    <row r="2910" spans="2:9">
      <c r="B2910" s="131"/>
      <c r="C2910" s="125"/>
      <c r="D2910" s="125"/>
      <c r="E2910" s="125"/>
      <c r="F2910" s="125"/>
      <c r="G2910" s="176"/>
      <c r="H2910" s="125" t="str">
        <f t="shared" si="90"/>
        <v/>
      </c>
      <c r="I2910" s="176">
        <f t="shared" si="91"/>
        <v>0</v>
      </c>
    </row>
    <row r="2911" spans="2:9">
      <c r="B2911" s="131"/>
      <c r="C2911" s="125"/>
      <c r="D2911" s="125"/>
      <c r="E2911" s="125"/>
      <c r="F2911" s="125"/>
      <c r="G2911" s="176"/>
      <c r="H2911" s="125" t="str">
        <f t="shared" si="90"/>
        <v/>
      </c>
      <c r="I2911" s="176">
        <f t="shared" si="91"/>
        <v>0</v>
      </c>
    </row>
    <row r="2912" spans="2:9">
      <c r="B2912" s="131"/>
      <c r="C2912" s="125"/>
      <c r="D2912" s="125"/>
      <c r="E2912" s="125"/>
      <c r="F2912" s="125"/>
      <c r="G2912" s="176"/>
      <c r="H2912" s="125" t="str">
        <f t="shared" si="90"/>
        <v/>
      </c>
      <c r="I2912" s="176">
        <f t="shared" si="91"/>
        <v>0</v>
      </c>
    </row>
    <row r="2913" spans="2:9">
      <c r="B2913" s="131"/>
      <c r="C2913" s="125"/>
      <c r="D2913" s="125"/>
      <c r="E2913" s="125"/>
      <c r="F2913" s="125"/>
      <c r="G2913" s="176"/>
      <c r="H2913" s="125" t="str">
        <f t="shared" si="90"/>
        <v/>
      </c>
      <c r="I2913" s="176">
        <f t="shared" si="91"/>
        <v>0</v>
      </c>
    </row>
    <row r="2914" spans="2:9">
      <c r="B2914" s="131"/>
      <c r="C2914" s="125"/>
      <c r="D2914" s="125"/>
      <c r="E2914" s="125"/>
      <c r="F2914" s="125"/>
      <c r="G2914" s="176"/>
      <c r="H2914" s="125" t="str">
        <f t="shared" si="90"/>
        <v/>
      </c>
      <c r="I2914" s="176">
        <f t="shared" si="91"/>
        <v>0</v>
      </c>
    </row>
    <row r="2915" spans="2:9">
      <c r="B2915" s="131"/>
      <c r="C2915" s="125"/>
      <c r="D2915" s="125"/>
      <c r="E2915" s="125"/>
      <c r="F2915" s="125"/>
      <c r="G2915" s="176"/>
      <c r="H2915" s="125" t="str">
        <f t="shared" si="90"/>
        <v/>
      </c>
      <c r="I2915" s="176">
        <f t="shared" si="91"/>
        <v>0</v>
      </c>
    </row>
    <row r="2916" spans="2:9">
      <c r="B2916" s="131"/>
      <c r="C2916" s="125"/>
      <c r="D2916" s="125"/>
      <c r="E2916" s="125"/>
      <c r="F2916" s="125"/>
      <c r="G2916" s="176"/>
      <c r="H2916" s="125" t="str">
        <f t="shared" si="90"/>
        <v/>
      </c>
      <c r="I2916" s="176">
        <f t="shared" si="91"/>
        <v>0</v>
      </c>
    </row>
    <row r="2917" spans="2:9">
      <c r="B2917" s="131"/>
      <c r="C2917" s="125"/>
      <c r="D2917" s="125"/>
      <c r="E2917" s="125"/>
      <c r="F2917" s="125"/>
      <c r="G2917" s="176"/>
      <c r="H2917" s="125" t="str">
        <f t="shared" si="90"/>
        <v/>
      </c>
      <c r="I2917" s="176">
        <f t="shared" si="91"/>
        <v>0</v>
      </c>
    </row>
    <row r="2918" spans="2:9">
      <c r="B2918" s="131"/>
      <c r="C2918" s="125"/>
      <c r="D2918" s="125"/>
      <c r="E2918" s="125"/>
      <c r="F2918" s="125"/>
      <c r="G2918" s="176"/>
      <c r="H2918" s="125" t="str">
        <f t="shared" si="90"/>
        <v/>
      </c>
      <c r="I2918" s="176">
        <f t="shared" si="91"/>
        <v>0</v>
      </c>
    </row>
    <row r="2919" spans="2:9">
      <c r="B2919" s="131"/>
      <c r="C2919" s="125"/>
      <c r="D2919" s="125"/>
      <c r="E2919" s="125"/>
      <c r="F2919" s="125"/>
      <c r="G2919" s="176"/>
      <c r="H2919" s="125" t="str">
        <f t="shared" si="90"/>
        <v/>
      </c>
      <c r="I2919" s="176">
        <f t="shared" si="91"/>
        <v>0</v>
      </c>
    </row>
    <row r="2920" spans="2:9">
      <c r="B2920" s="131"/>
      <c r="C2920" s="125"/>
      <c r="D2920" s="125"/>
      <c r="E2920" s="125"/>
      <c r="F2920" s="125"/>
      <c r="G2920" s="176"/>
      <c r="H2920" s="125" t="str">
        <f t="shared" si="90"/>
        <v/>
      </c>
      <c r="I2920" s="176">
        <f t="shared" si="91"/>
        <v>0</v>
      </c>
    </row>
    <row r="2921" spans="2:9">
      <c r="B2921" s="131"/>
      <c r="C2921" s="125"/>
      <c r="D2921" s="125"/>
      <c r="E2921" s="125"/>
      <c r="F2921" s="125"/>
      <c r="G2921" s="176"/>
      <c r="H2921" s="125" t="str">
        <f t="shared" si="90"/>
        <v/>
      </c>
      <c r="I2921" s="176">
        <f t="shared" si="91"/>
        <v>0</v>
      </c>
    </row>
    <row r="2922" spans="2:9">
      <c r="B2922" s="131"/>
      <c r="C2922" s="125"/>
      <c r="D2922" s="125"/>
      <c r="E2922" s="125"/>
      <c r="F2922" s="125"/>
      <c r="G2922" s="176"/>
      <c r="H2922" s="125" t="str">
        <f t="shared" si="90"/>
        <v/>
      </c>
      <c r="I2922" s="176">
        <f t="shared" si="91"/>
        <v>0</v>
      </c>
    </row>
    <row r="2923" spans="2:9">
      <c r="B2923" s="131"/>
      <c r="C2923" s="125"/>
      <c r="D2923" s="125"/>
      <c r="E2923" s="125"/>
      <c r="F2923" s="125"/>
      <c r="G2923" s="176"/>
      <c r="H2923" s="125" t="str">
        <f t="shared" si="90"/>
        <v/>
      </c>
      <c r="I2923" s="176">
        <f t="shared" si="91"/>
        <v>0</v>
      </c>
    </row>
    <row r="2924" spans="2:9">
      <c r="B2924" s="131"/>
      <c r="C2924" s="125"/>
      <c r="D2924" s="125"/>
      <c r="E2924" s="125"/>
      <c r="F2924" s="125"/>
      <c r="G2924" s="176"/>
      <c r="H2924" s="125" t="str">
        <f t="shared" si="90"/>
        <v/>
      </c>
      <c r="I2924" s="176">
        <f t="shared" si="91"/>
        <v>0</v>
      </c>
    </row>
    <row r="2925" spans="2:9">
      <c r="B2925" s="131"/>
      <c r="C2925" s="125"/>
      <c r="D2925" s="125"/>
      <c r="E2925" s="125"/>
      <c r="F2925" s="125"/>
      <c r="G2925" s="176"/>
      <c r="H2925" s="125" t="str">
        <f t="shared" si="90"/>
        <v/>
      </c>
      <c r="I2925" s="176">
        <f t="shared" si="91"/>
        <v>0</v>
      </c>
    </row>
    <row r="2926" spans="2:9">
      <c r="B2926" s="131"/>
      <c r="C2926" s="125"/>
      <c r="D2926" s="125"/>
      <c r="E2926" s="125"/>
      <c r="F2926" s="125"/>
      <c r="G2926" s="176"/>
      <c r="H2926" s="125" t="str">
        <f t="shared" si="90"/>
        <v/>
      </c>
      <c r="I2926" s="176">
        <f t="shared" si="91"/>
        <v>0</v>
      </c>
    </row>
    <row r="2927" spans="2:9">
      <c r="B2927" s="131"/>
      <c r="C2927" s="125"/>
      <c r="D2927" s="125"/>
      <c r="E2927" s="125"/>
      <c r="F2927" s="125"/>
      <c r="G2927" s="176"/>
      <c r="H2927" s="125" t="str">
        <f t="shared" si="90"/>
        <v/>
      </c>
      <c r="I2927" s="176">
        <f t="shared" si="91"/>
        <v>0</v>
      </c>
    </row>
    <row r="2928" spans="2:9">
      <c r="B2928" s="131"/>
      <c r="C2928" s="125"/>
      <c r="D2928" s="125"/>
      <c r="E2928" s="125"/>
      <c r="F2928" s="125"/>
      <c r="G2928" s="176"/>
      <c r="H2928" s="125" t="str">
        <f t="shared" si="90"/>
        <v/>
      </c>
      <c r="I2928" s="176">
        <f t="shared" si="91"/>
        <v>0</v>
      </c>
    </row>
    <row r="2929" spans="2:9">
      <c r="B2929" s="131"/>
      <c r="C2929" s="125"/>
      <c r="D2929" s="125"/>
      <c r="E2929" s="125"/>
      <c r="F2929" s="125"/>
      <c r="G2929" s="176"/>
      <c r="H2929" s="125" t="str">
        <f t="shared" si="90"/>
        <v/>
      </c>
      <c r="I2929" s="176">
        <f t="shared" si="91"/>
        <v>0</v>
      </c>
    </row>
    <row r="2930" spans="2:9">
      <c r="B2930" s="131"/>
      <c r="C2930" s="125"/>
      <c r="D2930" s="125"/>
      <c r="E2930" s="125"/>
      <c r="F2930" s="125"/>
      <c r="G2930" s="176"/>
      <c r="H2930" s="125" t="str">
        <f t="shared" si="90"/>
        <v/>
      </c>
      <c r="I2930" s="176">
        <f t="shared" si="91"/>
        <v>0</v>
      </c>
    </row>
    <row r="2931" spans="2:9">
      <c r="B2931" s="131"/>
      <c r="C2931" s="125"/>
      <c r="D2931" s="125"/>
      <c r="E2931" s="125"/>
      <c r="F2931" s="125"/>
      <c r="G2931" s="176"/>
      <c r="H2931" s="125" t="str">
        <f t="shared" si="90"/>
        <v/>
      </c>
      <c r="I2931" s="176">
        <f t="shared" si="91"/>
        <v>0</v>
      </c>
    </row>
    <row r="2932" spans="2:9">
      <c r="B2932" s="131"/>
      <c r="C2932" s="125"/>
      <c r="D2932" s="125"/>
      <c r="E2932" s="125"/>
      <c r="F2932" s="125"/>
      <c r="G2932" s="176"/>
      <c r="H2932" s="125" t="str">
        <f t="shared" si="90"/>
        <v/>
      </c>
      <c r="I2932" s="176">
        <f t="shared" si="91"/>
        <v>0</v>
      </c>
    </row>
    <row r="2933" spans="2:9">
      <c r="B2933" s="131"/>
      <c r="C2933" s="125"/>
      <c r="D2933" s="125"/>
      <c r="E2933" s="125"/>
      <c r="F2933" s="125"/>
      <c r="G2933" s="176"/>
      <c r="H2933" s="125" t="str">
        <f t="shared" si="90"/>
        <v/>
      </c>
      <c r="I2933" s="176">
        <f t="shared" si="91"/>
        <v>0</v>
      </c>
    </row>
    <row r="2934" spans="2:9">
      <c r="B2934" s="131"/>
      <c r="C2934" s="125"/>
      <c r="D2934" s="125"/>
      <c r="E2934" s="125"/>
      <c r="F2934" s="125"/>
      <c r="G2934" s="176"/>
      <c r="H2934" s="125" t="str">
        <f t="shared" si="90"/>
        <v/>
      </c>
      <c r="I2934" s="176">
        <f t="shared" si="91"/>
        <v>0</v>
      </c>
    </row>
    <row r="2935" spans="2:9">
      <c r="B2935" s="131"/>
      <c r="C2935" s="125"/>
      <c r="D2935" s="125"/>
      <c r="E2935" s="125"/>
      <c r="F2935" s="125"/>
      <c r="G2935" s="176"/>
      <c r="H2935" s="125" t="str">
        <f t="shared" si="90"/>
        <v/>
      </c>
      <c r="I2935" s="176">
        <f t="shared" si="91"/>
        <v>0</v>
      </c>
    </row>
    <row r="2936" spans="2:9">
      <c r="B2936" s="131"/>
      <c r="C2936" s="125"/>
      <c r="D2936" s="125"/>
      <c r="E2936" s="125"/>
      <c r="F2936" s="125"/>
      <c r="G2936" s="176"/>
      <c r="H2936" s="125" t="str">
        <f t="shared" si="90"/>
        <v/>
      </c>
      <c r="I2936" s="176">
        <f t="shared" si="91"/>
        <v>0</v>
      </c>
    </row>
    <row r="2937" spans="2:9">
      <c r="B2937" s="131"/>
      <c r="C2937" s="125"/>
      <c r="D2937" s="125"/>
      <c r="E2937" s="125"/>
      <c r="F2937" s="125"/>
      <c r="G2937" s="176"/>
      <c r="H2937" s="125" t="str">
        <f t="shared" si="90"/>
        <v/>
      </c>
      <c r="I2937" s="176">
        <f t="shared" si="91"/>
        <v>0</v>
      </c>
    </row>
    <row r="2938" spans="2:9">
      <c r="B2938" s="131"/>
      <c r="C2938" s="125"/>
      <c r="D2938" s="125"/>
      <c r="E2938" s="125"/>
      <c r="F2938" s="125"/>
      <c r="G2938" s="176"/>
      <c r="H2938" s="125" t="str">
        <f t="shared" si="90"/>
        <v/>
      </c>
      <c r="I2938" s="176">
        <f t="shared" si="91"/>
        <v>0</v>
      </c>
    </row>
    <row r="2939" spans="2:9">
      <c r="B2939" s="131"/>
      <c r="C2939" s="125"/>
      <c r="D2939" s="125"/>
      <c r="E2939" s="125"/>
      <c r="F2939" s="125"/>
      <c r="G2939" s="176"/>
      <c r="H2939" s="125" t="str">
        <f t="shared" si="90"/>
        <v/>
      </c>
      <c r="I2939" s="176">
        <f t="shared" si="91"/>
        <v>0</v>
      </c>
    </row>
    <row r="2940" spans="2:9">
      <c r="B2940" s="131"/>
      <c r="C2940" s="125"/>
      <c r="D2940" s="125"/>
      <c r="E2940" s="125"/>
      <c r="F2940" s="125"/>
      <c r="G2940" s="176"/>
      <c r="H2940" s="125" t="str">
        <f t="shared" si="90"/>
        <v/>
      </c>
      <c r="I2940" s="176">
        <f t="shared" si="91"/>
        <v>0</v>
      </c>
    </row>
    <row r="2941" spans="2:9">
      <c r="B2941" s="131"/>
      <c r="C2941" s="125"/>
      <c r="D2941" s="125"/>
      <c r="E2941" s="125"/>
      <c r="F2941" s="125"/>
      <c r="G2941" s="176"/>
      <c r="H2941" s="125" t="str">
        <f t="shared" si="90"/>
        <v/>
      </c>
      <c r="I2941" s="176">
        <f t="shared" si="91"/>
        <v>0</v>
      </c>
    </row>
    <row r="2942" spans="2:9">
      <c r="B2942" s="131"/>
      <c r="C2942" s="125"/>
      <c r="D2942" s="125"/>
      <c r="E2942" s="125"/>
      <c r="F2942" s="125"/>
      <c r="G2942" s="176"/>
      <c r="H2942" s="125" t="str">
        <f t="shared" si="90"/>
        <v/>
      </c>
      <c r="I2942" s="176">
        <f t="shared" si="91"/>
        <v>0</v>
      </c>
    </row>
    <row r="2943" spans="2:9">
      <c r="B2943" s="131"/>
      <c r="C2943" s="125"/>
      <c r="D2943" s="125"/>
      <c r="E2943" s="125"/>
      <c r="F2943" s="125"/>
      <c r="G2943" s="176"/>
      <c r="H2943" s="125" t="str">
        <f t="shared" si="90"/>
        <v/>
      </c>
      <c r="I2943" s="176">
        <f t="shared" si="91"/>
        <v>0</v>
      </c>
    </row>
    <row r="2944" spans="2:9">
      <c r="B2944" s="131"/>
      <c r="C2944" s="125"/>
      <c r="D2944" s="125"/>
      <c r="E2944" s="125"/>
      <c r="F2944" s="125"/>
      <c r="G2944" s="176"/>
      <c r="H2944" s="125" t="str">
        <f t="shared" si="90"/>
        <v/>
      </c>
      <c r="I2944" s="176">
        <f t="shared" si="91"/>
        <v>0</v>
      </c>
    </row>
    <row r="2945" spans="2:9">
      <c r="B2945" s="131"/>
      <c r="C2945" s="125"/>
      <c r="D2945" s="125"/>
      <c r="E2945" s="125"/>
      <c r="F2945" s="125"/>
      <c r="G2945" s="176"/>
      <c r="H2945" s="125" t="str">
        <f t="shared" si="90"/>
        <v/>
      </c>
      <c r="I2945" s="176">
        <f t="shared" si="91"/>
        <v>0</v>
      </c>
    </row>
    <row r="2946" spans="2:9">
      <c r="B2946" s="131"/>
      <c r="C2946" s="125"/>
      <c r="D2946" s="125"/>
      <c r="E2946" s="125"/>
      <c r="F2946" s="125"/>
      <c r="G2946" s="176"/>
      <c r="H2946" s="125" t="str">
        <f t="shared" si="90"/>
        <v/>
      </c>
      <c r="I2946" s="176">
        <f t="shared" si="91"/>
        <v>0</v>
      </c>
    </row>
    <row r="2947" spans="2:9">
      <c r="B2947" s="131"/>
      <c r="C2947" s="125"/>
      <c r="D2947" s="125"/>
      <c r="E2947" s="125"/>
      <c r="F2947" s="125"/>
      <c r="G2947" s="176"/>
      <c r="H2947" s="125" t="str">
        <f t="shared" si="90"/>
        <v/>
      </c>
      <c r="I2947" s="176">
        <f t="shared" si="91"/>
        <v>0</v>
      </c>
    </row>
    <row r="2948" spans="2:9">
      <c r="B2948" s="131"/>
      <c r="C2948" s="125"/>
      <c r="D2948" s="125"/>
      <c r="E2948" s="125"/>
      <c r="F2948" s="125"/>
      <c r="G2948" s="176"/>
      <c r="H2948" s="125" t="str">
        <f t="shared" si="90"/>
        <v/>
      </c>
      <c r="I2948" s="176">
        <f t="shared" si="91"/>
        <v>0</v>
      </c>
    </row>
    <row r="2949" spans="2:9">
      <c r="B2949" s="131"/>
      <c r="C2949" s="125"/>
      <c r="D2949" s="125"/>
      <c r="E2949" s="125"/>
      <c r="F2949" s="125"/>
      <c r="G2949" s="176"/>
      <c r="H2949" s="125" t="str">
        <f t="shared" si="90"/>
        <v/>
      </c>
      <c r="I2949" s="176">
        <f t="shared" si="91"/>
        <v>0</v>
      </c>
    </row>
    <row r="2950" spans="2:9">
      <c r="B2950" s="131"/>
      <c r="C2950" s="125"/>
      <c r="D2950" s="125"/>
      <c r="E2950" s="125"/>
      <c r="F2950" s="125"/>
      <c r="G2950" s="176"/>
      <c r="H2950" s="125" t="str">
        <f t="shared" si="90"/>
        <v/>
      </c>
      <c r="I2950" s="176">
        <f t="shared" si="91"/>
        <v>0</v>
      </c>
    </row>
    <row r="2951" spans="2:9">
      <c r="B2951" s="131"/>
      <c r="C2951" s="125"/>
      <c r="D2951" s="125"/>
      <c r="E2951" s="125"/>
      <c r="F2951" s="125"/>
      <c r="G2951" s="176"/>
      <c r="H2951" s="125" t="str">
        <f t="shared" ref="H2951:H3014" si="92">IF(ISBLANK(C2951),"",IF(C2951&lt;F2951,D2951-E2951,E2951-D2951))</f>
        <v/>
      </c>
      <c r="I2951" s="176">
        <f t="shared" ref="I2951:I3014" si="93">IF(ISERR(H2951),1,0)</f>
        <v>0</v>
      </c>
    </row>
    <row r="2952" spans="2:9">
      <c r="B2952" s="131"/>
      <c r="C2952" s="125"/>
      <c r="D2952" s="125"/>
      <c r="E2952" s="125"/>
      <c r="F2952" s="125"/>
      <c r="G2952" s="176"/>
      <c r="H2952" s="125" t="str">
        <f t="shared" si="92"/>
        <v/>
      </c>
      <c r="I2952" s="176">
        <f t="shared" si="93"/>
        <v>0</v>
      </c>
    </row>
    <row r="2953" spans="2:9">
      <c r="B2953" s="131"/>
      <c r="C2953" s="125"/>
      <c r="D2953" s="125"/>
      <c r="E2953" s="125"/>
      <c r="F2953" s="125"/>
      <c r="G2953" s="176"/>
      <c r="H2953" s="125" t="str">
        <f t="shared" si="92"/>
        <v/>
      </c>
      <c r="I2953" s="176">
        <f t="shared" si="93"/>
        <v>0</v>
      </c>
    </row>
    <row r="2954" spans="2:9">
      <c r="B2954" s="131"/>
      <c r="C2954" s="125"/>
      <c r="D2954" s="125"/>
      <c r="E2954" s="125"/>
      <c r="F2954" s="125"/>
      <c r="G2954" s="176"/>
      <c r="H2954" s="125" t="str">
        <f t="shared" si="92"/>
        <v/>
      </c>
      <c r="I2954" s="176">
        <f t="shared" si="93"/>
        <v>0</v>
      </c>
    </row>
    <row r="2955" spans="2:9">
      <c r="B2955" s="131"/>
      <c r="C2955" s="125"/>
      <c r="D2955" s="125"/>
      <c r="E2955" s="125"/>
      <c r="F2955" s="125"/>
      <c r="G2955" s="176"/>
      <c r="H2955" s="125" t="str">
        <f t="shared" si="92"/>
        <v/>
      </c>
      <c r="I2955" s="176">
        <f t="shared" si="93"/>
        <v>0</v>
      </c>
    </row>
    <row r="2956" spans="2:9">
      <c r="B2956" s="131"/>
      <c r="C2956" s="125"/>
      <c r="D2956" s="125"/>
      <c r="E2956" s="125"/>
      <c r="F2956" s="125"/>
      <c r="G2956" s="176"/>
      <c r="H2956" s="125" t="str">
        <f t="shared" si="92"/>
        <v/>
      </c>
      <c r="I2956" s="176">
        <f t="shared" si="93"/>
        <v>0</v>
      </c>
    </row>
    <row r="2957" spans="2:9">
      <c r="B2957" s="131"/>
      <c r="C2957" s="125"/>
      <c r="D2957" s="125"/>
      <c r="E2957" s="125"/>
      <c r="F2957" s="125"/>
      <c r="G2957" s="176"/>
      <c r="H2957" s="125" t="str">
        <f t="shared" si="92"/>
        <v/>
      </c>
      <c r="I2957" s="176">
        <f t="shared" si="93"/>
        <v>0</v>
      </c>
    </row>
    <row r="2958" spans="2:9">
      <c r="B2958" s="131"/>
      <c r="C2958" s="125"/>
      <c r="D2958" s="125"/>
      <c r="E2958" s="125"/>
      <c r="F2958" s="125"/>
      <c r="G2958" s="176"/>
      <c r="H2958" s="125" t="str">
        <f t="shared" si="92"/>
        <v/>
      </c>
      <c r="I2958" s="176">
        <f t="shared" si="93"/>
        <v>0</v>
      </c>
    </row>
    <row r="2959" spans="2:9">
      <c r="B2959" s="131"/>
      <c r="C2959" s="125"/>
      <c r="D2959" s="125"/>
      <c r="E2959" s="125"/>
      <c r="F2959" s="125"/>
      <c r="G2959" s="176"/>
      <c r="H2959" s="125" t="str">
        <f t="shared" si="92"/>
        <v/>
      </c>
      <c r="I2959" s="176">
        <f t="shared" si="93"/>
        <v>0</v>
      </c>
    </row>
    <row r="2960" spans="2:9">
      <c r="B2960" s="131"/>
      <c r="C2960" s="125"/>
      <c r="D2960" s="125"/>
      <c r="E2960" s="125"/>
      <c r="F2960" s="125"/>
      <c r="G2960" s="176"/>
      <c r="H2960" s="125" t="str">
        <f t="shared" si="92"/>
        <v/>
      </c>
      <c r="I2960" s="176">
        <f t="shared" si="93"/>
        <v>0</v>
      </c>
    </row>
    <row r="2961" spans="2:9">
      <c r="B2961" s="131"/>
      <c r="C2961" s="125"/>
      <c r="D2961" s="125"/>
      <c r="E2961" s="125"/>
      <c r="F2961" s="125"/>
      <c r="G2961" s="176"/>
      <c r="H2961" s="125" t="str">
        <f t="shared" si="92"/>
        <v/>
      </c>
      <c r="I2961" s="176">
        <f t="shared" si="93"/>
        <v>0</v>
      </c>
    </row>
    <row r="2962" spans="2:9">
      <c r="B2962" s="131"/>
      <c r="C2962" s="125"/>
      <c r="D2962" s="125"/>
      <c r="E2962" s="125"/>
      <c r="F2962" s="125"/>
      <c r="G2962" s="176"/>
      <c r="H2962" s="125" t="str">
        <f t="shared" si="92"/>
        <v/>
      </c>
      <c r="I2962" s="176">
        <f t="shared" si="93"/>
        <v>0</v>
      </c>
    </row>
    <row r="2963" spans="2:9">
      <c r="B2963" s="131"/>
      <c r="C2963" s="125"/>
      <c r="D2963" s="125"/>
      <c r="E2963" s="125"/>
      <c r="F2963" s="125"/>
      <c r="G2963" s="176"/>
      <c r="H2963" s="125" t="str">
        <f t="shared" si="92"/>
        <v/>
      </c>
      <c r="I2963" s="176">
        <f t="shared" si="93"/>
        <v>0</v>
      </c>
    </row>
    <row r="2964" spans="2:9">
      <c r="B2964" s="131"/>
      <c r="C2964" s="125"/>
      <c r="D2964" s="125"/>
      <c r="E2964" s="125"/>
      <c r="F2964" s="125"/>
      <c r="G2964" s="176"/>
      <c r="H2964" s="125" t="str">
        <f t="shared" si="92"/>
        <v/>
      </c>
      <c r="I2964" s="176">
        <f t="shared" si="93"/>
        <v>0</v>
      </c>
    </row>
    <row r="2965" spans="2:9">
      <c r="B2965" s="131"/>
      <c r="C2965" s="125"/>
      <c r="D2965" s="125"/>
      <c r="E2965" s="125"/>
      <c r="F2965" s="125"/>
      <c r="G2965" s="176"/>
      <c r="H2965" s="125" t="str">
        <f t="shared" si="92"/>
        <v/>
      </c>
      <c r="I2965" s="176">
        <f t="shared" si="93"/>
        <v>0</v>
      </c>
    </row>
    <row r="2966" spans="2:9">
      <c r="B2966" s="131"/>
      <c r="C2966" s="125"/>
      <c r="D2966" s="125"/>
      <c r="E2966" s="125"/>
      <c r="F2966" s="125"/>
      <c r="G2966" s="176"/>
      <c r="H2966" s="125" t="str">
        <f t="shared" si="92"/>
        <v/>
      </c>
      <c r="I2966" s="176">
        <f t="shared" si="93"/>
        <v>0</v>
      </c>
    </row>
    <row r="2967" spans="2:9">
      <c r="B2967" s="131"/>
      <c r="C2967" s="125"/>
      <c r="D2967" s="125"/>
      <c r="E2967" s="125"/>
      <c r="F2967" s="125"/>
      <c r="G2967" s="176"/>
      <c r="H2967" s="125" t="str">
        <f t="shared" si="92"/>
        <v/>
      </c>
      <c r="I2967" s="176">
        <f t="shared" si="93"/>
        <v>0</v>
      </c>
    </row>
    <row r="2968" spans="2:9">
      <c r="B2968" s="131"/>
      <c r="C2968" s="125"/>
      <c r="D2968" s="125"/>
      <c r="E2968" s="125"/>
      <c r="F2968" s="125"/>
      <c r="G2968" s="176"/>
      <c r="H2968" s="125" t="str">
        <f t="shared" si="92"/>
        <v/>
      </c>
      <c r="I2968" s="176">
        <f t="shared" si="93"/>
        <v>0</v>
      </c>
    </row>
    <row r="2969" spans="2:9">
      <c r="B2969" s="131"/>
      <c r="C2969" s="125"/>
      <c r="D2969" s="125"/>
      <c r="E2969" s="125"/>
      <c r="F2969" s="125"/>
      <c r="G2969" s="176"/>
      <c r="H2969" s="125" t="str">
        <f t="shared" si="92"/>
        <v/>
      </c>
      <c r="I2969" s="176">
        <f t="shared" si="93"/>
        <v>0</v>
      </c>
    </row>
    <row r="2970" spans="2:9">
      <c r="B2970" s="131"/>
      <c r="C2970" s="125"/>
      <c r="D2970" s="125"/>
      <c r="E2970" s="125"/>
      <c r="F2970" s="125"/>
      <c r="G2970" s="176"/>
      <c r="H2970" s="125" t="str">
        <f t="shared" si="92"/>
        <v/>
      </c>
      <c r="I2970" s="176">
        <f t="shared" si="93"/>
        <v>0</v>
      </c>
    </row>
    <row r="2971" spans="2:9">
      <c r="B2971" s="131"/>
      <c r="C2971" s="125"/>
      <c r="D2971" s="125"/>
      <c r="E2971" s="125"/>
      <c r="F2971" s="125"/>
      <c r="G2971" s="176"/>
      <c r="H2971" s="125" t="str">
        <f t="shared" si="92"/>
        <v/>
      </c>
      <c r="I2971" s="176">
        <f t="shared" si="93"/>
        <v>0</v>
      </c>
    </row>
    <row r="2972" spans="2:9">
      <c r="B2972" s="131"/>
      <c r="C2972" s="125"/>
      <c r="D2972" s="125"/>
      <c r="E2972" s="125"/>
      <c r="F2972" s="125"/>
      <c r="G2972" s="176"/>
      <c r="H2972" s="125" t="str">
        <f t="shared" si="92"/>
        <v/>
      </c>
      <c r="I2972" s="176">
        <f t="shared" si="93"/>
        <v>0</v>
      </c>
    </row>
    <row r="2973" spans="2:9">
      <c r="B2973" s="131"/>
      <c r="C2973" s="125"/>
      <c r="D2973" s="125"/>
      <c r="E2973" s="125"/>
      <c r="F2973" s="125"/>
      <c r="G2973" s="176"/>
      <c r="H2973" s="125" t="str">
        <f t="shared" si="92"/>
        <v/>
      </c>
      <c r="I2973" s="176">
        <f t="shared" si="93"/>
        <v>0</v>
      </c>
    </row>
    <row r="2974" spans="2:9">
      <c r="B2974" s="131"/>
      <c r="C2974" s="125"/>
      <c r="D2974" s="125"/>
      <c r="E2974" s="125"/>
      <c r="F2974" s="125"/>
      <c r="G2974" s="176"/>
      <c r="H2974" s="125" t="str">
        <f t="shared" si="92"/>
        <v/>
      </c>
      <c r="I2974" s="176">
        <f t="shared" si="93"/>
        <v>0</v>
      </c>
    </row>
    <row r="2975" spans="2:9">
      <c r="B2975" s="131"/>
      <c r="C2975" s="125"/>
      <c r="D2975" s="125"/>
      <c r="E2975" s="125"/>
      <c r="F2975" s="125"/>
      <c r="G2975" s="176"/>
      <c r="H2975" s="125" t="str">
        <f t="shared" si="92"/>
        <v/>
      </c>
      <c r="I2975" s="176">
        <f t="shared" si="93"/>
        <v>0</v>
      </c>
    </row>
    <row r="2976" spans="2:9">
      <c r="B2976" s="131"/>
      <c r="C2976" s="125"/>
      <c r="D2976" s="125"/>
      <c r="E2976" s="125"/>
      <c r="F2976" s="125"/>
      <c r="G2976" s="176"/>
      <c r="H2976" s="125" t="str">
        <f t="shared" si="92"/>
        <v/>
      </c>
      <c r="I2976" s="176">
        <f t="shared" si="93"/>
        <v>0</v>
      </c>
    </row>
    <row r="2977" spans="2:9">
      <c r="B2977" s="131"/>
      <c r="C2977" s="125"/>
      <c r="D2977" s="125"/>
      <c r="E2977" s="125"/>
      <c r="F2977" s="125"/>
      <c r="G2977" s="176"/>
      <c r="H2977" s="125" t="str">
        <f t="shared" si="92"/>
        <v/>
      </c>
      <c r="I2977" s="176">
        <f t="shared" si="93"/>
        <v>0</v>
      </c>
    </row>
    <row r="2978" spans="2:9">
      <c r="B2978" s="131"/>
      <c r="C2978" s="125"/>
      <c r="D2978" s="125"/>
      <c r="E2978" s="125"/>
      <c r="F2978" s="125"/>
      <c r="G2978" s="176"/>
      <c r="H2978" s="125" t="str">
        <f t="shared" si="92"/>
        <v/>
      </c>
      <c r="I2978" s="176">
        <f t="shared" si="93"/>
        <v>0</v>
      </c>
    </row>
    <row r="2979" spans="2:9">
      <c r="B2979" s="131"/>
      <c r="C2979" s="125"/>
      <c r="D2979" s="125"/>
      <c r="E2979" s="125"/>
      <c r="F2979" s="125"/>
      <c r="G2979" s="176"/>
      <c r="H2979" s="125" t="str">
        <f t="shared" si="92"/>
        <v/>
      </c>
      <c r="I2979" s="176">
        <f t="shared" si="93"/>
        <v>0</v>
      </c>
    </row>
    <row r="2980" spans="2:9">
      <c r="B2980" s="131"/>
      <c r="C2980" s="125"/>
      <c r="D2980" s="125"/>
      <c r="E2980" s="125"/>
      <c r="F2980" s="125"/>
      <c r="G2980" s="176"/>
      <c r="H2980" s="125" t="str">
        <f t="shared" si="92"/>
        <v/>
      </c>
      <c r="I2980" s="176">
        <f t="shared" si="93"/>
        <v>0</v>
      </c>
    </row>
    <row r="2981" spans="2:9">
      <c r="B2981" s="131"/>
      <c r="C2981" s="125"/>
      <c r="D2981" s="125"/>
      <c r="E2981" s="125"/>
      <c r="F2981" s="125"/>
      <c r="G2981" s="176"/>
      <c r="H2981" s="125" t="str">
        <f t="shared" si="92"/>
        <v/>
      </c>
      <c r="I2981" s="176">
        <f t="shared" si="93"/>
        <v>0</v>
      </c>
    </row>
    <row r="2982" spans="2:9">
      <c r="B2982" s="131"/>
      <c r="C2982" s="125"/>
      <c r="D2982" s="125"/>
      <c r="E2982" s="125"/>
      <c r="F2982" s="125"/>
      <c r="G2982" s="176"/>
      <c r="H2982" s="125" t="str">
        <f t="shared" si="92"/>
        <v/>
      </c>
      <c r="I2982" s="176">
        <f t="shared" si="93"/>
        <v>0</v>
      </c>
    </row>
    <row r="2983" spans="2:9">
      <c r="B2983" s="131"/>
      <c r="C2983" s="125"/>
      <c r="D2983" s="125"/>
      <c r="E2983" s="125"/>
      <c r="F2983" s="125"/>
      <c r="G2983" s="176"/>
      <c r="H2983" s="125" t="str">
        <f t="shared" si="92"/>
        <v/>
      </c>
      <c r="I2983" s="176">
        <f t="shared" si="93"/>
        <v>0</v>
      </c>
    </row>
    <row r="2984" spans="2:9">
      <c r="B2984" s="131"/>
      <c r="C2984" s="125"/>
      <c r="D2984" s="125"/>
      <c r="E2984" s="125"/>
      <c r="F2984" s="125"/>
      <c r="G2984" s="176"/>
      <c r="H2984" s="125" t="str">
        <f t="shared" si="92"/>
        <v/>
      </c>
      <c r="I2984" s="176">
        <f t="shared" si="93"/>
        <v>0</v>
      </c>
    </row>
    <row r="2985" spans="2:9">
      <c r="B2985" s="131"/>
      <c r="C2985" s="125"/>
      <c r="D2985" s="125"/>
      <c r="E2985" s="125"/>
      <c r="F2985" s="125"/>
      <c r="G2985" s="176"/>
      <c r="H2985" s="125" t="str">
        <f t="shared" si="92"/>
        <v/>
      </c>
      <c r="I2985" s="176">
        <f t="shared" si="93"/>
        <v>0</v>
      </c>
    </row>
    <row r="2986" spans="2:9">
      <c r="B2986" s="131"/>
      <c r="C2986" s="125"/>
      <c r="D2986" s="125"/>
      <c r="E2986" s="125"/>
      <c r="F2986" s="125"/>
      <c r="G2986" s="176"/>
      <c r="H2986" s="125" t="str">
        <f t="shared" si="92"/>
        <v/>
      </c>
      <c r="I2986" s="176">
        <f t="shared" si="93"/>
        <v>0</v>
      </c>
    </row>
    <row r="2987" spans="2:9">
      <c r="B2987" s="131"/>
      <c r="C2987" s="125"/>
      <c r="D2987" s="125"/>
      <c r="E2987" s="125"/>
      <c r="F2987" s="125"/>
      <c r="G2987" s="176"/>
      <c r="H2987" s="125" t="str">
        <f t="shared" si="92"/>
        <v/>
      </c>
      <c r="I2987" s="176">
        <f t="shared" si="93"/>
        <v>0</v>
      </c>
    </row>
    <row r="2988" spans="2:9">
      <c r="B2988" s="131"/>
      <c r="C2988" s="125"/>
      <c r="D2988" s="125"/>
      <c r="E2988" s="125"/>
      <c r="F2988" s="125"/>
      <c r="G2988" s="176"/>
      <c r="H2988" s="125" t="str">
        <f t="shared" si="92"/>
        <v/>
      </c>
      <c r="I2988" s="176">
        <f t="shared" si="93"/>
        <v>0</v>
      </c>
    </row>
    <row r="2989" spans="2:9">
      <c r="B2989" s="131"/>
      <c r="C2989" s="125"/>
      <c r="D2989" s="125"/>
      <c r="E2989" s="125"/>
      <c r="F2989" s="125"/>
      <c r="G2989" s="176"/>
      <c r="H2989" s="125" t="str">
        <f t="shared" si="92"/>
        <v/>
      </c>
      <c r="I2989" s="176">
        <f t="shared" si="93"/>
        <v>0</v>
      </c>
    </row>
    <row r="2990" spans="2:9">
      <c r="B2990" s="131"/>
      <c r="C2990" s="125"/>
      <c r="D2990" s="125"/>
      <c r="E2990" s="125"/>
      <c r="F2990" s="125"/>
      <c r="G2990" s="176"/>
      <c r="H2990" s="125" t="str">
        <f t="shared" si="92"/>
        <v/>
      </c>
      <c r="I2990" s="176">
        <f t="shared" si="93"/>
        <v>0</v>
      </c>
    </row>
    <row r="2991" spans="2:9">
      <c r="B2991" s="131"/>
      <c r="C2991" s="125"/>
      <c r="D2991" s="125"/>
      <c r="E2991" s="125"/>
      <c r="F2991" s="125"/>
      <c r="G2991" s="176"/>
      <c r="H2991" s="125" t="str">
        <f t="shared" si="92"/>
        <v/>
      </c>
      <c r="I2991" s="176">
        <f t="shared" si="93"/>
        <v>0</v>
      </c>
    </row>
    <row r="2992" spans="2:9">
      <c r="B2992" s="131"/>
      <c r="C2992" s="125"/>
      <c r="D2992" s="125"/>
      <c r="E2992" s="125"/>
      <c r="F2992" s="125"/>
      <c r="G2992" s="176"/>
      <c r="H2992" s="125" t="str">
        <f t="shared" si="92"/>
        <v/>
      </c>
      <c r="I2992" s="176">
        <f t="shared" si="93"/>
        <v>0</v>
      </c>
    </row>
    <row r="2993" spans="2:9">
      <c r="B2993" s="131"/>
      <c r="C2993" s="125"/>
      <c r="D2993" s="125"/>
      <c r="E2993" s="125"/>
      <c r="F2993" s="125"/>
      <c r="G2993" s="176"/>
      <c r="H2993" s="125" t="str">
        <f t="shared" si="92"/>
        <v/>
      </c>
      <c r="I2993" s="176">
        <f t="shared" si="93"/>
        <v>0</v>
      </c>
    </row>
    <row r="2994" spans="2:9">
      <c r="B2994" s="131"/>
      <c r="C2994" s="125"/>
      <c r="D2994" s="125"/>
      <c r="E2994" s="125"/>
      <c r="F2994" s="125"/>
      <c r="G2994" s="176"/>
      <c r="H2994" s="125" t="str">
        <f t="shared" si="92"/>
        <v/>
      </c>
      <c r="I2994" s="176">
        <f t="shared" si="93"/>
        <v>0</v>
      </c>
    </row>
    <row r="2995" spans="2:9">
      <c r="B2995" s="131"/>
      <c r="C2995" s="125"/>
      <c r="D2995" s="125"/>
      <c r="E2995" s="125"/>
      <c r="F2995" s="125"/>
      <c r="G2995" s="176"/>
      <c r="H2995" s="125" t="str">
        <f t="shared" si="92"/>
        <v/>
      </c>
      <c r="I2995" s="176">
        <f t="shared" si="93"/>
        <v>0</v>
      </c>
    </row>
    <row r="2996" spans="2:9">
      <c r="B2996" s="131"/>
      <c r="C2996" s="125"/>
      <c r="D2996" s="125"/>
      <c r="E2996" s="125"/>
      <c r="F2996" s="125"/>
      <c r="G2996" s="176"/>
      <c r="H2996" s="125" t="str">
        <f t="shared" si="92"/>
        <v/>
      </c>
      <c r="I2996" s="176">
        <f t="shared" si="93"/>
        <v>0</v>
      </c>
    </row>
    <row r="2997" spans="2:9">
      <c r="B2997" s="131"/>
      <c r="C2997" s="125"/>
      <c r="D2997" s="125"/>
      <c r="E2997" s="125"/>
      <c r="F2997" s="125"/>
      <c r="G2997" s="176"/>
      <c r="H2997" s="125" t="str">
        <f t="shared" si="92"/>
        <v/>
      </c>
      <c r="I2997" s="176">
        <f t="shared" si="93"/>
        <v>0</v>
      </c>
    </row>
    <row r="2998" spans="2:9">
      <c r="B2998" s="131"/>
      <c r="C2998" s="125"/>
      <c r="D2998" s="125"/>
      <c r="E2998" s="125"/>
      <c r="F2998" s="125"/>
      <c r="G2998" s="176"/>
      <c r="H2998" s="125" t="str">
        <f t="shared" si="92"/>
        <v/>
      </c>
      <c r="I2998" s="176">
        <f t="shared" si="93"/>
        <v>0</v>
      </c>
    </row>
    <row r="2999" spans="2:9">
      <c r="B2999" s="131"/>
      <c r="C2999" s="125"/>
      <c r="D2999" s="125"/>
      <c r="E2999" s="125"/>
      <c r="F2999" s="125"/>
      <c r="G2999" s="176"/>
      <c r="H2999" s="125" t="str">
        <f t="shared" si="92"/>
        <v/>
      </c>
      <c r="I2999" s="176">
        <f t="shared" si="93"/>
        <v>0</v>
      </c>
    </row>
    <row r="3000" spans="2:9">
      <c r="B3000" s="131"/>
      <c r="C3000" s="125"/>
      <c r="D3000" s="125"/>
      <c r="E3000" s="125"/>
      <c r="F3000" s="125"/>
      <c r="G3000" s="176"/>
      <c r="H3000" s="125" t="str">
        <f t="shared" si="92"/>
        <v/>
      </c>
      <c r="I3000" s="176">
        <f t="shared" si="93"/>
        <v>0</v>
      </c>
    </row>
    <row r="3001" spans="2:9">
      <c r="B3001" s="131"/>
      <c r="C3001" s="125"/>
      <c r="D3001" s="125"/>
      <c r="E3001" s="125"/>
      <c r="F3001" s="125"/>
      <c r="G3001" s="176"/>
      <c r="H3001" s="125" t="str">
        <f t="shared" si="92"/>
        <v/>
      </c>
      <c r="I3001" s="176">
        <f t="shared" si="93"/>
        <v>0</v>
      </c>
    </row>
    <row r="3002" spans="2:9">
      <c r="B3002" s="131"/>
      <c r="C3002" s="125"/>
      <c r="D3002" s="125"/>
      <c r="E3002" s="125"/>
      <c r="F3002" s="125"/>
      <c r="G3002" s="176"/>
      <c r="H3002" s="125" t="str">
        <f t="shared" si="92"/>
        <v/>
      </c>
      <c r="I3002" s="176">
        <f t="shared" si="93"/>
        <v>0</v>
      </c>
    </row>
    <row r="3003" spans="2:9">
      <c r="B3003" s="131"/>
      <c r="C3003" s="125"/>
      <c r="D3003" s="125"/>
      <c r="E3003" s="125"/>
      <c r="F3003" s="125"/>
      <c r="G3003" s="176"/>
      <c r="H3003" s="125" t="str">
        <f t="shared" si="92"/>
        <v/>
      </c>
      <c r="I3003" s="176">
        <f t="shared" si="93"/>
        <v>0</v>
      </c>
    </row>
    <row r="3004" spans="2:9">
      <c r="B3004" s="131"/>
      <c r="C3004" s="125"/>
      <c r="D3004" s="125"/>
      <c r="E3004" s="125"/>
      <c r="F3004" s="125"/>
      <c r="G3004" s="176"/>
      <c r="H3004" s="125" t="str">
        <f t="shared" si="92"/>
        <v/>
      </c>
      <c r="I3004" s="176">
        <f t="shared" si="93"/>
        <v>0</v>
      </c>
    </row>
    <row r="3005" spans="2:9">
      <c r="B3005" s="131"/>
      <c r="C3005" s="125"/>
      <c r="D3005" s="125"/>
      <c r="E3005" s="125"/>
      <c r="F3005" s="125"/>
      <c r="G3005" s="176"/>
      <c r="H3005" s="125" t="str">
        <f t="shared" si="92"/>
        <v/>
      </c>
      <c r="I3005" s="176">
        <f t="shared" si="93"/>
        <v>0</v>
      </c>
    </row>
    <row r="3006" spans="2:9">
      <c r="B3006" s="131"/>
      <c r="C3006" s="125"/>
      <c r="D3006" s="125"/>
      <c r="E3006" s="125"/>
      <c r="F3006" s="125"/>
      <c r="G3006" s="176"/>
      <c r="H3006" s="125" t="str">
        <f t="shared" si="92"/>
        <v/>
      </c>
      <c r="I3006" s="176">
        <f t="shared" si="93"/>
        <v>0</v>
      </c>
    </row>
    <row r="3007" spans="2:9">
      <c r="B3007" s="131"/>
      <c r="C3007" s="125"/>
      <c r="D3007" s="125"/>
      <c r="E3007" s="125"/>
      <c r="F3007" s="125"/>
      <c r="G3007" s="176"/>
      <c r="H3007" s="125" t="str">
        <f t="shared" si="92"/>
        <v/>
      </c>
      <c r="I3007" s="176">
        <f t="shared" si="93"/>
        <v>0</v>
      </c>
    </row>
    <row r="3008" spans="2:9">
      <c r="B3008" s="131"/>
      <c r="C3008" s="125"/>
      <c r="D3008" s="125"/>
      <c r="E3008" s="125"/>
      <c r="F3008" s="125"/>
      <c r="G3008" s="176"/>
      <c r="H3008" s="125" t="str">
        <f t="shared" si="92"/>
        <v/>
      </c>
      <c r="I3008" s="176">
        <f t="shared" si="93"/>
        <v>0</v>
      </c>
    </row>
    <row r="3009" spans="2:9">
      <c r="B3009" s="131"/>
      <c r="C3009" s="125"/>
      <c r="D3009" s="125"/>
      <c r="E3009" s="125"/>
      <c r="F3009" s="125"/>
      <c r="G3009" s="176"/>
      <c r="H3009" s="125" t="str">
        <f t="shared" si="92"/>
        <v/>
      </c>
      <c r="I3009" s="176">
        <f t="shared" si="93"/>
        <v>0</v>
      </c>
    </row>
    <row r="3010" spans="2:9">
      <c r="B3010" s="131"/>
      <c r="C3010" s="125"/>
      <c r="D3010" s="125"/>
      <c r="E3010" s="125"/>
      <c r="F3010" s="125"/>
      <c r="G3010" s="176"/>
      <c r="H3010" s="125" t="str">
        <f t="shared" si="92"/>
        <v/>
      </c>
      <c r="I3010" s="176">
        <f t="shared" si="93"/>
        <v>0</v>
      </c>
    </row>
    <row r="3011" spans="2:9">
      <c r="B3011" s="131"/>
      <c r="C3011" s="125"/>
      <c r="D3011" s="125"/>
      <c r="E3011" s="125"/>
      <c r="F3011" s="125"/>
      <c r="G3011" s="176"/>
      <c r="H3011" s="125" t="str">
        <f t="shared" si="92"/>
        <v/>
      </c>
      <c r="I3011" s="176">
        <f t="shared" si="93"/>
        <v>0</v>
      </c>
    </row>
    <row r="3012" spans="2:9">
      <c r="B3012" s="131"/>
      <c r="C3012" s="125"/>
      <c r="D3012" s="125"/>
      <c r="E3012" s="125"/>
      <c r="F3012" s="125"/>
      <c r="G3012" s="176"/>
      <c r="H3012" s="125" t="str">
        <f t="shared" si="92"/>
        <v/>
      </c>
      <c r="I3012" s="176">
        <f t="shared" si="93"/>
        <v>0</v>
      </c>
    </row>
    <row r="3013" spans="2:9">
      <c r="B3013" s="131"/>
      <c r="C3013" s="125"/>
      <c r="D3013" s="125"/>
      <c r="E3013" s="125"/>
      <c r="F3013" s="125"/>
      <c r="G3013" s="176"/>
      <c r="H3013" s="125" t="str">
        <f t="shared" si="92"/>
        <v/>
      </c>
      <c r="I3013" s="176">
        <f t="shared" si="93"/>
        <v>0</v>
      </c>
    </row>
    <row r="3014" spans="2:9">
      <c r="B3014" s="131"/>
      <c r="C3014" s="125"/>
      <c r="D3014" s="125"/>
      <c r="E3014" s="125"/>
      <c r="F3014" s="125"/>
      <c r="G3014" s="176"/>
      <c r="H3014" s="125" t="str">
        <f t="shared" si="92"/>
        <v/>
      </c>
      <c r="I3014" s="176">
        <f t="shared" si="93"/>
        <v>0</v>
      </c>
    </row>
    <row r="3015" spans="2:9">
      <c r="B3015" s="131"/>
      <c r="C3015" s="125"/>
      <c r="D3015" s="125"/>
      <c r="E3015" s="125"/>
      <c r="F3015" s="125"/>
      <c r="G3015" s="176"/>
      <c r="H3015" s="125" t="str">
        <f t="shared" ref="H3015:H3078" si="94">IF(ISBLANK(C3015),"",IF(C3015&lt;F3015,D3015-E3015,E3015-D3015))</f>
        <v/>
      </c>
      <c r="I3015" s="176">
        <f t="shared" ref="I3015:I3078" si="95">IF(ISERR(H3015),1,0)</f>
        <v>0</v>
      </c>
    </row>
    <row r="3016" spans="2:9">
      <c r="B3016" s="131"/>
      <c r="C3016" s="125"/>
      <c r="D3016" s="125"/>
      <c r="E3016" s="125"/>
      <c r="F3016" s="125"/>
      <c r="G3016" s="176"/>
      <c r="H3016" s="125" t="str">
        <f t="shared" si="94"/>
        <v/>
      </c>
      <c r="I3016" s="176">
        <f t="shared" si="95"/>
        <v>0</v>
      </c>
    </row>
    <row r="3017" spans="2:9">
      <c r="B3017" s="131"/>
      <c r="C3017" s="125"/>
      <c r="D3017" s="125"/>
      <c r="E3017" s="125"/>
      <c r="F3017" s="125"/>
      <c r="G3017" s="176"/>
      <c r="H3017" s="125" t="str">
        <f t="shared" si="94"/>
        <v/>
      </c>
      <c r="I3017" s="176">
        <f t="shared" si="95"/>
        <v>0</v>
      </c>
    </row>
    <row r="3018" spans="2:9">
      <c r="B3018" s="131"/>
      <c r="C3018" s="125"/>
      <c r="D3018" s="125"/>
      <c r="E3018" s="125"/>
      <c r="F3018" s="125"/>
      <c r="G3018" s="176"/>
      <c r="H3018" s="125" t="str">
        <f t="shared" si="94"/>
        <v/>
      </c>
      <c r="I3018" s="176">
        <f t="shared" si="95"/>
        <v>0</v>
      </c>
    </row>
    <row r="3019" spans="2:9">
      <c r="B3019" s="131"/>
      <c r="C3019" s="125"/>
      <c r="D3019" s="125"/>
      <c r="E3019" s="125"/>
      <c r="F3019" s="125"/>
      <c r="G3019" s="176"/>
      <c r="H3019" s="125" t="str">
        <f t="shared" si="94"/>
        <v/>
      </c>
      <c r="I3019" s="176">
        <f t="shared" si="95"/>
        <v>0</v>
      </c>
    </row>
    <row r="3020" spans="2:9">
      <c r="B3020" s="131"/>
      <c r="C3020" s="125"/>
      <c r="D3020" s="125"/>
      <c r="E3020" s="125"/>
      <c r="F3020" s="125"/>
      <c r="G3020" s="176"/>
      <c r="H3020" s="125" t="str">
        <f t="shared" si="94"/>
        <v/>
      </c>
      <c r="I3020" s="176">
        <f t="shared" si="95"/>
        <v>0</v>
      </c>
    </row>
    <row r="3021" spans="2:9">
      <c r="B3021" s="131"/>
      <c r="C3021" s="125"/>
      <c r="D3021" s="125"/>
      <c r="E3021" s="125"/>
      <c r="F3021" s="125"/>
      <c r="G3021" s="176"/>
      <c r="H3021" s="125" t="str">
        <f t="shared" si="94"/>
        <v/>
      </c>
      <c r="I3021" s="176">
        <f t="shared" si="95"/>
        <v>0</v>
      </c>
    </row>
    <row r="3022" spans="2:9">
      <c r="B3022" s="131"/>
      <c r="C3022" s="125"/>
      <c r="D3022" s="125"/>
      <c r="E3022" s="125"/>
      <c r="F3022" s="125"/>
      <c r="G3022" s="176"/>
      <c r="H3022" s="125" t="str">
        <f t="shared" si="94"/>
        <v/>
      </c>
      <c r="I3022" s="176">
        <f t="shared" si="95"/>
        <v>0</v>
      </c>
    </row>
    <row r="3023" spans="2:9">
      <c r="B3023" s="131"/>
      <c r="C3023" s="125"/>
      <c r="D3023" s="125"/>
      <c r="E3023" s="125"/>
      <c r="F3023" s="125"/>
      <c r="G3023" s="176"/>
      <c r="H3023" s="125" t="str">
        <f t="shared" si="94"/>
        <v/>
      </c>
      <c r="I3023" s="176">
        <f t="shared" si="95"/>
        <v>0</v>
      </c>
    </row>
    <row r="3024" spans="2:9">
      <c r="B3024" s="131"/>
      <c r="C3024" s="125"/>
      <c r="D3024" s="125"/>
      <c r="E3024" s="125"/>
      <c r="F3024" s="125"/>
      <c r="G3024" s="176"/>
      <c r="H3024" s="125" t="str">
        <f t="shared" si="94"/>
        <v/>
      </c>
      <c r="I3024" s="176">
        <f t="shared" si="95"/>
        <v>0</v>
      </c>
    </row>
    <row r="3025" spans="2:9">
      <c r="B3025" s="131"/>
      <c r="C3025" s="125"/>
      <c r="D3025" s="125"/>
      <c r="E3025" s="125"/>
      <c r="F3025" s="125"/>
      <c r="G3025" s="176"/>
      <c r="H3025" s="125" t="str">
        <f t="shared" si="94"/>
        <v/>
      </c>
      <c r="I3025" s="176">
        <f t="shared" si="95"/>
        <v>0</v>
      </c>
    </row>
    <row r="3026" spans="2:9">
      <c r="B3026" s="131"/>
      <c r="C3026" s="125"/>
      <c r="D3026" s="125"/>
      <c r="E3026" s="125"/>
      <c r="F3026" s="125"/>
      <c r="G3026" s="176"/>
      <c r="H3026" s="125" t="str">
        <f t="shared" si="94"/>
        <v/>
      </c>
      <c r="I3026" s="176">
        <f t="shared" si="95"/>
        <v>0</v>
      </c>
    </row>
    <row r="3027" spans="2:9">
      <c r="B3027" s="131"/>
      <c r="C3027" s="125"/>
      <c r="D3027" s="125"/>
      <c r="E3027" s="125"/>
      <c r="F3027" s="125"/>
      <c r="G3027" s="176"/>
      <c r="H3027" s="125" t="str">
        <f t="shared" si="94"/>
        <v/>
      </c>
      <c r="I3027" s="176">
        <f t="shared" si="95"/>
        <v>0</v>
      </c>
    </row>
    <row r="3028" spans="2:9">
      <c r="B3028" s="131"/>
      <c r="C3028" s="125"/>
      <c r="D3028" s="125"/>
      <c r="E3028" s="125"/>
      <c r="F3028" s="125"/>
      <c r="G3028" s="176"/>
      <c r="H3028" s="125" t="str">
        <f t="shared" si="94"/>
        <v/>
      </c>
      <c r="I3028" s="176">
        <f t="shared" si="95"/>
        <v>0</v>
      </c>
    </row>
    <row r="3029" spans="2:9">
      <c r="B3029" s="131"/>
      <c r="C3029" s="125"/>
      <c r="D3029" s="125"/>
      <c r="E3029" s="125"/>
      <c r="F3029" s="125"/>
      <c r="G3029" s="176"/>
      <c r="H3029" s="125" t="str">
        <f t="shared" si="94"/>
        <v/>
      </c>
      <c r="I3029" s="176">
        <f t="shared" si="95"/>
        <v>0</v>
      </c>
    </row>
    <row r="3030" spans="2:9">
      <c r="B3030" s="131"/>
      <c r="C3030" s="125"/>
      <c r="D3030" s="125"/>
      <c r="E3030" s="125"/>
      <c r="F3030" s="125"/>
      <c r="G3030" s="176"/>
      <c r="H3030" s="125" t="str">
        <f t="shared" si="94"/>
        <v/>
      </c>
      <c r="I3030" s="176">
        <f t="shared" si="95"/>
        <v>0</v>
      </c>
    </row>
    <row r="3031" spans="2:9">
      <c r="B3031" s="131"/>
      <c r="C3031" s="125"/>
      <c r="D3031" s="125"/>
      <c r="E3031" s="125"/>
      <c r="F3031" s="125"/>
      <c r="G3031" s="176"/>
      <c r="H3031" s="125" t="str">
        <f t="shared" si="94"/>
        <v/>
      </c>
      <c r="I3031" s="176">
        <f t="shared" si="95"/>
        <v>0</v>
      </c>
    </row>
    <row r="3032" spans="2:9">
      <c r="B3032" s="131"/>
      <c r="C3032" s="125"/>
      <c r="D3032" s="125"/>
      <c r="E3032" s="125"/>
      <c r="F3032" s="125"/>
      <c r="G3032" s="176"/>
      <c r="H3032" s="125" t="str">
        <f t="shared" si="94"/>
        <v/>
      </c>
      <c r="I3032" s="176">
        <f t="shared" si="95"/>
        <v>0</v>
      </c>
    </row>
    <row r="3033" spans="2:9">
      <c r="B3033" s="131"/>
      <c r="C3033" s="125"/>
      <c r="D3033" s="125"/>
      <c r="E3033" s="125"/>
      <c r="F3033" s="125"/>
      <c r="G3033" s="176"/>
      <c r="H3033" s="125" t="str">
        <f t="shared" si="94"/>
        <v/>
      </c>
      <c r="I3033" s="176">
        <f t="shared" si="95"/>
        <v>0</v>
      </c>
    </row>
    <row r="3034" spans="2:9">
      <c r="B3034" s="131"/>
      <c r="C3034" s="125"/>
      <c r="D3034" s="125"/>
      <c r="E3034" s="125"/>
      <c r="F3034" s="125"/>
      <c r="G3034" s="176"/>
      <c r="H3034" s="125" t="str">
        <f t="shared" si="94"/>
        <v/>
      </c>
      <c r="I3034" s="176">
        <f t="shared" si="95"/>
        <v>0</v>
      </c>
    </row>
    <row r="3035" spans="2:9">
      <c r="B3035" s="131"/>
      <c r="C3035" s="125"/>
      <c r="D3035" s="125"/>
      <c r="E3035" s="125"/>
      <c r="F3035" s="125"/>
      <c r="G3035" s="176"/>
      <c r="H3035" s="125" t="str">
        <f t="shared" si="94"/>
        <v/>
      </c>
      <c r="I3035" s="176">
        <f t="shared" si="95"/>
        <v>0</v>
      </c>
    </row>
    <row r="3036" spans="2:9">
      <c r="B3036" s="131"/>
      <c r="C3036" s="125"/>
      <c r="D3036" s="125"/>
      <c r="E3036" s="125"/>
      <c r="F3036" s="125"/>
      <c r="G3036" s="176"/>
      <c r="H3036" s="125" t="str">
        <f t="shared" si="94"/>
        <v/>
      </c>
      <c r="I3036" s="176">
        <f t="shared" si="95"/>
        <v>0</v>
      </c>
    </row>
    <row r="3037" spans="2:9">
      <c r="B3037" s="131"/>
      <c r="C3037" s="125"/>
      <c r="D3037" s="125"/>
      <c r="E3037" s="125"/>
      <c r="F3037" s="125"/>
      <c r="G3037" s="176"/>
      <c r="H3037" s="125" t="str">
        <f t="shared" si="94"/>
        <v/>
      </c>
      <c r="I3037" s="176">
        <f t="shared" si="95"/>
        <v>0</v>
      </c>
    </row>
    <row r="3038" spans="2:9">
      <c r="B3038" s="131"/>
      <c r="C3038" s="125"/>
      <c r="D3038" s="125"/>
      <c r="E3038" s="125"/>
      <c r="F3038" s="125"/>
      <c r="G3038" s="176"/>
      <c r="H3038" s="125" t="str">
        <f t="shared" si="94"/>
        <v/>
      </c>
      <c r="I3038" s="176">
        <f t="shared" si="95"/>
        <v>0</v>
      </c>
    </row>
    <row r="3039" spans="2:9">
      <c r="B3039" s="131"/>
      <c r="C3039" s="125"/>
      <c r="D3039" s="125"/>
      <c r="E3039" s="125"/>
      <c r="F3039" s="125"/>
      <c r="G3039" s="176"/>
      <c r="H3039" s="125" t="str">
        <f t="shared" si="94"/>
        <v/>
      </c>
      <c r="I3039" s="176">
        <f t="shared" si="95"/>
        <v>0</v>
      </c>
    </row>
    <row r="3040" spans="2:9">
      <c r="B3040" s="131"/>
      <c r="C3040" s="125"/>
      <c r="D3040" s="125"/>
      <c r="E3040" s="125"/>
      <c r="F3040" s="125"/>
      <c r="G3040" s="176"/>
      <c r="H3040" s="125" t="str">
        <f t="shared" si="94"/>
        <v/>
      </c>
      <c r="I3040" s="176">
        <f t="shared" si="95"/>
        <v>0</v>
      </c>
    </row>
    <row r="3041" spans="2:9">
      <c r="B3041" s="131"/>
      <c r="C3041" s="125"/>
      <c r="D3041" s="125"/>
      <c r="E3041" s="125"/>
      <c r="F3041" s="125"/>
      <c r="G3041" s="176"/>
      <c r="H3041" s="125" t="str">
        <f t="shared" si="94"/>
        <v/>
      </c>
      <c r="I3041" s="176">
        <f t="shared" si="95"/>
        <v>0</v>
      </c>
    </row>
    <row r="3042" spans="2:9">
      <c r="B3042" s="131"/>
      <c r="C3042" s="125"/>
      <c r="D3042" s="125"/>
      <c r="E3042" s="125"/>
      <c r="F3042" s="125"/>
      <c r="G3042" s="176"/>
      <c r="H3042" s="125" t="str">
        <f t="shared" si="94"/>
        <v/>
      </c>
      <c r="I3042" s="176">
        <f t="shared" si="95"/>
        <v>0</v>
      </c>
    </row>
    <row r="3043" spans="2:9">
      <c r="B3043" s="131"/>
      <c r="C3043" s="125"/>
      <c r="D3043" s="125"/>
      <c r="E3043" s="125"/>
      <c r="F3043" s="125"/>
      <c r="G3043" s="176"/>
      <c r="H3043" s="125" t="str">
        <f t="shared" si="94"/>
        <v/>
      </c>
      <c r="I3043" s="176">
        <f t="shared" si="95"/>
        <v>0</v>
      </c>
    </row>
    <row r="3044" spans="2:9">
      <c r="B3044" s="131"/>
      <c r="C3044" s="125"/>
      <c r="D3044" s="125"/>
      <c r="E3044" s="125"/>
      <c r="F3044" s="125"/>
      <c r="G3044" s="176"/>
      <c r="H3044" s="125" t="str">
        <f t="shared" si="94"/>
        <v/>
      </c>
      <c r="I3044" s="176">
        <f t="shared" si="95"/>
        <v>0</v>
      </c>
    </row>
    <row r="3045" spans="2:9">
      <c r="B3045" s="131"/>
      <c r="C3045" s="125"/>
      <c r="D3045" s="125"/>
      <c r="E3045" s="125"/>
      <c r="F3045" s="125"/>
      <c r="G3045" s="176"/>
      <c r="H3045" s="125" t="str">
        <f t="shared" si="94"/>
        <v/>
      </c>
      <c r="I3045" s="176">
        <f t="shared" si="95"/>
        <v>0</v>
      </c>
    </row>
    <row r="3046" spans="2:9">
      <c r="B3046" s="131"/>
      <c r="C3046" s="125"/>
      <c r="D3046" s="125"/>
      <c r="E3046" s="125"/>
      <c r="F3046" s="125"/>
      <c r="G3046" s="176"/>
      <c r="H3046" s="125" t="str">
        <f t="shared" si="94"/>
        <v/>
      </c>
      <c r="I3046" s="176">
        <f t="shared" si="95"/>
        <v>0</v>
      </c>
    </row>
    <row r="3047" spans="2:9">
      <c r="B3047" s="131"/>
      <c r="C3047" s="125"/>
      <c r="D3047" s="125"/>
      <c r="E3047" s="125"/>
      <c r="F3047" s="125"/>
      <c r="G3047" s="176"/>
      <c r="H3047" s="125" t="str">
        <f t="shared" si="94"/>
        <v/>
      </c>
      <c r="I3047" s="176">
        <f t="shared" si="95"/>
        <v>0</v>
      </c>
    </row>
    <row r="3048" spans="2:9">
      <c r="B3048" s="131"/>
      <c r="C3048" s="125"/>
      <c r="D3048" s="125"/>
      <c r="E3048" s="125"/>
      <c r="F3048" s="125"/>
      <c r="G3048" s="176"/>
      <c r="H3048" s="125" t="str">
        <f t="shared" si="94"/>
        <v/>
      </c>
      <c r="I3048" s="176">
        <f t="shared" si="95"/>
        <v>0</v>
      </c>
    </row>
    <row r="3049" spans="2:9">
      <c r="B3049" s="131"/>
      <c r="C3049" s="125"/>
      <c r="D3049" s="125"/>
      <c r="E3049" s="125"/>
      <c r="F3049" s="125"/>
      <c r="G3049" s="176"/>
      <c r="H3049" s="125" t="str">
        <f t="shared" si="94"/>
        <v/>
      </c>
      <c r="I3049" s="176">
        <f t="shared" si="95"/>
        <v>0</v>
      </c>
    </row>
    <row r="3050" spans="2:9">
      <c r="B3050" s="131"/>
      <c r="C3050" s="125"/>
      <c r="D3050" s="125"/>
      <c r="E3050" s="125"/>
      <c r="F3050" s="125"/>
      <c r="G3050" s="176"/>
      <c r="H3050" s="125" t="str">
        <f t="shared" si="94"/>
        <v/>
      </c>
      <c r="I3050" s="176">
        <f t="shared" si="95"/>
        <v>0</v>
      </c>
    </row>
    <row r="3051" spans="2:9">
      <c r="B3051" s="131"/>
      <c r="C3051" s="125"/>
      <c r="D3051" s="125"/>
      <c r="E3051" s="125"/>
      <c r="F3051" s="125"/>
      <c r="G3051" s="176"/>
      <c r="H3051" s="125" t="str">
        <f t="shared" si="94"/>
        <v/>
      </c>
      <c r="I3051" s="176">
        <f t="shared" si="95"/>
        <v>0</v>
      </c>
    </row>
    <row r="3052" spans="2:9">
      <c r="B3052" s="131"/>
      <c r="C3052" s="125"/>
      <c r="D3052" s="125"/>
      <c r="E3052" s="125"/>
      <c r="F3052" s="125"/>
      <c r="G3052" s="176"/>
      <c r="H3052" s="125" t="str">
        <f t="shared" si="94"/>
        <v/>
      </c>
      <c r="I3052" s="176">
        <f t="shared" si="95"/>
        <v>0</v>
      </c>
    </row>
    <row r="3053" spans="2:9">
      <c r="B3053" s="131"/>
      <c r="C3053" s="125"/>
      <c r="D3053" s="125"/>
      <c r="E3053" s="125"/>
      <c r="F3053" s="125"/>
      <c r="G3053" s="176"/>
      <c r="H3053" s="125" t="str">
        <f t="shared" si="94"/>
        <v/>
      </c>
      <c r="I3053" s="176">
        <f t="shared" si="95"/>
        <v>0</v>
      </c>
    </row>
    <row r="3054" spans="2:9">
      <c r="B3054" s="131"/>
      <c r="C3054" s="125"/>
      <c r="D3054" s="125"/>
      <c r="E3054" s="125"/>
      <c r="F3054" s="125"/>
      <c r="G3054" s="176"/>
      <c r="H3054" s="125" t="str">
        <f t="shared" si="94"/>
        <v/>
      </c>
      <c r="I3054" s="176">
        <f t="shared" si="95"/>
        <v>0</v>
      </c>
    </row>
    <row r="3055" spans="2:9">
      <c r="B3055" s="131"/>
      <c r="C3055" s="125"/>
      <c r="D3055" s="125"/>
      <c r="E3055" s="125"/>
      <c r="F3055" s="125"/>
      <c r="G3055" s="176"/>
      <c r="H3055" s="125" t="str">
        <f t="shared" si="94"/>
        <v/>
      </c>
      <c r="I3055" s="176">
        <f t="shared" si="95"/>
        <v>0</v>
      </c>
    </row>
    <row r="3056" spans="2:9">
      <c r="B3056" s="131"/>
      <c r="C3056" s="125"/>
      <c r="D3056" s="125"/>
      <c r="E3056" s="125"/>
      <c r="F3056" s="125"/>
      <c r="G3056" s="176"/>
      <c r="H3056" s="125" t="str">
        <f t="shared" si="94"/>
        <v/>
      </c>
      <c r="I3056" s="176">
        <f t="shared" si="95"/>
        <v>0</v>
      </c>
    </row>
    <row r="3057" spans="2:9">
      <c r="B3057" s="131"/>
      <c r="C3057" s="125"/>
      <c r="D3057" s="125"/>
      <c r="E3057" s="125"/>
      <c r="F3057" s="125"/>
      <c r="G3057" s="176"/>
      <c r="H3057" s="125" t="str">
        <f t="shared" si="94"/>
        <v/>
      </c>
      <c r="I3057" s="176">
        <f t="shared" si="95"/>
        <v>0</v>
      </c>
    </row>
    <row r="3058" spans="2:9">
      <c r="B3058" s="131"/>
      <c r="C3058" s="125"/>
      <c r="D3058" s="125"/>
      <c r="E3058" s="125"/>
      <c r="F3058" s="125"/>
      <c r="G3058" s="176"/>
      <c r="H3058" s="125" t="str">
        <f t="shared" si="94"/>
        <v/>
      </c>
      <c r="I3058" s="176">
        <f t="shared" si="95"/>
        <v>0</v>
      </c>
    </row>
    <row r="3059" spans="2:9">
      <c r="B3059" s="131"/>
      <c r="C3059" s="125"/>
      <c r="D3059" s="125"/>
      <c r="E3059" s="125"/>
      <c r="F3059" s="125"/>
      <c r="G3059" s="176"/>
      <c r="H3059" s="125" t="str">
        <f t="shared" si="94"/>
        <v/>
      </c>
      <c r="I3059" s="176">
        <f t="shared" si="95"/>
        <v>0</v>
      </c>
    </row>
    <row r="3060" spans="2:9">
      <c r="B3060" s="131"/>
      <c r="C3060" s="125"/>
      <c r="D3060" s="125"/>
      <c r="E3060" s="125"/>
      <c r="F3060" s="125"/>
      <c r="G3060" s="176"/>
      <c r="H3060" s="125" t="str">
        <f t="shared" si="94"/>
        <v/>
      </c>
      <c r="I3060" s="176">
        <f t="shared" si="95"/>
        <v>0</v>
      </c>
    </row>
    <row r="3061" spans="2:9">
      <c r="B3061" s="131"/>
      <c r="C3061" s="125"/>
      <c r="D3061" s="125"/>
      <c r="E3061" s="125"/>
      <c r="F3061" s="125"/>
      <c r="G3061" s="176"/>
      <c r="H3061" s="125" t="str">
        <f t="shared" si="94"/>
        <v/>
      </c>
      <c r="I3061" s="176">
        <f t="shared" si="95"/>
        <v>0</v>
      </c>
    </row>
    <row r="3062" spans="2:9">
      <c r="B3062" s="131"/>
      <c r="C3062" s="125"/>
      <c r="D3062" s="125"/>
      <c r="E3062" s="125"/>
      <c r="F3062" s="125"/>
      <c r="G3062" s="176"/>
      <c r="H3062" s="125" t="str">
        <f t="shared" si="94"/>
        <v/>
      </c>
      <c r="I3062" s="176">
        <f t="shared" si="95"/>
        <v>0</v>
      </c>
    </row>
    <row r="3063" spans="2:9">
      <c r="B3063" s="131"/>
      <c r="C3063" s="125"/>
      <c r="D3063" s="125"/>
      <c r="E3063" s="125"/>
      <c r="F3063" s="125"/>
      <c r="G3063" s="176"/>
      <c r="H3063" s="125" t="str">
        <f t="shared" si="94"/>
        <v/>
      </c>
      <c r="I3063" s="176">
        <f t="shared" si="95"/>
        <v>0</v>
      </c>
    </row>
    <row r="3064" spans="2:9">
      <c r="B3064" s="131"/>
      <c r="C3064" s="125"/>
      <c r="D3064" s="125"/>
      <c r="E3064" s="125"/>
      <c r="F3064" s="125"/>
      <c r="G3064" s="176"/>
      <c r="H3064" s="125" t="str">
        <f t="shared" si="94"/>
        <v/>
      </c>
      <c r="I3064" s="176">
        <f t="shared" si="95"/>
        <v>0</v>
      </c>
    </row>
    <row r="3065" spans="2:9">
      <c r="B3065" s="131"/>
      <c r="C3065" s="125"/>
      <c r="D3065" s="125"/>
      <c r="E3065" s="125"/>
      <c r="F3065" s="125"/>
      <c r="G3065" s="176"/>
      <c r="H3065" s="125" t="str">
        <f t="shared" si="94"/>
        <v/>
      </c>
      <c r="I3065" s="176">
        <f t="shared" si="95"/>
        <v>0</v>
      </c>
    </row>
    <row r="3066" spans="2:9">
      <c r="B3066" s="131"/>
      <c r="C3066" s="125"/>
      <c r="D3066" s="125"/>
      <c r="E3066" s="125"/>
      <c r="F3066" s="125"/>
      <c r="G3066" s="176"/>
      <c r="H3066" s="125" t="str">
        <f t="shared" si="94"/>
        <v/>
      </c>
      <c r="I3066" s="176">
        <f t="shared" si="95"/>
        <v>0</v>
      </c>
    </row>
    <row r="3067" spans="2:9">
      <c r="B3067" s="131"/>
      <c r="C3067" s="125"/>
      <c r="D3067" s="125"/>
      <c r="E3067" s="125"/>
      <c r="F3067" s="125"/>
      <c r="G3067" s="176"/>
      <c r="H3067" s="125" t="str">
        <f t="shared" si="94"/>
        <v/>
      </c>
      <c r="I3067" s="176">
        <f t="shared" si="95"/>
        <v>0</v>
      </c>
    </row>
    <row r="3068" spans="2:9">
      <c r="B3068" s="131"/>
      <c r="C3068" s="125"/>
      <c r="D3068" s="125"/>
      <c r="E3068" s="125"/>
      <c r="F3068" s="125"/>
      <c r="G3068" s="176"/>
      <c r="H3068" s="125" t="str">
        <f t="shared" si="94"/>
        <v/>
      </c>
      <c r="I3068" s="176">
        <f t="shared" si="95"/>
        <v>0</v>
      </c>
    </row>
    <row r="3069" spans="2:9">
      <c r="B3069" s="131"/>
      <c r="C3069" s="125"/>
      <c r="D3069" s="125"/>
      <c r="E3069" s="125"/>
      <c r="F3069" s="125"/>
      <c r="G3069" s="176"/>
      <c r="H3069" s="125" t="str">
        <f t="shared" si="94"/>
        <v/>
      </c>
      <c r="I3069" s="176">
        <f t="shared" si="95"/>
        <v>0</v>
      </c>
    </row>
    <row r="3070" spans="2:9">
      <c r="B3070" s="131"/>
      <c r="C3070" s="125"/>
      <c r="D3070" s="125"/>
      <c r="E3070" s="125"/>
      <c r="F3070" s="125"/>
      <c r="G3070" s="176"/>
      <c r="H3070" s="125" t="str">
        <f t="shared" si="94"/>
        <v/>
      </c>
      <c r="I3070" s="176">
        <f t="shared" si="95"/>
        <v>0</v>
      </c>
    </row>
    <row r="3071" spans="2:9">
      <c r="B3071" s="131"/>
      <c r="C3071" s="125"/>
      <c r="D3071" s="125"/>
      <c r="E3071" s="125"/>
      <c r="F3071" s="125"/>
      <c r="G3071" s="176"/>
      <c r="H3071" s="125" t="str">
        <f t="shared" si="94"/>
        <v/>
      </c>
      <c r="I3071" s="176">
        <f t="shared" si="95"/>
        <v>0</v>
      </c>
    </row>
    <row r="3072" spans="2:9">
      <c r="B3072" s="131"/>
      <c r="C3072" s="125"/>
      <c r="D3072" s="125"/>
      <c r="E3072" s="125"/>
      <c r="F3072" s="125"/>
      <c r="G3072" s="176"/>
      <c r="H3072" s="125" t="str">
        <f t="shared" si="94"/>
        <v/>
      </c>
      <c r="I3072" s="176">
        <f t="shared" si="95"/>
        <v>0</v>
      </c>
    </row>
    <row r="3073" spans="2:9">
      <c r="B3073" s="131"/>
      <c r="C3073" s="125"/>
      <c r="D3073" s="125"/>
      <c r="E3073" s="125"/>
      <c r="F3073" s="125"/>
      <c r="G3073" s="176"/>
      <c r="H3073" s="125" t="str">
        <f t="shared" si="94"/>
        <v/>
      </c>
      <c r="I3073" s="176">
        <f t="shared" si="95"/>
        <v>0</v>
      </c>
    </row>
    <row r="3074" spans="2:9">
      <c r="B3074" s="131"/>
      <c r="C3074" s="125"/>
      <c r="D3074" s="125"/>
      <c r="E3074" s="125"/>
      <c r="F3074" s="125"/>
      <c r="G3074" s="176"/>
      <c r="H3074" s="125" t="str">
        <f t="shared" si="94"/>
        <v/>
      </c>
      <c r="I3074" s="176">
        <f t="shared" si="95"/>
        <v>0</v>
      </c>
    </row>
    <row r="3075" spans="2:9">
      <c r="B3075" s="131"/>
      <c r="C3075" s="125"/>
      <c r="D3075" s="125"/>
      <c r="E3075" s="125"/>
      <c r="F3075" s="125"/>
      <c r="G3075" s="176"/>
      <c r="H3075" s="125" t="str">
        <f t="shared" si="94"/>
        <v/>
      </c>
      <c r="I3075" s="176">
        <f t="shared" si="95"/>
        <v>0</v>
      </c>
    </row>
    <row r="3076" spans="2:9">
      <c r="B3076" s="131"/>
      <c r="C3076" s="125"/>
      <c r="D3076" s="125"/>
      <c r="E3076" s="125"/>
      <c r="F3076" s="125"/>
      <c r="G3076" s="176"/>
      <c r="H3076" s="125" t="str">
        <f t="shared" si="94"/>
        <v/>
      </c>
      <c r="I3076" s="176">
        <f t="shared" si="95"/>
        <v>0</v>
      </c>
    </row>
    <row r="3077" spans="2:9">
      <c r="B3077" s="131"/>
      <c r="C3077" s="125"/>
      <c r="D3077" s="125"/>
      <c r="E3077" s="125"/>
      <c r="F3077" s="125"/>
      <c r="G3077" s="176"/>
      <c r="H3077" s="125" t="str">
        <f t="shared" si="94"/>
        <v/>
      </c>
      <c r="I3077" s="176">
        <f t="shared" si="95"/>
        <v>0</v>
      </c>
    </row>
    <row r="3078" spans="2:9">
      <c r="B3078" s="131"/>
      <c r="C3078" s="125"/>
      <c r="D3078" s="125"/>
      <c r="E3078" s="125"/>
      <c r="F3078" s="125"/>
      <c r="G3078" s="176"/>
      <c r="H3078" s="125" t="str">
        <f t="shared" si="94"/>
        <v/>
      </c>
      <c r="I3078" s="176">
        <f t="shared" si="95"/>
        <v>0</v>
      </c>
    </row>
    <row r="3079" spans="2:9">
      <c r="B3079" s="131"/>
      <c r="C3079" s="125"/>
      <c r="D3079" s="125"/>
      <c r="E3079" s="125"/>
      <c r="F3079" s="125"/>
      <c r="G3079" s="176"/>
      <c r="H3079" s="125" t="str">
        <f t="shared" ref="H3079:H3142" si="96">IF(ISBLANK(C3079),"",IF(C3079&lt;F3079,D3079-E3079,E3079-D3079))</f>
        <v/>
      </c>
      <c r="I3079" s="176">
        <f t="shared" ref="I3079:I3142" si="97">IF(ISERR(H3079),1,0)</f>
        <v>0</v>
      </c>
    </row>
    <row r="3080" spans="2:9">
      <c r="B3080" s="131"/>
      <c r="C3080" s="125"/>
      <c r="D3080" s="125"/>
      <c r="E3080" s="125"/>
      <c r="F3080" s="125"/>
      <c r="G3080" s="176"/>
      <c r="H3080" s="125" t="str">
        <f t="shared" si="96"/>
        <v/>
      </c>
      <c r="I3080" s="176">
        <f t="shared" si="97"/>
        <v>0</v>
      </c>
    </row>
    <row r="3081" spans="2:9">
      <c r="B3081" s="131"/>
      <c r="C3081" s="125"/>
      <c r="D3081" s="125"/>
      <c r="E3081" s="125"/>
      <c r="F3081" s="125"/>
      <c r="G3081" s="176"/>
      <c r="H3081" s="125" t="str">
        <f t="shared" si="96"/>
        <v/>
      </c>
      <c r="I3081" s="176">
        <f t="shared" si="97"/>
        <v>0</v>
      </c>
    </row>
    <row r="3082" spans="2:9">
      <c r="B3082" s="131"/>
      <c r="C3082" s="125"/>
      <c r="D3082" s="125"/>
      <c r="E3082" s="125"/>
      <c r="F3082" s="125"/>
      <c r="G3082" s="176"/>
      <c r="H3082" s="125" t="str">
        <f t="shared" si="96"/>
        <v/>
      </c>
      <c r="I3082" s="176">
        <f t="shared" si="97"/>
        <v>0</v>
      </c>
    </row>
    <row r="3083" spans="2:9">
      <c r="B3083" s="131"/>
      <c r="C3083" s="125"/>
      <c r="D3083" s="125"/>
      <c r="E3083" s="125"/>
      <c r="F3083" s="125"/>
      <c r="G3083" s="176"/>
      <c r="H3083" s="125" t="str">
        <f t="shared" si="96"/>
        <v/>
      </c>
      <c r="I3083" s="176">
        <f t="shared" si="97"/>
        <v>0</v>
      </c>
    </row>
    <row r="3084" spans="2:9">
      <c r="B3084" s="131"/>
      <c r="C3084" s="125"/>
      <c r="D3084" s="125"/>
      <c r="E3084" s="125"/>
      <c r="F3084" s="125"/>
      <c r="G3084" s="176"/>
      <c r="H3084" s="125" t="str">
        <f t="shared" si="96"/>
        <v/>
      </c>
      <c r="I3084" s="176">
        <f t="shared" si="97"/>
        <v>0</v>
      </c>
    </row>
    <row r="3085" spans="2:9">
      <c r="B3085" s="131"/>
      <c r="C3085" s="125"/>
      <c r="D3085" s="125"/>
      <c r="E3085" s="125"/>
      <c r="F3085" s="125"/>
      <c r="G3085" s="176"/>
      <c r="H3085" s="125" t="str">
        <f t="shared" si="96"/>
        <v/>
      </c>
      <c r="I3085" s="176">
        <f t="shared" si="97"/>
        <v>0</v>
      </c>
    </row>
    <row r="3086" spans="2:9">
      <c r="B3086" s="131"/>
      <c r="C3086" s="125"/>
      <c r="D3086" s="125"/>
      <c r="E3086" s="125"/>
      <c r="F3086" s="125"/>
      <c r="G3086" s="176"/>
      <c r="H3086" s="125" t="str">
        <f t="shared" si="96"/>
        <v/>
      </c>
      <c r="I3086" s="176">
        <f t="shared" si="97"/>
        <v>0</v>
      </c>
    </row>
    <row r="3087" spans="2:9">
      <c r="B3087" s="131"/>
      <c r="C3087" s="125"/>
      <c r="D3087" s="125"/>
      <c r="E3087" s="125"/>
      <c r="F3087" s="125"/>
      <c r="G3087" s="176"/>
      <c r="H3087" s="125" t="str">
        <f t="shared" si="96"/>
        <v/>
      </c>
      <c r="I3087" s="176">
        <f t="shared" si="97"/>
        <v>0</v>
      </c>
    </row>
    <row r="3088" spans="2:9">
      <c r="B3088" s="131"/>
      <c r="C3088" s="125"/>
      <c r="D3088" s="125"/>
      <c r="E3088" s="125"/>
      <c r="F3088" s="125"/>
      <c r="G3088" s="176"/>
      <c r="H3088" s="125" t="str">
        <f t="shared" si="96"/>
        <v/>
      </c>
      <c r="I3088" s="176">
        <f t="shared" si="97"/>
        <v>0</v>
      </c>
    </row>
    <row r="3089" spans="2:9">
      <c r="B3089" s="131"/>
      <c r="C3089" s="125"/>
      <c r="D3089" s="125"/>
      <c r="E3089" s="125"/>
      <c r="F3089" s="125"/>
      <c r="G3089" s="176"/>
      <c r="H3089" s="125" t="str">
        <f t="shared" si="96"/>
        <v/>
      </c>
      <c r="I3089" s="176">
        <f t="shared" si="97"/>
        <v>0</v>
      </c>
    </row>
    <row r="3090" spans="2:9">
      <c r="B3090" s="131"/>
      <c r="C3090" s="125"/>
      <c r="D3090" s="125"/>
      <c r="E3090" s="125"/>
      <c r="F3090" s="125"/>
      <c r="G3090" s="176"/>
      <c r="H3090" s="125" t="str">
        <f t="shared" si="96"/>
        <v/>
      </c>
      <c r="I3090" s="176">
        <f t="shared" si="97"/>
        <v>0</v>
      </c>
    </row>
    <row r="3091" spans="2:9">
      <c r="B3091" s="131"/>
      <c r="C3091" s="125"/>
      <c r="D3091" s="125"/>
      <c r="E3091" s="125"/>
      <c r="F3091" s="125"/>
      <c r="G3091" s="176"/>
      <c r="H3091" s="125" t="str">
        <f t="shared" si="96"/>
        <v/>
      </c>
      <c r="I3091" s="176">
        <f t="shared" si="97"/>
        <v>0</v>
      </c>
    </row>
    <row r="3092" spans="2:9">
      <c r="B3092" s="131"/>
      <c r="C3092" s="125"/>
      <c r="D3092" s="125"/>
      <c r="E3092" s="125"/>
      <c r="F3092" s="125"/>
      <c r="G3092" s="176"/>
      <c r="H3092" s="125" t="str">
        <f t="shared" si="96"/>
        <v/>
      </c>
      <c r="I3092" s="176">
        <f t="shared" si="97"/>
        <v>0</v>
      </c>
    </row>
    <row r="3093" spans="2:9">
      <c r="B3093" s="131"/>
      <c r="C3093" s="125"/>
      <c r="D3093" s="125"/>
      <c r="E3093" s="125"/>
      <c r="F3093" s="125"/>
      <c r="G3093" s="176"/>
      <c r="H3093" s="125" t="str">
        <f t="shared" si="96"/>
        <v/>
      </c>
      <c r="I3093" s="176">
        <f t="shared" si="97"/>
        <v>0</v>
      </c>
    </row>
    <row r="3094" spans="2:9">
      <c r="B3094" s="131"/>
      <c r="C3094" s="125"/>
      <c r="D3094" s="125"/>
      <c r="E3094" s="125"/>
      <c r="F3094" s="125"/>
      <c r="G3094" s="176"/>
      <c r="H3094" s="125" t="str">
        <f t="shared" si="96"/>
        <v/>
      </c>
      <c r="I3094" s="176">
        <f t="shared" si="97"/>
        <v>0</v>
      </c>
    </row>
    <row r="3095" spans="2:9">
      <c r="B3095" s="131"/>
      <c r="C3095" s="125"/>
      <c r="D3095" s="125"/>
      <c r="E3095" s="125"/>
      <c r="F3095" s="125"/>
      <c r="G3095" s="176"/>
      <c r="H3095" s="125" t="str">
        <f t="shared" si="96"/>
        <v/>
      </c>
      <c r="I3095" s="176">
        <f t="shared" si="97"/>
        <v>0</v>
      </c>
    </row>
    <row r="3096" spans="2:9">
      <c r="B3096" s="131"/>
      <c r="C3096" s="125"/>
      <c r="D3096" s="125"/>
      <c r="E3096" s="125"/>
      <c r="F3096" s="125"/>
      <c r="G3096" s="176"/>
      <c r="H3096" s="125" t="str">
        <f t="shared" si="96"/>
        <v/>
      </c>
      <c r="I3096" s="176">
        <f t="shared" si="97"/>
        <v>0</v>
      </c>
    </row>
    <row r="3097" spans="2:9">
      <c r="B3097" s="131"/>
      <c r="C3097" s="125"/>
      <c r="D3097" s="125"/>
      <c r="E3097" s="125"/>
      <c r="F3097" s="125"/>
      <c r="G3097" s="176"/>
      <c r="H3097" s="125" t="str">
        <f t="shared" si="96"/>
        <v/>
      </c>
      <c r="I3097" s="176">
        <f t="shared" si="97"/>
        <v>0</v>
      </c>
    </row>
    <row r="3098" spans="2:9">
      <c r="B3098" s="131"/>
      <c r="C3098" s="125"/>
      <c r="D3098" s="125"/>
      <c r="E3098" s="125"/>
      <c r="F3098" s="125"/>
      <c r="G3098" s="176"/>
      <c r="H3098" s="125" t="str">
        <f t="shared" si="96"/>
        <v/>
      </c>
      <c r="I3098" s="176">
        <f t="shared" si="97"/>
        <v>0</v>
      </c>
    </row>
    <row r="3099" spans="2:9">
      <c r="B3099" s="131"/>
      <c r="C3099" s="125"/>
      <c r="D3099" s="125"/>
      <c r="E3099" s="125"/>
      <c r="F3099" s="125"/>
      <c r="G3099" s="176"/>
      <c r="H3099" s="125" t="str">
        <f t="shared" si="96"/>
        <v/>
      </c>
      <c r="I3099" s="176">
        <f t="shared" si="97"/>
        <v>0</v>
      </c>
    </row>
    <row r="3100" spans="2:9">
      <c r="B3100" s="131"/>
      <c r="C3100" s="125"/>
      <c r="D3100" s="125"/>
      <c r="E3100" s="125"/>
      <c r="F3100" s="125"/>
      <c r="G3100" s="176"/>
      <c r="H3100" s="125" t="str">
        <f t="shared" si="96"/>
        <v/>
      </c>
      <c r="I3100" s="176">
        <f t="shared" si="97"/>
        <v>0</v>
      </c>
    </row>
    <row r="3101" spans="2:9">
      <c r="B3101" s="131"/>
      <c r="C3101" s="125"/>
      <c r="D3101" s="125"/>
      <c r="E3101" s="125"/>
      <c r="F3101" s="125"/>
      <c r="G3101" s="176"/>
      <c r="H3101" s="125" t="str">
        <f t="shared" si="96"/>
        <v/>
      </c>
      <c r="I3101" s="176">
        <f t="shared" si="97"/>
        <v>0</v>
      </c>
    </row>
    <row r="3102" spans="2:9">
      <c r="B3102" s="131"/>
      <c r="C3102" s="125"/>
      <c r="D3102" s="125"/>
      <c r="E3102" s="125"/>
      <c r="F3102" s="125"/>
      <c r="G3102" s="176"/>
      <c r="H3102" s="125" t="str">
        <f t="shared" si="96"/>
        <v/>
      </c>
      <c r="I3102" s="176">
        <f t="shared" si="97"/>
        <v>0</v>
      </c>
    </row>
    <row r="3103" spans="2:9">
      <c r="B3103" s="131"/>
      <c r="C3103" s="125"/>
      <c r="D3103" s="125"/>
      <c r="E3103" s="125"/>
      <c r="F3103" s="125"/>
      <c r="G3103" s="176"/>
      <c r="H3103" s="125" t="str">
        <f t="shared" si="96"/>
        <v/>
      </c>
      <c r="I3103" s="176">
        <f t="shared" si="97"/>
        <v>0</v>
      </c>
    </row>
    <row r="3104" spans="2:9">
      <c r="B3104" s="131"/>
      <c r="C3104" s="125"/>
      <c r="D3104" s="125"/>
      <c r="E3104" s="125"/>
      <c r="F3104" s="125"/>
      <c r="G3104" s="176"/>
      <c r="H3104" s="125" t="str">
        <f t="shared" si="96"/>
        <v/>
      </c>
      <c r="I3104" s="176">
        <f t="shared" si="97"/>
        <v>0</v>
      </c>
    </row>
    <row r="3105" spans="2:9">
      <c r="B3105" s="131"/>
      <c r="C3105" s="125"/>
      <c r="D3105" s="125"/>
      <c r="E3105" s="125"/>
      <c r="F3105" s="125"/>
      <c r="G3105" s="176"/>
      <c r="H3105" s="125" t="str">
        <f t="shared" si="96"/>
        <v/>
      </c>
      <c r="I3105" s="176">
        <f t="shared" si="97"/>
        <v>0</v>
      </c>
    </row>
    <row r="3106" spans="2:9">
      <c r="B3106" s="131"/>
      <c r="C3106" s="125"/>
      <c r="D3106" s="125"/>
      <c r="E3106" s="125"/>
      <c r="F3106" s="125"/>
      <c r="G3106" s="176"/>
      <c r="H3106" s="125" t="str">
        <f t="shared" si="96"/>
        <v/>
      </c>
      <c r="I3106" s="176">
        <f t="shared" si="97"/>
        <v>0</v>
      </c>
    </row>
    <row r="3107" spans="2:9">
      <c r="B3107" s="131"/>
      <c r="C3107" s="125"/>
      <c r="D3107" s="125"/>
      <c r="E3107" s="125"/>
      <c r="F3107" s="125"/>
      <c r="G3107" s="176"/>
      <c r="H3107" s="125" t="str">
        <f t="shared" si="96"/>
        <v/>
      </c>
      <c r="I3107" s="176">
        <f t="shared" si="97"/>
        <v>0</v>
      </c>
    </row>
    <row r="3108" spans="2:9">
      <c r="B3108" s="131"/>
      <c r="C3108" s="125"/>
      <c r="D3108" s="125"/>
      <c r="E3108" s="125"/>
      <c r="F3108" s="125"/>
      <c r="G3108" s="176"/>
      <c r="H3108" s="125" t="str">
        <f t="shared" si="96"/>
        <v/>
      </c>
      <c r="I3108" s="176">
        <f t="shared" si="97"/>
        <v>0</v>
      </c>
    </row>
    <row r="3109" spans="2:9">
      <c r="B3109" s="131"/>
      <c r="C3109" s="125"/>
      <c r="D3109" s="125"/>
      <c r="E3109" s="125"/>
      <c r="F3109" s="125"/>
      <c r="G3109" s="176"/>
      <c r="H3109" s="125" t="str">
        <f t="shared" si="96"/>
        <v/>
      </c>
      <c r="I3109" s="176">
        <f t="shared" si="97"/>
        <v>0</v>
      </c>
    </row>
    <row r="3110" spans="2:9">
      <c r="B3110" s="131"/>
      <c r="C3110" s="125"/>
      <c r="D3110" s="125"/>
      <c r="E3110" s="125"/>
      <c r="F3110" s="125"/>
      <c r="G3110" s="176"/>
      <c r="H3110" s="125" t="str">
        <f t="shared" si="96"/>
        <v/>
      </c>
      <c r="I3110" s="176">
        <f t="shared" si="97"/>
        <v>0</v>
      </c>
    </row>
    <row r="3111" spans="2:9">
      <c r="B3111" s="131"/>
      <c r="C3111" s="125"/>
      <c r="D3111" s="125"/>
      <c r="E3111" s="125"/>
      <c r="F3111" s="125"/>
      <c r="G3111" s="176"/>
      <c r="H3111" s="125" t="str">
        <f t="shared" si="96"/>
        <v/>
      </c>
      <c r="I3111" s="176">
        <f t="shared" si="97"/>
        <v>0</v>
      </c>
    </row>
    <row r="3112" spans="2:9">
      <c r="B3112" s="131"/>
      <c r="C3112" s="125"/>
      <c r="D3112" s="125"/>
      <c r="E3112" s="125"/>
      <c r="F3112" s="125"/>
      <c r="G3112" s="176"/>
      <c r="H3112" s="125" t="str">
        <f t="shared" si="96"/>
        <v/>
      </c>
      <c r="I3112" s="176">
        <f t="shared" si="97"/>
        <v>0</v>
      </c>
    </row>
    <row r="3113" spans="2:9">
      <c r="B3113" s="131"/>
      <c r="C3113" s="125"/>
      <c r="D3113" s="125"/>
      <c r="E3113" s="125"/>
      <c r="F3113" s="125"/>
      <c r="G3113" s="176"/>
      <c r="H3113" s="125" t="str">
        <f t="shared" si="96"/>
        <v/>
      </c>
      <c r="I3113" s="176">
        <f t="shared" si="97"/>
        <v>0</v>
      </c>
    </row>
    <row r="3114" spans="2:9">
      <c r="B3114" s="131"/>
      <c r="C3114" s="125"/>
      <c r="D3114" s="125"/>
      <c r="E3114" s="125"/>
      <c r="F3114" s="125"/>
      <c r="G3114" s="176"/>
      <c r="H3114" s="125" t="str">
        <f t="shared" si="96"/>
        <v/>
      </c>
      <c r="I3114" s="176">
        <f t="shared" si="97"/>
        <v>0</v>
      </c>
    </row>
    <row r="3115" spans="2:9">
      <c r="B3115" s="131"/>
      <c r="C3115" s="125"/>
      <c r="D3115" s="125"/>
      <c r="E3115" s="125"/>
      <c r="F3115" s="125"/>
      <c r="G3115" s="176"/>
      <c r="H3115" s="125" t="str">
        <f t="shared" si="96"/>
        <v/>
      </c>
      <c r="I3115" s="176">
        <f t="shared" si="97"/>
        <v>0</v>
      </c>
    </row>
    <row r="3116" spans="2:9">
      <c r="B3116" s="131"/>
      <c r="C3116" s="125"/>
      <c r="D3116" s="125"/>
      <c r="E3116" s="125"/>
      <c r="F3116" s="125"/>
      <c r="G3116" s="176"/>
      <c r="H3116" s="125" t="str">
        <f t="shared" si="96"/>
        <v/>
      </c>
      <c r="I3116" s="176">
        <f t="shared" si="97"/>
        <v>0</v>
      </c>
    </row>
    <row r="3117" spans="2:9">
      <c r="B3117" s="131"/>
      <c r="C3117" s="125"/>
      <c r="D3117" s="125"/>
      <c r="E3117" s="125"/>
      <c r="F3117" s="125"/>
      <c r="G3117" s="176"/>
      <c r="H3117" s="125" t="str">
        <f t="shared" si="96"/>
        <v/>
      </c>
      <c r="I3117" s="176">
        <f t="shared" si="97"/>
        <v>0</v>
      </c>
    </row>
    <row r="3118" spans="2:9">
      <c r="B3118" s="131"/>
      <c r="C3118" s="125"/>
      <c r="D3118" s="125"/>
      <c r="E3118" s="125"/>
      <c r="F3118" s="125"/>
      <c r="G3118" s="176"/>
      <c r="H3118" s="125" t="str">
        <f t="shared" si="96"/>
        <v/>
      </c>
      <c r="I3118" s="176">
        <f t="shared" si="97"/>
        <v>0</v>
      </c>
    </row>
    <row r="3119" spans="2:9">
      <c r="B3119" s="131"/>
      <c r="C3119" s="125"/>
      <c r="D3119" s="125"/>
      <c r="E3119" s="125"/>
      <c r="F3119" s="125"/>
      <c r="G3119" s="176"/>
      <c r="H3119" s="125" t="str">
        <f t="shared" si="96"/>
        <v/>
      </c>
      <c r="I3119" s="176">
        <f t="shared" si="97"/>
        <v>0</v>
      </c>
    </row>
    <row r="3120" spans="2:9">
      <c r="B3120" s="131"/>
      <c r="C3120" s="125"/>
      <c r="D3120" s="125"/>
      <c r="E3120" s="125"/>
      <c r="F3120" s="125"/>
      <c r="G3120" s="176"/>
      <c r="H3120" s="125" t="str">
        <f t="shared" si="96"/>
        <v/>
      </c>
      <c r="I3120" s="176">
        <f t="shared" si="97"/>
        <v>0</v>
      </c>
    </row>
    <row r="3121" spans="2:9">
      <c r="B3121" s="131"/>
      <c r="C3121" s="125"/>
      <c r="D3121" s="125"/>
      <c r="E3121" s="125"/>
      <c r="F3121" s="125"/>
      <c r="G3121" s="176"/>
      <c r="H3121" s="125" t="str">
        <f t="shared" si="96"/>
        <v/>
      </c>
      <c r="I3121" s="176">
        <f t="shared" si="97"/>
        <v>0</v>
      </c>
    </row>
    <row r="3122" spans="2:9">
      <c r="B3122" s="131"/>
      <c r="C3122" s="125"/>
      <c r="D3122" s="125"/>
      <c r="E3122" s="125"/>
      <c r="F3122" s="125"/>
      <c r="G3122" s="176"/>
      <c r="H3122" s="125" t="str">
        <f t="shared" si="96"/>
        <v/>
      </c>
      <c r="I3122" s="176">
        <f t="shared" si="97"/>
        <v>0</v>
      </c>
    </row>
    <row r="3123" spans="2:9">
      <c r="B3123" s="131"/>
      <c r="C3123" s="125"/>
      <c r="D3123" s="125"/>
      <c r="E3123" s="125"/>
      <c r="F3123" s="125"/>
      <c r="G3123" s="176"/>
      <c r="H3123" s="125" t="str">
        <f t="shared" si="96"/>
        <v/>
      </c>
      <c r="I3123" s="176">
        <f t="shared" si="97"/>
        <v>0</v>
      </c>
    </row>
    <row r="3124" spans="2:9">
      <c r="B3124" s="131"/>
      <c r="C3124" s="125"/>
      <c r="D3124" s="125"/>
      <c r="E3124" s="125"/>
      <c r="F3124" s="125"/>
      <c r="G3124" s="176"/>
      <c r="H3124" s="125" t="str">
        <f t="shared" si="96"/>
        <v/>
      </c>
      <c r="I3124" s="176">
        <f t="shared" si="97"/>
        <v>0</v>
      </c>
    </row>
    <row r="3125" spans="2:9">
      <c r="B3125" s="131"/>
      <c r="C3125" s="125"/>
      <c r="D3125" s="125"/>
      <c r="E3125" s="125"/>
      <c r="F3125" s="125"/>
      <c r="G3125" s="176"/>
      <c r="H3125" s="125" t="str">
        <f t="shared" si="96"/>
        <v/>
      </c>
      <c r="I3125" s="176">
        <f t="shared" si="97"/>
        <v>0</v>
      </c>
    </row>
    <row r="3126" spans="2:9">
      <c r="B3126" s="131"/>
      <c r="C3126" s="125"/>
      <c r="D3126" s="125"/>
      <c r="E3126" s="125"/>
      <c r="F3126" s="125"/>
      <c r="G3126" s="176"/>
      <c r="H3126" s="125" t="str">
        <f t="shared" si="96"/>
        <v/>
      </c>
      <c r="I3126" s="176">
        <f t="shared" si="97"/>
        <v>0</v>
      </c>
    </row>
    <row r="3127" spans="2:9">
      <c r="B3127" s="131"/>
      <c r="C3127" s="125"/>
      <c r="D3127" s="125"/>
      <c r="E3127" s="125"/>
      <c r="F3127" s="125"/>
      <c r="G3127" s="176"/>
      <c r="H3127" s="125" t="str">
        <f t="shared" si="96"/>
        <v/>
      </c>
      <c r="I3127" s="176">
        <f t="shared" si="97"/>
        <v>0</v>
      </c>
    </row>
    <row r="3128" spans="2:9">
      <c r="B3128" s="131"/>
      <c r="C3128" s="125"/>
      <c r="D3128" s="125"/>
      <c r="E3128" s="125"/>
      <c r="F3128" s="125"/>
      <c r="G3128" s="176"/>
      <c r="H3128" s="125" t="str">
        <f t="shared" si="96"/>
        <v/>
      </c>
      <c r="I3128" s="176">
        <f t="shared" si="97"/>
        <v>0</v>
      </c>
    </row>
    <row r="3129" spans="2:9">
      <c r="B3129" s="131"/>
      <c r="C3129" s="125"/>
      <c r="D3129" s="125"/>
      <c r="E3129" s="125"/>
      <c r="F3129" s="125"/>
      <c r="G3129" s="176"/>
      <c r="H3129" s="125" t="str">
        <f t="shared" si="96"/>
        <v/>
      </c>
      <c r="I3129" s="176">
        <f t="shared" si="97"/>
        <v>0</v>
      </c>
    </row>
    <row r="3130" spans="2:9">
      <c r="B3130" s="131"/>
      <c r="C3130" s="125"/>
      <c r="D3130" s="125"/>
      <c r="E3130" s="125"/>
      <c r="F3130" s="125"/>
      <c r="G3130" s="176"/>
      <c r="H3130" s="125" t="str">
        <f t="shared" si="96"/>
        <v/>
      </c>
      <c r="I3130" s="176">
        <f t="shared" si="97"/>
        <v>0</v>
      </c>
    </row>
    <row r="3131" spans="2:9">
      <c r="B3131" s="131"/>
      <c r="C3131" s="125"/>
      <c r="D3131" s="125"/>
      <c r="E3131" s="125"/>
      <c r="F3131" s="125"/>
      <c r="G3131" s="176"/>
      <c r="H3131" s="125" t="str">
        <f t="shared" si="96"/>
        <v/>
      </c>
      <c r="I3131" s="176">
        <f t="shared" si="97"/>
        <v>0</v>
      </c>
    </row>
    <row r="3132" spans="2:9">
      <c r="B3132" s="131"/>
      <c r="C3132" s="125"/>
      <c r="D3132" s="125"/>
      <c r="E3132" s="125"/>
      <c r="F3132" s="125"/>
      <c r="G3132" s="176"/>
      <c r="H3132" s="125" t="str">
        <f t="shared" si="96"/>
        <v/>
      </c>
      <c r="I3132" s="176">
        <f t="shared" si="97"/>
        <v>0</v>
      </c>
    </row>
    <row r="3133" spans="2:9">
      <c r="B3133" s="131"/>
      <c r="C3133" s="125"/>
      <c r="D3133" s="125"/>
      <c r="E3133" s="125"/>
      <c r="F3133" s="125"/>
      <c r="G3133" s="176"/>
      <c r="H3133" s="125" t="str">
        <f t="shared" si="96"/>
        <v/>
      </c>
      <c r="I3133" s="176">
        <f t="shared" si="97"/>
        <v>0</v>
      </c>
    </row>
    <row r="3134" spans="2:9">
      <c r="B3134" s="131"/>
      <c r="C3134" s="125"/>
      <c r="D3134" s="125"/>
      <c r="E3134" s="125"/>
      <c r="F3134" s="125"/>
      <c r="G3134" s="176"/>
      <c r="H3134" s="125" t="str">
        <f t="shared" si="96"/>
        <v/>
      </c>
      <c r="I3134" s="176">
        <f t="shared" si="97"/>
        <v>0</v>
      </c>
    </row>
    <row r="3135" spans="2:9">
      <c r="B3135" s="131"/>
      <c r="C3135" s="125"/>
      <c r="D3135" s="125"/>
      <c r="E3135" s="125"/>
      <c r="F3135" s="125"/>
      <c r="G3135" s="176"/>
      <c r="H3135" s="125" t="str">
        <f t="shared" si="96"/>
        <v/>
      </c>
      <c r="I3135" s="176">
        <f t="shared" si="97"/>
        <v>0</v>
      </c>
    </row>
    <row r="3136" spans="2:9">
      <c r="B3136" s="131"/>
      <c r="C3136" s="125"/>
      <c r="D3136" s="125"/>
      <c r="E3136" s="125"/>
      <c r="F3136" s="125"/>
      <c r="G3136" s="176"/>
      <c r="H3136" s="125" t="str">
        <f t="shared" si="96"/>
        <v/>
      </c>
      <c r="I3136" s="176">
        <f t="shared" si="97"/>
        <v>0</v>
      </c>
    </row>
    <row r="3137" spans="2:9">
      <c r="B3137" s="131"/>
      <c r="C3137" s="125"/>
      <c r="D3137" s="125"/>
      <c r="E3137" s="125"/>
      <c r="F3137" s="125"/>
      <c r="G3137" s="176"/>
      <c r="H3137" s="125" t="str">
        <f t="shared" si="96"/>
        <v/>
      </c>
      <c r="I3137" s="176">
        <f t="shared" si="97"/>
        <v>0</v>
      </c>
    </row>
    <row r="3138" spans="2:9">
      <c r="B3138" s="131"/>
      <c r="C3138" s="125"/>
      <c r="D3138" s="125"/>
      <c r="E3138" s="125"/>
      <c r="F3138" s="125"/>
      <c r="G3138" s="176"/>
      <c r="H3138" s="125" t="str">
        <f t="shared" si="96"/>
        <v/>
      </c>
      <c r="I3138" s="176">
        <f t="shared" si="97"/>
        <v>0</v>
      </c>
    </row>
    <row r="3139" spans="2:9">
      <c r="B3139" s="131"/>
      <c r="C3139" s="125"/>
      <c r="D3139" s="125"/>
      <c r="E3139" s="125"/>
      <c r="F3139" s="125"/>
      <c r="G3139" s="176"/>
      <c r="H3139" s="125" t="str">
        <f t="shared" si="96"/>
        <v/>
      </c>
      <c r="I3139" s="176">
        <f t="shared" si="97"/>
        <v>0</v>
      </c>
    </row>
    <row r="3140" spans="2:9">
      <c r="B3140" s="131"/>
      <c r="C3140" s="125"/>
      <c r="D3140" s="125"/>
      <c r="E3140" s="125"/>
      <c r="F3140" s="125"/>
      <c r="G3140" s="176"/>
      <c r="H3140" s="125" t="str">
        <f t="shared" si="96"/>
        <v/>
      </c>
      <c r="I3140" s="176">
        <f t="shared" si="97"/>
        <v>0</v>
      </c>
    </row>
    <row r="3141" spans="2:9">
      <c r="B3141" s="131"/>
      <c r="C3141" s="125"/>
      <c r="D3141" s="125"/>
      <c r="E3141" s="125"/>
      <c r="F3141" s="125"/>
      <c r="G3141" s="176"/>
      <c r="H3141" s="125" t="str">
        <f t="shared" si="96"/>
        <v/>
      </c>
      <c r="I3141" s="176">
        <f t="shared" si="97"/>
        <v>0</v>
      </c>
    </row>
    <row r="3142" spans="2:9">
      <c r="B3142" s="131"/>
      <c r="C3142" s="125"/>
      <c r="D3142" s="125"/>
      <c r="E3142" s="125"/>
      <c r="F3142" s="125"/>
      <c r="G3142" s="176"/>
      <c r="H3142" s="125" t="str">
        <f t="shared" si="96"/>
        <v/>
      </c>
      <c r="I3142" s="176">
        <f t="shared" si="97"/>
        <v>0</v>
      </c>
    </row>
    <row r="3143" spans="2:9">
      <c r="B3143" s="131"/>
      <c r="C3143" s="125"/>
      <c r="D3143" s="125"/>
      <c r="E3143" s="125"/>
      <c r="F3143" s="125"/>
      <c r="G3143" s="176"/>
      <c r="H3143" s="125" t="str">
        <f t="shared" ref="H3143:H3206" si="98">IF(ISBLANK(C3143),"",IF(C3143&lt;F3143,D3143-E3143,E3143-D3143))</f>
        <v/>
      </c>
      <c r="I3143" s="176">
        <f t="shared" ref="I3143:I3206" si="99">IF(ISERR(H3143),1,0)</f>
        <v>0</v>
      </c>
    </row>
    <row r="3144" spans="2:9">
      <c r="B3144" s="131"/>
      <c r="C3144" s="125"/>
      <c r="D3144" s="125"/>
      <c r="E3144" s="125"/>
      <c r="F3144" s="125"/>
      <c r="G3144" s="176"/>
      <c r="H3144" s="125" t="str">
        <f t="shared" si="98"/>
        <v/>
      </c>
      <c r="I3144" s="176">
        <f t="shared" si="99"/>
        <v>0</v>
      </c>
    </row>
    <row r="3145" spans="2:9">
      <c r="B3145" s="131"/>
      <c r="C3145" s="125"/>
      <c r="D3145" s="125"/>
      <c r="E3145" s="125"/>
      <c r="F3145" s="125"/>
      <c r="G3145" s="176"/>
      <c r="H3145" s="125" t="str">
        <f t="shared" si="98"/>
        <v/>
      </c>
      <c r="I3145" s="176">
        <f t="shared" si="99"/>
        <v>0</v>
      </c>
    </row>
    <row r="3146" spans="2:9">
      <c r="B3146" s="131"/>
      <c r="C3146" s="125"/>
      <c r="D3146" s="125"/>
      <c r="E3146" s="125"/>
      <c r="F3146" s="125"/>
      <c r="G3146" s="176"/>
      <c r="H3146" s="125" t="str">
        <f t="shared" si="98"/>
        <v/>
      </c>
      <c r="I3146" s="176">
        <f t="shared" si="99"/>
        <v>0</v>
      </c>
    </row>
    <row r="3147" spans="2:9">
      <c r="B3147" s="131"/>
      <c r="C3147" s="125"/>
      <c r="D3147" s="125"/>
      <c r="E3147" s="125"/>
      <c r="F3147" s="125"/>
      <c r="G3147" s="176"/>
      <c r="H3147" s="125" t="str">
        <f t="shared" si="98"/>
        <v/>
      </c>
      <c r="I3147" s="176">
        <f t="shared" si="99"/>
        <v>0</v>
      </c>
    </row>
    <row r="3148" spans="2:9">
      <c r="B3148" s="131"/>
      <c r="C3148" s="125"/>
      <c r="D3148" s="125"/>
      <c r="E3148" s="125"/>
      <c r="F3148" s="125"/>
      <c r="G3148" s="176"/>
      <c r="H3148" s="125" t="str">
        <f t="shared" si="98"/>
        <v/>
      </c>
      <c r="I3148" s="176">
        <f t="shared" si="99"/>
        <v>0</v>
      </c>
    </row>
    <row r="3149" spans="2:9">
      <c r="B3149" s="131"/>
      <c r="C3149" s="125"/>
      <c r="D3149" s="125"/>
      <c r="E3149" s="125"/>
      <c r="F3149" s="125"/>
      <c r="G3149" s="176"/>
      <c r="H3149" s="125" t="str">
        <f t="shared" si="98"/>
        <v/>
      </c>
      <c r="I3149" s="176">
        <f t="shared" si="99"/>
        <v>0</v>
      </c>
    </row>
    <row r="3150" spans="2:9">
      <c r="B3150" s="131"/>
      <c r="C3150" s="125"/>
      <c r="D3150" s="125"/>
      <c r="E3150" s="125"/>
      <c r="F3150" s="125"/>
      <c r="G3150" s="176"/>
      <c r="H3150" s="125" t="str">
        <f t="shared" si="98"/>
        <v/>
      </c>
      <c r="I3150" s="176">
        <f t="shared" si="99"/>
        <v>0</v>
      </c>
    </row>
    <row r="3151" spans="2:9">
      <c r="B3151" s="131"/>
      <c r="C3151" s="125"/>
      <c r="D3151" s="125"/>
      <c r="E3151" s="125"/>
      <c r="F3151" s="125"/>
      <c r="G3151" s="176"/>
      <c r="H3151" s="125" t="str">
        <f t="shared" si="98"/>
        <v/>
      </c>
      <c r="I3151" s="176">
        <f t="shared" si="99"/>
        <v>0</v>
      </c>
    </row>
    <row r="3152" spans="2:9">
      <c r="B3152" s="131"/>
      <c r="C3152" s="125"/>
      <c r="D3152" s="125"/>
      <c r="E3152" s="125"/>
      <c r="F3152" s="125"/>
      <c r="G3152" s="176"/>
      <c r="H3152" s="125" t="str">
        <f t="shared" si="98"/>
        <v/>
      </c>
      <c r="I3152" s="176">
        <f t="shared" si="99"/>
        <v>0</v>
      </c>
    </row>
    <row r="3153" spans="2:9">
      <c r="B3153" s="131"/>
      <c r="C3153" s="125"/>
      <c r="D3153" s="125"/>
      <c r="E3153" s="125"/>
      <c r="F3153" s="125"/>
      <c r="G3153" s="176"/>
      <c r="H3153" s="125" t="str">
        <f t="shared" si="98"/>
        <v/>
      </c>
      <c r="I3153" s="176">
        <f t="shared" si="99"/>
        <v>0</v>
      </c>
    </row>
    <row r="3154" spans="2:9">
      <c r="B3154" s="131"/>
      <c r="C3154" s="125"/>
      <c r="D3154" s="125"/>
      <c r="E3154" s="125"/>
      <c r="F3154" s="125"/>
      <c r="G3154" s="176"/>
      <c r="H3154" s="125" t="str">
        <f t="shared" si="98"/>
        <v/>
      </c>
      <c r="I3154" s="176">
        <f t="shared" si="99"/>
        <v>0</v>
      </c>
    </row>
    <row r="3155" spans="2:9">
      <c r="B3155" s="131"/>
      <c r="C3155" s="125"/>
      <c r="D3155" s="125"/>
      <c r="E3155" s="125"/>
      <c r="F3155" s="125"/>
      <c r="G3155" s="176"/>
      <c r="H3155" s="125" t="str">
        <f t="shared" si="98"/>
        <v/>
      </c>
      <c r="I3155" s="176">
        <f t="shared" si="99"/>
        <v>0</v>
      </c>
    </row>
    <row r="3156" spans="2:9">
      <c r="B3156" s="131"/>
      <c r="C3156" s="125"/>
      <c r="D3156" s="125"/>
      <c r="E3156" s="125"/>
      <c r="F3156" s="125"/>
      <c r="G3156" s="176"/>
      <c r="H3156" s="125" t="str">
        <f t="shared" si="98"/>
        <v/>
      </c>
      <c r="I3156" s="176">
        <f t="shared" si="99"/>
        <v>0</v>
      </c>
    </row>
    <row r="3157" spans="2:9">
      <c r="B3157" s="131"/>
      <c r="C3157" s="125"/>
      <c r="D3157" s="125"/>
      <c r="E3157" s="125"/>
      <c r="F3157" s="125"/>
      <c r="G3157" s="176"/>
      <c r="H3157" s="125" t="str">
        <f t="shared" si="98"/>
        <v/>
      </c>
      <c r="I3157" s="176">
        <f t="shared" si="99"/>
        <v>0</v>
      </c>
    </row>
    <row r="3158" spans="2:9">
      <c r="B3158" s="131"/>
      <c r="C3158" s="125"/>
      <c r="D3158" s="125"/>
      <c r="E3158" s="125"/>
      <c r="F3158" s="125"/>
      <c r="G3158" s="176"/>
      <c r="H3158" s="125" t="str">
        <f t="shared" si="98"/>
        <v/>
      </c>
      <c r="I3158" s="176">
        <f t="shared" si="99"/>
        <v>0</v>
      </c>
    </row>
    <row r="3159" spans="2:9">
      <c r="B3159" s="131"/>
      <c r="C3159" s="125"/>
      <c r="D3159" s="125"/>
      <c r="E3159" s="125"/>
      <c r="F3159" s="125"/>
      <c r="G3159" s="176"/>
      <c r="H3159" s="125" t="str">
        <f t="shared" si="98"/>
        <v/>
      </c>
      <c r="I3159" s="176">
        <f t="shared" si="99"/>
        <v>0</v>
      </c>
    </row>
    <row r="3160" spans="2:9">
      <c r="B3160" s="131"/>
      <c r="C3160" s="125"/>
      <c r="D3160" s="125"/>
      <c r="E3160" s="125"/>
      <c r="F3160" s="125"/>
      <c r="G3160" s="176"/>
      <c r="H3160" s="125" t="str">
        <f t="shared" si="98"/>
        <v/>
      </c>
      <c r="I3160" s="176">
        <f t="shared" si="99"/>
        <v>0</v>
      </c>
    </row>
    <row r="3161" spans="2:9">
      <c r="B3161" s="131"/>
      <c r="C3161" s="125"/>
      <c r="D3161" s="125"/>
      <c r="E3161" s="125"/>
      <c r="F3161" s="125"/>
      <c r="G3161" s="176"/>
      <c r="H3161" s="125" t="str">
        <f t="shared" si="98"/>
        <v/>
      </c>
      <c r="I3161" s="176">
        <f t="shared" si="99"/>
        <v>0</v>
      </c>
    </row>
    <row r="3162" spans="2:9">
      <c r="B3162" s="131"/>
      <c r="C3162" s="125"/>
      <c r="D3162" s="125"/>
      <c r="E3162" s="125"/>
      <c r="F3162" s="125"/>
      <c r="G3162" s="176"/>
      <c r="H3162" s="125" t="str">
        <f t="shared" si="98"/>
        <v/>
      </c>
      <c r="I3162" s="176">
        <f t="shared" si="99"/>
        <v>0</v>
      </c>
    </row>
    <row r="3163" spans="2:9">
      <c r="B3163" s="131"/>
      <c r="C3163" s="125"/>
      <c r="D3163" s="125"/>
      <c r="E3163" s="125"/>
      <c r="F3163" s="125"/>
      <c r="G3163" s="176"/>
      <c r="H3163" s="125" t="str">
        <f t="shared" si="98"/>
        <v/>
      </c>
      <c r="I3163" s="176">
        <f t="shared" si="99"/>
        <v>0</v>
      </c>
    </row>
    <row r="3164" spans="2:9">
      <c r="B3164" s="131"/>
      <c r="C3164" s="125"/>
      <c r="D3164" s="125"/>
      <c r="E3164" s="125"/>
      <c r="F3164" s="125"/>
      <c r="G3164" s="176"/>
      <c r="H3164" s="125" t="str">
        <f t="shared" si="98"/>
        <v/>
      </c>
      <c r="I3164" s="176">
        <f t="shared" si="99"/>
        <v>0</v>
      </c>
    </row>
    <row r="3165" spans="2:9">
      <c r="B3165" s="131"/>
      <c r="C3165" s="125"/>
      <c r="D3165" s="125"/>
      <c r="E3165" s="125"/>
      <c r="F3165" s="125"/>
      <c r="G3165" s="176"/>
      <c r="H3165" s="125" t="str">
        <f t="shared" si="98"/>
        <v/>
      </c>
      <c r="I3165" s="176">
        <f t="shared" si="99"/>
        <v>0</v>
      </c>
    </row>
    <row r="3166" spans="2:9">
      <c r="B3166" s="131"/>
      <c r="C3166" s="125"/>
      <c r="D3166" s="125"/>
      <c r="E3166" s="125"/>
      <c r="F3166" s="125"/>
      <c r="G3166" s="176"/>
      <c r="H3166" s="125" t="str">
        <f t="shared" si="98"/>
        <v/>
      </c>
      <c r="I3166" s="176">
        <f t="shared" si="99"/>
        <v>0</v>
      </c>
    </row>
    <row r="3167" spans="2:9">
      <c r="B3167" s="131"/>
      <c r="C3167" s="125"/>
      <c r="D3167" s="125"/>
      <c r="E3167" s="125"/>
      <c r="F3167" s="125"/>
      <c r="G3167" s="176"/>
      <c r="H3167" s="125" t="str">
        <f t="shared" si="98"/>
        <v/>
      </c>
      <c r="I3167" s="176">
        <f t="shared" si="99"/>
        <v>0</v>
      </c>
    </row>
    <row r="3168" spans="2:9">
      <c r="B3168" s="131"/>
      <c r="C3168" s="125"/>
      <c r="D3168" s="125"/>
      <c r="E3168" s="125"/>
      <c r="F3168" s="125"/>
      <c r="G3168" s="176"/>
      <c r="H3168" s="125" t="str">
        <f t="shared" si="98"/>
        <v/>
      </c>
      <c r="I3168" s="176">
        <f t="shared" si="99"/>
        <v>0</v>
      </c>
    </row>
    <row r="3169" spans="2:9">
      <c r="B3169" s="131"/>
      <c r="C3169" s="125"/>
      <c r="D3169" s="125"/>
      <c r="E3169" s="125"/>
      <c r="F3169" s="125"/>
      <c r="G3169" s="176"/>
      <c r="H3169" s="125" t="str">
        <f t="shared" si="98"/>
        <v/>
      </c>
      <c r="I3169" s="176">
        <f t="shared" si="99"/>
        <v>0</v>
      </c>
    </row>
    <row r="3170" spans="2:9">
      <c r="B3170" s="131"/>
      <c r="C3170" s="125"/>
      <c r="D3170" s="125"/>
      <c r="E3170" s="125"/>
      <c r="F3170" s="125"/>
      <c r="G3170" s="176"/>
      <c r="H3170" s="125" t="str">
        <f t="shared" si="98"/>
        <v/>
      </c>
      <c r="I3170" s="176">
        <f t="shared" si="99"/>
        <v>0</v>
      </c>
    </row>
    <row r="3171" spans="2:9">
      <c r="B3171" s="131"/>
      <c r="C3171" s="125"/>
      <c r="D3171" s="125"/>
      <c r="E3171" s="125"/>
      <c r="F3171" s="125"/>
      <c r="G3171" s="176"/>
      <c r="H3171" s="125" t="str">
        <f t="shared" si="98"/>
        <v/>
      </c>
      <c r="I3171" s="176">
        <f t="shared" si="99"/>
        <v>0</v>
      </c>
    </row>
    <row r="3172" spans="2:9">
      <c r="B3172" s="131"/>
      <c r="C3172" s="125"/>
      <c r="D3172" s="125"/>
      <c r="E3172" s="125"/>
      <c r="F3172" s="125"/>
      <c r="G3172" s="176"/>
      <c r="H3172" s="125" t="str">
        <f t="shared" si="98"/>
        <v/>
      </c>
      <c r="I3172" s="176">
        <f t="shared" si="99"/>
        <v>0</v>
      </c>
    </row>
    <row r="3173" spans="2:9">
      <c r="B3173" s="131"/>
      <c r="C3173" s="125"/>
      <c r="D3173" s="125"/>
      <c r="E3173" s="125"/>
      <c r="F3173" s="125"/>
      <c r="G3173" s="176"/>
      <c r="H3173" s="125" t="str">
        <f t="shared" si="98"/>
        <v/>
      </c>
      <c r="I3173" s="176">
        <f t="shared" si="99"/>
        <v>0</v>
      </c>
    </row>
    <row r="3174" spans="2:9">
      <c r="B3174" s="131"/>
      <c r="C3174" s="125"/>
      <c r="D3174" s="125"/>
      <c r="E3174" s="125"/>
      <c r="F3174" s="125"/>
      <c r="G3174" s="176"/>
      <c r="H3174" s="125" t="str">
        <f t="shared" si="98"/>
        <v/>
      </c>
      <c r="I3174" s="176">
        <f t="shared" si="99"/>
        <v>0</v>
      </c>
    </row>
    <row r="3175" spans="2:9">
      <c r="B3175" s="131"/>
      <c r="C3175" s="125"/>
      <c r="D3175" s="125"/>
      <c r="E3175" s="125"/>
      <c r="F3175" s="125"/>
      <c r="G3175" s="176"/>
      <c r="H3175" s="125" t="str">
        <f t="shared" si="98"/>
        <v/>
      </c>
      <c r="I3175" s="176">
        <f t="shared" si="99"/>
        <v>0</v>
      </c>
    </row>
    <row r="3176" spans="2:9">
      <c r="B3176" s="131"/>
      <c r="C3176" s="125"/>
      <c r="D3176" s="125"/>
      <c r="E3176" s="125"/>
      <c r="F3176" s="125"/>
      <c r="G3176" s="176"/>
      <c r="H3176" s="125" t="str">
        <f t="shared" si="98"/>
        <v/>
      </c>
      <c r="I3176" s="176">
        <f t="shared" si="99"/>
        <v>0</v>
      </c>
    </row>
    <row r="3177" spans="2:9">
      <c r="B3177" s="131"/>
      <c r="C3177" s="125"/>
      <c r="D3177" s="125"/>
      <c r="E3177" s="125"/>
      <c r="F3177" s="125"/>
      <c r="G3177" s="176"/>
      <c r="H3177" s="125" t="str">
        <f t="shared" si="98"/>
        <v/>
      </c>
      <c r="I3177" s="176">
        <f t="shared" si="99"/>
        <v>0</v>
      </c>
    </row>
    <row r="3178" spans="2:9">
      <c r="B3178" s="131"/>
      <c r="C3178" s="125"/>
      <c r="D3178" s="125"/>
      <c r="E3178" s="125"/>
      <c r="F3178" s="125"/>
      <c r="G3178" s="176"/>
      <c r="H3178" s="125" t="str">
        <f t="shared" si="98"/>
        <v/>
      </c>
      <c r="I3178" s="176">
        <f t="shared" si="99"/>
        <v>0</v>
      </c>
    </row>
    <row r="3179" spans="2:9">
      <c r="B3179" s="131"/>
      <c r="C3179" s="125"/>
      <c r="D3179" s="125"/>
      <c r="E3179" s="125"/>
      <c r="F3179" s="125"/>
      <c r="G3179" s="176"/>
      <c r="H3179" s="125" t="str">
        <f t="shared" si="98"/>
        <v/>
      </c>
      <c r="I3179" s="176">
        <f t="shared" si="99"/>
        <v>0</v>
      </c>
    </row>
    <row r="3180" spans="2:9">
      <c r="B3180" s="131"/>
      <c r="C3180" s="125"/>
      <c r="D3180" s="125"/>
      <c r="E3180" s="125"/>
      <c r="F3180" s="125"/>
      <c r="G3180" s="176"/>
      <c r="H3180" s="125" t="str">
        <f t="shared" si="98"/>
        <v/>
      </c>
      <c r="I3180" s="176">
        <f t="shared" si="99"/>
        <v>0</v>
      </c>
    </row>
    <row r="3181" spans="2:9">
      <c r="B3181" s="131"/>
      <c r="C3181" s="125"/>
      <c r="D3181" s="125"/>
      <c r="E3181" s="125"/>
      <c r="F3181" s="125"/>
      <c r="G3181" s="176"/>
      <c r="H3181" s="125" t="str">
        <f t="shared" si="98"/>
        <v/>
      </c>
      <c r="I3181" s="176">
        <f t="shared" si="99"/>
        <v>0</v>
      </c>
    </row>
    <row r="3182" spans="2:9">
      <c r="B3182" s="131"/>
      <c r="C3182" s="125"/>
      <c r="D3182" s="125"/>
      <c r="E3182" s="125"/>
      <c r="F3182" s="125"/>
      <c r="G3182" s="176"/>
      <c r="H3182" s="125" t="str">
        <f t="shared" si="98"/>
        <v/>
      </c>
      <c r="I3182" s="176">
        <f t="shared" si="99"/>
        <v>0</v>
      </c>
    </row>
    <row r="3183" spans="2:9">
      <c r="B3183" s="131"/>
      <c r="C3183" s="125"/>
      <c r="D3183" s="125"/>
      <c r="E3183" s="125"/>
      <c r="F3183" s="125"/>
      <c r="G3183" s="176"/>
      <c r="H3183" s="125" t="str">
        <f t="shared" si="98"/>
        <v/>
      </c>
      <c r="I3183" s="176">
        <f t="shared" si="99"/>
        <v>0</v>
      </c>
    </row>
    <row r="3184" spans="2:9">
      <c r="B3184" s="131"/>
      <c r="C3184" s="125"/>
      <c r="D3184" s="125"/>
      <c r="E3184" s="125"/>
      <c r="F3184" s="125"/>
      <c r="G3184" s="176"/>
      <c r="H3184" s="125" t="str">
        <f t="shared" si="98"/>
        <v/>
      </c>
      <c r="I3184" s="176">
        <f t="shared" si="99"/>
        <v>0</v>
      </c>
    </row>
    <row r="3185" spans="2:9">
      <c r="B3185" s="131"/>
      <c r="C3185" s="125"/>
      <c r="D3185" s="125"/>
      <c r="E3185" s="125"/>
      <c r="F3185" s="125"/>
      <c r="G3185" s="176"/>
      <c r="H3185" s="125" t="str">
        <f t="shared" si="98"/>
        <v/>
      </c>
      <c r="I3185" s="176">
        <f t="shared" si="99"/>
        <v>0</v>
      </c>
    </row>
    <row r="3186" spans="2:9">
      <c r="B3186" s="131"/>
      <c r="C3186" s="125"/>
      <c r="D3186" s="125"/>
      <c r="E3186" s="125"/>
      <c r="F3186" s="125"/>
      <c r="G3186" s="176"/>
      <c r="H3186" s="125" t="str">
        <f t="shared" si="98"/>
        <v/>
      </c>
      <c r="I3186" s="176">
        <f t="shared" si="99"/>
        <v>0</v>
      </c>
    </row>
    <row r="3187" spans="2:9">
      <c r="B3187" s="131"/>
      <c r="C3187" s="125"/>
      <c r="D3187" s="125"/>
      <c r="E3187" s="125"/>
      <c r="F3187" s="125"/>
      <c r="G3187" s="176"/>
      <c r="H3187" s="125" t="str">
        <f t="shared" si="98"/>
        <v/>
      </c>
      <c r="I3187" s="176">
        <f t="shared" si="99"/>
        <v>0</v>
      </c>
    </row>
    <row r="3188" spans="2:9">
      <c r="B3188" s="131"/>
      <c r="C3188" s="125"/>
      <c r="D3188" s="125"/>
      <c r="E3188" s="125"/>
      <c r="F3188" s="125"/>
      <c r="G3188" s="176"/>
      <c r="H3188" s="125" t="str">
        <f t="shared" si="98"/>
        <v/>
      </c>
      <c r="I3188" s="176">
        <f t="shared" si="99"/>
        <v>0</v>
      </c>
    </row>
    <row r="3189" spans="2:9">
      <c r="B3189" s="131"/>
      <c r="C3189" s="125"/>
      <c r="D3189" s="125"/>
      <c r="E3189" s="125"/>
      <c r="F3189" s="125"/>
      <c r="G3189" s="176"/>
      <c r="H3189" s="125" t="str">
        <f t="shared" si="98"/>
        <v/>
      </c>
      <c r="I3189" s="176">
        <f t="shared" si="99"/>
        <v>0</v>
      </c>
    </row>
    <row r="3190" spans="2:9">
      <c r="B3190" s="131"/>
      <c r="C3190" s="125"/>
      <c r="D3190" s="125"/>
      <c r="E3190" s="125"/>
      <c r="F3190" s="125"/>
      <c r="G3190" s="176"/>
      <c r="H3190" s="125" t="str">
        <f t="shared" si="98"/>
        <v/>
      </c>
      <c r="I3190" s="176">
        <f t="shared" si="99"/>
        <v>0</v>
      </c>
    </row>
    <row r="3191" spans="2:9">
      <c r="B3191" s="131"/>
      <c r="C3191" s="125"/>
      <c r="D3191" s="125"/>
      <c r="E3191" s="125"/>
      <c r="F3191" s="125"/>
      <c r="G3191" s="176"/>
      <c r="H3191" s="125" t="str">
        <f t="shared" si="98"/>
        <v/>
      </c>
      <c r="I3191" s="176">
        <f t="shared" si="99"/>
        <v>0</v>
      </c>
    </row>
    <row r="3192" spans="2:9">
      <c r="B3192" s="131"/>
      <c r="C3192" s="125"/>
      <c r="D3192" s="125"/>
      <c r="E3192" s="125"/>
      <c r="F3192" s="125"/>
      <c r="G3192" s="176"/>
      <c r="H3192" s="125" t="str">
        <f t="shared" si="98"/>
        <v/>
      </c>
      <c r="I3192" s="176">
        <f t="shared" si="99"/>
        <v>0</v>
      </c>
    </row>
    <row r="3193" spans="2:9">
      <c r="B3193" s="131"/>
      <c r="C3193" s="125"/>
      <c r="D3193" s="125"/>
      <c r="E3193" s="125"/>
      <c r="F3193" s="125"/>
      <c r="G3193" s="176"/>
      <c r="H3193" s="125" t="str">
        <f t="shared" si="98"/>
        <v/>
      </c>
      <c r="I3193" s="176">
        <f t="shared" si="99"/>
        <v>0</v>
      </c>
    </row>
    <row r="3194" spans="2:9">
      <c r="B3194" s="131"/>
      <c r="C3194" s="125"/>
      <c r="D3194" s="125"/>
      <c r="E3194" s="125"/>
      <c r="F3194" s="125"/>
      <c r="G3194" s="176"/>
      <c r="H3194" s="125" t="str">
        <f t="shared" si="98"/>
        <v/>
      </c>
      <c r="I3194" s="176">
        <f t="shared" si="99"/>
        <v>0</v>
      </c>
    </row>
    <row r="3195" spans="2:9">
      <c r="B3195" s="131"/>
      <c r="C3195" s="125"/>
      <c r="D3195" s="125"/>
      <c r="E3195" s="125"/>
      <c r="F3195" s="125"/>
      <c r="G3195" s="176"/>
      <c r="H3195" s="125" t="str">
        <f t="shared" si="98"/>
        <v/>
      </c>
      <c r="I3195" s="176">
        <f t="shared" si="99"/>
        <v>0</v>
      </c>
    </row>
    <row r="3196" spans="2:9">
      <c r="B3196" s="131"/>
      <c r="C3196" s="125"/>
      <c r="D3196" s="125"/>
      <c r="E3196" s="125"/>
      <c r="F3196" s="125"/>
      <c r="G3196" s="176"/>
      <c r="H3196" s="125" t="str">
        <f t="shared" si="98"/>
        <v/>
      </c>
      <c r="I3196" s="176">
        <f t="shared" si="99"/>
        <v>0</v>
      </c>
    </row>
    <row r="3197" spans="2:9">
      <c r="B3197" s="131"/>
      <c r="C3197" s="125"/>
      <c r="D3197" s="125"/>
      <c r="E3197" s="125"/>
      <c r="F3197" s="125"/>
      <c r="G3197" s="176"/>
      <c r="H3197" s="125" t="str">
        <f t="shared" si="98"/>
        <v/>
      </c>
      <c r="I3197" s="176">
        <f t="shared" si="99"/>
        <v>0</v>
      </c>
    </row>
    <row r="3198" spans="2:9">
      <c r="B3198" s="131"/>
      <c r="C3198" s="125"/>
      <c r="D3198" s="125"/>
      <c r="E3198" s="125"/>
      <c r="F3198" s="125"/>
      <c r="G3198" s="176"/>
      <c r="H3198" s="125" t="str">
        <f t="shared" si="98"/>
        <v/>
      </c>
      <c r="I3198" s="176">
        <f t="shared" si="99"/>
        <v>0</v>
      </c>
    </row>
    <row r="3199" spans="2:9">
      <c r="B3199" s="131"/>
      <c r="C3199" s="125"/>
      <c r="D3199" s="125"/>
      <c r="E3199" s="125"/>
      <c r="F3199" s="125"/>
      <c r="G3199" s="176"/>
      <c r="H3199" s="125" t="str">
        <f t="shared" si="98"/>
        <v/>
      </c>
      <c r="I3199" s="176">
        <f t="shared" si="99"/>
        <v>0</v>
      </c>
    </row>
    <row r="3200" spans="2:9">
      <c r="B3200" s="131"/>
      <c r="C3200" s="125"/>
      <c r="D3200" s="125"/>
      <c r="E3200" s="125"/>
      <c r="F3200" s="125"/>
      <c r="G3200" s="176"/>
      <c r="H3200" s="125" t="str">
        <f t="shared" si="98"/>
        <v/>
      </c>
      <c r="I3200" s="176">
        <f t="shared" si="99"/>
        <v>0</v>
      </c>
    </row>
    <row r="3201" spans="2:9">
      <c r="B3201" s="131"/>
      <c r="C3201" s="125"/>
      <c r="D3201" s="125"/>
      <c r="E3201" s="125"/>
      <c r="F3201" s="125"/>
      <c r="G3201" s="176"/>
      <c r="H3201" s="125" t="str">
        <f t="shared" si="98"/>
        <v/>
      </c>
      <c r="I3201" s="176">
        <f t="shared" si="99"/>
        <v>0</v>
      </c>
    </row>
    <row r="3202" spans="2:9">
      <c r="B3202" s="131"/>
      <c r="C3202" s="125"/>
      <c r="D3202" s="125"/>
      <c r="E3202" s="125"/>
      <c r="F3202" s="125"/>
      <c r="G3202" s="176"/>
      <c r="H3202" s="125" t="str">
        <f t="shared" si="98"/>
        <v/>
      </c>
      <c r="I3202" s="176">
        <f t="shared" si="99"/>
        <v>0</v>
      </c>
    </row>
    <row r="3203" spans="2:9">
      <c r="B3203" s="131"/>
      <c r="C3203" s="125"/>
      <c r="D3203" s="125"/>
      <c r="E3203" s="125"/>
      <c r="F3203" s="125"/>
      <c r="G3203" s="176"/>
      <c r="H3203" s="125" t="str">
        <f t="shared" si="98"/>
        <v/>
      </c>
      <c r="I3203" s="176">
        <f t="shared" si="99"/>
        <v>0</v>
      </c>
    </row>
    <row r="3204" spans="2:9">
      <c r="B3204" s="131"/>
      <c r="C3204" s="125"/>
      <c r="D3204" s="125"/>
      <c r="E3204" s="125"/>
      <c r="F3204" s="125"/>
      <c r="G3204" s="176"/>
      <c r="H3204" s="125" t="str">
        <f t="shared" si="98"/>
        <v/>
      </c>
      <c r="I3204" s="176">
        <f t="shared" si="99"/>
        <v>0</v>
      </c>
    </row>
    <row r="3205" spans="2:9">
      <c r="B3205" s="131"/>
      <c r="C3205" s="125"/>
      <c r="D3205" s="125"/>
      <c r="E3205" s="125"/>
      <c r="F3205" s="125"/>
      <c r="G3205" s="176"/>
      <c r="H3205" s="125" t="str">
        <f t="shared" si="98"/>
        <v/>
      </c>
      <c r="I3205" s="176">
        <f t="shared" si="99"/>
        <v>0</v>
      </c>
    </row>
    <row r="3206" spans="2:9">
      <c r="B3206" s="131"/>
      <c r="C3206" s="125"/>
      <c r="D3206" s="125"/>
      <c r="E3206" s="125"/>
      <c r="F3206" s="125"/>
      <c r="G3206" s="176"/>
      <c r="H3206" s="125" t="str">
        <f t="shared" si="98"/>
        <v/>
      </c>
      <c r="I3206" s="176">
        <f t="shared" si="99"/>
        <v>0</v>
      </c>
    </row>
    <row r="3207" spans="2:9">
      <c r="B3207" s="131"/>
      <c r="C3207" s="125"/>
      <c r="D3207" s="125"/>
      <c r="E3207" s="125"/>
      <c r="F3207" s="125"/>
      <c r="G3207" s="176"/>
      <c r="H3207" s="125" t="str">
        <f t="shared" ref="H3207:H3270" si="100">IF(ISBLANK(C3207),"",IF(C3207&lt;F3207,D3207-E3207,E3207-D3207))</f>
        <v/>
      </c>
      <c r="I3207" s="176">
        <f t="shared" ref="I3207:I3270" si="101">IF(ISERR(H3207),1,0)</f>
        <v>0</v>
      </c>
    </row>
    <row r="3208" spans="2:9">
      <c r="B3208" s="131"/>
      <c r="C3208" s="125"/>
      <c r="D3208" s="125"/>
      <c r="E3208" s="125"/>
      <c r="F3208" s="125"/>
      <c r="G3208" s="176"/>
      <c r="H3208" s="125" t="str">
        <f t="shared" si="100"/>
        <v/>
      </c>
      <c r="I3208" s="176">
        <f t="shared" si="101"/>
        <v>0</v>
      </c>
    </row>
    <row r="3209" spans="2:9">
      <c r="B3209" s="131"/>
      <c r="C3209" s="125"/>
      <c r="D3209" s="125"/>
      <c r="E3209" s="125"/>
      <c r="F3209" s="125"/>
      <c r="G3209" s="176"/>
      <c r="H3209" s="125" t="str">
        <f t="shared" si="100"/>
        <v/>
      </c>
      <c r="I3209" s="176">
        <f t="shared" si="101"/>
        <v>0</v>
      </c>
    </row>
    <row r="3210" spans="2:9">
      <c r="B3210" s="131"/>
      <c r="C3210" s="125"/>
      <c r="D3210" s="125"/>
      <c r="E3210" s="125"/>
      <c r="F3210" s="125"/>
      <c r="G3210" s="176"/>
      <c r="H3210" s="125" t="str">
        <f t="shared" si="100"/>
        <v/>
      </c>
      <c r="I3210" s="176">
        <f t="shared" si="101"/>
        <v>0</v>
      </c>
    </row>
    <row r="3211" spans="2:9">
      <c r="B3211" s="131"/>
      <c r="C3211" s="125"/>
      <c r="D3211" s="125"/>
      <c r="E3211" s="125"/>
      <c r="F3211" s="125"/>
      <c r="G3211" s="176"/>
      <c r="H3211" s="125" t="str">
        <f t="shared" si="100"/>
        <v/>
      </c>
      <c r="I3211" s="176">
        <f t="shared" si="101"/>
        <v>0</v>
      </c>
    </row>
    <row r="3212" spans="2:9">
      <c r="B3212" s="131"/>
      <c r="C3212" s="125"/>
      <c r="D3212" s="125"/>
      <c r="E3212" s="125"/>
      <c r="F3212" s="125"/>
      <c r="G3212" s="176"/>
      <c r="H3212" s="125" t="str">
        <f t="shared" si="100"/>
        <v/>
      </c>
      <c r="I3212" s="176">
        <f t="shared" si="101"/>
        <v>0</v>
      </c>
    </row>
    <row r="3213" spans="2:9">
      <c r="B3213" s="131"/>
      <c r="C3213" s="125"/>
      <c r="D3213" s="125"/>
      <c r="E3213" s="125"/>
      <c r="F3213" s="125"/>
      <c r="G3213" s="176"/>
      <c r="H3213" s="125" t="str">
        <f t="shared" si="100"/>
        <v/>
      </c>
      <c r="I3213" s="176">
        <f t="shared" si="101"/>
        <v>0</v>
      </c>
    </row>
    <row r="3214" spans="2:9">
      <c r="B3214" s="131"/>
      <c r="C3214" s="125"/>
      <c r="D3214" s="125"/>
      <c r="E3214" s="125"/>
      <c r="F3214" s="125"/>
      <c r="G3214" s="176"/>
      <c r="H3214" s="125" t="str">
        <f t="shared" si="100"/>
        <v/>
      </c>
      <c r="I3214" s="176">
        <f t="shared" si="101"/>
        <v>0</v>
      </c>
    </row>
    <row r="3215" spans="2:9">
      <c r="B3215" s="131"/>
      <c r="C3215" s="125"/>
      <c r="D3215" s="125"/>
      <c r="E3215" s="125"/>
      <c r="F3215" s="125"/>
      <c r="G3215" s="176"/>
      <c r="H3215" s="125" t="str">
        <f t="shared" si="100"/>
        <v/>
      </c>
      <c r="I3215" s="176">
        <f t="shared" si="101"/>
        <v>0</v>
      </c>
    </row>
    <row r="3216" spans="2:9">
      <c r="B3216" s="131"/>
      <c r="C3216" s="125"/>
      <c r="D3216" s="125"/>
      <c r="E3216" s="125"/>
      <c r="F3216" s="125"/>
      <c r="G3216" s="176"/>
      <c r="H3216" s="125" t="str">
        <f t="shared" si="100"/>
        <v/>
      </c>
      <c r="I3216" s="176">
        <f t="shared" si="101"/>
        <v>0</v>
      </c>
    </row>
    <row r="3217" spans="2:9">
      <c r="B3217" s="131"/>
      <c r="C3217" s="125"/>
      <c r="D3217" s="125"/>
      <c r="E3217" s="125"/>
      <c r="F3217" s="125"/>
      <c r="G3217" s="176"/>
      <c r="H3217" s="125" t="str">
        <f t="shared" si="100"/>
        <v/>
      </c>
      <c r="I3217" s="176">
        <f t="shared" si="101"/>
        <v>0</v>
      </c>
    </row>
    <row r="3218" spans="2:9">
      <c r="B3218" s="131"/>
      <c r="C3218" s="125"/>
      <c r="D3218" s="125"/>
      <c r="E3218" s="125"/>
      <c r="F3218" s="125"/>
      <c r="G3218" s="176"/>
      <c r="H3218" s="125" t="str">
        <f t="shared" si="100"/>
        <v/>
      </c>
      <c r="I3218" s="176">
        <f t="shared" si="101"/>
        <v>0</v>
      </c>
    </row>
    <row r="3219" spans="2:9">
      <c r="B3219" s="131"/>
      <c r="C3219" s="125"/>
      <c r="D3219" s="125"/>
      <c r="E3219" s="125"/>
      <c r="F3219" s="125"/>
      <c r="G3219" s="176"/>
      <c r="H3219" s="125" t="str">
        <f t="shared" si="100"/>
        <v/>
      </c>
      <c r="I3219" s="176">
        <f t="shared" si="101"/>
        <v>0</v>
      </c>
    </row>
    <row r="3220" spans="2:9">
      <c r="B3220" s="131"/>
      <c r="C3220" s="125"/>
      <c r="D3220" s="125"/>
      <c r="E3220" s="125"/>
      <c r="F3220" s="125"/>
      <c r="G3220" s="176"/>
      <c r="H3220" s="125" t="str">
        <f t="shared" si="100"/>
        <v/>
      </c>
      <c r="I3220" s="176">
        <f t="shared" si="101"/>
        <v>0</v>
      </c>
    </row>
    <row r="3221" spans="2:9">
      <c r="B3221" s="131"/>
      <c r="C3221" s="125"/>
      <c r="D3221" s="125"/>
      <c r="E3221" s="125"/>
      <c r="F3221" s="125"/>
      <c r="G3221" s="176"/>
      <c r="H3221" s="125" t="str">
        <f t="shared" si="100"/>
        <v/>
      </c>
      <c r="I3221" s="176">
        <f t="shared" si="101"/>
        <v>0</v>
      </c>
    </row>
    <row r="3222" spans="2:9">
      <c r="B3222" s="131"/>
      <c r="C3222" s="125"/>
      <c r="D3222" s="125"/>
      <c r="E3222" s="125"/>
      <c r="F3222" s="125"/>
      <c r="G3222" s="176"/>
      <c r="H3222" s="125" t="str">
        <f t="shared" si="100"/>
        <v/>
      </c>
      <c r="I3222" s="176">
        <f t="shared" si="101"/>
        <v>0</v>
      </c>
    </row>
    <row r="3223" spans="2:9">
      <c r="B3223" s="131"/>
      <c r="C3223" s="125"/>
      <c r="D3223" s="125"/>
      <c r="E3223" s="125"/>
      <c r="F3223" s="125"/>
      <c r="G3223" s="176"/>
      <c r="H3223" s="125" t="str">
        <f t="shared" si="100"/>
        <v/>
      </c>
      <c r="I3223" s="176">
        <f t="shared" si="101"/>
        <v>0</v>
      </c>
    </row>
    <row r="3224" spans="2:9">
      <c r="B3224" s="131"/>
      <c r="C3224" s="125"/>
      <c r="D3224" s="125"/>
      <c r="E3224" s="125"/>
      <c r="F3224" s="125"/>
      <c r="G3224" s="176"/>
      <c r="H3224" s="125" t="str">
        <f t="shared" si="100"/>
        <v/>
      </c>
      <c r="I3224" s="176">
        <f t="shared" si="101"/>
        <v>0</v>
      </c>
    </row>
    <row r="3225" spans="2:9">
      <c r="B3225" s="131"/>
      <c r="C3225" s="125"/>
      <c r="D3225" s="125"/>
      <c r="E3225" s="125"/>
      <c r="F3225" s="125"/>
      <c r="G3225" s="176"/>
      <c r="H3225" s="125" t="str">
        <f t="shared" si="100"/>
        <v/>
      </c>
      <c r="I3225" s="176">
        <f t="shared" si="101"/>
        <v>0</v>
      </c>
    </row>
    <row r="3226" spans="2:9">
      <c r="B3226" s="131"/>
      <c r="C3226" s="125"/>
      <c r="D3226" s="125"/>
      <c r="E3226" s="125"/>
      <c r="F3226" s="125"/>
      <c r="G3226" s="176"/>
      <c r="H3226" s="125" t="str">
        <f t="shared" si="100"/>
        <v/>
      </c>
      <c r="I3226" s="176">
        <f t="shared" si="101"/>
        <v>0</v>
      </c>
    </row>
    <row r="3227" spans="2:9">
      <c r="B3227" s="131"/>
      <c r="C3227" s="125"/>
      <c r="D3227" s="125"/>
      <c r="E3227" s="125"/>
      <c r="F3227" s="125"/>
      <c r="G3227" s="176"/>
      <c r="H3227" s="125" t="str">
        <f t="shared" si="100"/>
        <v/>
      </c>
      <c r="I3227" s="176">
        <f t="shared" si="101"/>
        <v>0</v>
      </c>
    </row>
    <row r="3228" spans="2:9">
      <c r="B3228" s="131"/>
      <c r="C3228" s="125"/>
      <c r="D3228" s="125"/>
      <c r="E3228" s="125"/>
      <c r="F3228" s="125"/>
      <c r="G3228" s="176"/>
      <c r="H3228" s="125" t="str">
        <f t="shared" si="100"/>
        <v/>
      </c>
      <c r="I3228" s="176">
        <f t="shared" si="101"/>
        <v>0</v>
      </c>
    </row>
    <row r="3229" spans="2:9">
      <c r="B3229" s="131"/>
      <c r="C3229" s="125"/>
      <c r="D3229" s="125"/>
      <c r="E3229" s="125"/>
      <c r="F3229" s="125"/>
      <c r="G3229" s="176"/>
      <c r="H3229" s="125" t="str">
        <f t="shared" si="100"/>
        <v/>
      </c>
      <c r="I3229" s="176">
        <f t="shared" si="101"/>
        <v>0</v>
      </c>
    </row>
    <row r="3230" spans="2:9">
      <c r="B3230" s="131"/>
      <c r="C3230" s="125"/>
      <c r="D3230" s="125"/>
      <c r="E3230" s="125"/>
      <c r="F3230" s="125"/>
      <c r="G3230" s="176"/>
      <c r="H3230" s="125" t="str">
        <f t="shared" si="100"/>
        <v/>
      </c>
      <c r="I3230" s="176">
        <f t="shared" si="101"/>
        <v>0</v>
      </c>
    </row>
    <row r="3231" spans="2:9">
      <c r="B3231" s="131"/>
      <c r="C3231" s="125"/>
      <c r="D3231" s="125"/>
      <c r="E3231" s="125"/>
      <c r="F3231" s="125"/>
      <c r="G3231" s="176"/>
      <c r="H3231" s="125" t="str">
        <f t="shared" si="100"/>
        <v/>
      </c>
      <c r="I3231" s="176">
        <f t="shared" si="101"/>
        <v>0</v>
      </c>
    </row>
    <row r="3232" spans="2:9">
      <c r="B3232" s="131"/>
      <c r="C3232" s="125"/>
      <c r="D3232" s="125"/>
      <c r="E3232" s="125"/>
      <c r="F3232" s="125"/>
      <c r="G3232" s="176"/>
      <c r="H3232" s="125" t="str">
        <f t="shared" si="100"/>
        <v/>
      </c>
      <c r="I3232" s="176">
        <f t="shared" si="101"/>
        <v>0</v>
      </c>
    </row>
    <row r="3233" spans="2:9">
      <c r="B3233" s="131"/>
      <c r="C3233" s="125"/>
      <c r="D3233" s="125"/>
      <c r="E3233" s="125"/>
      <c r="F3233" s="125"/>
      <c r="G3233" s="176"/>
      <c r="H3233" s="125" t="str">
        <f t="shared" si="100"/>
        <v/>
      </c>
      <c r="I3233" s="176">
        <f t="shared" si="101"/>
        <v>0</v>
      </c>
    </row>
    <row r="3234" spans="2:9">
      <c r="B3234" s="131"/>
      <c r="C3234" s="125"/>
      <c r="D3234" s="125"/>
      <c r="E3234" s="125"/>
      <c r="F3234" s="125"/>
      <c r="G3234" s="176"/>
      <c r="H3234" s="125" t="str">
        <f t="shared" si="100"/>
        <v/>
      </c>
      <c r="I3234" s="176">
        <f t="shared" si="101"/>
        <v>0</v>
      </c>
    </row>
    <row r="3235" spans="2:9">
      <c r="B3235" s="131"/>
      <c r="C3235" s="125"/>
      <c r="D3235" s="125"/>
      <c r="E3235" s="125"/>
      <c r="F3235" s="125"/>
      <c r="G3235" s="176"/>
      <c r="H3235" s="125" t="str">
        <f t="shared" si="100"/>
        <v/>
      </c>
      <c r="I3235" s="176">
        <f t="shared" si="101"/>
        <v>0</v>
      </c>
    </row>
    <row r="3236" spans="2:9">
      <c r="B3236" s="131"/>
      <c r="C3236" s="125"/>
      <c r="D3236" s="125"/>
      <c r="E3236" s="125"/>
      <c r="F3236" s="125"/>
      <c r="G3236" s="176"/>
      <c r="H3236" s="125" t="str">
        <f t="shared" si="100"/>
        <v/>
      </c>
      <c r="I3236" s="176">
        <f t="shared" si="101"/>
        <v>0</v>
      </c>
    </row>
    <row r="3237" spans="2:9">
      <c r="B3237" s="131"/>
      <c r="C3237" s="125"/>
      <c r="D3237" s="125"/>
      <c r="E3237" s="125"/>
      <c r="F3237" s="125"/>
      <c r="G3237" s="176"/>
      <c r="H3237" s="125" t="str">
        <f t="shared" si="100"/>
        <v/>
      </c>
      <c r="I3237" s="176">
        <f t="shared" si="101"/>
        <v>0</v>
      </c>
    </row>
    <row r="3238" spans="2:9">
      <c r="B3238" s="131"/>
      <c r="C3238" s="125"/>
      <c r="D3238" s="125"/>
      <c r="E3238" s="125"/>
      <c r="F3238" s="125"/>
      <c r="G3238" s="176"/>
      <c r="H3238" s="125" t="str">
        <f t="shared" si="100"/>
        <v/>
      </c>
      <c r="I3238" s="176">
        <f t="shared" si="101"/>
        <v>0</v>
      </c>
    </row>
    <row r="3239" spans="2:9">
      <c r="B3239" s="131"/>
      <c r="C3239" s="125"/>
      <c r="D3239" s="125"/>
      <c r="E3239" s="125"/>
      <c r="F3239" s="125"/>
      <c r="G3239" s="176"/>
      <c r="H3239" s="125" t="str">
        <f t="shared" si="100"/>
        <v/>
      </c>
      <c r="I3239" s="176">
        <f t="shared" si="101"/>
        <v>0</v>
      </c>
    </row>
    <row r="3240" spans="2:9">
      <c r="B3240" s="131"/>
      <c r="C3240" s="125"/>
      <c r="D3240" s="125"/>
      <c r="E3240" s="125"/>
      <c r="F3240" s="125"/>
      <c r="G3240" s="176"/>
      <c r="H3240" s="125" t="str">
        <f t="shared" si="100"/>
        <v/>
      </c>
      <c r="I3240" s="176">
        <f t="shared" si="101"/>
        <v>0</v>
      </c>
    </row>
    <row r="3241" spans="2:9">
      <c r="B3241" s="131"/>
      <c r="C3241" s="125"/>
      <c r="D3241" s="125"/>
      <c r="E3241" s="125"/>
      <c r="F3241" s="125"/>
      <c r="G3241" s="176"/>
      <c r="H3241" s="125" t="str">
        <f t="shared" si="100"/>
        <v/>
      </c>
      <c r="I3241" s="176">
        <f t="shared" si="101"/>
        <v>0</v>
      </c>
    </row>
    <row r="3242" spans="2:9">
      <c r="B3242" s="131"/>
      <c r="C3242" s="125"/>
      <c r="D3242" s="125"/>
      <c r="E3242" s="125"/>
      <c r="F3242" s="125"/>
      <c r="G3242" s="176"/>
      <c r="H3242" s="125" t="str">
        <f t="shared" si="100"/>
        <v/>
      </c>
      <c r="I3242" s="176">
        <f t="shared" si="101"/>
        <v>0</v>
      </c>
    </row>
    <row r="3243" spans="2:9">
      <c r="B3243" s="131"/>
      <c r="C3243" s="125"/>
      <c r="D3243" s="125"/>
      <c r="E3243" s="125"/>
      <c r="F3243" s="125"/>
      <c r="G3243" s="176"/>
      <c r="H3243" s="125" t="str">
        <f t="shared" si="100"/>
        <v/>
      </c>
      <c r="I3243" s="176">
        <f t="shared" si="101"/>
        <v>0</v>
      </c>
    </row>
    <row r="3244" spans="2:9">
      <c r="B3244" s="131"/>
      <c r="C3244" s="125"/>
      <c r="D3244" s="125"/>
      <c r="E3244" s="125"/>
      <c r="F3244" s="125"/>
      <c r="G3244" s="176"/>
      <c r="H3244" s="125" t="str">
        <f t="shared" si="100"/>
        <v/>
      </c>
      <c r="I3244" s="176">
        <f t="shared" si="101"/>
        <v>0</v>
      </c>
    </row>
    <row r="3245" spans="2:9">
      <c r="B3245" s="131"/>
      <c r="C3245" s="125"/>
      <c r="D3245" s="125"/>
      <c r="E3245" s="125"/>
      <c r="F3245" s="125"/>
      <c r="G3245" s="176"/>
      <c r="H3245" s="125" t="str">
        <f t="shared" si="100"/>
        <v/>
      </c>
      <c r="I3245" s="176">
        <f t="shared" si="101"/>
        <v>0</v>
      </c>
    </row>
    <row r="3246" spans="2:9">
      <c r="B3246" s="131"/>
      <c r="C3246" s="125"/>
      <c r="D3246" s="125"/>
      <c r="E3246" s="125"/>
      <c r="F3246" s="125"/>
      <c r="G3246" s="176"/>
      <c r="H3246" s="125" t="str">
        <f t="shared" si="100"/>
        <v/>
      </c>
      <c r="I3246" s="176">
        <f t="shared" si="101"/>
        <v>0</v>
      </c>
    </row>
    <row r="3247" spans="2:9">
      <c r="B3247" s="131"/>
      <c r="C3247" s="125"/>
      <c r="D3247" s="125"/>
      <c r="E3247" s="125"/>
      <c r="F3247" s="125"/>
      <c r="G3247" s="176"/>
      <c r="H3247" s="125" t="str">
        <f t="shared" si="100"/>
        <v/>
      </c>
      <c r="I3247" s="176">
        <f t="shared" si="101"/>
        <v>0</v>
      </c>
    </row>
    <row r="3248" spans="2:9">
      <c r="B3248" s="131"/>
      <c r="C3248" s="125"/>
      <c r="D3248" s="125"/>
      <c r="E3248" s="125"/>
      <c r="F3248" s="125"/>
      <c r="G3248" s="176"/>
      <c r="H3248" s="125" t="str">
        <f t="shared" si="100"/>
        <v/>
      </c>
      <c r="I3248" s="176">
        <f t="shared" si="101"/>
        <v>0</v>
      </c>
    </row>
    <row r="3249" spans="2:9">
      <c r="B3249" s="131"/>
      <c r="C3249" s="125"/>
      <c r="D3249" s="125"/>
      <c r="E3249" s="125"/>
      <c r="F3249" s="125"/>
      <c r="G3249" s="176"/>
      <c r="H3249" s="125" t="str">
        <f t="shared" si="100"/>
        <v/>
      </c>
      <c r="I3249" s="176">
        <f t="shared" si="101"/>
        <v>0</v>
      </c>
    </row>
    <row r="3250" spans="2:9">
      <c r="B3250" s="131"/>
      <c r="C3250" s="125"/>
      <c r="D3250" s="125"/>
      <c r="E3250" s="125"/>
      <c r="F3250" s="125"/>
      <c r="G3250" s="176"/>
      <c r="H3250" s="125" t="str">
        <f t="shared" si="100"/>
        <v/>
      </c>
      <c r="I3250" s="176">
        <f t="shared" si="101"/>
        <v>0</v>
      </c>
    </row>
    <row r="3251" spans="2:9">
      <c r="B3251" s="131"/>
      <c r="C3251" s="125"/>
      <c r="D3251" s="125"/>
      <c r="E3251" s="125"/>
      <c r="F3251" s="125"/>
      <c r="G3251" s="176"/>
      <c r="H3251" s="125" t="str">
        <f t="shared" si="100"/>
        <v/>
      </c>
      <c r="I3251" s="176">
        <f t="shared" si="101"/>
        <v>0</v>
      </c>
    </row>
    <row r="3252" spans="2:9">
      <c r="B3252" s="131"/>
      <c r="C3252" s="125"/>
      <c r="D3252" s="125"/>
      <c r="E3252" s="125"/>
      <c r="F3252" s="125"/>
      <c r="G3252" s="176"/>
      <c r="H3252" s="125" t="str">
        <f t="shared" si="100"/>
        <v/>
      </c>
      <c r="I3252" s="176">
        <f t="shared" si="101"/>
        <v>0</v>
      </c>
    </row>
    <row r="3253" spans="2:9">
      <c r="B3253" s="131"/>
      <c r="C3253" s="125"/>
      <c r="D3253" s="125"/>
      <c r="E3253" s="125"/>
      <c r="F3253" s="125"/>
      <c r="G3253" s="176"/>
      <c r="H3253" s="125" t="str">
        <f t="shared" si="100"/>
        <v/>
      </c>
      <c r="I3253" s="176">
        <f t="shared" si="101"/>
        <v>0</v>
      </c>
    </row>
    <row r="3254" spans="2:9">
      <c r="B3254" s="131"/>
      <c r="C3254" s="125"/>
      <c r="D3254" s="125"/>
      <c r="E3254" s="125"/>
      <c r="F3254" s="125"/>
      <c r="G3254" s="176"/>
      <c r="H3254" s="125" t="str">
        <f t="shared" si="100"/>
        <v/>
      </c>
      <c r="I3254" s="176">
        <f t="shared" si="101"/>
        <v>0</v>
      </c>
    </row>
    <row r="3255" spans="2:9">
      <c r="B3255" s="131"/>
      <c r="C3255" s="125"/>
      <c r="D3255" s="125"/>
      <c r="E3255" s="125"/>
      <c r="F3255" s="125"/>
      <c r="G3255" s="176"/>
      <c r="H3255" s="125" t="str">
        <f t="shared" si="100"/>
        <v/>
      </c>
      <c r="I3255" s="176">
        <f t="shared" si="101"/>
        <v>0</v>
      </c>
    </row>
    <row r="3256" spans="2:9">
      <c r="B3256" s="131"/>
      <c r="C3256" s="125"/>
      <c r="D3256" s="125"/>
      <c r="E3256" s="125"/>
      <c r="F3256" s="125"/>
      <c r="G3256" s="176"/>
      <c r="H3256" s="125" t="str">
        <f t="shared" si="100"/>
        <v/>
      </c>
      <c r="I3256" s="176">
        <f t="shared" si="101"/>
        <v>0</v>
      </c>
    </row>
    <row r="3257" spans="2:9">
      <c r="B3257" s="131"/>
      <c r="C3257" s="125"/>
      <c r="D3257" s="125"/>
      <c r="E3257" s="125"/>
      <c r="F3257" s="125"/>
      <c r="G3257" s="176"/>
      <c r="H3257" s="125" t="str">
        <f t="shared" si="100"/>
        <v/>
      </c>
      <c r="I3257" s="176">
        <f t="shared" si="101"/>
        <v>0</v>
      </c>
    </row>
    <row r="3258" spans="2:9">
      <c r="B3258" s="131"/>
      <c r="C3258" s="125"/>
      <c r="D3258" s="125"/>
      <c r="E3258" s="125"/>
      <c r="F3258" s="125"/>
      <c r="G3258" s="176"/>
      <c r="H3258" s="125" t="str">
        <f t="shared" si="100"/>
        <v/>
      </c>
      <c r="I3258" s="176">
        <f t="shared" si="101"/>
        <v>0</v>
      </c>
    </row>
    <row r="3259" spans="2:9">
      <c r="B3259" s="131"/>
      <c r="C3259" s="125"/>
      <c r="D3259" s="125"/>
      <c r="E3259" s="125"/>
      <c r="F3259" s="125"/>
      <c r="G3259" s="176"/>
      <c r="H3259" s="125" t="str">
        <f t="shared" si="100"/>
        <v/>
      </c>
      <c r="I3259" s="176">
        <f t="shared" si="101"/>
        <v>0</v>
      </c>
    </row>
    <row r="3260" spans="2:9">
      <c r="B3260" s="131"/>
      <c r="C3260" s="125"/>
      <c r="D3260" s="125"/>
      <c r="E3260" s="125"/>
      <c r="F3260" s="125"/>
      <c r="G3260" s="176"/>
      <c r="H3260" s="125" t="str">
        <f t="shared" si="100"/>
        <v/>
      </c>
      <c r="I3260" s="176">
        <f t="shared" si="101"/>
        <v>0</v>
      </c>
    </row>
    <row r="3261" spans="2:9">
      <c r="B3261" s="131"/>
      <c r="C3261" s="125"/>
      <c r="D3261" s="125"/>
      <c r="E3261" s="125"/>
      <c r="F3261" s="125"/>
      <c r="G3261" s="176"/>
      <c r="H3261" s="125" t="str">
        <f t="shared" si="100"/>
        <v/>
      </c>
      <c r="I3261" s="176">
        <f t="shared" si="101"/>
        <v>0</v>
      </c>
    </row>
    <row r="3262" spans="2:9">
      <c r="B3262" s="131"/>
      <c r="C3262" s="125"/>
      <c r="D3262" s="125"/>
      <c r="E3262" s="125"/>
      <c r="F3262" s="125"/>
      <c r="G3262" s="176"/>
      <c r="H3262" s="125" t="str">
        <f t="shared" si="100"/>
        <v/>
      </c>
      <c r="I3262" s="176">
        <f t="shared" si="101"/>
        <v>0</v>
      </c>
    </row>
    <row r="3263" spans="2:9">
      <c r="B3263" s="131"/>
      <c r="C3263" s="125"/>
      <c r="D3263" s="125"/>
      <c r="E3263" s="125"/>
      <c r="F3263" s="125"/>
      <c r="G3263" s="176"/>
      <c r="H3263" s="125" t="str">
        <f t="shared" si="100"/>
        <v/>
      </c>
      <c r="I3263" s="176">
        <f t="shared" si="101"/>
        <v>0</v>
      </c>
    </row>
    <row r="3264" spans="2:9">
      <c r="B3264" s="131"/>
      <c r="C3264" s="125"/>
      <c r="D3264" s="125"/>
      <c r="E3264" s="125"/>
      <c r="F3264" s="125"/>
      <c r="G3264" s="176"/>
      <c r="H3264" s="125" t="str">
        <f t="shared" si="100"/>
        <v/>
      </c>
      <c r="I3264" s="176">
        <f t="shared" si="101"/>
        <v>0</v>
      </c>
    </row>
    <row r="3265" spans="2:9">
      <c r="B3265" s="131"/>
      <c r="C3265" s="125"/>
      <c r="D3265" s="125"/>
      <c r="E3265" s="125"/>
      <c r="F3265" s="125"/>
      <c r="G3265" s="176"/>
      <c r="H3265" s="125" t="str">
        <f t="shared" si="100"/>
        <v/>
      </c>
      <c r="I3265" s="176">
        <f t="shared" si="101"/>
        <v>0</v>
      </c>
    </row>
    <row r="3266" spans="2:9">
      <c r="B3266" s="131"/>
      <c r="C3266" s="125"/>
      <c r="D3266" s="125"/>
      <c r="E3266" s="125"/>
      <c r="F3266" s="125"/>
      <c r="G3266" s="176"/>
      <c r="H3266" s="125" t="str">
        <f t="shared" si="100"/>
        <v/>
      </c>
      <c r="I3266" s="176">
        <f t="shared" si="101"/>
        <v>0</v>
      </c>
    </row>
    <row r="3267" spans="2:9">
      <c r="B3267" s="131"/>
      <c r="C3267" s="125"/>
      <c r="D3267" s="125"/>
      <c r="E3267" s="125"/>
      <c r="F3267" s="125"/>
      <c r="G3267" s="176"/>
      <c r="H3267" s="125" t="str">
        <f t="shared" si="100"/>
        <v/>
      </c>
      <c r="I3267" s="176">
        <f t="shared" si="101"/>
        <v>0</v>
      </c>
    </row>
    <row r="3268" spans="2:9">
      <c r="B3268" s="131"/>
      <c r="C3268" s="125"/>
      <c r="D3268" s="125"/>
      <c r="E3268" s="125"/>
      <c r="F3268" s="125"/>
      <c r="G3268" s="176"/>
      <c r="H3268" s="125" t="str">
        <f t="shared" si="100"/>
        <v/>
      </c>
      <c r="I3268" s="176">
        <f t="shared" si="101"/>
        <v>0</v>
      </c>
    </row>
    <row r="3269" spans="2:9">
      <c r="B3269" s="131"/>
      <c r="C3269" s="125"/>
      <c r="D3269" s="125"/>
      <c r="E3269" s="125"/>
      <c r="F3269" s="125"/>
      <c r="G3269" s="176"/>
      <c r="H3269" s="125" t="str">
        <f t="shared" si="100"/>
        <v/>
      </c>
      <c r="I3269" s="176">
        <f t="shared" si="101"/>
        <v>0</v>
      </c>
    </row>
    <row r="3270" spans="2:9">
      <c r="B3270" s="131"/>
      <c r="C3270" s="125"/>
      <c r="D3270" s="125"/>
      <c r="E3270" s="125"/>
      <c r="F3270" s="125"/>
      <c r="G3270" s="176"/>
      <c r="H3270" s="125" t="str">
        <f t="shared" si="100"/>
        <v/>
      </c>
      <c r="I3270" s="176">
        <f t="shared" si="101"/>
        <v>0</v>
      </c>
    </row>
    <row r="3271" spans="2:9">
      <c r="B3271" s="131"/>
      <c r="C3271" s="125"/>
      <c r="D3271" s="125"/>
      <c r="E3271" s="125"/>
      <c r="F3271" s="125"/>
      <c r="G3271" s="176"/>
      <c r="H3271" s="125" t="str">
        <f t="shared" ref="H3271:H3334" si="102">IF(ISBLANK(C3271),"",IF(C3271&lt;F3271,D3271-E3271,E3271-D3271))</f>
        <v/>
      </c>
      <c r="I3271" s="176">
        <f t="shared" ref="I3271:I3334" si="103">IF(ISERR(H3271),1,0)</f>
        <v>0</v>
      </c>
    </row>
    <row r="3272" spans="2:9">
      <c r="B3272" s="131"/>
      <c r="C3272" s="125"/>
      <c r="D3272" s="125"/>
      <c r="E3272" s="125"/>
      <c r="F3272" s="125"/>
      <c r="G3272" s="176"/>
      <c r="H3272" s="125" t="str">
        <f t="shared" si="102"/>
        <v/>
      </c>
      <c r="I3272" s="176">
        <f t="shared" si="103"/>
        <v>0</v>
      </c>
    </row>
    <row r="3273" spans="2:9">
      <c r="B3273" s="131"/>
      <c r="C3273" s="125"/>
      <c r="D3273" s="125"/>
      <c r="E3273" s="125"/>
      <c r="F3273" s="125"/>
      <c r="G3273" s="176"/>
      <c r="H3273" s="125" t="str">
        <f t="shared" si="102"/>
        <v/>
      </c>
      <c r="I3273" s="176">
        <f t="shared" si="103"/>
        <v>0</v>
      </c>
    </row>
    <row r="3274" spans="2:9">
      <c r="B3274" s="131"/>
      <c r="C3274" s="125"/>
      <c r="D3274" s="125"/>
      <c r="E3274" s="125"/>
      <c r="F3274" s="125"/>
      <c r="G3274" s="176"/>
      <c r="H3274" s="125" t="str">
        <f t="shared" si="102"/>
        <v/>
      </c>
      <c r="I3274" s="176">
        <f t="shared" si="103"/>
        <v>0</v>
      </c>
    </row>
    <row r="3275" spans="2:9">
      <c r="B3275" s="131"/>
      <c r="C3275" s="125"/>
      <c r="D3275" s="125"/>
      <c r="E3275" s="125"/>
      <c r="F3275" s="125"/>
      <c r="G3275" s="176"/>
      <c r="H3275" s="125" t="str">
        <f t="shared" si="102"/>
        <v/>
      </c>
      <c r="I3275" s="176">
        <f t="shared" si="103"/>
        <v>0</v>
      </c>
    </row>
    <row r="3276" spans="2:9">
      <c r="B3276" s="131"/>
      <c r="C3276" s="125"/>
      <c r="D3276" s="125"/>
      <c r="E3276" s="125"/>
      <c r="F3276" s="125"/>
      <c r="G3276" s="176"/>
      <c r="H3276" s="125" t="str">
        <f t="shared" si="102"/>
        <v/>
      </c>
      <c r="I3276" s="176">
        <f t="shared" si="103"/>
        <v>0</v>
      </c>
    </row>
    <row r="3277" spans="2:9">
      <c r="B3277" s="131"/>
      <c r="C3277" s="125"/>
      <c r="D3277" s="125"/>
      <c r="E3277" s="125"/>
      <c r="F3277" s="125"/>
      <c r="G3277" s="176"/>
      <c r="H3277" s="125" t="str">
        <f t="shared" si="102"/>
        <v/>
      </c>
      <c r="I3277" s="176">
        <f t="shared" si="103"/>
        <v>0</v>
      </c>
    </row>
    <row r="3278" spans="2:9">
      <c r="B3278" s="131"/>
      <c r="C3278" s="125"/>
      <c r="D3278" s="125"/>
      <c r="E3278" s="125"/>
      <c r="F3278" s="125"/>
      <c r="G3278" s="176"/>
      <c r="H3278" s="125" t="str">
        <f t="shared" si="102"/>
        <v/>
      </c>
      <c r="I3278" s="176">
        <f t="shared" si="103"/>
        <v>0</v>
      </c>
    </row>
    <row r="3279" spans="2:9">
      <c r="B3279" s="131"/>
      <c r="C3279" s="125"/>
      <c r="D3279" s="125"/>
      <c r="E3279" s="125"/>
      <c r="F3279" s="125"/>
      <c r="G3279" s="176"/>
      <c r="H3279" s="125" t="str">
        <f t="shared" si="102"/>
        <v/>
      </c>
      <c r="I3279" s="176">
        <f t="shared" si="103"/>
        <v>0</v>
      </c>
    </row>
    <row r="3280" spans="2:9">
      <c r="B3280" s="131"/>
      <c r="C3280" s="125"/>
      <c r="D3280" s="125"/>
      <c r="E3280" s="125"/>
      <c r="F3280" s="125"/>
      <c r="G3280" s="176"/>
      <c r="H3280" s="125" t="str">
        <f t="shared" si="102"/>
        <v/>
      </c>
      <c r="I3280" s="176">
        <f t="shared" si="103"/>
        <v>0</v>
      </c>
    </row>
    <row r="3281" spans="2:9">
      <c r="B3281" s="131"/>
      <c r="C3281" s="125"/>
      <c r="D3281" s="125"/>
      <c r="E3281" s="125"/>
      <c r="F3281" s="125"/>
      <c r="G3281" s="176"/>
      <c r="H3281" s="125" t="str">
        <f t="shared" si="102"/>
        <v/>
      </c>
      <c r="I3281" s="176">
        <f t="shared" si="103"/>
        <v>0</v>
      </c>
    </row>
    <row r="3282" spans="2:9">
      <c r="B3282" s="131"/>
      <c r="C3282" s="125"/>
      <c r="D3282" s="125"/>
      <c r="E3282" s="125"/>
      <c r="F3282" s="125"/>
      <c r="G3282" s="176"/>
      <c r="H3282" s="125" t="str">
        <f t="shared" si="102"/>
        <v/>
      </c>
      <c r="I3282" s="176">
        <f t="shared" si="103"/>
        <v>0</v>
      </c>
    </row>
    <row r="3283" spans="2:9">
      <c r="B3283" s="131"/>
      <c r="C3283" s="125"/>
      <c r="D3283" s="125"/>
      <c r="E3283" s="125"/>
      <c r="F3283" s="125"/>
      <c r="G3283" s="176"/>
      <c r="H3283" s="125" t="str">
        <f t="shared" si="102"/>
        <v/>
      </c>
      <c r="I3283" s="176">
        <f t="shared" si="103"/>
        <v>0</v>
      </c>
    </row>
    <row r="3284" spans="2:9">
      <c r="B3284" s="131"/>
      <c r="C3284" s="125"/>
      <c r="D3284" s="125"/>
      <c r="E3284" s="125"/>
      <c r="F3284" s="125"/>
      <c r="G3284" s="176"/>
      <c r="H3284" s="125" t="str">
        <f t="shared" si="102"/>
        <v/>
      </c>
      <c r="I3284" s="176">
        <f t="shared" si="103"/>
        <v>0</v>
      </c>
    </row>
    <row r="3285" spans="2:9">
      <c r="B3285" s="131"/>
      <c r="C3285" s="125"/>
      <c r="D3285" s="125"/>
      <c r="E3285" s="125"/>
      <c r="F3285" s="125"/>
      <c r="G3285" s="176"/>
      <c r="H3285" s="125" t="str">
        <f t="shared" si="102"/>
        <v/>
      </c>
      <c r="I3285" s="176">
        <f t="shared" si="103"/>
        <v>0</v>
      </c>
    </row>
    <row r="3286" spans="2:9">
      <c r="B3286" s="131"/>
      <c r="C3286" s="125"/>
      <c r="D3286" s="125"/>
      <c r="E3286" s="125"/>
      <c r="F3286" s="125"/>
      <c r="G3286" s="176"/>
      <c r="H3286" s="125" t="str">
        <f t="shared" si="102"/>
        <v/>
      </c>
      <c r="I3286" s="176">
        <f t="shared" si="103"/>
        <v>0</v>
      </c>
    </row>
    <row r="3287" spans="2:9">
      <c r="B3287" s="131"/>
      <c r="C3287" s="125"/>
      <c r="D3287" s="125"/>
      <c r="E3287" s="125"/>
      <c r="F3287" s="125"/>
      <c r="G3287" s="176"/>
      <c r="H3287" s="125" t="str">
        <f t="shared" si="102"/>
        <v/>
      </c>
      <c r="I3287" s="176">
        <f t="shared" si="103"/>
        <v>0</v>
      </c>
    </row>
    <row r="3288" spans="2:9">
      <c r="B3288" s="131"/>
      <c r="C3288" s="125"/>
      <c r="D3288" s="125"/>
      <c r="E3288" s="125"/>
      <c r="F3288" s="125"/>
      <c r="G3288" s="176"/>
      <c r="H3288" s="125" t="str">
        <f t="shared" si="102"/>
        <v/>
      </c>
      <c r="I3288" s="176">
        <f t="shared" si="103"/>
        <v>0</v>
      </c>
    </row>
    <row r="3289" spans="2:9">
      <c r="B3289" s="131"/>
      <c r="C3289" s="125"/>
      <c r="D3289" s="125"/>
      <c r="E3289" s="125"/>
      <c r="F3289" s="125"/>
      <c r="G3289" s="176"/>
      <c r="H3289" s="125" t="str">
        <f t="shared" si="102"/>
        <v/>
      </c>
      <c r="I3289" s="176">
        <f t="shared" si="103"/>
        <v>0</v>
      </c>
    </row>
    <row r="3290" spans="2:9">
      <c r="B3290" s="131"/>
      <c r="C3290" s="125"/>
      <c r="D3290" s="125"/>
      <c r="E3290" s="125"/>
      <c r="F3290" s="125"/>
      <c r="G3290" s="176"/>
      <c r="H3290" s="125" t="str">
        <f t="shared" si="102"/>
        <v/>
      </c>
      <c r="I3290" s="176">
        <f t="shared" si="103"/>
        <v>0</v>
      </c>
    </row>
    <row r="3291" spans="2:9">
      <c r="B3291" s="131"/>
      <c r="C3291" s="125"/>
      <c r="D3291" s="125"/>
      <c r="E3291" s="125"/>
      <c r="F3291" s="125"/>
      <c r="G3291" s="176"/>
      <c r="H3291" s="125" t="str">
        <f t="shared" si="102"/>
        <v/>
      </c>
      <c r="I3291" s="176">
        <f t="shared" si="103"/>
        <v>0</v>
      </c>
    </row>
    <row r="3292" spans="2:9">
      <c r="B3292" s="131"/>
      <c r="C3292" s="125"/>
      <c r="D3292" s="125"/>
      <c r="E3292" s="125"/>
      <c r="F3292" s="125"/>
      <c r="G3292" s="176"/>
      <c r="H3292" s="125" t="str">
        <f t="shared" si="102"/>
        <v/>
      </c>
      <c r="I3292" s="176">
        <f t="shared" si="103"/>
        <v>0</v>
      </c>
    </row>
    <row r="3293" spans="2:9">
      <c r="B3293" s="131"/>
      <c r="C3293" s="125"/>
      <c r="D3293" s="125"/>
      <c r="E3293" s="125"/>
      <c r="F3293" s="125"/>
      <c r="G3293" s="176"/>
      <c r="H3293" s="125" t="str">
        <f t="shared" si="102"/>
        <v/>
      </c>
      <c r="I3293" s="176">
        <f t="shared" si="103"/>
        <v>0</v>
      </c>
    </row>
    <row r="3294" spans="2:9">
      <c r="B3294" s="131"/>
      <c r="C3294" s="125"/>
      <c r="D3294" s="125"/>
      <c r="E3294" s="125"/>
      <c r="F3294" s="125"/>
      <c r="G3294" s="176"/>
      <c r="H3294" s="125" t="str">
        <f t="shared" si="102"/>
        <v/>
      </c>
      <c r="I3294" s="176">
        <f t="shared" si="103"/>
        <v>0</v>
      </c>
    </row>
    <row r="3295" spans="2:9">
      <c r="B3295" s="131"/>
      <c r="C3295" s="125"/>
      <c r="D3295" s="125"/>
      <c r="E3295" s="125"/>
      <c r="F3295" s="125"/>
      <c r="G3295" s="176"/>
      <c r="H3295" s="125" t="str">
        <f t="shared" si="102"/>
        <v/>
      </c>
      <c r="I3295" s="176">
        <f t="shared" si="103"/>
        <v>0</v>
      </c>
    </row>
    <row r="3296" spans="2:9">
      <c r="B3296" s="131"/>
      <c r="C3296" s="125"/>
      <c r="D3296" s="125"/>
      <c r="E3296" s="125"/>
      <c r="F3296" s="125"/>
      <c r="G3296" s="176"/>
      <c r="H3296" s="125" t="str">
        <f t="shared" si="102"/>
        <v/>
      </c>
      <c r="I3296" s="176">
        <f t="shared" si="103"/>
        <v>0</v>
      </c>
    </row>
    <row r="3297" spans="2:9">
      <c r="B3297" s="131"/>
      <c r="C3297" s="125"/>
      <c r="D3297" s="125"/>
      <c r="E3297" s="125"/>
      <c r="F3297" s="125"/>
      <c r="G3297" s="176"/>
      <c r="H3297" s="125" t="str">
        <f t="shared" si="102"/>
        <v/>
      </c>
      <c r="I3297" s="176">
        <f t="shared" si="103"/>
        <v>0</v>
      </c>
    </row>
    <row r="3298" spans="2:9">
      <c r="B3298" s="131"/>
      <c r="C3298" s="125"/>
      <c r="D3298" s="125"/>
      <c r="E3298" s="125"/>
      <c r="F3298" s="125"/>
      <c r="G3298" s="176"/>
      <c r="H3298" s="125" t="str">
        <f t="shared" si="102"/>
        <v/>
      </c>
      <c r="I3298" s="176">
        <f t="shared" si="103"/>
        <v>0</v>
      </c>
    </row>
    <row r="3299" spans="2:9">
      <c r="B3299" s="131"/>
      <c r="C3299" s="125"/>
      <c r="D3299" s="125"/>
      <c r="E3299" s="125"/>
      <c r="F3299" s="125"/>
      <c r="G3299" s="176"/>
      <c r="H3299" s="125" t="str">
        <f t="shared" si="102"/>
        <v/>
      </c>
      <c r="I3299" s="176">
        <f t="shared" si="103"/>
        <v>0</v>
      </c>
    </row>
    <row r="3300" spans="2:9">
      <c r="B3300" s="131"/>
      <c r="C3300" s="125"/>
      <c r="D3300" s="125"/>
      <c r="E3300" s="125"/>
      <c r="F3300" s="125"/>
      <c r="G3300" s="176"/>
      <c r="H3300" s="125" t="str">
        <f t="shared" si="102"/>
        <v/>
      </c>
      <c r="I3300" s="176">
        <f t="shared" si="103"/>
        <v>0</v>
      </c>
    </row>
    <row r="3301" spans="2:9">
      <c r="B3301" s="131"/>
      <c r="C3301" s="125"/>
      <c r="D3301" s="125"/>
      <c r="E3301" s="125"/>
      <c r="F3301" s="125"/>
      <c r="G3301" s="176"/>
      <c r="H3301" s="125" t="str">
        <f t="shared" si="102"/>
        <v/>
      </c>
      <c r="I3301" s="176">
        <f t="shared" si="103"/>
        <v>0</v>
      </c>
    </row>
    <row r="3302" spans="2:9">
      <c r="B3302" s="131"/>
      <c r="C3302" s="125"/>
      <c r="D3302" s="125"/>
      <c r="E3302" s="125"/>
      <c r="F3302" s="125"/>
      <c r="G3302" s="176"/>
      <c r="H3302" s="125" t="str">
        <f t="shared" si="102"/>
        <v/>
      </c>
      <c r="I3302" s="176">
        <f t="shared" si="103"/>
        <v>0</v>
      </c>
    </row>
    <row r="3303" spans="2:9">
      <c r="B3303" s="131"/>
      <c r="C3303" s="125"/>
      <c r="D3303" s="125"/>
      <c r="E3303" s="125"/>
      <c r="F3303" s="125"/>
      <c r="G3303" s="176"/>
      <c r="H3303" s="125" t="str">
        <f t="shared" si="102"/>
        <v/>
      </c>
      <c r="I3303" s="176">
        <f t="shared" si="103"/>
        <v>0</v>
      </c>
    </row>
    <row r="3304" spans="2:9">
      <c r="B3304" s="131"/>
      <c r="C3304" s="125"/>
      <c r="D3304" s="125"/>
      <c r="E3304" s="125"/>
      <c r="F3304" s="125"/>
      <c r="G3304" s="176"/>
      <c r="H3304" s="125" t="str">
        <f t="shared" si="102"/>
        <v/>
      </c>
      <c r="I3304" s="176">
        <f t="shared" si="103"/>
        <v>0</v>
      </c>
    </row>
    <row r="3305" spans="2:9">
      <c r="B3305" s="131"/>
      <c r="C3305" s="125"/>
      <c r="D3305" s="125"/>
      <c r="E3305" s="125"/>
      <c r="F3305" s="125"/>
      <c r="G3305" s="176"/>
      <c r="H3305" s="125" t="str">
        <f t="shared" si="102"/>
        <v/>
      </c>
      <c r="I3305" s="176">
        <f t="shared" si="103"/>
        <v>0</v>
      </c>
    </row>
    <row r="3306" spans="2:9">
      <c r="B3306" s="131"/>
      <c r="C3306" s="125"/>
      <c r="D3306" s="125"/>
      <c r="E3306" s="125"/>
      <c r="F3306" s="125"/>
      <c r="G3306" s="176"/>
      <c r="H3306" s="125" t="str">
        <f t="shared" si="102"/>
        <v/>
      </c>
      <c r="I3306" s="176">
        <f t="shared" si="103"/>
        <v>0</v>
      </c>
    </row>
    <row r="3307" spans="2:9">
      <c r="B3307" s="131"/>
      <c r="C3307" s="125"/>
      <c r="D3307" s="125"/>
      <c r="E3307" s="125"/>
      <c r="F3307" s="125"/>
      <c r="G3307" s="176"/>
      <c r="H3307" s="125" t="str">
        <f t="shared" si="102"/>
        <v/>
      </c>
      <c r="I3307" s="176">
        <f t="shared" si="103"/>
        <v>0</v>
      </c>
    </row>
    <row r="3308" spans="2:9">
      <c r="B3308" s="131"/>
      <c r="C3308" s="125"/>
      <c r="D3308" s="125"/>
      <c r="E3308" s="125"/>
      <c r="F3308" s="125"/>
      <c r="G3308" s="176"/>
      <c r="H3308" s="125" t="str">
        <f t="shared" si="102"/>
        <v/>
      </c>
      <c r="I3308" s="176">
        <f t="shared" si="103"/>
        <v>0</v>
      </c>
    </row>
    <row r="3309" spans="2:9">
      <c r="B3309" s="131"/>
      <c r="C3309" s="125"/>
      <c r="D3309" s="125"/>
      <c r="E3309" s="125"/>
      <c r="F3309" s="125"/>
      <c r="G3309" s="176"/>
      <c r="H3309" s="125" t="str">
        <f t="shared" si="102"/>
        <v/>
      </c>
      <c r="I3309" s="176">
        <f t="shared" si="103"/>
        <v>0</v>
      </c>
    </row>
    <row r="3310" spans="2:9">
      <c r="B3310" s="131"/>
      <c r="C3310" s="125"/>
      <c r="D3310" s="125"/>
      <c r="E3310" s="125"/>
      <c r="F3310" s="125"/>
      <c r="G3310" s="176"/>
      <c r="H3310" s="125" t="str">
        <f t="shared" si="102"/>
        <v/>
      </c>
      <c r="I3310" s="176">
        <f t="shared" si="103"/>
        <v>0</v>
      </c>
    </row>
    <row r="3311" spans="2:9">
      <c r="B3311" s="131"/>
      <c r="C3311" s="125"/>
      <c r="D3311" s="125"/>
      <c r="E3311" s="125"/>
      <c r="F3311" s="125"/>
      <c r="G3311" s="176"/>
      <c r="H3311" s="125" t="str">
        <f t="shared" si="102"/>
        <v/>
      </c>
      <c r="I3311" s="176">
        <f t="shared" si="103"/>
        <v>0</v>
      </c>
    </row>
    <row r="3312" spans="2:9">
      <c r="B3312" s="131"/>
      <c r="C3312" s="125"/>
      <c r="D3312" s="125"/>
      <c r="E3312" s="125"/>
      <c r="F3312" s="125"/>
      <c r="G3312" s="176"/>
      <c r="H3312" s="125" t="str">
        <f t="shared" si="102"/>
        <v/>
      </c>
      <c r="I3312" s="176">
        <f t="shared" si="103"/>
        <v>0</v>
      </c>
    </row>
    <row r="3313" spans="2:9">
      <c r="B3313" s="131"/>
      <c r="C3313" s="125"/>
      <c r="D3313" s="125"/>
      <c r="E3313" s="125"/>
      <c r="F3313" s="125"/>
      <c r="G3313" s="176"/>
      <c r="H3313" s="125" t="str">
        <f t="shared" si="102"/>
        <v/>
      </c>
      <c r="I3313" s="176">
        <f t="shared" si="103"/>
        <v>0</v>
      </c>
    </row>
    <row r="3314" spans="2:9">
      <c r="B3314" s="131"/>
      <c r="C3314" s="125"/>
      <c r="D3314" s="125"/>
      <c r="E3314" s="125"/>
      <c r="F3314" s="125"/>
      <c r="G3314" s="176"/>
      <c r="H3314" s="125" t="str">
        <f t="shared" si="102"/>
        <v/>
      </c>
      <c r="I3314" s="176">
        <f t="shared" si="103"/>
        <v>0</v>
      </c>
    </row>
    <row r="3315" spans="2:9">
      <c r="B3315" s="131"/>
      <c r="C3315" s="125"/>
      <c r="D3315" s="125"/>
      <c r="E3315" s="125"/>
      <c r="F3315" s="125"/>
      <c r="G3315" s="176"/>
      <c r="H3315" s="125" t="str">
        <f t="shared" si="102"/>
        <v/>
      </c>
      <c r="I3315" s="176">
        <f t="shared" si="103"/>
        <v>0</v>
      </c>
    </row>
    <row r="3316" spans="2:9">
      <c r="B3316" s="131"/>
      <c r="C3316" s="125"/>
      <c r="D3316" s="125"/>
      <c r="E3316" s="125"/>
      <c r="F3316" s="125"/>
      <c r="G3316" s="176"/>
      <c r="H3316" s="125" t="str">
        <f t="shared" si="102"/>
        <v/>
      </c>
      <c r="I3316" s="176">
        <f t="shared" si="103"/>
        <v>0</v>
      </c>
    </row>
    <row r="3317" spans="2:9">
      <c r="B3317" s="131"/>
      <c r="C3317" s="125"/>
      <c r="D3317" s="125"/>
      <c r="E3317" s="125"/>
      <c r="F3317" s="125"/>
      <c r="G3317" s="176"/>
      <c r="H3317" s="125" t="str">
        <f t="shared" si="102"/>
        <v/>
      </c>
      <c r="I3317" s="176">
        <f t="shared" si="103"/>
        <v>0</v>
      </c>
    </row>
    <row r="3318" spans="2:9">
      <c r="B3318" s="131"/>
      <c r="C3318" s="125"/>
      <c r="D3318" s="125"/>
      <c r="E3318" s="125"/>
      <c r="F3318" s="125"/>
      <c r="G3318" s="176"/>
      <c r="H3318" s="125" t="str">
        <f t="shared" si="102"/>
        <v/>
      </c>
      <c r="I3318" s="176">
        <f t="shared" si="103"/>
        <v>0</v>
      </c>
    </row>
    <row r="3319" spans="2:9">
      <c r="B3319" s="131"/>
      <c r="C3319" s="125"/>
      <c r="D3319" s="125"/>
      <c r="E3319" s="125"/>
      <c r="F3319" s="125"/>
      <c r="G3319" s="176"/>
      <c r="H3319" s="125" t="str">
        <f t="shared" si="102"/>
        <v/>
      </c>
      <c r="I3319" s="176">
        <f t="shared" si="103"/>
        <v>0</v>
      </c>
    </row>
    <row r="3320" spans="2:9">
      <c r="B3320" s="131"/>
      <c r="C3320" s="125"/>
      <c r="D3320" s="125"/>
      <c r="E3320" s="125"/>
      <c r="F3320" s="125"/>
      <c r="G3320" s="176"/>
      <c r="H3320" s="125" t="str">
        <f t="shared" si="102"/>
        <v/>
      </c>
      <c r="I3320" s="176">
        <f t="shared" si="103"/>
        <v>0</v>
      </c>
    </row>
    <row r="3321" spans="2:9">
      <c r="B3321" s="131"/>
      <c r="C3321" s="125"/>
      <c r="D3321" s="125"/>
      <c r="E3321" s="125"/>
      <c r="F3321" s="125"/>
      <c r="G3321" s="176"/>
      <c r="H3321" s="125" t="str">
        <f t="shared" si="102"/>
        <v/>
      </c>
      <c r="I3321" s="176">
        <f t="shared" si="103"/>
        <v>0</v>
      </c>
    </row>
    <row r="3322" spans="2:9">
      <c r="B3322" s="131"/>
      <c r="C3322" s="125"/>
      <c r="D3322" s="125"/>
      <c r="E3322" s="125"/>
      <c r="F3322" s="125"/>
      <c r="G3322" s="176"/>
      <c r="H3322" s="125" t="str">
        <f t="shared" si="102"/>
        <v/>
      </c>
      <c r="I3322" s="176">
        <f t="shared" si="103"/>
        <v>0</v>
      </c>
    </row>
    <row r="3323" spans="2:9">
      <c r="B3323" s="131"/>
      <c r="C3323" s="125"/>
      <c r="D3323" s="125"/>
      <c r="E3323" s="125"/>
      <c r="F3323" s="125"/>
      <c r="G3323" s="176"/>
      <c r="H3323" s="125" t="str">
        <f t="shared" si="102"/>
        <v/>
      </c>
      <c r="I3323" s="176">
        <f t="shared" si="103"/>
        <v>0</v>
      </c>
    </row>
    <row r="3324" spans="2:9">
      <c r="B3324" s="131"/>
      <c r="C3324" s="125"/>
      <c r="D3324" s="125"/>
      <c r="E3324" s="125"/>
      <c r="F3324" s="125"/>
      <c r="G3324" s="176"/>
      <c r="H3324" s="125" t="str">
        <f t="shared" si="102"/>
        <v/>
      </c>
      <c r="I3324" s="176">
        <f t="shared" si="103"/>
        <v>0</v>
      </c>
    </row>
    <row r="3325" spans="2:9">
      <c r="B3325" s="131"/>
      <c r="C3325" s="125"/>
      <c r="D3325" s="125"/>
      <c r="E3325" s="125"/>
      <c r="F3325" s="125"/>
      <c r="G3325" s="176"/>
      <c r="H3325" s="125" t="str">
        <f t="shared" si="102"/>
        <v/>
      </c>
      <c r="I3325" s="176">
        <f t="shared" si="103"/>
        <v>0</v>
      </c>
    </row>
    <row r="3326" spans="2:9">
      <c r="B3326" s="131"/>
      <c r="C3326" s="125"/>
      <c r="D3326" s="125"/>
      <c r="E3326" s="125"/>
      <c r="F3326" s="125"/>
      <c r="G3326" s="176"/>
      <c r="H3326" s="125" t="str">
        <f t="shared" si="102"/>
        <v/>
      </c>
      <c r="I3326" s="176">
        <f t="shared" si="103"/>
        <v>0</v>
      </c>
    </row>
    <row r="3327" spans="2:9">
      <c r="B3327" s="131"/>
      <c r="C3327" s="125"/>
      <c r="D3327" s="125"/>
      <c r="E3327" s="125"/>
      <c r="F3327" s="125"/>
      <c r="G3327" s="176"/>
      <c r="H3327" s="125" t="str">
        <f t="shared" si="102"/>
        <v/>
      </c>
      <c r="I3327" s="176">
        <f t="shared" si="103"/>
        <v>0</v>
      </c>
    </row>
    <row r="3328" spans="2:9">
      <c r="B3328" s="131"/>
      <c r="C3328" s="125"/>
      <c r="D3328" s="125"/>
      <c r="E3328" s="125"/>
      <c r="F3328" s="125"/>
      <c r="G3328" s="176"/>
      <c r="H3328" s="125" t="str">
        <f t="shared" si="102"/>
        <v/>
      </c>
      <c r="I3328" s="176">
        <f t="shared" si="103"/>
        <v>0</v>
      </c>
    </row>
    <row r="3329" spans="2:9">
      <c r="B3329" s="131"/>
      <c r="C3329" s="125"/>
      <c r="D3329" s="125"/>
      <c r="E3329" s="125"/>
      <c r="F3329" s="125"/>
      <c r="G3329" s="176"/>
      <c r="H3329" s="125" t="str">
        <f t="shared" si="102"/>
        <v/>
      </c>
      <c r="I3329" s="176">
        <f t="shared" si="103"/>
        <v>0</v>
      </c>
    </row>
    <row r="3330" spans="2:9">
      <c r="B3330" s="131"/>
      <c r="C3330" s="125"/>
      <c r="D3330" s="125"/>
      <c r="E3330" s="125"/>
      <c r="F3330" s="125"/>
      <c r="G3330" s="176"/>
      <c r="H3330" s="125" t="str">
        <f t="shared" si="102"/>
        <v/>
      </c>
      <c r="I3330" s="176">
        <f t="shared" si="103"/>
        <v>0</v>
      </c>
    </row>
    <row r="3331" spans="2:9">
      <c r="B3331" s="131"/>
      <c r="C3331" s="125"/>
      <c r="D3331" s="125"/>
      <c r="E3331" s="125"/>
      <c r="F3331" s="125"/>
      <c r="G3331" s="176"/>
      <c r="H3331" s="125" t="str">
        <f t="shared" si="102"/>
        <v/>
      </c>
      <c r="I3331" s="176">
        <f t="shared" si="103"/>
        <v>0</v>
      </c>
    </row>
    <row r="3332" spans="2:9">
      <c r="B3332" s="131"/>
      <c r="C3332" s="125"/>
      <c r="D3332" s="125"/>
      <c r="E3332" s="125"/>
      <c r="F3332" s="125"/>
      <c r="G3332" s="176"/>
      <c r="H3332" s="125" t="str">
        <f t="shared" si="102"/>
        <v/>
      </c>
      <c r="I3332" s="176">
        <f t="shared" si="103"/>
        <v>0</v>
      </c>
    </row>
    <row r="3333" spans="2:9">
      <c r="B3333" s="131"/>
      <c r="C3333" s="125"/>
      <c r="D3333" s="125"/>
      <c r="E3333" s="125"/>
      <c r="F3333" s="125"/>
      <c r="G3333" s="176"/>
      <c r="H3333" s="125" t="str">
        <f t="shared" si="102"/>
        <v/>
      </c>
      <c r="I3333" s="176">
        <f t="shared" si="103"/>
        <v>0</v>
      </c>
    </row>
    <row r="3334" spans="2:9">
      <c r="B3334" s="131"/>
      <c r="C3334" s="125"/>
      <c r="D3334" s="125"/>
      <c r="E3334" s="125"/>
      <c r="F3334" s="125"/>
      <c r="G3334" s="176"/>
      <c r="H3334" s="125" t="str">
        <f t="shared" si="102"/>
        <v/>
      </c>
      <c r="I3334" s="176">
        <f t="shared" si="103"/>
        <v>0</v>
      </c>
    </row>
    <row r="3335" spans="2:9">
      <c r="B3335" s="131"/>
      <c r="C3335" s="125"/>
      <c r="D3335" s="125"/>
      <c r="E3335" s="125"/>
      <c r="F3335" s="125"/>
      <c r="G3335" s="176"/>
      <c r="H3335" s="125" t="str">
        <f t="shared" ref="H3335:H3398" si="104">IF(ISBLANK(C3335),"",IF(C3335&lt;F3335,D3335-E3335,E3335-D3335))</f>
        <v/>
      </c>
      <c r="I3335" s="176">
        <f t="shared" ref="I3335:I3398" si="105">IF(ISERR(H3335),1,0)</f>
        <v>0</v>
      </c>
    </row>
    <row r="3336" spans="2:9">
      <c r="B3336" s="131"/>
      <c r="C3336" s="125"/>
      <c r="D3336" s="125"/>
      <c r="E3336" s="125"/>
      <c r="F3336" s="125"/>
      <c r="G3336" s="176"/>
      <c r="H3336" s="125" t="str">
        <f t="shared" si="104"/>
        <v/>
      </c>
      <c r="I3336" s="176">
        <f t="shared" si="105"/>
        <v>0</v>
      </c>
    </row>
    <row r="3337" spans="2:9">
      <c r="B3337" s="131"/>
      <c r="C3337" s="125"/>
      <c r="D3337" s="125"/>
      <c r="E3337" s="125"/>
      <c r="F3337" s="125"/>
      <c r="G3337" s="176"/>
      <c r="H3337" s="125" t="str">
        <f t="shared" si="104"/>
        <v/>
      </c>
      <c r="I3337" s="176">
        <f t="shared" si="105"/>
        <v>0</v>
      </c>
    </row>
    <row r="3338" spans="2:9">
      <c r="B3338" s="131"/>
      <c r="C3338" s="125"/>
      <c r="D3338" s="125"/>
      <c r="E3338" s="125"/>
      <c r="F3338" s="125"/>
      <c r="G3338" s="176"/>
      <c r="H3338" s="125" t="str">
        <f t="shared" si="104"/>
        <v/>
      </c>
      <c r="I3338" s="176">
        <f t="shared" si="105"/>
        <v>0</v>
      </c>
    </row>
    <row r="3339" spans="2:9">
      <c r="B3339" s="131"/>
      <c r="C3339" s="125"/>
      <c r="D3339" s="125"/>
      <c r="E3339" s="125"/>
      <c r="F3339" s="125"/>
      <c r="G3339" s="176"/>
      <c r="H3339" s="125" t="str">
        <f t="shared" si="104"/>
        <v/>
      </c>
      <c r="I3339" s="176">
        <f t="shared" si="105"/>
        <v>0</v>
      </c>
    </row>
    <row r="3340" spans="2:9">
      <c r="B3340" s="131"/>
      <c r="C3340" s="125"/>
      <c r="D3340" s="125"/>
      <c r="E3340" s="125"/>
      <c r="F3340" s="125"/>
      <c r="G3340" s="176"/>
      <c r="H3340" s="125" t="str">
        <f t="shared" si="104"/>
        <v/>
      </c>
      <c r="I3340" s="176">
        <f t="shared" si="105"/>
        <v>0</v>
      </c>
    </row>
    <row r="3341" spans="2:9">
      <c r="B3341" s="131"/>
      <c r="C3341" s="125"/>
      <c r="D3341" s="125"/>
      <c r="E3341" s="125"/>
      <c r="F3341" s="125"/>
      <c r="G3341" s="176"/>
      <c r="H3341" s="125" t="str">
        <f t="shared" si="104"/>
        <v/>
      </c>
      <c r="I3341" s="176">
        <f t="shared" si="105"/>
        <v>0</v>
      </c>
    </row>
    <row r="3342" spans="2:9">
      <c r="B3342" s="131"/>
      <c r="C3342" s="125"/>
      <c r="D3342" s="125"/>
      <c r="E3342" s="125"/>
      <c r="F3342" s="125"/>
      <c r="G3342" s="176"/>
      <c r="H3342" s="125" t="str">
        <f t="shared" si="104"/>
        <v/>
      </c>
      <c r="I3342" s="176">
        <f t="shared" si="105"/>
        <v>0</v>
      </c>
    </row>
    <row r="3343" spans="2:9">
      <c r="B3343" s="131"/>
      <c r="C3343" s="125"/>
      <c r="D3343" s="125"/>
      <c r="E3343" s="125"/>
      <c r="F3343" s="125"/>
      <c r="G3343" s="176"/>
      <c r="H3343" s="125" t="str">
        <f t="shared" si="104"/>
        <v/>
      </c>
      <c r="I3343" s="176">
        <f t="shared" si="105"/>
        <v>0</v>
      </c>
    </row>
    <row r="3344" spans="2:9">
      <c r="B3344" s="131"/>
      <c r="C3344" s="125"/>
      <c r="D3344" s="125"/>
      <c r="E3344" s="125"/>
      <c r="F3344" s="125"/>
      <c r="G3344" s="176"/>
      <c r="H3344" s="125" t="str">
        <f t="shared" si="104"/>
        <v/>
      </c>
      <c r="I3344" s="176">
        <f t="shared" si="105"/>
        <v>0</v>
      </c>
    </row>
    <row r="3345" spans="2:9">
      <c r="B3345" s="131"/>
      <c r="C3345" s="125"/>
      <c r="D3345" s="125"/>
      <c r="E3345" s="125"/>
      <c r="F3345" s="125"/>
      <c r="G3345" s="176"/>
      <c r="H3345" s="125" t="str">
        <f t="shared" si="104"/>
        <v/>
      </c>
      <c r="I3345" s="176">
        <f t="shared" si="105"/>
        <v>0</v>
      </c>
    </row>
    <row r="3346" spans="2:9">
      <c r="B3346" s="131"/>
      <c r="C3346" s="125"/>
      <c r="D3346" s="125"/>
      <c r="E3346" s="125"/>
      <c r="F3346" s="125"/>
      <c r="G3346" s="176"/>
      <c r="H3346" s="125" t="str">
        <f t="shared" si="104"/>
        <v/>
      </c>
      <c r="I3346" s="176">
        <f t="shared" si="105"/>
        <v>0</v>
      </c>
    </row>
    <row r="3347" spans="2:9">
      <c r="B3347" s="131"/>
      <c r="C3347" s="125"/>
      <c r="D3347" s="125"/>
      <c r="E3347" s="125"/>
      <c r="F3347" s="125"/>
      <c r="G3347" s="176"/>
      <c r="H3347" s="125" t="str">
        <f t="shared" si="104"/>
        <v/>
      </c>
      <c r="I3347" s="176">
        <f t="shared" si="105"/>
        <v>0</v>
      </c>
    </row>
    <row r="3348" spans="2:9">
      <c r="B3348" s="131"/>
      <c r="C3348" s="125"/>
      <c r="D3348" s="125"/>
      <c r="E3348" s="125"/>
      <c r="F3348" s="125"/>
      <c r="G3348" s="176"/>
      <c r="H3348" s="125" t="str">
        <f t="shared" si="104"/>
        <v/>
      </c>
      <c r="I3348" s="176">
        <f t="shared" si="105"/>
        <v>0</v>
      </c>
    </row>
    <row r="3349" spans="2:9">
      <c r="B3349" s="131"/>
      <c r="C3349" s="125"/>
      <c r="D3349" s="125"/>
      <c r="E3349" s="125"/>
      <c r="F3349" s="125"/>
      <c r="G3349" s="176"/>
      <c r="H3349" s="125" t="str">
        <f t="shared" si="104"/>
        <v/>
      </c>
      <c r="I3349" s="176">
        <f t="shared" si="105"/>
        <v>0</v>
      </c>
    </row>
    <row r="3350" spans="2:9">
      <c r="B3350" s="131"/>
      <c r="C3350" s="125"/>
      <c r="D3350" s="125"/>
      <c r="E3350" s="125"/>
      <c r="F3350" s="125"/>
      <c r="G3350" s="176"/>
      <c r="H3350" s="125" t="str">
        <f t="shared" si="104"/>
        <v/>
      </c>
      <c r="I3350" s="176">
        <f t="shared" si="105"/>
        <v>0</v>
      </c>
    </row>
    <row r="3351" spans="2:9">
      <c r="B3351" s="131"/>
      <c r="C3351" s="125"/>
      <c r="D3351" s="125"/>
      <c r="E3351" s="125"/>
      <c r="F3351" s="125"/>
      <c r="G3351" s="176"/>
      <c r="H3351" s="125" t="str">
        <f t="shared" si="104"/>
        <v/>
      </c>
      <c r="I3351" s="176">
        <f t="shared" si="105"/>
        <v>0</v>
      </c>
    </row>
    <row r="3352" spans="2:9">
      <c r="B3352" s="131"/>
      <c r="C3352" s="125"/>
      <c r="D3352" s="125"/>
      <c r="E3352" s="125"/>
      <c r="F3352" s="125"/>
      <c r="G3352" s="176"/>
      <c r="H3352" s="125" t="str">
        <f t="shared" si="104"/>
        <v/>
      </c>
      <c r="I3352" s="176">
        <f t="shared" si="105"/>
        <v>0</v>
      </c>
    </row>
    <row r="3353" spans="2:9">
      <c r="B3353" s="131"/>
      <c r="C3353" s="125"/>
      <c r="D3353" s="125"/>
      <c r="E3353" s="125"/>
      <c r="F3353" s="125"/>
      <c r="G3353" s="176"/>
      <c r="H3353" s="125" t="str">
        <f t="shared" si="104"/>
        <v/>
      </c>
      <c r="I3353" s="176">
        <f t="shared" si="105"/>
        <v>0</v>
      </c>
    </row>
    <row r="3354" spans="2:9">
      <c r="B3354" s="131"/>
      <c r="C3354" s="125"/>
      <c r="D3354" s="125"/>
      <c r="E3354" s="125"/>
      <c r="F3354" s="125"/>
      <c r="G3354" s="176"/>
      <c r="H3354" s="125" t="str">
        <f t="shared" si="104"/>
        <v/>
      </c>
      <c r="I3354" s="176">
        <f t="shared" si="105"/>
        <v>0</v>
      </c>
    </row>
    <row r="3355" spans="2:9">
      <c r="B3355" s="131"/>
      <c r="C3355" s="125"/>
      <c r="D3355" s="125"/>
      <c r="E3355" s="125"/>
      <c r="F3355" s="125"/>
      <c r="G3355" s="176"/>
      <c r="H3355" s="125" t="str">
        <f t="shared" si="104"/>
        <v/>
      </c>
      <c r="I3355" s="176">
        <f t="shared" si="105"/>
        <v>0</v>
      </c>
    </row>
    <row r="3356" spans="2:9">
      <c r="B3356" s="131"/>
      <c r="C3356" s="125"/>
      <c r="D3356" s="125"/>
      <c r="E3356" s="125"/>
      <c r="F3356" s="125"/>
      <c r="G3356" s="176"/>
      <c r="H3356" s="125" t="str">
        <f t="shared" si="104"/>
        <v/>
      </c>
      <c r="I3356" s="176">
        <f t="shared" si="105"/>
        <v>0</v>
      </c>
    </row>
    <row r="3357" spans="2:9">
      <c r="B3357" s="131"/>
      <c r="C3357" s="125"/>
      <c r="D3357" s="125"/>
      <c r="E3357" s="125"/>
      <c r="F3357" s="125"/>
      <c r="G3357" s="176"/>
      <c r="H3357" s="125" t="str">
        <f t="shared" si="104"/>
        <v/>
      </c>
      <c r="I3357" s="176">
        <f t="shared" si="105"/>
        <v>0</v>
      </c>
    </row>
    <row r="3358" spans="2:9">
      <c r="B3358" s="131"/>
      <c r="C3358" s="125"/>
      <c r="D3358" s="125"/>
      <c r="E3358" s="125"/>
      <c r="F3358" s="125"/>
      <c r="G3358" s="176"/>
      <c r="H3358" s="125" t="str">
        <f t="shared" si="104"/>
        <v/>
      </c>
      <c r="I3358" s="176">
        <f t="shared" si="105"/>
        <v>0</v>
      </c>
    </row>
    <row r="3359" spans="2:9">
      <c r="B3359" s="131"/>
      <c r="C3359" s="125"/>
      <c r="D3359" s="125"/>
      <c r="E3359" s="125"/>
      <c r="F3359" s="125"/>
      <c r="G3359" s="176"/>
      <c r="H3359" s="125" t="str">
        <f t="shared" si="104"/>
        <v/>
      </c>
      <c r="I3359" s="176">
        <f t="shared" si="105"/>
        <v>0</v>
      </c>
    </row>
    <row r="3360" spans="2:9">
      <c r="B3360" s="131"/>
      <c r="C3360" s="125"/>
      <c r="D3360" s="125"/>
      <c r="E3360" s="125"/>
      <c r="F3360" s="125"/>
      <c r="G3360" s="176"/>
      <c r="H3360" s="125" t="str">
        <f t="shared" si="104"/>
        <v/>
      </c>
      <c r="I3360" s="176">
        <f t="shared" si="105"/>
        <v>0</v>
      </c>
    </row>
    <row r="3361" spans="2:9">
      <c r="B3361" s="131"/>
      <c r="C3361" s="125"/>
      <c r="D3361" s="125"/>
      <c r="E3361" s="125"/>
      <c r="F3361" s="125"/>
      <c r="G3361" s="176"/>
      <c r="H3361" s="125" t="str">
        <f t="shared" si="104"/>
        <v/>
      </c>
      <c r="I3361" s="176">
        <f t="shared" si="105"/>
        <v>0</v>
      </c>
    </row>
    <row r="3362" spans="2:9">
      <c r="B3362" s="131"/>
      <c r="C3362" s="125"/>
      <c r="D3362" s="125"/>
      <c r="E3362" s="125"/>
      <c r="F3362" s="125"/>
      <c r="G3362" s="176"/>
      <c r="H3362" s="125" t="str">
        <f t="shared" si="104"/>
        <v/>
      </c>
      <c r="I3362" s="176">
        <f t="shared" si="105"/>
        <v>0</v>
      </c>
    </row>
    <row r="3363" spans="2:9">
      <c r="B3363" s="131"/>
      <c r="C3363" s="125"/>
      <c r="D3363" s="125"/>
      <c r="E3363" s="125"/>
      <c r="F3363" s="125"/>
      <c r="G3363" s="176"/>
      <c r="H3363" s="125" t="str">
        <f t="shared" si="104"/>
        <v/>
      </c>
      <c r="I3363" s="176">
        <f t="shared" si="105"/>
        <v>0</v>
      </c>
    </row>
    <row r="3364" spans="2:9">
      <c r="B3364" s="131"/>
      <c r="C3364" s="125"/>
      <c r="D3364" s="125"/>
      <c r="E3364" s="125"/>
      <c r="F3364" s="125"/>
      <c r="G3364" s="176"/>
      <c r="H3364" s="125" t="str">
        <f t="shared" si="104"/>
        <v/>
      </c>
      <c r="I3364" s="176">
        <f t="shared" si="105"/>
        <v>0</v>
      </c>
    </row>
    <row r="3365" spans="2:9">
      <c r="B3365" s="131"/>
      <c r="C3365" s="125"/>
      <c r="D3365" s="125"/>
      <c r="E3365" s="125"/>
      <c r="F3365" s="125"/>
      <c r="G3365" s="176"/>
      <c r="H3365" s="125" t="str">
        <f t="shared" si="104"/>
        <v/>
      </c>
      <c r="I3365" s="176">
        <f t="shared" si="105"/>
        <v>0</v>
      </c>
    </row>
    <row r="3366" spans="2:9">
      <c r="B3366" s="131"/>
      <c r="C3366" s="125"/>
      <c r="D3366" s="125"/>
      <c r="E3366" s="125"/>
      <c r="F3366" s="125"/>
      <c r="G3366" s="176"/>
      <c r="H3366" s="125" t="str">
        <f t="shared" si="104"/>
        <v/>
      </c>
      <c r="I3366" s="176">
        <f t="shared" si="105"/>
        <v>0</v>
      </c>
    </row>
    <row r="3367" spans="2:9">
      <c r="B3367" s="131"/>
      <c r="C3367" s="125"/>
      <c r="D3367" s="125"/>
      <c r="E3367" s="125"/>
      <c r="F3367" s="125"/>
      <c r="G3367" s="176"/>
      <c r="H3367" s="125" t="str">
        <f t="shared" si="104"/>
        <v/>
      </c>
      <c r="I3367" s="176">
        <f t="shared" si="105"/>
        <v>0</v>
      </c>
    </row>
    <row r="3368" spans="2:9">
      <c r="B3368" s="131"/>
      <c r="C3368" s="125"/>
      <c r="D3368" s="125"/>
      <c r="E3368" s="125"/>
      <c r="F3368" s="125"/>
      <c r="G3368" s="176"/>
      <c r="H3368" s="125" t="str">
        <f t="shared" si="104"/>
        <v/>
      </c>
      <c r="I3368" s="176">
        <f t="shared" si="105"/>
        <v>0</v>
      </c>
    </row>
    <row r="3369" spans="2:9">
      <c r="B3369" s="131"/>
      <c r="C3369" s="125"/>
      <c r="D3369" s="125"/>
      <c r="E3369" s="125"/>
      <c r="F3369" s="125"/>
      <c r="G3369" s="176"/>
      <c r="H3369" s="125" t="str">
        <f t="shared" si="104"/>
        <v/>
      </c>
      <c r="I3369" s="176">
        <f t="shared" si="105"/>
        <v>0</v>
      </c>
    </row>
    <row r="3370" spans="2:9">
      <c r="B3370" s="131"/>
      <c r="C3370" s="125"/>
      <c r="D3370" s="125"/>
      <c r="E3370" s="125"/>
      <c r="F3370" s="125"/>
      <c r="G3370" s="176"/>
      <c r="H3370" s="125" t="str">
        <f t="shared" si="104"/>
        <v/>
      </c>
      <c r="I3370" s="176">
        <f t="shared" si="105"/>
        <v>0</v>
      </c>
    </row>
    <row r="3371" spans="2:9">
      <c r="B3371" s="131"/>
      <c r="C3371" s="125"/>
      <c r="D3371" s="125"/>
      <c r="E3371" s="125"/>
      <c r="F3371" s="125"/>
      <c r="G3371" s="176"/>
      <c r="H3371" s="125" t="str">
        <f t="shared" si="104"/>
        <v/>
      </c>
      <c r="I3371" s="176">
        <f t="shared" si="105"/>
        <v>0</v>
      </c>
    </row>
    <row r="3372" spans="2:9">
      <c r="B3372" s="131"/>
      <c r="C3372" s="125"/>
      <c r="D3372" s="125"/>
      <c r="E3372" s="125"/>
      <c r="F3372" s="125"/>
      <c r="G3372" s="176"/>
      <c r="H3372" s="125" t="str">
        <f t="shared" si="104"/>
        <v/>
      </c>
      <c r="I3372" s="176">
        <f t="shared" si="105"/>
        <v>0</v>
      </c>
    </row>
    <row r="3373" spans="2:9">
      <c r="B3373" s="131"/>
      <c r="C3373" s="125"/>
      <c r="D3373" s="125"/>
      <c r="E3373" s="125"/>
      <c r="F3373" s="125"/>
      <c r="G3373" s="176"/>
      <c r="H3373" s="125" t="str">
        <f t="shared" si="104"/>
        <v/>
      </c>
      <c r="I3373" s="176">
        <f t="shared" si="105"/>
        <v>0</v>
      </c>
    </row>
    <row r="3374" spans="2:9">
      <c r="B3374" s="131"/>
      <c r="C3374" s="125"/>
      <c r="D3374" s="125"/>
      <c r="E3374" s="125"/>
      <c r="F3374" s="125"/>
      <c r="G3374" s="176"/>
      <c r="H3374" s="125" t="str">
        <f t="shared" si="104"/>
        <v/>
      </c>
      <c r="I3374" s="176">
        <f t="shared" si="105"/>
        <v>0</v>
      </c>
    </row>
    <row r="3375" spans="2:9">
      <c r="B3375" s="131"/>
      <c r="C3375" s="125"/>
      <c r="D3375" s="125"/>
      <c r="E3375" s="125"/>
      <c r="F3375" s="125"/>
      <c r="G3375" s="176"/>
      <c r="H3375" s="125" t="str">
        <f t="shared" si="104"/>
        <v/>
      </c>
      <c r="I3375" s="176">
        <f t="shared" si="105"/>
        <v>0</v>
      </c>
    </row>
    <row r="3376" spans="2:9">
      <c r="B3376" s="131"/>
      <c r="C3376" s="125"/>
      <c r="D3376" s="125"/>
      <c r="E3376" s="125"/>
      <c r="F3376" s="125"/>
      <c r="G3376" s="176"/>
      <c r="H3376" s="125" t="str">
        <f t="shared" si="104"/>
        <v/>
      </c>
      <c r="I3376" s="176">
        <f t="shared" si="105"/>
        <v>0</v>
      </c>
    </row>
    <row r="3377" spans="2:9">
      <c r="B3377" s="131"/>
      <c r="C3377" s="125"/>
      <c r="D3377" s="125"/>
      <c r="E3377" s="125"/>
      <c r="F3377" s="125"/>
      <c r="G3377" s="176"/>
      <c r="H3377" s="125" t="str">
        <f t="shared" si="104"/>
        <v/>
      </c>
      <c r="I3377" s="176">
        <f t="shared" si="105"/>
        <v>0</v>
      </c>
    </row>
    <row r="3378" spans="2:9">
      <c r="B3378" s="131"/>
      <c r="C3378" s="125"/>
      <c r="D3378" s="125"/>
      <c r="E3378" s="125"/>
      <c r="F3378" s="125"/>
      <c r="G3378" s="176"/>
      <c r="H3378" s="125" t="str">
        <f t="shared" si="104"/>
        <v/>
      </c>
      <c r="I3378" s="176">
        <f t="shared" si="105"/>
        <v>0</v>
      </c>
    </row>
    <row r="3379" spans="2:9">
      <c r="B3379" s="131"/>
      <c r="C3379" s="125"/>
      <c r="D3379" s="125"/>
      <c r="E3379" s="125"/>
      <c r="F3379" s="125"/>
      <c r="G3379" s="176"/>
      <c r="H3379" s="125" t="str">
        <f t="shared" si="104"/>
        <v/>
      </c>
      <c r="I3379" s="176">
        <f t="shared" si="105"/>
        <v>0</v>
      </c>
    </row>
    <row r="3380" spans="2:9">
      <c r="B3380" s="131"/>
      <c r="C3380" s="125"/>
      <c r="D3380" s="125"/>
      <c r="E3380" s="125"/>
      <c r="F3380" s="125"/>
      <c r="G3380" s="176"/>
      <c r="H3380" s="125" t="str">
        <f t="shared" si="104"/>
        <v/>
      </c>
      <c r="I3380" s="176">
        <f t="shared" si="105"/>
        <v>0</v>
      </c>
    </row>
    <row r="3381" spans="2:9">
      <c r="B3381" s="131"/>
      <c r="C3381" s="125"/>
      <c r="D3381" s="125"/>
      <c r="E3381" s="125"/>
      <c r="F3381" s="125"/>
      <c r="G3381" s="176"/>
      <c r="H3381" s="125" t="str">
        <f t="shared" si="104"/>
        <v/>
      </c>
      <c r="I3381" s="176">
        <f t="shared" si="105"/>
        <v>0</v>
      </c>
    </row>
    <row r="3382" spans="2:9">
      <c r="B3382" s="131"/>
      <c r="C3382" s="125"/>
      <c r="D3382" s="125"/>
      <c r="E3382" s="125"/>
      <c r="F3382" s="125"/>
      <c r="G3382" s="176"/>
      <c r="H3382" s="125" t="str">
        <f t="shared" si="104"/>
        <v/>
      </c>
      <c r="I3382" s="176">
        <f t="shared" si="105"/>
        <v>0</v>
      </c>
    </row>
    <row r="3383" spans="2:9">
      <c r="B3383" s="131"/>
      <c r="C3383" s="125"/>
      <c r="D3383" s="125"/>
      <c r="E3383" s="125"/>
      <c r="F3383" s="125"/>
      <c r="G3383" s="176"/>
      <c r="H3383" s="125" t="str">
        <f t="shared" si="104"/>
        <v/>
      </c>
      <c r="I3383" s="176">
        <f t="shared" si="105"/>
        <v>0</v>
      </c>
    </row>
    <row r="3384" spans="2:9">
      <c r="B3384" s="131"/>
      <c r="C3384" s="125"/>
      <c r="D3384" s="125"/>
      <c r="E3384" s="125"/>
      <c r="F3384" s="125"/>
      <c r="G3384" s="176"/>
      <c r="H3384" s="125" t="str">
        <f t="shared" si="104"/>
        <v/>
      </c>
      <c r="I3384" s="176">
        <f t="shared" si="105"/>
        <v>0</v>
      </c>
    </row>
    <row r="3385" spans="2:9">
      <c r="B3385" s="131"/>
      <c r="C3385" s="125"/>
      <c r="D3385" s="125"/>
      <c r="E3385" s="125"/>
      <c r="F3385" s="125"/>
      <c r="G3385" s="176"/>
      <c r="H3385" s="125" t="str">
        <f t="shared" si="104"/>
        <v/>
      </c>
      <c r="I3385" s="176">
        <f t="shared" si="105"/>
        <v>0</v>
      </c>
    </row>
    <row r="3386" spans="2:9">
      <c r="B3386" s="131"/>
      <c r="C3386" s="125"/>
      <c r="D3386" s="125"/>
      <c r="E3386" s="125"/>
      <c r="F3386" s="125"/>
      <c r="G3386" s="176"/>
      <c r="H3386" s="125" t="str">
        <f t="shared" si="104"/>
        <v/>
      </c>
      <c r="I3386" s="176">
        <f t="shared" si="105"/>
        <v>0</v>
      </c>
    </row>
    <row r="3387" spans="2:9">
      <c r="B3387" s="131"/>
      <c r="C3387" s="125"/>
      <c r="D3387" s="125"/>
      <c r="E3387" s="125"/>
      <c r="F3387" s="125"/>
      <c r="G3387" s="176"/>
      <c r="H3387" s="125" t="str">
        <f t="shared" si="104"/>
        <v/>
      </c>
      <c r="I3387" s="176">
        <f t="shared" si="105"/>
        <v>0</v>
      </c>
    </row>
    <row r="3388" spans="2:9">
      <c r="B3388" s="131"/>
      <c r="C3388" s="125"/>
      <c r="D3388" s="125"/>
      <c r="E3388" s="125"/>
      <c r="F3388" s="125"/>
      <c r="G3388" s="176"/>
      <c r="H3388" s="125" t="str">
        <f t="shared" si="104"/>
        <v/>
      </c>
      <c r="I3388" s="176">
        <f t="shared" si="105"/>
        <v>0</v>
      </c>
    </row>
    <row r="3389" spans="2:9">
      <c r="B3389" s="131"/>
      <c r="C3389" s="125"/>
      <c r="D3389" s="125"/>
      <c r="E3389" s="125"/>
      <c r="F3389" s="125"/>
      <c r="G3389" s="176"/>
      <c r="H3389" s="125" t="str">
        <f t="shared" si="104"/>
        <v/>
      </c>
      <c r="I3389" s="176">
        <f t="shared" si="105"/>
        <v>0</v>
      </c>
    </row>
    <row r="3390" spans="2:9">
      <c r="B3390" s="131"/>
      <c r="C3390" s="125"/>
      <c r="D3390" s="125"/>
      <c r="E3390" s="125"/>
      <c r="F3390" s="125"/>
      <c r="G3390" s="176"/>
      <c r="H3390" s="125" t="str">
        <f t="shared" si="104"/>
        <v/>
      </c>
      <c r="I3390" s="176">
        <f t="shared" si="105"/>
        <v>0</v>
      </c>
    </row>
    <row r="3391" spans="2:9">
      <c r="B3391" s="131"/>
      <c r="C3391" s="125"/>
      <c r="D3391" s="125"/>
      <c r="E3391" s="125"/>
      <c r="F3391" s="125"/>
      <c r="G3391" s="176"/>
      <c r="H3391" s="125" t="str">
        <f t="shared" si="104"/>
        <v/>
      </c>
      <c r="I3391" s="176">
        <f t="shared" si="105"/>
        <v>0</v>
      </c>
    </row>
    <row r="3392" spans="2:9">
      <c r="B3392" s="131"/>
      <c r="C3392" s="125"/>
      <c r="D3392" s="125"/>
      <c r="E3392" s="125"/>
      <c r="F3392" s="125"/>
      <c r="G3392" s="176"/>
      <c r="H3392" s="125" t="str">
        <f t="shared" si="104"/>
        <v/>
      </c>
      <c r="I3392" s="176">
        <f t="shared" si="105"/>
        <v>0</v>
      </c>
    </row>
    <row r="3393" spans="2:9">
      <c r="B3393" s="131"/>
      <c r="C3393" s="125"/>
      <c r="D3393" s="125"/>
      <c r="E3393" s="125"/>
      <c r="F3393" s="125"/>
      <c r="G3393" s="176"/>
      <c r="H3393" s="125" t="str">
        <f t="shared" si="104"/>
        <v/>
      </c>
      <c r="I3393" s="176">
        <f t="shared" si="105"/>
        <v>0</v>
      </c>
    </row>
    <row r="3394" spans="2:9">
      <c r="B3394" s="131"/>
      <c r="C3394" s="125"/>
      <c r="D3394" s="125"/>
      <c r="E3394" s="125"/>
      <c r="F3394" s="125"/>
      <c r="G3394" s="176"/>
      <c r="H3394" s="125" t="str">
        <f t="shared" si="104"/>
        <v/>
      </c>
      <c r="I3394" s="176">
        <f t="shared" si="105"/>
        <v>0</v>
      </c>
    </row>
    <row r="3395" spans="2:9">
      <c r="B3395" s="131"/>
      <c r="C3395" s="125"/>
      <c r="D3395" s="125"/>
      <c r="E3395" s="125"/>
      <c r="F3395" s="125"/>
      <c r="G3395" s="176"/>
      <c r="H3395" s="125" t="str">
        <f t="shared" si="104"/>
        <v/>
      </c>
      <c r="I3395" s="176">
        <f t="shared" si="105"/>
        <v>0</v>
      </c>
    </row>
    <row r="3396" spans="2:9">
      <c r="B3396" s="131"/>
      <c r="C3396" s="125"/>
      <c r="D3396" s="125"/>
      <c r="E3396" s="125"/>
      <c r="F3396" s="125"/>
      <c r="G3396" s="176"/>
      <c r="H3396" s="125" t="str">
        <f t="shared" si="104"/>
        <v/>
      </c>
      <c r="I3396" s="176">
        <f t="shared" si="105"/>
        <v>0</v>
      </c>
    </row>
    <row r="3397" spans="2:9">
      <c r="B3397" s="131"/>
      <c r="C3397" s="125"/>
      <c r="D3397" s="125"/>
      <c r="E3397" s="125"/>
      <c r="F3397" s="125"/>
      <c r="G3397" s="176"/>
      <c r="H3397" s="125" t="str">
        <f t="shared" si="104"/>
        <v/>
      </c>
      <c r="I3397" s="176">
        <f t="shared" si="105"/>
        <v>0</v>
      </c>
    </row>
    <row r="3398" spans="2:9">
      <c r="B3398" s="131"/>
      <c r="C3398" s="125"/>
      <c r="D3398" s="125"/>
      <c r="E3398" s="125"/>
      <c r="F3398" s="125"/>
      <c r="G3398" s="176"/>
      <c r="H3398" s="125" t="str">
        <f t="shared" si="104"/>
        <v/>
      </c>
      <c r="I3398" s="176">
        <f t="shared" si="105"/>
        <v>0</v>
      </c>
    </row>
    <row r="3399" spans="2:9">
      <c r="B3399" s="131"/>
      <c r="C3399" s="125"/>
      <c r="D3399" s="125"/>
      <c r="E3399" s="125"/>
      <c r="F3399" s="125"/>
      <c r="G3399" s="176"/>
      <c r="H3399" s="125" t="str">
        <f t="shared" ref="H3399:H3462" si="106">IF(ISBLANK(C3399),"",IF(C3399&lt;F3399,D3399-E3399,E3399-D3399))</f>
        <v/>
      </c>
      <c r="I3399" s="176">
        <f t="shared" ref="I3399:I3462" si="107">IF(ISERR(H3399),1,0)</f>
        <v>0</v>
      </c>
    </row>
    <row r="3400" spans="2:9">
      <c r="B3400" s="131"/>
      <c r="C3400" s="125"/>
      <c r="D3400" s="125"/>
      <c r="E3400" s="125"/>
      <c r="F3400" s="125"/>
      <c r="G3400" s="176"/>
      <c r="H3400" s="125" t="str">
        <f t="shared" si="106"/>
        <v/>
      </c>
      <c r="I3400" s="176">
        <f t="shared" si="107"/>
        <v>0</v>
      </c>
    </row>
    <row r="3401" spans="2:9">
      <c r="B3401" s="131"/>
      <c r="C3401" s="125"/>
      <c r="D3401" s="125"/>
      <c r="E3401" s="125"/>
      <c r="F3401" s="125"/>
      <c r="G3401" s="176"/>
      <c r="H3401" s="125" t="str">
        <f t="shared" si="106"/>
        <v/>
      </c>
      <c r="I3401" s="176">
        <f t="shared" si="107"/>
        <v>0</v>
      </c>
    </row>
    <row r="3402" spans="2:9">
      <c r="B3402" s="131"/>
      <c r="C3402" s="125"/>
      <c r="D3402" s="125"/>
      <c r="E3402" s="125"/>
      <c r="F3402" s="125"/>
      <c r="G3402" s="176"/>
      <c r="H3402" s="125" t="str">
        <f t="shared" si="106"/>
        <v/>
      </c>
      <c r="I3402" s="176">
        <f t="shared" si="107"/>
        <v>0</v>
      </c>
    </row>
    <row r="3403" spans="2:9">
      <c r="B3403" s="131"/>
      <c r="C3403" s="125"/>
      <c r="D3403" s="125"/>
      <c r="E3403" s="125"/>
      <c r="F3403" s="125"/>
      <c r="G3403" s="176"/>
      <c r="H3403" s="125" t="str">
        <f t="shared" si="106"/>
        <v/>
      </c>
      <c r="I3403" s="176">
        <f t="shared" si="107"/>
        <v>0</v>
      </c>
    </row>
    <row r="3404" spans="2:9">
      <c r="B3404" s="131"/>
      <c r="C3404" s="125"/>
      <c r="D3404" s="125"/>
      <c r="E3404" s="125"/>
      <c r="F3404" s="125"/>
      <c r="G3404" s="176"/>
      <c r="H3404" s="125" t="str">
        <f t="shared" si="106"/>
        <v/>
      </c>
      <c r="I3404" s="176">
        <f t="shared" si="107"/>
        <v>0</v>
      </c>
    </row>
    <row r="3405" spans="2:9">
      <c r="B3405" s="131"/>
      <c r="C3405" s="125"/>
      <c r="D3405" s="125"/>
      <c r="E3405" s="125"/>
      <c r="F3405" s="125"/>
      <c r="G3405" s="176"/>
      <c r="H3405" s="125" t="str">
        <f t="shared" si="106"/>
        <v/>
      </c>
      <c r="I3405" s="176">
        <f t="shared" si="107"/>
        <v>0</v>
      </c>
    </row>
    <row r="3406" spans="2:9">
      <c r="B3406" s="131"/>
      <c r="C3406" s="125"/>
      <c r="D3406" s="125"/>
      <c r="E3406" s="125"/>
      <c r="F3406" s="125"/>
      <c r="G3406" s="176"/>
      <c r="H3406" s="125" t="str">
        <f t="shared" si="106"/>
        <v/>
      </c>
      <c r="I3406" s="176">
        <f t="shared" si="107"/>
        <v>0</v>
      </c>
    </row>
    <row r="3407" spans="2:9">
      <c r="B3407" s="131"/>
      <c r="C3407" s="125"/>
      <c r="D3407" s="125"/>
      <c r="E3407" s="125"/>
      <c r="F3407" s="125"/>
      <c r="G3407" s="176"/>
      <c r="H3407" s="125" t="str">
        <f t="shared" si="106"/>
        <v/>
      </c>
      <c r="I3407" s="176">
        <f t="shared" si="107"/>
        <v>0</v>
      </c>
    </row>
    <row r="3408" spans="2:9">
      <c r="B3408" s="131"/>
      <c r="C3408" s="125"/>
      <c r="D3408" s="125"/>
      <c r="E3408" s="125"/>
      <c r="F3408" s="125"/>
      <c r="G3408" s="176"/>
      <c r="H3408" s="125" t="str">
        <f t="shared" si="106"/>
        <v/>
      </c>
      <c r="I3408" s="176">
        <f t="shared" si="107"/>
        <v>0</v>
      </c>
    </row>
    <row r="3409" spans="2:9">
      <c r="B3409" s="131"/>
      <c r="C3409" s="125"/>
      <c r="D3409" s="125"/>
      <c r="E3409" s="125"/>
      <c r="F3409" s="125"/>
      <c r="G3409" s="176"/>
      <c r="H3409" s="125" t="str">
        <f t="shared" si="106"/>
        <v/>
      </c>
      <c r="I3409" s="176">
        <f t="shared" si="107"/>
        <v>0</v>
      </c>
    </row>
    <row r="3410" spans="2:9">
      <c r="B3410" s="131"/>
      <c r="C3410" s="125"/>
      <c r="D3410" s="125"/>
      <c r="E3410" s="125"/>
      <c r="F3410" s="125"/>
      <c r="G3410" s="176"/>
      <c r="H3410" s="125" t="str">
        <f t="shared" si="106"/>
        <v/>
      </c>
      <c r="I3410" s="176">
        <f t="shared" si="107"/>
        <v>0</v>
      </c>
    </row>
    <row r="3411" spans="2:9">
      <c r="B3411" s="131"/>
      <c r="C3411" s="125"/>
      <c r="D3411" s="125"/>
      <c r="E3411" s="125"/>
      <c r="F3411" s="125"/>
      <c r="G3411" s="176"/>
      <c r="H3411" s="125" t="str">
        <f t="shared" si="106"/>
        <v/>
      </c>
      <c r="I3411" s="176">
        <f t="shared" si="107"/>
        <v>0</v>
      </c>
    </row>
    <row r="3412" spans="2:9">
      <c r="B3412" s="131"/>
      <c r="C3412" s="125"/>
      <c r="D3412" s="125"/>
      <c r="E3412" s="125"/>
      <c r="F3412" s="125"/>
      <c r="G3412" s="176"/>
      <c r="H3412" s="125" t="str">
        <f t="shared" si="106"/>
        <v/>
      </c>
      <c r="I3412" s="176">
        <f t="shared" si="107"/>
        <v>0</v>
      </c>
    </row>
    <row r="3413" spans="2:9">
      <c r="B3413" s="131"/>
      <c r="C3413" s="125"/>
      <c r="D3413" s="125"/>
      <c r="E3413" s="125"/>
      <c r="F3413" s="125"/>
      <c r="G3413" s="176"/>
      <c r="H3413" s="125" t="str">
        <f t="shared" si="106"/>
        <v/>
      </c>
      <c r="I3413" s="176">
        <f t="shared" si="107"/>
        <v>0</v>
      </c>
    </row>
    <row r="3414" spans="2:9">
      <c r="B3414" s="131"/>
      <c r="C3414" s="125"/>
      <c r="D3414" s="125"/>
      <c r="E3414" s="125"/>
      <c r="F3414" s="125"/>
      <c r="G3414" s="176"/>
      <c r="H3414" s="125" t="str">
        <f t="shared" si="106"/>
        <v/>
      </c>
      <c r="I3414" s="176">
        <f t="shared" si="107"/>
        <v>0</v>
      </c>
    </row>
    <row r="3415" spans="2:9">
      <c r="B3415" s="131"/>
      <c r="C3415" s="125"/>
      <c r="D3415" s="125"/>
      <c r="E3415" s="125"/>
      <c r="F3415" s="125"/>
      <c r="G3415" s="176"/>
      <c r="H3415" s="125" t="str">
        <f t="shared" si="106"/>
        <v/>
      </c>
      <c r="I3415" s="176">
        <f t="shared" si="107"/>
        <v>0</v>
      </c>
    </row>
    <row r="3416" spans="2:9">
      <c r="B3416" s="131"/>
      <c r="C3416" s="125"/>
      <c r="D3416" s="125"/>
      <c r="E3416" s="125"/>
      <c r="F3416" s="125"/>
      <c r="G3416" s="176"/>
      <c r="H3416" s="125" t="str">
        <f t="shared" si="106"/>
        <v/>
      </c>
      <c r="I3416" s="176">
        <f t="shared" si="107"/>
        <v>0</v>
      </c>
    </row>
    <row r="3417" spans="2:9">
      <c r="B3417" s="131"/>
      <c r="C3417" s="125"/>
      <c r="D3417" s="125"/>
      <c r="E3417" s="125"/>
      <c r="F3417" s="125"/>
      <c r="G3417" s="176"/>
      <c r="H3417" s="125" t="str">
        <f t="shared" si="106"/>
        <v/>
      </c>
      <c r="I3417" s="176">
        <f t="shared" si="107"/>
        <v>0</v>
      </c>
    </row>
    <row r="3418" spans="2:9">
      <c r="B3418" s="131"/>
      <c r="C3418" s="125"/>
      <c r="D3418" s="125"/>
      <c r="E3418" s="125"/>
      <c r="F3418" s="125"/>
      <c r="G3418" s="176"/>
      <c r="H3418" s="125" t="str">
        <f t="shared" si="106"/>
        <v/>
      </c>
      <c r="I3418" s="176">
        <f t="shared" si="107"/>
        <v>0</v>
      </c>
    </row>
    <row r="3419" spans="2:9">
      <c r="B3419" s="131"/>
      <c r="C3419" s="125"/>
      <c r="D3419" s="125"/>
      <c r="E3419" s="125"/>
      <c r="F3419" s="125"/>
      <c r="G3419" s="176"/>
      <c r="H3419" s="125" t="str">
        <f t="shared" si="106"/>
        <v/>
      </c>
      <c r="I3419" s="176">
        <f t="shared" si="107"/>
        <v>0</v>
      </c>
    </row>
    <row r="3420" spans="2:9">
      <c r="B3420" s="131"/>
      <c r="C3420" s="125"/>
      <c r="D3420" s="125"/>
      <c r="E3420" s="125"/>
      <c r="F3420" s="125"/>
      <c r="G3420" s="176"/>
      <c r="H3420" s="125" t="str">
        <f t="shared" si="106"/>
        <v/>
      </c>
      <c r="I3420" s="176">
        <f t="shared" si="107"/>
        <v>0</v>
      </c>
    </row>
    <row r="3421" spans="2:9">
      <c r="B3421" s="131"/>
      <c r="C3421" s="125"/>
      <c r="D3421" s="125"/>
      <c r="E3421" s="125"/>
      <c r="F3421" s="125"/>
      <c r="G3421" s="176"/>
      <c r="H3421" s="125" t="str">
        <f t="shared" si="106"/>
        <v/>
      </c>
      <c r="I3421" s="176">
        <f t="shared" si="107"/>
        <v>0</v>
      </c>
    </row>
    <row r="3422" spans="2:9">
      <c r="B3422" s="131"/>
      <c r="C3422" s="125"/>
      <c r="D3422" s="125"/>
      <c r="E3422" s="125"/>
      <c r="F3422" s="125"/>
      <c r="G3422" s="176"/>
      <c r="H3422" s="125" t="str">
        <f t="shared" si="106"/>
        <v/>
      </c>
      <c r="I3422" s="176">
        <f t="shared" si="107"/>
        <v>0</v>
      </c>
    </row>
    <row r="3423" spans="2:9">
      <c r="B3423" s="131"/>
      <c r="C3423" s="125"/>
      <c r="D3423" s="125"/>
      <c r="E3423" s="125"/>
      <c r="F3423" s="125"/>
      <c r="G3423" s="176"/>
      <c r="H3423" s="125" t="str">
        <f t="shared" si="106"/>
        <v/>
      </c>
      <c r="I3423" s="176">
        <f t="shared" si="107"/>
        <v>0</v>
      </c>
    </row>
    <row r="3424" spans="2:9">
      <c r="B3424" s="131"/>
      <c r="C3424" s="125"/>
      <c r="D3424" s="125"/>
      <c r="E3424" s="125"/>
      <c r="F3424" s="125"/>
      <c r="G3424" s="176"/>
      <c r="H3424" s="125" t="str">
        <f t="shared" si="106"/>
        <v/>
      </c>
      <c r="I3424" s="176">
        <f t="shared" si="107"/>
        <v>0</v>
      </c>
    </row>
    <row r="3425" spans="2:9">
      <c r="B3425" s="131"/>
      <c r="C3425" s="125"/>
      <c r="D3425" s="125"/>
      <c r="E3425" s="125"/>
      <c r="F3425" s="125"/>
      <c r="G3425" s="176"/>
      <c r="H3425" s="125" t="str">
        <f t="shared" si="106"/>
        <v/>
      </c>
      <c r="I3425" s="176">
        <f t="shared" si="107"/>
        <v>0</v>
      </c>
    </row>
    <row r="3426" spans="2:9">
      <c r="B3426" s="131"/>
      <c r="C3426" s="125"/>
      <c r="D3426" s="125"/>
      <c r="E3426" s="125"/>
      <c r="F3426" s="125"/>
      <c r="G3426" s="176"/>
      <c r="H3426" s="125" t="str">
        <f t="shared" si="106"/>
        <v/>
      </c>
      <c r="I3426" s="176">
        <f t="shared" si="107"/>
        <v>0</v>
      </c>
    </row>
    <row r="3427" spans="2:9">
      <c r="B3427" s="131"/>
      <c r="C3427" s="125"/>
      <c r="D3427" s="125"/>
      <c r="E3427" s="125"/>
      <c r="F3427" s="125"/>
      <c r="G3427" s="176"/>
      <c r="H3427" s="125" t="str">
        <f t="shared" si="106"/>
        <v/>
      </c>
      <c r="I3427" s="176">
        <f t="shared" si="107"/>
        <v>0</v>
      </c>
    </row>
    <row r="3428" spans="2:9">
      <c r="B3428" s="131"/>
      <c r="C3428" s="125"/>
      <c r="D3428" s="125"/>
      <c r="E3428" s="125"/>
      <c r="F3428" s="125"/>
      <c r="G3428" s="176"/>
      <c r="H3428" s="125" t="str">
        <f t="shared" si="106"/>
        <v/>
      </c>
      <c r="I3428" s="176">
        <f t="shared" si="107"/>
        <v>0</v>
      </c>
    </row>
    <row r="3429" spans="2:9">
      <c r="B3429" s="131"/>
      <c r="C3429" s="125"/>
      <c r="D3429" s="125"/>
      <c r="E3429" s="125"/>
      <c r="F3429" s="125"/>
      <c r="G3429" s="176"/>
      <c r="H3429" s="125" t="str">
        <f t="shared" si="106"/>
        <v/>
      </c>
      <c r="I3429" s="176">
        <f t="shared" si="107"/>
        <v>0</v>
      </c>
    </row>
    <row r="3430" spans="2:9">
      <c r="B3430" s="131"/>
      <c r="C3430" s="125"/>
      <c r="D3430" s="125"/>
      <c r="E3430" s="125"/>
      <c r="F3430" s="125"/>
      <c r="G3430" s="176"/>
      <c r="H3430" s="125" t="str">
        <f t="shared" si="106"/>
        <v/>
      </c>
      <c r="I3430" s="176">
        <f t="shared" si="107"/>
        <v>0</v>
      </c>
    </row>
    <row r="3431" spans="2:9">
      <c r="B3431" s="131"/>
      <c r="C3431" s="125"/>
      <c r="D3431" s="125"/>
      <c r="E3431" s="125"/>
      <c r="F3431" s="125"/>
      <c r="G3431" s="176"/>
      <c r="H3431" s="125" t="str">
        <f t="shared" si="106"/>
        <v/>
      </c>
      <c r="I3431" s="176">
        <f t="shared" si="107"/>
        <v>0</v>
      </c>
    </row>
    <row r="3432" spans="2:9">
      <c r="B3432" s="131"/>
      <c r="C3432" s="125"/>
      <c r="D3432" s="125"/>
      <c r="E3432" s="125"/>
      <c r="F3432" s="125"/>
      <c r="G3432" s="176"/>
      <c r="H3432" s="125" t="str">
        <f t="shared" si="106"/>
        <v/>
      </c>
      <c r="I3432" s="176">
        <f t="shared" si="107"/>
        <v>0</v>
      </c>
    </row>
    <row r="3433" spans="2:9">
      <c r="B3433" s="131"/>
      <c r="C3433" s="125"/>
      <c r="D3433" s="125"/>
      <c r="E3433" s="125"/>
      <c r="F3433" s="125"/>
      <c r="G3433" s="176"/>
      <c r="H3433" s="125" t="str">
        <f t="shared" si="106"/>
        <v/>
      </c>
      <c r="I3433" s="176">
        <f t="shared" si="107"/>
        <v>0</v>
      </c>
    </row>
    <row r="3434" spans="2:9">
      <c r="B3434" s="131"/>
      <c r="C3434" s="125"/>
      <c r="D3434" s="125"/>
      <c r="E3434" s="125"/>
      <c r="F3434" s="125"/>
      <c r="G3434" s="176"/>
      <c r="H3434" s="125" t="str">
        <f t="shared" si="106"/>
        <v/>
      </c>
      <c r="I3434" s="176">
        <f t="shared" si="107"/>
        <v>0</v>
      </c>
    </row>
    <row r="3435" spans="2:9">
      <c r="B3435" s="131"/>
      <c r="C3435" s="125"/>
      <c r="D3435" s="125"/>
      <c r="E3435" s="125"/>
      <c r="F3435" s="125"/>
      <c r="G3435" s="176"/>
      <c r="H3435" s="125" t="str">
        <f t="shared" si="106"/>
        <v/>
      </c>
      <c r="I3435" s="176">
        <f t="shared" si="107"/>
        <v>0</v>
      </c>
    </row>
    <row r="3436" spans="2:9">
      <c r="B3436" s="131"/>
      <c r="C3436" s="125"/>
      <c r="D3436" s="125"/>
      <c r="E3436" s="125"/>
      <c r="F3436" s="125"/>
      <c r="G3436" s="176"/>
      <c r="H3436" s="125" t="str">
        <f t="shared" si="106"/>
        <v/>
      </c>
      <c r="I3436" s="176">
        <f t="shared" si="107"/>
        <v>0</v>
      </c>
    </row>
    <row r="3437" spans="2:9">
      <c r="B3437" s="131"/>
      <c r="C3437" s="125"/>
      <c r="D3437" s="125"/>
      <c r="E3437" s="125"/>
      <c r="F3437" s="125"/>
      <c r="G3437" s="176"/>
      <c r="H3437" s="125" t="str">
        <f t="shared" si="106"/>
        <v/>
      </c>
      <c r="I3437" s="176">
        <f t="shared" si="107"/>
        <v>0</v>
      </c>
    </row>
    <row r="3438" spans="2:9">
      <c r="B3438" s="131"/>
      <c r="C3438" s="125"/>
      <c r="D3438" s="125"/>
      <c r="E3438" s="125"/>
      <c r="F3438" s="125"/>
      <c r="G3438" s="176"/>
      <c r="H3438" s="125" t="str">
        <f t="shared" si="106"/>
        <v/>
      </c>
      <c r="I3438" s="176">
        <f t="shared" si="107"/>
        <v>0</v>
      </c>
    </row>
    <row r="3439" spans="2:9">
      <c r="B3439" s="131"/>
      <c r="C3439" s="125"/>
      <c r="D3439" s="125"/>
      <c r="E3439" s="125"/>
      <c r="F3439" s="125"/>
      <c r="G3439" s="176"/>
      <c r="H3439" s="125" t="str">
        <f t="shared" si="106"/>
        <v/>
      </c>
      <c r="I3439" s="176">
        <f t="shared" si="107"/>
        <v>0</v>
      </c>
    </row>
    <row r="3440" spans="2:9">
      <c r="B3440" s="131"/>
      <c r="C3440" s="125"/>
      <c r="D3440" s="125"/>
      <c r="E3440" s="125"/>
      <c r="F3440" s="125"/>
      <c r="G3440" s="176"/>
      <c r="H3440" s="125" t="str">
        <f t="shared" si="106"/>
        <v/>
      </c>
      <c r="I3440" s="176">
        <f t="shared" si="107"/>
        <v>0</v>
      </c>
    </row>
    <row r="3441" spans="2:9">
      <c r="B3441" s="131"/>
      <c r="C3441" s="125"/>
      <c r="D3441" s="125"/>
      <c r="E3441" s="125"/>
      <c r="F3441" s="125"/>
      <c r="G3441" s="176"/>
      <c r="H3441" s="125" t="str">
        <f t="shared" si="106"/>
        <v/>
      </c>
      <c r="I3441" s="176">
        <f t="shared" si="107"/>
        <v>0</v>
      </c>
    </row>
    <row r="3442" spans="2:9">
      <c r="B3442" s="131"/>
      <c r="C3442" s="125"/>
      <c r="D3442" s="125"/>
      <c r="E3442" s="125"/>
      <c r="F3442" s="125"/>
      <c r="G3442" s="176"/>
      <c r="H3442" s="125" t="str">
        <f t="shared" si="106"/>
        <v/>
      </c>
      <c r="I3442" s="176">
        <f t="shared" si="107"/>
        <v>0</v>
      </c>
    </row>
    <row r="3443" spans="2:9">
      <c r="B3443" s="131"/>
      <c r="C3443" s="125"/>
      <c r="D3443" s="125"/>
      <c r="E3443" s="125"/>
      <c r="F3443" s="125"/>
      <c r="G3443" s="176"/>
      <c r="H3443" s="125" t="str">
        <f t="shared" si="106"/>
        <v/>
      </c>
      <c r="I3443" s="176">
        <f t="shared" si="107"/>
        <v>0</v>
      </c>
    </row>
    <row r="3444" spans="2:9">
      <c r="B3444" s="131"/>
      <c r="C3444" s="125"/>
      <c r="D3444" s="125"/>
      <c r="E3444" s="125"/>
      <c r="F3444" s="125"/>
      <c r="G3444" s="176"/>
      <c r="H3444" s="125" t="str">
        <f t="shared" si="106"/>
        <v/>
      </c>
      <c r="I3444" s="176">
        <f t="shared" si="107"/>
        <v>0</v>
      </c>
    </row>
    <row r="3445" spans="2:9">
      <c r="B3445" s="131"/>
      <c r="C3445" s="125"/>
      <c r="D3445" s="125"/>
      <c r="E3445" s="125"/>
      <c r="F3445" s="125"/>
      <c r="G3445" s="176"/>
      <c r="H3445" s="125" t="str">
        <f t="shared" si="106"/>
        <v/>
      </c>
      <c r="I3445" s="176">
        <f t="shared" si="107"/>
        <v>0</v>
      </c>
    </row>
    <row r="3446" spans="2:9">
      <c r="B3446" s="131"/>
      <c r="C3446" s="125"/>
      <c r="D3446" s="125"/>
      <c r="E3446" s="125"/>
      <c r="F3446" s="125"/>
      <c r="G3446" s="176"/>
      <c r="H3446" s="125" t="str">
        <f t="shared" si="106"/>
        <v/>
      </c>
      <c r="I3446" s="176">
        <f t="shared" si="107"/>
        <v>0</v>
      </c>
    </row>
    <row r="3447" spans="2:9">
      <c r="B3447" s="131"/>
      <c r="C3447" s="125"/>
      <c r="D3447" s="125"/>
      <c r="E3447" s="125"/>
      <c r="F3447" s="125"/>
      <c r="G3447" s="176"/>
      <c r="H3447" s="125" t="str">
        <f t="shared" si="106"/>
        <v/>
      </c>
      <c r="I3447" s="176">
        <f t="shared" si="107"/>
        <v>0</v>
      </c>
    </row>
    <row r="3448" spans="2:9">
      <c r="B3448" s="131"/>
      <c r="C3448" s="125"/>
      <c r="D3448" s="125"/>
      <c r="E3448" s="125"/>
      <c r="F3448" s="125"/>
      <c r="G3448" s="176"/>
      <c r="H3448" s="125" t="str">
        <f t="shared" si="106"/>
        <v/>
      </c>
      <c r="I3448" s="176">
        <f t="shared" si="107"/>
        <v>0</v>
      </c>
    </row>
    <row r="3449" spans="2:9">
      <c r="B3449" s="131"/>
      <c r="C3449" s="125"/>
      <c r="D3449" s="125"/>
      <c r="E3449" s="125"/>
      <c r="F3449" s="125"/>
      <c r="G3449" s="176"/>
      <c r="H3449" s="125" t="str">
        <f t="shared" si="106"/>
        <v/>
      </c>
      <c r="I3449" s="176">
        <f t="shared" si="107"/>
        <v>0</v>
      </c>
    </row>
    <row r="3450" spans="2:9">
      <c r="B3450" s="131"/>
      <c r="C3450" s="125"/>
      <c r="D3450" s="125"/>
      <c r="E3450" s="125"/>
      <c r="F3450" s="125"/>
      <c r="G3450" s="176"/>
      <c r="H3450" s="125" t="str">
        <f t="shared" si="106"/>
        <v/>
      </c>
      <c r="I3450" s="176">
        <f t="shared" si="107"/>
        <v>0</v>
      </c>
    </row>
    <row r="3451" spans="2:9">
      <c r="B3451" s="131"/>
      <c r="C3451" s="125"/>
      <c r="D3451" s="125"/>
      <c r="E3451" s="125"/>
      <c r="F3451" s="125"/>
      <c r="G3451" s="176"/>
      <c r="H3451" s="125" t="str">
        <f t="shared" si="106"/>
        <v/>
      </c>
      <c r="I3451" s="176">
        <f t="shared" si="107"/>
        <v>0</v>
      </c>
    </row>
    <row r="3452" spans="2:9">
      <c r="B3452" s="131"/>
      <c r="C3452" s="125"/>
      <c r="D3452" s="125"/>
      <c r="E3452" s="125"/>
      <c r="F3452" s="125"/>
      <c r="G3452" s="176"/>
      <c r="H3452" s="125" t="str">
        <f t="shared" si="106"/>
        <v/>
      </c>
      <c r="I3452" s="176">
        <f t="shared" si="107"/>
        <v>0</v>
      </c>
    </row>
    <row r="3453" spans="2:9">
      <c r="B3453" s="131"/>
      <c r="C3453" s="125"/>
      <c r="D3453" s="125"/>
      <c r="E3453" s="125"/>
      <c r="F3453" s="125"/>
      <c r="G3453" s="176"/>
      <c r="H3453" s="125" t="str">
        <f t="shared" si="106"/>
        <v/>
      </c>
      <c r="I3453" s="176">
        <f t="shared" si="107"/>
        <v>0</v>
      </c>
    </row>
    <row r="3454" spans="2:9">
      <c r="B3454" s="131"/>
      <c r="C3454" s="125"/>
      <c r="D3454" s="125"/>
      <c r="E3454" s="125"/>
      <c r="F3454" s="125"/>
      <c r="G3454" s="176"/>
      <c r="H3454" s="125" t="str">
        <f t="shared" si="106"/>
        <v/>
      </c>
      <c r="I3454" s="176">
        <f t="shared" si="107"/>
        <v>0</v>
      </c>
    </row>
    <row r="3455" spans="2:9">
      <c r="B3455" s="131"/>
      <c r="C3455" s="125"/>
      <c r="D3455" s="125"/>
      <c r="E3455" s="125"/>
      <c r="F3455" s="125"/>
      <c r="G3455" s="176"/>
      <c r="H3455" s="125" t="str">
        <f t="shared" si="106"/>
        <v/>
      </c>
      <c r="I3455" s="176">
        <f t="shared" si="107"/>
        <v>0</v>
      </c>
    </row>
    <row r="3456" spans="2:9">
      <c r="B3456" s="131"/>
      <c r="C3456" s="125"/>
      <c r="D3456" s="125"/>
      <c r="E3456" s="125"/>
      <c r="F3456" s="125"/>
      <c r="G3456" s="176"/>
      <c r="H3456" s="125" t="str">
        <f t="shared" si="106"/>
        <v/>
      </c>
      <c r="I3456" s="176">
        <f t="shared" si="107"/>
        <v>0</v>
      </c>
    </row>
    <row r="3457" spans="2:9">
      <c r="B3457" s="131"/>
      <c r="C3457" s="125"/>
      <c r="D3457" s="125"/>
      <c r="E3457" s="125"/>
      <c r="F3457" s="125"/>
      <c r="G3457" s="176"/>
      <c r="H3457" s="125" t="str">
        <f t="shared" si="106"/>
        <v/>
      </c>
      <c r="I3457" s="176">
        <f t="shared" si="107"/>
        <v>0</v>
      </c>
    </row>
    <row r="3458" spans="2:9">
      <c r="B3458" s="131"/>
      <c r="C3458" s="125"/>
      <c r="D3458" s="125"/>
      <c r="E3458" s="125"/>
      <c r="F3458" s="125"/>
      <c r="G3458" s="176"/>
      <c r="H3458" s="125" t="str">
        <f t="shared" si="106"/>
        <v/>
      </c>
      <c r="I3458" s="176">
        <f t="shared" si="107"/>
        <v>0</v>
      </c>
    </row>
    <row r="3459" spans="2:9">
      <c r="B3459" s="131"/>
      <c r="C3459" s="125"/>
      <c r="D3459" s="125"/>
      <c r="E3459" s="125"/>
      <c r="F3459" s="125"/>
      <c r="G3459" s="176"/>
      <c r="H3459" s="125" t="str">
        <f t="shared" si="106"/>
        <v/>
      </c>
      <c r="I3459" s="176">
        <f t="shared" si="107"/>
        <v>0</v>
      </c>
    </row>
    <row r="3460" spans="2:9">
      <c r="B3460" s="131"/>
      <c r="C3460" s="125"/>
      <c r="D3460" s="125"/>
      <c r="E3460" s="125"/>
      <c r="F3460" s="125"/>
      <c r="G3460" s="176"/>
      <c r="H3460" s="125" t="str">
        <f t="shared" si="106"/>
        <v/>
      </c>
      <c r="I3460" s="176">
        <f t="shared" si="107"/>
        <v>0</v>
      </c>
    </row>
    <row r="3461" spans="2:9">
      <c r="B3461" s="131"/>
      <c r="C3461" s="125"/>
      <c r="D3461" s="125"/>
      <c r="E3461" s="125"/>
      <c r="F3461" s="125"/>
      <c r="G3461" s="176"/>
      <c r="H3461" s="125" t="str">
        <f t="shared" si="106"/>
        <v/>
      </c>
      <c r="I3461" s="176">
        <f t="shared" si="107"/>
        <v>0</v>
      </c>
    </row>
    <row r="3462" spans="2:9">
      <c r="B3462" s="131"/>
      <c r="C3462" s="125"/>
      <c r="D3462" s="125"/>
      <c r="E3462" s="125"/>
      <c r="F3462" s="125"/>
      <c r="G3462" s="176"/>
      <c r="H3462" s="125" t="str">
        <f t="shared" si="106"/>
        <v/>
      </c>
      <c r="I3462" s="176">
        <f t="shared" si="107"/>
        <v>0</v>
      </c>
    </row>
    <row r="3463" spans="2:9">
      <c r="B3463" s="131"/>
      <c r="C3463" s="125"/>
      <c r="D3463" s="125"/>
      <c r="E3463" s="125"/>
      <c r="F3463" s="125"/>
      <c r="G3463" s="176"/>
      <c r="H3463" s="125" t="str">
        <f t="shared" ref="H3463:H3526" si="108">IF(ISBLANK(C3463),"",IF(C3463&lt;F3463,D3463-E3463,E3463-D3463))</f>
        <v/>
      </c>
      <c r="I3463" s="176">
        <f t="shared" ref="I3463:I3526" si="109">IF(ISERR(H3463),1,0)</f>
        <v>0</v>
      </c>
    </row>
    <row r="3464" spans="2:9">
      <c r="B3464" s="131"/>
      <c r="C3464" s="125"/>
      <c r="D3464" s="125"/>
      <c r="E3464" s="125"/>
      <c r="F3464" s="125"/>
      <c r="G3464" s="176"/>
      <c r="H3464" s="125" t="str">
        <f t="shared" si="108"/>
        <v/>
      </c>
      <c r="I3464" s="176">
        <f t="shared" si="109"/>
        <v>0</v>
      </c>
    </row>
    <row r="3465" spans="2:9">
      <c r="B3465" s="131"/>
      <c r="C3465" s="125"/>
      <c r="D3465" s="125"/>
      <c r="E3465" s="125"/>
      <c r="F3465" s="125"/>
      <c r="G3465" s="176"/>
      <c r="H3465" s="125" t="str">
        <f t="shared" si="108"/>
        <v/>
      </c>
      <c r="I3465" s="176">
        <f t="shared" si="109"/>
        <v>0</v>
      </c>
    </row>
    <row r="3466" spans="2:9">
      <c r="B3466" s="131"/>
      <c r="C3466" s="125"/>
      <c r="D3466" s="125"/>
      <c r="E3466" s="125"/>
      <c r="F3466" s="125"/>
      <c r="G3466" s="176"/>
      <c r="H3466" s="125" t="str">
        <f t="shared" si="108"/>
        <v/>
      </c>
      <c r="I3466" s="176">
        <f t="shared" si="109"/>
        <v>0</v>
      </c>
    </row>
    <row r="3467" spans="2:9">
      <c r="B3467" s="131"/>
      <c r="C3467" s="125"/>
      <c r="D3467" s="125"/>
      <c r="E3467" s="125"/>
      <c r="F3467" s="125"/>
      <c r="G3467" s="176"/>
      <c r="H3467" s="125" t="str">
        <f t="shared" si="108"/>
        <v/>
      </c>
      <c r="I3467" s="176">
        <f t="shared" si="109"/>
        <v>0</v>
      </c>
    </row>
    <row r="3468" spans="2:9">
      <c r="B3468" s="131"/>
      <c r="C3468" s="125"/>
      <c r="D3468" s="125"/>
      <c r="E3468" s="125"/>
      <c r="F3468" s="125"/>
      <c r="G3468" s="176"/>
      <c r="H3468" s="125" t="str">
        <f t="shared" si="108"/>
        <v/>
      </c>
      <c r="I3468" s="176">
        <f t="shared" si="109"/>
        <v>0</v>
      </c>
    </row>
    <row r="3469" spans="2:9">
      <c r="B3469" s="131"/>
      <c r="C3469" s="125"/>
      <c r="D3469" s="125"/>
      <c r="E3469" s="125"/>
      <c r="F3469" s="125"/>
      <c r="G3469" s="176"/>
      <c r="H3469" s="125" t="str">
        <f t="shared" si="108"/>
        <v/>
      </c>
      <c r="I3469" s="176">
        <f t="shared" si="109"/>
        <v>0</v>
      </c>
    </row>
    <row r="3470" spans="2:9">
      <c r="B3470" s="131"/>
      <c r="C3470" s="125"/>
      <c r="D3470" s="125"/>
      <c r="E3470" s="125"/>
      <c r="F3470" s="125"/>
      <c r="G3470" s="176"/>
      <c r="H3470" s="125" t="str">
        <f t="shared" si="108"/>
        <v/>
      </c>
      <c r="I3470" s="176">
        <f t="shared" si="109"/>
        <v>0</v>
      </c>
    </row>
    <row r="3471" spans="2:9">
      <c r="B3471" s="131"/>
      <c r="C3471" s="125"/>
      <c r="D3471" s="125"/>
      <c r="E3471" s="125"/>
      <c r="F3471" s="125"/>
      <c r="G3471" s="176"/>
      <c r="H3471" s="125" t="str">
        <f t="shared" si="108"/>
        <v/>
      </c>
      <c r="I3471" s="176">
        <f t="shared" si="109"/>
        <v>0</v>
      </c>
    </row>
    <row r="3472" spans="2:9">
      <c r="B3472" s="131"/>
      <c r="C3472" s="125"/>
      <c r="D3472" s="125"/>
      <c r="E3472" s="125"/>
      <c r="F3472" s="125"/>
      <c r="G3472" s="176"/>
      <c r="H3472" s="125" t="str">
        <f t="shared" si="108"/>
        <v/>
      </c>
      <c r="I3472" s="176">
        <f t="shared" si="109"/>
        <v>0</v>
      </c>
    </row>
    <row r="3473" spans="2:9">
      <c r="B3473" s="131"/>
      <c r="C3473" s="125"/>
      <c r="D3473" s="125"/>
      <c r="E3473" s="125"/>
      <c r="F3473" s="125"/>
      <c r="G3473" s="176"/>
      <c r="H3473" s="125" t="str">
        <f t="shared" si="108"/>
        <v/>
      </c>
      <c r="I3473" s="176">
        <f t="shared" si="109"/>
        <v>0</v>
      </c>
    </row>
    <row r="3474" spans="2:9">
      <c r="B3474" s="131"/>
      <c r="C3474" s="125"/>
      <c r="D3474" s="125"/>
      <c r="E3474" s="125"/>
      <c r="F3474" s="125"/>
      <c r="G3474" s="176"/>
      <c r="H3474" s="125" t="str">
        <f t="shared" si="108"/>
        <v/>
      </c>
      <c r="I3474" s="176">
        <f t="shared" si="109"/>
        <v>0</v>
      </c>
    </row>
    <row r="3475" spans="2:9">
      <c r="B3475" s="131"/>
      <c r="C3475" s="125"/>
      <c r="D3475" s="125"/>
      <c r="E3475" s="125"/>
      <c r="F3475" s="125"/>
      <c r="G3475" s="176"/>
      <c r="H3475" s="125" t="str">
        <f t="shared" si="108"/>
        <v/>
      </c>
      <c r="I3475" s="176">
        <f t="shared" si="109"/>
        <v>0</v>
      </c>
    </row>
    <row r="3476" spans="2:9">
      <c r="B3476" s="131"/>
      <c r="C3476" s="125"/>
      <c r="D3476" s="125"/>
      <c r="E3476" s="125"/>
      <c r="F3476" s="125"/>
      <c r="G3476" s="176"/>
      <c r="H3476" s="125" t="str">
        <f t="shared" si="108"/>
        <v/>
      </c>
      <c r="I3476" s="176">
        <f t="shared" si="109"/>
        <v>0</v>
      </c>
    </row>
    <row r="3477" spans="2:9">
      <c r="B3477" s="131"/>
      <c r="C3477" s="125"/>
      <c r="D3477" s="125"/>
      <c r="E3477" s="125"/>
      <c r="F3477" s="125"/>
      <c r="G3477" s="176"/>
      <c r="H3477" s="125" t="str">
        <f t="shared" si="108"/>
        <v/>
      </c>
      <c r="I3477" s="176">
        <f t="shared" si="109"/>
        <v>0</v>
      </c>
    </row>
    <row r="3478" spans="2:9">
      <c r="B3478" s="131"/>
      <c r="C3478" s="125"/>
      <c r="D3478" s="125"/>
      <c r="E3478" s="125"/>
      <c r="F3478" s="125"/>
      <c r="G3478" s="176"/>
      <c r="H3478" s="125" t="str">
        <f t="shared" si="108"/>
        <v/>
      </c>
      <c r="I3478" s="176">
        <f t="shared" si="109"/>
        <v>0</v>
      </c>
    </row>
    <row r="3479" spans="2:9">
      <c r="B3479" s="131"/>
      <c r="C3479" s="125"/>
      <c r="D3479" s="125"/>
      <c r="E3479" s="125"/>
      <c r="F3479" s="125"/>
      <c r="G3479" s="176"/>
      <c r="H3479" s="125" t="str">
        <f t="shared" si="108"/>
        <v/>
      </c>
      <c r="I3479" s="176">
        <f t="shared" si="109"/>
        <v>0</v>
      </c>
    </row>
    <row r="3480" spans="2:9">
      <c r="B3480" s="131"/>
      <c r="C3480" s="125"/>
      <c r="D3480" s="125"/>
      <c r="E3480" s="125"/>
      <c r="F3480" s="125"/>
      <c r="G3480" s="176"/>
      <c r="H3480" s="125" t="str">
        <f t="shared" si="108"/>
        <v/>
      </c>
      <c r="I3480" s="176">
        <f t="shared" si="109"/>
        <v>0</v>
      </c>
    </row>
    <row r="3481" spans="2:9">
      <c r="B3481" s="131"/>
      <c r="C3481" s="125"/>
      <c r="D3481" s="125"/>
      <c r="E3481" s="125"/>
      <c r="F3481" s="125"/>
      <c r="G3481" s="176"/>
      <c r="H3481" s="125" t="str">
        <f t="shared" si="108"/>
        <v/>
      </c>
      <c r="I3481" s="176">
        <f t="shared" si="109"/>
        <v>0</v>
      </c>
    </row>
    <row r="3482" spans="2:9">
      <c r="B3482" s="131"/>
      <c r="C3482" s="125"/>
      <c r="D3482" s="125"/>
      <c r="E3482" s="125"/>
      <c r="F3482" s="125"/>
      <c r="G3482" s="176"/>
      <c r="H3482" s="125" t="str">
        <f t="shared" si="108"/>
        <v/>
      </c>
      <c r="I3482" s="176">
        <f t="shared" si="109"/>
        <v>0</v>
      </c>
    </row>
    <row r="3483" spans="2:9">
      <c r="B3483" s="131"/>
      <c r="C3483" s="125"/>
      <c r="D3483" s="125"/>
      <c r="E3483" s="125"/>
      <c r="F3483" s="125"/>
      <c r="G3483" s="176"/>
      <c r="H3483" s="125" t="str">
        <f t="shared" si="108"/>
        <v/>
      </c>
      <c r="I3483" s="176">
        <f t="shared" si="109"/>
        <v>0</v>
      </c>
    </row>
    <row r="3484" spans="2:9">
      <c r="B3484" s="131"/>
      <c r="C3484" s="125"/>
      <c r="D3484" s="125"/>
      <c r="E3484" s="125"/>
      <c r="F3484" s="125"/>
      <c r="G3484" s="176"/>
      <c r="H3484" s="125" t="str">
        <f t="shared" si="108"/>
        <v/>
      </c>
      <c r="I3484" s="176">
        <f t="shared" si="109"/>
        <v>0</v>
      </c>
    </row>
    <row r="3485" spans="2:9">
      <c r="B3485" s="131"/>
      <c r="C3485" s="125"/>
      <c r="D3485" s="125"/>
      <c r="E3485" s="125"/>
      <c r="F3485" s="125"/>
      <c r="G3485" s="176"/>
      <c r="H3485" s="125" t="str">
        <f t="shared" si="108"/>
        <v/>
      </c>
      <c r="I3485" s="176">
        <f t="shared" si="109"/>
        <v>0</v>
      </c>
    </row>
    <row r="3486" spans="2:9">
      <c r="B3486" s="131"/>
      <c r="C3486" s="125"/>
      <c r="D3486" s="125"/>
      <c r="E3486" s="125"/>
      <c r="F3486" s="125"/>
      <c r="G3486" s="176"/>
      <c r="H3486" s="125" t="str">
        <f t="shared" si="108"/>
        <v/>
      </c>
      <c r="I3486" s="176">
        <f t="shared" si="109"/>
        <v>0</v>
      </c>
    </row>
    <row r="3487" spans="2:9">
      <c r="B3487" s="131"/>
      <c r="C3487" s="125"/>
      <c r="D3487" s="125"/>
      <c r="E3487" s="125"/>
      <c r="F3487" s="125"/>
      <c r="G3487" s="176"/>
      <c r="H3487" s="125" t="str">
        <f t="shared" si="108"/>
        <v/>
      </c>
      <c r="I3487" s="176">
        <f t="shared" si="109"/>
        <v>0</v>
      </c>
    </row>
    <row r="3488" spans="2:9">
      <c r="B3488" s="131"/>
      <c r="C3488" s="125"/>
      <c r="D3488" s="125"/>
      <c r="E3488" s="125"/>
      <c r="F3488" s="125"/>
      <c r="G3488" s="176"/>
      <c r="H3488" s="125" t="str">
        <f t="shared" si="108"/>
        <v/>
      </c>
      <c r="I3488" s="176">
        <f t="shared" si="109"/>
        <v>0</v>
      </c>
    </row>
    <row r="3489" spans="2:9">
      <c r="B3489" s="131"/>
      <c r="C3489" s="125"/>
      <c r="D3489" s="125"/>
      <c r="E3489" s="125"/>
      <c r="F3489" s="125"/>
      <c r="G3489" s="176"/>
      <c r="H3489" s="125" t="str">
        <f t="shared" si="108"/>
        <v/>
      </c>
      <c r="I3489" s="176">
        <f t="shared" si="109"/>
        <v>0</v>
      </c>
    </row>
    <row r="3490" spans="2:9">
      <c r="B3490" s="131"/>
      <c r="C3490" s="125"/>
      <c r="D3490" s="125"/>
      <c r="E3490" s="125"/>
      <c r="F3490" s="125"/>
      <c r="G3490" s="176"/>
      <c r="H3490" s="125" t="str">
        <f t="shared" si="108"/>
        <v/>
      </c>
      <c r="I3490" s="176">
        <f t="shared" si="109"/>
        <v>0</v>
      </c>
    </row>
    <row r="3491" spans="2:9">
      <c r="B3491" s="131"/>
      <c r="C3491" s="125"/>
      <c r="D3491" s="125"/>
      <c r="E3491" s="125"/>
      <c r="F3491" s="125"/>
      <c r="G3491" s="176"/>
      <c r="H3491" s="125" t="str">
        <f t="shared" si="108"/>
        <v/>
      </c>
      <c r="I3491" s="176">
        <f t="shared" si="109"/>
        <v>0</v>
      </c>
    </row>
    <row r="3492" spans="2:9">
      <c r="B3492" s="131"/>
      <c r="C3492" s="125"/>
      <c r="D3492" s="125"/>
      <c r="E3492" s="125"/>
      <c r="F3492" s="125"/>
      <c r="G3492" s="176"/>
      <c r="H3492" s="125" t="str">
        <f t="shared" si="108"/>
        <v/>
      </c>
      <c r="I3492" s="176">
        <f t="shared" si="109"/>
        <v>0</v>
      </c>
    </row>
    <row r="3493" spans="2:9">
      <c r="B3493" s="131"/>
      <c r="C3493" s="125"/>
      <c r="D3493" s="125"/>
      <c r="E3493" s="125"/>
      <c r="F3493" s="125"/>
      <c r="G3493" s="176"/>
      <c r="H3493" s="125" t="str">
        <f t="shared" si="108"/>
        <v/>
      </c>
      <c r="I3493" s="176">
        <f t="shared" si="109"/>
        <v>0</v>
      </c>
    </row>
    <row r="3494" spans="2:9">
      <c r="B3494" s="131"/>
      <c r="C3494" s="125"/>
      <c r="D3494" s="125"/>
      <c r="E3494" s="125"/>
      <c r="F3494" s="125"/>
      <c r="G3494" s="176"/>
      <c r="H3494" s="125" t="str">
        <f t="shared" si="108"/>
        <v/>
      </c>
      <c r="I3494" s="176">
        <f t="shared" si="109"/>
        <v>0</v>
      </c>
    </row>
    <row r="3495" spans="2:9">
      <c r="B3495" s="131"/>
      <c r="C3495" s="125"/>
      <c r="D3495" s="125"/>
      <c r="E3495" s="125"/>
      <c r="F3495" s="125"/>
      <c r="G3495" s="176"/>
      <c r="H3495" s="125" t="str">
        <f t="shared" si="108"/>
        <v/>
      </c>
      <c r="I3495" s="176">
        <f t="shared" si="109"/>
        <v>0</v>
      </c>
    </row>
    <row r="3496" spans="2:9">
      <c r="B3496" s="131"/>
      <c r="C3496" s="125"/>
      <c r="D3496" s="125"/>
      <c r="E3496" s="125"/>
      <c r="F3496" s="125"/>
      <c r="G3496" s="176"/>
      <c r="H3496" s="125" t="str">
        <f t="shared" si="108"/>
        <v/>
      </c>
      <c r="I3496" s="176">
        <f t="shared" si="109"/>
        <v>0</v>
      </c>
    </row>
    <row r="3497" spans="2:9">
      <c r="B3497" s="131"/>
      <c r="C3497" s="125"/>
      <c r="D3497" s="125"/>
      <c r="E3497" s="125"/>
      <c r="F3497" s="125"/>
      <c r="G3497" s="176"/>
      <c r="H3497" s="125" t="str">
        <f t="shared" si="108"/>
        <v/>
      </c>
      <c r="I3497" s="176">
        <f t="shared" si="109"/>
        <v>0</v>
      </c>
    </row>
    <row r="3498" spans="2:9">
      <c r="B3498" s="131"/>
      <c r="C3498" s="125"/>
      <c r="D3498" s="125"/>
      <c r="E3498" s="125"/>
      <c r="F3498" s="125"/>
      <c r="G3498" s="176"/>
      <c r="H3498" s="125" t="str">
        <f t="shared" si="108"/>
        <v/>
      </c>
      <c r="I3498" s="176">
        <f t="shared" si="109"/>
        <v>0</v>
      </c>
    </row>
    <row r="3499" spans="2:9">
      <c r="B3499" s="131"/>
      <c r="C3499" s="125"/>
      <c r="D3499" s="125"/>
      <c r="E3499" s="125"/>
      <c r="F3499" s="125"/>
      <c r="G3499" s="176"/>
      <c r="H3499" s="125" t="str">
        <f t="shared" si="108"/>
        <v/>
      </c>
      <c r="I3499" s="176">
        <f t="shared" si="109"/>
        <v>0</v>
      </c>
    </row>
    <row r="3500" spans="2:9">
      <c r="B3500" s="131"/>
      <c r="C3500" s="125"/>
      <c r="D3500" s="125"/>
      <c r="E3500" s="125"/>
      <c r="F3500" s="125"/>
      <c r="G3500" s="176"/>
      <c r="H3500" s="125" t="str">
        <f t="shared" si="108"/>
        <v/>
      </c>
      <c r="I3500" s="176">
        <f t="shared" si="109"/>
        <v>0</v>
      </c>
    </row>
    <row r="3501" spans="2:9">
      <c r="B3501" s="131"/>
      <c r="C3501" s="125"/>
      <c r="D3501" s="125"/>
      <c r="E3501" s="125"/>
      <c r="F3501" s="125"/>
      <c r="G3501" s="176"/>
      <c r="H3501" s="125" t="str">
        <f t="shared" si="108"/>
        <v/>
      </c>
      <c r="I3501" s="176">
        <f t="shared" si="109"/>
        <v>0</v>
      </c>
    </row>
    <row r="3502" spans="2:9">
      <c r="B3502" s="131"/>
      <c r="C3502" s="125"/>
      <c r="D3502" s="125"/>
      <c r="E3502" s="125"/>
      <c r="F3502" s="125"/>
      <c r="G3502" s="176"/>
      <c r="H3502" s="125" t="str">
        <f t="shared" si="108"/>
        <v/>
      </c>
      <c r="I3502" s="176">
        <f t="shared" si="109"/>
        <v>0</v>
      </c>
    </row>
    <row r="3503" spans="2:9">
      <c r="B3503" s="131"/>
      <c r="C3503" s="125"/>
      <c r="D3503" s="125"/>
      <c r="E3503" s="125"/>
      <c r="F3503" s="125"/>
      <c r="G3503" s="176"/>
      <c r="H3503" s="125" t="str">
        <f t="shared" si="108"/>
        <v/>
      </c>
      <c r="I3503" s="176">
        <f t="shared" si="109"/>
        <v>0</v>
      </c>
    </row>
    <row r="3504" spans="2:9">
      <c r="B3504" s="131"/>
      <c r="C3504" s="125"/>
      <c r="D3504" s="125"/>
      <c r="E3504" s="125"/>
      <c r="F3504" s="125"/>
      <c r="G3504" s="176"/>
      <c r="H3504" s="125" t="str">
        <f t="shared" si="108"/>
        <v/>
      </c>
      <c r="I3504" s="176">
        <f t="shared" si="109"/>
        <v>0</v>
      </c>
    </row>
    <row r="3505" spans="2:9">
      <c r="B3505" s="131"/>
      <c r="C3505" s="125"/>
      <c r="D3505" s="125"/>
      <c r="E3505" s="125"/>
      <c r="F3505" s="125"/>
      <c r="G3505" s="176"/>
      <c r="H3505" s="125" t="str">
        <f t="shared" si="108"/>
        <v/>
      </c>
      <c r="I3505" s="176">
        <f t="shared" si="109"/>
        <v>0</v>
      </c>
    </row>
    <row r="3506" spans="2:9">
      <c r="B3506" s="131"/>
      <c r="C3506" s="125"/>
      <c r="D3506" s="125"/>
      <c r="E3506" s="125"/>
      <c r="F3506" s="125"/>
      <c r="G3506" s="176"/>
      <c r="H3506" s="125" t="str">
        <f t="shared" si="108"/>
        <v/>
      </c>
      <c r="I3506" s="176">
        <f t="shared" si="109"/>
        <v>0</v>
      </c>
    </row>
    <row r="3507" spans="2:9">
      <c r="B3507" s="131"/>
      <c r="C3507" s="125"/>
      <c r="D3507" s="125"/>
      <c r="E3507" s="125"/>
      <c r="F3507" s="125"/>
      <c r="G3507" s="176"/>
      <c r="H3507" s="125" t="str">
        <f t="shared" si="108"/>
        <v/>
      </c>
      <c r="I3507" s="176">
        <f t="shared" si="109"/>
        <v>0</v>
      </c>
    </row>
    <row r="3508" spans="2:9">
      <c r="B3508" s="131"/>
      <c r="C3508" s="125"/>
      <c r="D3508" s="125"/>
      <c r="E3508" s="125"/>
      <c r="F3508" s="125"/>
      <c r="G3508" s="176"/>
      <c r="H3508" s="125" t="str">
        <f t="shared" si="108"/>
        <v/>
      </c>
      <c r="I3508" s="176">
        <f t="shared" si="109"/>
        <v>0</v>
      </c>
    </row>
    <row r="3509" spans="2:9">
      <c r="B3509" s="131"/>
      <c r="C3509" s="125"/>
      <c r="D3509" s="125"/>
      <c r="E3509" s="125"/>
      <c r="F3509" s="125"/>
      <c r="G3509" s="176"/>
      <c r="H3509" s="125" t="str">
        <f t="shared" si="108"/>
        <v/>
      </c>
      <c r="I3509" s="176">
        <f t="shared" si="109"/>
        <v>0</v>
      </c>
    </row>
    <row r="3510" spans="2:9">
      <c r="B3510" s="131"/>
      <c r="C3510" s="125"/>
      <c r="D3510" s="125"/>
      <c r="E3510" s="125"/>
      <c r="F3510" s="125"/>
      <c r="G3510" s="176"/>
      <c r="H3510" s="125" t="str">
        <f t="shared" si="108"/>
        <v/>
      </c>
      <c r="I3510" s="176">
        <f t="shared" si="109"/>
        <v>0</v>
      </c>
    </row>
    <row r="3511" spans="2:9">
      <c r="B3511" s="131"/>
      <c r="C3511" s="125"/>
      <c r="D3511" s="125"/>
      <c r="E3511" s="125"/>
      <c r="F3511" s="125"/>
      <c r="G3511" s="176"/>
      <c r="H3511" s="125" t="str">
        <f t="shared" si="108"/>
        <v/>
      </c>
      <c r="I3511" s="176">
        <f t="shared" si="109"/>
        <v>0</v>
      </c>
    </row>
    <row r="3512" spans="2:9">
      <c r="B3512" s="131"/>
      <c r="C3512" s="125"/>
      <c r="D3512" s="125"/>
      <c r="E3512" s="125"/>
      <c r="F3512" s="125"/>
      <c r="G3512" s="176"/>
      <c r="H3512" s="125" t="str">
        <f t="shared" si="108"/>
        <v/>
      </c>
      <c r="I3512" s="176">
        <f t="shared" si="109"/>
        <v>0</v>
      </c>
    </row>
    <row r="3513" spans="2:9">
      <c r="B3513" s="131"/>
      <c r="C3513" s="125"/>
      <c r="D3513" s="125"/>
      <c r="E3513" s="125"/>
      <c r="F3513" s="125"/>
      <c r="G3513" s="176"/>
      <c r="H3513" s="125" t="str">
        <f t="shared" si="108"/>
        <v/>
      </c>
      <c r="I3513" s="176">
        <f t="shared" si="109"/>
        <v>0</v>
      </c>
    </row>
    <row r="3514" spans="2:9">
      <c r="B3514" s="131"/>
      <c r="C3514" s="125"/>
      <c r="D3514" s="125"/>
      <c r="E3514" s="125"/>
      <c r="F3514" s="125"/>
      <c r="G3514" s="176"/>
      <c r="H3514" s="125" t="str">
        <f t="shared" si="108"/>
        <v/>
      </c>
      <c r="I3514" s="176">
        <f t="shared" si="109"/>
        <v>0</v>
      </c>
    </row>
    <row r="3515" spans="2:9">
      <c r="B3515" s="131"/>
      <c r="C3515" s="125"/>
      <c r="D3515" s="125"/>
      <c r="E3515" s="125"/>
      <c r="F3515" s="125"/>
      <c r="G3515" s="176"/>
      <c r="H3515" s="125" t="str">
        <f t="shared" si="108"/>
        <v/>
      </c>
      <c r="I3515" s="176">
        <f t="shared" si="109"/>
        <v>0</v>
      </c>
    </row>
    <row r="3516" spans="2:9">
      <c r="B3516" s="131"/>
      <c r="C3516" s="125"/>
      <c r="D3516" s="125"/>
      <c r="E3516" s="125"/>
      <c r="F3516" s="125"/>
      <c r="G3516" s="176"/>
      <c r="H3516" s="125" t="str">
        <f t="shared" si="108"/>
        <v/>
      </c>
      <c r="I3516" s="176">
        <f t="shared" si="109"/>
        <v>0</v>
      </c>
    </row>
    <row r="3517" spans="2:9">
      <c r="B3517" s="131"/>
      <c r="C3517" s="125"/>
      <c r="D3517" s="125"/>
      <c r="E3517" s="125"/>
      <c r="F3517" s="125"/>
      <c r="G3517" s="176"/>
      <c r="H3517" s="125" t="str">
        <f t="shared" si="108"/>
        <v/>
      </c>
      <c r="I3517" s="176">
        <f t="shared" si="109"/>
        <v>0</v>
      </c>
    </row>
    <row r="3518" spans="2:9">
      <c r="B3518" s="131"/>
      <c r="C3518" s="125"/>
      <c r="D3518" s="125"/>
      <c r="E3518" s="125"/>
      <c r="F3518" s="125"/>
      <c r="G3518" s="176"/>
      <c r="H3518" s="125" t="str">
        <f t="shared" si="108"/>
        <v/>
      </c>
      <c r="I3518" s="176">
        <f t="shared" si="109"/>
        <v>0</v>
      </c>
    </row>
    <row r="3519" spans="2:9">
      <c r="B3519" s="131"/>
      <c r="C3519" s="125"/>
      <c r="D3519" s="125"/>
      <c r="E3519" s="125"/>
      <c r="F3519" s="125"/>
      <c r="G3519" s="176"/>
      <c r="H3519" s="125" t="str">
        <f t="shared" si="108"/>
        <v/>
      </c>
      <c r="I3519" s="176">
        <f t="shared" si="109"/>
        <v>0</v>
      </c>
    </row>
    <row r="3520" spans="2:9">
      <c r="B3520" s="131"/>
      <c r="C3520" s="125"/>
      <c r="D3520" s="125"/>
      <c r="E3520" s="125"/>
      <c r="F3520" s="125"/>
      <c r="G3520" s="176"/>
      <c r="H3520" s="125" t="str">
        <f t="shared" si="108"/>
        <v/>
      </c>
      <c r="I3520" s="176">
        <f t="shared" si="109"/>
        <v>0</v>
      </c>
    </row>
    <row r="3521" spans="2:9">
      <c r="B3521" s="131"/>
      <c r="C3521" s="125"/>
      <c r="D3521" s="125"/>
      <c r="E3521" s="125"/>
      <c r="F3521" s="125"/>
      <c r="G3521" s="176"/>
      <c r="H3521" s="125" t="str">
        <f t="shared" si="108"/>
        <v/>
      </c>
      <c r="I3521" s="176">
        <f t="shared" si="109"/>
        <v>0</v>
      </c>
    </row>
    <row r="3522" spans="2:9">
      <c r="B3522" s="131"/>
      <c r="C3522" s="125"/>
      <c r="D3522" s="125"/>
      <c r="E3522" s="125"/>
      <c r="F3522" s="125"/>
      <c r="G3522" s="176"/>
      <c r="H3522" s="125" t="str">
        <f t="shared" si="108"/>
        <v/>
      </c>
      <c r="I3522" s="176">
        <f t="shared" si="109"/>
        <v>0</v>
      </c>
    </row>
    <row r="3523" spans="2:9">
      <c r="B3523" s="131"/>
      <c r="C3523" s="125"/>
      <c r="D3523" s="125"/>
      <c r="E3523" s="125"/>
      <c r="F3523" s="125"/>
      <c r="G3523" s="176"/>
      <c r="H3523" s="125" t="str">
        <f t="shared" si="108"/>
        <v/>
      </c>
      <c r="I3523" s="176">
        <f t="shared" si="109"/>
        <v>0</v>
      </c>
    </row>
    <row r="3524" spans="2:9">
      <c r="B3524" s="131"/>
      <c r="C3524" s="125"/>
      <c r="D3524" s="125"/>
      <c r="E3524" s="125"/>
      <c r="F3524" s="125"/>
      <c r="G3524" s="176"/>
      <c r="H3524" s="125" t="str">
        <f t="shared" si="108"/>
        <v/>
      </c>
      <c r="I3524" s="176">
        <f t="shared" si="109"/>
        <v>0</v>
      </c>
    </row>
    <row r="3525" spans="2:9">
      <c r="B3525" s="131"/>
      <c r="C3525" s="125"/>
      <c r="D3525" s="125"/>
      <c r="E3525" s="125"/>
      <c r="F3525" s="125"/>
      <c r="G3525" s="176"/>
      <c r="H3525" s="125" t="str">
        <f t="shared" si="108"/>
        <v/>
      </c>
      <c r="I3525" s="176">
        <f t="shared" si="109"/>
        <v>0</v>
      </c>
    </row>
    <row r="3526" spans="2:9">
      <c r="B3526" s="131"/>
      <c r="C3526" s="125"/>
      <c r="D3526" s="125"/>
      <c r="E3526" s="125"/>
      <c r="F3526" s="125"/>
      <c r="G3526" s="176"/>
      <c r="H3526" s="125" t="str">
        <f t="shared" si="108"/>
        <v/>
      </c>
      <c r="I3526" s="176">
        <f t="shared" si="109"/>
        <v>0</v>
      </c>
    </row>
    <row r="3527" spans="2:9">
      <c r="B3527" s="131"/>
      <c r="C3527" s="125"/>
      <c r="D3527" s="125"/>
      <c r="E3527" s="125"/>
      <c r="F3527" s="125"/>
      <c r="G3527" s="176"/>
      <c r="H3527" s="125" t="str">
        <f t="shared" ref="H3527:H3590" si="110">IF(ISBLANK(C3527),"",IF(C3527&lt;F3527,D3527-E3527,E3527-D3527))</f>
        <v/>
      </c>
      <c r="I3527" s="176">
        <f t="shared" ref="I3527:I3590" si="111">IF(ISERR(H3527),1,0)</f>
        <v>0</v>
      </c>
    </row>
    <row r="3528" spans="2:9">
      <c r="B3528" s="131"/>
      <c r="C3528" s="125"/>
      <c r="D3528" s="125"/>
      <c r="E3528" s="125"/>
      <c r="F3528" s="125"/>
      <c r="G3528" s="176"/>
      <c r="H3528" s="125" t="str">
        <f t="shared" si="110"/>
        <v/>
      </c>
      <c r="I3528" s="176">
        <f t="shared" si="111"/>
        <v>0</v>
      </c>
    </row>
    <row r="3529" spans="2:9">
      <c r="B3529" s="131"/>
      <c r="C3529" s="125"/>
      <c r="D3529" s="125"/>
      <c r="E3529" s="125"/>
      <c r="F3529" s="125"/>
      <c r="G3529" s="176"/>
      <c r="H3529" s="125" t="str">
        <f t="shared" si="110"/>
        <v/>
      </c>
      <c r="I3529" s="176">
        <f t="shared" si="111"/>
        <v>0</v>
      </c>
    </row>
    <row r="3530" spans="2:9">
      <c r="B3530" s="131"/>
      <c r="C3530" s="125"/>
      <c r="D3530" s="125"/>
      <c r="E3530" s="125"/>
      <c r="F3530" s="125"/>
      <c r="G3530" s="176"/>
      <c r="H3530" s="125" t="str">
        <f t="shared" si="110"/>
        <v/>
      </c>
      <c r="I3530" s="176">
        <f t="shared" si="111"/>
        <v>0</v>
      </c>
    </row>
    <row r="3531" spans="2:9">
      <c r="B3531" s="131"/>
      <c r="C3531" s="125"/>
      <c r="D3531" s="125"/>
      <c r="E3531" s="125"/>
      <c r="F3531" s="125"/>
      <c r="G3531" s="176"/>
      <c r="H3531" s="125" t="str">
        <f t="shared" si="110"/>
        <v/>
      </c>
      <c r="I3531" s="176">
        <f t="shared" si="111"/>
        <v>0</v>
      </c>
    </row>
    <row r="3532" spans="2:9">
      <c r="B3532" s="131"/>
      <c r="C3532" s="125"/>
      <c r="D3532" s="125"/>
      <c r="E3532" s="125"/>
      <c r="F3532" s="125"/>
      <c r="G3532" s="176"/>
      <c r="H3532" s="125" t="str">
        <f t="shared" si="110"/>
        <v/>
      </c>
      <c r="I3532" s="176">
        <f t="shared" si="111"/>
        <v>0</v>
      </c>
    </row>
    <row r="3533" spans="2:9">
      <c r="B3533" s="131"/>
      <c r="C3533" s="125"/>
      <c r="D3533" s="125"/>
      <c r="E3533" s="125"/>
      <c r="F3533" s="125"/>
      <c r="G3533" s="176"/>
      <c r="H3533" s="125" t="str">
        <f t="shared" si="110"/>
        <v/>
      </c>
      <c r="I3533" s="176">
        <f t="shared" si="111"/>
        <v>0</v>
      </c>
    </row>
    <row r="3534" spans="2:9">
      <c r="B3534" s="131"/>
      <c r="C3534" s="125"/>
      <c r="D3534" s="125"/>
      <c r="E3534" s="125"/>
      <c r="F3534" s="125"/>
      <c r="G3534" s="176"/>
      <c r="H3534" s="125" t="str">
        <f t="shared" si="110"/>
        <v/>
      </c>
      <c r="I3534" s="176">
        <f t="shared" si="111"/>
        <v>0</v>
      </c>
    </row>
    <row r="3535" spans="2:9">
      <c r="B3535" s="131"/>
      <c r="C3535" s="125"/>
      <c r="D3535" s="125"/>
      <c r="E3535" s="125"/>
      <c r="F3535" s="125"/>
      <c r="G3535" s="176"/>
      <c r="H3535" s="125" t="str">
        <f t="shared" si="110"/>
        <v/>
      </c>
      <c r="I3535" s="176">
        <f t="shared" si="111"/>
        <v>0</v>
      </c>
    </row>
    <row r="3536" spans="2:9">
      <c r="B3536" s="131"/>
      <c r="C3536" s="125"/>
      <c r="D3536" s="125"/>
      <c r="E3536" s="125"/>
      <c r="F3536" s="125"/>
      <c r="G3536" s="176"/>
      <c r="H3536" s="125" t="str">
        <f t="shared" si="110"/>
        <v/>
      </c>
      <c r="I3536" s="176">
        <f t="shared" si="111"/>
        <v>0</v>
      </c>
    </row>
    <row r="3537" spans="2:9">
      <c r="B3537" s="131"/>
      <c r="C3537" s="125"/>
      <c r="D3537" s="125"/>
      <c r="E3537" s="125"/>
      <c r="F3537" s="125"/>
      <c r="G3537" s="176"/>
      <c r="H3537" s="125" t="str">
        <f t="shared" si="110"/>
        <v/>
      </c>
      <c r="I3537" s="176">
        <f t="shared" si="111"/>
        <v>0</v>
      </c>
    </row>
    <row r="3538" spans="2:9">
      <c r="B3538" s="131"/>
      <c r="C3538" s="125"/>
      <c r="D3538" s="125"/>
      <c r="E3538" s="125"/>
      <c r="F3538" s="125"/>
      <c r="G3538" s="176"/>
      <c r="H3538" s="125" t="str">
        <f t="shared" si="110"/>
        <v/>
      </c>
      <c r="I3538" s="176">
        <f t="shared" si="111"/>
        <v>0</v>
      </c>
    </row>
    <row r="3539" spans="2:9">
      <c r="B3539" s="131"/>
      <c r="C3539" s="125"/>
      <c r="D3539" s="125"/>
      <c r="E3539" s="125"/>
      <c r="F3539" s="125"/>
      <c r="G3539" s="176"/>
      <c r="H3539" s="125" t="str">
        <f t="shared" si="110"/>
        <v/>
      </c>
      <c r="I3539" s="176">
        <f t="shared" si="111"/>
        <v>0</v>
      </c>
    </row>
    <row r="3540" spans="2:9">
      <c r="B3540" s="131"/>
      <c r="C3540" s="125"/>
      <c r="D3540" s="125"/>
      <c r="E3540" s="125"/>
      <c r="F3540" s="125"/>
      <c r="G3540" s="176"/>
      <c r="H3540" s="125" t="str">
        <f t="shared" si="110"/>
        <v/>
      </c>
      <c r="I3540" s="176">
        <f t="shared" si="111"/>
        <v>0</v>
      </c>
    </row>
    <row r="3541" spans="2:9">
      <c r="B3541" s="131"/>
      <c r="C3541" s="125"/>
      <c r="D3541" s="125"/>
      <c r="E3541" s="125"/>
      <c r="F3541" s="125"/>
      <c r="G3541" s="176"/>
      <c r="H3541" s="125" t="str">
        <f t="shared" si="110"/>
        <v/>
      </c>
      <c r="I3541" s="176">
        <f t="shared" si="111"/>
        <v>0</v>
      </c>
    </row>
    <row r="3542" spans="2:9">
      <c r="B3542" s="131"/>
      <c r="C3542" s="125"/>
      <c r="D3542" s="125"/>
      <c r="E3542" s="125"/>
      <c r="F3542" s="125"/>
      <c r="G3542" s="176"/>
      <c r="H3542" s="125" t="str">
        <f t="shared" si="110"/>
        <v/>
      </c>
      <c r="I3542" s="176">
        <f t="shared" si="111"/>
        <v>0</v>
      </c>
    </row>
    <row r="3543" spans="2:9">
      <c r="B3543" s="131"/>
      <c r="C3543" s="125"/>
      <c r="D3543" s="125"/>
      <c r="E3543" s="125"/>
      <c r="F3543" s="125"/>
      <c r="G3543" s="176"/>
      <c r="H3543" s="125" t="str">
        <f t="shared" si="110"/>
        <v/>
      </c>
      <c r="I3543" s="176">
        <f t="shared" si="111"/>
        <v>0</v>
      </c>
    </row>
    <row r="3544" spans="2:9">
      <c r="B3544" s="131"/>
      <c r="C3544" s="125"/>
      <c r="D3544" s="125"/>
      <c r="E3544" s="125"/>
      <c r="F3544" s="125"/>
      <c r="G3544" s="176"/>
      <c r="H3544" s="125" t="str">
        <f t="shared" si="110"/>
        <v/>
      </c>
      <c r="I3544" s="176">
        <f t="shared" si="111"/>
        <v>0</v>
      </c>
    </row>
    <row r="3545" spans="2:9">
      <c r="B3545" s="131"/>
      <c r="C3545" s="125"/>
      <c r="D3545" s="125"/>
      <c r="E3545" s="125"/>
      <c r="F3545" s="125"/>
      <c r="G3545" s="176"/>
      <c r="H3545" s="125" t="str">
        <f t="shared" si="110"/>
        <v/>
      </c>
      <c r="I3545" s="176">
        <f t="shared" si="111"/>
        <v>0</v>
      </c>
    </row>
    <row r="3546" spans="2:9">
      <c r="B3546" s="131"/>
      <c r="C3546" s="125"/>
      <c r="D3546" s="125"/>
      <c r="E3546" s="125"/>
      <c r="F3546" s="125"/>
      <c r="G3546" s="176"/>
      <c r="H3546" s="125" t="str">
        <f t="shared" si="110"/>
        <v/>
      </c>
      <c r="I3546" s="176">
        <f t="shared" si="111"/>
        <v>0</v>
      </c>
    </row>
    <row r="3547" spans="2:9">
      <c r="B3547" s="131"/>
      <c r="C3547" s="125"/>
      <c r="D3547" s="125"/>
      <c r="E3547" s="125"/>
      <c r="F3547" s="125"/>
      <c r="G3547" s="176"/>
      <c r="H3547" s="125" t="str">
        <f t="shared" si="110"/>
        <v/>
      </c>
      <c r="I3547" s="176">
        <f t="shared" si="111"/>
        <v>0</v>
      </c>
    </row>
    <row r="3548" spans="2:9">
      <c r="B3548" s="131"/>
      <c r="C3548" s="125"/>
      <c r="D3548" s="125"/>
      <c r="E3548" s="125"/>
      <c r="F3548" s="125"/>
      <c r="G3548" s="176"/>
      <c r="H3548" s="125" t="str">
        <f t="shared" si="110"/>
        <v/>
      </c>
      <c r="I3548" s="176">
        <f t="shared" si="111"/>
        <v>0</v>
      </c>
    </row>
    <row r="3549" spans="2:9">
      <c r="B3549" s="131"/>
      <c r="C3549" s="125"/>
      <c r="D3549" s="125"/>
      <c r="E3549" s="125"/>
      <c r="F3549" s="125"/>
      <c r="G3549" s="176"/>
      <c r="H3549" s="125" t="str">
        <f t="shared" si="110"/>
        <v/>
      </c>
      <c r="I3549" s="176">
        <f t="shared" si="111"/>
        <v>0</v>
      </c>
    </row>
    <row r="3550" spans="2:9">
      <c r="B3550" s="131"/>
      <c r="C3550" s="125"/>
      <c r="D3550" s="125"/>
      <c r="E3550" s="125"/>
      <c r="F3550" s="125"/>
      <c r="G3550" s="176"/>
      <c r="H3550" s="125" t="str">
        <f t="shared" si="110"/>
        <v/>
      </c>
      <c r="I3550" s="176">
        <f t="shared" si="111"/>
        <v>0</v>
      </c>
    </row>
    <row r="3551" spans="2:9">
      <c r="B3551" s="131"/>
      <c r="C3551" s="125"/>
      <c r="D3551" s="125"/>
      <c r="E3551" s="125"/>
      <c r="F3551" s="125"/>
      <c r="G3551" s="176"/>
      <c r="H3551" s="125" t="str">
        <f t="shared" si="110"/>
        <v/>
      </c>
      <c r="I3551" s="176">
        <f t="shared" si="111"/>
        <v>0</v>
      </c>
    </row>
    <row r="3552" spans="2:9">
      <c r="B3552" s="131"/>
      <c r="C3552" s="125"/>
      <c r="D3552" s="125"/>
      <c r="E3552" s="125"/>
      <c r="F3552" s="125"/>
      <c r="G3552" s="176"/>
      <c r="H3552" s="125" t="str">
        <f t="shared" si="110"/>
        <v/>
      </c>
      <c r="I3552" s="176">
        <f t="shared" si="111"/>
        <v>0</v>
      </c>
    </row>
    <row r="3553" spans="2:9">
      <c r="B3553" s="131"/>
      <c r="C3553" s="125"/>
      <c r="D3553" s="125"/>
      <c r="E3553" s="125"/>
      <c r="F3553" s="125"/>
      <c r="G3553" s="176"/>
      <c r="H3553" s="125" t="str">
        <f t="shared" si="110"/>
        <v/>
      </c>
      <c r="I3553" s="176">
        <f t="shared" si="111"/>
        <v>0</v>
      </c>
    </row>
    <row r="3554" spans="2:9">
      <c r="B3554" s="131"/>
      <c r="C3554" s="125"/>
      <c r="D3554" s="125"/>
      <c r="E3554" s="125"/>
      <c r="F3554" s="125"/>
      <c r="G3554" s="176"/>
      <c r="H3554" s="125" t="str">
        <f t="shared" si="110"/>
        <v/>
      </c>
      <c r="I3554" s="176">
        <f t="shared" si="111"/>
        <v>0</v>
      </c>
    </row>
    <row r="3555" spans="2:9">
      <c r="B3555" s="131"/>
      <c r="C3555" s="125"/>
      <c r="D3555" s="125"/>
      <c r="E3555" s="125"/>
      <c r="F3555" s="125"/>
      <c r="G3555" s="176"/>
      <c r="H3555" s="125" t="str">
        <f t="shared" si="110"/>
        <v/>
      </c>
      <c r="I3555" s="176">
        <f t="shared" si="111"/>
        <v>0</v>
      </c>
    </row>
    <row r="3556" spans="2:9">
      <c r="B3556" s="131"/>
      <c r="C3556" s="125"/>
      <c r="D3556" s="125"/>
      <c r="E3556" s="125"/>
      <c r="F3556" s="125"/>
      <c r="G3556" s="176"/>
      <c r="H3556" s="125" t="str">
        <f t="shared" si="110"/>
        <v/>
      </c>
      <c r="I3556" s="176">
        <f t="shared" si="111"/>
        <v>0</v>
      </c>
    </row>
    <row r="3557" spans="2:9">
      <c r="B3557" s="131"/>
      <c r="C3557" s="125"/>
      <c r="D3557" s="125"/>
      <c r="E3557" s="125"/>
      <c r="F3557" s="125"/>
      <c r="G3557" s="176"/>
      <c r="H3557" s="125" t="str">
        <f t="shared" si="110"/>
        <v/>
      </c>
      <c r="I3557" s="176">
        <f t="shared" si="111"/>
        <v>0</v>
      </c>
    </row>
    <row r="3558" spans="2:9">
      <c r="B3558" s="131"/>
      <c r="C3558" s="125"/>
      <c r="D3558" s="125"/>
      <c r="E3558" s="125"/>
      <c r="F3558" s="125"/>
      <c r="G3558" s="176"/>
      <c r="H3558" s="125" t="str">
        <f t="shared" si="110"/>
        <v/>
      </c>
      <c r="I3558" s="176">
        <f t="shared" si="111"/>
        <v>0</v>
      </c>
    </row>
    <row r="3559" spans="2:9">
      <c r="B3559" s="131"/>
      <c r="C3559" s="125"/>
      <c r="D3559" s="125"/>
      <c r="E3559" s="125"/>
      <c r="F3559" s="125"/>
      <c r="G3559" s="176"/>
      <c r="H3559" s="125" t="str">
        <f t="shared" si="110"/>
        <v/>
      </c>
      <c r="I3559" s="176">
        <f t="shared" si="111"/>
        <v>0</v>
      </c>
    </row>
    <row r="3560" spans="2:9">
      <c r="B3560" s="131"/>
      <c r="C3560" s="125"/>
      <c r="D3560" s="125"/>
      <c r="E3560" s="125"/>
      <c r="F3560" s="125"/>
      <c r="G3560" s="176"/>
      <c r="H3560" s="125" t="str">
        <f t="shared" si="110"/>
        <v/>
      </c>
      <c r="I3560" s="176">
        <f t="shared" si="111"/>
        <v>0</v>
      </c>
    </row>
    <row r="3561" spans="2:9">
      <c r="B3561" s="131"/>
      <c r="C3561" s="125"/>
      <c r="D3561" s="125"/>
      <c r="E3561" s="125"/>
      <c r="F3561" s="125"/>
      <c r="G3561" s="176"/>
      <c r="H3561" s="125" t="str">
        <f t="shared" si="110"/>
        <v/>
      </c>
      <c r="I3561" s="176">
        <f t="shared" si="111"/>
        <v>0</v>
      </c>
    </row>
    <row r="3562" spans="2:9">
      <c r="B3562" s="131"/>
      <c r="C3562" s="125"/>
      <c r="D3562" s="125"/>
      <c r="E3562" s="125"/>
      <c r="F3562" s="125"/>
      <c r="G3562" s="176"/>
      <c r="H3562" s="125" t="str">
        <f t="shared" si="110"/>
        <v/>
      </c>
      <c r="I3562" s="176">
        <f t="shared" si="111"/>
        <v>0</v>
      </c>
    </row>
    <row r="3563" spans="2:9">
      <c r="B3563" s="131"/>
      <c r="C3563" s="125"/>
      <c r="D3563" s="125"/>
      <c r="E3563" s="125"/>
      <c r="F3563" s="125"/>
      <c r="G3563" s="176"/>
      <c r="H3563" s="125" t="str">
        <f t="shared" si="110"/>
        <v/>
      </c>
      <c r="I3563" s="176">
        <f t="shared" si="111"/>
        <v>0</v>
      </c>
    </row>
    <row r="3564" spans="2:9">
      <c r="B3564" s="131"/>
      <c r="C3564" s="125"/>
      <c r="D3564" s="125"/>
      <c r="E3564" s="125"/>
      <c r="F3564" s="125"/>
      <c r="G3564" s="176"/>
      <c r="H3564" s="125" t="str">
        <f t="shared" si="110"/>
        <v/>
      </c>
      <c r="I3564" s="176">
        <f t="shared" si="111"/>
        <v>0</v>
      </c>
    </row>
    <row r="3565" spans="2:9">
      <c r="B3565" s="131"/>
      <c r="C3565" s="125"/>
      <c r="D3565" s="125"/>
      <c r="E3565" s="125"/>
      <c r="F3565" s="125"/>
      <c r="G3565" s="176"/>
      <c r="H3565" s="125" t="str">
        <f t="shared" si="110"/>
        <v/>
      </c>
      <c r="I3565" s="176">
        <f t="shared" si="111"/>
        <v>0</v>
      </c>
    </row>
    <row r="3566" spans="2:9">
      <c r="B3566" s="131"/>
      <c r="C3566" s="125"/>
      <c r="D3566" s="125"/>
      <c r="E3566" s="125"/>
      <c r="F3566" s="125"/>
      <c r="G3566" s="176"/>
      <c r="H3566" s="125" t="str">
        <f t="shared" si="110"/>
        <v/>
      </c>
      <c r="I3566" s="176">
        <f t="shared" si="111"/>
        <v>0</v>
      </c>
    </row>
    <row r="3567" spans="2:9">
      <c r="B3567" s="131"/>
      <c r="C3567" s="125"/>
      <c r="D3567" s="125"/>
      <c r="E3567" s="125"/>
      <c r="F3567" s="125"/>
      <c r="G3567" s="176"/>
      <c r="H3567" s="125" t="str">
        <f t="shared" si="110"/>
        <v/>
      </c>
      <c r="I3567" s="176">
        <f t="shared" si="111"/>
        <v>0</v>
      </c>
    </row>
    <row r="3568" spans="2:9">
      <c r="B3568" s="131"/>
      <c r="C3568" s="125"/>
      <c r="D3568" s="125"/>
      <c r="E3568" s="125"/>
      <c r="F3568" s="125"/>
      <c r="G3568" s="176"/>
      <c r="H3568" s="125" t="str">
        <f t="shared" si="110"/>
        <v/>
      </c>
      <c r="I3568" s="176">
        <f t="shared" si="111"/>
        <v>0</v>
      </c>
    </row>
    <row r="3569" spans="2:9">
      <c r="B3569" s="131"/>
      <c r="C3569" s="125"/>
      <c r="D3569" s="125"/>
      <c r="E3569" s="125"/>
      <c r="F3569" s="125"/>
      <c r="G3569" s="176"/>
      <c r="H3569" s="125" t="str">
        <f t="shared" si="110"/>
        <v/>
      </c>
      <c r="I3569" s="176">
        <f t="shared" si="111"/>
        <v>0</v>
      </c>
    </row>
    <row r="3570" spans="2:9">
      <c r="B3570" s="131"/>
      <c r="C3570" s="125"/>
      <c r="D3570" s="125"/>
      <c r="E3570" s="125"/>
      <c r="F3570" s="125"/>
      <c r="G3570" s="176"/>
      <c r="H3570" s="125" t="str">
        <f t="shared" si="110"/>
        <v/>
      </c>
      <c r="I3570" s="176">
        <f t="shared" si="111"/>
        <v>0</v>
      </c>
    </row>
    <row r="3571" spans="2:9">
      <c r="B3571" s="131"/>
      <c r="C3571" s="125"/>
      <c r="D3571" s="125"/>
      <c r="E3571" s="125"/>
      <c r="F3571" s="125"/>
      <c r="G3571" s="176"/>
      <c r="H3571" s="125" t="str">
        <f t="shared" si="110"/>
        <v/>
      </c>
      <c r="I3571" s="176">
        <f t="shared" si="111"/>
        <v>0</v>
      </c>
    </row>
    <row r="3572" spans="2:9">
      <c r="B3572" s="131"/>
      <c r="C3572" s="125"/>
      <c r="D3572" s="125"/>
      <c r="E3572" s="125"/>
      <c r="F3572" s="125"/>
      <c r="G3572" s="176"/>
      <c r="H3572" s="125" t="str">
        <f t="shared" si="110"/>
        <v/>
      </c>
      <c r="I3572" s="176">
        <f t="shared" si="111"/>
        <v>0</v>
      </c>
    </row>
    <row r="3573" spans="2:9">
      <c r="B3573" s="131"/>
      <c r="C3573" s="125"/>
      <c r="D3573" s="125"/>
      <c r="E3573" s="125"/>
      <c r="F3573" s="125"/>
      <c r="G3573" s="176"/>
      <c r="H3573" s="125" t="str">
        <f t="shared" si="110"/>
        <v/>
      </c>
      <c r="I3573" s="176">
        <f t="shared" si="111"/>
        <v>0</v>
      </c>
    </row>
    <row r="3574" spans="2:9">
      <c r="B3574" s="131"/>
      <c r="C3574" s="125"/>
      <c r="D3574" s="125"/>
      <c r="E3574" s="125"/>
      <c r="F3574" s="125"/>
      <c r="G3574" s="176"/>
      <c r="H3574" s="125" t="str">
        <f t="shared" si="110"/>
        <v/>
      </c>
      <c r="I3574" s="176">
        <f t="shared" si="111"/>
        <v>0</v>
      </c>
    </row>
    <row r="3575" spans="2:9">
      <c r="B3575" s="131"/>
      <c r="C3575" s="125"/>
      <c r="D3575" s="125"/>
      <c r="E3575" s="125"/>
      <c r="F3575" s="125"/>
      <c r="G3575" s="176"/>
      <c r="H3575" s="125" t="str">
        <f t="shared" si="110"/>
        <v/>
      </c>
      <c r="I3575" s="176">
        <f t="shared" si="111"/>
        <v>0</v>
      </c>
    </row>
    <row r="3576" spans="2:9">
      <c r="B3576" s="131"/>
      <c r="C3576" s="125"/>
      <c r="D3576" s="125"/>
      <c r="E3576" s="125"/>
      <c r="F3576" s="125"/>
      <c r="G3576" s="176"/>
      <c r="H3576" s="125" t="str">
        <f t="shared" si="110"/>
        <v/>
      </c>
      <c r="I3576" s="176">
        <f t="shared" si="111"/>
        <v>0</v>
      </c>
    </row>
    <row r="3577" spans="2:9">
      <c r="B3577" s="131"/>
      <c r="C3577" s="125"/>
      <c r="D3577" s="125"/>
      <c r="E3577" s="125"/>
      <c r="F3577" s="125"/>
      <c r="G3577" s="176"/>
      <c r="H3577" s="125" t="str">
        <f t="shared" si="110"/>
        <v/>
      </c>
      <c r="I3577" s="176">
        <f t="shared" si="111"/>
        <v>0</v>
      </c>
    </row>
    <row r="3578" spans="2:9">
      <c r="B3578" s="131"/>
      <c r="C3578" s="125"/>
      <c r="D3578" s="125"/>
      <c r="E3578" s="125"/>
      <c r="F3578" s="125"/>
      <c r="G3578" s="176"/>
      <c r="H3578" s="125" t="str">
        <f t="shared" si="110"/>
        <v/>
      </c>
      <c r="I3578" s="176">
        <f t="shared" si="111"/>
        <v>0</v>
      </c>
    </row>
    <row r="3579" spans="2:9">
      <c r="B3579" s="131"/>
      <c r="C3579" s="125"/>
      <c r="D3579" s="125"/>
      <c r="E3579" s="125"/>
      <c r="F3579" s="125"/>
      <c r="G3579" s="176"/>
      <c r="H3579" s="125" t="str">
        <f t="shared" si="110"/>
        <v/>
      </c>
      <c r="I3579" s="176">
        <f t="shared" si="111"/>
        <v>0</v>
      </c>
    </row>
    <row r="3580" spans="2:9">
      <c r="B3580" s="131"/>
      <c r="C3580" s="125"/>
      <c r="D3580" s="125"/>
      <c r="E3580" s="125"/>
      <c r="F3580" s="125"/>
      <c r="G3580" s="176"/>
      <c r="H3580" s="125" t="str">
        <f t="shared" si="110"/>
        <v/>
      </c>
      <c r="I3580" s="176">
        <f t="shared" si="111"/>
        <v>0</v>
      </c>
    </row>
    <row r="3581" spans="2:9">
      <c r="B3581" s="131"/>
      <c r="C3581" s="125"/>
      <c r="D3581" s="125"/>
      <c r="E3581" s="125"/>
      <c r="F3581" s="125"/>
      <c r="G3581" s="176"/>
      <c r="H3581" s="125" t="str">
        <f t="shared" si="110"/>
        <v/>
      </c>
      <c r="I3581" s="176">
        <f t="shared" si="111"/>
        <v>0</v>
      </c>
    </row>
    <row r="3582" spans="2:9">
      <c r="B3582" s="131"/>
      <c r="C3582" s="125"/>
      <c r="D3582" s="125"/>
      <c r="E3582" s="125"/>
      <c r="F3582" s="125"/>
      <c r="G3582" s="176"/>
      <c r="H3582" s="125" t="str">
        <f t="shared" si="110"/>
        <v/>
      </c>
      <c r="I3582" s="176">
        <f t="shared" si="111"/>
        <v>0</v>
      </c>
    </row>
    <row r="3583" spans="2:9">
      <c r="B3583" s="131"/>
      <c r="C3583" s="125"/>
      <c r="D3583" s="125"/>
      <c r="E3583" s="125"/>
      <c r="F3583" s="125"/>
      <c r="G3583" s="176"/>
      <c r="H3583" s="125" t="str">
        <f t="shared" si="110"/>
        <v/>
      </c>
      <c r="I3583" s="176">
        <f t="shared" si="111"/>
        <v>0</v>
      </c>
    </row>
    <row r="3584" spans="2:9">
      <c r="B3584" s="131"/>
      <c r="C3584" s="125"/>
      <c r="D3584" s="125"/>
      <c r="E3584" s="125"/>
      <c r="F3584" s="125"/>
      <c r="G3584" s="176"/>
      <c r="H3584" s="125" t="str">
        <f t="shared" si="110"/>
        <v/>
      </c>
      <c r="I3584" s="176">
        <f t="shared" si="111"/>
        <v>0</v>
      </c>
    </row>
    <row r="3585" spans="2:9">
      <c r="B3585" s="131"/>
      <c r="C3585" s="125"/>
      <c r="D3585" s="125"/>
      <c r="E3585" s="125"/>
      <c r="F3585" s="125"/>
      <c r="G3585" s="176"/>
      <c r="H3585" s="125" t="str">
        <f t="shared" si="110"/>
        <v/>
      </c>
      <c r="I3585" s="176">
        <f t="shared" si="111"/>
        <v>0</v>
      </c>
    </row>
    <row r="3586" spans="2:9">
      <c r="B3586" s="131"/>
      <c r="C3586" s="125"/>
      <c r="D3586" s="125"/>
      <c r="E3586" s="125"/>
      <c r="F3586" s="125"/>
      <c r="G3586" s="176"/>
      <c r="H3586" s="125" t="str">
        <f t="shared" si="110"/>
        <v/>
      </c>
      <c r="I3586" s="176">
        <f t="shared" si="111"/>
        <v>0</v>
      </c>
    </row>
    <row r="3587" spans="2:9">
      <c r="B3587" s="131"/>
      <c r="C3587" s="125"/>
      <c r="D3587" s="125"/>
      <c r="E3587" s="125"/>
      <c r="F3587" s="125"/>
      <c r="G3587" s="176"/>
      <c r="H3587" s="125" t="str">
        <f t="shared" si="110"/>
        <v/>
      </c>
      <c r="I3587" s="176">
        <f t="shared" si="111"/>
        <v>0</v>
      </c>
    </row>
    <row r="3588" spans="2:9">
      <c r="B3588" s="131"/>
      <c r="C3588" s="125"/>
      <c r="D3588" s="125"/>
      <c r="E3588" s="125"/>
      <c r="F3588" s="125"/>
      <c r="G3588" s="176"/>
      <c r="H3588" s="125" t="str">
        <f t="shared" si="110"/>
        <v/>
      </c>
      <c r="I3588" s="176">
        <f t="shared" si="111"/>
        <v>0</v>
      </c>
    </row>
    <row r="3589" spans="2:9">
      <c r="B3589" s="131"/>
      <c r="C3589" s="125"/>
      <c r="D3589" s="125"/>
      <c r="E3589" s="125"/>
      <c r="F3589" s="125"/>
      <c r="G3589" s="176"/>
      <c r="H3589" s="125" t="str">
        <f t="shared" si="110"/>
        <v/>
      </c>
      <c r="I3589" s="176">
        <f t="shared" si="111"/>
        <v>0</v>
      </c>
    </row>
    <row r="3590" spans="2:9">
      <c r="B3590" s="131"/>
      <c r="C3590" s="125"/>
      <c r="D3590" s="125"/>
      <c r="E3590" s="125"/>
      <c r="F3590" s="125"/>
      <c r="G3590" s="176"/>
      <c r="H3590" s="125" t="str">
        <f t="shared" si="110"/>
        <v/>
      </c>
      <c r="I3590" s="176">
        <f t="shared" si="111"/>
        <v>0</v>
      </c>
    </row>
    <row r="3591" spans="2:9">
      <c r="B3591" s="131"/>
      <c r="C3591" s="125"/>
      <c r="D3591" s="125"/>
      <c r="E3591" s="125"/>
      <c r="F3591" s="125"/>
      <c r="G3591" s="176"/>
      <c r="H3591" s="125" t="str">
        <f t="shared" ref="H3591:H3654" si="112">IF(ISBLANK(C3591),"",IF(C3591&lt;F3591,D3591-E3591,E3591-D3591))</f>
        <v/>
      </c>
      <c r="I3591" s="176">
        <f t="shared" ref="I3591:I3654" si="113">IF(ISERR(H3591),1,0)</f>
        <v>0</v>
      </c>
    </row>
    <row r="3592" spans="2:9">
      <c r="B3592" s="131"/>
      <c r="C3592" s="125"/>
      <c r="D3592" s="125"/>
      <c r="E3592" s="125"/>
      <c r="F3592" s="125"/>
      <c r="G3592" s="176"/>
      <c r="H3592" s="125" t="str">
        <f t="shared" si="112"/>
        <v/>
      </c>
      <c r="I3592" s="176">
        <f t="shared" si="113"/>
        <v>0</v>
      </c>
    </row>
    <row r="3593" spans="2:9">
      <c r="B3593" s="131"/>
      <c r="C3593" s="125"/>
      <c r="D3593" s="125"/>
      <c r="E3593" s="125"/>
      <c r="F3593" s="125"/>
      <c r="G3593" s="176"/>
      <c r="H3593" s="125" t="str">
        <f t="shared" si="112"/>
        <v/>
      </c>
      <c r="I3593" s="176">
        <f t="shared" si="113"/>
        <v>0</v>
      </c>
    </row>
    <row r="3594" spans="2:9">
      <c r="B3594" s="131"/>
      <c r="C3594" s="125"/>
      <c r="D3594" s="125"/>
      <c r="E3594" s="125"/>
      <c r="F3594" s="125"/>
      <c r="G3594" s="176"/>
      <c r="H3594" s="125" t="str">
        <f t="shared" si="112"/>
        <v/>
      </c>
      <c r="I3594" s="176">
        <f t="shared" si="113"/>
        <v>0</v>
      </c>
    </row>
    <row r="3595" spans="2:9">
      <c r="B3595" s="131"/>
      <c r="C3595" s="125"/>
      <c r="D3595" s="125"/>
      <c r="E3595" s="125"/>
      <c r="F3595" s="125"/>
      <c r="G3595" s="176"/>
      <c r="H3595" s="125" t="str">
        <f t="shared" si="112"/>
        <v/>
      </c>
      <c r="I3595" s="176">
        <f t="shared" si="113"/>
        <v>0</v>
      </c>
    </row>
    <row r="3596" spans="2:9">
      <c r="B3596" s="131"/>
      <c r="C3596" s="125"/>
      <c r="D3596" s="125"/>
      <c r="E3596" s="125"/>
      <c r="F3596" s="125"/>
      <c r="G3596" s="176"/>
      <c r="H3596" s="125" t="str">
        <f t="shared" si="112"/>
        <v/>
      </c>
      <c r="I3596" s="176">
        <f t="shared" si="113"/>
        <v>0</v>
      </c>
    </row>
    <row r="3597" spans="2:9">
      <c r="B3597" s="131"/>
      <c r="C3597" s="125"/>
      <c r="D3597" s="125"/>
      <c r="E3597" s="125"/>
      <c r="F3597" s="125"/>
      <c r="G3597" s="176"/>
      <c r="H3597" s="125" t="str">
        <f t="shared" si="112"/>
        <v/>
      </c>
      <c r="I3597" s="176">
        <f t="shared" si="113"/>
        <v>0</v>
      </c>
    </row>
    <row r="3598" spans="2:9">
      <c r="B3598" s="131"/>
      <c r="C3598" s="125"/>
      <c r="D3598" s="125"/>
      <c r="E3598" s="125"/>
      <c r="F3598" s="125"/>
      <c r="G3598" s="176"/>
      <c r="H3598" s="125" t="str">
        <f t="shared" si="112"/>
        <v/>
      </c>
      <c r="I3598" s="176">
        <f t="shared" si="113"/>
        <v>0</v>
      </c>
    </row>
    <row r="3599" spans="2:9">
      <c r="B3599" s="131"/>
      <c r="C3599" s="125"/>
      <c r="D3599" s="125"/>
      <c r="E3599" s="125"/>
      <c r="F3599" s="125"/>
      <c r="G3599" s="176"/>
      <c r="H3599" s="125" t="str">
        <f t="shared" si="112"/>
        <v/>
      </c>
      <c r="I3599" s="176">
        <f t="shared" si="113"/>
        <v>0</v>
      </c>
    </row>
    <row r="3600" spans="2:9">
      <c r="B3600" s="131"/>
      <c r="C3600" s="125"/>
      <c r="D3600" s="125"/>
      <c r="E3600" s="125"/>
      <c r="F3600" s="125"/>
      <c r="G3600" s="176"/>
      <c r="H3600" s="125" t="str">
        <f t="shared" si="112"/>
        <v/>
      </c>
      <c r="I3600" s="176">
        <f t="shared" si="113"/>
        <v>0</v>
      </c>
    </row>
    <row r="3601" spans="2:9">
      <c r="B3601" s="131"/>
      <c r="C3601" s="125"/>
      <c r="D3601" s="125"/>
      <c r="E3601" s="125"/>
      <c r="F3601" s="125"/>
      <c r="G3601" s="176"/>
      <c r="H3601" s="125" t="str">
        <f t="shared" si="112"/>
        <v/>
      </c>
      <c r="I3601" s="176">
        <f t="shared" si="113"/>
        <v>0</v>
      </c>
    </row>
    <row r="3602" spans="2:9">
      <c r="B3602" s="131"/>
      <c r="C3602" s="125"/>
      <c r="D3602" s="125"/>
      <c r="E3602" s="125"/>
      <c r="F3602" s="125"/>
      <c r="G3602" s="176"/>
      <c r="H3602" s="125" t="str">
        <f t="shared" si="112"/>
        <v/>
      </c>
      <c r="I3602" s="176">
        <f t="shared" si="113"/>
        <v>0</v>
      </c>
    </row>
    <row r="3603" spans="2:9">
      <c r="B3603" s="131"/>
      <c r="C3603" s="125"/>
      <c r="D3603" s="125"/>
      <c r="E3603" s="125"/>
      <c r="F3603" s="125"/>
      <c r="G3603" s="176"/>
      <c r="H3603" s="125" t="str">
        <f t="shared" si="112"/>
        <v/>
      </c>
      <c r="I3603" s="176">
        <f t="shared" si="113"/>
        <v>0</v>
      </c>
    </row>
    <row r="3604" spans="2:9">
      <c r="B3604" s="131"/>
      <c r="C3604" s="125"/>
      <c r="D3604" s="125"/>
      <c r="E3604" s="125"/>
      <c r="F3604" s="125"/>
      <c r="G3604" s="176"/>
      <c r="H3604" s="125" t="str">
        <f t="shared" si="112"/>
        <v/>
      </c>
      <c r="I3604" s="176">
        <f t="shared" si="113"/>
        <v>0</v>
      </c>
    </row>
    <row r="3605" spans="2:9">
      <c r="B3605" s="131"/>
      <c r="C3605" s="125"/>
      <c r="D3605" s="125"/>
      <c r="E3605" s="125"/>
      <c r="F3605" s="125"/>
      <c r="G3605" s="176"/>
      <c r="H3605" s="125" t="str">
        <f t="shared" si="112"/>
        <v/>
      </c>
      <c r="I3605" s="176">
        <f t="shared" si="113"/>
        <v>0</v>
      </c>
    </row>
    <row r="3606" spans="2:9">
      <c r="B3606" s="131"/>
      <c r="C3606" s="125"/>
      <c r="D3606" s="125"/>
      <c r="E3606" s="125"/>
      <c r="F3606" s="125"/>
      <c r="G3606" s="176"/>
      <c r="H3606" s="125" t="str">
        <f t="shared" si="112"/>
        <v/>
      </c>
      <c r="I3606" s="176">
        <f t="shared" si="113"/>
        <v>0</v>
      </c>
    </row>
    <row r="3607" spans="2:9">
      <c r="B3607" s="131"/>
      <c r="C3607" s="125"/>
      <c r="D3607" s="125"/>
      <c r="E3607" s="125"/>
      <c r="F3607" s="125"/>
      <c r="G3607" s="176"/>
      <c r="H3607" s="125" t="str">
        <f t="shared" si="112"/>
        <v/>
      </c>
      <c r="I3607" s="176">
        <f t="shared" si="113"/>
        <v>0</v>
      </c>
    </row>
    <row r="3608" spans="2:9">
      <c r="B3608" s="131"/>
      <c r="C3608" s="125"/>
      <c r="D3608" s="125"/>
      <c r="E3608" s="125"/>
      <c r="F3608" s="125"/>
      <c r="G3608" s="176"/>
      <c r="H3608" s="125" t="str">
        <f t="shared" si="112"/>
        <v/>
      </c>
      <c r="I3608" s="176">
        <f t="shared" si="113"/>
        <v>0</v>
      </c>
    </row>
    <row r="3609" spans="2:9">
      <c r="B3609" s="131"/>
      <c r="C3609" s="125"/>
      <c r="D3609" s="125"/>
      <c r="E3609" s="125"/>
      <c r="F3609" s="125"/>
      <c r="G3609" s="176"/>
      <c r="H3609" s="125" t="str">
        <f t="shared" si="112"/>
        <v/>
      </c>
      <c r="I3609" s="176">
        <f t="shared" si="113"/>
        <v>0</v>
      </c>
    </row>
    <row r="3610" spans="2:9">
      <c r="B3610" s="131"/>
      <c r="C3610" s="125"/>
      <c r="D3610" s="125"/>
      <c r="E3610" s="125"/>
      <c r="F3610" s="125"/>
      <c r="G3610" s="176"/>
      <c r="H3610" s="125" t="str">
        <f t="shared" si="112"/>
        <v/>
      </c>
      <c r="I3610" s="176">
        <f t="shared" si="113"/>
        <v>0</v>
      </c>
    </row>
    <row r="3611" spans="2:9">
      <c r="B3611" s="131"/>
      <c r="C3611" s="125"/>
      <c r="D3611" s="125"/>
      <c r="E3611" s="125"/>
      <c r="F3611" s="125"/>
      <c r="G3611" s="176"/>
      <c r="H3611" s="125" t="str">
        <f t="shared" si="112"/>
        <v/>
      </c>
      <c r="I3611" s="176">
        <f t="shared" si="113"/>
        <v>0</v>
      </c>
    </row>
    <row r="3612" spans="2:9">
      <c r="B3612" s="131"/>
      <c r="C3612" s="125"/>
      <c r="D3612" s="125"/>
      <c r="E3612" s="125"/>
      <c r="F3612" s="125"/>
      <c r="G3612" s="176"/>
      <c r="H3612" s="125" t="str">
        <f t="shared" si="112"/>
        <v/>
      </c>
      <c r="I3612" s="176">
        <f t="shared" si="113"/>
        <v>0</v>
      </c>
    </row>
    <row r="3613" spans="2:9">
      <c r="B3613" s="131"/>
      <c r="C3613" s="125"/>
      <c r="D3613" s="125"/>
      <c r="E3613" s="125"/>
      <c r="F3613" s="125"/>
      <c r="G3613" s="176"/>
      <c r="H3613" s="125" t="str">
        <f t="shared" si="112"/>
        <v/>
      </c>
      <c r="I3613" s="176">
        <f t="shared" si="113"/>
        <v>0</v>
      </c>
    </row>
    <row r="3614" spans="2:9">
      <c r="B3614" s="131"/>
      <c r="C3614" s="125"/>
      <c r="D3614" s="125"/>
      <c r="E3614" s="125"/>
      <c r="F3614" s="125"/>
      <c r="G3614" s="176"/>
      <c r="H3614" s="125" t="str">
        <f t="shared" si="112"/>
        <v/>
      </c>
      <c r="I3614" s="176">
        <f t="shared" si="113"/>
        <v>0</v>
      </c>
    </row>
    <row r="3615" spans="2:9">
      <c r="B3615" s="131"/>
      <c r="C3615" s="125"/>
      <c r="D3615" s="125"/>
      <c r="E3615" s="125"/>
      <c r="F3615" s="125"/>
      <c r="G3615" s="176"/>
      <c r="H3615" s="125" t="str">
        <f t="shared" si="112"/>
        <v/>
      </c>
      <c r="I3615" s="176">
        <f t="shared" si="113"/>
        <v>0</v>
      </c>
    </row>
    <row r="3616" spans="2:9">
      <c r="B3616" s="131"/>
      <c r="C3616" s="125"/>
      <c r="D3616" s="125"/>
      <c r="E3616" s="125"/>
      <c r="F3616" s="125"/>
      <c r="G3616" s="176"/>
      <c r="H3616" s="125" t="str">
        <f t="shared" si="112"/>
        <v/>
      </c>
      <c r="I3616" s="176">
        <f t="shared" si="113"/>
        <v>0</v>
      </c>
    </row>
    <row r="3617" spans="2:9">
      <c r="B3617" s="131"/>
      <c r="C3617" s="125"/>
      <c r="D3617" s="125"/>
      <c r="E3617" s="125"/>
      <c r="F3617" s="125"/>
      <c r="G3617" s="176"/>
      <c r="H3617" s="125" t="str">
        <f t="shared" si="112"/>
        <v/>
      </c>
      <c r="I3617" s="176">
        <f t="shared" si="113"/>
        <v>0</v>
      </c>
    </row>
    <row r="3618" spans="2:9">
      <c r="B3618" s="131"/>
      <c r="C3618" s="125"/>
      <c r="D3618" s="125"/>
      <c r="E3618" s="125"/>
      <c r="F3618" s="125"/>
      <c r="G3618" s="176"/>
      <c r="H3618" s="125" t="str">
        <f t="shared" si="112"/>
        <v/>
      </c>
      <c r="I3618" s="176">
        <f t="shared" si="113"/>
        <v>0</v>
      </c>
    </row>
    <row r="3619" spans="2:9">
      <c r="B3619" s="131"/>
      <c r="C3619" s="125"/>
      <c r="D3619" s="125"/>
      <c r="E3619" s="125"/>
      <c r="F3619" s="125"/>
      <c r="G3619" s="176"/>
      <c r="H3619" s="125" t="str">
        <f t="shared" si="112"/>
        <v/>
      </c>
      <c r="I3619" s="176">
        <f t="shared" si="113"/>
        <v>0</v>
      </c>
    </row>
    <row r="3620" spans="2:9">
      <c r="B3620" s="131"/>
      <c r="C3620" s="125"/>
      <c r="D3620" s="125"/>
      <c r="E3620" s="125"/>
      <c r="F3620" s="125"/>
      <c r="G3620" s="176"/>
      <c r="H3620" s="125" t="str">
        <f t="shared" si="112"/>
        <v/>
      </c>
      <c r="I3620" s="176">
        <f t="shared" si="113"/>
        <v>0</v>
      </c>
    </row>
    <row r="3621" spans="2:9">
      <c r="B3621" s="131"/>
      <c r="C3621" s="125"/>
      <c r="D3621" s="125"/>
      <c r="E3621" s="125"/>
      <c r="F3621" s="125"/>
      <c r="G3621" s="176"/>
      <c r="H3621" s="125" t="str">
        <f t="shared" si="112"/>
        <v/>
      </c>
      <c r="I3621" s="176">
        <f t="shared" si="113"/>
        <v>0</v>
      </c>
    </row>
    <row r="3622" spans="2:9">
      <c r="B3622" s="131"/>
      <c r="C3622" s="125"/>
      <c r="D3622" s="125"/>
      <c r="E3622" s="125"/>
      <c r="F3622" s="125"/>
      <c r="G3622" s="176"/>
      <c r="H3622" s="125" t="str">
        <f t="shared" si="112"/>
        <v/>
      </c>
      <c r="I3622" s="176">
        <f t="shared" si="113"/>
        <v>0</v>
      </c>
    </row>
    <row r="3623" spans="2:9">
      <c r="B3623" s="131"/>
      <c r="C3623" s="125"/>
      <c r="D3623" s="125"/>
      <c r="E3623" s="125"/>
      <c r="F3623" s="125"/>
      <c r="G3623" s="176"/>
      <c r="H3623" s="125" t="str">
        <f t="shared" si="112"/>
        <v/>
      </c>
      <c r="I3623" s="176">
        <f t="shared" si="113"/>
        <v>0</v>
      </c>
    </row>
    <row r="3624" spans="2:9">
      <c r="B3624" s="131"/>
      <c r="C3624" s="125"/>
      <c r="D3624" s="125"/>
      <c r="E3624" s="125"/>
      <c r="F3624" s="125"/>
      <c r="G3624" s="176"/>
      <c r="H3624" s="125" t="str">
        <f t="shared" si="112"/>
        <v/>
      </c>
      <c r="I3624" s="176">
        <f t="shared" si="113"/>
        <v>0</v>
      </c>
    </row>
    <row r="3625" spans="2:9">
      <c r="B3625" s="131"/>
      <c r="C3625" s="125"/>
      <c r="D3625" s="125"/>
      <c r="E3625" s="125"/>
      <c r="F3625" s="125"/>
      <c r="G3625" s="176"/>
      <c r="H3625" s="125" t="str">
        <f t="shared" si="112"/>
        <v/>
      </c>
      <c r="I3625" s="176">
        <f t="shared" si="113"/>
        <v>0</v>
      </c>
    </row>
    <row r="3626" spans="2:9">
      <c r="B3626" s="131"/>
      <c r="C3626" s="125"/>
      <c r="D3626" s="125"/>
      <c r="E3626" s="125"/>
      <c r="F3626" s="125"/>
      <c r="G3626" s="176"/>
      <c r="H3626" s="125" t="str">
        <f t="shared" si="112"/>
        <v/>
      </c>
      <c r="I3626" s="176">
        <f t="shared" si="113"/>
        <v>0</v>
      </c>
    </row>
    <row r="3627" spans="2:9">
      <c r="B3627" s="131"/>
      <c r="C3627" s="125"/>
      <c r="D3627" s="125"/>
      <c r="E3627" s="125"/>
      <c r="F3627" s="125"/>
      <c r="G3627" s="176"/>
      <c r="H3627" s="125" t="str">
        <f t="shared" si="112"/>
        <v/>
      </c>
      <c r="I3627" s="176">
        <f t="shared" si="113"/>
        <v>0</v>
      </c>
    </row>
    <row r="3628" spans="2:9">
      <c r="B3628" s="131"/>
      <c r="C3628" s="125"/>
      <c r="D3628" s="125"/>
      <c r="E3628" s="125"/>
      <c r="F3628" s="125"/>
      <c r="G3628" s="176"/>
      <c r="H3628" s="125" t="str">
        <f t="shared" si="112"/>
        <v/>
      </c>
      <c r="I3628" s="176">
        <f t="shared" si="113"/>
        <v>0</v>
      </c>
    </row>
    <row r="3629" spans="2:9">
      <c r="B3629" s="131"/>
      <c r="C3629" s="125"/>
      <c r="D3629" s="125"/>
      <c r="E3629" s="125"/>
      <c r="F3629" s="125"/>
      <c r="G3629" s="176"/>
      <c r="H3629" s="125" t="str">
        <f t="shared" si="112"/>
        <v/>
      </c>
      <c r="I3629" s="176">
        <f t="shared" si="113"/>
        <v>0</v>
      </c>
    </row>
    <row r="3630" spans="2:9">
      <c r="B3630" s="131"/>
      <c r="C3630" s="125"/>
      <c r="D3630" s="125"/>
      <c r="E3630" s="125"/>
      <c r="F3630" s="125"/>
      <c r="G3630" s="176"/>
      <c r="H3630" s="125" t="str">
        <f t="shared" si="112"/>
        <v/>
      </c>
      <c r="I3630" s="176">
        <f t="shared" si="113"/>
        <v>0</v>
      </c>
    </row>
    <row r="3631" spans="2:9">
      <c r="B3631" s="131"/>
      <c r="C3631" s="125"/>
      <c r="D3631" s="125"/>
      <c r="E3631" s="125"/>
      <c r="F3631" s="125"/>
      <c r="G3631" s="176"/>
      <c r="H3631" s="125" t="str">
        <f t="shared" si="112"/>
        <v/>
      </c>
      <c r="I3631" s="176">
        <f t="shared" si="113"/>
        <v>0</v>
      </c>
    </row>
    <row r="3632" spans="2:9">
      <c r="B3632" s="131"/>
      <c r="C3632" s="125"/>
      <c r="D3632" s="125"/>
      <c r="E3632" s="125"/>
      <c r="F3632" s="125"/>
      <c r="G3632" s="176"/>
      <c r="H3632" s="125" t="str">
        <f t="shared" si="112"/>
        <v/>
      </c>
      <c r="I3632" s="176">
        <f t="shared" si="113"/>
        <v>0</v>
      </c>
    </row>
    <row r="3633" spans="2:9">
      <c r="B3633" s="131"/>
      <c r="C3633" s="125"/>
      <c r="D3633" s="125"/>
      <c r="E3633" s="125"/>
      <c r="F3633" s="125"/>
      <c r="G3633" s="176"/>
      <c r="H3633" s="125" t="str">
        <f t="shared" si="112"/>
        <v/>
      </c>
      <c r="I3633" s="176">
        <f t="shared" si="113"/>
        <v>0</v>
      </c>
    </row>
    <row r="3634" spans="2:9">
      <c r="B3634" s="131"/>
      <c r="C3634" s="125"/>
      <c r="D3634" s="125"/>
      <c r="E3634" s="125"/>
      <c r="F3634" s="125"/>
      <c r="G3634" s="176"/>
      <c r="H3634" s="125" t="str">
        <f t="shared" si="112"/>
        <v/>
      </c>
      <c r="I3634" s="176">
        <f t="shared" si="113"/>
        <v>0</v>
      </c>
    </row>
    <row r="3635" spans="2:9">
      <c r="B3635" s="131"/>
      <c r="C3635" s="125"/>
      <c r="D3635" s="125"/>
      <c r="E3635" s="125"/>
      <c r="F3635" s="125"/>
      <c r="G3635" s="176"/>
      <c r="H3635" s="125" t="str">
        <f t="shared" si="112"/>
        <v/>
      </c>
      <c r="I3635" s="176">
        <f t="shared" si="113"/>
        <v>0</v>
      </c>
    </row>
    <row r="3636" spans="2:9">
      <c r="B3636" s="131"/>
      <c r="C3636" s="125"/>
      <c r="D3636" s="125"/>
      <c r="E3636" s="125"/>
      <c r="F3636" s="125"/>
      <c r="G3636" s="176"/>
      <c r="H3636" s="125" t="str">
        <f t="shared" si="112"/>
        <v/>
      </c>
      <c r="I3636" s="176">
        <f t="shared" si="113"/>
        <v>0</v>
      </c>
    </row>
    <row r="3637" spans="2:9">
      <c r="B3637" s="131"/>
      <c r="C3637" s="125"/>
      <c r="D3637" s="125"/>
      <c r="E3637" s="125"/>
      <c r="F3637" s="125"/>
      <c r="G3637" s="176"/>
      <c r="H3637" s="125" t="str">
        <f t="shared" si="112"/>
        <v/>
      </c>
      <c r="I3637" s="176">
        <f t="shared" si="113"/>
        <v>0</v>
      </c>
    </row>
    <row r="3638" spans="2:9">
      <c r="B3638" s="131"/>
      <c r="C3638" s="125"/>
      <c r="D3638" s="125"/>
      <c r="E3638" s="125"/>
      <c r="F3638" s="125"/>
      <c r="G3638" s="176"/>
      <c r="H3638" s="125" t="str">
        <f t="shared" si="112"/>
        <v/>
      </c>
      <c r="I3638" s="176">
        <f t="shared" si="113"/>
        <v>0</v>
      </c>
    </row>
    <row r="3639" spans="2:9">
      <c r="B3639" s="131"/>
      <c r="C3639" s="125"/>
      <c r="D3639" s="125"/>
      <c r="E3639" s="125"/>
      <c r="F3639" s="125"/>
      <c r="G3639" s="176"/>
      <c r="H3639" s="125" t="str">
        <f t="shared" si="112"/>
        <v/>
      </c>
      <c r="I3639" s="176">
        <f t="shared" si="113"/>
        <v>0</v>
      </c>
    </row>
    <row r="3640" spans="2:9">
      <c r="B3640" s="131"/>
      <c r="C3640" s="125"/>
      <c r="D3640" s="125"/>
      <c r="E3640" s="125"/>
      <c r="F3640" s="125"/>
      <c r="G3640" s="176"/>
      <c r="H3640" s="125" t="str">
        <f t="shared" si="112"/>
        <v/>
      </c>
      <c r="I3640" s="176">
        <f t="shared" si="113"/>
        <v>0</v>
      </c>
    </row>
    <row r="3641" spans="2:9">
      <c r="B3641" s="131"/>
      <c r="C3641" s="125"/>
      <c r="D3641" s="125"/>
      <c r="E3641" s="125"/>
      <c r="F3641" s="125"/>
      <c r="G3641" s="176"/>
      <c r="H3641" s="125" t="str">
        <f t="shared" si="112"/>
        <v/>
      </c>
      <c r="I3641" s="176">
        <f t="shared" si="113"/>
        <v>0</v>
      </c>
    </row>
    <row r="3642" spans="2:9">
      <c r="B3642" s="131"/>
      <c r="C3642" s="125"/>
      <c r="D3642" s="125"/>
      <c r="E3642" s="125"/>
      <c r="F3642" s="125"/>
      <c r="G3642" s="176"/>
      <c r="H3642" s="125" t="str">
        <f t="shared" si="112"/>
        <v/>
      </c>
      <c r="I3642" s="176">
        <f t="shared" si="113"/>
        <v>0</v>
      </c>
    </row>
    <row r="3643" spans="2:9">
      <c r="B3643" s="131"/>
      <c r="C3643" s="125"/>
      <c r="D3643" s="125"/>
      <c r="E3643" s="125"/>
      <c r="F3643" s="125"/>
      <c r="G3643" s="176"/>
      <c r="H3643" s="125" t="str">
        <f t="shared" si="112"/>
        <v/>
      </c>
      <c r="I3643" s="176">
        <f t="shared" si="113"/>
        <v>0</v>
      </c>
    </row>
    <row r="3644" spans="2:9">
      <c r="B3644" s="131"/>
      <c r="C3644" s="125"/>
      <c r="D3644" s="125"/>
      <c r="E3644" s="125"/>
      <c r="F3644" s="125"/>
      <c r="G3644" s="176"/>
      <c r="H3644" s="125" t="str">
        <f t="shared" si="112"/>
        <v/>
      </c>
      <c r="I3644" s="176">
        <f t="shared" si="113"/>
        <v>0</v>
      </c>
    </row>
    <row r="3645" spans="2:9">
      <c r="B3645" s="131"/>
      <c r="C3645" s="125"/>
      <c r="D3645" s="125"/>
      <c r="E3645" s="125"/>
      <c r="F3645" s="125"/>
      <c r="G3645" s="176"/>
      <c r="H3645" s="125" t="str">
        <f t="shared" si="112"/>
        <v/>
      </c>
      <c r="I3645" s="176">
        <f t="shared" si="113"/>
        <v>0</v>
      </c>
    </row>
    <row r="3646" spans="2:9">
      <c r="B3646" s="131"/>
      <c r="C3646" s="125"/>
      <c r="D3646" s="125"/>
      <c r="E3646" s="125"/>
      <c r="F3646" s="125"/>
      <c r="G3646" s="176"/>
      <c r="H3646" s="125" t="str">
        <f t="shared" si="112"/>
        <v/>
      </c>
      <c r="I3646" s="176">
        <f t="shared" si="113"/>
        <v>0</v>
      </c>
    </row>
    <row r="3647" spans="2:9">
      <c r="B3647" s="131"/>
      <c r="C3647" s="125"/>
      <c r="D3647" s="125"/>
      <c r="E3647" s="125"/>
      <c r="F3647" s="125"/>
      <c r="G3647" s="176"/>
      <c r="H3647" s="125" t="str">
        <f t="shared" si="112"/>
        <v/>
      </c>
      <c r="I3647" s="176">
        <f t="shared" si="113"/>
        <v>0</v>
      </c>
    </row>
    <row r="3648" spans="2:9">
      <c r="B3648" s="131"/>
      <c r="C3648" s="125"/>
      <c r="D3648" s="125"/>
      <c r="E3648" s="125"/>
      <c r="F3648" s="125"/>
      <c r="G3648" s="176"/>
      <c r="H3648" s="125" t="str">
        <f t="shared" si="112"/>
        <v/>
      </c>
      <c r="I3648" s="176">
        <f t="shared" si="113"/>
        <v>0</v>
      </c>
    </row>
    <row r="3649" spans="2:9">
      <c r="B3649" s="131"/>
      <c r="C3649" s="125"/>
      <c r="D3649" s="125"/>
      <c r="E3649" s="125"/>
      <c r="F3649" s="125"/>
      <c r="G3649" s="176"/>
      <c r="H3649" s="125" t="str">
        <f t="shared" si="112"/>
        <v/>
      </c>
      <c r="I3649" s="176">
        <f t="shared" si="113"/>
        <v>0</v>
      </c>
    </row>
    <row r="3650" spans="2:9">
      <c r="B3650" s="131"/>
      <c r="C3650" s="125"/>
      <c r="D3650" s="125"/>
      <c r="E3650" s="125"/>
      <c r="F3650" s="125"/>
      <c r="G3650" s="176"/>
      <c r="H3650" s="125" t="str">
        <f t="shared" si="112"/>
        <v/>
      </c>
      <c r="I3650" s="176">
        <f t="shared" si="113"/>
        <v>0</v>
      </c>
    </row>
    <row r="3651" spans="2:9">
      <c r="B3651" s="131"/>
      <c r="C3651" s="125"/>
      <c r="D3651" s="125"/>
      <c r="E3651" s="125"/>
      <c r="F3651" s="125"/>
      <c r="G3651" s="176"/>
      <c r="H3651" s="125" t="str">
        <f t="shared" si="112"/>
        <v/>
      </c>
      <c r="I3651" s="176">
        <f t="shared" si="113"/>
        <v>0</v>
      </c>
    </row>
    <row r="3652" spans="2:9">
      <c r="B3652" s="131"/>
      <c r="C3652" s="125"/>
      <c r="D3652" s="125"/>
      <c r="E3652" s="125"/>
      <c r="F3652" s="125"/>
      <c r="G3652" s="176"/>
      <c r="H3652" s="125" t="str">
        <f t="shared" si="112"/>
        <v/>
      </c>
      <c r="I3652" s="176">
        <f t="shared" si="113"/>
        <v>0</v>
      </c>
    </row>
    <row r="3653" spans="2:9">
      <c r="B3653" s="131"/>
      <c r="C3653" s="125"/>
      <c r="D3653" s="125"/>
      <c r="E3653" s="125"/>
      <c r="F3653" s="125"/>
      <c r="G3653" s="176"/>
      <c r="H3653" s="125" t="str">
        <f t="shared" si="112"/>
        <v/>
      </c>
      <c r="I3653" s="176">
        <f t="shared" si="113"/>
        <v>0</v>
      </c>
    </row>
    <row r="3654" spans="2:9">
      <c r="B3654" s="131"/>
      <c r="C3654" s="125"/>
      <c r="D3654" s="125"/>
      <c r="E3654" s="125"/>
      <c r="F3654" s="125"/>
      <c r="G3654" s="176"/>
      <c r="H3654" s="125" t="str">
        <f t="shared" si="112"/>
        <v/>
      </c>
      <c r="I3654" s="176">
        <f t="shared" si="113"/>
        <v>0</v>
      </c>
    </row>
    <row r="3655" spans="2:9">
      <c r="B3655" s="131"/>
      <c r="C3655" s="125"/>
      <c r="D3655" s="125"/>
      <c r="E3655" s="125"/>
      <c r="F3655" s="125"/>
      <c r="G3655" s="176"/>
      <c r="H3655" s="125" t="str">
        <f t="shared" ref="H3655:H3718" si="114">IF(ISBLANK(C3655),"",IF(C3655&lt;F3655,D3655-E3655,E3655-D3655))</f>
        <v/>
      </c>
      <c r="I3655" s="176">
        <f t="shared" ref="I3655:I3718" si="115">IF(ISERR(H3655),1,0)</f>
        <v>0</v>
      </c>
    </row>
    <row r="3656" spans="2:9">
      <c r="B3656" s="131"/>
      <c r="C3656" s="125"/>
      <c r="D3656" s="125"/>
      <c r="E3656" s="125"/>
      <c r="F3656" s="125"/>
      <c r="G3656" s="176"/>
      <c r="H3656" s="125" t="str">
        <f t="shared" si="114"/>
        <v/>
      </c>
      <c r="I3656" s="176">
        <f t="shared" si="115"/>
        <v>0</v>
      </c>
    </row>
    <row r="3657" spans="2:9">
      <c r="B3657" s="131"/>
      <c r="C3657" s="125"/>
      <c r="D3657" s="125"/>
      <c r="E3657" s="125"/>
      <c r="F3657" s="125"/>
      <c r="G3657" s="176"/>
      <c r="H3657" s="125" t="str">
        <f t="shared" si="114"/>
        <v/>
      </c>
      <c r="I3657" s="176">
        <f t="shared" si="115"/>
        <v>0</v>
      </c>
    </row>
    <row r="3658" spans="2:9">
      <c r="B3658" s="131"/>
      <c r="C3658" s="125"/>
      <c r="D3658" s="125"/>
      <c r="E3658" s="125"/>
      <c r="F3658" s="125"/>
      <c r="G3658" s="176"/>
      <c r="H3658" s="125" t="str">
        <f t="shared" si="114"/>
        <v/>
      </c>
      <c r="I3658" s="176">
        <f t="shared" si="115"/>
        <v>0</v>
      </c>
    </row>
    <row r="3659" spans="2:9">
      <c r="B3659" s="131"/>
      <c r="C3659" s="125"/>
      <c r="D3659" s="125"/>
      <c r="E3659" s="125"/>
      <c r="F3659" s="125"/>
      <c r="G3659" s="176"/>
      <c r="H3659" s="125" t="str">
        <f t="shared" si="114"/>
        <v/>
      </c>
      <c r="I3659" s="176">
        <f t="shared" si="115"/>
        <v>0</v>
      </c>
    </row>
    <row r="3660" spans="2:9">
      <c r="B3660" s="131"/>
      <c r="C3660" s="125"/>
      <c r="D3660" s="125"/>
      <c r="E3660" s="125"/>
      <c r="F3660" s="125"/>
      <c r="G3660" s="176"/>
      <c r="H3660" s="125" t="str">
        <f t="shared" si="114"/>
        <v/>
      </c>
      <c r="I3660" s="176">
        <f t="shared" si="115"/>
        <v>0</v>
      </c>
    </row>
    <row r="3661" spans="2:9">
      <c r="B3661" s="131"/>
      <c r="C3661" s="125"/>
      <c r="D3661" s="125"/>
      <c r="E3661" s="125"/>
      <c r="F3661" s="125"/>
      <c r="G3661" s="176"/>
      <c r="H3661" s="125" t="str">
        <f t="shared" si="114"/>
        <v/>
      </c>
      <c r="I3661" s="176">
        <f t="shared" si="115"/>
        <v>0</v>
      </c>
    </row>
    <row r="3662" spans="2:9">
      <c r="B3662" s="131"/>
      <c r="C3662" s="125"/>
      <c r="D3662" s="125"/>
      <c r="E3662" s="125"/>
      <c r="F3662" s="125"/>
      <c r="G3662" s="176"/>
      <c r="H3662" s="125" t="str">
        <f t="shared" si="114"/>
        <v/>
      </c>
      <c r="I3662" s="176">
        <f t="shared" si="115"/>
        <v>0</v>
      </c>
    </row>
    <row r="3663" spans="2:9">
      <c r="B3663" s="131"/>
      <c r="C3663" s="125"/>
      <c r="D3663" s="125"/>
      <c r="E3663" s="125"/>
      <c r="F3663" s="125"/>
      <c r="G3663" s="176"/>
      <c r="H3663" s="125" t="str">
        <f t="shared" si="114"/>
        <v/>
      </c>
      <c r="I3663" s="176">
        <f t="shared" si="115"/>
        <v>0</v>
      </c>
    </row>
    <row r="3664" spans="2:9">
      <c r="B3664" s="131"/>
      <c r="C3664" s="125"/>
      <c r="D3664" s="125"/>
      <c r="E3664" s="125"/>
      <c r="F3664" s="125"/>
      <c r="G3664" s="176"/>
      <c r="H3664" s="125" t="str">
        <f t="shared" si="114"/>
        <v/>
      </c>
      <c r="I3664" s="176">
        <f t="shared" si="115"/>
        <v>0</v>
      </c>
    </row>
    <row r="3665" spans="2:9">
      <c r="B3665" s="131"/>
      <c r="C3665" s="125"/>
      <c r="D3665" s="125"/>
      <c r="E3665" s="125"/>
      <c r="F3665" s="125"/>
      <c r="G3665" s="176"/>
      <c r="H3665" s="125" t="str">
        <f t="shared" si="114"/>
        <v/>
      </c>
      <c r="I3665" s="176">
        <f t="shared" si="115"/>
        <v>0</v>
      </c>
    </row>
    <row r="3666" spans="2:9">
      <c r="B3666" s="131"/>
      <c r="C3666" s="125"/>
      <c r="D3666" s="125"/>
      <c r="E3666" s="125"/>
      <c r="F3666" s="125"/>
      <c r="G3666" s="176"/>
      <c r="H3666" s="125" t="str">
        <f t="shared" si="114"/>
        <v/>
      </c>
      <c r="I3666" s="176">
        <f t="shared" si="115"/>
        <v>0</v>
      </c>
    </row>
    <row r="3667" spans="2:9">
      <c r="B3667" s="131"/>
      <c r="C3667" s="125"/>
      <c r="D3667" s="125"/>
      <c r="E3667" s="125"/>
      <c r="F3667" s="125"/>
      <c r="G3667" s="176"/>
      <c r="H3667" s="125" t="str">
        <f t="shared" si="114"/>
        <v/>
      </c>
      <c r="I3667" s="176">
        <f t="shared" si="115"/>
        <v>0</v>
      </c>
    </row>
    <row r="3668" spans="2:9">
      <c r="B3668" s="131"/>
      <c r="C3668" s="125"/>
      <c r="D3668" s="125"/>
      <c r="E3668" s="125"/>
      <c r="F3668" s="125"/>
      <c r="G3668" s="176"/>
      <c r="H3668" s="125" t="str">
        <f t="shared" si="114"/>
        <v/>
      </c>
      <c r="I3668" s="176">
        <f t="shared" si="115"/>
        <v>0</v>
      </c>
    </row>
    <row r="3669" spans="2:9">
      <c r="B3669" s="131"/>
      <c r="C3669" s="125"/>
      <c r="D3669" s="125"/>
      <c r="E3669" s="125"/>
      <c r="F3669" s="125"/>
      <c r="G3669" s="176"/>
      <c r="H3669" s="125" t="str">
        <f t="shared" si="114"/>
        <v/>
      </c>
      <c r="I3669" s="176">
        <f t="shared" si="115"/>
        <v>0</v>
      </c>
    </row>
    <row r="3670" spans="2:9">
      <c r="B3670" s="131"/>
      <c r="C3670" s="125"/>
      <c r="D3670" s="125"/>
      <c r="E3670" s="125"/>
      <c r="F3670" s="125"/>
      <c r="G3670" s="176"/>
      <c r="H3670" s="125" t="str">
        <f t="shared" si="114"/>
        <v/>
      </c>
      <c r="I3670" s="176">
        <f t="shared" si="115"/>
        <v>0</v>
      </c>
    </row>
    <row r="3671" spans="2:9">
      <c r="B3671" s="131"/>
      <c r="C3671" s="125"/>
      <c r="D3671" s="125"/>
      <c r="E3671" s="125"/>
      <c r="F3671" s="125"/>
      <c r="G3671" s="176"/>
      <c r="H3671" s="125" t="str">
        <f t="shared" si="114"/>
        <v/>
      </c>
      <c r="I3671" s="176">
        <f t="shared" si="115"/>
        <v>0</v>
      </c>
    </row>
    <row r="3672" spans="2:9">
      <c r="B3672" s="131"/>
      <c r="C3672" s="125"/>
      <c r="D3672" s="125"/>
      <c r="E3672" s="125"/>
      <c r="F3672" s="125"/>
      <c r="G3672" s="176"/>
      <c r="H3672" s="125" t="str">
        <f t="shared" si="114"/>
        <v/>
      </c>
      <c r="I3672" s="176">
        <f t="shared" si="115"/>
        <v>0</v>
      </c>
    </row>
    <row r="3673" spans="2:9">
      <c r="B3673" s="131"/>
      <c r="C3673" s="125"/>
      <c r="D3673" s="125"/>
      <c r="E3673" s="125"/>
      <c r="F3673" s="125"/>
      <c r="G3673" s="176"/>
      <c r="H3673" s="125" t="str">
        <f t="shared" si="114"/>
        <v/>
      </c>
      <c r="I3673" s="176">
        <f t="shared" si="115"/>
        <v>0</v>
      </c>
    </row>
    <row r="3674" spans="2:9">
      <c r="B3674" s="131"/>
      <c r="C3674" s="125"/>
      <c r="D3674" s="125"/>
      <c r="E3674" s="125"/>
      <c r="F3674" s="125"/>
      <c r="G3674" s="176"/>
      <c r="H3674" s="125" t="str">
        <f t="shared" si="114"/>
        <v/>
      </c>
      <c r="I3674" s="176">
        <f t="shared" si="115"/>
        <v>0</v>
      </c>
    </row>
    <row r="3675" spans="2:9">
      <c r="B3675" s="131"/>
      <c r="C3675" s="125"/>
      <c r="D3675" s="125"/>
      <c r="E3675" s="125"/>
      <c r="F3675" s="125"/>
      <c r="G3675" s="176"/>
      <c r="H3675" s="125" t="str">
        <f t="shared" si="114"/>
        <v/>
      </c>
      <c r="I3675" s="176">
        <f t="shared" si="115"/>
        <v>0</v>
      </c>
    </row>
    <row r="3676" spans="2:9">
      <c r="B3676" s="131"/>
      <c r="C3676" s="125"/>
      <c r="D3676" s="125"/>
      <c r="E3676" s="125"/>
      <c r="F3676" s="125"/>
      <c r="G3676" s="176"/>
      <c r="H3676" s="125" t="str">
        <f t="shared" si="114"/>
        <v/>
      </c>
      <c r="I3676" s="176">
        <f t="shared" si="115"/>
        <v>0</v>
      </c>
    </row>
    <row r="3677" spans="2:9">
      <c r="B3677" s="131"/>
      <c r="C3677" s="125"/>
      <c r="D3677" s="125"/>
      <c r="E3677" s="125"/>
      <c r="F3677" s="125"/>
      <c r="G3677" s="176"/>
      <c r="H3677" s="125" t="str">
        <f t="shared" si="114"/>
        <v/>
      </c>
      <c r="I3677" s="176">
        <f t="shared" si="115"/>
        <v>0</v>
      </c>
    </row>
    <row r="3678" spans="2:9">
      <c r="B3678" s="131"/>
      <c r="C3678" s="125"/>
      <c r="D3678" s="125"/>
      <c r="E3678" s="125"/>
      <c r="F3678" s="125"/>
      <c r="G3678" s="176"/>
      <c r="H3678" s="125" t="str">
        <f t="shared" si="114"/>
        <v/>
      </c>
      <c r="I3678" s="176">
        <f t="shared" si="115"/>
        <v>0</v>
      </c>
    </row>
    <row r="3679" spans="2:9">
      <c r="B3679" s="131"/>
      <c r="C3679" s="125"/>
      <c r="D3679" s="125"/>
      <c r="E3679" s="125"/>
      <c r="F3679" s="125"/>
      <c r="G3679" s="176"/>
      <c r="H3679" s="125" t="str">
        <f t="shared" si="114"/>
        <v/>
      </c>
      <c r="I3679" s="176">
        <f t="shared" si="115"/>
        <v>0</v>
      </c>
    </row>
    <row r="3680" spans="2:9">
      <c r="B3680" s="131"/>
      <c r="C3680" s="125"/>
      <c r="D3680" s="125"/>
      <c r="E3680" s="125"/>
      <c r="F3680" s="125"/>
      <c r="G3680" s="176"/>
      <c r="H3680" s="125" t="str">
        <f t="shared" si="114"/>
        <v/>
      </c>
      <c r="I3680" s="176">
        <f t="shared" si="115"/>
        <v>0</v>
      </c>
    </row>
    <row r="3681" spans="2:9">
      <c r="B3681" s="131"/>
      <c r="C3681" s="125"/>
      <c r="D3681" s="125"/>
      <c r="E3681" s="125"/>
      <c r="F3681" s="125"/>
      <c r="G3681" s="176"/>
      <c r="H3681" s="125" t="str">
        <f t="shared" si="114"/>
        <v/>
      </c>
      <c r="I3681" s="176">
        <f t="shared" si="115"/>
        <v>0</v>
      </c>
    </row>
    <row r="3682" spans="2:9">
      <c r="B3682" s="131"/>
      <c r="C3682" s="125"/>
      <c r="D3682" s="125"/>
      <c r="E3682" s="125"/>
      <c r="F3682" s="125"/>
      <c r="G3682" s="176"/>
      <c r="H3682" s="125" t="str">
        <f t="shared" si="114"/>
        <v/>
      </c>
      <c r="I3682" s="176">
        <f t="shared" si="115"/>
        <v>0</v>
      </c>
    </row>
    <row r="3683" spans="2:9">
      <c r="B3683" s="131"/>
      <c r="C3683" s="125"/>
      <c r="D3683" s="125"/>
      <c r="E3683" s="125"/>
      <c r="F3683" s="125"/>
      <c r="G3683" s="176"/>
      <c r="H3683" s="125" t="str">
        <f t="shared" si="114"/>
        <v/>
      </c>
      <c r="I3683" s="176">
        <f t="shared" si="115"/>
        <v>0</v>
      </c>
    </row>
    <row r="3684" spans="2:9">
      <c r="B3684" s="131"/>
      <c r="C3684" s="125"/>
      <c r="D3684" s="125"/>
      <c r="E3684" s="125"/>
      <c r="F3684" s="125"/>
      <c r="G3684" s="176"/>
      <c r="H3684" s="125" t="str">
        <f t="shared" si="114"/>
        <v/>
      </c>
      <c r="I3684" s="176">
        <f t="shared" si="115"/>
        <v>0</v>
      </c>
    </row>
    <row r="3685" spans="2:9">
      <c r="B3685" s="131"/>
      <c r="C3685" s="125"/>
      <c r="D3685" s="125"/>
      <c r="E3685" s="125"/>
      <c r="F3685" s="125"/>
      <c r="G3685" s="176"/>
      <c r="H3685" s="125" t="str">
        <f t="shared" si="114"/>
        <v/>
      </c>
      <c r="I3685" s="176">
        <f t="shared" si="115"/>
        <v>0</v>
      </c>
    </row>
    <row r="3686" spans="2:9">
      <c r="B3686" s="131"/>
      <c r="C3686" s="125"/>
      <c r="D3686" s="125"/>
      <c r="E3686" s="125"/>
      <c r="F3686" s="125"/>
      <c r="G3686" s="176"/>
      <c r="H3686" s="125" t="str">
        <f t="shared" si="114"/>
        <v/>
      </c>
      <c r="I3686" s="176">
        <f t="shared" si="115"/>
        <v>0</v>
      </c>
    </row>
    <row r="3687" spans="2:9">
      <c r="B3687" s="131"/>
      <c r="C3687" s="125"/>
      <c r="D3687" s="125"/>
      <c r="E3687" s="125"/>
      <c r="F3687" s="125"/>
      <c r="G3687" s="176"/>
      <c r="H3687" s="125" t="str">
        <f t="shared" si="114"/>
        <v/>
      </c>
      <c r="I3687" s="176">
        <f t="shared" si="115"/>
        <v>0</v>
      </c>
    </row>
    <row r="3688" spans="2:9">
      <c r="B3688" s="131"/>
      <c r="C3688" s="125"/>
      <c r="D3688" s="125"/>
      <c r="E3688" s="125"/>
      <c r="F3688" s="125"/>
      <c r="G3688" s="176"/>
      <c r="H3688" s="125" t="str">
        <f t="shared" si="114"/>
        <v/>
      </c>
      <c r="I3688" s="176">
        <f t="shared" si="115"/>
        <v>0</v>
      </c>
    </row>
    <row r="3689" spans="2:9">
      <c r="B3689" s="131"/>
      <c r="C3689" s="125"/>
      <c r="D3689" s="125"/>
      <c r="E3689" s="125"/>
      <c r="F3689" s="125"/>
      <c r="G3689" s="176"/>
      <c r="H3689" s="125" t="str">
        <f t="shared" si="114"/>
        <v/>
      </c>
      <c r="I3689" s="176">
        <f t="shared" si="115"/>
        <v>0</v>
      </c>
    </row>
    <row r="3690" spans="2:9">
      <c r="B3690" s="131"/>
      <c r="C3690" s="125"/>
      <c r="D3690" s="125"/>
      <c r="E3690" s="125"/>
      <c r="F3690" s="125"/>
      <c r="G3690" s="176"/>
      <c r="H3690" s="125" t="str">
        <f t="shared" si="114"/>
        <v/>
      </c>
      <c r="I3690" s="176">
        <f t="shared" si="115"/>
        <v>0</v>
      </c>
    </row>
    <row r="3691" spans="2:9">
      <c r="B3691" s="131"/>
      <c r="C3691" s="125"/>
      <c r="D3691" s="125"/>
      <c r="E3691" s="125"/>
      <c r="F3691" s="125"/>
      <c r="G3691" s="176"/>
      <c r="H3691" s="125" t="str">
        <f t="shared" si="114"/>
        <v/>
      </c>
      <c r="I3691" s="176">
        <f t="shared" si="115"/>
        <v>0</v>
      </c>
    </row>
    <row r="3692" spans="2:9">
      <c r="B3692" s="131"/>
      <c r="C3692" s="125"/>
      <c r="D3692" s="125"/>
      <c r="E3692" s="125"/>
      <c r="F3692" s="125"/>
      <c r="G3692" s="176"/>
      <c r="H3692" s="125" t="str">
        <f t="shared" si="114"/>
        <v/>
      </c>
      <c r="I3692" s="176">
        <f t="shared" si="115"/>
        <v>0</v>
      </c>
    </row>
    <row r="3693" spans="2:9">
      <c r="B3693" s="131"/>
      <c r="C3693" s="125"/>
      <c r="D3693" s="125"/>
      <c r="E3693" s="125"/>
      <c r="F3693" s="125"/>
      <c r="G3693" s="176"/>
      <c r="H3693" s="125" t="str">
        <f t="shared" si="114"/>
        <v/>
      </c>
      <c r="I3693" s="176">
        <f t="shared" si="115"/>
        <v>0</v>
      </c>
    </row>
    <row r="3694" spans="2:9">
      <c r="B3694" s="131"/>
      <c r="C3694" s="125"/>
      <c r="D3694" s="125"/>
      <c r="E3694" s="125"/>
      <c r="F3694" s="125"/>
      <c r="G3694" s="176"/>
      <c r="H3694" s="125" t="str">
        <f t="shared" si="114"/>
        <v/>
      </c>
      <c r="I3694" s="176">
        <f t="shared" si="115"/>
        <v>0</v>
      </c>
    </row>
    <row r="3695" spans="2:9">
      <c r="B3695" s="131"/>
      <c r="C3695" s="125"/>
      <c r="D3695" s="125"/>
      <c r="E3695" s="125"/>
      <c r="F3695" s="125"/>
      <c r="G3695" s="176"/>
      <c r="H3695" s="125" t="str">
        <f t="shared" si="114"/>
        <v/>
      </c>
      <c r="I3695" s="176">
        <f t="shared" si="115"/>
        <v>0</v>
      </c>
    </row>
    <row r="3696" spans="2:9">
      <c r="B3696" s="131"/>
      <c r="C3696" s="125"/>
      <c r="D3696" s="125"/>
      <c r="E3696" s="125"/>
      <c r="F3696" s="125"/>
      <c r="G3696" s="176"/>
      <c r="H3696" s="125" t="str">
        <f t="shared" si="114"/>
        <v/>
      </c>
      <c r="I3696" s="176">
        <f t="shared" si="115"/>
        <v>0</v>
      </c>
    </row>
    <row r="3697" spans="2:9">
      <c r="B3697" s="131"/>
      <c r="C3697" s="125"/>
      <c r="D3697" s="125"/>
      <c r="E3697" s="125"/>
      <c r="F3697" s="125"/>
      <c r="G3697" s="176"/>
      <c r="H3697" s="125" t="str">
        <f t="shared" si="114"/>
        <v/>
      </c>
      <c r="I3697" s="176">
        <f t="shared" si="115"/>
        <v>0</v>
      </c>
    </row>
    <row r="3698" spans="2:9">
      <c r="B3698" s="131"/>
      <c r="C3698" s="125"/>
      <c r="D3698" s="125"/>
      <c r="E3698" s="125"/>
      <c r="F3698" s="125"/>
      <c r="G3698" s="176"/>
      <c r="H3698" s="125" t="str">
        <f t="shared" si="114"/>
        <v/>
      </c>
      <c r="I3698" s="176">
        <f t="shared" si="115"/>
        <v>0</v>
      </c>
    </row>
    <row r="3699" spans="2:9">
      <c r="B3699" s="131"/>
      <c r="C3699" s="125"/>
      <c r="D3699" s="125"/>
      <c r="E3699" s="125"/>
      <c r="F3699" s="125"/>
      <c r="G3699" s="176"/>
      <c r="H3699" s="125" t="str">
        <f t="shared" si="114"/>
        <v/>
      </c>
      <c r="I3699" s="176">
        <f t="shared" si="115"/>
        <v>0</v>
      </c>
    </row>
    <row r="3700" spans="2:9">
      <c r="B3700" s="131"/>
      <c r="C3700" s="125"/>
      <c r="D3700" s="125"/>
      <c r="E3700" s="125"/>
      <c r="F3700" s="125"/>
      <c r="G3700" s="176"/>
      <c r="H3700" s="125" t="str">
        <f t="shared" si="114"/>
        <v/>
      </c>
      <c r="I3700" s="176">
        <f t="shared" si="115"/>
        <v>0</v>
      </c>
    </row>
    <row r="3701" spans="2:9">
      <c r="B3701" s="131"/>
      <c r="C3701" s="125"/>
      <c r="D3701" s="125"/>
      <c r="E3701" s="125"/>
      <c r="F3701" s="125"/>
      <c r="G3701" s="176"/>
      <c r="H3701" s="125" t="str">
        <f t="shared" si="114"/>
        <v/>
      </c>
      <c r="I3701" s="176">
        <f t="shared" si="115"/>
        <v>0</v>
      </c>
    </row>
    <row r="3702" spans="2:9">
      <c r="B3702" s="131"/>
      <c r="C3702" s="125"/>
      <c r="D3702" s="125"/>
      <c r="E3702" s="125"/>
      <c r="F3702" s="125"/>
      <c r="G3702" s="176"/>
      <c r="H3702" s="125" t="str">
        <f t="shared" si="114"/>
        <v/>
      </c>
      <c r="I3702" s="176">
        <f t="shared" si="115"/>
        <v>0</v>
      </c>
    </row>
    <row r="3703" spans="2:9">
      <c r="B3703" s="131"/>
      <c r="C3703" s="125"/>
      <c r="D3703" s="125"/>
      <c r="E3703" s="125"/>
      <c r="F3703" s="125"/>
      <c r="G3703" s="176"/>
      <c r="H3703" s="125" t="str">
        <f t="shared" si="114"/>
        <v/>
      </c>
      <c r="I3703" s="176">
        <f t="shared" si="115"/>
        <v>0</v>
      </c>
    </row>
    <row r="3704" spans="2:9">
      <c r="B3704" s="131"/>
      <c r="C3704" s="125"/>
      <c r="D3704" s="125"/>
      <c r="E3704" s="125"/>
      <c r="F3704" s="125"/>
      <c r="G3704" s="176"/>
      <c r="H3704" s="125" t="str">
        <f t="shared" si="114"/>
        <v/>
      </c>
      <c r="I3704" s="176">
        <f t="shared" si="115"/>
        <v>0</v>
      </c>
    </row>
    <row r="3705" spans="2:9">
      <c r="B3705" s="131"/>
      <c r="C3705" s="125"/>
      <c r="D3705" s="125"/>
      <c r="E3705" s="125"/>
      <c r="F3705" s="125"/>
      <c r="G3705" s="176"/>
      <c r="H3705" s="125" t="str">
        <f t="shared" si="114"/>
        <v/>
      </c>
      <c r="I3705" s="176">
        <f t="shared" si="115"/>
        <v>0</v>
      </c>
    </row>
    <row r="3706" spans="2:9">
      <c r="B3706" s="131"/>
      <c r="C3706" s="125"/>
      <c r="D3706" s="125"/>
      <c r="E3706" s="125"/>
      <c r="F3706" s="125"/>
      <c r="G3706" s="176"/>
      <c r="H3706" s="125" t="str">
        <f t="shared" si="114"/>
        <v/>
      </c>
      <c r="I3706" s="176">
        <f t="shared" si="115"/>
        <v>0</v>
      </c>
    </row>
    <row r="3707" spans="2:9">
      <c r="B3707" s="131"/>
      <c r="C3707" s="125"/>
      <c r="D3707" s="125"/>
      <c r="E3707" s="125"/>
      <c r="F3707" s="125"/>
      <c r="G3707" s="176"/>
      <c r="H3707" s="125" t="str">
        <f t="shared" si="114"/>
        <v/>
      </c>
      <c r="I3707" s="176">
        <f t="shared" si="115"/>
        <v>0</v>
      </c>
    </row>
    <row r="3708" spans="2:9">
      <c r="B3708" s="131"/>
      <c r="C3708" s="125"/>
      <c r="D3708" s="125"/>
      <c r="E3708" s="125"/>
      <c r="F3708" s="125"/>
      <c r="G3708" s="176"/>
      <c r="H3708" s="125" t="str">
        <f t="shared" si="114"/>
        <v/>
      </c>
      <c r="I3708" s="176">
        <f t="shared" si="115"/>
        <v>0</v>
      </c>
    </row>
    <row r="3709" spans="2:9">
      <c r="B3709" s="131"/>
      <c r="C3709" s="125"/>
      <c r="D3709" s="125"/>
      <c r="E3709" s="125"/>
      <c r="F3709" s="125"/>
      <c r="G3709" s="176"/>
      <c r="H3709" s="125" t="str">
        <f t="shared" si="114"/>
        <v/>
      </c>
      <c r="I3709" s="176">
        <f t="shared" si="115"/>
        <v>0</v>
      </c>
    </row>
    <row r="3710" spans="2:9">
      <c r="B3710" s="131"/>
      <c r="C3710" s="125"/>
      <c r="D3710" s="125"/>
      <c r="E3710" s="125"/>
      <c r="F3710" s="125"/>
      <c r="G3710" s="176"/>
      <c r="H3710" s="125" t="str">
        <f t="shared" si="114"/>
        <v/>
      </c>
      <c r="I3710" s="176">
        <f t="shared" si="115"/>
        <v>0</v>
      </c>
    </row>
    <row r="3711" spans="2:9">
      <c r="B3711" s="131"/>
      <c r="C3711" s="125"/>
      <c r="D3711" s="125"/>
      <c r="E3711" s="125"/>
      <c r="F3711" s="125"/>
      <c r="G3711" s="176"/>
      <c r="H3711" s="125" t="str">
        <f t="shared" si="114"/>
        <v/>
      </c>
      <c r="I3711" s="176">
        <f t="shared" si="115"/>
        <v>0</v>
      </c>
    </row>
    <row r="3712" spans="2:9">
      <c r="B3712" s="131"/>
      <c r="C3712" s="125"/>
      <c r="D3712" s="125"/>
      <c r="E3712" s="125"/>
      <c r="F3712" s="125"/>
      <c r="G3712" s="176"/>
      <c r="H3712" s="125" t="str">
        <f t="shared" si="114"/>
        <v/>
      </c>
      <c r="I3712" s="176">
        <f t="shared" si="115"/>
        <v>0</v>
      </c>
    </row>
    <row r="3713" spans="2:9">
      <c r="B3713" s="131"/>
      <c r="C3713" s="125"/>
      <c r="D3713" s="125"/>
      <c r="E3713" s="125"/>
      <c r="F3713" s="125"/>
      <c r="G3713" s="176"/>
      <c r="H3713" s="125" t="str">
        <f t="shared" si="114"/>
        <v/>
      </c>
      <c r="I3713" s="176">
        <f t="shared" si="115"/>
        <v>0</v>
      </c>
    </row>
    <row r="3714" spans="2:9">
      <c r="B3714" s="131"/>
      <c r="C3714" s="125"/>
      <c r="D3714" s="125"/>
      <c r="E3714" s="125"/>
      <c r="F3714" s="125"/>
      <c r="G3714" s="176"/>
      <c r="H3714" s="125" t="str">
        <f t="shared" si="114"/>
        <v/>
      </c>
      <c r="I3714" s="176">
        <f t="shared" si="115"/>
        <v>0</v>
      </c>
    </row>
    <row r="3715" spans="2:9">
      <c r="B3715" s="131"/>
      <c r="C3715" s="125"/>
      <c r="D3715" s="125"/>
      <c r="E3715" s="125"/>
      <c r="F3715" s="125"/>
      <c r="G3715" s="176"/>
      <c r="H3715" s="125" t="str">
        <f t="shared" si="114"/>
        <v/>
      </c>
      <c r="I3715" s="176">
        <f t="shared" si="115"/>
        <v>0</v>
      </c>
    </row>
    <row r="3716" spans="2:9">
      <c r="B3716" s="131"/>
      <c r="C3716" s="125"/>
      <c r="D3716" s="125"/>
      <c r="E3716" s="125"/>
      <c r="F3716" s="125"/>
      <c r="G3716" s="176"/>
      <c r="H3716" s="125" t="str">
        <f t="shared" si="114"/>
        <v/>
      </c>
      <c r="I3716" s="176">
        <f t="shared" si="115"/>
        <v>0</v>
      </c>
    </row>
    <row r="3717" spans="2:9">
      <c r="B3717" s="131"/>
      <c r="C3717" s="125"/>
      <c r="D3717" s="125"/>
      <c r="E3717" s="125"/>
      <c r="F3717" s="125"/>
      <c r="G3717" s="176"/>
      <c r="H3717" s="125" t="str">
        <f t="shared" si="114"/>
        <v/>
      </c>
      <c r="I3717" s="176">
        <f t="shared" si="115"/>
        <v>0</v>
      </c>
    </row>
    <row r="3718" spans="2:9">
      <c r="B3718" s="131"/>
      <c r="C3718" s="125"/>
      <c r="D3718" s="125"/>
      <c r="E3718" s="125"/>
      <c r="F3718" s="125"/>
      <c r="G3718" s="176"/>
      <c r="H3718" s="125" t="str">
        <f t="shared" si="114"/>
        <v/>
      </c>
      <c r="I3718" s="176">
        <f t="shared" si="115"/>
        <v>0</v>
      </c>
    </row>
    <row r="3719" spans="2:9">
      <c r="B3719" s="131"/>
      <c r="C3719" s="125"/>
      <c r="D3719" s="125"/>
      <c r="E3719" s="125"/>
      <c r="F3719" s="125"/>
      <c r="G3719" s="176"/>
      <c r="H3719" s="125" t="str">
        <f t="shared" ref="H3719:H3782" si="116">IF(ISBLANK(C3719),"",IF(C3719&lt;F3719,D3719-E3719,E3719-D3719))</f>
        <v/>
      </c>
      <c r="I3719" s="176">
        <f t="shared" ref="I3719:I3782" si="117">IF(ISERR(H3719),1,0)</f>
        <v>0</v>
      </c>
    </row>
    <row r="3720" spans="2:9">
      <c r="B3720" s="131"/>
      <c r="C3720" s="125"/>
      <c r="D3720" s="125"/>
      <c r="E3720" s="125"/>
      <c r="F3720" s="125"/>
      <c r="G3720" s="176"/>
      <c r="H3720" s="125" t="str">
        <f t="shared" si="116"/>
        <v/>
      </c>
      <c r="I3720" s="176">
        <f t="shared" si="117"/>
        <v>0</v>
      </c>
    </row>
    <row r="3721" spans="2:9">
      <c r="B3721" s="131"/>
      <c r="C3721" s="125"/>
      <c r="D3721" s="125"/>
      <c r="E3721" s="125"/>
      <c r="F3721" s="125"/>
      <c r="G3721" s="176"/>
      <c r="H3721" s="125" t="str">
        <f t="shared" si="116"/>
        <v/>
      </c>
      <c r="I3721" s="176">
        <f t="shared" si="117"/>
        <v>0</v>
      </c>
    </row>
    <row r="3722" spans="2:9">
      <c r="B3722" s="131"/>
      <c r="C3722" s="125"/>
      <c r="D3722" s="125"/>
      <c r="E3722" s="125"/>
      <c r="F3722" s="125"/>
      <c r="G3722" s="176"/>
      <c r="H3722" s="125" t="str">
        <f t="shared" si="116"/>
        <v/>
      </c>
      <c r="I3722" s="176">
        <f t="shared" si="117"/>
        <v>0</v>
      </c>
    </row>
    <row r="3723" spans="2:9">
      <c r="B3723" s="131"/>
      <c r="C3723" s="125"/>
      <c r="D3723" s="125"/>
      <c r="E3723" s="125"/>
      <c r="F3723" s="125"/>
      <c r="G3723" s="176"/>
      <c r="H3723" s="125" t="str">
        <f t="shared" si="116"/>
        <v/>
      </c>
      <c r="I3723" s="176">
        <f t="shared" si="117"/>
        <v>0</v>
      </c>
    </row>
    <row r="3724" spans="2:9">
      <c r="B3724" s="131"/>
      <c r="C3724" s="125"/>
      <c r="D3724" s="125"/>
      <c r="E3724" s="125"/>
      <c r="F3724" s="125"/>
      <c r="G3724" s="176"/>
      <c r="H3724" s="125" t="str">
        <f t="shared" si="116"/>
        <v/>
      </c>
      <c r="I3724" s="176">
        <f t="shared" si="117"/>
        <v>0</v>
      </c>
    </row>
    <row r="3725" spans="2:9">
      <c r="B3725" s="131"/>
      <c r="C3725" s="125"/>
      <c r="D3725" s="125"/>
      <c r="E3725" s="125"/>
      <c r="F3725" s="125"/>
      <c r="G3725" s="176"/>
      <c r="H3725" s="125" t="str">
        <f t="shared" si="116"/>
        <v/>
      </c>
      <c r="I3725" s="176">
        <f t="shared" si="117"/>
        <v>0</v>
      </c>
    </row>
    <row r="3726" spans="2:9">
      <c r="B3726" s="131"/>
      <c r="C3726" s="125"/>
      <c r="D3726" s="125"/>
      <c r="E3726" s="125"/>
      <c r="F3726" s="125"/>
      <c r="G3726" s="176"/>
      <c r="H3726" s="125" t="str">
        <f t="shared" si="116"/>
        <v/>
      </c>
      <c r="I3726" s="176">
        <f t="shared" si="117"/>
        <v>0</v>
      </c>
    </row>
    <row r="3727" spans="2:9">
      <c r="B3727" s="131"/>
      <c r="C3727" s="125"/>
      <c r="D3727" s="125"/>
      <c r="E3727" s="125"/>
      <c r="F3727" s="125"/>
      <c r="G3727" s="176"/>
      <c r="H3727" s="125" t="str">
        <f t="shared" si="116"/>
        <v/>
      </c>
      <c r="I3727" s="176">
        <f t="shared" si="117"/>
        <v>0</v>
      </c>
    </row>
    <row r="3728" spans="2:9">
      <c r="B3728" s="131"/>
      <c r="C3728" s="125"/>
      <c r="D3728" s="125"/>
      <c r="E3728" s="125"/>
      <c r="F3728" s="125"/>
      <c r="G3728" s="176"/>
      <c r="H3728" s="125" t="str">
        <f t="shared" si="116"/>
        <v/>
      </c>
      <c r="I3728" s="176">
        <f t="shared" si="117"/>
        <v>0</v>
      </c>
    </row>
    <row r="3729" spans="2:9">
      <c r="B3729" s="131"/>
      <c r="C3729" s="125"/>
      <c r="D3729" s="125"/>
      <c r="E3729" s="125"/>
      <c r="F3729" s="125"/>
      <c r="G3729" s="176"/>
      <c r="H3729" s="125" t="str">
        <f t="shared" si="116"/>
        <v/>
      </c>
      <c r="I3729" s="176">
        <f t="shared" si="117"/>
        <v>0</v>
      </c>
    </row>
    <row r="3730" spans="2:9">
      <c r="B3730" s="131"/>
      <c r="C3730" s="125"/>
      <c r="D3730" s="125"/>
      <c r="E3730" s="125"/>
      <c r="F3730" s="125"/>
      <c r="G3730" s="176"/>
      <c r="H3730" s="125" t="str">
        <f t="shared" si="116"/>
        <v/>
      </c>
      <c r="I3730" s="176">
        <f t="shared" si="117"/>
        <v>0</v>
      </c>
    </row>
    <row r="3731" spans="2:9">
      <c r="B3731" s="131"/>
      <c r="C3731" s="125"/>
      <c r="D3731" s="125"/>
      <c r="E3731" s="125"/>
      <c r="F3731" s="125"/>
      <c r="G3731" s="176"/>
      <c r="H3731" s="125" t="str">
        <f t="shared" si="116"/>
        <v/>
      </c>
      <c r="I3731" s="176">
        <f t="shared" si="117"/>
        <v>0</v>
      </c>
    </row>
    <row r="3732" spans="2:9">
      <c r="B3732" s="131"/>
      <c r="C3732" s="125"/>
      <c r="D3732" s="125"/>
      <c r="E3732" s="125"/>
      <c r="F3732" s="125"/>
      <c r="G3732" s="176"/>
      <c r="H3732" s="125" t="str">
        <f t="shared" si="116"/>
        <v/>
      </c>
      <c r="I3732" s="176">
        <f t="shared" si="117"/>
        <v>0</v>
      </c>
    </row>
    <row r="3733" spans="2:9">
      <c r="B3733" s="131"/>
      <c r="C3733" s="125"/>
      <c r="D3733" s="125"/>
      <c r="E3733" s="125"/>
      <c r="F3733" s="125"/>
      <c r="G3733" s="176"/>
      <c r="H3733" s="125" t="str">
        <f t="shared" si="116"/>
        <v/>
      </c>
      <c r="I3733" s="176">
        <f t="shared" si="117"/>
        <v>0</v>
      </c>
    </row>
    <row r="3734" spans="2:9">
      <c r="B3734" s="131"/>
      <c r="C3734" s="125"/>
      <c r="D3734" s="125"/>
      <c r="E3734" s="125"/>
      <c r="F3734" s="125"/>
      <c r="G3734" s="176"/>
      <c r="H3734" s="125" t="str">
        <f t="shared" si="116"/>
        <v/>
      </c>
      <c r="I3734" s="176">
        <f t="shared" si="117"/>
        <v>0</v>
      </c>
    </row>
    <row r="3735" spans="2:9">
      <c r="B3735" s="131"/>
      <c r="C3735" s="125"/>
      <c r="D3735" s="125"/>
      <c r="E3735" s="125"/>
      <c r="F3735" s="125"/>
      <c r="G3735" s="176"/>
      <c r="H3735" s="125" t="str">
        <f t="shared" si="116"/>
        <v/>
      </c>
      <c r="I3735" s="176">
        <f t="shared" si="117"/>
        <v>0</v>
      </c>
    </row>
    <row r="3736" spans="2:9">
      <c r="B3736" s="131"/>
      <c r="C3736" s="125"/>
      <c r="D3736" s="125"/>
      <c r="E3736" s="125"/>
      <c r="F3736" s="125"/>
      <c r="G3736" s="176"/>
      <c r="H3736" s="125" t="str">
        <f t="shared" si="116"/>
        <v/>
      </c>
      <c r="I3736" s="176">
        <f t="shared" si="117"/>
        <v>0</v>
      </c>
    </row>
    <row r="3737" spans="2:9">
      <c r="B3737" s="131"/>
      <c r="C3737" s="125"/>
      <c r="D3737" s="125"/>
      <c r="E3737" s="125"/>
      <c r="F3737" s="125"/>
      <c r="G3737" s="176"/>
      <c r="H3737" s="125" t="str">
        <f t="shared" si="116"/>
        <v/>
      </c>
      <c r="I3737" s="176">
        <f t="shared" si="117"/>
        <v>0</v>
      </c>
    </row>
    <row r="3738" spans="2:9">
      <c r="B3738" s="131"/>
      <c r="C3738" s="125"/>
      <c r="D3738" s="125"/>
      <c r="E3738" s="125"/>
      <c r="F3738" s="125"/>
      <c r="G3738" s="176"/>
      <c r="H3738" s="125" t="str">
        <f t="shared" si="116"/>
        <v/>
      </c>
      <c r="I3738" s="176">
        <f t="shared" si="117"/>
        <v>0</v>
      </c>
    </row>
    <row r="3739" spans="2:9">
      <c r="B3739" s="131"/>
      <c r="C3739" s="125"/>
      <c r="D3739" s="125"/>
      <c r="E3739" s="125"/>
      <c r="F3739" s="125"/>
      <c r="G3739" s="176"/>
      <c r="H3739" s="125" t="str">
        <f t="shared" si="116"/>
        <v/>
      </c>
      <c r="I3739" s="176">
        <f t="shared" si="117"/>
        <v>0</v>
      </c>
    </row>
    <row r="3740" spans="2:9">
      <c r="B3740" s="131"/>
      <c r="C3740" s="125"/>
      <c r="D3740" s="125"/>
      <c r="E3740" s="125"/>
      <c r="F3740" s="125"/>
      <c r="G3740" s="176"/>
      <c r="H3740" s="125" t="str">
        <f t="shared" si="116"/>
        <v/>
      </c>
      <c r="I3740" s="176">
        <f t="shared" si="117"/>
        <v>0</v>
      </c>
    </row>
    <row r="3741" spans="2:9">
      <c r="B3741" s="131"/>
      <c r="C3741" s="125"/>
      <c r="D3741" s="125"/>
      <c r="E3741" s="125"/>
      <c r="F3741" s="125"/>
      <c r="G3741" s="176"/>
      <c r="H3741" s="125" t="str">
        <f t="shared" si="116"/>
        <v/>
      </c>
      <c r="I3741" s="176">
        <f t="shared" si="117"/>
        <v>0</v>
      </c>
    </row>
    <row r="3742" spans="2:9">
      <c r="B3742" s="131"/>
      <c r="C3742" s="125"/>
      <c r="D3742" s="125"/>
      <c r="E3742" s="125"/>
      <c r="F3742" s="125"/>
      <c r="G3742" s="176"/>
      <c r="H3742" s="125" t="str">
        <f t="shared" si="116"/>
        <v/>
      </c>
      <c r="I3742" s="176">
        <f t="shared" si="117"/>
        <v>0</v>
      </c>
    </row>
    <row r="3743" spans="2:9">
      <c r="B3743" s="131"/>
      <c r="C3743" s="125"/>
      <c r="D3743" s="125"/>
      <c r="E3743" s="125"/>
      <c r="F3743" s="125"/>
      <c r="G3743" s="176"/>
      <c r="H3743" s="125" t="str">
        <f t="shared" si="116"/>
        <v/>
      </c>
      <c r="I3743" s="176">
        <f t="shared" si="117"/>
        <v>0</v>
      </c>
    </row>
    <row r="3744" spans="2:9">
      <c r="B3744" s="131"/>
      <c r="C3744" s="125"/>
      <c r="D3744" s="125"/>
      <c r="E3744" s="125"/>
      <c r="F3744" s="125"/>
      <c r="G3744" s="176"/>
      <c r="H3744" s="125" t="str">
        <f t="shared" si="116"/>
        <v/>
      </c>
      <c r="I3744" s="176">
        <f t="shared" si="117"/>
        <v>0</v>
      </c>
    </row>
    <row r="3745" spans="2:9">
      <c r="B3745" s="131"/>
      <c r="C3745" s="125"/>
      <c r="D3745" s="125"/>
      <c r="E3745" s="125"/>
      <c r="F3745" s="125"/>
      <c r="G3745" s="176"/>
      <c r="H3745" s="125" t="str">
        <f t="shared" si="116"/>
        <v/>
      </c>
      <c r="I3745" s="176">
        <f t="shared" si="117"/>
        <v>0</v>
      </c>
    </row>
    <row r="3746" spans="2:9">
      <c r="B3746" s="131"/>
      <c r="C3746" s="125"/>
      <c r="D3746" s="125"/>
      <c r="E3746" s="125"/>
      <c r="F3746" s="125"/>
      <c r="G3746" s="176"/>
      <c r="H3746" s="125" t="str">
        <f t="shared" si="116"/>
        <v/>
      </c>
      <c r="I3746" s="176">
        <f t="shared" si="117"/>
        <v>0</v>
      </c>
    </row>
    <row r="3747" spans="2:9">
      <c r="B3747" s="131"/>
      <c r="C3747" s="125"/>
      <c r="D3747" s="125"/>
      <c r="E3747" s="125"/>
      <c r="F3747" s="125"/>
      <c r="G3747" s="176"/>
      <c r="H3747" s="125" t="str">
        <f t="shared" si="116"/>
        <v/>
      </c>
      <c r="I3747" s="176">
        <f t="shared" si="117"/>
        <v>0</v>
      </c>
    </row>
    <row r="3748" spans="2:9">
      <c r="B3748" s="131"/>
      <c r="C3748" s="125"/>
      <c r="D3748" s="125"/>
      <c r="E3748" s="125"/>
      <c r="F3748" s="125"/>
      <c r="G3748" s="176"/>
      <c r="H3748" s="125" t="str">
        <f t="shared" si="116"/>
        <v/>
      </c>
      <c r="I3748" s="176">
        <f t="shared" si="117"/>
        <v>0</v>
      </c>
    </row>
    <row r="3749" spans="2:9">
      <c r="B3749" s="131"/>
      <c r="C3749" s="125"/>
      <c r="D3749" s="125"/>
      <c r="E3749" s="125"/>
      <c r="F3749" s="125"/>
      <c r="G3749" s="176"/>
      <c r="H3749" s="125" t="str">
        <f t="shared" si="116"/>
        <v/>
      </c>
      <c r="I3749" s="176">
        <f t="shared" si="117"/>
        <v>0</v>
      </c>
    </row>
    <row r="3750" spans="2:9">
      <c r="B3750" s="131"/>
      <c r="C3750" s="125"/>
      <c r="D3750" s="125"/>
      <c r="E3750" s="125"/>
      <c r="F3750" s="125"/>
      <c r="G3750" s="176"/>
      <c r="H3750" s="125" t="str">
        <f t="shared" si="116"/>
        <v/>
      </c>
      <c r="I3750" s="176">
        <f t="shared" si="117"/>
        <v>0</v>
      </c>
    </row>
    <row r="3751" spans="2:9">
      <c r="B3751" s="131"/>
      <c r="C3751" s="125"/>
      <c r="D3751" s="125"/>
      <c r="E3751" s="125"/>
      <c r="F3751" s="125"/>
      <c r="G3751" s="176"/>
      <c r="H3751" s="125" t="str">
        <f t="shared" si="116"/>
        <v/>
      </c>
      <c r="I3751" s="176">
        <f t="shared" si="117"/>
        <v>0</v>
      </c>
    </row>
    <row r="3752" spans="2:9">
      <c r="B3752" s="131"/>
      <c r="C3752" s="125"/>
      <c r="D3752" s="125"/>
      <c r="E3752" s="125"/>
      <c r="F3752" s="125"/>
      <c r="G3752" s="176"/>
      <c r="H3752" s="125" t="str">
        <f t="shared" si="116"/>
        <v/>
      </c>
      <c r="I3752" s="176">
        <f t="shared" si="117"/>
        <v>0</v>
      </c>
    </row>
    <row r="3753" spans="2:9">
      <c r="B3753" s="131"/>
      <c r="C3753" s="125"/>
      <c r="D3753" s="125"/>
      <c r="E3753" s="125"/>
      <c r="F3753" s="125"/>
      <c r="G3753" s="176"/>
      <c r="H3753" s="125" t="str">
        <f t="shared" si="116"/>
        <v/>
      </c>
      <c r="I3753" s="176">
        <f t="shared" si="117"/>
        <v>0</v>
      </c>
    </row>
    <row r="3754" spans="2:9">
      <c r="B3754" s="131"/>
      <c r="C3754" s="125"/>
      <c r="D3754" s="125"/>
      <c r="E3754" s="125"/>
      <c r="F3754" s="125"/>
      <c r="G3754" s="176"/>
      <c r="H3754" s="125" t="str">
        <f t="shared" si="116"/>
        <v/>
      </c>
      <c r="I3754" s="176">
        <f t="shared" si="117"/>
        <v>0</v>
      </c>
    </row>
    <row r="3755" spans="2:9">
      <c r="B3755" s="131"/>
      <c r="C3755" s="125"/>
      <c r="D3755" s="125"/>
      <c r="E3755" s="125"/>
      <c r="F3755" s="125"/>
      <c r="G3755" s="176"/>
      <c r="H3755" s="125" t="str">
        <f t="shared" si="116"/>
        <v/>
      </c>
      <c r="I3755" s="176">
        <f t="shared" si="117"/>
        <v>0</v>
      </c>
    </row>
    <row r="3756" spans="2:9">
      <c r="B3756" s="131"/>
      <c r="C3756" s="125"/>
      <c r="D3756" s="125"/>
      <c r="E3756" s="125"/>
      <c r="F3756" s="125"/>
      <c r="G3756" s="176"/>
      <c r="H3756" s="125" t="str">
        <f t="shared" si="116"/>
        <v/>
      </c>
      <c r="I3756" s="176">
        <f t="shared" si="117"/>
        <v>0</v>
      </c>
    </row>
    <row r="3757" spans="2:9">
      <c r="B3757" s="131"/>
      <c r="C3757" s="125"/>
      <c r="D3757" s="125"/>
      <c r="E3757" s="125"/>
      <c r="F3757" s="125"/>
      <c r="G3757" s="176"/>
      <c r="H3757" s="125" t="str">
        <f t="shared" si="116"/>
        <v/>
      </c>
      <c r="I3757" s="176">
        <f t="shared" si="117"/>
        <v>0</v>
      </c>
    </row>
    <row r="3758" spans="2:9">
      <c r="B3758" s="131"/>
      <c r="C3758" s="125"/>
      <c r="D3758" s="125"/>
      <c r="E3758" s="125"/>
      <c r="F3758" s="125"/>
      <c r="G3758" s="176"/>
      <c r="H3758" s="125" t="str">
        <f t="shared" si="116"/>
        <v/>
      </c>
      <c r="I3758" s="176">
        <f t="shared" si="117"/>
        <v>0</v>
      </c>
    </row>
    <row r="3759" spans="2:9">
      <c r="B3759" s="131"/>
      <c r="C3759" s="125"/>
      <c r="D3759" s="125"/>
      <c r="E3759" s="125"/>
      <c r="F3759" s="125"/>
      <c r="G3759" s="176"/>
      <c r="H3759" s="125" t="str">
        <f t="shared" si="116"/>
        <v/>
      </c>
      <c r="I3759" s="176">
        <f t="shared" si="117"/>
        <v>0</v>
      </c>
    </row>
    <row r="3760" spans="2:9">
      <c r="B3760" s="131"/>
      <c r="C3760" s="125"/>
      <c r="D3760" s="125"/>
      <c r="E3760" s="125"/>
      <c r="F3760" s="125"/>
      <c r="G3760" s="176"/>
      <c r="H3760" s="125" t="str">
        <f t="shared" si="116"/>
        <v/>
      </c>
      <c r="I3760" s="176">
        <f t="shared" si="117"/>
        <v>0</v>
      </c>
    </row>
    <row r="3761" spans="2:9">
      <c r="B3761" s="131"/>
      <c r="C3761" s="125"/>
      <c r="D3761" s="125"/>
      <c r="E3761" s="125"/>
      <c r="F3761" s="125"/>
      <c r="G3761" s="176"/>
      <c r="H3761" s="125" t="str">
        <f t="shared" si="116"/>
        <v/>
      </c>
      <c r="I3761" s="176">
        <f t="shared" si="117"/>
        <v>0</v>
      </c>
    </row>
    <row r="3762" spans="2:9">
      <c r="B3762" s="131"/>
      <c r="C3762" s="125"/>
      <c r="D3762" s="125"/>
      <c r="E3762" s="125"/>
      <c r="F3762" s="125"/>
      <c r="G3762" s="176"/>
      <c r="H3762" s="125" t="str">
        <f t="shared" si="116"/>
        <v/>
      </c>
      <c r="I3762" s="176">
        <f t="shared" si="117"/>
        <v>0</v>
      </c>
    </row>
    <row r="3763" spans="2:9">
      <c r="B3763" s="131"/>
      <c r="C3763" s="125"/>
      <c r="D3763" s="125"/>
      <c r="E3763" s="125"/>
      <c r="F3763" s="125"/>
      <c r="G3763" s="176"/>
      <c r="H3763" s="125" t="str">
        <f t="shared" si="116"/>
        <v/>
      </c>
      <c r="I3763" s="176">
        <f t="shared" si="117"/>
        <v>0</v>
      </c>
    </row>
    <row r="3764" spans="2:9">
      <c r="B3764" s="131"/>
      <c r="C3764" s="125"/>
      <c r="D3764" s="125"/>
      <c r="E3764" s="125"/>
      <c r="F3764" s="125"/>
      <c r="G3764" s="176"/>
      <c r="H3764" s="125" t="str">
        <f t="shared" si="116"/>
        <v/>
      </c>
      <c r="I3764" s="176">
        <f t="shared" si="117"/>
        <v>0</v>
      </c>
    </row>
    <row r="3765" spans="2:9">
      <c r="B3765" s="131"/>
      <c r="C3765" s="125"/>
      <c r="D3765" s="125"/>
      <c r="E3765" s="125"/>
      <c r="F3765" s="125"/>
      <c r="G3765" s="176"/>
      <c r="H3765" s="125" t="str">
        <f t="shared" si="116"/>
        <v/>
      </c>
      <c r="I3765" s="176">
        <f t="shared" si="117"/>
        <v>0</v>
      </c>
    </row>
    <row r="3766" spans="2:9">
      <c r="B3766" s="131"/>
      <c r="C3766" s="125"/>
      <c r="D3766" s="125"/>
      <c r="E3766" s="125"/>
      <c r="F3766" s="125"/>
      <c r="G3766" s="176"/>
      <c r="H3766" s="125" t="str">
        <f t="shared" si="116"/>
        <v/>
      </c>
      <c r="I3766" s="176">
        <f t="shared" si="117"/>
        <v>0</v>
      </c>
    </row>
    <row r="3767" spans="2:9">
      <c r="B3767" s="131"/>
      <c r="C3767" s="125"/>
      <c r="D3767" s="125"/>
      <c r="E3767" s="125"/>
      <c r="F3767" s="125"/>
      <c r="G3767" s="176"/>
      <c r="H3767" s="125" t="str">
        <f t="shared" si="116"/>
        <v/>
      </c>
      <c r="I3767" s="176">
        <f t="shared" si="117"/>
        <v>0</v>
      </c>
    </row>
    <row r="3768" spans="2:9">
      <c r="B3768" s="131"/>
      <c r="C3768" s="125"/>
      <c r="D3768" s="125"/>
      <c r="E3768" s="125"/>
      <c r="F3768" s="125"/>
      <c r="G3768" s="176"/>
      <c r="H3768" s="125" t="str">
        <f t="shared" si="116"/>
        <v/>
      </c>
      <c r="I3768" s="176">
        <f t="shared" si="117"/>
        <v>0</v>
      </c>
    </row>
    <row r="3769" spans="2:9">
      <c r="B3769" s="131"/>
      <c r="C3769" s="125"/>
      <c r="D3769" s="125"/>
      <c r="E3769" s="125"/>
      <c r="F3769" s="125"/>
      <c r="G3769" s="176"/>
      <c r="H3769" s="125" t="str">
        <f t="shared" si="116"/>
        <v/>
      </c>
      <c r="I3769" s="176">
        <f t="shared" si="117"/>
        <v>0</v>
      </c>
    </row>
    <row r="3770" spans="2:9">
      <c r="B3770" s="131"/>
      <c r="C3770" s="125"/>
      <c r="D3770" s="125"/>
      <c r="E3770" s="125"/>
      <c r="F3770" s="125"/>
      <c r="G3770" s="176"/>
      <c r="H3770" s="125" t="str">
        <f t="shared" si="116"/>
        <v/>
      </c>
      <c r="I3770" s="176">
        <f t="shared" si="117"/>
        <v>0</v>
      </c>
    </row>
    <row r="3771" spans="2:9">
      <c r="B3771" s="131"/>
      <c r="C3771" s="125"/>
      <c r="D3771" s="125"/>
      <c r="E3771" s="125"/>
      <c r="F3771" s="125"/>
      <c r="G3771" s="176"/>
      <c r="H3771" s="125" t="str">
        <f t="shared" si="116"/>
        <v/>
      </c>
      <c r="I3771" s="176">
        <f t="shared" si="117"/>
        <v>0</v>
      </c>
    </row>
    <row r="3772" spans="2:9">
      <c r="B3772" s="131"/>
      <c r="C3772" s="125"/>
      <c r="D3772" s="125"/>
      <c r="E3772" s="125"/>
      <c r="F3772" s="125"/>
      <c r="G3772" s="176"/>
      <c r="H3772" s="125" t="str">
        <f t="shared" si="116"/>
        <v/>
      </c>
      <c r="I3772" s="176">
        <f t="shared" si="117"/>
        <v>0</v>
      </c>
    </row>
    <row r="3773" spans="2:9">
      <c r="B3773" s="131"/>
      <c r="C3773" s="125"/>
      <c r="D3773" s="125"/>
      <c r="E3773" s="125"/>
      <c r="F3773" s="125"/>
      <c r="G3773" s="176"/>
      <c r="H3773" s="125" t="str">
        <f t="shared" si="116"/>
        <v/>
      </c>
      <c r="I3773" s="176">
        <f t="shared" si="117"/>
        <v>0</v>
      </c>
    </row>
    <row r="3774" spans="2:9">
      <c r="B3774" s="131"/>
      <c r="C3774" s="125"/>
      <c r="D3774" s="125"/>
      <c r="E3774" s="125"/>
      <c r="F3774" s="125"/>
      <c r="G3774" s="176"/>
      <c r="H3774" s="125" t="str">
        <f t="shared" si="116"/>
        <v/>
      </c>
      <c r="I3774" s="176">
        <f t="shared" si="117"/>
        <v>0</v>
      </c>
    </row>
    <row r="3775" spans="2:9">
      <c r="B3775" s="131"/>
      <c r="C3775" s="125"/>
      <c r="D3775" s="125"/>
      <c r="E3775" s="125"/>
      <c r="F3775" s="125"/>
      <c r="G3775" s="176"/>
      <c r="H3775" s="125" t="str">
        <f t="shared" si="116"/>
        <v/>
      </c>
      <c r="I3775" s="176">
        <f t="shared" si="117"/>
        <v>0</v>
      </c>
    </row>
    <row r="3776" spans="2:9">
      <c r="B3776" s="131"/>
      <c r="C3776" s="125"/>
      <c r="D3776" s="125"/>
      <c r="E3776" s="125"/>
      <c r="F3776" s="125"/>
      <c r="G3776" s="176"/>
      <c r="H3776" s="125" t="str">
        <f t="shared" si="116"/>
        <v/>
      </c>
      <c r="I3776" s="176">
        <f t="shared" si="117"/>
        <v>0</v>
      </c>
    </row>
    <row r="3777" spans="2:9">
      <c r="B3777" s="131"/>
      <c r="C3777" s="125"/>
      <c r="D3777" s="125"/>
      <c r="E3777" s="125"/>
      <c r="F3777" s="125"/>
      <c r="G3777" s="176"/>
      <c r="H3777" s="125" t="str">
        <f t="shared" si="116"/>
        <v/>
      </c>
      <c r="I3777" s="176">
        <f t="shared" si="117"/>
        <v>0</v>
      </c>
    </row>
    <row r="3778" spans="2:9">
      <c r="B3778" s="131"/>
      <c r="C3778" s="125"/>
      <c r="D3778" s="125"/>
      <c r="E3778" s="125"/>
      <c r="F3778" s="125"/>
      <c r="G3778" s="176"/>
      <c r="H3778" s="125" t="str">
        <f t="shared" si="116"/>
        <v/>
      </c>
      <c r="I3778" s="176">
        <f t="shared" si="117"/>
        <v>0</v>
      </c>
    </row>
    <row r="3779" spans="2:9">
      <c r="B3779" s="131"/>
      <c r="C3779" s="125"/>
      <c r="D3779" s="125"/>
      <c r="E3779" s="125"/>
      <c r="F3779" s="125"/>
      <c r="G3779" s="176"/>
      <c r="H3779" s="125" t="str">
        <f t="shared" si="116"/>
        <v/>
      </c>
      <c r="I3779" s="176">
        <f t="shared" si="117"/>
        <v>0</v>
      </c>
    </row>
    <row r="3780" spans="2:9">
      <c r="B3780" s="131"/>
      <c r="C3780" s="125"/>
      <c r="D3780" s="125"/>
      <c r="E3780" s="125"/>
      <c r="F3780" s="125"/>
      <c r="G3780" s="176"/>
      <c r="H3780" s="125" t="str">
        <f t="shared" si="116"/>
        <v/>
      </c>
      <c r="I3780" s="176">
        <f t="shared" si="117"/>
        <v>0</v>
      </c>
    </row>
    <row r="3781" spans="2:9">
      <c r="B3781" s="131"/>
      <c r="C3781" s="125"/>
      <c r="D3781" s="125"/>
      <c r="E3781" s="125"/>
      <c r="F3781" s="125"/>
      <c r="G3781" s="176"/>
      <c r="H3781" s="125" t="str">
        <f t="shared" si="116"/>
        <v/>
      </c>
      <c r="I3781" s="176">
        <f t="shared" si="117"/>
        <v>0</v>
      </c>
    </row>
    <row r="3782" spans="2:9">
      <c r="B3782" s="131"/>
      <c r="C3782" s="125"/>
      <c r="D3782" s="125"/>
      <c r="E3782" s="125"/>
      <c r="F3782" s="125"/>
      <c r="G3782" s="176"/>
      <c r="H3782" s="125" t="str">
        <f t="shared" si="116"/>
        <v/>
      </c>
      <c r="I3782" s="176">
        <f t="shared" si="117"/>
        <v>0</v>
      </c>
    </row>
    <row r="3783" spans="2:9">
      <c r="B3783" s="131"/>
      <c r="C3783" s="125"/>
      <c r="D3783" s="125"/>
      <c r="E3783" s="125"/>
      <c r="F3783" s="125"/>
      <c r="G3783" s="176"/>
      <c r="H3783" s="125" t="str">
        <f t="shared" ref="H3783:H3846" si="118">IF(ISBLANK(C3783),"",IF(C3783&lt;F3783,D3783-E3783,E3783-D3783))</f>
        <v/>
      </c>
      <c r="I3783" s="176">
        <f t="shared" ref="I3783:I3846" si="119">IF(ISERR(H3783),1,0)</f>
        <v>0</v>
      </c>
    </row>
    <row r="3784" spans="2:9">
      <c r="B3784" s="131"/>
      <c r="C3784" s="125"/>
      <c r="D3784" s="125"/>
      <c r="E3784" s="125"/>
      <c r="F3784" s="125"/>
      <c r="G3784" s="176"/>
      <c r="H3784" s="125" t="str">
        <f t="shared" si="118"/>
        <v/>
      </c>
      <c r="I3784" s="176">
        <f t="shared" si="119"/>
        <v>0</v>
      </c>
    </row>
    <row r="3785" spans="2:9">
      <c r="B3785" s="131"/>
      <c r="C3785" s="125"/>
      <c r="D3785" s="125"/>
      <c r="E3785" s="125"/>
      <c r="F3785" s="125"/>
      <c r="G3785" s="176"/>
      <c r="H3785" s="125" t="str">
        <f t="shared" si="118"/>
        <v/>
      </c>
      <c r="I3785" s="176">
        <f t="shared" si="119"/>
        <v>0</v>
      </c>
    </row>
    <row r="3786" spans="2:9">
      <c r="B3786" s="131"/>
      <c r="C3786" s="125"/>
      <c r="D3786" s="125"/>
      <c r="E3786" s="125"/>
      <c r="F3786" s="125"/>
      <c r="G3786" s="176"/>
      <c r="H3786" s="125" t="str">
        <f t="shared" si="118"/>
        <v/>
      </c>
      <c r="I3786" s="176">
        <f t="shared" si="119"/>
        <v>0</v>
      </c>
    </row>
    <row r="3787" spans="2:9">
      <c r="B3787" s="131"/>
      <c r="C3787" s="125"/>
      <c r="D3787" s="125"/>
      <c r="E3787" s="125"/>
      <c r="F3787" s="125"/>
      <c r="G3787" s="176"/>
      <c r="H3787" s="125" t="str">
        <f t="shared" si="118"/>
        <v/>
      </c>
      <c r="I3787" s="176">
        <f t="shared" si="119"/>
        <v>0</v>
      </c>
    </row>
    <row r="3788" spans="2:9">
      <c r="B3788" s="131"/>
      <c r="C3788" s="125"/>
      <c r="D3788" s="125"/>
      <c r="E3788" s="125"/>
      <c r="F3788" s="125"/>
      <c r="G3788" s="176"/>
      <c r="H3788" s="125" t="str">
        <f t="shared" si="118"/>
        <v/>
      </c>
      <c r="I3788" s="176">
        <f t="shared" si="119"/>
        <v>0</v>
      </c>
    </row>
    <row r="3789" spans="2:9">
      <c r="B3789" s="131"/>
      <c r="C3789" s="125"/>
      <c r="D3789" s="125"/>
      <c r="E3789" s="125"/>
      <c r="F3789" s="125"/>
      <c r="G3789" s="176"/>
      <c r="H3789" s="125" t="str">
        <f t="shared" si="118"/>
        <v/>
      </c>
      <c r="I3789" s="176">
        <f t="shared" si="119"/>
        <v>0</v>
      </c>
    </row>
    <row r="3790" spans="2:9">
      <c r="B3790" s="131"/>
      <c r="C3790" s="125"/>
      <c r="D3790" s="125"/>
      <c r="E3790" s="125"/>
      <c r="F3790" s="125"/>
      <c r="G3790" s="176"/>
      <c r="H3790" s="125" t="str">
        <f t="shared" si="118"/>
        <v/>
      </c>
      <c r="I3790" s="176">
        <f t="shared" si="119"/>
        <v>0</v>
      </c>
    </row>
    <row r="3791" spans="2:9">
      <c r="B3791" s="131"/>
      <c r="C3791" s="125"/>
      <c r="D3791" s="125"/>
      <c r="E3791" s="125"/>
      <c r="F3791" s="125"/>
      <c r="G3791" s="176"/>
      <c r="H3791" s="125" t="str">
        <f t="shared" si="118"/>
        <v/>
      </c>
      <c r="I3791" s="176">
        <f t="shared" si="119"/>
        <v>0</v>
      </c>
    </row>
    <row r="3792" spans="2:9">
      <c r="B3792" s="131"/>
      <c r="C3792" s="125"/>
      <c r="D3792" s="125"/>
      <c r="E3792" s="125"/>
      <c r="F3792" s="125"/>
      <c r="G3792" s="176"/>
      <c r="H3792" s="125" t="str">
        <f t="shared" si="118"/>
        <v/>
      </c>
      <c r="I3792" s="176">
        <f t="shared" si="119"/>
        <v>0</v>
      </c>
    </row>
    <row r="3793" spans="2:9">
      <c r="B3793" s="131"/>
      <c r="C3793" s="125"/>
      <c r="D3793" s="125"/>
      <c r="E3793" s="125"/>
      <c r="F3793" s="125"/>
      <c r="G3793" s="176"/>
      <c r="H3793" s="125" t="str">
        <f t="shared" si="118"/>
        <v/>
      </c>
      <c r="I3793" s="176">
        <f t="shared" si="119"/>
        <v>0</v>
      </c>
    </row>
    <row r="3794" spans="2:9">
      <c r="B3794" s="131"/>
      <c r="C3794" s="125"/>
      <c r="D3794" s="125"/>
      <c r="E3794" s="125"/>
      <c r="F3794" s="125"/>
      <c r="G3794" s="176"/>
      <c r="H3794" s="125" t="str">
        <f t="shared" si="118"/>
        <v/>
      </c>
      <c r="I3794" s="176">
        <f t="shared" si="119"/>
        <v>0</v>
      </c>
    </row>
    <row r="3795" spans="2:9">
      <c r="B3795" s="131"/>
      <c r="C3795" s="125"/>
      <c r="D3795" s="125"/>
      <c r="E3795" s="125"/>
      <c r="F3795" s="125"/>
      <c r="G3795" s="176"/>
      <c r="H3795" s="125" t="str">
        <f t="shared" si="118"/>
        <v/>
      </c>
      <c r="I3795" s="176">
        <f t="shared" si="119"/>
        <v>0</v>
      </c>
    </row>
    <row r="3796" spans="2:9">
      <c r="B3796" s="131"/>
      <c r="C3796" s="125"/>
      <c r="D3796" s="125"/>
      <c r="E3796" s="125"/>
      <c r="F3796" s="125"/>
      <c r="G3796" s="176"/>
      <c r="H3796" s="125" t="str">
        <f t="shared" si="118"/>
        <v/>
      </c>
      <c r="I3796" s="176">
        <f t="shared" si="119"/>
        <v>0</v>
      </c>
    </row>
    <row r="3797" spans="2:9">
      <c r="B3797" s="131"/>
      <c r="C3797" s="125"/>
      <c r="D3797" s="125"/>
      <c r="E3797" s="125"/>
      <c r="F3797" s="125"/>
      <c r="G3797" s="176"/>
      <c r="H3797" s="125" t="str">
        <f t="shared" si="118"/>
        <v/>
      </c>
      <c r="I3797" s="176">
        <f t="shared" si="119"/>
        <v>0</v>
      </c>
    </row>
    <row r="3798" spans="2:9">
      <c r="B3798" s="131"/>
      <c r="C3798" s="125"/>
      <c r="D3798" s="125"/>
      <c r="E3798" s="125"/>
      <c r="F3798" s="125"/>
      <c r="G3798" s="176"/>
      <c r="H3798" s="125" t="str">
        <f t="shared" si="118"/>
        <v/>
      </c>
      <c r="I3798" s="176">
        <f t="shared" si="119"/>
        <v>0</v>
      </c>
    </row>
    <row r="3799" spans="2:9">
      <c r="B3799" s="131"/>
      <c r="C3799" s="125"/>
      <c r="D3799" s="125"/>
      <c r="E3799" s="125"/>
      <c r="F3799" s="125"/>
      <c r="G3799" s="176"/>
      <c r="H3799" s="125" t="str">
        <f t="shared" si="118"/>
        <v/>
      </c>
      <c r="I3799" s="176">
        <f t="shared" si="119"/>
        <v>0</v>
      </c>
    </row>
    <row r="3800" spans="2:9">
      <c r="B3800" s="131"/>
      <c r="C3800" s="125"/>
      <c r="D3800" s="125"/>
      <c r="E3800" s="125"/>
      <c r="F3800" s="125"/>
      <c r="G3800" s="176"/>
      <c r="H3800" s="125" t="str">
        <f t="shared" si="118"/>
        <v/>
      </c>
      <c r="I3800" s="176">
        <f t="shared" si="119"/>
        <v>0</v>
      </c>
    </row>
    <row r="3801" spans="2:9">
      <c r="B3801" s="131"/>
      <c r="C3801" s="125"/>
      <c r="D3801" s="125"/>
      <c r="E3801" s="125"/>
      <c r="F3801" s="125"/>
      <c r="G3801" s="176"/>
      <c r="H3801" s="125" t="str">
        <f t="shared" si="118"/>
        <v/>
      </c>
      <c r="I3801" s="176">
        <f t="shared" si="119"/>
        <v>0</v>
      </c>
    </row>
    <row r="3802" spans="2:9">
      <c r="B3802" s="131"/>
      <c r="C3802" s="125"/>
      <c r="D3802" s="125"/>
      <c r="E3802" s="125"/>
      <c r="F3802" s="125"/>
      <c r="G3802" s="176"/>
      <c r="H3802" s="125" t="str">
        <f t="shared" si="118"/>
        <v/>
      </c>
      <c r="I3802" s="176">
        <f t="shared" si="119"/>
        <v>0</v>
      </c>
    </row>
    <row r="3803" spans="2:9">
      <c r="B3803" s="131"/>
      <c r="C3803" s="125"/>
      <c r="D3803" s="125"/>
      <c r="E3803" s="125"/>
      <c r="F3803" s="125"/>
      <c r="G3803" s="176"/>
      <c r="H3803" s="125" t="str">
        <f t="shared" si="118"/>
        <v/>
      </c>
      <c r="I3803" s="176">
        <f t="shared" si="119"/>
        <v>0</v>
      </c>
    </row>
    <row r="3804" spans="2:9">
      <c r="B3804" s="131"/>
      <c r="C3804" s="125"/>
      <c r="D3804" s="125"/>
      <c r="E3804" s="125"/>
      <c r="F3804" s="125"/>
      <c r="G3804" s="176"/>
      <c r="H3804" s="125" t="str">
        <f t="shared" si="118"/>
        <v/>
      </c>
      <c r="I3804" s="176">
        <f t="shared" si="119"/>
        <v>0</v>
      </c>
    </row>
    <row r="3805" spans="2:9">
      <c r="B3805" s="131"/>
      <c r="C3805" s="125"/>
      <c r="D3805" s="125"/>
      <c r="E3805" s="125"/>
      <c r="F3805" s="125"/>
      <c r="G3805" s="176"/>
      <c r="H3805" s="125" t="str">
        <f t="shared" si="118"/>
        <v/>
      </c>
      <c r="I3805" s="176">
        <f t="shared" si="119"/>
        <v>0</v>
      </c>
    </row>
    <row r="3806" spans="2:9">
      <c r="B3806" s="131"/>
      <c r="C3806" s="125"/>
      <c r="D3806" s="125"/>
      <c r="E3806" s="125"/>
      <c r="F3806" s="125"/>
      <c r="G3806" s="176"/>
      <c r="H3806" s="125" t="str">
        <f t="shared" si="118"/>
        <v/>
      </c>
      <c r="I3806" s="176">
        <f t="shared" si="119"/>
        <v>0</v>
      </c>
    </row>
    <row r="3807" spans="2:9">
      <c r="B3807" s="131"/>
      <c r="C3807" s="125"/>
      <c r="D3807" s="125"/>
      <c r="E3807" s="125"/>
      <c r="F3807" s="125"/>
      <c r="G3807" s="176"/>
      <c r="H3807" s="125" t="str">
        <f t="shared" si="118"/>
        <v/>
      </c>
      <c r="I3807" s="176">
        <f t="shared" si="119"/>
        <v>0</v>
      </c>
    </row>
    <row r="3808" spans="2:9">
      <c r="B3808" s="131"/>
      <c r="C3808" s="125"/>
      <c r="D3808" s="125"/>
      <c r="E3808" s="125"/>
      <c r="F3808" s="125"/>
      <c r="G3808" s="176"/>
      <c r="H3808" s="125" t="str">
        <f t="shared" si="118"/>
        <v/>
      </c>
      <c r="I3808" s="176">
        <f t="shared" si="119"/>
        <v>0</v>
      </c>
    </row>
    <row r="3809" spans="2:9">
      <c r="B3809" s="131"/>
      <c r="C3809" s="125"/>
      <c r="D3809" s="125"/>
      <c r="E3809" s="125"/>
      <c r="F3809" s="125"/>
      <c r="G3809" s="176"/>
      <c r="H3809" s="125" t="str">
        <f t="shared" si="118"/>
        <v/>
      </c>
      <c r="I3809" s="176">
        <f t="shared" si="119"/>
        <v>0</v>
      </c>
    </row>
    <row r="3810" spans="2:9">
      <c r="B3810" s="131"/>
      <c r="C3810" s="125"/>
      <c r="D3810" s="125"/>
      <c r="E3810" s="125"/>
      <c r="F3810" s="125"/>
      <c r="G3810" s="176"/>
      <c r="H3810" s="125" t="str">
        <f t="shared" si="118"/>
        <v/>
      </c>
      <c r="I3810" s="176">
        <f t="shared" si="119"/>
        <v>0</v>
      </c>
    </row>
    <row r="3811" spans="2:9">
      <c r="B3811" s="131"/>
      <c r="C3811" s="125"/>
      <c r="D3811" s="125"/>
      <c r="E3811" s="125"/>
      <c r="F3811" s="125"/>
      <c r="G3811" s="176"/>
      <c r="H3811" s="125" t="str">
        <f t="shared" si="118"/>
        <v/>
      </c>
      <c r="I3811" s="176">
        <f t="shared" si="119"/>
        <v>0</v>
      </c>
    </row>
    <row r="3812" spans="2:9">
      <c r="B3812" s="131"/>
      <c r="C3812" s="125"/>
      <c r="D3812" s="125"/>
      <c r="E3812" s="125"/>
      <c r="F3812" s="125"/>
      <c r="G3812" s="176"/>
      <c r="H3812" s="125" t="str">
        <f t="shared" si="118"/>
        <v/>
      </c>
      <c r="I3812" s="176">
        <f t="shared" si="119"/>
        <v>0</v>
      </c>
    </row>
    <row r="3813" spans="2:9">
      <c r="B3813" s="131"/>
      <c r="C3813" s="125"/>
      <c r="D3813" s="125"/>
      <c r="E3813" s="125"/>
      <c r="F3813" s="125"/>
      <c r="G3813" s="176"/>
      <c r="H3813" s="125" t="str">
        <f t="shared" si="118"/>
        <v/>
      </c>
      <c r="I3813" s="176">
        <f t="shared" si="119"/>
        <v>0</v>
      </c>
    </row>
    <row r="3814" spans="2:9">
      <c r="B3814" s="131"/>
      <c r="C3814" s="125"/>
      <c r="D3814" s="125"/>
      <c r="E3814" s="125"/>
      <c r="F3814" s="125"/>
      <c r="G3814" s="176"/>
      <c r="H3814" s="125" t="str">
        <f t="shared" si="118"/>
        <v/>
      </c>
      <c r="I3814" s="176">
        <f t="shared" si="119"/>
        <v>0</v>
      </c>
    </row>
    <row r="3815" spans="2:9">
      <c r="B3815" s="131"/>
      <c r="C3815" s="125"/>
      <c r="D3815" s="125"/>
      <c r="E3815" s="125"/>
      <c r="F3815" s="125"/>
      <c r="G3815" s="176"/>
      <c r="H3815" s="125" t="str">
        <f t="shared" si="118"/>
        <v/>
      </c>
      <c r="I3815" s="176">
        <f t="shared" si="119"/>
        <v>0</v>
      </c>
    </row>
    <row r="3816" spans="2:9">
      <c r="B3816" s="131"/>
      <c r="C3816" s="125"/>
      <c r="D3816" s="125"/>
      <c r="E3816" s="125"/>
      <c r="F3816" s="125"/>
      <c r="G3816" s="176"/>
      <c r="H3816" s="125" t="str">
        <f t="shared" si="118"/>
        <v/>
      </c>
      <c r="I3816" s="176">
        <f t="shared" si="119"/>
        <v>0</v>
      </c>
    </row>
    <row r="3817" spans="2:9">
      <c r="B3817" s="131"/>
      <c r="C3817" s="125"/>
      <c r="D3817" s="125"/>
      <c r="E3817" s="125"/>
      <c r="F3817" s="125"/>
      <c r="G3817" s="176"/>
      <c r="H3817" s="125" t="str">
        <f t="shared" si="118"/>
        <v/>
      </c>
      <c r="I3817" s="176">
        <f t="shared" si="119"/>
        <v>0</v>
      </c>
    </row>
    <row r="3818" spans="2:9">
      <c r="B3818" s="131"/>
      <c r="C3818" s="125"/>
      <c r="D3818" s="125"/>
      <c r="E3818" s="125"/>
      <c r="F3818" s="125"/>
      <c r="G3818" s="176"/>
      <c r="H3818" s="125" t="str">
        <f t="shared" si="118"/>
        <v/>
      </c>
      <c r="I3818" s="176">
        <f t="shared" si="119"/>
        <v>0</v>
      </c>
    </row>
    <row r="3819" spans="2:9">
      <c r="B3819" s="131"/>
      <c r="C3819" s="125"/>
      <c r="D3819" s="125"/>
      <c r="E3819" s="125"/>
      <c r="F3819" s="125"/>
      <c r="G3819" s="176"/>
      <c r="H3819" s="125" t="str">
        <f t="shared" si="118"/>
        <v/>
      </c>
      <c r="I3819" s="176">
        <f t="shared" si="119"/>
        <v>0</v>
      </c>
    </row>
    <row r="3820" spans="2:9">
      <c r="B3820" s="131"/>
      <c r="C3820" s="125"/>
      <c r="D3820" s="125"/>
      <c r="E3820" s="125"/>
      <c r="F3820" s="125"/>
      <c r="G3820" s="176"/>
      <c r="H3820" s="125" t="str">
        <f t="shared" si="118"/>
        <v/>
      </c>
      <c r="I3820" s="176">
        <f t="shared" si="119"/>
        <v>0</v>
      </c>
    </row>
    <row r="3821" spans="2:9">
      <c r="B3821" s="131"/>
      <c r="C3821" s="125"/>
      <c r="D3821" s="125"/>
      <c r="E3821" s="125"/>
      <c r="F3821" s="125"/>
      <c r="G3821" s="176"/>
      <c r="H3821" s="125" t="str">
        <f t="shared" si="118"/>
        <v/>
      </c>
      <c r="I3821" s="176">
        <f t="shared" si="119"/>
        <v>0</v>
      </c>
    </row>
    <row r="3822" spans="2:9">
      <c r="B3822" s="131"/>
      <c r="C3822" s="125"/>
      <c r="D3822" s="125"/>
      <c r="E3822" s="125"/>
      <c r="F3822" s="125"/>
      <c r="G3822" s="176"/>
      <c r="H3822" s="125" t="str">
        <f t="shared" si="118"/>
        <v/>
      </c>
      <c r="I3822" s="176">
        <f t="shared" si="119"/>
        <v>0</v>
      </c>
    </row>
    <row r="3823" spans="2:9">
      <c r="B3823" s="131"/>
      <c r="C3823" s="125"/>
      <c r="D3823" s="125"/>
      <c r="E3823" s="125"/>
      <c r="F3823" s="125"/>
      <c r="G3823" s="176"/>
      <c r="H3823" s="125" t="str">
        <f t="shared" si="118"/>
        <v/>
      </c>
      <c r="I3823" s="176">
        <f t="shared" si="119"/>
        <v>0</v>
      </c>
    </row>
    <row r="3824" spans="2:9">
      <c r="B3824" s="131"/>
      <c r="C3824" s="125"/>
      <c r="D3824" s="125"/>
      <c r="E3824" s="125"/>
      <c r="F3824" s="125"/>
      <c r="G3824" s="176"/>
      <c r="H3824" s="125" t="str">
        <f t="shared" si="118"/>
        <v/>
      </c>
      <c r="I3824" s="176">
        <f t="shared" si="119"/>
        <v>0</v>
      </c>
    </row>
    <row r="3825" spans="2:9">
      <c r="B3825" s="131"/>
      <c r="C3825" s="125"/>
      <c r="D3825" s="125"/>
      <c r="E3825" s="125"/>
      <c r="F3825" s="125"/>
      <c r="G3825" s="176"/>
      <c r="H3825" s="125" t="str">
        <f t="shared" si="118"/>
        <v/>
      </c>
      <c r="I3825" s="176">
        <f t="shared" si="119"/>
        <v>0</v>
      </c>
    </row>
    <row r="3826" spans="2:9">
      <c r="B3826" s="131"/>
      <c r="C3826" s="125"/>
      <c r="D3826" s="125"/>
      <c r="E3826" s="125"/>
      <c r="F3826" s="125"/>
      <c r="G3826" s="176"/>
      <c r="H3826" s="125" t="str">
        <f t="shared" si="118"/>
        <v/>
      </c>
      <c r="I3826" s="176">
        <f t="shared" si="119"/>
        <v>0</v>
      </c>
    </row>
    <row r="3827" spans="2:9">
      <c r="B3827" s="131"/>
      <c r="C3827" s="125"/>
      <c r="D3827" s="125"/>
      <c r="E3827" s="125"/>
      <c r="F3827" s="125"/>
      <c r="G3827" s="176"/>
      <c r="H3827" s="125" t="str">
        <f t="shared" si="118"/>
        <v/>
      </c>
      <c r="I3827" s="176">
        <f t="shared" si="119"/>
        <v>0</v>
      </c>
    </row>
    <row r="3828" spans="2:9">
      <c r="B3828" s="131"/>
      <c r="C3828" s="125"/>
      <c r="D3828" s="125"/>
      <c r="E3828" s="125"/>
      <c r="F3828" s="125"/>
      <c r="G3828" s="176"/>
      <c r="H3828" s="125" t="str">
        <f t="shared" si="118"/>
        <v/>
      </c>
      <c r="I3828" s="176">
        <f t="shared" si="119"/>
        <v>0</v>
      </c>
    </row>
    <row r="3829" spans="2:9">
      <c r="B3829" s="131"/>
      <c r="C3829" s="125"/>
      <c r="D3829" s="125"/>
      <c r="E3829" s="125"/>
      <c r="F3829" s="125"/>
      <c r="G3829" s="176"/>
      <c r="H3829" s="125" t="str">
        <f t="shared" si="118"/>
        <v/>
      </c>
      <c r="I3829" s="176">
        <f t="shared" si="119"/>
        <v>0</v>
      </c>
    </row>
    <row r="3830" spans="2:9">
      <c r="B3830" s="131"/>
      <c r="C3830" s="125"/>
      <c r="D3830" s="125"/>
      <c r="E3830" s="125"/>
      <c r="F3830" s="125"/>
      <c r="G3830" s="176"/>
      <c r="H3830" s="125" t="str">
        <f t="shared" si="118"/>
        <v/>
      </c>
      <c r="I3830" s="176">
        <f t="shared" si="119"/>
        <v>0</v>
      </c>
    </row>
    <row r="3831" spans="2:9">
      <c r="B3831" s="131"/>
      <c r="C3831" s="125"/>
      <c r="D3831" s="125"/>
      <c r="E3831" s="125"/>
      <c r="F3831" s="125"/>
      <c r="G3831" s="176"/>
      <c r="H3831" s="125" t="str">
        <f t="shared" si="118"/>
        <v/>
      </c>
      <c r="I3831" s="176">
        <f t="shared" si="119"/>
        <v>0</v>
      </c>
    </row>
    <row r="3832" spans="2:9">
      <c r="B3832" s="131"/>
      <c r="C3832" s="125"/>
      <c r="D3832" s="125"/>
      <c r="E3832" s="125"/>
      <c r="F3832" s="125"/>
      <c r="G3832" s="176"/>
      <c r="H3832" s="125" t="str">
        <f t="shared" si="118"/>
        <v/>
      </c>
      <c r="I3832" s="176">
        <f t="shared" si="119"/>
        <v>0</v>
      </c>
    </row>
    <row r="3833" spans="2:9">
      <c r="B3833" s="131"/>
      <c r="C3833" s="125"/>
      <c r="D3833" s="125"/>
      <c r="E3833" s="125"/>
      <c r="F3833" s="125"/>
      <c r="G3833" s="176"/>
      <c r="H3833" s="125" t="str">
        <f t="shared" si="118"/>
        <v/>
      </c>
      <c r="I3833" s="176">
        <f t="shared" si="119"/>
        <v>0</v>
      </c>
    </row>
    <row r="3834" spans="2:9">
      <c r="B3834" s="131"/>
      <c r="C3834" s="125"/>
      <c r="D3834" s="125"/>
      <c r="E3834" s="125"/>
      <c r="F3834" s="125"/>
      <c r="G3834" s="176"/>
      <c r="H3834" s="125" t="str">
        <f t="shared" si="118"/>
        <v/>
      </c>
      <c r="I3834" s="176">
        <f t="shared" si="119"/>
        <v>0</v>
      </c>
    </row>
    <row r="3835" spans="2:9">
      <c r="B3835" s="131"/>
      <c r="C3835" s="125"/>
      <c r="D3835" s="125"/>
      <c r="E3835" s="125"/>
      <c r="F3835" s="125"/>
      <c r="G3835" s="176"/>
      <c r="H3835" s="125" t="str">
        <f t="shared" si="118"/>
        <v/>
      </c>
      <c r="I3835" s="176">
        <f t="shared" si="119"/>
        <v>0</v>
      </c>
    </row>
    <row r="3836" spans="2:9">
      <c r="B3836" s="131"/>
      <c r="C3836" s="125"/>
      <c r="D3836" s="125"/>
      <c r="E3836" s="125"/>
      <c r="F3836" s="125"/>
      <c r="G3836" s="176"/>
      <c r="H3836" s="125" t="str">
        <f t="shared" si="118"/>
        <v/>
      </c>
      <c r="I3836" s="176">
        <f t="shared" si="119"/>
        <v>0</v>
      </c>
    </row>
    <row r="3837" spans="2:9">
      <c r="B3837" s="131"/>
      <c r="C3837" s="125"/>
      <c r="D3837" s="125"/>
      <c r="E3837" s="125"/>
      <c r="F3837" s="125"/>
      <c r="G3837" s="176"/>
      <c r="H3837" s="125" t="str">
        <f t="shared" si="118"/>
        <v/>
      </c>
      <c r="I3837" s="176">
        <f t="shared" si="119"/>
        <v>0</v>
      </c>
    </row>
    <row r="3838" spans="2:9">
      <c r="B3838" s="131"/>
      <c r="C3838" s="125"/>
      <c r="D3838" s="125"/>
      <c r="E3838" s="125"/>
      <c r="F3838" s="125"/>
      <c r="G3838" s="176"/>
      <c r="H3838" s="125" t="str">
        <f t="shared" si="118"/>
        <v/>
      </c>
      <c r="I3838" s="176">
        <f t="shared" si="119"/>
        <v>0</v>
      </c>
    </row>
    <row r="3839" spans="2:9">
      <c r="B3839" s="131"/>
      <c r="C3839" s="125"/>
      <c r="D3839" s="125"/>
      <c r="E3839" s="125"/>
      <c r="F3839" s="125"/>
      <c r="G3839" s="176"/>
      <c r="H3839" s="125" t="str">
        <f t="shared" si="118"/>
        <v/>
      </c>
      <c r="I3839" s="176">
        <f t="shared" si="119"/>
        <v>0</v>
      </c>
    </row>
    <row r="3840" spans="2:9">
      <c r="B3840" s="131"/>
      <c r="C3840" s="125"/>
      <c r="D3840" s="125"/>
      <c r="E3840" s="125"/>
      <c r="F3840" s="125"/>
      <c r="G3840" s="176"/>
      <c r="H3840" s="125" t="str">
        <f t="shared" si="118"/>
        <v/>
      </c>
      <c r="I3840" s="176">
        <f t="shared" si="119"/>
        <v>0</v>
      </c>
    </row>
    <row r="3841" spans="2:9">
      <c r="B3841" s="131"/>
      <c r="C3841" s="125"/>
      <c r="D3841" s="125"/>
      <c r="E3841" s="125"/>
      <c r="F3841" s="125"/>
      <c r="G3841" s="176"/>
      <c r="H3841" s="125" t="str">
        <f t="shared" si="118"/>
        <v/>
      </c>
      <c r="I3841" s="176">
        <f t="shared" si="119"/>
        <v>0</v>
      </c>
    </row>
    <row r="3842" spans="2:9">
      <c r="B3842" s="131"/>
      <c r="C3842" s="125"/>
      <c r="D3842" s="125"/>
      <c r="E3842" s="125"/>
      <c r="F3842" s="125"/>
      <c r="G3842" s="176"/>
      <c r="H3842" s="125" t="str">
        <f t="shared" si="118"/>
        <v/>
      </c>
      <c r="I3842" s="176">
        <f t="shared" si="119"/>
        <v>0</v>
      </c>
    </row>
    <row r="3843" spans="2:9">
      <c r="B3843" s="131"/>
      <c r="C3843" s="125"/>
      <c r="D3843" s="125"/>
      <c r="E3843" s="125"/>
      <c r="F3843" s="125"/>
      <c r="G3843" s="176"/>
      <c r="H3843" s="125" t="str">
        <f t="shared" si="118"/>
        <v/>
      </c>
      <c r="I3843" s="176">
        <f t="shared" si="119"/>
        <v>0</v>
      </c>
    </row>
    <row r="3844" spans="2:9">
      <c r="B3844" s="131"/>
      <c r="C3844" s="125"/>
      <c r="D3844" s="125"/>
      <c r="E3844" s="125"/>
      <c r="F3844" s="125"/>
      <c r="G3844" s="176"/>
      <c r="H3844" s="125" t="str">
        <f t="shared" si="118"/>
        <v/>
      </c>
      <c r="I3844" s="176">
        <f t="shared" si="119"/>
        <v>0</v>
      </c>
    </row>
    <row r="3845" spans="2:9">
      <c r="B3845" s="131"/>
      <c r="C3845" s="125"/>
      <c r="D3845" s="125"/>
      <c r="E3845" s="125"/>
      <c r="F3845" s="125"/>
      <c r="G3845" s="176"/>
      <c r="H3845" s="125" t="str">
        <f t="shared" si="118"/>
        <v/>
      </c>
      <c r="I3845" s="176">
        <f t="shared" si="119"/>
        <v>0</v>
      </c>
    </row>
    <row r="3846" spans="2:9">
      <c r="B3846" s="131"/>
      <c r="C3846" s="125"/>
      <c r="D3846" s="125"/>
      <c r="E3846" s="125"/>
      <c r="F3846" s="125"/>
      <c r="G3846" s="176"/>
      <c r="H3846" s="125" t="str">
        <f t="shared" si="118"/>
        <v/>
      </c>
      <c r="I3846" s="176">
        <f t="shared" si="119"/>
        <v>0</v>
      </c>
    </row>
    <row r="3847" spans="2:9">
      <c r="B3847" s="131"/>
      <c r="C3847" s="125"/>
      <c r="D3847" s="125"/>
      <c r="E3847" s="125"/>
      <c r="F3847" s="125"/>
      <c r="G3847" s="176"/>
      <c r="H3847" s="125" t="str">
        <f t="shared" ref="H3847:H3910" si="120">IF(ISBLANK(C3847),"",IF(C3847&lt;F3847,D3847-E3847,E3847-D3847))</f>
        <v/>
      </c>
      <c r="I3847" s="176">
        <f t="shared" ref="I3847:I3910" si="121">IF(ISERR(H3847),1,0)</f>
        <v>0</v>
      </c>
    </row>
    <row r="3848" spans="2:9">
      <c r="B3848" s="131"/>
      <c r="C3848" s="125"/>
      <c r="D3848" s="125"/>
      <c r="E3848" s="125"/>
      <c r="F3848" s="125"/>
      <c r="G3848" s="176"/>
      <c r="H3848" s="125" t="str">
        <f t="shared" si="120"/>
        <v/>
      </c>
      <c r="I3848" s="176">
        <f t="shared" si="121"/>
        <v>0</v>
      </c>
    </row>
    <row r="3849" spans="2:9">
      <c r="B3849" s="131"/>
      <c r="C3849" s="125"/>
      <c r="D3849" s="125"/>
      <c r="E3849" s="125"/>
      <c r="F3849" s="125"/>
      <c r="G3849" s="176"/>
      <c r="H3849" s="125" t="str">
        <f t="shared" si="120"/>
        <v/>
      </c>
      <c r="I3849" s="176">
        <f t="shared" si="121"/>
        <v>0</v>
      </c>
    </row>
    <row r="3850" spans="2:9">
      <c r="B3850" s="131"/>
      <c r="C3850" s="125"/>
      <c r="D3850" s="125"/>
      <c r="E3850" s="125"/>
      <c r="F3850" s="125"/>
      <c r="G3850" s="176"/>
      <c r="H3850" s="125" t="str">
        <f t="shared" si="120"/>
        <v/>
      </c>
      <c r="I3850" s="176">
        <f t="shared" si="121"/>
        <v>0</v>
      </c>
    </row>
    <row r="3851" spans="2:9">
      <c r="B3851" s="131"/>
      <c r="C3851" s="125"/>
      <c r="D3851" s="125"/>
      <c r="E3851" s="125"/>
      <c r="F3851" s="125"/>
      <c r="G3851" s="176"/>
      <c r="H3851" s="125" t="str">
        <f t="shared" si="120"/>
        <v/>
      </c>
      <c r="I3851" s="176">
        <f t="shared" si="121"/>
        <v>0</v>
      </c>
    </row>
    <row r="3852" spans="2:9">
      <c r="B3852" s="131"/>
      <c r="C3852" s="125"/>
      <c r="D3852" s="125"/>
      <c r="E3852" s="125"/>
      <c r="F3852" s="125"/>
      <c r="G3852" s="176"/>
      <c r="H3852" s="125" t="str">
        <f t="shared" si="120"/>
        <v/>
      </c>
      <c r="I3852" s="176">
        <f t="shared" si="121"/>
        <v>0</v>
      </c>
    </row>
    <row r="3853" spans="2:9">
      <c r="B3853" s="131"/>
      <c r="C3853" s="125"/>
      <c r="D3853" s="125"/>
      <c r="E3853" s="125"/>
      <c r="F3853" s="125"/>
      <c r="G3853" s="176"/>
      <c r="H3853" s="125" t="str">
        <f t="shared" si="120"/>
        <v/>
      </c>
      <c r="I3853" s="176">
        <f t="shared" si="121"/>
        <v>0</v>
      </c>
    </row>
    <row r="3854" spans="2:9">
      <c r="B3854" s="131"/>
      <c r="C3854" s="125"/>
      <c r="D3854" s="125"/>
      <c r="E3854" s="125"/>
      <c r="F3854" s="125"/>
      <c r="G3854" s="176"/>
      <c r="H3854" s="125" t="str">
        <f t="shared" si="120"/>
        <v/>
      </c>
      <c r="I3854" s="176">
        <f t="shared" si="121"/>
        <v>0</v>
      </c>
    </row>
    <row r="3855" spans="2:9">
      <c r="B3855" s="131"/>
      <c r="C3855" s="125"/>
      <c r="D3855" s="125"/>
      <c r="E3855" s="125"/>
      <c r="F3855" s="125"/>
      <c r="G3855" s="176"/>
      <c r="H3855" s="125" t="str">
        <f t="shared" si="120"/>
        <v/>
      </c>
      <c r="I3855" s="176">
        <f t="shared" si="121"/>
        <v>0</v>
      </c>
    </row>
    <row r="3856" spans="2:9">
      <c r="B3856" s="131"/>
      <c r="C3856" s="125"/>
      <c r="D3856" s="125"/>
      <c r="E3856" s="125"/>
      <c r="F3856" s="125"/>
      <c r="G3856" s="176"/>
      <c r="H3856" s="125" t="str">
        <f t="shared" si="120"/>
        <v/>
      </c>
      <c r="I3856" s="176">
        <f t="shared" si="121"/>
        <v>0</v>
      </c>
    </row>
    <row r="3857" spans="2:9">
      <c r="B3857" s="131"/>
      <c r="C3857" s="125"/>
      <c r="D3857" s="125"/>
      <c r="E3857" s="125"/>
      <c r="F3857" s="125"/>
      <c r="G3857" s="176"/>
      <c r="H3857" s="125" t="str">
        <f t="shared" si="120"/>
        <v/>
      </c>
      <c r="I3857" s="176">
        <f t="shared" si="121"/>
        <v>0</v>
      </c>
    </row>
    <row r="3858" spans="2:9">
      <c r="B3858" s="131"/>
      <c r="C3858" s="125"/>
      <c r="D3858" s="125"/>
      <c r="E3858" s="125"/>
      <c r="F3858" s="125"/>
      <c r="G3858" s="176"/>
      <c r="H3858" s="125" t="str">
        <f t="shared" si="120"/>
        <v/>
      </c>
      <c r="I3858" s="176">
        <f t="shared" si="121"/>
        <v>0</v>
      </c>
    </row>
    <row r="3859" spans="2:9">
      <c r="B3859" s="131"/>
      <c r="C3859" s="125"/>
      <c r="D3859" s="125"/>
      <c r="E3859" s="125"/>
      <c r="F3859" s="125"/>
      <c r="G3859" s="176"/>
      <c r="H3859" s="125" t="str">
        <f t="shared" si="120"/>
        <v/>
      </c>
      <c r="I3859" s="176">
        <f t="shared" si="121"/>
        <v>0</v>
      </c>
    </row>
    <row r="3860" spans="2:9">
      <c r="B3860" s="131"/>
      <c r="C3860" s="125"/>
      <c r="D3860" s="125"/>
      <c r="E3860" s="125"/>
      <c r="F3860" s="125"/>
      <c r="G3860" s="176"/>
      <c r="H3860" s="125" t="str">
        <f t="shared" si="120"/>
        <v/>
      </c>
      <c r="I3860" s="176">
        <f t="shared" si="121"/>
        <v>0</v>
      </c>
    </row>
    <row r="3861" spans="2:9">
      <c r="B3861" s="131"/>
      <c r="C3861" s="125"/>
      <c r="D3861" s="125"/>
      <c r="E3861" s="125"/>
      <c r="F3861" s="125"/>
      <c r="G3861" s="176"/>
      <c r="H3861" s="125" t="str">
        <f t="shared" si="120"/>
        <v/>
      </c>
      <c r="I3861" s="176">
        <f t="shared" si="121"/>
        <v>0</v>
      </c>
    </row>
    <row r="3862" spans="2:9">
      <c r="B3862" s="131"/>
      <c r="C3862" s="125"/>
      <c r="D3862" s="125"/>
      <c r="E3862" s="125"/>
      <c r="F3862" s="125"/>
      <c r="G3862" s="176"/>
      <c r="H3862" s="125" t="str">
        <f t="shared" si="120"/>
        <v/>
      </c>
      <c r="I3862" s="176">
        <f t="shared" si="121"/>
        <v>0</v>
      </c>
    </row>
    <row r="3863" spans="2:9">
      <c r="B3863" s="131"/>
      <c r="C3863" s="125"/>
      <c r="D3863" s="125"/>
      <c r="E3863" s="125"/>
      <c r="F3863" s="125"/>
      <c r="G3863" s="176"/>
      <c r="H3863" s="125" t="str">
        <f t="shared" si="120"/>
        <v/>
      </c>
      <c r="I3863" s="176">
        <f t="shared" si="121"/>
        <v>0</v>
      </c>
    </row>
    <row r="3864" spans="2:9">
      <c r="B3864" s="131"/>
      <c r="C3864" s="125"/>
      <c r="D3864" s="125"/>
      <c r="E3864" s="125"/>
      <c r="F3864" s="125"/>
      <c r="G3864" s="176"/>
      <c r="H3864" s="125" t="str">
        <f t="shared" si="120"/>
        <v/>
      </c>
      <c r="I3864" s="176">
        <f t="shared" si="121"/>
        <v>0</v>
      </c>
    </row>
    <row r="3865" spans="2:9">
      <c r="B3865" s="131"/>
      <c r="C3865" s="125"/>
      <c r="D3865" s="125"/>
      <c r="E3865" s="125"/>
      <c r="F3865" s="125"/>
      <c r="G3865" s="176"/>
      <c r="H3865" s="125" t="str">
        <f t="shared" si="120"/>
        <v/>
      </c>
      <c r="I3865" s="176">
        <f t="shared" si="121"/>
        <v>0</v>
      </c>
    </row>
    <row r="3866" spans="2:9">
      <c r="B3866" s="131"/>
      <c r="C3866" s="125"/>
      <c r="D3866" s="125"/>
      <c r="E3866" s="125"/>
      <c r="F3866" s="125"/>
      <c r="G3866" s="176"/>
      <c r="H3866" s="125" t="str">
        <f t="shared" si="120"/>
        <v/>
      </c>
      <c r="I3866" s="176">
        <f t="shared" si="121"/>
        <v>0</v>
      </c>
    </row>
    <row r="3867" spans="2:9">
      <c r="B3867" s="131"/>
      <c r="C3867" s="125"/>
      <c r="D3867" s="125"/>
      <c r="E3867" s="125"/>
      <c r="F3867" s="125"/>
      <c r="G3867" s="176"/>
      <c r="H3867" s="125" t="str">
        <f t="shared" si="120"/>
        <v/>
      </c>
      <c r="I3867" s="176">
        <f t="shared" si="121"/>
        <v>0</v>
      </c>
    </row>
    <row r="3868" spans="2:9">
      <c r="B3868" s="131"/>
      <c r="C3868" s="125"/>
      <c r="D3868" s="125"/>
      <c r="E3868" s="125"/>
      <c r="F3868" s="125"/>
      <c r="G3868" s="176"/>
      <c r="H3868" s="125" t="str">
        <f t="shared" si="120"/>
        <v/>
      </c>
      <c r="I3868" s="176">
        <f t="shared" si="121"/>
        <v>0</v>
      </c>
    </row>
    <row r="3869" spans="2:9">
      <c r="B3869" s="131"/>
      <c r="C3869" s="125"/>
      <c r="D3869" s="125"/>
      <c r="E3869" s="125"/>
      <c r="F3869" s="125"/>
      <c r="G3869" s="176"/>
      <c r="H3869" s="125" t="str">
        <f t="shared" si="120"/>
        <v/>
      </c>
      <c r="I3869" s="176">
        <f t="shared" si="121"/>
        <v>0</v>
      </c>
    </row>
    <row r="3870" spans="2:9">
      <c r="B3870" s="131"/>
      <c r="C3870" s="125"/>
      <c r="D3870" s="125"/>
      <c r="E3870" s="125"/>
      <c r="F3870" s="125"/>
      <c r="G3870" s="176"/>
      <c r="H3870" s="125" t="str">
        <f t="shared" si="120"/>
        <v/>
      </c>
      <c r="I3870" s="176">
        <f t="shared" si="121"/>
        <v>0</v>
      </c>
    </row>
    <row r="3871" spans="2:9">
      <c r="B3871" s="131"/>
      <c r="C3871" s="125"/>
      <c r="D3871" s="125"/>
      <c r="E3871" s="125"/>
      <c r="F3871" s="125"/>
      <c r="G3871" s="176"/>
      <c r="H3871" s="125" t="str">
        <f t="shared" si="120"/>
        <v/>
      </c>
      <c r="I3871" s="176">
        <f t="shared" si="121"/>
        <v>0</v>
      </c>
    </row>
    <row r="3872" spans="2:9">
      <c r="B3872" s="131"/>
      <c r="C3872" s="125"/>
      <c r="D3872" s="125"/>
      <c r="E3872" s="125"/>
      <c r="F3872" s="125"/>
      <c r="G3872" s="176"/>
      <c r="H3872" s="125" t="str">
        <f t="shared" si="120"/>
        <v/>
      </c>
      <c r="I3872" s="176">
        <f t="shared" si="121"/>
        <v>0</v>
      </c>
    </row>
    <row r="3873" spans="2:9">
      <c r="B3873" s="131"/>
      <c r="C3873" s="125"/>
      <c r="D3873" s="125"/>
      <c r="E3873" s="125"/>
      <c r="F3873" s="125"/>
      <c r="G3873" s="176"/>
      <c r="H3873" s="125" t="str">
        <f t="shared" si="120"/>
        <v/>
      </c>
      <c r="I3873" s="176">
        <f t="shared" si="121"/>
        <v>0</v>
      </c>
    </row>
    <row r="3874" spans="2:9">
      <c r="B3874" s="131"/>
      <c r="C3874" s="125"/>
      <c r="D3874" s="125"/>
      <c r="E3874" s="125"/>
      <c r="F3874" s="125"/>
      <c r="G3874" s="176"/>
      <c r="H3874" s="125" t="str">
        <f t="shared" si="120"/>
        <v/>
      </c>
      <c r="I3874" s="176">
        <f t="shared" si="121"/>
        <v>0</v>
      </c>
    </row>
    <row r="3875" spans="2:9">
      <c r="B3875" s="131"/>
      <c r="C3875" s="125"/>
      <c r="D3875" s="125"/>
      <c r="E3875" s="125"/>
      <c r="F3875" s="125"/>
      <c r="G3875" s="176"/>
      <c r="H3875" s="125" t="str">
        <f t="shared" si="120"/>
        <v/>
      </c>
      <c r="I3875" s="176">
        <f t="shared" si="121"/>
        <v>0</v>
      </c>
    </row>
    <row r="3876" spans="2:9">
      <c r="B3876" s="131"/>
      <c r="C3876" s="125"/>
      <c r="D3876" s="125"/>
      <c r="E3876" s="125"/>
      <c r="F3876" s="125"/>
      <c r="G3876" s="176"/>
      <c r="H3876" s="125" t="str">
        <f t="shared" si="120"/>
        <v/>
      </c>
      <c r="I3876" s="176">
        <f t="shared" si="121"/>
        <v>0</v>
      </c>
    </row>
    <row r="3877" spans="2:9">
      <c r="B3877" s="131"/>
      <c r="C3877" s="125"/>
      <c r="D3877" s="125"/>
      <c r="E3877" s="125"/>
      <c r="F3877" s="125"/>
      <c r="G3877" s="176"/>
      <c r="H3877" s="125" t="str">
        <f t="shared" si="120"/>
        <v/>
      </c>
      <c r="I3877" s="176">
        <f t="shared" si="121"/>
        <v>0</v>
      </c>
    </row>
    <row r="3878" spans="2:9">
      <c r="B3878" s="131"/>
      <c r="C3878" s="125"/>
      <c r="D3878" s="125"/>
      <c r="E3878" s="125"/>
      <c r="F3878" s="125"/>
      <c r="G3878" s="176"/>
      <c r="H3878" s="125" t="str">
        <f t="shared" si="120"/>
        <v/>
      </c>
      <c r="I3878" s="176">
        <f t="shared" si="121"/>
        <v>0</v>
      </c>
    </row>
    <row r="3879" spans="2:9">
      <c r="B3879" s="131"/>
      <c r="C3879" s="125"/>
      <c r="D3879" s="125"/>
      <c r="E3879" s="125"/>
      <c r="F3879" s="125"/>
      <c r="G3879" s="176"/>
      <c r="H3879" s="125" t="str">
        <f t="shared" si="120"/>
        <v/>
      </c>
      <c r="I3879" s="176">
        <f t="shared" si="121"/>
        <v>0</v>
      </c>
    </row>
    <row r="3880" spans="2:9">
      <c r="B3880" s="131"/>
      <c r="C3880" s="125"/>
      <c r="D3880" s="125"/>
      <c r="E3880" s="125"/>
      <c r="F3880" s="125"/>
      <c r="G3880" s="176"/>
      <c r="H3880" s="125" t="str">
        <f t="shared" si="120"/>
        <v/>
      </c>
      <c r="I3880" s="176">
        <f t="shared" si="121"/>
        <v>0</v>
      </c>
    </row>
    <row r="3881" spans="2:9">
      <c r="B3881" s="131"/>
      <c r="C3881" s="125"/>
      <c r="D3881" s="125"/>
      <c r="E3881" s="125"/>
      <c r="F3881" s="125"/>
      <c r="G3881" s="176"/>
      <c r="H3881" s="125" t="str">
        <f t="shared" si="120"/>
        <v/>
      </c>
      <c r="I3881" s="176">
        <f t="shared" si="121"/>
        <v>0</v>
      </c>
    </row>
    <row r="3882" spans="2:9">
      <c r="B3882" s="131"/>
      <c r="C3882" s="125"/>
      <c r="D3882" s="125"/>
      <c r="E3882" s="125"/>
      <c r="F3882" s="125"/>
      <c r="G3882" s="176"/>
      <c r="H3882" s="125" t="str">
        <f t="shared" si="120"/>
        <v/>
      </c>
      <c r="I3882" s="176">
        <f t="shared" si="121"/>
        <v>0</v>
      </c>
    </row>
    <row r="3883" spans="2:9">
      <c r="B3883" s="131"/>
      <c r="C3883" s="125"/>
      <c r="D3883" s="125"/>
      <c r="E3883" s="125"/>
      <c r="F3883" s="125"/>
      <c r="G3883" s="176"/>
      <c r="H3883" s="125" t="str">
        <f t="shared" si="120"/>
        <v/>
      </c>
      <c r="I3883" s="176">
        <f t="shared" si="121"/>
        <v>0</v>
      </c>
    </row>
    <row r="3884" spans="2:9">
      <c r="B3884" s="131"/>
      <c r="C3884" s="125"/>
      <c r="D3884" s="125"/>
      <c r="E3884" s="125"/>
      <c r="F3884" s="125"/>
      <c r="G3884" s="176"/>
      <c r="H3884" s="125" t="str">
        <f t="shared" si="120"/>
        <v/>
      </c>
      <c r="I3884" s="176">
        <f t="shared" si="121"/>
        <v>0</v>
      </c>
    </row>
    <row r="3885" spans="2:9">
      <c r="B3885" s="131"/>
      <c r="C3885" s="125"/>
      <c r="D3885" s="125"/>
      <c r="E3885" s="125"/>
      <c r="F3885" s="125"/>
      <c r="G3885" s="176"/>
      <c r="H3885" s="125" t="str">
        <f t="shared" si="120"/>
        <v/>
      </c>
      <c r="I3885" s="176">
        <f t="shared" si="121"/>
        <v>0</v>
      </c>
    </row>
    <row r="3886" spans="2:9">
      <c r="B3886" s="131"/>
      <c r="C3886" s="125"/>
      <c r="D3886" s="125"/>
      <c r="E3886" s="125"/>
      <c r="F3886" s="125"/>
      <c r="G3886" s="176"/>
      <c r="H3886" s="125" t="str">
        <f t="shared" si="120"/>
        <v/>
      </c>
      <c r="I3886" s="176">
        <f t="shared" si="121"/>
        <v>0</v>
      </c>
    </row>
    <row r="3887" spans="2:9">
      <c r="B3887" s="131"/>
      <c r="C3887" s="125"/>
      <c r="D3887" s="125"/>
      <c r="E3887" s="125"/>
      <c r="F3887" s="125"/>
      <c r="G3887" s="176"/>
      <c r="H3887" s="125" t="str">
        <f t="shared" si="120"/>
        <v/>
      </c>
      <c r="I3887" s="176">
        <f t="shared" si="121"/>
        <v>0</v>
      </c>
    </row>
    <row r="3888" spans="2:9">
      <c r="B3888" s="131"/>
      <c r="C3888" s="125"/>
      <c r="D3888" s="125"/>
      <c r="E3888" s="125"/>
      <c r="F3888" s="125"/>
      <c r="G3888" s="176"/>
      <c r="H3888" s="125" t="str">
        <f t="shared" si="120"/>
        <v/>
      </c>
      <c r="I3888" s="176">
        <f t="shared" si="121"/>
        <v>0</v>
      </c>
    </row>
    <row r="3889" spans="2:9">
      <c r="B3889" s="131"/>
      <c r="C3889" s="125"/>
      <c r="D3889" s="125"/>
      <c r="E3889" s="125"/>
      <c r="F3889" s="125"/>
      <c r="G3889" s="176"/>
      <c r="H3889" s="125" t="str">
        <f t="shared" si="120"/>
        <v/>
      </c>
      <c r="I3889" s="176">
        <f t="shared" si="121"/>
        <v>0</v>
      </c>
    </row>
    <row r="3890" spans="2:9">
      <c r="B3890" s="131"/>
      <c r="C3890" s="125"/>
      <c r="D3890" s="125"/>
      <c r="E3890" s="125"/>
      <c r="F3890" s="125"/>
      <c r="G3890" s="176"/>
      <c r="H3890" s="125" t="str">
        <f t="shared" si="120"/>
        <v/>
      </c>
      <c r="I3890" s="176">
        <f t="shared" si="121"/>
        <v>0</v>
      </c>
    </row>
    <row r="3891" spans="2:9">
      <c r="B3891" s="131"/>
      <c r="C3891" s="125"/>
      <c r="D3891" s="125"/>
      <c r="E3891" s="125"/>
      <c r="F3891" s="125"/>
      <c r="G3891" s="176"/>
      <c r="H3891" s="125" t="str">
        <f t="shared" si="120"/>
        <v/>
      </c>
      <c r="I3891" s="176">
        <f t="shared" si="121"/>
        <v>0</v>
      </c>
    </row>
    <row r="3892" spans="2:9">
      <c r="B3892" s="131"/>
      <c r="C3892" s="125"/>
      <c r="D3892" s="125"/>
      <c r="E3892" s="125"/>
      <c r="F3892" s="125"/>
      <c r="G3892" s="176"/>
      <c r="H3892" s="125" t="str">
        <f t="shared" si="120"/>
        <v/>
      </c>
      <c r="I3892" s="176">
        <f t="shared" si="121"/>
        <v>0</v>
      </c>
    </row>
    <row r="3893" spans="2:9">
      <c r="B3893" s="131"/>
      <c r="C3893" s="125"/>
      <c r="D3893" s="125"/>
      <c r="E3893" s="125"/>
      <c r="F3893" s="125"/>
      <c r="G3893" s="176"/>
      <c r="H3893" s="125" t="str">
        <f t="shared" si="120"/>
        <v/>
      </c>
      <c r="I3893" s="176">
        <f t="shared" si="121"/>
        <v>0</v>
      </c>
    </row>
    <row r="3894" spans="2:9">
      <c r="B3894" s="131"/>
      <c r="C3894" s="125"/>
      <c r="D3894" s="125"/>
      <c r="E3894" s="125"/>
      <c r="F3894" s="125"/>
      <c r="G3894" s="176"/>
      <c r="H3894" s="125" t="str">
        <f t="shared" si="120"/>
        <v/>
      </c>
      <c r="I3894" s="176">
        <f t="shared" si="121"/>
        <v>0</v>
      </c>
    </row>
    <row r="3895" spans="2:9">
      <c r="B3895" s="131"/>
      <c r="C3895" s="125"/>
      <c r="D3895" s="125"/>
      <c r="E3895" s="125"/>
      <c r="F3895" s="125"/>
      <c r="G3895" s="176"/>
      <c r="H3895" s="125" t="str">
        <f t="shared" si="120"/>
        <v/>
      </c>
      <c r="I3895" s="176">
        <f t="shared" si="121"/>
        <v>0</v>
      </c>
    </row>
    <row r="3896" spans="2:9">
      <c r="B3896" s="131"/>
      <c r="C3896" s="125"/>
      <c r="D3896" s="125"/>
      <c r="E3896" s="125"/>
      <c r="F3896" s="125"/>
      <c r="G3896" s="176"/>
      <c r="H3896" s="125" t="str">
        <f t="shared" si="120"/>
        <v/>
      </c>
      <c r="I3896" s="176">
        <f t="shared" si="121"/>
        <v>0</v>
      </c>
    </row>
    <row r="3897" spans="2:9">
      <c r="B3897" s="131"/>
      <c r="C3897" s="125"/>
      <c r="D3897" s="125"/>
      <c r="E3897" s="125"/>
      <c r="F3897" s="125"/>
      <c r="G3897" s="176"/>
      <c r="H3897" s="125" t="str">
        <f t="shared" si="120"/>
        <v/>
      </c>
      <c r="I3897" s="176">
        <f t="shared" si="121"/>
        <v>0</v>
      </c>
    </row>
    <row r="3898" spans="2:9">
      <c r="B3898" s="131"/>
      <c r="C3898" s="125"/>
      <c r="D3898" s="125"/>
      <c r="E3898" s="125"/>
      <c r="F3898" s="125"/>
      <c r="G3898" s="176"/>
      <c r="H3898" s="125" t="str">
        <f t="shared" si="120"/>
        <v/>
      </c>
      <c r="I3898" s="176">
        <f t="shared" si="121"/>
        <v>0</v>
      </c>
    </row>
    <row r="3899" spans="2:9">
      <c r="B3899" s="131"/>
      <c r="C3899" s="125"/>
      <c r="D3899" s="125"/>
      <c r="E3899" s="125"/>
      <c r="F3899" s="125"/>
      <c r="G3899" s="176"/>
      <c r="H3899" s="125" t="str">
        <f t="shared" si="120"/>
        <v/>
      </c>
      <c r="I3899" s="176">
        <f t="shared" si="121"/>
        <v>0</v>
      </c>
    </row>
    <row r="3900" spans="2:9">
      <c r="B3900" s="131"/>
      <c r="C3900" s="125"/>
      <c r="D3900" s="125"/>
      <c r="E3900" s="125"/>
      <c r="F3900" s="125"/>
      <c r="G3900" s="176"/>
      <c r="H3900" s="125" t="str">
        <f t="shared" si="120"/>
        <v/>
      </c>
      <c r="I3900" s="176">
        <f t="shared" si="121"/>
        <v>0</v>
      </c>
    </row>
    <row r="3901" spans="2:9">
      <c r="B3901" s="131"/>
      <c r="C3901" s="125"/>
      <c r="D3901" s="125"/>
      <c r="E3901" s="125"/>
      <c r="F3901" s="125"/>
      <c r="G3901" s="176"/>
      <c r="H3901" s="125" t="str">
        <f t="shared" si="120"/>
        <v/>
      </c>
      <c r="I3901" s="176">
        <f t="shared" si="121"/>
        <v>0</v>
      </c>
    </row>
    <row r="3902" spans="2:9">
      <c r="B3902" s="131"/>
      <c r="C3902" s="125"/>
      <c r="D3902" s="125"/>
      <c r="E3902" s="125"/>
      <c r="F3902" s="125"/>
      <c r="G3902" s="176"/>
      <c r="H3902" s="125" t="str">
        <f t="shared" si="120"/>
        <v/>
      </c>
      <c r="I3902" s="176">
        <f t="shared" si="121"/>
        <v>0</v>
      </c>
    </row>
    <row r="3903" spans="2:9">
      <c r="B3903" s="131"/>
      <c r="C3903" s="125"/>
      <c r="D3903" s="125"/>
      <c r="E3903" s="125"/>
      <c r="F3903" s="125"/>
      <c r="G3903" s="176"/>
      <c r="H3903" s="125" t="str">
        <f t="shared" si="120"/>
        <v/>
      </c>
      <c r="I3903" s="176">
        <f t="shared" si="121"/>
        <v>0</v>
      </c>
    </row>
    <row r="3904" spans="2:9">
      <c r="B3904" s="131"/>
      <c r="C3904" s="125"/>
      <c r="D3904" s="125"/>
      <c r="E3904" s="125"/>
      <c r="F3904" s="125"/>
      <c r="G3904" s="176"/>
      <c r="H3904" s="125" t="str">
        <f t="shared" si="120"/>
        <v/>
      </c>
      <c r="I3904" s="176">
        <f t="shared" si="121"/>
        <v>0</v>
      </c>
    </row>
    <row r="3905" spans="2:9">
      <c r="B3905" s="131"/>
      <c r="C3905" s="125"/>
      <c r="D3905" s="125"/>
      <c r="E3905" s="125"/>
      <c r="F3905" s="125"/>
      <c r="G3905" s="176"/>
      <c r="H3905" s="125" t="str">
        <f t="shared" si="120"/>
        <v/>
      </c>
      <c r="I3905" s="176">
        <f t="shared" si="121"/>
        <v>0</v>
      </c>
    </row>
    <row r="3906" spans="2:9">
      <c r="B3906" s="131"/>
      <c r="C3906" s="125"/>
      <c r="D3906" s="125"/>
      <c r="E3906" s="125"/>
      <c r="F3906" s="125"/>
      <c r="G3906" s="176"/>
      <c r="H3906" s="125" t="str">
        <f t="shared" si="120"/>
        <v/>
      </c>
      <c r="I3906" s="176">
        <f t="shared" si="121"/>
        <v>0</v>
      </c>
    </row>
    <row r="3907" spans="2:9">
      <c r="B3907" s="131"/>
      <c r="C3907" s="125"/>
      <c r="D3907" s="125"/>
      <c r="E3907" s="125"/>
      <c r="F3907" s="125"/>
      <c r="G3907" s="176"/>
      <c r="H3907" s="125" t="str">
        <f t="shared" si="120"/>
        <v/>
      </c>
      <c r="I3907" s="176">
        <f t="shared" si="121"/>
        <v>0</v>
      </c>
    </row>
    <row r="3908" spans="2:9">
      <c r="B3908" s="131"/>
      <c r="C3908" s="125"/>
      <c r="D3908" s="125"/>
      <c r="E3908" s="125"/>
      <c r="F3908" s="125"/>
      <c r="G3908" s="176"/>
      <c r="H3908" s="125" t="str">
        <f t="shared" si="120"/>
        <v/>
      </c>
      <c r="I3908" s="176">
        <f t="shared" si="121"/>
        <v>0</v>
      </c>
    </row>
    <row r="3909" spans="2:9">
      <c r="B3909" s="131"/>
      <c r="C3909" s="125"/>
      <c r="D3909" s="125"/>
      <c r="E3909" s="125"/>
      <c r="F3909" s="125"/>
      <c r="G3909" s="176"/>
      <c r="H3909" s="125" t="str">
        <f t="shared" si="120"/>
        <v/>
      </c>
      <c r="I3909" s="176">
        <f t="shared" si="121"/>
        <v>0</v>
      </c>
    </row>
    <row r="3910" spans="2:9">
      <c r="B3910" s="131"/>
      <c r="C3910" s="125"/>
      <c r="D3910" s="125"/>
      <c r="E3910" s="125"/>
      <c r="F3910" s="125"/>
      <c r="G3910" s="176"/>
      <c r="H3910" s="125" t="str">
        <f t="shared" si="120"/>
        <v/>
      </c>
      <c r="I3910" s="176">
        <f t="shared" si="121"/>
        <v>0</v>
      </c>
    </row>
    <row r="3911" spans="2:9">
      <c r="B3911" s="131"/>
      <c r="C3911" s="125"/>
      <c r="D3911" s="125"/>
      <c r="E3911" s="125"/>
      <c r="F3911" s="125"/>
      <c r="G3911" s="176"/>
      <c r="H3911" s="125" t="str">
        <f t="shared" ref="H3911:H3974" si="122">IF(ISBLANK(C3911),"",IF(C3911&lt;F3911,D3911-E3911,E3911-D3911))</f>
        <v/>
      </c>
      <c r="I3911" s="176">
        <f t="shared" ref="I3911:I3974" si="123">IF(ISERR(H3911),1,0)</f>
        <v>0</v>
      </c>
    </row>
    <row r="3912" spans="2:9">
      <c r="B3912" s="131"/>
      <c r="C3912" s="125"/>
      <c r="D3912" s="125"/>
      <c r="E3912" s="125"/>
      <c r="F3912" s="125"/>
      <c r="G3912" s="176"/>
      <c r="H3912" s="125" t="str">
        <f t="shared" si="122"/>
        <v/>
      </c>
      <c r="I3912" s="176">
        <f t="shared" si="123"/>
        <v>0</v>
      </c>
    </row>
    <row r="3913" spans="2:9">
      <c r="B3913" s="131"/>
      <c r="C3913" s="125"/>
      <c r="D3913" s="125"/>
      <c r="E3913" s="125"/>
      <c r="F3913" s="125"/>
      <c r="G3913" s="176"/>
      <c r="H3913" s="125" t="str">
        <f t="shared" si="122"/>
        <v/>
      </c>
      <c r="I3913" s="176">
        <f t="shared" si="123"/>
        <v>0</v>
      </c>
    </row>
    <row r="3914" spans="2:9">
      <c r="B3914" s="131"/>
      <c r="C3914" s="125"/>
      <c r="D3914" s="125"/>
      <c r="E3914" s="125"/>
      <c r="F3914" s="125"/>
      <c r="G3914" s="176"/>
      <c r="H3914" s="125" t="str">
        <f t="shared" si="122"/>
        <v/>
      </c>
      <c r="I3914" s="176">
        <f t="shared" si="123"/>
        <v>0</v>
      </c>
    </row>
    <row r="3915" spans="2:9">
      <c r="B3915" s="131"/>
      <c r="C3915" s="125"/>
      <c r="D3915" s="125"/>
      <c r="E3915" s="125"/>
      <c r="F3915" s="125"/>
      <c r="G3915" s="176"/>
      <c r="H3915" s="125" t="str">
        <f t="shared" si="122"/>
        <v/>
      </c>
      <c r="I3915" s="176">
        <f t="shared" si="123"/>
        <v>0</v>
      </c>
    </row>
    <row r="3916" spans="2:9">
      <c r="B3916" s="131"/>
      <c r="C3916" s="125"/>
      <c r="D3916" s="125"/>
      <c r="E3916" s="125"/>
      <c r="F3916" s="125"/>
      <c r="G3916" s="176"/>
      <c r="H3916" s="125" t="str">
        <f t="shared" si="122"/>
        <v/>
      </c>
      <c r="I3916" s="176">
        <f t="shared" si="123"/>
        <v>0</v>
      </c>
    </row>
    <row r="3917" spans="2:9">
      <c r="B3917" s="131"/>
      <c r="C3917" s="125"/>
      <c r="D3917" s="125"/>
      <c r="E3917" s="125"/>
      <c r="F3917" s="125"/>
      <c r="G3917" s="176"/>
      <c r="H3917" s="125" t="str">
        <f t="shared" si="122"/>
        <v/>
      </c>
      <c r="I3917" s="176">
        <f t="shared" si="123"/>
        <v>0</v>
      </c>
    </row>
    <row r="3918" spans="2:9">
      <c r="B3918" s="131"/>
      <c r="C3918" s="125"/>
      <c r="D3918" s="125"/>
      <c r="E3918" s="125"/>
      <c r="F3918" s="125"/>
      <c r="G3918" s="176"/>
      <c r="H3918" s="125" t="str">
        <f t="shared" si="122"/>
        <v/>
      </c>
      <c r="I3918" s="176">
        <f t="shared" si="123"/>
        <v>0</v>
      </c>
    </row>
    <row r="3919" spans="2:9">
      <c r="B3919" s="131"/>
      <c r="C3919" s="125"/>
      <c r="D3919" s="125"/>
      <c r="E3919" s="125"/>
      <c r="F3919" s="125"/>
      <c r="G3919" s="176"/>
      <c r="H3919" s="125" t="str">
        <f t="shared" si="122"/>
        <v/>
      </c>
      <c r="I3919" s="176">
        <f t="shared" si="123"/>
        <v>0</v>
      </c>
    </row>
    <row r="3920" spans="2:9">
      <c r="B3920" s="131"/>
      <c r="C3920" s="125"/>
      <c r="D3920" s="125"/>
      <c r="E3920" s="125"/>
      <c r="F3920" s="125"/>
      <c r="G3920" s="176"/>
      <c r="H3920" s="125" t="str">
        <f t="shared" si="122"/>
        <v/>
      </c>
      <c r="I3920" s="176">
        <f t="shared" si="123"/>
        <v>0</v>
      </c>
    </row>
    <row r="3921" spans="2:9">
      <c r="B3921" s="131"/>
      <c r="C3921" s="125"/>
      <c r="D3921" s="125"/>
      <c r="E3921" s="125"/>
      <c r="F3921" s="125"/>
      <c r="G3921" s="176"/>
      <c r="H3921" s="125" t="str">
        <f t="shared" si="122"/>
        <v/>
      </c>
      <c r="I3921" s="176">
        <f t="shared" si="123"/>
        <v>0</v>
      </c>
    </row>
    <row r="3922" spans="2:9">
      <c r="B3922" s="131"/>
      <c r="C3922" s="125"/>
      <c r="D3922" s="125"/>
      <c r="E3922" s="125"/>
      <c r="F3922" s="125"/>
      <c r="G3922" s="176"/>
      <c r="H3922" s="125" t="str">
        <f t="shared" si="122"/>
        <v/>
      </c>
      <c r="I3922" s="176">
        <f t="shared" si="123"/>
        <v>0</v>
      </c>
    </row>
    <row r="3923" spans="2:9">
      <c r="B3923" s="131"/>
      <c r="C3923" s="125"/>
      <c r="D3923" s="125"/>
      <c r="E3923" s="125"/>
      <c r="F3923" s="125"/>
      <c r="G3923" s="176"/>
      <c r="H3923" s="125" t="str">
        <f t="shared" si="122"/>
        <v/>
      </c>
      <c r="I3923" s="176">
        <f t="shared" si="123"/>
        <v>0</v>
      </c>
    </row>
    <row r="3924" spans="2:9">
      <c r="B3924" s="131"/>
      <c r="C3924" s="125"/>
      <c r="D3924" s="125"/>
      <c r="E3924" s="125"/>
      <c r="F3924" s="125"/>
      <c r="G3924" s="176"/>
      <c r="H3924" s="125" t="str">
        <f t="shared" si="122"/>
        <v/>
      </c>
      <c r="I3924" s="176">
        <f t="shared" si="123"/>
        <v>0</v>
      </c>
    </row>
    <row r="3925" spans="2:9">
      <c r="B3925" s="131"/>
      <c r="C3925" s="125"/>
      <c r="D3925" s="125"/>
      <c r="E3925" s="125"/>
      <c r="F3925" s="125"/>
      <c r="G3925" s="176"/>
      <c r="H3925" s="125" t="str">
        <f t="shared" si="122"/>
        <v/>
      </c>
      <c r="I3925" s="176">
        <f t="shared" si="123"/>
        <v>0</v>
      </c>
    </row>
    <row r="3926" spans="2:9">
      <c r="B3926" s="131"/>
      <c r="C3926" s="125"/>
      <c r="D3926" s="125"/>
      <c r="E3926" s="125"/>
      <c r="F3926" s="125"/>
      <c r="G3926" s="176"/>
      <c r="H3926" s="125" t="str">
        <f t="shared" si="122"/>
        <v/>
      </c>
      <c r="I3926" s="176">
        <f t="shared" si="123"/>
        <v>0</v>
      </c>
    </row>
    <row r="3927" spans="2:9">
      <c r="B3927" s="131"/>
      <c r="C3927" s="125"/>
      <c r="D3927" s="125"/>
      <c r="E3927" s="125"/>
      <c r="F3927" s="125"/>
      <c r="G3927" s="176"/>
      <c r="H3927" s="125" t="str">
        <f t="shared" si="122"/>
        <v/>
      </c>
      <c r="I3927" s="176">
        <f t="shared" si="123"/>
        <v>0</v>
      </c>
    </row>
    <row r="3928" spans="2:9">
      <c r="B3928" s="131"/>
      <c r="C3928" s="125"/>
      <c r="D3928" s="125"/>
      <c r="E3928" s="125"/>
      <c r="F3928" s="125"/>
      <c r="G3928" s="176"/>
      <c r="H3928" s="125" t="str">
        <f t="shared" si="122"/>
        <v/>
      </c>
      <c r="I3928" s="176">
        <f t="shared" si="123"/>
        <v>0</v>
      </c>
    </row>
    <row r="3929" spans="2:9">
      <c r="B3929" s="131"/>
      <c r="C3929" s="125"/>
      <c r="D3929" s="125"/>
      <c r="E3929" s="125"/>
      <c r="F3929" s="125"/>
      <c r="G3929" s="176"/>
      <c r="H3929" s="125" t="str">
        <f t="shared" si="122"/>
        <v/>
      </c>
      <c r="I3929" s="176">
        <f t="shared" si="123"/>
        <v>0</v>
      </c>
    </row>
    <row r="3930" spans="2:9">
      <c r="B3930" s="131"/>
      <c r="C3930" s="125"/>
      <c r="D3930" s="125"/>
      <c r="E3930" s="125"/>
      <c r="F3930" s="125"/>
      <c r="G3930" s="176"/>
      <c r="H3930" s="125" t="str">
        <f t="shared" si="122"/>
        <v/>
      </c>
      <c r="I3930" s="176">
        <f t="shared" si="123"/>
        <v>0</v>
      </c>
    </row>
    <row r="3931" spans="2:9">
      <c r="B3931" s="131"/>
      <c r="C3931" s="125"/>
      <c r="D3931" s="125"/>
      <c r="E3931" s="125"/>
      <c r="F3931" s="125"/>
      <c r="G3931" s="176"/>
      <c r="H3931" s="125" t="str">
        <f t="shared" si="122"/>
        <v/>
      </c>
      <c r="I3931" s="176">
        <f t="shared" si="123"/>
        <v>0</v>
      </c>
    </row>
    <row r="3932" spans="2:9">
      <c r="B3932" s="131"/>
      <c r="C3932" s="125"/>
      <c r="D3932" s="125"/>
      <c r="E3932" s="125"/>
      <c r="F3932" s="125"/>
      <c r="G3932" s="176"/>
      <c r="H3932" s="125" t="str">
        <f t="shared" si="122"/>
        <v/>
      </c>
      <c r="I3932" s="176">
        <f t="shared" si="123"/>
        <v>0</v>
      </c>
    </row>
    <row r="3933" spans="2:9">
      <c r="B3933" s="131"/>
      <c r="C3933" s="125"/>
      <c r="D3933" s="125"/>
      <c r="E3933" s="125"/>
      <c r="F3933" s="125"/>
      <c r="G3933" s="176"/>
      <c r="H3933" s="125" t="str">
        <f t="shared" si="122"/>
        <v/>
      </c>
      <c r="I3933" s="176">
        <f t="shared" si="123"/>
        <v>0</v>
      </c>
    </row>
    <row r="3934" spans="2:9">
      <c r="B3934" s="131"/>
      <c r="C3934" s="125"/>
      <c r="D3934" s="125"/>
      <c r="E3934" s="125"/>
      <c r="F3934" s="125"/>
      <c r="G3934" s="176"/>
      <c r="H3934" s="125" t="str">
        <f t="shared" si="122"/>
        <v/>
      </c>
      <c r="I3934" s="176">
        <f t="shared" si="123"/>
        <v>0</v>
      </c>
    </row>
    <row r="3935" spans="2:9">
      <c r="B3935" s="131"/>
      <c r="C3935" s="125"/>
      <c r="D3935" s="125"/>
      <c r="E3935" s="125"/>
      <c r="F3935" s="125"/>
      <c r="G3935" s="176"/>
      <c r="H3935" s="125" t="str">
        <f t="shared" si="122"/>
        <v/>
      </c>
      <c r="I3935" s="176">
        <f t="shared" si="123"/>
        <v>0</v>
      </c>
    </row>
    <row r="3936" spans="2:9">
      <c r="B3936" s="131"/>
      <c r="C3936" s="125"/>
      <c r="D3936" s="125"/>
      <c r="E3936" s="125"/>
      <c r="F3936" s="125"/>
      <c r="G3936" s="176"/>
      <c r="H3936" s="125" t="str">
        <f t="shared" si="122"/>
        <v/>
      </c>
      <c r="I3936" s="176">
        <f t="shared" si="123"/>
        <v>0</v>
      </c>
    </row>
    <row r="3937" spans="2:9">
      <c r="B3937" s="131"/>
      <c r="C3937" s="125"/>
      <c r="D3937" s="125"/>
      <c r="E3937" s="125"/>
      <c r="F3937" s="125"/>
      <c r="G3937" s="176"/>
      <c r="H3937" s="125" t="str">
        <f t="shared" si="122"/>
        <v/>
      </c>
      <c r="I3937" s="176">
        <f t="shared" si="123"/>
        <v>0</v>
      </c>
    </row>
    <row r="3938" spans="2:9">
      <c r="B3938" s="131"/>
      <c r="C3938" s="125"/>
      <c r="D3938" s="125"/>
      <c r="E3938" s="125"/>
      <c r="F3938" s="125"/>
      <c r="G3938" s="176"/>
      <c r="H3938" s="125" t="str">
        <f t="shared" si="122"/>
        <v/>
      </c>
      <c r="I3938" s="176">
        <f t="shared" si="123"/>
        <v>0</v>
      </c>
    </row>
    <row r="3939" spans="2:9">
      <c r="B3939" s="131"/>
      <c r="C3939" s="125"/>
      <c r="D3939" s="125"/>
      <c r="E3939" s="125"/>
      <c r="F3939" s="125"/>
      <c r="G3939" s="176"/>
      <c r="H3939" s="125" t="str">
        <f t="shared" si="122"/>
        <v/>
      </c>
      <c r="I3939" s="176">
        <f t="shared" si="123"/>
        <v>0</v>
      </c>
    </row>
    <row r="3940" spans="2:9">
      <c r="B3940" s="131"/>
      <c r="C3940" s="125"/>
      <c r="D3940" s="125"/>
      <c r="E3940" s="125"/>
      <c r="F3940" s="125"/>
      <c r="G3940" s="176"/>
      <c r="H3940" s="125" t="str">
        <f t="shared" si="122"/>
        <v/>
      </c>
      <c r="I3940" s="176">
        <f t="shared" si="123"/>
        <v>0</v>
      </c>
    </row>
    <row r="3941" spans="2:9">
      <c r="B3941" s="131"/>
      <c r="C3941" s="125"/>
      <c r="D3941" s="125"/>
      <c r="E3941" s="125"/>
      <c r="F3941" s="125"/>
      <c r="G3941" s="176"/>
      <c r="H3941" s="125" t="str">
        <f t="shared" si="122"/>
        <v/>
      </c>
      <c r="I3941" s="176">
        <f t="shared" si="123"/>
        <v>0</v>
      </c>
    </row>
    <row r="3942" spans="2:9">
      <c r="B3942" s="131"/>
      <c r="C3942" s="125"/>
      <c r="D3942" s="125"/>
      <c r="E3942" s="125"/>
      <c r="F3942" s="125"/>
      <c r="G3942" s="176"/>
      <c r="H3942" s="125" t="str">
        <f t="shared" si="122"/>
        <v/>
      </c>
      <c r="I3942" s="176">
        <f t="shared" si="123"/>
        <v>0</v>
      </c>
    </row>
    <row r="3943" spans="2:9">
      <c r="B3943" s="131"/>
      <c r="C3943" s="125"/>
      <c r="D3943" s="125"/>
      <c r="E3943" s="125"/>
      <c r="F3943" s="125"/>
      <c r="G3943" s="176"/>
      <c r="H3943" s="125" t="str">
        <f t="shared" si="122"/>
        <v/>
      </c>
      <c r="I3943" s="176">
        <f t="shared" si="123"/>
        <v>0</v>
      </c>
    </row>
    <row r="3944" spans="2:9">
      <c r="B3944" s="131"/>
      <c r="C3944" s="125"/>
      <c r="D3944" s="125"/>
      <c r="E3944" s="125"/>
      <c r="F3944" s="125"/>
      <c r="G3944" s="176"/>
      <c r="H3944" s="125" t="str">
        <f t="shared" si="122"/>
        <v/>
      </c>
      <c r="I3944" s="176">
        <f t="shared" si="123"/>
        <v>0</v>
      </c>
    </row>
    <row r="3945" spans="2:9">
      <c r="B3945" s="131"/>
      <c r="C3945" s="125"/>
      <c r="D3945" s="125"/>
      <c r="E3945" s="125"/>
      <c r="F3945" s="125"/>
      <c r="G3945" s="176"/>
      <c r="H3945" s="125" t="str">
        <f t="shared" si="122"/>
        <v/>
      </c>
      <c r="I3945" s="176">
        <f t="shared" si="123"/>
        <v>0</v>
      </c>
    </row>
    <row r="3946" spans="2:9">
      <c r="B3946" s="131"/>
      <c r="C3946" s="125"/>
      <c r="D3946" s="125"/>
      <c r="E3946" s="125"/>
      <c r="F3946" s="125"/>
      <c r="G3946" s="176"/>
      <c r="H3946" s="125" t="str">
        <f t="shared" si="122"/>
        <v/>
      </c>
      <c r="I3946" s="176">
        <f t="shared" si="123"/>
        <v>0</v>
      </c>
    </row>
    <row r="3947" spans="2:9">
      <c r="B3947" s="131"/>
      <c r="C3947" s="125"/>
      <c r="D3947" s="125"/>
      <c r="E3947" s="125"/>
      <c r="F3947" s="125"/>
      <c r="G3947" s="176"/>
      <c r="H3947" s="125" t="str">
        <f t="shared" si="122"/>
        <v/>
      </c>
      <c r="I3947" s="176">
        <f t="shared" si="123"/>
        <v>0</v>
      </c>
    </row>
    <row r="3948" spans="2:9">
      <c r="B3948" s="131"/>
      <c r="C3948" s="125"/>
      <c r="D3948" s="125"/>
      <c r="E3948" s="125"/>
      <c r="F3948" s="125"/>
      <c r="G3948" s="176"/>
      <c r="H3948" s="125" t="str">
        <f t="shared" si="122"/>
        <v/>
      </c>
      <c r="I3948" s="176">
        <f t="shared" si="123"/>
        <v>0</v>
      </c>
    </row>
    <row r="3949" spans="2:9">
      <c r="B3949" s="131"/>
      <c r="C3949" s="125"/>
      <c r="D3949" s="125"/>
      <c r="E3949" s="125"/>
      <c r="F3949" s="125"/>
      <c r="G3949" s="176"/>
      <c r="H3949" s="125" t="str">
        <f t="shared" si="122"/>
        <v/>
      </c>
      <c r="I3949" s="176">
        <f t="shared" si="123"/>
        <v>0</v>
      </c>
    </row>
    <row r="3950" spans="2:9">
      <c r="B3950" s="131"/>
      <c r="C3950" s="125"/>
      <c r="D3950" s="125"/>
      <c r="E3950" s="125"/>
      <c r="F3950" s="125"/>
      <c r="G3950" s="176"/>
      <c r="H3950" s="125" t="str">
        <f t="shared" si="122"/>
        <v/>
      </c>
      <c r="I3950" s="176">
        <f t="shared" si="123"/>
        <v>0</v>
      </c>
    </row>
    <row r="3951" spans="2:9">
      <c r="B3951" s="131"/>
      <c r="C3951" s="125"/>
      <c r="D3951" s="125"/>
      <c r="E3951" s="125"/>
      <c r="F3951" s="125"/>
      <c r="G3951" s="176"/>
      <c r="H3951" s="125" t="str">
        <f t="shared" si="122"/>
        <v/>
      </c>
      <c r="I3951" s="176">
        <f t="shared" si="123"/>
        <v>0</v>
      </c>
    </row>
    <row r="3952" spans="2:9">
      <c r="B3952" s="131"/>
      <c r="C3952" s="125"/>
      <c r="D3952" s="125"/>
      <c r="E3952" s="125"/>
      <c r="F3952" s="125"/>
      <c r="G3952" s="176"/>
      <c r="H3952" s="125" t="str">
        <f t="shared" si="122"/>
        <v/>
      </c>
      <c r="I3952" s="176">
        <f t="shared" si="123"/>
        <v>0</v>
      </c>
    </row>
    <row r="3953" spans="2:9">
      <c r="B3953" s="131"/>
      <c r="C3953" s="125"/>
      <c r="D3953" s="125"/>
      <c r="E3953" s="125"/>
      <c r="F3953" s="125"/>
      <c r="G3953" s="176"/>
      <c r="H3953" s="125" t="str">
        <f t="shared" si="122"/>
        <v/>
      </c>
      <c r="I3953" s="176">
        <f t="shared" si="123"/>
        <v>0</v>
      </c>
    </row>
    <row r="3954" spans="2:9">
      <c r="B3954" s="131"/>
      <c r="C3954" s="125"/>
      <c r="D3954" s="125"/>
      <c r="E3954" s="125"/>
      <c r="F3954" s="125"/>
      <c r="G3954" s="176"/>
      <c r="H3954" s="125" t="str">
        <f t="shared" si="122"/>
        <v/>
      </c>
      <c r="I3954" s="176">
        <f t="shared" si="123"/>
        <v>0</v>
      </c>
    </row>
    <row r="3955" spans="2:9">
      <c r="B3955" s="131"/>
      <c r="C3955" s="125"/>
      <c r="D3955" s="125"/>
      <c r="E3955" s="125"/>
      <c r="F3955" s="125"/>
      <c r="G3955" s="176"/>
      <c r="H3955" s="125" t="str">
        <f t="shared" si="122"/>
        <v/>
      </c>
      <c r="I3955" s="176">
        <f t="shared" si="123"/>
        <v>0</v>
      </c>
    </row>
    <row r="3956" spans="2:9">
      <c r="B3956" s="131"/>
      <c r="C3956" s="125"/>
      <c r="D3956" s="125"/>
      <c r="E3956" s="125"/>
      <c r="F3956" s="125"/>
      <c r="G3956" s="176"/>
      <c r="H3956" s="125" t="str">
        <f t="shared" si="122"/>
        <v/>
      </c>
      <c r="I3956" s="176">
        <f t="shared" si="123"/>
        <v>0</v>
      </c>
    </row>
    <row r="3957" spans="2:9">
      <c r="B3957" s="131"/>
      <c r="C3957" s="125"/>
      <c r="D3957" s="125"/>
      <c r="E3957" s="125"/>
      <c r="F3957" s="125"/>
      <c r="G3957" s="176"/>
      <c r="H3957" s="125" t="str">
        <f t="shared" si="122"/>
        <v/>
      </c>
      <c r="I3957" s="176">
        <f t="shared" si="123"/>
        <v>0</v>
      </c>
    </row>
    <row r="3958" spans="2:9">
      <c r="B3958" s="131"/>
      <c r="C3958" s="125"/>
      <c r="D3958" s="125"/>
      <c r="E3958" s="125"/>
      <c r="F3958" s="125"/>
      <c r="G3958" s="176"/>
      <c r="H3958" s="125" t="str">
        <f t="shared" si="122"/>
        <v/>
      </c>
      <c r="I3958" s="176">
        <f t="shared" si="123"/>
        <v>0</v>
      </c>
    </row>
    <row r="3959" spans="2:9">
      <c r="B3959" s="131"/>
      <c r="C3959" s="125"/>
      <c r="D3959" s="125"/>
      <c r="E3959" s="125"/>
      <c r="F3959" s="125"/>
      <c r="G3959" s="176"/>
      <c r="H3959" s="125" t="str">
        <f t="shared" si="122"/>
        <v/>
      </c>
      <c r="I3959" s="176">
        <f t="shared" si="123"/>
        <v>0</v>
      </c>
    </row>
    <row r="3960" spans="2:9">
      <c r="B3960" s="131"/>
      <c r="C3960" s="125"/>
      <c r="D3960" s="125"/>
      <c r="E3960" s="125"/>
      <c r="F3960" s="125"/>
      <c r="G3960" s="176"/>
      <c r="H3960" s="125" t="str">
        <f t="shared" si="122"/>
        <v/>
      </c>
      <c r="I3960" s="176">
        <f t="shared" si="123"/>
        <v>0</v>
      </c>
    </row>
    <row r="3961" spans="2:9">
      <c r="B3961" s="131"/>
      <c r="C3961" s="125"/>
      <c r="D3961" s="125"/>
      <c r="E3961" s="125"/>
      <c r="F3961" s="125"/>
      <c r="G3961" s="176"/>
      <c r="H3961" s="125" t="str">
        <f t="shared" si="122"/>
        <v/>
      </c>
      <c r="I3961" s="176">
        <f t="shared" si="123"/>
        <v>0</v>
      </c>
    </row>
    <row r="3962" spans="2:9">
      <c r="B3962" s="131"/>
      <c r="C3962" s="125"/>
      <c r="D3962" s="125"/>
      <c r="E3962" s="125"/>
      <c r="F3962" s="125"/>
      <c r="G3962" s="176"/>
      <c r="H3962" s="125" t="str">
        <f t="shared" si="122"/>
        <v/>
      </c>
      <c r="I3962" s="176">
        <f t="shared" si="123"/>
        <v>0</v>
      </c>
    </row>
    <row r="3963" spans="2:9">
      <c r="B3963" s="131"/>
      <c r="C3963" s="125"/>
      <c r="D3963" s="125"/>
      <c r="E3963" s="125"/>
      <c r="F3963" s="125"/>
      <c r="G3963" s="176"/>
      <c r="H3963" s="125" t="str">
        <f t="shared" si="122"/>
        <v/>
      </c>
      <c r="I3963" s="176">
        <f t="shared" si="123"/>
        <v>0</v>
      </c>
    </row>
    <row r="3964" spans="2:9">
      <c r="B3964" s="131"/>
      <c r="C3964" s="125"/>
      <c r="D3964" s="125"/>
      <c r="E3964" s="125"/>
      <c r="F3964" s="125"/>
      <c r="G3964" s="176"/>
      <c r="H3964" s="125" t="str">
        <f t="shared" si="122"/>
        <v/>
      </c>
      <c r="I3964" s="176">
        <f t="shared" si="123"/>
        <v>0</v>
      </c>
    </row>
    <row r="3965" spans="2:9">
      <c r="B3965" s="131"/>
      <c r="C3965" s="125"/>
      <c r="D3965" s="125"/>
      <c r="E3965" s="125"/>
      <c r="F3965" s="125"/>
      <c r="G3965" s="176"/>
      <c r="H3965" s="125" t="str">
        <f t="shared" si="122"/>
        <v/>
      </c>
      <c r="I3965" s="176">
        <f t="shared" si="123"/>
        <v>0</v>
      </c>
    </row>
    <row r="3966" spans="2:9">
      <c r="B3966" s="131"/>
      <c r="C3966" s="125"/>
      <c r="D3966" s="125"/>
      <c r="E3966" s="125"/>
      <c r="F3966" s="125"/>
      <c r="G3966" s="176"/>
      <c r="H3966" s="125" t="str">
        <f t="shared" si="122"/>
        <v/>
      </c>
      <c r="I3966" s="176">
        <f t="shared" si="123"/>
        <v>0</v>
      </c>
    </row>
    <row r="3967" spans="2:9">
      <c r="B3967" s="131"/>
      <c r="C3967" s="125"/>
      <c r="D3967" s="125"/>
      <c r="E3967" s="125"/>
      <c r="F3967" s="125"/>
      <c r="G3967" s="176"/>
      <c r="H3967" s="125" t="str">
        <f t="shared" si="122"/>
        <v/>
      </c>
      <c r="I3967" s="176">
        <f t="shared" si="123"/>
        <v>0</v>
      </c>
    </row>
    <row r="3968" spans="2:9">
      <c r="B3968" s="131"/>
      <c r="C3968" s="125"/>
      <c r="D3968" s="125"/>
      <c r="E3968" s="125"/>
      <c r="F3968" s="125"/>
      <c r="G3968" s="176"/>
      <c r="H3968" s="125" t="str">
        <f t="shared" si="122"/>
        <v/>
      </c>
      <c r="I3968" s="176">
        <f t="shared" si="123"/>
        <v>0</v>
      </c>
    </row>
    <row r="3969" spans="2:9">
      <c r="B3969" s="131"/>
      <c r="C3969" s="125"/>
      <c r="D3969" s="125"/>
      <c r="E3969" s="125"/>
      <c r="F3969" s="125"/>
      <c r="G3969" s="176"/>
      <c r="H3969" s="125" t="str">
        <f t="shared" si="122"/>
        <v/>
      </c>
      <c r="I3969" s="176">
        <f t="shared" si="123"/>
        <v>0</v>
      </c>
    </row>
    <row r="3970" spans="2:9">
      <c r="B3970" s="131"/>
      <c r="C3970" s="125"/>
      <c r="D3970" s="125"/>
      <c r="E3970" s="125"/>
      <c r="F3970" s="125"/>
      <c r="G3970" s="176"/>
      <c r="H3970" s="125" t="str">
        <f t="shared" si="122"/>
        <v/>
      </c>
      <c r="I3970" s="176">
        <f t="shared" si="123"/>
        <v>0</v>
      </c>
    </row>
    <row r="3971" spans="2:9">
      <c r="B3971" s="131"/>
      <c r="C3971" s="125"/>
      <c r="D3971" s="125"/>
      <c r="E3971" s="125"/>
      <c r="F3971" s="125"/>
      <c r="G3971" s="176"/>
      <c r="H3971" s="125" t="str">
        <f t="shared" si="122"/>
        <v/>
      </c>
      <c r="I3971" s="176">
        <f t="shared" si="123"/>
        <v>0</v>
      </c>
    </row>
    <row r="3972" spans="2:9">
      <c r="B3972" s="131"/>
      <c r="C3972" s="125"/>
      <c r="D3972" s="125"/>
      <c r="E3972" s="125"/>
      <c r="F3972" s="125"/>
      <c r="G3972" s="176"/>
      <c r="H3972" s="125" t="str">
        <f t="shared" si="122"/>
        <v/>
      </c>
      <c r="I3972" s="176">
        <f t="shared" si="123"/>
        <v>0</v>
      </c>
    </row>
    <row r="3973" spans="2:9">
      <c r="B3973" s="131"/>
      <c r="C3973" s="125"/>
      <c r="D3973" s="125"/>
      <c r="E3973" s="125"/>
      <c r="F3973" s="125"/>
      <c r="G3973" s="176"/>
      <c r="H3973" s="125" t="str">
        <f t="shared" si="122"/>
        <v/>
      </c>
      <c r="I3973" s="176">
        <f t="shared" si="123"/>
        <v>0</v>
      </c>
    </row>
    <row r="3974" spans="2:9">
      <c r="B3974" s="131"/>
      <c r="C3974" s="125"/>
      <c r="D3974" s="125"/>
      <c r="E3974" s="125"/>
      <c r="F3974" s="125"/>
      <c r="G3974" s="176"/>
      <c r="H3974" s="125" t="str">
        <f t="shared" si="122"/>
        <v/>
      </c>
      <c r="I3974" s="176">
        <f t="shared" si="123"/>
        <v>0</v>
      </c>
    </row>
    <row r="3975" spans="2:9">
      <c r="B3975" s="131"/>
      <c r="C3975" s="125"/>
      <c r="D3975" s="125"/>
      <c r="E3975" s="125"/>
      <c r="F3975" s="125"/>
      <c r="G3975" s="176"/>
      <c r="H3975" s="125" t="str">
        <f t="shared" ref="H3975:H4038" si="124">IF(ISBLANK(C3975),"",IF(C3975&lt;F3975,D3975-E3975,E3975-D3975))</f>
        <v/>
      </c>
      <c r="I3975" s="176">
        <f t="shared" ref="I3975:I4038" si="125">IF(ISERR(H3975),1,0)</f>
        <v>0</v>
      </c>
    </row>
    <row r="3976" spans="2:9">
      <c r="B3976" s="131"/>
      <c r="C3976" s="125"/>
      <c r="D3976" s="125"/>
      <c r="E3976" s="125"/>
      <c r="F3976" s="125"/>
      <c r="G3976" s="176"/>
      <c r="H3976" s="125" t="str">
        <f t="shared" si="124"/>
        <v/>
      </c>
      <c r="I3976" s="176">
        <f t="shared" si="125"/>
        <v>0</v>
      </c>
    </row>
    <row r="3977" spans="2:9">
      <c r="B3977" s="131"/>
      <c r="C3977" s="125"/>
      <c r="D3977" s="125"/>
      <c r="E3977" s="125"/>
      <c r="F3977" s="125"/>
      <c r="G3977" s="176"/>
      <c r="H3977" s="125" t="str">
        <f t="shared" si="124"/>
        <v/>
      </c>
      <c r="I3977" s="176">
        <f t="shared" si="125"/>
        <v>0</v>
      </c>
    </row>
    <row r="3978" spans="2:9">
      <c r="B3978" s="131"/>
      <c r="C3978" s="125"/>
      <c r="D3978" s="125"/>
      <c r="E3978" s="125"/>
      <c r="F3978" s="125"/>
      <c r="G3978" s="176"/>
      <c r="H3978" s="125" t="str">
        <f t="shared" si="124"/>
        <v/>
      </c>
      <c r="I3978" s="176">
        <f t="shared" si="125"/>
        <v>0</v>
      </c>
    </row>
    <row r="3979" spans="2:9">
      <c r="B3979" s="131"/>
      <c r="C3979" s="125"/>
      <c r="D3979" s="125"/>
      <c r="E3979" s="125"/>
      <c r="F3979" s="125"/>
      <c r="G3979" s="176"/>
      <c r="H3979" s="125" t="str">
        <f t="shared" si="124"/>
        <v/>
      </c>
      <c r="I3979" s="176">
        <f t="shared" si="125"/>
        <v>0</v>
      </c>
    </row>
    <row r="3980" spans="2:9">
      <c r="B3980" s="131"/>
      <c r="C3980" s="125"/>
      <c r="D3980" s="125"/>
      <c r="E3980" s="125"/>
      <c r="F3980" s="125"/>
      <c r="G3980" s="176"/>
      <c r="H3980" s="125" t="str">
        <f t="shared" si="124"/>
        <v/>
      </c>
      <c r="I3980" s="176">
        <f t="shared" si="125"/>
        <v>0</v>
      </c>
    </row>
    <row r="3981" spans="2:9">
      <c r="B3981" s="131"/>
      <c r="C3981" s="125"/>
      <c r="D3981" s="125"/>
      <c r="E3981" s="125"/>
      <c r="F3981" s="125"/>
      <c r="G3981" s="176"/>
      <c r="H3981" s="125" t="str">
        <f t="shared" si="124"/>
        <v/>
      </c>
      <c r="I3981" s="176">
        <f t="shared" si="125"/>
        <v>0</v>
      </c>
    </row>
    <row r="3982" spans="2:9">
      <c r="B3982" s="131"/>
      <c r="C3982" s="125"/>
      <c r="D3982" s="125"/>
      <c r="E3982" s="125"/>
      <c r="F3982" s="125"/>
      <c r="G3982" s="176"/>
      <c r="H3982" s="125" t="str">
        <f t="shared" si="124"/>
        <v/>
      </c>
      <c r="I3982" s="176">
        <f t="shared" si="125"/>
        <v>0</v>
      </c>
    </row>
    <row r="3983" spans="2:9">
      <c r="B3983" s="131"/>
      <c r="C3983" s="125"/>
      <c r="D3983" s="125"/>
      <c r="E3983" s="125"/>
      <c r="F3983" s="125"/>
      <c r="G3983" s="176"/>
      <c r="H3983" s="125" t="str">
        <f t="shared" si="124"/>
        <v/>
      </c>
      <c r="I3983" s="176">
        <f t="shared" si="125"/>
        <v>0</v>
      </c>
    </row>
    <row r="3984" spans="2:9">
      <c r="B3984" s="131"/>
      <c r="C3984" s="125"/>
      <c r="D3984" s="125"/>
      <c r="E3984" s="125"/>
      <c r="F3984" s="125"/>
      <c r="G3984" s="176"/>
      <c r="H3984" s="125" t="str">
        <f t="shared" si="124"/>
        <v/>
      </c>
      <c r="I3984" s="176">
        <f t="shared" si="125"/>
        <v>0</v>
      </c>
    </row>
    <row r="3985" spans="2:9">
      <c r="B3985" s="131"/>
      <c r="C3985" s="125"/>
      <c r="D3985" s="125"/>
      <c r="E3985" s="125"/>
      <c r="F3985" s="125"/>
      <c r="G3985" s="176"/>
      <c r="H3985" s="125" t="str">
        <f t="shared" si="124"/>
        <v/>
      </c>
      <c r="I3985" s="176">
        <f t="shared" si="125"/>
        <v>0</v>
      </c>
    </row>
    <row r="3986" spans="2:9">
      <c r="B3986" s="131"/>
      <c r="C3986" s="125"/>
      <c r="D3986" s="125"/>
      <c r="E3986" s="125"/>
      <c r="F3986" s="125"/>
      <c r="G3986" s="176"/>
      <c r="H3986" s="125" t="str">
        <f t="shared" si="124"/>
        <v/>
      </c>
      <c r="I3986" s="176">
        <f t="shared" si="125"/>
        <v>0</v>
      </c>
    </row>
    <row r="3987" spans="2:9">
      <c r="B3987" s="131"/>
      <c r="C3987" s="125"/>
      <c r="D3987" s="125"/>
      <c r="E3987" s="125"/>
      <c r="F3987" s="125"/>
      <c r="G3987" s="176"/>
      <c r="H3987" s="125" t="str">
        <f t="shared" si="124"/>
        <v/>
      </c>
      <c r="I3987" s="176">
        <f t="shared" si="125"/>
        <v>0</v>
      </c>
    </row>
    <row r="3988" spans="2:9">
      <c r="B3988" s="131"/>
      <c r="C3988" s="125"/>
      <c r="D3988" s="125"/>
      <c r="E3988" s="125"/>
      <c r="F3988" s="125"/>
      <c r="G3988" s="176"/>
      <c r="H3988" s="125" t="str">
        <f t="shared" si="124"/>
        <v/>
      </c>
      <c r="I3988" s="176">
        <f t="shared" si="125"/>
        <v>0</v>
      </c>
    </row>
    <row r="3989" spans="2:9">
      <c r="B3989" s="131"/>
      <c r="C3989" s="125"/>
      <c r="D3989" s="125"/>
      <c r="E3989" s="125"/>
      <c r="F3989" s="125"/>
      <c r="G3989" s="176"/>
      <c r="H3989" s="125" t="str">
        <f t="shared" si="124"/>
        <v/>
      </c>
      <c r="I3989" s="176">
        <f t="shared" si="125"/>
        <v>0</v>
      </c>
    </row>
    <row r="3990" spans="2:9">
      <c r="B3990" s="131"/>
      <c r="C3990" s="125"/>
      <c r="D3990" s="125"/>
      <c r="E3990" s="125"/>
      <c r="F3990" s="125"/>
      <c r="G3990" s="176"/>
      <c r="H3990" s="125" t="str">
        <f t="shared" si="124"/>
        <v/>
      </c>
      <c r="I3990" s="176">
        <f t="shared" si="125"/>
        <v>0</v>
      </c>
    </row>
    <row r="3991" spans="2:9">
      <c r="B3991" s="131"/>
      <c r="C3991" s="125"/>
      <c r="D3991" s="125"/>
      <c r="E3991" s="125"/>
      <c r="F3991" s="125"/>
      <c r="G3991" s="176"/>
      <c r="H3991" s="125" t="str">
        <f t="shared" si="124"/>
        <v/>
      </c>
      <c r="I3991" s="176">
        <f t="shared" si="125"/>
        <v>0</v>
      </c>
    </row>
    <row r="3992" spans="2:9">
      <c r="B3992" s="131"/>
      <c r="C3992" s="125"/>
      <c r="D3992" s="125"/>
      <c r="E3992" s="125"/>
      <c r="F3992" s="125"/>
      <c r="G3992" s="176"/>
      <c r="H3992" s="125" t="str">
        <f t="shared" si="124"/>
        <v/>
      </c>
      <c r="I3992" s="176">
        <f t="shared" si="125"/>
        <v>0</v>
      </c>
    </row>
    <row r="3993" spans="2:9">
      <c r="B3993" s="131"/>
      <c r="C3993" s="125"/>
      <c r="D3993" s="125"/>
      <c r="E3993" s="125"/>
      <c r="F3993" s="125"/>
      <c r="G3993" s="176"/>
      <c r="H3993" s="125" t="str">
        <f t="shared" si="124"/>
        <v/>
      </c>
      <c r="I3993" s="176">
        <f t="shared" si="125"/>
        <v>0</v>
      </c>
    </row>
    <row r="3994" spans="2:9">
      <c r="B3994" s="131"/>
      <c r="C3994" s="125"/>
      <c r="D3994" s="125"/>
      <c r="E3994" s="125"/>
      <c r="F3994" s="125"/>
      <c r="G3994" s="176"/>
      <c r="H3994" s="125" t="str">
        <f t="shared" si="124"/>
        <v/>
      </c>
      <c r="I3994" s="176">
        <f t="shared" si="125"/>
        <v>0</v>
      </c>
    </row>
    <row r="3995" spans="2:9">
      <c r="B3995" s="131"/>
      <c r="C3995" s="125"/>
      <c r="D3995" s="125"/>
      <c r="E3995" s="125"/>
      <c r="F3995" s="125"/>
      <c r="G3995" s="176"/>
      <c r="H3995" s="125" t="str">
        <f t="shared" si="124"/>
        <v/>
      </c>
      <c r="I3995" s="176">
        <f t="shared" si="125"/>
        <v>0</v>
      </c>
    </row>
    <row r="3996" spans="2:9">
      <c r="B3996" s="131"/>
      <c r="C3996" s="125"/>
      <c r="D3996" s="125"/>
      <c r="E3996" s="125"/>
      <c r="F3996" s="125"/>
      <c r="G3996" s="176"/>
      <c r="H3996" s="125" t="str">
        <f t="shared" si="124"/>
        <v/>
      </c>
      <c r="I3996" s="176">
        <f t="shared" si="125"/>
        <v>0</v>
      </c>
    </row>
    <row r="3997" spans="2:9">
      <c r="B3997" s="131"/>
      <c r="C3997" s="125"/>
      <c r="D3997" s="125"/>
      <c r="E3997" s="125"/>
      <c r="F3997" s="125"/>
      <c r="G3997" s="176"/>
      <c r="H3997" s="125" t="str">
        <f t="shared" si="124"/>
        <v/>
      </c>
      <c r="I3997" s="176">
        <f t="shared" si="125"/>
        <v>0</v>
      </c>
    </row>
    <row r="3998" spans="2:9">
      <c r="B3998" s="131"/>
      <c r="C3998" s="125"/>
      <c r="D3998" s="125"/>
      <c r="E3998" s="125"/>
      <c r="F3998" s="125"/>
      <c r="G3998" s="176"/>
      <c r="H3998" s="125" t="str">
        <f t="shared" si="124"/>
        <v/>
      </c>
      <c r="I3998" s="176">
        <f t="shared" si="125"/>
        <v>0</v>
      </c>
    </row>
    <row r="3999" spans="2:9">
      <c r="B3999" s="131"/>
      <c r="C3999" s="125"/>
      <c r="D3999" s="125"/>
      <c r="E3999" s="125"/>
      <c r="F3999" s="125"/>
      <c r="G3999" s="176"/>
      <c r="H3999" s="125" t="str">
        <f t="shared" si="124"/>
        <v/>
      </c>
      <c r="I3999" s="176">
        <f t="shared" si="125"/>
        <v>0</v>
      </c>
    </row>
    <row r="4000" spans="2:9">
      <c r="B4000" s="131"/>
      <c r="C4000" s="125"/>
      <c r="D4000" s="125"/>
      <c r="E4000" s="125"/>
      <c r="F4000" s="125"/>
      <c r="G4000" s="176"/>
      <c r="H4000" s="125" t="str">
        <f t="shared" si="124"/>
        <v/>
      </c>
      <c r="I4000" s="176">
        <f t="shared" si="125"/>
        <v>0</v>
      </c>
    </row>
    <row r="4001" spans="2:9">
      <c r="B4001" s="131"/>
      <c r="C4001" s="125"/>
      <c r="D4001" s="125"/>
      <c r="E4001" s="125"/>
      <c r="F4001" s="125"/>
      <c r="G4001" s="176"/>
      <c r="H4001" s="125" t="str">
        <f t="shared" si="124"/>
        <v/>
      </c>
      <c r="I4001" s="176">
        <f t="shared" si="125"/>
        <v>0</v>
      </c>
    </row>
    <row r="4002" spans="2:9">
      <c r="B4002" s="131"/>
      <c r="C4002" s="125"/>
      <c r="D4002" s="125"/>
      <c r="E4002" s="125"/>
      <c r="F4002" s="125"/>
      <c r="G4002" s="176"/>
      <c r="H4002" s="125" t="str">
        <f t="shared" si="124"/>
        <v/>
      </c>
      <c r="I4002" s="176">
        <f t="shared" si="125"/>
        <v>0</v>
      </c>
    </row>
    <row r="4003" spans="2:9">
      <c r="B4003" s="131"/>
      <c r="C4003" s="125"/>
      <c r="D4003" s="125"/>
      <c r="E4003" s="125"/>
      <c r="F4003" s="125"/>
      <c r="G4003" s="176"/>
      <c r="H4003" s="125" t="str">
        <f t="shared" si="124"/>
        <v/>
      </c>
      <c r="I4003" s="176">
        <f t="shared" si="125"/>
        <v>0</v>
      </c>
    </row>
    <row r="4004" spans="2:9">
      <c r="B4004" s="131"/>
      <c r="C4004" s="125"/>
      <c r="D4004" s="125"/>
      <c r="E4004" s="125"/>
      <c r="F4004" s="125"/>
      <c r="G4004" s="176"/>
      <c r="H4004" s="125" t="str">
        <f t="shared" si="124"/>
        <v/>
      </c>
      <c r="I4004" s="176">
        <f t="shared" si="125"/>
        <v>0</v>
      </c>
    </row>
    <row r="4005" spans="2:9">
      <c r="B4005" s="131"/>
      <c r="C4005" s="125"/>
      <c r="D4005" s="125"/>
      <c r="E4005" s="125"/>
      <c r="F4005" s="125"/>
      <c r="G4005" s="176"/>
      <c r="H4005" s="125" t="str">
        <f t="shared" si="124"/>
        <v/>
      </c>
      <c r="I4005" s="176">
        <f t="shared" si="125"/>
        <v>0</v>
      </c>
    </row>
    <row r="4006" spans="2:9">
      <c r="B4006" s="131"/>
      <c r="C4006" s="125"/>
      <c r="D4006" s="125"/>
      <c r="E4006" s="125"/>
      <c r="F4006" s="125"/>
      <c r="G4006" s="176"/>
      <c r="H4006" s="125" t="str">
        <f t="shared" si="124"/>
        <v/>
      </c>
      <c r="I4006" s="176">
        <f t="shared" si="125"/>
        <v>0</v>
      </c>
    </row>
    <row r="4007" spans="2:9">
      <c r="B4007" s="131"/>
      <c r="C4007" s="125"/>
      <c r="D4007" s="125"/>
      <c r="E4007" s="125"/>
      <c r="F4007" s="125"/>
      <c r="G4007" s="176"/>
      <c r="H4007" s="125" t="str">
        <f t="shared" si="124"/>
        <v/>
      </c>
      <c r="I4007" s="176">
        <f t="shared" si="125"/>
        <v>0</v>
      </c>
    </row>
    <row r="4008" spans="2:9">
      <c r="B4008" s="131"/>
      <c r="C4008" s="125"/>
      <c r="D4008" s="125"/>
      <c r="E4008" s="125"/>
      <c r="F4008" s="125"/>
      <c r="G4008" s="176"/>
      <c r="H4008" s="125" t="str">
        <f t="shared" si="124"/>
        <v/>
      </c>
      <c r="I4008" s="176">
        <f t="shared" si="125"/>
        <v>0</v>
      </c>
    </row>
    <row r="4009" spans="2:9">
      <c r="B4009" s="131"/>
      <c r="C4009" s="125"/>
      <c r="D4009" s="125"/>
      <c r="E4009" s="125"/>
      <c r="F4009" s="125"/>
      <c r="G4009" s="176"/>
      <c r="H4009" s="125" t="str">
        <f t="shared" si="124"/>
        <v/>
      </c>
      <c r="I4009" s="176">
        <f t="shared" si="125"/>
        <v>0</v>
      </c>
    </row>
    <row r="4010" spans="2:9">
      <c r="B4010" s="131"/>
      <c r="C4010" s="125"/>
      <c r="D4010" s="125"/>
      <c r="E4010" s="125"/>
      <c r="F4010" s="125"/>
      <c r="G4010" s="176"/>
      <c r="H4010" s="125" t="str">
        <f t="shared" si="124"/>
        <v/>
      </c>
      <c r="I4010" s="176">
        <f t="shared" si="125"/>
        <v>0</v>
      </c>
    </row>
    <row r="4011" spans="2:9">
      <c r="B4011" s="131"/>
      <c r="C4011" s="125"/>
      <c r="D4011" s="125"/>
      <c r="E4011" s="125"/>
      <c r="F4011" s="125"/>
      <c r="G4011" s="176"/>
      <c r="H4011" s="125" t="str">
        <f t="shared" si="124"/>
        <v/>
      </c>
      <c r="I4011" s="176">
        <f t="shared" si="125"/>
        <v>0</v>
      </c>
    </row>
    <row r="4012" spans="2:9">
      <c r="B4012" s="131"/>
      <c r="C4012" s="125"/>
      <c r="D4012" s="125"/>
      <c r="E4012" s="125"/>
      <c r="F4012" s="125"/>
      <c r="G4012" s="176"/>
      <c r="H4012" s="125" t="str">
        <f t="shared" si="124"/>
        <v/>
      </c>
      <c r="I4012" s="176">
        <f t="shared" si="125"/>
        <v>0</v>
      </c>
    </row>
    <row r="4013" spans="2:9">
      <c r="B4013" s="131"/>
      <c r="C4013" s="125"/>
      <c r="D4013" s="125"/>
      <c r="E4013" s="125"/>
      <c r="F4013" s="125"/>
      <c r="G4013" s="176"/>
      <c r="H4013" s="125" t="str">
        <f t="shared" si="124"/>
        <v/>
      </c>
      <c r="I4013" s="176">
        <f t="shared" si="125"/>
        <v>0</v>
      </c>
    </row>
    <row r="4014" spans="2:9">
      <c r="B4014" s="131"/>
      <c r="C4014" s="125"/>
      <c r="D4014" s="125"/>
      <c r="E4014" s="125"/>
      <c r="F4014" s="125"/>
      <c r="G4014" s="176"/>
      <c r="H4014" s="125" t="str">
        <f t="shared" si="124"/>
        <v/>
      </c>
      <c r="I4014" s="176">
        <f t="shared" si="125"/>
        <v>0</v>
      </c>
    </row>
    <row r="4015" spans="2:9">
      <c r="B4015" s="131"/>
      <c r="C4015" s="125"/>
      <c r="D4015" s="125"/>
      <c r="E4015" s="125"/>
      <c r="F4015" s="125"/>
      <c r="G4015" s="176"/>
      <c r="H4015" s="125" t="str">
        <f t="shared" si="124"/>
        <v/>
      </c>
      <c r="I4015" s="176">
        <f t="shared" si="125"/>
        <v>0</v>
      </c>
    </row>
    <row r="4016" spans="2:9">
      <c r="B4016" s="131"/>
      <c r="C4016" s="125"/>
      <c r="D4016" s="125"/>
      <c r="E4016" s="125"/>
      <c r="F4016" s="125"/>
      <c r="G4016" s="176"/>
      <c r="H4016" s="125" t="str">
        <f t="shared" si="124"/>
        <v/>
      </c>
      <c r="I4016" s="176">
        <f t="shared" si="125"/>
        <v>0</v>
      </c>
    </row>
    <row r="4017" spans="2:9">
      <c r="B4017" s="131"/>
      <c r="C4017" s="125"/>
      <c r="D4017" s="125"/>
      <c r="E4017" s="125"/>
      <c r="F4017" s="125"/>
      <c r="G4017" s="176"/>
      <c r="H4017" s="125" t="str">
        <f t="shared" si="124"/>
        <v/>
      </c>
      <c r="I4017" s="176">
        <f t="shared" si="125"/>
        <v>0</v>
      </c>
    </row>
    <row r="4018" spans="2:9">
      <c r="B4018" s="131"/>
      <c r="C4018" s="125"/>
      <c r="D4018" s="125"/>
      <c r="E4018" s="125"/>
      <c r="F4018" s="125"/>
      <c r="G4018" s="176"/>
      <c r="H4018" s="125" t="str">
        <f t="shared" si="124"/>
        <v/>
      </c>
      <c r="I4018" s="176">
        <f t="shared" si="125"/>
        <v>0</v>
      </c>
    </row>
    <row r="4019" spans="2:9">
      <c r="B4019" s="131"/>
      <c r="C4019" s="125"/>
      <c r="D4019" s="125"/>
      <c r="E4019" s="125"/>
      <c r="F4019" s="125"/>
      <c r="G4019" s="176"/>
      <c r="H4019" s="125" t="str">
        <f t="shared" si="124"/>
        <v/>
      </c>
      <c r="I4019" s="176">
        <f t="shared" si="125"/>
        <v>0</v>
      </c>
    </row>
    <row r="4020" spans="2:9">
      <c r="B4020" s="131"/>
      <c r="C4020" s="125"/>
      <c r="D4020" s="125"/>
      <c r="E4020" s="125"/>
      <c r="F4020" s="125"/>
      <c r="G4020" s="176"/>
      <c r="H4020" s="125" t="str">
        <f t="shared" si="124"/>
        <v/>
      </c>
      <c r="I4020" s="176">
        <f t="shared" si="125"/>
        <v>0</v>
      </c>
    </row>
    <row r="4021" spans="2:9">
      <c r="B4021" s="131"/>
      <c r="C4021" s="125"/>
      <c r="D4021" s="125"/>
      <c r="E4021" s="125"/>
      <c r="F4021" s="125"/>
      <c r="G4021" s="176"/>
      <c r="H4021" s="125" t="str">
        <f t="shared" si="124"/>
        <v/>
      </c>
      <c r="I4021" s="176">
        <f t="shared" si="125"/>
        <v>0</v>
      </c>
    </row>
    <row r="4022" spans="2:9">
      <c r="B4022" s="131"/>
      <c r="C4022" s="125"/>
      <c r="D4022" s="125"/>
      <c r="E4022" s="125"/>
      <c r="F4022" s="125"/>
      <c r="G4022" s="176"/>
      <c r="H4022" s="125" t="str">
        <f t="shared" si="124"/>
        <v/>
      </c>
      <c r="I4022" s="176">
        <f t="shared" si="125"/>
        <v>0</v>
      </c>
    </row>
    <row r="4023" spans="2:9">
      <c r="B4023" s="131"/>
      <c r="C4023" s="125"/>
      <c r="D4023" s="125"/>
      <c r="E4023" s="125"/>
      <c r="F4023" s="125"/>
      <c r="G4023" s="176"/>
      <c r="H4023" s="125" t="str">
        <f t="shared" si="124"/>
        <v/>
      </c>
      <c r="I4023" s="176">
        <f t="shared" si="125"/>
        <v>0</v>
      </c>
    </row>
    <row r="4024" spans="2:9">
      <c r="B4024" s="131"/>
      <c r="C4024" s="125"/>
      <c r="D4024" s="125"/>
      <c r="E4024" s="125"/>
      <c r="F4024" s="125"/>
      <c r="G4024" s="176"/>
      <c r="H4024" s="125" t="str">
        <f t="shared" si="124"/>
        <v/>
      </c>
      <c r="I4024" s="176">
        <f t="shared" si="125"/>
        <v>0</v>
      </c>
    </row>
    <row r="4025" spans="2:9">
      <c r="B4025" s="131"/>
      <c r="C4025" s="125"/>
      <c r="D4025" s="125"/>
      <c r="E4025" s="125"/>
      <c r="F4025" s="125"/>
      <c r="G4025" s="176"/>
      <c r="H4025" s="125" t="str">
        <f t="shared" si="124"/>
        <v/>
      </c>
      <c r="I4025" s="176">
        <f t="shared" si="125"/>
        <v>0</v>
      </c>
    </row>
    <row r="4026" spans="2:9">
      <c r="B4026" s="131"/>
      <c r="C4026" s="125"/>
      <c r="D4026" s="125"/>
      <c r="E4026" s="125"/>
      <c r="F4026" s="125"/>
      <c r="G4026" s="176"/>
      <c r="H4026" s="125" t="str">
        <f t="shared" si="124"/>
        <v/>
      </c>
      <c r="I4026" s="176">
        <f t="shared" si="125"/>
        <v>0</v>
      </c>
    </row>
    <row r="4027" spans="2:9">
      <c r="B4027" s="131"/>
      <c r="C4027" s="125"/>
      <c r="D4027" s="125"/>
      <c r="E4027" s="125"/>
      <c r="F4027" s="125"/>
      <c r="G4027" s="176"/>
      <c r="H4027" s="125" t="str">
        <f t="shared" si="124"/>
        <v/>
      </c>
      <c r="I4027" s="176">
        <f t="shared" si="125"/>
        <v>0</v>
      </c>
    </row>
    <row r="4028" spans="2:9">
      <c r="B4028" s="131"/>
      <c r="C4028" s="125"/>
      <c r="D4028" s="125"/>
      <c r="E4028" s="125"/>
      <c r="F4028" s="125"/>
      <c r="G4028" s="176"/>
      <c r="H4028" s="125" t="str">
        <f t="shared" si="124"/>
        <v/>
      </c>
      <c r="I4028" s="176">
        <f t="shared" si="125"/>
        <v>0</v>
      </c>
    </row>
    <row r="4029" spans="2:9">
      <c r="B4029" s="131"/>
      <c r="C4029" s="125"/>
      <c r="D4029" s="125"/>
      <c r="E4029" s="125"/>
      <c r="F4029" s="125"/>
      <c r="G4029" s="176"/>
      <c r="H4029" s="125" t="str">
        <f t="shared" si="124"/>
        <v/>
      </c>
      <c r="I4029" s="176">
        <f t="shared" si="125"/>
        <v>0</v>
      </c>
    </row>
    <row r="4030" spans="2:9">
      <c r="B4030" s="131"/>
      <c r="C4030" s="125"/>
      <c r="D4030" s="125"/>
      <c r="E4030" s="125"/>
      <c r="F4030" s="125"/>
      <c r="G4030" s="176"/>
      <c r="H4030" s="125" t="str">
        <f t="shared" si="124"/>
        <v/>
      </c>
      <c r="I4030" s="176">
        <f t="shared" si="125"/>
        <v>0</v>
      </c>
    </row>
    <row r="4031" spans="2:9">
      <c r="B4031" s="131"/>
      <c r="C4031" s="125"/>
      <c r="D4031" s="125"/>
      <c r="E4031" s="125"/>
      <c r="F4031" s="125"/>
      <c r="G4031" s="176"/>
      <c r="H4031" s="125" t="str">
        <f t="shared" si="124"/>
        <v/>
      </c>
      <c r="I4031" s="176">
        <f t="shared" si="125"/>
        <v>0</v>
      </c>
    </row>
    <row r="4032" spans="2:9">
      <c r="B4032" s="131"/>
      <c r="C4032" s="125"/>
      <c r="D4032" s="125"/>
      <c r="E4032" s="125"/>
      <c r="F4032" s="125"/>
      <c r="G4032" s="176"/>
      <c r="H4032" s="125" t="str">
        <f t="shared" si="124"/>
        <v/>
      </c>
      <c r="I4032" s="176">
        <f t="shared" si="125"/>
        <v>0</v>
      </c>
    </row>
    <row r="4033" spans="2:9">
      <c r="B4033" s="131"/>
      <c r="C4033" s="125"/>
      <c r="D4033" s="125"/>
      <c r="E4033" s="125"/>
      <c r="F4033" s="125"/>
      <c r="G4033" s="176"/>
      <c r="H4033" s="125" t="str">
        <f t="shared" si="124"/>
        <v/>
      </c>
      <c r="I4033" s="176">
        <f t="shared" si="125"/>
        <v>0</v>
      </c>
    </row>
    <row r="4034" spans="2:9">
      <c r="B4034" s="131"/>
      <c r="C4034" s="125"/>
      <c r="D4034" s="125"/>
      <c r="E4034" s="125"/>
      <c r="F4034" s="125"/>
      <c r="G4034" s="176"/>
      <c r="H4034" s="125" t="str">
        <f t="shared" si="124"/>
        <v/>
      </c>
      <c r="I4034" s="176">
        <f t="shared" si="125"/>
        <v>0</v>
      </c>
    </row>
    <row r="4035" spans="2:9">
      <c r="B4035" s="131"/>
      <c r="C4035" s="125"/>
      <c r="D4035" s="125"/>
      <c r="E4035" s="125"/>
      <c r="F4035" s="125"/>
      <c r="G4035" s="176"/>
      <c r="H4035" s="125" t="str">
        <f t="shared" si="124"/>
        <v/>
      </c>
      <c r="I4035" s="176">
        <f t="shared" si="125"/>
        <v>0</v>
      </c>
    </row>
    <row r="4036" spans="2:9">
      <c r="B4036" s="131"/>
      <c r="C4036" s="125"/>
      <c r="D4036" s="125"/>
      <c r="E4036" s="125"/>
      <c r="F4036" s="125"/>
      <c r="G4036" s="176"/>
      <c r="H4036" s="125" t="str">
        <f t="shared" si="124"/>
        <v/>
      </c>
      <c r="I4036" s="176">
        <f t="shared" si="125"/>
        <v>0</v>
      </c>
    </row>
    <row r="4037" spans="2:9">
      <c r="B4037" s="131"/>
      <c r="C4037" s="125"/>
      <c r="D4037" s="125"/>
      <c r="E4037" s="125"/>
      <c r="F4037" s="125"/>
      <c r="G4037" s="176"/>
      <c r="H4037" s="125" t="str">
        <f t="shared" si="124"/>
        <v/>
      </c>
      <c r="I4037" s="176">
        <f t="shared" si="125"/>
        <v>0</v>
      </c>
    </row>
    <row r="4038" spans="2:9">
      <c r="B4038" s="131"/>
      <c r="C4038" s="125"/>
      <c r="D4038" s="125"/>
      <c r="E4038" s="125"/>
      <c r="F4038" s="125"/>
      <c r="G4038" s="176"/>
      <c r="H4038" s="125" t="str">
        <f t="shared" si="124"/>
        <v/>
      </c>
      <c r="I4038" s="176">
        <f t="shared" si="125"/>
        <v>0</v>
      </c>
    </row>
    <row r="4039" spans="2:9">
      <c r="B4039" s="131"/>
      <c r="C4039" s="125"/>
      <c r="D4039" s="125"/>
      <c r="E4039" s="125"/>
      <c r="F4039" s="125"/>
      <c r="G4039" s="176"/>
      <c r="H4039" s="125" t="str">
        <f t="shared" ref="H4039:H4102" si="126">IF(ISBLANK(C4039),"",IF(C4039&lt;F4039,D4039-E4039,E4039-D4039))</f>
        <v/>
      </c>
      <c r="I4039" s="176">
        <f t="shared" ref="I4039:I4102" si="127">IF(ISERR(H4039),1,0)</f>
        <v>0</v>
      </c>
    </row>
    <row r="4040" spans="2:9">
      <c r="B4040" s="131"/>
      <c r="C4040" s="125"/>
      <c r="D4040" s="125"/>
      <c r="E4040" s="125"/>
      <c r="F4040" s="125"/>
      <c r="G4040" s="176"/>
      <c r="H4040" s="125" t="str">
        <f t="shared" si="126"/>
        <v/>
      </c>
      <c r="I4040" s="176">
        <f t="shared" si="127"/>
        <v>0</v>
      </c>
    </row>
    <row r="4041" spans="2:9">
      <c r="B4041" s="131"/>
      <c r="C4041" s="125"/>
      <c r="D4041" s="125"/>
      <c r="E4041" s="125"/>
      <c r="F4041" s="125"/>
      <c r="G4041" s="176"/>
      <c r="H4041" s="125" t="str">
        <f t="shared" si="126"/>
        <v/>
      </c>
      <c r="I4041" s="176">
        <f t="shared" si="127"/>
        <v>0</v>
      </c>
    </row>
    <row r="4042" spans="2:9">
      <c r="B4042" s="131"/>
      <c r="C4042" s="125"/>
      <c r="D4042" s="125"/>
      <c r="E4042" s="125"/>
      <c r="F4042" s="125"/>
      <c r="G4042" s="176"/>
      <c r="H4042" s="125" t="str">
        <f t="shared" si="126"/>
        <v/>
      </c>
      <c r="I4042" s="176">
        <f t="shared" si="127"/>
        <v>0</v>
      </c>
    </row>
    <row r="4043" spans="2:9">
      <c r="B4043" s="131"/>
      <c r="C4043" s="125"/>
      <c r="D4043" s="125"/>
      <c r="E4043" s="125"/>
      <c r="F4043" s="125"/>
      <c r="G4043" s="176"/>
      <c r="H4043" s="125" t="str">
        <f t="shared" si="126"/>
        <v/>
      </c>
      <c r="I4043" s="176">
        <f t="shared" si="127"/>
        <v>0</v>
      </c>
    </row>
    <row r="4044" spans="2:9">
      <c r="B4044" s="131"/>
      <c r="C4044" s="125"/>
      <c r="D4044" s="125"/>
      <c r="E4044" s="125"/>
      <c r="F4044" s="125"/>
      <c r="G4044" s="176"/>
      <c r="H4044" s="125" t="str">
        <f t="shared" si="126"/>
        <v/>
      </c>
      <c r="I4044" s="176">
        <f t="shared" si="127"/>
        <v>0</v>
      </c>
    </row>
    <row r="4045" spans="2:9">
      <c r="B4045" s="131"/>
      <c r="C4045" s="125"/>
      <c r="D4045" s="125"/>
      <c r="E4045" s="125"/>
      <c r="F4045" s="125"/>
      <c r="G4045" s="176"/>
      <c r="H4045" s="125" t="str">
        <f t="shared" si="126"/>
        <v/>
      </c>
      <c r="I4045" s="176">
        <f t="shared" si="127"/>
        <v>0</v>
      </c>
    </row>
    <row r="4046" spans="2:9">
      <c r="B4046" s="131"/>
      <c r="C4046" s="125"/>
      <c r="D4046" s="125"/>
      <c r="E4046" s="125"/>
      <c r="F4046" s="125"/>
      <c r="G4046" s="176"/>
      <c r="H4046" s="125" t="str">
        <f t="shared" si="126"/>
        <v/>
      </c>
      <c r="I4046" s="176">
        <f t="shared" si="127"/>
        <v>0</v>
      </c>
    </row>
    <row r="4047" spans="2:9">
      <c r="B4047" s="131"/>
      <c r="C4047" s="125"/>
      <c r="D4047" s="125"/>
      <c r="E4047" s="125"/>
      <c r="F4047" s="125"/>
      <c r="G4047" s="176"/>
      <c r="H4047" s="125" t="str">
        <f t="shared" si="126"/>
        <v/>
      </c>
      <c r="I4047" s="176">
        <f t="shared" si="127"/>
        <v>0</v>
      </c>
    </row>
    <row r="4048" spans="2:9">
      <c r="B4048" s="131"/>
      <c r="C4048" s="125"/>
      <c r="D4048" s="125"/>
      <c r="E4048" s="125"/>
      <c r="F4048" s="125"/>
      <c r="G4048" s="176"/>
      <c r="H4048" s="125" t="str">
        <f t="shared" si="126"/>
        <v/>
      </c>
      <c r="I4048" s="176">
        <f t="shared" si="127"/>
        <v>0</v>
      </c>
    </row>
    <row r="4049" spans="2:9">
      <c r="B4049" s="131"/>
      <c r="C4049" s="125"/>
      <c r="D4049" s="125"/>
      <c r="E4049" s="125"/>
      <c r="F4049" s="125"/>
      <c r="G4049" s="176"/>
      <c r="H4049" s="125" t="str">
        <f t="shared" si="126"/>
        <v/>
      </c>
      <c r="I4049" s="176">
        <f t="shared" si="127"/>
        <v>0</v>
      </c>
    </row>
    <row r="4050" spans="2:9">
      <c r="B4050" s="131"/>
      <c r="C4050" s="125"/>
      <c r="D4050" s="125"/>
      <c r="E4050" s="125"/>
      <c r="F4050" s="125"/>
      <c r="G4050" s="176"/>
      <c r="H4050" s="125" t="str">
        <f t="shared" si="126"/>
        <v/>
      </c>
      <c r="I4050" s="176">
        <f t="shared" si="127"/>
        <v>0</v>
      </c>
    </row>
    <row r="4051" spans="2:9">
      <c r="B4051" s="131"/>
      <c r="C4051" s="125"/>
      <c r="D4051" s="125"/>
      <c r="E4051" s="125"/>
      <c r="F4051" s="125"/>
      <c r="G4051" s="176"/>
      <c r="H4051" s="125" t="str">
        <f t="shared" si="126"/>
        <v/>
      </c>
      <c r="I4051" s="176">
        <f t="shared" si="127"/>
        <v>0</v>
      </c>
    </row>
    <row r="4052" spans="2:9">
      <c r="B4052" s="131"/>
      <c r="C4052" s="125"/>
      <c r="D4052" s="125"/>
      <c r="E4052" s="125"/>
      <c r="F4052" s="125"/>
      <c r="G4052" s="176"/>
      <c r="H4052" s="125" t="str">
        <f t="shared" si="126"/>
        <v/>
      </c>
      <c r="I4052" s="176">
        <f t="shared" si="127"/>
        <v>0</v>
      </c>
    </row>
    <row r="4053" spans="2:9">
      <c r="B4053" s="131"/>
      <c r="C4053" s="125"/>
      <c r="D4053" s="125"/>
      <c r="E4053" s="125"/>
      <c r="F4053" s="125"/>
      <c r="G4053" s="176"/>
      <c r="H4053" s="125" t="str">
        <f t="shared" si="126"/>
        <v/>
      </c>
      <c r="I4053" s="176">
        <f t="shared" si="127"/>
        <v>0</v>
      </c>
    </row>
    <row r="4054" spans="2:9">
      <c r="B4054" s="131"/>
      <c r="C4054" s="125"/>
      <c r="D4054" s="125"/>
      <c r="E4054" s="125"/>
      <c r="F4054" s="125"/>
      <c r="G4054" s="176"/>
      <c r="H4054" s="125" t="str">
        <f t="shared" si="126"/>
        <v/>
      </c>
      <c r="I4054" s="176">
        <f t="shared" si="127"/>
        <v>0</v>
      </c>
    </row>
    <row r="4055" spans="2:9">
      <c r="B4055" s="131"/>
      <c r="C4055" s="125"/>
      <c r="D4055" s="125"/>
      <c r="E4055" s="125"/>
      <c r="F4055" s="125"/>
      <c r="G4055" s="176"/>
      <c r="H4055" s="125" t="str">
        <f t="shared" si="126"/>
        <v/>
      </c>
      <c r="I4055" s="176">
        <f t="shared" si="127"/>
        <v>0</v>
      </c>
    </row>
    <row r="4056" spans="2:9">
      <c r="B4056" s="131"/>
      <c r="C4056" s="125"/>
      <c r="D4056" s="125"/>
      <c r="E4056" s="125"/>
      <c r="F4056" s="125"/>
      <c r="G4056" s="176"/>
      <c r="H4056" s="125" t="str">
        <f t="shared" si="126"/>
        <v/>
      </c>
      <c r="I4056" s="176">
        <f t="shared" si="127"/>
        <v>0</v>
      </c>
    </row>
    <row r="4057" spans="2:9">
      <c r="B4057" s="131"/>
      <c r="C4057" s="125"/>
      <c r="D4057" s="125"/>
      <c r="E4057" s="125"/>
      <c r="F4057" s="125"/>
      <c r="G4057" s="176"/>
      <c r="H4057" s="125" t="str">
        <f t="shared" si="126"/>
        <v/>
      </c>
      <c r="I4057" s="176">
        <f t="shared" si="127"/>
        <v>0</v>
      </c>
    </row>
    <row r="4058" spans="2:9">
      <c r="B4058" s="131"/>
      <c r="C4058" s="125"/>
      <c r="D4058" s="125"/>
      <c r="E4058" s="125"/>
      <c r="F4058" s="125"/>
      <c r="G4058" s="176"/>
      <c r="H4058" s="125" t="str">
        <f t="shared" si="126"/>
        <v/>
      </c>
      <c r="I4058" s="176">
        <f t="shared" si="127"/>
        <v>0</v>
      </c>
    </row>
    <row r="4059" spans="2:9">
      <c r="B4059" s="131"/>
      <c r="C4059" s="125"/>
      <c r="D4059" s="125"/>
      <c r="E4059" s="125"/>
      <c r="F4059" s="125"/>
      <c r="G4059" s="176"/>
      <c r="H4059" s="125" t="str">
        <f t="shared" si="126"/>
        <v/>
      </c>
      <c r="I4059" s="176">
        <f t="shared" si="127"/>
        <v>0</v>
      </c>
    </row>
    <row r="4060" spans="2:9">
      <c r="B4060" s="131"/>
      <c r="C4060" s="125"/>
      <c r="D4060" s="125"/>
      <c r="E4060" s="125"/>
      <c r="F4060" s="125"/>
      <c r="G4060" s="176"/>
      <c r="H4060" s="125" t="str">
        <f t="shared" si="126"/>
        <v/>
      </c>
      <c r="I4060" s="176">
        <f t="shared" si="127"/>
        <v>0</v>
      </c>
    </row>
    <row r="4061" spans="2:9">
      <c r="B4061" s="131"/>
      <c r="C4061" s="125"/>
      <c r="D4061" s="125"/>
      <c r="E4061" s="125"/>
      <c r="F4061" s="125"/>
      <c r="G4061" s="176"/>
      <c r="H4061" s="125" t="str">
        <f t="shared" si="126"/>
        <v/>
      </c>
      <c r="I4061" s="176">
        <f t="shared" si="127"/>
        <v>0</v>
      </c>
    </row>
    <row r="4062" spans="2:9">
      <c r="B4062" s="131"/>
      <c r="C4062" s="125"/>
      <c r="D4062" s="125"/>
      <c r="E4062" s="125"/>
      <c r="F4062" s="125"/>
      <c r="G4062" s="176"/>
      <c r="H4062" s="125" t="str">
        <f t="shared" si="126"/>
        <v/>
      </c>
      <c r="I4062" s="176">
        <f t="shared" si="127"/>
        <v>0</v>
      </c>
    </row>
    <row r="4063" spans="2:9">
      <c r="B4063" s="131"/>
      <c r="C4063" s="125"/>
      <c r="D4063" s="125"/>
      <c r="E4063" s="125"/>
      <c r="F4063" s="125"/>
      <c r="G4063" s="176"/>
      <c r="H4063" s="125" t="str">
        <f t="shared" si="126"/>
        <v/>
      </c>
      <c r="I4063" s="176">
        <f t="shared" si="127"/>
        <v>0</v>
      </c>
    </row>
    <row r="4064" spans="2:9">
      <c r="B4064" s="131"/>
      <c r="C4064" s="125"/>
      <c r="D4064" s="125"/>
      <c r="E4064" s="125"/>
      <c r="F4064" s="125"/>
      <c r="G4064" s="176"/>
      <c r="H4064" s="125" t="str">
        <f t="shared" si="126"/>
        <v/>
      </c>
      <c r="I4064" s="176">
        <f t="shared" si="127"/>
        <v>0</v>
      </c>
    </row>
    <row r="4065" spans="2:9">
      <c r="B4065" s="131"/>
      <c r="C4065" s="125"/>
      <c r="D4065" s="125"/>
      <c r="E4065" s="125"/>
      <c r="F4065" s="125"/>
      <c r="G4065" s="176"/>
      <c r="H4065" s="125" t="str">
        <f t="shared" si="126"/>
        <v/>
      </c>
      <c r="I4065" s="176">
        <f t="shared" si="127"/>
        <v>0</v>
      </c>
    </row>
    <row r="4066" spans="2:9">
      <c r="B4066" s="131"/>
      <c r="C4066" s="125"/>
      <c r="D4066" s="125"/>
      <c r="E4066" s="125"/>
      <c r="F4066" s="125"/>
      <c r="G4066" s="176"/>
      <c r="H4066" s="125" t="str">
        <f t="shared" si="126"/>
        <v/>
      </c>
      <c r="I4066" s="176">
        <f t="shared" si="127"/>
        <v>0</v>
      </c>
    </row>
    <row r="4067" spans="2:9">
      <c r="B4067" s="131"/>
      <c r="C4067" s="125"/>
      <c r="D4067" s="125"/>
      <c r="E4067" s="125"/>
      <c r="F4067" s="125"/>
      <c r="G4067" s="176"/>
      <c r="H4067" s="125" t="str">
        <f t="shared" si="126"/>
        <v/>
      </c>
      <c r="I4067" s="176">
        <f t="shared" si="127"/>
        <v>0</v>
      </c>
    </row>
    <row r="4068" spans="2:9">
      <c r="B4068" s="131"/>
      <c r="C4068" s="125"/>
      <c r="D4068" s="125"/>
      <c r="E4068" s="125"/>
      <c r="F4068" s="125"/>
      <c r="G4068" s="176"/>
      <c r="H4068" s="125" t="str">
        <f t="shared" si="126"/>
        <v/>
      </c>
      <c r="I4068" s="176">
        <f t="shared" si="127"/>
        <v>0</v>
      </c>
    </row>
    <row r="4069" spans="2:9">
      <c r="B4069" s="131"/>
      <c r="C4069" s="125"/>
      <c r="D4069" s="125"/>
      <c r="E4069" s="125"/>
      <c r="F4069" s="125"/>
      <c r="G4069" s="176"/>
      <c r="H4069" s="125" t="str">
        <f t="shared" si="126"/>
        <v/>
      </c>
      <c r="I4069" s="176">
        <f t="shared" si="127"/>
        <v>0</v>
      </c>
    </row>
    <row r="4070" spans="2:9">
      <c r="B4070" s="131"/>
      <c r="C4070" s="125"/>
      <c r="D4070" s="125"/>
      <c r="E4070" s="125"/>
      <c r="F4070" s="125"/>
      <c r="G4070" s="176"/>
      <c r="H4070" s="125" t="str">
        <f t="shared" si="126"/>
        <v/>
      </c>
      <c r="I4070" s="176">
        <f t="shared" si="127"/>
        <v>0</v>
      </c>
    </row>
    <row r="4071" spans="2:9">
      <c r="B4071" s="131"/>
      <c r="C4071" s="125"/>
      <c r="D4071" s="125"/>
      <c r="E4071" s="125"/>
      <c r="F4071" s="125"/>
      <c r="G4071" s="176"/>
      <c r="H4071" s="125" t="str">
        <f t="shared" si="126"/>
        <v/>
      </c>
      <c r="I4071" s="176">
        <f t="shared" si="127"/>
        <v>0</v>
      </c>
    </row>
    <row r="4072" spans="2:9">
      <c r="B4072" s="131"/>
      <c r="C4072" s="125"/>
      <c r="D4072" s="125"/>
      <c r="E4072" s="125"/>
      <c r="F4072" s="125"/>
      <c r="G4072" s="176"/>
      <c r="H4072" s="125" t="str">
        <f t="shared" si="126"/>
        <v/>
      </c>
      <c r="I4072" s="176">
        <f t="shared" si="127"/>
        <v>0</v>
      </c>
    </row>
    <row r="4073" spans="2:9">
      <c r="B4073" s="131"/>
      <c r="C4073" s="125"/>
      <c r="D4073" s="125"/>
      <c r="E4073" s="125"/>
      <c r="F4073" s="125"/>
      <c r="G4073" s="176"/>
      <c r="H4073" s="125" t="str">
        <f t="shared" si="126"/>
        <v/>
      </c>
      <c r="I4073" s="176">
        <f t="shared" si="127"/>
        <v>0</v>
      </c>
    </row>
    <row r="4074" spans="2:9">
      <c r="B4074" s="131"/>
      <c r="C4074" s="125"/>
      <c r="D4074" s="125"/>
      <c r="E4074" s="125"/>
      <c r="F4074" s="125"/>
      <c r="G4074" s="176"/>
      <c r="H4074" s="125" t="str">
        <f t="shared" si="126"/>
        <v/>
      </c>
      <c r="I4074" s="176">
        <f t="shared" si="127"/>
        <v>0</v>
      </c>
    </row>
    <row r="4075" spans="2:9">
      <c r="B4075" s="131"/>
      <c r="C4075" s="125"/>
      <c r="D4075" s="125"/>
      <c r="E4075" s="125"/>
      <c r="F4075" s="125"/>
      <c r="G4075" s="176"/>
      <c r="H4075" s="125" t="str">
        <f t="shared" si="126"/>
        <v/>
      </c>
      <c r="I4075" s="176">
        <f t="shared" si="127"/>
        <v>0</v>
      </c>
    </row>
    <row r="4076" spans="2:9">
      <c r="B4076" s="131"/>
      <c r="C4076" s="125"/>
      <c r="D4076" s="125"/>
      <c r="E4076" s="125"/>
      <c r="F4076" s="125"/>
      <c r="G4076" s="176"/>
      <c r="H4076" s="125" t="str">
        <f t="shared" si="126"/>
        <v/>
      </c>
      <c r="I4076" s="176">
        <f t="shared" si="127"/>
        <v>0</v>
      </c>
    </row>
    <row r="4077" spans="2:9">
      <c r="B4077" s="131"/>
      <c r="C4077" s="125"/>
      <c r="D4077" s="125"/>
      <c r="E4077" s="125"/>
      <c r="F4077" s="125"/>
      <c r="G4077" s="176"/>
      <c r="H4077" s="125" t="str">
        <f t="shared" si="126"/>
        <v/>
      </c>
      <c r="I4077" s="176">
        <f t="shared" si="127"/>
        <v>0</v>
      </c>
    </row>
    <row r="4078" spans="2:9">
      <c r="B4078" s="131"/>
      <c r="C4078" s="125"/>
      <c r="D4078" s="125"/>
      <c r="E4078" s="125"/>
      <c r="F4078" s="125"/>
      <c r="G4078" s="176"/>
      <c r="H4078" s="125" t="str">
        <f t="shared" si="126"/>
        <v/>
      </c>
      <c r="I4078" s="176">
        <f t="shared" si="127"/>
        <v>0</v>
      </c>
    </row>
    <row r="4079" spans="2:9">
      <c r="B4079" s="131"/>
      <c r="C4079" s="125"/>
      <c r="D4079" s="125"/>
      <c r="E4079" s="125"/>
      <c r="F4079" s="125"/>
      <c r="G4079" s="176"/>
      <c r="H4079" s="125" t="str">
        <f t="shared" si="126"/>
        <v/>
      </c>
      <c r="I4079" s="176">
        <f t="shared" si="127"/>
        <v>0</v>
      </c>
    </row>
    <row r="4080" spans="2:9">
      <c r="B4080" s="131"/>
      <c r="C4080" s="125"/>
      <c r="D4080" s="125"/>
      <c r="E4080" s="125"/>
      <c r="F4080" s="125"/>
      <c r="G4080" s="176"/>
      <c r="H4080" s="125" t="str">
        <f t="shared" si="126"/>
        <v/>
      </c>
      <c r="I4080" s="176">
        <f t="shared" si="127"/>
        <v>0</v>
      </c>
    </row>
    <row r="4081" spans="2:9">
      <c r="B4081" s="131"/>
      <c r="C4081" s="125"/>
      <c r="D4081" s="125"/>
      <c r="E4081" s="125"/>
      <c r="F4081" s="125"/>
      <c r="G4081" s="176"/>
      <c r="H4081" s="125" t="str">
        <f t="shared" si="126"/>
        <v/>
      </c>
      <c r="I4081" s="176">
        <f t="shared" si="127"/>
        <v>0</v>
      </c>
    </row>
    <row r="4082" spans="2:9">
      <c r="B4082" s="131"/>
      <c r="C4082" s="125"/>
      <c r="D4082" s="125"/>
      <c r="E4082" s="125"/>
      <c r="F4082" s="125"/>
      <c r="G4082" s="176"/>
      <c r="H4082" s="125" t="str">
        <f t="shared" si="126"/>
        <v/>
      </c>
      <c r="I4082" s="176">
        <f t="shared" si="127"/>
        <v>0</v>
      </c>
    </row>
    <row r="4083" spans="2:9">
      <c r="B4083" s="131"/>
      <c r="C4083" s="125"/>
      <c r="D4083" s="125"/>
      <c r="E4083" s="125"/>
      <c r="F4083" s="125"/>
      <c r="G4083" s="176"/>
      <c r="H4083" s="125" t="str">
        <f t="shared" si="126"/>
        <v/>
      </c>
      <c r="I4083" s="176">
        <f t="shared" si="127"/>
        <v>0</v>
      </c>
    </row>
    <row r="4084" spans="2:9">
      <c r="B4084" s="131"/>
      <c r="C4084" s="125"/>
      <c r="D4084" s="125"/>
      <c r="E4084" s="125"/>
      <c r="F4084" s="125"/>
      <c r="G4084" s="176"/>
      <c r="H4084" s="125" t="str">
        <f t="shared" si="126"/>
        <v/>
      </c>
      <c r="I4084" s="176">
        <f t="shared" si="127"/>
        <v>0</v>
      </c>
    </row>
    <row r="4085" spans="2:9">
      <c r="B4085" s="131"/>
      <c r="C4085" s="125"/>
      <c r="D4085" s="125"/>
      <c r="E4085" s="125"/>
      <c r="F4085" s="125"/>
      <c r="G4085" s="176"/>
      <c r="H4085" s="125" t="str">
        <f t="shared" si="126"/>
        <v/>
      </c>
      <c r="I4085" s="176">
        <f t="shared" si="127"/>
        <v>0</v>
      </c>
    </row>
    <row r="4086" spans="2:9">
      <c r="B4086" s="131"/>
      <c r="C4086" s="125"/>
      <c r="D4086" s="125"/>
      <c r="E4086" s="125"/>
      <c r="F4086" s="125"/>
      <c r="G4086" s="176"/>
      <c r="H4086" s="125" t="str">
        <f t="shared" si="126"/>
        <v/>
      </c>
      <c r="I4086" s="176">
        <f t="shared" si="127"/>
        <v>0</v>
      </c>
    </row>
    <row r="4087" spans="2:9">
      <c r="B4087" s="131"/>
      <c r="C4087" s="125"/>
      <c r="D4087" s="125"/>
      <c r="E4087" s="125"/>
      <c r="F4087" s="125"/>
      <c r="G4087" s="176"/>
      <c r="H4087" s="125" t="str">
        <f t="shared" si="126"/>
        <v/>
      </c>
      <c r="I4087" s="176">
        <f t="shared" si="127"/>
        <v>0</v>
      </c>
    </row>
    <row r="4088" spans="2:9">
      <c r="B4088" s="131"/>
      <c r="C4088" s="125"/>
      <c r="D4088" s="125"/>
      <c r="E4088" s="125"/>
      <c r="F4088" s="125"/>
      <c r="G4088" s="176"/>
      <c r="H4088" s="125" t="str">
        <f t="shared" si="126"/>
        <v/>
      </c>
      <c r="I4088" s="176">
        <f t="shared" si="127"/>
        <v>0</v>
      </c>
    </row>
    <row r="4089" spans="2:9">
      <c r="B4089" s="131"/>
      <c r="C4089" s="125"/>
      <c r="D4089" s="125"/>
      <c r="E4089" s="125"/>
      <c r="F4089" s="125"/>
      <c r="G4089" s="176"/>
      <c r="H4089" s="125" t="str">
        <f t="shared" si="126"/>
        <v/>
      </c>
      <c r="I4089" s="176">
        <f t="shared" si="127"/>
        <v>0</v>
      </c>
    </row>
    <row r="4090" spans="2:9">
      <c r="B4090" s="131"/>
      <c r="C4090" s="125"/>
      <c r="D4090" s="125"/>
      <c r="E4090" s="125"/>
      <c r="F4090" s="125"/>
      <c r="G4090" s="176"/>
      <c r="H4090" s="125" t="str">
        <f t="shared" si="126"/>
        <v/>
      </c>
      <c r="I4090" s="176">
        <f t="shared" si="127"/>
        <v>0</v>
      </c>
    </row>
    <row r="4091" spans="2:9">
      <c r="B4091" s="131"/>
      <c r="C4091" s="125"/>
      <c r="D4091" s="125"/>
      <c r="E4091" s="125"/>
      <c r="F4091" s="125"/>
      <c r="G4091" s="176"/>
      <c r="H4091" s="125" t="str">
        <f t="shared" si="126"/>
        <v/>
      </c>
      <c r="I4091" s="176">
        <f t="shared" si="127"/>
        <v>0</v>
      </c>
    </row>
    <row r="4092" spans="2:9">
      <c r="B4092" s="131"/>
      <c r="C4092" s="125"/>
      <c r="D4092" s="125"/>
      <c r="E4092" s="125"/>
      <c r="F4092" s="125"/>
      <c r="G4092" s="176"/>
      <c r="H4092" s="125" t="str">
        <f t="shared" si="126"/>
        <v/>
      </c>
      <c r="I4092" s="176">
        <f t="shared" si="127"/>
        <v>0</v>
      </c>
    </row>
    <row r="4093" spans="2:9">
      <c r="B4093" s="131"/>
      <c r="C4093" s="125"/>
      <c r="D4093" s="125"/>
      <c r="E4093" s="125"/>
      <c r="F4093" s="125"/>
      <c r="G4093" s="176"/>
      <c r="H4093" s="125" t="str">
        <f t="shared" si="126"/>
        <v/>
      </c>
      <c r="I4093" s="176">
        <f t="shared" si="127"/>
        <v>0</v>
      </c>
    </row>
    <row r="4094" spans="2:9">
      <c r="B4094" s="131"/>
      <c r="C4094" s="125"/>
      <c r="D4094" s="125"/>
      <c r="E4094" s="125"/>
      <c r="F4094" s="125"/>
      <c r="G4094" s="176"/>
      <c r="H4094" s="125" t="str">
        <f t="shared" si="126"/>
        <v/>
      </c>
      <c r="I4094" s="176">
        <f t="shared" si="127"/>
        <v>0</v>
      </c>
    </row>
    <row r="4095" spans="2:9">
      <c r="B4095" s="131"/>
      <c r="C4095" s="125"/>
      <c r="D4095" s="125"/>
      <c r="E4095" s="125"/>
      <c r="F4095" s="125"/>
      <c r="G4095" s="176"/>
      <c r="H4095" s="125" t="str">
        <f t="shared" si="126"/>
        <v/>
      </c>
      <c r="I4095" s="176">
        <f t="shared" si="127"/>
        <v>0</v>
      </c>
    </row>
    <row r="4096" spans="2:9">
      <c r="B4096" s="131"/>
      <c r="C4096" s="125"/>
      <c r="D4096" s="125"/>
      <c r="E4096" s="125"/>
      <c r="F4096" s="125"/>
      <c r="G4096" s="176"/>
      <c r="H4096" s="125" t="str">
        <f t="shared" si="126"/>
        <v/>
      </c>
      <c r="I4096" s="176">
        <f t="shared" si="127"/>
        <v>0</v>
      </c>
    </row>
    <row r="4097" spans="2:9">
      <c r="B4097" s="131"/>
      <c r="C4097" s="125"/>
      <c r="D4097" s="125"/>
      <c r="E4097" s="125"/>
      <c r="F4097" s="125"/>
      <c r="G4097" s="176"/>
      <c r="H4097" s="125" t="str">
        <f t="shared" si="126"/>
        <v/>
      </c>
      <c r="I4097" s="176">
        <f t="shared" si="127"/>
        <v>0</v>
      </c>
    </row>
    <row r="4098" spans="2:9">
      <c r="B4098" s="131"/>
      <c r="C4098" s="125"/>
      <c r="D4098" s="125"/>
      <c r="E4098" s="125"/>
      <c r="F4098" s="125"/>
      <c r="G4098" s="176"/>
      <c r="H4098" s="125" t="str">
        <f t="shared" si="126"/>
        <v/>
      </c>
      <c r="I4098" s="176">
        <f t="shared" si="127"/>
        <v>0</v>
      </c>
    </row>
    <row r="4099" spans="2:9">
      <c r="B4099" s="131"/>
      <c r="C4099" s="125"/>
      <c r="D4099" s="125"/>
      <c r="E4099" s="125"/>
      <c r="F4099" s="125"/>
      <c r="G4099" s="176"/>
      <c r="H4099" s="125" t="str">
        <f t="shared" si="126"/>
        <v/>
      </c>
      <c r="I4099" s="176">
        <f t="shared" si="127"/>
        <v>0</v>
      </c>
    </row>
    <row r="4100" spans="2:9">
      <c r="B4100" s="131"/>
      <c r="C4100" s="125"/>
      <c r="D4100" s="125"/>
      <c r="E4100" s="125"/>
      <c r="F4100" s="125"/>
      <c r="G4100" s="176"/>
      <c r="H4100" s="125" t="str">
        <f t="shared" si="126"/>
        <v/>
      </c>
      <c r="I4100" s="176">
        <f t="shared" si="127"/>
        <v>0</v>
      </c>
    </row>
    <row r="4101" spans="2:9">
      <c r="B4101" s="131"/>
      <c r="C4101" s="125"/>
      <c r="D4101" s="125"/>
      <c r="E4101" s="125"/>
      <c r="F4101" s="125"/>
      <c r="G4101" s="176"/>
      <c r="H4101" s="125" t="str">
        <f t="shared" si="126"/>
        <v/>
      </c>
      <c r="I4101" s="176">
        <f t="shared" si="127"/>
        <v>0</v>
      </c>
    </row>
    <row r="4102" spans="2:9">
      <c r="B4102" s="131"/>
      <c r="C4102" s="125"/>
      <c r="D4102" s="125"/>
      <c r="E4102" s="125"/>
      <c r="F4102" s="125"/>
      <c r="G4102" s="176"/>
      <c r="H4102" s="125" t="str">
        <f t="shared" si="126"/>
        <v/>
      </c>
      <c r="I4102" s="176">
        <f t="shared" si="127"/>
        <v>0</v>
      </c>
    </row>
    <row r="4103" spans="2:9">
      <c r="B4103" s="131"/>
      <c r="C4103" s="125"/>
      <c r="D4103" s="125"/>
      <c r="E4103" s="125"/>
      <c r="F4103" s="125"/>
      <c r="G4103" s="176"/>
      <c r="H4103" s="125" t="str">
        <f t="shared" ref="H4103:H4166" si="128">IF(ISBLANK(C4103),"",IF(C4103&lt;F4103,D4103-E4103,E4103-D4103))</f>
        <v/>
      </c>
      <c r="I4103" s="176">
        <f t="shared" ref="I4103:I4166" si="129">IF(ISERR(H4103),1,0)</f>
        <v>0</v>
      </c>
    </row>
    <row r="4104" spans="2:9">
      <c r="B4104" s="131"/>
      <c r="C4104" s="125"/>
      <c r="D4104" s="125"/>
      <c r="E4104" s="125"/>
      <c r="F4104" s="125"/>
      <c r="G4104" s="176"/>
      <c r="H4104" s="125" t="str">
        <f t="shared" si="128"/>
        <v/>
      </c>
      <c r="I4104" s="176">
        <f t="shared" si="129"/>
        <v>0</v>
      </c>
    </row>
    <row r="4105" spans="2:9">
      <c r="B4105" s="131"/>
      <c r="C4105" s="125"/>
      <c r="D4105" s="125"/>
      <c r="E4105" s="125"/>
      <c r="F4105" s="125"/>
      <c r="G4105" s="176"/>
      <c r="H4105" s="125" t="str">
        <f t="shared" si="128"/>
        <v/>
      </c>
      <c r="I4105" s="176">
        <f t="shared" si="129"/>
        <v>0</v>
      </c>
    </row>
    <row r="4106" spans="2:9">
      <c r="B4106" s="131"/>
      <c r="C4106" s="125"/>
      <c r="D4106" s="125"/>
      <c r="E4106" s="125"/>
      <c r="F4106" s="125"/>
      <c r="G4106" s="176"/>
      <c r="H4106" s="125" t="str">
        <f t="shared" si="128"/>
        <v/>
      </c>
      <c r="I4106" s="176">
        <f t="shared" si="129"/>
        <v>0</v>
      </c>
    </row>
    <row r="4107" spans="2:9">
      <c r="B4107" s="131"/>
      <c r="C4107" s="125"/>
      <c r="D4107" s="125"/>
      <c r="E4107" s="125"/>
      <c r="F4107" s="125"/>
      <c r="G4107" s="176"/>
      <c r="H4107" s="125" t="str">
        <f t="shared" si="128"/>
        <v/>
      </c>
      <c r="I4107" s="176">
        <f t="shared" si="129"/>
        <v>0</v>
      </c>
    </row>
    <row r="4108" spans="2:9">
      <c r="B4108" s="131"/>
      <c r="C4108" s="125"/>
      <c r="D4108" s="125"/>
      <c r="E4108" s="125"/>
      <c r="F4108" s="125"/>
      <c r="G4108" s="176"/>
      <c r="H4108" s="125" t="str">
        <f t="shared" si="128"/>
        <v/>
      </c>
      <c r="I4108" s="176">
        <f t="shared" si="129"/>
        <v>0</v>
      </c>
    </row>
    <row r="4109" spans="2:9">
      <c r="B4109" s="131"/>
      <c r="C4109" s="125"/>
      <c r="D4109" s="125"/>
      <c r="E4109" s="125"/>
      <c r="F4109" s="125"/>
      <c r="G4109" s="176"/>
      <c r="H4109" s="125" t="str">
        <f t="shared" si="128"/>
        <v/>
      </c>
      <c r="I4109" s="176">
        <f t="shared" si="129"/>
        <v>0</v>
      </c>
    </row>
    <row r="4110" spans="2:9">
      <c r="B4110" s="131"/>
      <c r="C4110" s="125"/>
      <c r="D4110" s="125"/>
      <c r="E4110" s="125"/>
      <c r="F4110" s="125"/>
      <c r="G4110" s="176"/>
      <c r="H4110" s="125" t="str">
        <f t="shared" si="128"/>
        <v/>
      </c>
      <c r="I4110" s="176">
        <f t="shared" si="129"/>
        <v>0</v>
      </c>
    </row>
    <row r="4111" spans="2:9">
      <c r="B4111" s="131"/>
      <c r="C4111" s="125"/>
      <c r="D4111" s="125"/>
      <c r="E4111" s="125"/>
      <c r="F4111" s="125"/>
      <c r="G4111" s="176"/>
      <c r="H4111" s="125" t="str">
        <f t="shared" si="128"/>
        <v/>
      </c>
      <c r="I4111" s="176">
        <f t="shared" si="129"/>
        <v>0</v>
      </c>
    </row>
    <row r="4112" spans="2:9">
      <c r="B4112" s="131"/>
      <c r="C4112" s="125"/>
      <c r="D4112" s="125"/>
      <c r="E4112" s="125"/>
      <c r="F4112" s="125"/>
      <c r="G4112" s="176"/>
      <c r="H4112" s="125" t="str">
        <f t="shared" si="128"/>
        <v/>
      </c>
      <c r="I4112" s="176">
        <f t="shared" si="129"/>
        <v>0</v>
      </c>
    </row>
    <row r="4113" spans="2:9">
      <c r="B4113" s="131"/>
      <c r="C4113" s="125"/>
      <c r="D4113" s="125"/>
      <c r="E4113" s="125"/>
      <c r="F4113" s="125"/>
      <c r="G4113" s="176"/>
      <c r="H4113" s="125" t="str">
        <f t="shared" si="128"/>
        <v/>
      </c>
      <c r="I4113" s="176">
        <f t="shared" si="129"/>
        <v>0</v>
      </c>
    </row>
    <row r="4114" spans="2:9">
      <c r="B4114" s="131"/>
      <c r="C4114" s="125"/>
      <c r="D4114" s="125"/>
      <c r="E4114" s="125"/>
      <c r="F4114" s="125"/>
      <c r="G4114" s="176"/>
      <c r="H4114" s="125" t="str">
        <f t="shared" si="128"/>
        <v/>
      </c>
      <c r="I4114" s="176">
        <f t="shared" si="129"/>
        <v>0</v>
      </c>
    </row>
    <row r="4115" spans="2:9">
      <c r="B4115" s="131"/>
      <c r="C4115" s="125"/>
      <c r="D4115" s="125"/>
      <c r="E4115" s="125"/>
      <c r="F4115" s="125"/>
      <c r="G4115" s="176"/>
      <c r="H4115" s="125" t="str">
        <f t="shared" si="128"/>
        <v/>
      </c>
      <c r="I4115" s="176">
        <f t="shared" si="129"/>
        <v>0</v>
      </c>
    </row>
    <row r="4116" spans="2:9">
      <c r="B4116" s="131"/>
      <c r="C4116" s="125"/>
      <c r="D4116" s="125"/>
      <c r="E4116" s="125"/>
      <c r="F4116" s="125"/>
      <c r="G4116" s="176"/>
      <c r="H4116" s="125" t="str">
        <f t="shared" si="128"/>
        <v/>
      </c>
      <c r="I4116" s="176">
        <f t="shared" si="129"/>
        <v>0</v>
      </c>
    </row>
    <row r="4117" spans="2:9">
      <c r="B4117" s="131"/>
      <c r="C4117" s="125"/>
      <c r="D4117" s="125"/>
      <c r="E4117" s="125"/>
      <c r="F4117" s="125"/>
      <c r="G4117" s="176"/>
      <c r="H4117" s="125" t="str">
        <f t="shared" si="128"/>
        <v/>
      </c>
      <c r="I4117" s="176">
        <f t="shared" si="129"/>
        <v>0</v>
      </c>
    </row>
    <row r="4118" spans="2:9">
      <c r="B4118" s="131"/>
      <c r="C4118" s="125"/>
      <c r="D4118" s="125"/>
      <c r="E4118" s="125"/>
      <c r="F4118" s="125"/>
      <c r="G4118" s="176"/>
      <c r="H4118" s="125" t="str">
        <f t="shared" si="128"/>
        <v/>
      </c>
      <c r="I4118" s="176">
        <f t="shared" si="129"/>
        <v>0</v>
      </c>
    </row>
    <row r="4119" spans="2:9">
      <c r="B4119" s="131"/>
      <c r="C4119" s="125"/>
      <c r="D4119" s="125"/>
      <c r="E4119" s="125"/>
      <c r="F4119" s="125"/>
      <c r="G4119" s="176"/>
      <c r="H4119" s="125" t="str">
        <f t="shared" si="128"/>
        <v/>
      </c>
      <c r="I4119" s="176">
        <f t="shared" si="129"/>
        <v>0</v>
      </c>
    </row>
    <row r="4120" spans="2:9">
      <c r="B4120" s="131"/>
      <c r="C4120" s="125"/>
      <c r="D4120" s="125"/>
      <c r="E4120" s="125"/>
      <c r="F4120" s="125"/>
      <c r="G4120" s="176"/>
      <c r="H4120" s="125" t="str">
        <f t="shared" si="128"/>
        <v/>
      </c>
      <c r="I4120" s="176">
        <f t="shared" si="129"/>
        <v>0</v>
      </c>
    </row>
    <row r="4121" spans="2:9">
      <c r="B4121" s="131"/>
      <c r="C4121" s="125"/>
      <c r="D4121" s="125"/>
      <c r="E4121" s="125"/>
      <c r="F4121" s="125"/>
      <c r="G4121" s="176"/>
      <c r="H4121" s="125" t="str">
        <f t="shared" si="128"/>
        <v/>
      </c>
      <c r="I4121" s="176">
        <f t="shared" si="129"/>
        <v>0</v>
      </c>
    </row>
    <row r="4122" spans="2:9">
      <c r="B4122" s="131"/>
      <c r="C4122" s="125"/>
      <c r="D4122" s="125"/>
      <c r="E4122" s="125"/>
      <c r="F4122" s="125"/>
      <c r="G4122" s="176"/>
      <c r="H4122" s="125" t="str">
        <f t="shared" si="128"/>
        <v/>
      </c>
      <c r="I4122" s="176">
        <f t="shared" si="129"/>
        <v>0</v>
      </c>
    </row>
    <row r="4123" spans="2:9">
      <c r="B4123" s="131"/>
      <c r="C4123" s="125"/>
      <c r="D4123" s="125"/>
      <c r="E4123" s="125"/>
      <c r="F4123" s="125"/>
      <c r="G4123" s="176"/>
      <c r="H4123" s="125" t="str">
        <f t="shared" si="128"/>
        <v/>
      </c>
      <c r="I4123" s="176">
        <f t="shared" si="129"/>
        <v>0</v>
      </c>
    </row>
    <row r="4124" spans="2:9">
      <c r="B4124" s="131"/>
      <c r="C4124" s="125"/>
      <c r="D4124" s="125"/>
      <c r="E4124" s="125"/>
      <c r="F4124" s="125"/>
      <c r="G4124" s="176"/>
      <c r="H4124" s="125" t="str">
        <f t="shared" si="128"/>
        <v/>
      </c>
      <c r="I4124" s="176">
        <f t="shared" si="129"/>
        <v>0</v>
      </c>
    </row>
    <row r="4125" spans="2:9">
      <c r="B4125" s="131"/>
      <c r="C4125" s="125"/>
      <c r="D4125" s="125"/>
      <c r="E4125" s="125"/>
      <c r="F4125" s="125"/>
      <c r="G4125" s="176"/>
      <c r="H4125" s="125" t="str">
        <f t="shared" si="128"/>
        <v/>
      </c>
      <c r="I4125" s="176">
        <f t="shared" si="129"/>
        <v>0</v>
      </c>
    </row>
    <row r="4126" spans="2:9">
      <c r="B4126" s="131"/>
      <c r="C4126" s="125"/>
      <c r="D4126" s="125"/>
      <c r="E4126" s="125"/>
      <c r="F4126" s="125"/>
      <c r="G4126" s="176"/>
      <c r="H4126" s="125" t="str">
        <f t="shared" si="128"/>
        <v/>
      </c>
      <c r="I4126" s="176">
        <f t="shared" si="129"/>
        <v>0</v>
      </c>
    </row>
    <row r="4127" spans="2:9">
      <c r="B4127" s="131"/>
      <c r="C4127" s="125"/>
      <c r="D4127" s="125"/>
      <c r="E4127" s="125"/>
      <c r="F4127" s="125"/>
      <c r="G4127" s="176"/>
      <c r="H4127" s="125" t="str">
        <f t="shared" si="128"/>
        <v/>
      </c>
      <c r="I4127" s="176">
        <f t="shared" si="129"/>
        <v>0</v>
      </c>
    </row>
    <row r="4128" spans="2:9">
      <c r="B4128" s="131"/>
      <c r="C4128" s="125"/>
      <c r="D4128" s="125"/>
      <c r="E4128" s="125"/>
      <c r="F4128" s="125"/>
      <c r="G4128" s="176"/>
      <c r="H4128" s="125" t="str">
        <f t="shared" si="128"/>
        <v/>
      </c>
      <c r="I4128" s="176">
        <f t="shared" si="129"/>
        <v>0</v>
      </c>
    </row>
    <row r="4129" spans="2:9">
      <c r="B4129" s="131"/>
      <c r="C4129" s="125"/>
      <c r="D4129" s="125"/>
      <c r="E4129" s="125"/>
      <c r="F4129" s="125"/>
      <c r="G4129" s="176"/>
      <c r="H4129" s="125" t="str">
        <f t="shared" si="128"/>
        <v/>
      </c>
      <c r="I4129" s="176">
        <f t="shared" si="129"/>
        <v>0</v>
      </c>
    </row>
    <row r="4130" spans="2:9">
      <c r="B4130" s="131"/>
      <c r="C4130" s="125"/>
      <c r="D4130" s="125"/>
      <c r="E4130" s="125"/>
      <c r="F4130" s="125"/>
      <c r="G4130" s="176"/>
      <c r="H4130" s="125" t="str">
        <f t="shared" si="128"/>
        <v/>
      </c>
      <c r="I4130" s="176">
        <f t="shared" si="129"/>
        <v>0</v>
      </c>
    </row>
    <row r="4131" spans="2:9">
      <c r="B4131" s="131"/>
      <c r="C4131" s="125"/>
      <c r="D4131" s="125"/>
      <c r="E4131" s="125"/>
      <c r="F4131" s="125"/>
      <c r="G4131" s="176"/>
      <c r="H4131" s="125" t="str">
        <f t="shared" si="128"/>
        <v/>
      </c>
      <c r="I4131" s="176">
        <f t="shared" si="129"/>
        <v>0</v>
      </c>
    </row>
    <row r="4132" spans="2:9">
      <c r="B4132" s="131"/>
      <c r="C4132" s="125"/>
      <c r="D4132" s="125"/>
      <c r="E4132" s="125"/>
      <c r="F4132" s="125"/>
      <c r="G4132" s="176"/>
      <c r="H4132" s="125" t="str">
        <f t="shared" si="128"/>
        <v/>
      </c>
      <c r="I4132" s="176">
        <f t="shared" si="129"/>
        <v>0</v>
      </c>
    </row>
    <row r="4133" spans="2:9">
      <c r="B4133" s="131"/>
      <c r="C4133" s="125"/>
      <c r="D4133" s="125"/>
      <c r="E4133" s="125"/>
      <c r="F4133" s="125"/>
      <c r="G4133" s="176"/>
      <c r="H4133" s="125" t="str">
        <f t="shared" si="128"/>
        <v/>
      </c>
      <c r="I4133" s="176">
        <f t="shared" si="129"/>
        <v>0</v>
      </c>
    </row>
    <row r="4134" spans="2:9">
      <c r="B4134" s="131"/>
      <c r="C4134" s="125"/>
      <c r="D4134" s="125"/>
      <c r="E4134" s="125"/>
      <c r="F4134" s="125"/>
      <c r="G4134" s="176"/>
      <c r="H4134" s="125" t="str">
        <f t="shared" si="128"/>
        <v/>
      </c>
      <c r="I4134" s="176">
        <f t="shared" si="129"/>
        <v>0</v>
      </c>
    </row>
    <row r="4135" spans="2:9">
      <c r="B4135" s="131"/>
      <c r="C4135" s="125"/>
      <c r="D4135" s="125"/>
      <c r="E4135" s="125"/>
      <c r="F4135" s="125"/>
      <c r="G4135" s="176"/>
      <c r="H4135" s="125" t="str">
        <f t="shared" si="128"/>
        <v/>
      </c>
      <c r="I4135" s="176">
        <f t="shared" si="129"/>
        <v>0</v>
      </c>
    </row>
    <row r="4136" spans="2:9">
      <c r="B4136" s="131"/>
      <c r="C4136" s="125"/>
      <c r="D4136" s="125"/>
      <c r="E4136" s="125"/>
      <c r="F4136" s="125"/>
      <c r="G4136" s="176"/>
      <c r="H4136" s="125" t="str">
        <f t="shared" si="128"/>
        <v/>
      </c>
      <c r="I4136" s="176">
        <f t="shared" si="129"/>
        <v>0</v>
      </c>
    </row>
    <row r="4137" spans="2:9">
      <c r="B4137" s="131"/>
      <c r="C4137" s="125"/>
      <c r="D4137" s="125"/>
      <c r="E4137" s="125"/>
      <c r="F4137" s="125"/>
      <c r="G4137" s="176"/>
      <c r="H4137" s="125" t="str">
        <f t="shared" si="128"/>
        <v/>
      </c>
      <c r="I4137" s="176">
        <f t="shared" si="129"/>
        <v>0</v>
      </c>
    </row>
    <row r="4138" spans="2:9">
      <c r="B4138" s="131"/>
      <c r="C4138" s="125"/>
      <c r="D4138" s="125"/>
      <c r="E4138" s="125"/>
      <c r="F4138" s="125"/>
      <c r="G4138" s="176"/>
      <c r="H4138" s="125" t="str">
        <f t="shared" si="128"/>
        <v/>
      </c>
      <c r="I4138" s="176">
        <f t="shared" si="129"/>
        <v>0</v>
      </c>
    </row>
    <row r="4139" spans="2:9">
      <c r="B4139" s="131"/>
      <c r="C4139" s="125"/>
      <c r="D4139" s="125"/>
      <c r="E4139" s="125"/>
      <c r="F4139" s="125"/>
      <c r="G4139" s="176"/>
      <c r="H4139" s="125" t="str">
        <f t="shared" si="128"/>
        <v/>
      </c>
      <c r="I4139" s="176">
        <f t="shared" si="129"/>
        <v>0</v>
      </c>
    </row>
    <row r="4140" spans="2:9">
      <c r="B4140" s="131"/>
      <c r="C4140" s="125"/>
      <c r="D4140" s="125"/>
      <c r="E4140" s="125"/>
      <c r="F4140" s="125"/>
      <c r="G4140" s="176"/>
      <c r="H4140" s="125" t="str">
        <f t="shared" si="128"/>
        <v/>
      </c>
      <c r="I4140" s="176">
        <f t="shared" si="129"/>
        <v>0</v>
      </c>
    </row>
    <row r="4141" spans="2:9">
      <c r="B4141" s="131"/>
      <c r="C4141" s="125"/>
      <c r="D4141" s="125"/>
      <c r="E4141" s="125"/>
      <c r="F4141" s="125"/>
      <c r="G4141" s="176"/>
      <c r="H4141" s="125" t="str">
        <f t="shared" si="128"/>
        <v/>
      </c>
      <c r="I4141" s="176">
        <f t="shared" si="129"/>
        <v>0</v>
      </c>
    </row>
    <row r="4142" spans="2:9">
      <c r="B4142" s="131"/>
      <c r="C4142" s="125"/>
      <c r="D4142" s="125"/>
      <c r="E4142" s="125"/>
      <c r="F4142" s="125"/>
      <c r="G4142" s="176"/>
      <c r="H4142" s="125" t="str">
        <f t="shared" si="128"/>
        <v/>
      </c>
      <c r="I4142" s="176">
        <f t="shared" si="129"/>
        <v>0</v>
      </c>
    </row>
    <row r="4143" spans="2:9">
      <c r="B4143" s="131"/>
      <c r="C4143" s="125"/>
      <c r="D4143" s="125"/>
      <c r="E4143" s="125"/>
      <c r="F4143" s="125"/>
      <c r="G4143" s="176"/>
      <c r="H4143" s="125" t="str">
        <f t="shared" si="128"/>
        <v/>
      </c>
      <c r="I4143" s="176">
        <f t="shared" si="129"/>
        <v>0</v>
      </c>
    </row>
    <row r="4144" spans="2:9">
      <c r="B4144" s="131"/>
      <c r="C4144" s="125"/>
      <c r="D4144" s="125"/>
      <c r="E4144" s="125"/>
      <c r="F4144" s="125"/>
      <c r="G4144" s="176"/>
      <c r="H4144" s="125" t="str">
        <f t="shared" si="128"/>
        <v/>
      </c>
      <c r="I4144" s="176">
        <f t="shared" si="129"/>
        <v>0</v>
      </c>
    </row>
    <row r="4145" spans="2:9">
      <c r="B4145" s="131"/>
      <c r="C4145" s="125"/>
      <c r="D4145" s="125"/>
      <c r="E4145" s="125"/>
      <c r="F4145" s="125"/>
      <c r="G4145" s="176"/>
      <c r="H4145" s="125" t="str">
        <f t="shared" si="128"/>
        <v/>
      </c>
      <c r="I4145" s="176">
        <f t="shared" si="129"/>
        <v>0</v>
      </c>
    </row>
    <row r="4146" spans="2:9">
      <c r="B4146" s="131"/>
      <c r="C4146" s="125"/>
      <c r="D4146" s="125"/>
      <c r="E4146" s="125"/>
      <c r="F4146" s="125"/>
      <c r="G4146" s="176"/>
      <c r="H4146" s="125" t="str">
        <f t="shared" si="128"/>
        <v/>
      </c>
      <c r="I4146" s="176">
        <f t="shared" si="129"/>
        <v>0</v>
      </c>
    </row>
    <row r="4147" spans="2:9">
      <c r="B4147" s="131"/>
      <c r="C4147" s="125"/>
      <c r="D4147" s="125"/>
      <c r="E4147" s="125"/>
      <c r="F4147" s="125"/>
      <c r="G4147" s="176"/>
      <c r="H4147" s="125" t="str">
        <f t="shared" si="128"/>
        <v/>
      </c>
      <c r="I4147" s="176">
        <f t="shared" si="129"/>
        <v>0</v>
      </c>
    </row>
    <row r="4148" spans="2:9">
      <c r="B4148" s="131"/>
      <c r="C4148" s="125"/>
      <c r="D4148" s="125"/>
      <c r="E4148" s="125"/>
      <c r="F4148" s="125"/>
      <c r="G4148" s="176"/>
      <c r="H4148" s="125" t="str">
        <f t="shared" si="128"/>
        <v/>
      </c>
      <c r="I4148" s="176">
        <f t="shared" si="129"/>
        <v>0</v>
      </c>
    </row>
    <row r="4149" spans="2:9">
      <c r="B4149" s="131"/>
      <c r="C4149" s="125"/>
      <c r="D4149" s="125"/>
      <c r="E4149" s="125"/>
      <c r="F4149" s="125"/>
      <c r="G4149" s="176"/>
      <c r="H4149" s="125" t="str">
        <f t="shared" si="128"/>
        <v/>
      </c>
      <c r="I4149" s="176">
        <f t="shared" si="129"/>
        <v>0</v>
      </c>
    </row>
    <row r="4150" spans="2:9">
      <c r="B4150" s="131"/>
      <c r="C4150" s="125"/>
      <c r="D4150" s="125"/>
      <c r="E4150" s="125"/>
      <c r="F4150" s="125"/>
      <c r="G4150" s="176"/>
      <c r="H4150" s="125" t="str">
        <f t="shared" si="128"/>
        <v/>
      </c>
      <c r="I4150" s="176">
        <f t="shared" si="129"/>
        <v>0</v>
      </c>
    </row>
    <row r="4151" spans="2:9">
      <c r="B4151" s="131"/>
      <c r="C4151" s="125"/>
      <c r="D4151" s="125"/>
      <c r="E4151" s="125"/>
      <c r="F4151" s="125"/>
      <c r="G4151" s="176"/>
      <c r="H4151" s="125" t="str">
        <f t="shared" si="128"/>
        <v/>
      </c>
      <c r="I4151" s="176">
        <f t="shared" si="129"/>
        <v>0</v>
      </c>
    </row>
    <row r="4152" spans="2:9">
      <c r="B4152" s="131"/>
      <c r="C4152" s="125"/>
      <c r="D4152" s="125"/>
      <c r="E4152" s="125"/>
      <c r="F4152" s="125"/>
      <c r="G4152" s="176"/>
      <c r="H4152" s="125" t="str">
        <f t="shared" si="128"/>
        <v/>
      </c>
      <c r="I4152" s="176">
        <f t="shared" si="129"/>
        <v>0</v>
      </c>
    </row>
    <row r="4153" spans="2:9">
      <c r="B4153" s="131"/>
      <c r="C4153" s="125"/>
      <c r="D4153" s="125"/>
      <c r="E4153" s="125"/>
      <c r="F4153" s="125"/>
      <c r="G4153" s="176"/>
      <c r="H4153" s="125" t="str">
        <f t="shared" si="128"/>
        <v/>
      </c>
      <c r="I4153" s="176">
        <f t="shared" si="129"/>
        <v>0</v>
      </c>
    </row>
    <row r="4154" spans="2:9">
      <c r="B4154" s="131"/>
      <c r="C4154" s="125"/>
      <c r="D4154" s="125"/>
      <c r="E4154" s="125"/>
      <c r="F4154" s="125"/>
      <c r="G4154" s="176"/>
      <c r="H4154" s="125" t="str">
        <f t="shared" si="128"/>
        <v/>
      </c>
      <c r="I4154" s="176">
        <f t="shared" si="129"/>
        <v>0</v>
      </c>
    </row>
    <row r="4155" spans="2:9">
      <c r="B4155" s="131"/>
      <c r="C4155" s="125"/>
      <c r="D4155" s="125"/>
      <c r="E4155" s="125"/>
      <c r="F4155" s="125"/>
      <c r="G4155" s="176"/>
      <c r="H4155" s="125" t="str">
        <f t="shared" si="128"/>
        <v/>
      </c>
      <c r="I4155" s="176">
        <f t="shared" si="129"/>
        <v>0</v>
      </c>
    </row>
    <row r="4156" spans="2:9">
      <c r="B4156" s="131"/>
      <c r="C4156" s="125"/>
      <c r="D4156" s="125"/>
      <c r="E4156" s="125"/>
      <c r="F4156" s="125"/>
      <c r="G4156" s="176"/>
      <c r="H4156" s="125" t="str">
        <f t="shared" si="128"/>
        <v/>
      </c>
      <c r="I4156" s="176">
        <f t="shared" si="129"/>
        <v>0</v>
      </c>
    </row>
    <row r="4157" spans="2:9">
      <c r="B4157" s="131"/>
      <c r="C4157" s="125"/>
      <c r="D4157" s="125"/>
      <c r="E4157" s="125"/>
      <c r="F4157" s="125"/>
      <c r="G4157" s="176"/>
      <c r="H4157" s="125" t="str">
        <f t="shared" si="128"/>
        <v/>
      </c>
      <c r="I4157" s="176">
        <f t="shared" si="129"/>
        <v>0</v>
      </c>
    </row>
    <row r="4158" spans="2:9">
      <c r="B4158" s="131"/>
      <c r="C4158" s="125"/>
      <c r="D4158" s="125"/>
      <c r="E4158" s="125"/>
      <c r="F4158" s="125"/>
      <c r="G4158" s="176"/>
      <c r="H4158" s="125" t="str">
        <f t="shared" si="128"/>
        <v/>
      </c>
      <c r="I4158" s="176">
        <f t="shared" si="129"/>
        <v>0</v>
      </c>
    </row>
    <row r="4159" spans="2:9">
      <c r="B4159" s="131"/>
      <c r="C4159" s="125"/>
      <c r="D4159" s="125"/>
      <c r="E4159" s="125"/>
      <c r="F4159" s="125"/>
      <c r="G4159" s="176"/>
      <c r="H4159" s="125" t="str">
        <f t="shared" si="128"/>
        <v/>
      </c>
      <c r="I4159" s="176">
        <f t="shared" si="129"/>
        <v>0</v>
      </c>
    </row>
    <row r="4160" spans="2:9">
      <c r="B4160" s="131"/>
      <c r="C4160" s="125"/>
      <c r="D4160" s="125"/>
      <c r="E4160" s="125"/>
      <c r="F4160" s="125"/>
      <c r="G4160" s="176"/>
      <c r="H4160" s="125" t="str">
        <f t="shared" si="128"/>
        <v/>
      </c>
      <c r="I4160" s="176">
        <f t="shared" si="129"/>
        <v>0</v>
      </c>
    </row>
    <row r="4161" spans="2:9">
      <c r="B4161" s="131"/>
      <c r="C4161" s="125"/>
      <c r="D4161" s="125"/>
      <c r="E4161" s="125"/>
      <c r="F4161" s="125"/>
      <c r="G4161" s="176"/>
      <c r="H4161" s="125" t="str">
        <f t="shared" si="128"/>
        <v/>
      </c>
      <c r="I4161" s="176">
        <f t="shared" si="129"/>
        <v>0</v>
      </c>
    </row>
    <row r="4162" spans="2:9">
      <c r="B4162" s="131"/>
      <c r="C4162" s="125"/>
      <c r="D4162" s="125"/>
      <c r="E4162" s="125"/>
      <c r="F4162" s="125"/>
      <c r="G4162" s="176"/>
      <c r="H4162" s="125" t="str">
        <f t="shared" si="128"/>
        <v/>
      </c>
      <c r="I4162" s="176">
        <f t="shared" si="129"/>
        <v>0</v>
      </c>
    </row>
    <row r="4163" spans="2:9">
      <c r="B4163" s="131"/>
      <c r="C4163" s="125"/>
      <c r="D4163" s="125"/>
      <c r="E4163" s="125"/>
      <c r="F4163" s="125"/>
      <c r="G4163" s="176"/>
      <c r="H4163" s="125" t="str">
        <f t="shared" si="128"/>
        <v/>
      </c>
      <c r="I4163" s="176">
        <f t="shared" si="129"/>
        <v>0</v>
      </c>
    </row>
    <row r="4164" spans="2:9">
      <c r="B4164" s="131"/>
      <c r="C4164" s="125"/>
      <c r="D4164" s="125"/>
      <c r="E4164" s="125"/>
      <c r="F4164" s="125"/>
      <c r="G4164" s="176"/>
      <c r="H4164" s="125" t="str">
        <f t="shared" si="128"/>
        <v/>
      </c>
      <c r="I4164" s="176">
        <f t="shared" si="129"/>
        <v>0</v>
      </c>
    </row>
    <row r="4165" spans="2:9">
      <c r="B4165" s="131"/>
      <c r="C4165" s="125"/>
      <c r="D4165" s="125"/>
      <c r="E4165" s="125"/>
      <c r="F4165" s="125"/>
      <c r="G4165" s="176"/>
      <c r="H4165" s="125" t="str">
        <f t="shared" si="128"/>
        <v/>
      </c>
      <c r="I4165" s="176">
        <f t="shared" si="129"/>
        <v>0</v>
      </c>
    </row>
    <row r="4166" spans="2:9">
      <c r="B4166" s="131"/>
      <c r="C4166" s="125"/>
      <c r="D4166" s="125"/>
      <c r="E4166" s="125"/>
      <c r="F4166" s="125"/>
      <c r="G4166" s="176"/>
      <c r="H4166" s="125" t="str">
        <f t="shared" si="128"/>
        <v/>
      </c>
      <c r="I4166" s="176">
        <f t="shared" si="129"/>
        <v>0</v>
      </c>
    </row>
    <row r="4167" spans="2:9">
      <c r="B4167" s="131"/>
      <c r="C4167" s="125"/>
      <c r="D4167" s="125"/>
      <c r="E4167" s="125"/>
      <c r="F4167" s="125"/>
      <c r="G4167" s="176"/>
      <c r="H4167" s="125" t="str">
        <f t="shared" ref="H4167:H4230" si="130">IF(ISBLANK(C4167),"",IF(C4167&lt;F4167,D4167-E4167,E4167-D4167))</f>
        <v/>
      </c>
      <c r="I4167" s="176">
        <f t="shared" ref="I4167:I4230" si="131">IF(ISERR(H4167),1,0)</f>
        <v>0</v>
      </c>
    </row>
    <row r="4168" spans="2:9">
      <c r="B4168" s="131"/>
      <c r="C4168" s="125"/>
      <c r="D4168" s="125"/>
      <c r="E4168" s="125"/>
      <c r="F4168" s="125"/>
      <c r="G4168" s="176"/>
      <c r="H4168" s="125" t="str">
        <f t="shared" si="130"/>
        <v/>
      </c>
      <c r="I4168" s="176">
        <f t="shared" si="131"/>
        <v>0</v>
      </c>
    </row>
    <row r="4169" spans="2:9">
      <c r="B4169" s="131"/>
      <c r="C4169" s="125"/>
      <c r="D4169" s="125"/>
      <c r="E4169" s="125"/>
      <c r="F4169" s="125"/>
      <c r="G4169" s="176"/>
      <c r="H4169" s="125" t="str">
        <f t="shared" si="130"/>
        <v/>
      </c>
      <c r="I4169" s="176">
        <f t="shared" si="131"/>
        <v>0</v>
      </c>
    </row>
    <row r="4170" spans="2:9">
      <c r="B4170" s="131"/>
      <c r="C4170" s="125"/>
      <c r="D4170" s="125"/>
      <c r="E4170" s="125"/>
      <c r="F4170" s="125"/>
      <c r="G4170" s="176"/>
      <c r="H4170" s="125" t="str">
        <f t="shared" si="130"/>
        <v/>
      </c>
      <c r="I4170" s="176">
        <f t="shared" si="131"/>
        <v>0</v>
      </c>
    </row>
    <row r="4171" spans="2:9">
      <c r="B4171" s="131"/>
      <c r="C4171" s="125"/>
      <c r="D4171" s="125"/>
      <c r="E4171" s="125"/>
      <c r="F4171" s="125"/>
      <c r="G4171" s="176"/>
      <c r="H4171" s="125" t="str">
        <f t="shared" si="130"/>
        <v/>
      </c>
      <c r="I4171" s="176">
        <f t="shared" si="131"/>
        <v>0</v>
      </c>
    </row>
    <row r="4172" spans="2:9">
      <c r="B4172" s="131"/>
      <c r="C4172" s="125"/>
      <c r="D4172" s="125"/>
      <c r="E4172" s="125"/>
      <c r="F4172" s="125"/>
      <c r="G4172" s="176"/>
      <c r="H4172" s="125" t="str">
        <f t="shared" si="130"/>
        <v/>
      </c>
      <c r="I4172" s="176">
        <f t="shared" si="131"/>
        <v>0</v>
      </c>
    </row>
    <row r="4173" spans="2:9">
      <c r="B4173" s="131"/>
      <c r="C4173" s="125"/>
      <c r="D4173" s="125"/>
      <c r="E4173" s="125"/>
      <c r="F4173" s="125"/>
      <c r="G4173" s="176"/>
      <c r="H4173" s="125" t="str">
        <f t="shared" si="130"/>
        <v/>
      </c>
      <c r="I4173" s="176">
        <f t="shared" si="131"/>
        <v>0</v>
      </c>
    </row>
    <row r="4174" spans="2:9">
      <c r="B4174" s="131"/>
      <c r="C4174" s="125"/>
      <c r="D4174" s="125"/>
      <c r="E4174" s="125"/>
      <c r="F4174" s="125"/>
      <c r="G4174" s="176"/>
      <c r="H4174" s="125" t="str">
        <f t="shared" si="130"/>
        <v/>
      </c>
      <c r="I4174" s="176">
        <f t="shared" si="131"/>
        <v>0</v>
      </c>
    </row>
    <row r="4175" spans="2:9">
      <c r="B4175" s="131"/>
      <c r="C4175" s="125"/>
      <c r="D4175" s="125"/>
      <c r="E4175" s="125"/>
      <c r="F4175" s="125"/>
      <c r="G4175" s="176"/>
      <c r="H4175" s="125" t="str">
        <f t="shared" si="130"/>
        <v/>
      </c>
      <c r="I4175" s="176">
        <f t="shared" si="131"/>
        <v>0</v>
      </c>
    </row>
    <row r="4176" spans="2:9">
      <c r="B4176" s="131"/>
      <c r="C4176" s="125"/>
      <c r="D4176" s="125"/>
      <c r="E4176" s="125"/>
      <c r="F4176" s="125"/>
      <c r="G4176" s="176"/>
      <c r="H4176" s="125" t="str">
        <f t="shared" si="130"/>
        <v/>
      </c>
      <c r="I4176" s="176">
        <f t="shared" si="131"/>
        <v>0</v>
      </c>
    </row>
    <row r="4177" spans="2:9">
      <c r="B4177" s="131"/>
      <c r="C4177" s="125"/>
      <c r="D4177" s="125"/>
      <c r="E4177" s="125"/>
      <c r="F4177" s="125"/>
      <c r="G4177" s="176"/>
      <c r="H4177" s="125" t="str">
        <f t="shared" si="130"/>
        <v/>
      </c>
      <c r="I4177" s="176">
        <f t="shared" si="131"/>
        <v>0</v>
      </c>
    </row>
    <row r="4178" spans="2:9">
      <c r="B4178" s="131"/>
      <c r="C4178" s="125"/>
      <c r="D4178" s="125"/>
      <c r="E4178" s="125"/>
      <c r="F4178" s="125"/>
      <c r="G4178" s="176"/>
      <c r="H4178" s="125" t="str">
        <f t="shared" si="130"/>
        <v/>
      </c>
      <c r="I4178" s="176">
        <f t="shared" si="131"/>
        <v>0</v>
      </c>
    </row>
    <row r="4179" spans="2:9">
      <c r="B4179" s="131"/>
      <c r="C4179" s="125"/>
      <c r="D4179" s="125"/>
      <c r="E4179" s="125"/>
      <c r="F4179" s="125"/>
      <c r="G4179" s="176"/>
      <c r="H4179" s="125" t="str">
        <f t="shared" si="130"/>
        <v/>
      </c>
      <c r="I4179" s="176">
        <f t="shared" si="131"/>
        <v>0</v>
      </c>
    </row>
    <row r="4180" spans="2:9">
      <c r="B4180" s="131"/>
      <c r="C4180" s="125"/>
      <c r="D4180" s="125"/>
      <c r="E4180" s="125"/>
      <c r="F4180" s="125"/>
      <c r="G4180" s="176"/>
      <c r="H4180" s="125" t="str">
        <f t="shared" si="130"/>
        <v/>
      </c>
      <c r="I4180" s="176">
        <f t="shared" si="131"/>
        <v>0</v>
      </c>
    </row>
    <row r="4181" spans="2:9">
      <c r="B4181" s="131"/>
      <c r="C4181" s="125"/>
      <c r="D4181" s="125"/>
      <c r="E4181" s="125"/>
      <c r="F4181" s="125"/>
      <c r="G4181" s="176"/>
      <c r="H4181" s="125" t="str">
        <f t="shared" si="130"/>
        <v/>
      </c>
      <c r="I4181" s="176">
        <f t="shared" si="131"/>
        <v>0</v>
      </c>
    </row>
    <row r="4182" spans="2:9">
      <c r="B4182" s="131"/>
      <c r="C4182" s="125"/>
      <c r="D4182" s="125"/>
      <c r="E4182" s="125"/>
      <c r="F4182" s="125"/>
      <c r="G4182" s="176"/>
      <c r="H4182" s="125" t="str">
        <f t="shared" si="130"/>
        <v/>
      </c>
      <c r="I4182" s="176">
        <f t="shared" si="131"/>
        <v>0</v>
      </c>
    </row>
    <row r="4183" spans="2:9">
      <c r="B4183" s="131"/>
      <c r="C4183" s="125"/>
      <c r="D4183" s="125"/>
      <c r="E4183" s="125"/>
      <c r="F4183" s="125"/>
      <c r="G4183" s="176"/>
      <c r="H4183" s="125" t="str">
        <f t="shared" si="130"/>
        <v/>
      </c>
      <c r="I4183" s="176">
        <f t="shared" si="131"/>
        <v>0</v>
      </c>
    </row>
    <row r="4184" spans="2:9">
      <c r="B4184" s="131"/>
      <c r="C4184" s="125"/>
      <c r="D4184" s="125"/>
      <c r="E4184" s="125"/>
      <c r="F4184" s="125"/>
      <c r="G4184" s="176"/>
      <c r="H4184" s="125" t="str">
        <f t="shared" si="130"/>
        <v/>
      </c>
      <c r="I4184" s="176">
        <f t="shared" si="131"/>
        <v>0</v>
      </c>
    </row>
    <row r="4185" spans="2:9">
      <c r="B4185" s="131"/>
      <c r="C4185" s="125"/>
      <c r="D4185" s="125"/>
      <c r="E4185" s="125"/>
      <c r="F4185" s="125"/>
      <c r="G4185" s="176"/>
      <c r="H4185" s="125" t="str">
        <f t="shared" si="130"/>
        <v/>
      </c>
      <c r="I4185" s="176">
        <f t="shared" si="131"/>
        <v>0</v>
      </c>
    </row>
    <row r="4186" spans="2:9">
      <c r="B4186" s="131"/>
      <c r="C4186" s="125"/>
      <c r="D4186" s="125"/>
      <c r="E4186" s="125"/>
      <c r="F4186" s="125"/>
      <c r="G4186" s="176"/>
      <c r="H4186" s="125" t="str">
        <f t="shared" si="130"/>
        <v/>
      </c>
      <c r="I4186" s="176">
        <f t="shared" si="131"/>
        <v>0</v>
      </c>
    </row>
    <row r="4187" spans="2:9">
      <c r="B4187" s="131"/>
      <c r="C4187" s="125"/>
      <c r="D4187" s="125"/>
      <c r="E4187" s="125"/>
      <c r="F4187" s="125"/>
      <c r="G4187" s="176"/>
      <c r="H4187" s="125" t="str">
        <f t="shared" si="130"/>
        <v/>
      </c>
      <c r="I4187" s="176">
        <f t="shared" si="131"/>
        <v>0</v>
      </c>
    </row>
    <row r="4188" spans="2:9">
      <c r="B4188" s="131"/>
      <c r="C4188" s="125"/>
      <c r="D4188" s="125"/>
      <c r="E4188" s="125"/>
      <c r="F4188" s="125"/>
      <c r="G4188" s="176"/>
      <c r="H4188" s="125" t="str">
        <f t="shared" si="130"/>
        <v/>
      </c>
      <c r="I4188" s="176">
        <f t="shared" si="131"/>
        <v>0</v>
      </c>
    </row>
    <row r="4189" spans="2:9">
      <c r="B4189" s="131"/>
      <c r="C4189" s="125"/>
      <c r="D4189" s="125"/>
      <c r="E4189" s="125"/>
      <c r="F4189" s="125"/>
      <c r="G4189" s="176"/>
      <c r="H4189" s="125" t="str">
        <f t="shared" si="130"/>
        <v/>
      </c>
      <c r="I4189" s="176">
        <f t="shared" si="131"/>
        <v>0</v>
      </c>
    </row>
    <row r="4190" spans="2:9">
      <c r="B4190" s="131"/>
      <c r="C4190" s="125"/>
      <c r="D4190" s="125"/>
      <c r="E4190" s="125"/>
      <c r="F4190" s="125"/>
      <c r="G4190" s="176"/>
      <c r="H4190" s="125" t="str">
        <f t="shared" si="130"/>
        <v/>
      </c>
      <c r="I4190" s="176">
        <f t="shared" si="131"/>
        <v>0</v>
      </c>
    </row>
    <row r="4191" spans="2:9">
      <c r="B4191" s="131"/>
      <c r="C4191" s="125"/>
      <c r="D4191" s="125"/>
      <c r="E4191" s="125"/>
      <c r="F4191" s="125"/>
      <c r="G4191" s="176"/>
      <c r="H4191" s="125" t="str">
        <f t="shared" si="130"/>
        <v/>
      </c>
      <c r="I4191" s="176">
        <f t="shared" si="131"/>
        <v>0</v>
      </c>
    </row>
    <row r="4192" spans="2:9">
      <c r="B4192" s="131"/>
      <c r="C4192" s="125"/>
      <c r="D4192" s="125"/>
      <c r="E4192" s="125"/>
      <c r="F4192" s="125"/>
      <c r="G4192" s="176"/>
      <c r="H4192" s="125" t="str">
        <f t="shared" si="130"/>
        <v/>
      </c>
      <c r="I4192" s="176">
        <f t="shared" si="131"/>
        <v>0</v>
      </c>
    </row>
    <row r="4193" spans="2:9">
      <c r="B4193" s="131"/>
      <c r="C4193" s="125"/>
      <c r="D4193" s="125"/>
      <c r="E4193" s="125"/>
      <c r="F4193" s="125"/>
      <c r="G4193" s="176"/>
      <c r="H4193" s="125" t="str">
        <f t="shared" si="130"/>
        <v/>
      </c>
      <c r="I4193" s="176">
        <f t="shared" si="131"/>
        <v>0</v>
      </c>
    </row>
    <row r="4194" spans="2:9">
      <c r="B4194" s="131"/>
      <c r="C4194" s="125"/>
      <c r="D4194" s="125"/>
      <c r="E4194" s="125"/>
      <c r="F4194" s="125"/>
      <c r="G4194" s="176"/>
      <c r="H4194" s="125" t="str">
        <f t="shared" si="130"/>
        <v/>
      </c>
      <c r="I4194" s="176">
        <f t="shared" si="131"/>
        <v>0</v>
      </c>
    </row>
    <row r="4195" spans="2:9">
      <c r="B4195" s="131"/>
      <c r="C4195" s="125"/>
      <c r="D4195" s="125"/>
      <c r="E4195" s="125"/>
      <c r="F4195" s="125"/>
      <c r="G4195" s="176"/>
      <c r="H4195" s="125" t="str">
        <f t="shared" si="130"/>
        <v/>
      </c>
      <c r="I4195" s="176">
        <f t="shared" si="131"/>
        <v>0</v>
      </c>
    </row>
    <row r="4196" spans="2:9">
      <c r="B4196" s="131"/>
      <c r="C4196" s="125"/>
      <c r="D4196" s="125"/>
      <c r="E4196" s="125"/>
      <c r="F4196" s="125"/>
      <c r="G4196" s="176"/>
      <c r="H4196" s="125" t="str">
        <f t="shared" si="130"/>
        <v/>
      </c>
      <c r="I4196" s="176">
        <f t="shared" si="131"/>
        <v>0</v>
      </c>
    </row>
    <row r="4197" spans="2:9">
      <c r="B4197" s="131"/>
      <c r="C4197" s="125"/>
      <c r="D4197" s="125"/>
      <c r="E4197" s="125"/>
      <c r="F4197" s="125"/>
      <c r="G4197" s="176"/>
      <c r="H4197" s="125" t="str">
        <f t="shared" si="130"/>
        <v/>
      </c>
      <c r="I4197" s="176">
        <f t="shared" si="131"/>
        <v>0</v>
      </c>
    </row>
    <row r="4198" spans="2:9">
      <c r="B4198" s="131"/>
      <c r="C4198" s="125"/>
      <c r="D4198" s="125"/>
      <c r="E4198" s="125"/>
      <c r="F4198" s="125"/>
      <c r="G4198" s="176"/>
      <c r="H4198" s="125" t="str">
        <f t="shared" si="130"/>
        <v/>
      </c>
      <c r="I4198" s="176">
        <f t="shared" si="131"/>
        <v>0</v>
      </c>
    </row>
    <row r="4199" spans="2:9">
      <c r="B4199" s="131"/>
      <c r="C4199" s="125"/>
      <c r="D4199" s="125"/>
      <c r="E4199" s="125"/>
      <c r="F4199" s="125"/>
      <c r="G4199" s="176"/>
      <c r="H4199" s="125" t="str">
        <f t="shared" si="130"/>
        <v/>
      </c>
      <c r="I4199" s="176">
        <f t="shared" si="131"/>
        <v>0</v>
      </c>
    </row>
    <row r="4200" spans="2:9">
      <c r="B4200" s="131"/>
      <c r="C4200" s="125"/>
      <c r="D4200" s="125"/>
      <c r="E4200" s="125"/>
      <c r="F4200" s="125"/>
      <c r="G4200" s="176"/>
      <c r="H4200" s="125" t="str">
        <f t="shared" si="130"/>
        <v/>
      </c>
      <c r="I4200" s="176">
        <f t="shared" si="131"/>
        <v>0</v>
      </c>
    </row>
    <row r="4201" spans="2:9">
      <c r="B4201" s="131"/>
      <c r="C4201" s="125"/>
      <c r="D4201" s="125"/>
      <c r="E4201" s="125"/>
      <c r="F4201" s="125"/>
      <c r="G4201" s="176"/>
      <c r="H4201" s="125" t="str">
        <f t="shared" si="130"/>
        <v/>
      </c>
      <c r="I4201" s="176">
        <f t="shared" si="131"/>
        <v>0</v>
      </c>
    </row>
    <row r="4202" spans="2:9">
      <c r="B4202" s="131"/>
      <c r="C4202" s="125"/>
      <c r="D4202" s="125"/>
      <c r="E4202" s="125"/>
      <c r="F4202" s="125"/>
      <c r="G4202" s="176"/>
      <c r="H4202" s="125" t="str">
        <f t="shared" si="130"/>
        <v/>
      </c>
      <c r="I4202" s="176">
        <f t="shared" si="131"/>
        <v>0</v>
      </c>
    </row>
    <row r="4203" spans="2:9">
      <c r="B4203" s="131"/>
      <c r="C4203" s="125"/>
      <c r="D4203" s="125"/>
      <c r="E4203" s="125"/>
      <c r="F4203" s="125"/>
      <c r="G4203" s="176"/>
      <c r="H4203" s="125" t="str">
        <f t="shared" si="130"/>
        <v/>
      </c>
      <c r="I4203" s="176">
        <f t="shared" si="131"/>
        <v>0</v>
      </c>
    </row>
    <row r="4204" spans="2:9">
      <c r="B4204" s="131"/>
      <c r="C4204" s="125"/>
      <c r="D4204" s="125"/>
      <c r="E4204" s="125"/>
      <c r="F4204" s="125"/>
      <c r="G4204" s="176"/>
      <c r="H4204" s="125" t="str">
        <f t="shared" si="130"/>
        <v/>
      </c>
      <c r="I4204" s="176">
        <f t="shared" si="131"/>
        <v>0</v>
      </c>
    </row>
    <row r="4205" spans="2:9">
      <c r="B4205" s="131"/>
      <c r="C4205" s="125"/>
      <c r="D4205" s="125"/>
      <c r="E4205" s="125"/>
      <c r="F4205" s="125"/>
      <c r="G4205" s="176"/>
      <c r="H4205" s="125" t="str">
        <f t="shared" si="130"/>
        <v/>
      </c>
      <c r="I4205" s="176">
        <f t="shared" si="131"/>
        <v>0</v>
      </c>
    </row>
    <row r="4206" spans="2:9">
      <c r="B4206" s="131"/>
      <c r="C4206" s="125"/>
      <c r="D4206" s="125"/>
      <c r="E4206" s="125"/>
      <c r="F4206" s="125"/>
      <c r="G4206" s="176"/>
      <c r="H4206" s="125" t="str">
        <f t="shared" si="130"/>
        <v/>
      </c>
      <c r="I4206" s="176">
        <f t="shared" si="131"/>
        <v>0</v>
      </c>
    </row>
    <row r="4207" spans="2:9">
      <c r="B4207" s="131"/>
      <c r="C4207" s="125"/>
      <c r="D4207" s="125"/>
      <c r="E4207" s="125"/>
      <c r="F4207" s="125"/>
      <c r="G4207" s="176"/>
      <c r="H4207" s="125" t="str">
        <f t="shared" si="130"/>
        <v/>
      </c>
      <c r="I4207" s="176">
        <f t="shared" si="131"/>
        <v>0</v>
      </c>
    </row>
    <row r="4208" spans="2:9">
      <c r="B4208" s="131"/>
      <c r="C4208" s="125"/>
      <c r="D4208" s="125"/>
      <c r="E4208" s="125"/>
      <c r="F4208" s="125"/>
      <c r="G4208" s="176"/>
      <c r="H4208" s="125" t="str">
        <f t="shared" si="130"/>
        <v/>
      </c>
      <c r="I4208" s="176">
        <f t="shared" si="131"/>
        <v>0</v>
      </c>
    </row>
    <row r="4209" spans="2:9">
      <c r="B4209" s="131"/>
      <c r="C4209" s="125"/>
      <c r="D4209" s="125"/>
      <c r="E4209" s="125"/>
      <c r="F4209" s="125"/>
      <c r="G4209" s="176"/>
      <c r="H4209" s="125" t="str">
        <f t="shared" si="130"/>
        <v/>
      </c>
      <c r="I4209" s="176">
        <f t="shared" si="131"/>
        <v>0</v>
      </c>
    </row>
    <row r="4210" spans="2:9">
      <c r="B4210" s="131"/>
      <c r="C4210" s="125"/>
      <c r="D4210" s="125"/>
      <c r="E4210" s="125"/>
      <c r="F4210" s="125"/>
      <c r="G4210" s="176"/>
      <c r="H4210" s="125" t="str">
        <f t="shared" si="130"/>
        <v/>
      </c>
      <c r="I4210" s="176">
        <f t="shared" si="131"/>
        <v>0</v>
      </c>
    </row>
    <row r="4211" spans="2:9">
      <c r="B4211" s="131"/>
      <c r="C4211" s="125"/>
      <c r="D4211" s="125"/>
      <c r="E4211" s="125"/>
      <c r="F4211" s="125"/>
      <c r="G4211" s="176"/>
      <c r="H4211" s="125" t="str">
        <f t="shared" si="130"/>
        <v/>
      </c>
      <c r="I4211" s="176">
        <f t="shared" si="131"/>
        <v>0</v>
      </c>
    </row>
    <row r="4212" spans="2:9">
      <c r="B4212" s="131"/>
      <c r="C4212" s="125"/>
      <c r="D4212" s="125"/>
      <c r="E4212" s="125"/>
      <c r="F4212" s="125"/>
      <c r="G4212" s="176"/>
      <c r="H4212" s="125" t="str">
        <f t="shared" si="130"/>
        <v/>
      </c>
      <c r="I4212" s="176">
        <f t="shared" si="131"/>
        <v>0</v>
      </c>
    </row>
    <row r="4213" spans="2:9">
      <c r="B4213" s="131"/>
      <c r="C4213" s="125"/>
      <c r="D4213" s="125"/>
      <c r="E4213" s="125"/>
      <c r="F4213" s="125"/>
      <c r="G4213" s="176"/>
      <c r="H4213" s="125" t="str">
        <f t="shared" si="130"/>
        <v/>
      </c>
      <c r="I4213" s="176">
        <f t="shared" si="131"/>
        <v>0</v>
      </c>
    </row>
    <row r="4214" spans="2:9">
      <c r="B4214" s="131"/>
      <c r="C4214" s="125"/>
      <c r="D4214" s="125"/>
      <c r="E4214" s="125"/>
      <c r="F4214" s="125"/>
      <c r="G4214" s="176"/>
      <c r="H4214" s="125" t="str">
        <f t="shared" si="130"/>
        <v/>
      </c>
      <c r="I4214" s="176">
        <f t="shared" si="131"/>
        <v>0</v>
      </c>
    </row>
    <row r="4215" spans="2:9">
      <c r="B4215" s="131"/>
      <c r="C4215" s="125"/>
      <c r="D4215" s="125"/>
      <c r="E4215" s="125"/>
      <c r="F4215" s="125"/>
      <c r="G4215" s="176"/>
      <c r="H4215" s="125" t="str">
        <f t="shared" si="130"/>
        <v/>
      </c>
      <c r="I4215" s="176">
        <f t="shared" si="131"/>
        <v>0</v>
      </c>
    </row>
    <row r="4216" spans="2:9">
      <c r="B4216" s="131"/>
      <c r="C4216" s="125"/>
      <c r="D4216" s="125"/>
      <c r="E4216" s="125"/>
      <c r="F4216" s="125"/>
      <c r="G4216" s="176"/>
      <c r="H4216" s="125" t="str">
        <f t="shared" si="130"/>
        <v/>
      </c>
      <c r="I4216" s="176">
        <f t="shared" si="131"/>
        <v>0</v>
      </c>
    </row>
    <row r="4217" spans="2:9">
      <c r="B4217" s="131"/>
      <c r="C4217" s="125"/>
      <c r="D4217" s="125"/>
      <c r="E4217" s="125"/>
      <c r="F4217" s="125"/>
      <c r="G4217" s="176"/>
      <c r="H4217" s="125" t="str">
        <f t="shared" si="130"/>
        <v/>
      </c>
      <c r="I4217" s="176">
        <f t="shared" si="131"/>
        <v>0</v>
      </c>
    </row>
    <row r="4218" spans="2:9">
      <c r="B4218" s="131"/>
      <c r="C4218" s="125"/>
      <c r="D4218" s="125"/>
      <c r="E4218" s="125"/>
      <c r="F4218" s="125"/>
      <c r="G4218" s="176"/>
      <c r="H4218" s="125" t="str">
        <f t="shared" si="130"/>
        <v/>
      </c>
      <c r="I4218" s="176">
        <f t="shared" si="131"/>
        <v>0</v>
      </c>
    </row>
    <row r="4219" spans="2:9">
      <c r="B4219" s="131"/>
      <c r="C4219" s="125"/>
      <c r="D4219" s="125"/>
      <c r="E4219" s="125"/>
      <c r="F4219" s="125"/>
      <c r="G4219" s="176"/>
      <c r="H4219" s="125" t="str">
        <f t="shared" si="130"/>
        <v/>
      </c>
      <c r="I4219" s="176">
        <f t="shared" si="131"/>
        <v>0</v>
      </c>
    </row>
    <row r="4220" spans="2:9">
      <c r="B4220" s="131"/>
      <c r="C4220" s="125"/>
      <c r="D4220" s="125"/>
      <c r="E4220" s="125"/>
      <c r="F4220" s="125"/>
      <c r="G4220" s="176"/>
      <c r="H4220" s="125" t="str">
        <f t="shared" si="130"/>
        <v/>
      </c>
      <c r="I4220" s="176">
        <f t="shared" si="131"/>
        <v>0</v>
      </c>
    </row>
    <row r="4221" spans="2:9">
      <c r="B4221" s="131"/>
      <c r="C4221" s="125"/>
      <c r="D4221" s="125"/>
      <c r="E4221" s="125"/>
      <c r="F4221" s="125"/>
      <c r="G4221" s="176"/>
      <c r="H4221" s="125" t="str">
        <f t="shared" si="130"/>
        <v/>
      </c>
      <c r="I4221" s="176">
        <f t="shared" si="131"/>
        <v>0</v>
      </c>
    </row>
    <row r="4222" spans="2:9">
      <c r="B4222" s="131"/>
      <c r="C4222" s="125"/>
      <c r="D4222" s="125"/>
      <c r="E4222" s="125"/>
      <c r="F4222" s="125"/>
      <c r="G4222" s="176"/>
      <c r="H4222" s="125" t="str">
        <f t="shared" si="130"/>
        <v/>
      </c>
      <c r="I4222" s="176">
        <f t="shared" si="131"/>
        <v>0</v>
      </c>
    </row>
    <row r="4223" spans="2:9">
      <c r="B4223" s="131"/>
      <c r="C4223" s="125"/>
      <c r="D4223" s="125"/>
      <c r="E4223" s="125"/>
      <c r="F4223" s="125"/>
      <c r="G4223" s="176"/>
      <c r="H4223" s="125" t="str">
        <f t="shared" si="130"/>
        <v/>
      </c>
      <c r="I4223" s="176">
        <f t="shared" si="131"/>
        <v>0</v>
      </c>
    </row>
    <row r="4224" spans="2:9">
      <c r="B4224" s="131"/>
      <c r="C4224" s="125"/>
      <c r="D4224" s="125"/>
      <c r="E4224" s="125"/>
      <c r="F4224" s="125"/>
      <c r="G4224" s="176"/>
      <c r="H4224" s="125" t="str">
        <f t="shared" si="130"/>
        <v/>
      </c>
      <c r="I4224" s="176">
        <f t="shared" si="131"/>
        <v>0</v>
      </c>
    </row>
    <row r="4225" spans="2:9">
      <c r="B4225" s="131"/>
      <c r="C4225" s="125"/>
      <c r="D4225" s="125"/>
      <c r="E4225" s="125"/>
      <c r="F4225" s="125"/>
      <c r="G4225" s="176"/>
      <c r="H4225" s="125" t="str">
        <f t="shared" si="130"/>
        <v/>
      </c>
      <c r="I4225" s="176">
        <f t="shared" si="131"/>
        <v>0</v>
      </c>
    </row>
    <row r="4226" spans="2:9">
      <c r="B4226" s="131"/>
      <c r="C4226" s="125"/>
      <c r="D4226" s="125"/>
      <c r="E4226" s="125"/>
      <c r="F4226" s="125"/>
      <c r="G4226" s="176"/>
      <c r="H4226" s="125" t="str">
        <f t="shared" si="130"/>
        <v/>
      </c>
      <c r="I4226" s="176">
        <f t="shared" si="131"/>
        <v>0</v>
      </c>
    </row>
    <row r="4227" spans="2:9">
      <c r="B4227" s="131"/>
      <c r="C4227" s="125"/>
      <c r="D4227" s="125"/>
      <c r="E4227" s="125"/>
      <c r="F4227" s="125"/>
      <c r="G4227" s="176"/>
      <c r="H4227" s="125" t="str">
        <f t="shared" si="130"/>
        <v/>
      </c>
      <c r="I4227" s="176">
        <f t="shared" si="131"/>
        <v>0</v>
      </c>
    </row>
    <row r="4228" spans="2:9">
      <c r="B4228" s="131"/>
      <c r="C4228" s="125"/>
      <c r="D4228" s="125"/>
      <c r="E4228" s="125"/>
      <c r="F4228" s="125"/>
      <c r="G4228" s="176"/>
      <c r="H4228" s="125" t="str">
        <f t="shared" si="130"/>
        <v/>
      </c>
      <c r="I4228" s="176">
        <f t="shared" si="131"/>
        <v>0</v>
      </c>
    </row>
    <row r="4229" spans="2:9">
      <c r="B4229" s="131"/>
      <c r="C4229" s="125"/>
      <c r="D4229" s="125"/>
      <c r="E4229" s="125"/>
      <c r="F4229" s="125"/>
      <c r="G4229" s="176"/>
      <c r="H4229" s="125" t="str">
        <f t="shared" si="130"/>
        <v/>
      </c>
      <c r="I4229" s="176">
        <f t="shared" si="131"/>
        <v>0</v>
      </c>
    </row>
    <row r="4230" spans="2:9">
      <c r="B4230" s="131"/>
      <c r="C4230" s="125"/>
      <c r="D4230" s="125"/>
      <c r="E4230" s="125"/>
      <c r="F4230" s="125"/>
      <c r="G4230" s="176"/>
      <c r="H4230" s="125" t="str">
        <f t="shared" si="130"/>
        <v/>
      </c>
      <c r="I4230" s="176">
        <f t="shared" si="131"/>
        <v>0</v>
      </c>
    </row>
    <row r="4231" spans="2:9">
      <c r="B4231" s="131"/>
      <c r="C4231" s="125"/>
      <c r="D4231" s="125"/>
      <c r="E4231" s="125"/>
      <c r="F4231" s="125"/>
      <c r="G4231" s="176"/>
      <c r="H4231" s="125" t="str">
        <f t="shared" ref="H4231:H4294" si="132">IF(ISBLANK(C4231),"",IF(C4231&lt;F4231,D4231-E4231,E4231-D4231))</f>
        <v/>
      </c>
      <c r="I4231" s="176">
        <f t="shared" ref="I4231:I4294" si="133">IF(ISERR(H4231),1,0)</f>
        <v>0</v>
      </c>
    </row>
    <row r="4232" spans="2:9">
      <c r="B4232" s="131"/>
      <c r="C4232" s="125"/>
      <c r="D4232" s="125"/>
      <c r="E4232" s="125"/>
      <c r="F4232" s="125"/>
      <c r="G4232" s="176"/>
      <c r="H4232" s="125" t="str">
        <f t="shared" si="132"/>
        <v/>
      </c>
      <c r="I4232" s="176">
        <f t="shared" si="133"/>
        <v>0</v>
      </c>
    </row>
    <row r="4233" spans="2:9">
      <c r="B4233" s="131"/>
      <c r="C4233" s="125"/>
      <c r="D4233" s="125"/>
      <c r="E4233" s="125"/>
      <c r="F4233" s="125"/>
      <c r="G4233" s="176"/>
      <c r="H4233" s="125" t="str">
        <f t="shared" si="132"/>
        <v/>
      </c>
      <c r="I4233" s="176">
        <f t="shared" si="133"/>
        <v>0</v>
      </c>
    </row>
    <row r="4234" spans="2:9">
      <c r="B4234" s="131"/>
      <c r="C4234" s="125"/>
      <c r="D4234" s="125"/>
      <c r="E4234" s="125"/>
      <c r="F4234" s="125"/>
      <c r="G4234" s="176"/>
      <c r="H4234" s="125" t="str">
        <f t="shared" si="132"/>
        <v/>
      </c>
      <c r="I4234" s="176">
        <f t="shared" si="133"/>
        <v>0</v>
      </c>
    </row>
    <row r="4235" spans="2:9">
      <c r="B4235" s="131"/>
      <c r="C4235" s="125"/>
      <c r="D4235" s="125"/>
      <c r="E4235" s="125"/>
      <c r="F4235" s="125"/>
      <c r="G4235" s="176"/>
      <c r="H4235" s="125" t="str">
        <f t="shared" si="132"/>
        <v/>
      </c>
      <c r="I4235" s="176">
        <f t="shared" si="133"/>
        <v>0</v>
      </c>
    </row>
    <row r="4236" spans="2:9">
      <c r="B4236" s="131"/>
      <c r="C4236" s="125"/>
      <c r="D4236" s="125"/>
      <c r="E4236" s="125"/>
      <c r="F4236" s="125"/>
      <c r="G4236" s="176"/>
      <c r="H4236" s="125" t="str">
        <f t="shared" si="132"/>
        <v/>
      </c>
      <c r="I4236" s="176">
        <f t="shared" si="133"/>
        <v>0</v>
      </c>
    </row>
    <row r="4237" spans="2:9">
      <c r="B4237" s="131"/>
      <c r="C4237" s="125"/>
      <c r="D4237" s="125"/>
      <c r="E4237" s="125"/>
      <c r="F4237" s="125"/>
      <c r="G4237" s="176"/>
      <c r="H4237" s="125" t="str">
        <f t="shared" si="132"/>
        <v/>
      </c>
      <c r="I4237" s="176">
        <f t="shared" si="133"/>
        <v>0</v>
      </c>
    </row>
    <row r="4238" spans="2:9">
      <c r="B4238" s="131"/>
      <c r="C4238" s="125"/>
      <c r="D4238" s="125"/>
      <c r="E4238" s="125"/>
      <c r="F4238" s="125"/>
      <c r="G4238" s="176"/>
      <c r="H4238" s="125" t="str">
        <f t="shared" si="132"/>
        <v/>
      </c>
      <c r="I4238" s="176">
        <f t="shared" si="133"/>
        <v>0</v>
      </c>
    </row>
    <row r="4239" spans="2:9">
      <c r="B4239" s="131"/>
      <c r="C4239" s="125"/>
      <c r="D4239" s="125"/>
      <c r="E4239" s="125"/>
      <c r="F4239" s="125"/>
      <c r="G4239" s="176"/>
      <c r="H4239" s="125" t="str">
        <f t="shared" si="132"/>
        <v/>
      </c>
      <c r="I4239" s="176">
        <f t="shared" si="133"/>
        <v>0</v>
      </c>
    </row>
    <row r="4240" spans="2:9">
      <c r="B4240" s="131"/>
      <c r="C4240" s="125"/>
      <c r="D4240" s="125"/>
      <c r="E4240" s="125"/>
      <c r="F4240" s="125"/>
      <c r="G4240" s="176"/>
      <c r="H4240" s="125" t="str">
        <f t="shared" si="132"/>
        <v/>
      </c>
      <c r="I4240" s="176">
        <f t="shared" si="133"/>
        <v>0</v>
      </c>
    </row>
    <row r="4241" spans="2:9">
      <c r="B4241" s="131"/>
      <c r="C4241" s="125"/>
      <c r="D4241" s="125"/>
      <c r="E4241" s="125"/>
      <c r="F4241" s="125"/>
      <c r="G4241" s="176"/>
      <c r="H4241" s="125" t="str">
        <f t="shared" si="132"/>
        <v/>
      </c>
      <c r="I4241" s="176">
        <f t="shared" si="133"/>
        <v>0</v>
      </c>
    </row>
    <row r="4242" spans="2:9">
      <c r="B4242" s="131"/>
      <c r="C4242" s="125"/>
      <c r="D4242" s="125"/>
      <c r="E4242" s="125"/>
      <c r="F4242" s="125"/>
      <c r="G4242" s="176"/>
      <c r="H4242" s="125" t="str">
        <f t="shared" si="132"/>
        <v/>
      </c>
      <c r="I4242" s="176">
        <f t="shared" si="133"/>
        <v>0</v>
      </c>
    </row>
    <row r="4243" spans="2:9">
      <c r="B4243" s="131"/>
      <c r="C4243" s="125"/>
      <c r="D4243" s="125"/>
      <c r="E4243" s="125"/>
      <c r="F4243" s="125"/>
      <c r="G4243" s="176"/>
      <c r="H4243" s="125" t="str">
        <f t="shared" si="132"/>
        <v/>
      </c>
      <c r="I4243" s="176">
        <f t="shared" si="133"/>
        <v>0</v>
      </c>
    </row>
    <row r="4244" spans="2:9">
      <c r="B4244" s="131"/>
      <c r="C4244" s="125"/>
      <c r="D4244" s="125"/>
      <c r="E4244" s="125"/>
      <c r="F4244" s="125"/>
      <c r="G4244" s="176"/>
      <c r="H4244" s="125" t="str">
        <f t="shared" si="132"/>
        <v/>
      </c>
      <c r="I4244" s="176">
        <f t="shared" si="133"/>
        <v>0</v>
      </c>
    </row>
    <row r="4245" spans="2:9">
      <c r="B4245" s="131"/>
      <c r="C4245" s="125"/>
      <c r="D4245" s="125"/>
      <c r="E4245" s="125"/>
      <c r="F4245" s="125"/>
      <c r="G4245" s="176"/>
      <c r="H4245" s="125" t="str">
        <f t="shared" si="132"/>
        <v/>
      </c>
      <c r="I4245" s="176">
        <f t="shared" si="133"/>
        <v>0</v>
      </c>
    </row>
    <row r="4246" spans="2:9">
      <c r="B4246" s="131"/>
      <c r="C4246" s="125"/>
      <c r="D4246" s="125"/>
      <c r="E4246" s="125"/>
      <c r="F4246" s="125"/>
      <c r="G4246" s="176"/>
      <c r="H4246" s="125" t="str">
        <f t="shared" si="132"/>
        <v/>
      </c>
      <c r="I4246" s="176">
        <f t="shared" si="133"/>
        <v>0</v>
      </c>
    </row>
    <row r="4247" spans="2:9">
      <c r="B4247" s="131"/>
      <c r="C4247" s="125"/>
      <c r="D4247" s="125"/>
      <c r="E4247" s="125"/>
      <c r="F4247" s="125"/>
      <c r="G4247" s="176"/>
      <c r="H4247" s="125" t="str">
        <f t="shared" si="132"/>
        <v/>
      </c>
      <c r="I4247" s="176">
        <f t="shared" si="133"/>
        <v>0</v>
      </c>
    </row>
    <row r="4248" spans="2:9">
      <c r="B4248" s="131"/>
      <c r="C4248" s="125"/>
      <c r="D4248" s="125"/>
      <c r="E4248" s="125"/>
      <c r="F4248" s="125"/>
      <c r="G4248" s="176"/>
      <c r="H4248" s="125" t="str">
        <f t="shared" si="132"/>
        <v/>
      </c>
      <c r="I4248" s="176">
        <f t="shared" si="133"/>
        <v>0</v>
      </c>
    </row>
    <row r="4249" spans="2:9">
      <c r="B4249" s="131"/>
      <c r="C4249" s="125"/>
      <c r="D4249" s="125"/>
      <c r="E4249" s="125"/>
      <c r="F4249" s="125"/>
      <c r="G4249" s="176"/>
      <c r="H4249" s="125" t="str">
        <f t="shared" si="132"/>
        <v/>
      </c>
      <c r="I4249" s="176">
        <f t="shared" si="133"/>
        <v>0</v>
      </c>
    </row>
    <row r="4250" spans="2:9">
      <c r="B4250" s="131"/>
      <c r="C4250" s="125"/>
      <c r="D4250" s="125"/>
      <c r="E4250" s="125"/>
      <c r="F4250" s="125"/>
      <c r="G4250" s="176"/>
      <c r="H4250" s="125" t="str">
        <f t="shared" si="132"/>
        <v/>
      </c>
      <c r="I4250" s="176">
        <f t="shared" si="133"/>
        <v>0</v>
      </c>
    </row>
    <row r="4251" spans="2:9">
      <c r="B4251" s="131"/>
      <c r="C4251" s="125"/>
      <c r="D4251" s="125"/>
      <c r="E4251" s="125"/>
      <c r="F4251" s="125"/>
      <c r="G4251" s="176"/>
      <c r="H4251" s="125" t="str">
        <f t="shared" si="132"/>
        <v/>
      </c>
      <c r="I4251" s="176">
        <f t="shared" si="133"/>
        <v>0</v>
      </c>
    </row>
    <row r="4252" spans="2:9">
      <c r="B4252" s="131"/>
      <c r="C4252" s="125"/>
      <c r="D4252" s="125"/>
      <c r="E4252" s="125"/>
      <c r="F4252" s="125"/>
      <c r="G4252" s="176"/>
      <c r="H4252" s="125" t="str">
        <f t="shared" si="132"/>
        <v/>
      </c>
      <c r="I4252" s="176">
        <f t="shared" si="133"/>
        <v>0</v>
      </c>
    </row>
    <row r="4253" spans="2:9">
      <c r="B4253" s="131"/>
      <c r="C4253" s="125"/>
      <c r="D4253" s="125"/>
      <c r="E4253" s="125"/>
      <c r="F4253" s="125"/>
      <c r="G4253" s="176"/>
      <c r="H4253" s="125" t="str">
        <f t="shared" si="132"/>
        <v/>
      </c>
      <c r="I4253" s="176">
        <f t="shared" si="133"/>
        <v>0</v>
      </c>
    </row>
    <row r="4254" spans="2:9">
      <c r="B4254" s="131"/>
      <c r="C4254" s="125"/>
      <c r="D4254" s="125"/>
      <c r="E4254" s="125"/>
      <c r="F4254" s="125"/>
      <c r="G4254" s="176"/>
      <c r="H4254" s="125" t="str">
        <f t="shared" si="132"/>
        <v/>
      </c>
      <c r="I4254" s="176">
        <f t="shared" si="133"/>
        <v>0</v>
      </c>
    </row>
    <row r="4255" spans="2:9">
      <c r="B4255" s="131"/>
      <c r="C4255" s="125"/>
      <c r="D4255" s="125"/>
      <c r="E4255" s="125"/>
      <c r="F4255" s="125"/>
      <c r="G4255" s="176"/>
      <c r="H4255" s="125" t="str">
        <f t="shared" si="132"/>
        <v/>
      </c>
      <c r="I4255" s="176">
        <f t="shared" si="133"/>
        <v>0</v>
      </c>
    </row>
    <row r="4256" spans="2:9">
      <c r="B4256" s="131"/>
      <c r="C4256" s="125"/>
      <c r="D4256" s="125"/>
      <c r="E4256" s="125"/>
      <c r="F4256" s="125"/>
      <c r="G4256" s="176"/>
      <c r="H4256" s="125" t="str">
        <f t="shared" si="132"/>
        <v/>
      </c>
      <c r="I4256" s="176">
        <f t="shared" si="133"/>
        <v>0</v>
      </c>
    </row>
    <row r="4257" spans="2:9">
      <c r="B4257" s="131"/>
      <c r="C4257" s="125"/>
      <c r="D4257" s="125"/>
      <c r="E4257" s="125"/>
      <c r="F4257" s="125"/>
      <c r="G4257" s="176"/>
      <c r="H4257" s="125" t="str">
        <f t="shared" si="132"/>
        <v/>
      </c>
      <c r="I4257" s="176">
        <f t="shared" si="133"/>
        <v>0</v>
      </c>
    </row>
    <row r="4258" spans="2:9">
      <c r="B4258" s="131"/>
      <c r="C4258" s="125"/>
      <c r="D4258" s="125"/>
      <c r="E4258" s="125"/>
      <c r="F4258" s="125"/>
      <c r="G4258" s="176"/>
      <c r="H4258" s="125" t="str">
        <f t="shared" si="132"/>
        <v/>
      </c>
      <c r="I4258" s="176">
        <f t="shared" si="133"/>
        <v>0</v>
      </c>
    </row>
    <row r="4259" spans="2:9">
      <c r="B4259" s="131"/>
      <c r="C4259" s="125"/>
      <c r="D4259" s="125"/>
      <c r="E4259" s="125"/>
      <c r="F4259" s="125"/>
      <c r="G4259" s="176"/>
      <c r="H4259" s="125" t="str">
        <f t="shared" si="132"/>
        <v/>
      </c>
      <c r="I4259" s="176">
        <f t="shared" si="133"/>
        <v>0</v>
      </c>
    </row>
    <row r="4260" spans="2:9">
      <c r="B4260" s="131"/>
      <c r="C4260" s="125"/>
      <c r="D4260" s="125"/>
      <c r="E4260" s="125"/>
      <c r="F4260" s="125"/>
      <c r="G4260" s="176"/>
      <c r="H4260" s="125" t="str">
        <f t="shared" si="132"/>
        <v/>
      </c>
      <c r="I4260" s="176">
        <f t="shared" si="133"/>
        <v>0</v>
      </c>
    </row>
    <row r="4261" spans="2:9">
      <c r="B4261" s="131"/>
      <c r="C4261" s="125"/>
      <c r="D4261" s="125"/>
      <c r="E4261" s="125"/>
      <c r="F4261" s="125"/>
      <c r="G4261" s="176"/>
      <c r="H4261" s="125" t="str">
        <f t="shared" si="132"/>
        <v/>
      </c>
      <c r="I4261" s="176">
        <f t="shared" si="133"/>
        <v>0</v>
      </c>
    </row>
    <row r="4262" spans="2:9">
      <c r="B4262" s="131"/>
      <c r="C4262" s="125"/>
      <c r="D4262" s="125"/>
      <c r="E4262" s="125"/>
      <c r="F4262" s="125"/>
      <c r="G4262" s="176"/>
      <c r="H4262" s="125" t="str">
        <f t="shared" si="132"/>
        <v/>
      </c>
      <c r="I4262" s="176">
        <f t="shared" si="133"/>
        <v>0</v>
      </c>
    </row>
    <row r="4263" spans="2:9">
      <c r="B4263" s="131"/>
      <c r="C4263" s="125"/>
      <c r="D4263" s="125"/>
      <c r="E4263" s="125"/>
      <c r="F4263" s="125"/>
      <c r="G4263" s="176"/>
      <c r="H4263" s="125" t="str">
        <f t="shared" si="132"/>
        <v/>
      </c>
      <c r="I4263" s="176">
        <f t="shared" si="133"/>
        <v>0</v>
      </c>
    </row>
    <row r="4264" spans="2:9">
      <c r="B4264" s="131"/>
      <c r="C4264" s="125"/>
      <c r="D4264" s="125"/>
      <c r="E4264" s="125"/>
      <c r="F4264" s="125"/>
      <c r="G4264" s="176"/>
      <c r="H4264" s="125" t="str">
        <f t="shared" si="132"/>
        <v/>
      </c>
      <c r="I4264" s="176">
        <f t="shared" si="133"/>
        <v>0</v>
      </c>
    </row>
    <row r="4265" spans="2:9">
      <c r="B4265" s="131"/>
      <c r="C4265" s="125"/>
      <c r="D4265" s="125"/>
      <c r="E4265" s="125"/>
      <c r="F4265" s="125"/>
      <c r="G4265" s="176"/>
      <c r="H4265" s="125" t="str">
        <f t="shared" si="132"/>
        <v/>
      </c>
      <c r="I4265" s="176">
        <f t="shared" si="133"/>
        <v>0</v>
      </c>
    </row>
    <row r="4266" spans="2:9">
      <c r="B4266" s="131"/>
      <c r="C4266" s="125"/>
      <c r="D4266" s="125"/>
      <c r="E4266" s="125"/>
      <c r="F4266" s="125"/>
      <c r="G4266" s="176"/>
      <c r="H4266" s="125" t="str">
        <f t="shared" si="132"/>
        <v/>
      </c>
      <c r="I4266" s="176">
        <f t="shared" si="133"/>
        <v>0</v>
      </c>
    </row>
    <row r="4267" spans="2:9">
      <c r="B4267" s="131"/>
      <c r="C4267" s="125"/>
      <c r="D4267" s="125"/>
      <c r="E4267" s="125"/>
      <c r="F4267" s="125"/>
      <c r="G4267" s="176"/>
      <c r="H4267" s="125" t="str">
        <f t="shared" si="132"/>
        <v/>
      </c>
      <c r="I4267" s="176">
        <f t="shared" si="133"/>
        <v>0</v>
      </c>
    </row>
    <row r="4268" spans="2:9">
      <c r="B4268" s="131"/>
      <c r="C4268" s="125"/>
      <c r="D4268" s="125"/>
      <c r="E4268" s="125"/>
      <c r="F4268" s="125"/>
      <c r="G4268" s="176"/>
      <c r="H4268" s="125" t="str">
        <f t="shared" si="132"/>
        <v/>
      </c>
      <c r="I4268" s="176">
        <f t="shared" si="133"/>
        <v>0</v>
      </c>
    </row>
    <row r="4269" spans="2:9">
      <c r="B4269" s="131"/>
      <c r="C4269" s="125"/>
      <c r="D4269" s="125"/>
      <c r="E4269" s="125"/>
      <c r="F4269" s="125"/>
      <c r="G4269" s="176"/>
      <c r="H4269" s="125" t="str">
        <f t="shared" si="132"/>
        <v/>
      </c>
      <c r="I4269" s="176">
        <f t="shared" si="133"/>
        <v>0</v>
      </c>
    </row>
    <row r="4270" spans="2:9">
      <c r="B4270" s="131"/>
      <c r="C4270" s="125"/>
      <c r="D4270" s="125"/>
      <c r="E4270" s="125"/>
      <c r="F4270" s="125"/>
      <c r="G4270" s="176"/>
      <c r="H4270" s="125" t="str">
        <f t="shared" si="132"/>
        <v/>
      </c>
      <c r="I4270" s="176">
        <f t="shared" si="133"/>
        <v>0</v>
      </c>
    </row>
    <row r="4271" spans="2:9">
      <c r="B4271" s="131"/>
      <c r="C4271" s="125"/>
      <c r="D4271" s="125"/>
      <c r="E4271" s="125"/>
      <c r="F4271" s="125"/>
      <c r="G4271" s="176"/>
      <c r="H4271" s="125" t="str">
        <f t="shared" si="132"/>
        <v/>
      </c>
      <c r="I4271" s="176">
        <f t="shared" si="133"/>
        <v>0</v>
      </c>
    </row>
    <row r="4272" spans="2:9">
      <c r="B4272" s="131"/>
      <c r="C4272" s="125"/>
      <c r="D4272" s="125"/>
      <c r="E4272" s="125"/>
      <c r="F4272" s="125"/>
      <c r="G4272" s="176"/>
      <c r="H4272" s="125" t="str">
        <f t="shared" si="132"/>
        <v/>
      </c>
      <c r="I4272" s="176">
        <f t="shared" si="133"/>
        <v>0</v>
      </c>
    </row>
    <row r="4273" spans="2:9">
      <c r="B4273" s="131"/>
      <c r="C4273" s="125"/>
      <c r="D4273" s="125"/>
      <c r="E4273" s="125"/>
      <c r="F4273" s="125"/>
      <c r="G4273" s="176"/>
      <c r="H4273" s="125" t="str">
        <f t="shared" si="132"/>
        <v/>
      </c>
      <c r="I4273" s="176">
        <f t="shared" si="133"/>
        <v>0</v>
      </c>
    </row>
    <row r="4274" spans="2:9">
      <c r="B4274" s="131"/>
      <c r="C4274" s="125"/>
      <c r="D4274" s="125"/>
      <c r="E4274" s="125"/>
      <c r="F4274" s="125"/>
      <c r="G4274" s="176"/>
      <c r="H4274" s="125" t="str">
        <f t="shared" si="132"/>
        <v/>
      </c>
      <c r="I4274" s="176">
        <f t="shared" si="133"/>
        <v>0</v>
      </c>
    </row>
    <row r="4275" spans="2:9">
      <c r="B4275" s="131"/>
      <c r="C4275" s="125"/>
      <c r="D4275" s="125"/>
      <c r="E4275" s="125"/>
      <c r="F4275" s="125"/>
      <c r="G4275" s="176"/>
      <c r="H4275" s="125" t="str">
        <f t="shared" si="132"/>
        <v/>
      </c>
      <c r="I4275" s="176">
        <f t="shared" si="133"/>
        <v>0</v>
      </c>
    </row>
    <row r="4276" spans="2:9">
      <c r="B4276" s="131"/>
      <c r="C4276" s="125"/>
      <c r="D4276" s="125"/>
      <c r="E4276" s="125"/>
      <c r="F4276" s="125"/>
      <c r="G4276" s="176"/>
      <c r="H4276" s="125" t="str">
        <f t="shared" si="132"/>
        <v/>
      </c>
      <c r="I4276" s="176">
        <f t="shared" si="133"/>
        <v>0</v>
      </c>
    </row>
    <row r="4277" spans="2:9">
      <c r="B4277" s="131"/>
      <c r="C4277" s="125"/>
      <c r="D4277" s="125"/>
      <c r="E4277" s="125"/>
      <c r="F4277" s="125"/>
      <c r="G4277" s="176"/>
      <c r="H4277" s="125" t="str">
        <f t="shared" si="132"/>
        <v/>
      </c>
      <c r="I4277" s="176">
        <f t="shared" si="133"/>
        <v>0</v>
      </c>
    </row>
    <row r="4278" spans="2:9">
      <c r="B4278" s="131"/>
      <c r="C4278" s="125"/>
      <c r="D4278" s="125"/>
      <c r="E4278" s="125"/>
      <c r="F4278" s="125"/>
      <c r="G4278" s="176"/>
      <c r="H4278" s="125" t="str">
        <f t="shared" si="132"/>
        <v/>
      </c>
      <c r="I4278" s="176">
        <f t="shared" si="133"/>
        <v>0</v>
      </c>
    </row>
    <row r="4279" spans="2:9">
      <c r="B4279" s="131"/>
      <c r="C4279" s="125"/>
      <c r="D4279" s="125"/>
      <c r="E4279" s="125"/>
      <c r="F4279" s="125"/>
      <c r="G4279" s="176"/>
      <c r="H4279" s="125" t="str">
        <f t="shared" si="132"/>
        <v/>
      </c>
      <c r="I4279" s="176">
        <f t="shared" si="133"/>
        <v>0</v>
      </c>
    </row>
    <row r="4280" spans="2:9">
      <c r="B4280" s="131"/>
      <c r="C4280" s="125"/>
      <c r="D4280" s="125"/>
      <c r="E4280" s="125"/>
      <c r="F4280" s="125"/>
      <c r="G4280" s="176"/>
      <c r="H4280" s="125" t="str">
        <f t="shared" si="132"/>
        <v/>
      </c>
      <c r="I4280" s="176">
        <f t="shared" si="133"/>
        <v>0</v>
      </c>
    </row>
    <row r="4281" spans="2:9">
      <c r="B4281" s="131"/>
      <c r="C4281" s="125"/>
      <c r="D4281" s="125"/>
      <c r="E4281" s="125"/>
      <c r="F4281" s="125"/>
      <c r="G4281" s="176"/>
      <c r="H4281" s="125" t="str">
        <f t="shared" si="132"/>
        <v/>
      </c>
      <c r="I4281" s="176">
        <f t="shared" si="133"/>
        <v>0</v>
      </c>
    </row>
    <row r="4282" spans="2:9">
      <c r="B4282" s="131"/>
      <c r="C4282" s="125"/>
      <c r="D4282" s="125"/>
      <c r="E4282" s="125"/>
      <c r="F4282" s="125"/>
      <c r="G4282" s="176"/>
      <c r="H4282" s="125" t="str">
        <f t="shared" si="132"/>
        <v/>
      </c>
      <c r="I4282" s="176">
        <f t="shared" si="133"/>
        <v>0</v>
      </c>
    </row>
    <row r="4283" spans="2:9">
      <c r="B4283" s="131"/>
      <c r="C4283" s="125"/>
      <c r="D4283" s="125"/>
      <c r="E4283" s="125"/>
      <c r="F4283" s="125"/>
      <c r="G4283" s="176"/>
      <c r="H4283" s="125" t="str">
        <f t="shared" si="132"/>
        <v/>
      </c>
      <c r="I4283" s="176">
        <f t="shared" si="133"/>
        <v>0</v>
      </c>
    </row>
    <row r="4284" spans="2:9">
      <c r="B4284" s="131"/>
      <c r="C4284" s="125"/>
      <c r="D4284" s="125"/>
      <c r="E4284" s="125"/>
      <c r="F4284" s="125"/>
      <c r="G4284" s="176"/>
      <c r="H4284" s="125" t="str">
        <f t="shared" si="132"/>
        <v/>
      </c>
      <c r="I4284" s="176">
        <f t="shared" si="133"/>
        <v>0</v>
      </c>
    </row>
    <row r="4285" spans="2:9">
      <c r="B4285" s="131"/>
      <c r="C4285" s="125"/>
      <c r="D4285" s="125"/>
      <c r="E4285" s="125"/>
      <c r="F4285" s="125"/>
      <c r="G4285" s="176"/>
      <c r="H4285" s="125" t="str">
        <f t="shared" si="132"/>
        <v/>
      </c>
      <c r="I4285" s="176">
        <f t="shared" si="133"/>
        <v>0</v>
      </c>
    </row>
    <row r="4286" spans="2:9">
      <c r="B4286" s="131"/>
      <c r="C4286" s="125"/>
      <c r="D4286" s="125"/>
      <c r="E4286" s="125"/>
      <c r="F4286" s="125"/>
      <c r="G4286" s="176"/>
      <c r="H4286" s="125" t="str">
        <f t="shared" si="132"/>
        <v/>
      </c>
      <c r="I4286" s="176">
        <f t="shared" si="133"/>
        <v>0</v>
      </c>
    </row>
    <row r="4287" spans="2:9">
      <c r="B4287" s="131"/>
      <c r="C4287" s="125"/>
      <c r="D4287" s="125"/>
      <c r="E4287" s="125"/>
      <c r="F4287" s="125"/>
      <c r="G4287" s="176"/>
      <c r="H4287" s="125" t="str">
        <f t="shared" si="132"/>
        <v/>
      </c>
      <c r="I4287" s="176">
        <f t="shared" si="133"/>
        <v>0</v>
      </c>
    </row>
    <row r="4288" spans="2:9">
      <c r="B4288" s="131"/>
      <c r="C4288" s="125"/>
      <c r="D4288" s="125"/>
      <c r="E4288" s="125"/>
      <c r="F4288" s="125"/>
      <c r="G4288" s="176"/>
      <c r="H4288" s="125" t="str">
        <f t="shared" si="132"/>
        <v/>
      </c>
      <c r="I4288" s="176">
        <f t="shared" si="133"/>
        <v>0</v>
      </c>
    </row>
    <row r="4289" spans="2:9">
      <c r="B4289" s="131"/>
      <c r="C4289" s="125"/>
      <c r="D4289" s="125"/>
      <c r="E4289" s="125"/>
      <c r="F4289" s="125"/>
      <c r="G4289" s="176"/>
      <c r="H4289" s="125" t="str">
        <f t="shared" si="132"/>
        <v/>
      </c>
      <c r="I4289" s="176">
        <f t="shared" si="133"/>
        <v>0</v>
      </c>
    </row>
    <row r="4290" spans="2:9">
      <c r="B4290" s="131"/>
      <c r="C4290" s="125"/>
      <c r="D4290" s="125"/>
      <c r="E4290" s="125"/>
      <c r="F4290" s="125"/>
      <c r="G4290" s="176"/>
      <c r="H4290" s="125" t="str">
        <f t="shared" si="132"/>
        <v/>
      </c>
      <c r="I4290" s="176">
        <f t="shared" si="133"/>
        <v>0</v>
      </c>
    </row>
    <row r="4291" spans="2:9">
      <c r="B4291" s="131"/>
      <c r="C4291" s="125"/>
      <c r="D4291" s="125"/>
      <c r="E4291" s="125"/>
      <c r="F4291" s="125"/>
      <c r="G4291" s="176"/>
      <c r="H4291" s="125" t="str">
        <f t="shared" si="132"/>
        <v/>
      </c>
      <c r="I4291" s="176">
        <f t="shared" si="133"/>
        <v>0</v>
      </c>
    </row>
    <row r="4292" spans="2:9">
      <c r="B4292" s="131"/>
      <c r="C4292" s="125"/>
      <c r="D4292" s="125"/>
      <c r="E4292" s="125"/>
      <c r="F4292" s="125"/>
      <c r="G4292" s="176"/>
      <c r="H4292" s="125" t="str">
        <f t="shared" si="132"/>
        <v/>
      </c>
      <c r="I4292" s="176">
        <f t="shared" si="133"/>
        <v>0</v>
      </c>
    </row>
    <row r="4293" spans="2:9">
      <c r="B4293" s="131"/>
      <c r="C4293" s="125"/>
      <c r="D4293" s="125"/>
      <c r="E4293" s="125"/>
      <c r="F4293" s="125"/>
      <c r="G4293" s="176"/>
      <c r="H4293" s="125" t="str">
        <f t="shared" si="132"/>
        <v/>
      </c>
      <c r="I4293" s="176">
        <f t="shared" si="133"/>
        <v>0</v>
      </c>
    </row>
    <row r="4294" spans="2:9">
      <c r="B4294" s="131"/>
      <c r="C4294" s="125"/>
      <c r="D4294" s="125"/>
      <c r="E4294" s="125"/>
      <c r="F4294" s="125"/>
      <c r="G4294" s="176"/>
      <c r="H4294" s="125" t="str">
        <f t="shared" si="132"/>
        <v/>
      </c>
      <c r="I4294" s="176">
        <f t="shared" si="133"/>
        <v>0</v>
      </c>
    </row>
    <row r="4295" spans="2:9">
      <c r="B4295" s="131"/>
      <c r="C4295" s="125"/>
      <c r="D4295" s="125"/>
      <c r="E4295" s="125"/>
      <c r="F4295" s="125"/>
      <c r="G4295" s="176"/>
      <c r="H4295" s="125" t="str">
        <f t="shared" ref="H4295:H4358" si="134">IF(ISBLANK(C4295),"",IF(C4295&lt;F4295,D4295-E4295,E4295-D4295))</f>
        <v/>
      </c>
      <c r="I4295" s="176">
        <f t="shared" ref="I4295:I4358" si="135">IF(ISERR(H4295),1,0)</f>
        <v>0</v>
      </c>
    </row>
    <row r="4296" spans="2:9">
      <c r="B4296" s="131"/>
      <c r="C4296" s="125"/>
      <c r="D4296" s="125"/>
      <c r="E4296" s="125"/>
      <c r="F4296" s="125"/>
      <c r="G4296" s="176"/>
      <c r="H4296" s="125" t="str">
        <f t="shared" si="134"/>
        <v/>
      </c>
      <c r="I4296" s="176">
        <f t="shared" si="135"/>
        <v>0</v>
      </c>
    </row>
    <row r="4297" spans="2:9">
      <c r="B4297" s="131"/>
      <c r="C4297" s="125"/>
      <c r="D4297" s="125"/>
      <c r="E4297" s="125"/>
      <c r="F4297" s="125"/>
      <c r="G4297" s="176"/>
      <c r="H4297" s="125" t="str">
        <f t="shared" si="134"/>
        <v/>
      </c>
      <c r="I4297" s="176">
        <f t="shared" si="135"/>
        <v>0</v>
      </c>
    </row>
    <row r="4298" spans="2:9">
      <c r="B4298" s="131"/>
      <c r="C4298" s="125"/>
      <c r="D4298" s="125"/>
      <c r="E4298" s="125"/>
      <c r="F4298" s="125"/>
      <c r="G4298" s="176"/>
      <c r="H4298" s="125" t="str">
        <f t="shared" si="134"/>
        <v/>
      </c>
      <c r="I4298" s="176">
        <f t="shared" si="135"/>
        <v>0</v>
      </c>
    </row>
    <row r="4299" spans="2:9">
      <c r="B4299" s="131"/>
      <c r="C4299" s="125"/>
      <c r="D4299" s="125"/>
      <c r="E4299" s="125"/>
      <c r="F4299" s="125"/>
      <c r="G4299" s="176"/>
      <c r="H4299" s="125" t="str">
        <f t="shared" si="134"/>
        <v/>
      </c>
      <c r="I4299" s="176">
        <f t="shared" si="135"/>
        <v>0</v>
      </c>
    </row>
    <row r="4300" spans="2:9">
      <c r="B4300" s="131"/>
      <c r="C4300" s="125"/>
      <c r="D4300" s="125"/>
      <c r="E4300" s="125"/>
      <c r="F4300" s="125"/>
      <c r="G4300" s="176"/>
      <c r="H4300" s="125" t="str">
        <f t="shared" si="134"/>
        <v/>
      </c>
      <c r="I4300" s="176">
        <f t="shared" si="135"/>
        <v>0</v>
      </c>
    </row>
    <row r="4301" spans="2:9">
      <c r="B4301" s="131"/>
      <c r="C4301" s="125"/>
      <c r="D4301" s="125"/>
      <c r="E4301" s="125"/>
      <c r="F4301" s="125"/>
      <c r="G4301" s="176"/>
      <c r="H4301" s="125" t="str">
        <f t="shared" si="134"/>
        <v/>
      </c>
      <c r="I4301" s="176">
        <f t="shared" si="135"/>
        <v>0</v>
      </c>
    </row>
    <row r="4302" spans="2:9">
      <c r="B4302" s="131"/>
      <c r="C4302" s="125"/>
      <c r="D4302" s="125"/>
      <c r="E4302" s="125"/>
      <c r="F4302" s="125"/>
      <c r="G4302" s="176"/>
      <c r="H4302" s="125" t="str">
        <f t="shared" si="134"/>
        <v/>
      </c>
      <c r="I4302" s="176">
        <f t="shared" si="135"/>
        <v>0</v>
      </c>
    </row>
    <row r="4303" spans="2:9">
      <c r="B4303" s="131"/>
      <c r="C4303" s="125"/>
      <c r="D4303" s="125"/>
      <c r="E4303" s="125"/>
      <c r="F4303" s="125"/>
      <c r="G4303" s="176"/>
      <c r="H4303" s="125" t="str">
        <f t="shared" si="134"/>
        <v/>
      </c>
      <c r="I4303" s="176">
        <f t="shared" si="135"/>
        <v>0</v>
      </c>
    </row>
    <row r="4304" spans="2:9">
      <c r="B4304" s="131"/>
      <c r="C4304" s="125"/>
      <c r="D4304" s="125"/>
      <c r="E4304" s="125"/>
      <c r="F4304" s="125"/>
      <c r="G4304" s="176"/>
      <c r="H4304" s="125" t="str">
        <f t="shared" si="134"/>
        <v/>
      </c>
      <c r="I4304" s="176">
        <f t="shared" si="135"/>
        <v>0</v>
      </c>
    </row>
    <row r="4305" spans="2:9">
      <c r="B4305" s="131"/>
      <c r="C4305" s="125"/>
      <c r="D4305" s="125"/>
      <c r="E4305" s="125"/>
      <c r="F4305" s="125"/>
      <c r="G4305" s="176"/>
      <c r="H4305" s="125" t="str">
        <f t="shared" si="134"/>
        <v/>
      </c>
      <c r="I4305" s="176">
        <f t="shared" si="135"/>
        <v>0</v>
      </c>
    </row>
    <row r="4306" spans="2:9">
      <c r="B4306" s="131"/>
      <c r="C4306" s="125"/>
      <c r="D4306" s="125"/>
      <c r="E4306" s="125"/>
      <c r="F4306" s="125"/>
      <c r="G4306" s="176"/>
      <c r="H4306" s="125" t="str">
        <f t="shared" si="134"/>
        <v/>
      </c>
      <c r="I4306" s="176">
        <f t="shared" si="135"/>
        <v>0</v>
      </c>
    </row>
    <row r="4307" spans="2:9">
      <c r="B4307" s="131"/>
      <c r="C4307" s="125"/>
      <c r="D4307" s="125"/>
      <c r="E4307" s="125"/>
      <c r="F4307" s="125"/>
      <c r="G4307" s="176"/>
      <c r="H4307" s="125" t="str">
        <f t="shared" si="134"/>
        <v/>
      </c>
      <c r="I4307" s="176">
        <f t="shared" si="135"/>
        <v>0</v>
      </c>
    </row>
    <row r="4308" spans="2:9">
      <c r="B4308" s="131"/>
      <c r="C4308" s="125"/>
      <c r="D4308" s="125"/>
      <c r="E4308" s="125"/>
      <c r="F4308" s="125"/>
      <c r="G4308" s="176"/>
      <c r="H4308" s="125" t="str">
        <f t="shared" si="134"/>
        <v/>
      </c>
      <c r="I4308" s="176">
        <f t="shared" si="135"/>
        <v>0</v>
      </c>
    </row>
    <row r="4309" spans="2:9">
      <c r="B4309" s="131"/>
      <c r="C4309" s="125"/>
      <c r="D4309" s="125"/>
      <c r="E4309" s="125"/>
      <c r="F4309" s="125"/>
      <c r="G4309" s="176"/>
      <c r="H4309" s="125" t="str">
        <f t="shared" si="134"/>
        <v/>
      </c>
      <c r="I4309" s="176">
        <f t="shared" si="135"/>
        <v>0</v>
      </c>
    </row>
    <row r="4310" spans="2:9">
      <c r="B4310" s="131"/>
      <c r="C4310" s="125"/>
      <c r="D4310" s="125"/>
      <c r="E4310" s="125"/>
      <c r="F4310" s="125"/>
      <c r="G4310" s="176"/>
      <c r="H4310" s="125" t="str">
        <f t="shared" si="134"/>
        <v/>
      </c>
      <c r="I4310" s="176">
        <f t="shared" si="135"/>
        <v>0</v>
      </c>
    </row>
    <row r="4311" spans="2:9">
      <c r="B4311" s="131"/>
      <c r="C4311" s="125"/>
      <c r="D4311" s="125"/>
      <c r="E4311" s="125"/>
      <c r="F4311" s="125"/>
      <c r="G4311" s="176"/>
      <c r="H4311" s="125" t="str">
        <f t="shared" si="134"/>
        <v/>
      </c>
      <c r="I4311" s="176">
        <f t="shared" si="135"/>
        <v>0</v>
      </c>
    </row>
    <row r="4312" spans="2:9">
      <c r="B4312" s="131"/>
      <c r="C4312" s="125"/>
      <c r="D4312" s="125"/>
      <c r="E4312" s="125"/>
      <c r="F4312" s="125"/>
      <c r="G4312" s="176"/>
      <c r="H4312" s="125" t="str">
        <f t="shared" si="134"/>
        <v/>
      </c>
      <c r="I4312" s="176">
        <f t="shared" si="135"/>
        <v>0</v>
      </c>
    </row>
    <row r="4313" spans="2:9">
      <c r="B4313" s="131"/>
      <c r="C4313" s="125"/>
      <c r="D4313" s="125"/>
      <c r="E4313" s="125"/>
      <c r="F4313" s="125"/>
      <c r="G4313" s="176"/>
      <c r="H4313" s="125" t="str">
        <f t="shared" si="134"/>
        <v/>
      </c>
      <c r="I4313" s="176">
        <f t="shared" si="135"/>
        <v>0</v>
      </c>
    </row>
    <row r="4314" spans="2:9">
      <c r="B4314" s="131"/>
      <c r="C4314" s="125"/>
      <c r="D4314" s="125"/>
      <c r="E4314" s="125"/>
      <c r="F4314" s="125"/>
      <c r="G4314" s="176"/>
      <c r="H4314" s="125" t="str">
        <f t="shared" si="134"/>
        <v/>
      </c>
      <c r="I4314" s="176">
        <f t="shared" si="135"/>
        <v>0</v>
      </c>
    </row>
    <row r="4315" spans="2:9">
      <c r="B4315" s="131"/>
      <c r="C4315" s="125"/>
      <c r="D4315" s="125"/>
      <c r="E4315" s="125"/>
      <c r="F4315" s="125"/>
      <c r="G4315" s="176"/>
      <c r="H4315" s="125" t="str">
        <f t="shared" si="134"/>
        <v/>
      </c>
      <c r="I4315" s="176">
        <f t="shared" si="135"/>
        <v>0</v>
      </c>
    </row>
    <row r="4316" spans="2:9">
      <c r="B4316" s="131"/>
      <c r="C4316" s="125"/>
      <c r="D4316" s="125"/>
      <c r="E4316" s="125"/>
      <c r="F4316" s="125"/>
      <c r="G4316" s="176"/>
      <c r="H4316" s="125" t="str">
        <f t="shared" si="134"/>
        <v/>
      </c>
      <c r="I4316" s="176">
        <f t="shared" si="135"/>
        <v>0</v>
      </c>
    </row>
    <row r="4317" spans="2:9">
      <c r="B4317" s="131"/>
      <c r="C4317" s="125"/>
      <c r="D4317" s="125"/>
      <c r="E4317" s="125"/>
      <c r="F4317" s="125"/>
      <c r="G4317" s="176"/>
      <c r="H4317" s="125" t="str">
        <f t="shared" si="134"/>
        <v/>
      </c>
      <c r="I4317" s="176">
        <f t="shared" si="135"/>
        <v>0</v>
      </c>
    </row>
    <row r="4318" spans="2:9">
      <c r="B4318" s="131"/>
      <c r="C4318" s="125"/>
      <c r="D4318" s="125"/>
      <c r="E4318" s="125"/>
      <c r="F4318" s="125"/>
      <c r="G4318" s="176"/>
      <c r="H4318" s="125" t="str">
        <f t="shared" si="134"/>
        <v/>
      </c>
      <c r="I4318" s="176">
        <f t="shared" si="135"/>
        <v>0</v>
      </c>
    </row>
    <row r="4319" spans="2:9">
      <c r="B4319" s="131"/>
      <c r="C4319" s="125"/>
      <c r="D4319" s="125"/>
      <c r="E4319" s="125"/>
      <c r="F4319" s="125"/>
      <c r="G4319" s="176"/>
      <c r="H4319" s="125" t="str">
        <f t="shared" si="134"/>
        <v/>
      </c>
      <c r="I4319" s="176">
        <f t="shared" si="135"/>
        <v>0</v>
      </c>
    </row>
    <row r="4320" spans="2:9">
      <c r="B4320" s="131"/>
      <c r="C4320" s="125"/>
      <c r="D4320" s="125"/>
      <c r="E4320" s="125"/>
      <c r="F4320" s="125"/>
      <c r="G4320" s="176"/>
      <c r="H4320" s="125" t="str">
        <f t="shared" si="134"/>
        <v/>
      </c>
      <c r="I4320" s="176">
        <f t="shared" si="135"/>
        <v>0</v>
      </c>
    </row>
    <row r="4321" spans="2:9">
      <c r="B4321" s="131"/>
      <c r="C4321" s="125"/>
      <c r="D4321" s="125"/>
      <c r="E4321" s="125"/>
      <c r="F4321" s="125"/>
      <c r="G4321" s="176"/>
      <c r="H4321" s="125" t="str">
        <f t="shared" si="134"/>
        <v/>
      </c>
      <c r="I4321" s="176">
        <f t="shared" si="135"/>
        <v>0</v>
      </c>
    </row>
    <row r="4322" spans="2:9">
      <c r="B4322" s="131"/>
      <c r="C4322" s="125"/>
      <c r="D4322" s="125"/>
      <c r="E4322" s="125"/>
      <c r="F4322" s="125"/>
      <c r="G4322" s="176"/>
      <c r="H4322" s="125" t="str">
        <f t="shared" si="134"/>
        <v/>
      </c>
      <c r="I4322" s="176">
        <f t="shared" si="135"/>
        <v>0</v>
      </c>
    </row>
    <row r="4323" spans="2:9">
      <c r="B4323" s="131"/>
      <c r="C4323" s="125"/>
      <c r="D4323" s="125"/>
      <c r="E4323" s="125"/>
      <c r="F4323" s="125"/>
      <c r="G4323" s="176"/>
      <c r="H4323" s="125" t="str">
        <f t="shared" si="134"/>
        <v/>
      </c>
      <c r="I4323" s="176">
        <f t="shared" si="135"/>
        <v>0</v>
      </c>
    </row>
    <row r="4324" spans="2:9">
      <c r="B4324" s="131"/>
      <c r="C4324" s="125"/>
      <c r="D4324" s="125"/>
      <c r="E4324" s="125"/>
      <c r="F4324" s="125"/>
      <c r="G4324" s="176"/>
      <c r="H4324" s="125" t="str">
        <f t="shared" si="134"/>
        <v/>
      </c>
      <c r="I4324" s="176">
        <f t="shared" si="135"/>
        <v>0</v>
      </c>
    </row>
    <row r="4325" spans="2:9">
      <c r="B4325" s="131"/>
      <c r="C4325" s="125"/>
      <c r="D4325" s="125"/>
      <c r="E4325" s="125"/>
      <c r="F4325" s="125"/>
      <c r="G4325" s="176"/>
      <c r="H4325" s="125" t="str">
        <f t="shared" si="134"/>
        <v/>
      </c>
      <c r="I4325" s="176">
        <f t="shared" si="135"/>
        <v>0</v>
      </c>
    </row>
    <row r="4326" spans="2:9">
      <c r="B4326" s="131"/>
      <c r="C4326" s="125"/>
      <c r="D4326" s="125"/>
      <c r="E4326" s="125"/>
      <c r="F4326" s="125"/>
      <c r="G4326" s="176"/>
      <c r="H4326" s="125" t="str">
        <f t="shared" si="134"/>
        <v/>
      </c>
      <c r="I4326" s="176">
        <f t="shared" si="135"/>
        <v>0</v>
      </c>
    </row>
    <row r="4327" spans="2:9">
      <c r="B4327" s="131"/>
      <c r="C4327" s="125"/>
      <c r="D4327" s="125"/>
      <c r="E4327" s="125"/>
      <c r="F4327" s="125"/>
      <c r="G4327" s="176"/>
      <c r="H4327" s="125" t="str">
        <f t="shared" si="134"/>
        <v/>
      </c>
      <c r="I4327" s="176">
        <f t="shared" si="135"/>
        <v>0</v>
      </c>
    </row>
    <row r="4328" spans="2:9">
      <c r="B4328" s="131"/>
      <c r="C4328" s="125"/>
      <c r="D4328" s="125"/>
      <c r="E4328" s="125"/>
      <c r="F4328" s="125"/>
      <c r="G4328" s="176"/>
      <c r="H4328" s="125" t="str">
        <f t="shared" si="134"/>
        <v/>
      </c>
      <c r="I4328" s="176">
        <f t="shared" si="135"/>
        <v>0</v>
      </c>
    </row>
    <row r="4329" spans="2:9">
      <c r="B4329" s="131"/>
      <c r="C4329" s="125"/>
      <c r="D4329" s="125"/>
      <c r="E4329" s="125"/>
      <c r="F4329" s="125"/>
      <c r="G4329" s="176"/>
      <c r="H4329" s="125" t="str">
        <f t="shared" si="134"/>
        <v/>
      </c>
      <c r="I4329" s="176">
        <f t="shared" si="135"/>
        <v>0</v>
      </c>
    </row>
    <row r="4330" spans="2:9">
      <c r="B4330" s="131"/>
      <c r="C4330" s="125"/>
      <c r="D4330" s="125"/>
      <c r="E4330" s="125"/>
      <c r="F4330" s="125"/>
      <c r="G4330" s="176"/>
      <c r="H4330" s="125" t="str">
        <f t="shared" si="134"/>
        <v/>
      </c>
      <c r="I4330" s="176">
        <f t="shared" si="135"/>
        <v>0</v>
      </c>
    </row>
    <row r="4331" spans="2:9">
      <c r="B4331" s="131"/>
      <c r="C4331" s="125"/>
      <c r="D4331" s="125"/>
      <c r="E4331" s="125"/>
      <c r="F4331" s="125"/>
      <c r="G4331" s="176"/>
      <c r="H4331" s="125" t="str">
        <f t="shared" si="134"/>
        <v/>
      </c>
      <c r="I4331" s="176">
        <f t="shared" si="135"/>
        <v>0</v>
      </c>
    </row>
    <row r="4332" spans="2:9">
      <c r="B4332" s="131"/>
      <c r="C4332" s="125"/>
      <c r="D4332" s="125"/>
      <c r="E4332" s="125"/>
      <c r="F4332" s="125"/>
      <c r="G4332" s="176"/>
      <c r="H4332" s="125" t="str">
        <f t="shared" si="134"/>
        <v/>
      </c>
      <c r="I4332" s="176">
        <f t="shared" si="135"/>
        <v>0</v>
      </c>
    </row>
    <row r="4333" spans="2:9">
      <c r="B4333" s="131"/>
      <c r="C4333" s="125"/>
      <c r="D4333" s="125"/>
      <c r="E4333" s="125"/>
      <c r="F4333" s="125"/>
      <c r="G4333" s="176"/>
      <c r="H4333" s="125" t="str">
        <f t="shared" si="134"/>
        <v/>
      </c>
      <c r="I4333" s="176">
        <f t="shared" si="135"/>
        <v>0</v>
      </c>
    </row>
    <row r="4334" spans="2:9">
      <c r="B4334" s="131"/>
      <c r="C4334" s="125"/>
      <c r="D4334" s="125"/>
      <c r="E4334" s="125"/>
      <c r="F4334" s="125"/>
      <c r="G4334" s="176"/>
      <c r="H4334" s="125" t="str">
        <f t="shared" si="134"/>
        <v/>
      </c>
      <c r="I4334" s="176">
        <f t="shared" si="135"/>
        <v>0</v>
      </c>
    </row>
    <row r="4335" spans="2:9">
      <c r="B4335" s="131"/>
      <c r="C4335" s="125"/>
      <c r="D4335" s="125"/>
      <c r="E4335" s="125"/>
      <c r="F4335" s="125"/>
      <c r="G4335" s="176"/>
      <c r="H4335" s="125" t="str">
        <f t="shared" si="134"/>
        <v/>
      </c>
      <c r="I4335" s="176">
        <f t="shared" si="135"/>
        <v>0</v>
      </c>
    </row>
    <row r="4336" spans="2:9">
      <c r="B4336" s="131"/>
      <c r="C4336" s="125"/>
      <c r="D4336" s="125"/>
      <c r="E4336" s="125"/>
      <c r="F4336" s="125"/>
      <c r="G4336" s="176"/>
      <c r="H4336" s="125" t="str">
        <f t="shared" si="134"/>
        <v/>
      </c>
      <c r="I4336" s="176">
        <f t="shared" si="135"/>
        <v>0</v>
      </c>
    </row>
    <row r="4337" spans="2:9">
      <c r="B4337" s="131"/>
      <c r="C4337" s="125"/>
      <c r="D4337" s="125"/>
      <c r="E4337" s="125"/>
      <c r="F4337" s="125"/>
      <c r="G4337" s="176"/>
      <c r="H4337" s="125" t="str">
        <f t="shared" si="134"/>
        <v/>
      </c>
      <c r="I4337" s="176">
        <f t="shared" si="135"/>
        <v>0</v>
      </c>
    </row>
    <row r="4338" spans="2:9">
      <c r="B4338" s="131"/>
      <c r="C4338" s="125"/>
      <c r="D4338" s="125"/>
      <c r="E4338" s="125"/>
      <c r="F4338" s="125"/>
      <c r="G4338" s="176"/>
      <c r="H4338" s="125" t="str">
        <f t="shared" si="134"/>
        <v/>
      </c>
      <c r="I4338" s="176">
        <f t="shared" si="135"/>
        <v>0</v>
      </c>
    </row>
    <row r="4339" spans="2:9">
      <c r="B4339" s="131"/>
      <c r="C4339" s="125"/>
      <c r="D4339" s="125"/>
      <c r="E4339" s="125"/>
      <c r="F4339" s="125"/>
      <c r="G4339" s="176"/>
      <c r="H4339" s="125" t="str">
        <f t="shared" si="134"/>
        <v/>
      </c>
      <c r="I4339" s="176">
        <f t="shared" si="135"/>
        <v>0</v>
      </c>
    </row>
    <row r="4340" spans="2:9">
      <c r="B4340" s="131"/>
      <c r="C4340" s="125"/>
      <c r="D4340" s="125"/>
      <c r="E4340" s="125"/>
      <c r="F4340" s="125"/>
      <c r="G4340" s="176"/>
      <c r="H4340" s="125" t="str">
        <f t="shared" si="134"/>
        <v/>
      </c>
      <c r="I4340" s="176">
        <f t="shared" si="135"/>
        <v>0</v>
      </c>
    </row>
    <row r="4341" spans="2:9">
      <c r="B4341" s="131"/>
      <c r="C4341" s="125"/>
      <c r="D4341" s="125"/>
      <c r="E4341" s="125"/>
      <c r="F4341" s="125"/>
      <c r="G4341" s="176"/>
      <c r="H4341" s="125" t="str">
        <f t="shared" si="134"/>
        <v/>
      </c>
      <c r="I4341" s="176">
        <f t="shared" si="135"/>
        <v>0</v>
      </c>
    </row>
    <row r="4342" spans="2:9">
      <c r="B4342" s="131"/>
      <c r="C4342" s="125"/>
      <c r="D4342" s="125"/>
      <c r="E4342" s="125"/>
      <c r="F4342" s="125"/>
      <c r="G4342" s="176"/>
      <c r="H4342" s="125" t="str">
        <f t="shared" si="134"/>
        <v/>
      </c>
      <c r="I4342" s="176">
        <f t="shared" si="135"/>
        <v>0</v>
      </c>
    </row>
    <row r="4343" spans="2:9">
      <c r="B4343" s="131"/>
      <c r="C4343" s="125"/>
      <c r="D4343" s="125"/>
      <c r="E4343" s="125"/>
      <c r="F4343" s="125"/>
      <c r="G4343" s="176"/>
      <c r="H4343" s="125" t="str">
        <f t="shared" si="134"/>
        <v/>
      </c>
      <c r="I4343" s="176">
        <f t="shared" si="135"/>
        <v>0</v>
      </c>
    </row>
    <row r="4344" spans="2:9">
      <c r="B4344" s="131"/>
      <c r="C4344" s="125"/>
      <c r="D4344" s="125"/>
      <c r="E4344" s="125"/>
      <c r="F4344" s="125"/>
      <c r="G4344" s="176"/>
      <c r="H4344" s="125" t="str">
        <f t="shared" si="134"/>
        <v/>
      </c>
      <c r="I4344" s="176">
        <f t="shared" si="135"/>
        <v>0</v>
      </c>
    </row>
    <row r="4345" spans="2:9">
      <c r="B4345" s="131"/>
      <c r="C4345" s="125"/>
      <c r="D4345" s="125"/>
      <c r="E4345" s="125"/>
      <c r="F4345" s="125"/>
      <c r="G4345" s="176"/>
      <c r="H4345" s="125" t="str">
        <f t="shared" si="134"/>
        <v/>
      </c>
      <c r="I4345" s="176">
        <f t="shared" si="135"/>
        <v>0</v>
      </c>
    </row>
    <row r="4346" spans="2:9">
      <c r="B4346" s="131"/>
      <c r="C4346" s="125"/>
      <c r="D4346" s="125"/>
      <c r="E4346" s="125"/>
      <c r="F4346" s="125"/>
      <c r="G4346" s="176"/>
      <c r="H4346" s="125" t="str">
        <f t="shared" si="134"/>
        <v/>
      </c>
      <c r="I4346" s="176">
        <f t="shared" si="135"/>
        <v>0</v>
      </c>
    </row>
    <row r="4347" spans="2:9">
      <c r="B4347" s="131"/>
      <c r="C4347" s="125"/>
      <c r="D4347" s="125"/>
      <c r="E4347" s="125"/>
      <c r="F4347" s="125"/>
      <c r="G4347" s="176"/>
      <c r="H4347" s="125" t="str">
        <f t="shared" si="134"/>
        <v/>
      </c>
      <c r="I4347" s="176">
        <f t="shared" si="135"/>
        <v>0</v>
      </c>
    </row>
    <row r="4348" spans="2:9">
      <c r="B4348" s="131"/>
      <c r="C4348" s="125"/>
      <c r="D4348" s="125"/>
      <c r="E4348" s="125"/>
      <c r="F4348" s="125"/>
      <c r="G4348" s="176"/>
      <c r="H4348" s="125" t="str">
        <f t="shared" si="134"/>
        <v/>
      </c>
      <c r="I4348" s="176">
        <f t="shared" si="135"/>
        <v>0</v>
      </c>
    </row>
    <row r="4349" spans="2:9">
      <c r="B4349" s="131"/>
      <c r="C4349" s="125"/>
      <c r="D4349" s="125"/>
      <c r="E4349" s="125"/>
      <c r="F4349" s="125"/>
      <c r="G4349" s="176"/>
      <c r="H4349" s="125" t="str">
        <f t="shared" si="134"/>
        <v/>
      </c>
      <c r="I4349" s="176">
        <f t="shared" si="135"/>
        <v>0</v>
      </c>
    </row>
    <row r="4350" spans="2:9">
      <c r="B4350" s="131"/>
      <c r="C4350" s="125"/>
      <c r="D4350" s="125"/>
      <c r="E4350" s="125"/>
      <c r="F4350" s="125"/>
      <c r="G4350" s="176"/>
      <c r="H4350" s="125" t="str">
        <f t="shared" si="134"/>
        <v/>
      </c>
      <c r="I4350" s="176">
        <f t="shared" si="135"/>
        <v>0</v>
      </c>
    </row>
    <row r="4351" spans="2:9">
      <c r="B4351" s="131"/>
      <c r="C4351" s="125"/>
      <c r="D4351" s="125"/>
      <c r="E4351" s="125"/>
      <c r="F4351" s="125"/>
      <c r="G4351" s="176"/>
      <c r="H4351" s="125" t="str">
        <f t="shared" si="134"/>
        <v/>
      </c>
      <c r="I4351" s="176">
        <f t="shared" si="135"/>
        <v>0</v>
      </c>
    </row>
    <row r="4352" spans="2:9">
      <c r="B4352" s="131"/>
      <c r="C4352" s="125"/>
      <c r="D4352" s="125"/>
      <c r="E4352" s="125"/>
      <c r="F4352" s="125"/>
      <c r="G4352" s="176"/>
      <c r="H4352" s="125" t="str">
        <f t="shared" si="134"/>
        <v/>
      </c>
      <c r="I4352" s="176">
        <f t="shared" si="135"/>
        <v>0</v>
      </c>
    </row>
    <row r="4353" spans="2:9">
      <c r="B4353" s="131"/>
      <c r="C4353" s="125"/>
      <c r="D4353" s="125"/>
      <c r="E4353" s="125"/>
      <c r="F4353" s="125"/>
      <c r="G4353" s="176"/>
      <c r="H4353" s="125" t="str">
        <f t="shared" si="134"/>
        <v/>
      </c>
      <c r="I4353" s="176">
        <f t="shared" si="135"/>
        <v>0</v>
      </c>
    </row>
    <row r="4354" spans="2:9">
      <c r="B4354" s="131"/>
      <c r="C4354" s="125"/>
      <c r="D4354" s="125"/>
      <c r="E4354" s="125"/>
      <c r="F4354" s="125"/>
      <c r="G4354" s="176"/>
      <c r="H4354" s="125" t="str">
        <f t="shared" si="134"/>
        <v/>
      </c>
      <c r="I4354" s="176">
        <f t="shared" si="135"/>
        <v>0</v>
      </c>
    </row>
    <row r="4355" spans="2:9">
      <c r="B4355" s="131"/>
      <c r="C4355" s="125"/>
      <c r="D4355" s="125"/>
      <c r="E4355" s="125"/>
      <c r="F4355" s="125"/>
      <c r="G4355" s="176"/>
      <c r="H4355" s="125" t="str">
        <f t="shared" si="134"/>
        <v/>
      </c>
      <c r="I4355" s="176">
        <f t="shared" si="135"/>
        <v>0</v>
      </c>
    </row>
    <row r="4356" spans="2:9">
      <c r="B4356" s="131"/>
      <c r="C4356" s="125"/>
      <c r="D4356" s="125"/>
      <c r="E4356" s="125"/>
      <c r="F4356" s="125"/>
      <c r="G4356" s="176"/>
      <c r="H4356" s="125" t="str">
        <f t="shared" si="134"/>
        <v/>
      </c>
      <c r="I4356" s="176">
        <f t="shared" si="135"/>
        <v>0</v>
      </c>
    </row>
    <row r="4357" spans="2:9">
      <c r="B4357" s="131"/>
      <c r="C4357" s="125"/>
      <c r="D4357" s="125"/>
      <c r="E4357" s="125"/>
      <c r="F4357" s="125"/>
      <c r="G4357" s="176"/>
      <c r="H4357" s="125" t="str">
        <f t="shared" si="134"/>
        <v/>
      </c>
      <c r="I4357" s="176">
        <f t="shared" si="135"/>
        <v>0</v>
      </c>
    </row>
    <row r="4358" spans="2:9">
      <c r="B4358" s="131"/>
      <c r="C4358" s="125"/>
      <c r="D4358" s="125"/>
      <c r="E4358" s="125"/>
      <c r="F4358" s="125"/>
      <c r="G4358" s="176"/>
      <c r="H4358" s="125" t="str">
        <f t="shared" si="134"/>
        <v/>
      </c>
      <c r="I4358" s="176">
        <f t="shared" si="135"/>
        <v>0</v>
      </c>
    </row>
    <row r="4359" spans="2:9">
      <c r="B4359" s="131"/>
      <c r="C4359" s="125"/>
      <c r="D4359" s="125"/>
      <c r="E4359" s="125"/>
      <c r="F4359" s="125"/>
      <c r="G4359" s="176"/>
      <c r="H4359" s="125" t="str">
        <f t="shared" ref="H4359:H4422" si="136">IF(ISBLANK(C4359),"",IF(C4359&lt;F4359,D4359-E4359,E4359-D4359))</f>
        <v/>
      </c>
      <c r="I4359" s="176">
        <f t="shared" ref="I4359:I4422" si="137">IF(ISERR(H4359),1,0)</f>
        <v>0</v>
      </c>
    </row>
    <row r="4360" spans="2:9">
      <c r="B4360" s="131"/>
      <c r="C4360" s="125"/>
      <c r="D4360" s="125"/>
      <c r="E4360" s="125"/>
      <c r="F4360" s="125"/>
      <c r="G4360" s="176"/>
      <c r="H4360" s="125" t="str">
        <f t="shared" si="136"/>
        <v/>
      </c>
      <c r="I4360" s="176">
        <f t="shared" si="137"/>
        <v>0</v>
      </c>
    </row>
    <row r="4361" spans="2:9">
      <c r="B4361" s="131"/>
      <c r="C4361" s="125"/>
      <c r="D4361" s="125"/>
      <c r="E4361" s="125"/>
      <c r="F4361" s="125"/>
      <c r="G4361" s="176"/>
      <c r="H4361" s="125" t="str">
        <f t="shared" si="136"/>
        <v/>
      </c>
      <c r="I4361" s="176">
        <f t="shared" si="137"/>
        <v>0</v>
      </c>
    </row>
    <row r="4362" spans="2:9">
      <c r="B4362" s="131"/>
      <c r="C4362" s="125"/>
      <c r="D4362" s="125"/>
      <c r="E4362" s="125"/>
      <c r="F4362" s="125"/>
      <c r="G4362" s="176"/>
      <c r="H4362" s="125" t="str">
        <f t="shared" si="136"/>
        <v/>
      </c>
      <c r="I4362" s="176">
        <f t="shared" si="137"/>
        <v>0</v>
      </c>
    </row>
    <row r="4363" spans="2:9">
      <c r="B4363" s="131"/>
      <c r="C4363" s="125"/>
      <c r="D4363" s="125"/>
      <c r="E4363" s="125"/>
      <c r="F4363" s="125"/>
      <c r="G4363" s="176"/>
      <c r="H4363" s="125" t="str">
        <f t="shared" si="136"/>
        <v/>
      </c>
      <c r="I4363" s="176">
        <f t="shared" si="137"/>
        <v>0</v>
      </c>
    </row>
    <row r="4364" spans="2:9">
      <c r="B4364" s="131"/>
      <c r="C4364" s="125"/>
      <c r="D4364" s="125"/>
      <c r="E4364" s="125"/>
      <c r="F4364" s="125"/>
      <c r="G4364" s="176"/>
      <c r="H4364" s="125" t="str">
        <f t="shared" si="136"/>
        <v/>
      </c>
      <c r="I4364" s="176">
        <f t="shared" si="137"/>
        <v>0</v>
      </c>
    </row>
    <row r="4365" spans="2:9">
      <c r="B4365" s="131"/>
      <c r="C4365" s="125"/>
      <c r="D4365" s="125"/>
      <c r="E4365" s="125"/>
      <c r="F4365" s="125"/>
      <c r="G4365" s="176"/>
      <c r="H4365" s="125" t="str">
        <f t="shared" si="136"/>
        <v/>
      </c>
      <c r="I4365" s="176">
        <f t="shared" si="137"/>
        <v>0</v>
      </c>
    </row>
    <row r="4366" spans="2:9">
      <c r="B4366" s="131"/>
      <c r="C4366" s="125"/>
      <c r="D4366" s="125"/>
      <c r="E4366" s="125"/>
      <c r="F4366" s="125"/>
      <c r="G4366" s="176"/>
      <c r="H4366" s="125" t="str">
        <f t="shared" si="136"/>
        <v/>
      </c>
      <c r="I4366" s="176">
        <f t="shared" si="137"/>
        <v>0</v>
      </c>
    </row>
    <row r="4367" spans="2:9">
      <c r="B4367" s="131"/>
      <c r="C4367" s="125"/>
      <c r="D4367" s="125"/>
      <c r="E4367" s="125"/>
      <c r="F4367" s="125"/>
      <c r="G4367" s="176"/>
      <c r="H4367" s="125" t="str">
        <f t="shared" si="136"/>
        <v/>
      </c>
      <c r="I4367" s="176">
        <f t="shared" si="137"/>
        <v>0</v>
      </c>
    </row>
    <row r="4368" spans="2:9">
      <c r="B4368" s="131"/>
      <c r="C4368" s="125"/>
      <c r="D4368" s="125"/>
      <c r="E4368" s="125"/>
      <c r="F4368" s="125"/>
      <c r="G4368" s="176"/>
      <c r="H4368" s="125" t="str">
        <f t="shared" si="136"/>
        <v/>
      </c>
      <c r="I4368" s="176">
        <f t="shared" si="137"/>
        <v>0</v>
      </c>
    </row>
    <row r="4369" spans="2:9">
      <c r="B4369" s="131"/>
      <c r="C4369" s="125"/>
      <c r="D4369" s="125"/>
      <c r="E4369" s="125"/>
      <c r="F4369" s="125"/>
      <c r="G4369" s="176"/>
      <c r="H4369" s="125" t="str">
        <f t="shared" si="136"/>
        <v/>
      </c>
      <c r="I4369" s="176">
        <f t="shared" si="137"/>
        <v>0</v>
      </c>
    </row>
    <row r="4370" spans="2:9">
      <c r="B4370" s="131"/>
      <c r="C4370" s="125"/>
      <c r="D4370" s="125"/>
      <c r="E4370" s="125"/>
      <c r="F4370" s="125"/>
      <c r="G4370" s="176"/>
      <c r="H4370" s="125" t="str">
        <f t="shared" si="136"/>
        <v/>
      </c>
      <c r="I4370" s="176">
        <f t="shared" si="137"/>
        <v>0</v>
      </c>
    </row>
    <row r="4371" spans="2:9">
      <c r="B4371" s="131"/>
      <c r="C4371" s="125"/>
      <c r="D4371" s="125"/>
      <c r="E4371" s="125"/>
      <c r="F4371" s="125"/>
      <c r="G4371" s="176"/>
      <c r="H4371" s="125" t="str">
        <f t="shared" si="136"/>
        <v/>
      </c>
      <c r="I4371" s="176">
        <f t="shared" si="137"/>
        <v>0</v>
      </c>
    </row>
    <row r="4372" spans="2:9">
      <c r="B4372" s="131"/>
      <c r="C4372" s="125"/>
      <c r="D4372" s="125"/>
      <c r="E4372" s="125"/>
      <c r="F4372" s="125"/>
      <c r="G4372" s="176"/>
      <c r="H4372" s="125" t="str">
        <f t="shared" si="136"/>
        <v/>
      </c>
      <c r="I4372" s="176">
        <f t="shared" si="137"/>
        <v>0</v>
      </c>
    </row>
    <row r="4373" spans="2:9">
      <c r="B4373" s="131"/>
      <c r="C4373" s="125"/>
      <c r="D4373" s="125"/>
      <c r="E4373" s="125"/>
      <c r="F4373" s="125"/>
      <c r="G4373" s="176"/>
      <c r="H4373" s="125" t="str">
        <f t="shared" si="136"/>
        <v/>
      </c>
      <c r="I4373" s="176">
        <f t="shared" si="137"/>
        <v>0</v>
      </c>
    </row>
    <row r="4374" spans="2:9">
      <c r="B4374" s="131"/>
      <c r="C4374" s="125"/>
      <c r="D4374" s="125"/>
      <c r="E4374" s="125"/>
      <c r="F4374" s="125"/>
      <c r="G4374" s="176"/>
      <c r="H4374" s="125" t="str">
        <f t="shared" si="136"/>
        <v/>
      </c>
      <c r="I4374" s="176">
        <f t="shared" si="137"/>
        <v>0</v>
      </c>
    </row>
    <row r="4375" spans="2:9">
      <c r="B4375" s="131"/>
      <c r="C4375" s="125"/>
      <c r="D4375" s="125"/>
      <c r="E4375" s="125"/>
      <c r="F4375" s="125"/>
      <c r="G4375" s="176"/>
      <c r="H4375" s="125" t="str">
        <f t="shared" si="136"/>
        <v/>
      </c>
      <c r="I4375" s="176">
        <f t="shared" si="137"/>
        <v>0</v>
      </c>
    </row>
    <row r="4376" spans="2:9">
      <c r="B4376" s="131"/>
      <c r="C4376" s="125"/>
      <c r="D4376" s="125"/>
      <c r="E4376" s="125"/>
      <c r="F4376" s="125"/>
      <c r="G4376" s="176"/>
      <c r="H4376" s="125" t="str">
        <f t="shared" si="136"/>
        <v/>
      </c>
      <c r="I4376" s="176">
        <f t="shared" si="137"/>
        <v>0</v>
      </c>
    </row>
    <row r="4377" spans="2:9">
      <c r="B4377" s="131"/>
      <c r="C4377" s="125"/>
      <c r="D4377" s="125"/>
      <c r="E4377" s="125"/>
      <c r="F4377" s="125"/>
      <c r="G4377" s="176"/>
      <c r="H4377" s="125" t="str">
        <f t="shared" si="136"/>
        <v/>
      </c>
      <c r="I4377" s="176">
        <f t="shared" si="137"/>
        <v>0</v>
      </c>
    </row>
    <row r="4378" spans="2:9">
      <c r="B4378" s="131"/>
      <c r="C4378" s="125"/>
      <c r="D4378" s="125"/>
      <c r="E4378" s="125"/>
      <c r="F4378" s="125"/>
      <c r="G4378" s="176"/>
      <c r="H4378" s="125" t="str">
        <f t="shared" si="136"/>
        <v/>
      </c>
      <c r="I4378" s="176">
        <f t="shared" si="137"/>
        <v>0</v>
      </c>
    </row>
    <row r="4379" spans="2:9">
      <c r="B4379" s="131"/>
      <c r="C4379" s="125"/>
      <c r="D4379" s="125"/>
      <c r="E4379" s="125"/>
      <c r="F4379" s="125"/>
      <c r="G4379" s="176"/>
      <c r="H4379" s="125" t="str">
        <f t="shared" si="136"/>
        <v/>
      </c>
      <c r="I4379" s="176">
        <f t="shared" si="137"/>
        <v>0</v>
      </c>
    </row>
    <row r="4380" spans="2:9">
      <c r="B4380" s="131"/>
      <c r="C4380" s="125"/>
      <c r="D4380" s="125"/>
      <c r="E4380" s="125"/>
      <c r="F4380" s="125"/>
      <c r="G4380" s="176"/>
      <c r="H4380" s="125" t="str">
        <f t="shared" si="136"/>
        <v/>
      </c>
      <c r="I4380" s="176">
        <f t="shared" si="137"/>
        <v>0</v>
      </c>
    </row>
    <row r="4381" spans="2:9">
      <c r="B4381" s="131"/>
      <c r="C4381" s="125"/>
      <c r="D4381" s="125"/>
      <c r="E4381" s="125"/>
      <c r="F4381" s="125"/>
      <c r="G4381" s="176"/>
      <c r="H4381" s="125" t="str">
        <f t="shared" si="136"/>
        <v/>
      </c>
      <c r="I4381" s="176">
        <f t="shared" si="137"/>
        <v>0</v>
      </c>
    </row>
    <row r="4382" spans="2:9">
      <c r="B4382" s="131"/>
      <c r="C4382" s="125"/>
      <c r="D4382" s="125"/>
      <c r="E4382" s="125"/>
      <c r="F4382" s="125"/>
      <c r="G4382" s="176"/>
      <c r="H4382" s="125" t="str">
        <f t="shared" si="136"/>
        <v/>
      </c>
      <c r="I4382" s="176">
        <f t="shared" si="137"/>
        <v>0</v>
      </c>
    </row>
    <row r="4383" spans="2:9">
      <c r="B4383" s="131"/>
      <c r="C4383" s="125"/>
      <c r="D4383" s="125"/>
      <c r="E4383" s="125"/>
      <c r="F4383" s="125"/>
      <c r="G4383" s="176"/>
      <c r="H4383" s="125" t="str">
        <f t="shared" si="136"/>
        <v/>
      </c>
      <c r="I4383" s="176">
        <f t="shared" si="137"/>
        <v>0</v>
      </c>
    </row>
    <row r="4384" spans="2:9">
      <c r="B4384" s="131"/>
      <c r="C4384" s="125"/>
      <c r="D4384" s="125"/>
      <c r="E4384" s="125"/>
      <c r="F4384" s="125"/>
      <c r="G4384" s="176"/>
      <c r="H4384" s="125" t="str">
        <f t="shared" si="136"/>
        <v/>
      </c>
      <c r="I4384" s="176">
        <f t="shared" si="137"/>
        <v>0</v>
      </c>
    </row>
    <row r="4385" spans="2:9">
      <c r="B4385" s="131"/>
      <c r="C4385" s="125"/>
      <c r="D4385" s="125"/>
      <c r="E4385" s="125"/>
      <c r="F4385" s="125"/>
      <c r="G4385" s="176"/>
      <c r="H4385" s="125" t="str">
        <f t="shared" si="136"/>
        <v/>
      </c>
      <c r="I4385" s="176">
        <f t="shared" si="137"/>
        <v>0</v>
      </c>
    </row>
    <row r="4386" spans="2:9">
      <c r="B4386" s="131"/>
      <c r="C4386" s="125"/>
      <c r="D4386" s="125"/>
      <c r="E4386" s="125"/>
      <c r="F4386" s="125"/>
      <c r="G4386" s="176"/>
      <c r="H4386" s="125" t="str">
        <f t="shared" si="136"/>
        <v/>
      </c>
      <c r="I4386" s="176">
        <f t="shared" si="137"/>
        <v>0</v>
      </c>
    </row>
    <row r="4387" spans="2:9">
      <c r="B4387" s="131"/>
      <c r="C4387" s="125"/>
      <c r="D4387" s="125"/>
      <c r="E4387" s="125"/>
      <c r="F4387" s="125"/>
      <c r="G4387" s="176"/>
      <c r="H4387" s="125" t="str">
        <f t="shared" si="136"/>
        <v/>
      </c>
      <c r="I4387" s="176">
        <f t="shared" si="137"/>
        <v>0</v>
      </c>
    </row>
    <row r="4388" spans="2:9">
      <c r="B4388" s="131"/>
      <c r="C4388" s="125"/>
      <c r="D4388" s="125"/>
      <c r="E4388" s="125"/>
      <c r="F4388" s="125"/>
      <c r="G4388" s="176"/>
      <c r="H4388" s="125" t="str">
        <f t="shared" si="136"/>
        <v/>
      </c>
      <c r="I4388" s="176">
        <f t="shared" si="137"/>
        <v>0</v>
      </c>
    </row>
    <row r="4389" spans="2:9">
      <c r="B4389" s="131"/>
      <c r="C4389" s="125"/>
      <c r="D4389" s="125"/>
      <c r="E4389" s="125"/>
      <c r="F4389" s="125"/>
      <c r="G4389" s="176"/>
      <c r="H4389" s="125" t="str">
        <f t="shared" si="136"/>
        <v/>
      </c>
      <c r="I4389" s="176">
        <f t="shared" si="137"/>
        <v>0</v>
      </c>
    </row>
    <row r="4390" spans="2:9">
      <c r="B4390" s="131"/>
      <c r="C4390" s="125"/>
      <c r="D4390" s="125"/>
      <c r="E4390" s="125"/>
      <c r="F4390" s="125"/>
      <c r="G4390" s="176"/>
      <c r="H4390" s="125" t="str">
        <f t="shared" si="136"/>
        <v/>
      </c>
      <c r="I4390" s="176">
        <f t="shared" si="137"/>
        <v>0</v>
      </c>
    </row>
    <row r="4391" spans="2:9">
      <c r="B4391" s="131"/>
      <c r="C4391" s="125"/>
      <c r="D4391" s="125"/>
      <c r="E4391" s="125"/>
      <c r="F4391" s="125"/>
      <c r="G4391" s="176"/>
      <c r="H4391" s="125" t="str">
        <f t="shared" si="136"/>
        <v/>
      </c>
      <c r="I4391" s="176">
        <f t="shared" si="137"/>
        <v>0</v>
      </c>
    </row>
    <row r="4392" spans="2:9">
      <c r="B4392" s="131"/>
      <c r="C4392" s="125"/>
      <c r="D4392" s="125"/>
      <c r="E4392" s="125"/>
      <c r="F4392" s="125"/>
      <c r="G4392" s="176"/>
      <c r="H4392" s="125" t="str">
        <f t="shared" si="136"/>
        <v/>
      </c>
      <c r="I4392" s="176">
        <f t="shared" si="137"/>
        <v>0</v>
      </c>
    </row>
    <row r="4393" spans="2:9">
      <c r="B4393" s="131"/>
      <c r="C4393" s="125"/>
      <c r="D4393" s="125"/>
      <c r="E4393" s="125"/>
      <c r="F4393" s="125"/>
      <c r="G4393" s="176"/>
      <c r="H4393" s="125" t="str">
        <f t="shared" si="136"/>
        <v/>
      </c>
      <c r="I4393" s="176">
        <f t="shared" si="137"/>
        <v>0</v>
      </c>
    </row>
    <row r="4394" spans="2:9">
      <c r="B4394" s="131"/>
      <c r="C4394" s="125"/>
      <c r="D4394" s="125"/>
      <c r="E4394" s="125"/>
      <c r="F4394" s="125"/>
      <c r="G4394" s="176"/>
      <c r="H4394" s="125" t="str">
        <f t="shared" si="136"/>
        <v/>
      </c>
      <c r="I4394" s="176">
        <f t="shared" si="137"/>
        <v>0</v>
      </c>
    </row>
    <row r="4395" spans="2:9">
      <c r="B4395" s="131"/>
      <c r="C4395" s="125"/>
      <c r="D4395" s="125"/>
      <c r="E4395" s="125"/>
      <c r="F4395" s="125"/>
      <c r="G4395" s="176"/>
      <c r="H4395" s="125" t="str">
        <f t="shared" si="136"/>
        <v/>
      </c>
      <c r="I4395" s="176">
        <f t="shared" si="137"/>
        <v>0</v>
      </c>
    </row>
    <row r="4396" spans="2:9">
      <c r="B4396" s="131"/>
      <c r="C4396" s="125"/>
      <c r="D4396" s="125"/>
      <c r="E4396" s="125"/>
      <c r="F4396" s="125"/>
      <c r="G4396" s="176"/>
      <c r="H4396" s="125" t="str">
        <f t="shared" si="136"/>
        <v/>
      </c>
      <c r="I4396" s="176">
        <f t="shared" si="137"/>
        <v>0</v>
      </c>
    </row>
    <row r="4397" spans="2:9">
      <c r="B4397" s="131"/>
      <c r="C4397" s="125"/>
      <c r="D4397" s="125"/>
      <c r="E4397" s="125"/>
      <c r="F4397" s="125"/>
      <c r="G4397" s="176"/>
      <c r="H4397" s="125" t="str">
        <f t="shared" si="136"/>
        <v/>
      </c>
      <c r="I4397" s="176">
        <f t="shared" si="137"/>
        <v>0</v>
      </c>
    </row>
    <row r="4398" spans="2:9">
      <c r="B4398" s="131"/>
      <c r="C4398" s="125"/>
      <c r="D4398" s="125"/>
      <c r="E4398" s="125"/>
      <c r="F4398" s="125"/>
      <c r="G4398" s="176"/>
      <c r="H4398" s="125" t="str">
        <f t="shared" si="136"/>
        <v/>
      </c>
      <c r="I4398" s="176">
        <f t="shared" si="137"/>
        <v>0</v>
      </c>
    </row>
    <row r="4399" spans="2:9">
      <c r="B4399" s="131"/>
      <c r="C4399" s="125"/>
      <c r="D4399" s="125"/>
      <c r="E4399" s="125"/>
      <c r="F4399" s="125"/>
      <c r="G4399" s="176"/>
      <c r="H4399" s="125" t="str">
        <f t="shared" si="136"/>
        <v/>
      </c>
      <c r="I4399" s="176">
        <f t="shared" si="137"/>
        <v>0</v>
      </c>
    </row>
    <row r="4400" spans="2:9">
      <c r="B4400" s="131"/>
      <c r="C4400" s="125"/>
      <c r="D4400" s="125"/>
      <c r="E4400" s="125"/>
      <c r="F4400" s="125"/>
      <c r="G4400" s="176"/>
      <c r="H4400" s="125" t="str">
        <f t="shared" si="136"/>
        <v/>
      </c>
      <c r="I4400" s="176">
        <f t="shared" si="137"/>
        <v>0</v>
      </c>
    </row>
    <row r="4401" spans="2:9">
      <c r="B4401" s="131"/>
      <c r="C4401" s="125"/>
      <c r="D4401" s="125"/>
      <c r="E4401" s="125"/>
      <c r="F4401" s="125"/>
      <c r="G4401" s="176"/>
      <c r="H4401" s="125" t="str">
        <f t="shared" si="136"/>
        <v/>
      </c>
      <c r="I4401" s="176">
        <f t="shared" si="137"/>
        <v>0</v>
      </c>
    </row>
    <row r="4402" spans="2:9">
      <c r="B4402" s="131"/>
      <c r="C4402" s="125"/>
      <c r="D4402" s="125"/>
      <c r="E4402" s="125"/>
      <c r="F4402" s="125"/>
      <c r="G4402" s="176"/>
      <c r="H4402" s="125" t="str">
        <f t="shared" si="136"/>
        <v/>
      </c>
      <c r="I4402" s="176">
        <f t="shared" si="137"/>
        <v>0</v>
      </c>
    </row>
    <row r="4403" spans="2:9">
      <c r="B4403" s="131"/>
      <c r="C4403" s="125"/>
      <c r="D4403" s="125"/>
      <c r="E4403" s="125"/>
      <c r="F4403" s="125"/>
      <c r="G4403" s="176"/>
      <c r="H4403" s="125" t="str">
        <f t="shared" si="136"/>
        <v/>
      </c>
      <c r="I4403" s="176">
        <f t="shared" si="137"/>
        <v>0</v>
      </c>
    </row>
    <row r="4404" spans="2:9">
      <c r="B4404" s="131"/>
      <c r="C4404" s="125"/>
      <c r="D4404" s="125"/>
      <c r="E4404" s="125"/>
      <c r="F4404" s="125"/>
      <c r="G4404" s="176"/>
      <c r="H4404" s="125" t="str">
        <f t="shared" si="136"/>
        <v/>
      </c>
      <c r="I4404" s="176">
        <f t="shared" si="137"/>
        <v>0</v>
      </c>
    </row>
    <row r="4405" spans="2:9">
      <c r="B4405" s="131"/>
      <c r="C4405" s="125"/>
      <c r="D4405" s="125"/>
      <c r="E4405" s="125"/>
      <c r="F4405" s="125"/>
      <c r="G4405" s="176"/>
      <c r="H4405" s="125" t="str">
        <f t="shared" si="136"/>
        <v/>
      </c>
      <c r="I4405" s="176">
        <f t="shared" si="137"/>
        <v>0</v>
      </c>
    </row>
    <row r="4406" spans="2:9">
      <c r="B4406" s="131"/>
      <c r="C4406" s="125"/>
      <c r="D4406" s="125"/>
      <c r="E4406" s="125"/>
      <c r="F4406" s="125"/>
      <c r="G4406" s="176"/>
      <c r="H4406" s="125" t="str">
        <f t="shared" si="136"/>
        <v/>
      </c>
      <c r="I4406" s="176">
        <f t="shared" si="137"/>
        <v>0</v>
      </c>
    </row>
    <row r="4407" spans="2:9">
      <c r="B4407" s="131"/>
      <c r="C4407" s="125"/>
      <c r="D4407" s="125"/>
      <c r="E4407" s="125"/>
      <c r="F4407" s="125"/>
      <c r="G4407" s="176"/>
      <c r="H4407" s="125" t="str">
        <f t="shared" si="136"/>
        <v/>
      </c>
      <c r="I4407" s="176">
        <f t="shared" si="137"/>
        <v>0</v>
      </c>
    </row>
    <row r="4408" spans="2:9">
      <c r="B4408" s="131"/>
      <c r="C4408" s="125"/>
      <c r="D4408" s="125"/>
      <c r="E4408" s="125"/>
      <c r="F4408" s="125"/>
      <c r="G4408" s="176"/>
      <c r="H4408" s="125" t="str">
        <f t="shared" si="136"/>
        <v/>
      </c>
      <c r="I4408" s="176">
        <f t="shared" si="137"/>
        <v>0</v>
      </c>
    </row>
    <row r="4409" spans="2:9">
      <c r="B4409" s="131"/>
      <c r="C4409" s="125"/>
      <c r="D4409" s="125"/>
      <c r="E4409" s="125"/>
      <c r="F4409" s="125"/>
      <c r="G4409" s="176"/>
      <c r="H4409" s="125" t="str">
        <f t="shared" si="136"/>
        <v/>
      </c>
      <c r="I4409" s="176">
        <f t="shared" si="137"/>
        <v>0</v>
      </c>
    </row>
    <row r="4410" spans="2:9">
      <c r="B4410" s="131"/>
      <c r="C4410" s="125"/>
      <c r="D4410" s="125"/>
      <c r="E4410" s="125"/>
      <c r="F4410" s="125"/>
      <c r="G4410" s="176"/>
      <c r="H4410" s="125" t="str">
        <f t="shared" si="136"/>
        <v/>
      </c>
      <c r="I4410" s="176">
        <f t="shared" si="137"/>
        <v>0</v>
      </c>
    </row>
    <row r="4411" spans="2:9">
      <c r="B4411" s="131"/>
      <c r="C4411" s="125"/>
      <c r="D4411" s="125"/>
      <c r="E4411" s="125"/>
      <c r="F4411" s="125"/>
      <c r="G4411" s="176"/>
      <c r="H4411" s="125" t="str">
        <f t="shared" si="136"/>
        <v/>
      </c>
      <c r="I4411" s="176">
        <f t="shared" si="137"/>
        <v>0</v>
      </c>
    </row>
    <row r="4412" spans="2:9">
      <c r="B4412" s="131"/>
      <c r="C4412" s="125"/>
      <c r="D4412" s="125"/>
      <c r="E4412" s="125"/>
      <c r="F4412" s="125"/>
      <c r="G4412" s="176"/>
      <c r="H4412" s="125" t="str">
        <f t="shared" si="136"/>
        <v/>
      </c>
      <c r="I4412" s="176">
        <f t="shared" si="137"/>
        <v>0</v>
      </c>
    </row>
    <row r="4413" spans="2:9">
      <c r="B4413" s="131"/>
      <c r="C4413" s="125"/>
      <c r="D4413" s="125"/>
      <c r="E4413" s="125"/>
      <c r="F4413" s="125"/>
      <c r="G4413" s="176"/>
      <c r="H4413" s="125" t="str">
        <f t="shared" si="136"/>
        <v/>
      </c>
      <c r="I4413" s="176">
        <f t="shared" si="137"/>
        <v>0</v>
      </c>
    </row>
    <row r="4414" spans="2:9">
      <c r="B4414" s="131"/>
      <c r="C4414" s="125"/>
      <c r="D4414" s="125"/>
      <c r="E4414" s="125"/>
      <c r="F4414" s="125"/>
      <c r="G4414" s="176"/>
      <c r="H4414" s="125" t="str">
        <f t="shared" si="136"/>
        <v/>
      </c>
      <c r="I4414" s="176">
        <f t="shared" si="137"/>
        <v>0</v>
      </c>
    </row>
    <row r="4415" spans="2:9">
      <c r="B4415" s="131"/>
      <c r="C4415" s="125"/>
      <c r="D4415" s="125"/>
      <c r="E4415" s="125"/>
      <c r="F4415" s="125"/>
      <c r="G4415" s="176"/>
      <c r="H4415" s="125" t="str">
        <f t="shared" si="136"/>
        <v/>
      </c>
      <c r="I4415" s="176">
        <f t="shared" si="137"/>
        <v>0</v>
      </c>
    </row>
    <row r="4416" spans="2:9">
      <c r="B4416" s="131"/>
      <c r="C4416" s="125"/>
      <c r="D4416" s="125"/>
      <c r="E4416" s="125"/>
      <c r="F4416" s="125"/>
      <c r="G4416" s="176"/>
      <c r="H4416" s="125" t="str">
        <f t="shared" si="136"/>
        <v/>
      </c>
      <c r="I4416" s="176">
        <f t="shared" si="137"/>
        <v>0</v>
      </c>
    </row>
    <row r="4417" spans="2:9">
      <c r="B4417" s="131"/>
      <c r="C4417" s="125"/>
      <c r="D4417" s="125"/>
      <c r="E4417" s="125"/>
      <c r="F4417" s="125"/>
      <c r="G4417" s="176"/>
      <c r="H4417" s="125" t="str">
        <f t="shared" si="136"/>
        <v/>
      </c>
      <c r="I4417" s="176">
        <f t="shared" si="137"/>
        <v>0</v>
      </c>
    </row>
    <row r="4418" spans="2:9">
      <c r="B4418" s="131"/>
      <c r="C4418" s="125"/>
      <c r="D4418" s="125"/>
      <c r="E4418" s="125"/>
      <c r="F4418" s="125"/>
      <c r="G4418" s="176"/>
      <c r="H4418" s="125" t="str">
        <f t="shared" si="136"/>
        <v/>
      </c>
      <c r="I4418" s="176">
        <f t="shared" si="137"/>
        <v>0</v>
      </c>
    </row>
    <row r="4419" spans="2:9">
      <c r="B4419" s="131"/>
      <c r="C4419" s="125"/>
      <c r="D4419" s="125"/>
      <c r="E4419" s="125"/>
      <c r="F4419" s="125"/>
      <c r="G4419" s="176"/>
      <c r="H4419" s="125" t="str">
        <f t="shared" si="136"/>
        <v/>
      </c>
      <c r="I4419" s="176">
        <f t="shared" si="137"/>
        <v>0</v>
      </c>
    </row>
    <row r="4420" spans="2:9">
      <c r="B4420" s="131"/>
      <c r="C4420" s="125"/>
      <c r="D4420" s="125"/>
      <c r="E4420" s="125"/>
      <c r="F4420" s="125"/>
      <c r="G4420" s="176"/>
      <c r="H4420" s="125" t="str">
        <f t="shared" si="136"/>
        <v/>
      </c>
      <c r="I4420" s="176">
        <f t="shared" si="137"/>
        <v>0</v>
      </c>
    </row>
    <row r="4421" spans="2:9">
      <c r="B4421" s="131"/>
      <c r="C4421" s="125"/>
      <c r="D4421" s="125"/>
      <c r="E4421" s="125"/>
      <c r="F4421" s="125"/>
      <c r="G4421" s="176"/>
      <c r="H4421" s="125" t="str">
        <f t="shared" si="136"/>
        <v/>
      </c>
      <c r="I4421" s="176">
        <f t="shared" si="137"/>
        <v>0</v>
      </c>
    </row>
    <row r="4422" spans="2:9">
      <c r="B4422" s="131"/>
      <c r="C4422" s="125"/>
      <c r="D4422" s="125"/>
      <c r="E4422" s="125"/>
      <c r="F4422" s="125"/>
      <c r="G4422" s="176"/>
      <c r="H4422" s="125" t="str">
        <f t="shared" si="136"/>
        <v/>
      </c>
      <c r="I4422" s="176">
        <f t="shared" si="137"/>
        <v>0</v>
      </c>
    </row>
    <row r="4423" spans="2:9">
      <c r="B4423" s="131"/>
      <c r="C4423" s="125"/>
      <c r="D4423" s="125"/>
      <c r="E4423" s="125"/>
      <c r="F4423" s="125"/>
      <c r="G4423" s="176"/>
      <c r="H4423" s="125" t="str">
        <f t="shared" ref="H4423:H4486" si="138">IF(ISBLANK(C4423),"",IF(C4423&lt;F4423,D4423-E4423,E4423-D4423))</f>
        <v/>
      </c>
      <c r="I4423" s="176">
        <f t="shared" ref="I4423:I4486" si="139">IF(ISERR(H4423),1,0)</f>
        <v>0</v>
      </c>
    </row>
    <row r="4424" spans="2:9">
      <c r="B4424" s="131"/>
      <c r="C4424" s="125"/>
      <c r="D4424" s="125"/>
      <c r="E4424" s="125"/>
      <c r="F4424" s="125"/>
      <c r="G4424" s="176"/>
      <c r="H4424" s="125" t="str">
        <f t="shared" si="138"/>
        <v/>
      </c>
      <c r="I4424" s="176">
        <f t="shared" si="139"/>
        <v>0</v>
      </c>
    </row>
    <row r="4425" spans="2:9">
      <c r="B4425" s="131"/>
      <c r="C4425" s="125"/>
      <c r="D4425" s="125"/>
      <c r="E4425" s="125"/>
      <c r="F4425" s="125"/>
      <c r="G4425" s="176"/>
      <c r="H4425" s="125" t="str">
        <f t="shared" si="138"/>
        <v/>
      </c>
      <c r="I4425" s="176">
        <f t="shared" si="139"/>
        <v>0</v>
      </c>
    </row>
    <row r="4426" spans="2:9">
      <c r="B4426" s="131"/>
      <c r="C4426" s="125"/>
      <c r="D4426" s="125"/>
      <c r="E4426" s="125"/>
      <c r="F4426" s="125"/>
      <c r="G4426" s="176"/>
      <c r="H4426" s="125" t="str">
        <f t="shared" si="138"/>
        <v/>
      </c>
      <c r="I4426" s="176">
        <f t="shared" si="139"/>
        <v>0</v>
      </c>
    </row>
    <row r="4427" spans="2:9">
      <c r="B4427" s="131"/>
      <c r="C4427" s="125"/>
      <c r="D4427" s="125"/>
      <c r="E4427" s="125"/>
      <c r="F4427" s="125"/>
      <c r="G4427" s="176"/>
      <c r="H4427" s="125" t="str">
        <f t="shared" si="138"/>
        <v/>
      </c>
      <c r="I4427" s="176">
        <f t="shared" si="139"/>
        <v>0</v>
      </c>
    </row>
    <row r="4428" spans="2:9">
      <c r="B4428" s="131"/>
      <c r="C4428" s="125"/>
      <c r="D4428" s="125"/>
      <c r="E4428" s="125"/>
      <c r="F4428" s="125"/>
      <c r="G4428" s="176"/>
      <c r="H4428" s="125" t="str">
        <f t="shared" si="138"/>
        <v/>
      </c>
      <c r="I4428" s="176">
        <f t="shared" si="139"/>
        <v>0</v>
      </c>
    </row>
    <row r="4429" spans="2:9">
      <c r="B4429" s="131"/>
      <c r="C4429" s="125"/>
      <c r="D4429" s="125"/>
      <c r="E4429" s="125"/>
      <c r="F4429" s="125"/>
      <c r="G4429" s="176"/>
      <c r="H4429" s="125" t="str">
        <f t="shared" si="138"/>
        <v/>
      </c>
      <c r="I4429" s="176">
        <f t="shared" si="139"/>
        <v>0</v>
      </c>
    </row>
    <row r="4430" spans="2:9">
      <c r="B4430" s="131"/>
      <c r="C4430" s="125"/>
      <c r="D4430" s="125"/>
      <c r="E4430" s="125"/>
      <c r="F4430" s="125"/>
      <c r="G4430" s="176"/>
      <c r="H4430" s="125" t="str">
        <f t="shared" si="138"/>
        <v/>
      </c>
      <c r="I4430" s="176">
        <f t="shared" si="139"/>
        <v>0</v>
      </c>
    </row>
    <row r="4431" spans="2:9">
      <c r="B4431" s="131"/>
      <c r="C4431" s="125"/>
      <c r="D4431" s="125"/>
      <c r="E4431" s="125"/>
      <c r="F4431" s="125"/>
      <c r="G4431" s="176"/>
      <c r="H4431" s="125" t="str">
        <f t="shared" si="138"/>
        <v/>
      </c>
      <c r="I4431" s="176">
        <f t="shared" si="139"/>
        <v>0</v>
      </c>
    </row>
    <row r="4432" spans="2:9">
      <c r="B4432" s="131"/>
      <c r="C4432" s="125"/>
      <c r="D4432" s="125"/>
      <c r="E4432" s="125"/>
      <c r="F4432" s="125"/>
      <c r="G4432" s="176"/>
      <c r="H4432" s="125" t="str">
        <f t="shared" si="138"/>
        <v/>
      </c>
      <c r="I4432" s="176">
        <f t="shared" si="139"/>
        <v>0</v>
      </c>
    </row>
    <row r="4433" spans="2:9">
      <c r="B4433" s="131"/>
      <c r="C4433" s="125"/>
      <c r="D4433" s="125"/>
      <c r="E4433" s="125"/>
      <c r="F4433" s="125"/>
      <c r="G4433" s="176"/>
      <c r="H4433" s="125" t="str">
        <f t="shared" si="138"/>
        <v/>
      </c>
      <c r="I4433" s="176">
        <f t="shared" si="139"/>
        <v>0</v>
      </c>
    </row>
    <row r="4434" spans="2:9">
      <c r="B4434" s="131"/>
      <c r="C4434" s="125"/>
      <c r="D4434" s="125"/>
      <c r="E4434" s="125"/>
      <c r="F4434" s="125"/>
      <c r="G4434" s="176"/>
      <c r="H4434" s="125" t="str">
        <f t="shared" si="138"/>
        <v/>
      </c>
      <c r="I4434" s="176">
        <f t="shared" si="139"/>
        <v>0</v>
      </c>
    </row>
    <row r="4435" spans="2:9">
      <c r="B4435" s="131"/>
      <c r="C4435" s="125"/>
      <c r="D4435" s="125"/>
      <c r="E4435" s="125"/>
      <c r="F4435" s="125"/>
      <c r="G4435" s="176"/>
      <c r="H4435" s="125" t="str">
        <f t="shared" si="138"/>
        <v/>
      </c>
      <c r="I4435" s="176">
        <f t="shared" si="139"/>
        <v>0</v>
      </c>
    </row>
    <row r="4436" spans="2:9">
      <c r="B4436" s="131"/>
      <c r="C4436" s="125"/>
      <c r="D4436" s="125"/>
      <c r="E4436" s="125"/>
      <c r="F4436" s="125"/>
      <c r="G4436" s="176"/>
      <c r="H4436" s="125" t="str">
        <f t="shared" si="138"/>
        <v/>
      </c>
      <c r="I4436" s="176">
        <f t="shared" si="139"/>
        <v>0</v>
      </c>
    </row>
    <row r="4437" spans="2:9">
      <c r="B4437" s="131"/>
      <c r="C4437" s="125"/>
      <c r="D4437" s="125"/>
      <c r="E4437" s="125"/>
      <c r="F4437" s="125"/>
      <c r="G4437" s="176"/>
      <c r="H4437" s="125" t="str">
        <f t="shared" si="138"/>
        <v/>
      </c>
      <c r="I4437" s="176">
        <f t="shared" si="139"/>
        <v>0</v>
      </c>
    </row>
    <row r="4438" spans="2:9">
      <c r="B4438" s="131"/>
      <c r="C4438" s="125"/>
      <c r="D4438" s="125"/>
      <c r="E4438" s="125"/>
      <c r="F4438" s="125"/>
      <c r="G4438" s="176"/>
      <c r="H4438" s="125" t="str">
        <f t="shared" si="138"/>
        <v/>
      </c>
      <c r="I4438" s="176">
        <f t="shared" si="139"/>
        <v>0</v>
      </c>
    </row>
    <row r="4439" spans="2:9">
      <c r="B4439" s="131"/>
      <c r="C4439" s="125"/>
      <c r="D4439" s="125"/>
      <c r="E4439" s="125"/>
      <c r="F4439" s="125"/>
      <c r="G4439" s="176"/>
      <c r="H4439" s="125" t="str">
        <f t="shared" si="138"/>
        <v/>
      </c>
      <c r="I4439" s="176">
        <f t="shared" si="139"/>
        <v>0</v>
      </c>
    </row>
    <row r="4440" spans="2:9">
      <c r="B4440" s="131"/>
      <c r="C4440" s="125"/>
      <c r="D4440" s="125"/>
      <c r="E4440" s="125"/>
      <c r="F4440" s="125"/>
      <c r="G4440" s="176"/>
      <c r="H4440" s="125" t="str">
        <f t="shared" si="138"/>
        <v/>
      </c>
      <c r="I4440" s="176">
        <f t="shared" si="139"/>
        <v>0</v>
      </c>
    </row>
    <row r="4441" spans="2:9">
      <c r="B4441" s="131"/>
      <c r="C4441" s="125"/>
      <c r="D4441" s="125"/>
      <c r="E4441" s="125"/>
      <c r="F4441" s="125"/>
      <c r="G4441" s="176"/>
      <c r="H4441" s="125" t="str">
        <f t="shared" si="138"/>
        <v/>
      </c>
      <c r="I4441" s="176">
        <f t="shared" si="139"/>
        <v>0</v>
      </c>
    </row>
    <row r="4442" spans="2:9">
      <c r="B4442" s="131"/>
      <c r="C4442" s="125"/>
      <c r="D4442" s="125"/>
      <c r="E4442" s="125"/>
      <c r="F4442" s="125"/>
      <c r="G4442" s="176"/>
      <c r="H4442" s="125" t="str">
        <f t="shared" si="138"/>
        <v/>
      </c>
      <c r="I4442" s="176">
        <f t="shared" si="139"/>
        <v>0</v>
      </c>
    </row>
    <row r="4443" spans="2:9">
      <c r="B4443" s="131"/>
      <c r="C4443" s="125"/>
      <c r="D4443" s="125"/>
      <c r="E4443" s="125"/>
      <c r="F4443" s="125"/>
      <c r="G4443" s="176"/>
      <c r="H4443" s="125" t="str">
        <f t="shared" si="138"/>
        <v/>
      </c>
      <c r="I4443" s="176">
        <f t="shared" si="139"/>
        <v>0</v>
      </c>
    </row>
    <row r="4444" spans="2:9">
      <c r="B4444" s="131"/>
      <c r="C4444" s="125"/>
      <c r="D4444" s="125"/>
      <c r="E4444" s="125"/>
      <c r="F4444" s="125"/>
      <c r="G4444" s="176"/>
      <c r="H4444" s="125" t="str">
        <f t="shared" si="138"/>
        <v/>
      </c>
      <c r="I4444" s="176">
        <f t="shared" si="139"/>
        <v>0</v>
      </c>
    </row>
    <row r="4445" spans="2:9">
      <c r="B4445" s="131"/>
      <c r="C4445" s="125"/>
      <c r="D4445" s="125"/>
      <c r="E4445" s="125"/>
      <c r="F4445" s="125"/>
      <c r="G4445" s="176"/>
      <c r="H4445" s="125" t="str">
        <f t="shared" si="138"/>
        <v/>
      </c>
      <c r="I4445" s="176">
        <f t="shared" si="139"/>
        <v>0</v>
      </c>
    </row>
    <row r="4446" spans="2:9">
      <c r="B4446" s="131"/>
      <c r="C4446" s="125"/>
      <c r="D4446" s="125"/>
      <c r="E4446" s="125"/>
      <c r="F4446" s="125"/>
      <c r="G4446" s="176"/>
      <c r="H4446" s="125" t="str">
        <f t="shared" si="138"/>
        <v/>
      </c>
      <c r="I4446" s="176">
        <f t="shared" si="139"/>
        <v>0</v>
      </c>
    </row>
    <row r="4447" spans="2:9">
      <c r="B4447" s="131"/>
      <c r="C4447" s="125"/>
      <c r="D4447" s="125"/>
      <c r="E4447" s="125"/>
      <c r="F4447" s="125"/>
      <c r="G4447" s="176"/>
      <c r="H4447" s="125" t="str">
        <f t="shared" si="138"/>
        <v/>
      </c>
      <c r="I4447" s="176">
        <f t="shared" si="139"/>
        <v>0</v>
      </c>
    </row>
    <row r="4448" spans="2:9">
      <c r="B4448" s="131"/>
      <c r="C4448" s="125"/>
      <c r="D4448" s="125"/>
      <c r="E4448" s="125"/>
      <c r="F4448" s="125"/>
      <c r="G4448" s="176"/>
      <c r="H4448" s="125" t="str">
        <f t="shared" si="138"/>
        <v/>
      </c>
      <c r="I4448" s="176">
        <f t="shared" si="139"/>
        <v>0</v>
      </c>
    </row>
    <row r="4449" spans="2:9">
      <c r="B4449" s="131"/>
      <c r="C4449" s="125"/>
      <c r="D4449" s="125"/>
      <c r="E4449" s="125"/>
      <c r="F4449" s="125"/>
      <c r="G4449" s="176"/>
      <c r="H4449" s="125" t="str">
        <f t="shared" si="138"/>
        <v/>
      </c>
      <c r="I4449" s="176">
        <f t="shared" si="139"/>
        <v>0</v>
      </c>
    </row>
    <row r="4450" spans="2:9">
      <c r="B4450" s="131"/>
      <c r="C4450" s="125"/>
      <c r="D4450" s="125"/>
      <c r="E4450" s="125"/>
      <c r="F4450" s="125"/>
      <c r="G4450" s="176"/>
      <c r="H4450" s="125" t="str">
        <f t="shared" si="138"/>
        <v/>
      </c>
      <c r="I4450" s="176">
        <f t="shared" si="139"/>
        <v>0</v>
      </c>
    </row>
    <row r="4451" spans="2:9">
      <c r="B4451" s="131"/>
      <c r="C4451" s="125"/>
      <c r="D4451" s="125"/>
      <c r="E4451" s="125"/>
      <c r="F4451" s="125"/>
      <c r="G4451" s="176"/>
      <c r="H4451" s="125" t="str">
        <f t="shared" si="138"/>
        <v/>
      </c>
      <c r="I4451" s="176">
        <f t="shared" si="139"/>
        <v>0</v>
      </c>
    </row>
    <row r="4452" spans="2:9">
      <c r="B4452" s="131"/>
      <c r="C4452" s="125"/>
      <c r="D4452" s="125"/>
      <c r="E4452" s="125"/>
      <c r="F4452" s="125"/>
      <c r="G4452" s="176"/>
      <c r="H4452" s="125" t="str">
        <f t="shared" si="138"/>
        <v/>
      </c>
      <c r="I4452" s="176">
        <f t="shared" si="139"/>
        <v>0</v>
      </c>
    </row>
    <row r="4453" spans="2:9">
      <c r="B4453" s="131"/>
      <c r="C4453" s="125"/>
      <c r="D4453" s="125"/>
      <c r="E4453" s="125"/>
      <c r="F4453" s="125"/>
      <c r="G4453" s="176"/>
      <c r="H4453" s="125" t="str">
        <f t="shared" si="138"/>
        <v/>
      </c>
      <c r="I4453" s="176">
        <f t="shared" si="139"/>
        <v>0</v>
      </c>
    </row>
    <row r="4454" spans="2:9">
      <c r="B4454" s="131"/>
      <c r="C4454" s="125"/>
      <c r="D4454" s="125"/>
      <c r="E4454" s="125"/>
      <c r="F4454" s="125"/>
      <c r="G4454" s="176"/>
      <c r="H4454" s="125" t="str">
        <f t="shared" si="138"/>
        <v/>
      </c>
      <c r="I4454" s="176">
        <f t="shared" si="139"/>
        <v>0</v>
      </c>
    </row>
    <row r="4455" spans="2:9">
      <c r="B4455" s="131"/>
      <c r="C4455" s="125"/>
      <c r="D4455" s="125"/>
      <c r="E4455" s="125"/>
      <c r="F4455" s="125"/>
      <c r="G4455" s="176"/>
      <c r="H4455" s="125" t="str">
        <f t="shared" si="138"/>
        <v/>
      </c>
      <c r="I4455" s="176">
        <f t="shared" si="139"/>
        <v>0</v>
      </c>
    </row>
    <row r="4456" spans="2:9">
      <c r="B4456" s="131"/>
      <c r="C4456" s="125"/>
      <c r="D4456" s="125"/>
      <c r="E4456" s="125"/>
      <c r="F4456" s="125"/>
      <c r="G4456" s="176"/>
      <c r="H4456" s="125" t="str">
        <f t="shared" si="138"/>
        <v/>
      </c>
      <c r="I4456" s="176">
        <f t="shared" si="139"/>
        <v>0</v>
      </c>
    </row>
    <row r="4457" spans="2:9">
      <c r="B4457" s="131"/>
      <c r="C4457" s="125"/>
      <c r="D4457" s="125"/>
      <c r="E4457" s="125"/>
      <c r="F4457" s="125"/>
      <c r="G4457" s="176"/>
      <c r="H4457" s="125" t="str">
        <f t="shared" si="138"/>
        <v/>
      </c>
      <c r="I4457" s="176">
        <f t="shared" si="139"/>
        <v>0</v>
      </c>
    </row>
    <row r="4458" spans="2:9">
      <c r="B4458" s="131"/>
      <c r="C4458" s="125"/>
      <c r="D4458" s="125"/>
      <c r="E4458" s="125"/>
      <c r="F4458" s="125"/>
      <c r="G4458" s="176"/>
      <c r="H4458" s="125" t="str">
        <f t="shared" si="138"/>
        <v/>
      </c>
      <c r="I4458" s="176">
        <f t="shared" si="139"/>
        <v>0</v>
      </c>
    </row>
    <row r="4459" spans="2:9">
      <c r="B4459" s="131"/>
      <c r="C4459" s="125"/>
      <c r="D4459" s="125"/>
      <c r="E4459" s="125"/>
      <c r="F4459" s="125"/>
      <c r="G4459" s="176"/>
      <c r="H4459" s="125" t="str">
        <f t="shared" si="138"/>
        <v/>
      </c>
      <c r="I4459" s="176">
        <f t="shared" si="139"/>
        <v>0</v>
      </c>
    </row>
    <row r="4460" spans="2:9">
      <c r="B4460" s="131"/>
      <c r="C4460" s="125"/>
      <c r="D4460" s="125"/>
      <c r="E4460" s="125"/>
      <c r="F4460" s="125"/>
      <c r="G4460" s="176"/>
      <c r="H4460" s="125" t="str">
        <f t="shared" si="138"/>
        <v/>
      </c>
      <c r="I4460" s="176">
        <f t="shared" si="139"/>
        <v>0</v>
      </c>
    </row>
    <row r="4461" spans="2:9">
      <c r="B4461" s="131"/>
      <c r="C4461" s="125"/>
      <c r="D4461" s="125"/>
      <c r="E4461" s="125"/>
      <c r="F4461" s="125"/>
      <c r="G4461" s="176"/>
      <c r="H4461" s="125" t="str">
        <f t="shared" si="138"/>
        <v/>
      </c>
      <c r="I4461" s="176">
        <f t="shared" si="139"/>
        <v>0</v>
      </c>
    </row>
    <row r="4462" spans="2:9">
      <c r="B4462" s="131"/>
      <c r="C4462" s="125"/>
      <c r="D4462" s="125"/>
      <c r="E4462" s="125"/>
      <c r="F4462" s="125"/>
      <c r="G4462" s="176"/>
      <c r="H4462" s="125" t="str">
        <f t="shared" si="138"/>
        <v/>
      </c>
      <c r="I4462" s="176">
        <f t="shared" si="139"/>
        <v>0</v>
      </c>
    </row>
    <row r="4463" spans="2:9">
      <c r="B4463" s="131"/>
      <c r="C4463" s="125"/>
      <c r="D4463" s="125"/>
      <c r="E4463" s="125"/>
      <c r="F4463" s="125"/>
      <c r="G4463" s="176"/>
      <c r="H4463" s="125" t="str">
        <f t="shared" si="138"/>
        <v/>
      </c>
      <c r="I4463" s="176">
        <f t="shared" si="139"/>
        <v>0</v>
      </c>
    </row>
    <row r="4464" spans="2:9">
      <c r="B4464" s="131"/>
      <c r="C4464" s="125"/>
      <c r="D4464" s="125"/>
      <c r="E4464" s="125"/>
      <c r="F4464" s="125"/>
      <c r="G4464" s="176"/>
      <c r="H4464" s="125" t="str">
        <f t="shared" si="138"/>
        <v/>
      </c>
      <c r="I4464" s="176">
        <f t="shared" si="139"/>
        <v>0</v>
      </c>
    </row>
    <row r="4465" spans="2:9">
      <c r="B4465" s="131"/>
      <c r="C4465" s="125"/>
      <c r="D4465" s="125"/>
      <c r="E4465" s="125"/>
      <c r="F4465" s="125"/>
      <c r="G4465" s="176"/>
      <c r="H4465" s="125" t="str">
        <f t="shared" si="138"/>
        <v/>
      </c>
      <c r="I4465" s="176">
        <f t="shared" si="139"/>
        <v>0</v>
      </c>
    </row>
    <row r="4466" spans="2:9">
      <c r="B4466" s="131"/>
      <c r="C4466" s="125"/>
      <c r="D4466" s="125"/>
      <c r="E4466" s="125"/>
      <c r="F4466" s="125"/>
      <c r="G4466" s="176"/>
      <c r="H4466" s="125" t="str">
        <f t="shared" si="138"/>
        <v/>
      </c>
      <c r="I4466" s="176">
        <f t="shared" si="139"/>
        <v>0</v>
      </c>
    </row>
    <row r="4467" spans="2:9">
      <c r="B4467" s="131"/>
      <c r="C4467" s="125"/>
      <c r="D4467" s="125"/>
      <c r="E4467" s="125"/>
      <c r="F4467" s="125"/>
      <c r="G4467" s="176"/>
      <c r="H4467" s="125" t="str">
        <f t="shared" si="138"/>
        <v/>
      </c>
      <c r="I4467" s="176">
        <f t="shared" si="139"/>
        <v>0</v>
      </c>
    </row>
    <row r="4468" spans="2:9">
      <c r="B4468" s="131"/>
      <c r="C4468" s="125"/>
      <c r="D4468" s="125"/>
      <c r="E4468" s="125"/>
      <c r="F4468" s="125"/>
      <c r="G4468" s="176"/>
      <c r="H4468" s="125" t="str">
        <f t="shared" si="138"/>
        <v/>
      </c>
      <c r="I4468" s="176">
        <f t="shared" si="139"/>
        <v>0</v>
      </c>
    </row>
    <row r="4469" spans="2:9">
      <c r="B4469" s="131"/>
      <c r="C4469" s="125"/>
      <c r="D4469" s="125"/>
      <c r="E4469" s="125"/>
      <c r="F4469" s="125"/>
      <c r="G4469" s="176"/>
      <c r="H4469" s="125" t="str">
        <f t="shared" si="138"/>
        <v/>
      </c>
      <c r="I4469" s="176">
        <f t="shared" si="139"/>
        <v>0</v>
      </c>
    </row>
    <row r="4470" spans="2:9">
      <c r="B4470" s="131"/>
      <c r="C4470" s="125"/>
      <c r="D4470" s="125"/>
      <c r="E4470" s="125"/>
      <c r="F4470" s="125"/>
      <c r="G4470" s="176"/>
      <c r="H4470" s="125" t="str">
        <f t="shared" si="138"/>
        <v/>
      </c>
      <c r="I4470" s="176">
        <f t="shared" si="139"/>
        <v>0</v>
      </c>
    </row>
    <row r="4471" spans="2:9">
      <c r="B4471" s="131"/>
      <c r="C4471" s="125"/>
      <c r="D4471" s="125"/>
      <c r="E4471" s="125"/>
      <c r="F4471" s="125"/>
      <c r="G4471" s="176"/>
      <c r="H4471" s="125" t="str">
        <f t="shared" si="138"/>
        <v/>
      </c>
      <c r="I4471" s="176">
        <f t="shared" si="139"/>
        <v>0</v>
      </c>
    </row>
    <row r="4472" spans="2:9">
      <c r="B4472" s="131"/>
      <c r="C4472" s="125"/>
      <c r="D4472" s="125"/>
      <c r="E4472" s="125"/>
      <c r="F4472" s="125"/>
      <c r="G4472" s="176"/>
      <c r="H4472" s="125" t="str">
        <f t="shared" si="138"/>
        <v/>
      </c>
      <c r="I4472" s="176">
        <f t="shared" si="139"/>
        <v>0</v>
      </c>
    </row>
    <row r="4473" spans="2:9">
      <c r="B4473" s="131"/>
      <c r="C4473" s="125"/>
      <c r="D4473" s="125"/>
      <c r="E4473" s="125"/>
      <c r="F4473" s="125"/>
      <c r="G4473" s="176"/>
      <c r="H4473" s="125" t="str">
        <f t="shared" si="138"/>
        <v/>
      </c>
      <c r="I4473" s="176">
        <f t="shared" si="139"/>
        <v>0</v>
      </c>
    </row>
    <row r="4474" spans="2:9">
      <c r="B4474" s="131"/>
      <c r="C4474" s="125"/>
      <c r="D4474" s="125"/>
      <c r="E4474" s="125"/>
      <c r="F4474" s="125"/>
      <c r="G4474" s="176"/>
      <c r="H4474" s="125" t="str">
        <f t="shared" si="138"/>
        <v/>
      </c>
      <c r="I4474" s="176">
        <f t="shared" si="139"/>
        <v>0</v>
      </c>
    </row>
    <row r="4475" spans="2:9">
      <c r="B4475" s="131"/>
      <c r="C4475" s="125"/>
      <c r="D4475" s="125"/>
      <c r="E4475" s="125"/>
      <c r="F4475" s="125"/>
      <c r="G4475" s="176"/>
      <c r="H4475" s="125" t="str">
        <f t="shared" si="138"/>
        <v/>
      </c>
      <c r="I4475" s="176">
        <f t="shared" si="139"/>
        <v>0</v>
      </c>
    </row>
    <row r="4476" spans="2:9">
      <c r="B4476" s="131"/>
      <c r="C4476" s="125"/>
      <c r="D4476" s="125"/>
      <c r="E4476" s="125"/>
      <c r="F4476" s="125"/>
      <c r="G4476" s="176"/>
      <c r="H4476" s="125" t="str">
        <f t="shared" si="138"/>
        <v/>
      </c>
      <c r="I4476" s="176">
        <f t="shared" si="139"/>
        <v>0</v>
      </c>
    </row>
    <row r="4477" spans="2:9">
      <c r="B4477" s="131"/>
      <c r="C4477" s="125"/>
      <c r="D4477" s="125"/>
      <c r="E4477" s="125"/>
      <c r="F4477" s="125"/>
      <c r="G4477" s="176"/>
      <c r="H4477" s="125" t="str">
        <f t="shared" si="138"/>
        <v/>
      </c>
      <c r="I4477" s="176">
        <f t="shared" si="139"/>
        <v>0</v>
      </c>
    </row>
    <row r="4478" spans="2:9">
      <c r="B4478" s="131"/>
      <c r="C4478" s="125"/>
      <c r="D4478" s="125"/>
      <c r="E4478" s="125"/>
      <c r="F4478" s="125"/>
      <c r="G4478" s="176"/>
      <c r="H4478" s="125" t="str">
        <f t="shared" si="138"/>
        <v/>
      </c>
      <c r="I4478" s="176">
        <f t="shared" si="139"/>
        <v>0</v>
      </c>
    </row>
    <row r="4479" spans="2:9">
      <c r="B4479" s="131"/>
      <c r="C4479" s="125"/>
      <c r="D4479" s="125"/>
      <c r="E4479" s="125"/>
      <c r="F4479" s="125"/>
      <c r="G4479" s="176"/>
      <c r="H4479" s="125" t="str">
        <f t="shared" si="138"/>
        <v/>
      </c>
      <c r="I4479" s="176">
        <f t="shared" si="139"/>
        <v>0</v>
      </c>
    </row>
    <row r="4480" spans="2:9">
      <c r="B4480" s="131"/>
      <c r="C4480" s="125"/>
      <c r="D4480" s="125"/>
      <c r="E4480" s="125"/>
      <c r="F4480" s="125"/>
      <c r="G4480" s="176"/>
      <c r="H4480" s="125" t="str">
        <f t="shared" si="138"/>
        <v/>
      </c>
      <c r="I4480" s="176">
        <f t="shared" si="139"/>
        <v>0</v>
      </c>
    </row>
    <row r="4481" spans="2:9">
      <c r="B4481" s="131"/>
      <c r="C4481" s="125"/>
      <c r="D4481" s="125"/>
      <c r="E4481" s="125"/>
      <c r="F4481" s="125"/>
      <c r="G4481" s="176"/>
      <c r="H4481" s="125" t="str">
        <f t="shared" si="138"/>
        <v/>
      </c>
      <c r="I4481" s="176">
        <f t="shared" si="139"/>
        <v>0</v>
      </c>
    </row>
    <row r="4482" spans="2:9">
      <c r="B4482" s="131"/>
      <c r="C4482" s="125"/>
      <c r="D4482" s="125"/>
      <c r="E4482" s="125"/>
      <c r="F4482" s="125"/>
      <c r="G4482" s="176"/>
      <c r="H4482" s="125" t="str">
        <f t="shared" si="138"/>
        <v/>
      </c>
      <c r="I4482" s="176">
        <f t="shared" si="139"/>
        <v>0</v>
      </c>
    </row>
    <row r="4483" spans="2:9">
      <c r="B4483" s="131"/>
      <c r="C4483" s="125"/>
      <c r="D4483" s="125"/>
      <c r="E4483" s="125"/>
      <c r="F4483" s="125"/>
      <c r="G4483" s="176"/>
      <c r="H4483" s="125" t="str">
        <f t="shared" si="138"/>
        <v/>
      </c>
      <c r="I4483" s="176">
        <f t="shared" si="139"/>
        <v>0</v>
      </c>
    </row>
    <row r="4484" spans="2:9">
      <c r="B4484" s="131"/>
      <c r="C4484" s="125"/>
      <c r="D4484" s="125"/>
      <c r="E4484" s="125"/>
      <c r="F4484" s="125"/>
      <c r="G4484" s="176"/>
      <c r="H4484" s="125" t="str">
        <f t="shared" si="138"/>
        <v/>
      </c>
      <c r="I4484" s="176">
        <f t="shared" si="139"/>
        <v>0</v>
      </c>
    </row>
    <row r="4485" spans="2:9">
      <c r="B4485" s="131"/>
      <c r="C4485" s="125"/>
      <c r="D4485" s="125"/>
      <c r="E4485" s="125"/>
      <c r="F4485" s="125"/>
      <c r="G4485" s="176"/>
      <c r="H4485" s="125" t="str">
        <f t="shared" si="138"/>
        <v/>
      </c>
      <c r="I4485" s="176">
        <f t="shared" si="139"/>
        <v>0</v>
      </c>
    </row>
    <row r="4486" spans="2:9">
      <c r="B4486" s="131"/>
      <c r="C4486" s="125"/>
      <c r="D4486" s="125"/>
      <c r="E4486" s="125"/>
      <c r="F4486" s="125"/>
      <c r="G4486" s="176"/>
      <c r="H4486" s="125" t="str">
        <f t="shared" si="138"/>
        <v/>
      </c>
      <c r="I4486" s="176">
        <f t="shared" si="139"/>
        <v>0</v>
      </c>
    </row>
    <row r="4487" spans="2:9">
      <c r="B4487" s="131"/>
      <c r="C4487" s="125"/>
      <c r="D4487" s="125"/>
      <c r="E4487" s="125"/>
      <c r="F4487" s="125"/>
      <c r="G4487" s="176"/>
      <c r="H4487" s="125" t="str">
        <f t="shared" ref="H4487:H4550" si="140">IF(ISBLANK(C4487),"",IF(C4487&lt;F4487,D4487-E4487,E4487-D4487))</f>
        <v/>
      </c>
      <c r="I4487" s="176">
        <f t="shared" ref="I4487:I4550" si="141">IF(ISERR(H4487),1,0)</f>
        <v>0</v>
      </c>
    </row>
    <row r="4488" spans="2:9">
      <c r="B4488" s="131"/>
      <c r="C4488" s="125"/>
      <c r="D4488" s="125"/>
      <c r="E4488" s="125"/>
      <c r="F4488" s="125"/>
      <c r="G4488" s="176"/>
      <c r="H4488" s="125" t="str">
        <f t="shared" si="140"/>
        <v/>
      </c>
      <c r="I4488" s="176">
        <f t="shared" si="141"/>
        <v>0</v>
      </c>
    </row>
    <row r="4489" spans="2:9">
      <c r="B4489" s="131"/>
      <c r="C4489" s="125"/>
      <c r="D4489" s="125"/>
      <c r="E4489" s="125"/>
      <c r="F4489" s="125"/>
      <c r="G4489" s="176"/>
      <c r="H4489" s="125" t="str">
        <f t="shared" si="140"/>
        <v/>
      </c>
      <c r="I4489" s="176">
        <f t="shared" si="141"/>
        <v>0</v>
      </c>
    </row>
    <row r="4490" spans="2:9">
      <c r="B4490" s="131"/>
      <c r="C4490" s="125"/>
      <c r="D4490" s="125"/>
      <c r="E4490" s="125"/>
      <c r="F4490" s="125"/>
      <c r="G4490" s="176"/>
      <c r="H4490" s="125" t="str">
        <f t="shared" si="140"/>
        <v/>
      </c>
      <c r="I4490" s="176">
        <f t="shared" si="141"/>
        <v>0</v>
      </c>
    </row>
    <row r="4491" spans="2:9">
      <c r="B4491" s="131"/>
      <c r="C4491" s="125"/>
      <c r="D4491" s="125"/>
      <c r="E4491" s="125"/>
      <c r="F4491" s="125"/>
      <c r="G4491" s="176"/>
      <c r="H4491" s="125" t="str">
        <f t="shared" si="140"/>
        <v/>
      </c>
      <c r="I4491" s="176">
        <f t="shared" si="141"/>
        <v>0</v>
      </c>
    </row>
    <row r="4492" spans="2:9">
      <c r="B4492" s="131"/>
      <c r="C4492" s="125"/>
      <c r="D4492" s="125"/>
      <c r="E4492" s="125"/>
      <c r="F4492" s="125"/>
      <c r="G4492" s="176"/>
      <c r="H4492" s="125" t="str">
        <f t="shared" si="140"/>
        <v/>
      </c>
      <c r="I4492" s="176">
        <f t="shared" si="141"/>
        <v>0</v>
      </c>
    </row>
    <row r="4493" spans="2:9">
      <c r="B4493" s="131"/>
      <c r="C4493" s="125"/>
      <c r="D4493" s="125"/>
      <c r="E4493" s="125"/>
      <c r="F4493" s="125"/>
      <c r="G4493" s="176"/>
      <c r="H4493" s="125" t="str">
        <f t="shared" si="140"/>
        <v/>
      </c>
      <c r="I4493" s="176">
        <f t="shared" si="141"/>
        <v>0</v>
      </c>
    </row>
    <row r="4494" spans="2:9">
      <c r="B4494" s="131"/>
      <c r="C4494" s="125"/>
      <c r="D4494" s="125"/>
      <c r="E4494" s="125"/>
      <c r="F4494" s="125"/>
      <c r="G4494" s="176"/>
      <c r="H4494" s="125" t="str">
        <f t="shared" si="140"/>
        <v/>
      </c>
      <c r="I4494" s="176">
        <f t="shared" si="141"/>
        <v>0</v>
      </c>
    </row>
    <row r="4495" spans="2:9">
      <c r="B4495" s="131"/>
      <c r="C4495" s="125"/>
      <c r="D4495" s="125"/>
      <c r="E4495" s="125"/>
      <c r="F4495" s="125"/>
      <c r="G4495" s="176"/>
      <c r="H4495" s="125" t="str">
        <f t="shared" si="140"/>
        <v/>
      </c>
      <c r="I4495" s="176">
        <f t="shared" si="141"/>
        <v>0</v>
      </c>
    </row>
    <row r="4496" spans="2:9">
      <c r="B4496" s="131"/>
      <c r="C4496" s="125"/>
      <c r="D4496" s="125"/>
      <c r="E4496" s="125"/>
      <c r="F4496" s="125"/>
      <c r="G4496" s="176"/>
      <c r="H4496" s="125" t="str">
        <f t="shared" si="140"/>
        <v/>
      </c>
      <c r="I4496" s="176">
        <f t="shared" si="141"/>
        <v>0</v>
      </c>
    </row>
    <row r="4497" spans="2:9">
      <c r="B4497" s="131"/>
      <c r="C4497" s="125"/>
      <c r="D4497" s="125"/>
      <c r="E4497" s="125"/>
      <c r="F4497" s="125"/>
      <c r="G4497" s="176"/>
      <c r="H4497" s="125" t="str">
        <f t="shared" si="140"/>
        <v/>
      </c>
      <c r="I4497" s="176">
        <f t="shared" si="141"/>
        <v>0</v>
      </c>
    </row>
    <row r="4498" spans="2:9">
      <c r="B4498" s="131"/>
      <c r="C4498" s="125"/>
      <c r="D4498" s="125"/>
      <c r="E4498" s="125"/>
      <c r="F4498" s="125"/>
      <c r="G4498" s="176"/>
      <c r="H4498" s="125" t="str">
        <f t="shared" si="140"/>
        <v/>
      </c>
      <c r="I4498" s="176">
        <f t="shared" si="141"/>
        <v>0</v>
      </c>
    </row>
    <row r="4499" spans="2:9">
      <c r="B4499" s="131"/>
      <c r="C4499" s="125"/>
      <c r="D4499" s="125"/>
      <c r="E4499" s="125"/>
      <c r="F4499" s="125"/>
      <c r="G4499" s="176"/>
      <c r="H4499" s="125" t="str">
        <f t="shared" si="140"/>
        <v/>
      </c>
      <c r="I4499" s="176">
        <f t="shared" si="141"/>
        <v>0</v>
      </c>
    </row>
    <row r="4500" spans="2:9">
      <c r="B4500" s="131"/>
      <c r="C4500" s="125"/>
      <c r="D4500" s="125"/>
      <c r="E4500" s="125"/>
      <c r="F4500" s="125"/>
      <c r="G4500" s="176"/>
      <c r="H4500" s="125" t="str">
        <f t="shared" si="140"/>
        <v/>
      </c>
      <c r="I4500" s="176">
        <f t="shared" si="141"/>
        <v>0</v>
      </c>
    </row>
    <row r="4501" spans="2:9">
      <c r="B4501" s="131"/>
      <c r="C4501" s="125"/>
      <c r="D4501" s="125"/>
      <c r="E4501" s="125"/>
      <c r="F4501" s="125"/>
      <c r="G4501" s="176"/>
      <c r="H4501" s="125" t="str">
        <f t="shared" si="140"/>
        <v/>
      </c>
      <c r="I4501" s="176">
        <f t="shared" si="141"/>
        <v>0</v>
      </c>
    </row>
    <row r="4502" spans="2:9">
      <c r="B4502" s="131"/>
      <c r="C4502" s="125"/>
      <c r="D4502" s="125"/>
      <c r="E4502" s="125"/>
      <c r="F4502" s="125"/>
      <c r="G4502" s="176"/>
      <c r="H4502" s="125" t="str">
        <f t="shared" si="140"/>
        <v/>
      </c>
      <c r="I4502" s="176">
        <f t="shared" si="141"/>
        <v>0</v>
      </c>
    </row>
    <row r="4503" spans="2:9">
      <c r="B4503" s="131"/>
      <c r="C4503" s="125"/>
      <c r="D4503" s="125"/>
      <c r="E4503" s="125"/>
      <c r="F4503" s="125"/>
      <c r="G4503" s="176"/>
      <c r="H4503" s="125" t="str">
        <f t="shared" si="140"/>
        <v/>
      </c>
      <c r="I4503" s="176">
        <f t="shared" si="141"/>
        <v>0</v>
      </c>
    </row>
    <row r="4504" spans="2:9">
      <c r="B4504" s="131"/>
      <c r="C4504" s="125"/>
      <c r="D4504" s="125"/>
      <c r="E4504" s="125"/>
      <c r="F4504" s="125"/>
      <c r="G4504" s="176"/>
      <c r="H4504" s="125" t="str">
        <f t="shared" si="140"/>
        <v/>
      </c>
      <c r="I4504" s="176">
        <f t="shared" si="141"/>
        <v>0</v>
      </c>
    </row>
    <row r="4505" spans="2:9">
      <c r="B4505" s="131"/>
      <c r="C4505" s="125"/>
      <c r="D4505" s="125"/>
      <c r="E4505" s="125"/>
      <c r="F4505" s="125"/>
      <c r="G4505" s="176"/>
      <c r="H4505" s="125" t="str">
        <f t="shared" si="140"/>
        <v/>
      </c>
      <c r="I4505" s="176">
        <f t="shared" si="141"/>
        <v>0</v>
      </c>
    </row>
    <row r="4506" spans="2:9">
      <c r="B4506" s="131"/>
      <c r="C4506" s="125"/>
      <c r="D4506" s="125"/>
      <c r="E4506" s="125"/>
      <c r="F4506" s="125"/>
      <c r="G4506" s="176"/>
      <c r="H4506" s="125" t="str">
        <f t="shared" si="140"/>
        <v/>
      </c>
      <c r="I4506" s="176">
        <f t="shared" si="141"/>
        <v>0</v>
      </c>
    </row>
    <row r="4507" spans="2:9">
      <c r="B4507" s="131"/>
      <c r="C4507" s="125"/>
      <c r="D4507" s="125"/>
      <c r="E4507" s="125"/>
      <c r="F4507" s="125"/>
      <c r="G4507" s="176"/>
      <c r="H4507" s="125" t="str">
        <f t="shared" si="140"/>
        <v/>
      </c>
      <c r="I4507" s="176">
        <f t="shared" si="141"/>
        <v>0</v>
      </c>
    </row>
    <row r="4508" spans="2:9">
      <c r="B4508" s="131"/>
      <c r="C4508" s="125"/>
      <c r="D4508" s="125"/>
      <c r="E4508" s="125"/>
      <c r="F4508" s="125"/>
      <c r="G4508" s="176"/>
      <c r="H4508" s="125" t="str">
        <f t="shared" si="140"/>
        <v/>
      </c>
      <c r="I4508" s="176">
        <f t="shared" si="141"/>
        <v>0</v>
      </c>
    </row>
    <row r="4509" spans="2:9">
      <c r="B4509" s="131"/>
      <c r="C4509" s="125"/>
      <c r="D4509" s="125"/>
      <c r="E4509" s="125"/>
      <c r="F4509" s="125"/>
      <c r="G4509" s="176"/>
      <c r="H4509" s="125" t="str">
        <f t="shared" si="140"/>
        <v/>
      </c>
      <c r="I4509" s="176">
        <f t="shared" si="141"/>
        <v>0</v>
      </c>
    </row>
    <row r="4510" spans="2:9">
      <c r="B4510" s="131"/>
      <c r="C4510" s="125"/>
      <c r="D4510" s="125"/>
      <c r="E4510" s="125"/>
      <c r="F4510" s="125"/>
      <c r="G4510" s="176"/>
      <c r="H4510" s="125" t="str">
        <f t="shared" si="140"/>
        <v/>
      </c>
      <c r="I4510" s="176">
        <f t="shared" si="141"/>
        <v>0</v>
      </c>
    </row>
    <row r="4511" spans="2:9">
      <c r="B4511" s="131"/>
      <c r="C4511" s="125"/>
      <c r="D4511" s="125"/>
      <c r="E4511" s="125"/>
      <c r="F4511" s="125"/>
      <c r="G4511" s="176"/>
      <c r="H4511" s="125" t="str">
        <f t="shared" si="140"/>
        <v/>
      </c>
      <c r="I4511" s="176">
        <f t="shared" si="141"/>
        <v>0</v>
      </c>
    </row>
    <row r="4512" spans="2:9">
      <c r="B4512" s="131"/>
      <c r="C4512" s="125"/>
      <c r="D4512" s="125"/>
      <c r="E4512" s="125"/>
      <c r="F4512" s="125"/>
      <c r="G4512" s="176"/>
      <c r="H4512" s="125" t="str">
        <f t="shared" si="140"/>
        <v/>
      </c>
      <c r="I4512" s="176">
        <f t="shared" si="141"/>
        <v>0</v>
      </c>
    </row>
    <row r="4513" spans="2:9">
      <c r="B4513" s="131"/>
      <c r="C4513" s="125"/>
      <c r="D4513" s="125"/>
      <c r="E4513" s="125"/>
      <c r="F4513" s="125"/>
      <c r="G4513" s="176"/>
      <c r="H4513" s="125" t="str">
        <f t="shared" si="140"/>
        <v/>
      </c>
      <c r="I4513" s="176">
        <f t="shared" si="141"/>
        <v>0</v>
      </c>
    </row>
    <row r="4514" spans="2:9">
      <c r="B4514" s="131"/>
      <c r="C4514" s="125"/>
      <c r="D4514" s="125"/>
      <c r="E4514" s="125"/>
      <c r="F4514" s="125"/>
      <c r="G4514" s="176"/>
      <c r="H4514" s="125" t="str">
        <f t="shared" si="140"/>
        <v/>
      </c>
      <c r="I4514" s="176">
        <f t="shared" si="141"/>
        <v>0</v>
      </c>
    </row>
    <row r="4515" spans="2:9">
      <c r="B4515" s="131"/>
      <c r="C4515" s="125"/>
      <c r="D4515" s="125"/>
      <c r="E4515" s="125"/>
      <c r="F4515" s="125"/>
      <c r="G4515" s="176"/>
      <c r="H4515" s="125" t="str">
        <f t="shared" si="140"/>
        <v/>
      </c>
      <c r="I4515" s="176">
        <f t="shared" si="141"/>
        <v>0</v>
      </c>
    </row>
    <row r="4516" spans="2:9">
      <c r="B4516" s="131"/>
      <c r="C4516" s="125"/>
      <c r="D4516" s="125"/>
      <c r="E4516" s="125"/>
      <c r="F4516" s="125"/>
      <c r="G4516" s="176"/>
      <c r="H4516" s="125" t="str">
        <f t="shared" si="140"/>
        <v/>
      </c>
      <c r="I4516" s="176">
        <f t="shared" si="141"/>
        <v>0</v>
      </c>
    </row>
    <row r="4517" spans="2:9">
      <c r="B4517" s="131"/>
      <c r="C4517" s="125"/>
      <c r="D4517" s="125"/>
      <c r="E4517" s="125"/>
      <c r="F4517" s="125"/>
      <c r="G4517" s="176"/>
      <c r="H4517" s="125" t="str">
        <f t="shared" si="140"/>
        <v/>
      </c>
      <c r="I4517" s="176">
        <f t="shared" si="141"/>
        <v>0</v>
      </c>
    </row>
    <row r="4518" spans="2:9">
      <c r="B4518" s="131"/>
      <c r="C4518" s="125"/>
      <c r="D4518" s="125"/>
      <c r="E4518" s="125"/>
      <c r="F4518" s="125"/>
      <c r="G4518" s="176"/>
      <c r="H4518" s="125" t="str">
        <f t="shared" si="140"/>
        <v/>
      </c>
      <c r="I4518" s="176">
        <f t="shared" si="141"/>
        <v>0</v>
      </c>
    </row>
    <row r="4519" spans="2:9">
      <c r="B4519" s="131"/>
      <c r="C4519" s="125"/>
      <c r="D4519" s="125"/>
      <c r="E4519" s="125"/>
      <c r="F4519" s="125"/>
      <c r="G4519" s="176"/>
      <c r="H4519" s="125" t="str">
        <f t="shared" si="140"/>
        <v/>
      </c>
      <c r="I4519" s="176">
        <f t="shared" si="141"/>
        <v>0</v>
      </c>
    </row>
    <row r="4520" spans="2:9">
      <c r="B4520" s="131"/>
      <c r="C4520" s="125"/>
      <c r="D4520" s="125"/>
      <c r="E4520" s="125"/>
      <c r="F4520" s="125"/>
      <c r="G4520" s="176"/>
      <c r="H4520" s="125" t="str">
        <f t="shared" si="140"/>
        <v/>
      </c>
      <c r="I4520" s="176">
        <f t="shared" si="141"/>
        <v>0</v>
      </c>
    </row>
    <row r="4521" spans="2:9">
      <c r="B4521" s="131"/>
      <c r="C4521" s="125"/>
      <c r="D4521" s="125"/>
      <c r="E4521" s="125"/>
      <c r="F4521" s="125"/>
      <c r="G4521" s="176"/>
      <c r="H4521" s="125" t="str">
        <f t="shared" si="140"/>
        <v/>
      </c>
      <c r="I4521" s="176">
        <f t="shared" si="141"/>
        <v>0</v>
      </c>
    </row>
    <row r="4522" spans="2:9">
      <c r="B4522" s="131"/>
      <c r="C4522" s="125"/>
      <c r="D4522" s="125"/>
      <c r="E4522" s="125"/>
      <c r="F4522" s="125"/>
      <c r="G4522" s="176"/>
      <c r="H4522" s="125" t="str">
        <f t="shared" si="140"/>
        <v/>
      </c>
      <c r="I4522" s="176">
        <f t="shared" si="141"/>
        <v>0</v>
      </c>
    </row>
    <row r="4523" spans="2:9">
      <c r="B4523" s="131"/>
      <c r="C4523" s="125"/>
      <c r="D4523" s="125"/>
      <c r="E4523" s="125"/>
      <c r="F4523" s="125"/>
      <c r="G4523" s="176"/>
      <c r="H4523" s="125" t="str">
        <f t="shared" si="140"/>
        <v/>
      </c>
      <c r="I4523" s="176">
        <f t="shared" si="141"/>
        <v>0</v>
      </c>
    </row>
    <row r="4524" spans="2:9">
      <c r="B4524" s="131"/>
      <c r="C4524" s="125"/>
      <c r="D4524" s="125"/>
      <c r="E4524" s="125"/>
      <c r="F4524" s="125"/>
      <c r="G4524" s="176"/>
      <c r="H4524" s="125" t="str">
        <f t="shared" si="140"/>
        <v/>
      </c>
      <c r="I4524" s="176">
        <f t="shared" si="141"/>
        <v>0</v>
      </c>
    </row>
    <row r="4525" spans="2:9">
      <c r="B4525" s="131"/>
      <c r="C4525" s="125"/>
      <c r="D4525" s="125"/>
      <c r="E4525" s="125"/>
      <c r="F4525" s="125"/>
      <c r="G4525" s="176"/>
      <c r="H4525" s="125" t="str">
        <f t="shared" si="140"/>
        <v/>
      </c>
      <c r="I4525" s="176">
        <f t="shared" si="141"/>
        <v>0</v>
      </c>
    </row>
    <row r="4526" spans="2:9">
      <c r="B4526" s="131"/>
      <c r="C4526" s="125"/>
      <c r="D4526" s="125"/>
      <c r="E4526" s="125"/>
      <c r="F4526" s="125"/>
      <c r="G4526" s="176"/>
      <c r="H4526" s="125" t="str">
        <f t="shared" si="140"/>
        <v/>
      </c>
      <c r="I4526" s="176">
        <f t="shared" si="141"/>
        <v>0</v>
      </c>
    </row>
    <row r="4527" spans="2:9">
      <c r="B4527" s="131"/>
      <c r="C4527" s="125"/>
      <c r="D4527" s="125"/>
      <c r="E4527" s="125"/>
      <c r="F4527" s="125"/>
      <c r="G4527" s="176"/>
      <c r="H4527" s="125" t="str">
        <f t="shared" si="140"/>
        <v/>
      </c>
      <c r="I4527" s="176">
        <f t="shared" si="141"/>
        <v>0</v>
      </c>
    </row>
    <row r="4528" spans="2:9">
      <c r="B4528" s="131"/>
      <c r="C4528" s="125"/>
      <c r="D4528" s="125"/>
      <c r="E4528" s="125"/>
      <c r="F4528" s="125"/>
      <c r="G4528" s="176"/>
      <c r="H4528" s="125" t="str">
        <f t="shared" si="140"/>
        <v/>
      </c>
      <c r="I4528" s="176">
        <f t="shared" si="141"/>
        <v>0</v>
      </c>
    </row>
    <row r="4529" spans="2:9">
      <c r="B4529" s="131"/>
      <c r="C4529" s="125"/>
      <c r="D4529" s="125"/>
      <c r="E4529" s="125"/>
      <c r="F4529" s="125"/>
      <c r="G4529" s="176"/>
      <c r="H4529" s="125" t="str">
        <f t="shared" si="140"/>
        <v/>
      </c>
      <c r="I4529" s="176">
        <f t="shared" si="141"/>
        <v>0</v>
      </c>
    </row>
    <row r="4530" spans="2:9">
      <c r="B4530" s="131"/>
      <c r="C4530" s="125"/>
      <c r="D4530" s="125"/>
      <c r="E4530" s="125"/>
      <c r="F4530" s="125"/>
      <c r="G4530" s="176"/>
      <c r="H4530" s="125" t="str">
        <f t="shared" si="140"/>
        <v/>
      </c>
      <c r="I4530" s="176">
        <f t="shared" si="141"/>
        <v>0</v>
      </c>
    </row>
    <row r="4531" spans="2:9">
      <c r="B4531" s="131"/>
      <c r="C4531" s="125"/>
      <c r="D4531" s="125"/>
      <c r="E4531" s="125"/>
      <c r="F4531" s="125"/>
      <c r="G4531" s="176"/>
      <c r="H4531" s="125" t="str">
        <f t="shared" si="140"/>
        <v/>
      </c>
      <c r="I4531" s="176">
        <f t="shared" si="141"/>
        <v>0</v>
      </c>
    </row>
    <row r="4532" spans="2:9">
      <c r="B4532" s="131"/>
      <c r="C4532" s="125"/>
      <c r="D4532" s="125"/>
      <c r="E4532" s="125"/>
      <c r="F4532" s="125"/>
      <c r="G4532" s="176"/>
      <c r="H4532" s="125" t="str">
        <f t="shared" si="140"/>
        <v/>
      </c>
      <c r="I4532" s="176">
        <f t="shared" si="141"/>
        <v>0</v>
      </c>
    </row>
    <row r="4533" spans="2:9">
      <c r="B4533" s="131"/>
      <c r="C4533" s="125"/>
      <c r="D4533" s="125"/>
      <c r="E4533" s="125"/>
      <c r="F4533" s="125"/>
      <c r="G4533" s="176"/>
      <c r="H4533" s="125" t="str">
        <f t="shared" si="140"/>
        <v/>
      </c>
      <c r="I4533" s="176">
        <f t="shared" si="141"/>
        <v>0</v>
      </c>
    </row>
    <row r="4534" spans="2:9">
      <c r="B4534" s="131"/>
      <c r="C4534" s="125"/>
      <c r="D4534" s="125"/>
      <c r="E4534" s="125"/>
      <c r="F4534" s="125"/>
      <c r="G4534" s="176"/>
      <c r="H4534" s="125" t="str">
        <f t="shared" si="140"/>
        <v/>
      </c>
      <c r="I4534" s="176">
        <f t="shared" si="141"/>
        <v>0</v>
      </c>
    </row>
    <row r="4535" spans="2:9">
      <c r="B4535" s="131"/>
      <c r="C4535" s="125"/>
      <c r="D4535" s="125"/>
      <c r="E4535" s="125"/>
      <c r="F4535" s="125"/>
      <c r="G4535" s="176"/>
      <c r="H4535" s="125" t="str">
        <f t="shared" si="140"/>
        <v/>
      </c>
      <c r="I4535" s="176">
        <f t="shared" si="141"/>
        <v>0</v>
      </c>
    </row>
    <row r="4536" spans="2:9">
      <c r="B4536" s="131"/>
      <c r="C4536" s="125"/>
      <c r="D4536" s="125"/>
      <c r="E4536" s="125"/>
      <c r="F4536" s="125"/>
      <c r="G4536" s="176"/>
      <c r="H4536" s="125" t="str">
        <f t="shared" si="140"/>
        <v/>
      </c>
      <c r="I4536" s="176">
        <f t="shared" si="141"/>
        <v>0</v>
      </c>
    </row>
    <row r="4537" spans="2:9">
      <c r="B4537" s="131"/>
      <c r="C4537" s="125"/>
      <c r="D4537" s="125"/>
      <c r="E4537" s="125"/>
      <c r="F4537" s="125"/>
      <c r="G4537" s="176"/>
      <c r="H4537" s="125" t="str">
        <f t="shared" si="140"/>
        <v/>
      </c>
      <c r="I4537" s="176">
        <f t="shared" si="141"/>
        <v>0</v>
      </c>
    </row>
    <row r="4538" spans="2:9">
      <c r="B4538" s="131"/>
      <c r="C4538" s="125"/>
      <c r="D4538" s="125"/>
      <c r="E4538" s="125"/>
      <c r="F4538" s="125"/>
      <c r="G4538" s="176"/>
      <c r="H4538" s="125" t="str">
        <f t="shared" si="140"/>
        <v/>
      </c>
      <c r="I4538" s="176">
        <f t="shared" si="141"/>
        <v>0</v>
      </c>
    </row>
    <row r="4539" spans="2:9">
      <c r="B4539" s="131"/>
      <c r="C4539" s="125"/>
      <c r="D4539" s="125"/>
      <c r="E4539" s="125"/>
      <c r="F4539" s="125"/>
      <c r="G4539" s="176"/>
      <c r="H4539" s="125" t="str">
        <f t="shared" si="140"/>
        <v/>
      </c>
      <c r="I4539" s="176">
        <f t="shared" si="141"/>
        <v>0</v>
      </c>
    </row>
    <row r="4540" spans="2:9">
      <c r="B4540" s="131"/>
      <c r="C4540" s="125"/>
      <c r="D4540" s="125"/>
      <c r="E4540" s="125"/>
      <c r="F4540" s="125"/>
      <c r="G4540" s="176"/>
      <c r="H4540" s="125" t="str">
        <f t="shared" si="140"/>
        <v/>
      </c>
      <c r="I4540" s="176">
        <f t="shared" si="141"/>
        <v>0</v>
      </c>
    </row>
    <row r="4541" spans="2:9">
      <c r="B4541" s="131"/>
      <c r="C4541" s="125"/>
      <c r="D4541" s="125"/>
      <c r="E4541" s="125"/>
      <c r="F4541" s="125"/>
      <c r="G4541" s="176"/>
      <c r="H4541" s="125" t="str">
        <f t="shared" si="140"/>
        <v/>
      </c>
      <c r="I4541" s="176">
        <f t="shared" si="141"/>
        <v>0</v>
      </c>
    </row>
    <row r="4542" spans="2:9">
      <c r="B4542" s="131"/>
      <c r="C4542" s="125"/>
      <c r="D4542" s="125"/>
      <c r="E4542" s="125"/>
      <c r="F4542" s="125"/>
      <c r="G4542" s="176"/>
      <c r="H4542" s="125" t="str">
        <f t="shared" si="140"/>
        <v/>
      </c>
      <c r="I4542" s="176">
        <f t="shared" si="141"/>
        <v>0</v>
      </c>
    </row>
    <row r="4543" spans="2:9">
      <c r="B4543" s="131"/>
      <c r="C4543" s="125"/>
      <c r="D4543" s="125"/>
      <c r="E4543" s="125"/>
      <c r="F4543" s="125"/>
      <c r="G4543" s="176"/>
      <c r="H4543" s="125" t="str">
        <f t="shared" si="140"/>
        <v/>
      </c>
      <c r="I4543" s="176">
        <f t="shared" si="141"/>
        <v>0</v>
      </c>
    </row>
    <row r="4544" spans="2:9">
      <c r="B4544" s="131"/>
      <c r="C4544" s="125"/>
      <c r="D4544" s="125"/>
      <c r="E4544" s="125"/>
      <c r="F4544" s="125"/>
      <c r="G4544" s="176"/>
      <c r="H4544" s="125" t="str">
        <f t="shared" si="140"/>
        <v/>
      </c>
      <c r="I4544" s="176">
        <f t="shared" si="141"/>
        <v>0</v>
      </c>
    </row>
    <row r="4545" spans="2:9">
      <c r="B4545" s="131"/>
      <c r="C4545" s="125"/>
      <c r="D4545" s="125"/>
      <c r="E4545" s="125"/>
      <c r="F4545" s="125"/>
      <c r="G4545" s="176"/>
      <c r="H4545" s="125" t="str">
        <f t="shared" si="140"/>
        <v/>
      </c>
      <c r="I4545" s="176">
        <f t="shared" si="141"/>
        <v>0</v>
      </c>
    </row>
    <row r="4546" spans="2:9">
      <c r="B4546" s="131"/>
      <c r="C4546" s="125"/>
      <c r="D4546" s="125"/>
      <c r="E4546" s="125"/>
      <c r="F4546" s="125"/>
      <c r="G4546" s="176"/>
      <c r="H4546" s="125" t="str">
        <f t="shared" si="140"/>
        <v/>
      </c>
      <c r="I4546" s="176">
        <f t="shared" si="141"/>
        <v>0</v>
      </c>
    </row>
    <row r="4547" spans="2:9">
      <c r="B4547" s="131"/>
      <c r="C4547" s="125"/>
      <c r="D4547" s="125"/>
      <c r="E4547" s="125"/>
      <c r="F4547" s="125"/>
      <c r="G4547" s="176"/>
      <c r="H4547" s="125" t="str">
        <f t="shared" si="140"/>
        <v/>
      </c>
      <c r="I4547" s="176">
        <f t="shared" si="141"/>
        <v>0</v>
      </c>
    </row>
    <row r="4548" spans="2:9">
      <c r="B4548" s="131"/>
      <c r="C4548" s="125"/>
      <c r="D4548" s="125"/>
      <c r="E4548" s="125"/>
      <c r="F4548" s="125"/>
      <c r="G4548" s="176"/>
      <c r="H4548" s="125" t="str">
        <f t="shared" si="140"/>
        <v/>
      </c>
      <c r="I4548" s="176">
        <f t="shared" si="141"/>
        <v>0</v>
      </c>
    </row>
    <row r="4549" spans="2:9">
      <c r="B4549" s="131"/>
      <c r="C4549" s="125"/>
      <c r="D4549" s="125"/>
      <c r="E4549" s="125"/>
      <c r="F4549" s="125"/>
      <c r="G4549" s="176"/>
      <c r="H4549" s="125" t="str">
        <f t="shared" si="140"/>
        <v/>
      </c>
      <c r="I4549" s="176">
        <f t="shared" si="141"/>
        <v>0</v>
      </c>
    </row>
    <row r="4550" spans="2:9">
      <c r="B4550" s="131"/>
      <c r="C4550" s="125"/>
      <c r="D4550" s="125"/>
      <c r="E4550" s="125"/>
      <c r="F4550" s="125"/>
      <c r="G4550" s="176"/>
      <c r="H4550" s="125" t="str">
        <f t="shared" si="140"/>
        <v/>
      </c>
      <c r="I4550" s="176">
        <f t="shared" si="141"/>
        <v>0</v>
      </c>
    </row>
    <row r="4551" spans="2:9">
      <c r="B4551" s="131"/>
      <c r="C4551" s="125"/>
      <c r="D4551" s="125"/>
      <c r="E4551" s="125"/>
      <c r="F4551" s="125"/>
      <c r="G4551" s="176"/>
      <c r="H4551" s="125" t="str">
        <f t="shared" ref="H4551:H4614" si="142">IF(ISBLANK(C4551),"",IF(C4551&lt;F4551,D4551-E4551,E4551-D4551))</f>
        <v/>
      </c>
      <c r="I4551" s="176">
        <f t="shared" ref="I4551:I4614" si="143">IF(ISERR(H4551),1,0)</f>
        <v>0</v>
      </c>
    </row>
    <row r="4552" spans="2:9">
      <c r="B4552" s="131"/>
      <c r="C4552" s="125"/>
      <c r="D4552" s="125"/>
      <c r="E4552" s="125"/>
      <c r="F4552" s="125"/>
      <c r="G4552" s="176"/>
      <c r="H4552" s="125" t="str">
        <f t="shared" si="142"/>
        <v/>
      </c>
      <c r="I4552" s="176">
        <f t="shared" si="143"/>
        <v>0</v>
      </c>
    </row>
    <row r="4553" spans="2:9">
      <c r="B4553" s="131"/>
      <c r="C4553" s="125"/>
      <c r="D4553" s="125"/>
      <c r="E4553" s="125"/>
      <c r="F4553" s="125"/>
      <c r="G4553" s="176"/>
      <c r="H4553" s="125" t="str">
        <f t="shared" si="142"/>
        <v/>
      </c>
      <c r="I4553" s="176">
        <f t="shared" si="143"/>
        <v>0</v>
      </c>
    </row>
    <row r="4554" spans="2:9">
      <c r="B4554" s="131"/>
      <c r="C4554" s="125"/>
      <c r="D4554" s="125"/>
      <c r="E4554" s="125"/>
      <c r="F4554" s="125"/>
      <c r="G4554" s="176"/>
      <c r="H4554" s="125" t="str">
        <f t="shared" si="142"/>
        <v/>
      </c>
      <c r="I4554" s="176">
        <f t="shared" si="143"/>
        <v>0</v>
      </c>
    </row>
    <row r="4555" spans="2:9">
      <c r="B4555" s="131"/>
      <c r="C4555" s="125"/>
      <c r="D4555" s="125"/>
      <c r="E4555" s="125"/>
      <c r="F4555" s="125"/>
      <c r="G4555" s="176"/>
      <c r="H4555" s="125" t="str">
        <f t="shared" si="142"/>
        <v/>
      </c>
      <c r="I4555" s="176">
        <f t="shared" si="143"/>
        <v>0</v>
      </c>
    </row>
    <row r="4556" spans="2:9">
      <c r="B4556" s="131"/>
      <c r="C4556" s="125"/>
      <c r="D4556" s="125"/>
      <c r="E4556" s="125"/>
      <c r="F4556" s="125"/>
      <c r="G4556" s="176"/>
      <c r="H4556" s="125" t="str">
        <f t="shared" si="142"/>
        <v/>
      </c>
      <c r="I4556" s="176">
        <f t="shared" si="143"/>
        <v>0</v>
      </c>
    </row>
    <row r="4557" spans="2:9">
      <c r="B4557" s="131"/>
      <c r="C4557" s="125"/>
      <c r="D4557" s="125"/>
      <c r="E4557" s="125"/>
      <c r="F4557" s="125"/>
      <c r="G4557" s="176"/>
      <c r="H4557" s="125" t="str">
        <f t="shared" si="142"/>
        <v/>
      </c>
      <c r="I4557" s="176">
        <f t="shared" si="143"/>
        <v>0</v>
      </c>
    </row>
    <row r="4558" spans="2:9">
      <c r="B4558" s="131"/>
      <c r="C4558" s="125"/>
      <c r="D4558" s="125"/>
      <c r="E4558" s="125"/>
      <c r="F4558" s="125"/>
      <c r="G4558" s="176"/>
      <c r="H4558" s="125" t="str">
        <f t="shared" si="142"/>
        <v/>
      </c>
      <c r="I4558" s="176">
        <f t="shared" si="143"/>
        <v>0</v>
      </c>
    </row>
    <row r="4559" spans="2:9">
      <c r="B4559" s="131"/>
      <c r="C4559" s="125"/>
      <c r="D4559" s="125"/>
      <c r="E4559" s="125"/>
      <c r="F4559" s="125"/>
      <c r="G4559" s="176"/>
      <c r="H4559" s="125" t="str">
        <f t="shared" si="142"/>
        <v/>
      </c>
      <c r="I4559" s="176">
        <f t="shared" si="143"/>
        <v>0</v>
      </c>
    </row>
    <row r="4560" spans="2:9">
      <c r="B4560" s="131"/>
      <c r="C4560" s="125"/>
      <c r="D4560" s="125"/>
      <c r="E4560" s="125"/>
      <c r="F4560" s="125"/>
      <c r="G4560" s="176"/>
      <c r="H4560" s="125" t="str">
        <f t="shared" si="142"/>
        <v/>
      </c>
      <c r="I4560" s="176">
        <f t="shared" si="143"/>
        <v>0</v>
      </c>
    </row>
    <row r="4561" spans="2:9">
      <c r="B4561" s="131"/>
      <c r="C4561" s="125"/>
      <c r="D4561" s="125"/>
      <c r="E4561" s="125"/>
      <c r="F4561" s="125"/>
      <c r="G4561" s="176"/>
      <c r="H4561" s="125" t="str">
        <f t="shared" si="142"/>
        <v/>
      </c>
      <c r="I4561" s="176">
        <f t="shared" si="143"/>
        <v>0</v>
      </c>
    </row>
    <row r="4562" spans="2:9">
      <c r="B4562" s="131"/>
      <c r="C4562" s="125"/>
      <c r="D4562" s="125"/>
      <c r="E4562" s="125"/>
      <c r="F4562" s="125"/>
      <c r="G4562" s="176"/>
      <c r="H4562" s="125" t="str">
        <f t="shared" si="142"/>
        <v/>
      </c>
      <c r="I4562" s="176">
        <f t="shared" si="143"/>
        <v>0</v>
      </c>
    </row>
    <row r="4563" spans="2:9">
      <c r="B4563" s="131"/>
      <c r="C4563" s="125"/>
      <c r="D4563" s="125"/>
      <c r="E4563" s="125"/>
      <c r="F4563" s="125"/>
      <c r="G4563" s="176"/>
      <c r="H4563" s="125" t="str">
        <f t="shared" si="142"/>
        <v/>
      </c>
      <c r="I4563" s="176">
        <f t="shared" si="143"/>
        <v>0</v>
      </c>
    </row>
    <row r="4564" spans="2:9">
      <c r="B4564" s="131"/>
      <c r="C4564" s="125"/>
      <c r="D4564" s="125"/>
      <c r="E4564" s="125"/>
      <c r="F4564" s="125"/>
      <c r="G4564" s="176"/>
      <c r="H4564" s="125" t="str">
        <f t="shared" si="142"/>
        <v/>
      </c>
      <c r="I4564" s="176">
        <f t="shared" si="143"/>
        <v>0</v>
      </c>
    </row>
    <row r="4565" spans="2:9">
      <c r="B4565" s="131"/>
      <c r="C4565" s="125"/>
      <c r="D4565" s="125"/>
      <c r="E4565" s="125"/>
      <c r="F4565" s="125"/>
      <c r="G4565" s="176"/>
      <c r="H4565" s="125" t="str">
        <f t="shared" si="142"/>
        <v/>
      </c>
      <c r="I4565" s="176">
        <f t="shared" si="143"/>
        <v>0</v>
      </c>
    </row>
    <row r="4566" spans="2:9">
      <c r="B4566" s="131"/>
      <c r="C4566" s="125"/>
      <c r="D4566" s="125"/>
      <c r="E4566" s="125"/>
      <c r="F4566" s="125"/>
      <c r="G4566" s="176"/>
      <c r="H4566" s="125" t="str">
        <f t="shared" si="142"/>
        <v/>
      </c>
      <c r="I4566" s="176">
        <f t="shared" si="143"/>
        <v>0</v>
      </c>
    </row>
    <row r="4567" spans="2:9">
      <c r="B4567" s="131"/>
      <c r="C4567" s="125"/>
      <c r="D4567" s="125"/>
      <c r="E4567" s="125"/>
      <c r="F4567" s="125"/>
      <c r="G4567" s="176"/>
      <c r="H4567" s="125" t="str">
        <f t="shared" si="142"/>
        <v/>
      </c>
      <c r="I4567" s="176">
        <f t="shared" si="143"/>
        <v>0</v>
      </c>
    </row>
    <row r="4568" spans="2:9">
      <c r="B4568" s="131"/>
      <c r="C4568" s="125"/>
      <c r="D4568" s="125"/>
      <c r="E4568" s="125"/>
      <c r="F4568" s="125"/>
      <c r="G4568" s="176"/>
      <c r="H4568" s="125" t="str">
        <f t="shared" si="142"/>
        <v/>
      </c>
      <c r="I4568" s="176">
        <f t="shared" si="143"/>
        <v>0</v>
      </c>
    </row>
    <row r="4569" spans="2:9">
      <c r="B4569" s="131"/>
      <c r="C4569" s="125"/>
      <c r="D4569" s="125"/>
      <c r="E4569" s="125"/>
      <c r="F4569" s="125"/>
      <c r="G4569" s="176"/>
      <c r="H4569" s="125" t="str">
        <f t="shared" si="142"/>
        <v/>
      </c>
      <c r="I4569" s="176">
        <f t="shared" si="143"/>
        <v>0</v>
      </c>
    </row>
    <row r="4570" spans="2:9">
      <c r="B4570" s="131"/>
      <c r="C4570" s="125"/>
      <c r="D4570" s="125"/>
      <c r="E4570" s="125"/>
      <c r="F4570" s="125"/>
      <c r="G4570" s="176"/>
      <c r="H4570" s="125" t="str">
        <f t="shared" si="142"/>
        <v/>
      </c>
      <c r="I4570" s="176">
        <f t="shared" si="143"/>
        <v>0</v>
      </c>
    </row>
    <row r="4571" spans="2:9">
      <c r="B4571" s="131"/>
      <c r="C4571" s="125"/>
      <c r="D4571" s="125"/>
      <c r="E4571" s="125"/>
      <c r="F4571" s="125"/>
      <c r="G4571" s="176"/>
      <c r="H4571" s="125" t="str">
        <f t="shared" si="142"/>
        <v/>
      </c>
      <c r="I4571" s="176">
        <f t="shared" si="143"/>
        <v>0</v>
      </c>
    </row>
    <row r="4572" spans="2:9">
      <c r="B4572" s="131"/>
      <c r="C4572" s="125"/>
      <c r="D4572" s="125"/>
      <c r="E4572" s="125"/>
      <c r="F4572" s="125"/>
      <c r="G4572" s="176"/>
      <c r="H4572" s="125" t="str">
        <f t="shared" si="142"/>
        <v/>
      </c>
      <c r="I4572" s="176">
        <f t="shared" si="143"/>
        <v>0</v>
      </c>
    </row>
    <row r="4573" spans="2:9">
      <c r="B4573" s="131"/>
      <c r="C4573" s="125"/>
      <c r="D4573" s="125"/>
      <c r="E4573" s="125"/>
      <c r="F4573" s="125"/>
      <c r="G4573" s="176"/>
      <c r="H4573" s="125" t="str">
        <f t="shared" si="142"/>
        <v/>
      </c>
      <c r="I4573" s="176">
        <f t="shared" si="143"/>
        <v>0</v>
      </c>
    </row>
    <row r="4574" spans="2:9">
      <c r="B4574" s="131"/>
      <c r="C4574" s="125"/>
      <c r="D4574" s="125"/>
      <c r="E4574" s="125"/>
      <c r="F4574" s="125"/>
      <c r="G4574" s="176"/>
      <c r="H4574" s="125" t="str">
        <f t="shared" si="142"/>
        <v/>
      </c>
      <c r="I4574" s="176">
        <f t="shared" si="143"/>
        <v>0</v>
      </c>
    </row>
    <row r="4575" spans="2:9">
      <c r="B4575" s="131"/>
      <c r="C4575" s="125"/>
      <c r="D4575" s="125"/>
      <c r="E4575" s="125"/>
      <c r="F4575" s="125"/>
      <c r="G4575" s="176"/>
      <c r="H4575" s="125" t="str">
        <f t="shared" si="142"/>
        <v/>
      </c>
      <c r="I4575" s="176">
        <f t="shared" si="143"/>
        <v>0</v>
      </c>
    </row>
    <row r="4576" spans="2:9">
      <c r="B4576" s="131"/>
      <c r="C4576" s="125"/>
      <c r="D4576" s="125"/>
      <c r="E4576" s="125"/>
      <c r="F4576" s="125"/>
      <c r="G4576" s="176"/>
      <c r="H4576" s="125" t="str">
        <f t="shared" si="142"/>
        <v/>
      </c>
      <c r="I4576" s="176">
        <f t="shared" si="143"/>
        <v>0</v>
      </c>
    </row>
    <row r="4577" spans="2:9">
      <c r="B4577" s="131"/>
      <c r="C4577" s="125"/>
      <c r="D4577" s="125"/>
      <c r="E4577" s="125"/>
      <c r="F4577" s="125"/>
      <c r="G4577" s="176"/>
      <c r="H4577" s="125" t="str">
        <f t="shared" si="142"/>
        <v/>
      </c>
      <c r="I4577" s="176">
        <f t="shared" si="143"/>
        <v>0</v>
      </c>
    </row>
    <row r="4578" spans="2:9">
      <c r="B4578" s="131"/>
      <c r="C4578" s="125"/>
      <c r="D4578" s="125"/>
      <c r="E4578" s="125"/>
      <c r="F4578" s="125"/>
      <c r="G4578" s="176"/>
      <c r="H4578" s="125" t="str">
        <f t="shared" si="142"/>
        <v/>
      </c>
      <c r="I4578" s="176">
        <f t="shared" si="143"/>
        <v>0</v>
      </c>
    </row>
    <row r="4579" spans="2:9">
      <c r="B4579" s="131"/>
      <c r="C4579" s="125"/>
      <c r="D4579" s="125"/>
      <c r="E4579" s="125"/>
      <c r="F4579" s="125"/>
      <c r="G4579" s="176"/>
      <c r="H4579" s="125" t="str">
        <f t="shared" si="142"/>
        <v/>
      </c>
      <c r="I4579" s="176">
        <f t="shared" si="143"/>
        <v>0</v>
      </c>
    </row>
    <row r="4580" spans="2:9">
      <c r="B4580" s="131"/>
      <c r="C4580" s="125"/>
      <c r="D4580" s="125"/>
      <c r="E4580" s="125"/>
      <c r="F4580" s="125"/>
      <c r="G4580" s="176"/>
      <c r="H4580" s="125" t="str">
        <f t="shared" si="142"/>
        <v/>
      </c>
      <c r="I4580" s="176">
        <f t="shared" si="143"/>
        <v>0</v>
      </c>
    </row>
    <row r="4581" spans="2:9">
      <c r="B4581" s="131"/>
      <c r="C4581" s="125"/>
      <c r="D4581" s="125"/>
      <c r="E4581" s="125"/>
      <c r="F4581" s="125"/>
      <c r="G4581" s="176"/>
      <c r="H4581" s="125" t="str">
        <f t="shared" si="142"/>
        <v/>
      </c>
      <c r="I4581" s="176">
        <f t="shared" si="143"/>
        <v>0</v>
      </c>
    </row>
    <row r="4582" spans="2:9">
      <c r="B4582" s="131"/>
      <c r="C4582" s="125"/>
      <c r="D4582" s="125"/>
      <c r="E4582" s="125"/>
      <c r="F4582" s="125"/>
      <c r="G4582" s="176"/>
      <c r="H4582" s="125" t="str">
        <f t="shared" si="142"/>
        <v/>
      </c>
      <c r="I4582" s="176">
        <f t="shared" si="143"/>
        <v>0</v>
      </c>
    </row>
    <row r="4583" spans="2:9">
      <c r="B4583" s="131"/>
      <c r="C4583" s="125"/>
      <c r="D4583" s="125"/>
      <c r="E4583" s="125"/>
      <c r="F4583" s="125"/>
      <c r="G4583" s="176"/>
      <c r="H4583" s="125" t="str">
        <f t="shared" si="142"/>
        <v/>
      </c>
      <c r="I4583" s="176">
        <f t="shared" si="143"/>
        <v>0</v>
      </c>
    </row>
    <row r="4584" spans="2:9">
      <c r="B4584" s="131"/>
      <c r="C4584" s="125"/>
      <c r="D4584" s="125"/>
      <c r="E4584" s="125"/>
      <c r="F4584" s="125"/>
      <c r="G4584" s="176"/>
      <c r="H4584" s="125" t="str">
        <f t="shared" si="142"/>
        <v/>
      </c>
      <c r="I4584" s="176">
        <f t="shared" si="143"/>
        <v>0</v>
      </c>
    </row>
    <row r="4585" spans="2:9">
      <c r="B4585" s="131"/>
      <c r="C4585" s="125"/>
      <c r="D4585" s="125"/>
      <c r="E4585" s="125"/>
      <c r="F4585" s="125"/>
      <c r="G4585" s="176"/>
      <c r="H4585" s="125" t="str">
        <f t="shared" si="142"/>
        <v/>
      </c>
      <c r="I4585" s="176">
        <f t="shared" si="143"/>
        <v>0</v>
      </c>
    </row>
    <row r="4586" spans="2:9">
      <c r="B4586" s="131"/>
      <c r="C4586" s="125"/>
      <c r="D4586" s="125"/>
      <c r="E4586" s="125"/>
      <c r="F4586" s="125"/>
      <c r="G4586" s="176"/>
      <c r="H4586" s="125" t="str">
        <f t="shared" si="142"/>
        <v/>
      </c>
      <c r="I4586" s="176">
        <f t="shared" si="143"/>
        <v>0</v>
      </c>
    </row>
    <row r="4587" spans="2:9">
      <c r="B4587" s="131"/>
      <c r="C4587" s="125"/>
      <c r="D4587" s="125"/>
      <c r="E4587" s="125"/>
      <c r="F4587" s="125"/>
      <c r="G4587" s="176"/>
      <c r="H4587" s="125" t="str">
        <f t="shared" si="142"/>
        <v/>
      </c>
      <c r="I4587" s="176">
        <f t="shared" si="143"/>
        <v>0</v>
      </c>
    </row>
    <row r="4588" spans="2:9">
      <c r="B4588" s="131"/>
      <c r="C4588" s="125"/>
      <c r="D4588" s="125"/>
      <c r="E4588" s="125"/>
      <c r="F4588" s="125"/>
      <c r="G4588" s="176"/>
      <c r="H4588" s="125" t="str">
        <f t="shared" si="142"/>
        <v/>
      </c>
      <c r="I4588" s="176">
        <f t="shared" si="143"/>
        <v>0</v>
      </c>
    </row>
    <row r="4589" spans="2:9">
      <c r="B4589" s="131"/>
      <c r="C4589" s="125"/>
      <c r="D4589" s="125"/>
      <c r="E4589" s="125"/>
      <c r="F4589" s="125"/>
      <c r="G4589" s="176"/>
      <c r="H4589" s="125" t="str">
        <f t="shared" si="142"/>
        <v/>
      </c>
      <c r="I4589" s="176">
        <f t="shared" si="143"/>
        <v>0</v>
      </c>
    </row>
    <row r="4590" spans="2:9">
      <c r="B4590" s="131"/>
      <c r="C4590" s="125"/>
      <c r="D4590" s="125"/>
      <c r="E4590" s="125"/>
      <c r="F4590" s="125"/>
      <c r="G4590" s="176"/>
      <c r="H4590" s="125" t="str">
        <f t="shared" si="142"/>
        <v/>
      </c>
      <c r="I4590" s="176">
        <f t="shared" si="143"/>
        <v>0</v>
      </c>
    </row>
    <row r="4591" spans="2:9">
      <c r="B4591" s="131"/>
      <c r="C4591" s="125"/>
      <c r="D4591" s="125"/>
      <c r="E4591" s="125"/>
      <c r="F4591" s="125"/>
      <c r="G4591" s="176"/>
      <c r="H4591" s="125" t="str">
        <f t="shared" si="142"/>
        <v/>
      </c>
      <c r="I4591" s="176">
        <f t="shared" si="143"/>
        <v>0</v>
      </c>
    </row>
    <row r="4592" spans="2:9">
      <c r="B4592" s="131"/>
      <c r="C4592" s="125"/>
      <c r="D4592" s="125"/>
      <c r="E4592" s="125"/>
      <c r="F4592" s="125"/>
      <c r="G4592" s="176"/>
      <c r="H4592" s="125" t="str">
        <f t="shared" si="142"/>
        <v/>
      </c>
      <c r="I4592" s="176">
        <f t="shared" si="143"/>
        <v>0</v>
      </c>
    </row>
    <row r="4593" spans="2:9">
      <c r="B4593" s="131"/>
      <c r="C4593" s="125"/>
      <c r="D4593" s="125"/>
      <c r="E4593" s="125"/>
      <c r="F4593" s="125"/>
      <c r="G4593" s="176"/>
      <c r="H4593" s="125" t="str">
        <f t="shared" si="142"/>
        <v/>
      </c>
      <c r="I4593" s="176">
        <f t="shared" si="143"/>
        <v>0</v>
      </c>
    </row>
    <row r="4594" spans="2:9">
      <c r="B4594" s="131"/>
      <c r="C4594" s="125"/>
      <c r="D4594" s="125"/>
      <c r="E4594" s="125"/>
      <c r="F4594" s="125"/>
      <c r="G4594" s="176"/>
      <c r="H4594" s="125" t="str">
        <f t="shared" si="142"/>
        <v/>
      </c>
      <c r="I4594" s="176">
        <f t="shared" si="143"/>
        <v>0</v>
      </c>
    </row>
    <row r="4595" spans="2:9">
      <c r="B4595" s="131"/>
      <c r="C4595" s="125"/>
      <c r="D4595" s="125"/>
      <c r="E4595" s="125"/>
      <c r="F4595" s="125"/>
      <c r="G4595" s="176"/>
      <c r="H4595" s="125" t="str">
        <f t="shared" si="142"/>
        <v/>
      </c>
      <c r="I4595" s="176">
        <f t="shared" si="143"/>
        <v>0</v>
      </c>
    </row>
    <row r="4596" spans="2:9">
      <c r="B4596" s="131"/>
      <c r="C4596" s="125"/>
      <c r="D4596" s="125"/>
      <c r="E4596" s="125"/>
      <c r="F4596" s="125"/>
      <c r="G4596" s="176"/>
      <c r="H4596" s="125" t="str">
        <f t="shared" si="142"/>
        <v/>
      </c>
      <c r="I4596" s="176">
        <f t="shared" si="143"/>
        <v>0</v>
      </c>
    </row>
    <row r="4597" spans="2:9">
      <c r="B4597" s="131"/>
      <c r="C4597" s="125"/>
      <c r="D4597" s="125"/>
      <c r="E4597" s="125"/>
      <c r="F4597" s="125"/>
      <c r="G4597" s="176"/>
      <c r="H4597" s="125" t="str">
        <f t="shared" si="142"/>
        <v/>
      </c>
      <c r="I4597" s="176">
        <f t="shared" si="143"/>
        <v>0</v>
      </c>
    </row>
    <row r="4598" spans="2:9">
      <c r="B4598" s="131"/>
      <c r="C4598" s="125"/>
      <c r="D4598" s="125"/>
      <c r="E4598" s="125"/>
      <c r="F4598" s="125"/>
      <c r="G4598" s="176"/>
      <c r="H4598" s="125" t="str">
        <f t="shared" si="142"/>
        <v/>
      </c>
      <c r="I4598" s="176">
        <f t="shared" si="143"/>
        <v>0</v>
      </c>
    </row>
    <row r="4599" spans="2:9">
      <c r="B4599" s="131"/>
      <c r="C4599" s="125"/>
      <c r="D4599" s="125"/>
      <c r="E4599" s="125"/>
      <c r="F4599" s="125"/>
      <c r="G4599" s="176"/>
      <c r="H4599" s="125" t="str">
        <f t="shared" si="142"/>
        <v/>
      </c>
      <c r="I4599" s="176">
        <f t="shared" si="143"/>
        <v>0</v>
      </c>
    </row>
    <row r="4600" spans="2:9">
      <c r="B4600" s="131"/>
      <c r="C4600" s="125"/>
      <c r="D4600" s="125"/>
      <c r="E4600" s="125"/>
      <c r="F4600" s="125"/>
      <c r="G4600" s="176"/>
      <c r="H4600" s="125" t="str">
        <f t="shared" si="142"/>
        <v/>
      </c>
      <c r="I4600" s="176">
        <f t="shared" si="143"/>
        <v>0</v>
      </c>
    </row>
    <row r="4601" spans="2:9">
      <c r="B4601" s="131"/>
      <c r="C4601" s="125"/>
      <c r="D4601" s="125"/>
      <c r="E4601" s="125"/>
      <c r="F4601" s="125"/>
      <c r="G4601" s="176"/>
      <c r="H4601" s="125" t="str">
        <f t="shared" si="142"/>
        <v/>
      </c>
      <c r="I4601" s="176">
        <f t="shared" si="143"/>
        <v>0</v>
      </c>
    </row>
    <row r="4602" spans="2:9">
      <c r="B4602" s="131"/>
      <c r="C4602" s="125"/>
      <c r="D4602" s="125"/>
      <c r="E4602" s="125"/>
      <c r="F4602" s="125"/>
      <c r="G4602" s="176"/>
      <c r="H4602" s="125" t="str">
        <f t="shared" si="142"/>
        <v/>
      </c>
      <c r="I4602" s="176">
        <f t="shared" si="143"/>
        <v>0</v>
      </c>
    </row>
    <row r="4603" spans="2:9">
      <c r="B4603" s="131"/>
      <c r="C4603" s="125"/>
      <c r="D4603" s="125"/>
      <c r="E4603" s="125"/>
      <c r="F4603" s="125"/>
      <c r="G4603" s="176"/>
      <c r="H4603" s="125" t="str">
        <f t="shared" si="142"/>
        <v/>
      </c>
      <c r="I4603" s="176">
        <f t="shared" si="143"/>
        <v>0</v>
      </c>
    </row>
    <row r="4604" spans="2:9">
      <c r="B4604" s="131"/>
      <c r="C4604" s="125"/>
      <c r="D4604" s="125"/>
      <c r="E4604" s="125"/>
      <c r="F4604" s="125"/>
      <c r="G4604" s="176"/>
      <c r="H4604" s="125" t="str">
        <f t="shared" si="142"/>
        <v/>
      </c>
      <c r="I4604" s="176">
        <f t="shared" si="143"/>
        <v>0</v>
      </c>
    </row>
    <row r="4605" spans="2:9">
      <c r="B4605" s="131"/>
      <c r="C4605" s="125"/>
      <c r="D4605" s="125"/>
      <c r="E4605" s="125"/>
      <c r="F4605" s="125"/>
      <c r="G4605" s="176"/>
      <c r="H4605" s="125" t="str">
        <f t="shared" si="142"/>
        <v/>
      </c>
      <c r="I4605" s="176">
        <f t="shared" si="143"/>
        <v>0</v>
      </c>
    </row>
    <row r="4606" spans="2:9">
      <c r="B4606" s="131"/>
      <c r="C4606" s="125"/>
      <c r="D4606" s="125"/>
      <c r="E4606" s="125"/>
      <c r="F4606" s="125"/>
      <c r="G4606" s="176"/>
      <c r="H4606" s="125" t="str">
        <f t="shared" si="142"/>
        <v/>
      </c>
      <c r="I4606" s="176">
        <f t="shared" si="143"/>
        <v>0</v>
      </c>
    </row>
    <row r="4607" spans="2:9">
      <c r="B4607" s="131"/>
      <c r="C4607" s="125"/>
      <c r="D4607" s="125"/>
      <c r="E4607" s="125"/>
      <c r="F4607" s="125"/>
      <c r="G4607" s="176"/>
      <c r="H4607" s="125" t="str">
        <f t="shared" si="142"/>
        <v/>
      </c>
      <c r="I4607" s="176">
        <f t="shared" si="143"/>
        <v>0</v>
      </c>
    </row>
    <row r="4608" spans="2:9">
      <c r="B4608" s="131"/>
      <c r="C4608" s="125"/>
      <c r="D4608" s="125"/>
      <c r="E4608" s="125"/>
      <c r="F4608" s="125"/>
      <c r="G4608" s="176"/>
      <c r="H4608" s="125" t="str">
        <f t="shared" si="142"/>
        <v/>
      </c>
      <c r="I4608" s="176">
        <f t="shared" si="143"/>
        <v>0</v>
      </c>
    </row>
    <row r="4609" spans="2:9">
      <c r="B4609" s="131"/>
      <c r="C4609" s="125"/>
      <c r="D4609" s="125"/>
      <c r="E4609" s="125"/>
      <c r="F4609" s="125"/>
      <c r="G4609" s="176"/>
      <c r="H4609" s="125" t="str">
        <f t="shared" si="142"/>
        <v/>
      </c>
      <c r="I4609" s="176">
        <f t="shared" si="143"/>
        <v>0</v>
      </c>
    </row>
    <row r="4610" spans="2:9">
      <c r="B4610" s="131"/>
      <c r="C4610" s="125"/>
      <c r="D4610" s="125"/>
      <c r="E4610" s="125"/>
      <c r="F4610" s="125"/>
      <c r="G4610" s="176"/>
      <c r="H4610" s="125" t="str">
        <f t="shared" si="142"/>
        <v/>
      </c>
      <c r="I4610" s="176">
        <f t="shared" si="143"/>
        <v>0</v>
      </c>
    </row>
    <row r="4611" spans="2:9">
      <c r="B4611" s="131"/>
      <c r="C4611" s="125"/>
      <c r="D4611" s="125"/>
      <c r="E4611" s="125"/>
      <c r="F4611" s="125"/>
      <c r="G4611" s="176"/>
      <c r="H4611" s="125" t="str">
        <f t="shared" si="142"/>
        <v/>
      </c>
      <c r="I4611" s="176">
        <f t="shared" si="143"/>
        <v>0</v>
      </c>
    </row>
    <row r="4612" spans="2:9">
      <c r="B4612" s="131"/>
      <c r="C4612" s="125"/>
      <c r="D4612" s="125"/>
      <c r="E4612" s="125"/>
      <c r="F4612" s="125"/>
      <c r="G4612" s="176"/>
      <c r="H4612" s="125" t="str">
        <f t="shared" si="142"/>
        <v/>
      </c>
      <c r="I4612" s="176">
        <f t="shared" si="143"/>
        <v>0</v>
      </c>
    </row>
    <row r="4613" spans="2:9">
      <c r="B4613" s="131"/>
      <c r="C4613" s="125"/>
      <c r="D4613" s="125"/>
      <c r="E4613" s="125"/>
      <c r="F4613" s="125"/>
      <c r="G4613" s="176"/>
      <c r="H4613" s="125" t="str">
        <f t="shared" si="142"/>
        <v/>
      </c>
      <c r="I4613" s="176">
        <f t="shared" si="143"/>
        <v>0</v>
      </c>
    </row>
    <row r="4614" spans="2:9">
      <c r="B4614" s="131"/>
      <c r="C4614" s="125"/>
      <c r="D4614" s="125"/>
      <c r="E4614" s="125"/>
      <c r="F4614" s="125"/>
      <c r="G4614" s="176"/>
      <c r="H4614" s="125" t="str">
        <f t="shared" si="142"/>
        <v/>
      </c>
      <c r="I4614" s="176">
        <f t="shared" si="143"/>
        <v>0</v>
      </c>
    </row>
    <row r="4615" spans="2:9">
      <c r="B4615" s="131"/>
      <c r="C4615" s="125"/>
      <c r="D4615" s="125"/>
      <c r="E4615" s="125"/>
      <c r="F4615" s="125"/>
      <c r="G4615" s="176"/>
      <c r="H4615" s="125" t="str">
        <f t="shared" ref="H4615:H4678" si="144">IF(ISBLANK(C4615),"",IF(C4615&lt;F4615,D4615-E4615,E4615-D4615))</f>
        <v/>
      </c>
      <c r="I4615" s="176">
        <f t="shared" ref="I4615:I4678" si="145">IF(ISERR(H4615),1,0)</f>
        <v>0</v>
      </c>
    </row>
    <row r="4616" spans="2:9">
      <c r="B4616" s="131"/>
      <c r="C4616" s="125"/>
      <c r="D4616" s="125"/>
      <c r="E4616" s="125"/>
      <c r="F4616" s="125"/>
      <c r="G4616" s="176"/>
      <c r="H4616" s="125" t="str">
        <f t="shared" si="144"/>
        <v/>
      </c>
      <c r="I4616" s="176">
        <f t="shared" si="145"/>
        <v>0</v>
      </c>
    </row>
    <row r="4617" spans="2:9">
      <c r="B4617" s="131"/>
      <c r="C4617" s="125"/>
      <c r="D4617" s="125"/>
      <c r="E4617" s="125"/>
      <c r="F4617" s="125"/>
      <c r="G4617" s="176"/>
      <c r="H4617" s="125" t="str">
        <f t="shared" si="144"/>
        <v/>
      </c>
      <c r="I4617" s="176">
        <f t="shared" si="145"/>
        <v>0</v>
      </c>
    </row>
    <row r="4618" spans="2:9">
      <c r="B4618" s="131"/>
      <c r="C4618" s="125"/>
      <c r="D4618" s="125"/>
      <c r="E4618" s="125"/>
      <c r="F4618" s="125"/>
      <c r="G4618" s="176"/>
      <c r="H4618" s="125" t="str">
        <f t="shared" si="144"/>
        <v/>
      </c>
      <c r="I4618" s="176">
        <f t="shared" si="145"/>
        <v>0</v>
      </c>
    </row>
    <row r="4619" spans="2:9">
      <c r="B4619" s="131"/>
      <c r="C4619" s="125"/>
      <c r="D4619" s="125"/>
      <c r="E4619" s="125"/>
      <c r="F4619" s="125"/>
      <c r="G4619" s="176"/>
      <c r="H4619" s="125" t="str">
        <f t="shared" si="144"/>
        <v/>
      </c>
      <c r="I4619" s="176">
        <f t="shared" si="145"/>
        <v>0</v>
      </c>
    </row>
    <row r="4620" spans="2:9">
      <c r="B4620" s="131"/>
      <c r="C4620" s="125"/>
      <c r="D4620" s="125"/>
      <c r="E4620" s="125"/>
      <c r="F4620" s="125"/>
      <c r="G4620" s="176"/>
      <c r="H4620" s="125" t="str">
        <f t="shared" si="144"/>
        <v/>
      </c>
      <c r="I4620" s="176">
        <f t="shared" si="145"/>
        <v>0</v>
      </c>
    </row>
    <row r="4621" spans="2:9">
      <c r="B4621" s="131"/>
      <c r="C4621" s="125"/>
      <c r="D4621" s="125"/>
      <c r="E4621" s="125"/>
      <c r="F4621" s="125"/>
      <c r="G4621" s="176"/>
      <c r="H4621" s="125" t="str">
        <f t="shared" si="144"/>
        <v/>
      </c>
      <c r="I4621" s="176">
        <f t="shared" si="145"/>
        <v>0</v>
      </c>
    </row>
    <row r="4622" spans="2:9">
      <c r="B4622" s="131"/>
      <c r="C4622" s="125"/>
      <c r="D4622" s="125"/>
      <c r="E4622" s="125"/>
      <c r="F4622" s="125"/>
      <c r="G4622" s="176"/>
      <c r="H4622" s="125" t="str">
        <f t="shared" si="144"/>
        <v/>
      </c>
      <c r="I4622" s="176">
        <f t="shared" si="145"/>
        <v>0</v>
      </c>
    </row>
    <row r="4623" spans="2:9">
      <c r="B4623" s="131"/>
      <c r="C4623" s="125"/>
      <c r="D4623" s="125"/>
      <c r="E4623" s="125"/>
      <c r="F4623" s="125"/>
      <c r="G4623" s="176"/>
      <c r="H4623" s="125" t="str">
        <f t="shared" si="144"/>
        <v/>
      </c>
      <c r="I4623" s="176">
        <f t="shared" si="145"/>
        <v>0</v>
      </c>
    </row>
    <row r="4624" spans="2:9">
      <c r="B4624" s="131"/>
      <c r="C4624" s="125"/>
      <c r="D4624" s="125"/>
      <c r="E4624" s="125"/>
      <c r="F4624" s="125"/>
      <c r="G4624" s="176"/>
      <c r="H4624" s="125" t="str">
        <f t="shared" si="144"/>
        <v/>
      </c>
      <c r="I4624" s="176">
        <f t="shared" si="145"/>
        <v>0</v>
      </c>
    </row>
    <row r="4625" spans="2:9">
      <c r="B4625" s="131"/>
      <c r="C4625" s="125"/>
      <c r="D4625" s="125"/>
      <c r="E4625" s="125"/>
      <c r="F4625" s="125"/>
      <c r="G4625" s="176"/>
      <c r="H4625" s="125" t="str">
        <f t="shared" si="144"/>
        <v/>
      </c>
      <c r="I4625" s="176">
        <f t="shared" si="145"/>
        <v>0</v>
      </c>
    </row>
    <row r="4626" spans="2:9">
      <c r="B4626" s="131"/>
      <c r="C4626" s="125"/>
      <c r="D4626" s="125"/>
      <c r="E4626" s="125"/>
      <c r="F4626" s="125"/>
      <c r="G4626" s="176"/>
      <c r="H4626" s="125" t="str">
        <f t="shared" si="144"/>
        <v/>
      </c>
      <c r="I4626" s="176">
        <f t="shared" si="145"/>
        <v>0</v>
      </c>
    </row>
    <row r="4627" spans="2:9">
      <c r="B4627" s="131"/>
      <c r="C4627" s="125"/>
      <c r="D4627" s="125"/>
      <c r="E4627" s="125"/>
      <c r="F4627" s="125"/>
      <c r="G4627" s="176"/>
      <c r="H4627" s="125" t="str">
        <f t="shared" si="144"/>
        <v/>
      </c>
      <c r="I4627" s="176">
        <f t="shared" si="145"/>
        <v>0</v>
      </c>
    </row>
    <row r="4628" spans="2:9">
      <c r="B4628" s="131"/>
      <c r="C4628" s="125"/>
      <c r="D4628" s="125"/>
      <c r="E4628" s="125"/>
      <c r="F4628" s="125"/>
      <c r="G4628" s="176"/>
      <c r="H4628" s="125" t="str">
        <f t="shared" si="144"/>
        <v/>
      </c>
      <c r="I4628" s="176">
        <f t="shared" si="145"/>
        <v>0</v>
      </c>
    </row>
    <row r="4629" spans="2:9">
      <c r="B4629" s="131"/>
      <c r="C4629" s="125"/>
      <c r="D4629" s="125"/>
      <c r="E4629" s="125"/>
      <c r="F4629" s="125"/>
      <c r="G4629" s="176"/>
      <c r="H4629" s="125" t="str">
        <f t="shared" si="144"/>
        <v/>
      </c>
      <c r="I4629" s="176">
        <f t="shared" si="145"/>
        <v>0</v>
      </c>
    </row>
    <row r="4630" spans="2:9">
      <c r="B4630" s="131"/>
      <c r="C4630" s="125"/>
      <c r="D4630" s="125"/>
      <c r="E4630" s="125"/>
      <c r="F4630" s="125"/>
      <c r="G4630" s="176"/>
      <c r="H4630" s="125" t="str">
        <f t="shared" si="144"/>
        <v/>
      </c>
      <c r="I4630" s="176">
        <f t="shared" si="145"/>
        <v>0</v>
      </c>
    </row>
    <row r="4631" spans="2:9">
      <c r="B4631" s="131"/>
      <c r="C4631" s="125"/>
      <c r="D4631" s="125"/>
      <c r="E4631" s="125"/>
      <c r="F4631" s="125"/>
      <c r="G4631" s="176"/>
      <c r="H4631" s="125" t="str">
        <f t="shared" si="144"/>
        <v/>
      </c>
      <c r="I4631" s="176">
        <f t="shared" si="145"/>
        <v>0</v>
      </c>
    </row>
    <row r="4632" spans="2:9">
      <c r="B4632" s="131"/>
      <c r="C4632" s="125"/>
      <c r="D4632" s="125"/>
      <c r="E4632" s="125"/>
      <c r="F4632" s="125"/>
      <c r="G4632" s="176"/>
      <c r="H4632" s="125" t="str">
        <f t="shared" si="144"/>
        <v/>
      </c>
      <c r="I4632" s="176">
        <f t="shared" si="145"/>
        <v>0</v>
      </c>
    </row>
    <row r="4633" spans="2:9">
      <c r="B4633" s="131"/>
      <c r="C4633" s="125"/>
      <c r="D4633" s="125"/>
      <c r="E4633" s="125"/>
      <c r="F4633" s="125"/>
      <c r="G4633" s="176"/>
      <c r="H4633" s="125" t="str">
        <f t="shared" si="144"/>
        <v/>
      </c>
      <c r="I4633" s="176">
        <f t="shared" si="145"/>
        <v>0</v>
      </c>
    </row>
    <row r="4634" spans="2:9">
      <c r="B4634" s="131"/>
      <c r="C4634" s="125"/>
      <c r="D4634" s="125"/>
      <c r="E4634" s="125"/>
      <c r="F4634" s="125"/>
      <c r="G4634" s="176"/>
      <c r="H4634" s="125" t="str">
        <f t="shared" si="144"/>
        <v/>
      </c>
      <c r="I4634" s="176">
        <f t="shared" si="145"/>
        <v>0</v>
      </c>
    </row>
    <row r="4635" spans="2:9">
      <c r="B4635" s="131"/>
      <c r="C4635" s="125"/>
      <c r="D4635" s="125"/>
      <c r="E4635" s="125"/>
      <c r="F4635" s="125"/>
      <c r="G4635" s="176"/>
      <c r="H4635" s="125" t="str">
        <f t="shared" si="144"/>
        <v/>
      </c>
      <c r="I4635" s="176">
        <f t="shared" si="145"/>
        <v>0</v>
      </c>
    </row>
    <row r="4636" spans="2:9">
      <c r="B4636" s="131"/>
      <c r="C4636" s="125"/>
      <c r="D4636" s="125"/>
      <c r="E4636" s="125"/>
      <c r="F4636" s="125"/>
      <c r="G4636" s="176"/>
      <c r="H4636" s="125" t="str">
        <f t="shared" si="144"/>
        <v/>
      </c>
      <c r="I4636" s="176">
        <f t="shared" si="145"/>
        <v>0</v>
      </c>
    </row>
    <row r="4637" spans="2:9">
      <c r="B4637" s="131"/>
      <c r="C4637" s="125"/>
      <c r="D4637" s="125"/>
      <c r="E4637" s="125"/>
      <c r="F4637" s="125"/>
      <c r="G4637" s="176"/>
      <c r="H4637" s="125" t="str">
        <f t="shared" si="144"/>
        <v/>
      </c>
      <c r="I4637" s="176">
        <f t="shared" si="145"/>
        <v>0</v>
      </c>
    </row>
    <row r="4638" spans="2:9">
      <c r="B4638" s="131"/>
      <c r="C4638" s="125"/>
      <c r="D4638" s="125"/>
      <c r="E4638" s="125"/>
      <c r="F4638" s="125"/>
      <c r="G4638" s="176"/>
      <c r="H4638" s="125" t="str">
        <f t="shared" si="144"/>
        <v/>
      </c>
      <c r="I4638" s="176">
        <f t="shared" si="145"/>
        <v>0</v>
      </c>
    </row>
    <row r="4639" spans="2:9">
      <c r="B4639" s="131"/>
      <c r="C4639" s="125"/>
      <c r="D4639" s="125"/>
      <c r="E4639" s="125"/>
      <c r="F4639" s="125"/>
      <c r="G4639" s="176"/>
      <c r="H4639" s="125" t="str">
        <f t="shared" si="144"/>
        <v/>
      </c>
      <c r="I4639" s="176">
        <f t="shared" si="145"/>
        <v>0</v>
      </c>
    </row>
    <row r="4640" spans="2:9">
      <c r="B4640" s="131"/>
      <c r="C4640" s="125"/>
      <c r="D4640" s="125"/>
      <c r="E4640" s="125"/>
      <c r="F4640" s="125"/>
      <c r="G4640" s="176"/>
      <c r="H4640" s="125" t="str">
        <f t="shared" si="144"/>
        <v/>
      </c>
      <c r="I4640" s="176">
        <f t="shared" si="145"/>
        <v>0</v>
      </c>
    </row>
    <row r="4641" spans="2:9">
      <c r="B4641" s="131"/>
      <c r="C4641" s="125"/>
      <c r="D4641" s="125"/>
      <c r="E4641" s="125"/>
      <c r="F4641" s="125"/>
      <c r="G4641" s="176"/>
      <c r="H4641" s="125" t="str">
        <f t="shared" si="144"/>
        <v/>
      </c>
      <c r="I4641" s="176">
        <f t="shared" si="145"/>
        <v>0</v>
      </c>
    </row>
    <row r="4642" spans="2:9">
      <c r="B4642" s="131"/>
      <c r="C4642" s="125"/>
      <c r="D4642" s="125"/>
      <c r="E4642" s="125"/>
      <c r="F4642" s="125"/>
      <c r="G4642" s="176"/>
      <c r="H4642" s="125" t="str">
        <f t="shared" si="144"/>
        <v/>
      </c>
      <c r="I4642" s="176">
        <f t="shared" si="145"/>
        <v>0</v>
      </c>
    </row>
    <row r="4643" spans="2:9">
      <c r="B4643" s="131"/>
      <c r="C4643" s="125"/>
      <c r="D4643" s="125"/>
      <c r="E4643" s="125"/>
      <c r="F4643" s="125"/>
      <c r="G4643" s="176"/>
      <c r="H4643" s="125" t="str">
        <f t="shared" si="144"/>
        <v/>
      </c>
      <c r="I4643" s="176">
        <f t="shared" si="145"/>
        <v>0</v>
      </c>
    </row>
    <row r="4644" spans="2:9">
      <c r="B4644" s="131"/>
      <c r="C4644" s="125"/>
      <c r="D4644" s="125"/>
      <c r="E4644" s="125"/>
      <c r="F4644" s="125"/>
      <c r="G4644" s="176"/>
      <c r="H4644" s="125" t="str">
        <f t="shared" si="144"/>
        <v/>
      </c>
      <c r="I4644" s="176">
        <f t="shared" si="145"/>
        <v>0</v>
      </c>
    </row>
    <row r="4645" spans="2:9">
      <c r="B4645" s="131"/>
      <c r="C4645" s="125"/>
      <c r="D4645" s="125"/>
      <c r="E4645" s="125"/>
      <c r="F4645" s="125"/>
      <c r="G4645" s="176"/>
      <c r="H4645" s="125" t="str">
        <f t="shared" si="144"/>
        <v/>
      </c>
      <c r="I4645" s="176">
        <f t="shared" si="145"/>
        <v>0</v>
      </c>
    </row>
    <row r="4646" spans="2:9">
      <c r="B4646" s="131"/>
      <c r="C4646" s="125"/>
      <c r="D4646" s="125"/>
      <c r="E4646" s="125"/>
      <c r="F4646" s="125"/>
      <c r="G4646" s="176"/>
      <c r="H4646" s="125" t="str">
        <f t="shared" si="144"/>
        <v/>
      </c>
      <c r="I4646" s="176">
        <f t="shared" si="145"/>
        <v>0</v>
      </c>
    </row>
    <row r="4647" spans="2:9">
      <c r="B4647" s="131"/>
      <c r="C4647" s="125"/>
      <c r="D4647" s="125"/>
      <c r="E4647" s="125"/>
      <c r="F4647" s="125"/>
      <c r="G4647" s="176"/>
      <c r="H4647" s="125" t="str">
        <f t="shared" si="144"/>
        <v/>
      </c>
      <c r="I4647" s="176">
        <f t="shared" si="145"/>
        <v>0</v>
      </c>
    </row>
    <row r="4648" spans="2:9">
      <c r="B4648" s="131"/>
      <c r="C4648" s="125"/>
      <c r="D4648" s="125"/>
      <c r="E4648" s="125"/>
      <c r="F4648" s="125"/>
      <c r="G4648" s="176"/>
      <c r="H4648" s="125" t="str">
        <f t="shared" si="144"/>
        <v/>
      </c>
      <c r="I4648" s="176">
        <f t="shared" si="145"/>
        <v>0</v>
      </c>
    </row>
    <row r="4649" spans="2:9">
      <c r="B4649" s="131"/>
      <c r="C4649" s="125"/>
      <c r="D4649" s="125"/>
      <c r="E4649" s="125"/>
      <c r="F4649" s="125"/>
      <c r="G4649" s="176"/>
      <c r="H4649" s="125" t="str">
        <f t="shared" si="144"/>
        <v/>
      </c>
      <c r="I4649" s="176">
        <f t="shared" si="145"/>
        <v>0</v>
      </c>
    </row>
    <row r="4650" spans="2:9">
      <c r="B4650" s="131"/>
      <c r="C4650" s="125"/>
      <c r="D4650" s="125"/>
      <c r="E4650" s="125"/>
      <c r="F4650" s="125"/>
      <c r="G4650" s="176"/>
      <c r="H4650" s="125" t="str">
        <f t="shared" si="144"/>
        <v/>
      </c>
      <c r="I4650" s="176">
        <f t="shared" si="145"/>
        <v>0</v>
      </c>
    </row>
    <row r="4651" spans="2:9">
      <c r="B4651" s="131"/>
      <c r="C4651" s="125"/>
      <c r="D4651" s="125"/>
      <c r="E4651" s="125"/>
      <c r="F4651" s="125"/>
      <c r="G4651" s="176"/>
      <c r="H4651" s="125" t="str">
        <f t="shared" si="144"/>
        <v/>
      </c>
      <c r="I4651" s="176">
        <f t="shared" si="145"/>
        <v>0</v>
      </c>
    </row>
    <row r="4652" spans="2:9">
      <c r="B4652" s="131"/>
      <c r="C4652" s="125"/>
      <c r="D4652" s="125"/>
      <c r="E4652" s="125"/>
      <c r="F4652" s="125"/>
      <c r="G4652" s="176"/>
      <c r="H4652" s="125" t="str">
        <f t="shared" si="144"/>
        <v/>
      </c>
      <c r="I4652" s="176">
        <f t="shared" si="145"/>
        <v>0</v>
      </c>
    </row>
    <row r="4653" spans="2:9">
      <c r="B4653" s="131"/>
      <c r="C4653" s="125"/>
      <c r="D4653" s="125"/>
      <c r="E4653" s="125"/>
      <c r="F4653" s="125"/>
      <c r="G4653" s="176"/>
      <c r="H4653" s="125" t="str">
        <f t="shared" si="144"/>
        <v/>
      </c>
      <c r="I4653" s="176">
        <f t="shared" si="145"/>
        <v>0</v>
      </c>
    </row>
    <row r="4654" spans="2:9">
      <c r="B4654" s="131"/>
      <c r="C4654" s="125"/>
      <c r="D4654" s="125"/>
      <c r="E4654" s="125"/>
      <c r="F4654" s="125"/>
      <c r="G4654" s="176"/>
      <c r="H4654" s="125" t="str">
        <f t="shared" si="144"/>
        <v/>
      </c>
      <c r="I4654" s="176">
        <f t="shared" si="145"/>
        <v>0</v>
      </c>
    </row>
    <row r="4655" spans="2:9">
      <c r="B4655" s="131"/>
      <c r="C4655" s="125"/>
      <c r="D4655" s="125"/>
      <c r="E4655" s="125"/>
      <c r="F4655" s="125"/>
      <c r="G4655" s="176"/>
      <c r="H4655" s="125" t="str">
        <f t="shared" si="144"/>
        <v/>
      </c>
      <c r="I4655" s="176">
        <f t="shared" si="145"/>
        <v>0</v>
      </c>
    </row>
    <row r="4656" spans="2:9">
      <c r="B4656" s="131"/>
      <c r="C4656" s="125"/>
      <c r="D4656" s="125"/>
      <c r="E4656" s="125"/>
      <c r="F4656" s="125"/>
      <c r="G4656" s="176"/>
      <c r="H4656" s="125" t="str">
        <f t="shared" si="144"/>
        <v/>
      </c>
      <c r="I4656" s="176">
        <f t="shared" si="145"/>
        <v>0</v>
      </c>
    </row>
    <row r="4657" spans="2:9">
      <c r="B4657" s="131"/>
      <c r="C4657" s="125"/>
      <c r="D4657" s="125"/>
      <c r="E4657" s="125"/>
      <c r="F4657" s="125"/>
      <c r="G4657" s="176"/>
      <c r="H4657" s="125" t="str">
        <f t="shared" si="144"/>
        <v/>
      </c>
      <c r="I4657" s="176">
        <f t="shared" si="145"/>
        <v>0</v>
      </c>
    </row>
    <row r="4658" spans="2:9">
      <c r="B4658" s="131"/>
      <c r="C4658" s="125"/>
      <c r="D4658" s="125"/>
      <c r="E4658" s="125"/>
      <c r="F4658" s="125"/>
      <c r="G4658" s="176"/>
      <c r="H4658" s="125" t="str">
        <f t="shared" si="144"/>
        <v/>
      </c>
      <c r="I4658" s="176">
        <f t="shared" si="145"/>
        <v>0</v>
      </c>
    </row>
    <row r="4659" spans="2:9">
      <c r="B4659" s="131"/>
      <c r="C4659" s="125"/>
      <c r="D4659" s="125"/>
      <c r="E4659" s="125"/>
      <c r="F4659" s="125"/>
      <c r="G4659" s="176"/>
      <c r="H4659" s="125" t="str">
        <f t="shared" si="144"/>
        <v/>
      </c>
      <c r="I4659" s="176">
        <f t="shared" si="145"/>
        <v>0</v>
      </c>
    </row>
    <row r="4660" spans="2:9">
      <c r="B4660" s="131"/>
      <c r="C4660" s="125"/>
      <c r="D4660" s="125"/>
      <c r="E4660" s="125"/>
      <c r="F4660" s="125"/>
      <c r="G4660" s="176"/>
      <c r="H4660" s="125" t="str">
        <f t="shared" si="144"/>
        <v/>
      </c>
      <c r="I4660" s="176">
        <f t="shared" si="145"/>
        <v>0</v>
      </c>
    </row>
    <row r="4661" spans="2:9">
      <c r="B4661" s="131"/>
      <c r="C4661" s="125"/>
      <c r="D4661" s="125"/>
      <c r="E4661" s="125"/>
      <c r="F4661" s="125"/>
      <c r="G4661" s="176"/>
      <c r="H4661" s="125" t="str">
        <f t="shared" si="144"/>
        <v/>
      </c>
      <c r="I4661" s="176">
        <f t="shared" si="145"/>
        <v>0</v>
      </c>
    </row>
    <row r="4662" spans="2:9">
      <c r="B4662" s="131"/>
      <c r="C4662" s="125"/>
      <c r="D4662" s="125"/>
      <c r="E4662" s="125"/>
      <c r="F4662" s="125"/>
      <c r="G4662" s="176"/>
      <c r="H4662" s="125" t="str">
        <f t="shared" si="144"/>
        <v/>
      </c>
      <c r="I4662" s="176">
        <f t="shared" si="145"/>
        <v>0</v>
      </c>
    </row>
    <row r="4663" spans="2:9">
      <c r="B4663" s="131"/>
      <c r="C4663" s="125"/>
      <c r="D4663" s="125"/>
      <c r="E4663" s="125"/>
      <c r="F4663" s="125"/>
      <c r="G4663" s="176"/>
      <c r="H4663" s="125" t="str">
        <f t="shared" si="144"/>
        <v/>
      </c>
      <c r="I4663" s="176">
        <f t="shared" si="145"/>
        <v>0</v>
      </c>
    </row>
    <row r="4664" spans="2:9">
      <c r="B4664" s="131"/>
      <c r="C4664" s="125"/>
      <c r="D4664" s="125"/>
      <c r="E4664" s="125"/>
      <c r="F4664" s="125"/>
      <c r="G4664" s="176"/>
      <c r="H4664" s="125" t="str">
        <f t="shared" si="144"/>
        <v/>
      </c>
      <c r="I4664" s="176">
        <f t="shared" si="145"/>
        <v>0</v>
      </c>
    </row>
    <row r="4665" spans="2:9">
      <c r="B4665" s="131"/>
      <c r="C4665" s="125"/>
      <c r="D4665" s="125"/>
      <c r="E4665" s="125"/>
      <c r="F4665" s="125"/>
      <c r="G4665" s="176"/>
      <c r="H4665" s="125" t="str">
        <f t="shared" si="144"/>
        <v/>
      </c>
      <c r="I4665" s="176">
        <f t="shared" si="145"/>
        <v>0</v>
      </c>
    </row>
    <row r="4666" spans="2:9">
      <c r="B4666" s="131"/>
      <c r="C4666" s="125"/>
      <c r="D4666" s="125"/>
      <c r="E4666" s="125"/>
      <c r="F4666" s="125"/>
      <c r="G4666" s="176"/>
      <c r="H4666" s="125" t="str">
        <f t="shared" si="144"/>
        <v/>
      </c>
      <c r="I4666" s="176">
        <f t="shared" si="145"/>
        <v>0</v>
      </c>
    </row>
    <row r="4667" spans="2:9">
      <c r="B4667" s="131"/>
      <c r="C4667" s="125"/>
      <c r="D4667" s="125"/>
      <c r="E4667" s="125"/>
      <c r="F4667" s="125"/>
      <c r="G4667" s="176"/>
      <c r="H4667" s="125" t="str">
        <f t="shared" si="144"/>
        <v/>
      </c>
      <c r="I4667" s="176">
        <f t="shared" si="145"/>
        <v>0</v>
      </c>
    </row>
    <row r="4668" spans="2:9">
      <c r="B4668" s="131"/>
      <c r="C4668" s="125"/>
      <c r="D4668" s="125"/>
      <c r="E4668" s="125"/>
      <c r="F4668" s="125"/>
      <c r="G4668" s="176"/>
      <c r="H4668" s="125" t="str">
        <f t="shared" si="144"/>
        <v/>
      </c>
      <c r="I4668" s="176">
        <f t="shared" si="145"/>
        <v>0</v>
      </c>
    </row>
    <row r="4669" spans="2:9">
      <c r="B4669" s="131"/>
      <c r="C4669" s="125"/>
      <c r="D4669" s="125"/>
      <c r="E4669" s="125"/>
      <c r="F4669" s="125"/>
      <c r="G4669" s="176"/>
      <c r="H4669" s="125" t="str">
        <f t="shared" si="144"/>
        <v/>
      </c>
      <c r="I4669" s="176">
        <f t="shared" si="145"/>
        <v>0</v>
      </c>
    </row>
    <row r="4670" spans="2:9">
      <c r="B4670" s="131"/>
      <c r="C4670" s="125"/>
      <c r="D4670" s="125"/>
      <c r="E4670" s="125"/>
      <c r="F4670" s="125"/>
      <c r="G4670" s="176"/>
      <c r="H4670" s="125" t="str">
        <f t="shared" si="144"/>
        <v/>
      </c>
      <c r="I4670" s="176">
        <f t="shared" si="145"/>
        <v>0</v>
      </c>
    </row>
    <row r="4671" spans="2:9">
      <c r="B4671" s="131"/>
      <c r="C4671" s="125"/>
      <c r="D4671" s="125"/>
      <c r="E4671" s="125"/>
      <c r="F4671" s="125"/>
      <c r="G4671" s="176"/>
      <c r="H4671" s="125" t="str">
        <f t="shared" si="144"/>
        <v/>
      </c>
      <c r="I4671" s="176">
        <f t="shared" si="145"/>
        <v>0</v>
      </c>
    </row>
    <row r="4672" spans="2:9">
      <c r="B4672" s="131"/>
      <c r="C4672" s="125"/>
      <c r="D4672" s="125"/>
      <c r="E4672" s="125"/>
      <c r="F4672" s="125"/>
      <c r="G4672" s="176"/>
      <c r="H4672" s="125" t="str">
        <f t="shared" si="144"/>
        <v/>
      </c>
      <c r="I4672" s="176">
        <f t="shared" si="145"/>
        <v>0</v>
      </c>
    </row>
    <row r="4673" spans="2:9">
      <c r="B4673" s="131"/>
      <c r="C4673" s="125"/>
      <c r="D4673" s="125"/>
      <c r="E4673" s="125"/>
      <c r="F4673" s="125"/>
      <c r="G4673" s="176"/>
      <c r="H4673" s="125" t="str">
        <f t="shared" si="144"/>
        <v/>
      </c>
      <c r="I4673" s="176">
        <f t="shared" si="145"/>
        <v>0</v>
      </c>
    </row>
    <row r="4674" spans="2:9">
      <c r="B4674" s="131"/>
      <c r="C4674" s="125"/>
      <c r="D4674" s="125"/>
      <c r="E4674" s="125"/>
      <c r="F4674" s="125"/>
      <c r="G4674" s="176"/>
      <c r="H4674" s="125" t="str">
        <f t="shared" si="144"/>
        <v/>
      </c>
      <c r="I4674" s="176">
        <f t="shared" si="145"/>
        <v>0</v>
      </c>
    </row>
    <row r="4675" spans="2:9">
      <c r="B4675" s="131"/>
      <c r="C4675" s="125"/>
      <c r="D4675" s="125"/>
      <c r="E4675" s="125"/>
      <c r="F4675" s="125"/>
      <c r="G4675" s="176"/>
      <c r="H4675" s="125" t="str">
        <f t="shared" si="144"/>
        <v/>
      </c>
      <c r="I4675" s="176">
        <f t="shared" si="145"/>
        <v>0</v>
      </c>
    </row>
    <row r="4676" spans="2:9">
      <c r="B4676" s="131"/>
      <c r="C4676" s="125"/>
      <c r="D4676" s="125"/>
      <c r="E4676" s="125"/>
      <c r="F4676" s="125"/>
      <c r="G4676" s="176"/>
      <c r="H4676" s="125" t="str">
        <f t="shared" si="144"/>
        <v/>
      </c>
      <c r="I4676" s="176">
        <f t="shared" si="145"/>
        <v>0</v>
      </c>
    </row>
    <row r="4677" spans="2:9">
      <c r="B4677" s="131"/>
      <c r="C4677" s="125"/>
      <c r="D4677" s="125"/>
      <c r="E4677" s="125"/>
      <c r="F4677" s="125"/>
      <c r="G4677" s="176"/>
      <c r="H4677" s="125" t="str">
        <f t="shared" si="144"/>
        <v/>
      </c>
      <c r="I4677" s="176">
        <f t="shared" si="145"/>
        <v>0</v>
      </c>
    </row>
    <row r="4678" spans="2:9">
      <c r="B4678" s="131"/>
      <c r="C4678" s="125"/>
      <c r="D4678" s="125"/>
      <c r="E4678" s="125"/>
      <c r="F4678" s="125"/>
      <c r="G4678" s="176"/>
      <c r="H4678" s="125" t="str">
        <f t="shared" si="144"/>
        <v/>
      </c>
      <c r="I4678" s="176">
        <f t="shared" si="145"/>
        <v>0</v>
      </c>
    </row>
    <row r="4679" spans="2:9">
      <c r="B4679" s="131"/>
      <c r="C4679" s="125"/>
      <c r="D4679" s="125"/>
      <c r="E4679" s="125"/>
      <c r="F4679" s="125"/>
      <c r="G4679" s="176"/>
      <c r="H4679" s="125" t="str">
        <f t="shared" ref="H4679:H4742" si="146">IF(ISBLANK(C4679),"",IF(C4679&lt;F4679,D4679-E4679,E4679-D4679))</f>
        <v/>
      </c>
      <c r="I4679" s="176">
        <f t="shared" ref="I4679:I4742" si="147">IF(ISERR(H4679),1,0)</f>
        <v>0</v>
      </c>
    </row>
    <row r="4680" spans="2:9">
      <c r="B4680" s="131"/>
      <c r="C4680" s="125"/>
      <c r="D4680" s="125"/>
      <c r="E4680" s="125"/>
      <c r="F4680" s="125"/>
      <c r="G4680" s="176"/>
      <c r="H4680" s="125" t="str">
        <f t="shared" si="146"/>
        <v/>
      </c>
      <c r="I4680" s="176">
        <f t="shared" si="147"/>
        <v>0</v>
      </c>
    </row>
    <row r="4681" spans="2:9">
      <c r="B4681" s="131"/>
      <c r="C4681" s="125"/>
      <c r="D4681" s="125"/>
      <c r="E4681" s="125"/>
      <c r="F4681" s="125"/>
      <c r="G4681" s="176"/>
      <c r="H4681" s="125" t="str">
        <f t="shared" si="146"/>
        <v/>
      </c>
      <c r="I4681" s="176">
        <f t="shared" si="147"/>
        <v>0</v>
      </c>
    </row>
    <row r="4682" spans="2:9">
      <c r="B4682" s="131"/>
      <c r="C4682" s="125"/>
      <c r="D4682" s="125"/>
      <c r="E4682" s="125"/>
      <c r="F4682" s="125"/>
      <c r="G4682" s="176"/>
      <c r="H4682" s="125" t="str">
        <f t="shared" si="146"/>
        <v/>
      </c>
      <c r="I4682" s="176">
        <f t="shared" si="147"/>
        <v>0</v>
      </c>
    </row>
    <row r="4683" spans="2:9">
      <c r="B4683" s="131"/>
      <c r="C4683" s="125"/>
      <c r="D4683" s="125"/>
      <c r="E4683" s="125"/>
      <c r="F4683" s="125"/>
      <c r="G4683" s="176"/>
      <c r="H4683" s="125" t="str">
        <f t="shared" si="146"/>
        <v/>
      </c>
      <c r="I4683" s="176">
        <f t="shared" si="147"/>
        <v>0</v>
      </c>
    </row>
    <row r="4684" spans="2:9">
      <c r="B4684" s="131"/>
      <c r="C4684" s="125"/>
      <c r="D4684" s="125"/>
      <c r="E4684" s="125"/>
      <c r="F4684" s="125"/>
      <c r="G4684" s="176"/>
      <c r="H4684" s="125" t="str">
        <f t="shared" si="146"/>
        <v/>
      </c>
      <c r="I4684" s="176">
        <f t="shared" si="147"/>
        <v>0</v>
      </c>
    </row>
    <row r="4685" spans="2:9">
      <c r="B4685" s="131"/>
      <c r="C4685" s="125"/>
      <c r="D4685" s="125"/>
      <c r="E4685" s="125"/>
      <c r="F4685" s="125"/>
      <c r="G4685" s="176"/>
      <c r="H4685" s="125" t="str">
        <f t="shared" si="146"/>
        <v/>
      </c>
      <c r="I4685" s="176">
        <f t="shared" si="147"/>
        <v>0</v>
      </c>
    </row>
    <row r="4686" spans="2:9">
      <c r="B4686" s="131"/>
      <c r="C4686" s="125"/>
      <c r="D4686" s="125"/>
      <c r="E4686" s="125"/>
      <c r="F4686" s="125"/>
      <c r="G4686" s="176"/>
      <c r="H4686" s="125" t="str">
        <f t="shared" si="146"/>
        <v/>
      </c>
      <c r="I4686" s="176">
        <f t="shared" si="147"/>
        <v>0</v>
      </c>
    </row>
    <row r="4687" spans="2:9">
      <c r="B4687" s="131"/>
      <c r="C4687" s="125"/>
      <c r="D4687" s="125"/>
      <c r="E4687" s="125"/>
      <c r="F4687" s="125"/>
      <c r="G4687" s="176"/>
      <c r="H4687" s="125" t="str">
        <f t="shared" si="146"/>
        <v/>
      </c>
      <c r="I4687" s="176">
        <f t="shared" si="147"/>
        <v>0</v>
      </c>
    </row>
    <row r="4688" spans="2:9">
      <c r="B4688" s="131"/>
      <c r="C4688" s="125"/>
      <c r="D4688" s="125"/>
      <c r="E4688" s="125"/>
      <c r="F4688" s="125"/>
      <c r="G4688" s="176"/>
      <c r="H4688" s="125" t="str">
        <f t="shared" si="146"/>
        <v/>
      </c>
      <c r="I4688" s="176">
        <f t="shared" si="147"/>
        <v>0</v>
      </c>
    </row>
    <row r="4689" spans="2:9">
      <c r="B4689" s="131"/>
      <c r="C4689" s="125"/>
      <c r="D4689" s="125"/>
      <c r="E4689" s="125"/>
      <c r="F4689" s="125"/>
      <c r="G4689" s="176"/>
      <c r="H4689" s="125" t="str">
        <f t="shared" si="146"/>
        <v/>
      </c>
      <c r="I4689" s="176">
        <f t="shared" si="147"/>
        <v>0</v>
      </c>
    </row>
    <row r="4690" spans="2:9">
      <c r="B4690" s="131"/>
      <c r="C4690" s="125"/>
      <c r="D4690" s="125"/>
      <c r="E4690" s="125"/>
      <c r="F4690" s="125"/>
      <c r="G4690" s="176"/>
      <c r="H4690" s="125" t="str">
        <f t="shared" si="146"/>
        <v/>
      </c>
      <c r="I4690" s="176">
        <f t="shared" si="147"/>
        <v>0</v>
      </c>
    </row>
    <row r="4691" spans="2:9">
      <c r="B4691" s="131"/>
      <c r="C4691" s="125"/>
      <c r="D4691" s="125"/>
      <c r="E4691" s="125"/>
      <c r="F4691" s="125"/>
      <c r="G4691" s="176"/>
      <c r="H4691" s="125" t="str">
        <f t="shared" si="146"/>
        <v/>
      </c>
      <c r="I4691" s="176">
        <f t="shared" si="147"/>
        <v>0</v>
      </c>
    </row>
    <row r="4692" spans="2:9">
      <c r="B4692" s="131"/>
      <c r="C4692" s="125"/>
      <c r="D4692" s="125"/>
      <c r="E4692" s="125"/>
      <c r="F4692" s="125"/>
      <c r="G4692" s="176"/>
      <c r="H4692" s="125" t="str">
        <f t="shared" si="146"/>
        <v/>
      </c>
      <c r="I4692" s="176">
        <f t="shared" si="147"/>
        <v>0</v>
      </c>
    </row>
    <row r="4693" spans="2:9">
      <c r="B4693" s="131"/>
      <c r="C4693" s="125"/>
      <c r="D4693" s="125"/>
      <c r="E4693" s="125"/>
      <c r="F4693" s="125"/>
      <c r="G4693" s="176"/>
      <c r="H4693" s="125" t="str">
        <f t="shared" si="146"/>
        <v/>
      </c>
      <c r="I4693" s="176">
        <f t="shared" si="147"/>
        <v>0</v>
      </c>
    </row>
    <row r="4694" spans="2:9">
      <c r="B4694" s="131"/>
      <c r="C4694" s="125"/>
      <c r="D4694" s="125"/>
      <c r="E4694" s="125"/>
      <c r="F4694" s="125"/>
      <c r="G4694" s="176"/>
      <c r="H4694" s="125" t="str">
        <f t="shared" si="146"/>
        <v/>
      </c>
      <c r="I4694" s="176">
        <f t="shared" si="147"/>
        <v>0</v>
      </c>
    </row>
    <row r="4695" spans="2:9">
      <c r="B4695" s="131"/>
      <c r="C4695" s="125"/>
      <c r="D4695" s="125"/>
      <c r="E4695" s="125"/>
      <c r="F4695" s="125"/>
      <c r="G4695" s="176"/>
      <c r="H4695" s="125" t="str">
        <f t="shared" si="146"/>
        <v/>
      </c>
      <c r="I4695" s="176">
        <f t="shared" si="147"/>
        <v>0</v>
      </c>
    </row>
    <row r="4696" spans="2:9">
      <c r="B4696" s="131"/>
      <c r="C4696" s="125"/>
      <c r="D4696" s="125"/>
      <c r="E4696" s="125"/>
      <c r="F4696" s="125"/>
      <c r="G4696" s="176"/>
      <c r="H4696" s="125" t="str">
        <f t="shared" si="146"/>
        <v/>
      </c>
      <c r="I4696" s="176">
        <f t="shared" si="147"/>
        <v>0</v>
      </c>
    </row>
    <row r="4697" spans="2:9">
      <c r="B4697" s="131"/>
      <c r="C4697" s="125"/>
      <c r="D4697" s="125"/>
      <c r="E4697" s="125"/>
      <c r="F4697" s="125"/>
      <c r="G4697" s="176"/>
      <c r="H4697" s="125" t="str">
        <f t="shared" si="146"/>
        <v/>
      </c>
      <c r="I4697" s="176">
        <f t="shared" si="147"/>
        <v>0</v>
      </c>
    </row>
    <row r="4698" spans="2:9">
      <c r="B4698" s="131"/>
      <c r="C4698" s="125"/>
      <c r="D4698" s="125"/>
      <c r="E4698" s="125"/>
      <c r="F4698" s="125"/>
      <c r="G4698" s="176"/>
      <c r="H4698" s="125" t="str">
        <f t="shared" si="146"/>
        <v/>
      </c>
      <c r="I4698" s="176">
        <f t="shared" si="147"/>
        <v>0</v>
      </c>
    </row>
    <row r="4699" spans="2:9">
      <c r="B4699" s="131"/>
      <c r="C4699" s="125"/>
      <c r="D4699" s="125"/>
      <c r="E4699" s="125"/>
      <c r="F4699" s="125"/>
      <c r="G4699" s="176"/>
      <c r="H4699" s="125" t="str">
        <f t="shared" si="146"/>
        <v/>
      </c>
      <c r="I4699" s="176">
        <f t="shared" si="147"/>
        <v>0</v>
      </c>
    </row>
    <row r="4700" spans="2:9">
      <c r="B4700" s="131"/>
      <c r="C4700" s="125"/>
      <c r="D4700" s="125"/>
      <c r="E4700" s="125"/>
      <c r="F4700" s="125"/>
      <c r="G4700" s="176"/>
      <c r="H4700" s="125" t="str">
        <f t="shared" si="146"/>
        <v/>
      </c>
      <c r="I4700" s="176">
        <f t="shared" si="147"/>
        <v>0</v>
      </c>
    </row>
    <row r="4701" spans="2:9">
      <c r="B4701" s="131"/>
      <c r="C4701" s="125"/>
      <c r="D4701" s="125"/>
      <c r="E4701" s="125"/>
      <c r="F4701" s="125"/>
      <c r="G4701" s="176"/>
      <c r="H4701" s="125" t="str">
        <f t="shared" si="146"/>
        <v/>
      </c>
      <c r="I4701" s="176">
        <f t="shared" si="147"/>
        <v>0</v>
      </c>
    </row>
    <row r="4702" spans="2:9">
      <c r="B4702" s="131"/>
      <c r="C4702" s="125"/>
      <c r="D4702" s="125"/>
      <c r="E4702" s="125"/>
      <c r="F4702" s="125"/>
      <c r="G4702" s="176"/>
      <c r="H4702" s="125" t="str">
        <f t="shared" si="146"/>
        <v/>
      </c>
      <c r="I4702" s="176">
        <f t="shared" si="147"/>
        <v>0</v>
      </c>
    </row>
    <row r="4703" spans="2:9">
      <c r="B4703" s="131"/>
      <c r="C4703" s="125"/>
      <c r="D4703" s="125"/>
      <c r="E4703" s="125"/>
      <c r="F4703" s="125"/>
      <c r="G4703" s="176"/>
      <c r="H4703" s="125" t="str">
        <f t="shared" si="146"/>
        <v/>
      </c>
      <c r="I4703" s="176">
        <f t="shared" si="147"/>
        <v>0</v>
      </c>
    </row>
    <row r="4704" spans="2:9">
      <c r="B4704" s="131"/>
      <c r="C4704" s="125"/>
      <c r="D4704" s="125"/>
      <c r="E4704" s="125"/>
      <c r="F4704" s="125"/>
      <c r="G4704" s="176"/>
      <c r="H4704" s="125" t="str">
        <f t="shared" si="146"/>
        <v/>
      </c>
      <c r="I4704" s="176">
        <f t="shared" si="147"/>
        <v>0</v>
      </c>
    </row>
    <row r="4705" spans="2:9">
      <c r="B4705" s="131"/>
      <c r="C4705" s="125"/>
      <c r="D4705" s="125"/>
      <c r="E4705" s="125"/>
      <c r="F4705" s="125"/>
      <c r="G4705" s="176"/>
      <c r="H4705" s="125" t="str">
        <f t="shared" si="146"/>
        <v/>
      </c>
      <c r="I4705" s="176">
        <f t="shared" si="147"/>
        <v>0</v>
      </c>
    </row>
    <row r="4706" spans="2:9">
      <c r="B4706" s="131"/>
      <c r="C4706" s="125"/>
      <c r="D4706" s="125"/>
      <c r="E4706" s="125"/>
      <c r="F4706" s="125"/>
      <c r="G4706" s="176"/>
      <c r="H4706" s="125" t="str">
        <f t="shared" si="146"/>
        <v/>
      </c>
      <c r="I4706" s="176">
        <f t="shared" si="147"/>
        <v>0</v>
      </c>
    </row>
    <row r="4707" spans="2:9">
      <c r="B4707" s="131"/>
      <c r="C4707" s="125"/>
      <c r="D4707" s="125"/>
      <c r="E4707" s="125"/>
      <c r="F4707" s="125"/>
      <c r="G4707" s="176"/>
      <c r="H4707" s="125" t="str">
        <f t="shared" si="146"/>
        <v/>
      </c>
      <c r="I4707" s="176">
        <f t="shared" si="147"/>
        <v>0</v>
      </c>
    </row>
    <row r="4708" spans="2:9">
      <c r="B4708" s="131"/>
      <c r="C4708" s="125"/>
      <c r="D4708" s="125"/>
      <c r="E4708" s="125"/>
      <c r="F4708" s="125"/>
      <c r="G4708" s="176"/>
      <c r="H4708" s="125" t="str">
        <f t="shared" si="146"/>
        <v/>
      </c>
      <c r="I4708" s="176">
        <f t="shared" si="147"/>
        <v>0</v>
      </c>
    </row>
    <row r="4709" spans="2:9">
      <c r="B4709" s="131"/>
      <c r="C4709" s="125"/>
      <c r="D4709" s="125"/>
      <c r="E4709" s="125"/>
      <c r="F4709" s="125"/>
      <c r="G4709" s="176"/>
      <c r="H4709" s="125" t="str">
        <f t="shared" si="146"/>
        <v/>
      </c>
      <c r="I4709" s="176">
        <f t="shared" si="147"/>
        <v>0</v>
      </c>
    </row>
    <row r="4710" spans="2:9">
      <c r="B4710" s="131"/>
      <c r="C4710" s="125"/>
      <c r="D4710" s="125"/>
      <c r="E4710" s="125"/>
      <c r="F4710" s="125"/>
      <c r="G4710" s="176"/>
      <c r="H4710" s="125" t="str">
        <f t="shared" si="146"/>
        <v/>
      </c>
      <c r="I4710" s="176">
        <f t="shared" si="147"/>
        <v>0</v>
      </c>
    </row>
    <row r="4711" spans="2:9">
      <c r="B4711" s="131"/>
      <c r="C4711" s="125"/>
      <c r="D4711" s="125"/>
      <c r="E4711" s="125"/>
      <c r="F4711" s="125"/>
      <c r="G4711" s="176"/>
      <c r="H4711" s="125" t="str">
        <f t="shared" si="146"/>
        <v/>
      </c>
      <c r="I4711" s="176">
        <f t="shared" si="147"/>
        <v>0</v>
      </c>
    </row>
    <row r="4712" spans="2:9">
      <c r="B4712" s="131"/>
      <c r="C4712" s="125"/>
      <c r="D4712" s="125"/>
      <c r="E4712" s="125"/>
      <c r="F4712" s="125"/>
      <c r="G4712" s="176"/>
      <c r="H4712" s="125" t="str">
        <f t="shared" si="146"/>
        <v/>
      </c>
      <c r="I4712" s="176">
        <f t="shared" si="147"/>
        <v>0</v>
      </c>
    </row>
    <row r="4713" spans="2:9">
      <c r="B4713" s="131"/>
      <c r="C4713" s="125"/>
      <c r="D4713" s="125"/>
      <c r="E4713" s="125"/>
      <c r="F4713" s="125"/>
      <c r="G4713" s="176"/>
      <c r="H4713" s="125" t="str">
        <f t="shared" si="146"/>
        <v/>
      </c>
      <c r="I4713" s="176">
        <f t="shared" si="147"/>
        <v>0</v>
      </c>
    </row>
    <row r="4714" spans="2:9">
      <c r="B4714" s="131"/>
      <c r="C4714" s="125"/>
      <c r="D4714" s="125"/>
      <c r="E4714" s="125"/>
      <c r="F4714" s="125"/>
      <c r="G4714" s="176"/>
      <c r="H4714" s="125" t="str">
        <f t="shared" si="146"/>
        <v/>
      </c>
      <c r="I4714" s="176">
        <f t="shared" si="147"/>
        <v>0</v>
      </c>
    </row>
    <row r="4715" spans="2:9">
      <c r="B4715" s="131"/>
      <c r="C4715" s="125"/>
      <c r="D4715" s="125"/>
      <c r="E4715" s="125"/>
      <c r="F4715" s="125"/>
      <c r="G4715" s="176"/>
      <c r="H4715" s="125" t="str">
        <f t="shared" si="146"/>
        <v/>
      </c>
      <c r="I4715" s="176">
        <f t="shared" si="147"/>
        <v>0</v>
      </c>
    </row>
    <row r="4716" spans="2:9">
      <c r="B4716" s="131"/>
      <c r="C4716" s="125"/>
      <c r="D4716" s="125"/>
      <c r="E4716" s="125"/>
      <c r="F4716" s="125"/>
      <c r="G4716" s="176"/>
      <c r="H4716" s="125" t="str">
        <f t="shared" si="146"/>
        <v/>
      </c>
      <c r="I4716" s="176">
        <f t="shared" si="147"/>
        <v>0</v>
      </c>
    </row>
    <row r="4717" spans="2:9">
      <c r="B4717" s="131"/>
      <c r="C4717" s="125"/>
      <c r="D4717" s="125"/>
      <c r="E4717" s="125"/>
      <c r="F4717" s="125"/>
      <c r="G4717" s="176"/>
      <c r="H4717" s="125" t="str">
        <f t="shared" si="146"/>
        <v/>
      </c>
      <c r="I4717" s="176">
        <f t="shared" si="147"/>
        <v>0</v>
      </c>
    </row>
    <row r="4718" spans="2:9">
      <c r="B4718" s="131"/>
      <c r="C4718" s="125"/>
      <c r="D4718" s="125"/>
      <c r="E4718" s="125"/>
      <c r="F4718" s="125"/>
      <c r="G4718" s="176"/>
      <c r="H4718" s="125" t="str">
        <f t="shared" si="146"/>
        <v/>
      </c>
      <c r="I4718" s="176">
        <f t="shared" si="147"/>
        <v>0</v>
      </c>
    </row>
    <row r="4719" spans="2:9">
      <c r="B4719" s="131"/>
      <c r="C4719" s="125"/>
      <c r="D4719" s="125"/>
      <c r="E4719" s="125"/>
      <c r="F4719" s="125"/>
      <c r="G4719" s="176"/>
      <c r="H4719" s="125" t="str">
        <f t="shared" si="146"/>
        <v/>
      </c>
      <c r="I4719" s="176">
        <f t="shared" si="147"/>
        <v>0</v>
      </c>
    </row>
    <row r="4720" spans="2:9">
      <c r="B4720" s="131"/>
      <c r="C4720" s="125"/>
      <c r="D4720" s="125"/>
      <c r="E4720" s="125"/>
      <c r="F4720" s="125"/>
      <c r="G4720" s="176"/>
      <c r="H4720" s="125" t="str">
        <f t="shared" si="146"/>
        <v/>
      </c>
      <c r="I4720" s="176">
        <f t="shared" si="147"/>
        <v>0</v>
      </c>
    </row>
    <row r="4721" spans="2:9">
      <c r="B4721" s="131"/>
      <c r="C4721" s="125"/>
      <c r="D4721" s="125"/>
      <c r="E4721" s="125"/>
      <c r="F4721" s="125"/>
      <c r="G4721" s="176"/>
      <c r="H4721" s="125" t="str">
        <f t="shared" si="146"/>
        <v/>
      </c>
      <c r="I4721" s="176">
        <f t="shared" si="147"/>
        <v>0</v>
      </c>
    </row>
    <row r="4722" spans="2:9">
      <c r="B4722" s="131"/>
      <c r="C4722" s="125"/>
      <c r="D4722" s="125"/>
      <c r="E4722" s="125"/>
      <c r="F4722" s="125"/>
      <c r="G4722" s="176"/>
      <c r="H4722" s="125" t="str">
        <f t="shared" si="146"/>
        <v/>
      </c>
      <c r="I4722" s="176">
        <f t="shared" si="147"/>
        <v>0</v>
      </c>
    </row>
    <row r="4723" spans="2:9">
      <c r="B4723" s="131"/>
      <c r="C4723" s="125"/>
      <c r="D4723" s="125"/>
      <c r="E4723" s="125"/>
      <c r="F4723" s="125"/>
      <c r="G4723" s="176"/>
      <c r="H4723" s="125" t="str">
        <f t="shared" si="146"/>
        <v/>
      </c>
      <c r="I4723" s="176">
        <f t="shared" si="147"/>
        <v>0</v>
      </c>
    </row>
    <row r="4724" spans="2:9">
      <c r="B4724" s="131"/>
      <c r="C4724" s="125"/>
      <c r="D4724" s="125"/>
      <c r="E4724" s="125"/>
      <c r="F4724" s="125"/>
      <c r="G4724" s="176"/>
      <c r="H4724" s="125" t="str">
        <f t="shared" si="146"/>
        <v/>
      </c>
      <c r="I4724" s="176">
        <f t="shared" si="147"/>
        <v>0</v>
      </c>
    </row>
    <row r="4725" spans="2:9">
      <c r="B4725" s="131"/>
      <c r="C4725" s="125"/>
      <c r="D4725" s="125"/>
      <c r="E4725" s="125"/>
      <c r="F4725" s="125"/>
      <c r="G4725" s="176"/>
      <c r="H4725" s="125" t="str">
        <f t="shared" si="146"/>
        <v/>
      </c>
      <c r="I4725" s="176">
        <f t="shared" si="147"/>
        <v>0</v>
      </c>
    </row>
    <row r="4726" spans="2:9">
      <c r="B4726" s="131"/>
      <c r="C4726" s="125"/>
      <c r="D4726" s="125"/>
      <c r="E4726" s="125"/>
      <c r="F4726" s="125"/>
      <c r="G4726" s="176"/>
      <c r="H4726" s="125" t="str">
        <f t="shared" si="146"/>
        <v/>
      </c>
      <c r="I4726" s="176">
        <f t="shared" si="147"/>
        <v>0</v>
      </c>
    </row>
    <row r="4727" spans="2:9">
      <c r="B4727" s="131"/>
      <c r="C4727" s="125"/>
      <c r="D4727" s="125"/>
      <c r="E4727" s="125"/>
      <c r="F4727" s="125"/>
      <c r="G4727" s="176"/>
      <c r="H4727" s="125" t="str">
        <f t="shared" si="146"/>
        <v/>
      </c>
      <c r="I4727" s="176">
        <f t="shared" si="147"/>
        <v>0</v>
      </c>
    </row>
    <row r="4728" spans="2:9">
      <c r="B4728" s="131"/>
      <c r="C4728" s="125"/>
      <c r="D4728" s="125"/>
      <c r="E4728" s="125"/>
      <c r="F4728" s="125"/>
      <c r="G4728" s="176"/>
      <c r="H4728" s="125" t="str">
        <f t="shared" si="146"/>
        <v/>
      </c>
      <c r="I4728" s="176">
        <f t="shared" si="147"/>
        <v>0</v>
      </c>
    </row>
    <row r="4729" spans="2:9">
      <c r="B4729" s="131"/>
      <c r="C4729" s="125"/>
      <c r="D4729" s="125"/>
      <c r="E4729" s="125"/>
      <c r="F4729" s="125"/>
      <c r="G4729" s="176"/>
      <c r="H4729" s="125" t="str">
        <f t="shared" si="146"/>
        <v/>
      </c>
      <c r="I4729" s="176">
        <f t="shared" si="147"/>
        <v>0</v>
      </c>
    </row>
    <row r="4730" spans="2:9">
      <c r="B4730" s="131"/>
      <c r="C4730" s="125"/>
      <c r="D4730" s="125"/>
      <c r="E4730" s="125"/>
      <c r="F4730" s="125"/>
      <c r="G4730" s="176"/>
      <c r="H4730" s="125" t="str">
        <f t="shared" si="146"/>
        <v/>
      </c>
      <c r="I4730" s="176">
        <f t="shared" si="147"/>
        <v>0</v>
      </c>
    </row>
    <row r="4731" spans="2:9">
      <c r="B4731" s="131"/>
      <c r="C4731" s="125"/>
      <c r="D4731" s="125"/>
      <c r="E4731" s="125"/>
      <c r="F4731" s="125"/>
      <c r="G4731" s="176"/>
      <c r="H4731" s="125" t="str">
        <f t="shared" si="146"/>
        <v/>
      </c>
      <c r="I4731" s="176">
        <f t="shared" si="147"/>
        <v>0</v>
      </c>
    </row>
    <row r="4732" spans="2:9">
      <c r="B4732" s="131"/>
      <c r="C4732" s="125"/>
      <c r="D4732" s="125"/>
      <c r="E4732" s="125"/>
      <c r="F4732" s="125"/>
      <c r="G4732" s="176"/>
      <c r="H4732" s="125" t="str">
        <f t="shared" si="146"/>
        <v/>
      </c>
      <c r="I4732" s="176">
        <f t="shared" si="147"/>
        <v>0</v>
      </c>
    </row>
    <row r="4733" spans="2:9">
      <c r="B4733" s="131"/>
      <c r="C4733" s="125"/>
      <c r="D4733" s="125"/>
      <c r="E4733" s="125"/>
      <c r="F4733" s="125"/>
      <c r="G4733" s="176"/>
      <c r="H4733" s="125" t="str">
        <f t="shared" si="146"/>
        <v/>
      </c>
      <c r="I4733" s="176">
        <f t="shared" si="147"/>
        <v>0</v>
      </c>
    </row>
    <row r="4734" spans="2:9">
      <c r="B4734" s="131"/>
      <c r="C4734" s="125"/>
      <c r="D4734" s="125"/>
      <c r="E4734" s="125"/>
      <c r="F4734" s="125"/>
      <c r="G4734" s="176"/>
      <c r="H4734" s="125" t="str">
        <f t="shared" si="146"/>
        <v/>
      </c>
      <c r="I4734" s="176">
        <f t="shared" si="147"/>
        <v>0</v>
      </c>
    </row>
    <row r="4735" spans="2:9">
      <c r="B4735" s="131"/>
      <c r="C4735" s="125"/>
      <c r="D4735" s="125"/>
      <c r="E4735" s="125"/>
      <c r="F4735" s="125"/>
      <c r="G4735" s="176"/>
      <c r="H4735" s="125" t="str">
        <f t="shared" si="146"/>
        <v/>
      </c>
      <c r="I4735" s="176">
        <f t="shared" si="147"/>
        <v>0</v>
      </c>
    </row>
    <row r="4736" spans="2:9">
      <c r="B4736" s="131"/>
      <c r="C4736" s="125"/>
      <c r="D4736" s="125"/>
      <c r="E4736" s="125"/>
      <c r="F4736" s="125"/>
      <c r="G4736" s="176"/>
      <c r="H4736" s="125" t="str">
        <f t="shared" si="146"/>
        <v/>
      </c>
      <c r="I4736" s="176">
        <f t="shared" si="147"/>
        <v>0</v>
      </c>
    </row>
    <row r="4737" spans="2:9">
      <c r="B4737" s="131"/>
      <c r="C4737" s="125"/>
      <c r="D4737" s="125"/>
      <c r="E4737" s="125"/>
      <c r="F4737" s="125"/>
      <c r="G4737" s="176"/>
      <c r="H4737" s="125" t="str">
        <f t="shared" si="146"/>
        <v/>
      </c>
      <c r="I4737" s="176">
        <f t="shared" si="147"/>
        <v>0</v>
      </c>
    </row>
    <row r="4738" spans="2:9">
      <c r="B4738" s="131"/>
      <c r="C4738" s="125"/>
      <c r="D4738" s="125"/>
      <c r="E4738" s="125"/>
      <c r="F4738" s="125"/>
      <c r="G4738" s="176"/>
      <c r="H4738" s="125" t="str">
        <f t="shared" si="146"/>
        <v/>
      </c>
      <c r="I4738" s="176">
        <f t="shared" si="147"/>
        <v>0</v>
      </c>
    </row>
    <row r="4739" spans="2:9">
      <c r="B4739" s="131"/>
      <c r="C4739" s="125"/>
      <c r="D4739" s="125"/>
      <c r="E4739" s="125"/>
      <c r="F4739" s="125"/>
      <c r="G4739" s="176"/>
      <c r="H4739" s="125" t="str">
        <f t="shared" si="146"/>
        <v/>
      </c>
      <c r="I4739" s="176">
        <f t="shared" si="147"/>
        <v>0</v>
      </c>
    </row>
    <row r="4740" spans="2:9">
      <c r="B4740" s="131"/>
      <c r="C4740" s="125"/>
      <c r="D4740" s="125"/>
      <c r="E4740" s="125"/>
      <c r="F4740" s="125"/>
      <c r="G4740" s="176"/>
      <c r="H4740" s="125" t="str">
        <f t="shared" si="146"/>
        <v/>
      </c>
      <c r="I4740" s="176">
        <f t="shared" si="147"/>
        <v>0</v>
      </c>
    </row>
    <row r="4741" spans="2:9">
      <c r="B4741" s="131"/>
      <c r="C4741" s="125"/>
      <c r="D4741" s="125"/>
      <c r="E4741" s="125"/>
      <c r="F4741" s="125"/>
      <c r="G4741" s="176"/>
      <c r="H4741" s="125" t="str">
        <f t="shared" si="146"/>
        <v/>
      </c>
      <c r="I4741" s="176">
        <f t="shared" si="147"/>
        <v>0</v>
      </c>
    </row>
    <row r="4742" spans="2:9">
      <c r="B4742" s="131"/>
      <c r="C4742" s="125"/>
      <c r="D4742" s="125"/>
      <c r="E4742" s="125"/>
      <c r="F4742" s="125"/>
      <c r="G4742" s="176"/>
      <c r="H4742" s="125" t="str">
        <f t="shared" si="146"/>
        <v/>
      </c>
      <c r="I4742" s="176">
        <f t="shared" si="147"/>
        <v>0</v>
      </c>
    </row>
    <row r="4743" spans="2:9">
      <c r="B4743" s="131"/>
      <c r="C4743" s="125"/>
      <c r="D4743" s="125"/>
      <c r="E4743" s="125"/>
      <c r="F4743" s="125"/>
      <c r="G4743" s="176"/>
      <c r="H4743" s="125" t="str">
        <f t="shared" ref="H4743:H4806" si="148">IF(ISBLANK(C4743),"",IF(C4743&lt;F4743,D4743-E4743,E4743-D4743))</f>
        <v/>
      </c>
      <c r="I4743" s="176">
        <f t="shared" ref="I4743:I4806" si="149">IF(ISERR(H4743),1,0)</f>
        <v>0</v>
      </c>
    </row>
    <row r="4744" spans="2:9">
      <c r="B4744" s="131"/>
      <c r="C4744" s="125"/>
      <c r="D4744" s="125"/>
      <c r="E4744" s="125"/>
      <c r="F4744" s="125"/>
      <c r="G4744" s="176"/>
      <c r="H4744" s="125" t="str">
        <f t="shared" si="148"/>
        <v/>
      </c>
      <c r="I4744" s="176">
        <f t="shared" si="149"/>
        <v>0</v>
      </c>
    </row>
    <row r="4745" spans="2:9">
      <c r="B4745" s="131"/>
      <c r="C4745" s="125"/>
      <c r="D4745" s="125"/>
      <c r="E4745" s="125"/>
      <c r="F4745" s="125"/>
      <c r="G4745" s="176"/>
      <c r="H4745" s="125" t="str">
        <f t="shared" si="148"/>
        <v/>
      </c>
      <c r="I4745" s="176">
        <f t="shared" si="149"/>
        <v>0</v>
      </c>
    </row>
    <row r="4746" spans="2:9">
      <c r="B4746" s="131"/>
      <c r="C4746" s="125"/>
      <c r="D4746" s="125"/>
      <c r="E4746" s="125"/>
      <c r="F4746" s="125"/>
      <c r="G4746" s="176"/>
      <c r="H4746" s="125" t="str">
        <f t="shared" si="148"/>
        <v/>
      </c>
      <c r="I4746" s="176">
        <f t="shared" si="149"/>
        <v>0</v>
      </c>
    </row>
    <row r="4747" spans="2:9">
      <c r="B4747" s="131"/>
      <c r="C4747" s="125"/>
      <c r="D4747" s="125"/>
      <c r="E4747" s="125"/>
      <c r="F4747" s="125"/>
      <c r="G4747" s="176"/>
      <c r="H4747" s="125" t="str">
        <f t="shared" si="148"/>
        <v/>
      </c>
      <c r="I4747" s="176">
        <f t="shared" si="149"/>
        <v>0</v>
      </c>
    </row>
    <row r="4748" spans="2:9">
      <c r="B4748" s="131"/>
      <c r="C4748" s="125"/>
      <c r="D4748" s="125"/>
      <c r="E4748" s="125"/>
      <c r="F4748" s="125"/>
      <c r="G4748" s="176"/>
      <c r="H4748" s="125" t="str">
        <f t="shared" si="148"/>
        <v/>
      </c>
      <c r="I4748" s="176">
        <f t="shared" si="149"/>
        <v>0</v>
      </c>
    </row>
    <row r="4749" spans="2:9">
      <c r="B4749" s="131"/>
      <c r="C4749" s="125"/>
      <c r="D4749" s="125"/>
      <c r="E4749" s="125"/>
      <c r="F4749" s="125"/>
      <c r="G4749" s="176"/>
      <c r="H4749" s="125" t="str">
        <f t="shared" si="148"/>
        <v/>
      </c>
      <c r="I4749" s="176">
        <f t="shared" si="149"/>
        <v>0</v>
      </c>
    </row>
    <row r="4750" spans="2:9">
      <c r="B4750" s="131"/>
      <c r="C4750" s="125"/>
      <c r="D4750" s="125"/>
      <c r="E4750" s="125"/>
      <c r="F4750" s="125"/>
      <c r="G4750" s="176"/>
      <c r="H4750" s="125" t="str">
        <f t="shared" si="148"/>
        <v/>
      </c>
      <c r="I4750" s="176">
        <f t="shared" si="149"/>
        <v>0</v>
      </c>
    </row>
    <row r="4751" spans="2:9">
      <c r="B4751" s="131"/>
      <c r="C4751" s="125"/>
      <c r="D4751" s="125"/>
      <c r="E4751" s="125"/>
      <c r="F4751" s="125"/>
      <c r="G4751" s="176"/>
      <c r="H4751" s="125" t="str">
        <f t="shared" si="148"/>
        <v/>
      </c>
      <c r="I4751" s="176">
        <f t="shared" si="149"/>
        <v>0</v>
      </c>
    </row>
    <row r="4752" spans="2:9">
      <c r="B4752" s="131"/>
      <c r="C4752" s="125"/>
      <c r="D4752" s="125"/>
      <c r="E4752" s="125"/>
      <c r="F4752" s="125"/>
      <c r="G4752" s="176"/>
      <c r="H4752" s="125" t="str">
        <f t="shared" si="148"/>
        <v/>
      </c>
      <c r="I4752" s="176">
        <f t="shared" si="149"/>
        <v>0</v>
      </c>
    </row>
    <row r="4753" spans="2:9">
      <c r="B4753" s="131"/>
      <c r="C4753" s="125"/>
      <c r="D4753" s="125"/>
      <c r="E4753" s="125"/>
      <c r="F4753" s="125"/>
      <c r="G4753" s="176"/>
      <c r="H4753" s="125" t="str">
        <f t="shared" si="148"/>
        <v/>
      </c>
      <c r="I4753" s="176">
        <f t="shared" si="149"/>
        <v>0</v>
      </c>
    </row>
    <row r="4754" spans="2:9">
      <c r="B4754" s="131"/>
      <c r="C4754" s="125"/>
      <c r="D4754" s="125"/>
      <c r="E4754" s="125"/>
      <c r="F4754" s="125"/>
      <c r="G4754" s="176"/>
      <c r="H4754" s="125" t="str">
        <f t="shared" si="148"/>
        <v/>
      </c>
      <c r="I4754" s="176">
        <f t="shared" si="149"/>
        <v>0</v>
      </c>
    </row>
    <row r="4755" spans="2:9">
      <c r="B4755" s="131"/>
      <c r="C4755" s="125"/>
      <c r="D4755" s="125"/>
      <c r="E4755" s="125"/>
      <c r="F4755" s="125"/>
      <c r="G4755" s="176"/>
      <c r="H4755" s="125" t="str">
        <f t="shared" si="148"/>
        <v/>
      </c>
      <c r="I4755" s="176">
        <f t="shared" si="149"/>
        <v>0</v>
      </c>
    </row>
    <row r="4756" spans="2:9">
      <c r="B4756" s="131"/>
      <c r="C4756" s="125"/>
      <c r="D4756" s="125"/>
      <c r="E4756" s="125"/>
      <c r="F4756" s="125"/>
      <c r="G4756" s="176"/>
      <c r="H4756" s="125" t="str">
        <f t="shared" si="148"/>
        <v/>
      </c>
      <c r="I4756" s="176">
        <f t="shared" si="149"/>
        <v>0</v>
      </c>
    </row>
    <row r="4757" spans="2:9">
      <c r="B4757" s="131"/>
      <c r="C4757" s="125"/>
      <c r="D4757" s="125"/>
      <c r="E4757" s="125"/>
      <c r="F4757" s="125"/>
      <c r="G4757" s="176"/>
      <c r="H4757" s="125" t="str">
        <f t="shared" si="148"/>
        <v/>
      </c>
      <c r="I4757" s="176">
        <f t="shared" si="149"/>
        <v>0</v>
      </c>
    </row>
    <row r="4758" spans="2:9">
      <c r="B4758" s="131"/>
      <c r="C4758" s="125"/>
      <c r="D4758" s="125"/>
      <c r="E4758" s="125"/>
      <c r="F4758" s="125"/>
      <c r="G4758" s="176"/>
      <c r="H4758" s="125" t="str">
        <f t="shared" si="148"/>
        <v/>
      </c>
      <c r="I4758" s="176">
        <f t="shared" si="149"/>
        <v>0</v>
      </c>
    </row>
    <row r="4759" spans="2:9">
      <c r="B4759" s="131"/>
      <c r="C4759" s="125"/>
      <c r="D4759" s="125"/>
      <c r="E4759" s="125"/>
      <c r="F4759" s="125"/>
      <c r="G4759" s="176"/>
      <c r="H4759" s="125" t="str">
        <f t="shared" si="148"/>
        <v/>
      </c>
      <c r="I4759" s="176">
        <f t="shared" si="149"/>
        <v>0</v>
      </c>
    </row>
    <row r="4760" spans="2:9">
      <c r="B4760" s="131"/>
      <c r="C4760" s="125"/>
      <c r="D4760" s="125"/>
      <c r="E4760" s="125"/>
      <c r="F4760" s="125"/>
      <c r="G4760" s="176"/>
      <c r="H4760" s="125" t="str">
        <f t="shared" si="148"/>
        <v/>
      </c>
      <c r="I4760" s="176">
        <f t="shared" si="149"/>
        <v>0</v>
      </c>
    </row>
    <row r="4761" spans="2:9">
      <c r="B4761" s="131"/>
      <c r="C4761" s="125"/>
      <c r="D4761" s="125"/>
      <c r="E4761" s="125"/>
      <c r="F4761" s="125"/>
      <c r="G4761" s="176"/>
      <c r="H4761" s="125" t="str">
        <f t="shared" si="148"/>
        <v/>
      </c>
      <c r="I4761" s="176">
        <f t="shared" si="149"/>
        <v>0</v>
      </c>
    </row>
    <row r="4762" spans="2:9">
      <c r="B4762" s="131"/>
      <c r="C4762" s="125"/>
      <c r="D4762" s="125"/>
      <c r="E4762" s="125"/>
      <c r="F4762" s="125"/>
      <c r="G4762" s="176"/>
      <c r="H4762" s="125" t="str">
        <f t="shared" si="148"/>
        <v/>
      </c>
      <c r="I4762" s="176">
        <f t="shared" si="149"/>
        <v>0</v>
      </c>
    </row>
    <row r="4763" spans="2:9">
      <c r="B4763" s="131"/>
      <c r="C4763" s="125"/>
      <c r="D4763" s="125"/>
      <c r="E4763" s="125"/>
      <c r="F4763" s="125"/>
      <c r="G4763" s="176"/>
      <c r="H4763" s="125" t="str">
        <f t="shared" si="148"/>
        <v/>
      </c>
      <c r="I4763" s="176">
        <f t="shared" si="149"/>
        <v>0</v>
      </c>
    </row>
    <row r="4764" spans="2:9">
      <c r="B4764" s="131"/>
      <c r="C4764" s="125"/>
      <c r="D4764" s="125"/>
      <c r="E4764" s="125"/>
      <c r="F4764" s="125"/>
      <c r="G4764" s="176"/>
      <c r="H4764" s="125" t="str">
        <f t="shared" si="148"/>
        <v/>
      </c>
      <c r="I4764" s="176">
        <f t="shared" si="149"/>
        <v>0</v>
      </c>
    </row>
    <row r="4765" spans="2:9">
      <c r="B4765" s="131"/>
      <c r="C4765" s="125"/>
      <c r="D4765" s="125"/>
      <c r="E4765" s="125"/>
      <c r="F4765" s="125"/>
      <c r="G4765" s="176"/>
      <c r="H4765" s="125" t="str">
        <f t="shared" si="148"/>
        <v/>
      </c>
      <c r="I4765" s="176">
        <f t="shared" si="149"/>
        <v>0</v>
      </c>
    </row>
    <row r="4766" spans="2:9">
      <c r="B4766" s="131"/>
      <c r="C4766" s="125"/>
      <c r="D4766" s="125"/>
      <c r="E4766" s="125"/>
      <c r="F4766" s="125"/>
      <c r="G4766" s="176"/>
      <c r="H4766" s="125" t="str">
        <f t="shared" si="148"/>
        <v/>
      </c>
      <c r="I4766" s="176">
        <f t="shared" si="149"/>
        <v>0</v>
      </c>
    </row>
    <row r="4767" spans="2:9">
      <c r="B4767" s="131"/>
      <c r="C4767" s="125"/>
      <c r="D4767" s="125"/>
      <c r="E4767" s="125"/>
      <c r="F4767" s="125"/>
      <c r="G4767" s="176"/>
      <c r="H4767" s="125" t="str">
        <f t="shared" si="148"/>
        <v/>
      </c>
      <c r="I4767" s="176">
        <f t="shared" si="149"/>
        <v>0</v>
      </c>
    </row>
    <row r="4768" spans="2:9">
      <c r="B4768" s="131"/>
      <c r="C4768" s="125"/>
      <c r="D4768" s="125"/>
      <c r="E4768" s="125"/>
      <c r="F4768" s="125"/>
      <c r="G4768" s="176"/>
      <c r="H4768" s="125" t="str">
        <f t="shared" si="148"/>
        <v/>
      </c>
      <c r="I4768" s="176">
        <f t="shared" si="149"/>
        <v>0</v>
      </c>
    </row>
    <row r="4769" spans="2:9">
      <c r="B4769" s="131"/>
      <c r="C4769" s="125"/>
      <c r="D4769" s="125"/>
      <c r="E4769" s="125"/>
      <c r="F4769" s="125"/>
      <c r="G4769" s="176"/>
      <c r="H4769" s="125" t="str">
        <f t="shared" si="148"/>
        <v/>
      </c>
      <c r="I4769" s="176">
        <f t="shared" si="149"/>
        <v>0</v>
      </c>
    </row>
    <row r="4770" spans="2:9">
      <c r="B4770" s="131"/>
      <c r="C4770" s="125"/>
      <c r="D4770" s="125"/>
      <c r="E4770" s="125"/>
      <c r="F4770" s="125"/>
      <c r="G4770" s="176"/>
      <c r="H4770" s="125" t="str">
        <f t="shared" si="148"/>
        <v/>
      </c>
      <c r="I4770" s="176">
        <f t="shared" si="149"/>
        <v>0</v>
      </c>
    </row>
    <row r="4771" spans="2:9">
      <c r="B4771" s="131"/>
      <c r="C4771" s="125"/>
      <c r="D4771" s="125"/>
      <c r="E4771" s="125"/>
      <c r="F4771" s="125"/>
      <c r="G4771" s="176"/>
      <c r="H4771" s="125" t="str">
        <f t="shared" si="148"/>
        <v/>
      </c>
      <c r="I4771" s="176">
        <f t="shared" si="149"/>
        <v>0</v>
      </c>
    </row>
    <row r="4772" spans="2:9">
      <c r="B4772" s="131"/>
      <c r="C4772" s="125"/>
      <c r="D4772" s="125"/>
      <c r="E4772" s="125"/>
      <c r="F4772" s="125"/>
      <c r="G4772" s="176"/>
      <c r="H4772" s="125" t="str">
        <f t="shared" si="148"/>
        <v/>
      </c>
      <c r="I4772" s="176">
        <f t="shared" si="149"/>
        <v>0</v>
      </c>
    </row>
    <row r="4773" spans="2:9">
      <c r="B4773" s="131"/>
      <c r="C4773" s="125"/>
      <c r="D4773" s="125"/>
      <c r="E4773" s="125"/>
      <c r="F4773" s="125"/>
      <c r="G4773" s="176"/>
      <c r="H4773" s="125" t="str">
        <f t="shared" si="148"/>
        <v/>
      </c>
      <c r="I4773" s="176">
        <f t="shared" si="149"/>
        <v>0</v>
      </c>
    </row>
    <row r="4774" spans="2:9">
      <c r="B4774" s="131"/>
      <c r="C4774" s="125"/>
      <c r="D4774" s="125"/>
      <c r="E4774" s="125"/>
      <c r="F4774" s="125"/>
      <c r="G4774" s="176"/>
      <c r="H4774" s="125" t="str">
        <f t="shared" si="148"/>
        <v/>
      </c>
      <c r="I4774" s="176">
        <f t="shared" si="149"/>
        <v>0</v>
      </c>
    </row>
    <row r="4775" spans="2:9">
      <c r="B4775" s="131"/>
      <c r="C4775" s="125"/>
      <c r="D4775" s="125"/>
      <c r="E4775" s="125"/>
      <c r="F4775" s="125"/>
      <c r="G4775" s="176"/>
      <c r="H4775" s="125" t="str">
        <f t="shared" si="148"/>
        <v/>
      </c>
      <c r="I4775" s="176">
        <f t="shared" si="149"/>
        <v>0</v>
      </c>
    </row>
    <row r="4776" spans="2:9">
      <c r="B4776" s="131"/>
      <c r="C4776" s="125"/>
      <c r="D4776" s="125"/>
      <c r="E4776" s="125"/>
      <c r="F4776" s="125"/>
      <c r="G4776" s="176"/>
      <c r="H4776" s="125" t="str">
        <f t="shared" si="148"/>
        <v/>
      </c>
      <c r="I4776" s="176">
        <f t="shared" si="149"/>
        <v>0</v>
      </c>
    </row>
    <row r="4777" spans="2:9">
      <c r="B4777" s="131"/>
      <c r="C4777" s="125"/>
      <c r="D4777" s="125"/>
      <c r="E4777" s="125"/>
      <c r="F4777" s="125"/>
      <c r="G4777" s="176"/>
      <c r="H4777" s="125" t="str">
        <f t="shared" si="148"/>
        <v/>
      </c>
      <c r="I4777" s="176">
        <f t="shared" si="149"/>
        <v>0</v>
      </c>
    </row>
    <row r="4778" spans="2:9">
      <c r="B4778" s="131"/>
      <c r="C4778" s="125"/>
      <c r="D4778" s="125"/>
      <c r="E4778" s="125"/>
      <c r="F4778" s="125"/>
      <c r="G4778" s="176"/>
      <c r="H4778" s="125" t="str">
        <f t="shared" si="148"/>
        <v/>
      </c>
      <c r="I4778" s="176">
        <f t="shared" si="149"/>
        <v>0</v>
      </c>
    </row>
    <row r="4779" spans="2:9">
      <c r="B4779" s="131"/>
      <c r="C4779" s="125"/>
      <c r="D4779" s="125"/>
      <c r="E4779" s="125"/>
      <c r="F4779" s="125"/>
      <c r="G4779" s="176"/>
      <c r="H4779" s="125" t="str">
        <f t="shared" si="148"/>
        <v/>
      </c>
      <c r="I4779" s="176">
        <f t="shared" si="149"/>
        <v>0</v>
      </c>
    </row>
    <row r="4780" spans="2:9">
      <c r="B4780" s="131"/>
      <c r="C4780" s="125"/>
      <c r="D4780" s="125"/>
      <c r="E4780" s="125"/>
      <c r="F4780" s="125"/>
      <c r="G4780" s="176"/>
      <c r="H4780" s="125" t="str">
        <f t="shared" si="148"/>
        <v/>
      </c>
      <c r="I4780" s="176">
        <f t="shared" si="149"/>
        <v>0</v>
      </c>
    </row>
    <row r="4781" spans="2:9">
      <c r="B4781" s="131"/>
      <c r="C4781" s="125"/>
      <c r="D4781" s="125"/>
      <c r="E4781" s="125"/>
      <c r="F4781" s="125"/>
      <c r="G4781" s="176"/>
      <c r="H4781" s="125" t="str">
        <f t="shared" si="148"/>
        <v/>
      </c>
      <c r="I4781" s="176">
        <f t="shared" si="149"/>
        <v>0</v>
      </c>
    </row>
    <row r="4782" spans="2:9">
      <c r="B4782" s="131"/>
      <c r="C4782" s="125"/>
      <c r="D4782" s="125"/>
      <c r="E4782" s="125"/>
      <c r="F4782" s="125"/>
      <c r="G4782" s="176"/>
      <c r="H4782" s="125" t="str">
        <f t="shared" si="148"/>
        <v/>
      </c>
      <c r="I4782" s="176">
        <f t="shared" si="149"/>
        <v>0</v>
      </c>
    </row>
    <row r="4783" spans="2:9">
      <c r="B4783" s="131"/>
      <c r="C4783" s="125"/>
      <c r="D4783" s="125"/>
      <c r="E4783" s="125"/>
      <c r="F4783" s="125"/>
      <c r="G4783" s="176"/>
      <c r="H4783" s="125" t="str">
        <f t="shared" si="148"/>
        <v/>
      </c>
      <c r="I4783" s="176">
        <f t="shared" si="149"/>
        <v>0</v>
      </c>
    </row>
    <row r="4784" spans="2:9">
      <c r="B4784" s="131"/>
      <c r="C4784" s="125"/>
      <c r="D4784" s="125"/>
      <c r="E4784" s="125"/>
      <c r="F4784" s="125"/>
      <c r="G4784" s="176"/>
      <c r="H4784" s="125" t="str">
        <f t="shared" si="148"/>
        <v/>
      </c>
      <c r="I4784" s="176">
        <f t="shared" si="149"/>
        <v>0</v>
      </c>
    </row>
    <row r="4785" spans="2:9">
      <c r="B4785" s="131"/>
      <c r="C4785" s="125"/>
      <c r="D4785" s="125"/>
      <c r="E4785" s="125"/>
      <c r="F4785" s="125"/>
      <c r="G4785" s="176"/>
      <c r="H4785" s="125" t="str">
        <f t="shared" si="148"/>
        <v/>
      </c>
      <c r="I4785" s="176">
        <f t="shared" si="149"/>
        <v>0</v>
      </c>
    </row>
    <row r="4786" spans="2:9">
      <c r="B4786" s="131"/>
      <c r="C4786" s="125"/>
      <c r="D4786" s="125"/>
      <c r="E4786" s="125"/>
      <c r="F4786" s="125"/>
      <c r="G4786" s="176"/>
      <c r="H4786" s="125" t="str">
        <f t="shared" si="148"/>
        <v/>
      </c>
      <c r="I4786" s="176">
        <f t="shared" si="149"/>
        <v>0</v>
      </c>
    </row>
    <row r="4787" spans="2:9">
      <c r="B4787" s="131"/>
      <c r="C4787" s="125"/>
      <c r="D4787" s="125"/>
      <c r="E4787" s="125"/>
      <c r="F4787" s="125"/>
      <c r="G4787" s="176"/>
      <c r="H4787" s="125" t="str">
        <f t="shared" si="148"/>
        <v/>
      </c>
      <c r="I4787" s="176">
        <f t="shared" si="149"/>
        <v>0</v>
      </c>
    </row>
    <row r="4788" spans="2:9">
      <c r="B4788" s="131"/>
      <c r="C4788" s="125"/>
      <c r="D4788" s="125"/>
      <c r="E4788" s="125"/>
      <c r="F4788" s="125"/>
      <c r="G4788" s="176"/>
      <c r="H4788" s="125" t="str">
        <f t="shared" si="148"/>
        <v/>
      </c>
      <c r="I4788" s="176">
        <f t="shared" si="149"/>
        <v>0</v>
      </c>
    </row>
    <row r="4789" spans="2:9">
      <c r="B4789" s="131"/>
      <c r="C4789" s="125"/>
      <c r="D4789" s="125"/>
      <c r="E4789" s="125"/>
      <c r="F4789" s="125"/>
      <c r="G4789" s="176"/>
      <c r="H4789" s="125" t="str">
        <f t="shared" si="148"/>
        <v/>
      </c>
      <c r="I4789" s="176">
        <f t="shared" si="149"/>
        <v>0</v>
      </c>
    </row>
    <row r="4790" spans="2:9">
      <c r="B4790" s="131"/>
      <c r="C4790" s="125"/>
      <c r="D4790" s="125"/>
      <c r="E4790" s="125"/>
      <c r="F4790" s="125"/>
      <c r="G4790" s="176"/>
      <c r="H4790" s="125" t="str">
        <f t="shared" si="148"/>
        <v/>
      </c>
      <c r="I4790" s="176">
        <f t="shared" si="149"/>
        <v>0</v>
      </c>
    </row>
    <row r="4791" spans="2:9">
      <c r="B4791" s="131"/>
      <c r="C4791" s="125"/>
      <c r="D4791" s="125"/>
      <c r="E4791" s="125"/>
      <c r="F4791" s="125"/>
      <c r="G4791" s="176"/>
      <c r="H4791" s="125" t="str">
        <f t="shared" si="148"/>
        <v/>
      </c>
      <c r="I4791" s="176">
        <f t="shared" si="149"/>
        <v>0</v>
      </c>
    </row>
    <row r="4792" spans="2:9">
      <c r="B4792" s="131"/>
      <c r="C4792" s="125"/>
      <c r="D4792" s="125"/>
      <c r="E4792" s="125"/>
      <c r="F4792" s="125"/>
      <c r="G4792" s="176"/>
      <c r="H4792" s="125" t="str">
        <f t="shared" si="148"/>
        <v/>
      </c>
      <c r="I4792" s="176">
        <f t="shared" si="149"/>
        <v>0</v>
      </c>
    </row>
    <row r="4793" spans="2:9">
      <c r="B4793" s="131"/>
      <c r="C4793" s="125"/>
      <c r="D4793" s="125"/>
      <c r="E4793" s="125"/>
      <c r="F4793" s="125"/>
      <c r="G4793" s="176"/>
      <c r="H4793" s="125" t="str">
        <f t="shared" si="148"/>
        <v/>
      </c>
      <c r="I4793" s="176">
        <f t="shared" si="149"/>
        <v>0</v>
      </c>
    </row>
    <row r="4794" spans="2:9">
      <c r="B4794" s="131"/>
      <c r="C4794" s="125"/>
      <c r="D4794" s="125"/>
      <c r="E4794" s="125"/>
      <c r="F4794" s="125"/>
      <c r="G4794" s="176"/>
      <c r="H4794" s="125" t="str">
        <f t="shared" si="148"/>
        <v/>
      </c>
      <c r="I4794" s="176">
        <f t="shared" si="149"/>
        <v>0</v>
      </c>
    </row>
    <row r="4795" spans="2:9">
      <c r="B4795" s="131"/>
      <c r="C4795" s="125"/>
      <c r="D4795" s="125"/>
      <c r="E4795" s="125"/>
      <c r="F4795" s="125"/>
      <c r="G4795" s="176"/>
      <c r="H4795" s="125" t="str">
        <f t="shared" si="148"/>
        <v/>
      </c>
      <c r="I4795" s="176">
        <f t="shared" si="149"/>
        <v>0</v>
      </c>
    </row>
    <row r="4796" spans="2:9">
      <c r="B4796" s="131"/>
      <c r="C4796" s="125"/>
      <c r="D4796" s="125"/>
      <c r="E4796" s="125"/>
      <c r="F4796" s="125"/>
      <c r="G4796" s="176"/>
      <c r="H4796" s="125" t="str">
        <f t="shared" si="148"/>
        <v/>
      </c>
      <c r="I4796" s="176">
        <f t="shared" si="149"/>
        <v>0</v>
      </c>
    </row>
    <row r="4797" spans="2:9">
      <c r="B4797" s="131"/>
      <c r="C4797" s="125"/>
      <c r="D4797" s="125"/>
      <c r="E4797" s="125"/>
      <c r="F4797" s="125"/>
      <c r="G4797" s="176"/>
      <c r="H4797" s="125" t="str">
        <f t="shared" si="148"/>
        <v/>
      </c>
      <c r="I4797" s="176">
        <f t="shared" si="149"/>
        <v>0</v>
      </c>
    </row>
    <row r="4798" spans="2:9">
      <c r="B4798" s="131"/>
      <c r="C4798" s="125"/>
      <c r="D4798" s="125"/>
      <c r="E4798" s="125"/>
      <c r="F4798" s="125"/>
      <c r="G4798" s="176"/>
      <c r="H4798" s="125" t="str">
        <f t="shared" si="148"/>
        <v/>
      </c>
      <c r="I4798" s="176">
        <f t="shared" si="149"/>
        <v>0</v>
      </c>
    </row>
    <row r="4799" spans="2:9">
      <c r="B4799" s="131"/>
      <c r="C4799" s="125"/>
      <c r="D4799" s="125"/>
      <c r="E4799" s="125"/>
      <c r="F4799" s="125"/>
      <c r="G4799" s="176"/>
      <c r="H4799" s="125" t="str">
        <f t="shared" si="148"/>
        <v/>
      </c>
      <c r="I4799" s="176">
        <f t="shared" si="149"/>
        <v>0</v>
      </c>
    </row>
    <row r="4800" spans="2:9">
      <c r="B4800" s="131"/>
      <c r="C4800" s="125"/>
      <c r="D4800" s="125"/>
      <c r="E4800" s="125"/>
      <c r="F4800" s="125"/>
      <c r="G4800" s="176"/>
      <c r="H4800" s="125" t="str">
        <f t="shared" si="148"/>
        <v/>
      </c>
      <c r="I4800" s="176">
        <f t="shared" si="149"/>
        <v>0</v>
      </c>
    </row>
    <row r="4801" spans="2:9">
      <c r="B4801" s="131"/>
      <c r="C4801" s="125"/>
      <c r="D4801" s="125"/>
      <c r="E4801" s="125"/>
      <c r="F4801" s="125"/>
      <c r="G4801" s="176"/>
      <c r="H4801" s="125" t="str">
        <f t="shared" si="148"/>
        <v/>
      </c>
      <c r="I4801" s="176">
        <f t="shared" si="149"/>
        <v>0</v>
      </c>
    </row>
    <row r="4802" spans="2:9">
      <c r="B4802" s="131"/>
      <c r="C4802" s="125"/>
      <c r="D4802" s="125"/>
      <c r="E4802" s="125"/>
      <c r="F4802" s="125"/>
      <c r="G4802" s="176"/>
      <c r="H4802" s="125" t="str">
        <f t="shared" si="148"/>
        <v/>
      </c>
      <c r="I4802" s="176">
        <f t="shared" si="149"/>
        <v>0</v>
      </c>
    </row>
    <row r="4803" spans="2:9">
      <c r="B4803" s="131"/>
      <c r="C4803" s="125"/>
      <c r="D4803" s="125"/>
      <c r="E4803" s="125"/>
      <c r="F4803" s="125"/>
      <c r="G4803" s="176"/>
      <c r="H4803" s="125" t="str">
        <f t="shared" si="148"/>
        <v/>
      </c>
      <c r="I4803" s="176">
        <f t="shared" si="149"/>
        <v>0</v>
      </c>
    </row>
    <row r="4804" spans="2:9">
      <c r="B4804" s="131"/>
      <c r="C4804" s="125"/>
      <c r="D4804" s="125"/>
      <c r="E4804" s="125"/>
      <c r="F4804" s="125"/>
      <c r="G4804" s="176"/>
      <c r="H4804" s="125" t="str">
        <f t="shared" si="148"/>
        <v/>
      </c>
      <c r="I4804" s="176">
        <f t="shared" si="149"/>
        <v>0</v>
      </c>
    </row>
    <row r="4805" spans="2:9">
      <c r="B4805" s="131"/>
      <c r="C4805" s="125"/>
      <c r="D4805" s="125"/>
      <c r="E4805" s="125"/>
      <c r="F4805" s="125"/>
      <c r="G4805" s="176"/>
      <c r="H4805" s="125" t="str">
        <f t="shared" si="148"/>
        <v/>
      </c>
      <c r="I4805" s="176">
        <f t="shared" si="149"/>
        <v>0</v>
      </c>
    </row>
    <row r="4806" spans="2:9">
      <c r="B4806" s="131"/>
      <c r="C4806" s="125"/>
      <c r="D4806" s="125"/>
      <c r="E4806" s="125"/>
      <c r="F4806" s="125"/>
      <c r="G4806" s="176"/>
      <c r="H4806" s="125" t="str">
        <f t="shared" si="148"/>
        <v/>
      </c>
      <c r="I4806" s="176">
        <f t="shared" si="149"/>
        <v>0</v>
      </c>
    </row>
    <row r="4807" spans="2:9">
      <c r="B4807" s="131"/>
      <c r="C4807" s="125"/>
      <c r="D4807" s="125"/>
      <c r="E4807" s="125"/>
      <c r="F4807" s="125"/>
      <c r="G4807" s="176"/>
      <c r="H4807" s="125" t="str">
        <f t="shared" ref="H4807:H4870" si="150">IF(ISBLANK(C4807),"",IF(C4807&lt;F4807,D4807-E4807,E4807-D4807))</f>
        <v/>
      </c>
      <c r="I4807" s="176">
        <f t="shared" ref="I4807:I4870" si="151">IF(ISERR(H4807),1,0)</f>
        <v>0</v>
      </c>
    </row>
    <row r="4808" spans="2:9">
      <c r="B4808" s="131"/>
      <c r="C4808" s="125"/>
      <c r="D4808" s="125"/>
      <c r="E4808" s="125"/>
      <c r="F4808" s="125"/>
      <c r="G4808" s="176"/>
      <c r="H4808" s="125" t="str">
        <f t="shared" si="150"/>
        <v/>
      </c>
      <c r="I4808" s="176">
        <f t="shared" si="151"/>
        <v>0</v>
      </c>
    </row>
    <row r="4809" spans="2:9">
      <c r="B4809" s="131"/>
      <c r="C4809" s="125"/>
      <c r="D4809" s="125"/>
      <c r="E4809" s="125"/>
      <c r="F4809" s="125"/>
      <c r="G4809" s="176"/>
      <c r="H4809" s="125" t="str">
        <f t="shared" si="150"/>
        <v/>
      </c>
      <c r="I4809" s="176">
        <f t="shared" si="151"/>
        <v>0</v>
      </c>
    </row>
    <row r="4810" spans="2:9">
      <c r="B4810" s="131"/>
      <c r="C4810" s="125"/>
      <c r="D4810" s="125"/>
      <c r="E4810" s="125"/>
      <c r="F4810" s="125"/>
      <c r="G4810" s="176"/>
      <c r="H4810" s="125" t="str">
        <f t="shared" si="150"/>
        <v/>
      </c>
      <c r="I4810" s="176">
        <f t="shared" si="151"/>
        <v>0</v>
      </c>
    </row>
    <row r="4811" spans="2:9">
      <c r="B4811" s="131"/>
      <c r="C4811" s="125"/>
      <c r="D4811" s="125"/>
      <c r="E4811" s="125"/>
      <c r="F4811" s="125"/>
      <c r="G4811" s="176"/>
      <c r="H4811" s="125" t="str">
        <f t="shared" si="150"/>
        <v/>
      </c>
      <c r="I4811" s="176">
        <f t="shared" si="151"/>
        <v>0</v>
      </c>
    </row>
    <row r="4812" spans="2:9">
      <c r="B4812" s="131"/>
      <c r="C4812" s="125"/>
      <c r="D4812" s="125"/>
      <c r="E4812" s="125"/>
      <c r="F4812" s="125"/>
      <c r="G4812" s="176"/>
      <c r="H4812" s="125" t="str">
        <f t="shared" si="150"/>
        <v/>
      </c>
      <c r="I4812" s="176">
        <f t="shared" si="151"/>
        <v>0</v>
      </c>
    </row>
    <row r="4813" spans="2:9">
      <c r="B4813" s="131"/>
      <c r="C4813" s="125"/>
      <c r="D4813" s="125"/>
      <c r="E4813" s="125"/>
      <c r="F4813" s="125"/>
      <c r="G4813" s="176"/>
      <c r="H4813" s="125" t="str">
        <f t="shared" si="150"/>
        <v/>
      </c>
      <c r="I4813" s="176">
        <f t="shared" si="151"/>
        <v>0</v>
      </c>
    </row>
    <row r="4814" spans="2:9">
      <c r="B4814" s="131"/>
      <c r="C4814" s="125"/>
      <c r="D4814" s="125"/>
      <c r="E4814" s="125"/>
      <c r="F4814" s="125"/>
      <c r="G4814" s="176"/>
      <c r="H4814" s="125" t="str">
        <f t="shared" si="150"/>
        <v/>
      </c>
      <c r="I4814" s="176">
        <f t="shared" si="151"/>
        <v>0</v>
      </c>
    </row>
    <row r="4815" spans="2:9">
      <c r="B4815" s="131"/>
      <c r="C4815" s="125"/>
      <c r="D4815" s="125"/>
      <c r="E4815" s="125"/>
      <c r="F4815" s="125"/>
      <c r="G4815" s="176"/>
      <c r="H4815" s="125" t="str">
        <f t="shared" si="150"/>
        <v/>
      </c>
      <c r="I4815" s="176">
        <f t="shared" si="151"/>
        <v>0</v>
      </c>
    </row>
    <row r="4816" spans="2:9">
      <c r="B4816" s="131"/>
      <c r="C4816" s="125"/>
      <c r="D4816" s="125"/>
      <c r="E4816" s="125"/>
      <c r="F4816" s="125"/>
      <c r="G4816" s="176"/>
      <c r="H4816" s="125" t="str">
        <f t="shared" si="150"/>
        <v/>
      </c>
      <c r="I4816" s="176">
        <f t="shared" si="151"/>
        <v>0</v>
      </c>
    </row>
    <row r="4817" spans="2:9">
      <c r="B4817" s="131"/>
      <c r="C4817" s="125"/>
      <c r="D4817" s="125"/>
      <c r="E4817" s="125"/>
      <c r="F4817" s="125"/>
      <c r="G4817" s="176"/>
      <c r="H4817" s="125" t="str">
        <f t="shared" si="150"/>
        <v/>
      </c>
      <c r="I4817" s="176">
        <f t="shared" si="151"/>
        <v>0</v>
      </c>
    </row>
    <row r="4818" spans="2:9">
      <c r="B4818" s="131"/>
      <c r="C4818" s="125"/>
      <c r="D4818" s="125"/>
      <c r="E4818" s="125"/>
      <c r="F4818" s="125"/>
      <c r="G4818" s="176"/>
      <c r="H4818" s="125" t="str">
        <f t="shared" si="150"/>
        <v/>
      </c>
      <c r="I4818" s="176">
        <f t="shared" si="151"/>
        <v>0</v>
      </c>
    </row>
    <row r="4819" spans="2:9">
      <c r="B4819" s="131"/>
      <c r="C4819" s="125"/>
      <c r="D4819" s="125"/>
      <c r="E4819" s="125"/>
      <c r="F4819" s="125"/>
      <c r="G4819" s="176"/>
      <c r="H4819" s="125" t="str">
        <f t="shared" si="150"/>
        <v/>
      </c>
      <c r="I4819" s="176">
        <f t="shared" si="151"/>
        <v>0</v>
      </c>
    </row>
    <row r="4820" spans="2:9">
      <c r="B4820" s="131"/>
      <c r="C4820" s="125"/>
      <c r="D4820" s="125"/>
      <c r="E4820" s="125"/>
      <c r="F4820" s="125"/>
      <c r="G4820" s="176"/>
      <c r="H4820" s="125" t="str">
        <f t="shared" si="150"/>
        <v/>
      </c>
      <c r="I4820" s="176">
        <f t="shared" si="151"/>
        <v>0</v>
      </c>
    </row>
    <row r="4821" spans="2:9">
      <c r="B4821" s="131"/>
      <c r="C4821" s="125"/>
      <c r="D4821" s="125"/>
      <c r="E4821" s="125"/>
      <c r="F4821" s="125"/>
      <c r="G4821" s="176"/>
      <c r="H4821" s="125" t="str">
        <f t="shared" si="150"/>
        <v/>
      </c>
      <c r="I4821" s="176">
        <f t="shared" si="151"/>
        <v>0</v>
      </c>
    </row>
    <row r="4822" spans="2:9">
      <c r="B4822" s="131"/>
      <c r="C4822" s="125"/>
      <c r="D4822" s="125"/>
      <c r="E4822" s="125"/>
      <c r="F4822" s="125"/>
      <c r="G4822" s="176"/>
      <c r="H4822" s="125" t="str">
        <f t="shared" si="150"/>
        <v/>
      </c>
      <c r="I4822" s="176">
        <f t="shared" si="151"/>
        <v>0</v>
      </c>
    </row>
    <row r="4823" spans="2:9">
      <c r="B4823" s="131"/>
      <c r="C4823" s="125"/>
      <c r="D4823" s="125"/>
      <c r="E4823" s="125"/>
      <c r="F4823" s="125"/>
      <c r="G4823" s="176"/>
      <c r="H4823" s="125" t="str">
        <f t="shared" si="150"/>
        <v/>
      </c>
      <c r="I4823" s="176">
        <f t="shared" si="151"/>
        <v>0</v>
      </c>
    </row>
    <row r="4824" spans="2:9">
      <c r="B4824" s="131"/>
      <c r="C4824" s="125"/>
      <c r="D4824" s="125"/>
      <c r="E4824" s="125"/>
      <c r="F4824" s="125"/>
      <c r="G4824" s="176"/>
      <c r="H4824" s="125" t="str">
        <f t="shared" si="150"/>
        <v/>
      </c>
      <c r="I4824" s="176">
        <f t="shared" si="151"/>
        <v>0</v>
      </c>
    </row>
    <row r="4825" spans="2:9">
      <c r="B4825" s="131"/>
      <c r="C4825" s="125"/>
      <c r="D4825" s="125"/>
      <c r="E4825" s="125"/>
      <c r="F4825" s="125"/>
      <c r="G4825" s="176"/>
      <c r="H4825" s="125" t="str">
        <f t="shared" si="150"/>
        <v/>
      </c>
      <c r="I4825" s="176">
        <f t="shared" si="151"/>
        <v>0</v>
      </c>
    </row>
    <row r="4826" spans="2:9">
      <c r="B4826" s="131"/>
      <c r="C4826" s="125"/>
      <c r="D4826" s="125"/>
      <c r="E4826" s="125"/>
      <c r="F4826" s="125"/>
      <c r="G4826" s="176"/>
      <c r="H4826" s="125" t="str">
        <f t="shared" si="150"/>
        <v/>
      </c>
      <c r="I4826" s="176">
        <f t="shared" si="151"/>
        <v>0</v>
      </c>
    </row>
    <row r="4827" spans="2:9">
      <c r="B4827" s="131"/>
      <c r="C4827" s="125"/>
      <c r="D4827" s="125"/>
      <c r="E4827" s="125"/>
      <c r="F4827" s="125"/>
      <c r="G4827" s="176"/>
      <c r="H4827" s="125" t="str">
        <f t="shared" si="150"/>
        <v/>
      </c>
      <c r="I4827" s="176">
        <f t="shared" si="151"/>
        <v>0</v>
      </c>
    </row>
    <row r="4828" spans="2:9">
      <c r="B4828" s="131"/>
      <c r="C4828" s="125"/>
      <c r="D4828" s="125"/>
      <c r="E4828" s="125"/>
      <c r="F4828" s="125"/>
      <c r="G4828" s="176"/>
      <c r="H4828" s="125" t="str">
        <f t="shared" si="150"/>
        <v/>
      </c>
      <c r="I4828" s="176">
        <f t="shared" si="151"/>
        <v>0</v>
      </c>
    </row>
    <row r="4829" spans="2:9">
      <c r="B4829" s="131"/>
      <c r="C4829" s="125"/>
      <c r="D4829" s="125"/>
      <c r="E4829" s="125"/>
      <c r="F4829" s="125"/>
      <c r="G4829" s="176"/>
      <c r="H4829" s="125" t="str">
        <f t="shared" si="150"/>
        <v/>
      </c>
      <c r="I4829" s="176">
        <f t="shared" si="151"/>
        <v>0</v>
      </c>
    </row>
    <row r="4830" spans="2:9">
      <c r="B4830" s="131"/>
      <c r="C4830" s="125"/>
      <c r="D4830" s="125"/>
      <c r="E4830" s="125"/>
      <c r="F4830" s="125"/>
      <c r="G4830" s="176"/>
      <c r="H4830" s="125" t="str">
        <f t="shared" si="150"/>
        <v/>
      </c>
      <c r="I4830" s="176">
        <f t="shared" si="151"/>
        <v>0</v>
      </c>
    </row>
    <row r="4831" spans="2:9">
      <c r="B4831" s="131"/>
      <c r="C4831" s="125"/>
      <c r="D4831" s="125"/>
      <c r="E4831" s="125"/>
      <c r="F4831" s="125"/>
      <c r="G4831" s="176"/>
      <c r="H4831" s="125" t="str">
        <f t="shared" si="150"/>
        <v/>
      </c>
      <c r="I4831" s="176">
        <f t="shared" si="151"/>
        <v>0</v>
      </c>
    </row>
    <row r="4832" spans="2:9">
      <c r="B4832" s="131"/>
      <c r="C4832" s="125"/>
      <c r="D4832" s="125"/>
      <c r="E4832" s="125"/>
      <c r="F4832" s="125"/>
      <c r="G4832" s="176"/>
      <c r="H4832" s="125" t="str">
        <f t="shared" si="150"/>
        <v/>
      </c>
      <c r="I4832" s="176">
        <f t="shared" si="151"/>
        <v>0</v>
      </c>
    </row>
    <row r="4833" spans="2:9">
      <c r="B4833" s="131"/>
      <c r="C4833" s="125"/>
      <c r="D4833" s="125"/>
      <c r="E4833" s="125"/>
      <c r="F4833" s="125"/>
      <c r="G4833" s="176"/>
      <c r="H4833" s="125" t="str">
        <f t="shared" si="150"/>
        <v/>
      </c>
      <c r="I4833" s="176">
        <f t="shared" si="151"/>
        <v>0</v>
      </c>
    </row>
    <row r="4834" spans="2:9">
      <c r="B4834" s="131"/>
      <c r="C4834" s="125"/>
      <c r="D4834" s="125"/>
      <c r="E4834" s="125"/>
      <c r="F4834" s="125"/>
      <c r="G4834" s="176"/>
      <c r="H4834" s="125" t="str">
        <f t="shared" si="150"/>
        <v/>
      </c>
      <c r="I4834" s="176">
        <f t="shared" si="151"/>
        <v>0</v>
      </c>
    </row>
    <row r="4835" spans="2:9">
      <c r="B4835" s="131"/>
      <c r="C4835" s="125"/>
      <c r="D4835" s="125"/>
      <c r="E4835" s="125"/>
      <c r="F4835" s="125"/>
      <c r="G4835" s="176"/>
      <c r="H4835" s="125" t="str">
        <f t="shared" si="150"/>
        <v/>
      </c>
      <c r="I4835" s="176">
        <f t="shared" si="151"/>
        <v>0</v>
      </c>
    </row>
    <row r="4836" spans="2:9">
      <c r="B4836" s="131"/>
      <c r="C4836" s="125"/>
      <c r="D4836" s="125"/>
      <c r="E4836" s="125"/>
      <c r="F4836" s="125"/>
      <c r="G4836" s="176"/>
      <c r="H4836" s="125" t="str">
        <f t="shared" si="150"/>
        <v/>
      </c>
      <c r="I4836" s="176">
        <f t="shared" si="151"/>
        <v>0</v>
      </c>
    </row>
    <row r="4837" spans="2:9">
      <c r="B4837" s="131"/>
      <c r="C4837" s="125"/>
      <c r="D4837" s="125"/>
      <c r="E4837" s="125"/>
      <c r="F4837" s="125"/>
      <c r="G4837" s="176"/>
      <c r="H4837" s="125" t="str">
        <f t="shared" si="150"/>
        <v/>
      </c>
      <c r="I4837" s="176">
        <f t="shared" si="151"/>
        <v>0</v>
      </c>
    </row>
    <row r="4838" spans="2:9">
      <c r="B4838" s="131"/>
      <c r="C4838" s="125"/>
      <c r="D4838" s="125"/>
      <c r="E4838" s="125"/>
      <c r="F4838" s="125"/>
      <c r="G4838" s="176"/>
      <c r="H4838" s="125" t="str">
        <f t="shared" si="150"/>
        <v/>
      </c>
      <c r="I4838" s="176">
        <f t="shared" si="151"/>
        <v>0</v>
      </c>
    </row>
    <row r="4839" spans="2:9">
      <c r="B4839" s="131"/>
      <c r="C4839" s="125"/>
      <c r="D4839" s="125"/>
      <c r="E4839" s="125"/>
      <c r="F4839" s="125"/>
      <c r="G4839" s="176"/>
      <c r="H4839" s="125" t="str">
        <f t="shared" si="150"/>
        <v/>
      </c>
      <c r="I4839" s="176">
        <f t="shared" si="151"/>
        <v>0</v>
      </c>
    </row>
    <row r="4840" spans="2:9">
      <c r="B4840" s="131"/>
      <c r="C4840" s="125"/>
      <c r="D4840" s="125"/>
      <c r="E4840" s="125"/>
      <c r="F4840" s="125"/>
      <c r="G4840" s="176"/>
      <c r="H4840" s="125" t="str">
        <f t="shared" si="150"/>
        <v/>
      </c>
      <c r="I4840" s="176">
        <f t="shared" si="151"/>
        <v>0</v>
      </c>
    </row>
    <row r="4841" spans="2:9">
      <c r="B4841" s="131"/>
      <c r="C4841" s="125"/>
      <c r="D4841" s="125"/>
      <c r="E4841" s="125"/>
      <c r="F4841" s="125"/>
      <c r="G4841" s="176"/>
      <c r="H4841" s="125" t="str">
        <f t="shared" si="150"/>
        <v/>
      </c>
      <c r="I4841" s="176">
        <f t="shared" si="151"/>
        <v>0</v>
      </c>
    </row>
    <row r="4842" spans="2:9">
      <c r="B4842" s="131"/>
      <c r="C4842" s="125"/>
      <c r="D4842" s="125"/>
      <c r="E4842" s="125"/>
      <c r="F4842" s="125"/>
      <c r="G4842" s="176"/>
      <c r="H4842" s="125" t="str">
        <f t="shared" si="150"/>
        <v/>
      </c>
      <c r="I4842" s="176">
        <f t="shared" si="151"/>
        <v>0</v>
      </c>
    </row>
    <row r="4843" spans="2:9">
      <c r="B4843" s="131"/>
      <c r="C4843" s="125"/>
      <c r="D4843" s="125"/>
      <c r="E4843" s="125"/>
      <c r="F4843" s="125"/>
      <c r="G4843" s="176"/>
      <c r="H4843" s="125" t="str">
        <f t="shared" si="150"/>
        <v/>
      </c>
      <c r="I4843" s="176">
        <f t="shared" si="151"/>
        <v>0</v>
      </c>
    </row>
    <row r="4844" spans="2:9">
      <c r="B4844" s="131"/>
      <c r="C4844" s="125"/>
      <c r="D4844" s="125"/>
      <c r="E4844" s="125"/>
      <c r="F4844" s="125"/>
      <c r="G4844" s="176"/>
      <c r="H4844" s="125" t="str">
        <f t="shared" si="150"/>
        <v/>
      </c>
      <c r="I4844" s="176">
        <f t="shared" si="151"/>
        <v>0</v>
      </c>
    </row>
    <row r="4845" spans="2:9">
      <c r="B4845" s="131"/>
      <c r="C4845" s="125"/>
      <c r="D4845" s="125"/>
      <c r="E4845" s="125"/>
      <c r="F4845" s="125"/>
      <c r="G4845" s="176"/>
      <c r="H4845" s="125" t="str">
        <f t="shared" si="150"/>
        <v/>
      </c>
      <c r="I4845" s="176">
        <f t="shared" si="151"/>
        <v>0</v>
      </c>
    </row>
    <row r="4846" spans="2:9">
      <c r="B4846" s="131"/>
      <c r="C4846" s="125"/>
      <c r="D4846" s="125"/>
      <c r="E4846" s="125"/>
      <c r="F4846" s="125"/>
      <c r="G4846" s="176"/>
      <c r="H4846" s="125" t="str">
        <f t="shared" si="150"/>
        <v/>
      </c>
      <c r="I4846" s="176">
        <f t="shared" si="151"/>
        <v>0</v>
      </c>
    </row>
    <row r="4847" spans="2:9">
      <c r="B4847" s="131"/>
      <c r="C4847" s="125"/>
      <c r="D4847" s="125"/>
      <c r="E4847" s="125"/>
      <c r="F4847" s="125"/>
      <c r="G4847" s="176"/>
      <c r="H4847" s="125" t="str">
        <f t="shared" si="150"/>
        <v/>
      </c>
      <c r="I4847" s="176">
        <f t="shared" si="151"/>
        <v>0</v>
      </c>
    </row>
    <row r="4848" spans="2:9">
      <c r="B4848" s="131"/>
      <c r="C4848" s="125"/>
      <c r="D4848" s="125"/>
      <c r="E4848" s="125"/>
      <c r="F4848" s="125"/>
      <c r="G4848" s="176"/>
      <c r="H4848" s="125" t="str">
        <f t="shared" si="150"/>
        <v/>
      </c>
      <c r="I4848" s="176">
        <f t="shared" si="151"/>
        <v>0</v>
      </c>
    </row>
    <row r="4849" spans="2:9">
      <c r="B4849" s="131"/>
      <c r="C4849" s="125"/>
      <c r="D4849" s="125"/>
      <c r="E4849" s="125"/>
      <c r="F4849" s="125"/>
      <c r="G4849" s="176"/>
      <c r="H4849" s="125" t="str">
        <f t="shared" si="150"/>
        <v/>
      </c>
      <c r="I4849" s="176">
        <f t="shared" si="151"/>
        <v>0</v>
      </c>
    </row>
    <row r="4850" spans="2:9">
      <c r="B4850" s="131"/>
      <c r="C4850" s="125"/>
      <c r="D4850" s="125"/>
      <c r="E4850" s="125"/>
      <c r="F4850" s="125"/>
      <c r="G4850" s="176"/>
      <c r="H4850" s="125" t="str">
        <f t="shared" si="150"/>
        <v/>
      </c>
      <c r="I4850" s="176">
        <f t="shared" si="151"/>
        <v>0</v>
      </c>
    </row>
    <row r="4851" spans="2:9">
      <c r="B4851" s="131"/>
      <c r="C4851" s="125"/>
      <c r="D4851" s="125"/>
      <c r="E4851" s="125"/>
      <c r="F4851" s="125"/>
      <c r="G4851" s="176"/>
      <c r="H4851" s="125" t="str">
        <f t="shared" si="150"/>
        <v/>
      </c>
      <c r="I4851" s="176">
        <f t="shared" si="151"/>
        <v>0</v>
      </c>
    </row>
    <row r="4852" spans="2:9">
      <c r="B4852" s="131"/>
      <c r="C4852" s="125"/>
      <c r="D4852" s="125"/>
      <c r="E4852" s="125"/>
      <c r="F4852" s="125"/>
      <c r="G4852" s="176"/>
      <c r="H4852" s="125" t="str">
        <f t="shared" si="150"/>
        <v/>
      </c>
      <c r="I4852" s="176">
        <f t="shared" si="151"/>
        <v>0</v>
      </c>
    </row>
    <row r="4853" spans="2:9">
      <c r="B4853" s="131"/>
      <c r="C4853" s="125"/>
      <c r="D4853" s="125"/>
      <c r="E4853" s="125"/>
      <c r="F4853" s="125"/>
      <c r="G4853" s="176"/>
      <c r="H4853" s="125" t="str">
        <f t="shared" si="150"/>
        <v/>
      </c>
      <c r="I4853" s="176">
        <f t="shared" si="151"/>
        <v>0</v>
      </c>
    </row>
    <row r="4854" spans="2:9">
      <c r="B4854" s="131"/>
      <c r="C4854" s="125"/>
      <c r="D4854" s="125"/>
      <c r="E4854" s="125"/>
      <c r="F4854" s="125"/>
      <c r="G4854" s="176"/>
      <c r="H4854" s="125" t="str">
        <f t="shared" si="150"/>
        <v/>
      </c>
      <c r="I4854" s="176">
        <f t="shared" si="151"/>
        <v>0</v>
      </c>
    </row>
    <row r="4855" spans="2:9">
      <c r="B4855" s="131"/>
      <c r="C4855" s="125"/>
      <c r="D4855" s="125"/>
      <c r="E4855" s="125"/>
      <c r="F4855" s="125"/>
      <c r="G4855" s="176"/>
      <c r="H4855" s="125" t="str">
        <f t="shared" si="150"/>
        <v/>
      </c>
      <c r="I4855" s="176">
        <f t="shared" si="151"/>
        <v>0</v>
      </c>
    </row>
    <row r="4856" spans="2:9">
      <c r="B4856" s="131"/>
      <c r="C4856" s="125"/>
      <c r="D4856" s="125"/>
      <c r="E4856" s="125"/>
      <c r="F4856" s="125"/>
      <c r="G4856" s="176"/>
      <c r="H4856" s="125" t="str">
        <f t="shared" si="150"/>
        <v/>
      </c>
      <c r="I4856" s="176">
        <f t="shared" si="151"/>
        <v>0</v>
      </c>
    </row>
    <row r="4857" spans="2:9">
      <c r="B4857" s="131"/>
      <c r="C4857" s="125"/>
      <c r="D4857" s="125"/>
      <c r="E4857" s="125"/>
      <c r="F4857" s="125"/>
      <c r="G4857" s="176"/>
      <c r="H4857" s="125" t="str">
        <f t="shared" si="150"/>
        <v/>
      </c>
      <c r="I4857" s="176">
        <f t="shared" si="151"/>
        <v>0</v>
      </c>
    </row>
    <row r="4858" spans="2:9">
      <c r="B4858" s="131"/>
      <c r="C4858" s="125"/>
      <c r="D4858" s="125"/>
      <c r="E4858" s="125"/>
      <c r="F4858" s="125"/>
      <c r="G4858" s="176"/>
      <c r="H4858" s="125" t="str">
        <f t="shared" si="150"/>
        <v/>
      </c>
      <c r="I4858" s="176">
        <f t="shared" si="151"/>
        <v>0</v>
      </c>
    </row>
    <row r="4859" spans="2:9">
      <c r="B4859" s="131"/>
      <c r="C4859" s="125"/>
      <c r="D4859" s="125"/>
      <c r="E4859" s="125"/>
      <c r="F4859" s="125"/>
      <c r="G4859" s="176"/>
      <c r="H4859" s="125" t="str">
        <f t="shared" si="150"/>
        <v/>
      </c>
      <c r="I4859" s="176">
        <f t="shared" si="151"/>
        <v>0</v>
      </c>
    </row>
    <row r="4860" spans="2:9">
      <c r="B4860" s="131"/>
      <c r="C4860" s="125"/>
      <c r="D4860" s="125"/>
      <c r="E4860" s="125"/>
      <c r="F4860" s="125"/>
      <c r="G4860" s="176"/>
      <c r="H4860" s="125" t="str">
        <f t="shared" si="150"/>
        <v/>
      </c>
      <c r="I4860" s="176">
        <f t="shared" si="151"/>
        <v>0</v>
      </c>
    </row>
    <row r="4861" spans="2:9">
      <c r="B4861" s="131"/>
      <c r="C4861" s="125"/>
      <c r="D4861" s="125"/>
      <c r="E4861" s="125"/>
      <c r="F4861" s="125"/>
      <c r="G4861" s="176"/>
      <c r="H4861" s="125" t="str">
        <f t="shared" si="150"/>
        <v/>
      </c>
      <c r="I4861" s="176">
        <f t="shared" si="151"/>
        <v>0</v>
      </c>
    </row>
    <row r="4862" spans="2:9">
      <c r="B4862" s="131"/>
      <c r="C4862" s="125"/>
      <c r="D4862" s="125"/>
      <c r="E4862" s="125"/>
      <c r="F4862" s="125"/>
      <c r="G4862" s="176"/>
      <c r="H4862" s="125" t="str">
        <f t="shared" si="150"/>
        <v/>
      </c>
      <c r="I4862" s="176">
        <f t="shared" si="151"/>
        <v>0</v>
      </c>
    </row>
    <row r="4863" spans="2:9">
      <c r="B4863" s="131"/>
      <c r="C4863" s="125"/>
      <c r="D4863" s="125"/>
      <c r="E4863" s="125"/>
      <c r="F4863" s="125"/>
      <c r="G4863" s="176"/>
      <c r="H4863" s="125" t="str">
        <f t="shared" si="150"/>
        <v/>
      </c>
      <c r="I4863" s="176">
        <f t="shared" si="151"/>
        <v>0</v>
      </c>
    </row>
    <row r="4864" spans="2:9">
      <c r="B4864" s="131"/>
      <c r="C4864" s="125"/>
      <c r="D4864" s="125"/>
      <c r="E4864" s="125"/>
      <c r="F4864" s="125"/>
      <c r="G4864" s="176"/>
      <c r="H4864" s="125" t="str">
        <f t="shared" si="150"/>
        <v/>
      </c>
      <c r="I4864" s="176">
        <f t="shared" si="151"/>
        <v>0</v>
      </c>
    </row>
    <row r="4865" spans="2:9">
      <c r="B4865" s="131"/>
      <c r="C4865" s="125"/>
      <c r="D4865" s="125"/>
      <c r="E4865" s="125"/>
      <c r="F4865" s="125"/>
      <c r="G4865" s="176"/>
      <c r="H4865" s="125" t="str">
        <f t="shared" si="150"/>
        <v/>
      </c>
      <c r="I4865" s="176">
        <f t="shared" si="151"/>
        <v>0</v>
      </c>
    </row>
    <row r="4866" spans="2:9">
      <c r="B4866" s="131"/>
      <c r="C4866" s="125"/>
      <c r="D4866" s="125"/>
      <c r="E4866" s="125"/>
      <c r="F4866" s="125"/>
      <c r="G4866" s="176"/>
      <c r="H4866" s="125" t="str">
        <f t="shared" si="150"/>
        <v/>
      </c>
      <c r="I4866" s="176">
        <f t="shared" si="151"/>
        <v>0</v>
      </c>
    </row>
    <row r="4867" spans="2:9">
      <c r="B4867" s="131"/>
      <c r="C4867" s="125"/>
      <c r="D4867" s="125"/>
      <c r="E4867" s="125"/>
      <c r="F4867" s="125"/>
      <c r="G4867" s="176"/>
      <c r="H4867" s="125" t="str">
        <f t="shared" si="150"/>
        <v/>
      </c>
      <c r="I4867" s="176">
        <f t="shared" si="151"/>
        <v>0</v>
      </c>
    </row>
    <row r="4868" spans="2:9">
      <c r="B4868" s="131"/>
      <c r="C4868" s="125"/>
      <c r="D4868" s="125"/>
      <c r="E4868" s="125"/>
      <c r="F4868" s="125"/>
      <c r="G4868" s="176"/>
      <c r="H4868" s="125" t="str">
        <f t="shared" si="150"/>
        <v/>
      </c>
      <c r="I4868" s="176">
        <f t="shared" si="151"/>
        <v>0</v>
      </c>
    </row>
    <row r="4869" spans="2:9">
      <c r="B4869" s="131"/>
      <c r="C4869" s="125"/>
      <c r="D4869" s="125"/>
      <c r="E4869" s="125"/>
      <c r="F4869" s="125"/>
      <c r="G4869" s="176"/>
      <c r="H4869" s="125" t="str">
        <f t="shared" si="150"/>
        <v/>
      </c>
      <c r="I4869" s="176">
        <f t="shared" si="151"/>
        <v>0</v>
      </c>
    </row>
    <row r="4870" spans="2:9">
      <c r="B4870" s="131"/>
      <c r="C4870" s="125"/>
      <c r="D4870" s="125"/>
      <c r="E4870" s="125"/>
      <c r="F4870" s="125"/>
      <c r="G4870" s="176"/>
      <c r="H4870" s="125" t="str">
        <f t="shared" si="150"/>
        <v/>
      </c>
      <c r="I4870" s="176">
        <f t="shared" si="151"/>
        <v>0</v>
      </c>
    </row>
    <row r="4871" spans="2:9">
      <c r="B4871" s="131"/>
      <c r="C4871" s="125"/>
      <c r="D4871" s="125"/>
      <c r="E4871" s="125"/>
      <c r="F4871" s="125"/>
      <c r="G4871" s="176"/>
      <c r="H4871" s="125" t="str">
        <f t="shared" ref="H4871:H4934" si="152">IF(ISBLANK(C4871),"",IF(C4871&lt;F4871,D4871-E4871,E4871-D4871))</f>
        <v/>
      </c>
      <c r="I4871" s="176">
        <f t="shared" ref="I4871:I4934" si="153">IF(ISERR(H4871),1,0)</f>
        <v>0</v>
      </c>
    </row>
    <row r="4872" spans="2:9">
      <c r="B4872" s="131"/>
      <c r="C4872" s="125"/>
      <c r="D4872" s="125"/>
      <c r="E4872" s="125"/>
      <c r="F4872" s="125"/>
      <c r="G4872" s="176"/>
      <c r="H4872" s="125" t="str">
        <f t="shared" si="152"/>
        <v/>
      </c>
      <c r="I4872" s="176">
        <f t="shared" si="153"/>
        <v>0</v>
      </c>
    </row>
    <row r="4873" spans="2:9">
      <c r="B4873" s="131"/>
      <c r="C4873" s="125"/>
      <c r="D4873" s="125"/>
      <c r="E4873" s="125"/>
      <c r="F4873" s="125"/>
      <c r="G4873" s="176"/>
      <c r="H4873" s="125" t="str">
        <f t="shared" si="152"/>
        <v/>
      </c>
      <c r="I4873" s="176">
        <f t="shared" si="153"/>
        <v>0</v>
      </c>
    </row>
    <row r="4874" spans="2:9">
      <c r="B4874" s="131"/>
      <c r="C4874" s="125"/>
      <c r="D4874" s="125"/>
      <c r="E4874" s="125"/>
      <c r="F4874" s="125"/>
      <c r="G4874" s="176"/>
      <c r="H4874" s="125" t="str">
        <f t="shared" si="152"/>
        <v/>
      </c>
      <c r="I4874" s="176">
        <f t="shared" si="153"/>
        <v>0</v>
      </c>
    </row>
    <row r="4875" spans="2:9">
      <c r="B4875" s="131"/>
      <c r="C4875" s="125"/>
      <c r="D4875" s="125"/>
      <c r="E4875" s="125"/>
      <c r="F4875" s="125"/>
      <c r="G4875" s="176"/>
      <c r="H4875" s="125" t="str">
        <f t="shared" si="152"/>
        <v/>
      </c>
      <c r="I4875" s="176">
        <f t="shared" si="153"/>
        <v>0</v>
      </c>
    </row>
    <row r="4876" spans="2:9">
      <c r="B4876" s="131"/>
      <c r="C4876" s="125"/>
      <c r="D4876" s="125"/>
      <c r="E4876" s="125"/>
      <c r="F4876" s="125"/>
      <c r="G4876" s="176"/>
      <c r="H4876" s="125" t="str">
        <f t="shared" si="152"/>
        <v/>
      </c>
      <c r="I4876" s="176">
        <f t="shared" si="153"/>
        <v>0</v>
      </c>
    </row>
    <row r="4877" spans="2:9">
      <c r="B4877" s="131"/>
      <c r="C4877" s="125"/>
      <c r="D4877" s="125"/>
      <c r="E4877" s="125"/>
      <c r="F4877" s="125"/>
      <c r="G4877" s="176"/>
      <c r="H4877" s="125" t="str">
        <f t="shared" si="152"/>
        <v/>
      </c>
      <c r="I4877" s="176">
        <f t="shared" si="153"/>
        <v>0</v>
      </c>
    </row>
    <row r="4878" spans="2:9">
      <c r="B4878" s="131"/>
      <c r="C4878" s="125"/>
      <c r="D4878" s="125"/>
      <c r="E4878" s="125"/>
      <c r="F4878" s="125"/>
      <c r="G4878" s="176"/>
      <c r="H4878" s="125" t="str">
        <f t="shared" si="152"/>
        <v/>
      </c>
      <c r="I4878" s="176">
        <f t="shared" si="153"/>
        <v>0</v>
      </c>
    </row>
    <row r="4879" spans="2:9">
      <c r="B4879" s="131"/>
      <c r="C4879" s="125"/>
      <c r="D4879" s="125"/>
      <c r="E4879" s="125"/>
      <c r="F4879" s="125"/>
      <c r="G4879" s="176"/>
      <c r="H4879" s="125" t="str">
        <f t="shared" si="152"/>
        <v/>
      </c>
      <c r="I4879" s="176">
        <f t="shared" si="153"/>
        <v>0</v>
      </c>
    </row>
    <row r="4880" spans="2:9">
      <c r="B4880" s="131"/>
      <c r="C4880" s="125"/>
      <c r="D4880" s="125"/>
      <c r="E4880" s="125"/>
      <c r="F4880" s="125"/>
      <c r="G4880" s="176"/>
      <c r="H4880" s="125" t="str">
        <f t="shared" si="152"/>
        <v/>
      </c>
      <c r="I4880" s="176">
        <f t="shared" si="153"/>
        <v>0</v>
      </c>
    </row>
    <row r="4881" spans="2:9">
      <c r="B4881" s="131"/>
      <c r="C4881" s="125"/>
      <c r="D4881" s="125"/>
      <c r="E4881" s="125"/>
      <c r="F4881" s="125"/>
      <c r="G4881" s="176"/>
      <c r="H4881" s="125" t="str">
        <f t="shared" si="152"/>
        <v/>
      </c>
      <c r="I4881" s="176">
        <f t="shared" si="153"/>
        <v>0</v>
      </c>
    </row>
    <row r="4882" spans="2:9">
      <c r="B4882" s="131"/>
      <c r="C4882" s="125"/>
      <c r="D4882" s="125"/>
      <c r="E4882" s="125"/>
      <c r="F4882" s="125"/>
      <c r="G4882" s="176"/>
      <c r="H4882" s="125" t="str">
        <f t="shared" si="152"/>
        <v/>
      </c>
      <c r="I4882" s="176">
        <f t="shared" si="153"/>
        <v>0</v>
      </c>
    </row>
    <row r="4883" spans="2:9">
      <c r="B4883" s="131"/>
      <c r="C4883" s="125"/>
      <c r="D4883" s="125"/>
      <c r="E4883" s="125"/>
      <c r="F4883" s="125"/>
      <c r="G4883" s="176"/>
      <c r="H4883" s="125" t="str">
        <f t="shared" si="152"/>
        <v/>
      </c>
      <c r="I4883" s="176">
        <f t="shared" si="153"/>
        <v>0</v>
      </c>
    </row>
    <row r="4884" spans="2:9">
      <c r="B4884" s="131"/>
      <c r="C4884" s="125"/>
      <c r="D4884" s="125"/>
      <c r="E4884" s="125"/>
      <c r="F4884" s="125"/>
      <c r="G4884" s="176"/>
      <c r="H4884" s="125" t="str">
        <f t="shared" si="152"/>
        <v/>
      </c>
      <c r="I4884" s="176">
        <f t="shared" si="153"/>
        <v>0</v>
      </c>
    </row>
    <row r="4885" spans="2:9">
      <c r="B4885" s="131"/>
      <c r="C4885" s="125"/>
      <c r="D4885" s="125"/>
      <c r="E4885" s="125"/>
      <c r="F4885" s="125"/>
      <c r="G4885" s="176"/>
      <c r="H4885" s="125" t="str">
        <f t="shared" si="152"/>
        <v/>
      </c>
      <c r="I4885" s="176">
        <f t="shared" si="153"/>
        <v>0</v>
      </c>
    </row>
    <row r="4886" spans="2:9">
      <c r="B4886" s="131"/>
      <c r="C4886" s="125"/>
      <c r="D4886" s="125"/>
      <c r="E4886" s="125"/>
      <c r="F4886" s="125"/>
      <c r="G4886" s="176"/>
      <c r="H4886" s="125" t="str">
        <f t="shared" si="152"/>
        <v/>
      </c>
      <c r="I4886" s="176">
        <f t="shared" si="153"/>
        <v>0</v>
      </c>
    </row>
    <row r="4887" spans="2:9">
      <c r="B4887" s="131"/>
      <c r="C4887" s="125"/>
      <c r="D4887" s="125"/>
      <c r="E4887" s="125"/>
      <c r="F4887" s="125"/>
      <c r="G4887" s="176"/>
      <c r="H4887" s="125" t="str">
        <f t="shared" si="152"/>
        <v/>
      </c>
      <c r="I4887" s="176">
        <f t="shared" si="153"/>
        <v>0</v>
      </c>
    </row>
    <row r="4888" spans="2:9">
      <c r="B4888" s="131"/>
      <c r="C4888" s="125"/>
      <c r="D4888" s="125"/>
      <c r="E4888" s="125"/>
      <c r="F4888" s="125"/>
      <c r="G4888" s="176"/>
      <c r="H4888" s="125" t="str">
        <f t="shared" si="152"/>
        <v/>
      </c>
      <c r="I4888" s="176">
        <f t="shared" si="153"/>
        <v>0</v>
      </c>
    </row>
    <row r="4889" spans="2:9">
      <c r="B4889" s="131"/>
      <c r="C4889" s="125"/>
      <c r="D4889" s="125"/>
      <c r="E4889" s="125"/>
      <c r="F4889" s="125"/>
      <c r="G4889" s="176"/>
      <c r="H4889" s="125" t="str">
        <f t="shared" si="152"/>
        <v/>
      </c>
      <c r="I4889" s="176">
        <f t="shared" si="153"/>
        <v>0</v>
      </c>
    </row>
    <row r="4890" spans="2:9">
      <c r="B4890" s="131"/>
      <c r="C4890" s="125"/>
      <c r="D4890" s="125"/>
      <c r="E4890" s="125"/>
      <c r="F4890" s="125"/>
      <c r="G4890" s="176"/>
      <c r="H4890" s="125" t="str">
        <f t="shared" si="152"/>
        <v/>
      </c>
      <c r="I4890" s="176">
        <f t="shared" si="153"/>
        <v>0</v>
      </c>
    </row>
    <row r="4891" spans="2:9">
      <c r="B4891" s="131"/>
      <c r="C4891" s="125"/>
      <c r="D4891" s="125"/>
      <c r="E4891" s="125"/>
      <c r="F4891" s="125"/>
      <c r="G4891" s="176"/>
      <c r="H4891" s="125" t="str">
        <f t="shared" si="152"/>
        <v/>
      </c>
      <c r="I4891" s="176">
        <f t="shared" si="153"/>
        <v>0</v>
      </c>
    </row>
    <row r="4892" spans="2:9">
      <c r="B4892" s="131"/>
      <c r="C4892" s="125"/>
      <c r="D4892" s="125"/>
      <c r="E4892" s="125"/>
      <c r="F4892" s="125"/>
      <c r="G4892" s="176"/>
      <c r="H4892" s="125" t="str">
        <f t="shared" si="152"/>
        <v/>
      </c>
      <c r="I4892" s="176">
        <f t="shared" si="153"/>
        <v>0</v>
      </c>
    </row>
    <row r="4893" spans="2:9">
      <c r="B4893" s="131"/>
      <c r="C4893" s="125"/>
      <c r="D4893" s="125"/>
      <c r="E4893" s="125"/>
      <c r="F4893" s="125"/>
      <c r="G4893" s="176"/>
      <c r="H4893" s="125" t="str">
        <f t="shared" si="152"/>
        <v/>
      </c>
      <c r="I4893" s="176">
        <f t="shared" si="153"/>
        <v>0</v>
      </c>
    </row>
    <row r="4894" spans="2:9">
      <c r="B4894" s="131"/>
      <c r="C4894" s="125"/>
      <c r="D4894" s="125"/>
      <c r="E4894" s="125"/>
      <c r="F4894" s="125"/>
      <c r="G4894" s="176"/>
      <c r="H4894" s="125" t="str">
        <f t="shared" si="152"/>
        <v/>
      </c>
      <c r="I4894" s="176">
        <f t="shared" si="153"/>
        <v>0</v>
      </c>
    </row>
    <row r="4895" spans="2:9">
      <c r="B4895" s="131"/>
      <c r="C4895" s="125"/>
      <c r="D4895" s="125"/>
      <c r="E4895" s="125"/>
      <c r="F4895" s="125"/>
      <c r="G4895" s="176"/>
      <c r="H4895" s="125" t="str">
        <f t="shared" si="152"/>
        <v/>
      </c>
      <c r="I4895" s="176">
        <f t="shared" si="153"/>
        <v>0</v>
      </c>
    </row>
    <row r="4896" spans="2:9">
      <c r="B4896" s="131"/>
      <c r="C4896" s="125"/>
      <c r="D4896" s="125"/>
      <c r="E4896" s="125"/>
      <c r="F4896" s="125"/>
      <c r="G4896" s="176"/>
      <c r="H4896" s="125" t="str">
        <f t="shared" si="152"/>
        <v/>
      </c>
      <c r="I4896" s="176">
        <f t="shared" si="153"/>
        <v>0</v>
      </c>
    </row>
    <row r="4897" spans="2:9">
      <c r="B4897" s="131"/>
      <c r="C4897" s="125"/>
      <c r="D4897" s="125"/>
      <c r="E4897" s="125"/>
      <c r="F4897" s="125"/>
      <c r="G4897" s="176"/>
      <c r="H4897" s="125" t="str">
        <f t="shared" si="152"/>
        <v/>
      </c>
      <c r="I4897" s="176">
        <f t="shared" si="153"/>
        <v>0</v>
      </c>
    </row>
    <row r="4898" spans="2:9">
      <c r="B4898" s="131"/>
      <c r="C4898" s="125"/>
      <c r="D4898" s="125"/>
      <c r="E4898" s="125"/>
      <c r="F4898" s="125"/>
      <c r="G4898" s="176"/>
      <c r="H4898" s="125" t="str">
        <f t="shared" si="152"/>
        <v/>
      </c>
      <c r="I4898" s="176">
        <f t="shared" si="153"/>
        <v>0</v>
      </c>
    </row>
    <row r="4899" spans="2:9">
      <c r="B4899" s="131"/>
      <c r="C4899" s="125"/>
      <c r="D4899" s="125"/>
      <c r="E4899" s="125"/>
      <c r="F4899" s="125"/>
      <c r="G4899" s="176"/>
      <c r="H4899" s="125" t="str">
        <f t="shared" si="152"/>
        <v/>
      </c>
      <c r="I4899" s="176">
        <f t="shared" si="153"/>
        <v>0</v>
      </c>
    </row>
    <row r="4900" spans="2:9">
      <c r="B4900" s="131"/>
      <c r="C4900" s="125"/>
      <c r="D4900" s="125"/>
      <c r="E4900" s="125"/>
      <c r="F4900" s="125"/>
      <c r="G4900" s="176"/>
      <c r="H4900" s="125" t="str">
        <f t="shared" si="152"/>
        <v/>
      </c>
      <c r="I4900" s="176">
        <f t="shared" si="153"/>
        <v>0</v>
      </c>
    </row>
    <row r="4901" spans="2:9">
      <c r="B4901" s="131"/>
      <c r="C4901" s="125"/>
      <c r="D4901" s="125"/>
      <c r="E4901" s="125"/>
      <c r="F4901" s="125"/>
      <c r="G4901" s="176"/>
      <c r="H4901" s="125" t="str">
        <f t="shared" si="152"/>
        <v/>
      </c>
      <c r="I4901" s="176">
        <f t="shared" si="153"/>
        <v>0</v>
      </c>
    </row>
    <row r="4902" spans="2:9">
      <c r="B4902" s="131"/>
      <c r="C4902" s="125"/>
      <c r="D4902" s="125"/>
      <c r="E4902" s="125"/>
      <c r="F4902" s="125"/>
      <c r="G4902" s="176"/>
      <c r="H4902" s="125" t="str">
        <f t="shared" si="152"/>
        <v/>
      </c>
      <c r="I4902" s="176">
        <f t="shared" si="153"/>
        <v>0</v>
      </c>
    </row>
    <row r="4903" spans="2:9">
      <c r="B4903" s="131"/>
      <c r="C4903" s="125"/>
      <c r="D4903" s="125"/>
      <c r="E4903" s="125"/>
      <c r="F4903" s="125"/>
      <c r="G4903" s="176"/>
      <c r="H4903" s="125" t="str">
        <f t="shared" si="152"/>
        <v/>
      </c>
      <c r="I4903" s="176">
        <f t="shared" si="153"/>
        <v>0</v>
      </c>
    </row>
    <row r="4904" spans="2:9">
      <c r="B4904" s="131"/>
      <c r="C4904" s="125"/>
      <c r="D4904" s="125"/>
      <c r="E4904" s="125"/>
      <c r="F4904" s="125"/>
      <c r="G4904" s="176"/>
      <c r="H4904" s="125" t="str">
        <f t="shared" si="152"/>
        <v/>
      </c>
      <c r="I4904" s="176">
        <f t="shared" si="153"/>
        <v>0</v>
      </c>
    </row>
    <row r="4905" spans="2:9">
      <c r="B4905" s="131"/>
      <c r="C4905" s="125"/>
      <c r="D4905" s="125"/>
      <c r="E4905" s="125"/>
      <c r="F4905" s="125"/>
      <c r="G4905" s="176"/>
      <c r="H4905" s="125" t="str">
        <f t="shared" si="152"/>
        <v/>
      </c>
      <c r="I4905" s="176">
        <f t="shared" si="153"/>
        <v>0</v>
      </c>
    </row>
    <row r="4906" spans="2:9">
      <c r="B4906" s="131"/>
      <c r="C4906" s="125"/>
      <c r="D4906" s="125"/>
      <c r="E4906" s="125"/>
      <c r="F4906" s="125"/>
      <c r="G4906" s="176"/>
      <c r="H4906" s="125" t="str">
        <f t="shared" si="152"/>
        <v/>
      </c>
      <c r="I4906" s="176">
        <f t="shared" si="153"/>
        <v>0</v>
      </c>
    </row>
    <row r="4907" spans="2:9">
      <c r="B4907" s="131"/>
      <c r="C4907" s="125"/>
      <c r="D4907" s="125"/>
      <c r="E4907" s="125"/>
      <c r="F4907" s="125"/>
      <c r="G4907" s="176"/>
      <c r="H4907" s="125" t="str">
        <f t="shared" si="152"/>
        <v/>
      </c>
      <c r="I4907" s="176">
        <f t="shared" si="153"/>
        <v>0</v>
      </c>
    </row>
    <row r="4908" spans="2:9">
      <c r="B4908" s="131"/>
      <c r="C4908" s="125"/>
      <c r="D4908" s="125"/>
      <c r="E4908" s="125"/>
      <c r="F4908" s="125"/>
      <c r="G4908" s="176"/>
      <c r="H4908" s="125" t="str">
        <f t="shared" si="152"/>
        <v/>
      </c>
      <c r="I4908" s="176">
        <f t="shared" si="153"/>
        <v>0</v>
      </c>
    </row>
    <row r="4909" spans="2:9">
      <c r="B4909" s="131"/>
      <c r="C4909" s="125"/>
      <c r="D4909" s="125"/>
      <c r="E4909" s="125"/>
      <c r="F4909" s="125"/>
      <c r="G4909" s="176"/>
      <c r="H4909" s="125" t="str">
        <f t="shared" si="152"/>
        <v/>
      </c>
      <c r="I4909" s="176">
        <f t="shared" si="153"/>
        <v>0</v>
      </c>
    </row>
    <row r="4910" spans="2:9">
      <c r="B4910" s="131"/>
      <c r="C4910" s="125"/>
      <c r="D4910" s="125"/>
      <c r="E4910" s="125"/>
      <c r="F4910" s="125"/>
      <c r="G4910" s="176"/>
      <c r="H4910" s="125" t="str">
        <f t="shared" si="152"/>
        <v/>
      </c>
      <c r="I4910" s="176">
        <f t="shared" si="153"/>
        <v>0</v>
      </c>
    </row>
    <row r="4911" spans="2:9">
      <c r="B4911" s="131"/>
      <c r="C4911" s="125"/>
      <c r="D4911" s="125"/>
      <c r="E4911" s="125"/>
      <c r="F4911" s="125"/>
      <c r="G4911" s="176"/>
      <c r="H4911" s="125" t="str">
        <f t="shared" si="152"/>
        <v/>
      </c>
      <c r="I4911" s="176">
        <f t="shared" si="153"/>
        <v>0</v>
      </c>
    </row>
    <row r="4912" spans="2:9">
      <c r="B4912" s="131"/>
      <c r="C4912" s="125"/>
      <c r="D4912" s="125"/>
      <c r="E4912" s="125"/>
      <c r="F4912" s="125"/>
      <c r="G4912" s="176"/>
      <c r="H4912" s="125" t="str">
        <f t="shared" si="152"/>
        <v/>
      </c>
      <c r="I4912" s="176">
        <f t="shared" si="153"/>
        <v>0</v>
      </c>
    </row>
    <row r="4913" spans="2:9">
      <c r="B4913" s="131"/>
      <c r="C4913" s="125"/>
      <c r="D4913" s="125"/>
      <c r="E4913" s="125"/>
      <c r="F4913" s="125"/>
      <c r="G4913" s="176"/>
      <c r="H4913" s="125" t="str">
        <f t="shared" si="152"/>
        <v/>
      </c>
      <c r="I4913" s="176">
        <f t="shared" si="153"/>
        <v>0</v>
      </c>
    </row>
    <row r="4914" spans="2:9">
      <c r="B4914" s="131"/>
      <c r="C4914" s="125"/>
      <c r="D4914" s="125"/>
      <c r="E4914" s="125"/>
      <c r="F4914" s="125"/>
      <c r="G4914" s="176"/>
      <c r="H4914" s="125" t="str">
        <f t="shared" si="152"/>
        <v/>
      </c>
      <c r="I4914" s="176">
        <f t="shared" si="153"/>
        <v>0</v>
      </c>
    </row>
    <row r="4915" spans="2:9">
      <c r="B4915" s="131"/>
      <c r="C4915" s="125"/>
      <c r="D4915" s="125"/>
      <c r="E4915" s="125"/>
      <c r="F4915" s="125"/>
      <c r="G4915" s="176"/>
      <c r="H4915" s="125" t="str">
        <f t="shared" si="152"/>
        <v/>
      </c>
      <c r="I4915" s="176">
        <f t="shared" si="153"/>
        <v>0</v>
      </c>
    </row>
    <row r="4916" spans="2:9">
      <c r="B4916" s="131"/>
      <c r="C4916" s="125"/>
      <c r="D4916" s="125"/>
      <c r="E4916" s="125"/>
      <c r="F4916" s="125"/>
      <c r="G4916" s="176"/>
      <c r="H4916" s="125" t="str">
        <f t="shared" si="152"/>
        <v/>
      </c>
      <c r="I4916" s="176">
        <f t="shared" si="153"/>
        <v>0</v>
      </c>
    </row>
    <row r="4917" spans="2:9">
      <c r="B4917" s="131"/>
      <c r="C4917" s="125"/>
      <c r="D4917" s="125"/>
      <c r="E4917" s="125"/>
      <c r="F4917" s="125"/>
      <c r="G4917" s="176"/>
      <c r="H4917" s="125" t="str">
        <f t="shared" si="152"/>
        <v/>
      </c>
      <c r="I4917" s="176">
        <f t="shared" si="153"/>
        <v>0</v>
      </c>
    </row>
    <row r="4918" spans="2:9">
      <c r="B4918" s="131"/>
      <c r="C4918" s="125"/>
      <c r="D4918" s="125"/>
      <c r="E4918" s="125"/>
      <c r="F4918" s="125"/>
      <c r="G4918" s="176"/>
      <c r="H4918" s="125" t="str">
        <f t="shared" si="152"/>
        <v/>
      </c>
      <c r="I4918" s="176">
        <f t="shared" si="153"/>
        <v>0</v>
      </c>
    </row>
    <row r="4919" spans="2:9">
      <c r="B4919" s="131"/>
      <c r="C4919" s="125"/>
      <c r="D4919" s="125"/>
      <c r="E4919" s="125"/>
      <c r="F4919" s="125"/>
      <c r="G4919" s="176"/>
      <c r="H4919" s="125" t="str">
        <f t="shared" si="152"/>
        <v/>
      </c>
      <c r="I4919" s="176">
        <f t="shared" si="153"/>
        <v>0</v>
      </c>
    </row>
    <row r="4920" spans="2:9">
      <c r="B4920" s="131"/>
      <c r="C4920" s="125"/>
      <c r="D4920" s="125"/>
      <c r="E4920" s="125"/>
      <c r="F4920" s="125"/>
      <c r="G4920" s="176"/>
      <c r="H4920" s="125" t="str">
        <f t="shared" si="152"/>
        <v/>
      </c>
      <c r="I4920" s="176">
        <f t="shared" si="153"/>
        <v>0</v>
      </c>
    </row>
    <row r="4921" spans="2:9">
      <c r="B4921" s="131"/>
      <c r="C4921" s="125"/>
      <c r="D4921" s="125"/>
      <c r="E4921" s="125"/>
      <c r="F4921" s="125"/>
      <c r="G4921" s="176"/>
      <c r="H4921" s="125" t="str">
        <f t="shared" si="152"/>
        <v/>
      </c>
      <c r="I4921" s="176">
        <f t="shared" si="153"/>
        <v>0</v>
      </c>
    </row>
    <row r="4922" spans="2:9">
      <c r="B4922" s="131"/>
      <c r="C4922" s="125"/>
      <c r="D4922" s="125"/>
      <c r="E4922" s="125"/>
      <c r="F4922" s="125"/>
      <c r="G4922" s="176"/>
      <c r="H4922" s="125" t="str">
        <f t="shared" si="152"/>
        <v/>
      </c>
      <c r="I4922" s="176">
        <f t="shared" si="153"/>
        <v>0</v>
      </c>
    </row>
    <row r="4923" spans="2:9">
      <c r="B4923" s="131"/>
      <c r="C4923" s="125"/>
      <c r="D4923" s="125"/>
      <c r="E4923" s="125"/>
      <c r="F4923" s="125"/>
      <c r="G4923" s="176"/>
      <c r="H4923" s="125" t="str">
        <f t="shared" si="152"/>
        <v/>
      </c>
      <c r="I4923" s="176">
        <f t="shared" si="153"/>
        <v>0</v>
      </c>
    </row>
    <row r="4924" spans="2:9">
      <c r="B4924" s="131"/>
      <c r="C4924" s="125"/>
      <c r="D4924" s="125"/>
      <c r="E4924" s="125"/>
      <c r="F4924" s="125"/>
      <c r="G4924" s="176"/>
      <c r="H4924" s="125" t="str">
        <f t="shared" si="152"/>
        <v/>
      </c>
      <c r="I4924" s="176">
        <f t="shared" si="153"/>
        <v>0</v>
      </c>
    </row>
    <row r="4925" spans="2:9">
      <c r="B4925" s="131"/>
      <c r="C4925" s="125"/>
      <c r="D4925" s="125"/>
      <c r="E4925" s="125"/>
      <c r="F4925" s="125"/>
      <c r="G4925" s="176"/>
      <c r="H4925" s="125" t="str">
        <f t="shared" si="152"/>
        <v/>
      </c>
      <c r="I4925" s="176">
        <f t="shared" si="153"/>
        <v>0</v>
      </c>
    </row>
    <row r="4926" spans="2:9">
      <c r="B4926" s="131"/>
      <c r="C4926" s="125"/>
      <c r="D4926" s="125"/>
      <c r="E4926" s="125"/>
      <c r="F4926" s="125"/>
      <c r="G4926" s="176"/>
      <c r="H4926" s="125" t="str">
        <f t="shared" si="152"/>
        <v/>
      </c>
      <c r="I4926" s="176">
        <f t="shared" si="153"/>
        <v>0</v>
      </c>
    </row>
    <row r="4927" spans="2:9">
      <c r="B4927" s="131"/>
      <c r="C4927" s="125"/>
      <c r="D4927" s="125"/>
      <c r="E4927" s="125"/>
      <c r="F4927" s="125"/>
      <c r="G4927" s="176"/>
      <c r="H4927" s="125" t="str">
        <f t="shared" si="152"/>
        <v/>
      </c>
      <c r="I4927" s="176">
        <f t="shared" si="153"/>
        <v>0</v>
      </c>
    </row>
    <row r="4928" spans="2:9">
      <c r="B4928" s="131"/>
      <c r="C4928" s="125"/>
      <c r="D4928" s="125"/>
      <c r="E4928" s="125"/>
      <c r="F4928" s="125"/>
      <c r="G4928" s="176"/>
      <c r="H4928" s="125" t="str">
        <f t="shared" si="152"/>
        <v/>
      </c>
      <c r="I4928" s="176">
        <f t="shared" si="153"/>
        <v>0</v>
      </c>
    </row>
    <row r="4929" spans="2:9">
      <c r="B4929" s="131"/>
      <c r="C4929" s="125"/>
      <c r="D4929" s="125"/>
      <c r="E4929" s="125"/>
      <c r="F4929" s="125"/>
      <c r="G4929" s="176"/>
      <c r="H4929" s="125" t="str">
        <f t="shared" si="152"/>
        <v/>
      </c>
      <c r="I4929" s="176">
        <f t="shared" si="153"/>
        <v>0</v>
      </c>
    </row>
    <row r="4930" spans="2:9">
      <c r="B4930" s="131"/>
      <c r="C4930" s="125"/>
      <c r="D4930" s="125"/>
      <c r="E4930" s="125"/>
      <c r="F4930" s="125"/>
      <c r="G4930" s="176"/>
      <c r="H4930" s="125" t="str">
        <f t="shared" si="152"/>
        <v/>
      </c>
      <c r="I4930" s="176">
        <f t="shared" si="153"/>
        <v>0</v>
      </c>
    </row>
    <row r="4931" spans="2:9">
      <c r="B4931" s="131"/>
      <c r="C4931" s="125"/>
      <c r="D4931" s="125"/>
      <c r="E4931" s="125"/>
      <c r="F4931" s="125"/>
      <c r="G4931" s="176"/>
      <c r="H4931" s="125" t="str">
        <f t="shared" si="152"/>
        <v/>
      </c>
      <c r="I4931" s="176">
        <f t="shared" si="153"/>
        <v>0</v>
      </c>
    </row>
    <row r="4932" spans="2:9">
      <c r="B4932" s="131"/>
      <c r="C4932" s="125"/>
      <c r="D4932" s="125"/>
      <c r="E4932" s="125"/>
      <c r="F4932" s="125"/>
      <c r="G4932" s="176"/>
      <c r="H4932" s="125" t="str">
        <f t="shared" si="152"/>
        <v/>
      </c>
      <c r="I4932" s="176">
        <f t="shared" si="153"/>
        <v>0</v>
      </c>
    </row>
    <row r="4933" spans="2:9">
      <c r="B4933" s="131"/>
      <c r="C4933" s="125"/>
      <c r="D4933" s="125"/>
      <c r="E4933" s="125"/>
      <c r="F4933" s="125"/>
      <c r="G4933" s="176"/>
      <c r="H4933" s="125" t="str">
        <f t="shared" si="152"/>
        <v/>
      </c>
      <c r="I4933" s="176">
        <f t="shared" si="153"/>
        <v>0</v>
      </c>
    </row>
    <row r="4934" spans="2:9">
      <c r="B4934" s="131"/>
      <c r="C4934" s="125"/>
      <c r="D4934" s="125"/>
      <c r="E4934" s="125"/>
      <c r="F4934" s="125"/>
      <c r="G4934" s="176"/>
      <c r="H4934" s="125" t="str">
        <f t="shared" si="152"/>
        <v/>
      </c>
      <c r="I4934" s="176">
        <f t="shared" si="153"/>
        <v>0</v>
      </c>
    </row>
    <row r="4935" spans="2:9">
      <c r="B4935" s="131"/>
      <c r="C4935" s="125"/>
      <c r="D4935" s="125"/>
      <c r="E4935" s="125"/>
      <c r="F4935" s="125"/>
      <c r="G4935" s="176"/>
      <c r="H4935" s="125" t="str">
        <f t="shared" ref="H4935:H4998" si="154">IF(ISBLANK(C4935),"",IF(C4935&lt;F4935,D4935-E4935,E4935-D4935))</f>
        <v/>
      </c>
      <c r="I4935" s="176">
        <f t="shared" ref="I4935:I4998" si="155">IF(ISERR(H4935),1,0)</f>
        <v>0</v>
      </c>
    </row>
    <row r="4936" spans="2:9">
      <c r="B4936" s="131"/>
      <c r="C4936" s="125"/>
      <c r="D4936" s="125"/>
      <c r="E4936" s="125"/>
      <c r="F4936" s="125"/>
      <c r="G4936" s="176"/>
      <c r="H4936" s="125" t="str">
        <f t="shared" si="154"/>
        <v/>
      </c>
      <c r="I4936" s="176">
        <f t="shared" si="155"/>
        <v>0</v>
      </c>
    </row>
    <row r="4937" spans="2:9">
      <c r="B4937" s="131"/>
      <c r="C4937" s="125"/>
      <c r="D4937" s="125"/>
      <c r="E4937" s="125"/>
      <c r="F4937" s="125"/>
      <c r="G4937" s="176"/>
      <c r="H4937" s="125" t="str">
        <f t="shared" si="154"/>
        <v/>
      </c>
      <c r="I4937" s="176">
        <f t="shared" si="155"/>
        <v>0</v>
      </c>
    </row>
    <row r="4938" spans="2:9">
      <c r="B4938" s="131"/>
      <c r="C4938" s="125"/>
      <c r="D4938" s="125"/>
      <c r="E4938" s="125"/>
      <c r="F4938" s="125"/>
      <c r="G4938" s="176"/>
      <c r="H4938" s="125" t="str">
        <f t="shared" si="154"/>
        <v/>
      </c>
      <c r="I4938" s="176">
        <f t="shared" si="155"/>
        <v>0</v>
      </c>
    </row>
    <row r="4939" spans="2:9">
      <c r="B4939" s="131"/>
      <c r="C4939" s="125"/>
      <c r="D4939" s="125"/>
      <c r="E4939" s="125"/>
      <c r="F4939" s="125"/>
      <c r="G4939" s="176"/>
      <c r="H4939" s="125" t="str">
        <f t="shared" si="154"/>
        <v/>
      </c>
      <c r="I4939" s="176">
        <f t="shared" si="155"/>
        <v>0</v>
      </c>
    </row>
    <row r="4940" spans="2:9">
      <c r="B4940" s="131"/>
      <c r="C4940" s="125"/>
      <c r="D4940" s="125"/>
      <c r="E4940" s="125"/>
      <c r="F4940" s="125"/>
      <c r="G4940" s="176"/>
      <c r="H4940" s="125" t="str">
        <f t="shared" si="154"/>
        <v/>
      </c>
      <c r="I4940" s="176">
        <f t="shared" si="155"/>
        <v>0</v>
      </c>
    </row>
    <row r="4941" spans="2:9">
      <c r="B4941" s="131"/>
      <c r="C4941" s="125"/>
      <c r="D4941" s="125"/>
      <c r="E4941" s="125"/>
      <c r="F4941" s="125"/>
      <c r="G4941" s="176"/>
      <c r="H4941" s="125" t="str">
        <f t="shared" si="154"/>
        <v/>
      </c>
      <c r="I4941" s="176">
        <f t="shared" si="155"/>
        <v>0</v>
      </c>
    </row>
    <row r="4942" spans="2:9">
      <c r="B4942" s="131"/>
      <c r="C4942" s="125"/>
      <c r="D4942" s="125"/>
      <c r="E4942" s="125"/>
      <c r="F4942" s="125"/>
      <c r="G4942" s="176"/>
      <c r="H4942" s="125" t="str">
        <f t="shared" si="154"/>
        <v/>
      </c>
      <c r="I4942" s="176">
        <f t="shared" si="155"/>
        <v>0</v>
      </c>
    </row>
    <row r="4943" spans="2:9">
      <c r="B4943" s="131"/>
      <c r="C4943" s="125"/>
      <c r="D4943" s="125"/>
      <c r="E4943" s="125"/>
      <c r="F4943" s="125"/>
      <c r="G4943" s="176"/>
      <c r="H4943" s="125" t="str">
        <f t="shared" si="154"/>
        <v/>
      </c>
      <c r="I4943" s="176">
        <f t="shared" si="155"/>
        <v>0</v>
      </c>
    </row>
    <row r="4944" spans="2:9">
      <c r="B4944" s="131"/>
      <c r="C4944" s="125"/>
      <c r="D4944" s="125"/>
      <c r="E4944" s="125"/>
      <c r="F4944" s="125"/>
      <c r="G4944" s="176"/>
      <c r="H4944" s="125" t="str">
        <f t="shared" si="154"/>
        <v/>
      </c>
      <c r="I4944" s="176">
        <f t="shared" si="155"/>
        <v>0</v>
      </c>
    </row>
    <row r="4945" spans="2:9">
      <c r="B4945" s="131"/>
      <c r="C4945" s="125"/>
      <c r="D4945" s="125"/>
      <c r="E4945" s="125"/>
      <c r="F4945" s="125"/>
      <c r="G4945" s="176"/>
      <c r="H4945" s="125" t="str">
        <f t="shared" si="154"/>
        <v/>
      </c>
      <c r="I4945" s="176">
        <f t="shared" si="155"/>
        <v>0</v>
      </c>
    </row>
    <row r="4946" spans="2:9">
      <c r="B4946" s="131"/>
      <c r="C4946" s="125"/>
      <c r="D4946" s="125"/>
      <c r="E4946" s="125"/>
      <c r="F4946" s="125"/>
      <c r="G4946" s="176"/>
      <c r="H4946" s="125" t="str">
        <f t="shared" si="154"/>
        <v/>
      </c>
      <c r="I4946" s="176">
        <f t="shared" si="155"/>
        <v>0</v>
      </c>
    </row>
    <row r="4947" spans="2:9">
      <c r="B4947" s="131"/>
      <c r="C4947" s="125"/>
      <c r="D4947" s="125"/>
      <c r="E4947" s="125"/>
      <c r="F4947" s="125"/>
      <c r="G4947" s="176"/>
      <c r="H4947" s="125" t="str">
        <f t="shared" si="154"/>
        <v/>
      </c>
      <c r="I4947" s="176">
        <f t="shared" si="155"/>
        <v>0</v>
      </c>
    </row>
    <row r="4948" spans="2:9">
      <c r="B4948" s="131"/>
      <c r="C4948" s="125"/>
      <c r="D4948" s="125"/>
      <c r="E4948" s="125"/>
      <c r="F4948" s="125"/>
      <c r="G4948" s="176"/>
      <c r="H4948" s="125" t="str">
        <f t="shared" si="154"/>
        <v/>
      </c>
      <c r="I4948" s="176">
        <f t="shared" si="155"/>
        <v>0</v>
      </c>
    </row>
    <row r="4949" spans="2:9">
      <c r="B4949" s="131"/>
      <c r="C4949" s="125"/>
      <c r="D4949" s="125"/>
      <c r="E4949" s="125"/>
      <c r="F4949" s="125"/>
      <c r="G4949" s="176"/>
      <c r="H4949" s="125" t="str">
        <f t="shared" si="154"/>
        <v/>
      </c>
      <c r="I4949" s="176">
        <f t="shared" si="155"/>
        <v>0</v>
      </c>
    </row>
    <row r="4950" spans="2:9">
      <c r="B4950" s="131"/>
      <c r="C4950" s="125"/>
      <c r="D4950" s="125"/>
      <c r="E4950" s="125"/>
      <c r="F4950" s="125"/>
      <c r="G4950" s="176"/>
      <c r="H4950" s="125" t="str">
        <f t="shared" si="154"/>
        <v/>
      </c>
      <c r="I4950" s="176">
        <f t="shared" si="155"/>
        <v>0</v>
      </c>
    </row>
    <row r="4951" spans="2:9">
      <c r="B4951" s="131"/>
      <c r="C4951" s="125"/>
      <c r="D4951" s="125"/>
      <c r="E4951" s="125"/>
      <c r="F4951" s="125"/>
      <c r="G4951" s="176"/>
      <c r="H4951" s="125" t="str">
        <f t="shared" si="154"/>
        <v/>
      </c>
      <c r="I4951" s="176">
        <f t="shared" si="155"/>
        <v>0</v>
      </c>
    </row>
    <row r="4952" spans="2:9">
      <c r="B4952" s="131"/>
      <c r="C4952" s="125"/>
      <c r="D4952" s="125"/>
      <c r="E4952" s="125"/>
      <c r="F4952" s="125"/>
      <c r="G4952" s="176"/>
      <c r="H4952" s="125" t="str">
        <f t="shared" si="154"/>
        <v/>
      </c>
      <c r="I4952" s="176">
        <f t="shared" si="155"/>
        <v>0</v>
      </c>
    </row>
    <row r="4953" spans="2:9">
      <c r="B4953" s="131"/>
      <c r="C4953" s="125"/>
      <c r="D4953" s="125"/>
      <c r="E4953" s="125"/>
      <c r="F4953" s="125"/>
      <c r="G4953" s="176"/>
      <c r="H4953" s="125" t="str">
        <f t="shared" si="154"/>
        <v/>
      </c>
      <c r="I4953" s="176">
        <f t="shared" si="155"/>
        <v>0</v>
      </c>
    </row>
    <row r="4954" spans="2:9">
      <c r="B4954" s="131"/>
      <c r="C4954" s="125"/>
      <c r="D4954" s="125"/>
      <c r="E4954" s="125"/>
      <c r="F4954" s="125"/>
      <c r="G4954" s="176"/>
      <c r="H4954" s="125" t="str">
        <f t="shared" si="154"/>
        <v/>
      </c>
      <c r="I4954" s="176">
        <f t="shared" si="155"/>
        <v>0</v>
      </c>
    </row>
    <row r="4955" spans="2:9">
      <c r="B4955" s="131"/>
      <c r="C4955" s="125"/>
      <c r="D4955" s="125"/>
      <c r="E4955" s="125"/>
      <c r="F4955" s="125"/>
      <c r="G4955" s="176"/>
      <c r="H4955" s="125" t="str">
        <f t="shared" si="154"/>
        <v/>
      </c>
      <c r="I4955" s="176">
        <f t="shared" si="155"/>
        <v>0</v>
      </c>
    </row>
    <row r="4956" spans="2:9">
      <c r="B4956" s="131"/>
      <c r="C4956" s="125"/>
      <c r="D4956" s="125"/>
      <c r="E4956" s="125"/>
      <c r="F4956" s="125"/>
      <c r="G4956" s="176"/>
      <c r="H4956" s="125" t="str">
        <f t="shared" si="154"/>
        <v/>
      </c>
      <c r="I4956" s="176">
        <f t="shared" si="155"/>
        <v>0</v>
      </c>
    </row>
    <row r="4957" spans="2:9">
      <c r="B4957" s="131"/>
      <c r="C4957" s="125"/>
      <c r="D4957" s="125"/>
      <c r="E4957" s="125"/>
      <c r="F4957" s="125"/>
      <c r="G4957" s="176"/>
      <c r="H4957" s="125" t="str">
        <f t="shared" si="154"/>
        <v/>
      </c>
      <c r="I4957" s="176">
        <f t="shared" si="155"/>
        <v>0</v>
      </c>
    </row>
    <row r="4958" spans="2:9">
      <c r="B4958" s="131"/>
      <c r="C4958" s="125"/>
      <c r="D4958" s="125"/>
      <c r="E4958" s="125"/>
      <c r="F4958" s="125"/>
      <c r="G4958" s="176"/>
      <c r="H4958" s="125" t="str">
        <f t="shared" si="154"/>
        <v/>
      </c>
      <c r="I4958" s="176">
        <f t="shared" si="155"/>
        <v>0</v>
      </c>
    </row>
    <row r="4959" spans="2:9">
      <c r="B4959" s="131"/>
      <c r="C4959" s="125"/>
      <c r="D4959" s="125"/>
      <c r="E4959" s="125"/>
      <c r="F4959" s="125"/>
      <c r="G4959" s="176"/>
      <c r="H4959" s="125" t="str">
        <f t="shared" si="154"/>
        <v/>
      </c>
      <c r="I4959" s="176">
        <f t="shared" si="155"/>
        <v>0</v>
      </c>
    </row>
    <row r="4960" spans="2:9">
      <c r="B4960" s="131"/>
      <c r="C4960" s="125"/>
      <c r="D4960" s="125"/>
      <c r="E4960" s="125"/>
      <c r="F4960" s="125"/>
      <c r="G4960" s="176"/>
      <c r="H4960" s="125" t="str">
        <f t="shared" si="154"/>
        <v/>
      </c>
      <c r="I4960" s="176">
        <f t="shared" si="155"/>
        <v>0</v>
      </c>
    </row>
    <row r="4961" spans="2:9">
      <c r="B4961" s="131"/>
      <c r="C4961" s="125"/>
      <c r="D4961" s="125"/>
      <c r="E4961" s="125"/>
      <c r="F4961" s="125"/>
      <c r="G4961" s="176"/>
      <c r="H4961" s="125" t="str">
        <f t="shared" si="154"/>
        <v/>
      </c>
      <c r="I4961" s="176">
        <f t="shared" si="155"/>
        <v>0</v>
      </c>
    </row>
    <row r="4962" spans="2:9">
      <c r="B4962" s="131"/>
      <c r="C4962" s="125"/>
      <c r="D4962" s="125"/>
      <c r="E4962" s="125"/>
      <c r="F4962" s="125"/>
      <c r="G4962" s="176"/>
      <c r="H4962" s="125" t="str">
        <f t="shared" si="154"/>
        <v/>
      </c>
      <c r="I4962" s="176">
        <f t="shared" si="155"/>
        <v>0</v>
      </c>
    </row>
    <row r="4963" spans="2:9">
      <c r="B4963" s="131"/>
      <c r="C4963" s="125"/>
      <c r="D4963" s="125"/>
      <c r="E4963" s="125"/>
      <c r="F4963" s="125"/>
      <c r="G4963" s="176"/>
      <c r="H4963" s="125" t="str">
        <f t="shared" si="154"/>
        <v/>
      </c>
      <c r="I4963" s="176">
        <f t="shared" si="155"/>
        <v>0</v>
      </c>
    </row>
    <row r="4964" spans="2:9">
      <c r="B4964" s="131"/>
      <c r="C4964" s="125"/>
      <c r="D4964" s="125"/>
      <c r="E4964" s="125"/>
      <c r="F4964" s="125"/>
      <c r="G4964" s="176"/>
      <c r="H4964" s="125" t="str">
        <f t="shared" si="154"/>
        <v/>
      </c>
      <c r="I4964" s="176">
        <f t="shared" si="155"/>
        <v>0</v>
      </c>
    </row>
    <row r="4965" spans="2:9">
      <c r="B4965" s="131"/>
      <c r="C4965" s="125"/>
      <c r="D4965" s="125"/>
      <c r="E4965" s="125"/>
      <c r="F4965" s="125"/>
      <c r="G4965" s="176"/>
      <c r="H4965" s="125" t="str">
        <f t="shared" si="154"/>
        <v/>
      </c>
      <c r="I4965" s="176">
        <f t="shared" si="155"/>
        <v>0</v>
      </c>
    </row>
    <row r="4966" spans="2:9">
      <c r="B4966" s="131"/>
      <c r="C4966" s="125"/>
      <c r="D4966" s="125"/>
      <c r="E4966" s="125"/>
      <c r="F4966" s="125"/>
      <c r="G4966" s="176"/>
      <c r="H4966" s="125" t="str">
        <f t="shared" si="154"/>
        <v/>
      </c>
      <c r="I4966" s="176">
        <f t="shared" si="155"/>
        <v>0</v>
      </c>
    </row>
    <row r="4967" spans="2:9">
      <c r="B4967" s="131"/>
      <c r="C4967" s="125"/>
      <c r="D4967" s="125"/>
      <c r="E4967" s="125"/>
      <c r="F4967" s="125"/>
      <c r="G4967" s="176"/>
      <c r="H4967" s="125" t="str">
        <f t="shared" si="154"/>
        <v/>
      </c>
      <c r="I4967" s="176">
        <f t="shared" si="155"/>
        <v>0</v>
      </c>
    </row>
    <row r="4968" spans="2:9">
      <c r="B4968" s="131"/>
      <c r="C4968" s="125"/>
      <c r="D4968" s="125"/>
      <c r="E4968" s="125"/>
      <c r="F4968" s="125"/>
      <c r="G4968" s="176"/>
      <c r="H4968" s="125" t="str">
        <f t="shared" si="154"/>
        <v/>
      </c>
      <c r="I4968" s="176">
        <f t="shared" si="155"/>
        <v>0</v>
      </c>
    </row>
    <row r="4969" spans="2:9">
      <c r="B4969" s="131"/>
      <c r="C4969" s="125"/>
      <c r="D4969" s="125"/>
      <c r="E4969" s="125"/>
      <c r="F4969" s="125"/>
      <c r="G4969" s="176"/>
      <c r="H4969" s="125" t="str">
        <f t="shared" si="154"/>
        <v/>
      </c>
      <c r="I4969" s="176">
        <f t="shared" si="155"/>
        <v>0</v>
      </c>
    </row>
    <row r="4970" spans="2:9">
      <c r="B4970" s="131"/>
      <c r="C4970" s="125"/>
      <c r="D4970" s="125"/>
      <c r="E4970" s="125"/>
      <c r="F4970" s="125"/>
      <c r="G4970" s="176"/>
      <c r="H4970" s="125" t="str">
        <f t="shared" si="154"/>
        <v/>
      </c>
      <c r="I4970" s="176">
        <f t="shared" si="155"/>
        <v>0</v>
      </c>
    </row>
    <row r="4971" spans="2:9">
      <c r="B4971" s="131"/>
      <c r="C4971" s="125"/>
      <c r="D4971" s="125"/>
      <c r="E4971" s="125"/>
      <c r="F4971" s="125"/>
      <c r="G4971" s="176"/>
      <c r="H4971" s="125" t="str">
        <f t="shared" si="154"/>
        <v/>
      </c>
      <c r="I4971" s="176">
        <f t="shared" si="155"/>
        <v>0</v>
      </c>
    </row>
    <row r="4972" spans="2:9">
      <c r="B4972" s="131"/>
      <c r="C4972" s="125"/>
      <c r="D4972" s="125"/>
      <c r="E4972" s="125"/>
      <c r="F4972" s="125"/>
      <c r="G4972" s="176"/>
      <c r="H4972" s="125" t="str">
        <f t="shared" si="154"/>
        <v/>
      </c>
      <c r="I4972" s="176">
        <f t="shared" si="155"/>
        <v>0</v>
      </c>
    </row>
    <row r="4973" spans="2:9">
      <c r="B4973" s="131"/>
      <c r="C4973" s="125"/>
      <c r="D4973" s="125"/>
      <c r="E4973" s="125"/>
      <c r="F4973" s="125"/>
      <c r="G4973" s="176"/>
      <c r="H4973" s="125" t="str">
        <f t="shared" si="154"/>
        <v/>
      </c>
      <c r="I4973" s="176">
        <f t="shared" si="155"/>
        <v>0</v>
      </c>
    </row>
    <row r="4974" spans="2:9">
      <c r="B4974" s="131"/>
      <c r="C4974" s="125"/>
      <c r="D4974" s="125"/>
      <c r="E4974" s="125"/>
      <c r="F4974" s="125"/>
      <c r="G4974" s="176"/>
      <c r="H4974" s="125" t="str">
        <f t="shared" si="154"/>
        <v/>
      </c>
      <c r="I4974" s="176">
        <f t="shared" si="155"/>
        <v>0</v>
      </c>
    </row>
    <row r="4975" spans="2:9">
      <c r="B4975" s="131"/>
      <c r="C4975" s="125"/>
      <c r="D4975" s="125"/>
      <c r="E4975" s="125"/>
      <c r="F4975" s="125"/>
      <c r="G4975" s="176"/>
      <c r="H4975" s="125" t="str">
        <f t="shared" si="154"/>
        <v/>
      </c>
      <c r="I4975" s="176">
        <f t="shared" si="155"/>
        <v>0</v>
      </c>
    </row>
    <row r="4976" spans="2:9">
      <c r="B4976" s="131"/>
      <c r="C4976" s="125"/>
      <c r="D4976" s="125"/>
      <c r="E4976" s="125"/>
      <c r="F4976" s="125"/>
      <c r="G4976" s="176"/>
      <c r="H4976" s="125" t="str">
        <f t="shared" si="154"/>
        <v/>
      </c>
      <c r="I4976" s="176">
        <f t="shared" si="155"/>
        <v>0</v>
      </c>
    </row>
    <row r="4977" spans="2:9">
      <c r="B4977" s="131"/>
      <c r="C4977" s="125"/>
      <c r="D4977" s="125"/>
      <c r="E4977" s="125"/>
      <c r="F4977" s="125"/>
      <c r="G4977" s="176"/>
      <c r="H4977" s="125" t="str">
        <f t="shared" si="154"/>
        <v/>
      </c>
      <c r="I4977" s="176">
        <f t="shared" si="155"/>
        <v>0</v>
      </c>
    </row>
    <row r="4978" spans="2:9">
      <c r="B4978" s="131"/>
      <c r="C4978" s="125"/>
      <c r="D4978" s="125"/>
      <c r="E4978" s="125"/>
      <c r="F4978" s="125"/>
      <c r="G4978" s="176"/>
      <c r="H4978" s="125" t="str">
        <f t="shared" si="154"/>
        <v/>
      </c>
      <c r="I4978" s="176">
        <f t="shared" si="155"/>
        <v>0</v>
      </c>
    </row>
    <row r="4979" spans="2:9">
      <c r="B4979" s="131"/>
      <c r="C4979" s="125"/>
      <c r="D4979" s="125"/>
      <c r="E4979" s="125"/>
      <c r="F4979" s="125"/>
      <c r="G4979" s="176"/>
      <c r="H4979" s="125" t="str">
        <f t="shared" si="154"/>
        <v/>
      </c>
      <c r="I4979" s="176">
        <f t="shared" si="155"/>
        <v>0</v>
      </c>
    </row>
    <row r="4980" spans="2:9">
      <c r="B4980" s="131"/>
      <c r="C4980" s="125"/>
      <c r="D4980" s="125"/>
      <c r="E4980" s="125"/>
      <c r="F4980" s="125"/>
      <c r="G4980" s="176"/>
      <c r="H4980" s="125" t="str">
        <f t="shared" si="154"/>
        <v/>
      </c>
      <c r="I4980" s="176">
        <f t="shared" si="155"/>
        <v>0</v>
      </c>
    </row>
    <row r="4981" spans="2:9">
      <c r="B4981" s="131"/>
      <c r="C4981" s="125"/>
      <c r="D4981" s="125"/>
      <c r="E4981" s="125"/>
      <c r="F4981" s="125"/>
      <c r="G4981" s="176"/>
      <c r="H4981" s="125" t="str">
        <f t="shared" si="154"/>
        <v/>
      </c>
      <c r="I4981" s="176">
        <f t="shared" si="155"/>
        <v>0</v>
      </c>
    </row>
    <row r="4982" spans="2:9">
      <c r="B4982" s="131"/>
      <c r="C4982" s="125"/>
      <c r="D4982" s="125"/>
      <c r="E4982" s="125"/>
      <c r="F4982" s="125"/>
      <c r="G4982" s="176"/>
      <c r="H4982" s="125" t="str">
        <f t="shared" si="154"/>
        <v/>
      </c>
      <c r="I4982" s="176">
        <f t="shared" si="155"/>
        <v>0</v>
      </c>
    </row>
    <row r="4983" spans="2:9">
      <c r="B4983" s="131"/>
      <c r="C4983" s="125"/>
      <c r="D4983" s="125"/>
      <c r="E4983" s="125"/>
      <c r="F4983" s="125"/>
      <c r="G4983" s="176"/>
      <c r="H4983" s="125" t="str">
        <f t="shared" si="154"/>
        <v/>
      </c>
      <c r="I4983" s="176">
        <f t="shared" si="155"/>
        <v>0</v>
      </c>
    </row>
    <row r="4984" spans="2:9">
      <c r="B4984" s="131"/>
      <c r="C4984" s="125"/>
      <c r="D4984" s="125"/>
      <c r="E4984" s="125"/>
      <c r="F4984" s="125"/>
      <c r="G4984" s="176"/>
      <c r="H4984" s="125" t="str">
        <f t="shared" si="154"/>
        <v/>
      </c>
      <c r="I4984" s="176">
        <f t="shared" si="155"/>
        <v>0</v>
      </c>
    </row>
    <row r="4985" spans="2:9">
      <c r="B4985" s="131"/>
      <c r="C4985" s="125"/>
      <c r="D4985" s="125"/>
      <c r="E4985" s="125"/>
      <c r="F4985" s="125"/>
      <c r="G4985" s="176"/>
      <c r="H4985" s="125" t="str">
        <f t="shared" si="154"/>
        <v/>
      </c>
      <c r="I4985" s="176">
        <f t="shared" si="155"/>
        <v>0</v>
      </c>
    </row>
    <row r="4986" spans="2:9">
      <c r="B4986" s="131"/>
      <c r="C4986" s="125"/>
      <c r="D4986" s="125"/>
      <c r="E4986" s="125"/>
      <c r="F4986" s="125"/>
      <c r="G4986" s="176"/>
      <c r="H4986" s="125" t="str">
        <f t="shared" si="154"/>
        <v/>
      </c>
      <c r="I4986" s="176">
        <f t="shared" si="155"/>
        <v>0</v>
      </c>
    </row>
    <row r="4987" spans="2:9">
      <c r="B4987" s="131"/>
      <c r="C4987" s="125"/>
      <c r="D4987" s="125"/>
      <c r="E4987" s="125"/>
      <c r="F4987" s="125"/>
      <c r="G4987" s="176"/>
      <c r="H4987" s="125" t="str">
        <f t="shared" si="154"/>
        <v/>
      </c>
      <c r="I4987" s="176">
        <f t="shared" si="155"/>
        <v>0</v>
      </c>
    </row>
    <row r="4988" spans="2:9">
      <c r="B4988" s="131"/>
      <c r="C4988" s="125"/>
      <c r="D4988" s="125"/>
      <c r="E4988" s="125"/>
      <c r="F4988" s="125"/>
      <c r="G4988" s="176"/>
      <c r="H4988" s="125" t="str">
        <f t="shared" si="154"/>
        <v/>
      </c>
      <c r="I4988" s="176">
        <f t="shared" si="155"/>
        <v>0</v>
      </c>
    </row>
    <row r="4989" spans="2:9">
      <c r="B4989" s="131"/>
      <c r="C4989" s="125"/>
      <c r="D4989" s="125"/>
      <c r="E4989" s="125"/>
      <c r="F4989" s="125"/>
      <c r="G4989" s="176"/>
      <c r="H4989" s="125" t="str">
        <f t="shared" si="154"/>
        <v/>
      </c>
      <c r="I4989" s="176">
        <f t="shared" si="155"/>
        <v>0</v>
      </c>
    </row>
    <row r="4990" spans="2:9">
      <c r="B4990" s="131"/>
      <c r="C4990" s="125"/>
      <c r="D4990" s="125"/>
      <c r="E4990" s="125"/>
      <c r="F4990" s="125"/>
      <c r="G4990" s="176"/>
      <c r="H4990" s="125" t="str">
        <f t="shared" si="154"/>
        <v/>
      </c>
      <c r="I4990" s="176">
        <f t="shared" si="155"/>
        <v>0</v>
      </c>
    </row>
    <row r="4991" spans="2:9">
      <c r="B4991" s="131"/>
      <c r="C4991" s="125"/>
      <c r="D4991" s="125"/>
      <c r="E4991" s="125"/>
      <c r="F4991" s="125"/>
      <c r="G4991" s="176"/>
      <c r="H4991" s="125" t="str">
        <f t="shared" si="154"/>
        <v/>
      </c>
      <c r="I4991" s="176">
        <f t="shared" si="155"/>
        <v>0</v>
      </c>
    </row>
    <row r="4992" spans="2:9">
      <c r="B4992" s="131"/>
      <c r="C4992" s="125"/>
      <c r="D4992" s="125"/>
      <c r="E4992" s="125"/>
      <c r="F4992" s="125"/>
      <c r="G4992" s="176"/>
      <c r="H4992" s="125" t="str">
        <f t="shared" si="154"/>
        <v/>
      </c>
      <c r="I4992" s="176">
        <f t="shared" si="155"/>
        <v>0</v>
      </c>
    </row>
    <row r="4993" spans="2:9">
      <c r="B4993" s="131"/>
      <c r="C4993" s="125"/>
      <c r="D4993" s="125"/>
      <c r="E4993" s="125"/>
      <c r="F4993" s="125"/>
      <c r="G4993" s="176"/>
      <c r="H4993" s="125" t="str">
        <f t="shared" si="154"/>
        <v/>
      </c>
      <c r="I4993" s="176">
        <f t="shared" si="155"/>
        <v>0</v>
      </c>
    </row>
    <row r="4994" spans="2:9">
      <c r="B4994" s="131"/>
      <c r="C4994" s="125"/>
      <c r="D4994" s="125"/>
      <c r="E4994" s="125"/>
      <c r="F4994" s="125"/>
      <c r="G4994" s="176"/>
      <c r="H4994" s="125" t="str">
        <f t="shared" si="154"/>
        <v/>
      </c>
      <c r="I4994" s="176">
        <f t="shared" si="155"/>
        <v>0</v>
      </c>
    </row>
    <row r="4995" spans="2:9">
      <c r="B4995" s="131"/>
      <c r="C4995" s="125"/>
      <c r="D4995" s="125"/>
      <c r="E4995" s="125"/>
      <c r="F4995" s="125"/>
      <c r="G4995" s="176"/>
      <c r="H4995" s="125" t="str">
        <f t="shared" si="154"/>
        <v/>
      </c>
      <c r="I4995" s="176">
        <f t="shared" si="155"/>
        <v>0</v>
      </c>
    </row>
    <row r="4996" spans="2:9">
      <c r="B4996" s="131"/>
      <c r="C4996" s="125"/>
      <c r="D4996" s="125"/>
      <c r="E4996" s="125"/>
      <c r="F4996" s="125"/>
      <c r="G4996" s="176"/>
      <c r="H4996" s="125" t="str">
        <f t="shared" si="154"/>
        <v/>
      </c>
      <c r="I4996" s="176">
        <f t="shared" si="155"/>
        <v>0</v>
      </c>
    </row>
    <row r="4997" spans="2:9">
      <c r="B4997" s="131"/>
      <c r="C4997" s="125"/>
      <c r="D4997" s="125"/>
      <c r="E4997" s="125"/>
      <c r="F4997" s="125"/>
      <c r="G4997" s="176"/>
      <c r="H4997" s="125" t="str">
        <f t="shared" si="154"/>
        <v/>
      </c>
      <c r="I4997" s="176">
        <f t="shared" si="155"/>
        <v>0</v>
      </c>
    </row>
    <row r="4998" spans="2:9">
      <c r="B4998" s="131"/>
      <c r="C4998" s="125"/>
      <c r="D4998" s="125"/>
      <c r="E4998" s="125"/>
      <c r="F4998" s="125"/>
      <c r="G4998" s="176"/>
      <c r="H4998" s="125" t="str">
        <f t="shared" si="154"/>
        <v/>
      </c>
      <c r="I4998" s="176">
        <f t="shared" si="155"/>
        <v>0</v>
      </c>
    </row>
    <row r="4999" spans="2:9">
      <c r="B4999" s="131"/>
      <c r="C4999" s="125"/>
      <c r="D4999" s="125"/>
      <c r="E4999" s="125"/>
      <c r="F4999" s="125"/>
      <c r="G4999" s="176"/>
      <c r="H4999" s="125" t="str">
        <f t="shared" ref="H4999:H5062" si="156">IF(ISBLANK(C4999),"",IF(C4999&lt;F4999,D4999-E4999,E4999-D4999))</f>
        <v/>
      </c>
      <c r="I4999" s="176">
        <f t="shared" ref="I4999:I5062" si="157">IF(ISERR(H4999),1,0)</f>
        <v>0</v>
      </c>
    </row>
    <row r="5000" spans="2:9">
      <c r="B5000" s="131"/>
      <c r="C5000" s="125"/>
      <c r="D5000" s="125"/>
      <c r="E5000" s="125"/>
      <c r="F5000" s="125"/>
      <c r="G5000" s="176"/>
      <c r="H5000" s="125" t="str">
        <f t="shared" si="156"/>
        <v/>
      </c>
      <c r="I5000" s="176">
        <f t="shared" si="157"/>
        <v>0</v>
      </c>
    </row>
    <row r="5001" spans="2:9">
      <c r="B5001" s="131"/>
      <c r="C5001" s="125"/>
      <c r="D5001" s="125"/>
      <c r="E5001" s="125"/>
      <c r="F5001" s="125"/>
      <c r="G5001" s="176"/>
      <c r="H5001" s="125" t="str">
        <f t="shared" si="156"/>
        <v/>
      </c>
      <c r="I5001" s="176">
        <f t="shared" si="157"/>
        <v>0</v>
      </c>
    </row>
    <row r="5002" spans="2:9">
      <c r="B5002" s="131"/>
      <c r="C5002" s="125"/>
      <c r="D5002" s="125"/>
      <c r="E5002" s="125"/>
      <c r="F5002" s="125"/>
      <c r="G5002" s="176"/>
      <c r="H5002" s="125" t="str">
        <f t="shared" si="156"/>
        <v/>
      </c>
      <c r="I5002" s="176">
        <f t="shared" si="157"/>
        <v>0</v>
      </c>
    </row>
    <row r="5003" spans="2:9">
      <c r="B5003" s="131"/>
      <c r="C5003" s="125"/>
      <c r="D5003" s="125"/>
      <c r="E5003" s="125"/>
      <c r="F5003" s="125"/>
      <c r="G5003" s="176"/>
      <c r="H5003" s="125" t="str">
        <f t="shared" si="156"/>
        <v/>
      </c>
      <c r="I5003" s="176">
        <f t="shared" si="157"/>
        <v>0</v>
      </c>
    </row>
    <row r="5004" spans="2:9">
      <c r="B5004" s="131"/>
      <c r="C5004" s="125"/>
      <c r="D5004" s="125"/>
      <c r="E5004" s="125"/>
      <c r="F5004" s="125"/>
      <c r="G5004" s="176"/>
      <c r="H5004" s="125" t="str">
        <f t="shared" si="156"/>
        <v/>
      </c>
      <c r="I5004" s="176">
        <f t="shared" si="157"/>
        <v>0</v>
      </c>
    </row>
    <row r="5005" spans="2:9">
      <c r="B5005" s="131"/>
      <c r="C5005" s="125"/>
      <c r="D5005" s="125"/>
      <c r="E5005" s="125"/>
      <c r="F5005" s="125"/>
      <c r="G5005" s="176"/>
      <c r="H5005" s="125" t="str">
        <f t="shared" si="156"/>
        <v/>
      </c>
      <c r="I5005" s="176">
        <f t="shared" si="157"/>
        <v>0</v>
      </c>
    </row>
    <row r="5006" spans="2:9">
      <c r="B5006" s="131"/>
      <c r="C5006" s="125"/>
      <c r="D5006" s="125"/>
      <c r="E5006" s="125"/>
      <c r="F5006" s="125"/>
      <c r="G5006" s="176"/>
      <c r="H5006" s="125" t="str">
        <f t="shared" si="156"/>
        <v/>
      </c>
      <c r="I5006" s="176">
        <f t="shared" si="157"/>
        <v>0</v>
      </c>
    </row>
    <row r="5007" spans="2:9">
      <c r="B5007" s="131"/>
      <c r="C5007" s="125"/>
      <c r="D5007" s="125"/>
      <c r="E5007" s="125"/>
      <c r="F5007" s="125"/>
      <c r="G5007" s="176"/>
      <c r="H5007" s="125" t="str">
        <f t="shared" si="156"/>
        <v/>
      </c>
      <c r="I5007" s="176">
        <f t="shared" si="157"/>
        <v>0</v>
      </c>
    </row>
    <row r="5008" spans="2:9">
      <c r="B5008" s="131"/>
      <c r="C5008" s="125"/>
      <c r="D5008" s="125"/>
      <c r="E5008" s="125"/>
      <c r="F5008" s="125"/>
      <c r="G5008" s="176"/>
      <c r="H5008" s="125" t="str">
        <f t="shared" si="156"/>
        <v/>
      </c>
      <c r="I5008" s="176">
        <f t="shared" si="157"/>
        <v>0</v>
      </c>
    </row>
    <row r="5009" spans="2:9">
      <c r="B5009" s="131"/>
      <c r="C5009" s="125"/>
      <c r="D5009" s="125"/>
      <c r="E5009" s="125"/>
      <c r="F5009" s="125"/>
      <c r="G5009" s="176"/>
      <c r="H5009" s="125" t="str">
        <f t="shared" si="156"/>
        <v/>
      </c>
      <c r="I5009" s="176">
        <f t="shared" si="157"/>
        <v>0</v>
      </c>
    </row>
    <row r="5010" spans="2:9">
      <c r="B5010" s="131"/>
      <c r="C5010" s="125"/>
      <c r="D5010" s="125"/>
      <c r="E5010" s="125"/>
      <c r="F5010" s="125"/>
      <c r="G5010" s="176"/>
      <c r="H5010" s="125" t="str">
        <f t="shared" si="156"/>
        <v/>
      </c>
      <c r="I5010" s="176">
        <f t="shared" si="157"/>
        <v>0</v>
      </c>
    </row>
    <row r="5011" spans="2:9">
      <c r="B5011" s="131"/>
      <c r="C5011" s="125"/>
      <c r="D5011" s="125"/>
      <c r="E5011" s="125"/>
      <c r="F5011" s="125"/>
      <c r="G5011" s="176"/>
      <c r="H5011" s="125" t="str">
        <f t="shared" si="156"/>
        <v/>
      </c>
      <c r="I5011" s="176">
        <f t="shared" si="157"/>
        <v>0</v>
      </c>
    </row>
    <row r="5012" spans="2:9">
      <c r="B5012" s="131"/>
      <c r="C5012" s="125"/>
      <c r="D5012" s="125"/>
      <c r="E5012" s="125"/>
      <c r="F5012" s="125"/>
      <c r="G5012" s="176"/>
      <c r="H5012" s="125" t="str">
        <f t="shared" si="156"/>
        <v/>
      </c>
      <c r="I5012" s="176">
        <f t="shared" si="157"/>
        <v>0</v>
      </c>
    </row>
    <row r="5013" spans="2:9">
      <c r="B5013" s="131"/>
      <c r="C5013" s="125"/>
      <c r="D5013" s="125"/>
      <c r="E5013" s="125"/>
      <c r="F5013" s="125"/>
      <c r="G5013" s="176"/>
      <c r="H5013" s="125" t="str">
        <f t="shared" si="156"/>
        <v/>
      </c>
      <c r="I5013" s="176">
        <f t="shared" si="157"/>
        <v>0</v>
      </c>
    </row>
    <row r="5014" spans="2:9">
      <c r="B5014" s="131"/>
      <c r="C5014" s="125"/>
      <c r="D5014" s="125"/>
      <c r="E5014" s="125"/>
      <c r="F5014" s="125"/>
      <c r="G5014" s="176"/>
      <c r="H5014" s="125" t="str">
        <f t="shared" si="156"/>
        <v/>
      </c>
      <c r="I5014" s="176">
        <f t="shared" si="157"/>
        <v>0</v>
      </c>
    </row>
    <row r="5015" spans="2:9">
      <c r="B5015" s="131"/>
      <c r="C5015" s="125"/>
      <c r="D5015" s="125"/>
      <c r="E5015" s="125"/>
      <c r="F5015" s="125"/>
      <c r="G5015" s="176"/>
      <c r="H5015" s="125" t="str">
        <f t="shared" si="156"/>
        <v/>
      </c>
      <c r="I5015" s="176">
        <f t="shared" si="157"/>
        <v>0</v>
      </c>
    </row>
    <row r="5016" spans="2:9">
      <c r="B5016" s="131"/>
      <c r="C5016" s="125"/>
      <c r="D5016" s="125"/>
      <c r="E5016" s="125"/>
      <c r="F5016" s="125"/>
      <c r="G5016" s="176"/>
      <c r="H5016" s="125" t="str">
        <f t="shared" si="156"/>
        <v/>
      </c>
      <c r="I5016" s="176">
        <f t="shared" si="157"/>
        <v>0</v>
      </c>
    </row>
    <row r="5017" spans="2:9">
      <c r="B5017" s="131"/>
      <c r="C5017" s="125"/>
      <c r="D5017" s="125"/>
      <c r="E5017" s="125"/>
      <c r="F5017" s="125"/>
      <c r="G5017" s="176"/>
      <c r="H5017" s="125" t="str">
        <f t="shared" si="156"/>
        <v/>
      </c>
      <c r="I5017" s="176">
        <f t="shared" si="157"/>
        <v>0</v>
      </c>
    </row>
    <row r="5018" spans="2:9">
      <c r="B5018" s="131"/>
      <c r="C5018" s="125"/>
      <c r="D5018" s="125"/>
      <c r="E5018" s="125"/>
      <c r="F5018" s="125"/>
      <c r="G5018" s="176"/>
      <c r="H5018" s="125" t="str">
        <f t="shared" si="156"/>
        <v/>
      </c>
      <c r="I5018" s="176">
        <f t="shared" si="157"/>
        <v>0</v>
      </c>
    </row>
    <row r="5019" spans="2:9">
      <c r="B5019" s="131"/>
      <c r="C5019" s="125"/>
      <c r="D5019" s="125"/>
      <c r="E5019" s="125"/>
      <c r="F5019" s="125"/>
      <c r="G5019" s="176"/>
      <c r="H5019" s="125" t="str">
        <f t="shared" si="156"/>
        <v/>
      </c>
      <c r="I5019" s="176">
        <f t="shared" si="157"/>
        <v>0</v>
      </c>
    </row>
    <row r="5020" spans="2:9">
      <c r="B5020" s="131"/>
      <c r="C5020" s="125"/>
      <c r="D5020" s="125"/>
      <c r="E5020" s="125"/>
      <c r="F5020" s="125"/>
      <c r="G5020" s="176"/>
      <c r="H5020" s="125" t="str">
        <f t="shared" si="156"/>
        <v/>
      </c>
      <c r="I5020" s="176">
        <f t="shared" si="157"/>
        <v>0</v>
      </c>
    </row>
    <row r="5021" spans="2:9">
      <c r="B5021" s="131"/>
      <c r="C5021" s="125"/>
      <c r="D5021" s="125"/>
      <c r="E5021" s="125"/>
      <c r="F5021" s="125"/>
      <c r="G5021" s="176"/>
      <c r="H5021" s="125" t="str">
        <f t="shared" si="156"/>
        <v/>
      </c>
      <c r="I5021" s="176">
        <f t="shared" si="157"/>
        <v>0</v>
      </c>
    </row>
    <row r="5022" spans="2:9">
      <c r="B5022" s="131"/>
      <c r="C5022" s="125"/>
      <c r="D5022" s="125"/>
      <c r="E5022" s="125"/>
      <c r="F5022" s="125"/>
      <c r="G5022" s="176"/>
      <c r="H5022" s="125" t="str">
        <f t="shared" si="156"/>
        <v/>
      </c>
      <c r="I5022" s="176">
        <f t="shared" si="157"/>
        <v>0</v>
      </c>
    </row>
    <row r="5023" spans="2:9">
      <c r="B5023" s="131"/>
      <c r="C5023" s="125"/>
      <c r="D5023" s="125"/>
      <c r="E5023" s="125"/>
      <c r="F5023" s="125"/>
      <c r="G5023" s="176"/>
      <c r="H5023" s="125" t="str">
        <f t="shared" si="156"/>
        <v/>
      </c>
      <c r="I5023" s="176">
        <f t="shared" si="157"/>
        <v>0</v>
      </c>
    </row>
    <row r="5024" spans="2:9">
      <c r="B5024" s="131"/>
      <c r="C5024" s="125"/>
      <c r="D5024" s="125"/>
      <c r="E5024" s="125"/>
      <c r="F5024" s="125"/>
      <c r="G5024" s="176"/>
      <c r="H5024" s="125" t="str">
        <f t="shared" si="156"/>
        <v/>
      </c>
      <c r="I5024" s="176">
        <f t="shared" si="157"/>
        <v>0</v>
      </c>
    </row>
    <row r="5025" spans="2:9">
      <c r="B5025" s="131"/>
      <c r="C5025" s="125"/>
      <c r="D5025" s="125"/>
      <c r="E5025" s="125"/>
      <c r="F5025" s="125"/>
      <c r="G5025" s="176"/>
      <c r="H5025" s="125" t="str">
        <f t="shared" si="156"/>
        <v/>
      </c>
      <c r="I5025" s="176">
        <f t="shared" si="157"/>
        <v>0</v>
      </c>
    </row>
    <row r="5026" spans="2:9">
      <c r="B5026" s="131"/>
      <c r="C5026" s="125"/>
      <c r="D5026" s="125"/>
      <c r="E5026" s="125"/>
      <c r="F5026" s="125"/>
      <c r="G5026" s="176"/>
      <c r="H5026" s="125" t="str">
        <f t="shared" si="156"/>
        <v/>
      </c>
      <c r="I5026" s="176">
        <f t="shared" si="157"/>
        <v>0</v>
      </c>
    </row>
    <row r="5027" spans="2:9">
      <c r="B5027" s="131"/>
      <c r="C5027" s="125"/>
      <c r="D5027" s="125"/>
      <c r="E5027" s="125"/>
      <c r="F5027" s="125"/>
      <c r="G5027" s="176"/>
      <c r="H5027" s="125" t="str">
        <f t="shared" si="156"/>
        <v/>
      </c>
      <c r="I5027" s="176">
        <f t="shared" si="157"/>
        <v>0</v>
      </c>
    </row>
    <row r="5028" spans="2:9">
      <c r="B5028" s="131"/>
      <c r="C5028" s="125"/>
      <c r="D5028" s="125"/>
      <c r="E5028" s="125"/>
      <c r="F5028" s="125"/>
      <c r="G5028" s="176"/>
      <c r="H5028" s="125" t="str">
        <f t="shared" si="156"/>
        <v/>
      </c>
      <c r="I5028" s="176">
        <f t="shared" si="157"/>
        <v>0</v>
      </c>
    </row>
    <row r="5029" spans="2:9">
      <c r="B5029" s="131"/>
      <c r="C5029" s="125"/>
      <c r="D5029" s="125"/>
      <c r="E5029" s="125"/>
      <c r="F5029" s="125"/>
      <c r="G5029" s="176"/>
      <c r="H5029" s="125" t="str">
        <f t="shared" si="156"/>
        <v/>
      </c>
      <c r="I5029" s="176">
        <f t="shared" si="157"/>
        <v>0</v>
      </c>
    </row>
    <row r="5030" spans="2:9">
      <c r="B5030" s="131"/>
      <c r="C5030" s="125"/>
      <c r="D5030" s="125"/>
      <c r="E5030" s="125"/>
      <c r="F5030" s="125"/>
      <c r="G5030" s="176"/>
      <c r="H5030" s="125" t="str">
        <f t="shared" si="156"/>
        <v/>
      </c>
      <c r="I5030" s="176">
        <f t="shared" si="157"/>
        <v>0</v>
      </c>
    </row>
    <row r="5031" spans="2:9">
      <c r="B5031" s="131"/>
      <c r="C5031" s="125"/>
      <c r="D5031" s="125"/>
      <c r="E5031" s="125"/>
      <c r="F5031" s="125"/>
      <c r="G5031" s="176"/>
      <c r="H5031" s="125" t="str">
        <f t="shared" si="156"/>
        <v/>
      </c>
      <c r="I5031" s="176">
        <f t="shared" si="157"/>
        <v>0</v>
      </c>
    </row>
    <row r="5032" spans="2:9">
      <c r="B5032" s="131"/>
      <c r="C5032" s="125"/>
      <c r="D5032" s="125"/>
      <c r="E5032" s="125"/>
      <c r="F5032" s="125"/>
      <c r="G5032" s="176"/>
      <c r="H5032" s="125" t="str">
        <f t="shared" si="156"/>
        <v/>
      </c>
      <c r="I5032" s="176">
        <f t="shared" si="157"/>
        <v>0</v>
      </c>
    </row>
    <row r="5033" spans="2:9">
      <c r="B5033" s="131"/>
      <c r="C5033" s="125"/>
      <c r="D5033" s="125"/>
      <c r="E5033" s="125"/>
      <c r="F5033" s="125"/>
      <c r="G5033" s="176"/>
      <c r="H5033" s="125" t="str">
        <f t="shared" si="156"/>
        <v/>
      </c>
      <c r="I5033" s="176">
        <f t="shared" si="157"/>
        <v>0</v>
      </c>
    </row>
    <row r="5034" spans="2:9">
      <c r="B5034" s="131"/>
      <c r="C5034" s="125"/>
      <c r="D5034" s="125"/>
      <c r="E5034" s="125"/>
      <c r="F5034" s="125"/>
      <c r="G5034" s="176"/>
      <c r="H5034" s="125" t="str">
        <f t="shared" si="156"/>
        <v/>
      </c>
      <c r="I5034" s="176">
        <f t="shared" si="157"/>
        <v>0</v>
      </c>
    </row>
    <row r="5035" spans="2:9">
      <c r="B5035" s="131"/>
      <c r="C5035" s="125"/>
      <c r="D5035" s="125"/>
      <c r="E5035" s="125"/>
      <c r="F5035" s="125"/>
      <c r="G5035" s="176"/>
      <c r="H5035" s="125" t="str">
        <f t="shared" si="156"/>
        <v/>
      </c>
      <c r="I5035" s="176">
        <f t="shared" si="157"/>
        <v>0</v>
      </c>
    </row>
    <row r="5036" spans="2:9">
      <c r="B5036" s="131"/>
      <c r="C5036" s="125"/>
      <c r="D5036" s="125"/>
      <c r="E5036" s="125"/>
      <c r="F5036" s="125"/>
      <c r="G5036" s="176"/>
      <c r="H5036" s="125" t="str">
        <f t="shared" si="156"/>
        <v/>
      </c>
      <c r="I5036" s="176">
        <f t="shared" si="157"/>
        <v>0</v>
      </c>
    </row>
    <row r="5037" spans="2:9">
      <c r="B5037" s="131"/>
      <c r="C5037" s="125"/>
      <c r="D5037" s="125"/>
      <c r="E5037" s="125"/>
      <c r="F5037" s="125"/>
      <c r="G5037" s="176"/>
      <c r="H5037" s="125" t="str">
        <f t="shared" si="156"/>
        <v/>
      </c>
      <c r="I5037" s="176">
        <f t="shared" si="157"/>
        <v>0</v>
      </c>
    </row>
    <row r="5038" spans="2:9">
      <c r="B5038" s="131"/>
      <c r="C5038" s="125"/>
      <c r="D5038" s="125"/>
      <c r="E5038" s="125"/>
      <c r="F5038" s="125"/>
      <c r="G5038" s="176"/>
      <c r="H5038" s="125" t="str">
        <f t="shared" si="156"/>
        <v/>
      </c>
      <c r="I5038" s="176">
        <f t="shared" si="157"/>
        <v>0</v>
      </c>
    </row>
    <row r="5039" spans="2:9">
      <c r="B5039" s="131"/>
      <c r="C5039" s="125"/>
      <c r="D5039" s="125"/>
      <c r="E5039" s="125"/>
      <c r="F5039" s="125"/>
      <c r="G5039" s="176"/>
      <c r="H5039" s="125" t="str">
        <f t="shared" si="156"/>
        <v/>
      </c>
      <c r="I5039" s="176">
        <f t="shared" si="157"/>
        <v>0</v>
      </c>
    </row>
    <row r="5040" spans="2:9">
      <c r="B5040" s="131"/>
      <c r="C5040" s="125"/>
      <c r="D5040" s="125"/>
      <c r="E5040" s="125"/>
      <c r="F5040" s="125"/>
      <c r="G5040" s="176"/>
      <c r="H5040" s="125" t="str">
        <f t="shared" si="156"/>
        <v/>
      </c>
      <c r="I5040" s="176">
        <f t="shared" si="157"/>
        <v>0</v>
      </c>
    </row>
    <row r="5041" spans="2:9">
      <c r="B5041" s="131"/>
      <c r="C5041" s="125"/>
      <c r="D5041" s="125"/>
      <c r="E5041" s="125"/>
      <c r="F5041" s="125"/>
      <c r="G5041" s="176"/>
      <c r="H5041" s="125" t="str">
        <f t="shared" si="156"/>
        <v/>
      </c>
      <c r="I5041" s="176">
        <f t="shared" si="157"/>
        <v>0</v>
      </c>
    </row>
    <row r="5042" spans="2:9">
      <c r="B5042" s="131"/>
      <c r="C5042" s="125"/>
      <c r="D5042" s="125"/>
      <c r="E5042" s="125"/>
      <c r="F5042" s="125"/>
      <c r="G5042" s="176"/>
      <c r="H5042" s="125" t="str">
        <f t="shared" si="156"/>
        <v/>
      </c>
      <c r="I5042" s="176">
        <f t="shared" si="157"/>
        <v>0</v>
      </c>
    </row>
    <row r="5043" spans="2:9">
      <c r="B5043" s="131"/>
      <c r="C5043" s="125"/>
      <c r="D5043" s="125"/>
      <c r="E5043" s="125"/>
      <c r="F5043" s="125"/>
      <c r="G5043" s="176"/>
      <c r="H5043" s="125" t="str">
        <f t="shared" si="156"/>
        <v/>
      </c>
      <c r="I5043" s="176">
        <f t="shared" si="157"/>
        <v>0</v>
      </c>
    </row>
    <row r="5044" spans="2:9">
      <c r="B5044" s="131"/>
      <c r="C5044" s="125"/>
      <c r="D5044" s="125"/>
      <c r="E5044" s="125"/>
      <c r="F5044" s="125"/>
      <c r="G5044" s="176"/>
      <c r="H5044" s="125" t="str">
        <f t="shared" si="156"/>
        <v/>
      </c>
      <c r="I5044" s="176">
        <f t="shared" si="157"/>
        <v>0</v>
      </c>
    </row>
    <row r="5045" spans="2:9">
      <c r="B5045" s="131"/>
      <c r="C5045" s="125"/>
      <c r="D5045" s="125"/>
      <c r="E5045" s="125"/>
      <c r="F5045" s="125"/>
      <c r="G5045" s="176"/>
      <c r="H5045" s="125" t="str">
        <f t="shared" si="156"/>
        <v/>
      </c>
      <c r="I5045" s="176">
        <f t="shared" si="157"/>
        <v>0</v>
      </c>
    </row>
    <row r="5046" spans="2:9">
      <c r="B5046" s="131"/>
      <c r="C5046" s="125"/>
      <c r="D5046" s="125"/>
      <c r="E5046" s="125"/>
      <c r="F5046" s="125"/>
      <c r="G5046" s="176"/>
      <c r="H5046" s="125" t="str">
        <f t="shared" si="156"/>
        <v/>
      </c>
      <c r="I5046" s="176">
        <f t="shared" si="157"/>
        <v>0</v>
      </c>
    </row>
    <row r="5047" spans="2:9">
      <c r="B5047" s="131"/>
      <c r="C5047" s="125"/>
      <c r="D5047" s="125"/>
      <c r="E5047" s="125"/>
      <c r="F5047" s="125"/>
      <c r="G5047" s="176"/>
      <c r="H5047" s="125" t="str">
        <f t="shared" si="156"/>
        <v/>
      </c>
      <c r="I5047" s="176">
        <f t="shared" si="157"/>
        <v>0</v>
      </c>
    </row>
    <row r="5048" spans="2:9">
      <c r="B5048" s="131"/>
      <c r="C5048" s="125"/>
      <c r="D5048" s="125"/>
      <c r="E5048" s="125"/>
      <c r="F5048" s="125"/>
      <c r="G5048" s="176"/>
      <c r="H5048" s="125" t="str">
        <f t="shared" si="156"/>
        <v/>
      </c>
      <c r="I5048" s="176">
        <f t="shared" si="157"/>
        <v>0</v>
      </c>
    </row>
    <row r="5049" spans="2:9">
      <c r="B5049" s="131"/>
      <c r="C5049" s="125"/>
      <c r="D5049" s="125"/>
      <c r="E5049" s="125"/>
      <c r="F5049" s="125"/>
      <c r="G5049" s="176"/>
      <c r="H5049" s="125" t="str">
        <f t="shared" si="156"/>
        <v/>
      </c>
      <c r="I5049" s="176">
        <f t="shared" si="157"/>
        <v>0</v>
      </c>
    </row>
    <row r="5050" spans="2:9">
      <c r="B5050" s="131"/>
      <c r="C5050" s="125"/>
      <c r="D5050" s="125"/>
      <c r="E5050" s="125"/>
      <c r="F5050" s="125"/>
      <c r="G5050" s="176"/>
      <c r="H5050" s="125" t="str">
        <f t="shared" si="156"/>
        <v/>
      </c>
      <c r="I5050" s="176">
        <f t="shared" si="157"/>
        <v>0</v>
      </c>
    </row>
    <row r="5051" spans="2:9">
      <c r="B5051" s="131"/>
      <c r="C5051" s="125"/>
      <c r="D5051" s="125"/>
      <c r="E5051" s="125"/>
      <c r="F5051" s="125"/>
      <c r="G5051" s="176"/>
      <c r="H5051" s="125" t="str">
        <f t="shared" si="156"/>
        <v/>
      </c>
      <c r="I5051" s="176">
        <f t="shared" si="157"/>
        <v>0</v>
      </c>
    </row>
    <row r="5052" spans="2:9">
      <c r="B5052" s="131"/>
      <c r="C5052" s="125"/>
      <c r="D5052" s="125"/>
      <c r="E5052" s="125"/>
      <c r="F5052" s="125"/>
      <c r="G5052" s="176"/>
      <c r="H5052" s="125" t="str">
        <f t="shared" si="156"/>
        <v/>
      </c>
      <c r="I5052" s="176">
        <f t="shared" si="157"/>
        <v>0</v>
      </c>
    </row>
    <row r="5053" spans="2:9">
      <c r="B5053" s="131"/>
      <c r="C5053" s="125"/>
      <c r="D5053" s="125"/>
      <c r="E5053" s="125"/>
      <c r="F5053" s="125"/>
      <c r="G5053" s="176"/>
      <c r="H5053" s="125" t="str">
        <f t="shared" si="156"/>
        <v/>
      </c>
      <c r="I5053" s="176">
        <f t="shared" si="157"/>
        <v>0</v>
      </c>
    </row>
    <row r="5054" spans="2:9">
      <c r="B5054" s="131"/>
      <c r="C5054" s="125"/>
      <c r="D5054" s="125"/>
      <c r="E5054" s="125"/>
      <c r="F5054" s="125"/>
      <c r="G5054" s="176"/>
      <c r="H5054" s="125" t="str">
        <f t="shared" si="156"/>
        <v/>
      </c>
      <c r="I5054" s="176">
        <f t="shared" si="157"/>
        <v>0</v>
      </c>
    </row>
    <row r="5055" spans="2:9">
      <c r="B5055" s="131"/>
      <c r="C5055" s="125"/>
      <c r="D5055" s="125"/>
      <c r="E5055" s="125"/>
      <c r="F5055" s="125"/>
      <c r="G5055" s="176"/>
      <c r="H5055" s="125" t="str">
        <f t="shared" si="156"/>
        <v/>
      </c>
      <c r="I5055" s="176">
        <f t="shared" si="157"/>
        <v>0</v>
      </c>
    </row>
    <row r="5056" spans="2:9">
      <c r="B5056" s="131"/>
      <c r="C5056" s="125"/>
      <c r="D5056" s="125"/>
      <c r="E5056" s="125"/>
      <c r="F5056" s="125"/>
      <c r="G5056" s="176"/>
      <c r="H5056" s="125" t="str">
        <f t="shared" si="156"/>
        <v/>
      </c>
      <c r="I5056" s="176">
        <f t="shared" si="157"/>
        <v>0</v>
      </c>
    </row>
    <row r="5057" spans="2:9">
      <c r="B5057" s="131"/>
      <c r="C5057" s="125"/>
      <c r="D5057" s="125"/>
      <c r="E5057" s="125"/>
      <c r="F5057" s="125"/>
      <c r="G5057" s="176"/>
      <c r="H5057" s="125" t="str">
        <f t="shared" si="156"/>
        <v/>
      </c>
      <c r="I5057" s="176">
        <f t="shared" si="157"/>
        <v>0</v>
      </c>
    </row>
    <row r="5058" spans="2:9">
      <c r="B5058" s="131"/>
      <c r="C5058" s="125"/>
      <c r="D5058" s="125"/>
      <c r="E5058" s="125"/>
      <c r="F5058" s="125"/>
      <c r="G5058" s="176"/>
      <c r="H5058" s="125" t="str">
        <f t="shared" si="156"/>
        <v/>
      </c>
      <c r="I5058" s="176">
        <f t="shared" si="157"/>
        <v>0</v>
      </c>
    </row>
    <row r="5059" spans="2:9">
      <c r="B5059" s="131"/>
      <c r="C5059" s="125"/>
      <c r="D5059" s="125"/>
      <c r="E5059" s="125"/>
      <c r="F5059" s="125"/>
      <c r="G5059" s="176"/>
      <c r="H5059" s="125" t="str">
        <f t="shared" si="156"/>
        <v/>
      </c>
      <c r="I5059" s="176">
        <f t="shared" si="157"/>
        <v>0</v>
      </c>
    </row>
    <row r="5060" spans="2:9">
      <c r="B5060" s="131"/>
      <c r="C5060" s="125"/>
      <c r="D5060" s="125"/>
      <c r="E5060" s="125"/>
      <c r="F5060" s="125"/>
      <c r="G5060" s="176"/>
      <c r="H5060" s="125" t="str">
        <f t="shared" si="156"/>
        <v/>
      </c>
      <c r="I5060" s="176">
        <f t="shared" si="157"/>
        <v>0</v>
      </c>
    </row>
    <row r="5061" spans="2:9">
      <c r="B5061" s="131"/>
      <c r="C5061" s="125"/>
      <c r="D5061" s="125"/>
      <c r="E5061" s="125"/>
      <c r="F5061" s="125"/>
      <c r="G5061" s="176"/>
      <c r="H5061" s="125" t="str">
        <f t="shared" si="156"/>
        <v/>
      </c>
      <c r="I5061" s="176">
        <f t="shared" si="157"/>
        <v>0</v>
      </c>
    </row>
    <row r="5062" spans="2:9">
      <c r="B5062" s="131"/>
      <c r="C5062" s="125"/>
      <c r="D5062" s="125"/>
      <c r="E5062" s="125"/>
      <c r="F5062" s="125"/>
      <c r="G5062" s="176"/>
      <c r="H5062" s="125" t="str">
        <f t="shared" si="156"/>
        <v/>
      </c>
      <c r="I5062" s="176">
        <f t="shared" si="157"/>
        <v>0</v>
      </c>
    </row>
    <row r="5063" spans="2:9">
      <c r="B5063" s="131"/>
      <c r="C5063" s="125"/>
      <c r="D5063" s="125"/>
      <c r="E5063" s="125"/>
      <c r="F5063" s="125"/>
      <c r="G5063" s="176"/>
      <c r="H5063" s="125" t="str">
        <f t="shared" ref="H5063:H5126" si="158">IF(ISBLANK(C5063),"",IF(C5063&lt;F5063,D5063-E5063,E5063-D5063))</f>
        <v/>
      </c>
      <c r="I5063" s="176">
        <f t="shared" ref="I5063:I5126" si="159">IF(ISERR(H5063),1,0)</f>
        <v>0</v>
      </c>
    </row>
    <row r="5064" spans="2:9">
      <c r="B5064" s="131"/>
      <c r="C5064" s="125"/>
      <c r="D5064" s="125"/>
      <c r="E5064" s="125"/>
      <c r="F5064" s="125"/>
      <c r="G5064" s="176"/>
      <c r="H5064" s="125" t="str">
        <f t="shared" si="158"/>
        <v/>
      </c>
      <c r="I5064" s="176">
        <f t="shared" si="159"/>
        <v>0</v>
      </c>
    </row>
    <row r="5065" spans="2:9">
      <c r="B5065" s="131"/>
      <c r="C5065" s="125"/>
      <c r="D5065" s="125"/>
      <c r="E5065" s="125"/>
      <c r="F5065" s="125"/>
      <c r="G5065" s="176"/>
      <c r="H5065" s="125" t="str">
        <f t="shared" si="158"/>
        <v/>
      </c>
      <c r="I5065" s="176">
        <f t="shared" si="159"/>
        <v>0</v>
      </c>
    </row>
    <row r="5066" spans="2:9">
      <c r="B5066" s="131"/>
      <c r="C5066" s="125"/>
      <c r="D5066" s="125"/>
      <c r="E5066" s="125"/>
      <c r="F5066" s="125"/>
      <c r="G5066" s="176"/>
      <c r="H5066" s="125" t="str">
        <f t="shared" si="158"/>
        <v/>
      </c>
      <c r="I5066" s="176">
        <f t="shared" si="159"/>
        <v>0</v>
      </c>
    </row>
    <row r="5067" spans="2:9">
      <c r="B5067" s="131"/>
      <c r="C5067" s="125"/>
      <c r="D5067" s="125"/>
      <c r="E5067" s="125"/>
      <c r="F5067" s="125"/>
      <c r="G5067" s="176"/>
      <c r="H5067" s="125" t="str">
        <f t="shared" si="158"/>
        <v/>
      </c>
      <c r="I5067" s="176">
        <f t="shared" si="159"/>
        <v>0</v>
      </c>
    </row>
    <row r="5068" spans="2:9">
      <c r="B5068" s="131"/>
      <c r="C5068" s="125"/>
      <c r="D5068" s="125"/>
      <c r="E5068" s="125"/>
      <c r="F5068" s="125"/>
      <c r="G5068" s="176"/>
      <c r="H5068" s="125" t="str">
        <f t="shared" si="158"/>
        <v/>
      </c>
      <c r="I5068" s="176">
        <f t="shared" si="159"/>
        <v>0</v>
      </c>
    </row>
    <row r="5069" spans="2:9">
      <c r="B5069" s="131"/>
      <c r="C5069" s="125"/>
      <c r="D5069" s="125"/>
      <c r="E5069" s="125"/>
      <c r="F5069" s="125"/>
      <c r="G5069" s="176"/>
      <c r="H5069" s="125" t="str">
        <f t="shared" si="158"/>
        <v/>
      </c>
      <c r="I5069" s="176">
        <f t="shared" si="159"/>
        <v>0</v>
      </c>
    </row>
    <row r="5070" spans="2:9">
      <c r="B5070" s="131"/>
      <c r="C5070" s="125"/>
      <c r="D5070" s="125"/>
      <c r="E5070" s="125"/>
      <c r="F5070" s="125"/>
      <c r="G5070" s="176"/>
      <c r="H5070" s="125" t="str">
        <f t="shared" si="158"/>
        <v/>
      </c>
      <c r="I5070" s="176">
        <f t="shared" si="159"/>
        <v>0</v>
      </c>
    </row>
    <row r="5071" spans="2:9">
      <c r="B5071" s="131"/>
      <c r="C5071" s="125"/>
      <c r="D5071" s="125"/>
      <c r="E5071" s="125"/>
      <c r="F5071" s="125"/>
      <c r="G5071" s="176"/>
      <c r="H5071" s="125" t="str">
        <f t="shared" si="158"/>
        <v/>
      </c>
      <c r="I5071" s="176">
        <f t="shared" si="159"/>
        <v>0</v>
      </c>
    </row>
    <row r="5072" spans="2:9">
      <c r="B5072" s="131"/>
      <c r="C5072" s="125"/>
      <c r="D5072" s="125"/>
      <c r="E5072" s="125"/>
      <c r="F5072" s="125"/>
      <c r="G5072" s="176"/>
      <c r="H5072" s="125" t="str">
        <f t="shared" si="158"/>
        <v/>
      </c>
      <c r="I5072" s="176">
        <f t="shared" si="159"/>
        <v>0</v>
      </c>
    </row>
    <row r="5073" spans="2:9">
      <c r="B5073" s="131"/>
      <c r="C5073" s="125"/>
      <c r="D5073" s="125"/>
      <c r="E5073" s="125"/>
      <c r="F5073" s="125"/>
      <c r="G5073" s="176"/>
      <c r="H5073" s="125" t="str">
        <f t="shared" si="158"/>
        <v/>
      </c>
      <c r="I5073" s="176">
        <f t="shared" si="159"/>
        <v>0</v>
      </c>
    </row>
    <row r="5074" spans="2:9">
      <c r="B5074" s="131"/>
      <c r="C5074" s="125"/>
      <c r="D5074" s="125"/>
      <c r="E5074" s="125"/>
      <c r="F5074" s="125"/>
      <c r="G5074" s="176"/>
      <c r="H5074" s="125" t="str">
        <f t="shared" si="158"/>
        <v/>
      </c>
      <c r="I5074" s="176">
        <f t="shared" si="159"/>
        <v>0</v>
      </c>
    </row>
    <row r="5075" spans="2:9">
      <c r="B5075" s="131"/>
      <c r="C5075" s="125"/>
      <c r="D5075" s="125"/>
      <c r="E5075" s="125"/>
      <c r="F5075" s="125"/>
      <c r="G5075" s="176"/>
      <c r="H5075" s="125" t="str">
        <f t="shared" si="158"/>
        <v/>
      </c>
      <c r="I5075" s="176">
        <f t="shared" si="159"/>
        <v>0</v>
      </c>
    </row>
    <row r="5076" spans="2:9">
      <c r="B5076" s="131"/>
      <c r="C5076" s="125"/>
      <c r="D5076" s="125"/>
      <c r="E5076" s="125"/>
      <c r="F5076" s="125"/>
      <c r="G5076" s="176"/>
      <c r="H5076" s="125" t="str">
        <f t="shared" si="158"/>
        <v/>
      </c>
      <c r="I5076" s="176">
        <f t="shared" si="159"/>
        <v>0</v>
      </c>
    </row>
    <row r="5077" spans="2:9">
      <c r="B5077" s="131"/>
      <c r="C5077" s="125"/>
      <c r="D5077" s="125"/>
      <c r="E5077" s="125"/>
      <c r="F5077" s="125"/>
      <c r="G5077" s="176"/>
      <c r="H5077" s="125" t="str">
        <f t="shared" si="158"/>
        <v/>
      </c>
      <c r="I5077" s="176">
        <f t="shared" si="159"/>
        <v>0</v>
      </c>
    </row>
    <row r="5078" spans="2:9">
      <c r="B5078" s="131"/>
      <c r="C5078" s="125"/>
      <c r="D5078" s="125"/>
      <c r="E5078" s="125"/>
      <c r="F5078" s="125"/>
      <c r="G5078" s="176"/>
      <c r="H5078" s="125" t="str">
        <f t="shared" si="158"/>
        <v/>
      </c>
      <c r="I5078" s="176">
        <f t="shared" si="159"/>
        <v>0</v>
      </c>
    </row>
    <row r="5079" spans="2:9">
      <c r="B5079" s="131"/>
      <c r="C5079" s="125"/>
      <c r="D5079" s="125"/>
      <c r="E5079" s="125"/>
      <c r="F5079" s="125"/>
      <c r="G5079" s="176"/>
      <c r="H5079" s="125" t="str">
        <f t="shared" si="158"/>
        <v/>
      </c>
      <c r="I5079" s="176">
        <f t="shared" si="159"/>
        <v>0</v>
      </c>
    </row>
    <row r="5080" spans="2:9">
      <c r="B5080" s="131"/>
      <c r="C5080" s="125"/>
      <c r="D5080" s="125"/>
      <c r="E5080" s="125"/>
      <c r="F5080" s="125"/>
      <c r="G5080" s="176"/>
      <c r="H5080" s="125" t="str">
        <f t="shared" si="158"/>
        <v/>
      </c>
      <c r="I5080" s="176">
        <f t="shared" si="159"/>
        <v>0</v>
      </c>
    </row>
    <row r="5081" spans="2:9">
      <c r="B5081" s="131"/>
      <c r="C5081" s="125"/>
      <c r="D5081" s="125"/>
      <c r="E5081" s="125"/>
      <c r="F5081" s="125"/>
      <c r="G5081" s="176"/>
      <c r="H5081" s="125" t="str">
        <f t="shared" si="158"/>
        <v/>
      </c>
      <c r="I5081" s="176">
        <f t="shared" si="159"/>
        <v>0</v>
      </c>
    </row>
    <row r="5082" spans="2:9">
      <c r="B5082" s="131"/>
      <c r="C5082" s="125"/>
      <c r="D5082" s="125"/>
      <c r="E5082" s="125"/>
      <c r="F5082" s="125"/>
      <c r="G5082" s="176"/>
      <c r="H5082" s="125" t="str">
        <f t="shared" si="158"/>
        <v/>
      </c>
      <c r="I5082" s="176">
        <f t="shared" si="159"/>
        <v>0</v>
      </c>
    </row>
    <row r="5083" spans="2:9">
      <c r="B5083" s="131"/>
      <c r="C5083" s="125"/>
      <c r="D5083" s="125"/>
      <c r="E5083" s="125"/>
      <c r="F5083" s="125"/>
      <c r="G5083" s="176"/>
      <c r="H5083" s="125" t="str">
        <f t="shared" si="158"/>
        <v/>
      </c>
      <c r="I5083" s="176">
        <f t="shared" si="159"/>
        <v>0</v>
      </c>
    </row>
    <row r="5084" spans="2:9">
      <c r="B5084" s="131"/>
      <c r="C5084" s="125"/>
      <c r="D5084" s="125"/>
      <c r="E5084" s="125"/>
      <c r="F5084" s="125"/>
      <c r="G5084" s="176"/>
      <c r="H5084" s="125" t="str">
        <f t="shared" si="158"/>
        <v/>
      </c>
      <c r="I5084" s="176">
        <f t="shared" si="159"/>
        <v>0</v>
      </c>
    </row>
    <row r="5085" spans="2:9">
      <c r="B5085" s="131"/>
      <c r="C5085" s="125"/>
      <c r="D5085" s="125"/>
      <c r="E5085" s="125"/>
      <c r="F5085" s="125"/>
      <c r="G5085" s="176"/>
      <c r="H5085" s="125" t="str">
        <f t="shared" si="158"/>
        <v/>
      </c>
      <c r="I5085" s="176">
        <f t="shared" si="159"/>
        <v>0</v>
      </c>
    </row>
    <row r="5086" spans="2:9">
      <c r="B5086" s="131"/>
      <c r="C5086" s="125"/>
      <c r="D5086" s="125"/>
      <c r="E5086" s="125"/>
      <c r="F5086" s="125"/>
      <c r="G5086" s="176"/>
      <c r="H5086" s="125" t="str">
        <f t="shared" si="158"/>
        <v/>
      </c>
      <c r="I5086" s="176">
        <f t="shared" si="159"/>
        <v>0</v>
      </c>
    </row>
    <row r="5087" spans="2:9">
      <c r="B5087" s="131"/>
      <c r="C5087" s="125"/>
      <c r="D5087" s="125"/>
      <c r="E5087" s="125"/>
      <c r="F5087" s="125"/>
      <c r="G5087" s="176"/>
      <c r="H5087" s="125" t="str">
        <f t="shared" si="158"/>
        <v/>
      </c>
      <c r="I5087" s="176">
        <f t="shared" si="159"/>
        <v>0</v>
      </c>
    </row>
    <row r="5088" spans="2:9">
      <c r="B5088" s="131"/>
      <c r="C5088" s="125"/>
      <c r="D5088" s="125"/>
      <c r="E5088" s="125"/>
      <c r="F5088" s="125"/>
      <c r="G5088" s="176"/>
      <c r="H5088" s="125" t="str">
        <f t="shared" si="158"/>
        <v/>
      </c>
      <c r="I5088" s="176">
        <f t="shared" si="159"/>
        <v>0</v>
      </c>
    </row>
    <row r="5089" spans="2:9">
      <c r="B5089" s="131"/>
      <c r="C5089" s="125"/>
      <c r="D5089" s="125"/>
      <c r="E5089" s="125"/>
      <c r="F5089" s="125"/>
      <c r="G5089" s="176"/>
      <c r="H5089" s="125" t="str">
        <f t="shared" si="158"/>
        <v/>
      </c>
      <c r="I5089" s="176">
        <f t="shared" si="159"/>
        <v>0</v>
      </c>
    </row>
    <row r="5090" spans="2:9">
      <c r="B5090" s="131"/>
      <c r="C5090" s="125"/>
      <c r="D5090" s="125"/>
      <c r="E5090" s="125"/>
      <c r="F5090" s="125"/>
      <c r="G5090" s="176"/>
      <c r="H5090" s="125" t="str">
        <f t="shared" si="158"/>
        <v/>
      </c>
      <c r="I5090" s="176">
        <f t="shared" si="159"/>
        <v>0</v>
      </c>
    </row>
    <row r="5091" spans="2:9">
      <c r="B5091" s="131"/>
      <c r="C5091" s="125"/>
      <c r="D5091" s="125"/>
      <c r="E5091" s="125"/>
      <c r="F5091" s="125"/>
      <c r="G5091" s="176"/>
      <c r="H5091" s="125" t="str">
        <f t="shared" si="158"/>
        <v/>
      </c>
      <c r="I5091" s="176">
        <f t="shared" si="159"/>
        <v>0</v>
      </c>
    </row>
    <row r="5092" spans="2:9">
      <c r="B5092" s="131"/>
      <c r="C5092" s="125"/>
      <c r="D5092" s="125"/>
      <c r="E5092" s="125"/>
      <c r="F5092" s="125"/>
      <c r="G5092" s="176"/>
      <c r="H5092" s="125" t="str">
        <f t="shared" si="158"/>
        <v/>
      </c>
      <c r="I5092" s="176">
        <f t="shared" si="159"/>
        <v>0</v>
      </c>
    </row>
    <row r="5093" spans="2:9">
      <c r="B5093" s="131"/>
      <c r="C5093" s="125"/>
      <c r="D5093" s="125"/>
      <c r="E5093" s="125"/>
      <c r="F5093" s="125"/>
      <c r="G5093" s="176"/>
      <c r="H5093" s="125" t="str">
        <f t="shared" si="158"/>
        <v/>
      </c>
      <c r="I5093" s="176">
        <f t="shared" si="159"/>
        <v>0</v>
      </c>
    </row>
    <row r="5094" spans="2:9">
      <c r="B5094" s="131"/>
      <c r="C5094" s="125"/>
      <c r="D5094" s="125"/>
      <c r="E5094" s="125"/>
      <c r="F5094" s="125"/>
      <c r="G5094" s="176"/>
      <c r="H5094" s="125" t="str">
        <f t="shared" si="158"/>
        <v/>
      </c>
      <c r="I5094" s="176">
        <f t="shared" si="159"/>
        <v>0</v>
      </c>
    </row>
    <row r="5095" spans="2:9">
      <c r="B5095" s="131"/>
      <c r="C5095" s="125"/>
      <c r="D5095" s="125"/>
      <c r="E5095" s="125"/>
      <c r="F5095" s="125"/>
      <c r="G5095" s="176"/>
      <c r="H5095" s="125" t="str">
        <f t="shared" si="158"/>
        <v/>
      </c>
      <c r="I5095" s="176">
        <f t="shared" si="159"/>
        <v>0</v>
      </c>
    </row>
    <row r="5096" spans="2:9">
      <c r="B5096" s="131"/>
      <c r="C5096" s="125"/>
      <c r="D5096" s="125"/>
      <c r="E5096" s="125"/>
      <c r="F5096" s="125"/>
      <c r="G5096" s="176"/>
      <c r="H5096" s="125" t="str">
        <f t="shared" si="158"/>
        <v/>
      </c>
      <c r="I5096" s="176">
        <f t="shared" si="159"/>
        <v>0</v>
      </c>
    </row>
    <row r="5097" spans="2:9">
      <c r="B5097" s="131"/>
      <c r="C5097" s="125"/>
      <c r="D5097" s="125"/>
      <c r="E5097" s="125"/>
      <c r="F5097" s="125"/>
      <c r="G5097" s="176"/>
      <c r="H5097" s="125" t="str">
        <f t="shared" si="158"/>
        <v/>
      </c>
      <c r="I5097" s="176">
        <f t="shared" si="159"/>
        <v>0</v>
      </c>
    </row>
    <row r="5098" spans="2:9">
      <c r="B5098" s="131"/>
      <c r="C5098" s="125"/>
      <c r="D5098" s="125"/>
      <c r="E5098" s="125"/>
      <c r="F5098" s="125"/>
      <c r="G5098" s="176"/>
      <c r="H5098" s="125" t="str">
        <f t="shared" si="158"/>
        <v/>
      </c>
      <c r="I5098" s="176">
        <f t="shared" si="159"/>
        <v>0</v>
      </c>
    </row>
    <row r="5099" spans="2:9">
      <c r="B5099" s="131"/>
      <c r="C5099" s="125"/>
      <c r="D5099" s="125"/>
      <c r="E5099" s="125"/>
      <c r="F5099" s="125"/>
      <c r="G5099" s="176"/>
      <c r="H5099" s="125" t="str">
        <f t="shared" si="158"/>
        <v/>
      </c>
      <c r="I5099" s="176">
        <f t="shared" si="159"/>
        <v>0</v>
      </c>
    </row>
    <row r="5100" spans="2:9">
      <c r="B5100" s="131"/>
      <c r="C5100" s="125"/>
      <c r="D5100" s="125"/>
      <c r="E5100" s="125"/>
      <c r="F5100" s="125"/>
      <c r="G5100" s="176"/>
      <c r="H5100" s="125" t="str">
        <f t="shared" si="158"/>
        <v/>
      </c>
      <c r="I5100" s="176">
        <f t="shared" si="159"/>
        <v>0</v>
      </c>
    </row>
    <row r="5101" spans="2:9">
      <c r="B5101" s="131"/>
      <c r="C5101" s="125"/>
      <c r="D5101" s="125"/>
      <c r="E5101" s="125"/>
      <c r="F5101" s="125"/>
      <c r="G5101" s="176"/>
      <c r="H5101" s="125" t="str">
        <f t="shared" si="158"/>
        <v/>
      </c>
      <c r="I5101" s="176">
        <f t="shared" si="159"/>
        <v>0</v>
      </c>
    </row>
    <row r="5102" spans="2:9">
      <c r="B5102" s="131"/>
      <c r="C5102" s="125"/>
      <c r="D5102" s="125"/>
      <c r="E5102" s="125"/>
      <c r="F5102" s="125"/>
      <c r="G5102" s="176"/>
      <c r="H5102" s="125" t="str">
        <f t="shared" si="158"/>
        <v/>
      </c>
      <c r="I5102" s="176">
        <f t="shared" si="159"/>
        <v>0</v>
      </c>
    </row>
    <row r="5103" spans="2:9">
      <c r="B5103" s="131"/>
      <c r="C5103" s="125"/>
      <c r="D5103" s="125"/>
      <c r="E5103" s="125"/>
      <c r="F5103" s="125"/>
      <c r="G5103" s="176"/>
      <c r="H5103" s="125" t="str">
        <f t="shared" si="158"/>
        <v/>
      </c>
      <c r="I5103" s="176">
        <f t="shared" si="159"/>
        <v>0</v>
      </c>
    </row>
    <row r="5104" spans="2:9">
      <c r="B5104" s="131"/>
      <c r="C5104" s="125"/>
      <c r="D5104" s="125"/>
      <c r="E5104" s="125"/>
      <c r="F5104" s="125"/>
      <c r="G5104" s="176"/>
      <c r="H5104" s="125" t="str">
        <f t="shared" si="158"/>
        <v/>
      </c>
      <c r="I5104" s="176">
        <f t="shared" si="159"/>
        <v>0</v>
      </c>
    </row>
    <row r="5105" spans="2:9">
      <c r="B5105" s="131"/>
      <c r="C5105" s="125"/>
      <c r="D5105" s="125"/>
      <c r="E5105" s="125"/>
      <c r="F5105" s="125"/>
      <c r="G5105" s="176"/>
      <c r="H5105" s="125" t="str">
        <f t="shared" si="158"/>
        <v/>
      </c>
      <c r="I5105" s="176">
        <f t="shared" si="159"/>
        <v>0</v>
      </c>
    </row>
    <row r="5106" spans="2:9">
      <c r="B5106" s="131"/>
      <c r="C5106" s="125"/>
      <c r="D5106" s="125"/>
      <c r="E5106" s="125"/>
      <c r="F5106" s="125"/>
      <c r="G5106" s="176"/>
      <c r="H5106" s="125" t="str">
        <f t="shared" si="158"/>
        <v/>
      </c>
      <c r="I5106" s="176">
        <f t="shared" si="159"/>
        <v>0</v>
      </c>
    </row>
    <row r="5107" spans="2:9">
      <c r="B5107" s="131"/>
      <c r="C5107" s="125"/>
      <c r="D5107" s="125"/>
      <c r="E5107" s="125"/>
      <c r="F5107" s="125"/>
      <c r="G5107" s="176"/>
      <c r="H5107" s="125" t="str">
        <f t="shared" si="158"/>
        <v/>
      </c>
      <c r="I5107" s="176">
        <f t="shared" si="159"/>
        <v>0</v>
      </c>
    </row>
    <row r="5108" spans="2:9">
      <c r="B5108" s="131"/>
      <c r="C5108" s="125"/>
      <c r="D5108" s="125"/>
      <c r="E5108" s="125"/>
      <c r="F5108" s="125"/>
      <c r="G5108" s="176"/>
      <c r="H5108" s="125" t="str">
        <f t="shared" si="158"/>
        <v/>
      </c>
      <c r="I5108" s="176">
        <f t="shared" si="159"/>
        <v>0</v>
      </c>
    </row>
    <row r="5109" spans="2:9">
      <c r="B5109" s="131"/>
      <c r="C5109" s="125"/>
      <c r="D5109" s="125"/>
      <c r="E5109" s="125"/>
      <c r="F5109" s="125"/>
      <c r="G5109" s="176"/>
      <c r="H5109" s="125" t="str">
        <f t="shared" si="158"/>
        <v/>
      </c>
      <c r="I5109" s="176">
        <f t="shared" si="159"/>
        <v>0</v>
      </c>
    </row>
    <row r="5110" spans="2:9">
      <c r="B5110" s="131"/>
      <c r="C5110" s="125"/>
      <c r="D5110" s="125"/>
      <c r="E5110" s="125"/>
      <c r="F5110" s="125"/>
      <c r="G5110" s="176"/>
      <c r="H5110" s="125" t="str">
        <f t="shared" si="158"/>
        <v/>
      </c>
      <c r="I5110" s="176">
        <f t="shared" si="159"/>
        <v>0</v>
      </c>
    </row>
    <row r="5111" spans="2:9">
      <c r="B5111" s="131"/>
      <c r="C5111" s="125"/>
      <c r="D5111" s="125"/>
      <c r="E5111" s="125"/>
      <c r="F5111" s="125"/>
      <c r="G5111" s="176"/>
      <c r="H5111" s="125" t="str">
        <f t="shared" si="158"/>
        <v/>
      </c>
      <c r="I5111" s="176">
        <f t="shared" si="159"/>
        <v>0</v>
      </c>
    </row>
    <row r="5112" spans="2:9">
      <c r="B5112" s="131"/>
      <c r="C5112" s="125"/>
      <c r="D5112" s="125"/>
      <c r="E5112" s="125"/>
      <c r="F5112" s="125"/>
      <c r="G5112" s="176"/>
      <c r="H5112" s="125" t="str">
        <f t="shared" si="158"/>
        <v/>
      </c>
      <c r="I5112" s="176">
        <f t="shared" si="159"/>
        <v>0</v>
      </c>
    </row>
    <row r="5113" spans="2:9">
      <c r="B5113" s="131"/>
      <c r="C5113" s="125"/>
      <c r="D5113" s="125"/>
      <c r="E5113" s="125"/>
      <c r="F5113" s="125"/>
      <c r="G5113" s="176"/>
      <c r="H5113" s="125" t="str">
        <f t="shared" si="158"/>
        <v/>
      </c>
      <c r="I5113" s="176">
        <f t="shared" si="159"/>
        <v>0</v>
      </c>
    </row>
    <row r="5114" spans="2:9">
      <c r="B5114" s="131"/>
      <c r="C5114" s="125"/>
      <c r="D5114" s="125"/>
      <c r="E5114" s="125"/>
      <c r="F5114" s="125"/>
      <c r="G5114" s="176"/>
      <c r="H5114" s="125" t="str">
        <f t="shared" si="158"/>
        <v/>
      </c>
      <c r="I5114" s="176">
        <f t="shared" si="159"/>
        <v>0</v>
      </c>
    </row>
    <row r="5115" spans="2:9">
      <c r="B5115" s="131"/>
      <c r="C5115" s="125"/>
      <c r="D5115" s="125"/>
      <c r="E5115" s="125"/>
      <c r="F5115" s="125"/>
      <c r="G5115" s="176"/>
      <c r="H5115" s="125" t="str">
        <f t="shared" si="158"/>
        <v/>
      </c>
      <c r="I5115" s="176">
        <f t="shared" si="159"/>
        <v>0</v>
      </c>
    </row>
    <row r="5116" spans="2:9">
      <c r="B5116" s="131"/>
      <c r="C5116" s="125"/>
      <c r="D5116" s="125"/>
      <c r="E5116" s="125"/>
      <c r="F5116" s="125"/>
      <c r="G5116" s="176"/>
      <c r="H5116" s="125" t="str">
        <f t="shared" si="158"/>
        <v/>
      </c>
      <c r="I5116" s="176">
        <f t="shared" si="159"/>
        <v>0</v>
      </c>
    </row>
    <row r="5117" spans="2:9">
      <c r="B5117" s="131"/>
      <c r="C5117" s="125"/>
      <c r="D5117" s="125"/>
      <c r="E5117" s="125"/>
      <c r="F5117" s="125"/>
      <c r="G5117" s="176"/>
      <c r="H5117" s="125" t="str">
        <f t="shared" si="158"/>
        <v/>
      </c>
      <c r="I5117" s="176">
        <f t="shared" si="159"/>
        <v>0</v>
      </c>
    </row>
    <row r="5118" spans="2:9">
      <c r="B5118" s="131"/>
      <c r="C5118" s="125"/>
      <c r="D5118" s="125"/>
      <c r="E5118" s="125"/>
      <c r="F5118" s="125"/>
      <c r="G5118" s="176"/>
      <c r="H5118" s="125" t="str">
        <f t="shared" si="158"/>
        <v/>
      </c>
      <c r="I5118" s="176">
        <f t="shared" si="159"/>
        <v>0</v>
      </c>
    </row>
    <row r="5119" spans="2:9">
      <c r="B5119" s="131"/>
      <c r="C5119" s="125"/>
      <c r="D5119" s="125"/>
      <c r="E5119" s="125"/>
      <c r="F5119" s="125"/>
      <c r="G5119" s="176"/>
      <c r="H5119" s="125" t="str">
        <f t="shared" si="158"/>
        <v/>
      </c>
      <c r="I5119" s="176">
        <f t="shared" si="159"/>
        <v>0</v>
      </c>
    </row>
    <row r="5120" spans="2:9">
      <c r="B5120" s="131"/>
      <c r="C5120" s="125"/>
      <c r="D5120" s="125"/>
      <c r="E5120" s="125"/>
      <c r="F5120" s="125"/>
      <c r="G5120" s="176"/>
      <c r="H5120" s="125" t="str">
        <f t="shared" si="158"/>
        <v/>
      </c>
      <c r="I5120" s="176">
        <f t="shared" si="159"/>
        <v>0</v>
      </c>
    </row>
    <row r="5121" spans="2:9">
      <c r="B5121" s="131"/>
      <c r="C5121" s="125"/>
      <c r="D5121" s="125"/>
      <c r="E5121" s="125"/>
      <c r="F5121" s="125"/>
      <c r="G5121" s="176"/>
      <c r="H5121" s="125" t="str">
        <f t="shared" si="158"/>
        <v/>
      </c>
      <c r="I5121" s="176">
        <f t="shared" si="159"/>
        <v>0</v>
      </c>
    </row>
    <row r="5122" spans="2:9">
      <c r="B5122" s="131"/>
      <c r="C5122" s="125"/>
      <c r="D5122" s="125"/>
      <c r="E5122" s="125"/>
      <c r="F5122" s="125"/>
      <c r="G5122" s="176"/>
      <c r="H5122" s="125" t="str">
        <f t="shared" si="158"/>
        <v/>
      </c>
      <c r="I5122" s="176">
        <f t="shared" si="159"/>
        <v>0</v>
      </c>
    </row>
    <row r="5123" spans="2:9">
      <c r="B5123" s="131"/>
      <c r="C5123" s="125"/>
      <c r="D5123" s="125"/>
      <c r="E5123" s="125"/>
      <c r="F5123" s="125"/>
      <c r="G5123" s="176"/>
      <c r="H5123" s="125" t="str">
        <f t="shared" si="158"/>
        <v/>
      </c>
      <c r="I5123" s="176">
        <f t="shared" si="159"/>
        <v>0</v>
      </c>
    </row>
    <row r="5124" spans="2:9">
      <c r="B5124" s="131"/>
      <c r="C5124" s="125"/>
      <c r="D5124" s="125"/>
      <c r="E5124" s="125"/>
      <c r="F5124" s="125"/>
      <c r="G5124" s="176"/>
      <c r="H5124" s="125" t="str">
        <f t="shared" si="158"/>
        <v/>
      </c>
      <c r="I5124" s="176">
        <f t="shared" si="159"/>
        <v>0</v>
      </c>
    </row>
    <row r="5125" spans="2:9">
      <c r="B5125" s="131"/>
      <c r="C5125" s="125"/>
      <c r="D5125" s="125"/>
      <c r="E5125" s="125"/>
      <c r="F5125" s="125"/>
      <c r="G5125" s="176"/>
      <c r="H5125" s="125" t="str">
        <f t="shared" si="158"/>
        <v/>
      </c>
      <c r="I5125" s="176">
        <f t="shared" si="159"/>
        <v>0</v>
      </c>
    </row>
    <row r="5126" spans="2:9">
      <c r="B5126" s="131"/>
      <c r="C5126" s="125"/>
      <c r="D5126" s="125"/>
      <c r="E5126" s="125"/>
      <c r="F5126" s="125"/>
      <c r="G5126" s="176"/>
      <c r="H5126" s="125" t="str">
        <f t="shared" si="158"/>
        <v/>
      </c>
      <c r="I5126" s="176">
        <f t="shared" si="159"/>
        <v>0</v>
      </c>
    </row>
    <row r="5127" spans="2:9">
      <c r="B5127" s="131"/>
      <c r="C5127" s="125"/>
      <c r="D5127" s="125"/>
      <c r="E5127" s="125"/>
      <c r="F5127" s="125"/>
      <c r="G5127" s="176"/>
      <c r="H5127" s="125" t="str">
        <f t="shared" ref="H5127:H5190" si="160">IF(ISBLANK(C5127),"",IF(C5127&lt;F5127,D5127-E5127,E5127-D5127))</f>
        <v/>
      </c>
      <c r="I5127" s="176">
        <f t="shared" ref="I5127:I5190" si="161">IF(ISERR(H5127),1,0)</f>
        <v>0</v>
      </c>
    </row>
    <row r="5128" spans="2:9">
      <c r="B5128" s="131"/>
      <c r="C5128" s="125"/>
      <c r="D5128" s="125"/>
      <c r="E5128" s="125"/>
      <c r="F5128" s="125"/>
      <c r="G5128" s="176"/>
      <c r="H5128" s="125" t="str">
        <f t="shared" si="160"/>
        <v/>
      </c>
      <c r="I5128" s="176">
        <f t="shared" si="161"/>
        <v>0</v>
      </c>
    </row>
    <row r="5129" spans="2:9">
      <c r="B5129" s="131"/>
      <c r="C5129" s="125"/>
      <c r="D5129" s="125"/>
      <c r="E5129" s="125"/>
      <c r="F5129" s="125"/>
      <c r="G5129" s="176"/>
      <c r="H5129" s="125" t="str">
        <f t="shared" si="160"/>
        <v/>
      </c>
      <c r="I5129" s="176">
        <f t="shared" si="161"/>
        <v>0</v>
      </c>
    </row>
    <row r="5130" spans="2:9">
      <c r="B5130" s="131"/>
      <c r="C5130" s="125"/>
      <c r="D5130" s="125"/>
      <c r="E5130" s="125"/>
      <c r="F5130" s="125"/>
      <c r="G5130" s="176"/>
      <c r="H5130" s="125" t="str">
        <f t="shared" si="160"/>
        <v/>
      </c>
      <c r="I5130" s="176">
        <f t="shared" si="161"/>
        <v>0</v>
      </c>
    </row>
    <row r="5131" spans="2:9">
      <c r="B5131" s="131"/>
      <c r="C5131" s="125"/>
      <c r="D5131" s="125"/>
      <c r="E5131" s="125"/>
      <c r="F5131" s="125"/>
      <c r="G5131" s="176"/>
      <c r="H5131" s="125" t="str">
        <f t="shared" si="160"/>
        <v/>
      </c>
      <c r="I5131" s="176">
        <f t="shared" si="161"/>
        <v>0</v>
      </c>
    </row>
    <row r="5132" spans="2:9">
      <c r="B5132" s="131"/>
      <c r="C5132" s="125"/>
      <c r="D5132" s="125"/>
      <c r="E5132" s="125"/>
      <c r="F5132" s="125"/>
      <c r="G5132" s="176"/>
      <c r="H5132" s="125" t="str">
        <f t="shared" si="160"/>
        <v/>
      </c>
      <c r="I5132" s="176">
        <f t="shared" si="161"/>
        <v>0</v>
      </c>
    </row>
    <row r="5133" spans="2:9">
      <c r="B5133" s="131"/>
      <c r="C5133" s="125"/>
      <c r="D5133" s="125"/>
      <c r="E5133" s="125"/>
      <c r="F5133" s="125"/>
      <c r="G5133" s="176"/>
      <c r="H5133" s="125" t="str">
        <f t="shared" si="160"/>
        <v/>
      </c>
      <c r="I5133" s="176">
        <f t="shared" si="161"/>
        <v>0</v>
      </c>
    </row>
    <row r="5134" spans="2:9">
      <c r="B5134" s="131"/>
      <c r="C5134" s="125"/>
      <c r="D5134" s="125"/>
      <c r="E5134" s="125"/>
      <c r="F5134" s="125"/>
      <c r="G5134" s="176"/>
      <c r="H5134" s="125" t="str">
        <f t="shared" si="160"/>
        <v/>
      </c>
      <c r="I5134" s="176">
        <f t="shared" si="161"/>
        <v>0</v>
      </c>
    </row>
    <row r="5135" spans="2:9">
      <c r="B5135" s="131"/>
      <c r="C5135" s="125"/>
      <c r="D5135" s="125"/>
      <c r="E5135" s="125"/>
      <c r="F5135" s="125"/>
      <c r="G5135" s="176"/>
      <c r="H5135" s="125" t="str">
        <f t="shared" si="160"/>
        <v/>
      </c>
      <c r="I5135" s="176">
        <f t="shared" si="161"/>
        <v>0</v>
      </c>
    </row>
    <row r="5136" spans="2:9">
      <c r="B5136" s="131"/>
      <c r="C5136" s="125"/>
      <c r="D5136" s="125"/>
      <c r="E5136" s="125"/>
      <c r="F5136" s="125"/>
      <c r="G5136" s="176"/>
      <c r="H5136" s="125" t="str">
        <f t="shared" si="160"/>
        <v/>
      </c>
      <c r="I5136" s="176">
        <f t="shared" si="161"/>
        <v>0</v>
      </c>
    </row>
    <row r="5137" spans="2:9">
      <c r="B5137" s="131"/>
      <c r="C5137" s="125"/>
      <c r="D5137" s="125"/>
      <c r="E5137" s="125"/>
      <c r="F5137" s="125"/>
      <c r="G5137" s="176"/>
      <c r="H5137" s="125" t="str">
        <f t="shared" si="160"/>
        <v/>
      </c>
      <c r="I5137" s="176">
        <f t="shared" si="161"/>
        <v>0</v>
      </c>
    </row>
    <row r="5138" spans="2:9">
      <c r="B5138" s="131"/>
      <c r="C5138" s="125"/>
      <c r="D5138" s="125"/>
      <c r="E5138" s="125"/>
      <c r="F5138" s="125"/>
      <c r="G5138" s="176"/>
      <c r="H5138" s="125" t="str">
        <f t="shared" si="160"/>
        <v/>
      </c>
      <c r="I5138" s="176">
        <f t="shared" si="161"/>
        <v>0</v>
      </c>
    </row>
    <row r="5139" spans="2:9">
      <c r="B5139" s="131"/>
      <c r="C5139" s="125"/>
      <c r="D5139" s="125"/>
      <c r="E5139" s="125"/>
      <c r="F5139" s="125"/>
      <c r="G5139" s="176"/>
      <c r="H5139" s="125" t="str">
        <f t="shared" si="160"/>
        <v/>
      </c>
      <c r="I5139" s="176">
        <f t="shared" si="161"/>
        <v>0</v>
      </c>
    </row>
    <row r="5140" spans="2:9">
      <c r="B5140" s="131"/>
      <c r="C5140" s="125"/>
      <c r="D5140" s="125"/>
      <c r="E5140" s="125"/>
      <c r="F5140" s="125"/>
      <c r="G5140" s="176"/>
      <c r="H5140" s="125" t="str">
        <f t="shared" si="160"/>
        <v/>
      </c>
      <c r="I5140" s="176">
        <f t="shared" si="161"/>
        <v>0</v>
      </c>
    </row>
    <row r="5141" spans="2:9">
      <c r="B5141" s="131"/>
      <c r="C5141" s="125"/>
      <c r="D5141" s="125"/>
      <c r="E5141" s="125"/>
      <c r="F5141" s="125"/>
      <c r="G5141" s="176"/>
      <c r="H5141" s="125" t="str">
        <f t="shared" si="160"/>
        <v/>
      </c>
      <c r="I5141" s="176">
        <f t="shared" si="161"/>
        <v>0</v>
      </c>
    </row>
    <row r="5142" spans="2:9">
      <c r="B5142" s="131"/>
      <c r="C5142" s="125"/>
      <c r="D5142" s="125"/>
      <c r="E5142" s="125"/>
      <c r="F5142" s="125"/>
      <c r="G5142" s="176"/>
      <c r="H5142" s="125" t="str">
        <f t="shared" si="160"/>
        <v/>
      </c>
      <c r="I5142" s="176">
        <f t="shared" si="161"/>
        <v>0</v>
      </c>
    </row>
    <row r="5143" spans="2:9">
      <c r="B5143" s="131"/>
      <c r="C5143" s="125"/>
      <c r="D5143" s="125"/>
      <c r="E5143" s="125"/>
      <c r="F5143" s="125"/>
      <c r="G5143" s="176"/>
      <c r="H5143" s="125" t="str">
        <f t="shared" si="160"/>
        <v/>
      </c>
      <c r="I5143" s="176">
        <f t="shared" si="161"/>
        <v>0</v>
      </c>
    </row>
    <row r="5144" spans="2:9">
      <c r="B5144" s="131"/>
      <c r="C5144" s="125"/>
      <c r="D5144" s="125"/>
      <c r="E5144" s="125"/>
      <c r="F5144" s="125"/>
      <c r="G5144" s="176"/>
      <c r="H5144" s="125" t="str">
        <f t="shared" si="160"/>
        <v/>
      </c>
      <c r="I5144" s="176">
        <f t="shared" si="161"/>
        <v>0</v>
      </c>
    </row>
    <row r="5145" spans="2:9">
      <c r="B5145" s="131"/>
      <c r="C5145" s="125"/>
      <c r="D5145" s="125"/>
      <c r="E5145" s="125"/>
      <c r="F5145" s="125"/>
      <c r="G5145" s="176"/>
      <c r="H5145" s="125" t="str">
        <f t="shared" si="160"/>
        <v/>
      </c>
      <c r="I5145" s="176">
        <f t="shared" si="161"/>
        <v>0</v>
      </c>
    </row>
    <row r="5146" spans="2:9">
      <c r="B5146" s="131"/>
      <c r="C5146" s="125"/>
      <c r="D5146" s="125"/>
      <c r="E5146" s="125"/>
      <c r="F5146" s="125"/>
      <c r="G5146" s="176"/>
      <c r="H5146" s="125" t="str">
        <f t="shared" si="160"/>
        <v/>
      </c>
      <c r="I5146" s="176">
        <f t="shared" si="161"/>
        <v>0</v>
      </c>
    </row>
    <row r="5147" spans="2:9">
      <c r="B5147" s="131"/>
      <c r="C5147" s="125"/>
      <c r="D5147" s="125"/>
      <c r="E5147" s="125"/>
      <c r="F5147" s="125"/>
      <c r="G5147" s="176"/>
      <c r="H5147" s="125" t="str">
        <f t="shared" si="160"/>
        <v/>
      </c>
      <c r="I5147" s="176">
        <f t="shared" si="161"/>
        <v>0</v>
      </c>
    </row>
    <row r="5148" spans="2:9">
      <c r="B5148" s="131"/>
      <c r="C5148" s="125"/>
      <c r="D5148" s="125"/>
      <c r="E5148" s="125"/>
      <c r="F5148" s="125"/>
      <c r="G5148" s="176"/>
      <c r="H5148" s="125" t="str">
        <f t="shared" si="160"/>
        <v/>
      </c>
      <c r="I5148" s="176">
        <f t="shared" si="161"/>
        <v>0</v>
      </c>
    </row>
    <row r="5149" spans="2:9">
      <c r="B5149" s="131"/>
      <c r="C5149" s="125"/>
      <c r="D5149" s="125"/>
      <c r="E5149" s="125"/>
      <c r="F5149" s="125"/>
      <c r="G5149" s="176"/>
      <c r="H5149" s="125" t="str">
        <f t="shared" si="160"/>
        <v/>
      </c>
      <c r="I5149" s="176">
        <f t="shared" si="161"/>
        <v>0</v>
      </c>
    </row>
    <row r="5150" spans="2:9">
      <c r="B5150" s="131"/>
      <c r="C5150" s="125"/>
      <c r="D5150" s="125"/>
      <c r="E5150" s="125"/>
      <c r="F5150" s="125"/>
      <c r="G5150" s="176"/>
      <c r="H5150" s="125" t="str">
        <f t="shared" si="160"/>
        <v/>
      </c>
      <c r="I5150" s="176">
        <f t="shared" si="161"/>
        <v>0</v>
      </c>
    </row>
    <row r="5151" spans="2:9">
      <c r="B5151" s="131"/>
      <c r="C5151" s="125"/>
      <c r="D5151" s="125"/>
      <c r="E5151" s="125"/>
      <c r="F5151" s="125"/>
      <c r="G5151" s="176"/>
      <c r="H5151" s="125" t="str">
        <f t="shared" si="160"/>
        <v/>
      </c>
      <c r="I5151" s="176">
        <f t="shared" si="161"/>
        <v>0</v>
      </c>
    </row>
    <row r="5152" spans="2:9">
      <c r="B5152" s="131"/>
      <c r="C5152" s="125"/>
      <c r="D5152" s="125"/>
      <c r="E5152" s="125"/>
      <c r="F5152" s="125"/>
      <c r="G5152" s="176"/>
      <c r="H5152" s="125" t="str">
        <f t="shared" si="160"/>
        <v/>
      </c>
      <c r="I5152" s="176">
        <f t="shared" si="161"/>
        <v>0</v>
      </c>
    </row>
    <row r="5153" spans="2:9">
      <c r="B5153" s="131"/>
      <c r="C5153" s="125"/>
      <c r="D5153" s="125"/>
      <c r="E5153" s="125"/>
      <c r="F5153" s="125"/>
      <c r="G5153" s="176"/>
      <c r="H5153" s="125" t="str">
        <f t="shared" si="160"/>
        <v/>
      </c>
      <c r="I5153" s="176">
        <f t="shared" si="161"/>
        <v>0</v>
      </c>
    </row>
    <row r="5154" spans="2:9">
      <c r="B5154" s="131"/>
      <c r="C5154" s="125"/>
      <c r="D5154" s="125"/>
      <c r="E5154" s="125"/>
      <c r="F5154" s="125"/>
      <c r="G5154" s="176"/>
      <c r="H5154" s="125" t="str">
        <f t="shared" si="160"/>
        <v/>
      </c>
      <c r="I5154" s="176">
        <f t="shared" si="161"/>
        <v>0</v>
      </c>
    </row>
    <row r="5155" spans="2:9">
      <c r="B5155" s="131"/>
      <c r="C5155" s="125"/>
      <c r="D5155" s="125"/>
      <c r="E5155" s="125"/>
      <c r="F5155" s="125"/>
      <c r="G5155" s="176"/>
      <c r="H5155" s="125" t="str">
        <f t="shared" si="160"/>
        <v/>
      </c>
      <c r="I5155" s="176">
        <f t="shared" si="161"/>
        <v>0</v>
      </c>
    </row>
    <row r="5156" spans="2:9">
      <c r="B5156" s="131"/>
      <c r="C5156" s="125"/>
      <c r="D5156" s="125"/>
      <c r="E5156" s="125"/>
      <c r="F5156" s="125"/>
      <c r="G5156" s="176"/>
      <c r="H5156" s="125" t="str">
        <f t="shared" si="160"/>
        <v/>
      </c>
      <c r="I5156" s="176">
        <f t="shared" si="161"/>
        <v>0</v>
      </c>
    </row>
    <row r="5157" spans="2:9">
      <c r="B5157" s="131"/>
      <c r="C5157" s="125"/>
      <c r="D5157" s="125"/>
      <c r="E5157" s="125"/>
      <c r="F5157" s="125"/>
      <c r="G5157" s="176"/>
      <c r="H5157" s="125" t="str">
        <f t="shared" si="160"/>
        <v/>
      </c>
      <c r="I5157" s="176">
        <f t="shared" si="161"/>
        <v>0</v>
      </c>
    </row>
    <row r="5158" spans="2:9">
      <c r="B5158" s="131"/>
      <c r="C5158" s="125"/>
      <c r="D5158" s="125"/>
      <c r="E5158" s="125"/>
      <c r="F5158" s="125"/>
      <c r="G5158" s="176"/>
      <c r="H5158" s="125" t="str">
        <f t="shared" si="160"/>
        <v/>
      </c>
      <c r="I5158" s="176">
        <f t="shared" si="161"/>
        <v>0</v>
      </c>
    </row>
    <row r="5159" spans="2:9">
      <c r="B5159" s="131"/>
      <c r="C5159" s="125"/>
      <c r="D5159" s="125"/>
      <c r="E5159" s="125"/>
      <c r="F5159" s="125"/>
      <c r="G5159" s="176"/>
      <c r="H5159" s="125" t="str">
        <f t="shared" si="160"/>
        <v/>
      </c>
      <c r="I5159" s="176">
        <f t="shared" si="161"/>
        <v>0</v>
      </c>
    </row>
    <row r="5160" spans="2:9">
      <c r="B5160" s="131"/>
      <c r="C5160" s="125"/>
      <c r="D5160" s="125"/>
      <c r="E5160" s="125"/>
      <c r="F5160" s="125"/>
      <c r="G5160" s="176"/>
      <c r="H5160" s="125" t="str">
        <f t="shared" si="160"/>
        <v/>
      </c>
      <c r="I5160" s="176">
        <f t="shared" si="161"/>
        <v>0</v>
      </c>
    </row>
    <row r="5161" spans="2:9">
      <c r="B5161" s="131"/>
      <c r="C5161" s="125"/>
      <c r="D5161" s="125"/>
      <c r="E5161" s="125"/>
      <c r="F5161" s="125"/>
      <c r="G5161" s="176"/>
      <c r="H5161" s="125" t="str">
        <f t="shared" si="160"/>
        <v/>
      </c>
      <c r="I5161" s="176">
        <f t="shared" si="161"/>
        <v>0</v>
      </c>
    </row>
    <row r="5162" spans="2:9">
      <c r="B5162" s="131"/>
      <c r="C5162" s="125"/>
      <c r="D5162" s="125"/>
      <c r="E5162" s="125"/>
      <c r="F5162" s="125"/>
      <c r="G5162" s="176"/>
      <c r="H5162" s="125" t="str">
        <f t="shared" si="160"/>
        <v/>
      </c>
      <c r="I5162" s="176">
        <f t="shared" si="161"/>
        <v>0</v>
      </c>
    </row>
    <row r="5163" spans="2:9">
      <c r="B5163" s="131"/>
      <c r="C5163" s="125"/>
      <c r="D5163" s="125"/>
      <c r="E5163" s="125"/>
      <c r="F5163" s="125"/>
      <c r="G5163" s="176"/>
      <c r="H5163" s="125" t="str">
        <f t="shared" si="160"/>
        <v/>
      </c>
      <c r="I5163" s="176">
        <f t="shared" si="161"/>
        <v>0</v>
      </c>
    </row>
    <row r="5164" spans="2:9">
      <c r="B5164" s="131"/>
      <c r="C5164" s="125"/>
      <c r="D5164" s="125"/>
      <c r="E5164" s="125"/>
      <c r="F5164" s="125"/>
      <c r="G5164" s="176"/>
      <c r="H5164" s="125" t="str">
        <f t="shared" si="160"/>
        <v/>
      </c>
      <c r="I5164" s="176">
        <f t="shared" si="161"/>
        <v>0</v>
      </c>
    </row>
    <row r="5165" spans="2:9">
      <c r="B5165" s="131"/>
      <c r="C5165" s="125"/>
      <c r="D5165" s="125"/>
      <c r="E5165" s="125"/>
      <c r="F5165" s="125"/>
      <c r="G5165" s="176"/>
      <c r="H5165" s="125" t="str">
        <f t="shared" si="160"/>
        <v/>
      </c>
      <c r="I5165" s="176">
        <f t="shared" si="161"/>
        <v>0</v>
      </c>
    </row>
    <row r="5166" spans="2:9">
      <c r="B5166" s="131"/>
      <c r="C5166" s="125"/>
      <c r="D5166" s="125"/>
      <c r="E5166" s="125"/>
      <c r="F5166" s="125"/>
      <c r="G5166" s="176"/>
      <c r="H5166" s="125" t="str">
        <f t="shared" si="160"/>
        <v/>
      </c>
      <c r="I5166" s="176">
        <f t="shared" si="161"/>
        <v>0</v>
      </c>
    </row>
    <row r="5167" spans="2:9">
      <c r="B5167" s="131"/>
      <c r="C5167" s="125"/>
      <c r="D5167" s="125"/>
      <c r="E5167" s="125"/>
      <c r="F5167" s="125"/>
      <c r="G5167" s="176"/>
      <c r="H5167" s="125" t="str">
        <f t="shared" si="160"/>
        <v/>
      </c>
      <c r="I5167" s="176">
        <f t="shared" si="161"/>
        <v>0</v>
      </c>
    </row>
    <row r="5168" spans="2:9">
      <c r="B5168" s="131"/>
      <c r="C5168" s="125"/>
      <c r="D5168" s="125"/>
      <c r="E5168" s="125"/>
      <c r="F5168" s="125"/>
      <c r="G5168" s="176"/>
      <c r="H5168" s="125" t="str">
        <f t="shared" si="160"/>
        <v/>
      </c>
      <c r="I5168" s="176">
        <f t="shared" si="161"/>
        <v>0</v>
      </c>
    </row>
    <row r="5169" spans="2:9">
      <c r="B5169" s="131"/>
      <c r="C5169" s="125"/>
      <c r="D5169" s="125"/>
      <c r="E5169" s="125"/>
      <c r="F5169" s="125"/>
      <c r="G5169" s="176"/>
      <c r="H5169" s="125" t="str">
        <f t="shared" si="160"/>
        <v/>
      </c>
      <c r="I5169" s="176">
        <f t="shared" si="161"/>
        <v>0</v>
      </c>
    </row>
    <row r="5170" spans="2:9">
      <c r="B5170" s="131"/>
      <c r="C5170" s="125"/>
      <c r="D5170" s="125"/>
      <c r="E5170" s="125"/>
      <c r="F5170" s="125"/>
      <c r="G5170" s="176"/>
      <c r="H5170" s="125" t="str">
        <f t="shared" si="160"/>
        <v/>
      </c>
      <c r="I5170" s="176">
        <f t="shared" si="161"/>
        <v>0</v>
      </c>
    </row>
    <row r="5171" spans="2:9">
      <c r="B5171" s="131"/>
      <c r="C5171" s="125"/>
      <c r="D5171" s="125"/>
      <c r="E5171" s="125"/>
      <c r="F5171" s="125"/>
      <c r="G5171" s="176"/>
      <c r="H5171" s="125" t="str">
        <f t="shared" si="160"/>
        <v/>
      </c>
      <c r="I5171" s="176">
        <f t="shared" si="161"/>
        <v>0</v>
      </c>
    </row>
    <row r="5172" spans="2:9">
      <c r="B5172" s="131"/>
      <c r="C5172" s="125"/>
      <c r="D5172" s="125"/>
      <c r="E5172" s="125"/>
      <c r="F5172" s="125"/>
      <c r="G5172" s="176"/>
      <c r="H5172" s="125" t="str">
        <f t="shared" si="160"/>
        <v/>
      </c>
      <c r="I5172" s="176">
        <f t="shared" si="161"/>
        <v>0</v>
      </c>
    </row>
    <row r="5173" spans="2:9">
      <c r="B5173" s="131"/>
      <c r="C5173" s="125"/>
      <c r="D5173" s="125"/>
      <c r="E5173" s="125"/>
      <c r="F5173" s="125"/>
      <c r="G5173" s="176"/>
      <c r="H5173" s="125" t="str">
        <f t="shared" si="160"/>
        <v/>
      </c>
      <c r="I5173" s="176">
        <f t="shared" si="161"/>
        <v>0</v>
      </c>
    </row>
    <row r="5174" spans="2:9">
      <c r="B5174" s="131"/>
      <c r="C5174" s="125"/>
      <c r="D5174" s="125"/>
      <c r="E5174" s="125"/>
      <c r="F5174" s="125"/>
      <c r="G5174" s="176"/>
      <c r="H5174" s="125" t="str">
        <f t="shared" si="160"/>
        <v/>
      </c>
      <c r="I5174" s="176">
        <f t="shared" si="161"/>
        <v>0</v>
      </c>
    </row>
    <row r="5175" spans="2:9">
      <c r="B5175" s="131"/>
      <c r="C5175" s="125"/>
      <c r="D5175" s="125"/>
      <c r="E5175" s="125"/>
      <c r="F5175" s="125"/>
      <c r="G5175" s="176"/>
      <c r="H5175" s="125" t="str">
        <f t="shared" si="160"/>
        <v/>
      </c>
      <c r="I5175" s="176">
        <f t="shared" si="161"/>
        <v>0</v>
      </c>
    </row>
    <row r="5176" spans="2:9">
      <c r="B5176" s="131"/>
      <c r="C5176" s="125"/>
      <c r="D5176" s="125"/>
      <c r="E5176" s="125"/>
      <c r="F5176" s="125"/>
      <c r="G5176" s="176"/>
      <c r="H5176" s="125" t="str">
        <f t="shared" si="160"/>
        <v/>
      </c>
      <c r="I5176" s="176">
        <f t="shared" si="161"/>
        <v>0</v>
      </c>
    </row>
    <row r="5177" spans="2:9">
      <c r="B5177" s="131"/>
      <c r="C5177" s="125"/>
      <c r="D5177" s="125"/>
      <c r="E5177" s="125"/>
      <c r="F5177" s="125"/>
      <c r="G5177" s="176"/>
      <c r="H5177" s="125" t="str">
        <f t="shared" si="160"/>
        <v/>
      </c>
      <c r="I5177" s="176">
        <f t="shared" si="161"/>
        <v>0</v>
      </c>
    </row>
    <row r="5178" spans="2:9">
      <c r="B5178" s="131"/>
      <c r="C5178" s="125"/>
      <c r="D5178" s="125"/>
      <c r="E5178" s="125"/>
      <c r="F5178" s="125"/>
      <c r="G5178" s="176"/>
      <c r="H5178" s="125" t="str">
        <f t="shared" si="160"/>
        <v/>
      </c>
      <c r="I5178" s="176">
        <f t="shared" si="161"/>
        <v>0</v>
      </c>
    </row>
    <row r="5179" spans="2:9">
      <c r="B5179" s="131"/>
      <c r="C5179" s="125"/>
      <c r="D5179" s="125"/>
      <c r="E5179" s="125"/>
      <c r="F5179" s="125"/>
      <c r="G5179" s="176"/>
      <c r="H5179" s="125" t="str">
        <f t="shared" si="160"/>
        <v/>
      </c>
      <c r="I5179" s="176">
        <f t="shared" si="161"/>
        <v>0</v>
      </c>
    </row>
    <row r="5180" spans="2:9">
      <c r="B5180" s="131"/>
      <c r="C5180" s="125"/>
      <c r="D5180" s="125"/>
      <c r="E5180" s="125"/>
      <c r="F5180" s="125"/>
      <c r="G5180" s="176"/>
      <c r="H5180" s="125" t="str">
        <f t="shared" si="160"/>
        <v/>
      </c>
      <c r="I5180" s="176">
        <f t="shared" si="161"/>
        <v>0</v>
      </c>
    </row>
    <row r="5181" spans="2:9">
      <c r="B5181" s="131"/>
      <c r="C5181" s="125"/>
      <c r="D5181" s="125"/>
      <c r="E5181" s="125"/>
      <c r="F5181" s="125"/>
      <c r="G5181" s="176"/>
      <c r="H5181" s="125" t="str">
        <f t="shared" si="160"/>
        <v/>
      </c>
      <c r="I5181" s="176">
        <f t="shared" si="161"/>
        <v>0</v>
      </c>
    </row>
    <row r="5182" spans="2:9">
      <c r="B5182" s="131"/>
      <c r="C5182" s="125"/>
      <c r="D5182" s="125"/>
      <c r="E5182" s="125"/>
      <c r="F5182" s="125"/>
      <c r="G5182" s="176"/>
      <c r="H5182" s="125" t="str">
        <f t="shared" si="160"/>
        <v/>
      </c>
      <c r="I5182" s="176">
        <f t="shared" si="161"/>
        <v>0</v>
      </c>
    </row>
    <row r="5183" spans="2:9">
      <c r="B5183" s="131"/>
      <c r="C5183" s="125"/>
      <c r="D5183" s="125"/>
      <c r="E5183" s="125"/>
      <c r="F5183" s="125"/>
      <c r="G5183" s="176"/>
      <c r="H5183" s="125" t="str">
        <f t="shared" si="160"/>
        <v/>
      </c>
      <c r="I5183" s="176">
        <f t="shared" si="161"/>
        <v>0</v>
      </c>
    </row>
    <row r="5184" spans="2:9">
      <c r="B5184" s="131"/>
      <c r="C5184" s="125"/>
      <c r="D5184" s="125"/>
      <c r="E5184" s="125"/>
      <c r="F5184" s="125"/>
      <c r="G5184" s="176"/>
      <c r="H5184" s="125" t="str">
        <f t="shared" si="160"/>
        <v/>
      </c>
      <c r="I5184" s="176">
        <f t="shared" si="161"/>
        <v>0</v>
      </c>
    </row>
    <row r="5185" spans="2:9">
      <c r="B5185" s="131"/>
      <c r="C5185" s="125"/>
      <c r="D5185" s="125"/>
      <c r="E5185" s="125"/>
      <c r="F5185" s="125"/>
      <c r="G5185" s="176"/>
      <c r="H5185" s="125" t="str">
        <f t="shared" si="160"/>
        <v/>
      </c>
      <c r="I5185" s="176">
        <f t="shared" si="161"/>
        <v>0</v>
      </c>
    </row>
    <row r="5186" spans="2:9">
      <c r="B5186" s="131"/>
      <c r="C5186" s="125"/>
      <c r="D5186" s="125"/>
      <c r="E5186" s="125"/>
      <c r="F5186" s="125"/>
      <c r="G5186" s="176"/>
      <c r="H5186" s="125" t="str">
        <f t="shared" si="160"/>
        <v/>
      </c>
      <c r="I5186" s="176">
        <f t="shared" si="161"/>
        <v>0</v>
      </c>
    </row>
    <row r="5187" spans="2:9">
      <c r="B5187" s="131"/>
      <c r="C5187" s="125"/>
      <c r="D5187" s="125"/>
      <c r="E5187" s="125"/>
      <c r="F5187" s="125"/>
      <c r="G5187" s="176"/>
      <c r="H5187" s="125" t="str">
        <f t="shared" si="160"/>
        <v/>
      </c>
      <c r="I5187" s="176">
        <f t="shared" si="161"/>
        <v>0</v>
      </c>
    </row>
    <row r="5188" spans="2:9">
      <c r="B5188" s="131"/>
      <c r="C5188" s="125"/>
      <c r="D5188" s="125"/>
      <c r="E5188" s="125"/>
      <c r="F5188" s="125"/>
      <c r="G5188" s="176"/>
      <c r="H5188" s="125" t="str">
        <f t="shared" si="160"/>
        <v/>
      </c>
      <c r="I5188" s="176">
        <f t="shared" si="161"/>
        <v>0</v>
      </c>
    </row>
    <row r="5189" spans="2:9">
      <c r="B5189" s="131"/>
      <c r="C5189" s="125"/>
      <c r="D5189" s="125"/>
      <c r="E5189" s="125"/>
      <c r="F5189" s="125"/>
      <c r="G5189" s="176"/>
      <c r="H5189" s="125" t="str">
        <f t="shared" si="160"/>
        <v/>
      </c>
      <c r="I5189" s="176">
        <f t="shared" si="161"/>
        <v>0</v>
      </c>
    </row>
    <row r="5190" spans="2:9">
      <c r="B5190" s="131"/>
      <c r="C5190" s="125"/>
      <c r="D5190" s="125"/>
      <c r="E5190" s="125"/>
      <c r="F5190" s="125"/>
      <c r="G5190" s="176"/>
      <c r="H5190" s="125" t="str">
        <f t="shared" si="160"/>
        <v/>
      </c>
      <c r="I5190" s="176">
        <f t="shared" si="161"/>
        <v>0</v>
      </c>
    </row>
    <row r="5191" spans="2:9">
      <c r="B5191" s="131"/>
      <c r="C5191" s="125"/>
      <c r="D5191" s="125"/>
      <c r="E5191" s="125"/>
      <c r="F5191" s="125"/>
      <c r="G5191" s="176"/>
      <c r="H5191" s="125" t="str">
        <f t="shared" ref="H5191:H5254" si="162">IF(ISBLANK(C5191),"",IF(C5191&lt;F5191,D5191-E5191,E5191-D5191))</f>
        <v/>
      </c>
      <c r="I5191" s="176">
        <f t="shared" ref="I5191:I5254" si="163">IF(ISERR(H5191),1,0)</f>
        <v>0</v>
      </c>
    </row>
    <row r="5192" spans="2:9">
      <c r="B5192" s="131"/>
      <c r="C5192" s="125"/>
      <c r="D5192" s="125"/>
      <c r="E5192" s="125"/>
      <c r="F5192" s="125"/>
      <c r="G5192" s="176"/>
      <c r="H5192" s="125" t="str">
        <f t="shared" si="162"/>
        <v/>
      </c>
      <c r="I5192" s="176">
        <f t="shared" si="163"/>
        <v>0</v>
      </c>
    </row>
    <row r="5193" spans="2:9">
      <c r="B5193" s="131"/>
      <c r="C5193" s="125"/>
      <c r="D5193" s="125"/>
      <c r="E5193" s="125"/>
      <c r="F5193" s="125"/>
      <c r="G5193" s="176"/>
      <c r="H5193" s="125" t="str">
        <f t="shared" si="162"/>
        <v/>
      </c>
      <c r="I5193" s="176">
        <f t="shared" si="163"/>
        <v>0</v>
      </c>
    </row>
    <row r="5194" spans="2:9">
      <c r="B5194" s="131"/>
      <c r="C5194" s="125"/>
      <c r="D5194" s="125"/>
      <c r="E5194" s="125"/>
      <c r="F5194" s="125"/>
      <c r="G5194" s="176"/>
      <c r="H5194" s="125" t="str">
        <f t="shared" si="162"/>
        <v/>
      </c>
      <c r="I5194" s="176">
        <f t="shared" si="163"/>
        <v>0</v>
      </c>
    </row>
    <row r="5195" spans="2:9">
      <c r="B5195" s="131"/>
      <c r="C5195" s="125"/>
      <c r="D5195" s="125"/>
      <c r="E5195" s="125"/>
      <c r="F5195" s="125"/>
      <c r="G5195" s="176"/>
      <c r="H5195" s="125" t="str">
        <f t="shared" si="162"/>
        <v/>
      </c>
      <c r="I5195" s="176">
        <f t="shared" si="163"/>
        <v>0</v>
      </c>
    </row>
    <row r="5196" spans="2:9">
      <c r="B5196" s="131"/>
      <c r="C5196" s="125"/>
      <c r="D5196" s="125"/>
      <c r="E5196" s="125"/>
      <c r="F5196" s="125"/>
      <c r="G5196" s="176"/>
      <c r="H5196" s="125" t="str">
        <f t="shared" si="162"/>
        <v/>
      </c>
      <c r="I5196" s="176">
        <f t="shared" si="163"/>
        <v>0</v>
      </c>
    </row>
    <row r="5197" spans="2:9">
      <c r="B5197" s="131"/>
      <c r="C5197" s="125"/>
      <c r="D5197" s="125"/>
      <c r="E5197" s="125"/>
      <c r="F5197" s="125"/>
      <c r="G5197" s="176"/>
      <c r="H5197" s="125" t="str">
        <f t="shared" si="162"/>
        <v/>
      </c>
      <c r="I5197" s="176">
        <f t="shared" si="163"/>
        <v>0</v>
      </c>
    </row>
    <row r="5198" spans="2:9">
      <c r="B5198" s="131"/>
      <c r="C5198" s="125"/>
      <c r="D5198" s="125"/>
      <c r="E5198" s="125"/>
      <c r="F5198" s="125"/>
      <c r="G5198" s="176"/>
      <c r="H5198" s="125" t="str">
        <f t="shared" si="162"/>
        <v/>
      </c>
      <c r="I5198" s="176">
        <f t="shared" si="163"/>
        <v>0</v>
      </c>
    </row>
    <row r="5199" spans="2:9">
      <c r="B5199" s="131"/>
      <c r="C5199" s="125"/>
      <c r="D5199" s="125"/>
      <c r="E5199" s="125"/>
      <c r="F5199" s="125"/>
      <c r="G5199" s="176"/>
      <c r="H5199" s="125" t="str">
        <f t="shared" si="162"/>
        <v/>
      </c>
      <c r="I5199" s="176">
        <f t="shared" si="163"/>
        <v>0</v>
      </c>
    </row>
    <row r="5200" spans="2:9">
      <c r="B5200" s="131"/>
      <c r="C5200" s="125"/>
      <c r="D5200" s="125"/>
      <c r="E5200" s="125"/>
      <c r="F5200" s="125"/>
      <c r="G5200" s="176"/>
      <c r="H5200" s="125" t="str">
        <f t="shared" si="162"/>
        <v/>
      </c>
      <c r="I5200" s="176">
        <f t="shared" si="163"/>
        <v>0</v>
      </c>
    </row>
    <row r="5201" spans="2:9">
      <c r="B5201" s="131"/>
      <c r="C5201" s="125"/>
      <c r="D5201" s="125"/>
      <c r="E5201" s="125"/>
      <c r="F5201" s="125"/>
      <c r="G5201" s="176"/>
      <c r="H5201" s="125" t="str">
        <f t="shared" si="162"/>
        <v/>
      </c>
      <c r="I5201" s="176">
        <f t="shared" si="163"/>
        <v>0</v>
      </c>
    </row>
    <row r="5202" spans="2:9">
      <c r="B5202" s="131"/>
      <c r="C5202" s="125"/>
      <c r="D5202" s="125"/>
      <c r="E5202" s="125"/>
      <c r="F5202" s="125"/>
      <c r="G5202" s="176"/>
      <c r="H5202" s="125" t="str">
        <f t="shared" si="162"/>
        <v/>
      </c>
      <c r="I5202" s="176">
        <f t="shared" si="163"/>
        <v>0</v>
      </c>
    </row>
    <row r="5203" spans="2:9">
      <c r="B5203" s="131"/>
      <c r="C5203" s="125"/>
      <c r="D5203" s="125"/>
      <c r="E5203" s="125"/>
      <c r="F5203" s="125"/>
      <c r="G5203" s="176"/>
      <c r="H5203" s="125" t="str">
        <f t="shared" si="162"/>
        <v/>
      </c>
      <c r="I5203" s="176">
        <f t="shared" si="163"/>
        <v>0</v>
      </c>
    </row>
    <row r="5204" spans="2:9">
      <c r="B5204" s="131"/>
      <c r="C5204" s="125"/>
      <c r="D5204" s="125"/>
      <c r="E5204" s="125"/>
      <c r="F5204" s="125"/>
      <c r="G5204" s="176"/>
      <c r="H5204" s="125" t="str">
        <f t="shared" si="162"/>
        <v/>
      </c>
      <c r="I5204" s="176">
        <f t="shared" si="163"/>
        <v>0</v>
      </c>
    </row>
    <row r="5205" spans="2:9">
      <c r="B5205" s="131"/>
      <c r="C5205" s="125"/>
      <c r="D5205" s="125"/>
      <c r="E5205" s="125"/>
      <c r="F5205" s="125"/>
      <c r="G5205" s="176"/>
      <c r="H5205" s="125" t="str">
        <f t="shared" si="162"/>
        <v/>
      </c>
      <c r="I5205" s="176">
        <f t="shared" si="163"/>
        <v>0</v>
      </c>
    </row>
    <row r="5206" spans="2:9">
      <c r="B5206" s="131"/>
      <c r="C5206" s="125"/>
      <c r="D5206" s="125"/>
      <c r="E5206" s="125"/>
      <c r="F5206" s="125"/>
      <c r="G5206" s="176"/>
      <c r="H5206" s="125" t="str">
        <f t="shared" si="162"/>
        <v/>
      </c>
      <c r="I5206" s="176">
        <f t="shared" si="163"/>
        <v>0</v>
      </c>
    </row>
    <row r="5207" spans="2:9">
      <c r="B5207" s="131"/>
      <c r="C5207" s="125"/>
      <c r="D5207" s="125"/>
      <c r="E5207" s="125"/>
      <c r="F5207" s="125"/>
      <c r="G5207" s="176"/>
      <c r="H5207" s="125" t="str">
        <f t="shared" si="162"/>
        <v/>
      </c>
      <c r="I5207" s="176">
        <f t="shared" si="163"/>
        <v>0</v>
      </c>
    </row>
    <row r="5208" spans="2:9">
      <c r="B5208" s="131"/>
      <c r="C5208" s="125"/>
      <c r="D5208" s="125"/>
      <c r="E5208" s="125"/>
      <c r="F5208" s="125"/>
      <c r="G5208" s="176"/>
      <c r="H5208" s="125" t="str">
        <f t="shared" si="162"/>
        <v/>
      </c>
      <c r="I5208" s="176">
        <f t="shared" si="163"/>
        <v>0</v>
      </c>
    </row>
    <row r="5209" spans="2:9">
      <c r="B5209" s="131"/>
      <c r="C5209" s="125"/>
      <c r="D5209" s="125"/>
      <c r="E5209" s="125"/>
      <c r="F5209" s="125"/>
      <c r="G5209" s="176"/>
      <c r="H5209" s="125" t="str">
        <f t="shared" si="162"/>
        <v/>
      </c>
      <c r="I5209" s="176">
        <f t="shared" si="163"/>
        <v>0</v>
      </c>
    </row>
    <row r="5210" spans="2:9">
      <c r="B5210" s="131"/>
      <c r="C5210" s="125"/>
      <c r="D5210" s="125"/>
      <c r="E5210" s="125"/>
      <c r="F5210" s="125"/>
      <c r="G5210" s="176"/>
      <c r="H5210" s="125" t="str">
        <f t="shared" si="162"/>
        <v/>
      </c>
      <c r="I5210" s="176">
        <f t="shared" si="163"/>
        <v>0</v>
      </c>
    </row>
    <row r="5211" spans="2:9">
      <c r="B5211" s="131"/>
      <c r="C5211" s="125"/>
      <c r="D5211" s="125"/>
      <c r="E5211" s="125"/>
      <c r="F5211" s="125"/>
      <c r="G5211" s="176"/>
      <c r="H5211" s="125" t="str">
        <f t="shared" si="162"/>
        <v/>
      </c>
      <c r="I5211" s="176">
        <f t="shared" si="163"/>
        <v>0</v>
      </c>
    </row>
    <row r="5212" spans="2:9">
      <c r="B5212" s="131"/>
      <c r="C5212" s="125"/>
      <c r="D5212" s="125"/>
      <c r="E5212" s="125"/>
      <c r="F5212" s="125"/>
      <c r="G5212" s="176"/>
      <c r="H5212" s="125" t="str">
        <f t="shared" si="162"/>
        <v/>
      </c>
      <c r="I5212" s="176">
        <f t="shared" si="163"/>
        <v>0</v>
      </c>
    </row>
    <row r="5213" spans="2:9">
      <c r="B5213" s="131"/>
      <c r="C5213" s="125"/>
      <c r="D5213" s="125"/>
      <c r="E5213" s="125"/>
      <c r="F5213" s="125"/>
      <c r="G5213" s="176"/>
      <c r="H5213" s="125" t="str">
        <f t="shared" si="162"/>
        <v/>
      </c>
      <c r="I5213" s="176">
        <f t="shared" si="163"/>
        <v>0</v>
      </c>
    </row>
    <row r="5214" spans="2:9">
      <c r="B5214" s="131"/>
      <c r="C5214" s="125"/>
      <c r="D5214" s="125"/>
      <c r="E5214" s="125"/>
      <c r="F5214" s="125"/>
      <c r="G5214" s="176"/>
      <c r="H5214" s="125" t="str">
        <f t="shared" si="162"/>
        <v/>
      </c>
      <c r="I5214" s="176">
        <f t="shared" si="163"/>
        <v>0</v>
      </c>
    </row>
    <row r="5215" spans="2:9">
      <c r="B5215" s="131"/>
      <c r="C5215" s="125"/>
      <c r="D5215" s="125"/>
      <c r="E5215" s="125"/>
      <c r="F5215" s="125"/>
      <c r="G5215" s="176"/>
      <c r="H5215" s="125" t="str">
        <f t="shared" si="162"/>
        <v/>
      </c>
      <c r="I5215" s="176">
        <f t="shared" si="163"/>
        <v>0</v>
      </c>
    </row>
    <row r="5216" spans="2:9">
      <c r="B5216" s="131"/>
      <c r="C5216" s="125"/>
      <c r="D5216" s="125"/>
      <c r="E5216" s="125"/>
      <c r="F5216" s="125"/>
      <c r="G5216" s="176"/>
      <c r="H5216" s="125" t="str">
        <f t="shared" si="162"/>
        <v/>
      </c>
      <c r="I5216" s="176">
        <f t="shared" si="163"/>
        <v>0</v>
      </c>
    </row>
    <row r="5217" spans="2:9">
      <c r="B5217" s="131"/>
      <c r="C5217" s="125"/>
      <c r="D5217" s="125"/>
      <c r="E5217" s="125"/>
      <c r="F5217" s="125"/>
      <c r="G5217" s="176"/>
      <c r="H5217" s="125" t="str">
        <f t="shared" si="162"/>
        <v/>
      </c>
      <c r="I5217" s="176">
        <f t="shared" si="163"/>
        <v>0</v>
      </c>
    </row>
    <row r="5218" spans="2:9">
      <c r="B5218" s="131"/>
      <c r="C5218" s="125"/>
      <c r="D5218" s="125"/>
      <c r="E5218" s="125"/>
      <c r="F5218" s="125"/>
      <c r="G5218" s="176"/>
      <c r="H5218" s="125" t="str">
        <f t="shared" si="162"/>
        <v/>
      </c>
      <c r="I5218" s="176">
        <f t="shared" si="163"/>
        <v>0</v>
      </c>
    </row>
    <row r="5219" spans="2:9">
      <c r="B5219" s="131"/>
      <c r="C5219" s="125"/>
      <c r="D5219" s="125"/>
      <c r="E5219" s="125"/>
      <c r="F5219" s="125"/>
      <c r="G5219" s="176"/>
      <c r="H5219" s="125" t="str">
        <f t="shared" si="162"/>
        <v/>
      </c>
      <c r="I5219" s="176">
        <f t="shared" si="163"/>
        <v>0</v>
      </c>
    </row>
    <row r="5220" spans="2:9">
      <c r="B5220" s="131"/>
      <c r="C5220" s="125"/>
      <c r="D5220" s="125"/>
      <c r="E5220" s="125"/>
      <c r="F5220" s="125"/>
      <c r="G5220" s="176"/>
      <c r="H5220" s="125" t="str">
        <f t="shared" si="162"/>
        <v/>
      </c>
      <c r="I5220" s="176">
        <f t="shared" si="163"/>
        <v>0</v>
      </c>
    </row>
    <row r="5221" spans="2:9">
      <c r="B5221" s="131"/>
      <c r="C5221" s="125"/>
      <c r="D5221" s="125"/>
      <c r="E5221" s="125"/>
      <c r="F5221" s="125"/>
      <c r="G5221" s="176"/>
      <c r="H5221" s="125" t="str">
        <f t="shared" si="162"/>
        <v/>
      </c>
      <c r="I5221" s="176">
        <f t="shared" si="163"/>
        <v>0</v>
      </c>
    </row>
    <row r="5222" spans="2:9">
      <c r="B5222" s="131"/>
      <c r="C5222" s="125"/>
      <c r="D5222" s="125"/>
      <c r="E5222" s="125"/>
      <c r="F5222" s="125"/>
      <c r="G5222" s="176"/>
      <c r="H5222" s="125" t="str">
        <f t="shared" si="162"/>
        <v/>
      </c>
      <c r="I5222" s="176">
        <f t="shared" si="163"/>
        <v>0</v>
      </c>
    </row>
    <row r="5223" spans="2:9">
      <c r="B5223" s="131"/>
      <c r="C5223" s="125"/>
      <c r="D5223" s="125"/>
      <c r="E5223" s="125"/>
      <c r="F5223" s="125"/>
      <c r="G5223" s="176"/>
      <c r="H5223" s="125" t="str">
        <f t="shared" si="162"/>
        <v/>
      </c>
      <c r="I5223" s="176">
        <f t="shared" si="163"/>
        <v>0</v>
      </c>
    </row>
    <row r="5224" spans="2:9">
      <c r="B5224" s="131"/>
      <c r="C5224" s="125"/>
      <c r="D5224" s="125"/>
      <c r="E5224" s="125"/>
      <c r="F5224" s="125"/>
      <c r="G5224" s="176"/>
      <c r="H5224" s="125" t="str">
        <f t="shared" si="162"/>
        <v/>
      </c>
      <c r="I5224" s="176">
        <f t="shared" si="163"/>
        <v>0</v>
      </c>
    </row>
    <row r="5225" spans="2:9">
      <c r="B5225" s="131"/>
      <c r="C5225" s="125"/>
      <c r="D5225" s="125"/>
      <c r="E5225" s="125"/>
      <c r="F5225" s="125"/>
      <c r="G5225" s="176"/>
      <c r="H5225" s="125" t="str">
        <f t="shared" si="162"/>
        <v/>
      </c>
      <c r="I5225" s="176">
        <f t="shared" si="163"/>
        <v>0</v>
      </c>
    </row>
    <row r="5226" spans="2:9">
      <c r="B5226" s="131"/>
      <c r="C5226" s="125"/>
      <c r="D5226" s="125"/>
      <c r="E5226" s="125"/>
      <c r="F5226" s="125"/>
      <c r="G5226" s="176"/>
      <c r="H5226" s="125" t="str">
        <f t="shared" si="162"/>
        <v/>
      </c>
      <c r="I5226" s="176">
        <f t="shared" si="163"/>
        <v>0</v>
      </c>
    </row>
    <row r="5227" spans="2:9">
      <c r="B5227" s="131"/>
      <c r="C5227" s="125"/>
      <c r="D5227" s="125"/>
      <c r="E5227" s="125"/>
      <c r="F5227" s="125"/>
      <c r="G5227" s="176"/>
      <c r="H5227" s="125" t="str">
        <f t="shared" si="162"/>
        <v/>
      </c>
      <c r="I5227" s="176">
        <f t="shared" si="163"/>
        <v>0</v>
      </c>
    </row>
    <row r="5228" spans="2:9">
      <c r="B5228" s="131"/>
      <c r="C5228" s="125"/>
      <c r="D5228" s="125"/>
      <c r="E5228" s="125"/>
      <c r="F5228" s="125"/>
      <c r="G5228" s="176"/>
      <c r="H5228" s="125" t="str">
        <f t="shared" si="162"/>
        <v/>
      </c>
      <c r="I5228" s="176">
        <f t="shared" si="163"/>
        <v>0</v>
      </c>
    </row>
    <row r="5229" spans="2:9">
      <c r="B5229" s="131"/>
      <c r="C5229" s="125"/>
      <c r="D5229" s="125"/>
      <c r="E5229" s="125"/>
      <c r="F5229" s="125"/>
      <c r="G5229" s="176"/>
      <c r="H5229" s="125" t="str">
        <f t="shared" si="162"/>
        <v/>
      </c>
      <c r="I5229" s="176">
        <f t="shared" si="163"/>
        <v>0</v>
      </c>
    </row>
    <row r="5230" spans="2:9">
      <c r="B5230" s="131"/>
      <c r="C5230" s="125"/>
      <c r="D5230" s="125"/>
      <c r="E5230" s="125"/>
      <c r="F5230" s="125"/>
      <c r="G5230" s="176"/>
      <c r="H5230" s="125" t="str">
        <f t="shared" si="162"/>
        <v/>
      </c>
      <c r="I5230" s="176">
        <f t="shared" si="163"/>
        <v>0</v>
      </c>
    </row>
    <row r="5231" spans="2:9">
      <c r="B5231" s="131"/>
      <c r="C5231" s="125"/>
      <c r="D5231" s="125"/>
      <c r="E5231" s="125"/>
      <c r="F5231" s="125"/>
      <c r="G5231" s="176"/>
      <c r="H5231" s="125" t="str">
        <f t="shared" si="162"/>
        <v/>
      </c>
      <c r="I5231" s="176">
        <f t="shared" si="163"/>
        <v>0</v>
      </c>
    </row>
    <row r="5232" spans="2:9">
      <c r="B5232" s="131"/>
      <c r="C5232" s="125"/>
      <c r="D5232" s="125"/>
      <c r="E5232" s="125"/>
      <c r="F5232" s="125"/>
      <c r="G5232" s="176"/>
      <c r="H5232" s="125" t="str">
        <f t="shared" si="162"/>
        <v/>
      </c>
      <c r="I5232" s="176">
        <f t="shared" si="163"/>
        <v>0</v>
      </c>
    </row>
    <row r="5233" spans="2:9">
      <c r="B5233" s="131"/>
      <c r="C5233" s="125"/>
      <c r="D5233" s="125"/>
      <c r="E5233" s="125"/>
      <c r="F5233" s="125"/>
      <c r="G5233" s="176"/>
      <c r="H5233" s="125" t="str">
        <f t="shared" si="162"/>
        <v/>
      </c>
      <c r="I5233" s="176">
        <f t="shared" si="163"/>
        <v>0</v>
      </c>
    </row>
    <row r="5234" spans="2:9">
      <c r="B5234" s="131"/>
      <c r="C5234" s="125"/>
      <c r="D5234" s="125"/>
      <c r="E5234" s="125"/>
      <c r="F5234" s="125"/>
      <c r="G5234" s="176"/>
      <c r="H5234" s="125" t="str">
        <f t="shared" si="162"/>
        <v/>
      </c>
      <c r="I5234" s="176">
        <f t="shared" si="163"/>
        <v>0</v>
      </c>
    </row>
    <row r="5235" spans="2:9">
      <c r="B5235" s="131"/>
      <c r="C5235" s="125"/>
      <c r="D5235" s="125"/>
      <c r="E5235" s="125"/>
      <c r="F5235" s="125"/>
      <c r="G5235" s="176"/>
      <c r="H5235" s="125" t="str">
        <f t="shared" si="162"/>
        <v/>
      </c>
      <c r="I5235" s="176">
        <f t="shared" si="163"/>
        <v>0</v>
      </c>
    </row>
    <row r="5236" spans="2:9">
      <c r="B5236" s="131"/>
      <c r="C5236" s="125"/>
      <c r="D5236" s="125"/>
      <c r="E5236" s="125"/>
      <c r="F5236" s="125"/>
      <c r="G5236" s="176"/>
      <c r="H5236" s="125" t="str">
        <f t="shared" si="162"/>
        <v/>
      </c>
      <c r="I5236" s="176">
        <f t="shared" si="163"/>
        <v>0</v>
      </c>
    </row>
    <row r="5237" spans="2:9">
      <c r="B5237" s="131"/>
      <c r="C5237" s="125"/>
      <c r="D5237" s="125"/>
      <c r="E5237" s="125"/>
      <c r="F5237" s="125"/>
      <c r="G5237" s="176"/>
      <c r="H5237" s="125" t="str">
        <f t="shared" si="162"/>
        <v/>
      </c>
      <c r="I5237" s="176">
        <f t="shared" si="163"/>
        <v>0</v>
      </c>
    </row>
    <row r="5238" spans="2:9">
      <c r="B5238" s="131"/>
      <c r="C5238" s="125"/>
      <c r="D5238" s="125"/>
      <c r="E5238" s="125"/>
      <c r="F5238" s="125"/>
      <c r="G5238" s="176"/>
      <c r="H5238" s="125" t="str">
        <f t="shared" si="162"/>
        <v/>
      </c>
      <c r="I5238" s="176">
        <f t="shared" si="163"/>
        <v>0</v>
      </c>
    </row>
    <row r="5239" spans="2:9">
      <c r="B5239" s="131"/>
      <c r="C5239" s="125"/>
      <c r="D5239" s="125"/>
      <c r="E5239" s="125"/>
      <c r="F5239" s="125"/>
      <c r="G5239" s="176"/>
      <c r="H5239" s="125" t="str">
        <f t="shared" si="162"/>
        <v/>
      </c>
      <c r="I5239" s="176">
        <f t="shared" si="163"/>
        <v>0</v>
      </c>
    </row>
    <row r="5240" spans="2:9">
      <c r="B5240" s="131"/>
      <c r="C5240" s="125"/>
      <c r="D5240" s="125"/>
      <c r="E5240" s="125"/>
      <c r="F5240" s="125"/>
      <c r="G5240" s="176"/>
      <c r="H5240" s="125" t="str">
        <f t="shared" si="162"/>
        <v/>
      </c>
      <c r="I5240" s="176">
        <f t="shared" si="163"/>
        <v>0</v>
      </c>
    </row>
    <row r="5241" spans="2:9">
      <c r="B5241" s="131"/>
      <c r="C5241" s="125"/>
      <c r="D5241" s="125"/>
      <c r="E5241" s="125"/>
      <c r="F5241" s="125"/>
      <c r="G5241" s="176"/>
      <c r="H5241" s="125" t="str">
        <f t="shared" si="162"/>
        <v/>
      </c>
      <c r="I5241" s="176">
        <f t="shared" si="163"/>
        <v>0</v>
      </c>
    </row>
    <row r="5242" spans="2:9">
      <c r="B5242" s="131"/>
      <c r="C5242" s="125"/>
      <c r="D5242" s="125"/>
      <c r="E5242" s="125"/>
      <c r="F5242" s="125"/>
      <c r="G5242" s="176"/>
      <c r="H5242" s="125" t="str">
        <f t="shared" si="162"/>
        <v/>
      </c>
      <c r="I5242" s="176">
        <f t="shared" si="163"/>
        <v>0</v>
      </c>
    </row>
    <row r="5243" spans="2:9">
      <c r="B5243" s="131"/>
      <c r="C5243" s="125"/>
      <c r="D5243" s="125"/>
      <c r="E5243" s="125"/>
      <c r="F5243" s="125"/>
      <c r="G5243" s="176"/>
      <c r="H5243" s="125" t="str">
        <f t="shared" si="162"/>
        <v/>
      </c>
      <c r="I5243" s="176">
        <f t="shared" si="163"/>
        <v>0</v>
      </c>
    </row>
    <row r="5244" spans="2:9">
      <c r="B5244" s="131"/>
      <c r="C5244" s="125"/>
      <c r="D5244" s="125"/>
      <c r="E5244" s="125"/>
      <c r="F5244" s="125"/>
      <c r="G5244" s="176"/>
      <c r="H5244" s="125" t="str">
        <f t="shared" si="162"/>
        <v/>
      </c>
      <c r="I5244" s="176">
        <f t="shared" si="163"/>
        <v>0</v>
      </c>
    </row>
    <row r="5245" spans="2:9">
      <c r="B5245" s="131"/>
      <c r="C5245" s="125"/>
      <c r="D5245" s="125"/>
      <c r="E5245" s="125"/>
      <c r="F5245" s="125"/>
      <c r="G5245" s="176"/>
      <c r="H5245" s="125" t="str">
        <f t="shared" si="162"/>
        <v/>
      </c>
      <c r="I5245" s="176">
        <f t="shared" si="163"/>
        <v>0</v>
      </c>
    </row>
    <row r="5246" spans="2:9">
      <c r="B5246" s="131"/>
      <c r="C5246" s="125"/>
      <c r="D5246" s="125"/>
      <c r="E5246" s="125"/>
      <c r="F5246" s="125"/>
      <c r="G5246" s="176"/>
      <c r="H5246" s="125" t="str">
        <f t="shared" si="162"/>
        <v/>
      </c>
      <c r="I5246" s="176">
        <f t="shared" si="163"/>
        <v>0</v>
      </c>
    </row>
    <row r="5247" spans="2:9">
      <c r="B5247" s="131"/>
      <c r="C5247" s="125"/>
      <c r="D5247" s="125"/>
      <c r="E5247" s="125"/>
      <c r="F5247" s="125"/>
      <c r="G5247" s="176"/>
      <c r="H5247" s="125" t="str">
        <f t="shared" si="162"/>
        <v/>
      </c>
      <c r="I5247" s="176">
        <f t="shared" si="163"/>
        <v>0</v>
      </c>
    </row>
    <row r="5248" spans="2:9">
      <c r="B5248" s="131"/>
      <c r="C5248" s="125"/>
      <c r="D5248" s="125"/>
      <c r="E5248" s="125"/>
      <c r="F5248" s="125"/>
      <c r="G5248" s="176"/>
      <c r="H5248" s="125" t="str">
        <f t="shared" si="162"/>
        <v/>
      </c>
      <c r="I5248" s="176">
        <f t="shared" si="163"/>
        <v>0</v>
      </c>
    </row>
    <row r="5249" spans="2:9">
      <c r="B5249" s="131"/>
      <c r="C5249" s="125"/>
      <c r="D5249" s="125"/>
      <c r="E5249" s="125"/>
      <c r="F5249" s="125"/>
      <c r="G5249" s="176"/>
      <c r="H5249" s="125" t="str">
        <f t="shared" si="162"/>
        <v/>
      </c>
      <c r="I5249" s="176">
        <f t="shared" si="163"/>
        <v>0</v>
      </c>
    </row>
    <row r="5250" spans="2:9">
      <c r="B5250" s="131"/>
      <c r="C5250" s="125"/>
      <c r="D5250" s="125"/>
      <c r="E5250" s="125"/>
      <c r="F5250" s="125"/>
      <c r="G5250" s="176"/>
      <c r="H5250" s="125" t="str">
        <f t="shared" si="162"/>
        <v/>
      </c>
      <c r="I5250" s="176">
        <f t="shared" si="163"/>
        <v>0</v>
      </c>
    </row>
    <row r="5251" spans="2:9">
      <c r="B5251" s="131"/>
      <c r="C5251" s="125"/>
      <c r="D5251" s="125"/>
      <c r="E5251" s="125"/>
      <c r="F5251" s="125"/>
      <c r="G5251" s="176"/>
      <c r="H5251" s="125" t="str">
        <f t="shared" si="162"/>
        <v/>
      </c>
      <c r="I5251" s="176">
        <f t="shared" si="163"/>
        <v>0</v>
      </c>
    </row>
    <row r="5252" spans="2:9">
      <c r="B5252" s="131"/>
      <c r="C5252" s="125"/>
      <c r="D5252" s="125"/>
      <c r="E5252" s="125"/>
      <c r="F5252" s="125"/>
      <c r="G5252" s="176"/>
      <c r="H5252" s="125" t="str">
        <f t="shared" si="162"/>
        <v/>
      </c>
      <c r="I5252" s="176">
        <f t="shared" si="163"/>
        <v>0</v>
      </c>
    </row>
    <row r="5253" spans="2:9">
      <c r="B5253" s="131"/>
      <c r="C5253" s="125"/>
      <c r="D5253" s="125"/>
      <c r="E5253" s="125"/>
      <c r="F5253" s="125"/>
      <c r="G5253" s="176"/>
      <c r="H5253" s="125" t="str">
        <f t="shared" si="162"/>
        <v/>
      </c>
      <c r="I5253" s="176">
        <f t="shared" si="163"/>
        <v>0</v>
      </c>
    </row>
    <row r="5254" spans="2:9">
      <c r="B5254" s="131"/>
      <c r="C5254" s="125"/>
      <c r="D5254" s="125"/>
      <c r="E5254" s="125"/>
      <c r="F5254" s="125"/>
      <c r="G5254" s="176"/>
      <c r="H5254" s="125" t="str">
        <f t="shared" si="162"/>
        <v/>
      </c>
      <c r="I5254" s="176">
        <f t="shared" si="163"/>
        <v>0</v>
      </c>
    </row>
    <row r="5255" spans="2:9">
      <c r="B5255" s="131"/>
      <c r="C5255" s="125"/>
      <c r="D5255" s="125"/>
      <c r="E5255" s="125"/>
      <c r="F5255" s="125"/>
      <c r="G5255" s="176"/>
      <c r="H5255" s="125" t="str">
        <f t="shared" ref="H5255:H5318" si="164">IF(ISBLANK(C5255),"",IF(C5255&lt;F5255,D5255-E5255,E5255-D5255))</f>
        <v/>
      </c>
      <c r="I5255" s="176">
        <f t="shared" ref="I5255:I5318" si="165">IF(ISERR(H5255),1,0)</f>
        <v>0</v>
      </c>
    </row>
    <row r="5256" spans="2:9">
      <c r="B5256" s="131"/>
      <c r="C5256" s="125"/>
      <c r="D5256" s="125"/>
      <c r="E5256" s="125"/>
      <c r="F5256" s="125"/>
      <c r="G5256" s="176"/>
      <c r="H5256" s="125" t="str">
        <f t="shared" si="164"/>
        <v/>
      </c>
      <c r="I5256" s="176">
        <f t="shared" si="165"/>
        <v>0</v>
      </c>
    </row>
    <row r="5257" spans="2:9">
      <c r="B5257" s="131"/>
      <c r="C5257" s="125"/>
      <c r="D5257" s="125"/>
      <c r="E5257" s="125"/>
      <c r="F5257" s="125"/>
      <c r="G5257" s="176"/>
      <c r="H5257" s="125" t="str">
        <f t="shared" si="164"/>
        <v/>
      </c>
      <c r="I5257" s="176">
        <f t="shared" si="165"/>
        <v>0</v>
      </c>
    </row>
    <row r="5258" spans="2:9">
      <c r="B5258" s="131"/>
      <c r="C5258" s="125"/>
      <c r="D5258" s="125"/>
      <c r="E5258" s="125"/>
      <c r="F5258" s="125"/>
      <c r="G5258" s="176"/>
      <c r="H5258" s="125" t="str">
        <f t="shared" si="164"/>
        <v/>
      </c>
      <c r="I5258" s="176">
        <f t="shared" si="165"/>
        <v>0</v>
      </c>
    </row>
    <row r="5259" spans="2:9">
      <c r="B5259" s="131"/>
      <c r="C5259" s="125"/>
      <c r="D5259" s="125"/>
      <c r="E5259" s="125"/>
      <c r="F5259" s="125"/>
      <c r="G5259" s="176"/>
      <c r="H5259" s="125" t="str">
        <f t="shared" si="164"/>
        <v/>
      </c>
      <c r="I5259" s="176">
        <f t="shared" si="165"/>
        <v>0</v>
      </c>
    </row>
    <row r="5260" spans="2:9">
      <c r="B5260" s="131"/>
      <c r="C5260" s="125"/>
      <c r="D5260" s="125"/>
      <c r="E5260" s="125"/>
      <c r="F5260" s="125"/>
      <c r="G5260" s="176"/>
      <c r="H5260" s="125" t="str">
        <f t="shared" si="164"/>
        <v/>
      </c>
      <c r="I5260" s="176">
        <f t="shared" si="165"/>
        <v>0</v>
      </c>
    </row>
    <row r="5261" spans="2:9">
      <c r="B5261" s="131"/>
      <c r="C5261" s="125"/>
      <c r="D5261" s="125"/>
      <c r="E5261" s="125"/>
      <c r="F5261" s="125"/>
      <c r="G5261" s="176"/>
      <c r="H5261" s="125" t="str">
        <f t="shared" si="164"/>
        <v/>
      </c>
      <c r="I5261" s="176">
        <f t="shared" si="165"/>
        <v>0</v>
      </c>
    </row>
    <row r="5262" spans="2:9">
      <c r="B5262" s="131"/>
      <c r="C5262" s="125"/>
      <c r="D5262" s="125"/>
      <c r="E5262" s="125"/>
      <c r="F5262" s="125"/>
      <c r="G5262" s="176"/>
      <c r="H5262" s="125" t="str">
        <f t="shared" si="164"/>
        <v/>
      </c>
      <c r="I5262" s="176">
        <f t="shared" si="165"/>
        <v>0</v>
      </c>
    </row>
    <row r="5263" spans="2:9">
      <c r="B5263" s="131"/>
      <c r="C5263" s="125"/>
      <c r="D5263" s="125"/>
      <c r="E5263" s="125"/>
      <c r="F5263" s="125"/>
      <c r="G5263" s="176"/>
      <c r="H5263" s="125" t="str">
        <f t="shared" si="164"/>
        <v/>
      </c>
      <c r="I5263" s="176">
        <f t="shared" si="165"/>
        <v>0</v>
      </c>
    </row>
    <row r="5264" spans="2:9">
      <c r="B5264" s="131"/>
      <c r="C5264" s="125"/>
      <c r="D5264" s="125"/>
      <c r="E5264" s="125"/>
      <c r="F5264" s="125"/>
      <c r="G5264" s="176"/>
      <c r="H5264" s="125" t="str">
        <f t="shared" si="164"/>
        <v/>
      </c>
      <c r="I5264" s="176">
        <f t="shared" si="165"/>
        <v>0</v>
      </c>
    </row>
    <row r="5265" spans="2:9">
      <c r="B5265" s="131"/>
      <c r="C5265" s="125"/>
      <c r="D5265" s="125"/>
      <c r="E5265" s="125"/>
      <c r="F5265" s="125"/>
      <c r="G5265" s="176"/>
      <c r="H5265" s="125" t="str">
        <f t="shared" si="164"/>
        <v/>
      </c>
      <c r="I5265" s="176">
        <f t="shared" si="165"/>
        <v>0</v>
      </c>
    </row>
    <row r="5266" spans="2:9">
      <c r="B5266" s="131"/>
      <c r="C5266" s="125"/>
      <c r="D5266" s="125"/>
      <c r="E5266" s="125"/>
      <c r="F5266" s="125"/>
      <c r="G5266" s="176"/>
      <c r="H5266" s="125" t="str">
        <f t="shared" si="164"/>
        <v/>
      </c>
      <c r="I5266" s="176">
        <f t="shared" si="165"/>
        <v>0</v>
      </c>
    </row>
    <row r="5267" spans="2:9">
      <c r="B5267" s="131"/>
      <c r="C5267" s="125"/>
      <c r="D5267" s="125"/>
      <c r="E5267" s="125"/>
      <c r="F5267" s="125"/>
      <c r="G5267" s="176"/>
      <c r="H5267" s="125" t="str">
        <f t="shared" si="164"/>
        <v/>
      </c>
      <c r="I5267" s="176">
        <f t="shared" si="165"/>
        <v>0</v>
      </c>
    </row>
    <row r="5268" spans="2:9">
      <c r="B5268" s="131"/>
      <c r="C5268" s="125"/>
      <c r="D5268" s="125"/>
      <c r="E5268" s="125"/>
      <c r="F5268" s="125"/>
      <c r="G5268" s="176"/>
      <c r="H5268" s="125" t="str">
        <f t="shared" si="164"/>
        <v/>
      </c>
      <c r="I5268" s="176">
        <f t="shared" si="165"/>
        <v>0</v>
      </c>
    </row>
    <row r="5269" spans="2:9">
      <c r="B5269" s="131"/>
      <c r="C5269" s="125"/>
      <c r="D5269" s="125"/>
      <c r="E5269" s="125"/>
      <c r="F5269" s="125"/>
      <c r="G5269" s="176"/>
      <c r="H5269" s="125" t="str">
        <f t="shared" si="164"/>
        <v/>
      </c>
      <c r="I5269" s="176">
        <f t="shared" si="165"/>
        <v>0</v>
      </c>
    </row>
    <row r="5270" spans="2:9">
      <c r="B5270" s="131"/>
      <c r="C5270" s="125"/>
      <c r="D5270" s="125"/>
      <c r="E5270" s="125"/>
      <c r="F5270" s="125"/>
      <c r="G5270" s="176"/>
      <c r="H5270" s="125" t="str">
        <f t="shared" si="164"/>
        <v/>
      </c>
      <c r="I5270" s="176">
        <f t="shared" si="165"/>
        <v>0</v>
      </c>
    </row>
    <row r="5271" spans="2:9">
      <c r="B5271" s="131"/>
      <c r="C5271" s="125"/>
      <c r="D5271" s="125"/>
      <c r="E5271" s="125"/>
      <c r="F5271" s="125"/>
      <c r="G5271" s="176"/>
      <c r="H5271" s="125" t="str">
        <f t="shared" si="164"/>
        <v/>
      </c>
      <c r="I5271" s="176">
        <f t="shared" si="165"/>
        <v>0</v>
      </c>
    </row>
    <row r="5272" spans="2:9">
      <c r="B5272" s="131"/>
      <c r="C5272" s="125"/>
      <c r="D5272" s="125"/>
      <c r="E5272" s="125"/>
      <c r="F5272" s="125"/>
      <c r="G5272" s="176"/>
      <c r="H5272" s="125" t="str">
        <f t="shared" si="164"/>
        <v/>
      </c>
      <c r="I5272" s="176">
        <f t="shared" si="165"/>
        <v>0</v>
      </c>
    </row>
    <row r="5273" spans="2:9">
      <c r="B5273" s="131"/>
      <c r="C5273" s="125"/>
      <c r="D5273" s="125"/>
      <c r="E5273" s="125"/>
      <c r="F5273" s="125"/>
      <c r="G5273" s="176"/>
      <c r="H5273" s="125" t="str">
        <f t="shared" si="164"/>
        <v/>
      </c>
      <c r="I5273" s="176">
        <f t="shared" si="165"/>
        <v>0</v>
      </c>
    </row>
    <row r="5274" spans="2:9">
      <c r="B5274" s="131"/>
      <c r="C5274" s="125"/>
      <c r="D5274" s="125"/>
      <c r="E5274" s="125"/>
      <c r="F5274" s="125"/>
      <c r="G5274" s="176"/>
      <c r="H5274" s="125" t="str">
        <f t="shared" si="164"/>
        <v/>
      </c>
      <c r="I5274" s="176">
        <f t="shared" si="165"/>
        <v>0</v>
      </c>
    </row>
    <row r="5275" spans="2:9">
      <c r="B5275" s="131"/>
      <c r="C5275" s="125"/>
      <c r="D5275" s="125"/>
      <c r="E5275" s="125"/>
      <c r="F5275" s="125"/>
      <c r="G5275" s="176"/>
      <c r="H5275" s="125" t="str">
        <f t="shared" si="164"/>
        <v/>
      </c>
      <c r="I5275" s="176">
        <f t="shared" si="165"/>
        <v>0</v>
      </c>
    </row>
    <row r="5276" spans="2:9">
      <c r="B5276" s="131"/>
      <c r="C5276" s="125"/>
      <c r="D5276" s="125"/>
      <c r="E5276" s="125"/>
      <c r="F5276" s="125"/>
      <c r="G5276" s="176"/>
      <c r="H5276" s="125" t="str">
        <f t="shared" si="164"/>
        <v/>
      </c>
      <c r="I5276" s="176">
        <f t="shared" si="165"/>
        <v>0</v>
      </c>
    </row>
    <row r="5277" spans="2:9">
      <c r="B5277" s="131"/>
      <c r="C5277" s="125"/>
      <c r="D5277" s="125"/>
      <c r="E5277" s="125"/>
      <c r="F5277" s="125"/>
      <c r="G5277" s="176"/>
      <c r="H5277" s="125" t="str">
        <f t="shared" si="164"/>
        <v/>
      </c>
      <c r="I5277" s="176">
        <f t="shared" si="165"/>
        <v>0</v>
      </c>
    </row>
    <row r="5278" spans="2:9">
      <c r="B5278" s="131"/>
      <c r="C5278" s="125"/>
      <c r="D5278" s="125"/>
      <c r="E5278" s="125"/>
      <c r="F5278" s="125"/>
      <c r="G5278" s="176"/>
      <c r="H5278" s="125" t="str">
        <f t="shared" si="164"/>
        <v/>
      </c>
      <c r="I5278" s="176">
        <f t="shared" si="165"/>
        <v>0</v>
      </c>
    </row>
    <row r="5279" spans="2:9">
      <c r="B5279" s="131"/>
      <c r="C5279" s="125"/>
      <c r="D5279" s="125"/>
      <c r="E5279" s="125"/>
      <c r="F5279" s="125"/>
      <c r="G5279" s="176"/>
      <c r="H5279" s="125" t="str">
        <f t="shared" si="164"/>
        <v/>
      </c>
      <c r="I5279" s="176">
        <f t="shared" si="165"/>
        <v>0</v>
      </c>
    </row>
    <row r="5280" spans="2:9">
      <c r="B5280" s="131"/>
      <c r="C5280" s="125"/>
      <c r="D5280" s="125"/>
      <c r="E5280" s="125"/>
      <c r="F5280" s="125"/>
      <c r="G5280" s="176"/>
      <c r="H5280" s="125" t="str">
        <f t="shared" si="164"/>
        <v/>
      </c>
      <c r="I5280" s="176">
        <f t="shared" si="165"/>
        <v>0</v>
      </c>
    </row>
    <row r="5281" spans="2:9">
      <c r="B5281" s="131"/>
      <c r="C5281" s="125"/>
      <c r="D5281" s="125"/>
      <c r="E5281" s="125"/>
      <c r="F5281" s="125"/>
      <c r="G5281" s="176"/>
      <c r="H5281" s="125" t="str">
        <f t="shared" si="164"/>
        <v/>
      </c>
      <c r="I5281" s="176">
        <f t="shared" si="165"/>
        <v>0</v>
      </c>
    </row>
    <row r="5282" spans="2:9">
      <c r="B5282" s="131"/>
      <c r="C5282" s="125"/>
      <c r="D5282" s="125"/>
      <c r="E5282" s="125"/>
      <c r="F5282" s="125"/>
      <c r="G5282" s="176"/>
      <c r="H5282" s="125" t="str">
        <f t="shared" si="164"/>
        <v/>
      </c>
      <c r="I5282" s="176">
        <f t="shared" si="165"/>
        <v>0</v>
      </c>
    </row>
    <row r="5283" spans="2:9">
      <c r="B5283" s="131"/>
      <c r="C5283" s="125"/>
      <c r="D5283" s="125"/>
      <c r="E5283" s="125"/>
      <c r="F5283" s="125"/>
      <c r="G5283" s="176"/>
      <c r="H5283" s="125" t="str">
        <f t="shared" si="164"/>
        <v/>
      </c>
      <c r="I5283" s="176">
        <f t="shared" si="165"/>
        <v>0</v>
      </c>
    </row>
    <row r="5284" spans="2:9">
      <c r="B5284" s="131"/>
      <c r="C5284" s="125"/>
      <c r="D5284" s="125"/>
      <c r="E5284" s="125"/>
      <c r="F5284" s="125"/>
      <c r="G5284" s="176"/>
      <c r="H5284" s="125" t="str">
        <f t="shared" si="164"/>
        <v/>
      </c>
      <c r="I5284" s="176">
        <f t="shared" si="165"/>
        <v>0</v>
      </c>
    </row>
    <row r="5285" spans="2:9">
      <c r="B5285" s="131"/>
      <c r="C5285" s="125"/>
      <c r="D5285" s="125"/>
      <c r="E5285" s="125"/>
      <c r="F5285" s="125"/>
      <c r="G5285" s="176"/>
      <c r="H5285" s="125" t="str">
        <f t="shared" si="164"/>
        <v/>
      </c>
      <c r="I5285" s="176">
        <f t="shared" si="165"/>
        <v>0</v>
      </c>
    </row>
    <row r="5286" spans="2:9">
      <c r="B5286" s="131"/>
      <c r="C5286" s="125"/>
      <c r="D5286" s="125"/>
      <c r="E5286" s="125"/>
      <c r="F5286" s="125"/>
      <c r="G5286" s="176"/>
      <c r="H5286" s="125" t="str">
        <f t="shared" si="164"/>
        <v/>
      </c>
      <c r="I5286" s="176">
        <f t="shared" si="165"/>
        <v>0</v>
      </c>
    </row>
    <row r="5287" spans="2:9">
      <c r="B5287" s="131"/>
      <c r="C5287" s="125"/>
      <c r="D5287" s="125"/>
      <c r="E5287" s="125"/>
      <c r="F5287" s="125"/>
      <c r="G5287" s="176"/>
      <c r="H5287" s="125" t="str">
        <f t="shared" si="164"/>
        <v/>
      </c>
      <c r="I5287" s="176">
        <f t="shared" si="165"/>
        <v>0</v>
      </c>
    </row>
    <row r="5288" spans="2:9">
      <c r="B5288" s="131"/>
      <c r="C5288" s="125"/>
      <c r="D5288" s="125"/>
      <c r="E5288" s="125"/>
      <c r="F5288" s="125"/>
      <c r="G5288" s="176"/>
      <c r="H5288" s="125" t="str">
        <f t="shared" si="164"/>
        <v/>
      </c>
      <c r="I5288" s="176">
        <f t="shared" si="165"/>
        <v>0</v>
      </c>
    </row>
    <row r="5289" spans="2:9">
      <c r="B5289" s="131"/>
      <c r="C5289" s="125"/>
      <c r="D5289" s="125"/>
      <c r="E5289" s="125"/>
      <c r="F5289" s="125"/>
      <c r="G5289" s="176"/>
      <c r="H5289" s="125" t="str">
        <f t="shared" si="164"/>
        <v/>
      </c>
      <c r="I5289" s="176">
        <f t="shared" si="165"/>
        <v>0</v>
      </c>
    </row>
    <row r="5290" spans="2:9">
      <c r="B5290" s="131"/>
      <c r="C5290" s="125"/>
      <c r="D5290" s="125"/>
      <c r="E5290" s="125"/>
      <c r="F5290" s="125"/>
      <c r="G5290" s="176"/>
      <c r="H5290" s="125" t="str">
        <f t="shared" si="164"/>
        <v/>
      </c>
      <c r="I5290" s="176">
        <f t="shared" si="165"/>
        <v>0</v>
      </c>
    </row>
    <row r="5291" spans="2:9">
      <c r="B5291" s="131"/>
      <c r="C5291" s="125"/>
      <c r="D5291" s="125"/>
      <c r="E5291" s="125"/>
      <c r="F5291" s="125"/>
      <c r="G5291" s="176"/>
      <c r="H5291" s="125" t="str">
        <f t="shared" si="164"/>
        <v/>
      </c>
      <c r="I5291" s="176">
        <f t="shared" si="165"/>
        <v>0</v>
      </c>
    </row>
    <row r="5292" spans="2:9">
      <c r="B5292" s="131"/>
      <c r="C5292" s="125"/>
      <c r="D5292" s="125"/>
      <c r="E5292" s="125"/>
      <c r="F5292" s="125"/>
      <c r="G5292" s="176"/>
      <c r="H5292" s="125" t="str">
        <f t="shared" si="164"/>
        <v/>
      </c>
      <c r="I5292" s="176">
        <f t="shared" si="165"/>
        <v>0</v>
      </c>
    </row>
    <row r="5293" spans="2:9">
      <c r="B5293" s="131"/>
      <c r="C5293" s="125"/>
      <c r="D5293" s="125"/>
      <c r="E5293" s="125"/>
      <c r="F5293" s="125"/>
      <c r="G5293" s="176"/>
      <c r="H5293" s="125" t="str">
        <f t="shared" si="164"/>
        <v/>
      </c>
      <c r="I5293" s="176">
        <f t="shared" si="165"/>
        <v>0</v>
      </c>
    </row>
    <row r="5294" spans="2:9">
      <c r="B5294" s="131"/>
      <c r="C5294" s="125"/>
      <c r="D5294" s="125"/>
      <c r="E5294" s="125"/>
      <c r="F5294" s="125"/>
      <c r="G5294" s="176"/>
      <c r="H5294" s="125" t="str">
        <f t="shared" si="164"/>
        <v/>
      </c>
      <c r="I5294" s="176">
        <f t="shared" si="165"/>
        <v>0</v>
      </c>
    </row>
    <row r="5295" spans="2:9">
      <c r="B5295" s="131"/>
      <c r="C5295" s="125"/>
      <c r="D5295" s="125"/>
      <c r="E5295" s="125"/>
      <c r="F5295" s="125"/>
      <c r="G5295" s="176"/>
      <c r="H5295" s="125" t="str">
        <f t="shared" si="164"/>
        <v/>
      </c>
      <c r="I5295" s="176">
        <f t="shared" si="165"/>
        <v>0</v>
      </c>
    </row>
    <row r="5296" spans="2:9">
      <c r="B5296" s="131"/>
      <c r="C5296" s="125"/>
      <c r="D5296" s="125"/>
      <c r="E5296" s="125"/>
      <c r="F5296" s="125"/>
      <c r="G5296" s="176"/>
      <c r="H5296" s="125" t="str">
        <f t="shared" si="164"/>
        <v/>
      </c>
      <c r="I5296" s="176">
        <f t="shared" si="165"/>
        <v>0</v>
      </c>
    </row>
    <row r="5297" spans="2:9">
      <c r="B5297" s="131"/>
      <c r="C5297" s="125"/>
      <c r="D5297" s="125"/>
      <c r="E5297" s="125"/>
      <c r="F5297" s="125"/>
      <c r="G5297" s="176"/>
      <c r="H5297" s="125" t="str">
        <f t="shared" si="164"/>
        <v/>
      </c>
      <c r="I5297" s="176">
        <f t="shared" si="165"/>
        <v>0</v>
      </c>
    </row>
    <row r="5298" spans="2:9">
      <c r="B5298" s="131"/>
      <c r="C5298" s="125"/>
      <c r="D5298" s="125"/>
      <c r="E5298" s="125"/>
      <c r="F5298" s="125"/>
      <c r="G5298" s="176"/>
      <c r="H5298" s="125" t="str">
        <f t="shared" si="164"/>
        <v/>
      </c>
      <c r="I5298" s="176">
        <f t="shared" si="165"/>
        <v>0</v>
      </c>
    </row>
    <row r="5299" spans="2:9">
      <c r="B5299" s="131"/>
      <c r="C5299" s="125"/>
      <c r="D5299" s="125"/>
      <c r="E5299" s="125"/>
      <c r="F5299" s="125"/>
      <c r="G5299" s="176"/>
      <c r="H5299" s="125" t="str">
        <f t="shared" si="164"/>
        <v/>
      </c>
      <c r="I5299" s="176">
        <f t="shared" si="165"/>
        <v>0</v>
      </c>
    </row>
    <row r="5300" spans="2:9">
      <c r="B5300" s="131"/>
      <c r="C5300" s="125"/>
      <c r="D5300" s="125"/>
      <c r="E5300" s="125"/>
      <c r="F5300" s="125"/>
      <c r="G5300" s="176"/>
      <c r="H5300" s="125" t="str">
        <f t="shared" si="164"/>
        <v/>
      </c>
      <c r="I5300" s="176">
        <f t="shared" si="165"/>
        <v>0</v>
      </c>
    </row>
    <row r="5301" spans="2:9">
      <c r="B5301" s="131"/>
      <c r="C5301" s="125"/>
      <c r="D5301" s="125"/>
      <c r="E5301" s="125"/>
      <c r="F5301" s="125"/>
      <c r="G5301" s="176"/>
      <c r="H5301" s="125" t="str">
        <f t="shared" si="164"/>
        <v/>
      </c>
      <c r="I5301" s="176">
        <f t="shared" si="165"/>
        <v>0</v>
      </c>
    </row>
    <row r="5302" spans="2:9">
      <c r="B5302" s="131"/>
      <c r="C5302" s="125"/>
      <c r="D5302" s="125"/>
      <c r="E5302" s="125"/>
      <c r="F5302" s="125"/>
      <c r="G5302" s="176"/>
      <c r="H5302" s="125" t="str">
        <f t="shared" si="164"/>
        <v/>
      </c>
      <c r="I5302" s="176">
        <f t="shared" si="165"/>
        <v>0</v>
      </c>
    </row>
    <row r="5303" spans="2:9">
      <c r="B5303" s="131"/>
      <c r="C5303" s="125"/>
      <c r="D5303" s="125"/>
      <c r="E5303" s="125"/>
      <c r="F5303" s="125"/>
      <c r="G5303" s="176"/>
      <c r="H5303" s="125" t="str">
        <f t="shared" si="164"/>
        <v/>
      </c>
      <c r="I5303" s="176">
        <f t="shared" si="165"/>
        <v>0</v>
      </c>
    </row>
    <row r="5304" spans="2:9">
      <c r="B5304" s="131"/>
      <c r="C5304" s="125"/>
      <c r="D5304" s="125"/>
      <c r="E5304" s="125"/>
      <c r="F5304" s="125"/>
      <c r="G5304" s="176"/>
      <c r="H5304" s="125" t="str">
        <f t="shared" si="164"/>
        <v/>
      </c>
      <c r="I5304" s="176">
        <f t="shared" si="165"/>
        <v>0</v>
      </c>
    </row>
    <row r="5305" spans="2:9">
      <c r="B5305" s="131"/>
      <c r="C5305" s="125"/>
      <c r="D5305" s="125"/>
      <c r="E5305" s="125"/>
      <c r="F5305" s="125"/>
      <c r="G5305" s="176"/>
      <c r="H5305" s="125" t="str">
        <f t="shared" si="164"/>
        <v/>
      </c>
      <c r="I5305" s="176">
        <f t="shared" si="165"/>
        <v>0</v>
      </c>
    </row>
    <row r="5306" spans="2:9">
      <c r="B5306" s="131"/>
      <c r="C5306" s="125"/>
      <c r="D5306" s="125"/>
      <c r="E5306" s="125"/>
      <c r="F5306" s="125"/>
      <c r="G5306" s="176"/>
      <c r="H5306" s="125" t="str">
        <f t="shared" si="164"/>
        <v/>
      </c>
      <c r="I5306" s="176">
        <f t="shared" si="165"/>
        <v>0</v>
      </c>
    </row>
    <row r="5307" spans="2:9">
      <c r="B5307" s="131"/>
      <c r="C5307" s="125"/>
      <c r="D5307" s="125"/>
      <c r="E5307" s="125"/>
      <c r="F5307" s="125"/>
      <c r="G5307" s="176"/>
      <c r="H5307" s="125" t="str">
        <f t="shared" si="164"/>
        <v/>
      </c>
      <c r="I5307" s="176">
        <f t="shared" si="165"/>
        <v>0</v>
      </c>
    </row>
    <row r="5308" spans="2:9">
      <c r="B5308" s="131"/>
      <c r="C5308" s="125"/>
      <c r="D5308" s="125"/>
      <c r="E5308" s="125"/>
      <c r="F5308" s="125"/>
      <c r="G5308" s="176"/>
      <c r="H5308" s="125" t="str">
        <f t="shared" si="164"/>
        <v/>
      </c>
      <c r="I5308" s="176">
        <f t="shared" si="165"/>
        <v>0</v>
      </c>
    </row>
    <row r="5309" spans="2:9">
      <c r="B5309" s="131"/>
      <c r="C5309" s="125"/>
      <c r="D5309" s="125"/>
      <c r="E5309" s="125"/>
      <c r="F5309" s="125"/>
      <c r="G5309" s="176"/>
      <c r="H5309" s="125" t="str">
        <f t="shared" si="164"/>
        <v/>
      </c>
      <c r="I5309" s="176">
        <f t="shared" si="165"/>
        <v>0</v>
      </c>
    </row>
    <row r="5310" spans="2:9">
      <c r="B5310" s="131"/>
      <c r="C5310" s="125"/>
      <c r="D5310" s="125"/>
      <c r="E5310" s="125"/>
      <c r="F5310" s="125"/>
      <c r="G5310" s="176"/>
      <c r="H5310" s="125" t="str">
        <f t="shared" si="164"/>
        <v/>
      </c>
      <c r="I5310" s="176">
        <f t="shared" si="165"/>
        <v>0</v>
      </c>
    </row>
    <row r="5311" spans="2:9">
      <c r="B5311" s="131"/>
      <c r="C5311" s="125"/>
      <c r="D5311" s="125"/>
      <c r="E5311" s="125"/>
      <c r="F5311" s="125"/>
      <c r="G5311" s="176"/>
      <c r="H5311" s="125" t="str">
        <f t="shared" si="164"/>
        <v/>
      </c>
      <c r="I5311" s="176">
        <f t="shared" si="165"/>
        <v>0</v>
      </c>
    </row>
    <row r="5312" spans="2:9">
      <c r="B5312" s="131"/>
      <c r="C5312" s="125"/>
      <c r="D5312" s="125"/>
      <c r="E5312" s="125"/>
      <c r="F5312" s="125"/>
      <c r="G5312" s="176"/>
      <c r="H5312" s="125" t="str">
        <f t="shared" si="164"/>
        <v/>
      </c>
      <c r="I5312" s="176">
        <f t="shared" si="165"/>
        <v>0</v>
      </c>
    </row>
    <row r="5313" spans="2:9">
      <c r="B5313" s="131"/>
      <c r="C5313" s="125"/>
      <c r="D5313" s="125"/>
      <c r="E5313" s="125"/>
      <c r="F5313" s="125"/>
      <c r="G5313" s="176"/>
      <c r="H5313" s="125" t="str">
        <f t="shared" si="164"/>
        <v/>
      </c>
      <c r="I5313" s="176">
        <f t="shared" si="165"/>
        <v>0</v>
      </c>
    </row>
    <row r="5314" spans="2:9">
      <c r="B5314" s="131"/>
      <c r="C5314" s="125"/>
      <c r="D5314" s="125"/>
      <c r="E5314" s="125"/>
      <c r="F5314" s="125"/>
      <c r="G5314" s="176"/>
      <c r="H5314" s="125" t="str">
        <f t="shared" si="164"/>
        <v/>
      </c>
      <c r="I5314" s="176">
        <f t="shared" si="165"/>
        <v>0</v>
      </c>
    </row>
    <row r="5315" spans="2:9">
      <c r="B5315" s="131"/>
      <c r="C5315" s="125"/>
      <c r="D5315" s="125"/>
      <c r="E5315" s="125"/>
      <c r="F5315" s="125"/>
      <c r="G5315" s="176"/>
      <c r="H5315" s="125" t="str">
        <f t="shared" si="164"/>
        <v/>
      </c>
      <c r="I5315" s="176">
        <f t="shared" si="165"/>
        <v>0</v>
      </c>
    </row>
    <row r="5316" spans="2:9">
      <c r="B5316" s="131"/>
      <c r="C5316" s="125"/>
      <c r="D5316" s="125"/>
      <c r="E5316" s="125"/>
      <c r="F5316" s="125"/>
      <c r="G5316" s="176"/>
      <c r="H5316" s="125" t="str">
        <f t="shared" si="164"/>
        <v/>
      </c>
      <c r="I5316" s="176">
        <f t="shared" si="165"/>
        <v>0</v>
      </c>
    </row>
    <row r="5317" spans="2:9">
      <c r="B5317" s="131"/>
      <c r="C5317" s="125"/>
      <c r="D5317" s="125"/>
      <c r="E5317" s="125"/>
      <c r="F5317" s="125"/>
      <c r="G5317" s="176"/>
      <c r="H5317" s="125" t="str">
        <f t="shared" si="164"/>
        <v/>
      </c>
      <c r="I5317" s="176">
        <f t="shared" si="165"/>
        <v>0</v>
      </c>
    </row>
    <row r="5318" spans="2:9">
      <c r="B5318" s="131"/>
      <c r="C5318" s="125"/>
      <c r="D5318" s="125"/>
      <c r="E5318" s="125"/>
      <c r="F5318" s="125"/>
      <c r="G5318" s="176"/>
      <c r="H5318" s="125" t="str">
        <f t="shared" si="164"/>
        <v/>
      </c>
      <c r="I5318" s="176">
        <f t="shared" si="165"/>
        <v>0</v>
      </c>
    </row>
    <row r="5319" spans="2:9">
      <c r="B5319" s="131"/>
      <c r="C5319" s="125"/>
      <c r="D5319" s="125"/>
      <c r="E5319" s="125"/>
      <c r="F5319" s="125"/>
      <c r="G5319" s="176"/>
      <c r="H5319" s="125" t="str">
        <f t="shared" ref="H5319:H5382" si="166">IF(ISBLANK(C5319),"",IF(C5319&lt;F5319,D5319-E5319,E5319-D5319))</f>
        <v/>
      </c>
      <c r="I5319" s="176">
        <f t="shared" ref="I5319:I5382" si="167">IF(ISERR(H5319),1,0)</f>
        <v>0</v>
      </c>
    </row>
    <row r="5320" spans="2:9">
      <c r="B5320" s="131"/>
      <c r="C5320" s="125"/>
      <c r="D5320" s="125"/>
      <c r="E5320" s="125"/>
      <c r="F5320" s="125"/>
      <c r="G5320" s="176"/>
      <c r="H5320" s="125" t="str">
        <f t="shared" si="166"/>
        <v/>
      </c>
      <c r="I5320" s="176">
        <f t="shared" si="167"/>
        <v>0</v>
      </c>
    </row>
    <row r="5321" spans="2:9">
      <c r="B5321" s="131"/>
      <c r="C5321" s="125"/>
      <c r="D5321" s="125"/>
      <c r="E5321" s="125"/>
      <c r="F5321" s="125"/>
      <c r="G5321" s="176"/>
      <c r="H5321" s="125" t="str">
        <f t="shared" si="166"/>
        <v/>
      </c>
      <c r="I5321" s="176">
        <f t="shared" si="167"/>
        <v>0</v>
      </c>
    </row>
    <row r="5322" spans="2:9">
      <c r="B5322" s="131"/>
      <c r="C5322" s="125"/>
      <c r="D5322" s="125"/>
      <c r="E5322" s="125"/>
      <c r="F5322" s="125"/>
      <c r="G5322" s="176"/>
      <c r="H5322" s="125" t="str">
        <f t="shared" si="166"/>
        <v/>
      </c>
      <c r="I5322" s="176">
        <f t="shared" si="167"/>
        <v>0</v>
      </c>
    </row>
    <row r="5323" spans="2:9">
      <c r="B5323" s="131"/>
      <c r="C5323" s="125"/>
      <c r="D5323" s="125"/>
      <c r="E5323" s="125"/>
      <c r="F5323" s="125"/>
      <c r="G5323" s="176"/>
      <c r="H5323" s="125" t="str">
        <f t="shared" si="166"/>
        <v/>
      </c>
      <c r="I5323" s="176">
        <f t="shared" si="167"/>
        <v>0</v>
      </c>
    </row>
    <row r="5324" spans="2:9">
      <c r="B5324" s="131"/>
      <c r="C5324" s="125"/>
      <c r="D5324" s="125"/>
      <c r="E5324" s="125"/>
      <c r="F5324" s="125"/>
      <c r="G5324" s="176"/>
      <c r="H5324" s="125" t="str">
        <f t="shared" si="166"/>
        <v/>
      </c>
      <c r="I5324" s="176">
        <f t="shared" si="167"/>
        <v>0</v>
      </c>
    </row>
    <row r="5325" spans="2:9">
      <c r="B5325" s="131"/>
      <c r="C5325" s="125"/>
      <c r="D5325" s="125"/>
      <c r="E5325" s="125"/>
      <c r="F5325" s="125"/>
      <c r="G5325" s="176"/>
      <c r="H5325" s="125" t="str">
        <f t="shared" si="166"/>
        <v/>
      </c>
      <c r="I5325" s="176">
        <f t="shared" si="167"/>
        <v>0</v>
      </c>
    </row>
    <row r="5326" spans="2:9">
      <c r="B5326" s="131"/>
      <c r="C5326" s="125"/>
      <c r="D5326" s="125"/>
      <c r="E5326" s="125"/>
      <c r="F5326" s="125"/>
      <c r="G5326" s="176"/>
      <c r="H5326" s="125" t="str">
        <f t="shared" si="166"/>
        <v/>
      </c>
      <c r="I5326" s="176">
        <f t="shared" si="167"/>
        <v>0</v>
      </c>
    </row>
    <row r="5327" spans="2:9">
      <c r="B5327" s="131"/>
      <c r="C5327" s="125"/>
      <c r="D5327" s="125"/>
      <c r="E5327" s="125"/>
      <c r="F5327" s="125"/>
      <c r="G5327" s="176"/>
      <c r="H5327" s="125" t="str">
        <f t="shared" si="166"/>
        <v/>
      </c>
      <c r="I5327" s="176">
        <f t="shared" si="167"/>
        <v>0</v>
      </c>
    </row>
    <row r="5328" spans="2:9">
      <c r="B5328" s="131"/>
      <c r="C5328" s="125"/>
      <c r="D5328" s="125"/>
      <c r="E5328" s="125"/>
      <c r="F5328" s="125"/>
      <c r="G5328" s="176"/>
      <c r="H5328" s="125" t="str">
        <f t="shared" si="166"/>
        <v/>
      </c>
      <c r="I5328" s="176">
        <f t="shared" si="167"/>
        <v>0</v>
      </c>
    </row>
    <row r="5329" spans="2:9">
      <c r="B5329" s="131"/>
      <c r="C5329" s="125"/>
      <c r="D5329" s="125"/>
      <c r="E5329" s="125"/>
      <c r="F5329" s="125"/>
      <c r="G5329" s="176"/>
      <c r="H5329" s="125" t="str">
        <f t="shared" si="166"/>
        <v/>
      </c>
      <c r="I5329" s="176">
        <f t="shared" si="167"/>
        <v>0</v>
      </c>
    </row>
    <row r="5330" spans="2:9">
      <c r="B5330" s="131"/>
      <c r="C5330" s="125"/>
      <c r="D5330" s="125"/>
      <c r="E5330" s="125"/>
      <c r="F5330" s="125"/>
      <c r="G5330" s="176"/>
      <c r="H5330" s="125" t="str">
        <f t="shared" si="166"/>
        <v/>
      </c>
      <c r="I5330" s="176">
        <f t="shared" si="167"/>
        <v>0</v>
      </c>
    </row>
    <row r="5331" spans="2:9">
      <c r="B5331" s="131"/>
      <c r="C5331" s="125"/>
      <c r="D5331" s="125"/>
      <c r="E5331" s="125"/>
      <c r="F5331" s="125"/>
      <c r="G5331" s="176"/>
      <c r="H5331" s="125" t="str">
        <f t="shared" si="166"/>
        <v/>
      </c>
      <c r="I5331" s="176">
        <f t="shared" si="167"/>
        <v>0</v>
      </c>
    </row>
    <row r="5332" spans="2:9">
      <c r="B5332" s="131"/>
      <c r="C5332" s="125"/>
      <c r="D5332" s="125"/>
      <c r="E5332" s="125"/>
      <c r="F5332" s="125"/>
      <c r="G5332" s="176"/>
      <c r="H5332" s="125" t="str">
        <f t="shared" si="166"/>
        <v/>
      </c>
      <c r="I5332" s="176">
        <f t="shared" si="167"/>
        <v>0</v>
      </c>
    </row>
    <row r="5333" spans="2:9">
      <c r="B5333" s="131"/>
      <c r="C5333" s="125"/>
      <c r="D5333" s="125"/>
      <c r="E5333" s="125"/>
      <c r="F5333" s="125"/>
      <c r="G5333" s="176"/>
      <c r="H5333" s="125" t="str">
        <f t="shared" si="166"/>
        <v/>
      </c>
      <c r="I5333" s="176">
        <f t="shared" si="167"/>
        <v>0</v>
      </c>
    </row>
    <row r="5334" spans="2:9">
      <c r="B5334" s="131"/>
      <c r="C5334" s="125"/>
      <c r="D5334" s="125"/>
      <c r="E5334" s="125"/>
      <c r="F5334" s="125"/>
      <c r="G5334" s="176"/>
      <c r="H5334" s="125" t="str">
        <f t="shared" si="166"/>
        <v/>
      </c>
      <c r="I5334" s="176">
        <f t="shared" si="167"/>
        <v>0</v>
      </c>
    </row>
    <row r="5335" spans="2:9">
      <c r="B5335" s="131"/>
      <c r="C5335" s="125"/>
      <c r="D5335" s="125"/>
      <c r="E5335" s="125"/>
      <c r="F5335" s="125"/>
      <c r="G5335" s="176"/>
      <c r="H5335" s="125" t="str">
        <f t="shared" si="166"/>
        <v/>
      </c>
      <c r="I5335" s="176">
        <f t="shared" si="167"/>
        <v>0</v>
      </c>
    </row>
    <row r="5336" spans="2:9">
      <c r="B5336" s="131"/>
      <c r="C5336" s="125"/>
      <c r="D5336" s="125"/>
      <c r="E5336" s="125"/>
      <c r="F5336" s="125"/>
      <c r="G5336" s="176"/>
      <c r="H5336" s="125" t="str">
        <f t="shared" si="166"/>
        <v/>
      </c>
      <c r="I5336" s="176">
        <f t="shared" si="167"/>
        <v>0</v>
      </c>
    </row>
    <row r="5337" spans="2:9">
      <c r="B5337" s="131"/>
      <c r="C5337" s="125"/>
      <c r="D5337" s="125"/>
      <c r="E5337" s="125"/>
      <c r="F5337" s="125"/>
      <c r="G5337" s="176"/>
      <c r="H5337" s="125" t="str">
        <f t="shared" si="166"/>
        <v/>
      </c>
      <c r="I5337" s="176">
        <f t="shared" si="167"/>
        <v>0</v>
      </c>
    </row>
    <row r="5338" spans="2:9">
      <c r="B5338" s="131"/>
      <c r="C5338" s="125"/>
      <c r="D5338" s="125"/>
      <c r="E5338" s="125"/>
      <c r="F5338" s="125"/>
      <c r="G5338" s="176"/>
      <c r="H5338" s="125" t="str">
        <f t="shared" si="166"/>
        <v/>
      </c>
      <c r="I5338" s="176">
        <f t="shared" si="167"/>
        <v>0</v>
      </c>
    </row>
    <row r="5339" spans="2:9">
      <c r="B5339" s="131"/>
      <c r="C5339" s="125"/>
      <c r="D5339" s="125"/>
      <c r="E5339" s="125"/>
      <c r="F5339" s="125"/>
      <c r="G5339" s="176"/>
      <c r="H5339" s="125" t="str">
        <f t="shared" si="166"/>
        <v/>
      </c>
      <c r="I5339" s="176">
        <f t="shared" si="167"/>
        <v>0</v>
      </c>
    </row>
    <row r="5340" spans="2:9">
      <c r="B5340" s="131"/>
      <c r="C5340" s="125"/>
      <c r="D5340" s="125"/>
      <c r="E5340" s="125"/>
      <c r="F5340" s="125"/>
      <c r="G5340" s="176"/>
      <c r="H5340" s="125" t="str">
        <f t="shared" si="166"/>
        <v/>
      </c>
      <c r="I5340" s="176">
        <f t="shared" si="167"/>
        <v>0</v>
      </c>
    </row>
    <row r="5341" spans="2:9">
      <c r="B5341" s="131"/>
      <c r="C5341" s="125"/>
      <c r="D5341" s="125"/>
      <c r="E5341" s="125"/>
      <c r="F5341" s="125"/>
      <c r="G5341" s="176"/>
      <c r="H5341" s="125" t="str">
        <f t="shared" si="166"/>
        <v/>
      </c>
      <c r="I5341" s="176">
        <f t="shared" si="167"/>
        <v>0</v>
      </c>
    </row>
    <row r="5342" spans="2:9">
      <c r="B5342" s="131"/>
      <c r="C5342" s="125"/>
      <c r="D5342" s="125"/>
      <c r="E5342" s="125"/>
      <c r="F5342" s="125"/>
      <c r="G5342" s="176"/>
      <c r="H5342" s="125" t="str">
        <f t="shared" si="166"/>
        <v/>
      </c>
      <c r="I5342" s="176">
        <f t="shared" si="167"/>
        <v>0</v>
      </c>
    </row>
    <row r="5343" spans="2:9">
      <c r="B5343" s="131"/>
      <c r="C5343" s="125"/>
      <c r="D5343" s="125"/>
      <c r="E5343" s="125"/>
      <c r="F5343" s="125"/>
      <c r="G5343" s="176"/>
      <c r="H5343" s="125" t="str">
        <f t="shared" si="166"/>
        <v/>
      </c>
      <c r="I5343" s="176">
        <f t="shared" si="167"/>
        <v>0</v>
      </c>
    </row>
    <row r="5344" spans="2:9">
      <c r="B5344" s="131"/>
      <c r="C5344" s="125"/>
      <c r="D5344" s="125"/>
      <c r="E5344" s="125"/>
      <c r="F5344" s="125"/>
      <c r="G5344" s="176"/>
      <c r="H5344" s="125" t="str">
        <f t="shared" si="166"/>
        <v/>
      </c>
      <c r="I5344" s="176">
        <f t="shared" si="167"/>
        <v>0</v>
      </c>
    </row>
    <row r="5345" spans="2:9">
      <c r="B5345" s="131"/>
      <c r="C5345" s="125"/>
      <c r="D5345" s="125"/>
      <c r="E5345" s="125"/>
      <c r="F5345" s="125"/>
      <c r="G5345" s="176"/>
      <c r="H5345" s="125" t="str">
        <f t="shared" si="166"/>
        <v/>
      </c>
      <c r="I5345" s="176">
        <f t="shared" si="167"/>
        <v>0</v>
      </c>
    </row>
    <row r="5346" spans="2:9">
      <c r="B5346" s="131"/>
      <c r="C5346" s="125"/>
      <c r="D5346" s="125"/>
      <c r="E5346" s="125"/>
      <c r="F5346" s="125"/>
      <c r="G5346" s="176"/>
      <c r="H5346" s="125" t="str">
        <f t="shared" si="166"/>
        <v/>
      </c>
      <c r="I5346" s="176">
        <f t="shared" si="167"/>
        <v>0</v>
      </c>
    </row>
    <row r="5347" spans="2:9">
      <c r="B5347" s="131"/>
      <c r="C5347" s="125"/>
      <c r="D5347" s="125"/>
      <c r="E5347" s="125"/>
      <c r="F5347" s="125"/>
      <c r="G5347" s="176"/>
      <c r="H5347" s="125" t="str">
        <f t="shared" si="166"/>
        <v/>
      </c>
      <c r="I5347" s="176">
        <f t="shared" si="167"/>
        <v>0</v>
      </c>
    </row>
    <row r="5348" spans="2:9">
      <c r="B5348" s="131"/>
      <c r="C5348" s="125"/>
      <c r="D5348" s="125"/>
      <c r="E5348" s="125"/>
      <c r="F5348" s="125"/>
      <c r="G5348" s="176"/>
      <c r="H5348" s="125" t="str">
        <f t="shared" si="166"/>
        <v/>
      </c>
      <c r="I5348" s="176">
        <f t="shared" si="167"/>
        <v>0</v>
      </c>
    </row>
    <row r="5349" spans="2:9">
      <c r="B5349" s="131"/>
      <c r="C5349" s="125"/>
      <c r="D5349" s="125"/>
      <c r="E5349" s="125"/>
      <c r="F5349" s="125"/>
      <c r="G5349" s="176"/>
      <c r="H5349" s="125" t="str">
        <f t="shared" si="166"/>
        <v/>
      </c>
      <c r="I5349" s="176">
        <f t="shared" si="167"/>
        <v>0</v>
      </c>
    </row>
    <row r="5350" spans="2:9">
      <c r="B5350" s="131"/>
      <c r="C5350" s="125"/>
      <c r="D5350" s="125"/>
      <c r="E5350" s="125"/>
      <c r="F5350" s="125"/>
      <c r="G5350" s="176"/>
      <c r="H5350" s="125" t="str">
        <f t="shared" si="166"/>
        <v/>
      </c>
      <c r="I5350" s="176">
        <f t="shared" si="167"/>
        <v>0</v>
      </c>
    </row>
    <row r="5351" spans="2:9">
      <c r="B5351" s="131"/>
      <c r="C5351" s="125"/>
      <c r="D5351" s="125"/>
      <c r="E5351" s="125"/>
      <c r="F5351" s="125"/>
      <c r="G5351" s="176"/>
      <c r="H5351" s="125" t="str">
        <f t="shared" si="166"/>
        <v/>
      </c>
      <c r="I5351" s="176">
        <f t="shared" si="167"/>
        <v>0</v>
      </c>
    </row>
    <row r="5352" spans="2:9">
      <c r="B5352" s="131"/>
      <c r="C5352" s="125"/>
      <c r="D5352" s="125"/>
      <c r="E5352" s="125"/>
      <c r="F5352" s="125"/>
      <c r="G5352" s="176"/>
      <c r="H5352" s="125" t="str">
        <f t="shared" si="166"/>
        <v/>
      </c>
      <c r="I5352" s="176">
        <f t="shared" si="167"/>
        <v>0</v>
      </c>
    </row>
    <row r="5353" spans="2:9">
      <c r="B5353" s="131"/>
      <c r="C5353" s="125"/>
      <c r="D5353" s="125"/>
      <c r="E5353" s="125"/>
      <c r="F5353" s="125"/>
      <c r="G5353" s="176"/>
      <c r="H5353" s="125" t="str">
        <f t="shared" si="166"/>
        <v/>
      </c>
      <c r="I5353" s="176">
        <f t="shared" si="167"/>
        <v>0</v>
      </c>
    </row>
    <row r="5354" spans="2:9">
      <c r="B5354" s="131"/>
      <c r="C5354" s="125"/>
      <c r="D5354" s="125"/>
      <c r="E5354" s="125"/>
      <c r="F5354" s="125"/>
      <c r="G5354" s="176"/>
      <c r="H5354" s="125" t="str">
        <f t="shared" si="166"/>
        <v/>
      </c>
      <c r="I5354" s="176">
        <f t="shared" si="167"/>
        <v>0</v>
      </c>
    </row>
    <row r="5355" spans="2:9">
      <c r="B5355" s="131"/>
      <c r="C5355" s="125"/>
      <c r="D5355" s="125"/>
      <c r="E5355" s="125"/>
      <c r="F5355" s="125"/>
      <c r="G5355" s="176"/>
      <c r="H5355" s="125" t="str">
        <f t="shared" si="166"/>
        <v/>
      </c>
      <c r="I5355" s="176">
        <f t="shared" si="167"/>
        <v>0</v>
      </c>
    </row>
    <row r="5356" spans="2:9">
      <c r="B5356" s="131"/>
      <c r="C5356" s="125"/>
      <c r="D5356" s="125"/>
      <c r="E5356" s="125"/>
      <c r="F5356" s="125"/>
      <c r="G5356" s="176"/>
      <c r="H5356" s="125" t="str">
        <f t="shared" si="166"/>
        <v/>
      </c>
      <c r="I5356" s="176">
        <f t="shared" si="167"/>
        <v>0</v>
      </c>
    </row>
    <row r="5357" spans="2:9">
      <c r="B5357" s="131"/>
      <c r="C5357" s="125"/>
      <c r="D5357" s="125"/>
      <c r="E5357" s="125"/>
      <c r="F5357" s="125"/>
      <c r="G5357" s="176"/>
      <c r="H5357" s="125" t="str">
        <f t="shared" si="166"/>
        <v/>
      </c>
      <c r="I5357" s="176">
        <f t="shared" si="167"/>
        <v>0</v>
      </c>
    </row>
    <row r="5358" spans="2:9">
      <c r="B5358" s="131"/>
      <c r="C5358" s="125"/>
      <c r="D5358" s="125"/>
      <c r="E5358" s="125"/>
      <c r="F5358" s="125"/>
      <c r="G5358" s="176"/>
      <c r="H5358" s="125" t="str">
        <f t="shared" si="166"/>
        <v/>
      </c>
      <c r="I5358" s="176">
        <f t="shared" si="167"/>
        <v>0</v>
      </c>
    </row>
    <row r="5359" spans="2:9">
      <c r="B5359" s="131"/>
      <c r="C5359" s="125"/>
      <c r="D5359" s="125"/>
      <c r="E5359" s="125"/>
      <c r="F5359" s="125"/>
      <c r="G5359" s="176"/>
      <c r="H5359" s="125" t="str">
        <f t="shared" si="166"/>
        <v/>
      </c>
      <c r="I5359" s="176">
        <f t="shared" si="167"/>
        <v>0</v>
      </c>
    </row>
    <row r="5360" spans="2:9">
      <c r="B5360" s="131"/>
      <c r="C5360" s="125"/>
      <c r="D5360" s="125"/>
      <c r="E5360" s="125"/>
      <c r="F5360" s="125"/>
      <c r="G5360" s="176"/>
      <c r="H5360" s="125" t="str">
        <f t="shared" si="166"/>
        <v/>
      </c>
      <c r="I5360" s="176">
        <f t="shared" si="167"/>
        <v>0</v>
      </c>
    </row>
    <row r="5361" spans="2:9">
      <c r="B5361" s="131"/>
      <c r="C5361" s="125"/>
      <c r="D5361" s="125"/>
      <c r="E5361" s="125"/>
      <c r="F5361" s="125"/>
      <c r="G5361" s="176"/>
      <c r="H5361" s="125" t="str">
        <f t="shared" si="166"/>
        <v/>
      </c>
      <c r="I5361" s="176">
        <f t="shared" si="167"/>
        <v>0</v>
      </c>
    </row>
    <row r="5362" spans="2:9">
      <c r="B5362" s="131"/>
      <c r="C5362" s="125"/>
      <c r="D5362" s="125"/>
      <c r="E5362" s="125"/>
      <c r="F5362" s="125"/>
      <c r="G5362" s="176"/>
      <c r="H5362" s="125" t="str">
        <f t="shared" si="166"/>
        <v/>
      </c>
      <c r="I5362" s="176">
        <f t="shared" si="167"/>
        <v>0</v>
      </c>
    </row>
    <row r="5363" spans="2:9">
      <c r="B5363" s="131"/>
      <c r="C5363" s="125"/>
      <c r="D5363" s="125"/>
      <c r="E5363" s="125"/>
      <c r="F5363" s="125"/>
      <c r="G5363" s="176"/>
      <c r="H5363" s="125" t="str">
        <f t="shared" si="166"/>
        <v/>
      </c>
      <c r="I5363" s="176">
        <f t="shared" si="167"/>
        <v>0</v>
      </c>
    </row>
    <row r="5364" spans="2:9">
      <c r="B5364" s="131"/>
      <c r="C5364" s="125"/>
      <c r="D5364" s="125"/>
      <c r="E5364" s="125"/>
      <c r="F5364" s="125"/>
      <c r="G5364" s="176"/>
      <c r="H5364" s="125" t="str">
        <f t="shared" si="166"/>
        <v/>
      </c>
      <c r="I5364" s="176">
        <f t="shared" si="167"/>
        <v>0</v>
      </c>
    </row>
    <row r="5365" spans="2:9">
      <c r="B5365" s="131"/>
      <c r="C5365" s="125"/>
      <c r="D5365" s="125"/>
      <c r="E5365" s="125"/>
      <c r="F5365" s="125"/>
      <c r="G5365" s="176"/>
      <c r="H5365" s="125" t="str">
        <f t="shared" si="166"/>
        <v/>
      </c>
      <c r="I5365" s="176">
        <f t="shared" si="167"/>
        <v>0</v>
      </c>
    </row>
    <row r="5366" spans="2:9">
      <c r="B5366" s="131"/>
      <c r="C5366" s="125"/>
      <c r="D5366" s="125"/>
      <c r="E5366" s="125"/>
      <c r="F5366" s="125"/>
      <c r="G5366" s="176"/>
      <c r="H5366" s="125" t="str">
        <f t="shared" si="166"/>
        <v/>
      </c>
      <c r="I5366" s="176">
        <f t="shared" si="167"/>
        <v>0</v>
      </c>
    </row>
    <row r="5367" spans="2:9">
      <c r="B5367" s="131"/>
      <c r="C5367" s="125"/>
      <c r="D5367" s="125"/>
      <c r="E5367" s="125"/>
      <c r="F5367" s="125"/>
      <c r="G5367" s="176"/>
      <c r="H5367" s="125" t="str">
        <f t="shared" si="166"/>
        <v/>
      </c>
      <c r="I5367" s="176">
        <f t="shared" si="167"/>
        <v>0</v>
      </c>
    </row>
    <row r="5368" spans="2:9">
      <c r="B5368" s="131"/>
      <c r="C5368" s="125"/>
      <c r="D5368" s="125"/>
      <c r="E5368" s="125"/>
      <c r="F5368" s="125"/>
      <c r="G5368" s="176"/>
      <c r="H5368" s="125" t="str">
        <f t="shared" si="166"/>
        <v/>
      </c>
      <c r="I5368" s="176">
        <f t="shared" si="167"/>
        <v>0</v>
      </c>
    </row>
    <row r="5369" spans="2:9">
      <c r="B5369" s="131"/>
      <c r="C5369" s="125"/>
      <c r="D5369" s="125"/>
      <c r="E5369" s="125"/>
      <c r="F5369" s="125"/>
      <c r="G5369" s="176"/>
      <c r="H5369" s="125" t="str">
        <f t="shared" si="166"/>
        <v/>
      </c>
      <c r="I5369" s="176">
        <f t="shared" si="167"/>
        <v>0</v>
      </c>
    </row>
    <row r="5370" spans="2:9">
      <c r="B5370" s="131"/>
      <c r="C5370" s="125"/>
      <c r="D5370" s="125"/>
      <c r="E5370" s="125"/>
      <c r="F5370" s="125"/>
      <c r="G5370" s="176"/>
      <c r="H5370" s="125" t="str">
        <f t="shared" si="166"/>
        <v/>
      </c>
      <c r="I5370" s="176">
        <f t="shared" si="167"/>
        <v>0</v>
      </c>
    </row>
    <row r="5371" spans="2:9">
      <c r="B5371" s="131"/>
      <c r="C5371" s="125"/>
      <c r="D5371" s="125"/>
      <c r="E5371" s="125"/>
      <c r="F5371" s="125"/>
      <c r="G5371" s="176"/>
      <c r="H5371" s="125" t="str">
        <f t="shared" si="166"/>
        <v/>
      </c>
      <c r="I5371" s="176">
        <f t="shared" si="167"/>
        <v>0</v>
      </c>
    </row>
    <row r="5372" spans="2:9">
      <c r="B5372" s="131"/>
      <c r="C5372" s="125"/>
      <c r="D5372" s="125"/>
      <c r="E5372" s="125"/>
      <c r="F5372" s="125"/>
      <c r="G5372" s="176"/>
      <c r="H5372" s="125" t="str">
        <f t="shared" si="166"/>
        <v/>
      </c>
      <c r="I5372" s="176">
        <f t="shared" si="167"/>
        <v>0</v>
      </c>
    </row>
    <row r="5373" spans="2:9">
      <c r="B5373" s="131"/>
      <c r="C5373" s="125"/>
      <c r="D5373" s="125"/>
      <c r="E5373" s="125"/>
      <c r="F5373" s="125"/>
      <c r="G5373" s="176"/>
      <c r="H5373" s="125" t="str">
        <f t="shared" si="166"/>
        <v/>
      </c>
      <c r="I5373" s="176">
        <f t="shared" si="167"/>
        <v>0</v>
      </c>
    </row>
    <row r="5374" spans="2:9">
      <c r="B5374" s="131"/>
      <c r="C5374" s="125"/>
      <c r="D5374" s="125"/>
      <c r="E5374" s="125"/>
      <c r="F5374" s="125"/>
      <c r="G5374" s="176"/>
      <c r="H5374" s="125" t="str">
        <f t="shared" si="166"/>
        <v/>
      </c>
      <c r="I5374" s="176">
        <f t="shared" si="167"/>
        <v>0</v>
      </c>
    </row>
    <row r="5375" spans="2:9">
      <c r="B5375" s="131"/>
      <c r="C5375" s="125"/>
      <c r="D5375" s="125"/>
      <c r="E5375" s="125"/>
      <c r="F5375" s="125"/>
      <c r="G5375" s="176"/>
      <c r="H5375" s="125" t="str">
        <f t="shared" si="166"/>
        <v/>
      </c>
      <c r="I5375" s="176">
        <f t="shared" si="167"/>
        <v>0</v>
      </c>
    </row>
    <row r="5376" spans="2:9">
      <c r="B5376" s="131"/>
      <c r="C5376" s="125"/>
      <c r="D5376" s="125"/>
      <c r="E5376" s="125"/>
      <c r="F5376" s="125"/>
      <c r="G5376" s="176"/>
      <c r="H5376" s="125" t="str">
        <f t="shared" si="166"/>
        <v/>
      </c>
      <c r="I5376" s="176">
        <f t="shared" si="167"/>
        <v>0</v>
      </c>
    </row>
    <row r="5377" spans="2:9">
      <c r="B5377" s="131"/>
      <c r="C5377" s="125"/>
      <c r="D5377" s="125"/>
      <c r="E5377" s="125"/>
      <c r="F5377" s="125"/>
      <c r="G5377" s="176"/>
      <c r="H5377" s="125" t="str">
        <f t="shared" si="166"/>
        <v/>
      </c>
      <c r="I5377" s="176">
        <f t="shared" si="167"/>
        <v>0</v>
      </c>
    </row>
    <row r="5378" spans="2:9">
      <c r="B5378" s="131"/>
      <c r="C5378" s="125"/>
      <c r="D5378" s="125"/>
      <c r="E5378" s="125"/>
      <c r="F5378" s="125"/>
      <c r="G5378" s="176"/>
      <c r="H5378" s="125" t="str">
        <f t="shared" si="166"/>
        <v/>
      </c>
      <c r="I5378" s="176">
        <f t="shared" si="167"/>
        <v>0</v>
      </c>
    </row>
    <row r="5379" spans="2:9">
      <c r="B5379" s="131"/>
      <c r="C5379" s="125"/>
      <c r="D5379" s="125"/>
      <c r="E5379" s="125"/>
      <c r="F5379" s="125"/>
      <c r="G5379" s="176"/>
      <c r="H5379" s="125" t="str">
        <f t="shared" si="166"/>
        <v/>
      </c>
      <c r="I5379" s="176">
        <f t="shared" si="167"/>
        <v>0</v>
      </c>
    </row>
    <row r="5380" spans="2:9">
      <c r="B5380" s="131"/>
      <c r="C5380" s="125"/>
      <c r="D5380" s="125"/>
      <c r="E5380" s="125"/>
      <c r="F5380" s="125"/>
      <c r="G5380" s="176"/>
      <c r="H5380" s="125" t="str">
        <f t="shared" si="166"/>
        <v/>
      </c>
      <c r="I5380" s="176">
        <f t="shared" si="167"/>
        <v>0</v>
      </c>
    </row>
    <row r="5381" spans="2:9">
      <c r="B5381" s="131"/>
      <c r="C5381" s="125"/>
      <c r="D5381" s="125"/>
      <c r="E5381" s="125"/>
      <c r="F5381" s="125"/>
      <c r="G5381" s="176"/>
      <c r="H5381" s="125" t="str">
        <f t="shared" si="166"/>
        <v/>
      </c>
      <c r="I5381" s="176">
        <f t="shared" si="167"/>
        <v>0</v>
      </c>
    </row>
    <row r="5382" spans="2:9">
      <c r="B5382" s="131"/>
      <c r="C5382" s="125"/>
      <c r="D5382" s="125"/>
      <c r="E5382" s="125"/>
      <c r="F5382" s="125"/>
      <c r="G5382" s="176"/>
      <c r="H5382" s="125" t="str">
        <f t="shared" si="166"/>
        <v/>
      </c>
      <c r="I5382" s="176">
        <f t="shared" si="167"/>
        <v>0</v>
      </c>
    </row>
    <row r="5383" spans="2:9">
      <c r="B5383" s="131"/>
      <c r="C5383" s="125"/>
      <c r="D5383" s="125"/>
      <c r="E5383" s="125"/>
      <c r="F5383" s="125"/>
      <c r="G5383" s="176"/>
      <c r="H5383" s="125" t="str">
        <f t="shared" ref="H5383:H5446" si="168">IF(ISBLANK(C5383),"",IF(C5383&lt;F5383,D5383-E5383,E5383-D5383))</f>
        <v/>
      </c>
      <c r="I5383" s="176">
        <f t="shared" ref="I5383:I5446" si="169">IF(ISERR(H5383),1,0)</f>
        <v>0</v>
      </c>
    </row>
    <row r="5384" spans="2:9">
      <c r="B5384" s="131"/>
      <c r="C5384" s="125"/>
      <c r="D5384" s="125"/>
      <c r="E5384" s="125"/>
      <c r="F5384" s="125"/>
      <c r="G5384" s="176"/>
      <c r="H5384" s="125" t="str">
        <f t="shared" si="168"/>
        <v/>
      </c>
      <c r="I5384" s="176">
        <f t="shared" si="169"/>
        <v>0</v>
      </c>
    </row>
    <row r="5385" spans="2:9">
      <c r="B5385" s="131"/>
      <c r="C5385" s="125"/>
      <c r="D5385" s="125"/>
      <c r="E5385" s="125"/>
      <c r="F5385" s="125"/>
      <c r="G5385" s="176"/>
      <c r="H5385" s="125" t="str">
        <f t="shared" si="168"/>
        <v/>
      </c>
      <c r="I5385" s="176">
        <f t="shared" si="169"/>
        <v>0</v>
      </c>
    </row>
    <row r="5386" spans="2:9">
      <c r="B5386" s="131"/>
      <c r="C5386" s="125"/>
      <c r="D5386" s="125"/>
      <c r="E5386" s="125"/>
      <c r="F5386" s="125"/>
      <c r="G5386" s="176"/>
      <c r="H5386" s="125" t="str">
        <f t="shared" si="168"/>
        <v/>
      </c>
      <c r="I5386" s="176">
        <f t="shared" si="169"/>
        <v>0</v>
      </c>
    </row>
    <row r="5387" spans="2:9">
      <c r="B5387" s="131"/>
      <c r="C5387" s="125"/>
      <c r="D5387" s="125"/>
      <c r="E5387" s="125"/>
      <c r="F5387" s="125"/>
      <c r="G5387" s="176"/>
      <c r="H5387" s="125" t="str">
        <f t="shared" si="168"/>
        <v/>
      </c>
      <c r="I5387" s="176">
        <f t="shared" si="169"/>
        <v>0</v>
      </c>
    </row>
    <row r="5388" spans="2:9">
      <c r="B5388" s="131"/>
      <c r="C5388" s="125"/>
      <c r="D5388" s="125"/>
      <c r="E5388" s="125"/>
      <c r="F5388" s="125"/>
      <c r="G5388" s="176"/>
      <c r="H5388" s="125" t="str">
        <f t="shared" si="168"/>
        <v/>
      </c>
      <c r="I5388" s="176">
        <f t="shared" si="169"/>
        <v>0</v>
      </c>
    </row>
    <row r="5389" spans="2:9">
      <c r="B5389" s="131"/>
      <c r="C5389" s="125"/>
      <c r="D5389" s="125"/>
      <c r="E5389" s="125"/>
      <c r="F5389" s="125"/>
      <c r="G5389" s="176"/>
      <c r="H5389" s="125" t="str">
        <f t="shared" si="168"/>
        <v/>
      </c>
      <c r="I5389" s="176">
        <f t="shared" si="169"/>
        <v>0</v>
      </c>
    </row>
    <row r="5390" spans="2:9">
      <c r="B5390" s="131"/>
      <c r="C5390" s="125"/>
      <c r="D5390" s="125"/>
      <c r="E5390" s="125"/>
      <c r="F5390" s="125"/>
      <c r="G5390" s="176"/>
      <c r="H5390" s="125" t="str">
        <f t="shared" si="168"/>
        <v/>
      </c>
      <c r="I5390" s="176">
        <f t="shared" si="169"/>
        <v>0</v>
      </c>
    </row>
    <row r="5391" spans="2:9">
      <c r="B5391" s="131"/>
      <c r="C5391" s="125"/>
      <c r="D5391" s="125"/>
      <c r="E5391" s="125"/>
      <c r="F5391" s="125"/>
      <c r="G5391" s="176"/>
      <c r="H5391" s="125" t="str">
        <f t="shared" si="168"/>
        <v/>
      </c>
      <c r="I5391" s="176">
        <f t="shared" si="169"/>
        <v>0</v>
      </c>
    </row>
    <row r="5392" spans="2:9">
      <c r="B5392" s="131"/>
      <c r="C5392" s="125"/>
      <c r="D5392" s="125"/>
      <c r="E5392" s="125"/>
      <c r="F5392" s="125"/>
      <c r="G5392" s="176"/>
      <c r="H5392" s="125" t="str">
        <f t="shared" si="168"/>
        <v/>
      </c>
      <c r="I5392" s="176">
        <f t="shared" si="169"/>
        <v>0</v>
      </c>
    </row>
    <row r="5393" spans="2:9">
      <c r="B5393" s="131"/>
      <c r="C5393" s="125"/>
      <c r="D5393" s="125"/>
      <c r="E5393" s="125"/>
      <c r="F5393" s="125"/>
      <c r="G5393" s="176"/>
      <c r="H5393" s="125" t="str">
        <f t="shared" si="168"/>
        <v/>
      </c>
      <c r="I5393" s="176">
        <f t="shared" si="169"/>
        <v>0</v>
      </c>
    </row>
    <row r="5394" spans="2:9">
      <c r="B5394" s="131"/>
      <c r="C5394" s="125"/>
      <c r="D5394" s="125"/>
      <c r="E5394" s="125"/>
      <c r="F5394" s="125"/>
      <c r="G5394" s="176"/>
      <c r="H5394" s="125" t="str">
        <f t="shared" si="168"/>
        <v/>
      </c>
      <c r="I5394" s="176">
        <f t="shared" si="169"/>
        <v>0</v>
      </c>
    </row>
    <row r="5395" spans="2:9">
      <c r="B5395" s="131"/>
      <c r="C5395" s="125"/>
      <c r="D5395" s="125"/>
      <c r="E5395" s="125"/>
      <c r="F5395" s="125"/>
      <c r="G5395" s="176"/>
      <c r="H5395" s="125" t="str">
        <f t="shared" si="168"/>
        <v/>
      </c>
      <c r="I5395" s="176">
        <f t="shared" si="169"/>
        <v>0</v>
      </c>
    </row>
    <row r="5396" spans="2:9">
      <c r="B5396" s="131"/>
      <c r="C5396" s="125"/>
      <c r="D5396" s="125"/>
      <c r="E5396" s="125"/>
      <c r="F5396" s="125"/>
      <c r="G5396" s="176"/>
      <c r="H5396" s="125" t="str">
        <f t="shared" si="168"/>
        <v/>
      </c>
      <c r="I5396" s="176">
        <f t="shared" si="169"/>
        <v>0</v>
      </c>
    </row>
    <row r="5397" spans="2:9">
      <c r="B5397" s="131"/>
      <c r="C5397" s="125"/>
      <c r="D5397" s="125"/>
      <c r="E5397" s="125"/>
      <c r="F5397" s="125"/>
      <c r="G5397" s="176"/>
      <c r="H5397" s="125" t="str">
        <f t="shared" si="168"/>
        <v/>
      </c>
      <c r="I5397" s="176">
        <f t="shared" si="169"/>
        <v>0</v>
      </c>
    </row>
    <row r="5398" spans="2:9">
      <c r="B5398" s="131"/>
      <c r="C5398" s="125"/>
      <c r="D5398" s="125"/>
      <c r="E5398" s="125"/>
      <c r="F5398" s="125"/>
      <c r="G5398" s="176"/>
      <c r="H5398" s="125" t="str">
        <f t="shared" si="168"/>
        <v/>
      </c>
      <c r="I5398" s="176">
        <f t="shared" si="169"/>
        <v>0</v>
      </c>
    </row>
    <row r="5399" spans="2:9">
      <c r="B5399" s="131"/>
      <c r="C5399" s="125"/>
      <c r="D5399" s="125"/>
      <c r="E5399" s="125"/>
      <c r="F5399" s="125"/>
      <c r="G5399" s="176"/>
      <c r="H5399" s="125" t="str">
        <f t="shared" si="168"/>
        <v/>
      </c>
      <c r="I5399" s="176">
        <f t="shared" si="169"/>
        <v>0</v>
      </c>
    </row>
    <row r="5400" spans="2:9">
      <c r="B5400" s="131"/>
      <c r="C5400" s="125"/>
      <c r="D5400" s="125"/>
      <c r="E5400" s="125"/>
      <c r="F5400" s="125"/>
      <c r="G5400" s="176"/>
      <c r="H5400" s="125" t="str">
        <f t="shared" si="168"/>
        <v/>
      </c>
      <c r="I5400" s="176">
        <f t="shared" si="169"/>
        <v>0</v>
      </c>
    </row>
    <row r="5401" spans="2:9">
      <c r="B5401" s="131"/>
      <c r="C5401" s="125"/>
      <c r="D5401" s="125"/>
      <c r="E5401" s="125"/>
      <c r="F5401" s="125"/>
      <c r="G5401" s="176"/>
      <c r="H5401" s="125" t="str">
        <f t="shared" si="168"/>
        <v/>
      </c>
      <c r="I5401" s="176">
        <f t="shared" si="169"/>
        <v>0</v>
      </c>
    </row>
    <row r="5402" spans="2:9">
      <c r="B5402" s="131"/>
      <c r="C5402" s="125"/>
      <c r="D5402" s="125"/>
      <c r="E5402" s="125"/>
      <c r="F5402" s="125"/>
      <c r="G5402" s="176"/>
      <c r="H5402" s="125" t="str">
        <f t="shared" si="168"/>
        <v/>
      </c>
      <c r="I5402" s="176">
        <f t="shared" si="169"/>
        <v>0</v>
      </c>
    </row>
    <row r="5403" spans="2:9">
      <c r="B5403" s="131"/>
      <c r="C5403" s="125"/>
      <c r="D5403" s="125"/>
      <c r="E5403" s="125"/>
      <c r="F5403" s="125"/>
      <c r="G5403" s="176"/>
      <c r="H5403" s="125" t="str">
        <f t="shared" si="168"/>
        <v/>
      </c>
      <c r="I5403" s="176">
        <f t="shared" si="169"/>
        <v>0</v>
      </c>
    </row>
    <row r="5404" spans="2:9">
      <c r="B5404" s="131"/>
      <c r="C5404" s="125"/>
      <c r="D5404" s="125"/>
      <c r="E5404" s="125"/>
      <c r="F5404" s="125"/>
      <c r="G5404" s="176"/>
      <c r="H5404" s="125" t="str">
        <f t="shared" si="168"/>
        <v/>
      </c>
      <c r="I5404" s="176">
        <f t="shared" si="169"/>
        <v>0</v>
      </c>
    </row>
    <row r="5405" spans="2:9">
      <c r="B5405" s="131"/>
      <c r="C5405" s="125"/>
      <c r="D5405" s="125"/>
      <c r="E5405" s="125"/>
      <c r="F5405" s="125"/>
      <c r="G5405" s="176"/>
      <c r="H5405" s="125" t="str">
        <f t="shared" si="168"/>
        <v/>
      </c>
      <c r="I5405" s="176">
        <f t="shared" si="169"/>
        <v>0</v>
      </c>
    </row>
    <row r="5406" spans="2:9">
      <c r="B5406" s="131"/>
      <c r="C5406" s="125"/>
      <c r="D5406" s="125"/>
      <c r="E5406" s="125"/>
      <c r="F5406" s="125"/>
      <c r="G5406" s="176"/>
      <c r="H5406" s="125" t="str">
        <f t="shared" si="168"/>
        <v/>
      </c>
      <c r="I5406" s="176">
        <f t="shared" si="169"/>
        <v>0</v>
      </c>
    </row>
    <row r="5407" spans="2:9">
      <c r="B5407" s="131"/>
      <c r="C5407" s="125"/>
      <c r="D5407" s="125"/>
      <c r="E5407" s="125"/>
      <c r="F5407" s="125"/>
      <c r="G5407" s="176"/>
      <c r="H5407" s="125" t="str">
        <f t="shared" si="168"/>
        <v/>
      </c>
      <c r="I5407" s="176">
        <f t="shared" si="169"/>
        <v>0</v>
      </c>
    </row>
    <row r="5408" spans="2:9">
      <c r="B5408" s="131"/>
      <c r="C5408" s="125"/>
      <c r="D5408" s="125"/>
      <c r="E5408" s="125"/>
      <c r="F5408" s="125"/>
      <c r="G5408" s="176"/>
      <c r="H5408" s="125" t="str">
        <f t="shared" si="168"/>
        <v/>
      </c>
      <c r="I5408" s="176">
        <f t="shared" si="169"/>
        <v>0</v>
      </c>
    </row>
    <row r="5409" spans="2:9">
      <c r="B5409" s="131"/>
      <c r="C5409" s="125"/>
      <c r="D5409" s="125"/>
      <c r="E5409" s="125"/>
      <c r="F5409" s="125"/>
      <c r="G5409" s="176"/>
      <c r="H5409" s="125" t="str">
        <f t="shared" si="168"/>
        <v/>
      </c>
      <c r="I5409" s="176">
        <f t="shared" si="169"/>
        <v>0</v>
      </c>
    </row>
    <row r="5410" spans="2:9">
      <c r="B5410" s="131"/>
      <c r="C5410" s="125"/>
      <c r="D5410" s="125"/>
      <c r="E5410" s="125"/>
      <c r="F5410" s="125"/>
      <c r="G5410" s="176"/>
      <c r="H5410" s="125" t="str">
        <f t="shared" si="168"/>
        <v/>
      </c>
      <c r="I5410" s="176">
        <f t="shared" si="169"/>
        <v>0</v>
      </c>
    </row>
    <row r="5411" spans="2:9">
      <c r="B5411" s="131"/>
      <c r="C5411" s="125"/>
      <c r="D5411" s="125"/>
      <c r="E5411" s="125"/>
      <c r="F5411" s="125"/>
      <c r="G5411" s="176"/>
      <c r="H5411" s="125" t="str">
        <f t="shared" si="168"/>
        <v/>
      </c>
      <c r="I5411" s="176">
        <f t="shared" si="169"/>
        <v>0</v>
      </c>
    </row>
    <row r="5412" spans="2:9">
      <c r="B5412" s="131"/>
      <c r="C5412" s="125"/>
      <c r="D5412" s="125"/>
      <c r="E5412" s="125"/>
      <c r="F5412" s="125"/>
      <c r="G5412" s="176"/>
      <c r="H5412" s="125" t="str">
        <f t="shared" si="168"/>
        <v/>
      </c>
      <c r="I5412" s="176">
        <f t="shared" si="169"/>
        <v>0</v>
      </c>
    </row>
    <row r="5413" spans="2:9">
      <c r="B5413" s="131"/>
      <c r="C5413" s="125"/>
      <c r="D5413" s="125"/>
      <c r="E5413" s="125"/>
      <c r="F5413" s="125"/>
      <c r="G5413" s="176"/>
      <c r="H5413" s="125" t="str">
        <f t="shared" si="168"/>
        <v/>
      </c>
      <c r="I5413" s="176">
        <f t="shared" si="169"/>
        <v>0</v>
      </c>
    </row>
    <row r="5414" spans="2:9">
      <c r="B5414" s="131"/>
      <c r="C5414" s="125"/>
      <c r="D5414" s="125"/>
      <c r="E5414" s="125"/>
      <c r="F5414" s="125"/>
      <c r="G5414" s="176"/>
      <c r="H5414" s="125" t="str">
        <f t="shared" si="168"/>
        <v/>
      </c>
      <c r="I5414" s="176">
        <f t="shared" si="169"/>
        <v>0</v>
      </c>
    </row>
    <row r="5415" spans="2:9">
      <c r="B5415" s="131"/>
      <c r="C5415" s="125"/>
      <c r="D5415" s="125"/>
      <c r="E5415" s="125"/>
      <c r="F5415" s="125"/>
      <c r="G5415" s="176"/>
      <c r="H5415" s="125" t="str">
        <f t="shared" si="168"/>
        <v/>
      </c>
      <c r="I5415" s="176">
        <f t="shared" si="169"/>
        <v>0</v>
      </c>
    </row>
    <row r="5416" spans="2:9">
      <c r="B5416" s="131"/>
      <c r="C5416" s="125"/>
      <c r="D5416" s="125"/>
      <c r="E5416" s="125"/>
      <c r="F5416" s="125"/>
      <c r="G5416" s="176"/>
      <c r="H5416" s="125" t="str">
        <f t="shared" si="168"/>
        <v/>
      </c>
      <c r="I5416" s="176">
        <f t="shared" si="169"/>
        <v>0</v>
      </c>
    </row>
    <row r="5417" spans="2:9">
      <c r="B5417" s="131"/>
      <c r="C5417" s="125"/>
      <c r="D5417" s="125"/>
      <c r="E5417" s="125"/>
      <c r="F5417" s="125"/>
      <c r="G5417" s="176"/>
      <c r="H5417" s="125" t="str">
        <f t="shared" si="168"/>
        <v/>
      </c>
      <c r="I5417" s="176">
        <f t="shared" si="169"/>
        <v>0</v>
      </c>
    </row>
    <row r="5418" spans="2:9">
      <c r="B5418" s="131"/>
      <c r="C5418" s="125"/>
      <c r="D5418" s="125"/>
      <c r="E5418" s="125"/>
      <c r="F5418" s="125"/>
      <c r="G5418" s="176"/>
      <c r="H5418" s="125" t="str">
        <f t="shared" si="168"/>
        <v/>
      </c>
      <c r="I5418" s="176">
        <f t="shared" si="169"/>
        <v>0</v>
      </c>
    </row>
    <row r="5419" spans="2:9">
      <c r="B5419" s="131"/>
      <c r="C5419" s="125"/>
      <c r="D5419" s="125"/>
      <c r="E5419" s="125"/>
      <c r="F5419" s="125"/>
      <c r="G5419" s="176"/>
      <c r="H5419" s="125" t="str">
        <f t="shared" si="168"/>
        <v/>
      </c>
      <c r="I5419" s="176">
        <f t="shared" si="169"/>
        <v>0</v>
      </c>
    </row>
    <row r="5420" spans="2:9">
      <c r="B5420" s="131"/>
      <c r="C5420" s="125"/>
      <c r="D5420" s="125"/>
      <c r="E5420" s="125"/>
      <c r="F5420" s="125"/>
      <c r="G5420" s="176"/>
      <c r="H5420" s="125" t="str">
        <f t="shared" si="168"/>
        <v/>
      </c>
      <c r="I5420" s="176">
        <f t="shared" si="169"/>
        <v>0</v>
      </c>
    </row>
    <row r="5421" spans="2:9">
      <c r="B5421" s="131"/>
      <c r="C5421" s="125"/>
      <c r="D5421" s="125"/>
      <c r="E5421" s="125"/>
      <c r="F5421" s="125"/>
      <c r="G5421" s="176"/>
      <c r="H5421" s="125" t="str">
        <f t="shared" si="168"/>
        <v/>
      </c>
      <c r="I5421" s="176">
        <f t="shared" si="169"/>
        <v>0</v>
      </c>
    </row>
    <row r="5422" spans="2:9">
      <c r="B5422" s="131"/>
      <c r="C5422" s="125"/>
      <c r="D5422" s="125"/>
      <c r="E5422" s="125"/>
      <c r="F5422" s="125"/>
      <c r="G5422" s="176"/>
      <c r="H5422" s="125" t="str">
        <f t="shared" si="168"/>
        <v/>
      </c>
      <c r="I5422" s="176">
        <f t="shared" si="169"/>
        <v>0</v>
      </c>
    </row>
    <row r="5423" spans="2:9">
      <c r="B5423" s="131"/>
      <c r="C5423" s="125"/>
      <c r="D5423" s="125"/>
      <c r="E5423" s="125"/>
      <c r="F5423" s="125"/>
      <c r="G5423" s="176"/>
      <c r="H5423" s="125" t="str">
        <f t="shared" si="168"/>
        <v/>
      </c>
      <c r="I5423" s="176">
        <f t="shared" si="169"/>
        <v>0</v>
      </c>
    </row>
    <row r="5424" spans="2:9">
      <c r="B5424" s="131"/>
      <c r="C5424" s="125"/>
      <c r="D5424" s="125"/>
      <c r="E5424" s="125"/>
      <c r="F5424" s="125"/>
      <c r="G5424" s="176"/>
      <c r="H5424" s="125" t="str">
        <f t="shared" si="168"/>
        <v/>
      </c>
      <c r="I5424" s="176">
        <f t="shared" si="169"/>
        <v>0</v>
      </c>
    </row>
    <row r="5425" spans="2:9">
      <c r="B5425" s="131"/>
      <c r="C5425" s="125"/>
      <c r="D5425" s="125"/>
      <c r="E5425" s="125"/>
      <c r="F5425" s="125"/>
      <c r="G5425" s="176"/>
      <c r="H5425" s="125" t="str">
        <f t="shared" si="168"/>
        <v/>
      </c>
      <c r="I5425" s="176">
        <f t="shared" si="169"/>
        <v>0</v>
      </c>
    </row>
    <row r="5426" spans="2:9">
      <c r="B5426" s="131"/>
      <c r="C5426" s="125"/>
      <c r="D5426" s="125"/>
      <c r="E5426" s="125"/>
      <c r="F5426" s="125"/>
      <c r="G5426" s="176"/>
      <c r="H5426" s="125" t="str">
        <f t="shared" si="168"/>
        <v/>
      </c>
      <c r="I5426" s="176">
        <f t="shared" si="169"/>
        <v>0</v>
      </c>
    </row>
    <row r="5427" spans="2:9">
      <c r="B5427" s="131"/>
      <c r="C5427" s="125"/>
      <c r="D5427" s="125"/>
      <c r="E5427" s="125"/>
      <c r="F5427" s="125"/>
      <c r="G5427" s="176"/>
      <c r="H5427" s="125" t="str">
        <f t="shared" si="168"/>
        <v/>
      </c>
      <c r="I5427" s="176">
        <f t="shared" si="169"/>
        <v>0</v>
      </c>
    </row>
    <row r="5428" spans="2:9">
      <c r="B5428" s="131"/>
      <c r="C5428" s="125"/>
      <c r="D5428" s="125"/>
      <c r="E5428" s="125"/>
      <c r="F5428" s="125"/>
      <c r="G5428" s="176"/>
      <c r="H5428" s="125" t="str">
        <f t="shared" si="168"/>
        <v/>
      </c>
      <c r="I5428" s="176">
        <f t="shared" si="169"/>
        <v>0</v>
      </c>
    </row>
    <row r="5429" spans="2:9">
      <c r="B5429" s="131"/>
      <c r="C5429" s="125"/>
      <c r="D5429" s="125"/>
      <c r="E5429" s="125"/>
      <c r="F5429" s="125"/>
      <c r="G5429" s="176"/>
      <c r="H5429" s="125" t="str">
        <f t="shared" si="168"/>
        <v/>
      </c>
      <c r="I5429" s="176">
        <f t="shared" si="169"/>
        <v>0</v>
      </c>
    </row>
    <row r="5430" spans="2:9">
      <c r="B5430" s="131"/>
      <c r="C5430" s="125"/>
      <c r="D5430" s="125"/>
      <c r="E5430" s="125"/>
      <c r="F5430" s="125"/>
      <c r="G5430" s="176"/>
      <c r="H5430" s="125" t="str">
        <f t="shared" si="168"/>
        <v/>
      </c>
      <c r="I5430" s="176">
        <f t="shared" si="169"/>
        <v>0</v>
      </c>
    </row>
    <row r="5431" spans="2:9">
      <c r="B5431" s="131"/>
      <c r="C5431" s="125"/>
      <c r="D5431" s="125"/>
      <c r="E5431" s="125"/>
      <c r="F5431" s="125"/>
      <c r="G5431" s="176"/>
      <c r="H5431" s="125" t="str">
        <f t="shared" si="168"/>
        <v/>
      </c>
      <c r="I5431" s="176">
        <f t="shared" si="169"/>
        <v>0</v>
      </c>
    </row>
    <row r="5432" spans="2:9">
      <c r="B5432" s="131"/>
      <c r="C5432" s="125"/>
      <c r="D5432" s="125"/>
      <c r="E5432" s="125"/>
      <c r="F5432" s="125"/>
      <c r="G5432" s="176"/>
      <c r="H5432" s="125" t="str">
        <f t="shared" si="168"/>
        <v/>
      </c>
      <c r="I5432" s="176">
        <f t="shared" si="169"/>
        <v>0</v>
      </c>
    </row>
    <row r="5433" spans="2:9">
      <c r="B5433" s="131"/>
      <c r="C5433" s="125"/>
      <c r="D5433" s="125"/>
      <c r="E5433" s="125"/>
      <c r="F5433" s="125"/>
      <c r="G5433" s="176"/>
      <c r="H5433" s="125" t="str">
        <f t="shared" si="168"/>
        <v/>
      </c>
      <c r="I5433" s="176">
        <f t="shared" si="169"/>
        <v>0</v>
      </c>
    </row>
    <row r="5434" spans="2:9">
      <c r="B5434" s="131"/>
      <c r="C5434" s="125"/>
      <c r="D5434" s="125"/>
      <c r="E5434" s="125"/>
      <c r="F5434" s="125"/>
      <c r="G5434" s="176"/>
      <c r="H5434" s="125" t="str">
        <f t="shared" si="168"/>
        <v/>
      </c>
      <c r="I5434" s="176">
        <f t="shared" si="169"/>
        <v>0</v>
      </c>
    </row>
    <row r="5435" spans="2:9">
      <c r="B5435" s="131"/>
      <c r="C5435" s="125"/>
      <c r="D5435" s="125"/>
      <c r="E5435" s="125"/>
      <c r="F5435" s="125"/>
      <c r="G5435" s="176"/>
      <c r="H5435" s="125" t="str">
        <f t="shared" si="168"/>
        <v/>
      </c>
      <c r="I5435" s="176">
        <f t="shared" si="169"/>
        <v>0</v>
      </c>
    </row>
    <row r="5436" spans="2:9">
      <c r="B5436" s="131"/>
      <c r="C5436" s="125"/>
      <c r="D5436" s="125"/>
      <c r="E5436" s="125"/>
      <c r="F5436" s="125"/>
      <c r="G5436" s="176"/>
      <c r="H5436" s="125" t="str">
        <f t="shared" si="168"/>
        <v/>
      </c>
      <c r="I5436" s="176">
        <f t="shared" si="169"/>
        <v>0</v>
      </c>
    </row>
    <row r="5437" spans="2:9">
      <c r="B5437" s="131"/>
      <c r="C5437" s="125"/>
      <c r="D5437" s="125"/>
      <c r="E5437" s="125"/>
      <c r="F5437" s="125"/>
      <c r="G5437" s="176"/>
      <c r="H5437" s="125" t="str">
        <f t="shared" si="168"/>
        <v/>
      </c>
      <c r="I5437" s="176">
        <f t="shared" si="169"/>
        <v>0</v>
      </c>
    </row>
    <row r="5438" spans="2:9">
      <c r="B5438" s="131"/>
      <c r="C5438" s="125"/>
      <c r="D5438" s="125"/>
      <c r="E5438" s="125"/>
      <c r="F5438" s="125"/>
      <c r="G5438" s="176"/>
      <c r="H5438" s="125" t="str">
        <f t="shared" si="168"/>
        <v/>
      </c>
      <c r="I5438" s="176">
        <f t="shared" si="169"/>
        <v>0</v>
      </c>
    </row>
    <row r="5439" spans="2:9">
      <c r="B5439" s="131"/>
      <c r="C5439" s="125"/>
      <c r="D5439" s="125"/>
      <c r="E5439" s="125"/>
      <c r="F5439" s="125"/>
      <c r="G5439" s="176"/>
      <c r="H5439" s="125" t="str">
        <f t="shared" si="168"/>
        <v/>
      </c>
      <c r="I5439" s="176">
        <f t="shared" si="169"/>
        <v>0</v>
      </c>
    </row>
    <row r="5440" spans="2:9">
      <c r="B5440" s="131"/>
      <c r="C5440" s="125"/>
      <c r="D5440" s="125"/>
      <c r="E5440" s="125"/>
      <c r="F5440" s="125"/>
      <c r="G5440" s="176"/>
      <c r="H5440" s="125" t="str">
        <f t="shared" si="168"/>
        <v/>
      </c>
      <c r="I5440" s="176">
        <f t="shared" si="169"/>
        <v>0</v>
      </c>
    </row>
    <row r="5441" spans="2:9">
      <c r="B5441" s="131"/>
      <c r="C5441" s="125"/>
      <c r="D5441" s="125"/>
      <c r="E5441" s="125"/>
      <c r="F5441" s="125"/>
      <c r="G5441" s="176"/>
      <c r="H5441" s="125" t="str">
        <f t="shared" si="168"/>
        <v/>
      </c>
      <c r="I5441" s="176">
        <f t="shared" si="169"/>
        <v>0</v>
      </c>
    </row>
    <row r="5442" spans="2:9">
      <c r="B5442" s="131"/>
      <c r="C5442" s="125"/>
      <c r="D5442" s="125"/>
      <c r="E5442" s="125"/>
      <c r="F5442" s="125"/>
      <c r="G5442" s="176"/>
      <c r="H5442" s="125" t="str">
        <f t="shared" si="168"/>
        <v/>
      </c>
      <c r="I5442" s="176">
        <f t="shared" si="169"/>
        <v>0</v>
      </c>
    </row>
    <row r="5443" spans="2:9">
      <c r="B5443" s="131"/>
      <c r="C5443" s="125"/>
      <c r="D5443" s="125"/>
      <c r="E5443" s="125"/>
      <c r="F5443" s="125"/>
      <c r="G5443" s="176"/>
      <c r="H5443" s="125" t="str">
        <f t="shared" si="168"/>
        <v/>
      </c>
      <c r="I5443" s="176">
        <f t="shared" si="169"/>
        <v>0</v>
      </c>
    </row>
    <row r="5444" spans="2:9">
      <c r="B5444" s="131"/>
      <c r="C5444" s="125"/>
      <c r="D5444" s="125"/>
      <c r="E5444" s="125"/>
      <c r="F5444" s="125"/>
      <c r="G5444" s="176"/>
      <c r="H5444" s="125" t="str">
        <f t="shared" si="168"/>
        <v/>
      </c>
      <c r="I5444" s="176">
        <f t="shared" si="169"/>
        <v>0</v>
      </c>
    </row>
    <row r="5445" spans="2:9">
      <c r="B5445" s="131"/>
      <c r="C5445" s="125"/>
      <c r="D5445" s="125"/>
      <c r="E5445" s="125"/>
      <c r="F5445" s="125"/>
      <c r="G5445" s="176"/>
      <c r="H5445" s="125" t="str">
        <f t="shared" si="168"/>
        <v/>
      </c>
      <c r="I5445" s="176">
        <f t="shared" si="169"/>
        <v>0</v>
      </c>
    </row>
    <row r="5446" spans="2:9">
      <c r="B5446" s="131"/>
      <c r="C5446" s="125"/>
      <c r="D5446" s="125"/>
      <c r="E5446" s="125"/>
      <c r="F5446" s="125"/>
      <c r="G5446" s="176"/>
      <c r="H5446" s="125" t="str">
        <f t="shared" si="168"/>
        <v/>
      </c>
      <c r="I5446" s="176">
        <f t="shared" si="169"/>
        <v>0</v>
      </c>
    </row>
    <row r="5447" spans="2:9">
      <c r="B5447" s="131"/>
      <c r="C5447" s="125"/>
      <c r="D5447" s="125"/>
      <c r="E5447" s="125"/>
      <c r="F5447" s="125"/>
      <c r="G5447" s="176"/>
      <c r="H5447" s="125" t="str">
        <f t="shared" ref="H5447:H5510" si="170">IF(ISBLANK(C5447),"",IF(C5447&lt;F5447,D5447-E5447,E5447-D5447))</f>
        <v/>
      </c>
      <c r="I5447" s="176">
        <f t="shared" ref="I5447:I5510" si="171">IF(ISERR(H5447),1,0)</f>
        <v>0</v>
      </c>
    </row>
    <row r="5448" spans="2:9">
      <c r="B5448" s="131"/>
      <c r="C5448" s="125"/>
      <c r="D5448" s="125"/>
      <c r="E5448" s="125"/>
      <c r="F5448" s="125"/>
      <c r="G5448" s="176"/>
      <c r="H5448" s="125" t="str">
        <f t="shared" si="170"/>
        <v/>
      </c>
      <c r="I5448" s="176">
        <f t="shared" si="171"/>
        <v>0</v>
      </c>
    </row>
    <row r="5449" spans="2:9">
      <c r="B5449" s="131"/>
      <c r="C5449" s="125"/>
      <c r="D5449" s="125"/>
      <c r="E5449" s="125"/>
      <c r="F5449" s="125"/>
      <c r="G5449" s="176"/>
      <c r="H5449" s="125" t="str">
        <f t="shared" si="170"/>
        <v/>
      </c>
      <c r="I5449" s="176">
        <f t="shared" si="171"/>
        <v>0</v>
      </c>
    </row>
    <row r="5450" spans="2:9">
      <c r="B5450" s="131"/>
      <c r="C5450" s="125"/>
      <c r="D5450" s="125"/>
      <c r="E5450" s="125"/>
      <c r="F5450" s="125"/>
      <c r="G5450" s="176"/>
      <c r="H5450" s="125" t="str">
        <f t="shared" si="170"/>
        <v/>
      </c>
      <c r="I5450" s="176">
        <f t="shared" si="171"/>
        <v>0</v>
      </c>
    </row>
    <row r="5451" spans="2:9">
      <c r="B5451" s="131"/>
      <c r="C5451" s="125"/>
      <c r="D5451" s="125"/>
      <c r="E5451" s="125"/>
      <c r="F5451" s="125"/>
      <c r="G5451" s="176"/>
      <c r="H5451" s="125" t="str">
        <f t="shared" si="170"/>
        <v/>
      </c>
      <c r="I5451" s="176">
        <f t="shared" si="171"/>
        <v>0</v>
      </c>
    </row>
    <row r="5452" spans="2:9">
      <c r="B5452" s="131"/>
      <c r="C5452" s="125"/>
      <c r="D5452" s="125"/>
      <c r="E5452" s="125"/>
      <c r="F5452" s="125"/>
      <c r="G5452" s="176"/>
      <c r="H5452" s="125" t="str">
        <f t="shared" si="170"/>
        <v/>
      </c>
      <c r="I5452" s="176">
        <f t="shared" si="171"/>
        <v>0</v>
      </c>
    </row>
    <row r="5453" spans="2:9">
      <c r="B5453" s="131"/>
      <c r="C5453" s="125"/>
      <c r="D5453" s="125"/>
      <c r="E5453" s="125"/>
      <c r="F5453" s="125"/>
      <c r="G5453" s="176"/>
      <c r="H5453" s="125" t="str">
        <f t="shared" si="170"/>
        <v/>
      </c>
      <c r="I5453" s="176">
        <f t="shared" si="171"/>
        <v>0</v>
      </c>
    </row>
    <row r="5454" spans="2:9">
      <c r="B5454" s="131"/>
      <c r="C5454" s="125"/>
      <c r="D5454" s="125"/>
      <c r="E5454" s="125"/>
      <c r="F5454" s="125"/>
      <c r="G5454" s="176"/>
      <c r="H5454" s="125" t="str">
        <f t="shared" si="170"/>
        <v/>
      </c>
      <c r="I5454" s="176">
        <f t="shared" si="171"/>
        <v>0</v>
      </c>
    </row>
    <row r="5455" spans="2:9">
      <c r="B5455" s="131"/>
      <c r="C5455" s="125"/>
      <c r="D5455" s="125"/>
      <c r="E5455" s="125"/>
      <c r="F5455" s="125"/>
      <c r="G5455" s="176"/>
      <c r="H5455" s="125" t="str">
        <f t="shared" si="170"/>
        <v/>
      </c>
      <c r="I5455" s="176">
        <f t="shared" si="171"/>
        <v>0</v>
      </c>
    </row>
    <row r="5456" spans="2:9">
      <c r="B5456" s="131"/>
      <c r="C5456" s="125"/>
      <c r="D5456" s="125"/>
      <c r="E5456" s="125"/>
      <c r="F5456" s="125"/>
      <c r="G5456" s="176"/>
      <c r="H5456" s="125" t="str">
        <f t="shared" si="170"/>
        <v/>
      </c>
      <c r="I5456" s="176">
        <f t="shared" si="171"/>
        <v>0</v>
      </c>
    </row>
    <row r="5457" spans="2:9">
      <c r="B5457" s="131"/>
      <c r="C5457" s="125"/>
      <c r="D5457" s="125"/>
      <c r="E5457" s="125"/>
      <c r="F5457" s="125"/>
      <c r="G5457" s="176"/>
      <c r="H5457" s="125" t="str">
        <f t="shared" si="170"/>
        <v/>
      </c>
      <c r="I5457" s="176">
        <f t="shared" si="171"/>
        <v>0</v>
      </c>
    </row>
    <row r="5458" spans="2:9">
      <c r="B5458" s="131"/>
      <c r="C5458" s="125"/>
      <c r="D5458" s="125"/>
      <c r="E5458" s="125"/>
      <c r="F5458" s="125"/>
      <c r="G5458" s="176"/>
      <c r="H5458" s="125" t="str">
        <f t="shared" si="170"/>
        <v/>
      </c>
      <c r="I5458" s="176">
        <f t="shared" si="171"/>
        <v>0</v>
      </c>
    </row>
    <row r="5459" spans="2:9">
      <c r="B5459" s="131"/>
      <c r="C5459" s="125"/>
      <c r="D5459" s="125"/>
      <c r="E5459" s="125"/>
      <c r="F5459" s="125"/>
      <c r="G5459" s="176"/>
      <c r="H5459" s="125" t="str">
        <f t="shared" si="170"/>
        <v/>
      </c>
      <c r="I5459" s="176">
        <f t="shared" si="171"/>
        <v>0</v>
      </c>
    </row>
    <row r="5460" spans="2:9">
      <c r="B5460" s="131"/>
      <c r="C5460" s="125"/>
      <c r="D5460" s="125"/>
      <c r="E5460" s="125"/>
      <c r="F5460" s="125"/>
      <c r="G5460" s="176"/>
      <c r="H5460" s="125" t="str">
        <f t="shared" si="170"/>
        <v/>
      </c>
      <c r="I5460" s="176">
        <f t="shared" si="171"/>
        <v>0</v>
      </c>
    </row>
    <row r="5461" spans="2:9">
      <c r="B5461" s="131"/>
      <c r="C5461" s="125"/>
      <c r="D5461" s="125"/>
      <c r="E5461" s="125"/>
      <c r="F5461" s="125"/>
      <c r="G5461" s="176"/>
      <c r="H5461" s="125" t="str">
        <f t="shared" si="170"/>
        <v/>
      </c>
      <c r="I5461" s="176">
        <f t="shared" si="171"/>
        <v>0</v>
      </c>
    </row>
    <row r="5462" spans="2:9">
      <c r="B5462" s="131"/>
      <c r="C5462" s="125"/>
      <c r="D5462" s="125"/>
      <c r="E5462" s="125"/>
      <c r="F5462" s="125"/>
      <c r="G5462" s="176"/>
      <c r="H5462" s="125" t="str">
        <f t="shared" si="170"/>
        <v/>
      </c>
      <c r="I5462" s="176">
        <f t="shared" si="171"/>
        <v>0</v>
      </c>
    </row>
    <row r="5463" spans="2:9">
      <c r="B5463" s="131"/>
      <c r="C5463" s="125"/>
      <c r="D5463" s="125"/>
      <c r="E5463" s="125"/>
      <c r="F5463" s="125"/>
      <c r="G5463" s="176"/>
      <c r="H5463" s="125" t="str">
        <f t="shared" si="170"/>
        <v/>
      </c>
      <c r="I5463" s="176">
        <f t="shared" si="171"/>
        <v>0</v>
      </c>
    </row>
    <row r="5464" spans="2:9">
      <c r="B5464" s="131"/>
      <c r="C5464" s="125"/>
      <c r="D5464" s="125"/>
      <c r="E5464" s="125"/>
      <c r="F5464" s="125"/>
      <c r="G5464" s="176"/>
      <c r="H5464" s="125" t="str">
        <f t="shared" si="170"/>
        <v/>
      </c>
      <c r="I5464" s="176">
        <f t="shared" si="171"/>
        <v>0</v>
      </c>
    </row>
    <row r="5465" spans="2:9">
      <c r="B5465" s="131"/>
      <c r="C5465" s="125"/>
      <c r="D5465" s="125"/>
      <c r="E5465" s="125"/>
      <c r="F5465" s="125"/>
      <c r="G5465" s="176"/>
      <c r="H5465" s="125" t="str">
        <f t="shared" si="170"/>
        <v/>
      </c>
      <c r="I5465" s="176">
        <f t="shared" si="171"/>
        <v>0</v>
      </c>
    </row>
    <row r="5466" spans="2:9">
      <c r="B5466" s="131"/>
      <c r="C5466" s="125"/>
      <c r="D5466" s="125"/>
      <c r="E5466" s="125"/>
      <c r="F5466" s="125"/>
      <c r="G5466" s="176"/>
      <c r="H5466" s="125" t="str">
        <f t="shared" si="170"/>
        <v/>
      </c>
      <c r="I5466" s="176">
        <f t="shared" si="171"/>
        <v>0</v>
      </c>
    </row>
    <row r="5467" spans="2:9">
      <c r="B5467" s="131"/>
      <c r="C5467" s="125"/>
      <c r="D5467" s="125"/>
      <c r="E5467" s="125"/>
      <c r="F5467" s="125"/>
      <c r="G5467" s="176"/>
      <c r="H5467" s="125" t="str">
        <f t="shared" si="170"/>
        <v/>
      </c>
      <c r="I5467" s="176">
        <f t="shared" si="171"/>
        <v>0</v>
      </c>
    </row>
    <row r="5468" spans="2:9">
      <c r="B5468" s="131"/>
      <c r="C5468" s="125"/>
      <c r="D5468" s="125"/>
      <c r="E5468" s="125"/>
      <c r="F5468" s="125"/>
      <c r="G5468" s="176"/>
      <c r="H5468" s="125" t="str">
        <f t="shared" si="170"/>
        <v/>
      </c>
      <c r="I5468" s="176">
        <f t="shared" si="171"/>
        <v>0</v>
      </c>
    </row>
    <row r="5469" spans="2:9">
      <c r="B5469" s="131"/>
      <c r="C5469" s="125"/>
      <c r="D5469" s="125"/>
      <c r="E5469" s="125"/>
      <c r="F5469" s="125"/>
      <c r="G5469" s="176"/>
      <c r="H5469" s="125" t="str">
        <f t="shared" si="170"/>
        <v/>
      </c>
      <c r="I5469" s="176">
        <f t="shared" si="171"/>
        <v>0</v>
      </c>
    </row>
    <row r="5470" spans="2:9">
      <c r="B5470" s="131"/>
      <c r="C5470" s="125"/>
      <c r="D5470" s="125"/>
      <c r="E5470" s="125"/>
      <c r="F5470" s="125"/>
      <c r="G5470" s="176"/>
      <c r="H5470" s="125" t="str">
        <f t="shared" si="170"/>
        <v/>
      </c>
      <c r="I5470" s="176">
        <f t="shared" si="171"/>
        <v>0</v>
      </c>
    </row>
    <row r="5471" spans="2:9">
      <c r="B5471" s="131"/>
      <c r="C5471" s="125"/>
      <c r="D5471" s="125"/>
      <c r="E5471" s="125"/>
      <c r="F5471" s="125"/>
      <c r="G5471" s="176"/>
      <c r="H5471" s="125" t="str">
        <f t="shared" si="170"/>
        <v/>
      </c>
      <c r="I5471" s="176">
        <f t="shared" si="171"/>
        <v>0</v>
      </c>
    </row>
    <row r="5472" spans="2:9">
      <c r="B5472" s="131"/>
      <c r="C5472" s="125"/>
      <c r="D5472" s="125"/>
      <c r="E5472" s="125"/>
      <c r="F5472" s="125"/>
      <c r="G5472" s="176"/>
      <c r="H5472" s="125" t="str">
        <f t="shared" si="170"/>
        <v/>
      </c>
      <c r="I5472" s="176">
        <f t="shared" si="171"/>
        <v>0</v>
      </c>
    </row>
    <row r="5473" spans="2:9">
      <c r="B5473" s="131"/>
      <c r="C5473" s="125"/>
      <c r="D5473" s="125"/>
      <c r="E5473" s="125"/>
      <c r="F5473" s="125"/>
      <c r="G5473" s="176"/>
      <c r="H5473" s="125" t="str">
        <f t="shared" si="170"/>
        <v/>
      </c>
      <c r="I5473" s="176">
        <f t="shared" si="171"/>
        <v>0</v>
      </c>
    </row>
    <row r="5474" spans="2:9">
      <c r="B5474" s="131"/>
      <c r="C5474" s="125"/>
      <c r="D5474" s="125"/>
      <c r="E5474" s="125"/>
      <c r="F5474" s="125"/>
      <c r="G5474" s="176"/>
      <c r="H5474" s="125" t="str">
        <f t="shared" si="170"/>
        <v/>
      </c>
      <c r="I5474" s="176">
        <f t="shared" si="171"/>
        <v>0</v>
      </c>
    </row>
    <row r="5475" spans="2:9">
      <c r="B5475" s="131"/>
      <c r="C5475" s="125"/>
      <c r="D5475" s="125"/>
      <c r="E5475" s="125"/>
      <c r="F5475" s="125"/>
      <c r="G5475" s="176"/>
      <c r="H5475" s="125" t="str">
        <f t="shared" si="170"/>
        <v/>
      </c>
      <c r="I5475" s="176">
        <f t="shared" si="171"/>
        <v>0</v>
      </c>
    </row>
    <row r="5476" spans="2:9">
      <c r="B5476" s="131"/>
      <c r="C5476" s="125"/>
      <c r="D5476" s="125"/>
      <c r="E5476" s="125"/>
      <c r="F5476" s="125"/>
      <c r="G5476" s="176"/>
      <c r="H5476" s="125" t="str">
        <f t="shared" si="170"/>
        <v/>
      </c>
      <c r="I5476" s="176">
        <f t="shared" si="171"/>
        <v>0</v>
      </c>
    </row>
    <row r="5477" spans="2:9">
      <c r="B5477" s="131"/>
      <c r="C5477" s="125"/>
      <c r="D5477" s="125"/>
      <c r="E5477" s="125"/>
      <c r="F5477" s="125"/>
      <c r="G5477" s="176"/>
      <c r="H5477" s="125" t="str">
        <f t="shared" si="170"/>
        <v/>
      </c>
      <c r="I5477" s="176">
        <f t="shared" si="171"/>
        <v>0</v>
      </c>
    </row>
    <row r="5478" spans="2:9">
      <c r="B5478" s="131"/>
      <c r="C5478" s="125"/>
      <c r="D5478" s="125"/>
      <c r="E5478" s="125"/>
      <c r="F5478" s="125"/>
      <c r="G5478" s="176"/>
      <c r="H5478" s="125" t="str">
        <f t="shared" si="170"/>
        <v/>
      </c>
      <c r="I5478" s="176">
        <f t="shared" si="171"/>
        <v>0</v>
      </c>
    </row>
    <row r="5479" spans="2:9">
      <c r="B5479" s="131"/>
      <c r="C5479" s="125"/>
      <c r="D5479" s="125"/>
      <c r="E5479" s="125"/>
      <c r="F5479" s="125"/>
      <c r="G5479" s="176"/>
      <c r="H5479" s="125" t="str">
        <f t="shared" si="170"/>
        <v/>
      </c>
      <c r="I5479" s="176">
        <f t="shared" si="171"/>
        <v>0</v>
      </c>
    </row>
    <row r="5480" spans="2:9">
      <c r="B5480" s="131"/>
      <c r="C5480" s="125"/>
      <c r="D5480" s="125"/>
      <c r="E5480" s="125"/>
      <c r="F5480" s="125"/>
      <c r="G5480" s="176"/>
      <c r="H5480" s="125" t="str">
        <f t="shared" si="170"/>
        <v/>
      </c>
      <c r="I5480" s="176">
        <f t="shared" si="171"/>
        <v>0</v>
      </c>
    </row>
    <row r="5481" spans="2:9">
      <c r="B5481" s="131"/>
      <c r="C5481" s="125"/>
      <c r="D5481" s="125"/>
      <c r="E5481" s="125"/>
      <c r="F5481" s="125"/>
      <c r="G5481" s="176"/>
      <c r="H5481" s="125" t="str">
        <f t="shared" si="170"/>
        <v/>
      </c>
      <c r="I5481" s="176">
        <f t="shared" si="171"/>
        <v>0</v>
      </c>
    </row>
    <row r="5482" spans="2:9">
      <c r="B5482" s="131"/>
      <c r="C5482" s="125"/>
      <c r="D5482" s="125"/>
      <c r="E5482" s="125"/>
      <c r="F5482" s="125"/>
      <c r="G5482" s="176"/>
      <c r="H5482" s="125" t="str">
        <f t="shared" si="170"/>
        <v/>
      </c>
      <c r="I5482" s="176">
        <f t="shared" si="171"/>
        <v>0</v>
      </c>
    </row>
    <row r="5483" spans="2:9">
      <c r="B5483" s="131"/>
      <c r="C5483" s="125"/>
      <c r="D5483" s="125"/>
      <c r="E5483" s="125"/>
      <c r="F5483" s="125"/>
      <c r="G5483" s="176"/>
      <c r="H5483" s="125" t="str">
        <f t="shared" si="170"/>
        <v/>
      </c>
      <c r="I5483" s="176">
        <f t="shared" si="171"/>
        <v>0</v>
      </c>
    </row>
    <row r="5484" spans="2:9">
      <c r="B5484" s="131"/>
      <c r="C5484" s="125"/>
      <c r="D5484" s="125"/>
      <c r="E5484" s="125"/>
      <c r="F5484" s="125"/>
      <c r="G5484" s="176"/>
      <c r="H5484" s="125" t="str">
        <f t="shared" si="170"/>
        <v/>
      </c>
      <c r="I5484" s="176">
        <f t="shared" si="171"/>
        <v>0</v>
      </c>
    </row>
    <row r="5485" spans="2:9">
      <c r="B5485" s="131"/>
      <c r="C5485" s="125"/>
      <c r="D5485" s="125"/>
      <c r="E5485" s="125"/>
      <c r="F5485" s="125"/>
      <c r="G5485" s="176"/>
      <c r="H5485" s="125" t="str">
        <f t="shared" si="170"/>
        <v/>
      </c>
      <c r="I5485" s="176">
        <f t="shared" si="171"/>
        <v>0</v>
      </c>
    </row>
    <row r="5486" spans="2:9">
      <c r="B5486" s="131"/>
      <c r="C5486" s="125"/>
      <c r="D5486" s="125"/>
      <c r="E5486" s="125"/>
      <c r="F5486" s="125"/>
      <c r="G5486" s="176"/>
      <c r="H5486" s="125" t="str">
        <f t="shared" si="170"/>
        <v/>
      </c>
      <c r="I5486" s="176">
        <f t="shared" si="171"/>
        <v>0</v>
      </c>
    </row>
    <row r="5487" spans="2:9">
      <c r="B5487" s="131"/>
      <c r="C5487" s="125"/>
      <c r="D5487" s="125"/>
      <c r="E5487" s="125"/>
      <c r="F5487" s="125"/>
      <c r="G5487" s="176"/>
      <c r="H5487" s="125" t="str">
        <f t="shared" si="170"/>
        <v/>
      </c>
      <c r="I5487" s="176">
        <f t="shared" si="171"/>
        <v>0</v>
      </c>
    </row>
    <row r="5488" spans="2:9">
      <c r="B5488" s="131"/>
      <c r="C5488" s="125"/>
      <c r="D5488" s="125"/>
      <c r="E5488" s="125"/>
      <c r="F5488" s="125"/>
      <c r="G5488" s="176"/>
      <c r="H5488" s="125" t="str">
        <f t="shared" si="170"/>
        <v/>
      </c>
      <c r="I5488" s="176">
        <f t="shared" si="171"/>
        <v>0</v>
      </c>
    </row>
    <row r="5489" spans="2:9">
      <c r="B5489" s="131"/>
      <c r="C5489" s="125"/>
      <c r="D5489" s="125"/>
      <c r="E5489" s="125"/>
      <c r="F5489" s="125"/>
      <c r="G5489" s="176"/>
      <c r="H5489" s="125" t="str">
        <f t="shared" si="170"/>
        <v/>
      </c>
      <c r="I5489" s="176">
        <f t="shared" si="171"/>
        <v>0</v>
      </c>
    </row>
    <row r="5490" spans="2:9">
      <c r="B5490" s="131"/>
      <c r="C5490" s="125"/>
      <c r="D5490" s="125"/>
      <c r="E5490" s="125"/>
      <c r="F5490" s="125"/>
      <c r="G5490" s="176"/>
      <c r="H5490" s="125" t="str">
        <f t="shared" si="170"/>
        <v/>
      </c>
      <c r="I5490" s="176">
        <f t="shared" si="171"/>
        <v>0</v>
      </c>
    </row>
    <row r="5491" spans="2:9">
      <c r="B5491" s="131"/>
      <c r="C5491" s="125"/>
      <c r="D5491" s="125"/>
      <c r="E5491" s="125"/>
      <c r="F5491" s="125"/>
      <c r="G5491" s="176"/>
      <c r="H5491" s="125" t="str">
        <f t="shared" si="170"/>
        <v/>
      </c>
      <c r="I5491" s="176">
        <f t="shared" si="171"/>
        <v>0</v>
      </c>
    </row>
    <row r="5492" spans="2:9">
      <c r="B5492" s="131"/>
      <c r="C5492" s="125"/>
      <c r="D5492" s="125"/>
      <c r="E5492" s="125"/>
      <c r="F5492" s="125"/>
      <c r="G5492" s="176"/>
      <c r="H5492" s="125" t="str">
        <f t="shared" si="170"/>
        <v/>
      </c>
      <c r="I5492" s="176">
        <f t="shared" si="171"/>
        <v>0</v>
      </c>
    </row>
    <row r="5493" spans="2:9">
      <c r="B5493" s="131"/>
      <c r="C5493" s="125"/>
      <c r="D5493" s="125"/>
      <c r="E5493" s="125"/>
      <c r="F5493" s="125"/>
      <c r="G5493" s="176"/>
      <c r="H5493" s="125" t="str">
        <f t="shared" si="170"/>
        <v/>
      </c>
      <c r="I5493" s="176">
        <f t="shared" si="171"/>
        <v>0</v>
      </c>
    </row>
    <row r="5494" spans="2:9">
      <c r="B5494" s="131"/>
      <c r="C5494" s="125"/>
      <c r="D5494" s="125"/>
      <c r="E5494" s="125"/>
      <c r="F5494" s="125"/>
      <c r="G5494" s="176"/>
      <c r="H5494" s="125" t="str">
        <f t="shared" si="170"/>
        <v/>
      </c>
      <c r="I5494" s="176">
        <f t="shared" si="171"/>
        <v>0</v>
      </c>
    </row>
    <row r="5495" spans="2:9">
      <c r="B5495" s="131"/>
      <c r="C5495" s="125"/>
      <c r="D5495" s="125"/>
      <c r="E5495" s="125"/>
      <c r="F5495" s="125"/>
      <c r="G5495" s="176"/>
      <c r="H5495" s="125" t="str">
        <f t="shared" si="170"/>
        <v/>
      </c>
      <c r="I5495" s="176">
        <f t="shared" si="171"/>
        <v>0</v>
      </c>
    </row>
    <row r="5496" spans="2:9">
      <c r="B5496" s="131"/>
      <c r="C5496" s="125"/>
      <c r="D5496" s="125"/>
      <c r="E5496" s="125"/>
      <c r="F5496" s="125"/>
      <c r="G5496" s="176"/>
      <c r="H5496" s="125" t="str">
        <f t="shared" si="170"/>
        <v/>
      </c>
      <c r="I5496" s="176">
        <f t="shared" si="171"/>
        <v>0</v>
      </c>
    </row>
    <row r="5497" spans="2:9">
      <c r="B5497" s="131"/>
      <c r="C5497" s="125"/>
      <c r="D5497" s="125"/>
      <c r="E5497" s="125"/>
      <c r="F5497" s="125"/>
      <c r="G5497" s="176"/>
      <c r="H5497" s="125" t="str">
        <f t="shared" si="170"/>
        <v/>
      </c>
      <c r="I5497" s="176">
        <f t="shared" si="171"/>
        <v>0</v>
      </c>
    </row>
    <row r="5498" spans="2:9">
      <c r="B5498" s="131"/>
      <c r="C5498" s="125"/>
      <c r="D5498" s="125"/>
      <c r="E5498" s="125"/>
      <c r="F5498" s="125"/>
      <c r="G5498" s="176"/>
      <c r="H5498" s="125" t="str">
        <f t="shared" si="170"/>
        <v/>
      </c>
      <c r="I5498" s="176">
        <f t="shared" si="171"/>
        <v>0</v>
      </c>
    </row>
    <row r="5499" spans="2:9">
      <c r="B5499" s="131"/>
      <c r="C5499" s="125"/>
      <c r="D5499" s="125"/>
      <c r="E5499" s="125"/>
      <c r="F5499" s="125"/>
      <c r="G5499" s="176"/>
      <c r="H5499" s="125" t="str">
        <f t="shared" si="170"/>
        <v/>
      </c>
      <c r="I5499" s="176">
        <f t="shared" si="171"/>
        <v>0</v>
      </c>
    </row>
    <row r="5500" spans="2:9">
      <c r="B5500" s="131"/>
      <c r="C5500" s="125"/>
      <c r="D5500" s="125"/>
      <c r="E5500" s="125"/>
      <c r="F5500" s="125"/>
      <c r="G5500" s="176"/>
      <c r="H5500" s="125" t="str">
        <f t="shared" si="170"/>
        <v/>
      </c>
      <c r="I5500" s="176">
        <f t="shared" si="171"/>
        <v>0</v>
      </c>
    </row>
    <row r="5501" spans="2:9">
      <c r="B5501" s="131"/>
      <c r="C5501" s="125"/>
      <c r="D5501" s="125"/>
      <c r="E5501" s="125"/>
      <c r="F5501" s="125"/>
      <c r="G5501" s="176"/>
      <c r="H5501" s="125" t="str">
        <f t="shared" si="170"/>
        <v/>
      </c>
      <c r="I5501" s="176">
        <f t="shared" si="171"/>
        <v>0</v>
      </c>
    </row>
    <row r="5502" spans="2:9">
      <c r="B5502" s="131"/>
      <c r="C5502" s="125"/>
      <c r="D5502" s="125"/>
      <c r="E5502" s="125"/>
      <c r="F5502" s="125"/>
      <c r="G5502" s="176"/>
      <c r="H5502" s="125" t="str">
        <f t="shared" si="170"/>
        <v/>
      </c>
      <c r="I5502" s="176">
        <f t="shared" si="171"/>
        <v>0</v>
      </c>
    </row>
    <row r="5503" spans="2:9">
      <c r="B5503" s="131"/>
      <c r="C5503" s="125"/>
      <c r="D5503" s="125"/>
      <c r="E5503" s="125"/>
      <c r="F5503" s="125"/>
      <c r="G5503" s="176"/>
      <c r="H5503" s="125" t="str">
        <f t="shared" si="170"/>
        <v/>
      </c>
      <c r="I5503" s="176">
        <f t="shared" si="171"/>
        <v>0</v>
      </c>
    </row>
    <row r="5504" spans="2:9">
      <c r="B5504" s="131"/>
      <c r="C5504" s="125"/>
      <c r="D5504" s="125"/>
      <c r="E5504" s="125"/>
      <c r="F5504" s="125"/>
      <c r="G5504" s="176"/>
      <c r="H5504" s="125" t="str">
        <f t="shared" si="170"/>
        <v/>
      </c>
      <c r="I5504" s="176">
        <f t="shared" si="171"/>
        <v>0</v>
      </c>
    </row>
    <row r="5505" spans="2:9">
      <c r="B5505" s="131"/>
      <c r="C5505" s="125"/>
      <c r="D5505" s="125"/>
      <c r="E5505" s="125"/>
      <c r="F5505" s="125"/>
      <c r="G5505" s="176"/>
      <c r="H5505" s="125" t="str">
        <f t="shared" si="170"/>
        <v/>
      </c>
      <c r="I5505" s="176">
        <f t="shared" si="171"/>
        <v>0</v>
      </c>
    </row>
    <row r="5506" spans="2:9">
      <c r="B5506" s="131"/>
      <c r="C5506" s="125"/>
      <c r="D5506" s="125"/>
      <c r="E5506" s="125"/>
      <c r="F5506" s="125"/>
      <c r="G5506" s="176"/>
      <c r="H5506" s="125" t="str">
        <f t="shared" si="170"/>
        <v/>
      </c>
      <c r="I5506" s="176">
        <f t="shared" si="171"/>
        <v>0</v>
      </c>
    </row>
    <row r="5507" spans="2:9">
      <c r="B5507" s="131"/>
      <c r="C5507" s="125"/>
      <c r="D5507" s="125"/>
      <c r="E5507" s="125"/>
      <c r="F5507" s="125"/>
      <c r="G5507" s="176"/>
      <c r="H5507" s="125" t="str">
        <f t="shared" si="170"/>
        <v/>
      </c>
      <c r="I5507" s="176">
        <f t="shared" si="171"/>
        <v>0</v>
      </c>
    </row>
    <row r="5508" spans="2:9">
      <c r="B5508" s="131"/>
      <c r="C5508" s="125"/>
      <c r="D5508" s="125"/>
      <c r="E5508" s="125"/>
      <c r="F5508" s="125"/>
      <c r="G5508" s="176"/>
      <c r="H5508" s="125" t="str">
        <f t="shared" si="170"/>
        <v/>
      </c>
      <c r="I5508" s="176">
        <f t="shared" si="171"/>
        <v>0</v>
      </c>
    </row>
    <row r="5509" spans="2:9">
      <c r="B5509" s="131"/>
      <c r="C5509" s="125"/>
      <c r="D5509" s="125"/>
      <c r="E5509" s="125"/>
      <c r="F5509" s="125"/>
      <c r="G5509" s="176"/>
      <c r="H5509" s="125" t="str">
        <f t="shared" si="170"/>
        <v/>
      </c>
      <c r="I5509" s="176">
        <f t="shared" si="171"/>
        <v>0</v>
      </c>
    </row>
    <row r="5510" spans="2:9">
      <c r="B5510" s="131"/>
      <c r="C5510" s="125"/>
      <c r="D5510" s="125"/>
      <c r="E5510" s="125"/>
      <c r="F5510" s="125"/>
      <c r="G5510" s="176"/>
      <c r="H5510" s="125" t="str">
        <f t="shared" si="170"/>
        <v/>
      </c>
      <c r="I5510" s="176">
        <f t="shared" si="171"/>
        <v>0</v>
      </c>
    </row>
    <row r="5511" spans="2:9">
      <c r="B5511" s="131"/>
      <c r="C5511" s="125"/>
      <c r="D5511" s="125"/>
      <c r="E5511" s="125"/>
      <c r="F5511" s="125"/>
      <c r="G5511" s="176"/>
      <c r="H5511" s="125" t="str">
        <f t="shared" ref="H5511:H5574" si="172">IF(ISBLANK(C5511),"",IF(C5511&lt;F5511,D5511-E5511,E5511-D5511))</f>
        <v/>
      </c>
      <c r="I5511" s="176">
        <f t="shared" ref="I5511:I5574" si="173">IF(ISERR(H5511),1,0)</f>
        <v>0</v>
      </c>
    </row>
    <row r="5512" spans="2:9">
      <c r="B5512" s="131"/>
      <c r="C5512" s="125"/>
      <c r="D5512" s="125"/>
      <c r="E5512" s="125"/>
      <c r="F5512" s="125"/>
      <c r="G5512" s="176"/>
      <c r="H5512" s="125" t="str">
        <f t="shared" si="172"/>
        <v/>
      </c>
      <c r="I5512" s="176">
        <f t="shared" si="173"/>
        <v>0</v>
      </c>
    </row>
    <row r="5513" spans="2:9">
      <c r="B5513" s="131"/>
      <c r="C5513" s="125"/>
      <c r="D5513" s="125"/>
      <c r="E5513" s="125"/>
      <c r="F5513" s="125"/>
      <c r="G5513" s="176"/>
      <c r="H5513" s="125" t="str">
        <f t="shared" si="172"/>
        <v/>
      </c>
      <c r="I5513" s="176">
        <f t="shared" si="173"/>
        <v>0</v>
      </c>
    </row>
    <row r="5514" spans="2:9">
      <c r="B5514" s="131"/>
      <c r="C5514" s="125"/>
      <c r="D5514" s="125"/>
      <c r="E5514" s="125"/>
      <c r="F5514" s="125"/>
      <c r="G5514" s="176"/>
      <c r="H5514" s="125" t="str">
        <f t="shared" si="172"/>
        <v/>
      </c>
      <c r="I5514" s="176">
        <f t="shared" si="173"/>
        <v>0</v>
      </c>
    </row>
    <row r="5515" spans="2:9">
      <c r="B5515" s="131"/>
      <c r="C5515" s="125"/>
      <c r="D5515" s="125"/>
      <c r="E5515" s="125"/>
      <c r="F5515" s="125"/>
      <c r="G5515" s="176"/>
      <c r="H5515" s="125" t="str">
        <f t="shared" si="172"/>
        <v/>
      </c>
      <c r="I5515" s="176">
        <f t="shared" si="173"/>
        <v>0</v>
      </c>
    </row>
    <row r="5516" spans="2:9">
      <c r="B5516" s="131"/>
      <c r="C5516" s="125"/>
      <c r="D5516" s="125"/>
      <c r="E5516" s="125"/>
      <c r="F5516" s="125"/>
      <c r="G5516" s="176"/>
      <c r="H5516" s="125" t="str">
        <f t="shared" si="172"/>
        <v/>
      </c>
      <c r="I5516" s="176">
        <f t="shared" si="173"/>
        <v>0</v>
      </c>
    </row>
    <row r="5517" spans="2:9">
      <c r="B5517" s="131"/>
      <c r="C5517" s="125"/>
      <c r="D5517" s="125"/>
      <c r="E5517" s="125"/>
      <c r="F5517" s="125"/>
      <c r="G5517" s="176"/>
      <c r="H5517" s="125" t="str">
        <f t="shared" si="172"/>
        <v/>
      </c>
      <c r="I5517" s="176">
        <f t="shared" si="173"/>
        <v>0</v>
      </c>
    </row>
    <row r="5518" spans="2:9">
      <c r="B5518" s="131"/>
      <c r="C5518" s="125"/>
      <c r="D5518" s="125"/>
      <c r="E5518" s="125"/>
      <c r="F5518" s="125"/>
      <c r="G5518" s="176"/>
      <c r="H5518" s="125" t="str">
        <f t="shared" si="172"/>
        <v/>
      </c>
      <c r="I5518" s="176">
        <f t="shared" si="173"/>
        <v>0</v>
      </c>
    </row>
    <row r="5519" spans="2:9">
      <c r="B5519" s="131"/>
      <c r="C5519" s="125"/>
      <c r="D5519" s="125"/>
      <c r="E5519" s="125"/>
      <c r="F5519" s="125"/>
      <c r="G5519" s="176"/>
      <c r="H5519" s="125" t="str">
        <f t="shared" si="172"/>
        <v/>
      </c>
      <c r="I5519" s="176">
        <f t="shared" si="173"/>
        <v>0</v>
      </c>
    </row>
    <row r="5520" spans="2:9">
      <c r="B5520" s="131"/>
      <c r="C5520" s="125"/>
      <c r="D5520" s="125"/>
      <c r="E5520" s="125"/>
      <c r="F5520" s="125"/>
      <c r="G5520" s="176"/>
      <c r="H5520" s="125" t="str">
        <f t="shared" si="172"/>
        <v/>
      </c>
      <c r="I5520" s="176">
        <f t="shared" si="173"/>
        <v>0</v>
      </c>
    </row>
    <row r="5521" spans="2:9">
      <c r="B5521" s="131"/>
      <c r="C5521" s="125"/>
      <c r="D5521" s="125"/>
      <c r="E5521" s="125"/>
      <c r="F5521" s="125"/>
      <c r="G5521" s="176"/>
      <c r="H5521" s="125" t="str">
        <f t="shared" si="172"/>
        <v/>
      </c>
      <c r="I5521" s="176">
        <f t="shared" si="173"/>
        <v>0</v>
      </c>
    </row>
    <row r="5522" spans="2:9">
      <c r="B5522" s="131"/>
      <c r="C5522" s="125"/>
      <c r="D5522" s="125"/>
      <c r="E5522" s="125"/>
      <c r="F5522" s="125"/>
      <c r="G5522" s="176"/>
      <c r="H5522" s="125" t="str">
        <f t="shared" si="172"/>
        <v/>
      </c>
      <c r="I5522" s="176">
        <f t="shared" si="173"/>
        <v>0</v>
      </c>
    </row>
    <row r="5523" spans="2:9">
      <c r="B5523" s="131"/>
      <c r="C5523" s="125"/>
      <c r="D5523" s="125"/>
      <c r="E5523" s="125"/>
      <c r="F5523" s="125"/>
      <c r="G5523" s="176"/>
      <c r="H5523" s="125" t="str">
        <f t="shared" si="172"/>
        <v/>
      </c>
      <c r="I5523" s="176">
        <f t="shared" si="173"/>
        <v>0</v>
      </c>
    </row>
    <row r="5524" spans="2:9">
      <c r="B5524" s="131"/>
      <c r="C5524" s="125"/>
      <c r="D5524" s="125"/>
      <c r="E5524" s="125"/>
      <c r="F5524" s="125"/>
      <c r="G5524" s="176"/>
      <c r="H5524" s="125" t="str">
        <f t="shared" si="172"/>
        <v/>
      </c>
      <c r="I5524" s="176">
        <f t="shared" si="173"/>
        <v>0</v>
      </c>
    </row>
    <row r="5525" spans="2:9">
      <c r="B5525" s="131"/>
      <c r="C5525" s="125"/>
      <c r="D5525" s="125"/>
      <c r="E5525" s="125"/>
      <c r="F5525" s="125"/>
      <c r="G5525" s="176"/>
      <c r="H5525" s="125" t="str">
        <f t="shared" si="172"/>
        <v/>
      </c>
      <c r="I5525" s="176">
        <f t="shared" si="173"/>
        <v>0</v>
      </c>
    </row>
    <row r="5526" spans="2:9">
      <c r="B5526" s="131"/>
      <c r="C5526" s="125"/>
      <c r="D5526" s="125"/>
      <c r="E5526" s="125"/>
      <c r="F5526" s="125"/>
      <c r="G5526" s="176"/>
      <c r="H5526" s="125" t="str">
        <f t="shared" si="172"/>
        <v/>
      </c>
      <c r="I5526" s="176">
        <f t="shared" si="173"/>
        <v>0</v>
      </c>
    </row>
    <row r="5527" spans="2:9">
      <c r="B5527" s="131"/>
      <c r="C5527" s="125"/>
      <c r="D5527" s="125"/>
      <c r="E5527" s="125"/>
      <c r="F5527" s="125"/>
      <c r="G5527" s="176"/>
      <c r="H5527" s="125" t="str">
        <f t="shared" si="172"/>
        <v/>
      </c>
      <c r="I5527" s="176">
        <f t="shared" si="173"/>
        <v>0</v>
      </c>
    </row>
    <row r="5528" spans="2:9">
      <c r="B5528" s="131"/>
      <c r="C5528" s="125"/>
      <c r="D5528" s="125"/>
      <c r="E5528" s="125"/>
      <c r="F5528" s="125"/>
      <c r="G5528" s="176"/>
      <c r="H5528" s="125" t="str">
        <f t="shared" si="172"/>
        <v/>
      </c>
      <c r="I5528" s="176">
        <f t="shared" si="173"/>
        <v>0</v>
      </c>
    </row>
    <row r="5529" spans="2:9">
      <c r="B5529" s="131"/>
      <c r="C5529" s="125"/>
      <c r="D5529" s="125"/>
      <c r="E5529" s="125"/>
      <c r="F5529" s="125"/>
      <c r="G5529" s="176"/>
      <c r="H5529" s="125" t="str">
        <f t="shared" si="172"/>
        <v/>
      </c>
      <c r="I5529" s="176">
        <f t="shared" si="173"/>
        <v>0</v>
      </c>
    </row>
    <row r="5530" spans="2:9">
      <c r="B5530" s="131"/>
      <c r="C5530" s="125"/>
      <c r="D5530" s="125"/>
      <c r="E5530" s="125"/>
      <c r="F5530" s="125"/>
      <c r="G5530" s="176"/>
      <c r="H5530" s="125" t="str">
        <f t="shared" si="172"/>
        <v/>
      </c>
      <c r="I5530" s="176">
        <f t="shared" si="173"/>
        <v>0</v>
      </c>
    </row>
    <row r="5531" spans="2:9">
      <c r="B5531" s="131"/>
      <c r="C5531" s="125"/>
      <c r="D5531" s="125"/>
      <c r="E5531" s="125"/>
      <c r="F5531" s="125"/>
      <c r="G5531" s="176"/>
      <c r="H5531" s="125" t="str">
        <f t="shared" si="172"/>
        <v/>
      </c>
      <c r="I5531" s="176">
        <f t="shared" si="173"/>
        <v>0</v>
      </c>
    </row>
    <row r="5532" spans="2:9">
      <c r="B5532" s="131"/>
      <c r="C5532" s="125"/>
      <c r="D5532" s="125"/>
      <c r="E5532" s="125"/>
      <c r="F5532" s="125"/>
      <c r="G5532" s="176"/>
      <c r="H5532" s="125" t="str">
        <f t="shared" si="172"/>
        <v/>
      </c>
      <c r="I5532" s="176">
        <f t="shared" si="173"/>
        <v>0</v>
      </c>
    </row>
    <row r="5533" spans="2:9">
      <c r="B5533" s="131"/>
      <c r="C5533" s="125"/>
      <c r="D5533" s="125"/>
      <c r="E5533" s="125"/>
      <c r="F5533" s="125"/>
      <c r="G5533" s="176"/>
      <c r="H5533" s="125" t="str">
        <f t="shared" si="172"/>
        <v/>
      </c>
      <c r="I5533" s="176">
        <f t="shared" si="173"/>
        <v>0</v>
      </c>
    </row>
    <row r="5534" spans="2:9">
      <c r="B5534" s="131"/>
      <c r="C5534" s="125"/>
      <c r="D5534" s="125"/>
      <c r="E5534" s="125"/>
      <c r="F5534" s="125"/>
      <c r="G5534" s="176"/>
      <c r="H5534" s="125" t="str">
        <f t="shared" si="172"/>
        <v/>
      </c>
      <c r="I5534" s="176">
        <f t="shared" si="173"/>
        <v>0</v>
      </c>
    </row>
    <row r="5535" spans="2:9">
      <c r="B5535" s="131"/>
      <c r="C5535" s="125"/>
      <c r="D5535" s="125"/>
      <c r="E5535" s="125"/>
      <c r="F5535" s="125"/>
      <c r="G5535" s="176"/>
      <c r="H5535" s="125" t="str">
        <f t="shared" si="172"/>
        <v/>
      </c>
      <c r="I5535" s="176">
        <f t="shared" si="173"/>
        <v>0</v>
      </c>
    </row>
    <row r="5536" spans="2:9">
      <c r="B5536" s="131"/>
      <c r="C5536" s="125"/>
      <c r="D5536" s="125"/>
      <c r="E5536" s="125"/>
      <c r="F5536" s="125"/>
      <c r="G5536" s="176"/>
      <c r="H5536" s="125" t="str">
        <f t="shared" si="172"/>
        <v/>
      </c>
      <c r="I5536" s="176">
        <f t="shared" si="173"/>
        <v>0</v>
      </c>
    </row>
    <row r="5537" spans="2:9">
      <c r="B5537" s="131"/>
      <c r="C5537" s="125"/>
      <c r="D5537" s="125"/>
      <c r="E5537" s="125"/>
      <c r="F5537" s="125"/>
      <c r="G5537" s="176"/>
      <c r="H5537" s="125" t="str">
        <f t="shared" si="172"/>
        <v/>
      </c>
      <c r="I5537" s="176">
        <f t="shared" si="173"/>
        <v>0</v>
      </c>
    </row>
    <row r="5538" spans="2:9">
      <c r="B5538" s="131"/>
      <c r="C5538" s="125"/>
      <c r="D5538" s="125"/>
      <c r="E5538" s="125"/>
      <c r="F5538" s="125"/>
      <c r="G5538" s="176"/>
      <c r="H5538" s="125" t="str">
        <f t="shared" si="172"/>
        <v/>
      </c>
      <c r="I5538" s="176">
        <f t="shared" si="173"/>
        <v>0</v>
      </c>
    </row>
    <row r="5539" spans="2:9">
      <c r="B5539" s="131"/>
      <c r="C5539" s="125"/>
      <c r="D5539" s="125"/>
      <c r="E5539" s="125"/>
      <c r="F5539" s="125"/>
      <c r="G5539" s="176"/>
      <c r="H5539" s="125" t="str">
        <f t="shared" si="172"/>
        <v/>
      </c>
      <c r="I5539" s="176">
        <f t="shared" si="173"/>
        <v>0</v>
      </c>
    </row>
    <row r="5540" spans="2:9">
      <c r="B5540" s="131"/>
      <c r="C5540" s="125"/>
      <c r="D5540" s="125"/>
      <c r="E5540" s="125"/>
      <c r="F5540" s="125"/>
      <c r="G5540" s="176"/>
      <c r="H5540" s="125" t="str">
        <f t="shared" si="172"/>
        <v/>
      </c>
      <c r="I5540" s="176">
        <f t="shared" si="173"/>
        <v>0</v>
      </c>
    </row>
    <row r="5541" spans="2:9">
      <c r="B5541" s="131"/>
      <c r="C5541" s="125"/>
      <c r="D5541" s="125"/>
      <c r="E5541" s="125"/>
      <c r="F5541" s="125"/>
      <c r="G5541" s="176"/>
      <c r="H5541" s="125" t="str">
        <f t="shared" si="172"/>
        <v/>
      </c>
      <c r="I5541" s="176">
        <f t="shared" si="173"/>
        <v>0</v>
      </c>
    </row>
    <row r="5542" spans="2:9">
      <c r="B5542" s="131"/>
      <c r="C5542" s="125"/>
      <c r="D5542" s="125"/>
      <c r="E5542" s="125"/>
      <c r="F5542" s="125"/>
      <c r="G5542" s="176"/>
      <c r="H5542" s="125" t="str">
        <f t="shared" si="172"/>
        <v/>
      </c>
      <c r="I5542" s="176">
        <f t="shared" si="173"/>
        <v>0</v>
      </c>
    </row>
    <row r="5543" spans="2:9">
      <c r="B5543" s="131"/>
      <c r="C5543" s="125"/>
      <c r="D5543" s="125"/>
      <c r="E5543" s="125"/>
      <c r="F5543" s="125"/>
      <c r="G5543" s="176"/>
      <c r="H5543" s="125" t="str">
        <f t="shared" si="172"/>
        <v/>
      </c>
      <c r="I5543" s="176">
        <f t="shared" si="173"/>
        <v>0</v>
      </c>
    </row>
    <row r="5544" spans="2:9">
      <c r="B5544" s="131"/>
      <c r="C5544" s="125"/>
      <c r="D5544" s="125"/>
      <c r="E5544" s="125"/>
      <c r="F5544" s="125"/>
      <c r="G5544" s="176"/>
      <c r="H5544" s="125" t="str">
        <f t="shared" si="172"/>
        <v/>
      </c>
      <c r="I5544" s="176">
        <f t="shared" si="173"/>
        <v>0</v>
      </c>
    </row>
    <row r="5545" spans="2:9">
      <c r="B5545" s="131"/>
      <c r="C5545" s="125"/>
      <c r="D5545" s="125"/>
      <c r="E5545" s="125"/>
      <c r="F5545" s="125"/>
      <c r="G5545" s="176"/>
      <c r="H5545" s="125" t="str">
        <f t="shared" si="172"/>
        <v/>
      </c>
      <c r="I5545" s="176">
        <f t="shared" si="173"/>
        <v>0</v>
      </c>
    </row>
    <row r="5546" spans="2:9">
      <c r="B5546" s="131"/>
      <c r="C5546" s="125"/>
      <c r="D5546" s="125"/>
      <c r="E5546" s="125"/>
      <c r="F5546" s="125"/>
      <c r="G5546" s="176"/>
      <c r="H5546" s="125" t="str">
        <f t="shared" si="172"/>
        <v/>
      </c>
      <c r="I5546" s="176">
        <f t="shared" si="173"/>
        <v>0</v>
      </c>
    </row>
    <row r="5547" spans="2:9">
      <c r="B5547" s="131"/>
      <c r="C5547" s="125"/>
      <c r="D5547" s="125"/>
      <c r="E5547" s="125"/>
      <c r="F5547" s="125"/>
      <c r="G5547" s="176"/>
      <c r="H5547" s="125" t="str">
        <f t="shared" si="172"/>
        <v/>
      </c>
      <c r="I5547" s="176">
        <f t="shared" si="173"/>
        <v>0</v>
      </c>
    </row>
    <row r="5548" spans="2:9">
      <c r="B5548" s="131"/>
      <c r="C5548" s="125"/>
      <c r="D5548" s="125"/>
      <c r="E5548" s="125"/>
      <c r="F5548" s="125"/>
      <c r="G5548" s="176"/>
      <c r="H5548" s="125" t="str">
        <f t="shared" si="172"/>
        <v/>
      </c>
      <c r="I5548" s="176">
        <f t="shared" si="173"/>
        <v>0</v>
      </c>
    </row>
    <row r="5549" spans="2:9">
      <c r="B5549" s="131"/>
      <c r="C5549" s="125"/>
      <c r="D5549" s="125"/>
      <c r="E5549" s="125"/>
      <c r="F5549" s="125"/>
      <c r="G5549" s="176"/>
      <c r="H5549" s="125" t="str">
        <f t="shared" si="172"/>
        <v/>
      </c>
      <c r="I5549" s="176">
        <f t="shared" si="173"/>
        <v>0</v>
      </c>
    </row>
    <row r="5550" spans="2:9">
      <c r="B5550" s="131"/>
      <c r="C5550" s="125"/>
      <c r="D5550" s="125"/>
      <c r="E5550" s="125"/>
      <c r="F5550" s="125"/>
      <c r="G5550" s="176"/>
      <c r="H5550" s="125" t="str">
        <f t="shared" si="172"/>
        <v/>
      </c>
      <c r="I5550" s="176">
        <f t="shared" si="173"/>
        <v>0</v>
      </c>
    </row>
    <row r="5551" spans="2:9">
      <c r="B5551" s="131"/>
      <c r="C5551" s="125"/>
      <c r="D5551" s="125"/>
      <c r="E5551" s="125"/>
      <c r="F5551" s="125"/>
      <c r="G5551" s="176"/>
      <c r="H5551" s="125" t="str">
        <f t="shared" si="172"/>
        <v/>
      </c>
      <c r="I5551" s="176">
        <f t="shared" si="173"/>
        <v>0</v>
      </c>
    </row>
    <row r="5552" spans="2:9">
      <c r="B5552" s="131"/>
      <c r="C5552" s="125"/>
      <c r="D5552" s="125"/>
      <c r="E5552" s="125"/>
      <c r="F5552" s="125"/>
      <c r="G5552" s="176"/>
      <c r="H5552" s="125" t="str">
        <f t="shared" si="172"/>
        <v/>
      </c>
      <c r="I5552" s="176">
        <f t="shared" si="173"/>
        <v>0</v>
      </c>
    </row>
    <row r="5553" spans="2:9">
      <c r="B5553" s="131"/>
      <c r="C5553" s="125"/>
      <c r="D5553" s="125"/>
      <c r="E5553" s="125"/>
      <c r="F5553" s="125"/>
      <c r="G5553" s="176"/>
      <c r="H5553" s="125" t="str">
        <f t="shared" si="172"/>
        <v/>
      </c>
      <c r="I5553" s="176">
        <f t="shared" si="173"/>
        <v>0</v>
      </c>
    </row>
    <row r="5554" spans="2:9">
      <c r="B5554" s="131"/>
      <c r="C5554" s="125"/>
      <c r="D5554" s="125"/>
      <c r="E5554" s="125"/>
      <c r="F5554" s="125"/>
      <c r="G5554" s="176"/>
      <c r="H5554" s="125" t="str">
        <f t="shared" si="172"/>
        <v/>
      </c>
      <c r="I5554" s="176">
        <f t="shared" si="173"/>
        <v>0</v>
      </c>
    </row>
    <row r="5555" spans="2:9">
      <c r="B5555" s="131"/>
      <c r="C5555" s="125"/>
      <c r="D5555" s="125"/>
      <c r="E5555" s="125"/>
      <c r="F5555" s="125"/>
      <c r="G5555" s="176"/>
      <c r="H5555" s="125" t="str">
        <f t="shared" si="172"/>
        <v/>
      </c>
      <c r="I5555" s="176">
        <f t="shared" si="173"/>
        <v>0</v>
      </c>
    </row>
    <row r="5556" spans="2:9">
      <c r="B5556" s="131"/>
      <c r="C5556" s="125"/>
      <c r="D5556" s="125"/>
      <c r="E5556" s="125"/>
      <c r="F5556" s="125"/>
      <c r="G5556" s="176"/>
      <c r="H5556" s="125" t="str">
        <f t="shared" si="172"/>
        <v/>
      </c>
      <c r="I5556" s="176">
        <f t="shared" si="173"/>
        <v>0</v>
      </c>
    </row>
    <row r="5557" spans="2:9">
      <c r="B5557" s="131"/>
      <c r="C5557" s="125"/>
      <c r="D5557" s="125"/>
      <c r="E5557" s="125"/>
      <c r="F5557" s="125"/>
      <c r="G5557" s="176"/>
      <c r="H5557" s="125" t="str">
        <f t="shared" si="172"/>
        <v/>
      </c>
      <c r="I5557" s="176">
        <f t="shared" si="173"/>
        <v>0</v>
      </c>
    </row>
    <row r="5558" spans="2:9">
      <c r="B5558" s="131"/>
      <c r="C5558" s="125"/>
      <c r="D5558" s="125"/>
      <c r="E5558" s="125"/>
      <c r="F5558" s="125"/>
      <c r="G5558" s="176"/>
      <c r="H5558" s="125" t="str">
        <f t="shared" si="172"/>
        <v/>
      </c>
      <c r="I5558" s="176">
        <f t="shared" si="173"/>
        <v>0</v>
      </c>
    </row>
    <row r="5559" spans="2:9">
      <c r="B5559" s="131"/>
      <c r="C5559" s="125"/>
      <c r="D5559" s="125"/>
      <c r="E5559" s="125"/>
      <c r="F5559" s="125"/>
      <c r="G5559" s="176"/>
      <c r="H5559" s="125" t="str">
        <f t="shared" si="172"/>
        <v/>
      </c>
      <c r="I5559" s="176">
        <f t="shared" si="173"/>
        <v>0</v>
      </c>
    </row>
    <row r="5560" spans="2:9">
      <c r="B5560" s="131"/>
      <c r="C5560" s="125"/>
      <c r="D5560" s="125"/>
      <c r="E5560" s="125"/>
      <c r="F5560" s="125"/>
      <c r="G5560" s="176"/>
      <c r="H5560" s="125" t="str">
        <f t="shared" si="172"/>
        <v/>
      </c>
      <c r="I5560" s="176">
        <f t="shared" si="173"/>
        <v>0</v>
      </c>
    </row>
    <row r="5561" spans="2:9">
      <c r="B5561" s="131"/>
      <c r="C5561" s="125"/>
      <c r="D5561" s="125"/>
      <c r="E5561" s="125"/>
      <c r="F5561" s="125"/>
      <c r="G5561" s="176"/>
      <c r="H5561" s="125" t="str">
        <f t="shared" si="172"/>
        <v/>
      </c>
      <c r="I5561" s="176">
        <f t="shared" si="173"/>
        <v>0</v>
      </c>
    </row>
    <row r="5562" spans="2:9">
      <c r="B5562" s="131"/>
      <c r="C5562" s="125"/>
      <c r="D5562" s="125"/>
      <c r="E5562" s="125"/>
      <c r="F5562" s="125"/>
      <c r="G5562" s="176"/>
      <c r="H5562" s="125" t="str">
        <f t="shared" si="172"/>
        <v/>
      </c>
      <c r="I5562" s="176">
        <f t="shared" si="173"/>
        <v>0</v>
      </c>
    </row>
    <row r="5563" spans="2:9">
      <c r="B5563" s="131"/>
      <c r="C5563" s="125"/>
      <c r="D5563" s="125"/>
      <c r="E5563" s="125"/>
      <c r="F5563" s="125"/>
      <c r="G5563" s="176"/>
      <c r="H5563" s="125" t="str">
        <f t="shared" si="172"/>
        <v/>
      </c>
      <c r="I5563" s="176">
        <f t="shared" si="173"/>
        <v>0</v>
      </c>
    </row>
    <row r="5564" spans="2:9">
      <c r="B5564" s="131"/>
      <c r="C5564" s="125"/>
      <c r="D5564" s="125"/>
      <c r="E5564" s="125"/>
      <c r="F5564" s="125"/>
      <c r="G5564" s="176"/>
      <c r="H5564" s="125" t="str">
        <f t="shared" si="172"/>
        <v/>
      </c>
      <c r="I5564" s="176">
        <f t="shared" si="173"/>
        <v>0</v>
      </c>
    </row>
    <row r="5565" spans="2:9">
      <c r="B5565" s="131"/>
      <c r="C5565" s="125"/>
      <c r="D5565" s="125"/>
      <c r="E5565" s="125"/>
      <c r="F5565" s="125"/>
      <c r="G5565" s="176"/>
      <c r="H5565" s="125" t="str">
        <f t="shared" si="172"/>
        <v/>
      </c>
      <c r="I5565" s="176">
        <f t="shared" si="173"/>
        <v>0</v>
      </c>
    </row>
    <row r="5566" spans="2:9">
      <c r="B5566" s="131"/>
      <c r="C5566" s="125"/>
      <c r="D5566" s="125"/>
      <c r="E5566" s="125"/>
      <c r="F5566" s="125"/>
      <c r="G5566" s="176"/>
      <c r="H5566" s="125" t="str">
        <f t="shared" si="172"/>
        <v/>
      </c>
      <c r="I5566" s="176">
        <f t="shared" si="173"/>
        <v>0</v>
      </c>
    </row>
    <row r="5567" spans="2:9">
      <c r="B5567" s="131"/>
      <c r="C5567" s="125"/>
      <c r="D5567" s="125"/>
      <c r="E5567" s="125"/>
      <c r="F5567" s="125"/>
      <c r="G5567" s="176"/>
      <c r="H5567" s="125" t="str">
        <f t="shared" si="172"/>
        <v/>
      </c>
      <c r="I5567" s="176">
        <f t="shared" si="173"/>
        <v>0</v>
      </c>
    </row>
    <row r="5568" spans="2:9">
      <c r="B5568" s="131"/>
      <c r="C5568" s="125"/>
      <c r="D5568" s="125"/>
      <c r="E5568" s="125"/>
      <c r="F5568" s="125"/>
      <c r="G5568" s="176"/>
      <c r="H5568" s="125" t="str">
        <f t="shared" si="172"/>
        <v/>
      </c>
      <c r="I5568" s="176">
        <f t="shared" si="173"/>
        <v>0</v>
      </c>
    </row>
    <row r="5569" spans="2:9">
      <c r="B5569" s="131"/>
      <c r="C5569" s="125"/>
      <c r="D5569" s="125"/>
      <c r="E5569" s="125"/>
      <c r="F5569" s="125"/>
      <c r="G5569" s="176"/>
      <c r="H5569" s="125" t="str">
        <f t="shared" si="172"/>
        <v/>
      </c>
      <c r="I5569" s="176">
        <f t="shared" si="173"/>
        <v>0</v>
      </c>
    </row>
    <row r="5570" spans="2:9">
      <c r="B5570" s="131"/>
      <c r="C5570" s="125"/>
      <c r="D5570" s="125"/>
      <c r="E5570" s="125"/>
      <c r="F5570" s="125"/>
      <c r="G5570" s="176"/>
      <c r="H5570" s="125" t="str">
        <f t="shared" si="172"/>
        <v/>
      </c>
      <c r="I5570" s="176">
        <f t="shared" si="173"/>
        <v>0</v>
      </c>
    </row>
    <row r="5571" spans="2:9">
      <c r="B5571" s="131"/>
      <c r="C5571" s="125"/>
      <c r="D5571" s="125"/>
      <c r="E5571" s="125"/>
      <c r="F5571" s="125"/>
      <c r="G5571" s="176"/>
      <c r="H5571" s="125" t="str">
        <f t="shared" si="172"/>
        <v/>
      </c>
      <c r="I5571" s="176">
        <f t="shared" si="173"/>
        <v>0</v>
      </c>
    </row>
    <row r="5572" spans="2:9">
      <c r="B5572" s="131"/>
      <c r="C5572" s="125"/>
      <c r="D5572" s="125"/>
      <c r="E5572" s="125"/>
      <c r="F5572" s="125"/>
      <c r="G5572" s="176"/>
      <c r="H5572" s="125" t="str">
        <f t="shared" si="172"/>
        <v/>
      </c>
      <c r="I5572" s="176">
        <f t="shared" si="173"/>
        <v>0</v>
      </c>
    </row>
    <row r="5573" spans="2:9">
      <c r="B5573" s="131"/>
      <c r="C5573" s="125"/>
      <c r="D5573" s="125"/>
      <c r="E5573" s="125"/>
      <c r="F5573" s="125"/>
      <c r="G5573" s="176"/>
      <c r="H5573" s="125" t="str">
        <f t="shared" si="172"/>
        <v/>
      </c>
      <c r="I5573" s="176">
        <f t="shared" si="173"/>
        <v>0</v>
      </c>
    </row>
    <row r="5574" spans="2:9">
      <c r="B5574" s="131"/>
      <c r="C5574" s="125"/>
      <c r="D5574" s="125"/>
      <c r="E5574" s="125"/>
      <c r="F5574" s="125"/>
      <c r="G5574" s="176"/>
      <c r="H5574" s="125" t="str">
        <f t="shared" si="172"/>
        <v/>
      </c>
      <c r="I5574" s="176">
        <f t="shared" si="173"/>
        <v>0</v>
      </c>
    </row>
    <row r="5575" spans="2:9">
      <c r="B5575" s="131"/>
      <c r="C5575" s="125"/>
      <c r="D5575" s="125"/>
      <c r="E5575" s="125"/>
      <c r="F5575" s="125"/>
      <c r="G5575" s="176"/>
      <c r="H5575" s="125" t="str">
        <f t="shared" ref="H5575:H5638" si="174">IF(ISBLANK(C5575),"",IF(C5575&lt;F5575,D5575-E5575,E5575-D5575))</f>
        <v/>
      </c>
      <c r="I5575" s="176">
        <f t="shared" ref="I5575:I5638" si="175">IF(ISERR(H5575),1,0)</f>
        <v>0</v>
      </c>
    </row>
    <row r="5576" spans="2:9">
      <c r="B5576" s="131"/>
      <c r="C5576" s="125"/>
      <c r="D5576" s="125"/>
      <c r="E5576" s="125"/>
      <c r="F5576" s="125"/>
      <c r="G5576" s="176"/>
      <c r="H5576" s="125" t="str">
        <f t="shared" si="174"/>
        <v/>
      </c>
      <c r="I5576" s="176">
        <f t="shared" si="175"/>
        <v>0</v>
      </c>
    </row>
    <row r="5577" spans="2:9">
      <c r="B5577" s="131"/>
      <c r="C5577" s="125"/>
      <c r="D5577" s="125"/>
      <c r="E5577" s="125"/>
      <c r="F5577" s="125"/>
      <c r="G5577" s="176"/>
      <c r="H5577" s="125" t="str">
        <f t="shared" si="174"/>
        <v/>
      </c>
      <c r="I5577" s="176">
        <f t="shared" si="175"/>
        <v>0</v>
      </c>
    </row>
    <row r="5578" spans="2:9">
      <c r="B5578" s="131"/>
      <c r="C5578" s="125"/>
      <c r="D5578" s="125"/>
      <c r="E5578" s="125"/>
      <c r="F5578" s="125"/>
      <c r="G5578" s="176"/>
      <c r="H5578" s="125" t="str">
        <f t="shared" si="174"/>
        <v/>
      </c>
      <c r="I5578" s="176">
        <f t="shared" si="175"/>
        <v>0</v>
      </c>
    </row>
    <row r="5579" spans="2:9">
      <c r="B5579" s="131"/>
      <c r="C5579" s="125"/>
      <c r="D5579" s="125"/>
      <c r="E5579" s="125"/>
      <c r="F5579" s="125"/>
      <c r="G5579" s="176"/>
      <c r="H5579" s="125" t="str">
        <f t="shared" si="174"/>
        <v/>
      </c>
      <c r="I5579" s="176">
        <f t="shared" si="175"/>
        <v>0</v>
      </c>
    </row>
    <row r="5580" spans="2:9">
      <c r="B5580" s="131"/>
      <c r="C5580" s="125"/>
      <c r="D5580" s="125"/>
      <c r="E5580" s="125"/>
      <c r="F5580" s="125"/>
      <c r="G5580" s="176"/>
      <c r="H5580" s="125" t="str">
        <f t="shared" si="174"/>
        <v/>
      </c>
      <c r="I5580" s="176">
        <f t="shared" si="175"/>
        <v>0</v>
      </c>
    </row>
    <row r="5581" spans="2:9">
      <c r="B5581" s="131"/>
      <c r="C5581" s="125"/>
      <c r="D5581" s="125"/>
      <c r="E5581" s="125"/>
      <c r="F5581" s="125"/>
      <c r="G5581" s="176"/>
      <c r="H5581" s="125" t="str">
        <f t="shared" si="174"/>
        <v/>
      </c>
      <c r="I5581" s="176">
        <f t="shared" si="175"/>
        <v>0</v>
      </c>
    </row>
    <row r="5582" spans="2:9">
      <c r="B5582" s="131"/>
      <c r="C5582" s="125"/>
      <c r="D5582" s="125"/>
      <c r="E5582" s="125"/>
      <c r="F5582" s="125"/>
      <c r="G5582" s="176"/>
      <c r="H5582" s="125" t="str">
        <f t="shared" si="174"/>
        <v/>
      </c>
      <c r="I5582" s="176">
        <f t="shared" si="175"/>
        <v>0</v>
      </c>
    </row>
    <row r="5583" spans="2:9">
      <c r="B5583" s="131"/>
      <c r="C5583" s="125"/>
      <c r="D5583" s="125"/>
      <c r="E5583" s="125"/>
      <c r="F5583" s="125"/>
      <c r="G5583" s="176"/>
      <c r="H5583" s="125" t="str">
        <f t="shared" si="174"/>
        <v/>
      </c>
      <c r="I5583" s="176">
        <f t="shared" si="175"/>
        <v>0</v>
      </c>
    </row>
    <row r="5584" spans="2:9">
      <c r="B5584" s="131"/>
      <c r="C5584" s="125"/>
      <c r="D5584" s="125"/>
      <c r="E5584" s="125"/>
      <c r="F5584" s="125"/>
      <c r="G5584" s="176"/>
      <c r="H5584" s="125" t="str">
        <f t="shared" si="174"/>
        <v/>
      </c>
      <c r="I5584" s="176">
        <f t="shared" si="175"/>
        <v>0</v>
      </c>
    </row>
    <row r="5585" spans="2:9">
      <c r="B5585" s="131"/>
      <c r="C5585" s="125"/>
      <c r="D5585" s="125"/>
      <c r="E5585" s="125"/>
      <c r="F5585" s="125"/>
      <c r="G5585" s="176"/>
      <c r="H5585" s="125" t="str">
        <f t="shared" si="174"/>
        <v/>
      </c>
      <c r="I5585" s="176">
        <f t="shared" si="175"/>
        <v>0</v>
      </c>
    </row>
    <row r="5586" spans="2:9">
      <c r="B5586" s="131"/>
      <c r="C5586" s="125"/>
      <c r="D5586" s="125"/>
      <c r="E5586" s="125"/>
      <c r="F5586" s="125"/>
      <c r="G5586" s="176"/>
      <c r="H5586" s="125" t="str">
        <f t="shared" si="174"/>
        <v/>
      </c>
      <c r="I5586" s="176">
        <f t="shared" si="175"/>
        <v>0</v>
      </c>
    </row>
    <row r="5587" spans="2:9">
      <c r="B5587" s="131"/>
      <c r="C5587" s="125"/>
      <c r="D5587" s="125"/>
      <c r="E5587" s="125"/>
      <c r="F5587" s="125"/>
      <c r="G5587" s="176"/>
      <c r="H5587" s="125" t="str">
        <f t="shared" si="174"/>
        <v/>
      </c>
      <c r="I5587" s="176">
        <f t="shared" si="175"/>
        <v>0</v>
      </c>
    </row>
    <row r="5588" spans="2:9">
      <c r="B5588" s="131"/>
      <c r="C5588" s="125"/>
      <c r="D5588" s="125"/>
      <c r="E5588" s="125"/>
      <c r="F5588" s="125"/>
      <c r="G5588" s="176"/>
      <c r="H5588" s="125" t="str">
        <f t="shared" si="174"/>
        <v/>
      </c>
      <c r="I5588" s="176">
        <f t="shared" si="175"/>
        <v>0</v>
      </c>
    </row>
    <row r="5589" spans="2:9">
      <c r="B5589" s="131"/>
      <c r="C5589" s="125"/>
      <c r="D5589" s="125"/>
      <c r="E5589" s="125"/>
      <c r="F5589" s="125"/>
      <c r="G5589" s="176"/>
      <c r="H5589" s="125" t="str">
        <f t="shared" si="174"/>
        <v/>
      </c>
      <c r="I5589" s="176">
        <f t="shared" si="175"/>
        <v>0</v>
      </c>
    </row>
    <row r="5590" spans="2:9">
      <c r="B5590" s="131"/>
      <c r="C5590" s="125"/>
      <c r="D5590" s="125"/>
      <c r="E5590" s="125"/>
      <c r="F5590" s="125"/>
      <c r="G5590" s="176"/>
      <c r="H5590" s="125" t="str">
        <f t="shared" si="174"/>
        <v/>
      </c>
      <c r="I5590" s="176">
        <f t="shared" si="175"/>
        <v>0</v>
      </c>
    </row>
    <row r="5591" spans="2:9">
      <c r="B5591" s="131"/>
      <c r="C5591" s="125"/>
      <c r="D5591" s="125"/>
      <c r="E5591" s="125"/>
      <c r="F5591" s="125"/>
      <c r="G5591" s="176"/>
      <c r="H5591" s="125" t="str">
        <f t="shared" si="174"/>
        <v/>
      </c>
      <c r="I5591" s="176">
        <f t="shared" si="175"/>
        <v>0</v>
      </c>
    </row>
    <row r="5592" spans="2:9">
      <c r="B5592" s="131"/>
      <c r="C5592" s="125"/>
      <c r="D5592" s="125"/>
      <c r="E5592" s="125"/>
      <c r="F5592" s="125"/>
      <c r="G5592" s="176"/>
      <c r="H5592" s="125" t="str">
        <f t="shared" si="174"/>
        <v/>
      </c>
      <c r="I5592" s="176">
        <f t="shared" si="175"/>
        <v>0</v>
      </c>
    </row>
    <row r="5593" spans="2:9">
      <c r="B5593" s="131"/>
      <c r="C5593" s="125"/>
      <c r="D5593" s="125"/>
      <c r="E5593" s="125"/>
      <c r="F5593" s="125"/>
      <c r="G5593" s="176"/>
      <c r="H5593" s="125" t="str">
        <f t="shared" si="174"/>
        <v/>
      </c>
      <c r="I5593" s="176">
        <f t="shared" si="175"/>
        <v>0</v>
      </c>
    </row>
    <row r="5594" spans="2:9">
      <c r="B5594" s="131"/>
      <c r="C5594" s="125"/>
      <c r="D5594" s="125"/>
      <c r="E5594" s="125"/>
      <c r="F5594" s="125"/>
      <c r="G5594" s="176"/>
      <c r="H5594" s="125" t="str">
        <f t="shared" si="174"/>
        <v/>
      </c>
      <c r="I5594" s="176">
        <f t="shared" si="175"/>
        <v>0</v>
      </c>
    </row>
    <row r="5595" spans="2:9">
      <c r="B5595" s="131"/>
      <c r="C5595" s="125"/>
      <c r="D5595" s="125"/>
      <c r="E5595" s="125"/>
      <c r="F5595" s="125"/>
      <c r="G5595" s="176"/>
      <c r="H5595" s="125" t="str">
        <f t="shared" si="174"/>
        <v/>
      </c>
      <c r="I5595" s="176">
        <f t="shared" si="175"/>
        <v>0</v>
      </c>
    </row>
    <row r="5596" spans="2:9">
      <c r="B5596" s="131"/>
      <c r="C5596" s="125"/>
      <c r="D5596" s="125"/>
      <c r="E5596" s="125"/>
      <c r="F5596" s="125"/>
      <c r="G5596" s="176"/>
      <c r="H5596" s="125" t="str">
        <f t="shared" si="174"/>
        <v/>
      </c>
      <c r="I5596" s="176">
        <f t="shared" si="175"/>
        <v>0</v>
      </c>
    </row>
    <row r="5597" spans="2:9">
      <c r="B5597" s="131"/>
      <c r="C5597" s="125"/>
      <c r="D5597" s="125"/>
      <c r="E5597" s="125"/>
      <c r="F5597" s="125"/>
      <c r="G5597" s="176"/>
      <c r="H5597" s="125" t="str">
        <f t="shared" si="174"/>
        <v/>
      </c>
      <c r="I5597" s="176">
        <f t="shared" si="175"/>
        <v>0</v>
      </c>
    </row>
    <row r="5598" spans="2:9">
      <c r="B5598" s="131"/>
      <c r="C5598" s="125"/>
      <c r="D5598" s="125"/>
      <c r="E5598" s="125"/>
      <c r="F5598" s="125"/>
      <c r="G5598" s="176"/>
      <c r="H5598" s="125" t="str">
        <f t="shared" si="174"/>
        <v/>
      </c>
      <c r="I5598" s="176">
        <f t="shared" si="175"/>
        <v>0</v>
      </c>
    </row>
    <row r="5599" spans="2:9">
      <c r="B5599" s="131"/>
      <c r="C5599" s="125"/>
      <c r="D5599" s="125"/>
      <c r="E5599" s="125"/>
      <c r="F5599" s="125"/>
      <c r="G5599" s="176"/>
      <c r="H5599" s="125" t="str">
        <f t="shared" si="174"/>
        <v/>
      </c>
      <c r="I5599" s="176">
        <f t="shared" si="175"/>
        <v>0</v>
      </c>
    </row>
    <row r="5600" spans="2:9">
      <c r="B5600" s="131"/>
      <c r="C5600" s="125"/>
      <c r="D5600" s="125"/>
      <c r="E5600" s="125"/>
      <c r="F5600" s="125"/>
      <c r="G5600" s="176"/>
      <c r="H5600" s="125" t="str">
        <f t="shared" si="174"/>
        <v/>
      </c>
      <c r="I5600" s="176">
        <f t="shared" si="175"/>
        <v>0</v>
      </c>
    </row>
    <row r="5601" spans="2:9">
      <c r="B5601" s="131"/>
      <c r="C5601" s="125"/>
      <c r="D5601" s="125"/>
      <c r="E5601" s="125"/>
      <c r="F5601" s="125"/>
      <c r="G5601" s="176"/>
      <c r="H5601" s="125" t="str">
        <f t="shared" si="174"/>
        <v/>
      </c>
      <c r="I5601" s="176">
        <f t="shared" si="175"/>
        <v>0</v>
      </c>
    </row>
    <row r="5602" spans="2:9">
      <c r="B5602" s="131"/>
      <c r="C5602" s="125"/>
      <c r="D5602" s="125"/>
      <c r="E5602" s="125"/>
      <c r="F5602" s="125"/>
      <c r="G5602" s="176"/>
      <c r="H5602" s="125" t="str">
        <f t="shared" si="174"/>
        <v/>
      </c>
      <c r="I5602" s="176">
        <f t="shared" si="175"/>
        <v>0</v>
      </c>
    </row>
    <row r="5603" spans="2:9">
      <c r="B5603" s="131"/>
      <c r="C5603" s="125"/>
      <c r="D5603" s="125"/>
      <c r="E5603" s="125"/>
      <c r="F5603" s="125"/>
      <c r="G5603" s="176"/>
      <c r="H5603" s="125" t="str">
        <f t="shared" si="174"/>
        <v/>
      </c>
      <c r="I5603" s="176">
        <f t="shared" si="175"/>
        <v>0</v>
      </c>
    </row>
    <row r="5604" spans="2:9">
      <c r="B5604" s="131"/>
      <c r="C5604" s="125"/>
      <c r="D5604" s="125"/>
      <c r="E5604" s="125"/>
      <c r="F5604" s="125"/>
      <c r="G5604" s="176"/>
      <c r="H5604" s="125" t="str">
        <f t="shared" si="174"/>
        <v/>
      </c>
      <c r="I5604" s="176">
        <f t="shared" si="175"/>
        <v>0</v>
      </c>
    </row>
    <row r="5605" spans="2:9">
      <c r="B5605" s="131"/>
      <c r="C5605" s="125"/>
      <c r="D5605" s="125"/>
      <c r="E5605" s="125"/>
      <c r="F5605" s="125"/>
      <c r="G5605" s="176"/>
      <c r="H5605" s="125" t="str">
        <f t="shared" si="174"/>
        <v/>
      </c>
      <c r="I5605" s="176">
        <f t="shared" si="175"/>
        <v>0</v>
      </c>
    </row>
    <row r="5606" spans="2:9">
      <c r="B5606" s="131"/>
      <c r="C5606" s="125"/>
      <c r="D5606" s="125"/>
      <c r="E5606" s="125"/>
      <c r="F5606" s="125"/>
      <c r="G5606" s="176"/>
      <c r="H5606" s="125" t="str">
        <f t="shared" si="174"/>
        <v/>
      </c>
      <c r="I5606" s="176">
        <f t="shared" si="175"/>
        <v>0</v>
      </c>
    </row>
    <row r="5607" spans="2:9">
      <c r="B5607" s="131"/>
      <c r="C5607" s="125"/>
      <c r="D5607" s="125"/>
      <c r="E5607" s="125"/>
      <c r="F5607" s="125"/>
      <c r="G5607" s="176"/>
      <c r="H5607" s="125" t="str">
        <f t="shared" si="174"/>
        <v/>
      </c>
      <c r="I5607" s="176">
        <f t="shared" si="175"/>
        <v>0</v>
      </c>
    </row>
    <row r="5608" spans="2:9">
      <c r="B5608" s="131"/>
      <c r="C5608" s="125"/>
      <c r="D5608" s="125"/>
      <c r="E5608" s="125"/>
      <c r="F5608" s="125"/>
      <c r="G5608" s="176"/>
      <c r="H5608" s="125" t="str">
        <f t="shared" si="174"/>
        <v/>
      </c>
      <c r="I5608" s="176">
        <f t="shared" si="175"/>
        <v>0</v>
      </c>
    </row>
    <row r="5609" spans="2:9">
      <c r="B5609" s="131"/>
      <c r="C5609" s="125"/>
      <c r="D5609" s="125"/>
      <c r="E5609" s="125"/>
      <c r="F5609" s="125"/>
      <c r="G5609" s="176"/>
      <c r="H5609" s="125" t="str">
        <f t="shared" si="174"/>
        <v/>
      </c>
      <c r="I5609" s="176">
        <f t="shared" si="175"/>
        <v>0</v>
      </c>
    </row>
    <row r="5610" spans="2:9">
      <c r="B5610" s="131"/>
      <c r="C5610" s="125"/>
      <c r="D5610" s="125"/>
      <c r="E5610" s="125"/>
      <c r="F5610" s="125"/>
      <c r="G5610" s="176"/>
      <c r="H5610" s="125" t="str">
        <f t="shared" si="174"/>
        <v/>
      </c>
      <c r="I5610" s="176">
        <f t="shared" si="175"/>
        <v>0</v>
      </c>
    </row>
    <row r="5611" spans="2:9">
      <c r="B5611" s="131"/>
      <c r="C5611" s="125"/>
      <c r="D5611" s="125"/>
      <c r="E5611" s="125"/>
      <c r="F5611" s="125"/>
      <c r="G5611" s="176"/>
      <c r="H5611" s="125" t="str">
        <f t="shared" si="174"/>
        <v/>
      </c>
      <c r="I5611" s="176">
        <f t="shared" si="175"/>
        <v>0</v>
      </c>
    </row>
    <row r="5612" spans="2:9">
      <c r="B5612" s="131"/>
      <c r="C5612" s="125"/>
      <c r="D5612" s="125"/>
      <c r="E5612" s="125"/>
      <c r="F5612" s="125"/>
      <c r="G5612" s="176"/>
      <c r="H5612" s="125" t="str">
        <f t="shared" si="174"/>
        <v/>
      </c>
      <c r="I5612" s="176">
        <f t="shared" si="175"/>
        <v>0</v>
      </c>
    </row>
    <row r="5613" spans="2:9">
      <c r="B5613" s="131"/>
      <c r="C5613" s="125"/>
      <c r="D5613" s="125"/>
      <c r="E5613" s="125"/>
      <c r="F5613" s="125"/>
      <c r="G5613" s="176"/>
      <c r="H5613" s="125" t="str">
        <f t="shared" si="174"/>
        <v/>
      </c>
      <c r="I5613" s="176">
        <f t="shared" si="175"/>
        <v>0</v>
      </c>
    </row>
    <row r="5614" spans="2:9">
      <c r="B5614" s="131"/>
      <c r="C5614" s="125"/>
      <c r="D5614" s="125"/>
      <c r="E5614" s="125"/>
      <c r="F5614" s="125"/>
      <c r="G5614" s="176"/>
      <c r="H5614" s="125" t="str">
        <f t="shared" si="174"/>
        <v/>
      </c>
      <c r="I5614" s="176">
        <f t="shared" si="175"/>
        <v>0</v>
      </c>
    </row>
    <row r="5615" spans="2:9">
      <c r="B5615" s="131"/>
      <c r="C5615" s="125"/>
      <c r="D5615" s="125"/>
      <c r="E5615" s="125"/>
      <c r="F5615" s="125"/>
      <c r="G5615" s="176"/>
      <c r="H5615" s="125" t="str">
        <f t="shared" si="174"/>
        <v/>
      </c>
      <c r="I5615" s="176">
        <f t="shared" si="175"/>
        <v>0</v>
      </c>
    </row>
    <row r="5616" spans="2:9">
      <c r="B5616" s="131"/>
      <c r="C5616" s="125"/>
      <c r="D5616" s="125"/>
      <c r="E5616" s="125"/>
      <c r="F5616" s="125"/>
      <c r="G5616" s="176"/>
      <c r="H5616" s="125" t="str">
        <f t="shared" si="174"/>
        <v/>
      </c>
      <c r="I5616" s="176">
        <f t="shared" si="175"/>
        <v>0</v>
      </c>
    </row>
    <row r="5617" spans="2:9">
      <c r="B5617" s="131"/>
      <c r="C5617" s="125"/>
      <c r="D5617" s="125"/>
      <c r="E5617" s="125"/>
      <c r="F5617" s="125"/>
      <c r="G5617" s="176"/>
      <c r="H5617" s="125" t="str">
        <f t="shared" si="174"/>
        <v/>
      </c>
      <c r="I5617" s="176">
        <f t="shared" si="175"/>
        <v>0</v>
      </c>
    </row>
    <row r="5618" spans="2:9">
      <c r="B5618" s="131"/>
      <c r="C5618" s="125"/>
      <c r="D5618" s="125"/>
      <c r="E5618" s="125"/>
      <c r="F5618" s="125"/>
      <c r="G5618" s="176"/>
      <c r="H5618" s="125" t="str">
        <f t="shared" si="174"/>
        <v/>
      </c>
      <c r="I5618" s="176">
        <f t="shared" si="175"/>
        <v>0</v>
      </c>
    </row>
    <row r="5619" spans="2:9">
      <c r="B5619" s="131"/>
      <c r="C5619" s="125"/>
      <c r="D5619" s="125"/>
      <c r="E5619" s="125"/>
      <c r="F5619" s="125"/>
      <c r="G5619" s="176"/>
      <c r="H5619" s="125" t="str">
        <f t="shared" si="174"/>
        <v/>
      </c>
      <c r="I5619" s="176">
        <f t="shared" si="175"/>
        <v>0</v>
      </c>
    </row>
    <row r="5620" spans="2:9">
      <c r="B5620" s="131"/>
      <c r="C5620" s="125"/>
      <c r="D5620" s="125"/>
      <c r="E5620" s="125"/>
      <c r="F5620" s="125"/>
      <c r="G5620" s="176"/>
      <c r="H5620" s="125" t="str">
        <f t="shared" si="174"/>
        <v/>
      </c>
      <c r="I5620" s="176">
        <f t="shared" si="175"/>
        <v>0</v>
      </c>
    </row>
    <row r="5621" spans="2:9">
      <c r="B5621" s="131"/>
      <c r="C5621" s="125"/>
      <c r="D5621" s="125"/>
      <c r="E5621" s="125"/>
      <c r="F5621" s="125"/>
      <c r="G5621" s="176"/>
      <c r="H5621" s="125" t="str">
        <f t="shared" si="174"/>
        <v/>
      </c>
      <c r="I5621" s="176">
        <f t="shared" si="175"/>
        <v>0</v>
      </c>
    </row>
    <row r="5622" spans="2:9">
      <c r="B5622" s="131"/>
      <c r="C5622" s="125"/>
      <c r="D5622" s="125"/>
      <c r="E5622" s="125"/>
      <c r="F5622" s="125"/>
      <c r="G5622" s="176"/>
      <c r="H5622" s="125" t="str">
        <f t="shared" si="174"/>
        <v/>
      </c>
      <c r="I5622" s="176">
        <f t="shared" si="175"/>
        <v>0</v>
      </c>
    </row>
    <row r="5623" spans="2:9">
      <c r="B5623" s="131"/>
      <c r="C5623" s="125"/>
      <c r="D5623" s="125"/>
      <c r="E5623" s="125"/>
      <c r="F5623" s="125"/>
      <c r="G5623" s="176"/>
      <c r="H5623" s="125" t="str">
        <f t="shared" si="174"/>
        <v/>
      </c>
      <c r="I5623" s="176">
        <f t="shared" si="175"/>
        <v>0</v>
      </c>
    </row>
    <row r="5624" spans="2:9">
      <c r="B5624" s="131"/>
      <c r="C5624" s="125"/>
      <c r="D5624" s="125"/>
      <c r="E5624" s="125"/>
      <c r="F5624" s="125"/>
      <c r="G5624" s="176"/>
      <c r="H5624" s="125" t="str">
        <f t="shared" si="174"/>
        <v/>
      </c>
      <c r="I5624" s="176">
        <f t="shared" si="175"/>
        <v>0</v>
      </c>
    </row>
    <row r="5625" spans="2:9">
      <c r="B5625" s="131"/>
      <c r="C5625" s="125"/>
      <c r="D5625" s="125"/>
      <c r="E5625" s="125"/>
      <c r="F5625" s="125"/>
      <c r="G5625" s="176"/>
      <c r="H5625" s="125" t="str">
        <f t="shared" si="174"/>
        <v/>
      </c>
      <c r="I5625" s="176">
        <f t="shared" si="175"/>
        <v>0</v>
      </c>
    </row>
    <row r="5626" spans="2:9">
      <c r="B5626" s="131"/>
      <c r="C5626" s="125"/>
      <c r="D5626" s="125"/>
      <c r="E5626" s="125"/>
      <c r="F5626" s="125"/>
      <c r="G5626" s="176"/>
      <c r="H5626" s="125" t="str">
        <f t="shared" si="174"/>
        <v/>
      </c>
      <c r="I5626" s="176">
        <f t="shared" si="175"/>
        <v>0</v>
      </c>
    </row>
    <row r="5627" spans="2:9">
      <c r="B5627" s="131"/>
      <c r="C5627" s="125"/>
      <c r="D5627" s="125"/>
      <c r="E5627" s="125"/>
      <c r="F5627" s="125"/>
      <c r="G5627" s="176"/>
      <c r="H5627" s="125" t="str">
        <f t="shared" si="174"/>
        <v/>
      </c>
      <c r="I5627" s="176">
        <f t="shared" si="175"/>
        <v>0</v>
      </c>
    </row>
    <row r="5628" spans="2:9">
      <c r="B5628" s="131"/>
      <c r="C5628" s="125"/>
      <c r="D5628" s="125"/>
      <c r="E5628" s="125"/>
      <c r="F5628" s="125"/>
      <c r="G5628" s="176"/>
      <c r="H5628" s="125" t="str">
        <f t="shared" si="174"/>
        <v/>
      </c>
      <c r="I5628" s="176">
        <f t="shared" si="175"/>
        <v>0</v>
      </c>
    </row>
    <row r="5629" spans="2:9">
      <c r="B5629" s="131"/>
      <c r="C5629" s="125"/>
      <c r="D5629" s="125"/>
      <c r="E5629" s="125"/>
      <c r="F5629" s="125"/>
      <c r="G5629" s="176"/>
      <c r="H5629" s="125" t="str">
        <f t="shared" si="174"/>
        <v/>
      </c>
      <c r="I5629" s="176">
        <f t="shared" si="175"/>
        <v>0</v>
      </c>
    </row>
    <row r="5630" spans="2:9">
      <c r="B5630" s="131"/>
      <c r="C5630" s="125"/>
      <c r="D5630" s="125"/>
      <c r="E5630" s="125"/>
      <c r="F5630" s="125"/>
      <c r="G5630" s="176"/>
      <c r="H5630" s="125" t="str">
        <f t="shared" si="174"/>
        <v/>
      </c>
      <c r="I5630" s="176">
        <f t="shared" si="175"/>
        <v>0</v>
      </c>
    </row>
    <row r="5631" spans="2:9">
      <c r="B5631" s="131"/>
      <c r="C5631" s="125"/>
      <c r="D5631" s="125"/>
      <c r="E5631" s="125"/>
      <c r="F5631" s="125"/>
      <c r="G5631" s="176"/>
      <c r="H5631" s="125" t="str">
        <f t="shared" si="174"/>
        <v/>
      </c>
      <c r="I5631" s="176">
        <f t="shared" si="175"/>
        <v>0</v>
      </c>
    </row>
    <row r="5632" spans="2:9">
      <c r="B5632" s="131"/>
      <c r="C5632" s="125"/>
      <c r="D5632" s="125"/>
      <c r="E5632" s="125"/>
      <c r="F5632" s="125"/>
      <c r="G5632" s="176"/>
      <c r="H5632" s="125" t="str">
        <f t="shared" si="174"/>
        <v/>
      </c>
      <c r="I5632" s="176">
        <f t="shared" si="175"/>
        <v>0</v>
      </c>
    </row>
    <row r="5633" spans="2:9">
      <c r="B5633" s="131"/>
      <c r="C5633" s="125"/>
      <c r="D5633" s="125"/>
      <c r="E5633" s="125"/>
      <c r="F5633" s="125"/>
      <c r="G5633" s="176"/>
      <c r="H5633" s="125" t="str">
        <f t="shared" si="174"/>
        <v/>
      </c>
      <c r="I5633" s="176">
        <f t="shared" si="175"/>
        <v>0</v>
      </c>
    </row>
    <row r="5634" spans="2:9">
      <c r="B5634" s="131"/>
      <c r="C5634" s="125"/>
      <c r="D5634" s="125"/>
      <c r="E5634" s="125"/>
      <c r="F5634" s="125"/>
      <c r="G5634" s="176"/>
      <c r="H5634" s="125" t="str">
        <f t="shared" si="174"/>
        <v/>
      </c>
      <c r="I5634" s="176">
        <f t="shared" si="175"/>
        <v>0</v>
      </c>
    </row>
    <row r="5635" spans="2:9">
      <c r="B5635" s="131"/>
      <c r="C5635" s="125"/>
      <c r="D5635" s="125"/>
      <c r="E5635" s="125"/>
      <c r="F5635" s="125"/>
      <c r="G5635" s="176"/>
      <c r="H5635" s="125" t="str">
        <f t="shared" si="174"/>
        <v/>
      </c>
      <c r="I5635" s="176">
        <f t="shared" si="175"/>
        <v>0</v>
      </c>
    </row>
    <row r="5636" spans="2:9">
      <c r="B5636" s="131"/>
      <c r="C5636" s="125"/>
      <c r="D5636" s="125"/>
      <c r="E5636" s="125"/>
      <c r="F5636" s="125"/>
      <c r="G5636" s="176"/>
      <c r="H5636" s="125" t="str">
        <f t="shared" si="174"/>
        <v/>
      </c>
      <c r="I5636" s="176">
        <f t="shared" si="175"/>
        <v>0</v>
      </c>
    </row>
    <row r="5637" spans="2:9">
      <c r="B5637" s="131"/>
      <c r="C5637" s="125"/>
      <c r="D5637" s="125"/>
      <c r="E5637" s="125"/>
      <c r="F5637" s="125"/>
      <c r="G5637" s="176"/>
      <c r="H5637" s="125" t="str">
        <f t="shared" si="174"/>
        <v/>
      </c>
      <c r="I5637" s="176">
        <f t="shared" si="175"/>
        <v>0</v>
      </c>
    </row>
    <row r="5638" spans="2:9">
      <c r="B5638" s="131"/>
      <c r="C5638" s="125"/>
      <c r="D5638" s="125"/>
      <c r="E5638" s="125"/>
      <c r="F5638" s="125"/>
      <c r="G5638" s="176"/>
      <c r="H5638" s="125" t="str">
        <f t="shared" si="174"/>
        <v/>
      </c>
      <c r="I5638" s="176">
        <f t="shared" si="175"/>
        <v>0</v>
      </c>
    </row>
    <row r="5639" spans="2:9">
      <c r="B5639" s="131"/>
      <c r="C5639" s="125"/>
      <c r="D5639" s="125"/>
      <c r="E5639" s="125"/>
      <c r="F5639" s="125"/>
      <c r="G5639" s="176"/>
      <c r="H5639" s="125" t="str">
        <f t="shared" ref="H5639:H5702" si="176">IF(ISBLANK(C5639),"",IF(C5639&lt;F5639,D5639-E5639,E5639-D5639))</f>
        <v/>
      </c>
      <c r="I5639" s="176">
        <f t="shared" ref="I5639:I5702" si="177">IF(ISERR(H5639),1,0)</f>
        <v>0</v>
      </c>
    </row>
    <row r="5640" spans="2:9">
      <c r="B5640" s="131"/>
      <c r="C5640" s="125"/>
      <c r="D5640" s="125"/>
      <c r="E5640" s="125"/>
      <c r="F5640" s="125"/>
      <c r="G5640" s="176"/>
      <c r="H5640" s="125" t="str">
        <f t="shared" si="176"/>
        <v/>
      </c>
      <c r="I5640" s="176">
        <f t="shared" si="177"/>
        <v>0</v>
      </c>
    </row>
    <row r="5641" spans="2:9">
      <c r="B5641" s="131"/>
      <c r="C5641" s="125"/>
      <c r="D5641" s="125"/>
      <c r="E5641" s="125"/>
      <c r="F5641" s="125"/>
      <c r="G5641" s="176"/>
      <c r="H5641" s="125" t="str">
        <f t="shared" si="176"/>
        <v/>
      </c>
      <c r="I5641" s="176">
        <f t="shared" si="177"/>
        <v>0</v>
      </c>
    </row>
    <row r="5642" spans="2:9">
      <c r="B5642" s="131"/>
      <c r="C5642" s="125"/>
      <c r="D5642" s="125"/>
      <c r="E5642" s="125"/>
      <c r="F5642" s="125"/>
      <c r="G5642" s="176"/>
      <c r="H5642" s="125" t="str">
        <f t="shared" si="176"/>
        <v/>
      </c>
      <c r="I5642" s="176">
        <f t="shared" si="177"/>
        <v>0</v>
      </c>
    </row>
    <row r="5643" spans="2:9">
      <c r="B5643" s="131"/>
      <c r="C5643" s="125"/>
      <c r="D5643" s="125"/>
      <c r="E5643" s="125"/>
      <c r="F5643" s="125"/>
      <c r="G5643" s="176"/>
      <c r="H5643" s="125" t="str">
        <f t="shared" si="176"/>
        <v/>
      </c>
      <c r="I5643" s="176">
        <f t="shared" si="177"/>
        <v>0</v>
      </c>
    </row>
    <row r="5644" spans="2:9">
      <c r="B5644" s="131"/>
      <c r="C5644" s="125"/>
      <c r="D5644" s="125"/>
      <c r="E5644" s="125"/>
      <c r="F5644" s="125"/>
      <c r="G5644" s="176"/>
      <c r="H5644" s="125" t="str">
        <f t="shared" si="176"/>
        <v/>
      </c>
      <c r="I5644" s="176">
        <f t="shared" si="177"/>
        <v>0</v>
      </c>
    </row>
    <row r="5645" spans="2:9">
      <c r="B5645" s="131"/>
      <c r="C5645" s="125"/>
      <c r="D5645" s="125"/>
      <c r="E5645" s="125"/>
      <c r="F5645" s="125"/>
      <c r="G5645" s="176"/>
      <c r="H5645" s="125" t="str">
        <f t="shared" si="176"/>
        <v/>
      </c>
      <c r="I5645" s="176">
        <f t="shared" si="177"/>
        <v>0</v>
      </c>
    </row>
    <row r="5646" spans="2:9">
      <c r="B5646" s="131"/>
      <c r="C5646" s="125"/>
      <c r="D5646" s="125"/>
      <c r="E5646" s="125"/>
      <c r="F5646" s="125"/>
      <c r="G5646" s="176"/>
      <c r="H5646" s="125" t="str">
        <f t="shared" si="176"/>
        <v/>
      </c>
      <c r="I5646" s="176">
        <f t="shared" si="177"/>
        <v>0</v>
      </c>
    </row>
    <row r="5647" spans="2:9">
      <c r="B5647" s="131"/>
      <c r="C5647" s="125"/>
      <c r="D5647" s="125"/>
      <c r="E5647" s="125"/>
      <c r="F5647" s="125"/>
      <c r="G5647" s="176"/>
      <c r="H5647" s="125" t="str">
        <f t="shared" si="176"/>
        <v/>
      </c>
      <c r="I5647" s="176">
        <f t="shared" si="177"/>
        <v>0</v>
      </c>
    </row>
    <row r="5648" spans="2:9">
      <c r="B5648" s="131"/>
      <c r="C5648" s="125"/>
      <c r="D5648" s="125"/>
      <c r="E5648" s="125"/>
      <c r="F5648" s="125"/>
      <c r="G5648" s="176"/>
      <c r="H5648" s="125" t="str">
        <f t="shared" si="176"/>
        <v/>
      </c>
      <c r="I5648" s="176">
        <f t="shared" si="177"/>
        <v>0</v>
      </c>
    </row>
    <row r="5649" spans="2:9">
      <c r="B5649" s="131"/>
      <c r="C5649" s="125"/>
      <c r="D5649" s="125"/>
      <c r="E5649" s="125"/>
      <c r="F5649" s="125"/>
      <c r="G5649" s="176"/>
      <c r="H5649" s="125" t="str">
        <f t="shared" si="176"/>
        <v/>
      </c>
      <c r="I5649" s="176">
        <f t="shared" si="177"/>
        <v>0</v>
      </c>
    </row>
    <row r="5650" spans="2:9">
      <c r="B5650" s="131"/>
      <c r="C5650" s="125"/>
      <c r="D5650" s="125"/>
      <c r="E5650" s="125"/>
      <c r="F5650" s="125"/>
      <c r="G5650" s="176"/>
      <c r="H5650" s="125" t="str">
        <f t="shared" si="176"/>
        <v/>
      </c>
      <c r="I5650" s="176">
        <f t="shared" si="177"/>
        <v>0</v>
      </c>
    </row>
    <row r="5651" spans="2:9">
      <c r="B5651" s="131"/>
      <c r="C5651" s="125"/>
      <c r="D5651" s="125"/>
      <c r="E5651" s="125"/>
      <c r="F5651" s="125"/>
      <c r="G5651" s="176"/>
      <c r="H5651" s="125" t="str">
        <f t="shared" si="176"/>
        <v/>
      </c>
      <c r="I5651" s="176">
        <f t="shared" si="177"/>
        <v>0</v>
      </c>
    </row>
    <row r="5652" spans="2:9">
      <c r="B5652" s="131"/>
      <c r="C5652" s="125"/>
      <c r="D5652" s="125"/>
      <c r="E5652" s="125"/>
      <c r="F5652" s="125"/>
      <c r="G5652" s="176"/>
      <c r="H5652" s="125" t="str">
        <f t="shared" si="176"/>
        <v/>
      </c>
      <c r="I5652" s="176">
        <f t="shared" si="177"/>
        <v>0</v>
      </c>
    </row>
    <row r="5653" spans="2:9">
      <c r="B5653" s="131"/>
      <c r="C5653" s="125"/>
      <c r="D5653" s="125"/>
      <c r="E5653" s="125"/>
      <c r="F5653" s="125"/>
      <c r="G5653" s="176"/>
      <c r="H5653" s="125" t="str">
        <f t="shared" si="176"/>
        <v/>
      </c>
      <c r="I5653" s="176">
        <f t="shared" si="177"/>
        <v>0</v>
      </c>
    </row>
    <row r="5654" spans="2:9">
      <c r="B5654" s="131"/>
      <c r="C5654" s="125"/>
      <c r="D5654" s="125"/>
      <c r="E5654" s="125"/>
      <c r="F5654" s="125"/>
      <c r="G5654" s="176"/>
      <c r="H5654" s="125" t="str">
        <f t="shared" si="176"/>
        <v/>
      </c>
      <c r="I5654" s="176">
        <f t="shared" si="177"/>
        <v>0</v>
      </c>
    </row>
    <row r="5655" spans="2:9">
      <c r="B5655" s="131"/>
      <c r="C5655" s="125"/>
      <c r="D5655" s="125"/>
      <c r="E5655" s="125"/>
      <c r="F5655" s="125"/>
      <c r="G5655" s="176"/>
      <c r="H5655" s="125" t="str">
        <f t="shared" si="176"/>
        <v/>
      </c>
      <c r="I5655" s="176">
        <f t="shared" si="177"/>
        <v>0</v>
      </c>
    </row>
    <row r="5656" spans="2:9">
      <c r="B5656" s="131"/>
      <c r="C5656" s="125"/>
      <c r="D5656" s="125"/>
      <c r="E5656" s="125"/>
      <c r="F5656" s="125"/>
      <c r="G5656" s="176"/>
      <c r="H5656" s="125" t="str">
        <f t="shared" si="176"/>
        <v/>
      </c>
      <c r="I5656" s="176">
        <f t="shared" si="177"/>
        <v>0</v>
      </c>
    </row>
    <row r="5657" spans="2:9">
      <c r="B5657" s="131"/>
      <c r="C5657" s="125"/>
      <c r="D5657" s="125"/>
      <c r="E5657" s="125"/>
      <c r="F5657" s="125"/>
      <c r="G5657" s="176"/>
      <c r="H5657" s="125" t="str">
        <f t="shared" si="176"/>
        <v/>
      </c>
      <c r="I5657" s="176">
        <f t="shared" si="177"/>
        <v>0</v>
      </c>
    </row>
    <row r="5658" spans="2:9">
      <c r="B5658" s="131"/>
      <c r="C5658" s="125"/>
      <c r="D5658" s="125"/>
      <c r="E5658" s="125"/>
      <c r="F5658" s="125"/>
      <c r="G5658" s="176"/>
      <c r="H5658" s="125" t="str">
        <f t="shared" si="176"/>
        <v/>
      </c>
      <c r="I5658" s="176">
        <f t="shared" si="177"/>
        <v>0</v>
      </c>
    </row>
    <row r="5659" spans="2:9">
      <c r="B5659" s="131"/>
      <c r="C5659" s="125"/>
      <c r="D5659" s="125"/>
      <c r="E5659" s="125"/>
      <c r="F5659" s="125"/>
      <c r="G5659" s="176"/>
      <c r="H5659" s="125" t="str">
        <f t="shared" si="176"/>
        <v/>
      </c>
      <c r="I5659" s="176">
        <f t="shared" si="177"/>
        <v>0</v>
      </c>
    </row>
    <row r="5660" spans="2:9">
      <c r="B5660" s="131"/>
      <c r="C5660" s="125"/>
      <c r="D5660" s="125"/>
      <c r="E5660" s="125"/>
      <c r="F5660" s="125"/>
      <c r="G5660" s="176"/>
      <c r="H5660" s="125" t="str">
        <f t="shared" si="176"/>
        <v/>
      </c>
      <c r="I5660" s="176">
        <f t="shared" si="177"/>
        <v>0</v>
      </c>
    </row>
    <row r="5661" spans="2:9">
      <c r="B5661" s="131"/>
      <c r="C5661" s="125"/>
      <c r="D5661" s="125"/>
      <c r="E5661" s="125"/>
      <c r="F5661" s="125"/>
      <c r="G5661" s="176"/>
      <c r="H5661" s="125" t="str">
        <f t="shared" si="176"/>
        <v/>
      </c>
      <c r="I5661" s="176">
        <f t="shared" si="177"/>
        <v>0</v>
      </c>
    </row>
    <row r="5662" spans="2:9">
      <c r="B5662" s="131"/>
      <c r="C5662" s="125"/>
      <c r="D5662" s="125"/>
      <c r="E5662" s="125"/>
      <c r="F5662" s="125"/>
      <c r="G5662" s="176"/>
      <c r="H5662" s="125" t="str">
        <f t="shared" si="176"/>
        <v/>
      </c>
      <c r="I5662" s="176">
        <f t="shared" si="177"/>
        <v>0</v>
      </c>
    </row>
    <row r="5663" spans="2:9">
      <c r="B5663" s="131"/>
      <c r="C5663" s="125"/>
      <c r="D5663" s="125"/>
      <c r="E5663" s="125"/>
      <c r="F5663" s="125"/>
      <c r="G5663" s="176"/>
      <c r="H5663" s="125" t="str">
        <f t="shared" si="176"/>
        <v/>
      </c>
      <c r="I5663" s="176">
        <f t="shared" si="177"/>
        <v>0</v>
      </c>
    </row>
    <row r="5664" spans="2:9">
      <c r="B5664" s="131"/>
      <c r="C5664" s="125"/>
      <c r="D5664" s="125"/>
      <c r="E5664" s="125"/>
      <c r="F5664" s="125"/>
      <c r="G5664" s="176"/>
      <c r="H5664" s="125" t="str">
        <f t="shared" si="176"/>
        <v/>
      </c>
      <c r="I5664" s="176">
        <f t="shared" si="177"/>
        <v>0</v>
      </c>
    </row>
    <row r="5665" spans="2:9">
      <c r="B5665" s="131"/>
      <c r="C5665" s="125"/>
      <c r="D5665" s="125"/>
      <c r="E5665" s="125"/>
      <c r="F5665" s="125"/>
      <c r="G5665" s="176"/>
      <c r="H5665" s="125" t="str">
        <f t="shared" si="176"/>
        <v/>
      </c>
      <c r="I5665" s="176">
        <f t="shared" si="177"/>
        <v>0</v>
      </c>
    </row>
    <row r="5666" spans="2:9">
      <c r="B5666" s="131"/>
      <c r="C5666" s="125"/>
      <c r="D5666" s="125"/>
      <c r="E5666" s="125"/>
      <c r="F5666" s="125"/>
      <c r="G5666" s="176"/>
      <c r="H5666" s="125" t="str">
        <f t="shared" si="176"/>
        <v/>
      </c>
      <c r="I5666" s="176">
        <f t="shared" si="177"/>
        <v>0</v>
      </c>
    </row>
    <row r="5667" spans="2:9">
      <c r="B5667" s="131"/>
      <c r="C5667" s="125"/>
      <c r="D5667" s="125"/>
      <c r="E5667" s="125"/>
      <c r="F5667" s="125"/>
      <c r="G5667" s="176"/>
      <c r="H5667" s="125" t="str">
        <f t="shared" si="176"/>
        <v/>
      </c>
      <c r="I5667" s="176">
        <f t="shared" si="177"/>
        <v>0</v>
      </c>
    </row>
    <row r="5668" spans="2:9">
      <c r="B5668" s="131"/>
      <c r="C5668" s="125"/>
      <c r="D5668" s="125"/>
      <c r="E5668" s="125"/>
      <c r="F5668" s="125"/>
      <c r="G5668" s="176"/>
      <c r="H5668" s="125" t="str">
        <f t="shared" si="176"/>
        <v/>
      </c>
      <c r="I5668" s="176">
        <f t="shared" si="177"/>
        <v>0</v>
      </c>
    </row>
    <row r="5669" spans="2:9">
      <c r="B5669" s="131"/>
      <c r="C5669" s="125"/>
      <c r="D5669" s="125"/>
      <c r="E5669" s="125"/>
      <c r="F5669" s="125"/>
      <c r="G5669" s="176"/>
      <c r="H5669" s="125" t="str">
        <f t="shared" si="176"/>
        <v/>
      </c>
      <c r="I5669" s="176">
        <f t="shared" si="177"/>
        <v>0</v>
      </c>
    </row>
    <row r="5670" spans="2:9">
      <c r="B5670" s="131"/>
      <c r="C5670" s="125"/>
      <c r="D5670" s="125"/>
      <c r="E5670" s="125"/>
      <c r="F5670" s="125"/>
      <c r="G5670" s="176"/>
      <c r="H5670" s="125" t="str">
        <f t="shared" si="176"/>
        <v/>
      </c>
      <c r="I5670" s="176">
        <f t="shared" si="177"/>
        <v>0</v>
      </c>
    </row>
    <row r="5671" spans="2:9">
      <c r="B5671" s="131"/>
      <c r="C5671" s="125"/>
      <c r="D5671" s="125"/>
      <c r="E5671" s="125"/>
      <c r="F5671" s="125"/>
      <c r="G5671" s="176"/>
      <c r="H5671" s="125" t="str">
        <f t="shared" si="176"/>
        <v/>
      </c>
      <c r="I5671" s="176">
        <f t="shared" si="177"/>
        <v>0</v>
      </c>
    </row>
    <row r="5672" spans="2:9">
      <c r="B5672" s="131"/>
      <c r="C5672" s="125"/>
      <c r="D5672" s="125"/>
      <c r="E5672" s="125"/>
      <c r="F5672" s="125"/>
      <c r="G5672" s="176"/>
      <c r="H5672" s="125" t="str">
        <f t="shared" si="176"/>
        <v/>
      </c>
      <c r="I5672" s="176">
        <f t="shared" si="177"/>
        <v>0</v>
      </c>
    </row>
    <row r="5673" spans="2:9">
      <c r="B5673" s="131"/>
      <c r="C5673" s="125"/>
      <c r="D5673" s="125"/>
      <c r="E5673" s="125"/>
      <c r="F5673" s="125"/>
      <c r="G5673" s="176"/>
      <c r="H5673" s="125" t="str">
        <f t="shared" si="176"/>
        <v/>
      </c>
      <c r="I5673" s="176">
        <f t="shared" si="177"/>
        <v>0</v>
      </c>
    </row>
    <row r="5674" spans="2:9">
      <c r="B5674" s="131"/>
      <c r="C5674" s="125"/>
      <c r="D5674" s="125"/>
      <c r="E5674" s="125"/>
      <c r="F5674" s="125"/>
      <c r="G5674" s="176"/>
      <c r="H5674" s="125" t="str">
        <f t="shared" si="176"/>
        <v/>
      </c>
      <c r="I5674" s="176">
        <f t="shared" si="177"/>
        <v>0</v>
      </c>
    </row>
    <row r="5675" spans="2:9">
      <c r="B5675" s="131"/>
      <c r="C5675" s="125"/>
      <c r="D5675" s="125"/>
      <c r="E5675" s="125"/>
      <c r="F5675" s="125"/>
      <c r="G5675" s="176"/>
      <c r="H5675" s="125" t="str">
        <f t="shared" si="176"/>
        <v/>
      </c>
      <c r="I5675" s="176">
        <f t="shared" si="177"/>
        <v>0</v>
      </c>
    </row>
    <row r="5676" spans="2:9">
      <c r="B5676" s="131"/>
      <c r="C5676" s="125"/>
      <c r="D5676" s="125"/>
      <c r="E5676" s="125"/>
      <c r="F5676" s="125"/>
      <c r="G5676" s="176"/>
      <c r="H5676" s="125" t="str">
        <f t="shared" si="176"/>
        <v/>
      </c>
      <c r="I5676" s="176">
        <f t="shared" si="177"/>
        <v>0</v>
      </c>
    </row>
    <row r="5677" spans="2:9">
      <c r="B5677" s="131"/>
      <c r="C5677" s="125"/>
      <c r="D5677" s="125"/>
      <c r="E5677" s="125"/>
      <c r="F5677" s="125"/>
      <c r="G5677" s="176"/>
      <c r="H5677" s="125" t="str">
        <f t="shared" si="176"/>
        <v/>
      </c>
      <c r="I5677" s="176">
        <f t="shared" si="177"/>
        <v>0</v>
      </c>
    </row>
    <row r="5678" spans="2:9">
      <c r="B5678" s="131"/>
      <c r="C5678" s="125"/>
      <c r="D5678" s="125"/>
      <c r="E5678" s="125"/>
      <c r="F5678" s="125"/>
      <c r="G5678" s="176"/>
      <c r="H5678" s="125" t="str">
        <f t="shared" si="176"/>
        <v/>
      </c>
      <c r="I5678" s="176">
        <f t="shared" si="177"/>
        <v>0</v>
      </c>
    </row>
    <row r="5679" spans="2:9">
      <c r="B5679" s="131"/>
      <c r="C5679" s="125"/>
      <c r="D5679" s="125"/>
      <c r="E5679" s="125"/>
      <c r="F5679" s="125"/>
      <c r="G5679" s="176"/>
      <c r="H5679" s="125" t="str">
        <f t="shared" si="176"/>
        <v/>
      </c>
      <c r="I5679" s="176">
        <f t="shared" si="177"/>
        <v>0</v>
      </c>
    </row>
    <row r="5680" spans="2:9">
      <c r="B5680" s="131"/>
      <c r="C5680" s="125"/>
      <c r="D5680" s="125"/>
      <c r="E5680" s="125"/>
      <c r="F5680" s="125"/>
      <c r="G5680" s="176"/>
      <c r="H5680" s="125" t="str">
        <f t="shared" si="176"/>
        <v/>
      </c>
      <c r="I5680" s="176">
        <f t="shared" si="177"/>
        <v>0</v>
      </c>
    </row>
    <row r="5681" spans="2:9">
      <c r="B5681" s="131"/>
      <c r="C5681" s="125"/>
      <c r="D5681" s="125"/>
      <c r="E5681" s="125"/>
      <c r="F5681" s="125"/>
      <c r="G5681" s="176"/>
      <c r="H5681" s="125" t="str">
        <f t="shared" si="176"/>
        <v/>
      </c>
      <c r="I5681" s="176">
        <f t="shared" si="177"/>
        <v>0</v>
      </c>
    </row>
    <row r="5682" spans="2:9">
      <c r="B5682" s="131"/>
      <c r="C5682" s="125"/>
      <c r="D5682" s="125"/>
      <c r="E5682" s="125"/>
      <c r="F5682" s="125"/>
      <c r="G5682" s="176"/>
      <c r="H5682" s="125" t="str">
        <f t="shared" si="176"/>
        <v/>
      </c>
      <c r="I5682" s="176">
        <f t="shared" si="177"/>
        <v>0</v>
      </c>
    </row>
    <row r="5683" spans="2:9">
      <c r="B5683" s="131"/>
      <c r="C5683" s="125"/>
      <c r="D5683" s="125"/>
      <c r="E5683" s="125"/>
      <c r="F5683" s="125"/>
      <c r="G5683" s="176"/>
      <c r="H5683" s="125" t="str">
        <f t="shared" si="176"/>
        <v/>
      </c>
      <c r="I5683" s="176">
        <f t="shared" si="177"/>
        <v>0</v>
      </c>
    </row>
    <row r="5684" spans="2:9">
      <c r="B5684" s="131"/>
      <c r="C5684" s="125"/>
      <c r="D5684" s="125"/>
      <c r="E5684" s="125"/>
      <c r="F5684" s="125"/>
      <c r="G5684" s="176"/>
      <c r="H5684" s="125" t="str">
        <f t="shared" si="176"/>
        <v/>
      </c>
      <c r="I5684" s="176">
        <f t="shared" si="177"/>
        <v>0</v>
      </c>
    </row>
    <row r="5685" spans="2:9">
      <c r="B5685" s="131"/>
      <c r="C5685" s="125"/>
      <c r="D5685" s="125"/>
      <c r="E5685" s="125"/>
      <c r="F5685" s="125"/>
      <c r="G5685" s="176"/>
      <c r="H5685" s="125" t="str">
        <f t="shared" si="176"/>
        <v/>
      </c>
      <c r="I5685" s="176">
        <f t="shared" si="177"/>
        <v>0</v>
      </c>
    </row>
    <row r="5686" spans="2:9">
      <c r="B5686" s="131"/>
      <c r="C5686" s="125"/>
      <c r="D5686" s="125"/>
      <c r="E5686" s="125"/>
      <c r="F5686" s="125"/>
      <c r="G5686" s="176"/>
      <c r="H5686" s="125" t="str">
        <f t="shared" si="176"/>
        <v/>
      </c>
      <c r="I5686" s="176">
        <f t="shared" si="177"/>
        <v>0</v>
      </c>
    </row>
    <row r="5687" spans="2:9">
      <c r="B5687" s="131"/>
      <c r="C5687" s="125"/>
      <c r="D5687" s="125"/>
      <c r="E5687" s="125"/>
      <c r="F5687" s="125"/>
      <c r="G5687" s="176"/>
      <c r="H5687" s="125" t="str">
        <f t="shared" si="176"/>
        <v/>
      </c>
      <c r="I5687" s="176">
        <f t="shared" si="177"/>
        <v>0</v>
      </c>
    </row>
    <row r="5688" spans="2:9">
      <c r="B5688" s="131"/>
      <c r="C5688" s="125"/>
      <c r="D5688" s="125"/>
      <c r="E5688" s="125"/>
      <c r="F5688" s="125"/>
      <c r="G5688" s="176"/>
      <c r="H5688" s="125" t="str">
        <f t="shared" si="176"/>
        <v/>
      </c>
      <c r="I5688" s="176">
        <f t="shared" si="177"/>
        <v>0</v>
      </c>
    </row>
    <row r="5689" spans="2:9">
      <c r="B5689" s="131"/>
      <c r="C5689" s="125"/>
      <c r="D5689" s="125"/>
      <c r="E5689" s="125"/>
      <c r="F5689" s="125"/>
      <c r="G5689" s="176"/>
      <c r="H5689" s="125" t="str">
        <f t="shared" si="176"/>
        <v/>
      </c>
      <c r="I5689" s="176">
        <f t="shared" si="177"/>
        <v>0</v>
      </c>
    </row>
    <row r="5690" spans="2:9">
      <c r="B5690" s="131"/>
      <c r="C5690" s="125"/>
      <c r="D5690" s="125"/>
      <c r="E5690" s="125"/>
      <c r="F5690" s="125"/>
      <c r="G5690" s="176"/>
      <c r="H5690" s="125" t="str">
        <f t="shared" si="176"/>
        <v/>
      </c>
      <c r="I5690" s="176">
        <f t="shared" si="177"/>
        <v>0</v>
      </c>
    </row>
    <row r="5691" spans="2:9">
      <c r="B5691" s="131"/>
      <c r="C5691" s="125"/>
      <c r="D5691" s="125"/>
      <c r="E5691" s="125"/>
      <c r="F5691" s="125"/>
      <c r="G5691" s="176"/>
      <c r="H5691" s="125" t="str">
        <f t="shared" si="176"/>
        <v/>
      </c>
      <c r="I5691" s="176">
        <f t="shared" si="177"/>
        <v>0</v>
      </c>
    </row>
    <row r="5692" spans="2:9">
      <c r="B5692" s="131"/>
      <c r="C5692" s="125"/>
      <c r="D5692" s="125"/>
      <c r="E5692" s="125"/>
      <c r="F5692" s="125"/>
      <c r="G5692" s="176"/>
      <c r="H5692" s="125" t="str">
        <f t="shared" si="176"/>
        <v/>
      </c>
      <c r="I5692" s="176">
        <f t="shared" si="177"/>
        <v>0</v>
      </c>
    </row>
    <row r="5693" spans="2:9">
      <c r="B5693" s="131"/>
      <c r="C5693" s="125"/>
      <c r="D5693" s="125"/>
      <c r="E5693" s="125"/>
      <c r="F5693" s="125"/>
      <c r="G5693" s="176"/>
      <c r="H5693" s="125" t="str">
        <f t="shared" si="176"/>
        <v/>
      </c>
      <c r="I5693" s="176">
        <f t="shared" si="177"/>
        <v>0</v>
      </c>
    </row>
    <row r="5694" spans="2:9">
      <c r="B5694" s="131"/>
      <c r="C5694" s="125"/>
      <c r="D5694" s="125"/>
      <c r="E5694" s="125"/>
      <c r="F5694" s="125"/>
      <c r="G5694" s="176"/>
      <c r="H5694" s="125" t="str">
        <f t="shared" si="176"/>
        <v/>
      </c>
      <c r="I5694" s="176">
        <f t="shared" si="177"/>
        <v>0</v>
      </c>
    </row>
    <row r="5695" spans="2:9">
      <c r="B5695" s="131"/>
      <c r="C5695" s="125"/>
      <c r="D5695" s="125"/>
      <c r="E5695" s="125"/>
      <c r="F5695" s="125"/>
      <c r="G5695" s="176"/>
      <c r="H5695" s="125" t="str">
        <f t="shared" si="176"/>
        <v/>
      </c>
      <c r="I5695" s="176">
        <f t="shared" si="177"/>
        <v>0</v>
      </c>
    </row>
    <row r="5696" spans="2:9">
      <c r="B5696" s="131"/>
      <c r="C5696" s="125"/>
      <c r="D5696" s="125"/>
      <c r="E5696" s="125"/>
      <c r="F5696" s="125"/>
      <c r="G5696" s="176"/>
      <c r="H5696" s="125" t="str">
        <f t="shared" si="176"/>
        <v/>
      </c>
      <c r="I5696" s="176">
        <f t="shared" si="177"/>
        <v>0</v>
      </c>
    </row>
    <row r="5697" spans="2:9">
      <c r="B5697" s="131"/>
      <c r="C5697" s="125"/>
      <c r="D5697" s="125"/>
      <c r="E5697" s="125"/>
      <c r="F5697" s="125"/>
      <c r="G5697" s="176"/>
      <c r="H5697" s="125" t="str">
        <f t="shared" si="176"/>
        <v/>
      </c>
      <c r="I5697" s="176">
        <f t="shared" si="177"/>
        <v>0</v>
      </c>
    </row>
    <row r="5698" spans="2:9">
      <c r="B5698" s="131"/>
      <c r="C5698" s="125"/>
      <c r="D5698" s="125"/>
      <c r="E5698" s="125"/>
      <c r="F5698" s="125"/>
      <c r="G5698" s="176"/>
      <c r="H5698" s="125" t="str">
        <f t="shared" si="176"/>
        <v/>
      </c>
      <c r="I5698" s="176">
        <f t="shared" si="177"/>
        <v>0</v>
      </c>
    </row>
    <row r="5699" spans="2:9">
      <c r="B5699" s="131"/>
      <c r="C5699" s="125"/>
      <c r="D5699" s="125"/>
      <c r="E5699" s="125"/>
      <c r="F5699" s="125"/>
      <c r="G5699" s="176"/>
      <c r="H5699" s="125" t="str">
        <f t="shared" si="176"/>
        <v/>
      </c>
      <c r="I5699" s="176">
        <f t="shared" si="177"/>
        <v>0</v>
      </c>
    </row>
    <row r="5700" spans="2:9">
      <c r="B5700" s="131"/>
      <c r="C5700" s="125"/>
      <c r="D5700" s="125"/>
      <c r="E5700" s="125"/>
      <c r="F5700" s="125"/>
      <c r="G5700" s="176"/>
      <c r="H5700" s="125" t="str">
        <f t="shared" si="176"/>
        <v/>
      </c>
      <c r="I5700" s="176">
        <f t="shared" si="177"/>
        <v>0</v>
      </c>
    </row>
    <row r="5701" spans="2:9">
      <c r="B5701" s="131"/>
      <c r="C5701" s="125"/>
      <c r="D5701" s="125"/>
      <c r="E5701" s="125"/>
      <c r="F5701" s="125"/>
      <c r="G5701" s="176"/>
      <c r="H5701" s="125" t="str">
        <f t="shared" si="176"/>
        <v/>
      </c>
      <c r="I5701" s="176">
        <f t="shared" si="177"/>
        <v>0</v>
      </c>
    </row>
    <row r="5702" spans="2:9">
      <c r="B5702" s="131"/>
      <c r="C5702" s="125"/>
      <c r="D5702" s="125"/>
      <c r="E5702" s="125"/>
      <c r="F5702" s="125"/>
      <c r="G5702" s="176"/>
      <c r="H5702" s="125" t="str">
        <f t="shared" si="176"/>
        <v/>
      </c>
      <c r="I5702" s="176">
        <f t="shared" si="177"/>
        <v>0</v>
      </c>
    </row>
    <row r="5703" spans="2:9">
      <c r="B5703" s="131"/>
      <c r="C5703" s="125"/>
      <c r="D5703" s="125"/>
      <c r="E5703" s="125"/>
      <c r="F5703" s="125"/>
      <c r="G5703" s="176"/>
      <c r="H5703" s="125" t="str">
        <f t="shared" ref="H5703:H5766" si="178">IF(ISBLANK(C5703),"",IF(C5703&lt;F5703,D5703-E5703,E5703-D5703))</f>
        <v/>
      </c>
      <c r="I5703" s="176">
        <f t="shared" ref="I5703:I5766" si="179">IF(ISERR(H5703),1,0)</f>
        <v>0</v>
      </c>
    </row>
    <row r="5704" spans="2:9">
      <c r="B5704" s="131"/>
      <c r="C5704" s="125"/>
      <c r="D5704" s="125"/>
      <c r="E5704" s="125"/>
      <c r="F5704" s="125"/>
      <c r="G5704" s="176"/>
      <c r="H5704" s="125" t="str">
        <f t="shared" si="178"/>
        <v/>
      </c>
      <c r="I5704" s="176">
        <f t="shared" si="179"/>
        <v>0</v>
      </c>
    </row>
    <row r="5705" spans="2:9">
      <c r="B5705" s="131"/>
      <c r="C5705" s="125"/>
      <c r="D5705" s="125"/>
      <c r="E5705" s="125"/>
      <c r="F5705" s="125"/>
      <c r="G5705" s="176"/>
      <c r="H5705" s="125" t="str">
        <f t="shared" si="178"/>
        <v/>
      </c>
      <c r="I5705" s="176">
        <f t="shared" si="179"/>
        <v>0</v>
      </c>
    </row>
    <row r="5706" spans="2:9">
      <c r="B5706" s="131"/>
      <c r="C5706" s="125"/>
      <c r="D5706" s="125"/>
      <c r="E5706" s="125"/>
      <c r="F5706" s="125"/>
      <c r="G5706" s="176"/>
      <c r="H5706" s="125" t="str">
        <f t="shared" si="178"/>
        <v/>
      </c>
      <c r="I5706" s="176">
        <f t="shared" si="179"/>
        <v>0</v>
      </c>
    </row>
    <row r="5707" spans="2:9">
      <c r="B5707" s="131"/>
      <c r="C5707" s="125"/>
      <c r="D5707" s="125"/>
      <c r="E5707" s="125"/>
      <c r="F5707" s="125"/>
      <c r="G5707" s="176"/>
      <c r="H5707" s="125" t="str">
        <f t="shared" si="178"/>
        <v/>
      </c>
      <c r="I5707" s="176">
        <f t="shared" si="179"/>
        <v>0</v>
      </c>
    </row>
    <row r="5708" spans="2:9">
      <c r="B5708" s="131"/>
      <c r="C5708" s="125"/>
      <c r="D5708" s="125"/>
      <c r="E5708" s="125"/>
      <c r="F5708" s="125"/>
      <c r="G5708" s="176"/>
      <c r="H5708" s="125" t="str">
        <f t="shared" si="178"/>
        <v/>
      </c>
      <c r="I5708" s="176">
        <f t="shared" si="179"/>
        <v>0</v>
      </c>
    </row>
    <row r="5709" spans="2:9">
      <c r="B5709" s="131"/>
      <c r="C5709" s="125"/>
      <c r="D5709" s="125"/>
      <c r="E5709" s="125"/>
      <c r="F5709" s="125"/>
      <c r="G5709" s="176"/>
      <c r="H5709" s="125" t="str">
        <f t="shared" si="178"/>
        <v/>
      </c>
      <c r="I5709" s="176">
        <f t="shared" si="179"/>
        <v>0</v>
      </c>
    </row>
    <row r="5710" spans="2:9">
      <c r="B5710" s="131"/>
      <c r="C5710" s="125"/>
      <c r="D5710" s="125"/>
      <c r="E5710" s="125"/>
      <c r="F5710" s="125"/>
      <c r="G5710" s="176"/>
      <c r="H5710" s="125" t="str">
        <f t="shared" si="178"/>
        <v/>
      </c>
      <c r="I5710" s="176">
        <f t="shared" si="179"/>
        <v>0</v>
      </c>
    </row>
    <row r="5711" spans="2:9">
      <c r="B5711" s="131"/>
      <c r="C5711" s="125"/>
      <c r="D5711" s="125"/>
      <c r="E5711" s="125"/>
      <c r="F5711" s="125"/>
      <c r="G5711" s="176"/>
      <c r="H5711" s="125" t="str">
        <f t="shared" si="178"/>
        <v/>
      </c>
      <c r="I5711" s="176">
        <f t="shared" si="179"/>
        <v>0</v>
      </c>
    </row>
    <row r="5712" spans="2:9">
      <c r="B5712" s="131"/>
      <c r="C5712" s="125"/>
      <c r="D5712" s="125"/>
      <c r="E5712" s="125"/>
      <c r="F5712" s="125"/>
      <c r="G5712" s="176"/>
      <c r="H5712" s="125" t="str">
        <f t="shared" si="178"/>
        <v/>
      </c>
      <c r="I5712" s="176">
        <f t="shared" si="179"/>
        <v>0</v>
      </c>
    </row>
    <row r="5713" spans="2:9">
      <c r="B5713" s="131"/>
      <c r="C5713" s="125"/>
      <c r="D5713" s="125"/>
      <c r="E5713" s="125"/>
      <c r="F5713" s="125"/>
      <c r="G5713" s="176"/>
      <c r="H5713" s="125" t="str">
        <f t="shared" si="178"/>
        <v/>
      </c>
      <c r="I5713" s="176">
        <f t="shared" si="179"/>
        <v>0</v>
      </c>
    </row>
    <row r="5714" spans="2:9">
      <c r="B5714" s="131"/>
      <c r="C5714" s="125"/>
      <c r="D5714" s="125"/>
      <c r="E5714" s="125"/>
      <c r="F5714" s="125"/>
      <c r="G5714" s="176"/>
      <c r="H5714" s="125" t="str">
        <f t="shared" si="178"/>
        <v/>
      </c>
      <c r="I5714" s="176">
        <f t="shared" si="179"/>
        <v>0</v>
      </c>
    </row>
    <row r="5715" spans="2:9">
      <c r="B5715" s="131"/>
      <c r="C5715" s="125"/>
      <c r="D5715" s="125"/>
      <c r="E5715" s="125"/>
      <c r="F5715" s="125"/>
      <c r="G5715" s="176"/>
      <c r="H5715" s="125" t="str">
        <f t="shared" si="178"/>
        <v/>
      </c>
      <c r="I5715" s="176">
        <f t="shared" si="179"/>
        <v>0</v>
      </c>
    </row>
    <row r="5716" spans="2:9">
      <c r="B5716" s="131"/>
      <c r="C5716" s="125"/>
      <c r="D5716" s="125"/>
      <c r="E5716" s="125"/>
      <c r="F5716" s="125"/>
      <c r="G5716" s="176"/>
      <c r="H5716" s="125" t="str">
        <f t="shared" si="178"/>
        <v/>
      </c>
      <c r="I5716" s="176">
        <f t="shared" si="179"/>
        <v>0</v>
      </c>
    </row>
    <row r="5717" spans="2:9">
      <c r="B5717" s="131"/>
      <c r="C5717" s="125"/>
      <c r="D5717" s="125"/>
      <c r="E5717" s="125"/>
      <c r="F5717" s="125"/>
      <c r="G5717" s="176"/>
      <c r="H5717" s="125" t="str">
        <f t="shared" si="178"/>
        <v/>
      </c>
      <c r="I5717" s="176">
        <f t="shared" si="179"/>
        <v>0</v>
      </c>
    </row>
    <row r="5718" spans="2:9">
      <c r="B5718" s="131"/>
      <c r="C5718" s="125"/>
      <c r="D5718" s="125"/>
      <c r="E5718" s="125"/>
      <c r="F5718" s="125"/>
      <c r="G5718" s="176"/>
      <c r="H5718" s="125" t="str">
        <f t="shared" si="178"/>
        <v/>
      </c>
      <c r="I5718" s="176">
        <f t="shared" si="179"/>
        <v>0</v>
      </c>
    </row>
    <row r="5719" spans="2:9">
      <c r="B5719" s="131"/>
      <c r="C5719" s="125"/>
      <c r="D5719" s="125"/>
      <c r="E5719" s="125"/>
      <c r="F5719" s="125"/>
      <c r="G5719" s="176"/>
      <c r="H5719" s="125" t="str">
        <f t="shared" si="178"/>
        <v/>
      </c>
      <c r="I5719" s="176">
        <f t="shared" si="179"/>
        <v>0</v>
      </c>
    </row>
    <row r="5720" spans="2:9">
      <c r="B5720" s="131"/>
      <c r="C5720" s="125"/>
      <c r="D5720" s="125"/>
      <c r="E5720" s="125"/>
      <c r="F5720" s="125"/>
      <c r="G5720" s="176"/>
      <c r="H5720" s="125" t="str">
        <f t="shared" si="178"/>
        <v/>
      </c>
      <c r="I5720" s="176">
        <f t="shared" si="179"/>
        <v>0</v>
      </c>
    </row>
    <row r="5721" spans="2:9">
      <c r="B5721" s="131"/>
      <c r="C5721" s="125"/>
      <c r="D5721" s="125"/>
      <c r="E5721" s="125"/>
      <c r="F5721" s="125"/>
      <c r="G5721" s="176"/>
      <c r="H5721" s="125" t="str">
        <f t="shared" si="178"/>
        <v/>
      </c>
      <c r="I5721" s="176">
        <f t="shared" si="179"/>
        <v>0</v>
      </c>
    </row>
    <row r="5722" spans="2:9">
      <c r="B5722" s="131"/>
      <c r="C5722" s="125"/>
      <c r="D5722" s="125"/>
      <c r="E5722" s="125"/>
      <c r="F5722" s="125"/>
      <c r="G5722" s="176"/>
      <c r="H5722" s="125" t="str">
        <f t="shared" si="178"/>
        <v/>
      </c>
      <c r="I5722" s="176">
        <f t="shared" si="179"/>
        <v>0</v>
      </c>
    </row>
    <row r="5723" spans="2:9">
      <c r="B5723" s="131"/>
      <c r="C5723" s="125"/>
      <c r="D5723" s="125"/>
      <c r="E5723" s="125"/>
      <c r="F5723" s="125"/>
      <c r="G5723" s="176"/>
      <c r="H5723" s="125" t="str">
        <f t="shared" si="178"/>
        <v/>
      </c>
      <c r="I5723" s="176">
        <f t="shared" si="179"/>
        <v>0</v>
      </c>
    </row>
    <row r="5724" spans="2:9">
      <c r="B5724" s="131"/>
      <c r="C5724" s="125"/>
      <c r="D5724" s="125"/>
      <c r="E5724" s="125"/>
      <c r="F5724" s="125"/>
      <c r="G5724" s="176"/>
      <c r="H5724" s="125" t="str">
        <f t="shared" si="178"/>
        <v/>
      </c>
      <c r="I5724" s="176">
        <f t="shared" si="179"/>
        <v>0</v>
      </c>
    </row>
    <row r="5725" spans="2:9">
      <c r="B5725" s="131"/>
      <c r="C5725" s="125"/>
      <c r="D5725" s="125"/>
      <c r="E5725" s="125"/>
      <c r="F5725" s="125"/>
      <c r="G5725" s="176"/>
      <c r="H5725" s="125" t="str">
        <f t="shared" si="178"/>
        <v/>
      </c>
      <c r="I5725" s="176">
        <f t="shared" si="179"/>
        <v>0</v>
      </c>
    </row>
    <row r="5726" spans="2:9">
      <c r="B5726" s="131"/>
      <c r="C5726" s="125"/>
      <c r="D5726" s="125"/>
      <c r="E5726" s="125"/>
      <c r="F5726" s="125"/>
      <c r="G5726" s="176"/>
      <c r="H5726" s="125" t="str">
        <f t="shared" si="178"/>
        <v/>
      </c>
      <c r="I5726" s="176">
        <f t="shared" si="179"/>
        <v>0</v>
      </c>
    </row>
    <row r="5727" spans="2:9">
      <c r="B5727" s="131"/>
      <c r="C5727" s="125"/>
      <c r="D5727" s="125"/>
      <c r="E5727" s="125"/>
      <c r="F5727" s="125"/>
      <c r="G5727" s="176"/>
      <c r="H5727" s="125" t="str">
        <f t="shared" si="178"/>
        <v/>
      </c>
      <c r="I5727" s="176">
        <f t="shared" si="179"/>
        <v>0</v>
      </c>
    </row>
    <row r="5728" spans="2:9">
      <c r="B5728" s="131"/>
      <c r="C5728" s="125"/>
      <c r="D5728" s="125"/>
      <c r="E5728" s="125"/>
      <c r="F5728" s="125"/>
      <c r="G5728" s="176"/>
      <c r="H5728" s="125" t="str">
        <f t="shared" si="178"/>
        <v/>
      </c>
      <c r="I5728" s="176">
        <f t="shared" si="179"/>
        <v>0</v>
      </c>
    </row>
    <row r="5729" spans="2:9">
      <c r="B5729" s="131"/>
      <c r="C5729" s="125"/>
      <c r="D5729" s="125"/>
      <c r="E5729" s="125"/>
      <c r="F5729" s="125"/>
      <c r="G5729" s="176"/>
      <c r="H5729" s="125" t="str">
        <f t="shared" si="178"/>
        <v/>
      </c>
      <c r="I5729" s="176">
        <f t="shared" si="179"/>
        <v>0</v>
      </c>
    </row>
    <row r="5730" spans="2:9">
      <c r="B5730" s="131"/>
      <c r="C5730" s="125"/>
      <c r="D5730" s="125"/>
      <c r="E5730" s="125"/>
      <c r="F5730" s="125"/>
      <c r="G5730" s="176"/>
      <c r="H5730" s="125" t="str">
        <f t="shared" si="178"/>
        <v/>
      </c>
      <c r="I5730" s="176">
        <f t="shared" si="179"/>
        <v>0</v>
      </c>
    </row>
    <row r="5731" spans="2:9">
      <c r="B5731" s="131"/>
      <c r="C5731" s="125"/>
      <c r="D5731" s="125"/>
      <c r="E5731" s="125"/>
      <c r="F5731" s="125"/>
      <c r="G5731" s="176"/>
      <c r="H5731" s="125" t="str">
        <f t="shared" si="178"/>
        <v/>
      </c>
      <c r="I5731" s="176">
        <f t="shared" si="179"/>
        <v>0</v>
      </c>
    </row>
    <row r="5732" spans="2:9">
      <c r="B5732" s="131"/>
      <c r="C5732" s="125"/>
      <c r="D5732" s="125"/>
      <c r="E5732" s="125"/>
      <c r="F5732" s="125"/>
      <c r="G5732" s="176"/>
      <c r="H5732" s="125" t="str">
        <f t="shared" si="178"/>
        <v/>
      </c>
      <c r="I5732" s="176">
        <f t="shared" si="179"/>
        <v>0</v>
      </c>
    </row>
    <row r="5733" spans="2:9">
      <c r="B5733" s="131"/>
      <c r="C5733" s="125"/>
      <c r="D5733" s="125"/>
      <c r="E5733" s="125"/>
      <c r="F5733" s="125"/>
      <c r="G5733" s="176"/>
      <c r="H5733" s="125" t="str">
        <f t="shared" si="178"/>
        <v/>
      </c>
      <c r="I5733" s="176">
        <f t="shared" si="179"/>
        <v>0</v>
      </c>
    </row>
    <row r="5734" spans="2:9">
      <c r="B5734" s="131"/>
      <c r="C5734" s="125"/>
      <c r="D5734" s="125"/>
      <c r="E5734" s="125"/>
      <c r="F5734" s="125"/>
      <c r="G5734" s="176"/>
      <c r="H5734" s="125" t="str">
        <f t="shared" si="178"/>
        <v/>
      </c>
      <c r="I5734" s="176">
        <f t="shared" si="179"/>
        <v>0</v>
      </c>
    </row>
    <row r="5735" spans="2:9">
      <c r="B5735" s="131"/>
      <c r="C5735" s="125"/>
      <c r="D5735" s="125"/>
      <c r="E5735" s="125"/>
      <c r="F5735" s="125"/>
      <c r="G5735" s="176"/>
      <c r="H5735" s="125" t="str">
        <f t="shared" si="178"/>
        <v/>
      </c>
      <c r="I5735" s="176">
        <f t="shared" si="179"/>
        <v>0</v>
      </c>
    </row>
    <row r="5736" spans="2:9">
      <c r="B5736" s="131"/>
      <c r="C5736" s="125"/>
      <c r="D5736" s="125"/>
      <c r="E5736" s="125"/>
      <c r="F5736" s="125"/>
      <c r="G5736" s="176"/>
      <c r="H5736" s="125" t="str">
        <f t="shared" si="178"/>
        <v/>
      </c>
      <c r="I5736" s="176">
        <f t="shared" si="179"/>
        <v>0</v>
      </c>
    </row>
    <row r="5737" spans="2:9">
      <c r="B5737" s="131"/>
      <c r="C5737" s="125"/>
      <c r="D5737" s="125"/>
      <c r="E5737" s="125"/>
      <c r="F5737" s="125"/>
      <c r="G5737" s="176"/>
      <c r="H5737" s="125" t="str">
        <f t="shared" si="178"/>
        <v/>
      </c>
      <c r="I5737" s="176">
        <f t="shared" si="179"/>
        <v>0</v>
      </c>
    </row>
    <row r="5738" spans="2:9">
      <c r="B5738" s="131"/>
      <c r="C5738" s="125"/>
      <c r="D5738" s="125"/>
      <c r="E5738" s="125"/>
      <c r="F5738" s="125"/>
      <c r="G5738" s="176"/>
      <c r="H5738" s="125" t="str">
        <f t="shared" si="178"/>
        <v/>
      </c>
      <c r="I5738" s="176">
        <f t="shared" si="179"/>
        <v>0</v>
      </c>
    </row>
    <row r="5739" spans="2:9">
      <c r="B5739" s="131"/>
      <c r="C5739" s="125"/>
      <c r="D5739" s="125"/>
      <c r="E5739" s="125"/>
      <c r="F5739" s="125"/>
      <c r="G5739" s="176"/>
      <c r="H5739" s="125" t="str">
        <f t="shared" si="178"/>
        <v/>
      </c>
      <c r="I5739" s="176">
        <f t="shared" si="179"/>
        <v>0</v>
      </c>
    </row>
    <row r="5740" spans="2:9">
      <c r="B5740" s="131"/>
      <c r="C5740" s="125"/>
      <c r="D5740" s="125"/>
      <c r="E5740" s="125"/>
      <c r="F5740" s="125"/>
      <c r="G5740" s="176"/>
      <c r="H5740" s="125" t="str">
        <f t="shared" si="178"/>
        <v/>
      </c>
      <c r="I5740" s="176">
        <f t="shared" si="179"/>
        <v>0</v>
      </c>
    </row>
    <row r="5741" spans="2:9">
      <c r="B5741" s="131"/>
      <c r="C5741" s="125"/>
      <c r="D5741" s="125"/>
      <c r="E5741" s="125"/>
      <c r="F5741" s="125"/>
      <c r="G5741" s="176"/>
      <c r="H5741" s="125" t="str">
        <f t="shared" si="178"/>
        <v/>
      </c>
      <c r="I5741" s="176">
        <f t="shared" si="179"/>
        <v>0</v>
      </c>
    </row>
    <row r="5742" spans="2:9">
      <c r="B5742" s="131"/>
      <c r="C5742" s="125"/>
      <c r="D5742" s="125"/>
      <c r="E5742" s="125"/>
      <c r="F5742" s="125"/>
      <c r="G5742" s="176"/>
      <c r="H5742" s="125" t="str">
        <f t="shared" si="178"/>
        <v/>
      </c>
      <c r="I5742" s="176">
        <f t="shared" si="179"/>
        <v>0</v>
      </c>
    </row>
    <row r="5743" spans="2:9">
      <c r="B5743" s="131"/>
      <c r="C5743" s="125"/>
      <c r="D5743" s="125"/>
      <c r="E5743" s="125"/>
      <c r="F5743" s="125"/>
      <c r="G5743" s="176"/>
      <c r="H5743" s="125" t="str">
        <f t="shared" si="178"/>
        <v/>
      </c>
      <c r="I5743" s="176">
        <f t="shared" si="179"/>
        <v>0</v>
      </c>
    </row>
    <row r="5744" spans="2:9">
      <c r="B5744" s="131"/>
      <c r="C5744" s="125"/>
      <c r="D5744" s="125"/>
      <c r="E5744" s="125"/>
      <c r="F5744" s="125"/>
      <c r="G5744" s="176"/>
      <c r="H5744" s="125" t="str">
        <f t="shared" si="178"/>
        <v/>
      </c>
      <c r="I5744" s="176">
        <f t="shared" si="179"/>
        <v>0</v>
      </c>
    </row>
    <row r="5745" spans="2:9">
      <c r="B5745" s="131"/>
      <c r="C5745" s="125"/>
      <c r="D5745" s="125"/>
      <c r="E5745" s="125"/>
      <c r="F5745" s="125"/>
      <c r="G5745" s="176"/>
      <c r="H5745" s="125" t="str">
        <f t="shared" si="178"/>
        <v/>
      </c>
      <c r="I5745" s="176">
        <f t="shared" si="179"/>
        <v>0</v>
      </c>
    </row>
    <row r="5746" spans="2:9">
      <c r="B5746" s="131"/>
      <c r="C5746" s="125"/>
      <c r="D5746" s="125"/>
      <c r="E5746" s="125"/>
      <c r="F5746" s="125"/>
      <c r="G5746" s="176"/>
      <c r="H5746" s="125" t="str">
        <f t="shared" si="178"/>
        <v/>
      </c>
      <c r="I5746" s="176">
        <f t="shared" si="179"/>
        <v>0</v>
      </c>
    </row>
    <row r="5747" spans="2:9">
      <c r="B5747" s="131"/>
      <c r="C5747" s="125"/>
      <c r="D5747" s="125"/>
      <c r="E5747" s="125"/>
      <c r="F5747" s="125"/>
      <c r="G5747" s="176"/>
      <c r="H5747" s="125" t="str">
        <f t="shared" si="178"/>
        <v/>
      </c>
      <c r="I5747" s="176">
        <f t="shared" si="179"/>
        <v>0</v>
      </c>
    </row>
    <row r="5748" spans="2:9">
      <c r="B5748" s="131"/>
      <c r="C5748" s="125"/>
      <c r="D5748" s="125"/>
      <c r="E5748" s="125"/>
      <c r="F5748" s="125"/>
      <c r="G5748" s="176"/>
      <c r="H5748" s="125" t="str">
        <f t="shared" si="178"/>
        <v/>
      </c>
      <c r="I5748" s="176">
        <f t="shared" si="179"/>
        <v>0</v>
      </c>
    </row>
    <row r="5749" spans="2:9">
      <c r="B5749" s="131"/>
      <c r="C5749" s="125"/>
      <c r="D5749" s="125"/>
      <c r="E5749" s="125"/>
      <c r="F5749" s="125"/>
      <c r="G5749" s="176"/>
      <c r="H5749" s="125" t="str">
        <f t="shared" si="178"/>
        <v/>
      </c>
      <c r="I5749" s="176">
        <f t="shared" si="179"/>
        <v>0</v>
      </c>
    </row>
    <row r="5750" spans="2:9">
      <c r="B5750" s="131"/>
      <c r="C5750" s="125"/>
      <c r="D5750" s="125"/>
      <c r="E5750" s="125"/>
      <c r="F5750" s="125"/>
      <c r="G5750" s="176"/>
      <c r="H5750" s="125" t="str">
        <f t="shared" si="178"/>
        <v/>
      </c>
      <c r="I5750" s="176">
        <f t="shared" si="179"/>
        <v>0</v>
      </c>
    </row>
    <row r="5751" spans="2:9">
      <c r="B5751" s="131"/>
      <c r="C5751" s="125"/>
      <c r="D5751" s="125"/>
      <c r="E5751" s="125"/>
      <c r="F5751" s="125"/>
      <c r="G5751" s="176"/>
      <c r="H5751" s="125" t="str">
        <f t="shared" si="178"/>
        <v/>
      </c>
      <c r="I5751" s="176">
        <f t="shared" si="179"/>
        <v>0</v>
      </c>
    </row>
    <row r="5752" spans="2:9">
      <c r="B5752" s="131"/>
      <c r="C5752" s="125"/>
      <c r="D5752" s="125"/>
      <c r="E5752" s="125"/>
      <c r="F5752" s="125"/>
      <c r="G5752" s="176"/>
      <c r="H5752" s="125" t="str">
        <f t="shared" si="178"/>
        <v/>
      </c>
      <c r="I5752" s="176">
        <f t="shared" si="179"/>
        <v>0</v>
      </c>
    </row>
    <row r="5753" spans="2:9">
      <c r="B5753" s="131"/>
      <c r="C5753" s="125"/>
      <c r="D5753" s="125"/>
      <c r="E5753" s="125"/>
      <c r="F5753" s="125"/>
      <c r="G5753" s="176"/>
      <c r="H5753" s="125" t="str">
        <f t="shared" si="178"/>
        <v/>
      </c>
      <c r="I5753" s="176">
        <f t="shared" si="179"/>
        <v>0</v>
      </c>
    </row>
    <row r="5754" spans="2:9">
      <c r="B5754" s="131"/>
      <c r="C5754" s="125"/>
      <c r="D5754" s="125"/>
      <c r="E5754" s="125"/>
      <c r="F5754" s="125"/>
      <c r="G5754" s="176"/>
      <c r="H5754" s="125" t="str">
        <f t="shared" si="178"/>
        <v/>
      </c>
      <c r="I5754" s="176">
        <f t="shared" si="179"/>
        <v>0</v>
      </c>
    </row>
    <row r="5755" spans="2:9">
      <c r="B5755" s="131"/>
      <c r="C5755" s="125"/>
      <c r="D5755" s="125"/>
      <c r="E5755" s="125"/>
      <c r="F5755" s="125"/>
      <c r="G5755" s="176"/>
      <c r="H5755" s="125" t="str">
        <f t="shared" si="178"/>
        <v/>
      </c>
      <c r="I5755" s="176">
        <f t="shared" si="179"/>
        <v>0</v>
      </c>
    </row>
    <row r="5756" spans="2:9">
      <c r="B5756" s="131"/>
      <c r="C5756" s="125"/>
      <c r="D5756" s="125"/>
      <c r="E5756" s="125"/>
      <c r="F5756" s="125"/>
      <c r="G5756" s="176"/>
      <c r="H5756" s="125" t="str">
        <f t="shared" si="178"/>
        <v/>
      </c>
      <c r="I5756" s="176">
        <f t="shared" si="179"/>
        <v>0</v>
      </c>
    </row>
    <row r="5757" spans="2:9">
      <c r="B5757" s="131"/>
      <c r="C5757" s="125"/>
      <c r="D5757" s="125"/>
      <c r="E5757" s="125"/>
      <c r="F5757" s="125"/>
      <c r="G5757" s="176"/>
      <c r="H5757" s="125" t="str">
        <f t="shared" si="178"/>
        <v/>
      </c>
      <c r="I5757" s="176">
        <f t="shared" si="179"/>
        <v>0</v>
      </c>
    </row>
    <row r="5758" spans="2:9">
      <c r="B5758" s="131"/>
      <c r="C5758" s="125"/>
      <c r="D5758" s="125"/>
      <c r="E5758" s="125"/>
      <c r="F5758" s="125"/>
      <c r="G5758" s="176"/>
      <c r="H5758" s="125" t="str">
        <f t="shared" si="178"/>
        <v/>
      </c>
      <c r="I5758" s="176">
        <f t="shared" si="179"/>
        <v>0</v>
      </c>
    </row>
    <row r="5759" spans="2:9">
      <c r="B5759" s="131"/>
      <c r="C5759" s="125"/>
      <c r="D5759" s="125"/>
      <c r="E5759" s="125"/>
      <c r="F5759" s="125"/>
      <c r="G5759" s="176"/>
      <c r="H5759" s="125" t="str">
        <f t="shared" si="178"/>
        <v/>
      </c>
      <c r="I5759" s="176">
        <f t="shared" si="179"/>
        <v>0</v>
      </c>
    </row>
    <row r="5760" spans="2:9">
      <c r="B5760" s="131"/>
      <c r="C5760" s="125"/>
      <c r="D5760" s="125"/>
      <c r="E5760" s="125"/>
      <c r="F5760" s="125"/>
      <c r="G5760" s="176"/>
      <c r="H5760" s="125" t="str">
        <f t="shared" si="178"/>
        <v/>
      </c>
      <c r="I5760" s="176">
        <f t="shared" si="179"/>
        <v>0</v>
      </c>
    </row>
    <row r="5761" spans="2:9">
      <c r="B5761" s="131"/>
      <c r="C5761" s="125"/>
      <c r="D5761" s="125"/>
      <c r="E5761" s="125"/>
      <c r="F5761" s="125"/>
      <c r="G5761" s="176"/>
      <c r="H5761" s="125" t="str">
        <f t="shared" si="178"/>
        <v/>
      </c>
      <c r="I5761" s="176">
        <f t="shared" si="179"/>
        <v>0</v>
      </c>
    </row>
    <row r="5762" spans="2:9">
      <c r="B5762" s="131"/>
      <c r="C5762" s="125"/>
      <c r="D5762" s="125"/>
      <c r="E5762" s="125"/>
      <c r="F5762" s="125"/>
      <c r="G5762" s="176"/>
      <c r="H5762" s="125" t="str">
        <f t="shared" si="178"/>
        <v/>
      </c>
      <c r="I5762" s="176">
        <f t="shared" si="179"/>
        <v>0</v>
      </c>
    </row>
    <row r="5763" spans="2:9">
      <c r="B5763" s="131"/>
      <c r="C5763" s="125"/>
      <c r="D5763" s="125"/>
      <c r="E5763" s="125"/>
      <c r="F5763" s="125"/>
      <c r="G5763" s="176"/>
      <c r="H5763" s="125" t="str">
        <f t="shared" si="178"/>
        <v/>
      </c>
      <c r="I5763" s="176">
        <f t="shared" si="179"/>
        <v>0</v>
      </c>
    </row>
    <row r="5764" spans="2:9">
      <c r="B5764" s="131"/>
      <c r="C5764" s="125"/>
      <c r="D5764" s="125"/>
      <c r="E5764" s="125"/>
      <c r="F5764" s="125"/>
      <c r="G5764" s="176"/>
      <c r="H5764" s="125" t="str">
        <f t="shared" si="178"/>
        <v/>
      </c>
      <c r="I5764" s="176">
        <f t="shared" si="179"/>
        <v>0</v>
      </c>
    </row>
    <row r="5765" spans="2:9">
      <c r="B5765" s="131"/>
      <c r="C5765" s="125"/>
      <c r="D5765" s="125"/>
      <c r="E5765" s="125"/>
      <c r="F5765" s="125"/>
      <c r="G5765" s="176"/>
      <c r="H5765" s="125" t="str">
        <f t="shared" si="178"/>
        <v/>
      </c>
      <c r="I5765" s="176">
        <f t="shared" si="179"/>
        <v>0</v>
      </c>
    </row>
    <row r="5766" spans="2:9">
      <c r="B5766" s="131"/>
      <c r="C5766" s="125"/>
      <c r="D5766" s="125"/>
      <c r="E5766" s="125"/>
      <c r="F5766" s="125"/>
      <c r="G5766" s="176"/>
      <c r="H5766" s="125" t="str">
        <f t="shared" si="178"/>
        <v/>
      </c>
      <c r="I5766" s="176">
        <f t="shared" si="179"/>
        <v>0</v>
      </c>
    </row>
    <row r="5767" spans="2:9">
      <c r="B5767" s="131"/>
      <c r="C5767" s="125"/>
      <c r="D5767" s="125"/>
      <c r="E5767" s="125"/>
      <c r="F5767" s="125"/>
      <c r="G5767" s="176"/>
      <c r="H5767" s="125" t="str">
        <f t="shared" ref="H5767:H5830" si="180">IF(ISBLANK(C5767),"",IF(C5767&lt;F5767,D5767-E5767,E5767-D5767))</f>
        <v/>
      </c>
      <c r="I5767" s="176">
        <f t="shared" ref="I5767:I5830" si="181">IF(ISERR(H5767),1,0)</f>
        <v>0</v>
      </c>
    </row>
    <row r="5768" spans="2:9">
      <c r="B5768" s="131"/>
      <c r="C5768" s="125"/>
      <c r="D5768" s="125"/>
      <c r="E5768" s="125"/>
      <c r="F5768" s="125"/>
      <c r="G5768" s="176"/>
      <c r="H5768" s="125" t="str">
        <f t="shared" si="180"/>
        <v/>
      </c>
      <c r="I5768" s="176">
        <f t="shared" si="181"/>
        <v>0</v>
      </c>
    </row>
    <row r="5769" spans="2:9">
      <c r="B5769" s="131"/>
      <c r="C5769" s="125"/>
      <c r="D5769" s="125"/>
      <c r="E5769" s="125"/>
      <c r="F5769" s="125"/>
      <c r="G5769" s="176"/>
      <c r="H5769" s="125" t="str">
        <f t="shared" si="180"/>
        <v/>
      </c>
      <c r="I5769" s="176">
        <f t="shared" si="181"/>
        <v>0</v>
      </c>
    </row>
    <row r="5770" spans="2:9">
      <c r="B5770" s="131"/>
      <c r="C5770" s="125"/>
      <c r="D5770" s="125"/>
      <c r="E5770" s="125"/>
      <c r="F5770" s="125"/>
      <c r="G5770" s="176"/>
      <c r="H5770" s="125" t="str">
        <f t="shared" si="180"/>
        <v/>
      </c>
      <c r="I5770" s="176">
        <f t="shared" si="181"/>
        <v>0</v>
      </c>
    </row>
    <row r="5771" spans="2:9">
      <c r="B5771" s="131"/>
      <c r="C5771" s="125"/>
      <c r="D5771" s="125"/>
      <c r="E5771" s="125"/>
      <c r="F5771" s="125"/>
      <c r="G5771" s="176"/>
      <c r="H5771" s="125" t="str">
        <f t="shared" si="180"/>
        <v/>
      </c>
      <c r="I5771" s="176">
        <f t="shared" si="181"/>
        <v>0</v>
      </c>
    </row>
    <row r="5772" spans="2:9">
      <c r="B5772" s="131"/>
      <c r="C5772" s="125"/>
      <c r="D5772" s="125"/>
      <c r="E5772" s="125"/>
      <c r="F5772" s="125"/>
      <c r="G5772" s="176"/>
      <c r="H5772" s="125" t="str">
        <f t="shared" si="180"/>
        <v/>
      </c>
      <c r="I5772" s="176">
        <f t="shared" si="181"/>
        <v>0</v>
      </c>
    </row>
    <row r="5773" spans="2:9">
      <c r="B5773" s="131"/>
      <c r="C5773" s="125"/>
      <c r="D5773" s="125"/>
      <c r="E5773" s="125"/>
      <c r="F5773" s="125"/>
      <c r="G5773" s="176"/>
      <c r="H5773" s="125" t="str">
        <f t="shared" si="180"/>
        <v/>
      </c>
      <c r="I5773" s="176">
        <f t="shared" si="181"/>
        <v>0</v>
      </c>
    </row>
    <row r="5774" spans="2:9">
      <c r="B5774" s="131"/>
      <c r="C5774" s="125"/>
      <c r="D5774" s="125"/>
      <c r="E5774" s="125"/>
      <c r="F5774" s="125"/>
      <c r="G5774" s="176"/>
      <c r="H5774" s="125" t="str">
        <f t="shared" si="180"/>
        <v/>
      </c>
      <c r="I5774" s="176">
        <f t="shared" si="181"/>
        <v>0</v>
      </c>
    </row>
    <row r="5775" spans="2:9">
      <c r="B5775" s="131"/>
      <c r="C5775" s="125"/>
      <c r="D5775" s="125"/>
      <c r="E5775" s="125"/>
      <c r="F5775" s="125"/>
      <c r="G5775" s="176"/>
      <c r="H5775" s="125" t="str">
        <f t="shared" si="180"/>
        <v/>
      </c>
      <c r="I5775" s="176">
        <f t="shared" si="181"/>
        <v>0</v>
      </c>
    </row>
    <row r="5776" spans="2:9">
      <c r="B5776" s="131"/>
      <c r="C5776" s="125"/>
      <c r="D5776" s="125"/>
      <c r="E5776" s="125"/>
      <c r="F5776" s="125"/>
      <c r="G5776" s="176"/>
      <c r="H5776" s="125" t="str">
        <f t="shared" si="180"/>
        <v/>
      </c>
      <c r="I5776" s="176">
        <f t="shared" si="181"/>
        <v>0</v>
      </c>
    </row>
    <row r="5777" spans="2:9">
      <c r="B5777" s="131"/>
      <c r="C5777" s="125"/>
      <c r="D5777" s="125"/>
      <c r="E5777" s="125"/>
      <c r="F5777" s="125"/>
      <c r="G5777" s="176"/>
      <c r="H5777" s="125" t="str">
        <f t="shared" si="180"/>
        <v/>
      </c>
      <c r="I5777" s="176">
        <f t="shared" si="181"/>
        <v>0</v>
      </c>
    </row>
    <row r="5778" spans="2:9">
      <c r="B5778" s="131"/>
      <c r="C5778" s="125"/>
      <c r="D5778" s="125"/>
      <c r="E5778" s="125"/>
      <c r="F5778" s="125"/>
      <c r="G5778" s="176"/>
      <c r="H5778" s="125" t="str">
        <f t="shared" si="180"/>
        <v/>
      </c>
      <c r="I5778" s="176">
        <f t="shared" si="181"/>
        <v>0</v>
      </c>
    </row>
    <row r="5779" spans="2:9">
      <c r="B5779" s="131"/>
      <c r="C5779" s="125"/>
      <c r="D5779" s="125"/>
      <c r="E5779" s="125"/>
      <c r="F5779" s="125"/>
      <c r="G5779" s="176"/>
      <c r="H5779" s="125" t="str">
        <f t="shared" si="180"/>
        <v/>
      </c>
      <c r="I5779" s="176">
        <f t="shared" si="181"/>
        <v>0</v>
      </c>
    </row>
    <row r="5780" spans="2:9">
      <c r="B5780" s="131"/>
      <c r="C5780" s="125"/>
      <c r="D5780" s="125"/>
      <c r="E5780" s="125"/>
      <c r="F5780" s="125"/>
      <c r="G5780" s="176"/>
      <c r="H5780" s="125" t="str">
        <f t="shared" si="180"/>
        <v/>
      </c>
      <c r="I5780" s="176">
        <f t="shared" si="181"/>
        <v>0</v>
      </c>
    </row>
    <row r="5781" spans="2:9">
      <c r="B5781" s="131"/>
      <c r="C5781" s="125"/>
      <c r="D5781" s="125"/>
      <c r="E5781" s="125"/>
      <c r="F5781" s="125"/>
      <c r="G5781" s="176"/>
      <c r="H5781" s="125" t="str">
        <f t="shared" si="180"/>
        <v/>
      </c>
      <c r="I5781" s="176">
        <f t="shared" si="181"/>
        <v>0</v>
      </c>
    </row>
    <row r="5782" spans="2:9">
      <c r="B5782" s="131"/>
      <c r="C5782" s="125"/>
      <c r="D5782" s="125"/>
      <c r="E5782" s="125"/>
      <c r="F5782" s="125"/>
      <c r="G5782" s="176"/>
      <c r="H5782" s="125" t="str">
        <f t="shared" si="180"/>
        <v/>
      </c>
      <c r="I5782" s="176">
        <f t="shared" si="181"/>
        <v>0</v>
      </c>
    </row>
    <row r="5783" spans="2:9">
      <c r="B5783" s="131"/>
      <c r="C5783" s="125"/>
      <c r="D5783" s="125"/>
      <c r="E5783" s="125"/>
      <c r="F5783" s="125"/>
      <c r="G5783" s="176"/>
      <c r="H5783" s="125" t="str">
        <f t="shared" si="180"/>
        <v/>
      </c>
      <c r="I5783" s="176">
        <f t="shared" si="181"/>
        <v>0</v>
      </c>
    </row>
    <row r="5784" spans="2:9">
      <c r="B5784" s="131"/>
      <c r="C5784" s="125"/>
      <c r="D5784" s="125"/>
      <c r="E5784" s="125"/>
      <c r="F5784" s="125"/>
      <c r="G5784" s="176"/>
      <c r="H5784" s="125" t="str">
        <f t="shared" si="180"/>
        <v/>
      </c>
      <c r="I5784" s="176">
        <f t="shared" si="181"/>
        <v>0</v>
      </c>
    </row>
    <row r="5785" spans="2:9">
      <c r="B5785" s="131"/>
      <c r="C5785" s="125"/>
      <c r="D5785" s="125"/>
      <c r="E5785" s="125"/>
      <c r="F5785" s="125"/>
      <c r="G5785" s="176"/>
      <c r="H5785" s="125" t="str">
        <f t="shared" si="180"/>
        <v/>
      </c>
      <c r="I5785" s="176">
        <f t="shared" si="181"/>
        <v>0</v>
      </c>
    </row>
    <row r="5786" spans="2:9">
      <c r="B5786" s="131"/>
      <c r="C5786" s="125"/>
      <c r="D5786" s="125"/>
      <c r="E5786" s="125"/>
      <c r="F5786" s="125"/>
      <c r="G5786" s="176"/>
      <c r="H5786" s="125" t="str">
        <f t="shared" si="180"/>
        <v/>
      </c>
      <c r="I5786" s="176">
        <f t="shared" si="181"/>
        <v>0</v>
      </c>
    </row>
    <row r="5787" spans="2:9">
      <c r="B5787" s="131"/>
      <c r="C5787" s="125"/>
      <c r="D5787" s="125"/>
      <c r="E5787" s="125"/>
      <c r="F5787" s="125"/>
      <c r="G5787" s="176"/>
      <c r="H5787" s="125" t="str">
        <f t="shared" si="180"/>
        <v/>
      </c>
      <c r="I5787" s="176">
        <f t="shared" si="181"/>
        <v>0</v>
      </c>
    </row>
    <row r="5788" spans="2:9">
      <c r="B5788" s="131"/>
      <c r="C5788" s="125"/>
      <c r="D5788" s="125"/>
      <c r="E5788" s="125"/>
      <c r="F5788" s="125"/>
      <c r="G5788" s="176"/>
      <c r="H5788" s="125" t="str">
        <f t="shared" si="180"/>
        <v/>
      </c>
      <c r="I5788" s="176">
        <f t="shared" si="181"/>
        <v>0</v>
      </c>
    </row>
    <row r="5789" spans="2:9">
      <c r="B5789" s="131"/>
      <c r="C5789" s="125"/>
      <c r="D5789" s="125"/>
      <c r="E5789" s="125"/>
      <c r="F5789" s="125"/>
      <c r="G5789" s="176"/>
      <c r="H5789" s="125" t="str">
        <f t="shared" si="180"/>
        <v/>
      </c>
      <c r="I5789" s="176">
        <f t="shared" si="181"/>
        <v>0</v>
      </c>
    </row>
    <row r="5790" spans="2:9">
      <c r="B5790" s="131"/>
      <c r="C5790" s="125"/>
      <c r="D5790" s="125"/>
      <c r="E5790" s="125"/>
      <c r="F5790" s="125"/>
      <c r="G5790" s="176"/>
      <c r="H5790" s="125" t="str">
        <f t="shared" si="180"/>
        <v/>
      </c>
      <c r="I5790" s="176">
        <f t="shared" si="181"/>
        <v>0</v>
      </c>
    </row>
    <row r="5791" spans="2:9">
      <c r="B5791" s="131"/>
      <c r="C5791" s="125"/>
      <c r="D5791" s="125"/>
      <c r="E5791" s="125"/>
      <c r="F5791" s="125"/>
      <c r="G5791" s="176"/>
      <c r="H5791" s="125" t="str">
        <f t="shared" si="180"/>
        <v/>
      </c>
      <c r="I5791" s="176">
        <f t="shared" si="181"/>
        <v>0</v>
      </c>
    </row>
    <row r="5792" spans="2:9">
      <c r="B5792" s="131"/>
      <c r="C5792" s="125"/>
      <c r="D5792" s="125"/>
      <c r="E5792" s="125"/>
      <c r="F5792" s="125"/>
      <c r="G5792" s="176"/>
      <c r="H5792" s="125" t="str">
        <f t="shared" si="180"/>
        <v/>
      </c>
      <c r="I5792" s="176">
        <f t="shared" si="181"/>
        <v>0</v>
      </c>
    </row>
    <row r="5793" spans="2:9">
      <c r="B5793" s="131"/>
      <c r="C5793" s="125"/>
      <c r="D5793" s="125"/>
      <c r="E5793" s="125"/>
      <c r="F5793" s="125"/>
      <c r="G5793" s="176"/>
      <c r="H5793" s="125" t="str">
        <f t="shared" si="180"/>
        <v/>
      </c>
      <c r="I5793" s="176">
        <f t="shared" si="181"/>
        <v>0</v>
      </c>
    </row>
    <row r="5794" spans="2:9">
      <c r="B5794" s="131"/>
      <c r="C5794" s="125"/>
      <c r="D5794" s="125"/>
      <c r="E5794" s="125"/>
      <c r="F5794" s="125"/>
      <c r="G5794" s="176"/>
      <c r="H5794" s="125" t="str">
        <f t="shared" si="180"/>
        <v/>
      </c>
      <c r="I5794" s="176">
        <f t="shared" si="181"/>
        <v>0</v>
      </c>
    </row>
    <row r="5795" spans="2:9">
      <c r="B5795" s="131"/>
      <c r="C5795" s="125"/>
      <c r="D5795" s="125"/>
      <c r="E5795" s="125"/>
      <c r="F5795" s="125"/>
      <c r="G5795" s="176"/>
      <c r="H5795" s="125" t="str">
        <f t="shared" si="180"/>
        <v/>
      </c>
      <c r="I5795" s="176">
        <f t="shared" si="181"/>
        <v>0</v>
      </c>
    </row>
    <row r="5796" spans="2:9">
      <c r="B5796" s="131"/>
      <c r="C5796" s="125"/>
      <c r="D5796" s="125"/>
      <c r="E5796" s="125"/>
      <c r="F5796" s="125"/>
      <c r="G5796" s="176"/>
      <c r="H5796" s="125" t="str">
        <f t="shared" si="180"/>
        <v/>
      </c>
      <c r="I5796" s="176">
        <f t="shared" si="181"/>
        <v>0</v>
      </c>
    </row>
    <row r="5797" spans="2:9">
      <c r="B5797" s="131"/>
      <c r="C5797" s="125"/>
      <c r="D5797" s="125"/>
      <c r="E5797" s="125"/>
      <c r="F5797" s="125"/>
      <c r="G5797" s="176"/>
      <c r="H5797" s="125" t="str">
        <f t="shared" si="180"/>
        <v/>
      </c>
      <c r="I5797" s="176">
        <f t="shared" si="181"/>
        <v>0</v>
      </c>
    </row>
    <row r="5798" spans="2:9">
      <c r="B5798" s="131"/>
      <c r="C5798" s="125"/>
      <c r="D5798" s="125"/>
      <c r="E5798" s="125"/>
      <c r="F5798" s="125"/>
      <c r="G5798" s="176"/>
      <c r="H5798" s="125" t="str">
        <f t="shared" si="180"/>
        <v/>
      </c>
      <c r="I5798" s="176">
        <f t="shared" si="181"/>
        <v>0</v>
      </c>
    </row>
    <row r="5799" spans="2:9">
      <c r="B5799" s="131"/>
      <c r="C5799" s="125"/>
      <c r="D5799" s="125"/>
      <c r="E5799" s="125"/>
      <c r="F5799" s="125"/>
      <c r="G5799" s="176"/>
      <c r="H5799" s="125" t="str">
        <f t="shared" si="180"/>
        <v/>
      </c>
      <c r="I5799" s="176">
        <f t="shared" si="181"/>
        <v>0</v>
      </c>
    </row>
    <row r="5800" spans="2:9">
      <c r="B5800" s="131"/>
      <c r="C5800" s="125"/>
      <c r="D5800" s="125"/>
      <c r="E5800" s="125"/>
      <c r="F5800" s="125"/>
      <c r="G5800" s="176"/>
      <c r="H5800" s="125" t="str">
        <f t="shared" si="180"/>
        <v/>
      </c>
      <c r="I5800" s="176">
        <f t="shared" si="181"/>
        <v>0</v>
      </c>
    </row>
    <row r="5801" spans="2:9">
      <c r="B5801" s="131"/>
      <c r="C5801" s="125"/>
      <c r="D5801" s="125"/>
      <c r="E5801" s="125"/>
      <c r="F5801" s="125"/>
      <c r="G5801" s="176"/>
      <c r="H5801" s="125" t="str">
        <f t="shared" si="180"/>
        <v/>
      </c>
      <c r="I5801" s="176">
        <f t="shared" si="181"/>
        <v>0</v>
      </c>
    </row>
    <row r="5802" spans="2:9">
      <c r="B5802" s="131"/>
      <c r="C5802" s="125"/>
      <c r="D5802" s="125"/>
      <c r="E5802" s="125"/>
      <c r="F5802" s="125"/>
      <c r="G5802" s="176"/>
      <c r="H5802" s="125" t="str">
        <f t="shared" si="180"/>
        <v/>
      </c>
      <c r="I5802" s="176">
        <f t="shared" si="181"/>
        <v>0</v>
      </c>
    </row>
    <row r="5803" spans="2:9">
      <c r="B5803" s="131"/>
      <c r="C5803" s="125"/>
      <c r="D5803" s="125"/>
      <c r="E5803" s="125"/>
      <c r="F5803" s="125"/>
      <c r="G5803" s="176"/>
      <c r="H5803" s="125" t="str">
        <f t="shared" si="180"/>
        <v/>
      </c>
      <c r="I5803" s="176">
        <f t="shared" si="181"/>
        <v>0</v>
      </c>
    </row>
    <row r="5804" spans="2:9">
      <c r="B5804" s="131"/>
      <c r="C5804" s="125"/>
      <c r="D5804" s="125"/>
      <c r="E5804" s="125"/>
      <c r="F5804" s="125"/>
      <c r="G5804" s="176"/>
      <c r="H5804" s="125" t="str">
        <f t="shared" si="180"/>
        <v/>
      </c>
      <c r="I5804" s="176">
        <f t="shared" si="181"/>
        <v>0</v>
      </c>
    </row>
    <row r="5805" spans="2:9">
      <c r="B5805" s="131"/>
      <c r="C5805" s="125"/>
      <c r="D5805" s="125"/>
      <c r="E5805" s="125"/>
      <c r="F5805" s="125"/>
      <c r="G5805" s="176"/>
      <c r="H5805" s="125" t="str">
        <f t="shared" si="180"/>
        <v/>
      </c>
      <c r="I5805" s="176">
        <f t="shared" si="181"/>
        <v>0</v>
      </c>
    </row>
    <row r="5806" spans="2:9">
      <c r="B5806" s="131"/>
      <c r="C5806" s="125"/>
      <c r="D5806" s="125"/>
      <c r="E5806" s="125"/>
      <c r="F5806" s="125"/>
      <c r="G5806" s="176"/>
      <c r="H5806" s="125" t="str">
        <f t="shared" si="180"/>
        <v/>
      </c>
      <c r="I5806" s="176">
        <f t="shared" si="181"/>
        <v>0</v>
      </c>
    </row>
    <row r="5807" spans="2:9">
      <c r="B5807" s="131"/>
      <c r="C5807" s="125"/>
      <c r="D5807" s="125"/>
      <c r="E5807" s="125"/>
      <c r="F5807" s="125"/>
      <c r="G5807" s="176"/>
      <c r="H5807" s="125" t="str">
        <f t="shared" si="180"/>
        <v/>
      </c>
      <c r="I5807" s="176">
        <f t="shared" si="181"/>
        <v>0</v>
      </c>
    </row>
    <row r="5808" spans="2:9">
      <c r="B5808" s="131"/>
      <c r="C5808" s="125"/>
      <c r="D5808" s="125"/>
      <c r="E5808" s="125"/>
      <c r="F5808" s="125"/>
      <c r="G5808" s="176"/>
      <c r="H5808" s="125" t="str">
        <f t="shared" si="180"/>
        <v/>
      </c>
      <c r="I5808" s="176">
        <f t="shared" si="181"/>
        <v>0</v>
      </c>
    </row>
    <row r="5809" spans="2:9">
      <c r="B5809" s="131"/>
      <c r="C5809" s="125"/>
      <c r="D5809" s="125"/>
      <c r="E5809" s="125"/>
      <c r="F5809" s="125"/>
      <c r="G5809" s="176"/>
      <c r="H5809" s="125" t="str">
        <f t="shared" si="180"/>
        <v/>
      </c>
      <c r="I5809" s="176">
        <f t="shared" si="181"/>
        <v>0</v>
      </c>
    </row>
    <row r="5810" spans="2:9">
      <c r="B5810" s="131"/>
      <c r="C5810" s="125"/>
      <c r="D5810" s="125"/>
      <c r="E5810" s="125"/>
      <c r="F5810" s="125"/>
      <c r="G5810" s="176"/>
      <c r="H5810" s="125" t="str">
        <f t="shared" si="180"/>
        <v/>
      </c>
      <c r="I5810" s="176">
        <f t="shared" si="181"/>
        <v>0</v>
      </c>
    </row>
    <row r="5811" spans="2:9">
      <c r="B5811" s="131"/>
      <c r="C5811" s="125"/>
      <c r="D5811" s="125"/>
      <c r="E5811" s="125"/>
      <c r="F5811" s="125"/>
      <c r="G5811" s="176"/>
      <c r="H5811" s="125" t="str">
        <f t="shared" si="180"/>
        <v/>
      </c>
      <c r="I5811" s="176">
        <f t="shared" si="181"/>
        <v>0</v>
      </c>
    </row>
    <row r="5812" spans="2:9">
      <c r="B5812" s="131"/>
      <c r="C5812" s="125"/>
      <c r="D5812" s="125"/>
      <c r="E5812" s="125"/>
      <c r="F5812" s="125"/>
      <c r="G5812" s="176"/>
      <c r="H5812" s="125" t="str">
        <f t="shared" si="180"/>
        <v/>
      </c>
      <c r="I5812" s="176">
        <f t="shared" si="181"/>
        <v>0</v>
      </c>
    </row>
    <row r="5813" spans="2:9">
      <c r="B5813" s="131"/>
      <c r="C5813" s="125"/>
      <c r="D5813" s="125"/>
      <c r="E5813" s="125"/>
      <c r="F5813" s="125"/>
      <c r="G5813" s="176"/>
      <c r="H5813" s="125" t="str">
        <f t="shared" si="180"/>
        <v/>
      </c>
      <c r="I5813" s="176">
        <f t="shared" si="181"/>
        <v>0</v>
      </c>
    </row>
    <row r="5814" spans="2:9">
      <c r="B5814" s="131"/>
      <c r="C5814" s="125"/>
      <c r="D5814" s="125"/>
      <c r="E5814" s="125"/>
      <c r="F5814" s="125"/>
      <c r="G5814" s="176"/>
      <c r="H5814" s="125" t="str">
        <f t="shared" si="180"/>
        <v/>
      </c>
      <c r="I5814" s="176">
        <f t="shared" si="181"/>
        <v>0</v>
      </c>
    </row>
    <row r="5815" spans="2:9">
      <c r="B5815" s="131"/>
      <c r="C5815" s="125"/>
      <c r="D5815" s="125"/>
      <c r="E5815" s="125"/>
      <c r="F5815" s="125"/>
      <c r="G5815" s="176"/>
      <c r="H5815" s="125" t="str">
        <f t="shared" si="180"/>
        <v/>
      </c>
      <c r="I5815" s="176">
        <f t="shared" si="181"/>
        <v>0</v>
      </c>
    </row>
    <row r="5816" spans="2:9">
      <c r="B5816" s="131"/>
      <c r="C5816" s="125"/>
      <c r="D5816" s="125"/>
      <c r="E5816" s="125"/>
      <c r="F5816" s="125"/>
      <c r="G5816" s="176"/>
      <c r="H5816" s="125" t="str">
        <f t="shared" si="180"/>
        <v/>
      </c>
      <c r="I5816" s="176">
        <f t="shared" si="181"/>
        <v>0</v>
      </c>
    </row>
    <row r="5817" spans="2:9">
      <c r="B5817" s="131"/>
      <c r="C5817" s="125"/>
      <c r="D5817" s="125"/>
      <c r="E5817" s="125"/>
      <c r="F5817" s="125"/>
      <c r="G5817" s="176"/>
      <c r="H5817" s="125" t="str">
        <f t="shared" si="180"/>
        <v/>
      </c>
      <c r="I5817" s="176">
        <f t="shared" si="181"/>
        <v>0</v>
      </c>
    </row>
    <row r="5818" spans="2:9">
      <c r="B5818" s="131"/>
      <c r="C5818" s="125"/>
      <c r="D5818" s="125"/>
      <c r="E5818" s="125"/>
      <c r="F5818" s="125"/>
      <c r="G5818" s="176"/>
      <c r="H5818" s="125" t="str">
        <f t="shared" si="180"/>
        <v/>
      </c>
      <c r="I5818" s="176">
        <f t="shared" si="181"/>
        <v>0</v>
      </c>
    </row>
    <row r="5819" spans="2:9">
      <c r="B5819" s="131"/>
      <c r="C5819" s="125"/>
      <c r="D5819" s="125"/>
      <c r="E5819" s="125"/>
      <c r="F5819" s="125"/>
      <c r="G5819" s="176"/>
      <c r="H5819" s="125" t="str">
        <f t="shared" si="180"/>
        <v/>
      </c>
      <c r="I5819" s="176">
        <f t="shared" si="181"/>
        <v>0</v>
      </c>
    </row>
    <row r="5820" spans="2:9">
      <c r="B5820" s="131"/>
      <c r="C5820" s="125"/>
      <c r="D5820" s="125"/>
      <c r="E5820" s="125"/>
      <c r="F5820" s="125"/>
      <c r="G5820" s="176"/>
      <c r="H5820" s="125" t="str">
        <f t="shared" si="180"/>
        <v/>
      </c>
      <c r="I5820" s="176">
        <f t="shared" si="181"/>
        <v>0</v>
      </c>
    </row>
    <row r="5821" spans="2:9">
      <c r="B5821" s="131"/>
      <c r="C5821" s="125"/>
      <c r="D5821" s="125"/>
      <c r="E5821" s="125"/>
      <c r="F5821" s="125"/>
      <c r="G5821" s="176"/>
      <c r="H5821" s="125" t="str">
        <f t="shared" si="180"/>
        <v/>
      </c>
      <c r="I5821" s="176">
        <f t="shared" si="181"/>
        <v>0</v>
      </c>
    </row>
    <row r="5822" spans="2:9">
      <c r="B5822" s="131"/>
      <c r="C5822" s="125"/>
      <c r="D5822" s="125"/>
      <c r="E5822" s="125"/>
      <c r="F5822" s="125"/>
      <c r="G5822" s="176"/>
      <c r="H5822" s="125" t="str">
        <f t="shared" si="180"/>
        <v/>
      </c>
      <c r="I5822" s="176">
        <f t="shared" si="181"/>
        <v>0</v>
      </c>
    </row>
    <row r="5823" spans="2:9">
      <c r="B5823" s="131"/>
      <c r="C5823" s="125"/>
      <c r="D5823" s="125"/>
      <c r="E5823" s="125"/>
      <c r="F5823" s="125"/>
      <c r="G5823" s="176"/>
      <c r="H5823" s="125" t="str">
        <f t="shared" si="180"/>
        <v/>
      </c>
      <c r="I5823" s="176">
        <f t="shared" si="181"/>
        <v>0</v>
      </c>
    </row>
    <row r="5824" spans="2:9">
      <c r="B5824" s="131"/>
      <c r="C5824" s="125"/>
      <c r="D5824" s="125"/>
      <c r="E5824" s="125"/>
      <c r="F5824" s="125"/>
      <c r="G5824" s="176"/>
      <c r="H5824" s="125" t="str">
        <f t="shared" si="180"/>
        <v/>
      </c>
      <c r="I5824" s="176">
        <f t="shared" si="181"/>
        <v>0</v>
      </c>
    </row>
    <row r="5825" spans="2:9">
      <c r="B5825" s="131"/>
      <c r="C5825" s="125"/>
      <c r="D5825" s="125"/>
      <c r="E5825" s="125"/>
      <c r="F5825" s="125"/>
      <c r="G5825" s="176"/>
      <c r="H5825" s="125" t="str">
        <f t="shared" si="180"/>
        <v/>
      </c>
      <c r="I5825" s="176">
        <f t="shared" si="181"/>
        <v>0</v>
      </c>
    </row>
    <row r="5826" spans="2:9">
      <c r="B5826" s="131"/>
      <c r="C5826" s="125"/>
      <c r="D5826" s="125"/>
      <c r="E5826" s="125"/>
      <c r="F5826" s="125"/>
      <c r="G5826" s="176"/>
      <c r="H5826" s="125" t="str">
        <f t="shared" si="180"/>
        <v/>
      </c>
      <c r="I5826" s="176">
        <f t="shared" si="181"/>
        <v>0</v>
      </c>
    </row>
    <row r="5827" spans="2:9">
      <c r="B5827" s="131"/>
      <c r="C5827" s="125"/>
      <c r="D5827" s="125"/>
      <c r="E5827" s="125"/>
      <c r="F5827" s="125"/>
      <c r="G5827" s="176"/>
      <c r="H5827" s="125" t="str">
        <f t="shared" si="180"/>
        <v/>
      </c>
      <c r="I5827" s="176">
        <f t="shared" si="181"/>
        <v>0</v>
      </c>
    </row>
    <row r="5828" spans="2:9">
      <c r="B5828" s="131"/>
      <c r="C5828" s="125"/>
      <c r="D5828" s="125"/>
      <c r="E5828" s="125"/>
      <c r="F5828" s="125"/>
      <c r="G5828" s="176"/>
      <c r="H5828" s="125" t="str">
        <f t="shared" si="180"/>
        <v/>
      </c>
      <c r="I5828" s="176">
        <f t="shared" si="181"/>
        <v>0</v>
      </c>
    </row>
    <row r="5829" spans="2:9">
      <c r="B5829" s="131"/>
      <c r="C5829" s="125"/>
      <c r="D5829" s="125"/>
      <c r="E5829" s="125"/>
      <c r="F5829" s="125"/>
      <c r="G5829" s="176"/>
      <c r="H5829" s="125" t="str">
        <f t="shared" si="180"/>
        <v/>
      </c>
      <c r="I5829" s="176">
        <f t="shared" si="181"/>
        <v>0</v>
      </c>
    </row>
    <row r="5830" spans="2:9">
      <c r="B5830" s="131"/>
      <c r="C5830" s="125"/>
      <c r="D5830" s="125"/>
      <c r="E5830" s="125"/>
      <c r="F5830" s="125"/>
      <c r="G5830" s="176"/>
      <c r="H5830" s="125" t="str">
        <f t="shared" si="180"/>
        <v/>
      </c>
      <c r="I5830" s="176">
        <f t="shared" si="181"/>
        <v>0</v>
      </c>
    </row>
    <row r="5831" spans="2:9">
      <c r="B5831" s="131"/>
      <c r="C5831" s="125"/>
      <c r="D5831" s="125"/>
      <c r="E5831" s="125"/>
      <c r="F5831" s="125"/>
      <c r="G5831" s="176"/>
      <c r="H5831" s="125" t="str">
        <f t="shared" ref="H5831:H5894" si="182">IF(ISBLANK(C5831),"",IF(C5831&lt;F5831,D5831-E5831,E5831-D5831))</f>
        <v/>
      </c>
      <c r="I5831" s="176">
        <f t="shared" ref="I5831:I5894" si="183">IF(ISERR(H5831),1,0)</f>
        <v>0</v>
      </c>
    </row>
    <row r="5832" spans="2:9">
      <c r="B5832" s="131"/>
      <c r="C5832" s="125"/>
      <c r="D5832" s="125"/>
      <c r="E5832" s="125"/>
      <c r="F5832" s="125"/>
      <c r="G5832" s="176"/>
      <c r="H5832" s="125" t="str">
        <f t="shared" si="182"/>
        <v/>
      </c>
      <c r="I5832" s="176">
        <f t="shared" si="183"/>
        <v>0</v>
      </c>
    </row>
    <row r="5833" spans="2:9">
      <c r="B5833" s="131"/>
      <c r="C5833" s="125"/>
      <c r="D5833" s="125"/>
      <c r="E5833" s="125"/>
      <c r="F5833" s="125"/>
      <c r="G5833" s="176"/>
      <c r="H5833" s="125" t="str">
        <f t="shared" si="182"/>
        <v/>
      </c>
      <c r="I5833" s="176">
        <f t="shared" si="183"/>
        <v>0</v>
      </c>
    </row>
    <row r="5834" spans="2:9">
      <c r="B5834" s="131"/>
      <c r="C5834" s="125"/>
      <c r="D5834" s="125"/>
      <c r="E5834" s="125"/>
      <c r="F5834" s="125"/>
      <c r="G5834" s="176"/>
      <c r="H5834" s="125" t="str">
        <f t="shared" si="182"/>
        <v/>
      </c>
      <c r="I5834" s="176">
        <f t="shared" si="183"/>
        <v>0</v>
      </c>
    </row>
    <row r="5835" spans="2:9">
      <c r="B5835" s="131"/>
      <c r="C5835" s="125"/>
      <c r="D5835" s="125"/>
      <c r="E5835" s="125"/>
      <c r="F5835" s="125"/>
      <c r="G5835" s="176"/>
      <c r="H5835" s="125" t="str">
        <f t="shared" si="182"/>
        <v/>
      </c>
      <c r="I5835" s="176">
        <f t="shared" si="183"/>
        <v>0</v>
      </c>
    </row>
    <row r="5836" spans="2:9">
      <c r="B5836" s="131"/>
      <c r="C5836" s="125"/>
      <c r="D5836" s="125"/>
      <c r="E5836" s="125"/>
      <c r="F5836" s="125"/>
      <c r="G5836" s="176"/>
      <c r="H5836" s="125" t="str">
        <f t="shared" si="182"/>
        <v/>
      </c>
      <c r="I5836" s="176">
        <f t="shared" si="183"/>
        <v>0</v>
      </c>
    </row>
    <row r="5837" spans="2:9">
      <c r="B5837" s="131"/>
      <c r="C5837" s="125"/>
      <c r="D5837" s="125"/>
      <c r="E5837" s="125"/>
      <c r="F5837" s="125"/>
      <c r="G5837" s="176"/>
      <c r="H5837" s="125" t="str">
        <f t="shared" si="182"/>
        <v/>
      </c>
      <c r="I5837" s="176">
        <f t="shared" si="183"/>
        <v>0</v>
      </c>
    </row>
    <row r="5838" spans="2:9">
      <c r="B5838" s="131"/>
      <c r="C5838" s="125"/>
      <c r="D5838" s="125"/>
      <c r="E5838" s="125"/>
      <c r="F5838" s="125"/>
      <c r="G5838" s="176"/>
      <c r="H5838" s="125" t="str">
        <f t="shared" si="182"/>
        <v/>
      </c>
      <c r="I5838" s="176">
        <f t="shared" si="183"/>
        <v>0</v>
      </c>
    </row>
    <row r="5839" spans="2:9">
      <c r="B5839" s="131"/>
      <c r="C5839" s="125"/>
      <c r="D5839" s="125"/>
      <c r="E5839" s="125"/>
      <c r="F5839" s="125"/>
      <c r="G5839" s="176"/>
      <c r="H5839" s="125" t="str">
        <f t="shared" si="182"/>
        <v/>
      </c>
      <c r="I5839" s="176">
        <f t="shared" si="183"/>
        <v>0</v>
      </c>
    </row>
    <row r="5840" spans="2:9">
      <c r="B5840" s="131"/>
      <c r="C5840" s="125"/>
      <c r="D5840" s="125"/>
      <c r="E5840" s="125"/>
      <c r="F5840" s="125"/>
      <c r="G5840" s="176"/>
      <c r="H5840" s="125" t="str">
        <f t="shared" si="182"/>
        <v/>
      </c>
      <c r="I5840" s="176">
        <f t="shared" si="183"/>
        <v>0</v>
      </c>
    </row>
    <row r="5841" spans="2:9">
      <c r="B5841" s="131"/>
      <c r="C5841" s="125"/>
      <c r="D5841" s="125"/>
      <c r="E5841" s="125"/>
      <c r="F5841" s="125"/>
      <c r="G5841" s="176"/>
      <c r="H5841" s="125" t="str">
        <f t="shared" si="182"/>
        <v/>
      </c>
      <c r="I5841" s="176">
        <f t="shared" si="183"/>
        <v>0</v>
      </c>
    </row>
    <row r="5842" spans="2:9">
      <c r="B5842" s="131"/>
      <c r="C5842" s="125"/>
      <c r="D5842" s="125"/>
      <c r="E5842" s="125"/>
      <c r="F5842" s="125"/>
      <c r="G5842" s="176"/>
      <c r="H5842" s="125" t="str">
        <f t="shared" si="182"/>
        <v/>
      </c>
      <c r="I5842" s="176">
        <f t="shared" si="183"/>
        <v>0</v>
      </c>
    </row>
    <row r="5843" spans="2:9">
      <c r="B5843" s="131"/>
      <c r="C5843" s="125"/>
      <c r="D5843" s="125"/>
      <c r="E5843" s="125"/>
      <c r="F5843" s="125"/>
      <c r="G5843" s="176"/>
      <c r="H5843" s="125" t="str">
        <f t="shared" si="182"/>
        <v/>
      </c>
      <c r="I5843" s="176">
        <f t="shared" si="183"/>
        <v>0</v>
      </c>
    </row>
    <row r="5844" spans="2:9">
      <c r="B5844" s="131"/>
      <c r="C5844" s="125"/>
      <c r="D5844" s="125"/>
      <c r="E5844" s="125"/>
      <c r="F5844" s="125"/>
      <c r="G5844" s="176"/>
      <c r="H5844" s="125" t="str">
        <f t="shared" si="182"/>
        <v/>
      </c>
      <c r="I5844" s="176">
        <f t="shared" si="183"/>
        <v>0</v>
      </c>
    </row>
    <row r="5845" spans="2:9">
      <c r="B5845" s="131"/>
      <c r="C5845" s="125"/>
      <c r="D5845" s="125"/>
      <c r="E5845" s="125"/>
      <c r="F5845" s="125"/>
      <c r="G5845" s="176"/>
      <c r="H5845" s="125" t="str">
        <f t="shared" si="182"/>
        <v/>
      </c>
      <c r="I5845" s="176">
        <f t="shared" si="183"/>
        <v>0</v>
      </c>
    </row>
    <row r="5846" spans="2:9">
      <c r="B5846" s="131"/>
      <c r="C5846" s="125"/>
      <c r="D5846" s="125"/>
      <c r="E5846" s="125"/>
      <c r="F5846" s="125"/>
      <c r="G5846" s="176"/>
      <c r="H5846" s="125" t="str">
        <f t="shared" si="182"/>
        <v/>
      </c>
      <c r="I5846" s="176">
        <f t="shared" si="183"/>
        <v>0</v>
      </c>
    </row>
    <row r="5847" spans="2:9">
      <c r="B5847" s="131"/>
      <c r="C5847" s="125"/>
      <c r="D5847" s="125"/>
      <c r="E5847" s="125"/>
      <c r="F5847" s="125"/>
      <c r="G5847" s="176"/>
      <c r="H5847" s="125" t="str">
        <f t="shared" si="182"/>
        <v/>
      </c>
      <c r="I5847" s="176">
        <f t="shared" si="183"/>
        <v>0</v>
      </c>
    </row>
    <row r="5848" spans="2:9">
      <c r="B5848" s="131"/>
      <c r="C5848" s="125"/>
      <c r="D5848" s="125"/>
      <c r="E5848" s="125"/>
      <c r="F5848" s="125"/>
      <c r="G5848" s="176"/>
      <c r="H5848" s="125" t="str">
        <f t="shared" si="182"/>
        <v/>
      </c>
      <c r="I5848" s="176">
        <f t="shared" si="183"/>
        <v>0</v>
      </c>
    </row>
    <row r="5849" spans="2:9">
      <c r="B5849" s="131"/>
      <c r="C5849" s="125"/>
      <c r="D5849" s="125"/>
      <c r="E5849" s="125"/>
      <c r="F5849" s="125"/>
      <c r="G5849" s="176"/>
      <c r="H5849" s="125" t="str">
        <f t="shared" si="182"/>
        <v/>
      </c>
      <c r="I5849" s="176">
        <f t="shared" si="183"/>
        <v>0</v>
      </c>
    </row>
    <row r="5850" spans="2:9">
      <c r="B5850" s="131"/>
      <c r="C5850" s="125"/>
      <c r="D5850" s="125"/>
      <c r="E5850" s="125"/>
      <c r="F5850" s="125"/>
      <c r="G5850" s="176"/>
      <c r="H5850" s="125" t="str">
        <f t="shared" si="182"/>
        <v/>
      </c>
      <c r="I5850" s="176">
        <f t="shared" si="183"/>
        <v>0</v>
      </c>
    </row>
    <row r="5851" spans="2:9">
      <c r="B5851" s="131"/>
      <c r="C5851" s="125"/>
      <c r="D5851" s="125"/>
      <c r="E5851" s="125"/>
      <c r="F5851" s="125"/>
      <c r="G5851" s="176"/>
      <c r="H5851" s="125" t="str">
        <f t="shared" si="182"/>
        <v/>
      </c>
      <c r="I5851" s="176">
        <f t="shared" si="183"/>
        <v>0</v>
      </c>
    </row>
    <row r="5852" spans="2:9">
      <c r="B5852" s="131"/>
      <c r="C5852" s="125"/>
      <c r="D5852" s="125"/>
      <c r="E5852" s="125"/>
      <c r="F5852" s="125"/>
      <c r="G5852" s="176"/>
      <c r="H5852" s="125" t="str">
        <f t="shared" si="182"/>
        <v/>
      </c>
      <c r="I5852" s="176">
        <f t="shared" si="183"/>
        <v>0</v>
      </c>
    </row>
    <row r="5853" spans="2:9">
      <c r="B5853" s="131"/>
      <c r="C5853" s="125"/>
      <c r="D5853" s="125"/>
      <c r="E5853" s="125"/>
      <c r="F5853" s="125"/>
      <c r="G5853" s="176"/>
      <c r="H5853" s="125" t="str">
        <f t="shared" si="182"/>
        <v/>
      </c>
      <c r="I5853" s="176">
        <f t="shared" si="183"/>
        <v>0</v>
      </c>
    </row>
    <row r="5854" spans="2:9">
      <c r="B5854" s="131"/>
      <c r="C5854" s="125"/>
      <c r="D5854" s="125"/>
      <c r="E5854" s="125"/>
      <c r="F5854" s="125"/>
      <c r="G5854" s="176"/>
      <c r="H5854" s="125" t="str">
        <f t="shared" si="182"/>
        <v/>
      </c>
      <c r="I5854" s="176">
        <f t="shared" si="183"/>
        <v>0</v>
      </c>
    </row>
    <row r="5855" spans="2:9">
      <c r="B5855" s="131"/>
      <c r="C5855" s="125"/>
      <c r="D5855" s="125"/>
      <c r="E5855" s="125"/>
      <c r="F5855" s="125"/>
      <c r="G5855" s="176"/>
      <c r="H5855" s="125" t="str">
        <f t="shared" si="182"/>
        <v/>
      </c>
      <c r="I5855" s="176">
        <f t="shared" si="183"/>
        <v>0</v>
      </c>
    </row>
    <row r="5856" spans="2:9">
      <c r="B5856" s="131"/>
      <c r="C5856" s="125"/>
      <c r="D5856" s="125"/>
      <c r="E5856" s="125"/>
      <c r="F5856" s="125"/>
      <c r="G5856" s="176"/>
      <c r="H5856" s="125" t="str">
        <f t="shared" si="182"/>
        <v/>
      </c>
      <c r="I5856" s="176">
        <f t="shared" si="183"/>
        <v>0</v>
      </c>
    </row>
    <row r="5857" spans="2:9">
      <c r="B5857" s="131"/>
      <c r="C5857" s="125"/>
      <c r="D5857" s="125"/>
      <c r="E5857" s="125"/>
      <c r="F5857" s="125"/>
      <c r="G5857" s="176"/>
      <c r="H5857" s="125" t="str">
        <f t="shared" si="182"/>
        <v/>
      </c>
      <c r="I5857" s="176">
        <f t="shared" si="183"/>
        <v>0</v>
      </c>
    </row>
    <row r="5858" spans="2:9">
      <c r="B5858" s="131"/>
      <c r="C5858" s="125"/>
      <c r="D5858" s="125"/>
      <c r="E5858" s="125"/>
      <c r="F5858" s="125"/>
      <c r="G5858" s="176"/>
      <c r="H5858" s="125" t="str">
        <f t="shared" si="182"/>
        <v/>
      </c>
      <c r="I5858" s="176">
        <f t="shared" si="183"/>
        <v>0</v>
      </c>
    </row>
    <row r="5859" spans="2:9">
      <c r="B5859" s="131"/>
      <c r="C5859" s="125"/>
      <c r="D5859" s="125"/>
      <c r="E5859" s="125"/>
      <c r="F5859" s="125"/>
      <c r="G5859" s="176"/>
      <c r="H5859" s="125" t="str">
        <f t="shared" si="182"/>
        <v/>
      </c>
      <c r="I5859" s="176">
        <f t="shared" si="183"/>
        <v>0</v>
      </c>
    </row>
    <row r="5860" spans="2:9">
      <c r="B5860" s="131"/>
      <c r="C5860" s="125"/>
      <c r="D5860" s="125"/>
      <c r="E5860" s="125"/>
      <c r="F5860" s="125"/>
      <c r="G5860" s="176"/>
      <c r="H5860" s="125" t="str">
        <f t="shared" si="182"/>
        <v/>
      </c>
      <c r="I5860" s="176">
        <f t="shared" si="183"/>
        <v>0</v>
      </c>
    </row>
    <row r="5861" spans="2:9">
      <c r="B5861" s="131"/>
      <c r="C5861" s="125"/>
      <c r="D5861" s="125"/>
      <c r="E5861" s="125"/>
      <c r="F5861" s="125"/>
      <c r="G5861" s="176"/>
      <c r="H5861" s="125" t="str">
        <f t="shared" si="182"/>
        <v/>
      </c>
      <c r="I5861" s="176">
        <f t="shared" si="183"/>
        <v>0</v>
      </c>
    </row>
    <row r="5862" spans="2:9">
      <c r="B5862" s="131"/>
      <c r="C5862" s="125"/>
      <c r="D5862" s="125"/>
      <c r="E5862" s="125"/>
      <c r="F5862" s="125"/>
      <c r="G5862" s="176"/>
      <c r="H5862" s="125" t="str">
        <f t="shared" si="182"/>
        <v/>
      </c>
      <c r="I5862" s="176">
        <f t="shared" si="183"/>
        <v>0</v>
      </c>
    </row>
    <row r="5863" spans="2:9">
      <c r="B5863" s="131"/>
      <c r="C5863" s="125"/>
      <c r="D5863" s="125"/>
      <c r="E5863" s="125"/>
      <c r="F5863" s="125"/>
      <c r="G5863" s="176"/>
      <c r="H5863" s="125" t="str">
        <f t="shared" si="182"/>
        <v/>
      </c>
      <c r="I5863" s="176">
        <f t="shared" si="183"/>
        <v>0</v>
      </c>
    </row>
    <row r="5864" spans="2:9">
      <c r="B5864" s="131"/>
      <c r="C5864" s="125"/>
      <c r="D5864" s="125"/>
      <c r="E5864" s="125"/>
      <c r="F5864" s="125"/>
      <c r="G5864" s="176"/>
      <c r="H5864" s="125" t="str">
        <f t="shared" si="182"/>
        <v/>
      </c>
      <c r="I5864" s="176">
        <f t="shared" si="183"/>
        <v>0</v>
      </c>
    </row>
    <row r="5865" spans="2:9">
      <c r="B5865" s="131"/>
      <c r="C5865" s="125"/>
      <c r="D5865" s="125"/>
      <c r="E5865" s="125"/>
      <c r="F5865" s="125"/>
      <c r="G5865" s="176"/>
      <c r="H5865" s="125" t="str">
        <f t="shared" si="182"/>
        <v/>
      </c>
      <c r="I5865" s="176">
        <f t="shared" si="183"/>
        <v>0</v>
      </c>
    </row>
    <row r="5866" spans="2:9">
      <c r="B5866" s="131"/>
      <c r="C5866" s="125"/>
      <c r="D5866" s="125"/>
      <c r="E5866" s="125"/>
      <c r="F5866" s="125"/>
      <c r="G5866" s="176"/>
      <c r="H5866" s="125" t="str">
        <f t="shared" si="182"/>
        <v/>
      </c>
      <c r="I5866" s="176">
        <f t="shared" si="183"/>
        <v>0</v>
      </c>
    </row>
    <row r="5867" spans="2:9">
      <c r="B5867" s="131"/>
      <c r="C5867" s="125"/>
      <c r="D5867" s="125"/>
      <c r="E5867" s="125"/>
      <c r="F5867" s="125"/>
      <c r="G5867" s="176"/>
      <c r="H5867" s="125" t="str">
        <f t="shared" si="182"/>
        <v/>
      </c>
      <c r="I5867" s="176">
        <f t="shared" si="183"/>
        <v>0</v>
      </c>
    </row>
    <row r="5868" spans="2:9">
      <c r="B5868" s="131"/>
      <c r="C5868" s="125"/>
      <c r="D5868" s="125"/>
      <c r="E5868" s="125"/>
      <c r="F5868" s="125"/>
      <c r="G5868" s="176"/>
      <c r="H5868" s="125" t="str">
        <f t="shared" si="182"/>
        <v/>
      </c>
      <c r="I5868" s="176">
        <f t="shared" si="183"/>
        <v>0</v>
      </c>
    </row>
    <row r="5869" spans="2:9">
      <c r="B5869" s="131"/>
      <c r="C5869" s="125"/>
      <c r="D5869" s="125"/>
      <c r="E5869" s="125"/>
      <c r="F5869" s="125"/>
      <c r="G5869" s="176"/>
      <c r="H5869" s="125" t="str">
        <f t="shared" si="182"/>
        <v/>
      </c>
      <c r="I5869" s="176">
        <f t="shared" si="183"/>
        <v>0</v>
      </c>
    </row>
    <row r="5870" spans="2:9">
      <c r="B5870" s="131"/>
      <c r="C5870" s="125"/>
      <c r="D5870" s="125"/>
      <c r="E5870" s="125"/>
      <c r="F5870" s="125"/>
      <c r="G5870" s="176"/>
      <c r="H5870" s="125" t="str">
        <f t="shared" si="182"/>
        <v/>
      </c>
      <c r="I5870" s="176">
        <f t="shared" si="183"/>
        <v>0</v>
      </c>
    </row>
    <row r="5871" spans="2:9">
      <c r="B5871" s="131"/>
      <c r="C5871" s="125"/>
      <c r="D5871" s="125"/>
      <c r="E5871" s="125"/>
      <c r="F5871" s="125"/>
      <c r="G5871" s="176"/>
      <c r="H5871" s="125" t="str">
        <f t="shared" si="182"/>
        <v/>
      </c>
      <c r="I5871" s="176">
        <f t="shared" si="183"/>
        <v>0</v>
      </c>
    </row>
    <row r="5872" spans="2:9">
      <c r="B5872" s="131"/>
      <c r="C5872" s="125"/>
      <c r="D5872" s="125"/>
      <c r="E5872" s="125"/>
      <c r="F5872" s="125"/>
      <c r="G5872" s="176"/>
      <c r="H5872" s="125" t="str">
        <f t="shared" si="182"/>
        <v/>
      </c>
      <c r="I5872" s="176">
        <f t="shared" si="183"/>
        <v>0</v>
      </c>
    </row>
    <row r="5873" spans="2:9">
      <c r="B5873" s="131"/>
      <c r="C5873" s="125"/>
      <c r="D5873" s="125"/>
      <c r="E5873" s="125"/>
      <c r="F5873" s="125"/>
      <c r="G5873" s="176"/>
      <c r="H5873" s="125" t="str">
        <f t="shared" si="182"/>
        <v/>
      </c>
      <c r="I5873" s="176">
        <f t="shared" si="183"/>
        <v>0</v>
      </c>
    </row>
    <row r="5874" spans="2:9">
      <c r="B5874" s="131"/>
      <c r="C5874" s="125"/>
      <c r="D5874" s="125"/>
      <c r="E5874" s="125"/>
      <c r="F5874" s="125"/>
      <c r="G5874" s="176"/>
      <c r="H5874" s="125" t="str">
        <f t="shared" si="182"/>
        <v/>
      </c>
      <c r="I5874" s="176">
        <f t="shared" si="183"/>
        <v>0</v>
      </c>
    </row>
    <row r="5875" spans="2:9">
      <c r="B5875" s="131"/>
      <c r="C5875" s="125"/>
      <c r="D5875" s="125"/>
      <c r="E5875" s="125"/>
      <c r="F5875" s="125"/>
      <c r="G5875" s="176"/>
      <c r="H5875" s="125" t="str">
        <f t="shared" si="182"/>
        <v/>
      </c>
      <c r="I5875" s="176">
        <f t="shared" si="183"/>
        <v>0</v>
      </c>
    </row>
    <row r="5876" spans="2:9">
      <c r="B5876" s="131"/>
      <c r="C5876" s="125"/>
      <c r="D5876" s="125"/>
      <c r="E5876" s="125"/>
      <c r="F5876" s="125"/>
      <c r="G5876" s="176"/>
      <c r="H5876" s="125" t="str">
        <f t="shared" si="182"/>
        <v/>
      </c>
      <c r="I5876" s="176">
        <f t="shared" si="183"/>
        <v>0</v>
      </c>
    </row>
    <row r="5877" spans="2:9">
      <c r="B5877" s="131"/>
      <c r="C5877" s="125"/>
      <c r="D5877" s="125"/>
      <c r="E5877" s="125"/>
      <c r="F5877" s="125"/>
      <c r="G5877" s="176"/>
      <c r="H5877" s="125" t="str">
        <f t="shared" si="182"/>
        <v/>
      </c>
      <c r="I5877" s="176">
        <f t="shared" si="183"/>
        <v>0</v>
      </c>
    </row>
    <row r="5878" spans="2:9">
      <c r="B5878" s="131"/>
      <c r="C5878" s="125"/>
      <c r="D5878" s="125"/>
      <c r="E5878" s="125"/>
      <c r="F5878" s="125"/>
      <c r="G5878" s="176"/>
      <c r="H5878" s="125" t="str">
        <f t="shared" si="182"/>
        <v/>
      </c>
      <c r="I5878" s="176">
        <f t="shared" si="183"/>
        <v>0</v>
      </c>
    </row>
    <row r="5879" spans="2:9">
      <c r="B5879" s="131"/>
      <c r="C5879" s="125"/>
      <c r="D5879" s="125"/>
      <c r="E5879" s="125"/>
      <c r="F5879" s="125"/>
      <c r="G5879" s="176"/>
      <c r="H5879" s="125" t="str">
        <f t="shared" si="182"/>
        <v/>
      </c>
      <c r="I5879" s="176">
        <f t="shared" si="183"/>
        <v>0</v>
      </c>
    </row>
    <row r="5880" spans="2:9">
      <c r="B5880" s="131"/>
      <c r="C5880" s="125"/>
      <c r="D5880" s="125"/>
      <c r="E5880" s="125"/>
      <c r="F5880" s="125"/>
      <c r="G5880" s="176"/>
      <c r="H5880" s="125" t="str">
        <f t="shared" si="182"/>
        <v/>
      </c>
      <c r="I5880" s="176">
        <f t="shared" si="183"/>
        <v>0</v>
      </c>
    </row>
    <row r="5881" spans="2:9">
      <c r="B5881" s="131"/>
      <c r="C5881" s="125"/>
      <c r="D5881" s="125"/>
      <c r="E5881" s="125"/>
      <c r="F5881" s="125"/>
      <c r="G5881" s="176"/>
      <c r="H5881" s="125" t="str">
        <f t="shared" si="182"/>
        <v/>
      </c>
      <c r="I5881" s="176">
        <f t="shared" si="183"/>
        <v>0</v>
      </c>
    </row>
    <row r="5882" spans="2:9">
      <c r="B5882" s="131"/>
      <c r="C5882" s="125"/>
      <c r="D5882" s="125"/>
      <c r="E5882" s="125"/>
      <c r="F5882" s="125"/>
      <c r="G5882" s="176"/>
      <c r="H5882" s="125" t="str">
        <f t="shared" si="182"/>
        <v/>
      </c>
      <c r="I5882" s="176">
        <f t="shared" si="183"/>
        <v>0</v>
      </c>
    </row>
    <row r="5883" spans="2:9">
      <c r="B5883" s="131"/>
      <c r="C5883" s="125"/>
      <c r="D5883" s="125"/>
      <c r="E5883" s="125"/>
      <c r="F5883" s="125"/>
      <c r="G5883" s="176"/>
      <c r="H5883" s="125" t="str">
        <f t="shared" si="182"/>
        <v/>
      </c>
      <c r="I5883" s="176">
        <f t="shared" si="183"/>
        <v>0</v>
      </c>
    </row>
    <row r="5884" spans="2:9">
      <c r="B5884" s="131"/>
      <c r="C5884" s="125"/>
      <c r="D5884" s="125"/>
      <c r="E5884" s="125"/>
      <c r="F5884" s="125"/>
      <c r="G5884" s="176"/>
      <c r="H5884" s="125" t="str">
        <f t="shared" si="182"/>
        <v/>
      </c>
      <c r="I5884" s="176">
        <f t="shared" si="183"/>
        <v>0</v>
      </c>
    </row>
    <row r="5885" spans="2:9">
      <c r="B5885" s="131"/>
      <c r="C5885" s="125"/>
      <c r="D5885" s="125"/>
      <c r="E5885" s="125"/>
      <c r="F5885" s="125"/>
      <c r="G5885" s="176"/>
      <c r="H5885" s="125" t="str">
        <f t="shared" si="182"/>
        <v/>
      </c>
      <c r="I5885" s="176">
        <f t="shared" si="183"/>
        <v>0</v>
      </c>
    </row>
    <row r="5886" spans="2:9">
      <c r="B5886" s="131"/>
      <c r="C5886" s="125"/>
      <c r="D5886" s="125"/>
      <c r="E5886" s="125"/>
      <c r="F5886" s="125"/>
      <c r="G5886" s="176"/>
      <c r="H5886" s="125" t="str">
        <f t="shared" si="182"/>
        <v/>
      </c>
      <c r="I5886" s="176">
        <f t="shared" si="183"/>
        <v>0</v>
      </c>
    </row>
    <row r="5887" spans="2:9">
      <c r="B5887" s="131"/>
      <c r="C5887" s="125"/>
      <c r="D5887" s="125"/>
      <c r="E5887" s="125"/>
      <c r="F5887" s="125"/>
      <c r="G5887" s="176"/>
      <c r="H5887" s="125" t="str">
        <f t="shared" si="182"/>
        <v/>
      </c>
      <c r="I5887" s="176">
        <f t="shared" si="183"/>
        <v>0</v>
      </c>
    </row>
    <row r="5888" spans="2:9">
      <c r="B5888" s="131"/>
      <c r="C5888" s="125"/>
      <c r="D5888" s="125"/>
      <c r="E5888" s="125"/>
      <c r="F5888" s="125"/>
      <c r="G5888" s="176"/>
      <c r="H5888" s="125" t="str">
        <f t="shared" si="182"/>
        <v/>
      </c>
      <c r="I5888" s="176">
        <f t="shared" si="183"/>
        <v>0</v>
      </c>
    </row>
    <row r="5889" spans="2:9">
      <c r="B5889" s="131"/>
      <c r="C5889" s="125"/>
      <c r="D5889" s="125"/>
      <c r="E5889" s="125"/>
      <c r="F5889" s="125"/>
      <c r="G5889" s="176"/>
      <c r="H5889" s="125" t="str">
        <f t="shared" si="182"/>
        <v/>
      </c>
      <c r="I5889" s="176">
        <f t="shared" si="183"/>
        <v>0</v>
      </c>
    </row>
    <row r="5890" spans="2:9">
      <c r="B5890" s="131"/>
      <c r="C5890" s="125"/>
      <c r="D5890" s="125"/>
      <c r="E5890" s="125"/>
      <c r="F5890" s="125"/>
      <c r="G5890" s="176"/>
      <c r="H5890" s="125" t="str">
        <f t="shared" si="182"/>
        <v/>
      </c>
      <c r="I5890" s="176">
        <f t="shared" si="183"/>
        <v>0</v>
      </c>
    </row>
    <row r="5891" spans="2:9">
      <c r="B5891" s="131"/>
      <c r="C5891" s="125"/>
      <c r="D5891" s="125"/>
      <c r="E5891" s="125"/>
      <c r="F5891" s="125"/>
      <c r="G5891" s="176"/>
      <c r="H5891" s="125" t="str">
        <f t="shared" si="182"/>
        <v/>
      </c>
      <c r="I5891" s="176">
        <f t="shared" si="183"/>
        <v>0</v>
      </c>
    </row>
    <row r="5892" spans="2:9">
      <c r="B5892" s="131"/>
      <c r="C5892" s="125"/>
      <c r="D5892" s="125"/>
      <c r="E5892" s="125"/>
      <c r="F5892" s="125"/>
      <c r="G5892" s="176"/>
      <c r="H5892" s="125" t="str">
        <f t="shared" si="182"/>
        <v/>
      </c>
      <c r="I5892" s="176">
        <f t="shared" si="183"/>
        <v>0</v>
      </c>
    </row>
    <row r="5893" spans="2:9">
      <c r="B5893" s="131"/>
      <c r="C5893" s="125"/>
      <c r="D5893" s="125"/>
      <c r="E5893" s="125"/>
      <c r="F5893" s="125"/>
      <c r="G5893" s="176"/>
      <c r="H5893" s="125" t="str">
        <f t="shared" si="182"/>
        <v/>
      </c>
      <c r="I5893" s="176">
        <f t="shared" si="183"/>
        <v>0</v>
      </c>
    </row>
    <row r="5894" spans="2:9">
      <c r="B5894" s="131"/>
      <c r="C5894" s="125"/>
      <c r="D5894" s="125"/>
      <c r="E5894" s="125"/>
      <c r="F5894" s="125"/>
      <c r="G5894" s="176"/>
      <c r="H5894" s="125" t="str">
        <f t="shared" si="182"/>
        <v/>
      </c>
      <c r="I5894" s="176">
        <f t="shared" si="183"/>
        <v>0</v>
      </c>
    </row>
    <row r="5895" spans="2:9">
      <c r="B5895" s="131"/>
      <c r="C5895" s="125"/>
      <c r="D5895" s="125"/>
      <c r="E5895" s="125"/>
      <c r="F5895" s="125"/>
      <c r="G5895" s="176"/>
      <c r="H5895" s="125" t="str">
        <f t="shared" ref="H5895:H5958" si="184">IF(ISBLANK(C5895),"",IF(C5895&lt;F5895,D5895-E5895,E5895-D5895))</f>
        <v/>
      </c>
      <c r="I5895" s="176">
        <f t="shared" ref="I5895:I5958" si="185">IF(ISERR(H5895),1,0)</f>
        <v>0</v>
      </c>
    </row>
    <row r="5896" spans="2:9">
      <c r="B5896" s="131"/>
      <c r="C5896" s="125"/>
      <c r="D5896" s="125"/>
      <c r="E5896" s="125"/>
      <c r="F5896" s="125"/>
      <c r="G5896" s="176"/>
      <c r="H5896" s="125" t="str">
        <f t="shared" si="184"/>
        <v/>
      </c>
      <c r="I5896" s="176">
        <f t="shared" si="185"/>
        <v>0</v>
      </c>
    </row>
    <row r="5897" spans="2:9">
      <c r="B5897" s="131"/>
      <c r="C5897" s="125"/>
      <c r="D5897" s="125"/>
      <c r="E5897" s="125"/>
      <c r="F5897" s="125"/>
      <c r="G5897" s="176"/>
      <c r="H5897" s="125" t="str">
        <f t="shared" si="184"/>
        <v/>
      </c>
      <c r="I5897" s="176">
        <f t="shared" si="185"/>
        <v>0</v>
      </c>
    </row>
    <row r="5898" spans="2:9">
      <c r="B5898" s="131"/>
      <c r="C5898" s="125"/>
      <c r="D5898" s="125"/>
      <c r="E5898" s="125"/>
      <c r="F5898" s="125"/>
      <c r="G5898" s="176"/>
      <c r="H5898" s="125" t="str">
        <f t="shared" si="184"/>
        <v/>
      </c>
      <c r="I5898" s="176">
        <f t="shared" si="185"/>
        <v>0</v>
      </c>
    </row>
    <row r="5899" spans="2:9">
      <c r="B5899" s="131"/>
      <c r="C5899" s="125"/>
      <c r="D5899" s="125"/>
      <c r="E5899" s="125"/>
      <c r="F5899" s="125"/>
      <c r="G5899" s="176"/>
      <c r="H5899" s="125" t="str">
        <f t="shared" si="184"/>
        <v/>
      </c>
      <c r="I5899" s="176">
        <f t="shared" si="185"/>
        <v>0</v>
      </c>
    </row>
    <row r="5900" spans="2:9">
      <c r="B5900" s="131"/>
      <c r="C5900" s="125"/>
      <c r="D5900" s="125"/>
      <c r="E5900" s="125"/>
      <c r="F5900" s="125"/>
      <c r="G5900" s="176"/>
      <c r="H5900" s="125" t="str">
        <f t="shared" si="184"/>
        <v/>
      </c>
      <c r="I5900" s="176">
        <f t="shared" si="185"/>
        <v>0</v>
      </c>
    </row>
    <row r="5901" spans="2:9">
      <c r="B5901" s="131"/>
      <c r="C5901" s="125"/>
      <c r="D5901" s="125"/>
      <c r="E5901" s="125"/>
      <c r="F5901" s="125"/>
      <c r="G5901" s="176"/>
      <c r="H5901" s="125" t="str">
        <f t="shared" si="184"/>
        <v/>
      </c>
      <c r="I5901" s="176">
        <f t="shared" si="185"/>
        <v>0</v>
      </c>
    </row>
    <row r="5902" spans="2:9">
      <c r="B5902" s="131"/>
      <c r="C5902" s="125"/>
      <c r="D5902" s="125"/>
      <c r="E5902" s="125"/>
      <c r="F5902" s="125"/>
      <c r="G5902" s="176"/>
      <c r="H5902" s="125" t="str">
        <f t="shared" si="184"/>
        <v/>
      </c>
      <c r="I5902" s="176">
        <f t="shared" si="185"/>
        <v>0</v>
      </c>
    </row>
    <row r="5903" spans="2:9">
      <c r="B5903" s="131"/>
      <c r="C5903" s="125"/>
      <c r="D5903" s="125"/>
      <c r="E5903" s="125"/>
      <c r="F5903" s="125"/>
      <c r="G5903" s="176"/>
      <c r="H5903" s="125" t="str">
        <f t="shared" si="184"/>
        <v/>
      </c>
      <c r="I5903" s="176">
        <f t="shared" si="185"/>
        <v>0</v>
      </c>
    </row>
    <row r="5904" spans="2:9">
      <c r="B5904" s="131"/>
      <c r="C5904" s="125"/>
      <c r="D5904" s="125"/>
      <c r="E5904" s="125"/>
      <c r="F5904" s="125"/>
      <c r="G5904" s="176"/>
      <c r="H5904" s="125" t="str">
        <f t="shared" si="184"/>
        <v/>
      </c>
      <c r="I5904" s="176">
        <f t="shared" si="185"/>
        <v>0</v>
      </c>
    </row>
    <row r="5905" spans="2:9">
      <c r="B5905" s="131"/>
      <c r="C5905" s="125"/>
      <c r="D5905" s="125"/>
      <c r="E5905" s="125"/>
      <c r="F5905" s="125"/>
      <c r="G5905" s="176"/>
      <c r="H5905" s="125" t="str">
        <f t="shared" si="184"/>
        <v/>
      </c>
      <c r="I5905" s="176">
        <f t="shared" si="185"/>
        <v>0</v>
      </c>
    </row>
    <row r="5906" spans="2:9">
      <c r="B5906" s="131"/>
      <c r="C5906" s="125"/>
      <c r="D5906" s="125"/>
      <c r="E5906" s="125"/>
      <c r="F5906" s="125"/>
      <c r="G5906" s="176"/>
      <c r="H5906" s="125" t="str">
        <f t="shared" si="184"/>
        <v/>
      </c>
      <c r="I5906" s="176">
        <f t="shared" si="185"/>
        <v>0</v>
      </c>
    </row>
    <row r="5907" spans="2:9">
      <c r="B5907" s="131"/>
      <c r="C5907" s="125"/>
      <c r="D5907" s="125"/>
      <c r="E5907" s="125"/>
      <c r="F5907" s="125"/>
      <c r="G5907" s="176"/>
      <c r="H5907" s="125" t="str">
        <f t="shared" si="184"/>
        <v/>
      </c>
      <c r="I5907" s="176">
        <f t="shared" si="185"/>
        <v>0</v>
      </c>
    </row>
    <row r="5908" spans="2:9">
      <c r="B5908" s="131"/>
      <c r="C5908" s="125"/>
      <c r="D5908" s="125"/>
      <c r="E5908" s="125"/>
      <c r="F5908" s="125"/>
      <c r="G5908" s="176"/>
      <c r="H5908" s="125" t="str">
        <f t="shared" si="184"/>
        <v/>
      </c>
      <c r="I5908" s="176">
        <f t="shared" si="185"/>
        <v>0</v>
      </c>
    </row>
    <row r="5909" spans="2:9">
      <c r="B5909" s="131"/>
      <c r="C5909" s="125"/>
      <c r="D5909" s="125"/>
      <c r="E5909" s="125"/>
      <c r="F5909" s="125"/>
      <c r="G5909" s="176"/>
      <c r="H5909" s="125" t="str">
        <f t="shared" si="184"/>
        <v/>
      </c>
      <c r="I5909" s="176">
        <f t="shared" si="185"/>
        <v>0</v>
      </c>
    </row>
    <row r="5910" spans="2:9">
      <c r="B5910" s="131"/>
      <c r="C5910" s="125"/>
      <c r="D5910" s="125"/>
      <c r="E5910" s="125"/>
      <c r="F5910" s="125"/>
      <c r="G5910" s="176"/>
      <c r="H5910" s="125" t="str">
        <f t="shared" si="184"/>
        <v/>
      </c>
      <c r="I5910" s="176">
        <f t="shared" si="185"/>
        <v>0</v>
      </c>
    </row>
    <row r="5911" spans="2:9">
      <c r="B5911" s="131"/>
      <c r="C5911" s="125"/>
      <c r="D5911" s="125"/>
      <c r="E5911" s="125"/>
      <c r="F5911" s="125"/>
      <c r="G5911" s="176"/>
      <c r="H5911" s="125" t="str">
        <f t="shared" si="184"/>
        <v/>
      </c>
      <c r="I5911" s="176">
        <f t="shared" si="185"/>
        <v>0</v>
      </c>
    </row>
    <row r="5912" spans="2:9">
      <c r="B5912" s="131"/>
      <c r="C5912" s="125"/>
      <c r="D5912" s="125"/>
      <c r="E5912" s="125"/>
      <c r="F5912" s="125"/>
      <c r="G5912" s="176"/>
      <c r="H5912" s="125" t="str">
        <f t="shared" si="184"/>
        <v/>
      </c>
      <c r="I5912" s="176">
        <f t="shared" si="185"/>
        <v>0</v>
      </c>
    </row>
    <row r="5913" spans="2:9">
      <c r="B5913" s="131"/>
      <c r="C5913" s="125"/>
      <c r="D5913" s="125"/>
      <c r="E5913" s="125"/>
      <c r="F5913" s="125"/>
      <c r="G5913" s="176"/>
      <c r="H5913" s="125" t="str">
        <f t="shared" si="184"/>
        <v/>
      </c>
      <c r="I5913" s="176">
        <f t="shared" si="185"/>
        <v>0</v>
      </c>
    </row>
    <row r="5914" spans="2:9">
      <c r="B5914" s="131"/>
      <c r="C5914" s="125"/>
      <c r="D5914" s="125"/>
      <c r="E5914" s="125"/>
      <c r="F5914" s="125"/>
      <c r="G5914" s="176"/>
      <c r="H5914" s="125" t="str">
        <f t="shared" si="184"/>
        <v/>
      </c>
      <c r="I5914" s="176">
        <f t="shared" si="185"/>
        <v>0</v>
      </c>
    </row>
    <row r="5915" spans="2:9">
      <c r="B5915" s="131"/>
      <c r="C5915" s="125"/>
      <c r="D5915" s="125"/>
      <c r="E5915" s="125"/>
      <c r="F5915" s="125"/>
      <c r="G5915" s="176"/>
      <c r="H5915" s="125" t="str">
        <f t="shared" si="184"/>
        <v/>
      </c>
      <c r="I5915" s="176">
        <f t="shared" si="185"/>
        <v>0</v>
      </c>
    </row>
    <row r="5916" spans="2:9">
      <c r="B5916" s="131"/>
      <c r="C5916" s="125"/>
      <c r="D5916" s="125"/>
      <c r="E5916" s="125"/>
      <c r="F5916" s="125"/>
      <c r="G5916" s="176"/>
      <c r="H5916" s="125" t="str">
        <f t="shared" si="184"/>
        <v/>
      </c>
      <c r="I5916" s="176">
        <f t="shared" si="185"/>
        <v>0</v>
      </c>
    </row>
    <row r="5917" spans="2:9">
      <c r="B5917" s="131"/>
      <c r="C5917" s="125"/>
      <c r="D5917" s="125"/>
      <c r="E5917" s="125"/>
      <c r="F5917" s="125"/>
      <c r="G5917" s="176"/>
      <c r="H5917" s="125" t="str">
        <f t="shared" si="184"/>
        <v/>
      </c>
      <c r="I5917" s="176">
        <f t="shared" si="185"/>
        <v>0</v>
      </c>
    </row>
    <row r="5918" spans="2:9">
      <c r="B5918" s="131"/>
      <c r="C5918" s="125"/>
      <c r="D5918" s="125"/>
      <c r="E5918" s="125"/>
      <c r="F5918" s="125"/>
      <c r="G5918" s="176"/>
      <c r="H5918" s="125" t="str">
        <f t="shared" si="184"/>
        <v/>
      </c>
      <c r="I5918" s="176">
        <f t="shared" si="185"/>
        <v>0</v>
      </c>
    </row>
    <row r="5919" spans="2:9">
      <c r="B5919" s="131"/>
      <c r="C5919" s="125"/>
      <c r="D5919" s="125"/>
      <c r="E5919" s="125"/>
      <c r="F5919" s="125"/>
      <c r="G5919" s="176"/>
      <c r="H5919" s="125" t="str">
        <f t="shared" si="184"/>
        <v/>
      </c>
      <c r="I5919" s="176">
        <f t="shared" si="185"/>
        <v>0</v>
      </c>
    </row>
    <row r="5920" spans="2:9">
      <c r="B5920" s="131"/>
      <c r="C5920" s="125"/>
      <c r="D5920" s="125"/>
      <c r="E5920" s="125"/>
      <c r="F5920" s="125"/>
      <c r="G5920" s="176"/>
      <c r="H5920" s="125" t="str">
        <f t="shared" si="184"/>
        <v/>
      </c>
      <c r="I5920" s="176">
        <f t="shared" si="185"/>
        <v>0</v>
      </c>
    </row>
    <row r="5921" spans="2:9">
      <c r="B5921" s="131"/>
      <c r="C5921" s="125"/>
      <c r="D5921" s="125"/>
      <c r="E5921" s="125"/>
      <c r="F5921" s="125"/>
      <c r="G5921" s="176"/>
      <c r="H5921" s="125" t="str">
        <f t="shared" si="184"/>
        <v/>
      </c>
      <c r="I5921" s="176">
        <f t="shared" si="185"/>
        <v>0</v>
      </c>
    </row>
    <row r="5922" spans="2:9">
      <c r="B5922" s="131"/>
      <c r="C5922" s="125"/>
      <c r="D5922" s="125"/>
      <c r="E5922" s="125"/>
      <c r="F5922" s="125"/>
      <c r="G5922" s="176"/>
      <c r="H5922" s="125" t="str">
        <f t="shared" si="184"/>
        <v/>
      </c>
      <c r="I5922" s="176">
        <f t="shared" si="185"/>
        <v>0</v>
      </c>
    </row>
    <row r="5923" spans="2:9">
      <c r="B5923" s="131"/>
      <c r="C5923" s="125"/>
      <c r="D5923" s="125"/>
      <c r="E5923" s="125"/>
      <c r="F5923" s="125"/>
      <c r="G5923" s="176"/>
      <c r="H5923" s="125" t="str">
        <f t="shared" si="184"/>
        <v/>
      </c>
      <c r="I5923" s="176">
        <f t="shared" si="185"/>
        <v>0</v>
      </c>
    </row>
    <row r="5924" spans="2:9">
      <c r="B5924" s="131"/>
      <c r="C5924" s="125"/>
      <c r="D5924" s="125"/>
      <c r="E5924" s="125"/>
      <c r="F5924" s="125"/>
      <c r="G5924" s="176"/>
      <c r="H5924" s="125" t="str">
        <f t="shared" si="184"/>
        <v/>
      </c>
      <c r="I5924" s="176">
        <f t="shared" si="185"/>
        <v>0</v>
      </c>
    </row>
    <row r="5925" spans="2:9">
      <c r="B5925" s="131"/>
      <c r="C5925" s="125"/>
      <c r="D5925" s="125"/>
      <c r="E5925" s="125"/>
      <c r="F5925" s="125"/>
      <c r="G5925" s="176"/>
      <c r="H5925" s="125" t="str">
        <f t="shared" si="184"/>
        <v/>
      </c>
      <c r="I5925" s="176">
        <f t="shared" si="185"/>
        <v>0</v>
      </c>
    </row>
    <row r="5926" spans="2:9">
      <c r="B5926" s="131"/>
      <c r="C5926" s="125"/>
      <c r="D5926" s="125"/>
      <c r="E5926" s="125"/>
      <c r="F5926" s="125"/>
      <c r="G5926" s="176"/>
      <c r="H5926" s="125" t="str">
        <f t="shared" si="184"/>
        <v/>
      </c>
      <c r="I5926" s="176">
        <f t="shared" si="185"/>
        <v>0</v>
      </c>
    </row>
    <row r="5927" spans="2:9">
      <c r="B5927" s="131"/>
      <c r="C5927" s="125"/>
      <c r="D5927" s="125"/>
      <c r="E5927" s="125"/>
      <c r="F5927" s="125"/>
      <c r="G5927" s="176"/>
      <c r="H5927" s="125" t="str">
        <f t="shared" si="184"/>
        <v/>
      </c>
      <c r="I5927" s="176">
        <f t="shared" si="185"/>
        <v>0</v>
      </c>
    </row>
    <row r="5928" spans="2:9">
      <c r="B5928" s="131"/>
      <c r="C5928" s="125"/>
      <c r="D5928" s="125"/>
      <c r="E5928" s="125"/>
      <c r="F5928" s="125"/>
      <c r="G5928" s="176"/>
      <c r="H5928" s="125" t="str">
        <f t="shared" si="184"/>
        <v/>
      </c>
      <c r="I5928" s="176">
        <f t="shared" si="185"/>
        <v>0</v>
      </c>
    </row>
    <row r="5929" spans="2:9">
      <c r="B5929" s="131"/>
      <c r="C5929" s="125"/>
      <c r="D5929" s="125"/>
      <c r="E5929" s="125"/>
      <c r="F5929" s="125"/>
      <c r="G5929" s="176"/>
      <c r="H5929" s="125" t="str">
        <f t="shared" si="184"/>
        <v/>
      </c>
      <c r="I5929" s="176">
        <f t="shared" si="185"/>
        <v>0</v>
      </c>
    </row>
    <row r="5930" spans="2:9">
      <c r="B5930" s="131"/>
      <c r="C5930" s="125"/>
      <c r="D5930" s="125"/>
      <c r="E5930" s="125"/>
      <c r="F5930" s="125"/>
      <c r="G5930" s="176"/>
      <c r="H5930" s="125" t="str">
        <f t="shared" si="184"/>
        <v/>
      </c>
      <c r="I5930" s="176">
        <f t="shared" si="185"/>
        <v>0</v>
      </c>
    </row>
    <row r="5931" spans="2:9">
      <c r="B5931" s="131"/>
      <c r="C5931" s="125"/>
      <c r="D5931" s="125"/>
      <c r="E5931" s="125"/>
      <c r="F5931" s="125"/>
      <c r="G5931" s="176"/>
      <c r="H5931" s="125" t="str">
        <f t="shared" si="184"/>
        <v/>
      </c>
      <c r="I5931" s="176">
        <f t="shared" si="185"/>
        <v>0</v>
      </c>
    </row>
    <row r="5932" spans="2:9">
      <c r="B5932" s="131"/>
      <c r="C5932" s="125"/>
      <c r="D5932" s="125"/>
      <c r="E5932" s="125"/>
      <c r="F5932" s="125"/>
      <c r="G5932" s="176"/>
      <c r="H5932" s="125" t="str">
        <f t="shared" si="184"/>
        <v/>
      </c>
      <c r="I5932" s="176">
        <f t="shared" si="185"/>
        <v>0</v>
      </c>
    </row>
    <row r="5933" spans="2:9">
      <c r="B5933" s="131"/>
      <c r="C5933" s="125"/>
      <c r="D5933" s="125"/>
      <c r="E5933" s="125"/>
      <c r="F5933" s="125"/>
      <c r="G5933" s="176"/>
      <c r="H5933" s="125" t="str">
        <f t="shared" si="184"/>
        <v/>
      </c>
      <c r="I5933" s="176">
        <f t="shared" si="185"/>
        <v>0</v>
      </c>
    </row>
    <row r="5934" spans="2:9">
      <c r="B5934" s="131"/>
      <c r="C5934" s="125"/>
      <c r="D5934" s="125"/>
      <c r="E5934" s="125"/>
      <c r="F5934" s="125"/>
      <c r="G5934" s="176"/>
      <c r="H5934" s="125" t="str">
        <f t="shared" si="184"/>
        <v/>
      </c>
      <c r="I5934" s="176">
        <f t="shared" si="185"/>
        <v>0</v>
      </c>
    </row>
    <row r="5935" spans="2:9">
      <c r="B5935" s="131"/>
      <c r="C5935" s="125"/>
      <c r="D5935" s="125"/>
      <c r="E5935" s="125"/>
      <c r="F5935" s="125"/>
      <c r="G5935" s="176"/>
      <c r="H5935" s="125" t="str">
        <f t="shared" si="184"/>
        <v/>
      </c>
      <c r="I5935" s="176">
        <f t="shared" si="185"/>
        <v>0</v>
      </c>
    </row>
    <row r="5936" spans="2:9">
      <c r="B5936" s="131"/>
      <c r="C5936" s="125"/>
      <c r="D5936" s="125"/>
      <c r="E5936" s="125"/>
      <c r="F5936" s="125"/>
      <c r="G5936" s="176"/>
      <c r="H5936" s="125" t="str">
        <f t="shared" si="184"/>
        <v/>
      </c>
      <c r="I5936" s="176">
        <f t="shared" si="185"/>
        <v>0</v>
      </c>
    </row>
    <row r="5937" spans="2:9">
      <c r="B5937" s="131"/>
      <c r="C5937" s="125"/>
      <c r="D5937" s="125"/>
      <c r="E5937" s="125"/>
      <c r="F5937" s="125"/>
      <c r="G5937" s="176"/>
      <c r="H5937" s="125" t="str">
        <f t="shared" si="184"/>
        <v/>
      </c>
      <c r="I5937" s="176">
        <f t="shared" si="185"/>
        <v>0</v>
      </c>
    </row>
    <row r="5938" spans="2:9">
      <c r="B5938" s="131"/>
      <c r="C5938" s="125"/>
      <c r="D5938" s="125"/>
      <c r="E5938" s="125"/>
      <c r="F5938" s="125"/>
      <c r="G5938" s="176"/>
      <c r="H5938" s="125" t="str">
        <f t="shared" si="184"/>
        <v/>
      </c>
      <c r="I5938" s="176">
        <f t="shared" si="185"/>
        <v>0</v>
      </c>
    </row>
    <row r="5939" spans="2:9">
      <c r="B5939" s="131"/>
      <c r="C5939" s="125"/>
      <c r="D5939" s="125"/>
      <c r="E5939" s="125"/>
      <c r="F5939" s="125"/>
      <c r="G5939" s="176"/>
      <c r="H5939" s="125" t="str">
        <f t="shared" si="184"/>
        <v/>
      </c>
      <c r="I5939" s="176">
        <f t="shared" si="185"/>
        <v>0</v>
      </c>
    </row>
    <row r="5940" spans="2:9">
      <c r="B5940" s="131"/>
      <c r="C5940" s="125"/>
      <c r="D5940" s="125"/>
      <c r="E5940" s="125"/>
      <c r="F5940" s="125"/>
      <c r="G5940" s="176"/>
      <c r="H5940" s="125" t="str">
        <f t="shared" si="184"/>
        <v/>
      </c>
      <c r="I5940" s="176">
        <f t="shared" si="185"/>
        <v>0</v>
      </c>
    </row>
    <row r="5941" spans="2:9">
      <c r="B5941" s="131"/>
      <c r="C5941" s="125"/>
      <c r="D5941" s="125"/>
      <c r="E5941" s="125"/>
      <c r="F5941" s="125"/>
      <c r="G5941" s="176"/>
      <c r="H5941" s="125" t="str">
        <f t="shared" si="184"/>
        <v/>
      </c>
      <c r="I5941" s="176">
        <f t="shared" si="185"/>
        <v>0</v>
      </c>
    </row>
    <row r="5942" spans="2:9">
      <c r="B5942" s="131"/>
      <c r="C5942" s="125"/>
      <c r="D5942" s="125"/>
      <c r="E5942" s="125"/>
      <c r="F5942" s="125"/>
      <c r="G5942" s="176"/>
      <c r="H5942" s="125" t="str">
        <f t="shared" si="184"/>
        <v/>
      </c>
      <c r="I5942" s="176">
        <f t="shared" si="185"/>
        <v>0</v>
      </c>
    </row>
    <row r="5943" spans="2:9">
      <c r="B5943" s="131"/>
      <c r="C5943" s="125"/>
      <c r="D5943" s="125"/>
      <c r="E5943" s="125"/>
      <c r="F5943" s="125"/>
      <c r="G5943" s="176"/>
      <c r="H5943" s="125" t="str">
        <f t="shared" si="184"/>
        <v/>
      </c>
      <c r="I5943" s="176">
        <f t="shared" si="185"/>
        <v>0</v>
      </c>
    </row>
    <row r="5944" spans="2:9">
      <c r="B5944" s="131"/>
      <c r="C5944" s="125"/>
      <c r="D5944" s="125"/>
      <c r="E5944" s="125"/>
      <c r="F5944" s="125"/>
      <c r="G5944" s="176"/>
      <c r="H5944" s="125" t="str">
        <f t="shared" si="184"/>
        <v/>
      </c>
      <c r="I5944" s="176">
        <f t="shared" si="185"/>
        <v>0</v>
      </c>
    </row>
    <row r="5945" spans="2:9">
      <c r="B5945" s="131"/>
      <c r="C5945" s="125"/>
      <c r="D5945" s="125"/>
      <c r="E5945" s="125"/>
      <c r="F5945" s="125"/>
      <c r="G5945" s="176"/>
      <c r="H5945" s="125" t="str">
        <f t="shared" si="184"/>
        <v/>
      </c>
      <c r="I5945" s="176">
        <f t="shared" si="185"/>
        <v>0</v>
      </c>
    </row>
    <row r="5946" spans="2:9">
      <c r="B5946" s="131"/>
      <c r="C5946" s="125"/>
      <c r="D5946" s="125"/>
      <c r="E5946" s="125"/>
      <c r="F5946" s="125"/>
      <c r="G5946" s="176"/>
      <c r="H5946" s="125" t="str">
        <f t="shared" si="184"/>
        <v/>
      </c>
      <c r="I5946" s="176">
        <f t="shared" si="185"/>
        <v>0</v>
      </c>
    </row>
    <row r="5947" spans="2:9">
      <c r="B5947" s="131"/>
      <c r="C5947" s="125"/>
      <c r="D5947" s="125"/>
      <c r="E5947" s="125"/>
      <c r="F5947" s="125"/>
      <c r="G5947" s="176"/>
      <c r="H5947" s="125" t="str">
        <f t="shared" si="184"/>
        <v/>
      </c>
      <c r="I5947" s="176">
        <f t="shared" si="185"/>
        <v>0</v>
      </c>
    </row>
    <row r="5948" spans="2:9">
      <c r="B5948" s="131"/>
      <c r="C5948" s="125"/>
      <c r="D5948" s="125"/>
      <c r="E5948" s="125"/>
      <c r="F5948" s="125"/>
      <c r="G5948" s="176"/>
      <c r="H5948" s="125" t="str">
        <f t="shared" si="184"/>
        <v/>
      </c>
      <c r="I5948" s="176">
        <f t="shared" si="185"/>
        <v>0</v>
      </c>
    </row>
    <row r="5949" spans="2:9">
      <c r="B5949" s="131"/>
      <c r="C5949" s="125"/>
      <c r="D5949" s="125"/>
      <c r="E5949" s="125"/>
      <c r="F5949" s="125"/>
      <c r="G5949" s="176"/>
      <c r="H5949" s="125" t="str">
        <f t="shared" si="184"/>
        <v/>
      </c>
      <c r="I5949" s="176">
        <f t="shared" si="185"/>
        <v>0</v>
      </c>
    </row>
    <row r="5950" spans="2:9">
      <c r="B5950" s="131"/>
      <c r="C5950" s="125"/>
      <c r="D5950" s="125"/>
      <c r="E5950" s="125"/>
      <c r="F5950" s="125"/>
      <c r="G5950" s="176"/>
      <c r="H5950" s="125" t="str">
        <f t="shared" si="184"/>
        <v/>
      </c>
      <c r="I5950" s="176">
        <f t="shared" si="185"/>
        <v>0</v>
      </c>
    </row>
    <row r="5951" spans="2:9">
      <c r="B5951" s="131"/>
      <c r="C5951" s="125"/>
      <c r="D5951" s="125"/>
      <c r="E5951" s="125"/>
      <c r="F5951" s="125"/>
      <c r="G5951" s="176"/>
      <c r="H5951" s="125" t="str">
        <f t="shared" si="184"/>
        <v/>
      </c>
      <c r="I5951" s="176">
        <f t="shared" si="185"/>
        <v>0</v>
      </c>
    </row>
    <row r="5952" spans="2:9">
      <c r="B5952" s="131"/>
      <c r="C5952" s="125"/>
      <c r="D5952" s="125"/>
      <c r="E5952" s="125"/>
      <c r="F5952" s="125"/>
      <c r="G5952" s="176"/>
      <c r="H5952" s="125" t="str">
        <f t="shared" si="184"/>
        <v/>
      </c>
      <c r="I5952" s="176">
        <f t="shared" si="185"/>
        <v>0</v>
      </c>
    </row>
    <row r="5953" spans="2:9">
      <c r="B5953" s="131"/>
      <c r="C5953" s="125"/>
      <c r="D5953" s="125"/>
      <c r="E5953" s="125"/>
      <c r="F5953" s="125"/>
      <c r="G5953" s="176"/>
      <c r="H5953" s="125" t="str">
        <f t="shared" si="184"/>
        <v/>
      </c>
      <c r="I5953" s="176">
        <f t="shared" si="185"/>
        <v>0</v>
      </c>
    </row>
    <row r="5954" spans="2:9">
      <c r="B5954" s="131"/>
      <c r="C5954" s="125"/>
      <c r="D5954" s="125"/>
      <c r="E5954" s="125"/>
      <c r="F5954" s="125"/>
      <c r="G5954" s="176"/>
      <c r="H5954" s="125" t="str">
        <f t="shared" si="184"/>
        <v/>
      </c>
      <c r="I5954" s="176">
        <f t="shared" si="185"/>
        <v>0</v>
      </c>
    </row>
    <row r="5955" spans="2:9">
      <c r="B5955" s="131"/>
      <c r="C5955" s="125"/>
      <c r="D5955" s="125"/>
      <c r="E5955" s="125"/>
      <c r="F5955" s="125"/>
      <c r="G5955" s="176"/>
      <c r="H5955" s="125" t="str">
        <f t="shared" si="184"/>
        <v/>
      </c>
      <c r="I5955" s="176">
        <f t="shared" si="185"/>
        <v>0</v>
      </c>
    </row>
    <row r="5956" spans="2:9">
      <c r="B5956" s="131"/>
      <c r="C5956" s="125"/>
      <c r="D5956" s="125"/>
      <c r="E5956" s="125"/>
      <c r="F5956" s="125"/>
      <c r="G5956" s="176"/>
      <c r="H5956" s="125" t="str">
        <f t="shared" si="184"/>
        <v/>
      </c>
      <c r="I5956" s="176">
        <f t="shared" si="185"/>
        <v>0</v>
      </c>
    </row>
    <row r="5957" spans="2:9">
      <c r="B5957" s="131"/>
      <c r="C5957" s="125"/>
      <c r="D5957" s="125"/>
      <c r="E5957" s="125"/>
      <c r="F5957" s="125"/>
      <c r="G5957" s="176"/>
      <c r="H5957" s="125" t="str">
        <f t="shared" si="184"/>
        <v/>
      </c>
      <c r="I5957" s="176">
        <f t="shared" si="185"/>
        <v>0</v>
      </c>
    </row>
    <row r="5958" spans="2:9">
      <c r="B5958" s="131"/>
      <c r="C5958" s="125"/>
      <c r="D5958" s="125"/>
      <c r="E5958" s="125"/>
      <c r="F5958" s="125"/>
      <c r="G5958" s="176"/>
      <c r="H5958" s="125" t="str">
        <f t="shared" si="184"/>
        <v/>
      </c>
      <c r="I5958" s="176">
        <f t="shared" si="185"/>
        <v>0</v>
      </c>
    </row>
    <row r="5959" spans="2:9">
      <c r="B5959" s="131"/>
      <c r="C5959" s="125"/>
      <c r="D5959" s="125"/>
      <c r="E5959" s="125"/>
      <c r="F5959" s="125"/>
      <c r="G5959" s="176"/>
      <c r="H5959" s="125" t="str">
        <f t="shared" ref="H5959:H6022" si="186">IF(ISBLANK(C5959),"",IF(C5959&lt;F5959,D5959-E5959,E5959-D5959))</f>
        <v/>
      </c>
      <c r="I5959" s="176">
        <f t="shared" ref="I5959:I6022" si="187">IF(ISERR(H5959),1,0)</f>
        <v>0</v>
      </c>
    </row>
    <row r="5960" spans="2:9">
      <c r="B5960" s="131"/>
      <c r="C5960" s="125"/>
      <c r="D5960" s="125"/>
      <c r="E5960" s="125"/>
      <c r="F5960" s="125"/>
      <c r="G5960" s="176"/>
      <c r="H5960" s="125" t="str">
        <f t="shared" si="186"/>
        <v/>
      </c>
      <c r="I5960" s="176">
        <f t="shared" si="187"/>
        <v>0</v>
      </c>
    </row>
    <row r="5961" spans="2:9">
      <c r="B5961" s="131"/>
      <c r="C5961" s="125"/>
      <c r="D5961" s="125"/>
      <c r="E5961" s="125"/>
      <c r="F5961" s="125"/>
      <c r="G5961" s="176"/>
      <c r="H5961" s="125" t="str">
        <f t="shared" si="186"/>
        <v/>
      </c>
      <c r="I5961" s="176">
        <f t="shared" si="187"/>
        <v>0</v>
      </c>
    </row>
    <row r="5962" spans="2:9">
      <c r="B5962" s="131"/>
      <c r="C5962" s="125"/>
      <c r="D5962" s="125"/>
      <c r="E5962" s="125"/>
      <c r="F5962" s="125"/>
      <c r="G5962" s="176"/>
      <c r="H5962" s="125" t="str">
        <f t="shared" si="186"/>
        <v/>
      </c>
      <c r="I5962" s="176">
        <f t="shared" si="187"/>
        <v>0</v>
      </c>
    </row>
    <row r="5963" spans="2:9">
      <c r="B5963" s="131"/>
      <c r="C5963" s="125"/>
      <c r="D5963" s="125"/>
      <c r="E5963" s="125"/>
      <c r="F5963" s="125"/>
      <c r="G5963" s="176"/>
      <c r="H5963" s="125" t="str">
        <f t="shared" si="186"/>
        <v/>
      </c>
      <c r="I5963" s="176">
        <f t="shared" si="187"/>
        <v>0</v>
      </c>
    </row>
    <row r="5964" spans="2:9">
      <c r="B5964" s="131"/>
      <c r="C5964" s="125"/>
      <c r="D5964" s="125"/>
      <c r="E5964" s="125"/>
      <c r="F5964" s="125"/>
      <c r="G5964" s="176"/>
      <c r="H5964" s="125" t="str">
        <f t="shared" si="186"/>
        <v/>
      </c>
      <c r="I5964" s="176">
        <f t="shared" si="187"/>
        <v>0</v>
      </c>
    </row>
    <row r="5965" spans="2:9">
      <c r="B5965" s="131"/>
      <c r="C5965" s="125"/>
      <c r="D5965" s="125"/>
      <c r="E5965" s="125"/>
      <c r="F5965" s="125"/>
      <c r="G5965" s="176"/>
      <c r="H5965" s="125" t="str">
        <f t="shared" si="186"/>
        <v/>
      </c>
      <c r="I5965" s="176">
        <f t="shared" si="187"/>
        <v>0</v>
      </c>
    </row>
    <row r="5966" spans="2:9">
      <c r="B5966" s="131"/>
      <c r="C5966" s="125"/>
      <c r="D5966" s="125"/>
      <c r="E5966" s="125"/>
      <c r="F5966" s="125"/>
      <c r="G5966" s="176"/>
      <c r="H5966" s="125" t="str">
        <f t="shared" si="186"/>
        <v/>
      </c>
      <c r="I5966" s="176">
        <f t="shared" si="187"/>
        <v>0</v>
      </c>
    </row>
    <row r="5967" spans="2:9">
      <c r="B5967" s="131"/>
      <c r="C5967" s="125"/>
      <c r="D5967" s="125"/>
      <c r="E5967" s="125"/>
      <c r="F5967" s="125"/>
      <c r="G5967" s="176"/>
      <c r="H5967" s="125" t="str">
        <f t="shared" si="186"/>
        <v/>
      </c>
      <c r="I5967" s="176">
        <f t="shared" si="187"/>
        <v>0</v>
      </c>
    </row>
    <row r="5968" spans="2:9">
      <c r="B5968" s="131"/>
      <c r="C5968" s="125"/>
      <c r="D5968" s="125"/>
      <c r="E5968" s="125"/>
      <c r="F5968" s="125"/>
      <c r="G5968" s="176"/>
      <c r="H5968" s="125" t="str">
        <f t="shared" si="186"/>
        <v/>
      </c>
      <c r="I5968" s="176">
        <f t="shared" si="187"/>
        <v>0</v>
      </c>
    </row>
    <row r="5969" spans="2:9">
      <c r="B5969" s="131"/>
      <c r="C5969" s="125"/>
      <c r="D5969" s="125"/>
      <c r="E5969" s="125"/>
      <c r="F5969" s="125"/>
      <c r="G5969" s="176"/>
      <c r="H5969" s="125" t="str">
        <f t="shared" si="186"/>
        <v/>
      </c>
      <c r="I5969" s="176">
        <f t="shared" si="187"/>
        <v>0</v>
      </c>
    </row>
    <row r="5970" spans="2:9">
      <c r="B5970" s="131"/>
      <c r="C5970" s="125"/>
      <c r="D5970" s="125"/>
      <c r="E5970" s="125"/>
      <c r="F5970" s="125"/>
      <c r="G5970" s="176"/>
      <c r="H5970" s="125" t="str">
        <f t="shared" si="186"/>
        <v/>
      </c>
      <c r="I5970" s="176">
        <f t="shared" si="187"/>
        <v>0</v>
      </c>
    </row>
    <row r="5971" spans="2:9">
      <c r="B5971" s="131"/>
      <c r="C5971" s="125"/>
      <c r="D5971" s="125"/>
      <c r="E5971" s="125"/>
      <c r="F5971" s="125"/>
      <c r="G5971" s="176"/>
      <c r="H5971" s="125" t="str">
        <f t="shared" si="186"/>
        <v/>
      </c>
      <c r="I5971" s="176">
        <f t="shared" si="187"/>
        <v>0</v>
      </c>
    </row>
    <row r="5972" spans="2:9">
      <c r="B5972" s="131"/>
      <c r="C5972" s="125"/>
      <c r="D5972" s="125"/>
      <c r="E5972" s="125"/>
      <c r="F5972" s="125"/>
      <c r="G5972" s="176"/>
      <c r="H5972" s="125" t="str">
        <f t="shared" si="186"/>
        <v/>
      </c>
      <c r="I5972" s="176">
        <f t="shared" si="187"/>
        <v>0</v>
      </c>
    </row>
    <row r="5973" spans="2:9">
      <c r="B5973" s="131"/>
      <c r="C5973" s="125"/>
      <c r="D5973" s="125"/>
      <c r="E5973" s="125"/>
      <c r="F5973" s="125"/>
      <c r="G5973" s="176"/>
      <c r="H5973" s="125" t="str">
        <f t="shared" si="186"/>
        <v/>
      </c>
      <c r="I5973" s="176">
        <f t="shared" si="187"/>
        <v>0</v>
      </c>
    </row>
    <row r="5974" spans="2:9">
      <c r="B5974" s="131"/>
      <c r="C5974" s="125"/>
      <c r="D5974" s="125"/>
      <c r="E5974" s="125"/>
      <c r="F5974" s="125"/>
      <c r="G5974" s="176"/>
      <c r="H5974" s="125" t="str">
        <f t="shared" si="186"/>
        <v/>
      </c>
      <c r="I5974" s="176">
        <f t="shared" si="187"/>
        <v>0</v>
      </c>
    </row>
    <row r="5975" spans="2:9">
      <c r="B5975" s="131"/>
      <c r="C5975" s="125"/>
      <c r="D5975" s="125"/>
      <c r="E5975" s="125"/>
      <c r="F5975" s="125"/>
      <c r="G5975" s="176"/>
      <c r="H5975" s="125" t="str">
        <f t="shared" si="186"/>
        <v/>
      </c>
      <c r="I5975" s="176">
        <f t="shared" si="187"/>
        <v>0</v>
      </c>
    </row>
    <row r="5976" spans="2:9">
      <c r="B5976" s="131"/>
      <c r="C5976" s="125"/>
      <c r="D5976" s="125"/>
      <c r="E5976" s="125"/>
      <c r="F5976" s="125"/>
      <c r="G5976" s="176"/>
      <c r="H5976" s="125" t="str">
        <f t="shared" si="186"/>
        <v/>
      </c>
      <c r="I5976" s="176">
        <f t="shared" si="187"/>
        <v>0</v>
      </c>
    </row>
    <row r="5977" spans="2:9">
      <c r="B5977" s="131"/>
      <c r="C5977" s="125"/>
      <c r="D5977" s="125"/>
      <c r="E5977" s="125"/>
      <c r="F5977" s="125"/>
      <c r="G5977" s="176"/>
      <c r="H5977" s="125" t="str">
        <f t="shared" si="186"/>
        <v/>
      </c>
      <c r="I5977" s="176">
        <f t="shared" si="187"/>
        <v>0</v>
      </c>
    </row>
    <row r="5978" spans="2:9">
      <c r="B5978" s="131"/>
      <c r="C5978" s="125"/>
      <c r="D5978" s="125"/>
      <c r="E5978" s="125"/>
      <c r="F5978" s="125"/>
      <c r="G5978" s="176"/>
      <c r="H5978" s="125" t="str">
        <f t="shared" si="186"/>
        <v/>
      </c>
      <c r="I5978" s="176">
        <f t="shared" si="187"/>
        <v>0</v>
      </c>
    </row>
    <row r="5979" spans="2:9">
      <c r="B5979" s="131"/>
      <c r="C5979" s="125"/>
      <c r="D5979" s="125"/>
      <c r="E5979" s="125"/>
      <c r="F5979" s="125"/>
      <c r="G5979" s="176"/>
      <c r="H5979" s="125" t="str">
        <f t="shared" si="186"/>
        <v/>
      </c>
      <c r="I5979" s="176">
        <f t="shared" si="187"/>
        <v>0</v>
      </c>
    </row>
    <row r="5980" spans="2:9">
      <c r="B5980" s="131"/>
      <c r="C5980" s="125"/>
      <c r="D5980" s="125"/>
      <c r="E5980" s="125"/>
      <c r="F5980" s="125"/>
      <c r="G5980" s="176"/>
      <c r="H5980" s="125" t="str">
        <f t="shared" si="186"/>
        <v/>
      </c>
      <c r="I5980" s="176">
        <f t="shared" si="187"/>
        <v>0</v>
      </c>
    </row>
    <row r="5981" spans="2:9">
      <c r="B5981" s="131"/>
      <c r="C5981" s="125"/>
      <c r="D5981" s="125"/>
      <c r="E5981" s="125"/>
      <c r="F5981" s="125"/>
      <c r="G5981" s="176"/>
      <c r="H5981" s="125" t="str">
        <f t="shared" si="186"/>
        <v/>
      </c>
      <c r="I5981" s="176">
        <f t="shared" si="187"/>
        <v>0</v>
      </c>
    </row>
    <row r="5982" spans="2:9">
      <c r="B5982" s="131"/>
      <c r="C5982" s="125"/>
      <c r="D5982" s="125"/>
      <c r="E5982" s="125"/>
      <c r="F5982" s="125"/>
      <c r="G5982" s="176"/>
      <c r="H5982" s="125" t="str">
        <f t="shared" si="186"/>
        <v/>
      </c>
      <c r="I5982" s="176">
        <f t="shared" si="187"/>
        <v>0</v>
      </c>
    </row>
    <row r="5983" spans="2:9">
      <c r="B5983" s="131"/>
      <c r="C5983" s="125"/>
      <c r="D5983" s="125"/>
      <c r="E5983" s="125"/>
      <c r="F5983" s="125"/>
      <c r="G5983" s="176"/>
      <c r="H5983" s="125" t="str">
        <f t="shared" si="186"/>
        <v/>
      </c>
      <c r="I5983" s="176">
        <f t="shared" si="187"/>
        <v>0</v>
      </c>
    </row>
    <row r="5984" spans="2:9">
      <c r="B5984" s="131"/>
      <c r="C5984" s="125"/>
      <c r="D5984" s="125"/>
      <c r="E5984" s="125"/>
      <c r="F5984" s="125"/>
      <c r="G5984" s="176"/>
      <c r="H5984" s="125" t="str">
        <f t="shared" si="186"/>
        <v/>
      </c>
      <c r="I5984" s="176">
        <f t="shared" si="187"/>
        <v>0</v>
      </c>
    </row>
    <row r="5985" spans="2:9">
      <c r="B5985" s="131"/>
      <c r="C5985" s="125"/>
      <c r="D5985" s="125"/>
      <c r="E5985" s="125"/>
      <c r="F5985" s="125"/>
      <c r="G5985" s="176"/>
      <c r="H5985" s="125" t="str">
        <f t="shared" si="186"/>
        <v/>
      </c>
      <c r="I5985" s="176">
        <f t="shared" si="187"/>
        <v>0</v>
      </c>
    </row>
    <row r="5986" spans="2:9">
      <c r="B5986" s="131"/>
      <c r="C5986" s="125"/>
      <c r="D5986" s="125"/>
      <c r="E5986" s="125"/>
      <c r="F5986" s="125"/>
      <c r="G5986" s="176"/>
      <c r="H5986" s="125" t="str">
        <f t="shared" si="186"/>
        <v/>
      </c>
      <c r="I5986" s="176">
        <f t="shared" si="187"/>
        <v>0</v>
      </c>
    </row>
    <row r="5987" spans="2:9">
      <c r="B5987" s="131"/>
      <c r="C5987" s="125"/>
      <c r="D5987" s="125"/>
      <c r="E5987" s="125"/>
      <c r="F5987" s="125"/>
      <c r="G5987" s="176"/>
      <c r="H5987" s="125" t="str">
        <f t="shared" si="186"/>
        <v/>
      </c>
      <c r="I5987" s="176">
        <f t="shared" si="187"/>
        <v>0</v>
      </c>
    </row>
    <row r="5988" spans="2:9">
      <c r="B5988" s="131"/>
      <c r="C5988" s="125"/>
      <c r="D5988" s="125"/>
      <c r="E5988" s="125"/>
      <c r="F5988" s="125"/>
      <c r="G5988" s="176"/>
      <c r="H5988" s="125" t="str">
        <f t="shared" si="186"/>
        <v/>
      </c>
      <c r="I5988" s="176">
        <f t="shared" si="187"/>
        <v>0</v>
      </c>
    </row>
    <row r="5989" spans="2:9">
      <c r="B5989" s="131"/>
      <c r="C5989" s="125"/>
      <c r="D5989" s="125"/>
      <c r="E5989" s="125"/>
      <c r="F5989" s="125"/>
      <c r="G5989" s="176"/>
      <c r="H5989" s="125" t="str">
        <f t="shared" si="186"/>
        <v/>
      </c>
      <c r="I5989" s="176">
        <f t="shared" si="187"/>
        <v>0</v>
      </c>
    </row>
    <row r="5990" spans="2:9">
      <c r="B5990" s="131"/>
      <c r="C5990" s="125"/>
      <c r="D5990" s="125"/>
      <c r="E5990" s="125"/>
      <c r="F5990" s="125"/>
      <c r="G5990" s="176"/>
      <c r="H5990" s="125" t="str">
        <f t="shared" si="186"/>
        <v/>
      </c>
      <c r="I5990" s="176">
        <f t="shared" si="187"/>
        <v>0</v>
      </c>
    </row>
    <row r="5991" spans="2:9">
      <c r="B5991" s="131"/>
      <c r="C5991" s="125"/>
      <c r="D5991" s="125"/>
      <c r="E5991" s="125"/>
      <c r="F5991" s="125"/>
      <c r="G5991" s="176"/>
      <c r="H5991" s="125" t="str">
        <f t="shared" si="186"/>
        <v/>
      </c>
      <c r="I5991" s="176">
        <f t="shared" si="187"/>
        <v>0</v>
      </c>
    </row>
    <row r="5992" spans="2:9">
      <c r="B5992" s="131"/>
      <c r="C5992" s="125"/>
      <c r="D5992" s="125"/>
      <c r="E5992" s="125"/>
      <c r="F5992" s="125"/>
      <c r="G5992" s="176"/>
      <c r="H5992" s="125" t="str">
        <f t="shared" si="186"/>
        <v/>
      </c>
      <c r="I5992" s="176">
        <f t="shared" si="187"/>
        <v>0</v>
      </c>
    </row>
    <row r="5993" spans="2:9">
      <c r="B5993" s="131"/>
      <c r="C5993" s="125"/>
      <c r="D5993" s="125"/>
      <c r="E5993" s="125"/>
      <c r="F5993" s="125"/>
      <c r="G5993" s="176"/>
      <c r="H5993" s="125" t="str">
        <f t="shared" si="186"/>
        <v/>
      </c>
      <c r="I5993" s="176">
        <f t="shared" si="187"/>
        <v>0</v>
      </c>
    </row>
    <row r="5994" spans="2:9">
      <c r="B5994" s="131"/>
      <c r="C5994" s="125"/>
      <c r="D5994" s="125"/>
      <c r="E5994" s="125"/>
      <c r="F5994" s="125"/>
      <c r="G5994" s="176"/>
      <c r="H5994" s="125" t="str">
        <f t="shared" si="186"/>
        <v/>
      </c>
      <c r="I5994" s="176">
        <f t="shared" si="187"/>
        <v>0</v>
      </c>
    </row>
    <row r="5995" spans="2:9">
      <c r="B5995" s="131"/>
      <c r="C5995" s="125"/>
      <c r="D5995" s="125"/>
      <c r="E5995" s="125"/>
      <c r="F5995" s="125"/>
      <c r="G5995" s="176"/>
      <c r="H5995" s="125" t="str">
        <f t="shared" si="186"/>
        <v/>
      </c>
      <c r="I5995" s="176">
        <f t="shared" si="187"/>
        <v>0</v>
      </c>
    </row>
    <row r="5996" spans="2:9">
      <c r="B5996" s="131"/>
      <c r="C5996" s="125"/>
      <c r="D5996" s="125"/>
      <c r="E5996" s="125"/>
      <c r="F5996" s="125"/>
      <c r="G5996" s="176"/>
      <c r="H5996" s="125" t="str">
        <f t="shared" si="186"/>
        <v/>
      </c>
      <c r="I5996" s="176">
        <f t="shared" si="187"/>
        <v>0</v>
      </c>
    </row>
    <row r="5997" spans="2:9">
      <c r="B5997" s="131"/>
      <c r="C5997" s="125"/>
      <c r="D5997" s="125"/>
      <c r="E5997" s="125"/>
      <c r="F5997" s="125"/>
      <c r="G5997" s="176"/>
      <c r="H5997" s="125" t="str">
        <f t="shared" si="186"/>
        <v/>
      </c>
      <c r="I5997" s="176">
        <f t="shared" si="187"/>
        <v>0</v>
      </c>
    </row>
    <row r="5998" spans="2:9">
      <c r="B5998" s="131"/>
      <c r="C5998" s="125"/>
      <c r="D5998" s="125"/>
      <c r="E5998" s="125"/>
      <c r="F5998" s="125"/>
      <c r="G5998" s="176"/>
      <c r="H5998" s="125" t="str">
        <f t="shared" si="186"/>
        <v/>
      </c>
      <c r="I5998" s="176">
        <f t="shared" si="187"/>
        <v>0</v>
      </c>
    </row>
    <row r="5999" spans="2:9">
      <c r="B5999" s="131"/>
      <c r="C5999" s="125"/>
      <c r="D5999" s="125"/>
      <c r="E5999" s="125"/>
      <c r="F5999" s="125"/>
      <c r="G5999" s="176"/>
      <c r="H5999" s="125" t="str">
        <f t="shared" si="186"/>
        <v/>
      </c>
      <c r="I5999" s="176">
        <f t="shared" si="187"/>
        <v>0</v>
      </c>
    </row>
    <row r="6000" spans="2:9">
      <c r="B6000" s="131"/>
      <c r="C6000" s="125"/>
      <c r="D6000" s="125"/>
      <c r="E6000" s="125"/>
      <c r="F6000" s="125"/>
      <c r="G6000" s="176"/>
      <c r="H6000" s="125" t="str">
        <f t="shared" si="186"/>
        <v/>
      </c>
      <c r="I6000" s="176">
        <f t="shared" si="187"/>
        <v>0</v>
      </c>
    </row>
    <row r="6001" spans="2:9">
      <c r="B6001" s="131"/>
      <c r="C6001" s="125"/>
      <c r="D6001" s="125"/>
      <c r="E6001" s="125"/>
      <c r="F6001" s="125"/>
      <c r="G6001" s="176"/>
      <c r="H6001" s="125" t="str">
        <f t="shared" si="186"/>
        <v/>
      </c>
      <c r="I6001" s="176">
        <f t="shared" si="187"/>
        <v>0</v>
      </c>
    </row>
    <row r="6002" spans="2:9">
      <c r="B6002" s="131"/>
      <c r="C6002" s="125"/>
      <c r="D6002" s="125"/>
      <c r="E6002" s="125"/>
      <c r="F6002" s="125"/>
      <c r="G6002" s="176"/>
      <c r="H6002" s="125" t="str">
        <f t="shared" si="186"/>
        <v/>
      </c>
      <c r="I6002" s="176">
        <f t="shared" si="187"/>
        <v>0</v>
      </c>
    </row>
    <row r="6003" spans="2:9">
      <c r="B6003" s="131"/>
      <c r="C6003" s="125"/>
      <c r="D6003" s="125"/>
      <c r="E6003" s="125"/>
      <c r="F6003" s="125"/>
      <c r="G6003" s="176"/>
      <c r="H6003" s="125" t="str">
        <f t="shared" si="186"/>
        <v/>
      </c>
      <c r="I6003" s="176">
        <f t="shared" si="187"/>
        <v>0</v>
      </c>
    </row>
    <row r="6004" spans="2:9">
      <c r="B6004" s="131"/>
      <c r="C6004" s="125"/>
      <c r="D6004" s="125"/>
      <c r="E6004" s="125"/>
      <c r="F6004" s="125"/>
      <c r="G6004" s="176"/>
      <c r="H6004" s="125" t="str">
        <f t="shared" si="186"/>
        <v/>
      </c>
      <c r="I6004" s="176">
        <f t="shared" si="187"/>
        <v>0</v>
      </c>
    </row>
    <row r="6005" spans="2:9">
      <c r="B6005" s="131"/>
      <c r="C6005" s="125"/>
      <c r="D6005" s="125"/>
      <c r="E6005" s="125"/>
      <c r="F6005" s="125"/>
      <c r="G6005" s="176"/>
      <c r="H6005" s="125" t="str">
        <f t="shared" si="186"/>
        <v/>
      </c>
      <c r="I6005" s="176">
        <f t="shared" si="187"/>
        <v>0</v>
      </c>
    </row>
    <row r="6006" spans="2:9">
      <c r="B6006" s="131"/>
      <c r="C6006" s="125"/>
      <c r="D6006" s="125"/>
      <c r="E6006" s="125"/>
      <c r="F6006" s="125"/>
      <c r="G6006" s="176"/>
      <c r="H6006" s="125" t="str">
        <f t="shared" si="186"/>
        <v/>
      </c>
      <c r="I6006" s="176">
        <f t="shared" si="187"/>
        <v>0</v>
      </c>
    </row>
    <row r="6007" spans="2:9">
      <c r="B6007" s="131"/>
      <c r="C6007" s="125"/>
      <c r="D6007" s="125"/>
      <c r="E6007" s="125"/>
      <c r="F6007" s="125"/>
      <c r="G6007" s="176"/>
      <c r="H6007" s="125" t="str">
        <f t="shared" si="186"/>
        <v/>
      </c>
      <c r="I6007" s="176">
        <f t="shared" si="187"/>
        <v>0</v>
      </c>
    </row>
    <row r="6008" spans="2:9">
      <c r="B6008" s="131"/>
      <c r="C6008" s="125"/>
      <c r="D6008" s="125"/>
      <c r="E6008" s="125"/>
      <c r="F6008" s="125"/>
      <c r="G6008" s="176"/>
      <c r="H6008" s="125" t="str">
        <f t="shared" si="186"/>
        <v/>
      </c>
      <c r="I6008" s="176">
        <f t="shared" si="187"/>
        <v>0</v>
      </c>
    </row>
    <row r="6009" spans="2:9">
      <c r="B6009" s="131"/>
      <c r="C6009" s="125"/>
      <c r="D6009" s="125"/>
      <c r="E6009" s="125"/>
      <c r="F6009" s="125"/>
      <c r="G6009" s="176"/>
      <c r="H6009" s="125" t="str">
        <f t="shared" si="186"/>
        <v/>
      </c>
      <c r="I6009" s="176">
        <f t="shared" si="187"/>
        <v>0</v>
      </c>
    </row>
    <row r="6010" spans="2:9">
      <c r="B6010" s="131"/>
      <c r="C6010" s="125"/>
      <c r="D6010" s="125"/>
      <c r="E6010" s="125"/>
      <c r="F6010" s="125"/>
      <c r="G6010" s="176"/>
      <c r="H6010" s="125" t="str">
        <f t="shared" si="186"/>
        <v/>
      </c>
      <c r="I6010" s="176">
        <f t="shared" si="187"/>
        <v>0</v>
      </c>
    </row>
    <row r="6011" spans="2:9">
      <c r="B6011" s="131"/>
      <c r="C6011" s="125"/>
      <c r="D6011" s="125"/>
      <c r="E6011" s="125"/>
      <c r="F6011" s="125"/>
      <c r="G6011" s="176"/>
      <c r="H6011" s="125" t="str">
        <f t="shared" si="186"/>
        <v/>
      </c>
      <c r="I6011" s="176">
        <f t="shared" si="187"/>
        <v>0</v>
      </c>
    </row>
    <row r="6012" spans="2:9">
      <c r="B6012" s="131"/>
      <c r="C6012" s="125"/>
      <c r="D6012" s="125"/>
      <c r="E6012" s="125"/>
      <c r="F6012" s="125"/>
      <c r="G6012" s="176"/>
      <c r="H6012" s="125" t="str">
        <f t="shared" si="186"/>
        <v/>
      </c>
      <c r="I6012" s="176">
        <f t="shared" si="187"/>
        <v>0</v>
      </c>
    </row>
    <row r="6013" spans="2:9">
      <c r="B6013" s="131"/>
      <c r="C6013" s="125"/>
      <c r="D6013" s="125"/>
      <c r="E6013" s="125"/>
      <c r="F6013" s="125"/>
      <c r="G6013" s="176"/>
      <c r="H6013" s="125" t="str">
        <f t="shared" si="186"/>
        <v/>
      </c>
      <c r="I6013" s="176">
        <f t="shared" si="187"/>
        <v>0</v>
      </c>
    </row>
    <row r="6014" spans="2:9">
      <c r="B6014" s="131"/>
      <c r="C6014" s="125"/>
      <c r="D6014" s="125"/>
      <c r="E6014" s="125"/>
      <c r="F6014" s="125"/>
      <c r="G6014" s="176"/>
      <c r="H6014" s="125" t="str">
        <f t="shared" si="186"/>
        <v/>
      </c>
      <c r="I6014" s="176">
        <f t="shared" si="187"/>
        <v>0</v>
      </c>
    </row>
    <row r="6015" spans="2:9">
      <c r="B6015" s="131"/>
      <c r="C6015" s="125"/>
      <c r="D6015" s="125"/>
      <c r="E6015" s="125"/>
      <c r="F6015" s="125"/>
      <c r="G6015" s="176"/>
      <c r="H6015" s="125" t="str">
        <f t="shared" si="186"/>
        <v/>
      </c>
      <c r="I6015" s="176">
        <f t="shared" si="187"/>
        <v>0</v>
      </c>
    </row>
    <row r="6016" spans="2:9">
      <c r="B6016" s="131"/>
      <c r="C6016" s="125"/>
      <c r="D6016" s="125"/>
      <c r="E6016" s="125"/>
      <c r="F6016" s="125"/>
      <c r="G6016" s="176"/>
      <c r="H6016" s="125" t="str">
        <f t="shared" si="186"/>
        <v/>
      </c>
      <c r="I6016" s="176">
        <f t="shared" si="187"/>
        <v>0</v>
      </c>
    </row>
    <row r="6017" spans="2:9">
      <c r="B6017" s="131"/>
      <c r="C6017" s="125"/>
      <c r="D6017" s="125"/>
      <c r="E6017" s="125"/>
      <c r="F6017" s="125"/>
      <c r="G6017" s="176"/>
      <c r="H6017" s="125" t="str">
        <f t="shared" si="186"/>
        <v/>
      </c>
      <c r="I6017" s="176">
        <f t="shared" si="187"/>
        <v>0</v>
      </c>
    </row>
    <row r="6018" spans="2:9">
      <c r="B6018" s="131"/>
      <c r="C6018" s="125"/>
      <c r="D6018" s="125"/>
      <c r="E6018" s="125"/>
      <c r="F6018" s="125"/>
      <c r="G6018" s="176"/>
      <c r="H6018" s="125" t="str">
        <f t="shared" si="186"/>
        <v/>
      </c>
      <c r="I6018" s="176">
        <f t="shared" si="187"/>
        <v>0</v>
      </c>
    </row>
    <row r="6019" spans="2:9">
      <c r="B6019" s="131"/>
      <c r="C6019" s="125"/>
      <c r="D6019" s="125"/>
      <c r="E6019" s="125"/>
      <c r="F6019" s="125"/>
      <c r="G6019" s="176"/>
      <c r="H6019" s="125" t="str">
        <f t="shared" si="186"/>
        <v/>
      </c>
      <c r="I6019" s="176">
        <f t="shared" si="187"/>
        <v>0</v>
      </c>
    </row>
    <row r="6020" spans="2:9">
      <c r="B6020" s="131"/>
      <c r="C6020" s="125"/>
      <c r="D6020" s="125"/>
      <c r="E6020" s="125"/>
      <c r="F6020" s="125"/>
      <c r="G6020" s="176"/>
      <c r="H6020" s="125" t="str">
        <f t="shared" si="186"/>
        <v/>
      </c>
      <c r="I6020" s="176">
        <f t="shared" si="187"/>
        <v>0</v>
      </c>
    </row>
    <row r="6021" spans="2:9">
      <c r="B6021" s="131"/>
      <c r="C6021" s="125"/>
      <c r="D6021" s="125"/>
      <c r="E6021" s="125"/>
      <c r="F6021" s="125"/>
      <c r="G6021" s="176"/>
      <c r="H6021" s="125" t="str">
        <f t="shared" si="186"/>
        <v/>
      </c>
      <c r="I6021" s="176">
        <f t="shared" si="187"/>
        <v>0</v>
      </c>
    </row>
    <row r="6022" spans="2:9">
      <c r="B6022" s="131"/>
      <c r="C6022" s="125"/>
      <c r="D6022" s="125"/>
      <c r="E6022" s="125"/>
      <c r="F6022" s="125"/>
      <c r="G6022" s="176"/>
      <c r="H6022" s="125" t="str">
        <f t="shared" si="186"/>
        <v/>
      </c>
      <c r="I6022" s="176">
        <f t="shared" si="187"/>
        <v>0</v>
      </c>
    </row>
    <row r="6023" spans="2:9">
      <c r="B6023" s="131"/>
      <c r="C6023" s="125"/>
      <c r="D6023" s="125"/>
      <c r="E6023" s="125"/>
      <c r="F6023" s="125"/>
      <c r="G6023" s="176"/>
      <c r="H6023" s="125" t="str">
        <f t="shared" ref="H6023:H6086" si="188">IF(ISBLANK(C6023),"",IF(C6023&lt;F6023,D6023-E6023,E6023-D6023))</f>
        <v/>
      </c>
      <c r="I6023" s="176">
        <f t="shared" ref="I6023:I6086" si="189">IF(ISERR(H6023),1,0)</f>
        <v>0</v>
      </c>
    </row>
    <row r="6024" spans="2:9">
      <c r="B6024" s="131"/>
      <c r="C6024" s="125"/>
      <c r="D6024" s="125"/>
      <c r="E6024" s="125"/>
      <c r="F6024" s="125"/>
      <c r="G6024" s="176"/>
      <c r="H6024" s="125" t="str">
        <f t="shared" si="188"/>
        <v/>
      </c>
      <c r="I6024" s="176">
        <f t="shared" si="189"/>
        <v>0</v>
      </c>
    </row>
    <row r="6025" spans="2:9">
      <c r="B6025" s="131"/>
      <c r="C6025" s="125"/>
      <c r="D6025" s="125"/>
      <c r="E6025" s="125"/>
      <c r="F6025" s="125"/>
      <c r="G6025" s="176"/>
      <c r="H6025" s="125" t="str">
        <f t="shared" si="188"/>
        <v/>
      </c>
      <c r="I6025" s="176">
        <f t="shared" si="189"/>
        <v>0</v>
      </c>
    </row>
    <row r="6026" spans="2:9">
      <c r="B6026" s="131"/>
      <c r="C6026" s="125"/>
      <c r="D6026" s="125"/>
      <c r="E6026" s="125"/>
      <c r="F6026" s="125"/>
      <c r="G6026" s="176"/>
      <c r="H6026" s="125" t="str">
        <f t="shared" si="188"/>
        <v/>
      </c>
      <c r="I6026" s="176">
        <f t="shared" si="189"/>
        <v>0</v>
      </c>
    </row>
    <row r="6027" spans="2:9">
      <c r="B6027" s="131"/>
      <c r="C6027" s="125"/>
      <c r="D6027" s="125"/>
      <c r="E6027" s="125"/>
      <c r="F6027" s="125"/>
      <c r="G6027" s="176"/>
      <c r="H6027" s="125" t="str">
        <f t="shared" si="188"/>
        <v/>
      </c>
      <c r="I6027" s="176">
        <f t="shared" si="189"/>
        <v>0</v>
      </c>
    </row>
    <row r="6028" spans="2:9">
      <c r="B6028" s="131"/>
      <c r="C6028" s="125"/>
      <c r="D6028" s="125"/>
      <c r="E6028" s="125"/>
      <c r="F6028" s="125"/>
      <c r="G6028" s="176"/>
      <c r="H6028" s="125" t="str">
        <f t="shared" si="188"/>
        <v/>
      </c>
      <c r="I6028" s="176">
        <f t="shared" si="189"/>
        <v>0</v>
      </c>
    </row>
    <row r="6029" spans="2:9">
      <c r="B6029" s="131"/>
      <c r="C6029" s="125"/>
      <c r="D6029" s="125"/>
      <c r="E6029" s="125"/>
      <c r="F6029" s="125"/>
      <c r="G6029" s="176"/>
      <c r="H6029" s="125" t="str">
        <f t="shared" si="188"/>
        <v/>
      </c>
      <c r="I6029" s="176">
        <f t="shared" si="189"/>
        <v>0</v>
      </c>
    </row>
    <row r="6030" spans="2:9">
      <c r="B6030" s="131"/>
      <c r="C6030" s="125"/>
      <c r="D6030" s="125"/>
      <c r="E6030" s="125"/>
      <c r="F6030" s="125"/>
      <c r="G6030" s="176"/>
      <c r="H6030" s="125" t="str">
        <f t="shared" si="188"/>
        <v/>
      </c>
      <c r="I6030" s="176">
        <f t="shared" si="189"/>
        <v>0</v>
      </c>
    </row>
    <row r="6031" spans="2:9">
      <c r="B6031" s="131"/>
      <c r="C6031" s="125"/>
      <c r="D6031" s="125"/>
      <c r="E6031" s="125"/>
      <c r="F6031" s="125"/>
      <c r="G6031" s="176"/>
      <c r="H6031" s="125" t="str">
        <f t="shared" si="188"/>
        <v/>
      </c>
      <c r="I6031" s="176">
        <f t="shared" si="189"/>
        <v>0</v>
      </c>
    </row>
    <row r="6032" spans="2:9">
      <c r="B6032" s="131"/>
      <c r="C6032" s="125"/>
      <c r="D6032" s="125"/>
      <c r="E6032" s="125"/>
      <c r="F6032" s="125"/>
      <c r="G6032" s="176"/>
      <c r="H6032" s="125" t="str">
        <f t="shared" si="188"/>
        <v/>
      </c>
      <c r="I6032" s="176">
        <f t="shared" si="189"/>
        <v>0</v>
      </c>
    </row>
    <row r="6033" spans="2:9">
      <c r="B6033" s="131"/>
      <c r="C6033" s="125"/>
      <c r="D6033" s="125"/>
      <c r="E6033" s="125"/>
      <c r="F6033" s="125"/>
      <c r="G6033" s="176"/>
      <c r="H6033" s="125" t="str">
        <f t="shared" si="188"/>
        <v/>
      </c>
      <c r="I6033" s="176">
        <f t="shared" si="189"/>
        <v>0</v>
      </c>
    </row>
    <row r="6034" spans="2:9">
      <c r="B6034" s="131"/>
      <c r="C6034" s="125"/>
      <c r="D6034" s="125"/>
      <c r="E6034" s="125"/>
      <c r="F6034" s="125"/>
      <c r="G6034" s="176"/>
      <c r="H6034" s="125" t="str">
        <f t="shared" si="188"/>
        <v/>
      </c>
      <c r="I6034" s="176">
        <f t="shared" si="189"/>
        <v>0</v>
      </c>
    </row>
    <row r="6035" spans="2:9">
      <c r="B6035" s="131"/>
      <c r="C6035" s="125"/>
      <c r="D6035" s="125"/>
      <c r="E6035" s="125"/>
      <c r="F6035" s="125"/>
      <c r="G6035" s="176"/>
      <c r="H6035" s="125" t="str">
        <f t="shared" si="188"/>
        <v/>
      </c>
      <c r="I6035" s="176">
        <f t="shared" si="189"/>
        <v>0</v>
      </c>
    </row>
    <row r="6036" spans="2:9">
      <c r="B6036" s="131"/>
      <c r="C6036" s="125"/>
      <c r="D6036" s="125"/>
      <c r="E6036" s="125"/>
      <c r="F6036" s="125"/>
      <c r="G6036" s="176"/>
      <c r="H6036" s="125" t="str">
        <f t="shared" si="188"/>
        <v/>
      </c>
      <c r="I6036" s="176">
        <f t="shared" si="189"/>
        <v>0</v>
      </c>
    </row>
    <row r="6037" spans="2:9">
      <c r="B6037" s="131"/>
      <c r="C6037" s="125"/>
      <c r="D6037" s="125"/>
      <c r="E6037" s="125"/>
      <c r="F6037" s="125"/>
      <c r="G6037" s="176"/>
      <c r="H6037" s="125" t="str">
        <f t="shared" si="188"/>
        <v/>
      </c>
      <c r="I6037" s="176">
        <f t="shared" si="189"/>
        <v>0</v>
      </c>
    </row>
    <row r="6038" spans="2:9">
      <c r="B6038" s="131"/>
      <c r="C6038" s="125"/>
      <c r="D6038" s="125"/>
      <c r="E6038" s="125"/>
      <c r="F6038" s="125"/>
      <c r="G6038" s="176"/>
      <c r="H6038" s="125" t="str">
        <f t="shared" si="188"/>
        <v/>
      </c>
      <c r="I6038" s="176">
        <f t="shared" si="189"/>
        <v>0</v>
      </c>
    </row>
    <row r="6039" spans="2:9">
      <c r="B6039" s="131"/>
      <c r="C6039" s="125"/>
      <c r="D6039" s="125"/>
      <c r="E6039" s="125"/>
      <c r="F6039" s="125"/>
      <c r="G6039" s="176"/>
      <c r="H6039" s="125" t="str">
        <f t="shared" si="188"/>
        <v/>
      </c>
      <c r="I6039" s="176">
        <f t="shared" si="189"/>
        <v>0</v>
      </c>
    </row>
    <row r="6040" spans="2:9">
      <c r="B6040" s="131"/>
      <c r="C6040" s="125"/>
      <c r="D6040" s="125"/>
      <c r="E6040" s="125"/>
      <c r="F6040" s="125"/>
      <c r="G6040" s="176"/>
      <c r="H6040" s="125" t="str">
        <f t="shared" si="188"/>
        <v/>
      </c>
      <c r="I6040" s="176">
        <f t="shared" si="189"/>
        <v>0</v>
      </c>
    </row>
    <row r="6041" spans="2:9">
      <c r="B6041" s="131"/>
      <c r="C6041" s="125"/>
      <c r="D6041" s="125"/>
      <c r="E6041" s="125"/>
      <c r="F6041" s="125"/>
      <c r="G6041" s="176"/>
      <c r="H6041" s="125" t="str">
        <f t="shared" si="188"/>
        <v/>
      </c>
      <c r="I6041" s="176">
        <f t="shared" si="189"/>
        <v>0</v>
      </c>
    </row>
    <row r="6042" spans="2:9">
      <c r="B6042" s="131"/>
      <c r="C6042" s="125"/>
      <c r="D6042" s="125"/>
      <c r="E6042" s="125"/>
      <c r="F6042" s="125"/>
      <c r="G6042" s="176"/>
      <c r="H6042" s="125" t="str">
        <f t="shared" si="188"/>
        <v/>
      </c>
      <c r="I6042" s="176">
        <f t="shared" si="189"/>
        <v>0</v>
      </c>
    </row>
    <row r="6043" spans="2:9">
      <c r="B6043" s="131"/>
      <c r="C6043" s="125"/>
      <c r="D6043" s="125"/>
      <c r="E6043" s="125"/>
      <c r="F6043" s="125"/>
      <c r="G6043" s="176"/>
      <c r="H6043" s="125" t="str">
        <f t="shared" si="188"/>
        <v/>
      </c>
      <c r="I6043" s="176">
        <f t="shared" si="189"/>
        <v>0</v>
      </c>
    </row>
    <row r="6044" spans="2:9">
      <c r="B6044" s="131"/>
      <c r="C6044" s="125"/>
      <c r="D6044" s="125"/>
      <c r="E6044" s="125"/>
      <c r="F6044" s="125"/>
      <c r="G6044" s="176"/>
      <c r="H6044" s="125" t="str">
        <f t="shared" si="188"/>
        <v/>
      </c>
      <c r="I6044" s="176">
        <f t="shared" si="189"/>
        <v>0</v>
      </c>
    </row>
    <row r="6045" spans="2:9">
      <c r="B6045" s="131"/>
      <c r="C6045" s="125"/>
      <c r="D6045" s="125"/>
      <c r="E6045" s="125"/>
      <c r="F6045" s="125"/>
      <c r="G6045" s="176"/>
      <c r="H6045" s="125" t="str">
        <f t="shared" si="188"/>
        <v/>
      </c>
      <c r="I6045" s="176">
        <f t="shared" si="189"/>
        <v>0</v>
      </c>
    </row>
    <row r="6046" spans="2:9">
      <c r="B6046" s="131"/>
      <c r="C6046" s="125"/>
      <c r="D6046" s="125"/>
      <c r="E6046" s="125"/>
      <c r="F6046" s="125"/>
      <c r="G6046" s="176"/>
      <c r="H6046" s="125" t="str">
        <f t="shared" si="188"/>
        <v/>
      </c>
      <c r="I6046" s="176">
        <f t="shared" si="189"/>
        <v>0</v>
      </c>
    </row>
    <row r="6047" spans="2:9">
      <c r="B6047" s="131"/>
      <c r="C6047" s="125"/>
      <c r="D6047" s="125"/>
      <c r="E6047" s="125"/>
      <c r="F6047" s="125"/>
      <c r="G6047" s="176"/>
      <c r="H6047" s="125" t="str">
        <f t="shared" si="188"/>
        <v/>
      </c>
      <c r="I6047" s="176">
        <f t="shared" si="189"/>
        <v>0</v>
      </c>
    </row>
    <row r="6048" spans="2:9">
      <c r="B6048" s="131"/>
      <c r="C6048" s="125"/>
      <c r="D6048" s="125"/>
      <c r="E6048" s="125"/>
      <c r="F6048" s="125"/>
      <c r="G6048" s="176"/>
      <c r="H6048" s="125" t="str">
        <f t="shared" si="188"/>
        <v/>
      </c>
      <c r="I6048" s="176">
        <f t="shared" si="189"/>
        <v>0</v>
      </c>
    </row>
    <row r="6049" spans="2:9">
      <c r="B6049" s="131"/>
      <c r="C6049" s="125"/>
      <c r="D6049" s="125"/>
      <c r="E6049" s="125"/>
      <c r="F6049" s="125"/>
      <c r="G6049" s="176"/>
      <c r="H6049" s="125" t="str">
        <f t="shared" si="188"/>
        <v/>
      </c>
      <c r="I6049" s="176">
        <f t="shared" si="189"/>
        <v>0</v>
      </c>
    </row>
    <row r="6050" spans="2:9">
      <c r="B6050" s="131"/>
      <c r="C6050" s="125"/>
      <c r="D6050" s="125"/>
      <c r="E6050" s="125"/>
      <c r="F6050" s="125"/>
      <c r="G6050" s="176"/>
      <c r="H6050" s="125" t="str">
        <f t="shared" si="188"/>
        <v/>
      </c>
      <c r="I6050" s="176">
        <f t="shared" si="189"/>
        <v>0</v>
      </c>
    </row>
    <row r="6051" spans="2:9">
      <c r="B6051" s="131"/>
      <c r="C6051" s="125"/>
      <c r="D6051" s="125"/>
      <c r="E6051" s="125"/>
      <c r="F6051" s="125"/>
      <c r="G6051" s="176"/>
      <c r="H6051" s="125" t="str">
        <f t="shared" si="188"/>
        <v/>
      </c>
      <c r="I6051" s="176">
        <f t="shared" si="189"/>
        <v>0</v>
      </c>
    </row>
    <row r="6052" spans="2:9">
      <c r="B6052" s="131"/>
      <c r="C6052" s="125"/>
      <c r="D6052" s="125"/>
      <c r="E6052" s="125"/>
      <c r="F6052" s="125"/>
      <c r="G6052" s="176"/>
      <c r="H6052" s="125" t="str">
        <f t="shared" si="188"/>
        <v/>
      </c>
      <c r="I6052" s="176">
        <f t="shared" si="189"/>
        <v>0</v>
      </c>
    </row>
    <row r="6053" spans="2:9">
      <c r="B6053" s="131"/>
      <c r="C6053" s="125"/>
      <c r="D6053" s="125"/>
      <c r="E6053" s="125"/>
      <c r="F6053" s="125"/>
      <c r="G6053" s="176"/>
      <c r="H6053" s="125" t="str">
        <f t="shared" si="188"/>
        <v/>
      </c>
      <c r="I6053" s="176">
        <f t="shared" si="189"/>
        <v>0</v>
      </c>
    </row>
    <row r="6054" spans="2:9">
      <c r="B6054" s="131"/>
      <c r="C6054" s="125"/>
      <c r="D6054" s="125"/>
      <c r="E6054" s="125"/>
      <c r="F6054" s="125"/>
      <c r="G6054" s="176"/>
      <c r="H6054" s="125" t="str">
        <f t="shared" si="188"/>
        <v/>
      </c>
      <c r="I6054" s="176">
        <f t="shared" si="189"/>
        <v>0</v>
      </c>
    </row>
    <row r="6055" spans="2:9">
      <c r="B6055" s="131"/>
      <c r="C6055" s="125"/>
      <c r="D6055" s="125"/>
      <c r="E6055" s="125"/>
      <c r="F6055" s="125"/>
      <c r="G6055" s="176"/>
      <c r="H6055" s="125" t="str">
        <f t="shared" si="188"/>
        <v/>
      </c>
      <c r="I6055" s="176">
        <f t="shared" si="189"/>
        <v>0</v>
      </c>
    </row>
    <row r="6056" spans="2:9">
      <c r="B6056" s="131"/>
      <c r="C6056" s="125"/>
      <c r="D6056" s="125"/>
      <c r="E6056" s="125"/>
      <c r="F6056" s="125"/>
      <c r="G6056" s="176"/>
      <c r="H6056" s="125" t="str">
        <f t="shared" si="188"/>
        <v/>
      </c>
      <c r="I6056" s="176">
        <f t="shared" si="189"/>
        <v>0</v>
      </c>
    </row>
    <row r="6057" spans="2:9">
      <c r="B6057" s="131"/>
      <c r="C6057" s="125"/>
      <c r="D6057" s="125"/>
      <c r="E6057" s="125"/>
      <c r="F6057" s="125"/>
      <c r="G6057" s="176"/>
      <c r="H6057" s="125" t="str">
        <f t="shared" si="188"/>
        <v/>
      </c>
      <c r="I6057" s="176">
        <f t="shared" si="189"/>
        <v>0</v>
      </c>
    </row>
    <row r="6058" spans="2:9">
      <c r="B6058" s="131"/>
      <c r="C6058" s="125"/>
      <c r="D6058" s="125"/>
      <c r="E6058" s="125"/>
      <c r="F6058" s="125"/>
      <c r="G6058" s="176"/>
      <c r="H6058" s="125" t="str">
        <f t="shared" si="188"/>
        <v/>
      </c>
      <c r="I6058" s="176">
        <f t="shared" si="189"/>
        <v>0</v>
      </c>
    </row>
    <row r="6059" spans="2:9">
      <c r="B6059" s="131"/>
      <c r="C6059" s="125"/>
      <c r="D6059" s="125"/>
      <c r="E6059" s="125"/>
      <c r="F6059" s="125"/>
      <c r="G6059" s="176"/>
      <c r="H6059" s="125" t="str">
        <f t="shared" si="188"/>
        <v/>
      </c>
      <c r="I6059" s="176">
        <f t="shared" si="189"/>
        <v>0</v>
      </c>
    </row>
    <row r="6060" spans="2:9">
      <c r="B6060" s="131"/>
      <c r="C6060" s="125"/>
      <c r="D6060" s="125"/>
      <c r="E6060" s="125"/>
      <c r="F6060" s="125"/>
      <c r="G6060" s="176"/>
      <c r="H6060" s="125" t="str">
        <f t="shared" si="188"/>
        <v/>
      </c>
      <c r="I6060" s="176">
        <f t="shared" si="189"/>
        <v>0</v>
      </c>
    </row>
    <row r="6061" spans="2:9">
      <c r="B6061" s="131"/>
      <c r="C6061" s="125"/>
      <c r="D6061" s="125"/>
      <c r="E6061" s="125"/>
      <c r="F6061" s="125"/>
      <c r="G6061" s="176"/>
      <c r="H6061" s="125" t="str">
        <f t="shared" si="188"/>
        <v/>
      </c>
      <c r="I6061" s="176">
        <f t="shared" si="189"/>
        <v>0</v>
      </c>
    </row>
    <row r="6062" spans="2:9">
      <c r="B6062" s="131"/>
      <c r="C6062" s="125"/>
      <c r="D6062" s="125"/>
      <c r="E6062" s="125"/>
      <c r="F6062" s="125"/>
      <c r="G6062" s="176"/>
      <c r="H6062" s="125" t="str">
        <f t="shared" si="188"/>
        <v/>
      </c>
      <c r="I6062" s="176">
        <f t="shared" si="189"/>
        <v>0</v>
      </c>
    </row>
    <row r="6063" spans="2:9">
      <c r="B6063" s="131"/>
      <c r="C6063" s="125"/>
      <c r="D6063" s="125"/>
      <c r="E6063" s="125"/>
      <c r="F6063" s="125"/>
      <c r="G6063" s="176"/>
      <c r="H6063" s="125" t="str">
        <f t="shared" si="188"/>
        <v/>
      </c>
      <c r="I6063" s="176">
        <f t="shared" si="189"/>
        <v>0</v>
      </c>
    </row>
    <row r="6064" spans="2:9">
      <c r="B6064" s="131"/>
      <c r="C6064" s="125"/>
      <c r="D6064" s="125"/>
      <c r="E6064" s="125"/>
      <c r="F6064" s="125"/>
      <c r="G6064" s="176"/>
      <c r="H6064" s="125" t="str">
        <f t="shared" si="188"/>
        <v/>
      </c>
      <c r="I6064" s="176">
        <f t="shared" si="189"/>
        <v>0</v>
      </c>
    </row>
    <row r="6065" spans="2:9">
      <c r="B6065" s="131"/>
      <c r="C6065" s="125"/>
      <c r="D6065" s="125"/>
      <c r="E6065" s="125"/>
      <c r="F6065" s="125"/>
      <c r="G6065" s="176"/>
      <c r="H6065" s="125" t="str">
        <f t="shared" si="188"/>
        <v/>
      </c>
      <c r="I6065" s="176">
        <f t="shared" si="189"/>
        <v>0</v>
      </c>
    </row>
    <row r="6066" spans="2:9">
      <c r="B6066" s="131"/>
      <c r="C6066" s="125"/>
      <c r="D6066" s="125"/>
      <c r="E6066" s="125"/>
      <c r="F6066" s="125"/>
      <c r="G6066" s="176"/>
      <c r="H6066" s="125" t="str">
        <f t="shared" si="188"/>
        <v/>
      </c>
      <c r="I6066" s="176">
        <f t="shared" si="189"/>
        <v>0</v>
      </c>
    </row>
    <row r="6067" spans="2:9">
      <c r="B6067" s="131"/>
      <c r="C6067" s="125"/>
      <c r="D6067" s="125"/>
      <c r="E6067" s="125"/>
      <c r="F6067" s="125"/>
      <c r="G6067" s="176"/>
      <c r="H6067" s="125" t="str">
        <f t="shared" si="188"/>
        <v/>
      </c>
      <c r="I6067" s="176">
        <f t="shared" si="189"/>
        <v>0</v>
      </c>
    </row>
    <row r="6068" spans="2:9">
      <c r="B6068" s="131"/>
      <c r="C6068" s="125"/>
      <c r="D6068" s="125"/>
      <c r="E6068" s="125"/>
      <c r="F6068" s="125"/>
      <c r="G6068" s="176"/>
      <c r="H6068" s="125" t="str">
        <f t="shared" si="188"/>
        <v/>
      </c>
      <c r="I6068" s="176">
        <f t="shared" si="189"/>
        <v>0</v>
      </c>
    </row>
    <row r="6069" spans="2:9">
      <c r="B6069" s="131"/>
      <c r="C6069" s="125"/>
      <c r="D6069" s="125"/>
      <c r="E6069" s="125"/>
      <c r="F6069" s="125"/>
      <c r="G6069" s="176"/>
      <c r="H6069" s="125" t="str">
        <f t="shared" si="188"/>
        <v/>
      </c>
      <c r="I6069" s="176">
        <f t="shared" si="189"/>
        <v>0</v>
      </c>
    </row>
    <row r="6070" spans="2:9">
      <c r="B6070" s="131"/>
      <c r="C6070" s="125"/>
      <c r="D6070" s="125"/>
      <c r="E6070" s="125"/>
      <c r="F6070" s="125"/>
      <c r="G6070" s="176"/>
      <c r="H6070" s="125" t="str">
        <f t="shared" si="188"/>
        <v/>
      </c>
      <c r="I6070" s="176">
        <f t="shared" si="189"/>
        <v>0</v>
      </c>
    </row>
    <row r="6071" spans="2:9">
      <c r="B6071" s="131"/>
      <c r="C6071" s="125"/>
      <c r="D6071" s="125"/>
      <c r="E6071" s="125"/>
      <c r="F6071" s="125"/>
      <c r="G6071" s="176"/>
      <c r="H6071" s="125" t="str">
        <f t="shared" si="188"/>
        <v/>
      </c>
      <c r="I6071" s="176">
        <f t="shared" si="189"/>
        <v>0</v>
      </c>
    </row>
    <row r="6072" spans="2:9">
      <c r="B6072" s="131"/>
      <c r="C6072" s="125"/>
      <c r="D6072" s="125"/>
      <c r="E6072" s="125"/>
      <c r="F6072" s="125"/>
      <c r="G6072" s="176"/>
      <c r="H6072" s="125" t="str">
        <f t="shared" si="188"/>
        <v/>
      </c>
      <c r="I6072" s="176">
        <f t="shared" si="189"/>
        <v>0</v>
      </c>
    </row>
    <row r="6073" spans="2:9">
      <c r="B6073" s="131"/>
      <c r="C6073" s="125"/>
      <c r="D6073" s="125"/>
      <c r="E6073" s="125"/>
      <c r="F6073" s="125"/>
      <c r="G6073" s="176"/>
      <c r="H6073" s="125" t="str">
        <f t="shared" si="188"/>
        <v/>
      </c>
      <c r="I6073" s="176">
        <f t="shared" si="189"/>
        <v>0</v>
      </c>
    </row>
    <row r="6074" spans="2:9">
      <c r="B6074" s="131"/>
      <c r="C6074" s="125"/>
      <c r="D6074" s="125"/>
      <c r="E6074" s="125"/>
      <c r="F6074" s="125"/>
      <c r="G6074" s="176"/>
      <c r="H6074" s="125" t="str">
        <f t="shared" si="188"/>
        <v/>
      </c>
      <c r="I6074" s="176">
        <f t="shared" si="189"/>
        <v>0</v>
      </c>
    </row>
    <row r="6075" spans="2:9">
      <c r="B6075" s="131"/>
      <c r="C6075" s="125"/>
      <c r="D6075" s="125"/>
      <c r="E6075" s="125"/>
      <c r="F6075" s="125"/>
      <c r="G6075" s="176"/>
      <c r="H6075" s="125" t="str">
        <f t="shared" si="188"/>
        <v/>
      </c>
      <c r="I6075" s="176">
        <f t="shared" si="189"/>
        <v>0</v>
      </c>
    </row>
    <row r="6076" spans="2:9">
      <c r="B6076" s="131"/>
      <c r="C6076" s="125"/>
      <c r="D6076" s="125"/>
      <c r="E6076" s="125"/>
      <c r="F6076" s="125"/>
      <c r="G6076" s="176"/>
      <c r="H6076" s="125" t="str">
        <f t="shared" si="188"/>
        <v/>
      </c>
      <c r="I6076" s="176">
        <f t="shared" si="189"/>
        <v>0</v>
      </c>
    </row>
    <row r="6077" spans="2:9">
      <c r="B6077" s="131"/>
      <c r="C6077" s="125"/>
      <c r="D6077" s="125"/>
      <c r="E6077" s="125"/>
      <c r="F6077" s="125"/>
      <c r="G6077" s="176"/>
      <c r="H6077" s="125" t="str">
        <f t="shared" si="188"/>
        <v/>
      </c>
      <c r="I6077" s="176">
        <f t="shared" si="189"/>
        <v>0</v>
      </c>
    </row>
    <row r="6078" spans="2:9">
      <c r="B6078" s="131"/>
      <c r="C6078" s="125"/>
      <c r="D6078" s="125"/>
      <c r="E6078" s="125"/>
      <c r="F6078" s="125"/>
      <c r="G6078" s="176"/>
      <c r="H6078" s="125" t="str">
        <f t="shared" si="188"/>
        <v/>
      </c>
      <c r="I6078" s="176">
        <f t="shared" si="189"/>
        <v>0</v>
      </c>
    </row>
    <row r="6079" spans="2:9">
      <c r="B6079" s="131"/>
      <c r="C6079" s="125"/>
      <c r="D6079" s="125"/>
      <c r="E6079" s="125"/>
      <c r="F6079" s="125"/>
      <c r="G6079" s="176"/>
      <c r="H6079" s="125" t="str">
        <f t="shared" si="188"/>
        <v/>
      </c>
      <c r="I6079" s="176">
        <f t="shared" si="189"/>
        <v>0</v>
      </c>
    </row>
    <row r="6080" spans="2:9">
      <c r="B6080" s="131"/>
      <c r="C6080" s="125"/>
      <c r="D6080" s="125"/>
      <c r="E6080" s="125"/>
      <c r="F6080" s="125"/>
      <c r="G6080" s="176"/>
      <c r="H6080" s="125" t="str">
        <f t="shared" si="188"/>
        <v/>
      </c>
      <c r="I6080" s="176">
        <f t="shared" si="189"/>
        <v>0</v>
      </c>
    </row>
    <row r="6081" spans="2:9">
      <c r="B6081" s="131"/>
      <c r="C6081" s="125"/>
      <c r="D6081" s="125"/>
      <c r="E6081" s="125"/>
      <c r="F6081" s="125"/>
      <c r="G6081" s="176"/>
      <c r="H6081" s="125" t="str">
        <f t="shared" si="188"/>
        <v/>
      </c>
      <c r="I6081" s="176">
        <f t="shared" si="189"/>
        <v>0</v>
      </c>
    </row>
    <row r="6082" spans="2:9">
      <c r="B6082" s="131"/>
      <c r="C6082" s="125"/>
      <c r="D6082" s="125"/>
      <c r="E6082" s="125"/>
      <c r="F6082" s="125"/>
      <c r="G6082" s="176"/>
      <c r="H6082" s="125" t="str">
        <f t="shared" si="188"/>
        <v/>
      </c>
      <c r="I6082" s="176">
        <f t="shared" si="189"/>
        <v>0</v>
      </c>
    </row>
    <row r="6083" spans="2:9">
      <c r="B6083" s="131"/>
      <c r="C6083" s="125"/>
      <c r="D6083" s="125"/>
      <c r="E6083" s="125"/>
      <c r="F6083" s="125"/>
      <c r="G6083" s="176"/>
      <c r="H6083" s="125" t="str">
        <f t="shared" si="188"/>
        <v/>
      </c>
      <c r="I6083" s="176">
        <f t="shared" si="189"/>
        <v>0</v>
      </c>
    </row>
    <row r="6084" spans="2:9">
      <c r="B6084" s="131"/>
      <c r="C6084" s="125"/>
      <c r="D6084" s="125"/>
      <c r="E6084" s="125"/>
      <c r="F6084" s="125"/>
      <c r="G6084" s="176"/>
      <c r="H6084" s="125" t="str">
        <f t="shared" si="188"/>
        <v/>
      </c>
      <c r="I6084" s="176">
        <f t="shared" si="189"/>
        <v>0</v>
      </c>
    </row>
    <row r="6085" spans="2:9">
      <c r="B6085" s="131"/>
      <c r="C6085" s="125"/>
      <c r="D6085" s="125"/>
      <c r="E6085" s="125"/>
      <c r="F6085" s="125"/>
      <c r="G6085" s="176"/>
      <c r="H6085" s="125" t="str">
        <f t="shared" si="188"/>
        <v/>
      </c>
      <c r="I6085" s="176">
        <f t="shared" si="189"/>
        <v>0</v>
      </c>
    </row>
    <row r="6086" spans="2:9">
      <c r="B6086" s="131"/>
      <c r="C6086" s="125"/>
      <c r="D6086" s="125"/>
      <c r="E6086" s="125"/>
      <c r="F6086" s="125"/>
      <c r="G6086" s="176"/>
      <c r="H6086" s="125" t="str">
        <f t="shared" si="188"/>
        <v/>
      </c>
      <c r="I6086" s="176">
        <f t="shared" si="189"/>
        <v>0</v>
      </c>
    </row>
    <row r="6087" spans="2:9">
      <c r="B6087" s="131"/>
      <c r="C6087" s="125"/>
      <c r="D6087" s="125"/>
      <c r="E6087" s="125"/>
      <c r="F6087" s="125"/>
      <c r="G6087" s="176"/>
      <c r="H6087" s="125" t="str">
        <f t="shared" ref="H6087:H6150" si="190">IF(ISBLANK(C6087),"",IF(C6087&lt;F6087,D6087-E6087,E6087-D6087))</f>
        <v/>
      </c>
      <c r="I6087" s="176">
        <f t="shared" ref="I6087:I6150" si="191">IF(ISERR(H6087),1,0)</f>
        <v>0</v>
      </c>
    </row>
    <row r="6088" spans="2:9">
      <c r="B6088" s="131"/>
      <c r="C6088" s="125"/>
      <c r="D6088" s="125"/>
      <c r="E6088" s="125"/>
      <c r="F6088" s="125"/>
      <c r="G6088" s="176"/>
      <c r="H6088" s="125" t="str">
        <f t="shared" si="190"/>
        <v/>
      </c>
      <c r="I6088" s="176">
        <f t="shared" si="191"/>
        <v>0</v>
      </c>
    </row>
    <row r="6089" spans="2:9">
      <c r="B6089" s="131"/>
      <c r="C6089" s="125"/>
      <c r="D6089" s="125"/>
      <c r="E6089" s="125"/>
      <c r="F6089" s="125"/>
      <c r="G6089" s="176"/>
      <c r="H6089" s="125" t="str">
        <f t="shared" si="190"/>
        <v/>
      </c>
      <c r="I6089" s="176">
        <f t="shared" si="191"/>
        <v>0</v>
      </c>
    </row>
    <row r="6090" spans="2:9">
      <c r="B6090" s="131"/>
      <c r="C6090" s="125"/>
      <c r="D6090" s="125"/>
      <c r="E6090" s="125"/>
      <c r="F6090" s="125"/>
      <c r="G6090" s="176"/>
      <c r="H6090" s="125" t="str">
        <f t="shared" si="190"/>
        <v/>
      </c>
      <c r="I6090" s="176">
        <f t="shared" si="191"/>
        <v>0</v>
      </c>
    </row>
    <row r="6091" spans="2:9">
      <c r="B6091" s="131"/>
      <c r="C6091" s="125"/>
      <c r="D6091" s="125"/>
      <c r="E6091" s="125"/>
      <c r="F6091" s="125"/>
      <c r="G6091" s="176"/>
      <c r="H6091" s="125" t="str">
        <f t="shared" si="190"/>
        <v/>
      </c>
      <c r="I6091" s="176">
        <f t="shared" si="191"/>
        <v>0</v>
      </c>
    </row>
    <row r="6092" spans="2:9">
      <c r="B6092" s="131"/>
      <c r="C6092" s="125"/>
      <c r="D6092" s="125"/>
      <c r="E6092" s="125"/>
      <c r="F6092" s="125"/>
      <c r="G6092" s="176"/>
      <c r="H6092" s="125" t="str">
        <f t="shared" si="190"/>
        <v/>
      </c>
      <c r="I6092" s="176">
        <f t="shared" si="191"/>
        <v>0</v>
      </c>
    </row>
    <row r="6093" spans="2:9">
      <c r="B6093" s="131"/>
      <c r="C6093" s="125"/>
      <c r="D6093" s="125"/>
      <c r="E6093" s="125"/>
      <c r="F6093" s="125"/>
      <c r="G6093" s="176"/>
      <c r="H6093" s="125" t="str">
        <f t="shared" si="190"/>
        <v/>
      </c>
      <c r="I6093" s="176">
        <f t="shared" si="191"/>
        <v>0</v>
      </c>
    </row>
    <row r="6094" spans="2:9">
      <c r="B6094" s="131"/>
      <c r="C6094" s="125"/>
      <c r="D6094" s="125"/>
      <c r="E6094" s="125"/>
      <c r="F6094" s="125"/>
      <c r="G6094" s="176"/>
      <c r="H6094" s="125" t="str">
        <f t="shared" si="190"/>
        <v/>
      </c>
      <c r="I6094" s="176">
        <f t="shared" si="191"/>
        <v>0</v>
      </c>
    </row>
    <row r="6095" spans="2:9">
      <c r="B6095" s="131"/>
      <c r="C6095" s="125"/>
      <c r="D6095" s="125"/>
      <c r="E6095" s="125"/>
      <c r="F6095" s="125"/>
      <c r="G6095" s="176"/>
      <c r="H6095" s="125" t="str">
        <f t="shared" si="190"/>
        <v/>
      </c>
      <c r="I6095" s="176">
        <f t="shared" si="191"/>
        <v>0</v>
      </c>
    </row>
    <row r="6096" spans="2:9">
      <c r="B6096" s="131"/>
      <c r="C6096" s="125"/>
      <c r="D6096" s="125"/>
      <c r="E6096" s="125"/>
      <c r="F6096" s="125"/>
      <c r="G6096" s="176"/>
      <c r="H6096" s="125" t="str">
        <f t="shared" si="190"/>
        <v/>
      </c>
      <c r="I6096" s="176">
        <f t="shared" si="191"/>
        <v>0</v>
      </c>
    </row>
    <row r="6097" spans="2:9">
      <c r="B6097" s="131"/>
      <c r="C6097" s="125"/>
      <c r="D6097" s="125"/>
      <c r="E6097" s="125"/>
      <c r="F6097" s="125"/>
      <c r="G6097" s="176"/>
      <c r="H6097" s="125" t="str">
        <f t="shared" si="190"/>
        <v/>
      </c>
      <c r="I6097" s="176">
        <f t="shared" si="191"/>
        <v>0</v>
      </c>
    </row>
    <row r="6098" spans="2:9">
      <c r="B6098" s="131"/>
      <c r="C6098" s="125"/>
      <c r="D6098" s="125"/>
      <c r="E6098" s="125"/>
      <c r="F6098" s="125"/>
      <c r="G6098" s="176"/>
      <c r="H6098" s="125" t="str">
        <f t="shared" si="190"/>
        <v/>
      </c>
      <c r="I6098" s="176">
        <f t="shared" si="191"/>
        <v>0</v>
      </c>
    </row>
    <row r="6099" spans="2:9">
      <c r="B6099" s="131"/>
      <c r="C6099" s="125"/>
      <c r="D6099" s="125"/>
      <c r="E6099" s="125"/>
      <c r="F6099" s="125"/>
      <c r="G6099" s="176"/>
      <c r="H6099" s="125" t="str">
        <f t="shared" si="190"/>
        <v/>
      </c>
      <c r="I6099" s="176">
        <f t="shared" si="191"/>
        <v>0</v>
      </c>
    </row>
    <row r="6100" spans="2:9">
      <c r="B6100" s="131"/>
      <c r="C6100" s="125"/>
      <c r="D6100" s="125"/>
      <c r="E6100" s="125"/>
      <c r="F6100" s="125"/>
      <c r="G6100" s="176"/>
      <c r="H6100" s="125" t="str">
        <f t="shared" si="190"/>
        <v/>
      </c>
      <c r="I6100" s="176">
        <f t="shared" si="191"/>
        <v>0</v>
      </c>
    </row>
    <row r="6101" spans="2:9">
      <c r="B6101" s="131"/>
      <c r="C6101" s="125"/>
      <c r="D6101" s="125"/>
      <c r="E6101" s="125"/>
      <c r="F6101" s="125"/>
      <c r="G6101" s="176"/>
      <c r="H6101" s="125" t="str">
        <f t="shared" si="190"/>
        <v/>
      </c>
      <c r="I6101" s="176">
        <f t="shared" si="191"/>
        <v>0</v>
      </c>
    </row>
    <row r="6102" spans="2:9">
      <c r="B6102" s="131"/>
      <c r="C6102" s="125"/>
      <c r="D6102" s="125"/>
      <c r="E6102" s="125"/>
      <c r="F6102" s="125"/>
      <c r="G6102" s="176"/>
      <c r="H6102" s="125" t="str">
        <f t="shared" si="190"/>
        <v/>
      </c>
      <c r="I6102" s="176">
        <f t="shared" si="191"/>
        <v>0</v>
      </c>
    </row>
    <row r="6103" spans="2:9">
      <c r="B6103" s="131"/>
      <c r="C6103" s="125"/>
      <c r="D6103" s="125"/>
      <c r="E6103" s="125"/>
      <c r="F6103" s="125"/>
      <c r="G6103" s="176"/>
      <c r="H6103" s="125" t="str">
        <f t="shared" si="190"/>
        <v/>
      </c>
      <c r="I6103" s="176">
        <f t="shared" si="191"/>
        <v>0</v>
      </c>
    </row>
    <row r="6104" spans="2:9">
      <c r="B6104" s="131"/>
      <c r="C6104" s="125"/>
      <c r="D6104" s="125"/>
      <c r="E6104" s="125"/>
      <c r="F6104" s="125"/>
      <c r="G6104" s="176"/>
      <c r="H6104" s="125" t="str">
        <f t="shared" si="190"/>
        <v/>
      </c>
      <c r="I6104" s="176">
        <f t="shared" si="191"/>
        <v>0</v>
      </c>
    </row>
    <row r="6105" spans="2:9">
      <c r="B6105" s="131"/>
      <c r="C6105" s="125"/>
      <c r="D6105" s="125"/>
      <c r="E6105" s="125"/>
      <c r="F6105" s="125"/>
      <c r="G6105" s="176"/>
      <c r="H6105" s="125" t="str">
        <f t="shared" si="190"/>
        <v/>
      </c>
      <c r="I6105" s="176">
        <f t="shared" si="191"/>
        <v>0</v>
      </c>
    </row>
    <row r="6106" spans="2:9">
      <c r="B6106" s="131"/>
      <c r="C6106" s="125"/>
      <c r="D6106" s="125"/>
      <c r="E6106" s="125"/>
      <c r="F6106" s="125"/>
      <c r="G6106" s="176"/>
      <c r="H6106" s="125" t="str">
        <f t="shared" si="190"/>
        <v/>
      </c>
      <c r="I6106" s="176">
        <f t="shared" si="191"/>
        <v>0</v>
      </c>
    </row>
    <row r="6107" spans="2:9">
      <c r="B6107" s="131"/>
      <c r="C6107" s="125"/>
      <c r="D6107" s="125"/>
      <c r="E6107" s="125"/>
      <c r="F6107" s="125"/>
      <c r="G6107" s="176"/>
      <c r="H6107" s="125" t="str">
        <f t="shared" si="190"/>
        <v/>
      </c>
      <c r="I6107" s="176">
        <f t="shared" si="191"/>
        <v>0</v>
      </c>
    </row>
    <row r="6108" spans="2:9">
      <c r="B6108" s="131"/>
      <c r="C6108" s="125"/>
      <c r="D6108" s="125"/>
      <c r="E6108" s="125"/>
      <c r="F6108" s="125"/>
      <c r="G6108" s="176"/>
      <c r="H6108" s="125" t="str">
        <f t="shared" si="190"/>
        <v/>
      </c>
      <c r="I6108" s="176">
        <f t="shared" si="191"/>
        <v>0</v>
      </c>
    </row>
    <row r="6109" spans="2:9">
      <c r="B6109" s="131"/>
      <c r="C6109" s="125"/>
      <c r="D6109" s="125"/>
      <c r="E6109" s="125"/>
      <c r="F6109" s="125"/>
      <c r="G6109" s="176"/>
      <c r="H6109" s="125" t="str">
        <f t="shared" si="190"/>
        <v/>
      </c>
      <c r="I6109" s="176">
        <f t="shared" si="191"/>
        <v>0</v>
      </c>
    </row>
    <row r="6110" spans="2:9">
      <c r="B6110" s="131"/>
      <c r="C6110" s="125"/>
      <c r="D6110" s="125"/>
      <c r="E6110" s="125"/>
      <c r="F6110" s="125"/>
      <c r="G6110" s="176"/>
      <c r="H6110" s="125" t="str">
        <f t="shared" si="190"/>
        <v/>
      </c>
      <c r="I6110" s="176">
        <f t="shared" si="191"/>
        <v>0</v>
      </c>
    </row>
    <row r="6111" spans="2:9">
      <c r="B6111" s="131"/>
      <c r="C6111" s="125"/>
      <c r="D6111" s="125"/>
      <c r="E6111" s="125"/>
      <c r="F6111" s="125"/>
      <c r="G6111" s="176"/>
      <c r="H6111" s="125" t="str">
        <f t="shared" si="190"/>
        <v/>
      </c>
      <c r="I6111" s="176">
        <f t="shared" si="191"/>
        <v>0</v>
      </c>
    </row>
    <row r="6112" spans="2:9">
      <c r="B6112" s="131"/>
      <c r="C6112" s="125"/>
      <c r="D6112" s="125"/>
      <c r="E6112" s="125"/>
      <c r="F6112" s="125"/>
      <c r="G6112" s="176"/>
      <c r="H6112" s="125" t="str">
        <f t="shared" si="190"/>
        <v/>
      </c>
      <c r="I6112" s="176">
        <f t="shared" si="191"/>
        <v>0</v>
      </c>
    </row>
    <row r="6113" spans="2:9">
      <c r="B6113" s="131"/>
      <c r="C6113" s="125"/>
      <c r="D6113" s="125"/>
      <c r="E6113" s="125"/>
      <c r="F6113" s="125"/>
      <c r="G6113" s="176"/>
      <c r="H6113" s="125" t="str">
        <f t="shared" si="190"/>
        <v/>
      </c>
      <c r="I6113" s="176">
        <f t="shared" si="191"/>
        <v>0</v>
      </c>
    </row>
    <row r="6114" spans="2:9">
      <c r="B6114" s="131"/>
      <c r="C6114" s="125"/>
      <c r="D6114" s="125"/>
      <c r="E6114" s="125"/>
      <c r="F6114" s="125"/>
      <c r="G6114" s="176"/>
      <c r="H6114" s="125" t="str">
        <f t="shared" si="190"/>
        <v/>
      </c>
      <c r="I6114" s="176">
        <f t="shared" si="191"/>
        <v>0</v>
      </c>
    </row>
    <row r="6115" spans="2:9">
      <c r="B6115" s="131"/>
      <c r="C6115" s="125"/>
      <c r="D6115" s="125"/>
      <c r="E6115" s="125"/>
      <c r="F6115" s="125"/>
      <c r="G6115" s="176"/>
      <c r="H6115" s="125" t="str">
        <f t="shared" si="190"/>
        <v/>
      </c>
      <c r="I6115" s="176">
        <f t="shared" si="191"/>
        <v>0</v>
      </c>
    </row>
    <row r="6116" spans="2:9">
      <c r="B6116" s="131"/>
      <c r="C6116" s="125"/>
      <c r="D6116" s="125"/>
      <c r="E6116" s="125"/>
      <c r="F6116" s="125"/>
      <c r="G6116" s="176"/>
      <c r="H6116" s="125" t="str">
        <f t="shared" si="190"/>
        <v/>
      </c>
      <c r="I6116" s="176">
        <f t="shared" si="191"/>
        <v>0</v>
      </c>
    </row>
    <row r="6117" spans="2:9">
      <c r="B6117" s="131"/>
      <c r="C6117" s="125"/>
      <c r="D6117" s="125"/>
      <c r="E6117" s="125"/>
      <c r="F6117" s="125"/>
      <c r="G6117" s="176"/>
      <c r="H6117" s="125" t="str">
        <f t="shared" si="190"/>
        <v/>
      </c>
      <c r="I6117" s="176">
        <f t="shared" si="191"/>
        <v>0</v>
      </c>
    </row>
    <row r="6118" spans="2:9">
      <c r="B6118" s="131"/>
      <c r="C6118" s="125"/>
      <c r="D6118" s="125"/>
      <c r="E6118" s="125"/>
      <c r="F6118" s="125"/>
      <c r="G6118" s="176"/>
      <c r="H6118" s="125" t="str">
        <f t="shared" si="190"/>
        <v/>
      </c>
      <c r="I6118" s="176">
        <f t="shared" si="191"/>
        <v>0</v>
      </c>
    </row>
    <row r="6119" spans="2:9">
      <c r="B6119" s="131"/>
      <c r="C6119" s="125"/>
      <c r="D6119" s="125"/>
      <c r="E6119" s="125"/>
      <c r="F6119" s="125"/>
      <c r="G6119" s="176"/>
      <c r="H6119" s="125" t="str">
        <f t="shared" si="190"/>
        <v/>
      </c>
      <c r="I6119" s="176">
        <f t="shared" si="191"/>
        <v>0</v>
      </c>
    </row>
    <row r="6120" spans="2:9">
      <c r="B6120" s="131"/>
      <c r="C6120" s="125"/>
      <c r="D6120" s="125"/>
      <c r="E6120" s="125"/>
      <c r="F6120" s="125"/>
      <c r="G6120" s="176"/>
      <c r="H6120" s="125" t="str">
        <f t="shared" si="190"/>
        <v/>
      </c>
      <c r="I6120" s="176">
        <f t="shared" si="191"/>
        <v>0</v>
      </c>
    </row>
    <row r="6121" spans="2:9">
      <c r="B6121" s="131"/>
      <c r="C6121" s="125"/>
      <c r="D6121" s="125"/>
      <c r="E6121" s="125"/>
      <c r="F6121" s="125"/>
      <c r="G6121" s="176"/>
      <c r="H6121" s="125" t="str">
        <f t="shared" si="190"/>
        <v/>
      </c>
      <c r="I6121" s="176">
        <f t="shared" si="191"/>
        <v>0</v>
      </c>
    </row>
    <row r="6122" spans="2:9">
      <c r="B6122" s="131"/>
      <c r="C6122" s="125"/>
      <c r="D6122" s="125"/>
      <c r="E6122" s="125"/>
      <c r="F6122" s="125"/>
      <c r="G6122" s="176"/>
      <c r="H6122" s="125" t="str">
        <f t="shared" si="190"/>
        <v/>
      </c>
      <c r="I6122" s="176">
        <f t="shared" si="191"/>
        <v>0</v>
      </c>
    </row>
    <row r="6123" spans="2:9">
      <c r="B6123" s="131"/>
      <c r="C6123" s="125"/>
      <c r="D6123" s="125"/>
      <c r="E6123" s="125"/>
      <c r="F6123" s="125"/>
      <c r="G6123" s="176"/>
      <c r="H6123" s="125" t="str">
        <f t="shared" si="190"/>
        <v/>
      </c>
      <c r="I6123" s="176">
        <f t="shared" si="191"/>
        <v>0</v>
      </c>
    </row>
    <row r="6124" spans="2:9">
      <c r="B6124" s="131"/>
      <c r="C6124" s="125"/>
      <c r="D6124" s="125"/>
      <c r="E6124" s="125"/>
      <c r="F6124" s="125"/>
      <c r="G6124" s="176"/>
      <c r="H6124" s="125" t="str">
        <f t="shared" si="190"/>
        <v/>
      </c>
      <c r="I6124" s="176">
        <f t="shared" si="191"/>
        <v>0</v>
      </c>
    </row>
    <row r="6125" spans="2:9">
      <c r="B6125" s="131"/>
      <c r="C6125" s="125"/>
      <c r="D6125" s="125"/>
      <c r="E6125" s="125"/>
      <c r="F6125" s="125"/>
      <c r="G6125" s="176"/>
      <c r="H6125" s="125" t="str">
        <f t="shared" si="190"/>
        <v/>
      </c>
      <c r="I6125" s="176">
        <f t="shared" si="191"/>
        <v>0</v>
      </c>
    </row>
    <row r="6126" spans="2:9">
      <c r="B6126" s="131"/>
      <c r="C6126" s="125"/>
      <c r="D6126" s="125"/>
      <c r="E6126" s="125"/>
      <c r="F6126" s="125"/>
      <c r="G6126" s="176"/>
      <c r="H6126" s="125" t="str">
        <f t="shared" si="190"/>
        <v/>
      </c>
      <c r="I6126" s="176">
        <f t="shared" si="191"/>
        <v>0</v>
      </c>
    </row>
    <row r="6127" spans="2:9">
      <c r="B6127" s="131"/>
      <c r="C6127" s="125"/>
      <c r="D6127" s="125"/>
      <c r="E6127" s="125"/>
      <c r="F6127" s="125"/>
      <c r="G6127" s="176"/>
      <c r="H6127" s="125" t="str">
        <f t="shared" si="190"/>
        <v/>
      </c>
      <c r="I6127" s="176">
        <f t="shared" si="191"/>
        <v>0</v>
      </c>
    </row>
    <row r="6128" spans="2:9">
      <c r="B6128" s="131"/>
      <c r="C6128" s="125"/>
      <c r="D6128" s="125"/>
      <c r="E6128" s="125"/>
      <c r="F6128" s="125"/>
      <c r="G6128" s="176"/>
      <c r="H6128" s="125" t="str">
        <f t="shared" si="190"/>
        <v/>
      </c>
      <c r="I6128" s="176">
        <f t="shared" si="191"/>
        <v>0</v>
      </c>
    </row>
    <row r="6129" spans="2:9">
      <c r="B6129" s="131"/>
      <c r="C6129" s="125"/>
      <c r="D6129" s="125"/>
      <c r="E6129" s="125"/>
      <c r="F6129" s="125"/>
      <c r="G6129" s="176"/>
      <c r="H6129" s="125" t="str">
        <f t="shared" si="190"/>
        <v/>
      </c>
      <c r="I6129" s="176">
        <f t="shared" si="191"/>
        <v>0</v>
      </c>
    </row>
    <row r="6130" spans="2:9">
      <c r="B6130" s="131"/>
      <c r="C6130" s="125"/>
      <c r="D6130" s="125"/>
      <c r="E6130" s="125"/>
      <c r="F6130" s="125"/>
      <c r="G6130" s="176"/>
      <c r="H6130" s="125" t="str">
        <f t="shared" si="190"/>
        <v/>
      </c>
      <c r="I6130" s="176">
        <f t="shared" si="191"/>
        <v>0</v>
      </c>
    </row>
    <row r="6131" spans="2:9">
      <c r="B6131" s="131"/>
      <c r="C6131" s="125"/>
      <c r="D6131" s="125"/>
      <c r="E6131" s="125"/>
      <c r="F6131" s="125"/>
      <c r="G6131" s="176"/>
      <c r="H6131" s="125" t="str">
        <f t="shared" si="190"/>
        <v/>
      </c>
      <c r="I6131" s="176">
        <f t="shared" si="191"/>
        <v>0</v>
      </c>
    </row>
    <row r="6132" spans="2:9">
      <c r="B6132" s="131"/>
      <c r="C6132" s="125"/>
      <c r="D6132" s="125"/>
      <c r="E6132" s="125"/>
      <c r="F6132" s="125"/>
      <c r="G6132" s="176"/>
      <c r="H6132" s="125" t="str">
        <f t="shared" si="190"/>
        <v/>
      </c>
      <c r="I6132" s="176">
        <f t="shared" si="191"/>
        <v>0</v>
      </c>
    </row>
    <row r="6133" spans="2:9">
      <c r="B6133" s="131"/>
      <c r="C6133" s="125"/>
      <c r="D6133" s="125"/>
      <c r="E6133" s="125"/>
      <c r="F6133" s="125"/>
      <c r="G6133" s="176"/>
      <c r="H6133" s="125" t="str">
        <f t="shared" si="190"/>
        <v/>
      </c>
      <c r="I6133" s="176">
        <f t="shared" si="191"/>
        <v>0</v>
      </c>
    </row>
    <row r="6134" spans="2:9">
      <c r="B6134" s="131"/>
      <c r="C6134" s="125"/>
      <c r="D6134" s="125"/>
      <c r="E6134" s="125"/>
      <c r="F6134" s="125"/>
      <c r="G6134" s="176"/>
      <c r="H6134" s="125" t="str">
        <f t="shared" si="190"/>
        <v/>
      </c>
      <c r="I6134" s="176">
        <f t="shared" si="191"/>
        <v>0</v>
      </c>
    </row>
    <row r="6135" spans="2:9">
      <c r="B6135" s="131"/>
      <c r="C6135" s="125"/>
      <c r="D6135" s="125"/>
      <c r="E6135" s="125"/>
      <c r="F6135" s="125"/>
      <c r="G6135" s="176"/>
      <c r="H6135" s="125" t="str">
        <f t="shared" si="190"/>
        <v/>
      </c>
      <c r="I6135" s="176">
        <f t="shared" si="191"/>
        <v>0</v>
      </c>
    </row>
    <row r="6136" spans="2:9">
      <c r="B6136" s="131"/>
      <c r="C6136" s="125"/>
      <c r="D6136" s="125"/>
      <c r="E6136" s="125"/>
      <c r="F6136" s="125"/>
      <c r="G6136" s="176"/>
      <c r="H6136" s="125" t="str">
        <f t="shared" si="190"/>
        <v/>
      </c>
      <c r="I6136" s="176">
        <f t="shared" si="191"/>
        <v>0</v>
      </c>
    </row>
    <row r="6137" spans="2:9">
      <c r="B6137" s="131"/>
      <c r="C6137" s="125"/>
      <c r="D6137" s="125"/>
      <c r="E6137" s="125"/>
      <c r="F6137" s="125"/>
      <c r="G6137" s="176"/>
      <c r="H6137" s="125" t="str">
        <f t="shared" si="190"/>
        <v/>
      </c>
      <c r="I6137" s="176">
        <f t="shared" si="191"/>
        <v>0</v>
      </c>
    </row>
    <row r="6138" spans="2:9">
      <c r="B6138" s="131"/>
      <c r="C6138" s="125"/>
      <c r="D6138" s="125"/>
      <c r="E6138" s="125"/>
      <c r="F6138" s="125"/>
      <c r="G6138" s="176"/>
      <c r="H6138" s="125" t="str">
        <f t="shared" si="190"/>
        <v/>
      </c>
      <c r="I6138" s="176">
        <f t="shared" si="191"/>
        <v>0</v>
      </c>
    </row>
    <row r="6139" spans="2:9">
      <c r="B6139" s="131"/>
      <c r="C6139" s="125"/>
      <c r="D6139" s="125"/>
      <c r="E6139" s="125"/>
      <c r="F6139" s="125"/>
      <c r="G6139" s="176"/>
      <c r="H6139" s="125" t="str">
        <f t="shared" si="190"/>
        <v/>
      </c>
      <c r="I6139" s="176">
        <f t="shared" si="191"/>
        <v>0</v>
      </c>
    </row>
    <row r="6140" spans="2:9">
      <c r="B6140" s="131"/>
      <c r="C6140" s="125"/>
      <c r="D6140" s="125"/>
      <c r="E6140" s="125"/>
      <c r="F6140" s="125"/>
      <c r="G6140" s="176"/>
      <c r="H6140" s="125" t="str">
        <f t="shared" si="190"/>
        <v/>
      </c>
      <c r="I6140" s="176">
        <f t="shared" si="191"/>
        <v>0</v>
      </c>
    </row>
    <row r="6141" spans="2:9">
      <c r="B6141" s="131"/>
      <c r="C6141" s="125"/>
      <c r="D6141" s="125"/>
      <c r="E6141" s="125"/>
      <c r="F6141" s="125"/>
      <c r="G6141" s="176"/>
      <c r="H6141" s="125" t="str">
        <f t="shared" si="190"/>
        <v/>
      </c>
      <c r="I6141" s="176">
        <f t="shared" si="191"/>
        <v>0</v>
      </c>
    </row>
    <row r="6142" spans="2:9">
      <c r="B6142" s="131"/>
      <c r="C6142" s="125"/>
      <c r="D6142" s="125"/>
      <c r="E6142" s="125"/>
      <c r="F6142" s="125"/>
      <c r="G6142" s="176"/>
      <c r="H6142" s="125" t="str">
        <f t="shared" si="190"/>
        <v/>
      </c>
      <c r="I6142" s="176">
        <f t="shared" si="191"/>
        <v>0</v>
      </c>
    </row>
    <row r="6143" spans="2:9">
      <c r="B6143" s="131"/>
      <c r="C6143" s="125"/>
      <c r="D6143" s="125"/>
      <c r="E6143" s="125"/>
      <c r="F6143" s="125"/>
      <c r="G6143" s="176"/>
      <c r="H6143" s="125" t="str">
        <f t="shared" si="190"/>
        <v/>
      </c>
      <c r="I6143" s="176">
        <f t="shared" si="191"/>
        <v>0</v>
      </c>
    </row>
    <row r="6144" spans="2:9">
      <c r="B6144" s="131"/>
      <c r="C6144" s="125"/>
      <c r="D6144" s="125"/>
      <c r="E6144" s="125"/>
      <c r="F6144" s="125"/>
      <c r="G6144" s="176"/>
      <c r="H6144" s="125" t="str">
        <f t="shared" si="190"/>
        <v/>
      </c>
      <c r="I6144" s="176">
        <f t="shared" si="191"/>
        <v>0</v>
      </c>
    </row>
    <row r="6145" spans="2:9">
      <c r="B6145" s="131"/>
      <c r="C6145" s="125"/>
      <c r="D6145" s="125"/>
      <c r="E6145" s="125"/>
      <c r="F6145" s="125"/>
      <c r="G6145" s="176"/>
      <c r="H6145" s="125" t="str">
        <f t="shared" si="190"/>
        <v/>
      </c>
      <c r="I6145" s="176">
        <f t="shared" si="191"/>
        <v>0</v>
      </c>
    </row>
    <row r="6146" spans="2:9">
      <c r="B6146" s="131"/>
      <c r="C6146" s="125"/>
      <c r="D6146" s="125"/>
      <c r="E6146" s="125"/>
      <c r="F6146" s="125"/>
      <c r="G6146" s="176"/>
      <c r="H6146" s="125" t="str">
        <f t="shared" si="190"/>
        <v/>
      </c>
      <c r="I6146" s="176">
        <f t="shared" si="191"/>
        <v>0</v>
      </c>
    </row>
    <row r="6147" spans="2:9">
      <c r="B6147" s="131"/>
      <c r="C6147" s="125"/>
      <c r="D6147" s="125"/>
      <c r="E6147" s="125"/>
      <c r="F6147" s="125"/>
      <c r="G6147" s="176"/>
      <c r="H6147" s="125" t="str">
        <f t="shared" si="190"/>
        <v/>
      </c>
      <c r="I6147" s="176">
        <f t="shared" si="191"/>
        <v>0</v>
      </c>
    </row>
    <row r="6148" spans="2:9">
      <c r="B6148" s="131"/>
      <c r="C6148" s="125"/>
      <c r="D6148" s="125"/>
      <c r="E6148" s="125"/>
      <c r="F6148" s="125"/>
      <c r="G6148" s="176"/>
      <c r="H6148" s="125" t="str">
        <f t="shared" si="190"/>
        <v/>
      </c>
      <c r="I6148" s="176">
        <f t="shared" si="191"/>
        <v>0</v>
      </c>
    </row>
    <row r="6149" spans="2:9">
      <c r="B6149" s="131"/>
      <c r="C6149" s="125"/>
      <c r="D6149" s="125"/>
      <c r="E6149" s="125"/>
      <c r="F6149" s="125"/>
      <c r="G6149" s="176"/>
      <c r="H6149" s="125" t="str">
        <f t="shared" si="190"/>
        <v/>
      </c>
      <c r="I6149" s="176">
        <f t="shared" si="191"/>
        <v>0</v>
      </c>
    </row>
    <row r="6150" spans="2:9">
      <c r="B6150" s="131"/>
      <c r="C6150" s="125"/>
      <c r="D6150" s="125"/>
      <c r="E6150" s="125"/>
      <c r="F6150" s="125"/>
      <c r="G6150" s="176"/>
      <c r="H6150" s="125" t="str">
        <f t="shared" si="190"/>
        <v/>
      </c>
      <c r="I6150" s="176">
        <f t="shared" si="191"/>
        <v>0</v>
      </c>
    </row>
    <row r="6151" spans="2:9">
      <c r="B6151" s="131"/>
      <c r="C6151" s="125"/>
      <c r="D6151" s="125"/>
      <c r="E6151" s="125"/>
      <c r="F6151" s="125"/>
      <c r="G6151" s="176"/>
      <c r="H6151" s="125" t="str">
        <f t="shared" ref="H6151:H6214" si="192">IF(ISBLANK(C6151),"",IF(C6151&lt;F6151,D6151-E6151,E6151-D6151))</f>
        <v/>
      </c>
      <c r="I6151" s="176">
        <f t="shared" ref="I6151:I6214" si="193">IF(ISERR(H6151),1,0)</f>
        <v>0</v>
      </c>
    </row>
    <row r="6152" spans="2:9">
      <c r="B6152" s="131"/>
      <c r="C6152" s="125"/>
      <c r="D6152" s="125"/>
      <c r="E6152" s="125"/>
      <c r="F6152" s="125"/>
      <c r="G6152" s="176"/>
      <c r="H6152" s="125" t="str">
        <f t="shared" si="192"/>
        <v/>
      </c>
      <c r="I6152" s="176">
        <f t="shared" si="193"/>
        <v>0</v>
      </c>
    </row>
    <row r="6153" spans="2:9">
      <c r="B6153" s="131"/>
      <c r="C6153" s="125"/>
      <c r="D6153" s="125"/>
      <c r="E6153" s="125"/>
      <c r="F6153" s="125"/>
      <c r="G6153" s="176"/>
      <c r="H6153" s="125" t="str">
        <f t="shared" si="192"/>
        <v/>
      </c>
      <c r="I6153" s="176">
        <f t="shared" si="193"/>
        <v>0</v>
      </c>
    </row>
    <row r="6154" spans="2:9">
      <c r="B6154" s="131"/>
      <c r="C6154" s="125"/>
      <c r="D6154" s="125"/>
      <c r="E6154" s="125"/>
      <c r="F6154" s="125"/>
      <c r="G6154" s="176"/>
      <c r="H6154" s="125" t="str">
        <f t="shared" si="192"/>
        <v/>
      </c>
      <c r="I6154" s="176">
        <f t="shared" si="193"/>
        <v>0</v>
      </c>
    </row>
    <row r="6155" spans="2:9">
      <c r="B6155" s="131"/>
      <c r="C6155" s="125"/>
      <c r="D6155" s="125"/>
      <c r="E6155" s="125"/>
      <c r="F6155" s="125"/>
      <c r="G6155" s="176"/>
      <c r="H6155" s="125" t="str">
        <f t="shared" si="192"/>
        <v/>
      </c>
      <c r="I6155" s="176">
        <f t="shared" si="193"/>
        <v>0</v>
      </c>
    </row>
    <row r="6156" spans="2:9">
      <c r="B6156" s="131"/>
      <c r="C6156" s="125"/>
      <c r="D6156" s="125"/>
      <c r="E6156" s="125"/>
      <c r="F6156" s="125"/>
      <c r="G6156" s="176"/>
      <c r="H6156" s="125" t="str">
        <f t="shared" si="192"/>
        <v/>
      </c>
      <c r="I6156" s="176">
        <f t="shared" si="193"/>
        <v>0</v>
      </c>
    </row>
    <row r="6157" spans="2:9">
      <c r="B6157" s="131"/>
      <c r="C6157" s="125"/>
      <c r="D6157" s="125"/>
      <c r="E6157" s="125"/>
      <c r="F6157" s="125"/>
      <c r="G6157" s="176"/>
      <c r="H6157" s="125" t="str">
        <f t="shared" si="192"/>
        <v/>
      </c>
      <c r="I6157" s="176">
        <f t="shared" si="193"/>
        <v>0</v>
      </c>
    </row>
    <row r="6158" spans="2:9">
      <c r="B6158" s="131"/>
      <c r="C6158" s="125"/>
      <c r="D6158" s="125"/>
      <c r="E6158" s="125"/>
      <c r="F6158" s="125"/>
      <c r="G6158" s="176"/>
      <c r="H6158" s="125" t="str">
        <f t="shared" si="192"/>
        <v/>
      </c>
      <c r="I6158" s="176">
        <f t="shared" si="193"/>
        <v>0</v>
      </c>
    </row>
    <row r="6159" spans="2:9">
      <c r="B6159" s="131"/>
      <c r="C6159" s="125"/>
      <c r="D6159" s="125"/>
      <c r="E6159" s="125"/>
      <c r="F6159" s="125"/>
      <c r="G6159" s="176"/>
      <c r="H6159" s="125" t="str">
        <f t="shared" si="192"/>
        <v/>
      </c>
      <c r="I6159" s="176">
        <f t="shared" si="193"/>
        <v>0</v>
      </c>
    </row>
    <row r="6160" spans="2:9">
      <c r="B6160" s="131"/>
      <c r="C6160" s="125"/>
      <c r="D6160" s="125"/>
      <c r="E6160" s="125"/>
      <c r="F6160" s="125"/>
      <c r="G6160" s="176"/>
      <c r="H6160" s="125" t="str">
        <f t="shared" si="192"/>
        <v/>
      </c>
      <c r="I6160" s="176">
        <f t="shared" si="193"/>
        <v>0</v>
      </c>
    </row>
    <row r="6161" spans="2:9">
      <c r="B6161" s="131"/>
      <c r="C6161" s="125"/>
      <c r="D6161" s="125"/>
      <c r="E6161" s="125"/>
      <c r="F6161" s="125"/>
      <c r="G6161" s="176"/>
      <c r="H6161" s="125" t="str">
        <f t="shared" si="192"/>
        <v/>
      </c>
      <c r="I6161" s="176">
        <f t="shared" si="193"/>
        <v>0</v>
      </c>
    </row>
    <row r="6162" spans="2:9">
      <c r="B6162" s="131"/>
      <c r="C6162" s="125"/>
      <c r="D6162" s="125"/>
      <c r="E6162" s="125"/>
      <c r="F6162" s="125"/>
      <c r="G6162" s="176"/>
      <c r="H6162" s="125" t="str">
        <f t="shared" si="192"/>
        <v/>
      </c>
      <c r="I6162" s="176">
        <f t="shared" si="193"/>
        <v>0</v>
      </c>
    </row>
    <row r="6163" spans="2:9">
      <c r="B6163" s="131"/>
      <c r="C6163" s="125"/>
      <c r="D6163" s="125"/>
      <c r="E6163" s="125"/>
      <c r="F6163" s="125"/>
      <c r="G6163" s="176"/>
      <c r="H6163" s="125" t="str">
        <f t="shared" si="192"/>
        <v/>
      </c>
      <c r="I6163" s="176">
        <f t="shared" si="193"/>
        <v>0</v>
      </c>
    </row>
    <row r="6164" spans="2:9">
      <c r="B6164" s="131"/>
      <c r="C6164" s="125"/>
      <c r="D6164" s="125"/>
      <c r="E6164" s="125"/>
      <c r="F6164" s="125"/>
      <c r="G6164" s="176"/>
      <c r="H6164" s="125" t="str">
        <f t="shared" si="192"/>
        <v/>
      </c>
      <c r="I6164" s="176">
        <f t="shared" si="193"/>
        <v>0</v>
      </c>
    </row>
    <row r="6165" spans="2:9">
      <c r="B6165" s="131"/>
      <c r="C6165" s="125"/>
      <c r="D6165" s="125"/>
      <c r="E6165" s="125"/>
      <c r="F6165" s="125"/>
      <c r="G6165" s="176"/>
      <c r="H6165" s="125" t="str">
        <f t="shared" si="192"/>
        <v/>
      </c>
      <c r="I6165" s="176">
        <f t="shared" si="193"/>
        <v>0</v>
      </c>
    </row>
    <row r="6166" spans="2:9">
      <c r="B6166" s="131"/>
      <c r="C6166" s="125"/>
      <c r="D6166" s="125"/>
      <c r="E6166" s="125"/>
      <c r="F6166" s="125"/>
      <c r="G6166" s="176"/>
      <c r="H6166" s="125" t="str">
        <f t="shared" si="192"/>
        <v/>
      </c>
      <c r="I6166" s="176">
        <f t="shared" si="193"/>
        <v>0</v>
      </c>
    </row>
    <row r="6167" spans="2:9">
      <c r="B6167" s="131"/>
      <c r="C6167" s="125"/>
      <c r="D6167" s="125"/>
      <c r="E6167" s="125"/>
      <c r="F6167" s="125"/>
      <c r="G6167" s="176"/>
      <c r="H6167" s="125" t="str">
        <f t="shared" si="192"/>
        <v/>
      </c>
      <c r="I6167" s="176">
        <f t="shared" si="193"/>
        <v>0</v>
      </c>
    </row>
    <row r="6168" spans="2:9">
      <c r="B6168" s="131"/>
      <c r="C6168" s="125"/>
      <c r="D6168" s="125"/>
      <c r="E6168" s="125"/>
      <c r="F6168" s="125"/>
      <c r="G6168" s="176"/>
      <c r="H6168" s="125" t="str">
        <f t="shared" si="192"/>
        <v/>
      </c>
      <c r="I6168" s="176">
        <f t="shared" si="193"/>
        <v>0</v>
      </c>
    </row>
    <row r="6169" spans="2:9">
      <c r="B6169" s="131"/>
      <c r="C6169" s="125"/>
      <c r="D6169" s="125"/>
      <c r="E6169" s="125"/>
      <c r="F6169" s="125"/>
      <c r="G6169" s="176"/>
      <c r="H6169" s="125" t="str">
        <f t="shared" si="192"/>
        <v/>
      </c>
      <c r="I6169" s="176">
        <f t="shared" si="193"/>
        <v>0</v>
      </c>
    </row>
    <row r="6170" spans="2:9">
      <c r="B6170" s="131"/>
      <c r="C6170" s="125"/>
      <c r="D6170" s="125"/>
      <c r="E6170" s="125"/>
      <c r="F6170" s="125"/>
      <c r="G6170" s="176"/>
      <c r="H6170" s="125" t="str">
        <f t="shared" si="192"/>
        <v/>
      </c>
      <c r="I6170" s="176">
        <f t="shared" si="193"/>
        <v>0</v>
      </c>
    </row>
    <row r="6171" spans="2:9">
      <c r="B6171" s="131"/>
      <c r="C6171" s="125"/>
      <c r="D6171" s="125"/>
      <c r="E6171" s="125"/>
      <c r="F6171" s="125"/>
      <c r="G6171" s="176"/>
      <c r="H6171" s="125" t="str">
        <f t="shared" si="192"/>
        <v/>
      </c>
      <c r="I6171" s="176">
        <f t="shared" si="193"/>
        <v>0</v>
      </c>
    </row>
    <row r="6172" spans="2:9">
      <c r="B6172" s="131"/>
      <c r="C6172" s="125"/>
      <c r="D6172" s="125"/>
      <c r="E6172" s="125"/>
      <c r="F6172" s="125"/>
      <c r="G6172" s="176"/>
      <c r="H6172" s="125" t="str">
        <f t="shared" si="192"/>
        <v/>
      </c>
      <c r="I6172" s="176">
        <f t="shared" si="193"/>
        <v>0</v>
      </c>
    </row>
    <row r="6173" spans="2:9">
      <c r="B6173" s="131"/>
      <c r="C6173" s="125"/>
      <c r="D6173" s="125"/>
      <c r="E6173" s="125"/>
      <c r="F6173" s="125"/>
      <c r="G6173" s="176"/>
      <c r="H6173" s="125" t="str">
        <f t="shared" si="192"/>
        <v/>
      </c>
      <c r="I6173" s="176">
        <f t="shared" si="193"/>
        <v>0</v>
      </c>
    </row>
    <row r="6174" spans="2:9">
      <c r="B6174" s="131"/>
      <c r="C6174" s="125"/>
      <c r="D6174" s="125"/>
      <c r="E6174" s="125"/>
      <c r="F6174" s="125"/>
      <c r="G6174" s="176"/>
      <c r="H6174" s="125" t="str">
        <f t="shared" si="192"/>
        <v/>
      </c>
      <c r="I6174" s="176">
        <f t="shared" si="193"/>
        <v>0</v>
      </c>
    </row>
    <row r="6175" spans="2:9">
      <c r="B6175" s="131"/>
      <c r="C6175" s="125"/>
      <c r="D6175" s="125"/>
      <c r="E6175" s="125"/>
      <c r="F6175" s="125"/>
      <c r="G6175" s="176"/>
      <c r="H6175" s="125" t="str">
        <f t="shared" si="192"/>
        <v/>
      </c>
      <c r="I6175" s="176">
        <f t="shared" si="193"/>
        <v>0</v>
      </c>
    </row>
    <row r="6176" spans="2:9">
      <c r="B6176" s="131"/>
      <c r="C6176" s="125"/>
      <c r="D6176" s="125"/>
      <c r="E6176" s="125"/>
      <c r="F6176" s="125"/>
      <c r="G6176" s="176"/>
      <c r="H6176" s="125" t="str">
        <f t="shared" si="192"/>
        <v/>
      </c>
      <c r="I6176" s="176">
        <f t="shared" si="193"/>
        <v>0</v>
      </c>
    </row>
    <row r="6177" spans="2:9">
      <c r="B6177" s="131"/>
      <c r="C6177" s="125"/>
      <c r="D6177" s="125"/>
      <c r="E6177" s="125"/>
      <c r="F6177" s="125"/>
      <c r="G6177" s="176"/>
      <c r="H6177" s="125" t="str">
        <f t="shared" si="192"/>
        <v/>
      </c>
      <c r="I6177" s="176">
        <f t="shared" si="193"/>
        <v>0</v>
      </c>
    </row>
    <row r="6178" spans="2:9">
      <c r="B6178" s="131"/>
      <c r="C6178" s="125"/>
      <c r="D6178" s="125"/>
      <c r="E6178" s="125"/>
      <c r="F6178" s="125"/>
      <c r="G6178" s="176"/>
      <c r="H6178" s="125" t="str">
        <f t="shared" si="192"/>
        <v/>
      </c>
      <c r="I6178" s="176">
        <f t="shared" si="193"/>
        <v>0</v>
      </c>
    </row>
    <row r="6179" spans="2:9">
      <c r="B6179" s="131"/>
      <c r="C6179" s="125"/>
      <c r="D6179" s="125"/>
      <c r="E6179" s="125"/>
      <c r="F6179" s="125"/>
      <c r="G6179" s="176"/>
      <c r="H6179" s="125" t="str">
        <f t="shared" si="192"/>
        <v/>
      </c>
      <c r="I6179" s="176">
        <f t="shared" si="193"/>
        <v>0</v>
      </c>
    </row>
    <row r="6180" spans="2:9">
      <c r="B6180" s="131"/>
      <c r="C6180" s="125"/>
      <c r="D6180" s="125"/>
      <c r="E6180" s="125"/>
      <c r="F6180" s="125"/>
      <c r="G6180" s="176"/>
      <c r="H6180" s="125" t="str">
        <f t="shared" si="192"/>
        <v/>
      </c>
      <c r="I6180" s="176">
        <f t="shared" si="193"/>
        <v>0</v>
      </c>
    </row>
    <row r="6181" spans="2:9">
      <c r="B6181" s="131"/>
      <c r="C6181" s="125"/>
      <c r="D6181" s="125"/>
      <c r="E6181" s="125"/>
      <c r="F6181" s="125"/>
      <c r="G6181" s="176"/>
      <c r="H6181" s="125" t="str">
        <f t="shared" si="192"/>
        <v/>
      </c>
      <c r="I6181" s="176">
        <f t="shared" si="193"/>
        <v>0</v>
      </c>
    </row>
    <row r="6182" spans="2:9">
      <c r="B6182" s="131"/>
      <c r="C6182" s="125"/>
      <c r="D6182" s="125"/>
      <c r="E6182" s="125"/>
      <c r="F6182" s="125"/>
      <c r="G6182" s="176"/>
      <c r="H6182" s="125" t="str">
        <f t="shared" si="192"/>
        <v/>
      </c>
      <c r="I6182" s="176">
        <f t="shared" si="193"/>
        <v>0</v>
      </c>
    </row>
    <row r="6183" spans="2:9">
      <c r="B6183" s="131"/>
      <c r="C6183" s="125"/>
      <c r="D6183" s="125"/>
      <c r="E6183" s="125"/>
      <c r="F6183" s="125"/>
      <c r="G6183" s="176"/>
      <c r="H6183" s="125" t="str">
        <f t="shared" si="192"/>
        <v/>
      </c>
      <c r="I6183" s="176">
        <f t="shared" si="193"/>
        <v>0</v>
      </c>
    </row>
    <row r="6184" spans="2:9">
      <c r="B6184" s="131"/>
      <c r="C6184" s="125"/>
      <c r="D6184" s="125"/>
      <c r="E6184" s="125"/>
      <c r="F6184" s="125"/>
      <c r="G6184" s="176"/>
      <c r="H6184" s="125" t="str">
        <f t="shared" si="192"/>
        <v/>
      </c>
      <c r="I6184" s="176">
        <f t="shared" si="193"/>
        <v>0</v>
      </c>
    </row>
    <row r="6185" spans="2:9">
      <c r="B6185" s="131"/>
      <c r="C6185" s="125"/>
      <c r="D6185" s="125"/>
      <c r="E6185" s="125"/>
      <c r="F6185" s="125"/>
      <c r="G6185" s="176"/>
      <c r="H6185" s="125" t="str">
        <f t="shared" si="192"/>
        <v/>
      </c>
      <c r="I6185" s="176">
        <f t="shared" si="193"/>
        <v>0</v>
      </c>
    </row>
    <row r="6186" spans="2:9">
      <c r="B6186" s="131"/>
      <c r="C6186" s="125"/>
      <c r="D6186" s="125"/>
      <c r="E6186" s="125"/>
      <c r="F6186" s="125"/>
      <c r="G6186" s="176"/>
      <c r="H6186" s="125" t="str">
        <f t="shared" si="192"/>
        <v/>
      </c>
      <c r="I6186" s="176">
        <f t="shared" si="193"/>
        <v>0</v>
      </c>
    </row>
    <row r="6187" spans="2:9">
      <c r="B6187" s="131"/>
      <c r="C6187" s="125"/>
      <c r="D6187" s="125"/>
      <c r="E6187" s="125"/>
      <c r="F6187" s="125"/>
      <c r="G6187" s="176"/>
      <c r="H6187" s="125" t="str">
        <f t="shared" si="192"/>
        <v/>
      </c>
      <c r="I6187" s="176">
        <f t="shared" si="193"/>
        <v>0</v>
      </c>
    </row>
    <row r="6188" spans="2:9">
      <c r="B6188" s="131"/>
      <c r="C6188" s="125"/>
      <c r="D6188" s="125"/>
      <c r="E6188" s="125"/>
      <c r="F6188" s="125"/>
      <c r="G6188" s="176"/>
      <c r="H6188" s="125" t="str">
        <f t="shared" si="192"/>
        <v/>
      </c>
      <c r="I6188" s="176">
        <f t="shared" si="193"/>
        <v>0</v>
      </c>
    </row>
    <row r="6189" spans="2:9">
      <c r="B6189" s="131"/>
      <c r="C6189" s="125"/>
      <c r="D6189" s="125"/>
      <c r="E6189" s="125"/>
      <c r="F6189" s="125"/>
      <c r="G6189" s="176"/>
      <c r="H6189" s="125" t="str">
        <f t="shared" si="192"/>
        <v/>
      </c>
      <c r="I6189" s="176">
        <f t="shared" si="193"/>
        <v>0</v>
      </c>
    </row>
    <row r="6190" spans="2:9">
      <c r="B6190" s="131"/>
      <c r="C6190" s="125"/>
      <c r="D6190" s="125"/>
      <c r="E6190" s="125"/>
      <c r="F6190" s="125"/>
      <c r="G6190" s="176"/>
      <c r="H6190" s="125" t="str">
        <f t="shared" si="192"/>
        <v/>
      </c>
      <c r="I6190" s="176">
        <f t="shared" si="193"/>
        <v>0</v>
      </c>
    </row>
    <row r="6191" spans="2:9">
      <c r="B6191" s="131"/>
      <c r="C6191" s="125"/>
      <c r="D6191" s="125"/>
      <c r="E6191" s="125"/>
      <c r="F6191" s="125"/>
      <c r="G6191" s="176"/>
      <c r="H6191" s="125" t="str">
        <f t="shared" si="192"/>
        <v/>
      </c>
      <c r="I6191" s="176">
        <f t="shared" si="193"/>
        <v>0</v>
      </c>
    </row>
    <row r="6192" spans="2:9">
      <c r="B6192" s="131"/>
      <c r="C6192" s="125"/>
      <c r="D6192" s="125"/>
      <c r="E6192" s="125"/>
      <c r="F6192" s="125"/>
      <c r="G6192" s="176"/>
      <c r="H6192" s="125" t="str">
        <f t="shared" si="192"/>
        <v/>
      </c>
      <c r="I6192" s="176">
        <f t="shared" si="193"/>
        <v>0</v>
      </c>
    </row>
    <row r="6193" spans="2:9">
      <c r="B6193" s="131"/>
      <c r="C6193" s="125"/>
      <c r="D6193" s="125"/>
      <c r="E6193" s="125"/>
      <c r="F6193" s="125"/>
      <c r="G6193" s="176"/>
      <c r="H6193" s="125" t="str">
        <f t="shared" si="192"/>
        <v/>
      </c>
      <c r="I6193" s="176">
        <f t="shared" si="193"/>
        <v>0</v>
      </c>
    </row>
    <row r="6194" spans="2:9">
      <c r="B6194" s="131"/>
      <c r="C6194" s="125"/>
      <c r="D6194" s="125"/>
      <c r="E6194" s="125"/>
      <c r="F6194" s="125"/>
      <c r="G6194" s="176"/>
      <c r="H6194" s="125" t="str">
        <f t="shared" si="192"/>
        <v/>
      </c>
      <c r="I6194" s="176">
        <f t="shared" si="193"/>
        <v>0</v>
      </c>
    </row>
    <row r="6195" spans="2:9">
      <c r="B6195" s="131"/>
      <c r="C6195" s="125"/>
      <c r="D6195" s="125"/>
      <c r="E6195" s="125"/>
      <c r="F6195" s="125"/>
      <c r="G6195" s="176"/>
      <c r="H6195" s="125" t="str">
        <f t="shared" si="192"/>
        <v/>
      </c>
      <c r="I6195" s="176">
        <f t="shared" si="193"/>
        <v>0</v>
      </c>
    </row>
    <row r="6196" spans="2:9">
      <c r="B6196" s="131"/>
      <c r="C6196" s="125"/>
      <c r="D6196" s="125"/>
      <c r="E6196" s="125"/>
      <c r="F6196" s="125"/>
      <c r="G6196" s="176"/>
      <c r="H6196" s="125" t="str">
        <f t="shared" si="192"/>
        <v/>
      </c>
      <c r="I6196" s="176">
        <f t="shared" si="193"/>
        <v>0</v>
      </c>
    </row>
    <row r="6197" spans="2:9">
      <c r="B6197" s="131"/>
      <c r="C6197" s="125"/>
      <c r="D6197" s="125"/>
      <c r="E6197" s="125"/>
      <c r="F6197" s="125"/>
      <c r="G6197" s="176"/>
      <c r="H6197" s="125" t="str">
        <f t="shared" si="192"/>
        <v/>
      </c>
      <c r="I6197" s="176">
        <f t="shared" si="193"/>
        <v>0</v>
      </c>
    </row>
    <row r="6198" spans="2:9">
      <c r="B6198" s="131"/>
      <c r="C6198" s="125"/>
      <c r="D6198" s="125"/>
      <c r="E6198" s="125"/>
      <c r="F6198" s="125"/>
      <c r="G6198" s="176"/>
      <c r="H6198" s="125" t="str">
        <f t="shared" si="192"/>
        <v/>
      </c>
      <c r="I6198" s="176">
        <f t="shared" si="193"/>
        <v>0</v>
      </c>
    </row>
    <row r="6199" spans="2:9">
      <c r="B6199" s="131"/>
      <c r="C6199" s="125"/>
      <c r="D6199" s="125"/>
      <c r="E6199" s="125"/>
      <c r="F6199" s="125"/>
      <c r="G6199" s="176"/>
      <c r="H6199" s="125" t="str">
        <f t="shared" si="192"/>
        <v/>
      </c>
      <c r="I6199" s="176">
        <f t="shared" si="193"/>
        <v>0</v>
      </c>
    </row>
    <row r="6200" spans="2:9">
      <c r="B6200" s="131"/>
      <c r="C6200" s="125"/>
      <c r="D6200" s="125"/>
      <c r="E6200" s="125"/>
      <c r="F6200" s="125"/>
      <c r="G6200" s="176"/>
      <c r="H6200" s="125" t="str">
        <f t="shared" si="192"/>
        <v/>
      </c>
      <c r="I6200" s="176">
        <f t="shared" si="193"/>
        <v>0</v>
      </c>
    </row>
    <row r="6201" spans="2:9">
      <c r="B6201" s="131"/>
      <c r="C6201" s="125"/>
      <c r="D6201" s="125"/>
      <c r="E6201" s="125"/>
      <c r="F6201" s="125"/>
      <c r="G6201" s="176"/>
      <c r="H6201" s="125" t="str">
        <f t="shared" si="192"/>
        <v/>
      </c>
      <c r="I6201" s="176">
        <f t="shared" si="193"/>
        <v>0</v>
      </c>
    </row>
    <row r="6202" spans="2:9">
      <c r="B6202" s="131"/>
      <c r="C6202" s="125"/>
      <c r="D6202" s="125"/>
      <c r="E6202" s="125"/>
      <c r="F6202" s="125"/>
      <c r="G6202" s="176"/>
      <c r="H6202" s="125" t="str">
        <f t="shared" si="192"/>
        <v/>
      </c>
      <c r="I6202" s="176">
        <f t="shared" si="193"/>
        <v>0</v>
      </c>
    </row>
    <row r="6203" spans="2:9">
      <c r="B6203" s="131"/>
      <c r="C6203" s="125"/>
      <c r="D6203" s="125"/>
      <c r="E6203" s="125"/>
      <c r="F6203" s="125"/>
      <c r="G6203" s="176"/>
      <c r="H6203" s="125" t="str">
        <f t="shared" si="192"/>
        <v/>
      </c>
      <c r="I6203" s="176">
        <f t="shared" si="193"/>
        <v>0</v>
      </c>
    </row>
    <row r="6204" spans="2:9">
      <c r="B6204" s="131"/>
      <c r="C6204" s="125"/>
      <c r="D6204" s="125"/>
      <c r="E6204" s="125"/>
      <c r="F6204" s="125"/>
      <c r="G6204" s="176"/>
      <c r="H6204" s="125" t="str">
        <f t="shared" si="192"/>
        <v/>
      </c>
      <c r="I6204" s="176">
        <f t="shared" si="193"/>
        <v>0</v>
      </c>
    </row>
    <row r="6205" spans="2:9">
      <c r="B6205" s="131"/>
      <c r="C6205" s="125"/>
      <c r="D6205" s="125"/>
      <c r="E6205" s="125"/>
      <c r="F6205" s="125"/>
      <c r="G6205" s="176"/>
      <c r="H6205" s="125" t="str">
        <f t="shared" si="192"/>
        <v/>
      </c>
      <c r="I6205" s="176">
        <f t="shared" si="193"/>
        <v>0</v>
      </c>
    </row>
    <row r="6206" spans="2:9">
      <c r="B6206" s="131"/>
      <c r="C6206" s="125"/>
      <c r="D6206" s="125"/>
      <c r="E6206" s="125"/>
      <c r="F6206" s="125"/>
      <c r="G6206" s="176"/>
      <c r="H6206" s="125" t="str">
        <f t="shared" si="192"/>
        <v/>
      </c>
      <c r="I6206" s="176">
        <f t="shared" si="193"/>
        <v>0</v>
      </c>
    </row>
    <row r="6207" spans="2:9">
      <c r="B6207" s="131"/>
      <c r="C6207" s="125"/>
      <c r="D6207" s="125"/>
      <c r="E6207" s="125"/>
      <c r="F6207" s="125"/>
      <c r="G6207" s="176"/>
      <c r="H6207" s="125" t="str">
        <f t="shared" si="192"/>
        <v/>
      </c>
      <c r="I6207" s="176">
        <f t="shared" si="193"/>
        <v>0</v>
      </c>
    </row>
    <row r="6208" spans="2:9">
      <c r="B6208" s="131"/>
      <c r="C6208" s="125"/>
      <c r="D6208" s="125"/>
      <c r="E6208" s="125"/>
      <c r="F6208" s="125"/>
      <c r="G6208" s="176"/>
      <c r="H6208" s="125" t="str">
        <f t="shared" si="192"/>
        <v/>
      </c>
      <c r="I6208" s="176">
        <f t="shared" si="193"/>
        <v>0</v>
      </c>
    </row>
    <row r="6209" spans="2:9">
      <c r="B6209" s="131"/>
      <c r="C6209" s="125"/>
      <c r="D6209" s="125"/>
      <c r="E6209" s="125"/>
      <c r="F6209" s="125"/>
      <c r="G6209" s="176"/>
      <c r="H6209" s="125" t="str">
        <f t="shared" si="192"/>
        <v/>
      </c>
      <c r="I6209" s="176">
        <f t="shared" si="193"/>
        <v>0</v>
      </c>
    </row>
    <row r="6210" spans="2:9">
      <c r="B6210" s="131"/>
      <c r="C6210" s="125"/>
      <c r="D6210" s="125"/>
      <c r="E6210" s="125"/>
      <c r="F6210" s="125"/>
      <c r="G6210" s="176"/>
      <c r="H6210" s="125" t="str">
        <f t="shared" si="192"/>
        <v/>
      </c>
      <c r="I6210" s="176">
        <f t="shared" si="193"/>
        <v>0</v>
      </c>
    </row>
    <row r="6211" spans="2:9">
      <c r="B6211" s="131"/>
      <c r="C6211" s="125"/>
      <c r="D6211" s="125"/>
      <c r="E6211" s="125"/>
      <c r="F6211" s="125"/>
      <c r="G6211" s="176"/>
      <c r="H6211" s="125" t="str">
        <f t="shared" si="192"/>
        <v/>
      </c>
      <c r="I6211" s="176">
        <f t="shared" si="193"/>
        <v>0</v>
      </c>
    </row>
    <row r="6212" spans="2:9">
      <c r="B6212" s="131"/>
      <c r="C6212" s="125"/>
      <c r="D6212" s="125"/>
      <c r="E6212" s="125"/>
      <c r="F6212" s="125"/>
      <c r="G6212" s="176"/>
      <c r="H6212" s="125" t="str">
        <f t="shared" si="192"/>
        <v/>
      </c>
      <c r="I6212" s="176">
        <f t="shared" si="193"/>
        <v>0</v>
      </c>
    </row>
    <row r="6213" spans="2:9">
      <c r="B6213" s="131"/>
      <c r="C6213" s="125"/>
      <c r="D6213" s="125"/>
      <c r="E6213" s="125"/>
      <c r="F6213" s="125"/>
      <c r="G6213" s="176"/>
      <c r="H6213" s="125" t="str">
        <f t="shared" si="192"/>
        <v/>
      </c>
      <c r="I6213" s="176">
        <f t="shared" si="193"/>
        <v>0</v>
      </c>
    </row>
    <row r="6214" spans="2:9">
      <c r="B6214" s="131"/>
      <c r="C6214" s="125"/>
      <c r="D6214" s="125"/>
      <c r="E6214" s="125"/>
      <c r="F6214" s="125"/>
      <c r="G6214" s="176"/>
      <c r="H6214" s="125" t="str">
        <f t="shared" si="192"/>
        <v/>
      </c>
      <c r="I6214" s="176">
        <f t="shared" si="193"/>
        <v>0</v>
      </c>
    </row>
    <row r="6215" spans="2:9">
      <c r="B6215" s="131"/>
      <c r="C6215" s="125"/>
      <c r="D6215" s="125"/>
      <c r="E6215" s="125"/>
      <c r="F6215" s="125"/>
      <c r="G6215" s="176"/>
      <c r="H6215" s="125" t="str">
        <f t="shared" ref="H6215:H6278" si="194">IF(ISBLANK(C6215),"",IF(C6215&lt;F6215,D6215-E6215,E6215-D6215))</f>
        <v/>
      </c>
      <c r="I6215" s="176">
        <f t="shared" ref="I6215:I6278" si="195">IF(ISERR(H6215),1,0)</f>
        <v>0</v>
      </c>
    </row>
    <row r="6216" spans="2:9">
      <c r="B6216" s="131"/>
      <c r="C6216" s="125"/>
      <c r="D6216" s="125"/>
      <c r="E6216" s="125"/>
      <c r="F6216" s="125"/>
      <c r="G6216" s="176"/>
      <c r="H6216" s="125" t="str">
        <f t="shared" si="194"/>
        <v/>
      </c>
      <c r="I6216" s="176">
        <f t="shared" si="195"/>
        <v>0</v>
      </c>
    </row>
    <row r="6217" spans="2:9">
      <c r="B6217" s="131"/>
      <c r="C6217" s="125"/>
      <c r="D6217" s="125"/>
      <c r="E6217" s="125"/>
      <c r="F6217" s="125"/>
      <c r="G6217" s="176"/>
      <c r="H6217" s="125" t="str">
        <f t="shared" si="194"/>
        <v/>
      </c>
      <c r="I6217" s="176">
        <f t="shared" si="195"/>
        <v>0</v>
      </c>
    </row>
    <row r="6218" spans="2:9">
      <c r="B6218" s="131"/>
      <c r="C6218" s="125"/>
      <c r="D6218" s="125"/>
      <c r="E6218" s="125"/>
      <c r="F6218" s="125"/>
      <c r="G6218" s="176"/>
      <c r="H6218" s="125" t="str">
        <f t="shared" si="194"/>
        <v/>
      </c>
      <c r="I6218" s="176">
        <f t="shared" si="195"/>
        <v>0</v>
      </c>
    </row>
    <row r="6219" spans="2:9">
      <c r="B6219" s="131"/>
      <c r="C6219" s="125"/>
      <c r="D6219" s="125"/>
      <c r="E6219" s="125"/>
      <c r="F6219" s="125"/>
      <c r="G6219" s="176"/>
      <c r="H6219" s="125" t="str">
        <f t="shared" si="194"/>
        <v/>
      </c>
      <c r="I6219" s="176">
        <f t="shared" si="195"/>
        <v>0</v>
      </c>
    </row>
    <row r="6220" spans="2:9">
      <c r="B6220" s="131"/>
      <c r="C6220" s="125"/>
      <c r="D6220" s="125"/>
      <c r="E6220" s="125"/>
      <c r="F6220" s="125"/>
      <c r="G6220" s="176"/>
      <c r="H6220" s="125" t="str">
        <f t="shared" si="194"/>
        <v/>
      </c>
      <c r="I6220" s="176">
        <f t="shared" si="195"/>
        <v>0</v>
      </c>
    </row>
    <row r="6221" spans="2:9">
      <c r="B6221" s="131"/>
      <c r="C6221" s="125"/>
      <c r="D6221" s="125"/>
      <c r="E6221" s="125"/>
      <c r="F6221" s="125"/>
      <c r="G6221" s="176"/>
      <c r="H6221" s="125" t="str">
        <f t="shared" si="194"/>
        <v/>
      </c>
      <c r="I6221" s="176">
        <f t="shared" si="195"/>
        <v>0</v>
      </c>
    </row>
    <row r="6222" spans="2:9">
      <c r="B6222" s="131"/>
      <c r="C6222" s="125"/>
      <c r="D6222" s="125"/>
      <c r="E6222" s="125"/>
      <c r="F6222" s="125"/>
      <c r="G6222" s="176"/>
      <c r="H6222" s="125" t="str">
        <f t="shared" si="194"/>
        <v/>
      </c>
      <c r="I6222" s="176">
        <f t="shared" si="195"/>
        <v>0</v>
      </c>
    </row>
    <row r="6223" spans="2:9">
      <c r="B6223" s="131"/>
      <c r="C6223" s="125"/>
      <c r="D6223" s="125"/>
      <c r="E6223" s="125"/>
      <c r="F6223" s="125"/>
      <c r="G6223" s="176"/>
      <c r="H6223" s="125" t="str">
        <f t="shared" si="194"/>
        <v/>
      </c>
      <c r="I6223" s="176">
        <f t="shared" si="195"/>
        <v>0</v>
      </c>
    </row>
    <row r="6224" spans="2:9">
      <c r="B6224" s="131"/>
      <c r="C6224" s="125"/>
      <c r="D6224" s="125"/>
      <c r="E6224" s="125"/>
      <c r="F6224" s="125"/>
      <c r="G6224" s="176"/>
      <c r="H6224" s="125" t="str">
        <f t="shared" si="194"/>
        <v/>
      </c>
      <c r="I6224" s="176">
        <f t="shared" si="195"/>
        <v>0</v>
      </c>
    </row>
    <row r="6225" spans="2:9">
      <c r="B6225" s="131"/>
      <c r="C6225" s="125"/>
      <c r="D6225" s="125"/>
      <c r="E6225" s="125"/>
      <c r="F6225" s="125"/>
      <c r="G6225" s="176"/>
      <c r="H6225" s="125" t="str">
        <f t="shared" si="194"/>
        <v/>
      </c>
      <c r="I6225" s="176">
        <f t="shared" si="195"/>
        <v>0</v>
      </c>
    </row>
    <row r="6226" spans="2:9">
      <c r="B6226" s="131"/>
      <c r="C6226" s="125"/>
      <c r="D6226" s="125"/>
      <c r="E6226" s="125"/>
      <c r="F6226" s="125"/>
      <c r="G6226" s="176"/>
      <c r="H6226" s="125" t="str">
        <f t="shared" si="194"/>
        <v/>
      </c>
      <c r="I6226" s="176">
        <f t="shared" si="195"/>
        <v>0</v>
      </c>
    </row>
    <row r="6227" spans="2:9">
      <c r="B6227" s="131"/>
      <c r="C6227" s="125"/>
      <c r="D6227" s="125"/>
      <c r="E6227" s="125"/>
      <c r="F6227" s="125"/>
      <c r="G6227" s="176"/>
      <c r="H6227" s="125" t="str">
        <f t="shared" si="194"/>
        <v/>
      </c>
      <c r="I6227" s="176">
        <f t="shared" si="195"/>
        <v>0</v>
      </c>
    </row>
    <row r="6228" spans="2:9">
      <c r="B6228" s="131"/>
      <c r="C6228" s="125"/>
      <c r="D6228" s="125"/>
      <c r="E6228" s="125"/>
      <c r="F6228" s="125"/>
      <c r="G6228" s="176"/>
      <c r="H6228" s="125" t="str">
        <f t="shared" si="194"/>
        <v/>
      </c>
      <c r="I6228" s="176">
        <f t="shared" si="195"/>
        <v>0</v>
      </c>
    </row>
    <row r="6229" spans="2:9">
      <c r="B6229" s="131"/>
      <c r="C6229" s="125"/>
      <c r="D6229" s="125"/>
      <c r="E6229" s="125"/>
      <c r="F6229" s="125"/>
      <c r="G6229" s="176"/>
      <c r="H6229" s="125" t="str">
        <f t="shared" si="194"/>
        <v/>
      </c>
      <c r="I6229" s="176">
        <f t="shared" si="195"/>
        <v>0</v>
      </c>
    </row>
    <row r="6230" spans="2:9">
      <c r="B6230" s="131"/>
      <c r="C6230" s="125"/>
      <c r="D6230" s="125"/>
      <c r="E6230" s="125"/>
      <c r="F6230" s="125"/>
      <c r="G6230" s="176"/>
      <c r="H6230" s="125" t="str">
        <f t="shared" si="194"/>
        <v/>
      </c>
      <c r="I6230" s="176">
        <f t="shared" si="195"/>
        <v>0</v>
      </c>
    </row>
    <row r="6231" spans="2:9">
      <c r="B6231" s="131"/>
      <c r="C6231" s="125"/>
      <c r="D6231" s="125"/>
      <c r="E6231" s="125"/>
      <c r="F6231" s="125"/>
      <c r="G6231" s="176"/>
      <c r="H6231" s="125" t="str">
        <f t="shared" si="194"/>
        <v/>
      </c>
      <c r="I6231" s="176">
        <f t="shared" si="195"/>
        <v>0</v>
      </c>
    </row>
    <row r="6232" spans="2:9">
      <c r="B6232" s="131"/>
      <c r="C6232" s="125"/>
      <c r="D6232" s="125"/>
      <c r="E6232" s="125"/>
      <c r="F6232" s="125"/>
      <c r="G6232" s="176"/>
      <c r="H6232" s="125" t="str">
        <f t="shared" si="194"/>
        <v/>
      </c>
      <c r="I6232" s="176">
        <f t="shared" si="195"/>
        <v>0</v>
      </c>
    </row>
    <row r="6233" spans="2:9">
      <c r="B6233" s="131"/>
      <c r="C6233" s="125"/>
      <c r="D6233" s="125"/>
      <c r="E6233" s="125"/>
      <c r="F6233" s="125"/>
      <c r="G6233" s="176"/>
      <c r="H6233" s="125" t="str">
        <f t="shared" si="194"/>
        <v/>
      </c>
      <c r="I6233" s="176">
        <f t="shared" si="195"/>
        <v>0</v>
      </c>
    </row>
    <row r="6234" spans="2:9">
      <c r="B6234" s="131"/>
      <c r="C6234" s="125"/>
      <c r="D6234" s="125"/>
      <c r="E6234" s="125"/>
      <c r="F6234" s="125"/>
      <c r="G6234" s="176"/>
      <c r="H6234" s="125" t="str">
        <f t="shared" si="194"/>
        <v/>
      </c>
      <c r="I6234" s="176">
        <f t="shared" si="195"/>
        <v>0</v>
      </c>
    </row>
    <row r="6235" spans="2:9">
      <c r="B6235" s="131"/>
      <c r="C6235" s="125"/>
      <c r="D6235" s="125"/>
      <c r="E6235" s="125"/>
      <c r="F6235" s="125"/>
      <c r="G6235" s="176"/>
      <c r="H6235" s="125" t="str">
        <f t="shared" si="194"/>
        <v/>
      </c>
      <c r="I6235" s="176">
        <f t="shared" si="195"/>
        <v>0</v>
      </c>
    </row>
    <row r="6236" spans="2:9">
      <c r="B6236" s="131"/>
      <c r="C6236" s="125"/>
      <c r="D6236" s="125"/>
      <c r="E6236" s="125"/>
      <c r="F6236" s="125"/>
      <c r="G6236" s="176"/>
      <c r="H6236" s="125" t="str">
        <f t="shared" si="194"/>
        <v/>
      </c>
      <c r="I6236" s="176">
        <f t="shared" si="195"/>
        <v>0</v>
      </c>
    </row>
    <row r="6237" spans="2:9">
      <c r="B6237" s="131"/>
      <c r="C6237" s="125"/>
      <c r="D6237" s="125"/>
      <c r="E6237" s="125"/>
      <c r="F6237" s="125"/>
      <c r="G6237" s="176"/>
      <c r="H6237" s="125" t="str">
        <f t="shared" si="194"/>
        <v/>
      </c>
      <c r="I6237" s="176">
        <f t="shared" si="195"/>
        <v>0</v>
      </c>
    </row>
    <row r="6238" spans="2:9">
      <c r="B6238" s="131"/>
      <c r="C6238" s="125"/>
      <c r="D6238" s="125"/>
      <c r="E6238" s="125"/>
      <c r="F6238" s="125"/>
      <c r="G6238" s="176"/>
      <c r="H6238" s="125" t="str">
        <f t="shared" si="194"/>
        <v/>
      </c>
      <c r="I6238" s="176">
        <f t="shared" si="195"/>
        <v>0</v>
      </c>
    </row>
    <row r="6239" spans="2:9">
      <c r="B6239" s="131"/>
      <c r="C6239" s="125"/>
      <c r="D6239" s="125"/>
      <c r="E6239" s="125"/>
      <c r="F6239" s="125"/>
      <c r="G6239" s="176"/>
      <c r="H6239" s="125" t="str">
        <f t="shared" si="194"/>
        <v/>
      </c>
      <c r="I6239" s="176">
        <f t="shared" si="195"/>
        <v>0</v>
      </c>
    </row>
    <row r="6240" spans="2:9">
      <c r="B6240" s="131"/>
      <c r="C6240" s="125"/>
      <c r="D6240" s="125"/>
      <c r="E6240" s="125"/>
      <c r="F6240" s="125"/>
      <c r="G6240" s="176"/>
      <c r="H6240" s="125" t="str">
        <f t="shared" si="194"/>
        <v/>
      </c>
      <c r="I6240" s="176">
        <f t="shared" si="195"/>
        <v>0</v>
      </c>
    </row>
    <row r="6241" spans="2:9">
      <c r="B6241" s="131"/>
      <c r="C6241" s="125"/>
      <c r="D6241" s="125"/>
      <c r="E6241" s="125"/>
      <c r="F6241" s="125"/>
      <c r="G6241" s="176"/>
      <c r="H6241" s="125" t="str">
        <f t="shared" si="194"/>
        <v/>
      </c>
      <c r="I6241" s="176">
        <f t="shared" si="195"/>
        <v>0</v>
      </c>
    </row>
    <row r="6242" spans="2:9">
      <c r="B6242" s="131"/>
      <c r="C6242" s="125"/>
      <c r="D6242" s="125"/>
      <c r="E6242" s="125"/>
      <c r="F6242" s="125"/>
      <c r="G6242" s="176"/>
      <c r="H6242" s="125" t="str">
        <f t="shared" si="194"/>
        <v/>
      </c>
      <c r="I6242" s="176">
        <f t="shared" si="195"/>
        <v>0</v>
      </c>
    </row>
    <row r="6243" spans="2:9">
      <c r="B6243" s="131"/>
      <c r="C6243" s="125"/>
      <c r="D6243" s="125"/>
      <c r="E6243" s="125"/>
      <c r="F6243" s="125"/>
      <c r="G6243" s="176"/>
      <c r="H6243" s="125" t="str">
        <f t="shared" si="194"/>
        <v/>
      </c>
      <c r="I6243" s="176">
        <f t="shared" si="195"/>
        <v>0</v>
      </c>
    </row>
    <row r="6244" spans="2:9">
      <c r="B6244" s="131"/>
      <c r="C6244" s="125"/>
      <c r="D6244" s="125"/>
      <c r="E6244" s="125"/>
      <c r="F6244" s="125"/>
      <c r="G6244" s="176"/>
      <c r="H6244" s="125" t="str">
        <f t="shared" si="194"/>
        <v/>
      </c>
      <c r="I6244" s="176">
        <f t="shared" si="195"/>
        <v>0</v>
      </c>
    </row>
    <row r="6245" spans="2:9">
      <c r="B6245" s="131"/>
      <c r="C6245" s="125"/>
      <c r="D6245" s="125"/>
      <c r="E6245" s="125"/>
      <c r="F6245" s="125"/>
      <c r="G6245" s="176"/>
      <c r="H6245" s="125" t="str">
        <f t="shared" si="194"/>
        <v/>
      </c>
      <c r="I6245" s="176">
        <f t="shared" si="195"/>
        <v>0</v>
      </c>
    </row>
    <row r="6246" spans="2:9">
      <c r="B6246" s="131"/>
      <c r="C6246" s="125"/>
      <c r="D6246" s="125"/>
      <c r="E6246" s="125"/>
      <c r="F6246" s="125"/>
      <c r="G6246" s="176"/>
      <c r="H6246" s="125" t="str">
        <f t="shared" si="194"/>
        <v/>
      </c>
      <c r="I6246" s="176">
        <f t="shared" si="195"/>
        <v>0</v>
      </c>
    </row>
    <row r="6247" spans="2:9">
      <c r="B6247" s="131"/>
      <c r="C6247" s="125"/>
      <c r="D6247" s="125"/>
      <c r="E6247" s="125"/>
      <c r="F6247" s="125"/>
      <c r="G6247" s="176"/>
      <c r="H6247" s="125" t="str">
        <f t="shared" si="194"/>
        <v/>
      </c>
      <c r="I6247" s="176">
        <f t="shared" si="195"/>
        <v>0</v>
      </c>
    </row>
    <row r="6248" spans="2:9">
      <c r="B6248" s="131"/>
      <c r="C6248" s="125"/>
      <c r="D6248" s="125"/>
      <c r="E6248" s="125"/>
      <c r="F6248" s="125"/>
      <c r="G6248" s="176"/>
      <c r="H6248" s="125" t="str">
        <f t="shared" si="194"/>
        <v/>
      </c>
      <c r="I6248" s="176">
        <f t="shared" si="195"/>
        <v>0</v>
      </c>
    </row>
    <row r="6249" spans="2:9">
      <c r="B6249" s="131"/>
      <c r="C6249" s="125"/>
      <c r="D6249" s="125"/>
      <c r="E6249" s="125"/>
      <c r="F6249" s="125"/>
      <c r="G6249" s="176"/>
      <c r="H6249" s="125" t="str">
        <f t="shared" si="194"/>
        <v/>
      </c>
      <c r="I6249" s="176">
        <f t="shared" si="195"/>
        <v>0</v>
      </c>
    </row>
    <row r="6250" spans="2:9">
      <c r="B6250" s="131"/>
      <c r="C6250" s="125"/>
      <c r="D6250" s="125"/>
      <c r="E6250" s="125"/>
      <c r="F6250" s="125"/>
      <c r="G6250" s="176"/>
      <c r="H6250" s="125" t="str">
        <f t="shared" si="194"/>
        <v/>
      </c>
      <c r="I6250" s="176">
        <f t="shared" si="195"/>
        <v>0</v>
      </c>
    </row>
    <row r="6251" spans="2:9">
      <c r="B6251" s="131"/>
      <c r="C6251" s="125"/>
      <c r="D6251" s="125"/>
      <c r="E6251" s="125"/>
      <c r="F6251" s="125"/>
      <c r="G6251" s="176"/>
      <c r="H6251" s="125" t="str">
        <f t="shared" si="194"/>
        <v/>
      </c>
      <c r="I6251" s="176">
        <f t="shared" si="195"/>
        <v>0</v>
      </c>
    </row>
    <row r="6252" spans="2:9">
      <c r="B6252" s="131"/>
      <c r="C6252" s="125"/>
      <c r="D6252" s="125"/>
      <c r="E6252" s="125"/>
      <c r="F6252" s="125"/>
      <c r="G6252" s="176"/>
      <c r="H6252" s="125" t="str">
        <f t="shared" si="194"/>
        <v/>
      </c>
      <c r="I6252" s="176">
        <f t="shared" si="195"/>
        <v>0</v>
      </c>
    </row>
    <row r="6253" spans="2:9">
      <c r="B6253" s="131"/>
      <c r="C6253" s="125"/>
      <c r="D6253" s="125"/>
      <c r="E6253" s="125"/>
      <c r="F6253" s="125"/>
      <c r="G6253" s="176"/>
      <c r="H6253" s="125" t="str">
        <f t="shared" si="194"/>
        <v/>
      </c>
      <c r="I6253" s="176">
        <f t="shared" si="195"/>
        <v>0</v>
      </c>
    </row>
    <row r="6254" spans="2:9">
      <c r="B6254" s="131"/>
      <c r="C6254" s="125"/>
      <c r="D6254" s="125"/>
      <c r="E6254" s="125"/>
      <c r="F6254" s="125"/>
      <c r="G6254" s="176"/>
      <c r="H6254" s="125" t="str">
        <f t="shared" si="194"/>
        <v/>
      </c>
      <c r="I6254" s="176">
        <f t="shared" si="195"/>
        <v>0</v>
      </c>
    </row>
    <row r="6255" spans="2:9">
      <c r="B6255" s="131"/>
      <c r="C6255" s="125"/>
      <c r="D6255" s="125"/>
      <c r="E6255" s="125"/>
      <c r="F6255" s="125"/>
      <c r="G6255" s="176"/>
      <c r="H6255" s="125" t="str">
        <f t="shared" si="194"/>
        <v/>
      </c>
      <c r="I6255" s="176">
        <f t="shared" si="195"/>
        <v>0</v>
      </c>
    </row>
    <row r="6256" spans="2:9">
      <c r="B6256" s="131"/>
      <c r="C6256" s="125"/>
      <c r="D6256" s="125"/>
      <c r="E6256" s="125"/>
      <c r="F6256" s="125"/>
      <c r="G6256" s="176"/>
      <c r="H6256" s="125" t="str">
        <f t="shared" si="194"/>
        <v/>
      </c>
      <c r="I6256" s="176">
        <f t="shared" si="195"/>
        <v>0</v>
      </c>
    </row>
    <row r="6257" spans="2:9">
      <c r="B6257" s="131"/>
      <c r="C6257" s="125"/>
      <c r="D6257" s="125"/>
      <c r="E6257" s="125"/>
      <c r="F6257" s="125"/>
      <c r="G6257" s="176"/>
      <c r="H6257" s="125" t="str">
        <f t="shared" si="194"/>
        <v/>
      </c>
      <c r="I6257" s="176">
        <f t="shared" si="195"/>
        <v>0</v>
      </c>
    </row>
    <row r="6258" spans="2:9">
      <c r="B6258" s="131"/>
      <c r="C6258" s="125"/>
      <c r="D6258" s="125"/>
      <c r="E6258" s="125"/>
      <c r="F6258" s="125"/>
      <c r="G6258" s="176"/>
      <c r="H6258" s="125" t="str">
        <f t="shared" si="194"/>
        <v/>
      </c>
      <c r="I6258" s="176">
        <f t="shared" si="195"/>
        <v>0</v>
      </c>
    </row>
    <row r="6259" spans="2:9">
      <c r="B6259" s="131"/>
      <c r="C6259" s="125"/>
      <c r="D6259" s="125"/>
      <c r="E6259" s="125"/>
      <c r="F6259" s="125"/>
      <c r="G6259" s="176"/>
      <c r="H6259" s="125" t="str">
        <f t="shared" si="194"/>
        <v/>
      </c>
      <c r="I6259" s="176">
        <f t="shared" si="195"/>
        <v>0</v>
      </c>
    </row>
    <row r="6260" spans="2:9">
      <c r="B6260" s="131"/>
      <c r="C6260" s="125"/>
      <c r="D6260" s="125"/>
      <c r="E6260" s="125"/>
      <c r="F6260" s="125"/>
      <c r="G6260" s="176"/>
      <c r="H6260" s="125" t="str">
        <f t="shared" si="194"/>
        <v/>
      </c>
      <c r="I6260" s="176">
        <f t="shared" si="195"/>
        <v>0</v>
      </c>
    </row>
    <row r="6261" spans="2:9">
      <c r="B6261" s="131"/>
      <c r="C6261" s="125"/>
      <c r="D6261" s="125"/>
      <c r="E6261" s="125"/>
      <c r="F6261" s="125"/>
      <c r="G6261" s="176"/>
      <c r="H6261" s="125" t="str">
        <f t="shared" si="194"/>
        <v/>
      </c>
      <c r="I6261" s="176">
        <f t="shared" si="195"/>
        <v>0</v>
      </c>
    </row>
    <row r="6262" spans="2:9">
      <c r="B6262" s="131"/>
      <c r="C6262" s="125"/>
      <c r="D6262" s="125"/>
      <c r="E6262" s="125"/>
      <c r="F6262" s="125"/>
      <c r="G6262" s="176"/>
      <c r="H6262" s="125" t="str">
        <f t="shared" si="194"/>
        <v/>
      </c>
      <c r="I6262" s="176">
        <f t="shared" si="195"/>
        <v>0</v>
      </c>
    </row>
    <row r="6263" spans="2:9">
      <c r="B6263" s="131"/>
      <c r="C6263" s="125"/>
      <c r="D6263" s="125"/>
      <c r="E6263" s="125"/>
      <c r="F6263" s="125"/>
      <c r="G6263" s="176"/>
      <c r="H6263" s="125" t="str">
        <f t="shared" si="194"/>
        <v/>
      </c>
      <c r="I6263" s="176">
        <f t="shared" si="195"/>
        <v>0</v>
      </c>
    </row>
    <row r="6264" spans="2:9">
      <c r="B6264" s="131"/>
      <c r="C6264" s="125"/>
      <c r="D6264" s="125"/>
      <c r="E6264" s="125"/>
      <c r="F6264" s="125"/>
      <c r="G6264" s="176"/>
      <c r="H6264" s="125" t="str">
        <f t="shared" si="194"/>
        <v/>
      </c>
      <c r="I6264" s="176">
        <f t="shared" si="195"/>
        <v>0</v>
      </c>
    </row>
    <row r="6265" spans="2:9">
      <c r="B6265" s="131"/>
      <c r="C6265" s="125"/>
      <c r="D6265" s="125"/>
      <c r="E6265" s="125"/>
      <c r="F6265" s="125"/>
      <c r="G6265" s="176"/>
      <c r="H6265" s="125" t="str">
        <f t="shared" si="194"/>
        <v/>
      </c>
      <c r="I6265" s="176">
        <f t="shared" si="195"/>
        <v>0</v>
      </c>
    </row>
    <row r="6266" spans="2:9">
      <c r="B6266" s="131"/>
      <c r="C6266" s="125"/>
      <c r="D6266" s="125"/>
      <c r="E6266" s="125"/>
      <c r="F6266" s="125"/>
      <c r="G6266" s="176"/>
      <c r="H6266" s="125" t="str">
        <f t="shared" si="194"/>
        <v/>
      </c>
      <c r="I6266" s="176">
        <f t="shared" si="195"/>
        <v>0</v>
      </c>
    </row>
    <row r="6267" spans="2:9">
      <c r="B6267" s="131"/>
      <c r="C6267" s="125"/>
      <c r="D6267" s="125"/>
      <c r="E6267" s="125"/>
      <c r="F6267" s="125"/>
      <c r="G6267" s="176"/>
      <c r="H6267" s="125" t="str">
        <f t="shared" si="194"/>
        <v/>
      </c>
      <c r="I6267" s="176">
        <f t="shared" si="195"/>
        <v>0</v>
      </c>
    </row>
    <row r="6268" spans="2:9">
      <c r="B6268" s="131"/>
      <c r="C6268" s="125"/>
      <c r="D6268" s="125"/>
      <c r="E6268" s="125"/>
      <c r="F6268" s="125"/>
      <c r="G6268" s="176"/>
      <c r="H6268" s="125" t="str">
        <f t="shared" si="194"/>
        <v/>
      </c>
      <c r="I6268" s="176">
        <f t="shared" si="195"/>
        <v>0</v>
      </c>
    </row>
    <row r="6269" spans="2:9">
      <c r="B6269" s="131"/>
      <c r="C6269" s="125"/>
      <c r="D6269" s="125"/>
      <c r="E6269" s="125"/>
      <c r="F6269" s="125"/>
      <c r="G6269" s="176"/>
      <c r="H6269" s="125" t="str">
        <f t="shared" si="194"/>
        <v/>
      </c>
      <c r="I6269" s="176">
        <f t="shared" si="195"/>
        <v>0</v>
      </c>
    </row>
    <row r="6270" spans="2:9">
      <c r="B6270" s="131"/>
      <c r="C6270" s="125"/>
      <c r="D6270" s="125"/>
      <c r="E6270" s="125"/>
      <c r="F6270" s="125"/>
      <c r="G6270" s="176"/>
      <c r="H6270" s="125" t="str">
        <f t="shared" si="194"/>
        <v/>
      </c>
      <c r="I6270" s="176">
        <f t="shared" si="195"/>
        <v>0</v>
      </c>
    </row>
    <row r="6271" spans="2:9">
      <c r="B6271" s="131"/>
      <c r="C6271" s="125"/>
      <c r="D6271" s="125"/>
      <c r="E6271" s="125"/>
      <c r="F6271" s="125"/>
      <c r="G6271" s="176"/>
      <c r="H6271" s="125" t="str">
        <f t="shared" si="194"/>
        <v/>
      </c>
      <c r="I6271" s="176">
        <f t="shared" si="195"/>
        <v>0</v>
      </c>
    </row>
    <row r="6272" spans="2:9">
      <c r="B6272" s="131"/>
      <c r="C6272" s="125"/>
      <c r="D6272" s="125"/>
      <c r="E6272" s="125"/>
      <c r="F6272" s="125"/>
      <c r="G6272" s="176"/>
      <c r="H6272" s="125" t="str">
        <f t="shared" si="194"/>
        <v/>
      </c>
      <c r="I6272" s="176">
        <f t="shared" si="195"/>
        <v>0</v>
      </c>
    </row>
    <row r="6273" spans="2:9">
      <c r="B6273" s="131"/>
      <c r="C6273" s="125"/>
      <c r="D6273" s="125"/>
      <c r="E6273" s="125"/>
      <c r="F6273" s="125"/>
      <c r="G6273" s="176"/>
      <c r="H6273" s="125" t="str">
        <f t="shared" si="194"/>
        <v/>
      </c>
      <c r="I6273" s="176">
        <f t="shared" si="195"/>
        <v>0</v>
      </c>
    </row>
    <row r="6274" spans="2:9">
      <c r="B6274" s="131"/>
      <c r="C6274" s="125"/>
      <c r="D6274" s="125"/>
      <c r="E6274" s="125"/>
      <c r="F6274" s="125"/>
      <c r="G6274" s="176"/>
      <c r="H6274" s="125" t="str">
        <f t="shared" si="194"/>
        <v/>
      </c>
      <c r="I6274" s="176">
        <f t="shared" si="195"/>
        <v>0</v>
      </c>
    </row>
    <row r="6275" spans="2:9">
      <c r="B6275" s="131"/>
      <c r="C6275" s="125"/>
      <c r="D6275" s="125"/>
      <c r="E6275" s="125"/>
      <c r="F6275" s="125"/>
      <c r="G6275" s="176"/>
      <c r="H6275" s="125" t="str">
        <f t="shared" si="194"/>
        <v/>
      </c>
      <c r="I6275" s="176">
        <f t="shared" si="195"/>
        <v>0</v>
      </c>
    </row>
    <row r="6276" spans="2:9">
      <c r="B6276" s="131"/>
      <c r="C6276" s="125"/>
      <c r="D6276" s="125"/>
      <c r="E6276" s="125"/>
      <c r="F6276" s="125"/>
      <c r="G6276" s="176"/>
      <c r="H6276" s="125" t="str">
        <f t="shared" si="194"/>
        <v/>
      </c>
      <c r="I6276" s="176">
        <f t="shared" si="195"/>
        <v>0</v>
      </c>
    </row>
    <row r="6277" spans="2:9">
      <c r="B6277" s="131"/>
      <c r="C6277" s="125"/>
      <c r="D6277" s="125"/>
      <c r="E6277" s="125"/>
      <c r="F6277" s="125"/>
      <c r="G6277" s="176"/>
      <c r="H6277" s="125" t="str">
        <f t="shared" si="194"/>
        <v/>
      </c>
      <c r="I6277" s="176">
        <f t="shared" si="195"/>
        <v>0</v>
      </c>
    </row>
    <row r="6278" spans="2:9">
      <c r="B6278" s="131"/>
      <c r="C6278" s="125"/>
      <c r="D6278" s="125"/>
      <c r="E6278" s="125"/>
      <c r="F6278" s="125"/>
      <c r="G6278" s="176"/>
      <c r="H6278" s="125" t="str">
        <f t="shared" si="194"/>
        <v/>
      </c>
      <c r="I6278" s="176">
        <f t="shared" si="195"/>
        <v>0</v>
      </c>
    </row>
    <row r="6279" spans="2:9">
      <c r="B6279" s="131"/>
      <c r="C6279" s="125"/>
      <c r="D6279" s="125"/>
      <c r="E6279" s="125"/>
      <c r="F6279" s="125"/>
      <c r="G6279" s="176"/>
      <c r="H6279" s="125" t="str">
        <f t="shared" ref="H6279:H6342" si="196">IF(ISBLANK(C6279),"",IF(C6279&lt;F6279,D6279-E6279,E6279-D6279))</f>
        <v/>
      </c>
      <c r="I6279" s="176">
        <f t="shared" ref="I6279:I6342" si="197">IF(ISERR(H6279),1,0)</f>
        <v>0</v>
      </c>
    </row>
    <row r="6280" spans="2:9">
      <c r="B6280" s="131"/>
      <c r="C6280" s="125"/>
      <c r="D6280" s="125"/>
      <c r="E6280" s="125"/>
      <c r="F6280" s="125"/>
      <c r="G6280" s="176"/>
      <c r="H6280" s="125" t="str">
        <f t="shared" si="196"/>
        <v/>
      </c>
      <c r="I6280" s="176">
        <f t="shared" si="197"/>
        <v>0</v>
      </c>
    </row>
    <row r="6281" spans="2:9">
      <c r="B6281" s="131"/>
      <c r="C6281" s="125"/>
      <c r="D6281" s="125"/>
      <c r="E6281" s="125"/>
      <c r="F6281" s="125"/>
      <c r="G6281" s="176"/>
      <c r="H6281" s="125" t="str">
        <f t="shared" si="196"/>
        <v/>
      </c>
      <c r="I6281" s="176">
        <f t="shared" si="197"/>
        <v>0</v>
      </c>
    </row>
    <row r="6282" spans="2:9">
      <c r="B6282" s="131"/>
      <c r="C6282" s="125"/>
      <c r="D6282" s="125"/>
      <c r="E6282" s="125"/>
      <c r="F6282" s="125"/>
      <c r="G6282" s="176"/>
      <c r="H6282" s="125" t="str">
        <f t="shared" si="196"/>
        <v/>
      </c>
      <c r="I6282" s="176">
        <f t="shared" si="197"/>
        <v>0</v>
      </c>
    </row>
    <row r="6283" spans="2:9">
      <c r="B6283" s="131"/>
      <c r="C6283" s="125"/>
      <c r="D6283" s="125"/>
      <c r="E6283" s="125"/>
      <c r="F6283" s="125"/>
      <c r="G6283" s="176"/>
      <c r="H6283" s="125" t="str">
        <f t="shared" si="196"/>
        <v/>
      </c>
      <c r="I6283" s="176">
        <f t="shared" si="197"/>
        <v>0</v>
      </c>
    </row>
    <row r="6284" spans="2:9">
      <c r="B6284" s="131"/>
      <c r="C6284" s="125"/>
      <c r="D6284" s="125"/>
      <c r="E6284" s="125"/>
      <c r="F6284" s="125"/>
      <c r="G6284" s="176"/>
      <c r="H6284" s="125" t="str">
        <f t="shared" si="196"/>
        <v/>
      </c>
      <c r="I6284" s="176">
        <f t="shared" si="197"/>
        <v>0</v>
      </c>
    </row>
    <row r="6285" spans="2:9">
      <c r="B6285" s="131"/>
      <c r="C6285" s="125"/>
      <c r="D6285" s="125"/>
      <c r="E6285" s="125"/>
      <c r="F6285" s="125"/>
      <c r="G6285" s="176"/>
      <c r="H6285" s="125" t="str">
        <f t="shared" si="196"/>
        <v/>
      </c>
      <c r="I6285" s="176">
        <f t="shared" si="197"/>
        <v>0</v>
      </c>
    </row>
    <row r="6286" spans="2:9">
      <c r="B6286" s="131"/>
      <c r="C6286" s="125"/>
      <c r="D6286" s="125"/>
      <c r="E6286" s="125"/>
      <c r="F6286" s="125"/>
      <c r="G6286" s="176"/>
      <c r="H6286" s="125" t="str">
        <f t="shared" si="196"/>
        <v/>
      </c>
      <c r="I6286" s="176">
        <f t="shared" si="197"/>
        <v>0</v>
      </c>
    </row>
    <row r="6287" spans="2:9">
      <c r="B6287" s="131"/>
      <c r="C6287" s="125"/>
      <c r="D6287" s="125"/>
      <c r="E6287" s="125"/>
      <c r="F6287" s="125"/>
      <c r="G6287" s="176"/>
      <c r="H6287" s="125" t="str">
        <f t="shared" si="196"/>
        <v/>
      </c>
      <c r="I6287" s="176">
        <f t="shared" si="197"/>
        <v>0</v>
      </c>
    </row>
    <row r="6288" spans="2:9">
      <c r="B6288" s="131"/>
      <c r="C6288" s="125"/>
      <c r="D6288" s="125"/>
      <c r="E6288" s="125"/>
      <c r="F6288" s="125"/>
      <c r="G6288" s="176"/>
      <c r="H6288" s="125" t="str">
        <f t="shared" si="196"/>
        <v/>
      </c>
      <c r="I6288" s="176">
        <f t="shared" si="197"/>
        <v>0</v>
      </c>
    </row>
    <row r="6289" spans="2:9">
      <c r="B6289" s="131"/>
      <c r="C6289" s="125"/>
      <c r="D6289" s="125"/>
      <c r="E6289" s="125"/>
      <c r="F6289" s="125"/>
      <c r="G6289" s="176"/>
      <c r="H6289" s="125" t="str">
        <f t="shared" si="196"/>
        <v/>
      </c>
      <c r="I6289" s="176">
        <f t="shared" si="197"/>
        <v>0</v>
      </c>
    </row>
    <row r="6290" spans="2:9">
      <c r="B6290" s="131"/>
      <c r="C6290" s="125"/>
      <c r="D6290" s="125"/>
      <c r="E6290" s="125"/>
      <c r="F6290" s="125"/>
      <c r="G6290" s="176"/>
      <c r="H6290" s="125" t="str">
        <f t="shared" si="196"/>
        <v/>
      </c>
      <c r="I6290" s="176">
        <f t="shared" si="197"/>
        <v>0</v>
      </c>
    </row>
    <row r="6291" spans="2:9">
      <c r="B6291" s="131"/>
      <c r="C6291" s="125"/>
      <c r="D6291" s="125"/>
      <c r="E6291" s="125"/>
      <c r="F6291" s="125"/>
      <c r="G6291" s="176"/>
      <c r="H6291" s="125" t="str">
        <f t="shared" si="196"/>
        <v/>
      </c>
      <c r="I6291" s="176">
        <f t="shared" si="197"/>
        <v>0</v>
      </c>
    </row>
    <row r="6292" spans="2:9">
      <c r="B6292" s="131"/>
      <c r="C6292" s="125"/>
      <c r="D6292" s="125"/>
      <c r="E6292" s="125"/>
      <c r="F6292" s="125"/>
      <c r="G6292" s="176"/>
      <c r="H6292" s="125" t="str">
        <f t="shared" si="196"/>
        <v/>
      </c>
      <c r="I6292" s="176">
        <f t="shared" si="197"/>
        <v>0</v>
      </c>
    </row>
    <row r="6293" spans="2:9">
      <c r="B6293" s="131"/>
      <c r="C6293" s="125"/>
      <c r="D6293" s="125"/>
      <c r="E6293" s="125"/>
      <c r="F6293" s="125"/>
      <c r="G6293" s="176"/>
      <c r="H6293" s="125" t="str">
        <f t="shared" si="196"/>
        <v/>
      </c>
      <c r="I6293" s="176">
        <f t="shared" si="197"/>
        <v>0</v>
      </c>
    </row>
    <row r="6294" spans="2:9">
      <c r="B6294" s="131"/>
      <c r="C6294" s="125"/>
      <c r="D6294" s="125"/>
      <c r="E6294" s="125"/>
      <c r="F6294" s="125"/>
      <c r="G6294" s="176"/>
      <c r="H6294" s="125" t="str">
        <f t="shared" si="196"/>
        <v/>
      </c>
      <c r="I6294" s="176">
        <f t="shared" si="197"/>
        <v>0</v>
      </c>
    </row>
    <row r="6295" spans="2:9">
      <c r="B6295" s="131"/>
      <c r="C6295" s="125"/>
      <c r="D6295" s="125"/>
      <c r="E6295" s="125"/>
      <c r="F6295" s="125"/>
      <c r="G6295" s="176"/>
      <c r="H6295" s="125" t="str">
        <f t="shared" si="196"/>
        <v/>
      </c>
      <c r="I6295" s="176">
        <f t="shared" si="197"/>
        <v>0</v>
      </c>
    </row>
    <row r="6296" spans="2:9">
      <c r="B6296" s="131"/>
      <c r="C6296" s="125"/>
      <c r="D6296" s="125"/>
      <c r="E6296" s="125"/>
      <c r="F6296" s="125"/>
      <c r="G6296" s="176"/>
      <c r="H6296" s="125" t="str">
        <f t="shared" si="196"/>
        <v/>
      </c>
      <c r="I6296" s="176">
        <f t="shared" si="197"/>
        <v>0</v>
      </c>
    </row>
    <row r="6297" spans="2:9">
      <c r="B6297" s="131"/>
      <c r="C6297" s="125"/>
      <c r="D6297" s="125"/>
      <c r="E6297" s="125"/>
      <c r="F6297" s="125"/>
      <c r="G6297" s="176"/>
      <c r="H6297" s="125" t="str">
        <f t="shared" si="196"/>
        <v/>
      </c>
      <c r="I6297" s="176">
        <f t="shared" si="197"/>
        <v>0</v>
      </c>
    </row>
    <row r="6298" spans="2:9">
      <c r="B6298" s="131"/>
      <c r="C6298" s="125"/>
      <c r="D6298" s="125"/>
      <c r="E6298" s="125"/>
      <c r="F6298" s="125"/>
      <c r="G6298" s="176"/>
      <c r="H6298" s="125" t="str">
        <f t="shared" si="196"/>
        <v/>
      </c>
      <c r="I6298" s="176">
        <f t="shared" si="197"/>
        <v>0</v>
      </c>
    </row>
    <row r="6299" spans="2:9">
      <c r="B6299" s="131"/>
      <c r="C6299" s="125"/>
      <c r="D6299" s="125"/>
      <c r="E6299" s="125"/>
      <c r="F6299" s="125"/>
      <c r="G6299" s="176"/>
      <c r="H6299" s="125" t="str">
        <f t="shared" si="196"/>
        <v/>
      </c>
      <c r="I6299" s="176">
        <f t="shared" si="197"/>
        <v>0</v>
      </c>
    </row>
    <row r="6300" spans="2:9">
      <c r="B6300" s="131"/>
      <c r="C6300" s="125"/>
      <c r="D6300" s="125"/>
      <c r="E6300" s="125"/>
      <c r="F6300" s="125"/>
      <c r="G6300" s="176"/>
      <c r="H6300" s="125" t="str">
        <f t="shared" si="196"/>
        <v/>
      </c>
      <c r="I6300" s="176">
        <f t="shared" si="197"/>
        <v>0</v>
      </c>
    </row>
    <row r="6301" spans="2:9">
      <c r="B6301" s="131"/>
      <c r="C6301" s="125"/>
      <c r="D6301" s="125"/>
      <c r="E6301" s="125"/>
      <c r="F6301" s="125"/>
      <c r="G6301" s="176"/>
      <c r="H6301" s="125" t="str">
        <f t="shared" si="196"/>
        <v/>
      </c>
      <c r="I6301" s="176">
        <f t="shared" si="197"/>
        <v>0</v>
      </c>
    </row>
    <row r="6302" spans="2:9">
      <c r="B6302" s="131"/>
      <c r="C6302" s="125"/>
      <c r="D6302" s="125"/>
      <c r="E6302" s="125"/>
      <c r="F6302" s="125"/>
      <c r="G6302" s="176"/>
      <c r="H6302" s="125" t="str">
        <f t="shared" si="196"/>
        <v/>
      </c>
      <c r="I6302" s="176">
        <f t="shared" si="197"/>
        <v>0</v>
      </c>
    </row>
    <row r="6303" spans="2:9">
      <c r="B6303" s="131"/>
      <c r="C6303" s="125"/>
      <c r="D6303" s="125"/>
      <c r="E6303" s="125"/>
      <c r="F6303" s="125"/>
      <c r="G6303" s="176"/>
      <c r="H6303" s="125" t="str">
        <f t="shared" si="196"/>
        <v/>
      </c>
      <c r="I6303" s="176">
        <f t="shared" si="197"/>
        <v>0</v>
      </c>
    </row>
    <row r="6304" spans="2:9">
      <c r="B6304" s="131"/>
      <c r="C6304" s="125"/>
      <c r="D6304" s="125"/>
      <c r="E6304" s="125"/>
      <c r="F6304" s="125"/>
      <c r="G6304" s="176"/>
      <c r="H6304" s="125" t="str">
        <f t="shared" si="196"/>
        <v/>
      </c>
      <c r="I6304" s="176">
        <f t="shared" si="197"/>
        <v>0</v>
      </c>
    </row>
    <row r="6305" spans="2:9">
      <c r="B6305" s="131"/>
      <c r="C6305" s="125"/>
      <c r="D6305" s="125"/>
      <c r="E6305" s="125"/>
      <c r="F6305" s="125"/>
      <c r="G6305" s="176"/>
      <c r="H6305" s="125" t="str">
        <f t="shared" si="196"/>
        <v/>
      </c>
      <c r="I6305" s="176">
        <f t="shared" si="197"/>
        <v>0</v>
      </c>
    </row>
    <row r="6306" spans="2:9">
      <c r="B6306" s="131"/>
      <c r="C6306" s="125"/>
      <c r="D6306" s="125"/>
      <c r="E6306" s="125"/>
      <c r="F6306" s="125"/>
      <c r="G6306" s="176"/>
      <c r="H6306" s="125" t="str">
        <f t="shared" si="196"/>
        <v/>
      </c>
      <c r="I6306" s="176">
        <f t="shared" si="197"/>
        <v>0</v>
      </c>
    </row>
    <row r="6307" spans="2:9">
      <c r="B6307" s="131"/>
      <c r="C6307" s="125"/>
      <c r="D6307" s="125"/>
      <c r="E6307" s="125"/>
      <c r="F6307" s="125"/>
      <c r="G6307" s="176"/>
      <c r="H6307" s="125" t="str">
        <f t="shared" si="196"/>
        <v/>
      </c>
      <c r="I6307" s="176">
        <f t="shared" si="197"/>
        <v>0</v>
      </c>
    </row>
    <row r="6308" spans="2:9">
      <c r="B6308" s="131"/>
      <c r="C6308" s="125"/>
      <c r="D6308" s="125"/>
      <c r="E6308" s="125"/>
      <c r="F6308" s="125"/>
      <c r="G6308" s="176"/>
      <c r="H6308" s="125" t="str">
        <f t="shared" si="196"/>
        <v/>
      </c>
      <c r="I6308" s="176">
        <f t="shared" si="197"/>
        <v>0</v>
      </c>
    </row>
    <row r="6309" spans="2:9">
      <c r="B6309" s="131"/>
      <c r="C6309" s="125"/>
      <c r="D6309" s="125"/>
      <c r="E6309" s="125"/>
      <c r="F6309" s="125"/>
      <c r="G6309" s="176"/>
      <c r="H6309" s="125" t="str">
        <f t="shared" si="196"/>
        <v/>
      </c>
      <c r="I6309" s="176">
        <f t="shared" si="197"/>
        <v>0</v>
      </c>
    </row>
    <row r="6310" spans="2:9">
      <c r="B6310" s="131"/>
      <c r="C6310" s="125"/>
      <c r="D6310" s="125"/>
      <c r="E6310" s="125"/>
      <c r="F6310" s="125"/>
      <c r="G6310" s="176"/>
      <c r="H6310" s="125" t="str">
        <f t="shared" si="196"/>
        <v/>
      </c>
      <c r="I6310" s="176">
        <f t="shared" si="197"/>
        <v>0</v>
      </c>
    </row>
    <row r="6311" spans="2:9">
      <c r="B6311" s="131"/>
      <c r="C6311" s="125"/>
      <c r="D6311" s="125"/>
      <c r="E6311" s="125"/>
      <c r="F6311" s="125"/>
      <c r="G6311" s="176"/>
      <c r="H6311" s="125" t="str">
        <f t="shared" si="196"/>
        <v/>
      </c>
      <c r="I6311" s="176">
        <f t="shared" si="197"/>
        <v>0</v>
      </c>
    </row>
    <row r="6312" spans="2:9">
      <c r="B6312" s="131"/>
      <c r="C6312" s="125"/>
      <c r="D6312" s="125"/>
      <c r="E6312" s="125"/>
      <c r="F6312" s="125"/>
      <c r="G6312" s="176"/>
      <c r="H6312" s="125" t="str">
        <f t="shared" si="196"/>
        <v/>
      </c>
      <c r="I6312" s="176">
        <f t="shared" si="197"/>
        <v>0</v>
      </c>
    </row>
    <row r="6313" spans="2:9">
      <c r="B6313" s="131"/>
      <c r="C6313" s="125"/>
      <c r="D6313" s="125"/>
      <c r="E6313" s="125"/>
      <c r="F6313" s="125"/>
      <c r="G6313" s="176"/>
      <c r="H6313" s="125" t="str">
        <f t="shared" si="196"/>
        <v/>
      </c>
      <c r="I6313" s="176">
        <f t="shared" si="197"/>
        <v>0</v>
      </c>
    </row>
    <row r="6314" spans="2:9">
      <c r="B6314" s="131"/>
      <c r="C6314" s="125"/>
      <c r="D6314" s="125"/>
      <c r="E6314" s="125"/>
      <c r="F6314" s="125"/>
      <c r="G6314" s="176"/>
      <c r="H6314" s="125" t="str">
        <f t="shared" si="196"/>
        <v/>
      </c>
      <c r="I6314" s="176">
        <f t="shared" si="197"/>
        <v>0</v>
      </c>
    </row>
    <row r="6315" spans="2:9">
      <c r="B6315" s="131"/>
      <c r="C6315" s="125"/>
      <c r="D6315" s="125"/>
      <c r="E6315" s="125"/>
      <c r="F6315" s="125"/>
      <c r="G6315" s="176"/>
      <c r="H6315" s="125" t="str">
        <f t="shared" si="196"/>
        <v/>
      </c>
      <c r="I6315" s="176">
        <f t="shared" si="197"/>
        <v>0</v>
      </c>
    </row>
    <row r="6316" spans="2:9">
      <c r="B6316" s="131"/>
      <c r="C6316" s="125"/>
      <c r="D6316" s="125"/>
      <c r="E6316" s="125"/>
      <c r="F6316" s="125"/>
      <c r="G6316" s="176"/>
      <c r="H6316" s="125" t="str">
        <f t="shared" si="196"/>
        <v/>
      </c>
      <c r="I6316" s="176">
        <f t="shared" si="197"/>
        <v>0</v>
      </c>
    </row>
    <row r="6317" spans="2:9">
      <c r="B6317" s="131"/>
      <c r="C6317" s="125"/>
      <c r="D6317" s="125"/>
      <c r="E6317" s="125"/>
      <c r="F6317" s="125"/>
      <c r="G6317" s="176"/>
      <c r="H6317" s="125" t="str">
        <f t="shared" si="196"/>
        <v/>
      </c>
      <c r="I6317" s="176">
        <f t="shared" si="197"/>
        <v>0</v>
      </c>
    </row>
    <row r="6318" spans="2:9">
      <c r="B6318" s="131"/>
      <c r="C6318" s="125"/>
      <c r="D6318" s="125"/>
      <c r="E6318" s="125"/>
      <c r="F6318" s="125"/>
      <c r="G6318" s="176"/>
      <c r="H6318" s="125" t="str">
        <f t="shared" si="196"/>
        <v/>
      </c>
      <c r="I6318" s="176">
        <f t="shared" si="197"/>
        <v>0</v>
      </c>
    </row>
    <row r="6319" spans="2:9">
      <c r="B6319" s="131"/>
      <c r="C6319" s="125"/>
      <c r="D6319" s="125"/>
      <c r="E6319" s="125"/>
      <c r="F6319" s="125"/>
      <c r="G6319" s="176"/>
      <c r="H6319" s="125" t="str">
        <f t="shared" si="196"/>
        <v/>
      </c>
      <c r="I6319" s="176">
        <f t="shared" si="197"/>
        <v>0</v>
      </c>
    </row>
    <row r="6320" spans="2:9">
      <c r="B6320" s="131"/>
      <c r="C6320" s="125"/>
      <c r="D6320" s="125"/>
      <c r="E6320" s="125"/>
      <c r="F6320" s="125"/>
      <c r="G6320" s="176"/>
      <c r="H6320" s="125" t="str">
        <f t="shared" si="196"/>
        <v/>
      </c>
      <c r="I6320" s="176">
        <f t="shared" si="197"/>
        <v>0</v>
      </c>
    </row>
    <row r="6321" spans="2:9">
      <c r="B6321" s="131"/>
      <c r="C6321" s="125"/>
      <c r="D6321" s="125"/>
      <c r="E6321" s="125"/>
      <c r="F6321" s="125"/>
      <c r="G6321" s="176"/>
      <c r="H6321" s="125" t="str">
        <f t="shared" si="196"/>
        <v/>
      </c>
      <c r="I6321" s="176">
        <f t="shared" si="197"/>
        <v>0</v>
      </c>
    </row>
    <row r="6322" spans="2:9">
      <c r="B6322" s="131"/>
      <c r="C6322" s="125"/>
      <c r="D6322" s="125"/>
      <c r="E6322" s="125"/>
      <c r="F6322" s="125"/>
      <c r="G6322" s="176"/>
      <c r="H6322" s="125" t="str">
        <f t="shared" si="196"/>
        <v/>
      </c>
      <c r="I6322" s="176">
        <f t="shared" si="197"/>
        <v>0</v>
      </c>
    </row>
    <row r="6323" spans="2:9">
      <c r="B6323" s="131"/>
      <c r="C6323" s="125"/>
      <c r="D6323" s="125"/>
      <c r="E6323" s="125"/>
      <c r="F6323" s="125"/>
      <c r="G6323" s="176"/>
      <c r="H6323" s="125" t="str">
        <f t="shared" si="196"/>
        <v/>
      </c>
      <c r="I6323" s="176">
        <f t="shared" si="197"/>
        <v>0</v>
      </c>
    </row>
    <row r="6324" spans="2:9">
      <c r="B6324" s="131"/>
      <c r="C6324" s="125"/>
      <c r="D6324" s="125"/>
      <c r="E6324" s="125"/>
      <c r="F6324" s="125"/>
      <c r="G6324" s="176"/>
      <c r="H6324" s="125" t="str">
        <f t="shared" si="196"/>
        <v/>
      </c>
      <c r="I6324" s="176">
        <f t="shared" si="197"/>
        <v>0</v>
      </c>
    </row>
    <row r="6325" spans="2:9">
      <c r="B6325" s="131"/>
      <c r="C6325" s="125"/>
      <c r="D6325" s="125"/>
      <c r="E6325" s="125"/>
      <c r="F6325" s="125"/>
      <c r="G6325" s="176"/>
      <c r="H6325" s="125" t="str">
        <f t="shared" si="196"/>
        <v/>
      </c>
      <c r="I6325" s="176">
        <f t="shared" si="197"/>
        <v>0</v>
      </c>
    </row>
    <row r="6326" spans="2:9">
      <c r="B6326" s="131"/>
      <c r="C6326" s="125"/>
      <c r="D6326" s="125"/>
      <c r="E6326" s="125"/>
      <c r="F6326" s="125"/>
      <c r="G6326" s="176"/>
      <c r="H6326" s="125" t="str">
        <f t="shared" si="196"/>
        <v/>
      </c>
      <c r="I6326" s="176">
        <f t="shared" si="197"/>
        <v>0</v>
      </c>
    </row>
    <row r="6327" spans="2:9">
      <c r="B6327" s="131"/>
      <c r="C6327" s="125"/>
      <c r="D6327" s="125"/>
      <c r="E6327" s="125"/>
      <c r="F6327" s="125"/>
      <c r="G6327" s="176"/>
      <c r="H6327" s="125" t="str">
        <f t="shared" si="196"/>
        <v/>
      </c>
      <c r="I6327" s="176">
        <f t="shared" si="197"/>
        <v>0</v>
      </c>
    </row>
    <row r="6328" spans="2:9">
      <c r="B6328" s="131"/>
      <c r="C6328" s="125"/>
      <c r="D6328" s="125"/>
      <c r="E6328" s="125"/>
      <c r="F6328" s="125"/>
      <c r="G6328" s="176"/>
      <c r="H6328" s="125" t="str">
        <f t="shared" si="196"/>
        <v/>
      </c>
      <c r="I6328" s="176">
        <f t="shared" si="197"/>
        <v>0</v>
      </c>
    </row>
    <row r="6329" spans="2:9">
      <c r="B6329" s="131"/>
      <c r="C6329" s="125"/>
      <c r="D6329" s="125"/>
      <c r="E6329" s="125"/>
      <c r="F6329" s="125"/>
      <c r="G6329" s="176"/>
      <c r="H6329" s="125" t="str">
        <f t="shared" si="196"/>
        <v/>
      </c>
      <c r="I6329" s="176">
        <f t="shared" si="197"/>
        <v>0</v>
      </c>
    </row>
    <row r="6330" spans="2:9">
      <c r="B6330" s="131"/>
      <c r="C6330" s="125"/>
      <c r="D6330" s="125"/>
      <c r="E6330" s="125"/>
      <c r="F6330" s="125"/>
      <c r="G6330" s="176"/>
      <c r="H6330" s="125" t="str">
        <f t="shared" si="196"/>
        <v/>
      </c>
      <c r="I6330" s="176">
        <f t="shared" si="197"/>
        <v>0</v>
      </c>
    </row>
    <row r="6331" spans="2:9">
      <c r="B6331" s="131"/>
      <c r="C6331" s="125"/>
      <c r="D6331" s="125"/>
      <c r="E6331" s="125"/>
      <c r="F6331" s="125"/>
      <c r="G6331" s="176"/>
      <c r="H6331" s="125" t="str">
        <f t="shared" si="196"/>
        <v/>
      </c>
      <c r="I6331" s="176">
        <f t="shared" si="197"/>
        <v>0</v>
      </c>
    </row>
    <row r="6332" spans="2:9">
      <c r="B6332" s="131"/>
      <c r="C6332" s="125"/>
      <c r="D6332" s="125"/>
      <c r="E6332" s="125"/>
      <c r="F6332" s="125"/>
      <c r="G6332" s="176"/>
      <c r="H6332" s="125" t="str">
        <f t="shared" si="196"/>
        <v/>
      </c>
      <c r="I6332" s="176">
        <f t="shared" si="197"/>
        <v>0</v>
      </c>
    </row>
    <row r="6333" spans="2:9">
      <c r="B6333" s="131"/>
      <c r="C6333" s="125"/>
      <c r="D6333" s="125"/>
      <c r="E6333" s="125"/>
      <c r="F6333" s="125"/>
      <c r="G6333" s="176"/>
      <c r="H6333" s="125" t="str">
        <f t="shared" si="196"/>
        <v/>
      </c>
      <c r="I6333" s="176">
        <f t="shared" si="197"/>
        <v>0</v>
      </c>
    </row>
    <row r="6334" spans="2:9">
      <c r="B6334" s="131"/>
      <c r="C6334" s="125"/>
      <c r="D6334" s="125"/>
      <c r="E6334" s="125"/>
      <c r="F6334" s="125"/>
      <c r="G6334" s="176"/>
      <c r="H6334" s="125" t="str">
        <f t="shared" si="196"/>
        <v/>
      </c>
      <c r="I6334" s="176">
        <f t="shared" si="197"/>
        <v>0</v>
      </c>
    </row>
    <row r="6335" spans="2:9">
      <c r="B6335" s="131"/>
      <c r="C6335" s="125"/>
      <c r="D6335" s="125"/>
      <c r="E6335" s="125"/>
      <c r="F6335" s="125"/>
      <c r="G6335" s="176"/>
      <c r="H6335" s="125" t="str">
        <f t="shared" si="196"/>
        <v/>
      </c>
      <c r="I6335" s="176">
        <f t="shared" si="197"/>
        <v>0</v>
      </c>
    </row>
    <row r="6336" spans="2:9">
      <c r="B6336" s="131"/>
      <c r="C6336" s="125"/>
      <c r="D6336" s="125"/>
      <c r="E6336" s="125"/>
      <c r="F6336" s="125"/>
      <c r="G6336" s="176"/>
      <c r="H6336" s="125" t="str">
        <f t="shared" si="196"/>
        <v/>
      </c>
      <c r="I6336" s="176">
        <f t="shared" si="197"/>
        <v>0</v>
      </c>
    </row>
    <row r="6337" spans="2:9">
      <c r="B6337" s="131"/>
      <c r="C6337" s="125"/>
      <c r="D6337" s="125"/>
      <c r="E6337" s="125"/>
      <c r="F6337" s="125"/>
      <c r="G6337" s="176"/>
      <c r="H6337" s="125" t="str">
        <f t="shared" si="196"/>
        <v/>
      </c>
      <c r="I6337" s="176">
        <f t="shared" si="197"/>
        <v>0</v>
      </c>
    </row>
    <row r="6338" spans="2:9">
      <c r="B6338" s="131"/>
      <c r="C6338" s="125"/>
      <c r="D6338" s="125"/>
      <c r="E6338" s="125"/>
      <c r="F6338" s="125"/>
      <c r="G6338" s="176"/>
      <c r="H6338" s="125" t="str">
        <f t="shared" si="196"/>
        <v/>
      </c>
      <c r="I6338" s="176">
        <f t="shared" si="197"/>
        <v>0</v>
      </c>
    </row>
    <row r="6339" spans="2:9">
      <c r="B6339" s="131"/>
      <c r="C6339" s="125"/>
      <c r="D6339" s="125"/>
      <c r="E6339" s="125"/>
      <c r="F6339" s="125"/>
      <c r="G6339" s="176"/>
      <c r="H6339" s="125" t="str">
        <f t="shared" si="196"/>
        <v/>
      </c>
      <c r="I6339" s="176">
        <f t="shared" si="197"/>
        <v>0</v>
      </c>
    </row>
    <row r="6340" spans="2:9">
      <c r="B6340" s="131"/>
      <c r="C6340" s="125"/>
      <c r="D6340" s="125"/>
      <c r="E6340" s="125"/>
      <c r="F6340" s="125"/>
      <c r="G6340" s="176"/>
      <c r="H6340" s="125" t="str">
        <f t="shared" si="196"/>
        <v/>
      </c>
      <c r="I6340" s="176">
        <f t="shared" si="197"/>
        <v>0</v>
      </c>
    </row>
    <row r="6341" spans="2:9">
      <c r="B6341" s="131"/>
      <c r="C6341" s="125"/>
      <c r="D6341" s="125"/>
      <c r="E6341" s="125"/>
      <c r="F6341" s="125"/>
      <c r="G6341" s="176"/>
      <c r="H6341" s="125" t="str">
        <f t="shared" si="196"/>
        <v/>
      </c>
      <c r="I6341" s="176">
        <f t="shared" si="197"/>
        <v>0</v>
      </c>
    </row>
    <row r="6342" spans="2:9">
      <c r="B6342" s="131"/>
      <c r="C6342" s="125"/>
      <c r="D6342" s="125"/>
      <c r="E6342" s="125"/>
      <c r="F6342" s="125"/>
      <c r="G6342" s="176"/>
      <c r="H6342" s="125" t="str">
        <f t="shared" si="196"/>
        <v/>
      </c>
      <c r="I6342" s="176">
        <f t="shared" si="197"/>
        <v>0</v>
      </c>
    </row>
    <row r="6343" spans="2:9">
      <c r="B6343" s="131"/>
      <c r="C6343" s="125"/>
      <c r="D6343" s="125"/>
      <c r="E6343" s="125"/>
      <c r="F6343" s="125"/>
      <c r="G6343" s="176"/>
      <c r="H6343" s="125" t="str">
        <f t="shared" ref="H6343:H6406" si="198">IF(ISBLANK(C6343),"",IF(C6343&lt;F6343,D6343-E6343,E6343-D6343))</f>
        <v/>
      </c>
      <c r="I6343" s="176">
        <f t="shared" ref="I6343:I6406" si="199">IF(ISERR(H6343),1,0)</f>
        <v>0</v>
      </c>
    </row>
    <row r="6344" spans="2:9">
      <c r="B6344" s="131"/>
      <c r="C6344" s="125"/>
      <c r="D6344" s="125"/>
      <c r="E6344" s="125"/>
      <c r="F6344" s="125"/>
      <c r="G6344" s="176"/>
      <c r="H6344" s="125" t="str">
        <f t="shared" si="198"/>
        <v/>
      </c>
      <c r="I6344" s="176">
        <f t="shared" si="199"/>
        <v>0</v>
      </c>
    </row>
    <row r="6345" spans="2:9">
      <c r="B6345" s="131"/>
      <c r="C6345" s="125"/>
      <c r="D6345" s="125"/>
      <c r="E6345" s="125"/>
      <c r="F6345" s="125"/>
      <c r="G6345" s="176"/>
      <c r="H6345" s="125" t="str">
        <f t="shared" si="198"/>
        <v/>
      </c>
      <c r="I6345" s="176">
        <f t="shared" si="199"/>
        <v>0</v>
      </c>
    </row>
    <row r="6346" spans="2:9">
      <c r="B6346" s="131"/>
      <c r="C6346" s="125"/>
      <c r="D6346" s="125"/>
      <c r="E6346" s="125"/>
      <c r="F6346" s="125"/>
      <c r="G6346" s="176"/>
      <c r="H6346" s="125" t="str">
        <f t="shared" si="198"/>
        <v/>
      </c>
      <c r="I6346" s="176">
        <f t="shared" si="199"/>
        <v>0</v>
      </c>
    </row>
    <row r="6347" spans="2:9">
      <c r="B6347" s="131"/>
      <c r="C6347" s="125"/>
      <c r="D6347" s="125"/>
      <c r="E6347" s="125"/>
      <c r="F6347" s="125"/>
      <c r="G6347" s="176"/>
      <c r="H6347" s="125" t="str">
        <f t="shared" si="198"/>
        <v/>
      </c>
      <c r="I6347" s="176">
        <f t="shared" si="199"/>
        <v>0</v>
      </c>
    </row>
    <row r="6348" spans="2:9">
      <c r="B6348" s="131"/>
      <c r="C6348" s="125"/>
      <c r="D6348" s="125"/>
      <c r="E6348" s="125"/>
      <c r="F6348" s="125"/>
      <c r="G6348" s="176"/>
      <c r="H6348" s="125" t="str">
        <f t="shared" si="198"/>
        <v/>
      </c>
      <c r="I6348" s="176">
        <f t="shared" si="199"/>
        <v>0</v>
      </c>
    </row>
    <row r="6349" spans="2:9">
      <c r="B6349" s="131"/>
      <c r="C6349" s="125"/>
      <c r="D6349" s="125"/>
      <c r="E6349" s="125"/>
      <c r="F6349" s="125"/>
      <c r="G6349" s="176"/>
      <c r="H6349" s="125" t="str">
        <f t="shared" si="198"/>
        <v/>
      </c>
      <c r="I6349" s="176">
        <f t="shared" si="199"/>
        <v>0</v>
      </c>
    </row>
    <row r="6350" spans="2:9">
      <c r="B6350" s="131"/>
      <c r="C6350" s="125"/>
      <c r="D6350" s="125"/>
      <c r="E6350" s="125"/>
      <c r="F6350" s="125"/>
      <c r="G6350" s="176"/>
      <c r="H6350" s="125" t="str">
        <f t="shared" si="198"/>
        <v/>
      </c>
      <c r="I6350" s="176">
        <f t="shared" si="199"/>
        <v>0</v>
      </c>
    </row>
    <row r="6351" spans="2:9">
      <c r="B6351" s="131"/>
      <c r="C6351" s="125"/>
      <c r="D6351" s="125"/>
      <c r="E6351" s="125"/>
      <c r="F6351" s="125"/>
      <c r="G6351" s="176"/>
      <c r="H6351" s="125" t="str">
        <f t="shared" si="198"/>
        <v/>
      </c>
      <c r="I6351" s="176">
        <f t="shared" si="199"/>
        <v>0</v>
      </c>
    </row>
    <row r="6352" spans="2:9">
      <c r="B6352" s="131"/>
      <c r="C6352" s="125"/>
      <c r="D6352" s="125"/>
      <c r="E6352" s="125"/>
      <c r="F6352" s="125"/>
      <c r="G6352" s="176"/>
      <c r="H6352" s="125" t="str">
        <f t="shared" si="198"/>
        <v/>
      </c>
      <c r="I6352" s="176">
        <f t="shared" si="199"/>
        <v>0</v>
      </c>
    </row>
    <row r="6353" spans="2:9">
      <c r="B6353" s="131"/>
      <c r="C6353" s="125"/>
      <c r="D6353" s="125"/>
      <c r="E6353" s="125"/>
      <c r="F6353" s="125"/>
      <c r="G6353" s="176"/>
      <c r="H6353" s="125" t="str">
        <f t="shared" si="198"/>
        <v/>
      </c>
      <c r="I6353" s="176">
        <f t="shared" si="199"/>
        <v>0</v>
      </c>
    </row>
    <row r="6354" spans="2:9">
      <c r="B6354" s="131"/>
      <c r="C6354" s="125"/>
      <c r="D6354" s="125"/>
      <c r="E6354" s="125"/>
      <c r="F6354" s="125"/>
      <c r="G6354" s="176"/>
      <c r="H6354" s="125" t="str">
        <f t="shared" si="198"/>
        <v/>
      </c>
      <c r="I6354" s="176">
        <f t="shared" si="199"/>
        <v>0</v>
      </c>
    </row>
    <row r="6355" spans="2:9">
      <c r="B6355" s="131"/>
      <c r="C6355" s="125"/>
      <c r="D6355" s="125"/>
      <c r="E6355" s="125"/>
      <c r="F6355" s="125"/>
      <c r="G6355" s="176"/>
      <c r="H6355" s="125" t="str">
        <f t="shared" si="198"/>
        <v/>
      </c>
      <c r="I6355" s="176">
        <f t="shared" si="199"/>
        <v>0</v>
      </c>
    </row>
    <row r="6356" spans="2:9">
      <c r="B6356" s="131"/>
      <c r="C6356" s="125"/>
      <c r="D6356" s="125"/>
      <c r="E6356" s="125"/>
      <c r="F6356" s="125"/>
      <c r="G6356" s="176"/>
      <c r="H6356" s="125" t="str">
        <f t="shared" si="198"/>
        <v/>
      </c>
      <c r="I6356" s="176">
        <f t="shared" si="199"/>
        <v>0</v>
      </c>
    </row>
    <row r="6357" spans="2:9">
      <c r="B6357" s="131"/>
      <c r="C6357" s="125"/>
      <c r="D6357" s="125"/>
      <c r="E6357" s="125"/>
      <c r="F6357" s="125"/>
      <c r="G6357" s="176"/>
      <c r="H6357" s="125" t="str">
        <f t="shared" si="198"/>
        <v/>
      </c>
      <c r="I6357" s="176">
        <f t="shared" si="199"/>
        <v>0</v>
      </c>
    </row>
    <row r="6358" spans="2:9">
      <c r="B6358" s="131"/>
      <c r="C6358" s="125"/>
      <c r="D6358" s="125"/>
      <c r="E6358" s="125"/>
      <c r="F6358" s="125"/>
      <c r="G6358" s="176"/>
      <c r="H6358" s="125" t="str">
        <f t="shared" si="198"/>
        <v/>
      </c>
      <c r="I6358" s="176">
        <f t="shared" si="199"/>
        <v>0</v>
      </c>
    </row>
    <row r="6359" spans="2:9">
      <c r="B6359" s="131"/>
      <c r="C6359" s="125"/>
      <c r="D6359" s="125"/>
      <c r="E6359" s="125"/>
      <c r="F6359" s="125"/>
      <c r="G6359" s="176"/>
      <c r="H6359" s="125" t="str">
        <f t="shared" si="198"/>
        <v/>
      </c>
      <c r="I6359" s="176">
        <f t="shared" si="199"/>
        <v>0</v>
      </c>
    </row>
    <row r="6360" spans="2:9">
      <c r="B6360" s="131"/>
      <c r="C6360" s="125"/>
      <c r="D6360" s="125"/>
      <c r="E6360" s="125"/>
      <c r="F6360" s="125"/>
      <c r="G6360" s="176"/>
      <c r="H6360" s="125" t="str">
        <f t="shared" si="198"/>
        <v/>
      </c>
      <c r="I6360" s="176">
        <f t="shared" si="199"/>
        <v>0</v>
      </c>
    </row>
    <row r="6361" spans="2:9">
      <c r="B6361" s="131"/>
      <c r="C6361" s="125"/>
      <c r="D6361" s="125"/>
      <c r="E6361" s="125"/>
      <c r="F6361" s="125"/>
      <c r="G6361" s="176"/>
      <c r="H6361" s="125" t="str">
        <f t="shared" si="198"/>
        <v/>
      </c>
      <c r="I6361" s="176">
        <f t="shared" si="199"/>
        <v>0</v>
      </c>
    </row>
    <row r="6362" spans="2:9">
      <c r="B6362" s="131"/>
      <c r="C6362" s="125"/>
      <c r="D6362" s="125"/>
      <c r="E6362" s="125"/>
      <c r="F6362" s="125"/>
      <c r="G6362" s="176"/>
      <c r="H6362" s="125" t="str">
        <f t="shared" si="198"/>
        <v/>
      </c>
      <c r="I6362" s="176">
        <f t="shared" si="199"/>
        <v>0</v>
      </c>
    </row>
    <row r="6363" spans="2:9">
      <c r="B6363" s="131"/>
      <c r="C6363" s="125"/>
      <c r="D6363" s="125"/>
      <c r="E6363" s="125"/>
      <c r="F6363" s="125"/>
      <c r="G6363" s="176"/>
      <c r="H6363" s="125" t="str">
        <f t="shared" si="198"/>
        <v/>
      </c>
      <c r="I6363" s="176">
        <f t="shared" si="199"/>
        <v>0</v>
      </c>
    </row>
    <row r="6364" spans="2:9">
      <c r="B6364" s="131"/>
      <c r="C6364" s="125"/>
      <c r="D6364" s="125"/>
      <c r="E6364" s="125"/>
      <c r="F6364" s="125"/>
      <c r="G6364" s="176"/>
      <c r="H6364" s="125" t="str">
        <f t="shared" si="198"/>
        <v/>
      </c>
      <c r="I6364" s="176">
        <f t="shared" si="199"/>
        <v>0</v>
      </c>
    </row>
    <row r="6365" spans="2:9">
      <c r="B6365" s="131"/>
      <c r="C6365" s="125"/>
      <c r="D6365" s="125"/>
      <c r="E6365" s="125"/>
      <c r="F6365" s="125"/>
      <c r="G6365" s="176"/>
      <c r="H6365" s="125" t="str">
        <f t="shared" si="198"/>
        <v/>
      </c>
      <c r="I6365" s="176">
        <f t="shared" si="199"/>
        <v>0</v>
      </c>
    </row>
    <row r="6366" spans="2:9">
      <c r="B6366" s="131"/>
      <c r="C6366" s="125"/>
      <c r="D6366" s="125"/>
      <c r="E6366" s="125"/>
      <c r="F6366" s="125"/>
      <c r="G6366" s="176"/>
      <c r="H6366" s="125" t="str">
        <f t="shared" si="198"/>
        <v/>
      </c>
      <c r="I6366" s="176">
        <f t="shared" si="199"/>
        <v>0</v>
      </c>
    </row>
    <row r="6367" spans="2:9">
      <c r="B6367" s="131"/>
      <c r="C6367" s="125"/>
      <c r="D6367" s="125"/>
      <c r="E6367" s="125"/>
      <c r="F6367" s="125"/>
      <c r="G6367" s="176"/>
      <c r="H6367" s="125" t="str">
        <f t="shared" si="198"/>
        <v/>
      </c>
      <c r="I6367" s="176">
        <f t="shared" si="199"/>
        <v>0</v>
      </c>
    </row>
    <row r="6368" spans="2:9">
      <c r="B6368" s="131"/>
      <c r="C6368" s="125"/>
      <c r="D6368" s="125"/>
      <c r="E6368" s="125"/>
      <c r="F6368" s="125"/>
      <c r="G6368" s="176"/>
      <c r="H6368" s="125" t="str">
        <f t="shared" si="198"/>
        <v/>
      </c>
      <c r="I6368" s="176">
        <f t="shared" si="199"/>
        <v>0</v>
      </c>
    </row>
    <row r="6369" spans="2:9">
      <c r="B6369" s="131"/>
      <c r="C6369" s="125"/>
      <c r="D6369" s="125"/>
      <c r="E6369" s="125"/>
      <c r="F6369" s="125"/>
      <c r="G6369" s="176"/>
      <c r="H6369" s="125" t="str">
        <f t="shared" si="198"/>
        <v/>
      </c>
      <c r="I6369" s="176">
        <f t="shared" si="199"/>
        <v>0</v>
      </c>
    </row>
    <row r="6370" spans="2:9">
      <c r="B6370" s="131"/>
      <c r="C6370" s="125"/>
      <c r="D6370" s="125"/>
      <c r="E6370" s="125"/>
      <c r="F6370" s="125"/>
      <c r="G6370" s="176"/>
      <c r="H6370" s="125" t="str">
        <f t="shared" si="198"/>
        <v/>
      </c>
      <c r="I6370" s="176">
        <f t="shared" si="199"/>
        <v>0</v>
      </c>
    </row>
    <row r="6371" spans="2:9">
      <c r="B6371" s="131"/>
      <c r="C6371" s="125"/>
      <c r="D6371" s="125"/>
      <c r="E6371" s="125"/>
      <c r="F6371" s="125"/>
      <c r="G6371" s="176"/>
      <c r="H6371" s="125" t="str">
        <f t="shared" si="198"/>
        <v/>
      </c>
      <c r="I6371" s="176">
        <f t="shared" si="199"/>
        <v>0</v>
      </c>
    </row>
    <row r="6372" spans="2:9">
      <c r="B6372" s="131"/>
      <c r="C6372" s="125"/>
      <c r="D6372" s="125"/>
      <c r="E6372" s="125"/>
      <c r="F6372" s="125"/>
      <c r="G6372" s="176"/>
      <c r="H6372" s="125" t="str">
        <f t="shared" si="198"/>
        <v/>
      </c>
      <c r="I6372" s="176">
        <f t="shared" si="199"/>
        <v>0</v>
      </c>
    </row>
    <row r="6373" spans="2:9">
      <c r="B6373" s="131"/>
      <c r="C6373" s="125"/>
      <c r="D6373" s="125"/>
      <c r="E6373" s="125"/>
      <c r="F6373" s="125"/>
      <c r="G6373" s="176"/>
      <c r="H6373" s="125" t="str">
        <f t="shared" si="198"/>
        <v/>
      </c>
      <c r="I6373" s="176">
        <f t="shared" si="199"/>
        <v>0</v>
      </c>
    </row>
    <row r="6374" spans="2:9">
      <c r="B6374" s="131"/>
      <c r="C6374" s="125"/>
      <c r="D6374" s="125"/>
      <c r="E6374" s="125"/>
      <c r="F6374" s="125"/>
      <c r="G6374" s="176"/>
      <c r="H6374" s="125" t="str">
        <f t="shared" si="198"/>
        <v/>
      </c>
      <c r="I6374" s="176">
        <f t="shared" si="199"/>
        <v>0</v>
      </c>
    </row>
    <row r="6375" spans="2:9">
      <c r="B6375" s="131"/>
      <c r="C6375" s="125"/>
      <c r="D6375" s="125"/>
      <c r="E6375" s="125"/>
      <c r="F6375" s="125"/>
      <c r="G6375" s="176"/>
      <c r="H6375" s="125" t="str">
        <f t="shared" si="198"/>
        <v/>
      </c>
      <c r="I6375" s="176">
        <f t="shared" si="199"/>
        <v>0</v>
      </c>
    </row>
    <row r="6376" spans="2:9">
      <c r="B6376" s="131"/>
      <c r="C6376" s="125"/>
      <c r="D6376" s="125"/>
      <c r="E6376" s="125"/>
      <c r="F6376" s="125"/>
      <c r="G6376" s="176"/>
      <c r="H6376" s="125" t="str">
        <f t="shared" si="198"/>
        <v/>
      </c>
      <c r="I6376" s="176">
        <f t="shared" si="199"/>
        <v>0</v>
      </c>
    </row>
    <row r="6377" spans="2:9">
      <c r="B6377" s="131"/>
      <c r="C6377" s="125"/>
      <c r="D6377" s="125"/>
      <c r="E6377" s="125"/>
      <c r="F6377" s="125"/>
      <c r="G6377" s="176"/>
      <c r="H6377" s="125" t="str">
        <f t="shared" si="198"/>
        <v/>
      </c>
      <c r="I6377" s="176">
        <f t="shared" si="199"/>
        <v>0</v>
      </c>
    </row>
    <row r="6378" spans="2:9">
      <c r="B6378" s="131"/>
      <c r="C6378" s="125"/>
      <c r="D6378" s="125"/>
      <c r="E6378" s="125"/>
      <c r="F6378" s="125"/>
      <c r="G6378" s="176"/>
      <c r="H6378" s="125" t="str">
        <f t="shared" si="198"/>
        <v/>
      </c>
      <c r="I6378" s="176">
        <f t="shared" si="199"/>
        <v>0</v>
      </c>
    </row>
    <row r="6379" spans="2:9">
      <c r="B6379" s="131"/>
      <c r="C6379" s="125"/>
      <c r="D6379" s="125"/>
      <c r="E6379" s="125"/>
      <c r="F6379" s="125"/>
      <c r="G6379" s="176"/>
      <c r="H6379" s="125" t="str">
        <f t="shared" si="198"/>
        <v/>
      </c>
      <c r="I6379" s="176">
        <f t="shared" si="199"/>
        <v>0</v>
      </c>
    </row>
    <row r="6380" spans="2:9">
      <c r="B6380" s="131"/>
      <c r="C6380" s="125"/>
      <c r="D6380" s="125"/>
      <c r="E6380" s="125"/>
      <c r="F6380" s="125"/>
      <c r="G6380" s="176"/>
      <c r="H6380" s="125" t="str">
        <f t="shared" si="198"/>
        <v/>
      </c>
      <c r="I6380" s="176">
        <f t="shared" si="199"/>
        <v>0</v>
      </c>
    </row>
    <row r="6381" spans="2:9">
      <c r="B6381" s="131"/>
      <c r="C6381" s="125"/>
      <c r="D6381" s="125"/>
      <c r="E6381" s="125"/>
      <c r="F6381" s="125"/>
      <c r="G6381" s="176"/>
      <c r="H6381" s="125" t="str">
        <f t="shared" si="198"/>
        <v/>
      </c>
      <c r="I6381" s="176">
        <f t="shared" si="199"/>
        <v>0</v>
      </c>
    </row>
    <row r="6382" spans="2:9">
      <c r="B6382" s="131"/>
      <c r="C6382" s="125"/>
      <c r="D6382" s="125"/>
      <c r="E6382" s="125"/>
      <c r="F6382" s="125"/>
      <c r="G6382" s="176"/>
      <c r="H6382" s="125" t="str">
        <f t="shared" si="198"/>
        <v/>
      </c>
      <c r="I6382" s="176">
        <f t="shared" si="199"/>
        <v>0</v>
      </c>
    </row>
    <row r="6383" spans="2:9">
      <c r="B6383" s="131"/>
      <c r="C6383" s="125"/>
      <c r="D6383" s="125"/>
      <c r="E6383" s="125"/>
      <c r="F6383" s="125"/>
      <c r="G6383" s="176"/>
      <c r="H6383" s="125" t="str">
        <f t="shared" si="198"/>
        <v/>
      </c>
      <c r="I6383" s="176">
        <f t="shared" si="199"/>
        <v>0</v>
      </c>
    </row>
    <row r="6384" spans="2:9">
      <c r="B6384" s="131"/>
      <c r="C6384" s="125"/>
      <c r="D6384" s="125"/>
      <c r="E6384" s="125"/>
      <c r="F6384" s="125"/>
      <c r="G6384" s="176"/>
      <c r="H6384" s="125" t="str">
        <f t="shared" si="198"/>
        <v/>
      </c>
      <c r="I6384" s="176">
        <f t="shared" si="199"/>
        <v>0</v>
      </c>
    </row>
    <row r="6385" spans="2:9">
      <c r="B6385" s="131"/>
      <c r="C6385" s="125"/>
      <c r="D6385" s="125"/>
      <c r="E6385" s="125"/>
      <c r="F6385" s="125"/>
      <c r="G6385" s="176"/>
      <c r="H6385" s="125" t="str">
        <f t="shared" si="198"/>
        <v/>
      </c>
      <c r="I6385" s="176">
        <f t="shared" si="199"/>
        <v>0</v>
      </c>
    </row>
    <row r="6386" spans="2:9">
      <c r="B6386" s="131"/>
      <c r="C6386" s="125"/>
      <c r="D6386" s="125"/>
      <c r="E6386" s="125"/>
      <c r="F6386" s="125"/>
      <c r="G6386" s="176"/>
      <c r="H6386" s="125" t="str">
        <f t="shared" si="198"/>
        <v/>
      </c>
      <c r="I6386" s="176">
        <f t="shared" si="199"/>
        <v>0</v>
      </c>
    </row>
    <row r="6387" spans="2:9">
      <c r="B6387" s="131"/>
      <c r="C6387" s="125"/>
      <c r="D6387" s="125"/>
      <c r="E6387" s="125"/>
      <c r="F6387" s="125"/>
      <c r="G6387" s="176"/>
      <c r="H6387" s="125" t="str">
        <f t="shared" si="198"/>
        <v/>
      </c>
      <c r="I6387" s="176">
        <f t="shared" si="199"/>
        <v>0</v>
      </c>
    </row>
    <row r="6388" spans="2:9">
      <c r="B6388" s="131"/>
      <c r="C6388" s="125"/>
      <c r="D6388" s="125"/>
      <c r="E6388" s="125"/>
      <c r="F6388" s="125"/>
      <c r="G6388" s="176"/>
      <c r="H6388" s="125" t="str">
        <f t="shared" si="198"/>
        <v/>
      </c>
      <c r="I6388" s="176">
        <f t="shared" si="199"/>
        <v>0</v>
      </c>
    </row>
    <row r="6389" spans="2:9">
      <c r="B6389" s="131"/>
      <c r="C6389" s="125"/>
      <c r="D6389" s="125"/>
      <c r="E6389" s="125"/>
      <c r="F6389" s="125"/>
      <c r="G6389" s="176"/>
      <c r="H6389" s="125" t="str">
        <f t="shared" si="198"/>
        <v/>
      </c>
      <c r="I6389" s="176">
        <f t="shared" si="199"/>
        <v>0</v>
      </c>
    </row>
    <row r="6390" spans="2:9">
      <c r="B6390" s="131"/>
      <c r="C6390" s="125"/>
      <c r="D6390" s="125"/>
      <c r="E6390" s="125"/>
      <c r="F6390" s="125"/>
      <c r="G6390" s="176"/>
      <c r="H6390" s="125" t="str">
        <f t="shared" si="198"/>
        <v/>
      </c>
      <c r="I6390" s="176">
        <f t="shared" si="199"/>
        <v>0</v>
      </c>
    </row>
    <row r="6391" spans="2:9">
      <c r="B6391" s="131"/>
      <c r="C6391" s="125"/>
      <c r="D6391" s="125"/>
      <c r="E6391" s="125"/>
      <c r="F6391" s="125"/>
      <c r="G6391" s="176"/>
      <c r="H6391" s="125" t="str">
        <f t="shared" si="198"/>
        <v/>
      </c>
      <c r="I6391" s="176">
        <f t="shared" si="199"/>
        <v>0</v>
      </c>
    </row>
    <row r="6392" spans="2:9">
      <c r="B6392" s="131"/>
      <c r="C6392" s="125"/>
      <c r="D6392" s="125"/>
      <c r="E6392" s="125"/>
      <c r="F6392" s="125"/>
      <c r="G6392" s="176"/>
      <c r="H6392" s="125" t="str">
        <f t="shared" si="198"/>
        <v/>
      </c>
      <c r="I6392" s="176">
        <f t="shared" si="199"/>
        <v>0</v>
      </c>
    </row>
    <row r="6393" spans="2:9">
      <c r="B6393" s="131"/>
      <c r="C6393" s="125"/>
      <c r="D6393" s="125"/>
      <c r="E6393" s="125"/>
      <c r="F6393" s="125"/>
      <c r="G6393" s="176"/>
      <c r="H6393" s="125" t="str">
        <f t="shared" si="198"/>
        <v/>
      </c>
      <c r="I6393" s="176">
        <f t="shared" si="199"/>
        <v>0</v>
      </c>
    </row>
    <row r="6394" spans="2:9">
      <c r="B6394" s="131"/>
      <c r="C6394" s="125"/>
      <c r="D6394" s="125"/>
      <c r="E6394" s="125"/>
      <c r="F6394" s="125"/>
      <c r="G6394" s="176"/>
      <c r="H6394" s="125" t="str">
        <f t="shared" si="198"/>
        <v/>
      </c>
      <c r="I6394" s="176">
        <f t="shared" si="199"/>
        <v>0</v>
      </c>
    </row>
    <row r="6395" spans="2:9">
      <c r="B6395" s="131"/>
      <c r="C6395" s="125"/>
      <c r="D6395" s="125"/>
      <c r="E6395" s="125"/>
      <c r="F6395" s="125"/>
      <c r="G6395" s="176"/>
      <c r="H6395" s="125" t="str">
        <f t="shared" si="198"/>
        <v/>
      </c>
      <c r="I6395" s="176">
        <f t="shared" si="199"/>
        <v>0</v>
      </c>
    </row>
    <row r="6396" spans="2:9">
      <c r="B6396" s="131"/>
      <c r="C6396" s="125"/>
      <c r="D6396" s="125"/>
      <c r="E6396" s="125"/>
      <c r="F6396" s="125"/>
      <c r="G6396" s="176"/>
      <c r="H6396" s="125" t="str">
        <f t="shared" si="198"/>
        <v/>
      </c>
      <c r="I6396" s="176">
        <f t="shared" si="199"/>
        <v>0</v>
      </c>
    </row>
    <row r="6397" spans="2:9">
      <c r="B6397" s="131"/>
      <c r="C6397" s="125"/>
      <c r="D6397" s="125"/>
      <c r="E6397" s="125"/>
      <c r="F6397" s="125"/>
      <c r="G6397" s="176"/>
      <c r="H6397" s="125" t="str">
        <f t="shared" si="198"/>
        <v/>
      </c>
      <c r="I6397" s="176">
        <f t="shared" si="199"/>
        <v>0</v>
      </c>
    </row>
    <row r="6398" spans="2:9">
      <c r="B6398" s="131"/>
      <c r="C6398" s="125"/>
      <c r="D6398" s="125"/>
      <c r="E6398" s="125"/>
      <c r="F6398" s="125"/>
      <c r="G6398" s="176"/>
      <c r="H6398" s="125" t="str">
        <f t="shared" si="198"/>
        <v/>
      </c>
      <c r="I6398" s="176">
        <f t="shared" si="199"/>
        <v>0</v>
      </c>
    </row>
    <row r="6399" spans="2:9">
      <c r="B6399" s="131"/>
      <c r="C6399" s="125"/>
      <c r="D6399" s="125"/>
      <c r="E6399" s="125"/>
      <c r="F6399" s="125"/>
      <c r="G6399" s="176"/>
      <c r="H6399" s="125" t="str">
        <f t="shared" si="198"/>
        <v/>
      </c>
      <c r="I6399" s="176">
        <f t="shared" si="199"/>
        <v>0</v>
      </c>
    </row>
    <row r="6400" spans="2:9">
      <c r="B6400" s="131"/>
      <c r="C6400" s="125"/>
      <c r="D6400" s="125"/>
      <c r="E6400" s="125"/>
      <c r="F6400" s="125"/>
      <c r="G6400" s="176"/>
      <c r="H6400" s="125" t="str">
        <f t="shared" si="198"/>
        <v/>
      </c>
      <c r="I6400" s="176">
        <f t="shared" si="199"/>
        <v>0</v>
      </c>
    </row>
    <row r="6401" spans="2:9">
      <c r="B6401" s="131"/>
      <c r="C6401" s="125"/>
      <c r="D6401" s="125"/>
      <c r="E6401" s="125"/>
      <c r="F6401" s="125"/>
      <c r="G6401" s="176"/>
      <c r="H6401" s="125" t="str">
        <f t="shared" si="198"/>
        <v/>
      </c>
      <c r="I6401" s="176">
        <f t="shared" si="199"/>
        <v>0</v>
      </c>
    </row>
    <row r="6402" spans="2:9">
      <c r="B6402" s="131"/>
      <c r="C6402" s="125"/>
      <c r="D6402" s="125"/>
      <c r="E6402" s="125"/>
      <c r="F6402" s="125"/>
      <c r="G6402" s="176"/>
      <c r="H6402" s="125" t="str">
        <f t="shared" si="198"/>
        <v/>
      </c>
      <c r="I6402" s="176">
        <f t="shared" si="199"/>
        <v>0</v>
      </c>
    </row>
    <row r="6403" spans="2:9">
      <c r="B6403" s="131"/>
      <c r="C6403" s="125"/>
      <c r="D6403" s="125"/>
      <c r="E6403" s="125"/>
      <c r="F6403" s="125"/>
      <c r="G6403" s="176"/>
      <c r="H6403" s="125" t="str">
        <f t="shared" si="198"/>
        <v/>
      </c>
      <c r="I6403" s="176">
        <f t="shared" si="199"/>
        <v>0</v>
      </c>
    </row>
    <row r="6404" spans="2:9">
      <c r="B6404" s="131"/>
      <c r="C6404" s="125"/>
      <c r="D6404" s="125"/>
      <c r="E6404" s="125"/>
      <c r="F6404" s="125"/>
      <c r="G6404" s="176"/>
      <c r="H6404" s="125" t="str">
        <f t="shared" si="198"/>
        <v/>
      </c>
      <c r="I6404" s="176">
        <f t="shared" si="199"/>
        <v>0</v>
      </c>
    </row>
    <row r="6405" spans="2:9">
      <c r="B6405" s="131"/>
      <c r="C6405" s="125"/>
      <c r="D6405" s="125"/>
      <c r="E6405" s="125"/>
      <c r="F6405" s="125"/>
      <c r="G6405" s="176"/>
      <c r="H6405" s="125" t="str">
        <f t="shared" si="198"/>
        <v/>
      </c>
      <c r="I6405" s="176">
        <f t="shared" si="199"/>
        <v>0</v>
      </c>
    </row>
    <row r="6406" spans="2:9">
      <c r="B6406" s="131"/>
      <c r="C6406" s="125"/>
      <c r="D6406" s="125"/>
      <c r="E6406" s="125"/>
      <c r="F6406" s="125"/>
      <c r="G6406" s="176"/>
      <c r="H6406" s="125" t="str">
        <f t="shared" si="198"/>
        <v/>
      </c>
      <c r="I6406" s="176">
        <f t="shared" si="199"/>
        <v>0</v>
      </c>
    </row>
    <row r="6407" spans="2:9">
      <c r="B6407" s="131"/>
      <c r="C6407" s="125"/>
      <c r="D6407" s="125"/>
      <c r="E6407" s="125"/>
      <c r="F6407" s="125"/>
      <c r="G6407" s="176"/>
      <c r="H6407" s="125" t="str">
        <f t="shared" ref="H6407:H6470" si="200">IF(ISBLANK(C6407),"",IF(C6407&lt;F6407,D6407-E6407,E6407-D6407))</f>
        <v/>
      </c>
      <c r="I6407" s="176">
        <f t="shared" ref="I6407:I6470" si="201">IF(ISERR(H6407),1,0)</f>
        <v>0</v>
      </c>
    </row>
    <row r="6408" spans="2:9">
      <c r="B6408" s="131"/>
      <c r="C6408" s="125"/>
      <c r="D6408" s="125"/>
      <c r="E6408" s="125"/>
      <c r="F6408" s="125"/>
      <c r="G6408" s="176"/>
      <c r="H6408" s="125" t="str">
        <f t="shared" si="200"/>
        <v/>
      </c>
      <c r="I6408" s="176">
        <f t="shared" si="201"/>
        <v>0</v>
      </c>
    </row>
    <row r="6409" spans="2:9">
      <c r="B6409" s="131"/>
      <c r="C6409" s="125"/>
      <c r="D6409" s="125"/>
      <c r="E6409" s="125"/>
      <c r="F6409" s="125"/>
      <c r="G6409" s="176"/>
      <c r="H6409" s="125" t="str">
        <f t="shared" si="200"/>
        <v/>
      </c>
      <c r="I6409" s="176">
        <f t="shared" si="201"/>
        <v>0</v>
      </c>
    </row>
    <row r="6410" spans="2:9">
      <c r="B6410" s="131"/>
      <c r="C6410" s="125"/>
      <c r="D6410" s="125"/>
      <c r="E6410" s="125"/>
      <c r="F6410" s="125"/>
      <c r="G6410" s="176"/>
      <c r="H6410" s="125" t="str">
        <f t="shared" si="200"/>
        <v/>
      </c>
      <c r="I6410" s="176">
        <f t="shared" si="201"/>
        <v>0</v>
      </c>
    </row>
    <row r="6411" spans="2:9">
      <c r="B6411" s="131"/>
      <c r="C6411" s="125"/>
      <c r="D6411" s="125"/>
      <c r="E6411" s="125"/>
      <c r="F6411" s="125"/>
      <c r="G6411" s="176"/>
      <c r="H6411" s="125" t="str">
        <f t="shared" si="200"/>
        <v/>
      </c>
      <c r="I6411" s="176">
        <f t="shared" si="201"/>
        <v>0</v>
      </c>
    </row>
    <row r="6412" spans="2:9">
      <c r="B6412" s="131"/>
      <c r="C6412" s="125"/>
      <c r="D6412" s="125"/>
      <c r="E6412" s="125"/>
      <c r="F6412" s="125"/>
      <c r="G6412" s="176"/>
      <c r="H6412" s="125" t="str">
        <f t="shared" si="200"/>
        <v/>
      </c>
      <c r="I6412" s="176">
        <f t="shared" si="201"/>
        <v>0</v>
      </c>
    </row>
    <row r="6413" spans="2:9">
      <c r="B6413" s="131"/>
      <c r="C6413" s="125"/>
      <c r="D6413" s="125"/>
      <c r="E6413" s="125"/>
      <c r="F6413" s="125"/>
      <c r="G6413" s="176"/>
      <c r="H6413" s="125" t="str">
        <f t="shared" si="200"/>
        <v/>
      </c>
      <c r="I6413" s="176">
        <f t="shared" si="201"/>
        <v>0</v>
      </c>
    </row>
    <row r="6414" spans="2:9">
      <c r="B6414" s="131"/>
      <c r="C6414" s="125"/>
      <c r="D6414" s="125"/>
      <c r="E6414" s="125"/>
      <c r="F6414" s="125"/>
      <c r="G6414" s="176"/>
      <c r="H6414" s="125" t="str">
        <f t="shared" si="200"/>
        <v/>
      </c>
      <c r="I6414" s="176">
        <f t="shared" si="201"/>
        <v>0</v>
      </c>
    </row>
    <row r="6415" spans="2:9">
      <c r="B6415" s="131"/>
      <c r="C6415" s="125"/>
      <c r="D6415" s="125"/>
      <c r="E6415" s="125"/>
      <c r="F6415" s="125"/>
      <c r="G6415" s="176"/>
      <c r="H6415" s="125" t="str">
        <f t="shared" si="200"/>
        <v/>
      </c>
      <c r="I6415" s="176">
        <f t="shared" si="201"/>
        <v>0</v>
      </c>
    </row>
    <row r="6416" spans="2:9">
      <c r="B6416" s="131"/>
      <c r="C6416" s="125"/>
      <c r="D6416" s="125"/>
      <c r="E6416" s="125"/>
      <c r="F6416" s="125"/>
      <c r="G6416" s="176"/>
      <c r="H6416" s="125" t="str">
        <f t="shared" si="200"/>
        <v/>
      </c>
      <c r="I6416" s="176">
        <f t="shared" si="201"/>
        <v>0</v>
      </c>
    </row>
    <row r="6417" spans="2:9">
      <c r="B6417" s="131"/>
      <c r="C6417" s="125"/>
      <c r="D6417" s="125"/>
      <c r="E6417" s="125"/>
      <c r="F6417" s="125"/>
      <c r="G6417" s="176"/>
      <c r="H6417" s="125" t="str">
        <f t="shared" si="200"/>
        <v/>
      </c>
      <c r="I6417" s="176">
        <f t="shared" si="201"/>
        <v>0</v>
      </c>
    </row>
    <row r="6418" spans="2:9">
      <c r="B6418" s="131"/>
      <c r="C6418" s="125"/>
      <c r="D6418" s="125"/>
      <c r="E6418" s="125"/>
      <c r="F6418" s="125"/>
      <c r="G6418" s="176"/>
      <c r="H6418" s="125" t="str">
        <f t="shared" si="200"/>
        <v/>
      </c>
      <c r="I6418" s="176">
        <f t="shared" si="201"/>
        <v>0</v>
      </c>
    </row>
    <row r="6419" spans="2:9">
      <c r="B6419" s="131"/>
      <c r="C6419" s="125"/>
      <c r="D6419" s="125"/>
      <c r="E6419" s="125"/>
      <c r="F6419" s="125"/>
      <c r="G6419" s="176"/>
      <c r="H6419" s="125" t="str">
        <f t="shared" si="200"/>
        <v/>
      </c>
      <c r="I6419" s="176">
        <f t="shared" si="201"/>
        <v>0</v>
      </c>
    </row>
    <row r="6420" spans="2:9">
      <c r="B6420" s="131"/>
      <c r="C6420" s="125"/>
      <c r="D6420" s="125"/>
      <c r="E6420" s="125"/>
      <c r="F6420" s="125"/>
      <c r="G6420" s="176"/>
      <c r="H6420" s="125" t="str">
        <f t="shared" si="200"/>
        <v/>
      </c>
      <c r="I6420" s="176">
        <f t="shared" si="201"/>
        <v>0</v>
      </c>
    </row>
    <row r="6421" spans="2:9">
      <c r="B6421" s="131"/>
      <c r="C6421" s="125"/>
      <c r="D6421" s="125"/>
      <c r="E6421" s="125"/>
      <c r="F6421" s="125"/>
      <c r="G6421" s="176"/>
      <c r="H6421" s="125" t="str">
        <f t="shared" si="200"/>
        <v/>
      </c>
      <c r="I6421" s="176">
        <f t="shared" si="201"/>
        <v>0</v>
      </c>
    </row>
    <row r="6422" spans="2:9">
      <c r="B6422" s="131"/>
      <c r="C6422" s="125"/>
      <c r="D6422" s="125"/>
      <c r="E6422" s="125"/>
      <c r="F6422" s="125"/>
      <c r="G6422" s="176"/>
      <c r="H6422" s="125" t="str">
        <f t="shared" si="200"/>
        <v/>
      </c>
      <c r="I6422" s="176">
        <f t="shared" si="201"/>
        <v>0</v>
      </c>
    </row>
    <row r="6423" spans="2:9">
      <c r="B6423" s="131"/>
      <c r="C6423" s="125"/>
      <c r="D6423" s="125"/>
      <c r="E6423" s="125"/>
      <c r="F6423" s="125"/>
      <c r="G6423" s="176"/>
      <c r="H6423" s="125" t="str">
        <f t="shared" si="200"/>
        <v/>
      </c>
      <c r="I6423" s="176">
        <f t="shared" si="201"/>
        <v>0</v>
      </c>
    </row>
    <row r="6424" spans="2:9">
      <c r="B6424" s="131"/>
      <c r="C6424" s="125"/>
      <c r="D6424" s="125"/>
      <c r="E6424" s="125"/>
      <c r="F6424" s="125"/>
      <c r="G6424" s="176"/>
      <c r="H6424" s="125" t="str">
        <f t="shared" si="200"/>
        <v/>
      </c>
      <c r="I6424" s="176">
        <f t="shared" si="201"/>
        <v>0</v>
      </c>
    </row>
    <row r="6425" spans="2:9">
      <c r="B6425" s="131"/>
      <c r="C6425" s="125"/>
      <c r="D6425" s="125"/>
      <c r="E6425" s="125"/>
      <c r="F6425" s="125"/>
      <c r="G6425" s="176"/>
      <c r="H6425" s="125" t="str">
        <f t="shared" si="200"/>
        <v/>
      </c>
      <c r="I6425" s="176">
        <f t="shared" si="201"/>
        <v>0</v>
      </c>
    </row>
    <row r="6426" spans="2:9">
      <c r="B6426" s="131"/>
      <c r="C6426" s="125"/>
      <c r="D6426" s="125"/>
      <c r="E6426" s="125"/>
      <c r="F6426" s="125"/>
      <c r="G6426" s="176"/>
      <c r="H6426" s="125" t="str">
        <f t="shared" si="200"/>
        <v/>
      </c>
      <c r="I6426" s="176">
        <f t="shared" si="201"/>
        <v>0</v>
      </c>
    </row>
    <row r="6427" spans="2:9">
      <c r="B6427" s="131"/>
      <c r="C6427" s="125"/>
      <c r="D6427" s="125"/>
      <c r="E6427" s="125"/>
      <c r="F6427" s="125"/>
      <c r="G6427" s="176"/>
      <c r="H6427" s="125" t="str">
        <f t="shared" si="200"/>
        <v/>
      </c>
      <c r="I6427" s="176">
        <f t="shared" si="201"/>
        <v>0</v>
      </c>
    </row>
    <row r="6428" spans="2:9">
      <c r="B6428" s="131"/>
      <c r="C6428" s="125"/>
      <c r="D6428" s="125"/>
      <c r="E6428" s="125"/>
      <c r="F6428" s="125"/>
      <c r="G6428" s="176"/>
      <c r="H6428" s="125" t="str">
        <f t="shared" si="200"/>
        <v/>
      </c>
      <c r="I6428" s="176">
        <f t="shared" si="201"/>
        <v>0</v>
      </c>
    </row>
    <row r="6429" spans="2:9">
      <c r="B6429" s="131"/>
      <c r="C6429" s="125"/>
      <c r="D6429" s="125"/>
      <c r="E6429" s="125"/>
      <c r="F6429" s="125"/>
      <c r="G6429" s="176"/>
      <c r="H6429" s="125" t="str">
        <f t="shared" si="200"/>
        <v/>
      </c>
      <c r="I6429" s="176">
        <f t="shared" si="201"/>
        <v>0</v>
      </c>
    </row>
    <row r="6430" spans="2:9">
      <c r="B6430" s="131"/>
      <c r="C6430" s="125"/>
      <c r="D6430" s="125"/>
      <c r="E6430" s="125"/>
      <c r="F6430" s="125"/>
      <c r="G6430" s="176"/>
      <c r="H6430" s="125" t="str">
        <f t="shared" si="200"/>
        <v/>
      </c>
      <c r="I6430" s="176">
        <f t="shared" si="201"/>
        <v>0</v>
      </c>
    </row>
    <row r="6431" spans="2:9">
      <c r="B6431" s="131"/>
      <c r="C6431" s="125"/>
      <c r="D6431" s="125"/>
      <c r="E6431" s="125"/>
      <c r="F6431" s="125"/>
      <c r="G6431" s="176"/>
      <c r="H6431" s="125" t="str">
        <f t="shared" si="200"/>
        <v/>
      </c>
      <c r="I6431" s="176">
        <f t="shared" si="201"/>
        <v>0</v>
      </c>
    </row>
    <row r="6432" spans="2:9">
      <c r="B6432" s="131"/>
      <c r="C6432" s="125"/>
      <c r="D6432" s="125"/>
      <c r="E6432" s="125"/>
      <c r="F6432" s="125"/>
      <c r="G6432" s="176"/>
      <c r="H6432" s="125" t="str">
        <f t="shared" si="200"/>
        <v/>
      </c>
      <c r="I6432" s="176">
        <f t="shared" si="201"/>
        <v>0</v>
      </c>
    </row>
    <row r="6433" spans="2:9">
      <c r="B6433" s="131"/>
      <c r="C6433" s="125"/>
      <c r="D6433" s="125"/>
      <c r="E6433" s="125"/>
      <c r="F6433" s="125"/>
      <c r="G6433" s="176"/>
      <c r="H6433" s="125" t="str">
        <f t="shared" si="200"/>
        <v/>
      </c>
      <c r="I6433" s="176">
        <f t="shared" si="201"/>
        <v>0</v>
      </c>
    </row>
    <row r="6434" spans="2:9">
      <c r="B6434" s="131"/>
      <c r="C6434" s="125"/>
      <c r="D6434" s="125"/>
      <c r="E6434" s="125"/>
      <c r="F6434" s="125"/>
      <c r="G6434" s="176"/>
      <c r="H6434" s="125" t="str">
        <f t="shared" si="200"/>
        <v/>
      </c>
      <c r="I6434" s="176">
        <f t="shared" si="201"/>
        <v>0</v>
      </c>
    </row>
    <row r="6435" spans="2:9">
      <c r="B6435" s="131"/>
      <c r="C6435" s="125"/>
      <c r="D6435" s="125"/>
      <c r="E6435" s="125"/>
      <c r="F6435" s="125"/>
      <c r="G6435" s="176"/>
      <c r="H6435" s="125" t="str">
        <f t="shared" si="200"/>
        <v/>
      </c>
      <c r="I6435" s="176">
        <f t="shared" si="201"/>
        <v>0</v>
      </c>
    </row>
    <row r="6436" spans="2:9">
      <c r="B6436" s="131"/>
      <c r="C6436" s="125"/>
      <c r="D6436" s="125"/>
      <c r="E6436" s="125"/>
      <c r="F6436" s="125"/>
      <c r="G6436" s="176"/>
      <c r="H6436" s="125" t="str">
        <f t="shared" si="200"/>
        <v/>
      </c>
      <c r="I6436" s="176">
        <f t="shared" si="201"/>
        <v>0</v>
      </c>
    </row>
    <row r="6437" spans="2:9">
      <c r="B6437" s="131"/>
      <c r="C6437" s="125"/>
      <c r="D6437" s="125"/>
      <c r="E6437" s="125"/>
      <c r="F6437" s="125"/>
      <c r="G6437" s="176"/>
      <c r="H6437" s="125" t="str">
        <f t="shared" si="200"/>
        <v/>
      </c>
      <c r="I6437" s="176">
        <f t="shared" si="201"/>
        <v>0</v>
      </c>
    </row>
    <row r="6438" spans="2:9">
      <c r="B6438" s="131"/>
      <c r="C6438" s="125"/>
      <c r="D6438" s="125"/>
      <c r="E6438" s="125"/>
      <c r="F6438" s="125"/>
      <c r="G6438" s="176"/>
      <c r="H6438" s="125" t="str">
        <f t="shared" si="200"/>
        <v/>
      </c>
      <c r="I6438" s="176">
        <f t="shared" si="201"/>
        <v>0</v>
      </c>
    </row>
    <row r="6439" spans="2:9">
      <c r="B6439" s="131"/>
      <c r="C6439" s="125"/>
      <c r="D6439" s="125"/>
      <c r="E6439" s="125"/>
      <c r="F6439" s="125"/>
      <c r="G6439" s="176"/>
      <c r="H6439" s="125" t="str">
        <f t="shared" si="200"/>
        <v/>
      </c>
      <c r="I6439" s="176">
        <f t="shared" si="201"/>
        <v>0</v>
      </c>
    </row>
    <row r="6440" spans="2:9">
      <c r="B6440" s="131"/>
      <c r="C6440" s="125"/>
      <c r="D6440" s="125"/>
      <c r="E6440" s="125"/>
      <c r="F6440" s="125"/>
      <c r="G6440" s="176"/>
      <c r="H6440" s="125" t="str">
        <f t="shared" si="200"/>
        <v/>
      </c>
      <c r="I6440" s="176">
        <f t="shared" si="201"/>
        <v>0</v>
      </c>
    </row>
    <row r="6441" spans="2:9">
      <c r="B6441" s="131"/>
      <c r="C6441" s="125"/>
      <c r="D6441" s="125"/>
      <c r="E6441" s="125"/>
      <c r="F6441" s="125"/>
      <c r="G6441" s="176"/>
      <c r="H6441" s="125" t="str">
        <f t="shared" si="200"/>
        <v/>
      </c>
      <c r="I6441" s="176">
        <f t="shared" si="201"/>
        <v>0</v>
      </c>
    </row>
    <row r="6442" spans="2:9">
      <c r="B6442" s="131"/>
      <c r="C6442" s="125"/>
      <c r="D6442" s="125"/>
      <c r="E6442" s="125"/>
      <c r="F6442" s="125"/>
      <c r="G6442" s="176"/>
      <c r="H6442" s="125" t="str">
        <f t="shared" si="200"/>
        <v/>
      </c>
      <c r="I6442" s="176">
        <f t="shared" si="201"/>
        <v>0</v>
      </c>
    </row>
    <row r="6443" spans="2:9">
      <c r="B6443" s="131"/>
      <c r="C6443" s="125"/>
      <c r="D6443" s="125"/>
      <c r="E6443" s="125"/>
      <c r="F6443" s="125"/>
      <c r="G6443" s="176"/>
      <c r="H6443" s="125" t="str">
        <f t="shared" si="200"/>
        <v/>
      </c>
      <c r="I6443" s="176">
        <f t="shared" si="201"/>
        <v>0</v>
      </c>
    </row>
    <row r="6444" spans="2:9">
      <c r="B6444" s="131"/>
      <c r="C6444" s="125"/>
      <c r="D6444" s="125"/>
      <c r="E6444" s="125"/>
      <c r="F6444" s="125"/>
      <c r="G6444" s="176"/>
      <c r="H6444" s="125" t="str">
        <f t="shared" si="200"/>
        <v/>
      </c>
      <c r="I6444" s="176">
        <f t="shared" si="201"/>
        <v>0</v>
      </c>
    </row>
    <row r="6445" spans="2:9">
      <c r="B6445" s="131"/>
      <c r="C6445" s="125"/>
      <c r="D6445" s="125"/>
      <c r="E6445" s="125"/>
      <c r="F6445" s="125"/>
      <c r="G6445" s="176"/>
      <c r="H6445" s="125" t="str">
        <f t="shared" si="200"/>
        <v/>
      </c>
      <c r="I6445" s="176">
        <f t="shared" si="201"/>
        <v>0</v>
      </c>
    </row>
    <row r="6446" spans="2:9">
      <c r="B6446" s="131"/>
      <c r="C6446" s="125"/>
      <c r="D6446" s="125"/>
      <c r="E6446" s="125"/>
      <c r="F6446" s="125"/>
      <c r="G6446" s="176"/>
      <c r="H6446" s="125" t="str">
        <f t="shared" si="200"/>
        <v/>
      </c>
      <c r="I6446" s="176">
        <f t="shared" si="201"/>
        <v>0</v>
      </c>
    </row>
    <row r="6447" spans="2:9">
      <c r="B6447" s="131"/>
      <c r="C6447" s="125"/>
      <c r="D6447" s="125"/>
      <c r="E6447" s="125"/>
      <c r="F6447" s="125"/>
      <c r="G6447" s="176"/>
      <c r="H6447" s="125" t="str">
        <f t="shared" si="200"/>
        <v/>
      </c>
      <c r="I6447" s="176">
        <f t="shared" si="201"/>
        <v>0</v>
      </c>
    </row>
    <row r="6448" spans="2:9">
      <c r="B6448" s="131"/>
      <c r="C6448" s="125"/>
      <c r="D6448" s="125"/>
      <c r="E6448" s="125"/>
      <c r="F6448" s="125"/>
      <c r="G6448" s="176"/>
      <c r="H6448" s="125" t="str">
        <f t="shared" si="200"/>
        <v/>
      </c>
      <c r="I6448" s="176">
        <f t="shared" si="201"/>
        <v>0</v>
      </c>
    </row>
    <row r="6449" spans="2:9">
      <c r="B6449" s="131"/>
      <c r="C6449" s="125"/>
      <c r="D6449" s="125"/>
      <c r="E6449" s="125"/>
      <c r="F6449" s="125"/>
      <c r="G6449" s="176"/>
      <c r="H6449" s="125" t="str">
        <f t="shared" si="200"/>
        <v/>
      </c>
      <c r="I6449" s="176">
        <f t="shared" si="201"/>
        <v>0</v>
      </c>
    </row>
    <row r="6450" spans="2:9">
      <c r="B6450" s="131"/>
      <c r="C6450" s="125"/>
      <c r="D6450" s="125"/>
      <c r="E6450" s="125"/>
      <c r="F6450" s="125"/>
      <c r="G6450" s="176"/>
      <c r="H6450" s="125" t="str">
        <f t="shared" si="200"/>
        <v/>
      </c>
      <c r="I6450" s="176">
        <f t="shared" si="201"/>
        <v>0</v>
      </c>
    </row>
    <row r="6451" spans="2:9">
      <c r="B6451" s="131"/>
      <c r="C6451" s="125"/>
      <c r="D6451" s="125"/>
      <c r="E6451" s="125"/>
      <c r="F6451" s="125"/>
      <c r="G6451" s="176"/>
      <c r="H6451" s="125" t="str">
        <f t="shared" si="200"/>
        <v/>
      </c>
      <c r="I6451" s="176">
        <f t="shared" si="201"/>
        <v>0</v>
      </c>
    </row>
    <row r="6452" spans="2:9">
      <c r="B6452" s="131"/>
      <c r="C6452" s="125"/>
      <c r="D6452" s="125"/>
      <c r="E6452" s="125"/>
      <c r="F6452" s="125"/>
      <c r="G6452" s="176"/>
      <c r="H6452" s="125" t="str">
        <f t="shared" si="200"/>
        <v/>
      </c>
      <c r="I6452" s="176">
        <f t="shared" si="201"/>
        <v>0</v>
      </c>
    </row>
    <row r="6453" spans="2:9">
      <c r="B6453" s="131"/>
      <c r="C6453" s="125"/>
      <c r="D6453" s="125"/>
      <c r="E6453" s="125"/>
      <c r="F6453" s="125"/>
      <c r="G6453" s="176"/>
      <c r="H6453" s="125" t="str">
        <f t="shared" si="200"/>
        <v/>
      </c>
      <c r="I6453" s="176">
        <f t="shared" si="201"/>
        <v>0</v>
      </c>
    </row>
    <row r="6454" spans="2:9">
      <c r="B6454" s="131"/>
      <c r="C6454" s="125"/>
      <c r="D6454" s="125"/>
      <c r="E6454" s="125"/>
      <c r="F6454" s="125"/>
      <c r="G6454" s="176"/>
      <c r="H6454" s="125" t="str">
        <f t="shared" si="200"/>
        <v/>
      </c>
      <c r="I6454" s="176">
        <f t="shared" si="201"/>
        <v>0</v>
      </c>
    </row>
    <row r="6455" spans="2:9">
      <c r="B6455" s="131"/>
      <c r="C6455" s="125"/>
      <c r="D6455" s="125"/>
      <c r="E6455" s="125"/>
      <c r="F6455" s="125"/>
      <c r="G6455" s="176"/>
      <c r="H6455" s="125" t="str">
        <f t="shared" si="200"/>
        <v/>
      </c>
      <c r="I6455" s="176">
        <f t="shared" si="201"/>
        <v>0</v>
      </c>
    </row>
    <row r="6456" spans="2:9">
      <c r="B6456" s="131"/>
      <c r="C6456" s="125"/>
      <c r="D6456" s="125"/>
      <c r="E6456" s="125"/>
      <c r="F6456" s="125"/>
      <c r="G6456" s="176"/>
      <c r="H6456" s="125" t="str">
        <f t="shared" si="200"/>
        <v/>
      </c>
      <c r="I6456" s="176">
        <f t="shared" si="201"/>
        <v>0</v>
      </c>
    </row>
    <row r="6457" spans="2:9">
      <c r="B6457" s="131"/>
      <c r="C6457" s="125"/>
      <c r="D6457" s="125"/>
      <c r="E6457" s="125"/>
      <c r="F6457" s="125"/>
      <c r="G6457" s="176"/>
      <c r="H6457" s="125" t="str">
        <f t="shared" si="200"/>
        <v/>
      </c>
      <c r="I6457" s="176">
        <f t="shared" si="201"/>
        <v>0</v>
      </c>
    </row>
    <row r="6458" spans="2:9">
      <c r="B6458" s="131"/>
      <c r="C6458" s="125"/>
      <c r="D6458" s="125"/>
      <c r="E6458" s="125"/>
      <c r="F6458" s="125"/>
      <c r="G6458" s="176"/>
      <c r="H6458" s="125" t="str">
        <f t="shared" si="200"/>
        <v/>
      </c>
      <c r="I6458" s="176">
        <f t="shared" si="201"/>
        <v>0</v>
      </c>
    </row>
    <row r="6459" spans="2:9">
      <c r="B6459" s="131"/>
      <c r="C6459" s="125"/>
      <c r="D6459" s="125"/>
      <c r="E6459" s="125"/>
      <c r="F6459" s="125"/>
      <c r="G6459" s="176"/>
      <c r="H6459" s="125" t="str">
        <f t="shared" si="200"/>
        <v/>
      </c>
      <c r="I6459" s="176">
        <f t="shared" si="201"/>
        <v>0</v>
      </c>
    </row>
    <row r="6460" spans="2:9">
      <c r="B6460" s="131"/>
      <c r="C6460" s="125"/>
      <c r="D6460" s="125"/>
      <c r="E6460" s="125"/>
      <c r="F6460" s="125"/>
      <c r="G6460" s="176"/>
      <c r="H6460" s="125" t="str">
        <f t="shared" si="200"/>
        <v/>
      </c>
      <c r="I6460" s="176">
        <f t="shared" si="201"/>
        <v>0</v>
      </c>
    </row>
    <row r="6461" spans="2:9">
      <c r="B6461" s="131"/>
      <c r="C6461" s="125"/>
      <c r="D6461" s="125"/>
      <c r="E6461" s="125"/>
      <c r="F6461" s="125"/>
      <c r="G6461" s="176"/>
      <c r="H6461" s="125" t="str">
        <f t="shared" si="200"/>
        <v/>
      </c>
      <c r="I6461" s="176">
        <f t="shared" si="201"/>
        <v>0</v>
      </c>
    </row>
    <row r="6462" spans="2:9">
      <c r="B6462" s="131"/>
      <c r="C6462" s="125"/>
      <c r="D6462" s="125"/>
      <c r="E6462" s="125"/>
      <c r="F6462" s="125"/>
      <c r="G6462" s="176"/>
      <c r="H6462" s="125" t="str">
        <f t="shared" si="200"/>
        <v/>
      </c>
      <c r="I6462" s="176">
        <f t="shared" si="201"/>
        <v>0</v>
      </c>
    </row>
    <row r="6463" spans="2:9">
      <c r="B6463" s="131"/>
      <c r="C6463" s="125"/>
      <c r="D6463" s="125"/>
      <c r="E6463" s="125"/>
      <c r="F6463" s="125"/>
      <c r="G6463" s="176"/>
      <c r="H6463" s="125" t="str">
        <f t="shared" si="200"/>
        <v/>
      </c>
      <c r="I6463" s="176">
        <f t="shared" si="201"/>
        <v>0</v>
      </c>
    </row>
    <row r="6464" spans="2:9">
      <c r="B6464" s="131"/>
      <c r="C6464" s="125"/>
      <c r="D6464" s="125"/>
      <c r="E6464" s="125"/>
      <c r="F6464" s="125"/>
      <c r="G6464" s="176"/>
      <c r="H6464" s="125" t="str">
        <f t="shared" si="200"/>
        <v/>
      </c>
      <c r="I6464" s="176">
        <f t="shared" si="201"/>
        <v>0</v>
      </c>
    </row>
    <row r="6465" spans="2:9">
      <c r="B6465" s="131"/>
      <c r="C6465" s="125"/>
      <c r="D6465" s="125"/>
      <c r="E6465" s="125"/>
      <c r="F6465" s="125"/>
      <c r="G6465" s="176"/>
      <c r="H6465" s="125" t="str">
        <f t="shared" si="200"/>
        <v/>
      </c>
      <c r="I6465" s="176">
        <f t="shared" si="201"/>
        <v>0</v>
      </c>
    </row>
    <row r="6466" spans="2:9">
      <c r="B6466" s="131"/>
      <c r="C6466" s="125"/>
      <c r="D6466" s="125"/>
      <c r="E6466" s="125"/>
      <c r="F6466" s="125"/>
      <c r="G6466" s="176"/>
      <c r="H6466" s="125" t="str">
        <f t="shared" si="200"/>
        <v/>
      </c>
      <c r="I6466" s="176">
        <f t="shared" si="201"/>
        <v>0</v>
      </c>
    </row>
    <row r="6467" spans="2:9">
      <c r="B6467" s="131"/>
      <c r="C6467" s="125"/>
      <c r="D6467" s="125"/>
      <c r="E6467" s="125"/>
      <c r="F6467" s="125"/>
      <c r="G6467" s="176"/>
      <c r="H6467" s="125" t="str">
        <f t="shared" si="200"/>
        <v/>
      </c>
      <c r="I6467" s="176">
        <f t="shared" si="201"/>
        <v>0</v>
      </c>
    </row>
    <row r="6468" spans="2:9">
      <c r="B6468" s="131"/>
      <c r="C6468" s="125"/>
      <c r="D6468" s="125"/>
      <c r="E6468" s="125"/>
      <c r="F6468" s="125"/>
      <c r="G6468" s="176"/>
      <c r="H6468" s="125" t="str">
        <f t="shared" si="200"/>
        <v/>
      </c>
      <c r="I6468" s="176">
        <f t="shared" si="201"/>
        <v>0</v>
      </c>
    </row>
    <row r="6469" spans="2:9">
      <c r="B6469" s="131"/>
      <c r="C6469" s="125"/>
      <c r="D6469" s="125"/>
      <c r="E6469" s="125"/>
      <c r="F6469" s="125"/>
      <c r="G6469" s="176"/>
      <c r="H6469" s="125" t="str">
        <f t="shared" si="200"/>
        <v/>
      </c>
      <c r="I6469" s="176">
        <f t="shared" si="201"/>
        <v>0</v>
      </c>
    </row>
    <row r="6470" spans="2:9">
      <c r="B6470" s="131"/>
      <c r="C6470" s="125"/>
      <c r="D6470" s="125"/>
      <c r="E6470" s="125"/>
      <c r="F6470" s="125"/>
      <c r="G6470" s="176"/>
      <c r="H6470" s="125" t="str">
        <f t="shared" si="200"/>
        <v/>
      </c>
      <c r="I6470" s="176">
        <f t="shared" si="201"/>
        <v>0</v>
      </c>
    </row>
    <row r="6471" spans="2:9">
      <c r="B6471" s="131"/>
      <c r="C6471" s="125"/>
      <c r="D6471" s="125"/>
      <c r="E6471" s="125"/>
      <c r="F6471" s="125"/>
      <c r="G6471" s="176"/>
      <c r="H6471" s="125" t="str">
        <f t="shared" ref="H6471:H6534" si="202">IF(ISBLANK(C6471),"",IF(C6471&lt;F6471,D6471-E6471,E6471-D6471))</f>
        <v/>
      </c>
      <c r="I6471" s="176">
        <f t="shared" ref="I6471:I6534" si="203">IF(ISERR(H6471),1,0)</f>
        <v>0</v>
      </c>
    </row>
    <row r="6472" spans="2:9">
      <c r="B6472" s="131"/>
      <c r="C6472" s="125"/>
      <c r="D6472" s="125"/>
      <c r="E6472" s="125"/>
      <c r="F6472" s="125"/>
      <c r="G6472" s="176"/>
      <c r="H6472" s="125" t="str">
        <f t="shared" si="202"/>
        <v/>
      </c>
      <c r="I6472" s="176">
        <f t="shared" si="203"/>
        <v>0</v>
      </c>
    </row>
    <row r="6473" spans="2:9">
      <c r="B6473" s="131"/>
      <c r="C6473" s="125"/>
      <c r="D6473" s="125"/>
      <c r="E6473" s="125"/>
      <c r="F6473" s="125"/>
      <c r="G6473" s="176"/>
      <c r="H6473" s="125" t="str">
        <f t="shared" si="202"/>
        <v/>
      </c>
      <c r="I6473" s="176">
        <f t="shared" si="203"/>
        <v>0</v>
      </c>
    </row>
    <row r="6474" spans="2:9">
      <c r="B6474" s="131"/>
      <c r="C6474" s="125"/>
      <c r="D6474" s="125"/>
      <c r="E6474" s="125"/>
      <c r="F6474" s="125"/>
      <c r="G6474" s="176"/>
      <c r="H6474" s="125" t="str">
        <f t="shared" si="202"/>
        <v/>
      </c>
      <c r="I6474" s="176">
        <f t="shared" si="203"/>
        <v>0</v>
      </c>
    </row>
    <row r="6475" spans="2:9">
      <c r="B6475" s="131"/>
      <c r="C6475" s="125"/>
      <c r="D6475" s="125"/>
      <c r="E6475" s="125"/>
      <c r="F6475" s="125"/>
      <c r="G6475" s="176"/>
      <c r="H6475" s="125" t="str">
        <f t="shared" si="202"/>
        <v/>
      </c>
      <c r="I6475" s="176">
        <f t="shared" si="203"/>
        <v>0</v>
      </c>
    </row>
    <row r="6476" spans="2:9">
      <c r="B6476" s="131"/>
      <c r="C6476" s="125"/>
      <c r="D6476" s="125"/>
      <c r="E6476" s="125"/>
      <c r="F6476" s="125"/>
      <c r="G6476" s="176"/>
      <c r="H6476" s="125" t="str">
        <f t="shared" si="202"/>
        <v/>
      </c>
      <c r="I6476" s="176">
        <f t="shared" si="203"/>
        <v>0</v>
      </c>
    </row>
    <row r="6477" spans="2:9">
      <c r="B6477" s="131"/>
      <c r="C6477" s="125"/>
      <c r="D6477" s="125"/>
      <c r="E6477" s="125"/>
      <c r="F6477" s="125"/>
      <c r="G6477" s="176"/>
      <c r="H6477" s="125" t="str">
        <f t="shared" si="202"/>
        <v/>
      </c>
      <c r="I6477" s="176">
        <f t="shared" si="203"/>
        <v>0</v>
      </c>
    </row>
    <row r="6478" spans="2:9">
      <c r="B6478" s="131"/>
      <c r="C6478" s="125"/>
      <c r="D6478" s="125"/>
      <c r="E6478" s="125"/>
      <c r="F6478" s="125"/>
      <c r="G6478" s="176"/>
      <c r="H6478" s="125" t="str">
        <f t="shared" si="202"/>
        <v/>
      </c>
      <c r="I6478" s="176">
        <f t="shared" si="203"/>
        <v>0</v>
      </c>
    </row>
    <row r="6479" spans="2:9">
      <c r="B6479" s="131"/>
      <c r="C6479" s="125"/>
      <c r="D6479" s="125"/>
      <c r="E6479" s="125"/>
      <c r="F6479" s="125"/>
      <c r="G6479" s="176"/>
      <c r="H6479" s="125" t="str">
        <f t="shared" si="202"/>
        <v/>
      </c>
      <c r="I6479" s="176">
        <f t="shared" si="203"/>
        <v>0</v>
      </c>
    </row>
    <row r="6480" spans="2:9">
      <c r="B6480" s="131"/>
      <c r="C6480" s="125"/>
      <c r="D6480" s="125"/>
      <c r="E6480" s="125"/>
      <c r="F6480" s="125"/>
      <c r="G6480" s="176"/>
      <c r="H6480" s="125" t="str">
        <f t="shared" si="202"/>
        <v/>
      </c>
      <c r="I6480" s="176">
        <f t="shared" si="203"/>
        <v>0</v>
      </c>
    </row>
    <row r="6481" spans="2:9">
      <c r="B6481" s="131"/>
      <c r="C6481" s="125"/>
      <c r="D6481" s="125"/>
      <c r="E6481" s="125"/>
      <c r="F6481" s="125"/>
      <c r="G6481" s="176"/>
      <c r="H6481" s="125" t="str">
        <f t="shared" si="202"/>
        <v/>
      </c>
      <c r="I6481" s="176">
        <f t="shared" si="203"/>
        <v>0</v>
      </c>
    </row>
    <row r="6482" spans="2:9">
      <c r="B6482" s="131"/>
      <c r="C6482" s="125"/>
      <c r="D6482" s="125"/>
      <c r="E6482" s="125"/>
      <c r="F6482" s="125"/>
      <c r="G6482" s="176"/>
      <c r="H6482" s="125" t="str">
        <f t="shared" si="202"/>
        <v/>
      </c>
      <c r="I6482" s="176">
        <f t="shared" si="203"/>
        <v>0</v>
      </c>
    </row>
    <row r="6483" spans="2:9">
      <c r="B6483" s="131"/>
      <c r="C6483" s="125"/>
      <c r="D6483" s="125"/>
      <c r="E6483" s="125"/>
      <c r="F6483" s="125"/>
      <c r="G6483" s="176"/>
      <c r="H6483" s="125" t="str">
        <f t="shared" si="202"/>
        <v/>
      </c>
      <c r="I6483" s="176">
        <f t="shared" si="203"/>
        <v>0</v>
      </c>
    </row>
    <row r="6484" spans="2:9">
      <c r="B6484" s="131"/>
      <c r="C6484" s="125"/>
      <c r="D6484" s="125"/>
      <c r="E6484" s="125"/>
      <c r="F6484" s="125"/>
      <c r="G6484" s="176"/>
      <c r="H6484" s="125" t="str">
        <f t="shared" si="202"/>
        <v/>
      </c>
      <c r="I6484" s="176">
        <f t="shared" si="203"/>
        <v>0</v>
      </c>
    </row>
    <row r="6485" spans="2:9">
      <c r="B6485" s="131"/>
      <c r="C6485" s="125"/>
      <c r="D6485" s="125"/>
      <c r="E6485" s="125"/>
      <c r="F6485" s="125"/>
      <c r="G6485" s="176"/>
      <c r="H6485" s="125" t="str">
        <f t="shared" si="202"/>
        <v/>
      </c>
      <c r="I6485" s="176">
        <f t="shared" si="203"/>
        <v>0</v>
      </c>
    </row>
    <row r="6486" spans="2:9">
      <c r="B6486" s="131"/>
      <c r="C6486" s="125"/>
      <c r="D6486" s="125"/>
      <c r="E6486" s="125"/>
      <c r="F6486" s="125"/>
      <c r="G6486" s="176"/>
      <c r="H6486" s="125" t="str">
        <f t="shared" si="202"/>
        <v/>
      </c>
      <c r="I6486" s="176">
        <f t="shared" si="203"/>
        <v>0</v>
      </c>
    </row>
    <row r="6487" spans="2:9">
      <c r="B6487" s="131"/>
      <c r="C6487" s="125"/>
      <c r="D6487" s="125"/>
      <c r="E6487" s="125"/>
      <c r="F6487" s="125"/>
      <c r="G6487" s="176"/>
      <c r="H6487" s="125" t="str">
        <f t="shared" si="202"/>
        <v/>
      </c>
      <c r="I6487" s="176">
        <f t="shared" si="203"/>
        <v>0</v>
      </c>
    </row>
    <row r="6488" spans="2:9">
      <c r="B6488" s="131"/>
      <c r="C6488" s="125"/>
      <c r="D6488" s="125"/>
      <c r="E6488" s="125"/>
      <c r="F6488" s="125"/>
      <c r="G6488" s="176"/>
      <c r="H6488" s="125" t="str">
        <f t="shared" si="202"/>
        <v/>
      </c>
      <c r="I6488" s="176">
        <f t="shared" si="203"/>
        <v>0</v>
      </c>
    </row>
    <row r="6489" spans="2:9">
      <c r="B6489" s="131"/>
      <c r="C6489" s="125"/>
      <c r="D6489" s="125"/>
      <c r="E6489" s="125"/>
      <c r="F6489" s="125"/>
      <c r="G6489" s="176"/>
      <c r="H6489" s="125" t="str">
        <f t="shared" si="202"/>
        <v/>
      </c>
      <c r="I6489" s="176">
        <f t="shared" si="203"/>
        <v>0</v>
      </c>
    </row>
    <row r="6490" spans="2:9">
      <c r="B6490" s="131"/>
      <c r="C6490" s="125"/>
      <c r="D6490" s="125"/>
      <c r="E6490" s="125"/>
      <c r="F6490" s="125"/>
      <c r="G6490" s="176"/>
      <c r="H6490" s="125" t="str">
        <f t="shared" si="202"/>
        <v/>
      </c>
      <c r="I6490" s="176">
        <f t="shared" si="203"/>
        <v>0</v>
      </c>
    </row>
    <row r="6491" spans="2:9">
      <c r="B6491" s="131"/>
      <c r="C6491" s="125"/>
      <c r="D6491" s="125"/>
      <c r="E6491" s="125"/>
      <c r="F6491" s="125"/>
      <c r="G6491" s="176"/>
      <c r="H6491" s="125" t="str">
        <f t="shared" si="202"/>
        <v/>
      </c>
      <c r="I6491" s="176">
        <f t="shared" si="203"/>
        <v>0</v>
      </c>
    </row>
    <row r="6492" spans="2:9">
      <c r="B6492" s="131"/>
      <c r="C6492" s="125"/>
      <c r="D6492" s="125"/>
      <c r="E6492" s="125"/>
      <c r="F6492" s="125"/>
      <c r="G6492" s="176"/>
      <c r="H6492" s="125" t="str">
        <f t="shared" si="202"/>
        <v/>
      </c>
      <c r="I6492" s="176">
        <f t="shared" si="203"/>
        <v>0</v>
      </c>
    </row>
    <row r="6493" spans="2:9">
      <c r="B6493" s="131"/>
      <c r="C6493" s="125"/>
      <c r="D6493" s="125"/>
      <c r="E6493" s="125"/>
      <c r="F6493" s="125"/>
      <c r="G6493" s="176"/>
      <c r="H6493" s="125" t="str">
        <f t="shared" si="202"/>
        <v/>
      </c>
      <c r="I6493" s="176">
        <f t="shared" si="203"/>
        <v>0</v>
      </c>
    </row>
    <row r="6494" spans="2:9">
      <c r="B6494" s="131"/>
      <c r="C6494" s="125"/>
      <c r="D6494" s="125"/>
      <c r="E6494" s="125"/>
      <c r="F6494" s="125"/>
      <c r="G6494" s="176"/>
      <c r="H6494" s="125" t="str">
        <f t="shared" si="202"/>
        <v/>
      </c>
      <c r="I6494" s="176">
        <f t="shared" si="203"/>
        <v>0</v>
      </c>
    </row>
    <row r="6495" spans="2:9">
      <c r="B6495" s="131"/>
      <c r="C6495" s="125"/>
      <c r="D6495" s="125"/>
      <c r="E6495" s="125"/>
      <c r="F6495" s="125"/>
      <c r="G6495" s="176"/>
      <c r="H6495" s="125" t="str">
        <f t="shared" si="202"/>
        <v/>
      </c>
      <c r="I6495" s="176">
        <f t="shared" si="203"/>
        <v>0</v>
      </c>
    </row>
    <row r="6496" spans="2:9">
      <c r="B6496" s="131"/>
      <c r="C6496" s="125"/>
      <c r="D6496" s="125"/>
      <c r="E6496" s="125"/>
      <c r="F6496" s="125"/>
      <c r="G6496" s="176"/>
      <c r="H6496" s="125" t="str">
        <f t="shared" si="202"/>
        <v/>
      </c>
      <c r="I6496" s="176">
        <f t="shared" si="203"/>
        <v>0</v>
      </c>
    </row>
    <row r="6497" spans="2:9">
      <c r="B6497" s="131"/>
      <c r="C6497" s="125"/>
      <c r="D6497" s="125"/>
      <c r="E6497" s="125"/>
      <c r="F6497" s="125"/>
      <c r="G6497" s="176"/>
      <c r="H6497" s="125" t="str">
        <f t="shared" si="202"/>
        <v/>
      </c>
      <c r="I6497" s="176">
        <f t="shared" si="203"/>
        <v>0</v>
      </c>
    </row>
    <row r="6498" spans="2:9">
      <c r="B6498" s="131"/>
      <c r="C6498" s="125"/>
      <c r="D6498" s="125"/>
      <c r="E6498" s="125"/>
      <c r="F6498" s="125"/>
      <c r="G6498" s="176"/>
      <c r="H6498" s="125" t="str">
        <f t="shared" si="202"/>
        <v/>
      </c>
      <c r="I6498" s="176">
        <f t="shared" si="203"/>
        <v>0</v>
      </c>
    </row>
    <row r="6499" spans="2:9">
      <c r="B6499" s="131"/>
      <c r="C6499" s="125"/>
      <c r="D6499" s="125"/>
      <c r="E6499" s="125"/>
      <c r="F6499" s="125"/>
      <c r="G6499" s="176"/>
      <c r="H6499" s="125" t="str">
        <f t="shared" si="202"/>
        <v/>
      </c>
      <c r="I6499" s="176">
        <f t="shared" si="203"/>
        <v>0</v>
      </c>
    </row>
    <row r="6500" spans="2:9">
      <c r="B6500" s="131"/>
      <c r="C6500" s="125"/>
      <c r="D6500" s="125"/>
      <c r="E6500" s="125"/>
      <c r="F6500" s="125"/>
      <c r="G6500" s="176"/>
      <c r="H6500" s="125" t="str">
        <f t="shared" si="202"/>
        <v/>
      </c>
      <c r="I6500" s="176">
        <f t="shared" si="203"/>
        <v>0</v>
      </c>
    </row>
    <row r="6501" spans="2:9">
      <c r="B6501" s="131"/>
      <c r="C6501" s="125"/>
      <c r="D6501" s="125"/>
      <c r="E6501" s="125"/>
      <c r="F6501" s="125"/>
      <c r="G6501" s="176"/>
      <c r="H6501" s="125" t="str">
        <f t="shared" si="202"/>
        <v/>
      </c>
      <c r="I6501" s="176">
        <f t="shared" si="203"/>
        <v>0</v>
      </c>
    </row>
    <row r="6502" spans="2:9">
      <c r="B6502" s="131"/>
      <c r="C6502" s="125"/>
      <c r="D6502" s="125"/>
      <c r="E6502" s="125"/>
      <c r="F6502" s="125"/>
      <c r="G6502" s="176"/>
      <c r="H6502" s="125" t="str">
        <f t="shared" si="202"/>
        <v/>
      </c>
      <c r="I6502" s="176">
        <f t="shared" si="203"/>
        <v>0</v>
      </c>
    </row>
    <row r="6503" spans="2:9">
      <c r="B6503" s="131"/>
      <c r="C6503" s="125"/>
      <c r="D6503" s="125"/>
      <c r="E6503" s="125"/>
      <c r="F6503" s="125"/>
      <c r="G6503" s="176"/>
      <c r="H6503" s="125" t="str">
        <f t="shared" si="202"/>
        <v/>
      </c>
      <c r="I6503" s="176">
        <f t="shared" si="203"/>
        <v>0</v>
      </c>
    </row>
    <row r="6504" spans="2:9">
      <c r="B6504" s="131"/>
      <c r="C6504" s="125"/>
      <c r="D6504" s="125"/>
      <c r="E6504" s="125"/>
      <c r="F6504" s="125"/>
      <c r="G6504" s="176"/>
      <c r="H6504" s="125" t="str">
        <f t="shared" si="202"/>
        <v/>
      </c>
      <c r="I6504" s="176">
        <f t="shared" si="203"/>
        <v>0</v>
      </c>
    </row>
    <row r="6505" spans="2:9">
      <c r="B6505" s="131"/>
      <c r="C6505" s="125"/>
      <c r="D6505" s="125"/>
      <c r="E6505" s="125"/>
      <c r="F6505" s="125"/>
      <c r="G6505" s="176"/>
      <c r="H6505" s="125" t="str">
        <f t="shared" si="202"/>
        <v/>
      </c>
      <c r="I6505" s="176">
        <f t="shared" si="203"/>
        <v>0</v>
      </c>
    </row>
    <row r="6506" spans="2:9">
      <c r="B6506" s="131"/>
      <c r="C6506" s="125"/>
      <c r="D6506" s="125"/>
      <c r="E6506" s="125"/>
      <c r="F6506" s="125"/>
      <c r="G6506" s="176"/>
      <c r="H6506" s="125" t="str">
        <f t="shared" si="202"/>
        <v/>
      </c>
      <c r="I6506" s="176">
        <f t="shared" si="203"/>
        <v>0</v>
      </c>
    </row>
    <row r="6507" spans="2:9">
      <c r="B6507" s="131"/>
      <c r="C6507" s="125"/>
      <c r="D6507" s="125"/>
      <c r="E6507" s="125"/>
      <c r="F6507" s="125"/>
      <c r="G6507" s="176"/>
      <c r="H6507" s="125" t="str">
        <f t="shared" si="202"/>
        <v/>
      </c>
      <c r="I6507" s="176">
        <f t="shared" si="203"/>
        <v>0</v>
      </c>
    </row>
    <row r="6508" spans="2:9">
      <c r="B6508" s="131"/>
      <c r="C6508" s="125"/>
      <c r="D6508" s="125"/>
      <c r="E6508" s="125"/>
      <c r="F6508" s="125"/>
      <c r="G6508" s="176"/>
      <c r="H6508" s="125" t="str">
        <f t="shared" si="202"/>
        <v/>
      </c>
      <c r="I6508" s="176">
        <f t="shared" si="203"/>
        <v>0</v>
      </c>
    </row>
    <row r="6509" spans="2:9">
      <c r="B6509" s="131"/>
      <c r="C6509" s="125"/>
      <c r="D6509" s="125"/>
      <c r="E6509" s="125"/>
      <c r="F6509" s="125"/>
      <c r="G6509" s="176"/>
      <c r="H6509" s="125" t="str">
        <f t="shared" si="202"/>
        <v/>
      </c>
      <c r="I6509" s="176">
        <f t="shared" si="203"/>
        <v>0</v>
      </c>
    </row>
    <row r="6510" spans="2:9">
      <c r="B6510" s="131"/>
      <c r="C6510" s="125"/>
      <c r="D6510" s="125"/>
      <c r="E6510" s="125"/>
      <c r="F6510" s="125"/>
      <c r="G6510" s="176"/>
      <c r="H6510" s="125" t="str">
        <f t="shared" si="202"/>
        <v/>
      </c>
      <c r="I6510" s="176">
        <f t="shared" si="203"/>
        <v>0</v>
      </c>
    </row>
    <row r="6511" spans="2:9">
      <c r="B6511" s="131"/>
      <c r="C6511" s="125"/>
      <c r="D6511" s="125"/>
      <c r="E6511" s="125"/>
      <c r="F6511" s="125"/>
      <c r="G6511" s="176"/>
      <c r="H6511" s="125" t="str">
        <f t="shared" si="202"/>
        <v/>
      </c>
      <c r="I6511" s="176">
        <f t="shared" si="203"/>
        <v>0</v>
      </c>
    </row>
    <row r="6512" spans="2:9">
      <c r="B6512" s="131"/>
      <c r="C6512" s="125"/>
      <c r="D6512" s="125"/>
      <c r="E6512" s="125"/>
      <c r="F6512" s="125"/>
      <c r="G6512" s="176"/>
      <c r="H6512" s="125" t="str">
        <f t="shared" si="202"/>
        <v/>
      </c>
      <c r="I6512" s="176">
        <f t="shared" si="203"/>
        <v>0</v>
      </c>
    </row>
    <row r="6513" spans="2:9">
      <c r="B6513" s="131"/>
      <c r="C6513" s="125"/>
      <c r="D6513" s="125"/>
      <c r="E6513" s="125"/>
      <c r="F6513" s="125"/>
      <c r="G6513" s="176"/>
      <c r="H6513" s="125" t="str">
        <f t="shared" si="202"/>
        <v/>
      </c>
      <c r="I6513" s="176">
        <f t="shared" si="203"/>
        <v>0</v>
      </c>
    </row>
    <row r="6514" spans="2:9">
      <c r="B6514" s="131"/>
      <c r="C6514" s="125"/>
      <c r="D6514" s="125"/>
      <c r="E6514" s="125"/>
      <c r="F6514" s="125"/>
      <c r="G6514" s="176"/>
      <c r="H6514" s="125" t="str">
        <f t="shared" si="202"/>
        <v/>
      </c>
      <c r="I6514" s="176">
        <f t="shared" si="203"/>
        <v>0</v>
      </c>
    </row>
    <row r="6515" spans="2:9">
      <c r="B6515" s="131"/>
      <c r="C6515" s="125"/>
      <c r="D6515" s="125"/>
      <c r="E6515" s="125"/>
      <c r="F6515" s="125"/>
      <c r="G6515" s="176"/>
      <c r="H6515" s="125" t="str">
        <f t="shared" si="202"/>
        <v/>
      </c>
      <c r="I6515" s="176">
        <f t="shared" si="203"/>
        <v>0</v>
      </c>
    </row>
    <row r="6516" spans="2:9">
      <c r="B6516" s="131"/>
      <c r="C6516" s="125"/>
      <c r="D6516" s="125"/>
      <c r="E6516" s="125"/>
      <c r="F6516" s="125"/>
      <c r="G6516" s="176"/>
      <c r="H6516" s="125" t="str">
        <f t="shared" si="202"/>
        <v/>
      </c>
      <c r="I6516" s="176">
        <f t="shared" si="203"/>
        <v>0</v>
      </c>
    </row>
    <row r="6517" spans="2:9">
      <c r="B6517" s="131"/>
      <c r="C6517" s="125"/>
      <c r="D6517" s="125"/>
      <c r="E6517" s="125"/>
      <c r="F6517" s="125"/>
      <c r="G6517" s="176"/>
      <c r="H6517" s="125" t="str">
        <f t="shared" si="202"/>
        <v/>
      </c>
      <c r="I6517" s="176">
        <f t="shared" si="203"/>
        <v>0</v>
      </c>
    </row>
    <row r="6518" spans="2:9">
      <c r="B6518" s="131"/>
      <c r="C6518" s="125"/>
      <c r="D6518" s="125"/>
      <c r="E6518" s="125"/>
      <c r="F6518" s="125"/>
      <c r="G6518" s="176"/>
      <c r="H6518" s="125" t="str">
        <f t="shared" si="202"/>
        <v/>
      </c>
      <c r="I6518" s="176">
        <f t="shared" si="203"/>
        <v>0</v>
      </c>
    </row>
    <row r="6519" spans="2:9">
      <c r="B6519" s="131"/>
      <c r="C6519" s="125"/>
      <c r="D6519" s="125"/>
      <c r="E6519" s="125"/>
      <c r="F6519" s="125"/>
      <c r="G6519" s="176"/>
      <c r="H6519" s="125" t="str">
        <f t="shared" si="202"/>
        <v/>
      </c>
      <c r="I6519" s="176">
        <f t="shared" si="203"/>
        <v>0</v>
      </c>
    </row>
    <row r="6520" spans="2:9">
      <c r="B6520" s="131"/>
      <c r="C6520" s="125"/>
      <c r="D6520" s="125"/>
      <c r="E6520" s="125"/>
      <c r="F6520" s="125"/>
      <c r="G6520" s="176"/>
      <c r="H6520" s="125" t="str">
        <f t="shared" si="202"/>
        <v/>
      </c>
      <c r="I6520" s="176">
        <f t="shared" si="203"/>
        <v>0</v>
      </c>
    </row>
    <row r="6521" spans="2:9">
      <c r="B6521" s="131"/>
      <c r="C6521" s="125"/>
      <c r="D6521" s="125"/>
      <c r="E6521" s="125"/>
      <c r="F6521" s="125"/>
      <c r="G6521" s="176"/>
      <c r="H6521" s="125" t="str">
        <f t="shared" si="202"/>
        <v/>
      </c>
      <c r="I6521" s="176">
        <f t="shared" si="203"/>
        <v>0</v>
      </c>
    </row>
    <row r="6522" spans="2:9">
      <c r="B6522" s="131"/>
      <c r="C6522" s="125"/>
      <c r="D6522" s="125"/>
      <c r="E6522" s="125"/>
      <c r="F6522" s="125"/>
      <c r="G6522" s="176"/>
      <c r="H6522" s="125" t="str">
        <f t="shared" si="202"/>
        <v/>
      </c>
      <c r="I6522" s="176">
        <f t="shared" si="203"/>
        <v>0</v>
      </c>
    </row>
    <row r="6523" spans="2:9">
      <c r="B6523" s="131"/>
      <c r="C6523" s="125"/>
      <c r="D6523" s="125"/>
      <c r="E6523" s="125"/>
      <c r="F6523" s="125"/>
      <c r="G6523" s="176"/>
      <c r="H6523" s="125" t="str">
        <f t="shared" si="202"/>
        <v/>
      </c>
      <c r="I6523" s="176">
        <f t="shared" si="203"/>
        <v>0</v>
      </c>
    </row>
    <row r="6524" spans="2:9">
      <c r="B6524" s="131"/>
      <c r="C6524" s="125"/>
      <c r="D6524" s="125"/>
      <c r="E6524" s="125"/>
      <c r="F6524" s="125"/>
      <c r="G6524" s="176"/>
      <c r="H6524" s="125" t="str">
        <f t="shared" si="202"/>
        <v/>
      </c>
      <c r="I6524" s="176">
        <f t="shared" si="203"/>
        <v>0</v>
      </c>
    </row>
    <row r="6525" spans="2:9">
      <c r="B6525" s="131"/>
      <c r="C6525" s="125"/>
      <c r="D6525" s="125"/>
      <c r="E6525" s="125"/>
      <c r="F6525" s="125"/>
      <c r="G6525" s="176"/>
      <c r="H6525" s="125" t="str">
        <f t="shared" si="202"/>
        <v/>
      </c>
      <c r="I6525" s="176">
        <f t="shared" si="203"/>
        <v>0</v>
      </c>
    </row>
    <row r="6526" spans="2:9">
      <c r="B6526" s="131"/>
      <c r="C6526" s="125"/>
      <c r="D6526" s="125"/>
      <c r="E6526" s="125"/>
      <c r="F6526" s="125"/>
      <c r="G6526" s="176"/>
      <c r="H6526" s="125" t="str">
        <f t="shared" si="202"/>
        <v/>
      </c>
      <c r="I6526" s="176">
        <f t="shared" si="203"/>
        <v>0</v>
      </c>
    </row>
    <row r="6527" spans="2:9">
      <c r="B6527" s="131"/>
      <c r="C6527" s="125"/>
      <c r="D6527" s="125"/>
      <c r="E6527" s="125"/>
      <c r="F6527" s="125"/>
      <c r="G6527" s="176"/>
      <c r="H6527" s="125" t="str">
        <f t="shared" si="202"/>
        <v/>
      </c>
      <c r="I6527" s="176">
        <f t="shared" si="203"/>
        <v>0</v>
      </c>
    </row>
    <row r="6528" spans="2:9">
      <c r="B6528" s="131"/>
      <c r="C6528" s="125"/>
      <c r="D6528" s="125"/>
      <c r="E6528" s="125"/>
      <c r="F6528" s="125"/>
      <c r="G6528" s="176"/>
      <c r="H6528" s="125" t="str">
        <f t="shared" si="202"/>
        <v/>
      </c>
      <c r="I6528" s="176">
        <f t="shared" si="203"/>
        <v>0</v>
      </c>
    </row>
    <row r="6529" spans="2:9">
      <c r="B6529" s="131"/>
      <c r="C6529" s="125"/>
      <c r="D6529" s="125"/>
      <c r="E6529" s="125"/>
      <c r="F6529" s="125"/>
      <c r="G6529" s="176"/>
      <c r="H6529" s="125" t="str">
        <f t="shared" si="202"/>
        <v/>
      </c>
      <c r="I6529" s="176">
        <f t="shared" si="203"/>
        <v>0</v>
      </c>
    </row>
    <row r="6530" spans="2:9">
      <c r="B6530" s="131"/>
      <c r="C6530" s="125"/>
      <c r="D6530" s="125"/>
      <c r="E6530" s="125"/>
      <c r="F6530" s="125"/>
      <c r="G6530" s="176"/>
      <c r="H6530" s="125" t="str">
        <f t="shared" si="202"/>
        <v/>
      </c>
      <c r="I6530" s="176">
        <f t="shared" si="203"/>
        <v>0</v>
      </c>
    </row>
    <row r="6531" spans="2:9">
      <c r="B6531" s="131"/>
      <c r="C6531" s="125"/>
      <c r="D6531" s="125"/>
      <c r="E6531" s="125"/>
      <c r="F6531" s="125"/>
      <c r="G6531" s="176"/>
      <c r="H6531" s="125" t="str">
        <f t="shared" si="202"/>
        <v/>
      </c>
      <c r="I6531" s="176">
        <f t="shared" si="203"/>
        <v>0</v>
      </c>
    </row>
    <row r="6532" spans="2:9">
      <c r="B6532" s="131"/>
      <c r="C6532" s="125"/>
      <c r="D6532" s="125"/>
      <c r="E6532" s="125"/>
      <c r="F6532" s="125"/>
      <c r="G6532" s="176"/>
      <c r="H6532" s="125" t="str">
        <f t="shared" si="202"/>
        <v/>
      </c>
      <c r="I6532" s="176">
        <f t="shared" si="203"/>
        <v>0</v>
      </c>
    </row>
    <row r="6533" spans="2:9">
      <c r="B6533" s="131"/>
      <c r="C6533" s="125"/>
      <c r="D6533" s="125"/>
      <c r="E6533" s="125"/>
      <c r="F6533" s="125"/>
      <c r="G6533" s="176"/>
      <c r="H6533" s="125" t="str">
        <f t="shared" si="202"/>
        <v/>
      </c>
      <c r="I6533" s="176">
        <f t="shared" si="203"/>
        <v>0</v>
      </c>
    </row>
    <row r="6534" spans="2:9">
      <c r="B6534" s="131"/>
      <c r="C6534" s="125"/>
      <c r="D6534" s="125"/>
      <c r="E6534" s="125"/>
      <c r="F6534" s="125"/>
      <c r="G6534" s="176"/>
      <c r="H6534" s="125" t="str">
        <f t="shared" si="202"/>
        <v/>
      </c>
      <c r="I6534" s="176">
        <f t="shared" si="203"/>
        <v>0</v>
      </c>
    </row>
    <row r="6535" spans="2:9">
      <c r="B6535" s="131"/>
      <c r="C6535" s="125"/>
      <c r="D6535" s="125"/>
      <c r="E6535" s="125"/>
      <c r="F6535" s="125"/>
      <c r="G6535" s="176"/>
      <c r="H6535" s="125" t="str">
        <f t="shared" ref="H6535:H6598" si="204">IF(ISBLANK(C6535),"",IF(C6535&lt;F6535,D6535-E6535,E6535-D6535))</f>
        <v/>
      </c>
      <c r="I6535" s="176">
        <f t="shared" ref="I6535:I6598" si="205">IF(ISERR(H6535),1,0)</f>
        <v>0</v>
      </c>
    </row>
    <row r="6536" spans="2:9">
      <c r="B6536" s="131"/>
      <c r="C6536" s="125"/>
      <c r="D6536" s="125"/>
      <c r="E6536" s="125"/>
      <c r="F6536" s="125"/>
      <c r="G6536" s="176"/>
      <c r="H6536" s="125" t="str">
        <f t="shared" si="204"/>
        <v/>
      </c>
      <c r="I6536" s="176">
        <f t="shared" si="205"/>
        <v>0</v>
      </c>
    </row>
    <row r="6537" spans="2:9">
      <c r="B6537" s="131"/>
      <c r="C6537" s="125"/>
      <c r="D6537" s="125"/>
      <c r="E6537" s="125"/>
      <c r="F6537" s="125"/>
      <c r="G6537" s="176"/>
      <c r="H6537" s="125" t="str">
        <f t="shared" si="204"/>
        <v/>
      </c>
      <c r="I6537" s="176">
        <f t="shared" si="205"/>
        <v>0</v>
      </c>
    </row>
    <row r="6538" spans="2:9">
      <c r="B6538" s="131"/>
      <c r="C6538" s="125"/>
      <c r="D6538" s="125"/>
      <c r="E6538" s="125"/>
      <c r="F6538" s="125"/>
      <c r="G6538" s="176"/>
      <c r="H6538" s="125" t="str">
        <f t="shared" si="204"/>
        <v/>
      </c>
      <c r="I6538" s="176">
        <f t="shared" si="205"/>
        <v>0</v>
      </c>
    </row>
    <row r="6539" spans="2:9">
      <c r="B6539" s="131"/>
      <c r="C6539" s="125"/>
      <c r="D6539" s="125"/>
      <c r="E6539" s="125"/>
      <c r="F6539" s="125"/>
      <c r="G6539" s="176"/>
      <c r="H6539" s="125" t="str">
        <f t="shared" si="204"/>
        <v/>
      </c>
      <c r="I6539" s="176">
        <f t="shared" si="205"/>
        <v>0</v>
      </c>
    </row>
    <row r="6540" spans="2:9">
      <c r="B6540" s="131"/>
      <c r="C6540" s="125"/>
      <c r="D6540" s="125"/>
      <c r="E6540" s="125"/>
      <c r="F6540" s="125"/>
      <c r="G6540" s="176"/>
      <c r="H6540" s="125" t="str">
        <f t="shared" si="204"/>
        <v/>
      </c>
      <c r="I6540" s="176">
        <f t="shared" si="205"/>
        <v>0</v>
      </c>
    </row>
    <row r="6541" spans="2:9">
      <c r="B6541" s="131"/>
      <c r="C6541" s="125"/>
      <c r="D6541" s="125"/>
      <c r="E6541" s="125"/>
      <c r="F6541" s="125"/>
      <c r="G6541" s="176"/>
      <c r="H6541" s="125" t="str">
        <f t="shared" si="204"/>
        <v/>
      </c>
      <c r="I6541" s="176">
        <f t="shared" si="205"/>
        <v>0</v>
      </c>
    </row>
    <row r="6542" spans="2:9">
      <c r="B6542" s="131"/>
      <c r="C6542" s="125"/>
      <c r="D6542" s="125"/>
      <c r="E6542" s="125"/>
      <c r="F6542" s="125"/>
      <c r="G6542" s="176"/>
      <c r="H6542" s="125" t="str">
        <f t="shared" si="204"/>
        <v/>
      </c>
      <c r="I6542" s="176">
        <f t="shared" si="205"/>
        <v>0</v>
      </c>
    </row>
    <row r="6543" spans="2:9">
      <c r="B6543" s="131"/>
      <c r="C6543" s="125"/>
      <c r="D6543" s="125"/>
      <c r="E6543" s="125"/>
      <c r="F6543" s="125"/>
      <c r="G6543" s="176"/>
      <c r="H6543" s="125" t="str">
        <f t="shared" si="204"/>
        <v/>
      </c>
      <c r="I6543" s="176">
        <f t="shared" si="205"/>
        <v>0</v>
      </c>
    </row>
    <row r="6544" spans="2:9">
      <c r="B6544" s="131"/>
      <c r="C6544" s="125"/>
      <c r="D6544" s="125"/>
      <c r="E6544" s="125"/>
      <c r="F6544" s="125"/>
      <c r="G6544" s="176"/>
      <c r="H6544" s="125" t="str">
        <f t="shared" si="204"/>
        <v/>
      </c>
      <c r="I6544" s="176">
        <f t="shared" si="205"/>
        <v>0</v>
      </c>
    </row>
    <row r="6545" spans="2:9">
      <c r="B6545" s="131"/>
      <c r="C6545" s="125"/>
      <c r="D6545" s="125"/>
      <c r="E6545" s="125"/>
      <c r="F6545" s="125"/>
      <c r="G6545" s="176"/>
      <c r="H6545" s="125" t="str">
        <f t="shared" si="204"/>
        <v/>
      </c>
      <c r="I6545" s="176">
        <f t="shared" si="205"/>
        <v>0</v>
      </c>
    </row>
    <row r="6546" spans="2:9">
      <c r="B6546" s="131"/>
      <c r="C6546" s="125"/>
      <c r="D6546" s="125"/>
      <c r="E6546" s="125"/>
      <c r="F6546" s="125"/>
      <c r="G6546" s="176"/>
      <c r="H6546" s="125" t="str">
        <f t="shared" si="204"/>
        <v/>
      </c>
      <c r="I6546" s="176">
        <f t="shared" si="205"/>
        <v>0</v>
      </c>
    </row>
    <row r="6547" spans="2:9">
      <c r="B6547" s="131"/>
      <c r="C6547" s="125"/>
      <c r="D6547" s="125"/>
      <c r="E6547" s="125"/>
      <c r="F6547" s="125"/>
      <c r="G6547" s="176"/>
      <c r="H6547" s="125" t="str">
        <f t="shared" si="204"/>
        <v/>
      </c>
      <c r="I6547" s="176">
        <f t="shared" si="205"/>
        <v>0</v>
      </c>
    </row>
    <row r="6548" spans="2:9">
      <c r="B6548" s="131"/>
      <c r="C6548" s="125"/>
      <c r="D6548" s="125"/>
      <c r="E6548" s="125"/>
      <c r="F6548" s="125"/>
      <c r="G6548" s="176"/>
      <c r="H6548" s="125" t="str">
        <f t="shared" si="204"/>
        <v/>
      </c>
      <c r="I6548" s="176">
        <f t="shared" si="205"/>
        <v>0</v>
      </c>
    </row>
    <row r="6549" spans="2:9">
      <c r="B6549" s="131"/>
      <c r="C6549" s="125"/>
      <c r="D6549" s="125"/>
      <c r="E6549" s="125"/>
      <c r="F6549" s="125"/>
      <c r="G6549" s="176"/>
      <c r="H6549" s="125" t="str">
        <f t="shared" si="204"/>
        <v/>
      </c>
      <c r="I6549" s="176">
        <f t="shared" si="205"/>
        <v>0</v>
      </c>
    </row>
    <row r="6550" spans="2:9">
      <c r="B6550" s="131"/>
      <c r="C6550" s="125"/>
      <c r="D6550" s="125"/>
      <c r="E6550" s="125"/>
      <c r="F6550" s="125"/>
      <c r="G6550" s="176"/>
      <c r="H6550" s="125" t="str">
        <f t="shared" si="204"/>
        <v/>
      </c>
      <c r="I6550" s="176">
        <f t="shared" si="205"/>
        <v>0</v>
      </c>
    </row>
    <row r="6551" spans="2:9">
      <c r="B6551" s="131"/>
      <c r="C6551" s="125"/>
      <c r="D6551" s="125"/>
      <c r="E6551" s="125"/>
      <c r="F6551" s="125"/>
      <c r="G6551" s="176"/>
      <c r="H6551" s="125" t="str">
        <f t="shared" si="204"/>
        <v/>
      </c>
      <c r="I6551" s="176">
        <f t="shared" si="205"/>
        <v>0</v>
      </c>
    </row>
    <row r="6552" spans="2:9">
      <c r="B6552" s="131"/>
      <c r="C6552" s="125"/>
      <c r="D6552" s="125"/>
      <c r="E6552" s="125"/>
      <c r="F6552" s="125"/>
      <c r="G6552" s="176"/>
      <c r="H6552" s="125" t="str">
        <f t="shared" si="204"/>
        <v/>
      </c>
      <c r="I6552" s="176">
        <f t="shared" si="205"/>
        <v>0</v>
      </c>
    </row>
    <row r="6553" spans="2:9">
      <c r="B6553" s="131"/>
      <c r="C6553" s="125"/>
      <c r="D6553" s="125"/>
      <c r="E6553" s="125"/>
      <c r="F6553" s="125"/>
      <c r="G6553" s="176"/>
      <c r="H6553" s="125" t="str">
        <f t="shared" si="204"/>
        <v/>
      </c>
      <c r="I6553" s="176">
        <f t="shared" si="205"/>
        <v>0</v>
      </c>
    </row>
    <row r="6554" spans="2:9">
      <c r="B6554" s="131"/>
      <c r="C6554" s="125"/>
      <c r="D6554" s="125"/>
      <c r="E6554" s="125"/>
      <c r="F6554" s="125"/>
      <c r="G6554" s="176"/>
      <c r="H6554" s="125" t="str">
        <f t="shared" si="204"/>
        <v/>
      </c>
      <c r="I6554" s="176">
        <f t="shared" si="205"/>
        <v>0</v>
      </c>
    </row>
    <row r="6555" spans="2:9">
      <c r="B6555" s="131"/>
      <c r="C6555" s="125"/>
      <c r="D6555" s="125"/>
      <c r="E6555" s="125"/>
      <c r="F6555" s="125"/>
      <c r="G6555" s="176"/>
      <c r="H6555" s="125" t="str">
        <f t="shared" si="204"/>
        <v/>
      </c>
      <c r="I6555" s="176">
        <f t="shared" si="205"/>
        <v>0</v>
      </c>
    </row>
    <row r="6556" spans="2:9">
      <c r="B6556" s="131"/>
      <c r="C6556" s="125"/>
      <c r="D6556" s="125"/>
      <c r="E6556" s="125"/>
      <c r="F6556" s="125"/>
      <c r="G6556" s="176"/>
      <c r="H6556" s="125" t="str">
        <f t="shared" si="204"/>
        <v/>
      </c>
      <c r="I6556" s="176">
        <f t="shared" si="205"/>
        <v>0</v>
      </c>
    </row>
    <row r="6557" spans="2:9">
      <c r="B6557" s="131"/>
      <c r="C6557" s="125"/>
      <c r="D6557" s="125"/>
      <c r="E6557" s="125"/>
      <c r="F6557" s="125"/>
      <c r="G6557" s="176"/>
      <c r="H6557" s="125" t="str">
        <f t="shared" si="204"/>
        <v/>
      </c>
      <c r="I6557" s="176">
        <f t="shared" si="205"/>
        <v>0</v>
      </c>
    </row>
    <row r="6558" spans="2:9">
      <c r="B6558" s="131"/>
      <c r="C6558" s="125"/>
      <c r="D6558" s="125"/>
      <c r="E6558" s="125"/>
      <c r="F6558" s="125"/>
      <c r="G6558" s="176"/>
      <c r="H6558" s="125" t="str">
        <f t="shared" si="204"/>
        <v/>
      </c>
      <c r="I6558" s="176">
        <f t="shared" si="205"/>
        <v>0</v>
      </c>
    </row>
    <row r="6559" spans="2:9">
      <c r="B6559" s="131"/>
      <c r="C6559" s="125"/>
      <c r="D6559" s="125"/>
      <c r="E6559" s="125"/>
      <c r="F6559" s="125"/>
      <c r="G6559" s="176"/>
      <c r="H6559" s="125" t="str">
        <f t="shared" si="204"/>
        <v/>
      </c>
      <c r="I6559" s="176">
        <f t="shared" si="205"/>
        <v>0</v>
      </c>
    </row>
    <row r="6560" spans="2:9">
      <c r="B6560" s="131"/>
      <c r="C6560" s="125"/>
      <c r="D6560" s="125"/>
      <c r="E6560" s="125"/>
      <c r="F6560" s="125"/>
      <c r="G6560" s="176"/>
      <c r="H6560" s="125" t="str">
        <f t="shared" si="204"/>
        <v/>
      </c>
      <c r="I6560" s="176">
        <f t="shared" si="205"/>
        <v>0</v>
      </c>
    </row>
    <row r="6561" spans="2:9">
      <c r="B6561" s="131"/>
      <c r="C6561" s="125"/>
      <c r="D6561" s="125"/>
      <c r="E6561" s="125"/>
      <c r="F6561" s="125"/>
      <c r="G6561" s="176"/>
      <c r="H6561" s="125" t="str">
        <f t="shared" si="204"/>
        <v/>
      </c>
      <c r="I6561" s="176">
        <f t="shared" si="205"/>
        <v>0</v>
      </c>
    </row>
    <row r="6562" spans="2:9">
      <c r="B6562" s="131"/>
      <c r="C6562" s="125"/>
      <c r="D6562" s="125"/>
      <c r="E6562" s="125"/>
      <c r="F6562" s="125"/>
      <c r="G6562" s="176"/>
      <c r="H6562" s="125" t="str">
        <f t="shared" si="204"/>
        <v/>
      </c>
      <c r="I6562" s="176">
        <f t="shared" si="205"/>
        <v>0</v>
      </c>
    </row>
    <row r="6563" spans="2:9">
      <c r="B6563" s="131"/>
      <c r="C6563" s="125"/>
      <c r="D6563" s="125"/>
      <c r="E6563" s="125"/>
      <c r="F6563" s="125"/>
      <c r="G6563" s="176"/>
      <c r="H6563" s="125" t="str">
        <f t="shared" si="204"/>
        <v/>
      </c>
      <c r="I6563" s="176">
        <f t="shared" si="205"/>
        <v>0</v>
      </c>
    </row>
    <row r="6564" spans="2:9">
      <c r="B6564" s="131"/>
      <c r="C6564" s="125"/>
      <c r="D6564" s="125"/>
      <c r="E6564" s="125"/>
      <c r="F6564" s="125"/>
      <c r="G6564" s="176"/>
      <c r="H6564" s="125" t="str">
        <f t="shared" si="204"/>
        <v/>
      </c>
      <c r="I6564" s="176">
        <f t="shared" si="205"/>
        <v>0</v>
      </c>
    </row>
    <row r="6565" spans="2:9">
      <c r="B6565" s="131"/>
      <c r="C6565" s="125"/>
      <c r="D6565" s="125"/>
      <c r="E6565" s="125"/>
      <c r="F6565" s="125"/>
      <c r="G6565" s="176"/>
      <c r="H6565" s="125" t="str">
        <f t="shared" si="204"/>
        <v/>
      </c>
      <c r="I6565" s="176">
        <f t="shared" si="205"/>
        <v>0</v>
      </c>
    </row>
    <row r="6566" spans="2:9">
      <c r="B6566" s="131"/>
      <c r="C6566" s="125"/>
      <c r="D6566" s="125"/>
      <c r="E6566" s="125"/>
      <c r="F6566" s="125"/>
      <c r="G6566" s="176"/>
      <c r="H6566" s="125" t="str">
        <f t="shared" si="204"/>
        <v/>
      </c>
      <c r="I6566" s="176">
        <f t="shared" si="205"/>
        <v>0</v>
      </c>
    </row>
    <row r="6567" spans="2:9">
      <c r="B6567" s="131"/>
      <c r="C6567" s="125"/>
      <c r="D6567" s="125"/>
      <c r="E6567" s="125"/>
      <c r="F6567" s="125"/>
      <c r="G6567" s="176"/>
      <c r="H6567" s="125" t="str">
        <f t="shared" si="204"/>
        <v/>
      </c>
      <c r="I6567" s="176">
        <f t="shared" si="205"/>
        <v>0</v>
      </c>
    </row>
    <row r="6568" spans="2:9">
      <c r="B6568" s="131"/>
      <c r="C6568" s="125"/>
      <c r="D6568" s="125"/>
      <c r="E6568" s="125"/>
      <c r="F6568" s="125"/>
      <c r="G6568" s="176"/>
      <c r="H6568" s="125" t="str">
        <f t="shared" si="204"/>
        <v/>
      </c>
      <c r="I6568" s="176">
        <f t="shared" si="205"/>
        <v>0</v>
      </c>
    </row>
    <row r="6569" spans="2:9">
      <c r="B6569" s="131"/>
      <c r="C6569" s="125"/>
      <c r="D6569" s="125"/>
      <c r="E6569" s="125"/>
      <c r="F6569" s="125"/>
      <c r="G6569" s="176"/>
      <c r="H6569" s="125" t="str">
        <f t="shared" si="204"/>
        <v/>
      </c>
      <c r="I6569" s="176">
        <f t="shared" si="205"/>
        <v>0</v>
      </c>
    </row>
    <row r="6570" spans="2:9">
      <c r="B6570" s="131"/>
      <c r="C6570" s="125"/>
      <c r="D6570" s="125"/>
      <c r="E6570" s="125"/>
      <c r="F6570" s="125"/>
      <c r="G6570" s="176"/>
      <c r="H6570" s="125" t="str">
        <f t="shared" si="204"/>
        <v/>
      </c>
      <c r="I6570" s="176">
        <f t="shared" si="205"/>
        <v>0</v>
      </c>
    </row>
    <row r="6571" spans="2:9">
      <c r="B6571" s="131"/>
      <c r="C6571" s="125"/>
      <c r="D6571" s="125"/>
      <c r="E6571" s="125"/>
      <c r="F6571" s="125"/>
      <c r="G6571" s="176"/>
      <c r="H6571" s="125" t="str">
        <f t="shared" si="204"/>
        <v/>
      </c>
      <c r="I6571" s="176">
        <f t="shared" si="205"/>
        <v>0</v>
      </c>
    </row>
    <row r="6572" spans="2:9">
      <c r="B6572" s="131"/>
      <c r="C6572" s="125"/>
      <c r="D6572" s="125"/>
      <c r="E6572" s="125"/>
      <c r="F6572" s="125"/>
      <c r="G6572" s="176"/>
      <c r="H6572" s="125" t="str">
        <f t="shared" si="204"/>
        <v/>
      </c>
      <c r="I6572" s="176">
        <f t="shared" si="205"/>
        <v>0</v>
      </c>
    </row>
    <row r="6573" spans="2:9">
      <c r="B6573" s="131"/>
      <c r="C6573" s="125"/>
      <c r="D6573" s="125"/>
      <c r="E6573" s="125"/>
      <c r="F6573" s="125"/>
      <c r="G6573" s="176"/>
      <c r="H6573" s="125" t="str">
        <f t="shared" si="204"/>
        <v/>
      </c>
      <c r="I6573" s="176">
        <f t="shared" si="205"/>
        <v>0</v>
      </c>
    </row>
    <row r="6574" spans="2:9">
      <c r="B6574" s="131"/>
      <c r="C6574" s="125"/>
      <c r="D6574" s="125"/>
      <c r="E6574" s="125"/>
      <c r="F6574" s="125"/>
      <c r="G6574" s="176"/>
      <c r="H6574" s="125" t="str">
        <f t="shared" si="204"/>
        <v/>
      </c>
      <c r="I6574" s="176">
        <f t="shared" si="205"/>
        <v>0</v>
      </c>
    </row>
    <row r="6575" spans="2:9">
      <c r="B6575" s="131"/>
      <c r="C6575" s="125"/>
      <c r="D6575" s="125"/>
      <c r="E6575" s="125"/>
      <c r="F6575" s="125"/>
      <c r="G6575" s="176"/>
      <c r="H6575" s="125" t="str">
        <f t="shared" si="204"/>
        <v/>
      </c>
      <c r="I6575" s="176">
        <f t="shared" si="205"/>
        <v>0</v>
      </c>
    </row>
    <row r="6576" spans="2:9">
      <c r="B6576" s="131"/>
      <c r="C6576" s="125"/>
      <c r="D6576" s="125"/>
      <c r="E6576" s="125"/>
      <c r="F6576" s="125"/>
      <c r="G6576" s="176"/>
      <c r="H6576" s="125" t="str">
        <f t="shared" si="204"/>
        <v/>
      </c>
      <c r="I6576" s="176">
        <f t="shared" si="205"/>
        <v>0</v>
      </c>
    </row>
    <row r="6577" spans="2:9">
      <c r="B6577" s="131"/>
      <c r="C6577" s="125"/>
      <c r="D6577" s="125"/>
      <c r="E6577" s="125"/>
      <c r="F6577" s="125"/>
      <c r="G6577" s="176"/>
      <c r="H6577" s="125" t="str">
        <f t="shared" si="204"/>
        <v/>
      </c>
      <c r="I6577" s="176">
        <f t="shared" si="205"/>
        <v>0</v>
      </c>
    </row>
    <row r="6578" spans="2:9">
      <c r="B6578" s="131"/>
      <c r="C6578" s="125"/>
      <c r="D6578" s="125"/>
      <c r="E6578" s="125"/>
      <c r="F6578" s="125"/>
      <c r="G6578" s="176"/>
      <c r="H6578" s="125" t="str">
        <f t="shared" si="204"/>
        <v/>
      </c>
      <c r="I6578" s="176">
        <f t="shared" si="205"/>
        <v>0</v>
      </c>
    </row>
    <row r="6579" spans="2:9">
      <c r="B6579" s="131"/>
      <c r="C6579" s="125"/>
      <c r="D6579" s="125"/>
      <c r="E6579" s="125"/>
      <c r="F6579" s="125"/>
      <c r="G6579" s="176"/>
      <c r="H6579" s="125" t="str">
        <f t="shared" si="204"/>
        <v/>
      </c>
      <c r="I6579" s="176">
        <f t="shared" si="205"/>
        <v>0</v>
      </c>
    </row>
    <row r="6580" spans="2:9">
      <c r="B6580" s="131"/>
      <c r="C6580" s="125"/>
      <c r="D6580" s="125"/>
      <c r="E6580" s="125"/>
      <c r="F6580" s="125"/>
      <c r="G6580" s="176"/>
      <c r="H6580" s="125" t="str">
        <f t="shared" si="204"/>
        <v/>
      </c>
      <c r="I6580" s="176">
        <f t="shared" si="205"/>
        <v>0</v>
      </c>
    </row>
    <row r="6581" spans="2:9">
      <c r="B6581" s="131"/>
      <c r="C6581" s="125"/>
      <c r="D6581" s="125"/>
      <c r="E6581" s="125"/>
      <c r="F6581" s="125"/>
      <c r="G6581" s="176"/>
      <c r="H6581" s="125" t="str">
        <f t="shared" si="204"/>
        <v/>
      </c>
      <c r="I6581" s="176">
        <f t="shared" si="205"/>
        <v>0</v>
      </c>
    </row>
    <row r="6582" spans="2:9">
      <c r="B6582" s="131"/>
      <c r="C6582" s="125"/>
      <c r="D6582" s="125"/>
      <c r="E6582" s="125"/>
      <c r="F6582" s="125"/>
      <c r="G6582" s="176"/>
      <c r="H6582" s="125" t="str">
        <f t="shared" si="204"/>
        <v/>
      </c>
      <c r="I6582" s="176">
        <f t="shared" si="205"/>
        <v>0</v>
      </c>
    </row>
    <row r="6583" spans="2:9">
      <c r="B6583" s="131"/>
      <c r="C6583" s="125"/>
      <c r="D6583" s="125"/>
      <c r="E6583" s="125"/>
      <c r="F6583" s="125"/>
      <c r="G6583" s="176"/>
      <c r="H6583" s="125" t="str">
        <f t="shared" si="204"/>
        <v/>
      </c>
      <c r="I6583" s="176">
        <f t="shared" si="205"/>
        <v>0</v>
      </c>
    </row>
    <row r="6584" spans="2:9">
      <c r="B6584" s="131"/>
      <c r="C6584" s="125"/>
      <c r="D6584" s="125"/>
      <c r="E6584" s="125"/>
      <c r="F6584" s="125"/>
      <c r="G6584" s="176"/>
      <c r="H6584" s="125" t="str">
        <f t="shared" si="204"/>
        <v/>
      </c>
      <c r="I6584" s="176">
        <f t="shared" si="205"/>
        <v>0</v>
      </c>
    </row>
    <row r="6585" spans="2:9">
      <c r="B6585" s="131"/>
      <c r="C6585" s="125"/>
      <c r="D6585" s="125"/>
      <c r="E6585" s="125"/>
      <c r="F6585" s="125"/>
      <c r="G6585" s="176"/>
      <c r="H6585" s="125" t="str">
        <f t="shared" si="204"/>
        <v/>
      </c>
      <c r="I6585" s="176">
        <f t="shared" si="205"/>
        <v>0</v>
      </c>
    </row>
    <row r="6586" spans="2:9">
      <c r="B6586" s="131"/>
      <c r="C6586" s="125"/>
      <c r="D6586" s="125"/>
      <c r="E6586" s="125"/>
      <c r="F6586" s="125"/>
      <c r="G6586" s="176"/>
      <c r="H6586" s="125" t="str">
        <f t="shared" si="204"/>
        <v/>
      </c>
      <c r="I6586" s="176">
        <f t="shared" si="205"/>
        <v>0</v>
      </c>
    </row>
    <row r="6587" spans="2:9">
      <c r="B6587" s="131"/>
      <c r="C6587" s="125"/>
      <c r="D6587" s="125"/>
      <c r="E6587" s="125"/>
      <c r="F6587" s="125"/>
      <c r="G6587" s="176"/>
      <c r="H6587" s="125" t="str">
        <f t="shared" si="204"/>
        <v/>
      </c>
      <c r="I6587" s="176">
        <f t="shared" si="205"/>
        <v>0</v>
      </c>
    </row>
    <row r="6588" spans="2:9">
      <c r="B6588" s="131"/>
      <c r="C6588" s="125"/>
      <c r="D6588" s="125"/>
      <c r="E6588" s="125"/>
      <c r="F6588" s="125"/>
      <c r="G6588" s="176"/>
      <c r="H6588" s="125" t="str">
        <f t="shared" si="204"/>
        <v/>
      </c>
      <c r="I6588" s="176">
        <f t="shared" si="205"/>
        <v>0</v>
      </c>
    </row>
    <row r="6589" spans="2:9">
      <c r="B6589" s="131"/>
      <c r="C6589" s="125"/>
      <c r="D6589" s="125"/>
      <c r="E6589" s="125"/>
      <c r="F6589" s="125"/>
      <c r="G6589" s="176"/>
      <c r="H6589" s="125" t="str">
        <f t="shared" si="204"/>
        <v/>
      </c>
      <c r="I6589" s="176">
        <f t="shared" si="205"/>
        <v>0</v>
      </c>
    </row>
    <row r="6590" spans="2:9">
      <c r="B6590" s="131"/>
      <c r="C6590" s="125"/>
      <c r="D6590" s="125"/>
      <c r="E6590" s="125"/>
      <c r="F6590" s="125"/>
      <c r="G6590" s="176"/>
      <c r="H6590" s="125" t="str">
        <f t="shared" si="204"/>
        <v/>
      </c>
      <c r="I6590" s="176">
        <f t="shared" si="205"/>
        <v>0</v>
      </c>
    </row>
    <row r="6591" spans="2:9">
      <c r="B6591" s="131"/>
      <c r="C6591" s="125"/>
      <c r="D6591" s="125"/>
      <c r="E6591" s="125"/>
      <c r="F6591" s="125"/>
      <c r="G6591" s="176"/>
      <c r="H6591" s="125" t="str">
        <f t="shared" si="204"/>
        <v/>
      </c>
      <c r="I6591" s="176">
        <f t="shared" si="205"/>
        <v>0</v>
      </c>
    </row>
    <row r="6592" spans="2:9">
      <c r="B6592" s="131"/>
      <c r="C6592" s="125"/>
      <c r="D6592" s="125"/>
      <c r="E6592" s="125"/>
      <c r="F6592" s="125"/>
      <c r="G6592" s="176"/>
      <c r="H6592" s="125" t="str">
        <f t="shared" si="204"/>
        <v/>
      </c>
      <c r="I6592" s="176">
        <f t="shared" si="205"/>
        <v>0</v>
      </c>
    </row>
    <row r="6593" spans="2:9">
      <c r="B6593" s="131"/>
      <c r="C6593" s="125"/>
      <c r="D6593" s="125"/>
      <c r="E6593" s="125"/>
      <c r="F6593" s="125"/>
      <c r="G6593" s="176"/>
      <c r="H6593" s="125" t="str">
        <f t="shared" si="204"/>
        <v/>
      </c>
      <c r="I6593" s="176">
        <f t="shared" si="205"/>
        <v>0</v>
      </c>
    </row>
    <row r="6594" spans="2:9">
      <c r="B6594" s="131"/>
      <c r="C6594" s="125"/>
      <c r="D6594" s="125"/>
      <c r="E6594" s="125"/>
      <c r="F6594" s="125"/>
      <c r="G6594" s="176"/>
      <c r="H6594" s="125" t="str">
        <f t="shared" si="204"/>
        <v/>
      </c>
      <c r="I6594" s="176">
        <f t="shared" si="205"/>
        <v>0</v>
      </c>
    </row>
    <row r="6595" spans="2:9">
      <c r="B6595" s="131"/>
      <c r="C6595" s="125"/>
      <c r="D6595" s="125"/>
      <c r="E6595" s="125"/>
      <c r="F6595" s="125"/>
      <c r="G6595" s="176"/>
      <c r="H6595" s="125" t="str">
        <f t="shared" si="204"/>
        <v/>
      </c>
      <c r="I6595" s="176">
        <f t="shared" si="205"/>
        <v>0</v>
      </c>
    </row>
    <row r="6596" spans="2:9">
      <c r="B6596" s="131"/>
      <c r="C6596" s="125"/>
      <c r="D6596" s="125"/>
      <c r="E6596" s="125"/>
      <c r="F6596" s="125"/>
      <c r="G6596" s="176"/>
      <c r="H6596" s="125" t="str">
        <f t="shared" si="204"/>
        <v/>
      </c>
      <c r="I6596" s="176">
        <f t="shared" si="205"/>
        <v>0</v>
      </c>
    </row>
    <row r="6597" spans="2:9">
      <c r="B6597" s="131"/>
      <c r="C6597" s="125"/>
      <c r="D6597" s="125"/>
      <c r="E6597" s="125"/>
      <c r="F6597" s="125"/>
      <c r="G6597" s="176"/>
      <c r="H6597" s="125" t="str">
        <f t="shared" si="204"/>
        <v/>
      </c>
      <c r="I6597" s="176">
        <f t="shared" si="205"/>
        <v>0</v>
      </c>
    </row>
    <row r="6598" spans="2:9">
      <c r="B6598" s="131"/>
      <c r="C6598" s="125"/>
      <c r="D6598" s="125"/>
      <c r="E6598" s="125"/>
      <c r="F6598" s="125"/>
      <c r="G6598" s="176"/>
      <c r="H6598" s="125" t="str">
        <f t="shared" si="204"/>
        <v/>
      </c>
      <c r="I6598" s="176">
        <f t="shared" si="205"/>
        <v>0</v>
      </c>
    </row>
    <row r="6599" spans="2:9">
      <c r="B6599" s="131"/>
      <c r="C6599" s="125"/>
      <c r="D6599" s="125"/>
      <c r="E6599" s="125"/>
      <c r="F6599" s="125"/>
      <c r="G6599" s="176"/>
      <c r="H6599" s="125" t="str">
        <f t="shared" ref="H6599:H6662" si="206">IF(ISBLANK(C6599),"",IF(C6599&lt;F6599,D6599-E6599,E6599-D6599))</f>
        <v/>
      </c>
      <c r="I6599" s="176">
        <f t="shared" ref="I6599:I6662" si="207">IF(ISERR(H6599),1,0)</f>
        <v>0</v>
      </c>
    </row>
    <row r="6600" spans="2:9">
      <c r="B6600" s="131"/>
      <c r="C6600" s="125"/>
      <c r="D6600" s="125"/>
      <c r="E6600" s="125"/>
      <c r="F6600" s="125"/>
      <c r="G6600" s="176"/>
      <c r="H6600" s="125" t="str">
        <f t="shared" si="206"/>
        <v/>
      </c>
      <c r="I6600" s="176">
        <f t="shared" si="207"/>
        <v>0</v>
      </c>
    </row>
    <row r="6601" spans="2:9">
      <c r="B6601" s="131"/>
      <c r="C6601" s="125"/>
      <c r="D6601" s="125"/>
      <c r="E6601" s="125"/>
      <c r="F6601" s="125"/>
      <c r="G6601" s="176"/>
      <c r="H6601" s="125" t="str">
        <f t="shared" si="206"/>
        <v/>
      </c>
      <c r="I6601" s="176">
        <f t="shared" si="207"/>
        <v>0</v>
      </c>
    </row>
    <row r="6602" spans="2:9">
      <c r="B6602" s="131"/>
      <c r="C6602" s="125"/>
      <c r="D6602" s="125"/>
      <c r="E6602" s="125"/>
      <c r="F6602" s="125"/>
      <c r="G6602" s="176"/>
      <c r="H6602" s="125" t="str">
        <f t="shared" si="206"/>
        <v/>
      </c>
      <c r="I6602" s="176">
        <f t="shared" si="207"/>
        <v>0</v>
      </c>
    </row>
    <row r="6603" spans="2:9">
      <c r="B6603" s="131"/>
      <c r="C6603" s="125"/>
      <c r="D6603" s="125"/>
      <c r="E6603" s="125"/>
      <c r="F6603" s="125"/>
      <c r="G6603" s="176"/>
      <c r="H6603" s="125" t="str">
        <f t="shared" si="206"/>
        <v/>
      </c>
      <c r="I6603" s="176">
        <f t="shared" si="207"/>
        <v>0</v>
      </c>
    </row>
    <row r="6604" spans="2:9">
      <c r="B6604" s="131"/>
      <c r="C6604" s="125"/>
      <c r="D6604" s="125"/>
      <c r="E6604" s="125"/>
      <c r="F6604" s="125"/>
      <c r="G6604" s="176"/>
      <c r="H6604" s="125" t="str">
        <f t="shared" si="206"/>
        <v/>
      </c>
      <c r="I6604" s="176">
        <f t="shared" si="207"/>
        <v>0</v>
      </c>
    </row>
    <row r="6605" spans="2:9">
      <c r="B6605" s="131"/>
      <c r="C6605" s="125"/>
      <c r="D6605" s="125"/>
      <c r="E6605" s="125"/>
      <c r="F6605" s="125"/>
      <c r="G6605" s="176"/>
      <c r="H6605" s="125" t="str">
        <f t="shared" si="206"/>
        <v/>
      </c>
      <c r="I6605" s="176">
        <f t="shared" si="207"/>
        <v>0</v>
      </c>
    </row>
    <row r="6606" spans="2:9">
      <c r="B6606" s="131"/>
      <c r="C6606" s="125"/>
      <c r="D6606" s="125"/>
      <c r="E6606" s="125"/>
      <c r="F6606" s="125"/>
      <c r="G6606" s="176"/>
      <c r="H6606" s="125" t="str">
        <f t="shared" si="206"/>
        <v/>
      </c>
      <c r="I6606" s="176">
        <f t="shared" si="207"/>
        <v>0</v>
      </c>
    </row>
    <row r="6607" spans="2:9">
      <c r="B6607" s="131"/>
      <c r="C6607" s="125"/>
      <c r="D6607" s="125"/>
      <c r="E6607" s="125"/>
      <c r="F6607" s="125"/>
      <c r="G6607" s="176"/>
      <c r="H6607" s="125" t="str">
        <f t="shared" si="206"/>
        <v/>
      </c>
      <c r="I6607" s="176">
        <f t="shared" si="207"/>
        <v>0</v>
      </c>
    </row>
    <row r="6608" spans="2:9">
      <c r="B6608" s="131"/>
      <c r="C6608" s="125"/>
      <c r="D6608" s="125"/>
      <c r="E6608" s="125"/>
      <c r="F6608" s="125"/>
      <c r="G6608" s="176"/>
      <c r="H6608" s="125" t="str">
        <f t="shared" si="206"/>
        <v/>
      </c>
      <c r="I6608" s="176">
        <f t="shared" si="207"/>
        <v>0</v>
      </c>
    </row>
    <row r="6609" spans="2:9">
      <c r="B6609" s="131"/>
      <c r="C6609" s="125"/>
      <c r="D6609" s="125"/>
      <c r="E6609" s="125"/>
      <c r="F6609" s="125"/>
      <c r="G6609" s="176"/>
      <c r="H6609" s="125" t="str">
        <f t="shared" si="206"/>
        <v/>
      </c>
      <c r="I6609" s="176">
        <f t="shared" si="207"/>
        <v>0</v>
      </c>
    </row>
    <row r="6610" spans="2:9">
      <c r="B6610" s="131"/>
      <c r="C6610" s="125"/>
      <c r="D6610" s="125"/>
      <c r="E6610" s="125"/>
      <c r="F6610" s="125"/>
      <c r="G6610" s="176"/>
      <c r="H6610" s="125" t="str">
        <f t="shared" si="206"/>
        <v/>
      </c>
      <c r="I6610" s="176">
        <f t="shared" si="207"/>
        <v>0</v>
      </c>
    </row>
    <row r="6611" spans="2:9">
      <c r="B6611" s="131"/>
      <c r="C6611" s="125"/>
      <c r="D6611" s="125"/>
      <c r="E6611" s="125"/>
      <c r="F6611" s="125"/>
      <c r="G6611" s="176"/>
      <c r="H6611" s="125" t="str">
        <f t="shared" si="206"/>
        <v/>
      </c>
      <c r="I6611" s="176">
        <f t="shared" si="207"/>
        <v>0</v>
      </c>
    </row>
    <row r="6612" spans="2:9">
      <c r="B6612" s="131"/>
      <c r="C6612" s="125"/>
      <c r="D6612" s="125"/>
      <c r="E6612" s="125"/>
      <c r="F6612" s="125"/>
      <c r="G6612" s="176"/>
      <c r="H6612" s="125" t="str">
        <f t="shared" si="206"/>
        <v/>
      </c>
      <c r="I6612" s="176">
        <f t="shared" si="207"/>
        <v>0</v>
      </c>
    </row>
    <row r="6613" spans="2:9">
      <c r="B6613" s="131"/>
      <c r="C6613" s="125"/>
      <c r="D6613" s="125"/>
      <c r="E6613" s="125"/>
      <c r="F6613" s="125"/>
      <c r="G6613" s="176"/>
      <c r="H6613" s="125" t="str">
        <f t="shared" si="206"/>
        <v/>
      </c>
      <c r="I6613" s="176">
        <f t="shared" si="207"/>
        <v>0</v>
      </c>
    </row>
    <row r="6614" spans="2:9">
      <c r="B6614" s="131"/>
      <c r="C6614" s="125"/>
      <c r="D6614" s="125"/>
      <c r="E6614" s="125"/>
      <c r="F6614" s="125"/>
      <c r="G6614" s="176"/>
      <c r="H6614" s="125" t="str">
        <f t="shared" si="206"/>
        <v/>
      </c>
      <c r="I6614" s="176">
        <f t="shared" si="207"/>
        <v>0</v>
      </c>
    </row>
    <row r="6615" spans="2:9">
      <c r="B6615" s="131"/>
      <c r="C6615" s="125"/>
      <c r="D6615" s="125"/>
      <c r="E6615" s="125"/>
      <c r="F6615" s="125"/>
      <c r="G6615" s="176"/>
      <c r="H6615" s="125" t="str">
        <f t="shared" si="206"/>
        <v/>
      </c>
      <c r="I6615" s="176">
        <f t="shared" si="207"/>
        <v>0</v>
      </c>
    </row>
    <row r="6616" spans="2:9">
      <c r="B6616" s="131"/>
      <c r="C6616" s="125"/>
      <c r="D6616" s="125"/>
      <c r="E6616" s="125"/>
      <c r="F6616" s="125"/>
      <c r="G6616" s="176"/>
      <c r="H6616" s="125" t="str">
        <f t="shared" si="206"/>
        <v/>
      </c>
      <c r="I6616" s="176">
        <f t="shared" si="207"/>
        <v>0</v>
      </c>
    </row>
    <row r="6617" spans="2:9">
      <c r="B6617" s="131"/>
      <c r="C6617" s="125"/>
      <c r="D6617" s="125"/>
      <c r="E6617" s="125"/>
      <c r="F6617" s="125"/>
      <c r="G6617" s="176"/>
      <c r="H6617" s="125" t="str">
        <f t="shared" si="206"/>
        <v/>
      </c>
      <c r="I6617" s="176">
        <f t="shared" si="207"/>
        <v>0</v>
      </c>
    </row>
    <row r="6618" spans="2:9">
      <c r="B6618" s="131"/>
      <c r="C6618" s="125"/>
      <c r="D6618" s="125"/>
      <c r="E6618" s="125"/>
      <c r="F6618" s="125"/>
      <c r="G6618" s="176"/>
      <c r="H6618" s="125" t="str">
        <f t="shared" si="206"/>
        <v/>
      </c>
      <c r="I6618" s="176">
        <f t="shared" si="207"/>
        <v>0</v>
      </c>
    </row>
    <row r="6619" spans="2:9">
      <c r="B6619" s="131"/>
      <c r="C6619" s="125"/>
      <c r="D6619" s="125"/>
      <c r="E6619" s="125"/>
      <c r="F6619" s="125"/>
      <c r="G6619" s="176"/>
      <c r="H6619" s="125" t="str">
        <f t="shared" si="206"/>
        <v/>
      </c>
      <c r="I6619" s="176">
        <f t="shared" si="207"/>
        <v>0</v>
      </c>
    </row>
    <row r="6620" spans="2:9">
      <c r="B6620" s="131"/>
      <c r="C6620" s="125"/>
      <c r="D6620" s="125"/>
      <c r="E6620" s="125"/>
      <c r="F6620" s="125"/>
      <c r="G6620" s="176"/>
      <c r="H6620" s="125" t="str">
        <f t="shared" si="206"/>
        <v/>
      </c>
      <c r="I6620" s="176">
        <f t="shared" si="207"/>
        <v>0</v>
      </c>
    </row>
    <row r="6621" spans="2:9">
      <c r="B6621" s="131"/>
      <c r="C6621" s="125"/>
      <c r="D6621" s="125"/>
      <c r="E6621" s="125"/>
      <c r="F6621" s="125"/>
      <c r="G6621" s="176"/>
      <c r="H6621" s="125" t="str">
        <f t="shared" si="206"/>
        <v/>
      </c>
      <c r="I6621" s="176">
        <f t="shared" si="207"/>
        <v>0</v>
      </c>
    </row>
    <row r="6622" spans="2:9">
      <c r="B6622" s="131"/>
      <c r="C6622" s="125"/>
      <c r="D6622" s="125"/>
      <c r="E6622" s="125"/>
      <c r="F6622" s="125"/>
      <c r="G6622" s="176"/>
      <c r="H6622" s="125" t="str">
        <f t="shared" si="206"/>
        <v/>
      </c>
      <c r="I6622" s="176">
        <f t="shared" si="207"/>
        <v>0</v>
      </c>
    </row>
    <row r="6623" spans="2:9">
      <c r="B6623" s="131"/>
      <c r="C6623" s="125"/>
      <c r="D6623" s="125"/>
      <c r="E6623" s="125"/>
      <c r="F6623" s="125"/>
      <c r="G6623" s="176"/>
      <c r="H6623" s="125" t="str">
        <f t="shared" si="206"/>
        <v/>
      </c>
      <c r="I6623" s="176">
        <f t="shared" si="207"/>
        <v>0</v>
      </c>
    </row>
    <row r="6624" spans="2:9">
      <c r="B6624" s="131"/>
      <c r="C6624" s="125"/>
      <c r="D6624" s="125"/>
      <c r="E6624" s="125"/>
      <c r="F6624" s="125"/>
      <c r="G6624" s="176"/>
      <c r="H6624" s="125" t="str">
        <f t="shared" si="206"/>
        <v/>
      </c>
      <c r="I6624" s="176">
        <f t="shared" si="207"/>
        <v>0</v>
      </c>
    </row>
    <row r="6625" spans="2:9">
      <c r="B6625" s="131"/>
      <c r="C6625" s="125"/>
      <c r="D6625" s="125"/>
      <c r="E6625" s="125"/>
      <c r="F6625" s="125"/>
      <c r="G6625" s="176"/>
      <c r="H6625" s="125" t="str">
        <f t="shared" si="206"/>
        <v/>
      </c>
      <c r="I6625" s="176">
        <f t="shared" si="207"/>
        <v>0</v>
      </c>
    </row>
    <row r="6626" spans="2:9">
      <c r="B6626" s="131"/>
      <c r="C6626" s="125"/>
      <c r="D6626" s="125"/>
      <c r="E6626" s="125"/>
      <c r="F6626" s="125"/>
      <c r="G6626" s="176"/>
      <c r="H6626" s="125" t="str">
        <f t="shared" si="206"/>
        <v/>
      </c>
      <c r="I6626" s="176">
        <f t="shared" si="207"/>
        <v>0</v>
      </c>
    </row>
    <row r="6627" spans="2:9">
      <c r="B6627" s="131"/>
      <c r="C6627" s="125"/>
      <c r="D6627" s="125"/>
      <c r="E6627" s="125"/>
      <c r="F6627" s="125"/>
      <c r="G6627" s="176"/>
      <c r="H6627" s="125" t="str">
        <f t="shared" si="206"/>
        <v/>
      </c>
      <c r="I6627" s="176">
        <f t="shared" si="207"/>
        <v>0</v>
      </c>
    </row>
    <row r="6628" spans="2:9">
      <c r="B6628" s="131"/>
      <c r="C6628" s="125"/>
      <c r="D6628" s="125"/>
      <c r="E6628" s="125"/>
      <c r="F6628" s="125"/>
      <c r="G6628" s="176"/>
      <c r="H6628" s="125" t="str">
        <f t="shared" si="206"/>
        <v/>
      </c>
      <c r="I6628" s="176">
        <f t="shared" si="207"/>
        <v>0</v>
      </c>
    </row>
    <row r="6629" spans="2:9">
      <c r="B6629" s="131"/>
      <c r="C6629" s="125"/>
      <c r="D6629" s="125"/>
      <c r="E6629" s="125"/>
      <c r="F6629" s="125"/>
      <c r="G6629" s="176"/>
      <c r="H6629" s="125" t="str">
        <f t="shared" si="206"/>
        <v/>
      </c>
      <c r="I6629" s="176">
        <f t="shared" si="207"/>
        <v>0</v>
      </c>
    </row>
    <row r="6630" spans="2:9">
      <c r="B6630" s="131"/>
      <c r="C6630" s="125"/>
      <c r="D6630" s="125"/>
      <c r="E6630" s="125"/>
      <c r="F6630" s="125"/>
      <c r="G6630" s="176"/>
      <c r="H6630" s="125" t="str">
        <f t="shared" si="206"/>
        <v/>
      </c>
      <c r="I6630" s="176">
        <f t="shared" si="207"/>
        <v>0</v>
      </c>
    </row>
    <row r="6631" spans="2:9">
      <c r="B6631" s="131"/>
      <c r="C6631" s="125"/>
      <c r="D6631" s="125"/>
      <c r="E6631" s="125"/>
      <c r="F6631" s="125"/>
      <c r="G6631" s="176"/>
      <c r="H6631" s="125" t="str">
        <f t="shared" si="206"/>
        <v/>
      </c>
      <c r="I6631" s="176">
        <f t="shared" si="207"/>
        <v>0</v>
      </c>
    </row>
    <row r="6632" spans="2:9">
      <c r="B6632" s="131"/>
      <c r="C6632" s="125"/>
      <c r="D6632" s="125"/>
      <c r="E6632" s="125"/>
      <c r="F6632" s="125"/>
      <c r="G6632" s="176"/>
      <c r="H6632" s="125" t="str">
        <f t="shared" si="206"/>
        <v/>
      </c>
      <c r="I6632" s="176">
        <f t="shared" si="207"/>
        <v>0</v>
      </c>
    </row>
    <row r="6633" spans="2:9">
      <c r="B6633" s="131"/>
      <c r="C6633" s="125"/>
      <c r="D6633" s="125"/>
      <c r="E6633" s="125"/>
      <c r="F6633" s="125"/>
      <c r="G6633" s="176"/>
      <c r="H6633" s="125" t="str">
        <f t="shared" si="206"/>
        <v/>
      </c>
      <c r="I6633" s="176">
        <f t="shared" si="207"/>
        <v>0</v>
      </c>
    </row>
    <row r="6634" spans="2:9">
      <c r="B6634" s="131"/>
      <c r="C6634" s="125"/>
      <c r="D6634" s="125"/>
      <c r="E6634" s="125"/>
      <c r="F6634" s="125"/>
      <c r="G6634" s="176"/>
      <c r="H6634" s="125" t="str">
        <f t="shared" si="206"/>
        <v/>
      </c>
      <c r="I6634" s="176">
        <f t="shared" si="207"/>
        <v>0</v>
      </c>
    </row>
    <row r="6635" spans="2:9">
      <c r="B6635" s="131"/>
      <c r="C6635" s="125"/>
      <c r="D6635" s="125"/>
      <c r="E6635" s="125"/>
      <c r="F6635" s="125"/>
      <c r="G6635" s="176"/>
      <c r="H6635" s="125" t="str">
        <f t="shared" si="206"/>
        <v/>
      </c>
      <c r="I6635" s="176">
        <f t="shared" si="207"/>
        <v>0</v>
      </c>
    </row>
    <row r="6636" spans="2:9">
      <c r="B6636" s="131"/>
      <c r="C6636" s="125"/>
      <c r="D6636" s="125"/>
      <c r="E6636" s="125"/>
      <c r="F6636" s="125"/>
      <c r="G6636" s="176"/>
      <c r="H6636" s="125" t="str">
        <f t="shared" si="206"/>
        <v/>
      </c>
      <c r="I6636" s="176">
        <f t="shared" si="207"/>
        <v>0</v>
      </c>
    </row>
    <row r="6637" spans="2:9">
      <c r="B6637" s="131"/>
      <c r="C6637" s="125"/>
      <c r="D6637" s="125"/>
      <c r="E6637" s="125"/>
      <c r="F6637" s="125"/>
      <c r="G6637" s="176"/>
      <c r="H6637" s="125" t="str">
        <f t="shared" si="206"/>
        <v/>
      </c>
      <c r="I6637" s="176">
        <f t="shared" si="207"/>
        <v>0</v>
      </c>
    </row>
    <row r="6638" spans="2:9">
      <c r="B6638" s="131"/>
      <c r="C6638" s="125"/>
      <c r="D6638" s="125"/>
      <c r="E6638" s="125"/>
      <c r="F6638" s="125"/>
      <c r="G6638" s="176"/>
      <c r="H6638" s="125" t="str">
        <f t="shared" si="206"/>
        <v/>
      </c>
      <c r="I6638" s="176">
        <f t="shared" si="207"/>
        <v>0</v>
      </c>
    </row>
    <row r="6639" spans="2:9">
      <c r="B6639" s="131"/>
      <c r="C6639" s="125"/>
      <c r="D6639" s="125"/>
      <c r="E6639" s="125"/>
      <c r="F6639" s="125"/>
      <c r="G6639" s="176"/>
      <c r="H6639" s="125" t="str">
        <f t="shared" si="206"/>
        <v/>
      </c>
      <c r="I6639" s="176">
        <f t="shared" si="207"/>
        <v>0</v>
      </c>
    </row>
    <row r="6640" spans="2:9">
      <c r="B6640" s="131"/>
      <c r="C6640" s="125"/>
      <c r="D6640" s="125"/>
      <c r="E6640" s="125"/>
      <c r="F6640" s="125"/>
      <c r="G6640" s="176"/>
      <c r="H6640" s="125" t="str">
        <f t="shared" si="206"/>
        <v/>
      </c>
      <c r="I6640" s="176">
        <f t="shared" si="207"/>
        <v>0</v>
      </c>
    </row>
    <row r="6641" spans="2:9">
      <c r="B6641" s="131"/>
      <c r="C6641" s="125"/>
      <c r="D6641" s="125"/>
      <c r="E6641" s="125"/>
      <c r="F6641" s="125"/>
      <c r="G6641" s="176"/>
      <c r="H6641" s="125" t="str">
        <f t="shared" si="206"/>
        <v/>
      </c>
      <c r="I6641" s="176">
        <f t="shared" si="207"/>
        <v>0</v>
      </c>
    </row>
    <row r="6642" spans="2:9">
      <c r="B6642" s="131"/>
      <c r="C6642" s="125"/>
      <c r="D6642" s="125"/>
      <c r="E6642" s="125"/>
      <c r="F6642" s="125"/>
      <c r="G6642" s="176"/>
      <c r="H6642" s="125" t="str">
        <f t="shared" si="206"/>
        <v/>
      </c>
      <c r="I6642" s="176">
        <f t="shared" si="207"/>
        <v>0</v>
      </c>
    </row>
    <row r="6643" spans="2:9">
      <c r="B6643" s="131"/>
      <c r="C6643" s="125"/>
      <c r="D6643" s="125"/>
      <c r="E6643" s="125"/>
      <c r="F6643" s="125"/>
      <c r="G6643" s="176"/>
      <c r="H6643" s="125" t="str">
        <f t="shared" si="206"/>
        <v/>
      </c>
      <c r="I6643" s="176">
        <f t="shared" si="207"/>
        <v>0</v>
      </c>
    </row>
    <row r="6644" spans="2:9">
      <c r="B6644" s="131"/>
      <c r="C6644" s="125"/>
      <c r="D6644" s="125"/>
      <c r="E6644" s="125"/>
      <c r="F6644" s="125"/>
      <c r="G6644" s="176"/>
      <c r="H6644" s="125" t="str">
        <f t="shared" si="206"/>
        <v/>
      </c>
      <c r="I6644" s="176">
        <f t="shared" si="207"/>
        <v>0</v>
      </c>
    </row>
    <row r="6645" spans="2:9">
      <c r="B6645" s="131"/>
      <c r="C6645" s="125"/>
      <c r="D6645" s="125"/>
      <c r="E6645" s="125"/>
      <c r="F6645" s="125"/>
      <c r="G6645" s="176"/>
      <c r="H6645" s="125" t="str">
        <f t="shared" si="206"/>
        <v/>
      </c>
      <c r="I6645" s="176">
        <f t="shared" si="207"/>
        <v>0</v>
      </c>
    </row>
    <row r="6646" spans="2:9">
      <c r="B6646" s="131"/>
      <c r="C6646" s="125"/>
      <c r="D6646" s="125"/>
      <c r="E6646" s="125"/>
      <c r="F6646" s="125"/>
      <c r="G6646" s="176"/>
      <c r="H6646" s="125" t="str">
        <f t="shared" si="206"/>
        <v/>
      </c>
      <c r="I6646" s="176">
        <f t="shared" si="207"/>
        <v>0</v>
      </c>
    </row>
    <row r="6647" spans="2:9">
      <c r="B6647" s="131"/>
      <c r="C6647" s="125"/>
      <c r="D6647" s="125"/>
      <c r="E6647" s="125"/>
      <c r="F6647" s="125"/>
      <c r="G6647" s="176"/>
      <c r="H6647" s="125" t="str">
        <f t="shared" si="206"/>
        <v/>
      </c>
      <c r="I6647" s="176">
        <f t="shared" si="207"/>
        <v>0</v>
      </c>
    </row>
    <row r="6648" spans="2:9">
      <c r="B6648" s="131"/>
      <c r="C6648" s="125"/>
      <c r="D6648" s="125"/>
      <c r="E6648" s="125"/>
      <c r="F6648" s="125"/>
      <c r="G6648" s="176"/>
      <c r="H6648" s="125" t="str">
        <f t="shared" si="206"/>
        <v/>
      </c>
      <c r="I6648" s="176">
        <f t="shared" si="207"/>
        <v>0</v>
      </c>
    </row>
    <row r="6649" spans="2:9">
      <c r="B6649" s="131"/>
      <c r="C6649" s="125"/>
      <c r="D6649" s="125"/>
      <c r="E6649" s="125"/>
      <c r="F6649" s="125"/>
      <c r="G6649" s="176"/>
      <c r="H6649" s="125" t="str">
        <f t="shared" si="206"/>
        <v/>
      </c>
      <c r="I6649" s="176">
        <f t="shared" si="207"/>
        <v>0</v>
      </c>
    </row>
    <row r="6650" spans="2:9">
      <c r="B6650" s="131"/>
      <c r="C6650" s="125"/>
      <c r="D6650" s="125"/>
      <c r="E6650" s="125"/>
      <c r="F6650" s="125"/>
      <c r="G6650" s="176"/>
      <c r="H6650" s="125" t="str">
        <f t="shared" si="206"/>
        <v/>
      </c>
      <c r="I6650" s="176">
        <f t="shared" si="207"/>
        <v>0</v>
      </c>
    </row>
    <row r="6651" spans="2:9">
      <c r="B6651" s="131"/>
      <c r="C6651" s="125"/>
      <c r="D6651" s="125"/>
      <c r="E6651" s="125"/>
      <c r="F6651" s="125"/>
      <c r="G6651" s="176"/>
      <c r="H6651" s="125" t="str">
        <f t="shared" si="206"/>
        <v/>
      </c>
      <c r="I6651" s="176">
        <f t="shared" si="207"/>
        <v>0</v>
      </c>
    </row>
    <row r="6652" spans="2:9">
      <c r="B6652" s="131"/>
      <c r="C6652" s="125"/>
      <c r="D6652" s="125"/>
      <c r="E6652" s="125"/>
      <c r="F6652" s="125"/>
      <c r="G6652" s="176"/>
      <c r="H6652" s="125" t="str">
        <f t="shared" si="206"/>
        <v/>
      </c>
      <c r="I6652" s="176">
        <f t="shared" si="207"/>
        <v>0</v>
      </c>
    </row>
    <row r="6653" spans="2:9">
      <c r="B6653" s="131"/>
      <c r="C6653" s="125"/>
      <c r="D6653" s="125"/>
      <c r="E6653" s="125"/>
      <c r="F6653" s="125"/>
      <c r="G6653" s="176"/>
      <c r="H6653" s="125" t="str">
        <f t="shared" si="206"/>
        <v/>
      </c>
      <c r="I6653" s="176">
        <f t="shared" si="207"/>
        <v>0</v>
      </c>
    </row>
    <row r="6654" spans="2:9">
      <c r="B6654" s="131"/>
      <c r="C6654" s="125"/>
      <c r="D6654" s="125"/>
      <c r="E6654" s="125"/>
      <c r="F6654" s="125"/>
      <c r="G6654" s="176"/>
      <c r="H6654" s="125" t="str">
        <f t="shared" si="206"/>
        <v/>
      </c>
      <c r="I6654" s="176">
        <f t="shared" si="207"/>
        <v>0</v>
      </c>
    </row>
    <row r="6655" spans="2:9">
      <c r="B6655" s="131"/>
      <c r="C6655" s="125"/>
      <c r="D6655" s="125"/>
      <c r="E6655" s="125"/>
      <c r="F6655" s="125"/>
      <c r="G6655" s="176"/>
      <c r="H6655" s="125" t="str">
        <f t="shared" si="206"/>
        <v/>
      </c>
      <c r="I6655" s="176">
        <f t="shared" si="207"/>
        <v>0</v>
      </c>
    </row>
    <row r="6656" spans="2:9">
      <c r="B6656" s="131"/>
      <c r="C6656" s="125"/>
      <c r="D6656" s="125"/>
      <c r="E6656" s="125"/>
      <c r="F6656" s="125"/>
      <c r="G6656" s="176"/>
      <c r="H6656" s="125" t="str">
        <f t="shared" si="206"/>
        <v/>
      </c>
      <c r="I6656" s="176">
        <f t="shared" si="207"/>
        <v>0</v>
      </c>
    </row>
    <row r="6657" spans="2:9">
      <c r="B6657" s="131"/>
      <c r="C6657" s="125"/>
      <c r="D6657" s="125"/>
      <c r="E6657" s="125"/>
      <c r="F6657" s="125"/>
      <c r="G6657" s="176"/>
      <c r="H6657" s="125" t="str">
        <f t="shared" si="206"/>
        <v/>
      </c>
      <c r="I6657" s="176">
        <f t="shared" si="207"/>
        <v>0</v>
      </c>
    </row>
    <row r="6658" spans="2:9">
      <c r="B6658" s="131"/>
      <c r="C6658" s="125"/>
      <c r="D6658" s="125"/>
      <c r="E6658" s="125"/>
      <c r="F6658" s="125"/>
      <c r="G6658" s="176"/>
      <c r="H6658" s="125" t="str">
        <f t="shared" si="206"/>
        <v/>
      </c>
      <c r="I6658" s="176">
        <f t="shared" si="207"/>
        <v>0</v>
      </c>
    </row>
    <row r="6659" spans="2:9">
      <c r="B6659" s="131"/>
      <c r="C6659" s="125"/>
      <c r="D6659" s="125"/>
      <c r="E6659" s="125"/>
      <c r="F6659" s="125"/>
      <c r="G6659" s="176"/>
      <c r="H6659" s="125" t="str">
        <f t="shared" si="206"/>
        <v/>
      </c>
      <c r="I6659" s="176">
        <f t="shared" si="207"/>
        <v>0</v>
      </c>
    </row>
    <row r="6660" spans="2:9">
      <c r="B6660" s="131"/>
      <c r="C6660" s="125"/>
      <c r="D6660" s="125"/>
      <c r="E6660" s="125"/>
      <c r="F6660" s="125"/>
      <c r="G6660" s="176"/>
      <c r="H6660" s="125" t="str">
        <f t="shared" si="206"/>
        <v/>
      </c>
      <c r="I6660" s="176">
        <f t="shared" si="207"/>
        <v>0</v>
      </c>
    </row>
    <row r="6661" spans="2:9">
      <c r="B6661" s="131"/>
      <c r="C6661" s="125"/>
      <c r="D6661" s="125"/>
      <c r="E6661" s="125"/>
      <c r="F6661" s="125"/>
      <c r="G6661" s="176"/>
      <c r="H6661" s="125" t="str">
        <f t="shared" si="206"/>
        <v/>
      </c>
      <c r="I6661" s="176">
        <f t="shared" si="207"/>
        <v>0</v>
      </c>
    </row>
    <row r="6662" spans="2:9">
      <c r="B6662" s="131"/>
      <c r="C6662" s="125"/>
      <c r="D6662" s="125"/>
      <c r="E6662" s="125"/>
      <c r="F6662" s="125"/>
      <c r="G6662" s="176"/>
      <c r="H6662" s="125" t="str">
        <f t="shared" si="206"/>
        <v/>
      </c>
      <c r="I6662" s="176">
        <f t="shared" si="207"/>
        <v>0</v>
      </c>
    </row>
    <row r="6663" spans="2:9">
      <c r="B6663" s="131"/>
      <c r="C6663" s="125"/>
      <c r="D6663" s="125"/>
      <c r="E6663" s="125"/>
      <c r="F6663" s="125"/>
      <c r="G6663" s="176"/>
      <c r="H6663" s="125" t="str">
        <f t="shared" ref="H6663:H6726" si="208">IF(ISBLANK(C6663),"",IF(C6663&lt;F6663,D6663-E6663,E6663-D6663))</f>
        <v/>
      </c>
      <c r="I6663" s="176">
        <f t="shared" ref="I6663:I6726" si="209">IF(ISERR(H6663),1,0)</f>
        <v>0</v>
      </c>
    </row>
    <row r="6664" spans="2:9">
      <c r="B6664" s="131"/>
      <c r="C6664" s="125"/>
      <c r="D6664" s="125"/>
      <c r="E6664" s="125"/>
      <c r="F6664" s="125"/>
      <c r="G6664" s="176"/>
      <c r="H6664" s="125" t="str">
        <f t="shared" si="208"/>
        <v/>
      </c>
      <c r="I6664" s="176">
        <f t="shared" si="209"/>
        <v>0</v>
      </c>
    </row>
    <row r="6665" spans="2:9">
      <c r="B6665" s="131"/>
      <c r="C6665" s="125"/>
      <c r="D6665" s="125"/>
      <c r="E6665" s="125"/>
      <c r="F6665" s="125"/>
      <c r="G6665" s="176"/>
      <c r="H6665" s="125" t="str">
        <f t="shared" si="208"/>
        <v/>
      </c>
      <c r="I6665" s="176">
        <f t="shared" si="209"/>
        <v>0</v>
      </c>
    </row>
    <row r="6666" spans="2:9">
      <c r="B6666" s="131"/>
      <c r="C6666" s="125"/>
      <c r="D6666" s="125"/>
      <c r="E6666" s="125"/>
      <c r="F6666" s="125"/>
      <c r="G6666" s="176"/>
      <c r="H6666" s="125" t="str">
        <f t="shared" si="208"/>
        <v/>
      </c>
      <c r="I6666" s="176">
        <f t="shared" si="209"/>
        <v>0</v>
      </c>
    </row>
    <row r="6667" spans="2:9">
      <c r="B6667" s="131"/>
      <c r="C6667" s="125"/>
      <c r="D6667" s="125"/>
      <c r="E6667" s="125"/>
      <c r="F6667" s="125"/>
      <c r="G6667" s="176"/>
      <c r="H6667" s="125" t="str">
        <f t="shared" si="208"/>
        <v/>
      </c>
      <c r="I6667" s="176">
        <f t="shared" si="209"/>
        <v>0</v>
      </c>
    </row>
    <row r="6668" spans="2:9">
      <c r="B6668" s="131"/>
      <c r="C6668" s="125"/>
      <c r="D6668" s="125"/>
      <c r="E6668" s="125"/>
      <c r="F6668" s="125"/>
      <c r="G6668" s="176"/>
      <c r="H6668" s="125" t="str">
        <f t="shared" si="208"/>
        <v/>
      </c>
      <c r="I6668" s="176">
        <f t="shared" si="209"/>
        <v>0</v>
      </c>
    </row>
    <row r="6669" spans="2:9">
      <c r="B6669" s="131"/>
      <c r="C6669" s="125"/>
      <c r="D6669" s="125"/>
      <c r="E6669" s="125"/>
      <c r="F6669" s="125"/>
      <c r="G6669" s="176"/>
      <c r="H6669" s="125" t="str">
        <f t="shared" si="208"/>
        <v/>
      </c>
      <c r="I6669" s="176">
        <f t="shared" si="209"/>
        <v>0</v>
      </c>
    </row>
    <row r="6670" spans="2:9">
      <c r="B6670" s="131"/>
      <c r="C6670" s="125"/>
      <c r="D6670" s="125"/>
      <c r="E6670" s="125"/>
      <c r="F6670" s="125"/>
      <c r="G6670" s="176"/>
      <c r="H6670" s="125" t="str">
        <f t="shared" si="208"/>
        <v/>
      </c>
      <c r="I6670" s="176">
        <f t="shared" si="209"/>
        <v>0</v>
      </c>
    </row>
    <row r="6671" spans="2:9">
      <c r="B6671" s="131"/>
      <c r="C6671" s="125"/>
      <c r="D6671" s="125"/>
      <c r="E6671" s="125"/>
      <c r="F6671" s="125"/>
      <c r="G6671" s="176"/>
      <c r="H6671" s="125" t="str">
        <f t="shared" si="208"/>
        <v/>
      </c>
      <c r="I6671" s="176">
        <f t="shared" si="209"/>
        <v>0</v>
      </c>
    </row>
    <row r="6672" spans="2:9">
      <c r="B6672" s="131"/>
      <c r="C6672" s="125"/>
      <c r="D6672" s="125"/>
      <c r="E6672" s="125"/>
      <c r="F6672" s="125"/>
      <c r="G6672" s="176"/>
      <c r="H6672" s="125" t="str">
        <f t="shared" si="208"/>
        <v/>
      </c>
      <c r="I6672" s="176">
        <f t="shared" si="209"/>
        <v>0</v>
      </c>
    </row>
    <row r="6673" spans="2:9">
      <c r="B6673" s="131"/>
      <c r="C6673" s="125"/>
      <c r="D6673" s="125"/>
      <c r="E6673" s="125"/>
      <c r="F6673" s="125"/>
      <c r="G6673" s="176"/>
      <c r="H6673" s="125" t="str">
        <f t="shared" si="208"/>
        <v/>
      </c>
      <c r="I6673" s="176">
        <f t="shared" si="209"/>
        <v>0</v>
      </c>
    </row>
    <row r="6674" spans="2:9">
      <c r="B6674" s="131"/>
      <c r="C6674" s="125"/>
      <c r="D6674" s="125"/>
      <c r="E6674" s="125"/>
      <c r="F6674" s="125"/>
      <c r="G6674" s="176"/>
      <c r="H6674" s="125" t="str">
        <f t="shared" si="208"/>
        <v/>
      </c>
      <c r="I6674" s="176">
        <f t="shared" si="209"/>
        <v>0</v>
      </c>
    </row>
    <row r="6675" spans="2:9">
      <c r="B6675" s="131"/>
      <c r="C6675" s="125"/>
      <c r="D6675" s="125"/>
      <c r="E6675" s="125"/>
      <c r="F6675" s="125"/>
      <c r="G6675" s="176"/>
      <c r="H6675" s="125" t="str">
        <f t="shared" si="208"/>
        <v/>
      </c>
      <c r="I6675" s="176">
        <f t="shared" si="209"/>
        <v>0</v>
      </c>
    </row>
    <row r="6676" spans="2:9">
      <c r="B6676" s="131"/>
      <c r="C6676" s="125"/>
      <c r="D6676" s="125"/>
      <c r="E6676" s="125"/>
      <c r="F6676" s="125"/>
      <c r="G6676" s="176"/>
      <c r="H6676" s="125" t="str">
        <f t="shared" si="208"/>
        <v/>
      </c>
      <c r="I6676" s="176">
        <f t="shared" si="209"/>
        <v>0</v>
      </c>
    </row>
    <row r="6677" spans="2:9">
      <c r="B6677" s="131"/>
      <c r="C6677" s="125"/>
      <c r="D6677" s="125"/>
      <c r="E6677" s="125"/>
      <c r="F6677" s="125"/>
      <c r="G6677" s="176"/>
      <c r="H6677" s="125" t="str">
        <f t="shared" si="208"/>
        <v/>
      </c>
      <c r="I6677" s="176">
        <f t="shared" si="209"/>
        <v>0</v>
      </c>
    </row>
    <row r="6678" spans="2:9">
      <c r="B6678" s="131"/>
      <c r="C6678" s="125"/>
      <c r="D6678" s="125"/>
      <c r="E6678" s="125"/>
      <c r="F6678" s="125"/>
      <c r="G6678" s="176"/>
      <c r="H6678" s="125" t="str">
        <f t="shared" si="208"/>
        <v/>
      </c>
      <c r="I6678" s="176">
        <f t="shared" si="209"/>
        <v>0</v>
      </c>
    </row>
    <row r="6679" spans="2:9">
      <c r="B6679" s="131"/>
      <c r="C6679" s="125"/>
      <c r="D6679" s="125"/>
      <c r="E6679" s="125"/>
      <c r="F6679" s="125"/>
      <c r="G6679" s="176"/>
      <c r="H6679" s="125" t="str">
        <f t="shared" si="208"/>
        <v/>
      </c>
      <c r="I6679" s="176">
        <f t="shared" si="209"/>
        <v>0</v>
      </c>
    </row>
    <row r="6680" spans="2:9">
      <c r="B6680" s="131"/>
      <c r="C6680" s="125"/>
      <c r="D6680" s="125"/>
      <c r="E6680" s="125"/>
      <c r="F6680" s="125"/>
      <c r="G6680" s="176"/>
      <c r="H6680" s="125" t="str">
        <f t="shared" si="208"/>
        <v/>
      </c>
      <c r="I6680" s="176">
        <f t="shared" si="209"/>
        <v>0</v>
      </c>
    </row>
    <row r="6681" spans="2:9">
      <c r="B6681" s="131"/>
      <c r="C6681" s="125"/>
      <c r="D6681" s="125"/>
      <c r="E6681" s="125"/>
      <c r="F6681" s="125"/>
      <c r="G6681" s="176"/>
      <c r="H6681" s="125" t="str">
        <f t="shared" si="208"/>
        <v/>
      </c>
      <c r="I6681" s="176">
        <f t="shared" si="209"/>
        <v>0</v>
      </c>
    </row>
    <row r="6682" spans="2:9">
      <c r="B6682" s="131"/>
      <c r="C6682" s="125"/>
      <c r="D6682" s="125"/>
      <c r="E6682" s="125"/>
      <c r="F6682" s="125"/>
      <c r="G6682" s="176"/>
      <c r="H6682" s="125" t="str">
        <f t="shared" si="208"/>
        <v/>
      </c>
      <c r="I6682" s="176">
        <f t="shared" si="209"/>
        <v>0</v>
      </c>
    </row>
    <row r="6683" spans="2:9">
      <c r="B6683" s="131"/>
      <c r="C6683" s="125"/>
      <c r="D6683" s="125"/>
      <c r="E6683" s="125"/>
      <c r="F6683" s="125"/>
      <c r="G6683" s="176"/>
      <c r="H6683" s="125" t="str">
        <f t="shared" si="208"/>
        <v/>
      </c>
      <c r="I6683" s="176">
        <f t="shared" si="209"/>
        <v>0</v>
      </c>
    </row>
    <row r="6684" spans="2:9">
      <c r="B6684" s="131"/>
      <c r="C6684" s="125"/>
      <c r="D6684" s="125"/>
      <c r="E6684" s="125"/>
      <c r="F6684" s="125"/>
      <c r="G6684" s="176"/>
      <c r="H6684" s="125" t="str">
        <f t="shared" si="208"/>
        <v/>
      </c>
      <c r="I6684" s="176">
        <f t="shared" si="209"/>
        <v>0</v>
      </c>
    </row>
    <row r="6685" spans="2:9">
      <c r="B6685" s="131"/>
      <c r="C6685" s="125"/>
      <c r="D6685" s="125"/>
      <c r="E6685" s="125"/>
      <c r="F6685" s="125"/>
      <c r="G6685" s="176"/>
      <c r="H6685" s="125" t="str">
        <f t="shared" si="208"/>
        <v/>
      </c>
      <c r="I6685" s="176">
        <f t="shared" si="209"/>
        <v>0</v>
      </c>
    </row>
    <row r="6686" spans="2:9">
      <c r="B6686" s="131"/>
      <c r="C6686" s="125"/>
      <c r="D6686" s="125"/>
      <c r="E6686" s="125"/>
      <c r="F6686" s="125"/>
      <c r="G6686" s="176"/>
      <c r="H6686" s="125" t="str">
        <f t="shared" si="208"/>
        <v/>
      </c>
      <c r="I6686" s="176">
        <f t="shared" si="209"/>
        <v>0</v>
      </c>
    </row>
    <row r="6687" spans="2:9">
      <c r="B6687" s="131"/>
      <c r="C6687" s="125"/>
      <c r="D6687" s="125"/>
      <c r="E6687" s="125"/>
      <c r="F6687" s="125"/>
      <c r="G6687" s="176"/>
      <c r="H6687" s="125" t="str">
        <f t="shared" si="208"/>
        <v/>
      </c>
      <c r="I6687" s="176">
        <f t="shared" si="209"/>
        <v>0</v>
      </c>
    </row>
    <row r="6688" spans="2:9">
      <c r="B6688" s="131"/>
      <c r="C6688" s="125"/>
      <c r="D6688" s="125"/>
      <c r="E6688" s="125"/>
      <c r="F6688" s="125"/>
      <c r="G6688" s="176"/>
      <c r="H6688" s="125" t="str">
        <f t="shared" si="208"/>
        <v/>
      </c>
      <c r="I6688" s="176">
        <f t="shared" si="209"/>
        <v>0</v>
      </c>
    </row>
    <row r="6689" spans="2:9">
      <c r="B6689" s="131"/>
      <c r="C6689" s="125"/>
      <c r="D6689" s="125"/>
      <c r="E6689" s="125"/>
      <c r="F6689" s="125"/>
      <c r="G6689" s="176"/>
      <c r="H6689" s="125" t="str">
        <f t="shared" si="208"/>
        <v/>
      </c>
      <c r="I6689" s="176">
        <f t="shared" si="209"/>
        <v>0</v>
      </c>
    </row>
    <row r="6690" spans="2:9">
      <c r="B6690" s="131"/>
      <c r="C6690" s="125"/>
      <c r="D6690" s="125"/>
      <c r="E6690" s="125"/>
      <c r="F6690" s="125"/>
      <c r="G6690" s="176"/>
      <c r="H6690" s="125" t="str">
        <f t="shared" si="208"/>
        <v/>
      </c>
      <c r="I6690" s="176">
        <f t="shared" si="209"/>
        <v>0</v>
      </c>
    </row>
    <row r="6691" spans="2:9">
      <c r="B6691" s="131"/>
      <c r="C6691" s="125"/>
      <c r="D6691" s="125"/>
      <c r="E6691" s="125"/>
      <c r="F6691" s="125"/>
      <c r="G6691" s="176"/>
      <c r="H6691" s="125" t="str">
        <f t="shared" si="208"/>
        <v/>
      </c>
      <c r="I6691" s="176">
        <f t="shared" si="209"/>
        <v>0</v>
      </c>
    </row>
    <row r="6692" spans="2:9">
      <c r="B6692" s="131"/>
      <c r="C6692" s="125"/>
      <c r="D6692" s="125"/>
      <c r="E6692" s="125"/>
      <c r="F6692" s="125"/>
      <c r="G6692" s="176"/>
      <c r="H6692" s="125" t="str">
        <f t="shared" si="208"/>
        <v/>
      </c>
      <c r="I6692" s="176">
        <f t="shared" si="209"/>
        <v>0</v>
      </c>
    </row>
    <row r="6693" spans="2:9">
      <c r="B6693" s="131"/>
      <c r="C6693" s="125"/>
      <c r="D6693" s="125"/>
      <c r="E6693" s="125"/>
      <c r="F6693" s="125"/>
      <c r="G6693" s="176"/>
      <c r="H6693" s="125" t="str">
        <f t="shared" si="208"/>
        <v/>
      </c>
      <c r="I6693" s="176">
        <f t="shared" si="209"/>
        <v>0</v>
      </c>
    </row>
    <row r="6694" spans="2:9">
      <c r="B6694" s="131"/>
      <c r="C6694" s="125"/>
      <c r="D6694" s="125"/>
      <c r="E6694" s="125"/>
      <c r="F6694" s="125"/>
      <c r="G6694" s="176"/>
      <c r="H6694" s="125" t="str">
        <f t="shared" si="208"/>
        <v/>
      </c>
      <c r="I6694" s="176">
        <f t="shared" si="209"/>
        <v>0</v>
      </c>
    </row>
    <row r="6695" spans="2:9">
      <c r="B6695" s="131"/>
      <c r="C6695" s="125"/>
      <c r="D6695" s="125"/>
      <c r="E6695" s="125"/>
      <c r="F6695" s="125"/>
      <c r="G6695" s="176"/>
      <c r="H6695" s="125" t="str">
        <f t="shared" si="208"/>
        <v/>
      </c>
      <c r="I6695" s="176">
        <f t="shared" si="209"/>
        <v>0</v>
      </c>
    </row>
    <row r="6696" spans="2:9">
      <c r="B6696" s="131"/>
      <c r="C6696" s="125"/>
      <c r="D6696" s="125"/>
      <c r="E6696" s="125"/>
      <c r="F6696" s="125"/>
      <c r="G6696" s="176"/>
      <c r="H6696" s="125" t="str">
        <f t="shared" si="208"/>
        <v/>
      </c>
      <c r="I6696" s="176">
        <f t="shared" si="209"/>
        <v>0</v>
      </c>
    </row>
    <row r="6697" spans="2:9">
      <c r="B6697" s="131"/>
      <c r="C6697" s="125"/>
      <c r="D6697" s="125"/>
      <c r="E6697" s="125"/>
      <c r="F6697" s="125"/>
      <c r="G6697" s="176"/>
      <c r="H6697" s="125" t="str">
        <f t="shared" si="208"/>
        <v/>
      </c>
      <c r="I6697" s="176">
        <f t="shared" si="209"/>
        <v>0</v>
      </c>
    </row>
    <row r="6698" spans="2:9">
      <c r="B6698" s="131"/>
      <c r="C6698" s="125"/>
      <c r="D6698" s="125"/>
      <c r="E6698" s="125"/>
      <c r="F6698" s="125"/>
      <c r="G6698" s="176"/>
      <c r="H6698" s="125" t="str">
        <f t="shared" si="208"/>
        <v/>
      </c>
      <c r="I6698" s="176">
        <f t="shared" si="209"/>
        <v>0</v>
      </c>
    </row>
    <row r="6699" spans="2:9">
      <c r="B6699" s="131"/>
      <c r="C6699" s="125"/>
      <c r="D6699" s="125"/>
      <c r="E6699" s="125"/>
      <c r="F6699" s="125"/>
      <c r="G6699" s="176"/>
      <c r="H6699" s="125" t="str">
        <f t="shared" si="208"/>
        <v/>
      </c>
      <c r="I6699" s="176">
        <f t="shared" si="209"/>
        <v>0</v>
      </c>
    </row>
    <row r="6700" spans="2:9">
      <c r="B6700" s="131"/>
      <c r="C6700" s="125"/>
      <c r="D6700" s="125"/>
      <c r="E6700" s="125"/>
      <c r="F6700" s="125"/>
      <c r="G6700" s="176"/>
      <c r="H6700" s="125" t="str">
        <f t="shared" si="208"/>
        <v/>
      </c>
      <c r="I6700" s="176">
        <f t="shared" si="209"/>
        <v>0</v>
      </c>
    </row>
    <row r="6701" spans="2:9">
      <c r="B6701" s="131"/>
      <c r="C6701" s="125"/>
      <c r="D6701" s="125"/>
      <c r="E6701" s="125"/>
      <c r="F6701" s="125"/>
      <c r="G6701" s="176"/>
      <c r="H6701" s="125" t="str">
        <f t="shared" si="208"/>
        <v/>
      </c>
      <c r="I6701" s="176">
        <f t="shared" si="209"/>
        <v>0</v>
      </c>
    </row>
    <row r="6702" spans="2:9">
      <c r="B6702" s="131"/>
      <c r="C6702" s="125"/>
      <c r="D6702" s="125"/>
      <c r="E6702" s="125"/>
      <c r="F6702" s="125"/>
      <c r="G6702" s="176"/>
      <c r="H6702" s="125" t="str">
        <f t="shared" si="208"/>
        <v/>
      </c>
      <c r="I6702" s="176">
        <f t="shared" si="209"/>
        <v>0</v>
      </c>
    </row>
    <row r="6703" spans="2:9">
      <c r="B6703" s="131"/>
      <c r="C6703" s="125"/>
      <c r="D6703" s="125"/>
      <c r="E6703" s="125"/>
      <c r="F6703" s="125"/>
      <c r="G6703" s="176"/>
      <c r="H6703" s="125" t="str">
        <f t="shared" si="208"/>
        <v/>
      </c>
      <c r="I6703" s="176">
        <f t="shared" si="209"/>
        <v>0</v>
      </c>
    </row>
    <row r="6704" spans="2:9">
      <c r="B6704" s="131"/>
      <c r="C6704" s="125"/>
      <c r="D6704" s="125"/>
      <c r="E6704" s="125"/>
      <c r="F6704" s="125"/>
      <c r="G6704" s="176"/>
      <c r="H6704" s="125" t="str">
        <f t="shared" si="208"/>
        <v/>
      </c>
      <c r="I6704" s="176">
        <f t="shared" si="209"/>
        <v>0</v>
      </c>
    </row>
    <row r="6705" spans="2:9">
      <c r="B6705" s="131"/>
      <c r="C6705" s="125"/>
      <c r="D6705" s="125"/>
      <c r="E6705" s="125"/>
      <c r="F6705" s="125"/>
      <c r="G6705" s="176"/>
      <c r="H6705" s="125" t="str">
        <f t="shared" si="208"/>
        <v/>
      </c>
      <c r="I6705" s="176">
        <f t="shared" si="209"/>
        <v>0</v>
      </c>
    </row>
    <row r="6706" spans="2:9">
      <c r="B6706" s="131"/>
      <c r="C6706" s="125"/>
      <c r="D6706" s="125"/>
      <c r="E6706" s="125"/>
      <c r="F6706" s="125"/>
      <c r="G6706" s="176"/>
      <c r="H6706" s="125" t="str">
        <f t="shared" si="208"/>
        <v/>
      </c>
      <c r="I6706" s="176">
        <f t="shared" si="209"/>
        <v>0</v>
      </c>
    </row>
    <row r="6707" spans="2:9">
      <c r="B6707" s="131"/>
      <c r="C6707" s="125"/>
      <c r="D6707" s="125"/>
      <c r="E6707" s="125"/>
      <c r="F6707" s="125"/>
      <c r="G6707" s="176"/>
      <c r="H6707" s="125" t="str">
        <f t="shared" si="208"/>
        <v/>
      </c>
      <c r="I6707" s="176">
        <f t="shared" si="209"/>
        <v>0</v>
      </c>
    </row>
    <row r="6708" spans="2:9">
      <c r="B6708" s="131"/>
      <c r="C6708" s="125"/>
      <c r="D6708" s="125"/>
      <c r="E6708" s="125"/>
      <c r="F6708" s="125"/>
      <c r="G6708" s="176"/>
      <c r="H6708" s="125" t="str">
        <f t="shared" si="208"/>
        <v/>
      </c>
      <c r="I6708" s="176">
        <f t="shared" si="209"/>
        <v>0</v>
      </c>
    </row>
    <row r="6709" spans="2:9">
      <c r="B6709" s="131"/>
      <c r="C6709" s="125"/>
      <c r="D6709" s="125"/>
      <c r="E6709" s="125"/>
      <c r="F6709" s="125"/>
      <c r="G6709" s="176"/>
      <c r="H6709" s="125" t="str">
        <f t="shared" si="208"/>
        <v/>
      </c>
      <c r="I6709" s="176">
        <f t="shared" si="209"/>
        <v>0</v>
      </c>
    </row>
    <row r="6710" spans="2:9">
      <c r="B6710" s="131"/>
      <c r="C6710" s="125"/>
      <c r="D6710" s="125"/>
      <c r="E6710" s="125"/>
      <c r="F6710" s="125"/>
      <c r="G6710" s="176"/>
      <c r="H6710" s="125" t="str">
        <f t="shared" si="208"/>
        <v/>
      </c>
      <c r="I6710" s="176">
        <f t="shared" si="209"/>
        <v>0</v>
      </c>
    </row>
    <row r="6711" spans="2:9">
      <c r="B6711" s="131"/>
      <c r="C6711" s="125"/>
      <c r="D6711" s="125"/>
      <c r="E6711" s="125"/>
      <c r="F6711" s="125"/>
      <c r="G6711" s="176"/>
      <c r="H6711" s="125" t="str">
        <f t="shared" si="208"/>
        <v/>
      </c>
      <c r="I6711" s="176">
        <f t="shared" si="209"/>
        <v>0</v>
      </c>
    </row>
    <row r="6712" spans="2:9">
      <c r="B6712" s="131"/>
      <c r="C6712" s="125"/>
      <c r="D6712" s="125"/>
      <c r="E6712" s="125"/>
      <c r="F6712" s="125"/>
      <c r="G6712" s="176"/>
      <c r="H6712" s="125" t="str">
        <f t="shared" si="208"/>
        <v/>
      </c>
      <c r="I6712" s="176">
        <f t="shared" si="209"/>
        <v>0</v>
      </c>
    </row>
    <row r="6713" spans="2:9">
      <c r="B6713" s="131"/>
      <c r="C6713" s="125"/>
      <c r="D6713" s="125"/>
      <c r="E6713" s="125"/>
      <c r="F6713" s="125"/>
      <c r="G6713" s="176"/>
      <c r="H6713" s="125" t="str">
        <f t="shared" si="208"/>
        <v/>
      </c>
      <c r="I6713" s="176">
        <f t="shared" si="209"/>
        <v>0</v>
      </c>
    </row>
    <row r="6714" spans="2:9">
      <c r="B6714" s="131"/>
      <c r="C6714" s="125"/>
      <c r="D6714" s="125"/>
      <c r="E6714" s="125"/>
      <c r="F6714" s="125"/>
      <c r="G6714" s="176"/>
      <c r="H6714" s="125" t="str">
        <f t="shared" si="208"/>
        <v/>
      </c>
      <c r="I6714" s="176">
        <f t="shared" si="209"/>
        <v>0</v>
      </c>
    </row>
    <row r="6715" spans="2:9">
      <c r="B6715" s="131"/>
      <c r="C6715" s="125"/>
      <c r="D6715" s="125"/>
      <c r="E6715" s="125"/>
      <c r="F6715" s="125"/>
      <c r="G6715" s="176"/>
      <c r="H6715" s="125" t="str">
        <f t="shared" si="208"/>
        <v/>
      </c>
      <c r="I6715" s="176">
        <f t="shared" si="209"/>
        <v>0</v>
      </c>
    </row>
    <row r="6716" spans="2:9">
      <c r="B6716" s="131"/>
      <c r="C6716" s="125"/>
      <c r="D6716" s="125"/>
      <c r="E6716" s="125"/>
      <c r="F6716" s="125"/>
      <c r="G6716" s="176"/>
      <c r="H6716" s="125" t="str">
        <f t="shared" si="208"/>
        <v/>
      </c>
      <c r="I6716" s="176">
        <f t="shared" si="209"/>
        <v>0</v>
      </c>
    </row>
    <row r="6717" spans="2:9">
      <c r="B6717" s="131"/>
      <c r="C6717" s="125"/>
      <c r="D6717" s="125"/>
      <c r="E6717" s="125"/>
      <c r="F6717" s="125"/>
      <c r="G6717" s="176"/>
      <c r="H6717" s="125" t="str">
        <f t="shared" si="208"/>
        <v/>
      </c>
      <c r="I6717" s="176">
        <f t="shared" si="209"/>
        <v>0</v>
      </c>
    </row>
    <row r="6718" spans="2:9">
      <c r="B6718" s="131"/>
      <c r="C6718" s="125"/>
      <c r="D6718" s="125"/>
      <c r="E6718" s="125"/>
      <c r="F6718" s="125"/>
      <c r="G6718" s="176"/>
      <c r="H6718" s="125" t="str">
        <f t="shared" si="208"/>
        <v/>
      </c>
      <c r="I6718" s="176">
        <f t="shared" si="209"/>
        <v>0</v>
      </c>
    </row>
    <row r="6719" spans="2:9">
      <c r="B6719" s="131"/>
      <c r="C6719" s="125"/>
      <c r="D6719" s="125"/>
      <c r="E6719" s="125"/>
      <c r="F6719" s="125"/>
      <c r="G6719" s="176"/>
      <c r="H6719" s="125" t="str">
        <f t="shared" si="208"/>
        <v/>
      </c>
      <c r="I6719" s="176">
        <f t="shared" si="209"/>
        <v>0</v>
      </c>
    </row>
    <row r="6720" spans="2:9">
      <c r="B6720" s="131"/>
      <c r="C6720" s="125"/>
      <c r="D6720" s="125"/>
      <c r="E6720" s="125"/>
      <c r="F6720" s="125"/>
      <c r="G6720" s="176"/>
      <c r="H6720" s="125" t="str">
        <f t="shared" si="208"/>
        <v/>
      </c>
      <c r="I6720" s="176">
        <f t="shared" si="209"/>
        <v>0</v>
      </c>
    </row>
    <row r="6721" spans="2:9">
      <c r="B6721" s="131"/>
      <c r="C6721" s="125"/>
      <c r="D6721" s="125"/>
      <c r="E6721" s="125"/>
      <c r="F6721" s="125"/>
      <c r="G6721" s="176"/>
      <c r="H6721" s="125" t="str">
        <f t="shared" si="208"/>
        <v/>
      </c>
      <c r="I6721" s="176">
        <f t="shared" si="209"/>
        <v>0</v>
      </c>
    </row>
    <row r="6722" spans="2:9">
      <c r="B6722" s="131"/>
      <c r="C6722" s="125"/>
      <c r="D6722" s="125"/>
      <c r="E6722" s="125"/>
      <c r="F6722" s="125"/>
      <c r="G6722" s="176"/>
      <c r="H6722" s="125" t="str">
        <f t="shared" si="208"/>
        <v/>
      </c>
      <c r="I6722" s="176">
        <f t="shared" si="209"/>
        <v>0</v>
      </c>
    </row>
    <row r="6723" spans="2:9">
      <c r="B6723" s="131"/>
      <c r="C6723" s="125"/>
      <c r="D6723" s="125"/>
      <c r="E6723" s="125"/>
      <c r="F6723" s="125"/>
      <c r="G6723" s="176"/>
      <c r="H6723" s="125" t="str">
        <f t="shared" si="208"/>
        <v/>
      </c>
      <c r="I6723" s="176">
        <f t="shared" si="209"/>
        <v>0</v>
      </c>
    </row>
    <row r="6724" spans="2:9">
      <c r="B6724" s="131"/>
      <c r="C6724" s="125"/>
      <c r="D6724" s="125"/>
      <c r="E6724" s="125"/>
      <c r="F6724" s="125"/>
      <c r="G6724" s="176"/>
      <c r="H6724" s="125" t="str">
        <f t="shared" si="208"/>
        <v/>
      </c>
      <c r="I6724" s="176">
        <f t="shared" si="209"/>
        <v>0</v>
      </c>
    </row>
    <row r="6725" spans="2:9">
      <c r="B6725" s="131"/>
      <c r="C6725" s="125"/>
      <c r="D6725" s="125"/>
      <c r="E6725" s="125"/>
      <c r="F6725" s="125"/>
      <c r="G6725" s="176"/>
      <c r="H6725" s="125" t="str">
        <f t="shared" si="208"/>
        <v/>
      </c>
      <c r="I6725" s="176">
        <f t="shared" si="209"/>
        <v>0</v>
      </c>
    </row>
    <row r="6726" spans="2:9">
      <c r="B6726" s="131"/>
      <c r="C6726" s="125"/>
      <c r="D6726" s="125"/>
      <c r="E6726" s="125"/>
      <c r="F6726" s="125"/>
      <c r="G6726" s="176"/>
      <c r="H6726" s="125" t="str">
        <f t="shared" si="208"/>
        <v/>
      </c>
      <c r="I6726" s="176">
        <f t="shared" si="209"/>
        <v>0</v>
      </c>
    </row>
    <row r="6727" spans="2:9">
      <c r="B6727" s="131"/>
      <c r="C6727" s="125"/>
      <c r="D6727" s="125"/>
      <c r="E6727" s="125"/>
      <c r="F6727" s="125"/>
      <c r="G6727" s="176"/>
      <c r="H6727" s="125" t="str">
        <f t="shared" ref="H6727:H6790" si="210">IF(ISBLANK(C6727),"",IF(C6727&lt;F6727,D6727-E6727,E6727-D6727))</f>
        <v/>
      </c>
      <c r="I6727" s="176">
        <f t="shared" ref="I6727:I6790" si="211">IF(ISERR(H6727),1,0)</f>
        <v>0</v>
      </c>
    </row>
    <row r="6728" spans="2:9">
      <c r="B6728" s="131"/>
      <c r="C6728" s="125"/>
      <c r="D6728" s="125"/>
      <c r="E6728" s="125"/>
      <c r="F6728" s="125"/>
      <c r="G6728" s="176"/>
      <c r="H6728" s="125" t="str">
        <f t="shared" si="210"/>
        <v/>
      </c>
      <c r="I6728" s="176">
        <f t="shared" si="211"/>
        <v>0</v>
      </c>
    </row>
    <row r="6729" spans="2:9">
      <c r="B6729" s="131"/>
      <c r="C6729" s="125"/>
      <c r="D6729" s="125"/>
      <c r="E6729" s="125"/>
      <c r="F6729" s="125"/>
      <c r="G6729" s="176"/>
      <c r="H6729" s="125" t="str">
        <f t="shared" si="210"/>
        <v/>
      </c>
      <c r="I6729" s="176">
        <f t="shared" si="211"/>
        <v>0</v>
      </c>
    </row>
    <row r="6730" spans="2:9">
      <c r="B6730" s="131"/>
      <c r="C6730" s="125"/>
      <c r="D6730" s="125"/>
      <c r="E6730" s="125"/>
      <c r="F6730" s="125"/>
      <c r="G6730" s="176"/>
      <c r="H6730" s="125" t="str">
        <f t="shared" si="210"/>
        <v/>
      </c>
      <c r="I6730" s="176">
        <f t="shared" si="211"/>
        <v>0</v>
      </c>
    </row>
    <row r="6731" spans="2:9">
      <c r="B6731" s="131"/>
      <c r="C6731" s="125"/>
      <c r="D6731" s="125"/>
      <c r="E6731" s="125"/>
      <c r="F6731" s="125"/>
      <c r="G6731" s="176"/>
      <c r="H6731" s="125" t="str">
        <f t="shared" si="210"/>
        <v/>
      </c>
      <c r="I6731" s="176">
        <f t="shared" si="211"/>
        <v>0</v>
      </c>
    </row>
    <row r="6732" spans="2:9">
      <c r="B6732" s="131"/>
      <c r="C6732" s="125"/>
      <c r="D6732" s="125"/>
      <c r="E6732" s="125"/>
      <c r="F6732" s="125"/>
      <c r="G6732" s="176"/>
      <c r="H6732" s="125" t="str">
        <f t="shared" si="210"/>
        <v/>
      </c>
      <c r="I6732" s="176">
        <f t="shared" si="211"/>
        <v>0</v>
      </c>
    </row>
    <row r="6733" spans="2:9">
      <c r="B6733" s="131"/>
      <c r="C6733" s="125"/>
      <c r="D6733" s="125"/>
      <c r="E6733" s="125"/>
      <c r="F6733" s="125"/>
      <c r="G6733" s="176"/>
      <c r="H6733" s="125" t="str">
        <f t="shared" si="210"/>
        <v/>
      </c>
      <c r="I6733" s="176">
        <f t="shared" si="211"/>
        <v>0</v>
      </c>
    </row>
    <row r="6734" spans="2:9">
      <c r="B6734" s="131"/>
      <c r="C6734" s="125"/>
      <c r="D6734" s="125"/>
      <c r="E6734" s="125"/>
      <c r="F6734" s="125"/>
      <c r="G6734" s="176"/>
      <c r="H6734" s="125" t="str">
        <f t="shared" si="210"/>
        <v/>
      </c>
      <c r="I6734" s="176">
        <f t="shared" si="211"/>
        <v>0</v>
      </c>
    </row>
    <row r="6735" spans="2:9">
      <c r="B6735" s="131"/>
      <c r="C6735" s="125"/>
      <c r="D6735" s="125"/>
      <c r="E6735" s="125"/>
      <c r="F6735" s="125"/>
      <c r="G6735" s="176"/>
      <c r="H6735" s="125" t="str">
        <f t="shared" si="210"/>
        <v/>
      </c>
      <c r="I6735" s="176">
        <f t="shared" si="211"/>
        <v>0</v>
      </c>
    </row>
    <row r="6736" spans="2:9">
      <c r="B6736" s="131"/>
      <c r="C6736" s="125"/>
      <c r="D6736" s="125"/>
      <c r="E6736" s="125"/>
      <c r="F6736" s="125"/>
      <c r="G6736" s="176"/>
      <c r="H6736" s="125" t="str">
        <f t="shared" si="210"/>
        <v/>
      </c>
      <c r="I6736" s="176">
        <f t="shared" si="211"/>
        <v>0</v>
      </c>
    </row>
    <row r="6737" spans="2:9">
      <c r="B6737" s="131"/>
      <c r="C6737" s="125"/>
      <c r="D6737" s="125"/>
      <c r="E6737" s="125"/>
      <c r="F6737" s="125"/>
      <c r="G6737" s="176"/>
      <c r="H6737" s="125" t="str">
        <f t="shared" si="210"/>
        <v/>
      </c>
      <c r="I6737" s="176">
        <f t="shared" si="211"/>
        <v>0</v>
      </c>
    </row>
    <row r="6738" spans="2:9">
      <c r="B6738" s="131"/>
      <c r="C6738" s="125"/>
      <c r="D6738" s="125"/>
      <c r="E6738" s="125"/>
      <c r="F6738" s="125"/>
      <c r="G6738" s="176"/>
      <c r="H6738" s="125" t="str">
        <f t="shared" si="210"/>
        <v/>
      </c>
      <c r="I6738" s="176">
        <f t="shared" si="211"/>
        <v>0</v>
      </c>
    </row>
    <row r="6739" spans="2:9">
      <c r="B6739" s="131"/>
      <c r="C6739" s="125"/>
      <c r="D6739" s="125"/>
      <c r="E6739" s="125"/>
      <c r="F6739" s="125"/>
      <c r="G6739" s="176"/>
      <c r="H6739" s="125" t="str">
        <f t="shared" si="210"/>
        <v/>
      </c>
      <c r="I6739" s="176">
        <f t="shared" si="211"/>
        <v>0</v>
      </c>
    </row>
    <row r="6740" spans="2:9">
      <c r="B6740" s="131"/>
      <c r="C6740" s="125"/>
      <c r="D6740" s="125"/>
      <c r="E6740" s="125"/>
      <c r="F6740" s="125"/>
      <c r="G6740" s="176"/>
      <c r="H6740" s="125" t="str">
        <f t="shared" si="210"/>
        <v/>
      </c>
      <c r="I6740" s="176">
        <f t="shared" si="211"/>
        <v>0</v>
      </c>
    </row>
    <row r="6741" spans="2:9">
      <c r="B6741" s="131"/>
      <c r="C6741" s="125"/>
      <c r="D6741" s="125"/>
      <c r="E6741" s="125"/>
      <c r="F6741" s="125"/>
      <c r="G6741" s="176"/>
      <c r="H6741" s="125" t="str">
        <f t="shared" si="210"/>
        <v/>
      </c>
      <c r="I6741" s="176">
        <f t="shared" si="211"/>
        <v>0</v>
      </c>
    </row>
    <row r="6742" spans="2:9">
      <c r="B6742" s="131"/>
      <c r="C6742" s="125"/>
      <c r="D6742" s="125"/>
      <c r="E6742" s="125"/>
      <c r="F6742" s="125"/>
      <c r="G6742" s="176"/>
      <c r="H6742" s="125" t="str">
        <f t="shared" si="210"/>
        <v/>
      </c>
      <c r="I6742" s="176">
        <f t="shared" si="211"/>
        <v>0</v>
      </c>
    </row>
    <row r="6743" spans="2:9">
      <c r="B6743" s="131"/>
      <c r="C6743" s="125"/>
      <c r="D6743" s="125"/>
      <c r="E6743" s="125"/>
      <c r="F6743" s="125"/>
      <c r="G6743" s="176"/>
      <c r="H6743" s="125" t="str">
        <f t="shared" si="210"/>
        <v/>
      </c>
      <c r="I6743" s="176">
        <f t="shared" si="211"/>
        <v>0</v>
      </c>
    </row>
    <row r="6744" spans="2:9">
      <c r="B6744" s="131"/>
      <c r="C6744" s="125"/>
      <c r="D6744" s="125"/>
      <c r="E6744" s="125"/>
      <c r="F6744" s="125"/>
      <c r="G6744" s="176"/>
      <c r="H6744" s="125" t="str">
        <f t="shared" si="210"/>
        <v/>
      </c>
      <c r="I6744" s="176">
        <f t="shared" si="211"/>
        <v>0</v>
      </c>
    </row>
    <row r="6745" spans="2:9">
      <c r="B6745" s="131"/>
      <c r="C6745" s="125"/>
      <c r="D6745" s="125"/>
      <c r="E6745" s="125"/>
      <c r="F6745" s="125"/>
      <c r="G6745" s="176"/>
      <c r="H6745" s="125" t="str">
        <f t="shared" si="210"/>
        <v/>
      </c>
      <c r="I6745" s="176">
        <f t="shared" si="211"/>
        <v>0</v>
      </c>
    </row>
    <row r="6746" spans="2:9">
      <c r="B6746" s="131"/>
      <c r="C6746" s="125"/>
      <c r="D6746" s="125"/>
      <c r="E6746" s="125"/>
      <c r="F6746" s="125"/>
      <c r="G6746" s="176"/>
      <c r="H6746" s="125" t="str">
        <f t="shared" si="210"/>
        <v/>
      </c>
      <c r="I6746" s="176">
        <f t="shared" si="211"/>
        <v>0</v>
      </c>
    </row>
    <row r="6747" spans="2:9">
      <c r="B6747" s="131"/>
      <c r="C6747" s="125"/>
      <c r="D6747" s="125"/>
      <c r="E6747" s="125"/>
      <c r="F6747" s="125"/>
      <c r="G6747" s="176"/>
      <c r="H6747" s="125" t="str">
        <f t="shared" si="210"/>
        <v/>
      </c>
      <c r="I6747" s="176">
        <f t="shared" si="211"/>
        <v>0</v>
      </c>
    </row>
    <row r="6748" spans="2:9">
      <c r="B6748" s="131"/>
      <c r="C6748" s="125"/>
      <c r="D6748" s="125"/>
      <c r="E6748" s="125"/>
      <c r="F6748" s="125"/>
      <c r="G6748" s="176"/>
      <c r="H6748" s="125" t="str">
        <f t="shared" si="210"/>
        <v/>
      </c>
      <c r="I6748" s="176">
        <f t="shared" si="211"/>
        <v>0</v>
      </c>
    </row>
    <row r="6749" spans="2:9">
      <c r="B6749" s="131"/>
      <c r="C6749" s="125"/>
      <c r="D6749" s="125"/>
      <c r="E6749" s="125"/>
      <c r="F6749" s="125"/>
      <c r="G6749" s="176"/>
      <c r="H6749" s="125" t="str">
        <f t="shared" si="210"/>
        <v/>
      </c>
      <c r="I6749" s="176">
        <f t="shared" si="211"/>
        <v>0</v>
      </c>
    </row>
    <row r="6750" spans="2:9">
      <c r="B6750" s="131"/>
      <c r="C6750" s="125"/>
      <c r="D6750" s="125"/>
      <c r="E6750" s="125"/>
      <c r="F6750" s="125"/>
      <c r="G6750" s="176"/>
      <c r="H6750" s="125" t="str">
        <f t="shared" si="210"/>
        <v/>
      </c>
      <c r="I6750" s="176">
        <f t="shared" si="211"/>
        <v>0</v>
      </c>
    </row>
    <row r="6751" spans="2:9">
      <c r="B6751" s="131"/>
      <c r="C6751" s="125"/>
      <c r="D6751" s="125"/>
      <c r="E6751" s="125"/>
      <c r="F6751" s="125"/>
      <c r="G6751" s="176"/>
      <c r="H6751" s="125" t="str">
        <f t="shared" si="210"/>
        <v/>
      </c>
      <c r="I6751" s="176">
        <f t="shared" si="211"/>
        <v>0</v>
      </c>
    </row>
    <row r="6752" spans="2:9">
      <c r="B6752" s="131"/>
      <c r="C6752" s="125"/>
      <c r="D6752" s="125"/>
      <c r="E6752" s="125"/>
      <c r="F6752" s="125"/>
      <c r="G6752" s="176"/>
      <c r="H6752" s="125" t="str">
        <f t="shared" si="210"/>
        <v/>
      </c>
      <c r="I6752" s="176">
        <f t="shared" si="211"/>
        <v>0</v>
      </c>
    </row>
    <row r="6753" spans="2:9">
      <c r="B6753" s="131"/>
      <c r="C6753" s="125"/>
      <c r="D6753" s="125"/>
      <c r="E6753" s="125"/>
      <c r="F6753" s="125"/>
      <c r="G6753" s="176"/>
      <c r="H6753" s="125" t="str">
        <f t="shared" si="210"/>
        <v/>
      </c>
      <c r="I6753" s="176">
        <f t="shared" si="211"/>
        <v>0</v>
      </c>
    </row>
    <row r="6754" spans="2:9">
      <c r="B6754" s="131"/>
      <c r="C6754" s="125"/>
      <c r="D6754" s="125"/>
      <c r="E6754" s="125"/>
      <c r="F6754" s="125"/>
      <c r="G6754" s="176"/>
      <c r="H6754" s="125" t="str">
        <f t="shared" si="210"/>
        <v/>
      </c>
      <c r="I6754" s="176">
        <f t="shared" si="211"/>
        <v>0</v>
      </c>
    </row>
    <row r="6755" spans="2:9">
      <c r="B6755" s="131"/>
      <c r="C6755" s="125"/>
      <c r="D6755" s="125"/>
      <c r="E6755" s="125"/>
      <c r="F6755" s="125"/>
      <c r="G6755" s="176"/>
      <c r="H6755" s="125" t="str">
        <f t="shared" si="210"/>
        <v/>
      </c>
      <c r="I6755" s="176">
        <f t="shared" si="211"/>
        <v>0</v>
      </c>
    </row>
    <row r="6756" spans="2:9">
      <c r="B6756" s="131"/>
      <c r="C6756" s="125"/>
      <c r="D6756" s="125"/>
      <c r="E6756" s="125"/>
      <c r="F6756" s="125"/>
      <c r="G6756" s="176"/>
      <c r="H6756" s="125" t="str">
        <f t="shared" si="210"/>
        <v/>
      </c>
      <c r="I6756" s="176">
        <f t="shared" si="211"/>
        <v>0</v>
      </c>
    </row>
    <row r="6757" spans="2:9">
      <c r="B6757" s="131"/>
      <c r="C6757" s="125"/>
      <c r="D6757" s="125"/>
      <c r="E6757" s="125"/>
      <c r="F6757" s="125"/>
      <c r="G6757" s="176"/>
      <c r="H6757" s="125" t="str">
        <f t="shared" si="210"/>
        <v/>
      </c>
      <c r="I6757" s="176">
        <f t="shared" si="211"/>
        <v>0</v>
      </c>
    </row>
    <row r="6758" spans="2:9">
      <c r="B6758" s="131"/>
      <c r="C6758" s="125"/>
      <c r="D6758" s="125"/>
      <c r="E6758" s="125"/>
      <c r="F6758" s="125"/>
      <c r="G6758" s="176"/>
      <c r="H6758" s="125" t="str">
        <f t="shared" si="210"/>
        <v/>
      </c>
      <c r="I6758" s="176">
        <f t="shared" si="211"/>
        <v>0</v>
      </c>
    </row>
    <row r="6759" spans="2:9">
      <c r="B6759" s="131"/>
      <c r="C6759" s="125"/>
      <c r="D6759" s="125"/>
      <c r="E6759" s="125"/>
      <c r="F6759" s="125"/>
      <c r="G6759" s="176"/>
      <c r="H6759" s="125" t="str">
        <f t="shared" si="210"/>
        <v/>
      </c>
      <c r="I6759" s="176">
        <f t="shared" si="211"/>
        <v>0</v>
      </c>
    </row>
    <row r="6760" spans="2:9">
      <c r="B6760" s="131"/>
      <c r="C6760" s="125"/>
      <c r="D6760" s="125"/>
      <c r="E6760" s="125"/>
      <c r="F6760" s="125"/>
      <c r="G6760" s="176"/>
      <c r="H6760" s="125" t="str">
        <f t="shared" si="210"/>
        <v/>
      </c>
      <c r="I6760" s="176">
        <f t="shared" si="211"/>
        <v>0</v>
      </c>
    </row>
    <row r="6761" spans="2:9">
      <c r="B6761" s="131"/>
      <c r="C6761" s="125"/>
      <c r="D6761" s="125"/>
      <c r="E6761" s="125"/>
      <c r="F6761" s="125"/>
      <c r="G6761" s="176"/>
      <c r="H6761" s="125" t="str">
        <f t="shared" si="210"/>
        <v/>
      </c>
      <c r="I6761" s="176">
        <f t="shared" si="211"/>
        <v>0</v>
      </c>
    </row>
    <row r="6762" spans="2:9">
      <c r="B6762" s="131"/>
      <c r="C6762" s="125"/>
      <c r="D6762" s="125"/>
      <c r="E6762" s="125"/>
      <c r="F6762" s="125"/>
      <c r="G6762" s="176"/>
      <c r="H6762" s="125" t="str">
        <f t="shared" si="210"/>
        <v/>
      </c>
      <c r="I6762" s="176">
        <f t="shared" si="211"/>
        <v>0</v>
      </c>
    </row>
    <row r="6763" spans="2:9">
      <c r="B6763" s="131"/>
      <c r="C6763" s="125"/>
      <c r="D6763" s="125"/>
      <c r="E6763" s="125"/>
      <c r="F6763" s="125"/>
      <c r="G6763" s="176"/>
      <c r="H6763" s="125" t="str">
        <f t="shared" si="210"/>
        <v/>
      </c>
      <c r="I6763" s="176">
        <f t="shared" si="211"/>
        <v>0</v>
      </c>
    </row>
    <row r="6764" spans="2:9">
      <c r="B6764" s="131"/>
      <c r="C6764" s="125"/>
      <c r="D6764" s="125"/>
      <c r="E6764" s="125"/>
      <c r="F6764" s="125"/>
      <c r="G6764" s="176"/>
      <c r="H6764" s="125" t="str">
        <f t="shared" si="210"/>
        <v/>
      </c>
      <c r="I6764" s="176">
        <f t="shared" si="211"/>
        <v>0</v>
      </c>
    </row>
    <row r="6765" spans="2:9">
      <c r="B6765" s="131"/>
      <c r="C6765" s="125"/>
      <c r="D6765" s="125"/>
      <c r="E6765" s="125"/>
      <c r="F6765" s="125"/>
      <c r="G6765" s="176"/>
      <c r="H6765" s="125" t="str">
        <f t="shared" si="210"/>
        <v/>
      </c>
      <c r="I6765" s="176">
        <f t="shared" si="211"/>
        <v>0</v>
      </c>
    </row>
    <row r="6766" spans="2:9">
      <c r="B6766" s="131"/>
      <c r="C6766" s="125"/>
      <c r="D6766" s="125"/>
      <c r="E6766" s="125"/>
      <c r="F6766" s="125"/>
      <c r="G6766" s="176"/>
      <c r="H6766" s="125" t="str">
        <f t="shared" si="210"/>
        <v/>
      </c>
      <c r="I6766" s="176">
        <f t="shared" si="211"/>
        <v>0</v>
      </c>
    </row>
    <row r="6767" spans="2:9">
      <c r="B6767" s="131"/>
      <c r="C6767" s="125"/>
      <c r="D6767" s="125"/>
      <c r="E6767" s="125"/>
      <c r="F6767" s="125"/>
      <c r="G6767" s="176"/>
      <c r="H6767" s="125" t="str">
        <f t="shared" si="210"/>
        <v/>
      </c>
      <c r="I6767" s="176">
        <f t="shared" si="211"/>
        <v>0</v>
      </c>
    </row>
    <row r="6768" spans="2:9">
      <c r="B6768" s="131"/>
      <c r="C6768" s="125"/>
      <c r="D6768" s="125"/>
      <c r="E6768" s="125"/>
      <c r="F6768" s="125"/>
      <c r="G6768" s="176"/>
      <c r="H6768" s="125" t="str">
        <f t="shared" si="210"/>
        <v/>
      </c>
      <c r="I6768" s="176">
        <f t="shared" si="211"/>
        <v>0</v>
      </c>
    </row>
    <row r="6769" spans="2:9">
      <c r="B6769" s="131"/>
      <c r="C6769" s="125"/>
      <c r="D6769" s="125"/>
      <c r="E6769" s="125"/>
      <c r="F6769" s="125"/>
      <c r="G6769" s="176"/>
      <c r="H6769" s="125" t="str">
        <f t="shared" si="210"/>
        <v/>
      </c>
      <c r="I6769" s="176">
        <f t="shared" si="211"/>
        <v>0</v>
      </c>
    </row>
    <row r="6770" spans="2:9">
      <c r="B6770" s="131"/>
      <c r="C6770" s="125"/>
      <c r="D6770" s="125"/>
      <c r="E6770" s="125"/>
      <c r="F6770" s="125"/>
      <c r="G6770" s="176"/>
      <c r="H6770" s="125" t="str">
        <f t="shared" si="210"/>
        <v/>
      </c>
      <c r="I6770" s="176">
        <f t="shared" si="211"/>
        <v>0</v>
      </c>
    </row>
    <row r="6771" spans="2:9">
      <c r="B6771" s="131"/>
      <c r="C6771" s="125"/>
      <c r="D6771" s="125"/>
      <c r="E6771" s="125"/>
      <c r="F6771" s="125"/>
      <c r="G6771" s="176"/>
      <c r="H6771" s="125" t="str">
        <f t="shared" si="210"/>
        <v/>
      </c>
      <c r="I6771" s="176">
        <f t="shared" si="211"/>
        <v>0</v>
      </c>
    </row>
    <row r="6772" spans="2:9">
      <c r="B6772" s="131"/>
      <c r="C6772" s="125"/>
      <c r="D6772" s="125"/>
      <c r="E6772" s="125"/>
      <c r="F6772" s="125"/>
      <c r="G6772" s="176"/>
      <c r="H6772" s="125" t="str">
        <f t="shared" si="210"/>
        <v/>
      </c>
      <c r="I6772" s="176">
        <f t="shared" si="211"/>
        <v>0</v>
      </c>
    </row>
    <row r="6773" spans="2:9">
      <c r="B6773" s="131"/>
      <c r="C6773" s="125"/>
      <c r="D6773" s="125"/>
      <c r="E6773" s="125"/>
      <c r="F6773" s="125"/>
      <c r="G6773" s="176"/>
      <c r="H6773" s="125" t="str">
        <f t="shared" si="210"/>
        <v/>
      </c>
      <c r="I6773" s="176">
        <f t="shared" si="211"/>
        <v>0</v>
      </c>
    </row>
    <row r="6774" spans="2:9">
      <c r="B6774" s="131"/>
      <c r="C6774" s="125"/>
      <c r="D6774" s="125"/>
      <c r="E6774" s="125"/>
      <c r="F6774" s="125"/>
      <c r="G6774" s="176"/>
      <c r="H6774" s="125" t="str">
        <f t="shared" si="210"/>
        <v/>
      </c>
      <c r="I6774" s="176">
        <f t="shared" si="211"/>
        <v>0</v>
      </c>
    </row>
    <row r="6775" spans="2:9">
      <c r="B6775" s="131"/>
      <c r="C6775" s="125"/>
      <c r="D6775" s="125"/>
      <c r="E6775" s="125"/>
      <c r="F6775" s="125"/>
      <c r="G6775" s="176"/>
      <c r="H6775" s="125" t="str">
        <f t="shared" si="210"/>
        <v/>
      </c>
      <c r="I6775" s="176">
        <f t="shared" si="211"/>
        <v>0</v>
      </c>
    </row>
    <row r="6776" spans="2:9">
      <c r="B6776" s="131"/>
      <c r="C6776" s="125"/>
      <c r="D6776" s="125"/>
      <c r="E6776" s="125"/>
      <c r="F6776" s="125"/>
      <c r="G6776" s="176"/>
      <c r="H6776" s="125" t="str">
        <f t="shared" si="210"/>
        <v/>
      </c>
      <c r="I6776" s="176">
        <f t="shared" si="211"/>
        <v>0</v>
      </c>
    </row>
    <row r="6777" spans="2:9">
      <c r="B6777" s="131"/>
      <c r="C6777" s="125"/>
      <c r="D6777" s="125"/>
      <c r="E6777" s="125"/>
      <c r="F6777" s="125"/>
      <c r="G6777" s="176"/>
      <c r="H6777" s="125" t="str">
        <f t="shared" si="210"/>
        <v/>
      </c>
      <c r="I6777" s="176">
        <f t="shared" si="211"/>
        <v>0</v>
      </c>
    </row>
    <row r="6778" spans="2:9">
      <c r="B6778" s="131"/>
      <c r="C6778" s="125"/>
      <c r="D6778" s="125"/>
      <c r="E6778" s="125"/>
      <c r="F6778" s="125"/>
      <c r="G6778" s="176"/>
      <c r="H6778" s="125" t="str">
        <f t="shared" si="210"/>
        <v/>
      </c>
      <c r="I6778" s="176">
        <f t="shared" si="211"/>
        <v>0</v>
      </c>
    </row>
    <row r="6779" spans="2:9">
      <c r="B6779" s="131"/>
      <c r="C6779" s="125"/>
      <c r="D6779" s="125"/>
      <c r="E6779" s="125"/>
      <c r="F6779" s="125"/>
      <c r="G6779" s="176"/>
      <c r="H6779" s="125" t="str">
        <f t="shared" si="210"/>
        <v/>
      </c>
      <c r="I6779" s="176">
        <f t="shared" si="211"/>
        <v>0</v>
      </c>
    </row>
    <row r="6780" spans="2:9">
      <c r="B6780" s="131"/>
      <c r="C6780" s="125"/>
      <c r="D6780" s="125"/>
      <c r="E6780" s="125"/>
      <c r="F6780" s="125"/>
      <c r="G6780" s="176"/>
      <c r="H6780" s="125" t="str">
        <f t="shared" si="210"/>
        <v/>
      </c>
      <c r="I6780" s="176">
        <f t="shared" si="211"/>
        <v>0</v>
      </c>
    </row>
    <row r="6781" spans="2:9">
      <c r="B6781" s="131"/>
      <c r="C6781" s="125"/>
      <c r="D6781" s="125"/>
      <c r="E6781" s="125"/>
      <c r="F6781" s="125"/>
      <c r="G6781" s="176"/>
      <c r="H6781" s="125" t="str">
        <f t="shared" si="210"/>
        <v/>
      </c>
      <c r="I6781" s="176">
        <f t="shared" si="211"/>
        <v>0</v>
      </c>
    </row>
    <row r="6782" spans="2:9">
      <c r="B6782" s="131"/>
      <c r="C6782" s="125"/>
      <c r="D6782" s="125"/>
      <c r="E6782" s="125"/>
      <c r="F6782" s="125"/>
      <c r="G6782" s="176"/>
      <c r="H6782" s="125" t="str">
        <f t="shared" si="210"/>
        <v/>
      </c>
      <c r="I6782" s="176">
        <f t="shared" si="211"/>
        <v>0</v>
      </c>
    </row>
    <row r="6783" spans="2:9">
      <c r="B6783" s="131"/>
      <c r="C6783" s="125"/>
      <c r="D6783" s="125"/>
      <c r="E6783" s="125"/>
      <c r="F6783" s="125"/>
      <c r="G6783" s="176"/>
      <c r="H6783" s="125" t="str">
        <f t="shared" si="210"/>
        <v/>
      </c>
      <c r="I6783" s="176">
        <f t="shared" si="211"/>
        <v>0</v>
      </c>
    </row>
    <row r="6784" spans="2:9">
      <c r="B6784" s="131"/>
      <c r="C6784" s="125"/>
      <c r="D6784" s="125"/>
      <c r="E6784" s="125"/>
      <c r="F6784" s="125"/>
      <c r="G6784" s="176"/>
      <c r="H6784" s="125" t="str">
        <f t="shared" si="210"/>
        <v/>
      </c>
      <c r="I6784" s="176">
        <f t="shared" si="211"/>
        <v>0</v>
      </c>
    </row>
    <row r="6785" spans="2:9">
      <c r="B6785" s="131"/>
      <c r="C6785" s="125"/>
      <c r="D6785" s="125"/>
      <c r="E6785" s="125"/>
      <c r="F6785" s="125"/>
      <c r="G6785" s="176"/>
      <c r="H6785" s="125" t="str">
        <f t="shared" si="210"/>
        <v/>
      </c>
      <c r="I6785" s="176">
        <f t="shared" si="211"/>
        <v>0</v>
      </c>
    </row>
    <row r="6786" spans="2:9">
      <c r="B6786" s="131"/>
      <c r="C6786" s="125"/>
      <c r="D6786" s="125"/>
      <c r="E6786" s="125"/>
      <c r="F6786" s="125"/>
      <c r="G6786" s="176"/>
      <c r="H6786" s="125" t="str">
        <f t="shared" si="210"/>
        <v/>
      </c>
      <c r="I6786" s="176">
        <f t="shared" si="211"/>
        <v>0</v>
      </c>
    </row>
    <row r="6787" spans="2:9">
      <c r="B6787" s="131"/>
      <c r="C6787" s="125"/>
      <c r="D6787" s="125"/>
      <c r="E6787" s="125"/>
      <c r="F6787" s="125"/>
      <c r="G6787" s="176"/>
      <c r="H6787" s="125" t="str">
        <f t="shared" si="210"/>
        <v/>
      </c>
      <c r="I6787" s="176">
        <f t="shared" si="211"/>
        <v>0</v>
      </c>
    </row>
    <row r="6788" spans="2:9">
      <c r="B6788" s="131"/>
      <c r="C6788" s="125"/>
      <c r="D6788" s="125"/>
      <c r="E6788" s="125"/>
      <c r="F6788" s="125"/>
      <c r="G6788" s="176"/>
      <c r="H6788" s="125" t="str">
        <f t="shared" si="210"/>
        <v/>
      </c>
      <c r="I6788" s="176">
        <f t="shared" si="211"/>
        <v>0</v>
      </c>
    </row>
    <row r="6789" spans="2:9">
      <c r="B6789" s="131"/>
      <c r="C6789" s="125"/>
      <c r="D6789" s="125"/>
      <c r="E6789" s="125"/>
      <c r="F6789" s="125"/>
      <c r="G6789" s="176"/>
      <c r="H6789" s="125" t="str">
        <f t="shared" si="210"/>
        <v/>
      </c>
      <c r="I6789" s="176">
        <f t="shared" si="211"/>
        <v>0</v>
      </c>
    </row>
    <row r="6790" spans="2:9">
      <c r="B6790" s="131"/>
      <c r="C6790" s="125"/>
      <c r="D6790" s="125"/>
      <c r="E6790" s="125"/>
      <c r="F6790" s="125"/>
      <c r="G6790" s="176"/>
      <c r="H6790" s="125" t="str">
        <f t="shared" si="210"/>
        <v/>
      </c>
      <c r="I6790" s="176">
        <f t="shared" si="211"/>
        <v>0</v>
      </c>
    </row>
    <row r="6791" spans="2:9">
      <c r="B6791" s="131"/>
      <c r="C6791" s="125"/>
      <c r="D6791" s="125"/>
      <c r="E6791" s="125"/>
      <c r="F6791" s="125"/>
      <c r="G6791" s="176"/>
      <c r="H6791" s="125" t="str">
        <f t="shared" ref="H6791:H6854" si="212">IF(ISBLANK(C6791),"",IF(C6791&lt;F6791,D6791-E6791,E6791-D6791))</f>
        <v/>
      </c>
      <c r="I6791" s="176">
        <f t="shared" ref="I6791:I6854" si="213">IF(ISERR(H6791),1,0)</f>
        <v>0</v>
      </c>
    </row>
    <row r="6792" spans="2:9">
      <c r="B6792" s="131"/>
      <c r="C6792" s="125"/>
      <c r="D6792" s="125"/>
      <c r="E6792" s="125"/>
      <c r="F6792" s="125"/>
      <c r="G6792" s="176"/>
      <c r="H6792" s="125" t="str">
        <f t="shared" si="212"/>
        <v/>
      </c>
      <c r="I6792" s="176">
        <f t="shared" si="213"/>
        <v>0</v>
      </c>
    </row>
    <row r="6793" spans="2:9">
      <c r="B6793" s="131"/>
      <c r="C6793" s="125"/>
      <c r="D6793" s="125"/>
      <c r="E6793" s="125"/>
      <c r="F6793" s="125"/>
      <c r="G6793" s="176"/>
      <c r="H6793" s="125" t="str">
        <f t="shared" si="212"/>
        <v/>
      </c>
      <c r="I6793" s="176">
        <f t="shared" si="213"/>
        <v>0</v>
      </c>
    </row>
    <row r="6794" spans="2:9">
      <c r="B6794" s="131"/>
      <c r="C6794" s="125"/>
      <c r="D6794" s="125"/>
      <c r="E6794" s="125"/>
      <c r="F6794" s="125"/>
      <c r="G6794" s="176"/>
      <c r="H6794" s="125" t="str">
        <f t="shared" si="212"/>
        <v/>
      </c>
      <c r="I6794" s="176">
        <f t="shared" si="213"/>
        <v>0</v>
      </c>
    </row>
    <row r="6795" spans="2:9">
      <c r="B6795" s="131"/>
      <c r="C6795" s="125"/>
      <c r="D6795" s="125"/>
      <c r="E6795" s="125"/>
      <c r="F6795" s="125"/>
      <c r="G6795" s="176"/>
      <c r="H6795" s="125" t="str">
        <f t="shared" si="212"/>
        <v/>
      </c>
      <c r="I6795" s="176">
        <f t="shared" si="213"/>
        <v>0</v>
      </c>
    </row>
    <row r="6796" spans="2:9">
      <c r="B6796" s="131"/>
      <c r="C6796" s="125"/>
      <c r="D6796" s="125"/>
      <c r="E6796" s="125"/>
      <c r="F6796" s="125"/>
      <c r="G6796" s="176"/>
      <c r="H6796" s="125" t="str">
        <f t="shared" si="212"/>
        <v/>
      </c>
      <c r="I6796" s="176">
        <f t="shared" si="213"/>
        <v>0</v>
      </c>
    </row>
    <row r="6797" spans="2:9">
      <c r="B6797" s="131"/>
      <c r="C6797" s="125"/>
      <c r="D6797" s="125"/>
      <c r="E6797" s="125"/>
      <c r="F6797" s="125"/>
      <c r="G6797" s="176"/>
      <c r="H6797" s="125" t="str">
        <f t="shared" si="212"/>
        <v/>
      </c>
      <c r="I6797" s="176">
        <f t="shared" si="213"/>
        <v>0</v>
      </c>
    </row>
    <row r="6798" spans="2:9">
      <c r="B6798" s="131"/>
      <c r="C6798" s="125"/>
      <c r="D6798" s="125"/>
      <c r="E6798" s="125"/>
      <c r="F6798" s="125"/>
      <c r="G6798" s="176"/>
      <c r="H6798" s="125" t="str">
        <f t="shared" si="212"/>
        <v/>
      </c>
      <c r="I6798" s="176">
        <f t="shared" si="213"/>
        <v>0</v>
      </c>
    </row>
    <row r="6799" spans="2:9">
      <c r="B6799" s="131"/>
      <c r="C6799" s="125"/>
      <c r="D6799" s="125"/>
      <c r="E6799" s="125"/>
      <c r="F6799" s="125"/>
      <c r="G6799" s="176"/>
      <c r="H6799" s="125" t="str">
        <f t="shared" si="212"/>
        <v/>
      </c>
      <c r="I6799" s="176">
        <f t="shared" si="213"/>
        <v>0</v>
      </c>
    </row>
    <row r="6800" spans="2:9">
      <c r="B6800" s="131"/>
      <c r="C6800" s="125"/>
      <c r="D6800" s="125"/>
      <c r="E6800" s="125"/>
      <c r="F6800" s="125"/>
      <c r="G6800" s="176"/>
      <c r="H6800" s="125" t="str">
        <f t="shared" si="212"/>
        <v/>
      </c>
      <c r="I6800" s="176">
        <f t="shared" si="213"/>
        <v>0</v>
      </c>
    </row>
    <row r="6801" spans="2:9">
      <c r="B6801" s="131"/>
      <c r="C6801" s="125"/>
      <c r="D6801" s="125"/>
      <c r="E6801" s="125"/>
      <c r="F6801" s="125"/>
      <c r="G6801" s="176"/>
      <c r="H6801" s="125" t="str">
        <f t="shared" si="212"/>
        <v/>
      </c>
      <c r="I6801" s="176">
        <f t="shared" si="213"/>
        <v>0</v>
      </c>
    </row>
    <row r="6802" spans="2:9">
      <c r="B6802" s="131"/>
      <c r="C6802" s="125"/>
      <c r="D6802" s="125"/>
      <c r="E6802" s="125"/>
      <c r="F6802" s="125"/>
      <c r="G6802" s="176"/>
      <c r="H6802" s="125" t="str">
        <f t="shared" si="212"/>
        <v/>
      </c>
      <c r="I6802" s="176">
        <f t="shared" si="213"/>
        <v>0</v>
      </c>
    </row>
    <row r="6803" spans="2:9">
      <c r="B6803" s="131"/>
      <c r="C6803" s="125"/>
      <c r="D6803" s="125"/>
      <c r="E6803" s="125"/>
      <c r="F6803" s="125"/>
      <c r="G6803" s="176"/>
      <c r="H6803" s="125" t="str">
        <f t="shared" si="212"/>
        <v/>
      </c>
      <c r="I6803" s="176">
        <f t="shared" si="213"/>
        <v>0</v>
      </c>
    </row>
    <row r="6804" spans="2:9">
      <c r="B6804" s="131"/>
      <c r="C6804" s="125"/>
      <c r="D6804" s="125"/>
      <c r="E6804" s="125"/>
      <c r="F6804" s="125"/>
      <c r="G6804" s="176"/>
      <c r="H6804" s="125" t="str">
        <f t="shared" si="212"/>
        <v/>
      </c>
      <c r="I6804" s="176">
        <f t="shared" si="213"/>
        <v>0</v>
      </c>
    </row>
    <row r="6805" spans="2:9">
      <c r="B6805" s="131"/>
      <c r="C6805" s="125"/>
      <c r="D6805" s="125"/>
      <c r="E6805" s="125"/>
      <c r="F6805" s="125"/>
      <c r="G6805" s="176"/>
      <c r="H6805" s="125" t="str">
        <f t="shared" si="212"/>
        <v/>
      </c>
      <c r="I6805" s="176">
        <f t="shared" si="213"/>
        <v>0</v>
      </c>
    </row>
    <row r="6806" spans="2:9">
      <c r="B6806" s="131"/>
      <c r="C6806" s="125"/>
      <c r="D6806" s="125"/>
      <c r="E6806" s="125"/>
      <c r="F6806" s="125"/>
      <c r="G6806" s="176"/>
      <c r="H6806" s="125" t="str">
        <f t="shared" si="212"/>
        <v/>
      </c>
      <c r="I6806" s="176">
        <f t="shared" si="213"/>
        <v>0</v>
      </c>
    </row>
    <row r="6807" spans="2:9">
      <c r="B6807" s="131"/>
      <c r="C6807" s="125"/>
      <c r="D6807" s="125"/>
      <c r="E6807" s="125"/>
      <c r="F6807" s="125"/>
      <c r="G6807" s="176"/>
      <c r="H6807" s="125" t="str">
        <f t="shared" si="212"/>
        <v/>
      </c>
      <c r="I6807" s="176">
        <f t="shared" si="213"/>
        <v>0</v>
      </c>
    </row>
    <row r="6808" spans="2:9">
      <c r="B6808" s="131"/>
      <c r="C6808" s="125"/>
      <c r="D6808" s="125"/>
      <c r="E6808" s="125"/>
      <c r="F6808" s="125"/>
      <c r="G6808" s="176"/>
      <c r="H6808" s="125" t="str">
        <f t="shared" si="212"/>
        <v/>
      </c>
      <c r="I6808" s="176">
        <f t="shared" si="213"/>
        <v>0</v>
      </c>
    </row>
    <row r="6809" spans="2:9">
      <c r="B6809" s="131"/>
      <c r="C6809" s="125"/>
      <c r="D6809" s="125"/>
      <c r="E6809" s="125"/>
      <c r="F6809" s="125"/>
      <c r="G6809" s="176"/>
      <c r="H6809" s="125" t="str">
        <f t="shared" si="212"/>
        <v/>
      </c>
      <c r="I6809" s="176">
        <f t="shared" si="213"/>
        <v>0</v>
      </c>
    </row>
    <row r="6810" spans="2:9">
      <c r="B6810" s="131"/>
      <c r="C6810" s="125"/>
      <c r="D6810" s="125"/>
      <c r="E6810" s="125"/>
      <c r="F6810" s="125"/>
      <c r="G6810" s="176"/>
      <c r="H6810" s="125" t="str">
        <f t="shared" si="212"/>
        <v/>
      </c>
      <c r="I6810" s="176">
        <f t="shared" si="213"/>
        <v>0</v>
      </c>
    </row>
    <row r="6811" spans="2:9">
      <c r="B6811" s="131"/>
      <c r="C6811" s="125"/>
      <c r="D6811" s="125"/>
      <c r="E6811" s="125"/>
      <c r="F6811" s="125"/>
      <c r="G6811" s="176"/>
      <c r="H6811" s="125" t="str">
        <f t="shared" si="212"/>
        <v/>
      </c>
      <c r="I6811" s="176">
        <f t="shared" si="213"/>
        <v>0</v>
      </c>
    </row>
    <row r="6812" spans="2:9">
      <c r="B6812" s="131"/>
      <c r="C6812" s="125"/>
      <c r="D6812" s="125"/>
      <c r="E6812" s="125"/>
      <c r="F6812" s="125"/>
      <c r="G6812" s="176"/>
      <c r="H6812" s="125" t="str">
        <f t="shared" si="212"/>
        <v/>
      </c>
      <c r="I6812" s="176">
        <f t="shared" si="213"/>
        <v>0</v>
      </c>
    </row>
    <row r="6813" spans="2:9">
      <c r="B6813" s="131"/>
      <c r="C6813" s="125"/>
      <c r="D6813" s="125"/>
      <c r="E6813" s="125"/>
      <c r="F6813" s="125"/>
      <c r="G6813" s="176"/>
      <c r="H6813" s="125" t="str">
        <f t="shared" si="212"/>
        <v/>
      </c>
      <c r="I6813" s="176">
        <f t="shared" si="213"/>
        <v>0</v>
      </c>
    </row>
    <row r="6814" spans="2:9">
      <c r="B6814" s="131"/>
      <c r="C6814" s="125"/>
      <c r="D6814" s="125"/>
      <c r="E6814" s="125"/>
      <c r="F6814" s="125"/>
      <c r="G6814" s="176"/>
      <c r="H6814" s="125" t="str">
        <f t="shared" si="212"/>
        <v/>
      </c>
      <c r="I6814" s="176">
        <f t="shared" si="213"/>
        <v>0</v>
      </c>
    </row>
    <row r="6815" spans="2:9">
      <c r="B6815" s="131"/>
      <c r="C6815" s="125"/>
      <c r="D6815" s="125"/>
      <c r="E6815" s="125"/>
      <c r="F6815" s="125"/>
      <c r="G6815" s="176"/>
      <c r="H6815" s="125" t="str">
        <f t="shared" si="212"/>
        <v/>
      </c>
      <c r="I6815" s="176">
        <f t="shared" si="213"/>
        <v>0</v>
      </c>
    </row>
    <row r="6816" spans="2:9">
      <c r="B6816" s="131"/>
      <c r="C6816" s="125"/>
      <c r="D6816" s="125"/>
      <c r="E6816" s="125"/>
      <c r="F6816" s="125"/>
      <c r="G6816" s="176"/>
      <c r="H6816" s="125" t="str">
        <f t="shared" si="212"/>
        <v/>
      </c>
      <c r="I6816" s="176">
        <f t="shared" si="213"/>
        <v>0</v>
      </c>
    </row>
    <row r="6817" spans="2:9">
      <c r="B6817" s="131"/>
      <c r="C6817" s="125"/>
      <c r="D6817" s="125"/>
      <c r="E6817" s="125"/>
      <c r="F6817" s="125"/>
      <c r="G6817" s="176"/>
      <c r="H6817" s="125" t="str">
        <f t="shared" si="212"/>
        <v/>
      </c>
      <c r="I6817" s="176">
        <f t="shared" si="213"/>
        <v>0</v>
      </c>
    </row>
    <row r="6818" spans="2:9">
      <c r="B6818" s="131"/>
      <c r="C6818" s="125"/>
      <c r="D6818" s="125"/>
      <c r="E6818" s="125"/>
      <c r="F6818" s="125"/>
      <c r="G6818" s="176"/>
      <c r="H6818" s="125" t="str">
        <f t="shared" si="212"/>
        <v/>
      </c>
      <c r="I6818" s="176">
        <f t="shared" si="213"/>
        <v>0</v>
      </c>
    </row>
    <row r="6819" spans="2:9">
      <c r="B6819" s="131"/>
      <c r="C6819" s="125"/>
      <c r="D6819" s="125"/>
      <c r="E6819" s="125"/>
      <c r="F6819" s="125"/>
      <c r="G6819" s="176"/>
      <c r="H6819" s="125" t="str">
        <f t="shared" si="212"/>
        <v/>
      </c>
      <c r="I6819" s="176">
        <f t="shared" si="213"/>
        <v>0</v>
      </c>
    </row>
    <row r="6820" spans="2:9">
      <c r="B6820" s="131"/>
      <c r="C6820" s="125"/>
      <c r="D6820" s="125"/>
      <c r="E6820" s="125"/>
      <c r="F6820" s="125"/>
      <c r="G6820" s="176"/>
      <c r="H6820" s="125" t="str">
        <f t="shared" si="212"/>
        <v/>
      </c>
      <c r="I6820" s="176">
        <f t="shared" si="213"/>
        <v>0</v>
      </c>
    </row>
    <row r="6821" spans="2:9">
      <c r="B6821" s="131"/>
      <c r="C6821" s="125"/>
      <c r="D6821" s="125"/>
      <c r="E6821" s="125"/>
      <c r="F6821" s="125"/>
      <c r="G6821" s="176"/>
      <c r="H6821" s="125" t="str">
        <f t="shared" si="212"/>
        <v/>
      </c>
      <c r="I6821" s="176">
        <f t="shared" si="213"/>
        <v>0</v>
      </c>
    </row>
    <row r="6822" spans="2:9">
      <c r="B6822" s="131"/>
      <c r="C6822" s="125"/>
      <c r="D6822" s="125"/>
      <c r="E6822" s="125"/>
      <c r="F6822" s="125"/>
      <c r="G6822" s="176"/>
      <c r="H6822" s="125" t="str">
        <f t="shared" si="212"/>
        <v/>
      </c>
      <c r="I6822" s="176">
        <f t="shared" si="213"/>
        <v>0</v>
      </c>
    </row>
    <row r="6823" spans="2:9">
      <c r="B6823" s="131"/>
      <c r="C6823" s="125"/>
      <c r="D6823" s="125"/>
      <c r="E6823" s="125"/>
      <c r="F6823" s="125"/>
      <c r="G6823" s="176"/>
      <c r="H6823" s="125" t="str">
        <f t="shared" si="212"/>
        <v/>
      </c>
      <c r="I6823" s="176">
        <f t="shared" si="213"/>
        <v>0</v>
      </c>
    </row>
    <row r="6824" spans="2:9">
      <c r="B6824" s="131"/>
      <c r="C6824" s="125"/>
      <c r="D6824" s="125"/>
      <c r="E6824" s="125"/>
      <c r="F6824" s="125"/>
      <c r="G6824" s="176"/>
      <c r="H6824" s="125" t="str">
        <f t="shared" si="212"/>
        <v/>
      </c>
      <c r="I6824" s="176">
        <f t="shared" si="213"/>
        <v>0</v>
      </c>
    </row>
    <row r="6825" spans="2:9">
      <c r="B6825" s="131"/>
      <c r="C6825" s="125"/>
      <c r="D6825" s="125"/>
      <c r="E6825" s="125"/>
      <c r="F6825" s="125"/>
      <c r="G6825" s="176"/>
      <c r="H6825" s="125" t="str">
        <f t="shared" si="212"/>
        <v/>
      </c>
      <c r="I6825" s="176">
        <f t="shared" si="213"/>
        <v>0</v>
      </c>
    </row>
    <row r="6826" spans="2:9">
      <c r="B6826" s="131"/>
      <c r="C6826" s="125"/>
      <c r="D6826" s="125"/>
      <c r="E6826" s="125"/>
      <c r="F6826" s="125"/>
      <c r="G6826" s="176"/>
      <c r="H6826" s="125" t="str">
        <f t="shared" si="212"/>
        <v/>
      </c>
      <c r="I6826" s="176">
        <f t="shared" si="213"/>
        <v>0</v>
      </c>
    </row>
    <row r="6827" spans="2:9">
      <c r="B6827" s="131"/>
      <c r="C6827" s="125"/>
      <c r="D6827" s="125"/>
      <c r="E6827" s="125"/>
      <c r="F6827" s="125"/>
      <c r="G6827" s="176"/>
      <c r="H6827" s="125" t="str">
        <f t="shared" si="212"/>
        <v/>
      </c>
      <c r="I6827" s="176">
        <f t="shared" si="213"/>
        <v>0</v>
      </c>
    </row>
    <row r="6828" spans="2:9">
      <c r="B6828" s="131"/>
      <c r="C6828" s="125"/>
      <c r="D6828" s="125"/>
      <c r="E6828" s="125"/>
      <c r="F6828" s="125"/>
      <c r="G6828" s="176"/>
      <c r="H6828" s="125" t="str">
        <f t="shared" si="212"/>
        <v/>
      </c>
      <c r="I6828" s="176">
        <f t="shared" si="213"/>
        <v>0</v>
      </c>
    </row>
    <row r="6829" spans="2:9">
      <c r="B6829" s="131"/>
      <c r="C6829" s="125"/>
      <c r="D6829" s="125"/>
      <c r="E6829" s="125"/>
      <c r="F6829" s="125"/>
      <c r="G6829" s="176"/>
      <c r="H6829" s="125" t="str">
        <f t="shared" si="212"/>
        <v/>
      </c>
      <c r="I6829" s="176">
        <f t="shared" si="213"/>
        <v>0</v>
      </c>
    </row>
    <row r="6830" spans="2:9">
      <c r="B6830" s="131"/>
      <c r="C6830" s="125"/>
      <c r="D6830" s="125"/>
      <c r="E6830" s="125"/>
      <c r="F6830" s="125"/>
      <c r="G6830" s="176"/>
      <c r="H6830" s="125" t="str">
        <f t="shared" si="212"/>
        <v/>
      </c>
      <c r="I6830" s="176">
        <f t="shared" si="213"/>
        <v>0</v>
      </c>
    </row>
    <row r="6831" spans="2:9">
      <c r="B6831" s="131"/>
      <c r="C6831" s="125"/>
      <c r="D6831" s="125"/>
      <c r="E6831" s="125"/>
      <c r="F6831" s="125"/>
      <c r="G6831" s="176"/>
      <c r="H6831" s="125" t="str">
        <f t="shared" si="212"/>
        <v/>
      </c>
      <c r="I6831" s="176">
        <f t="shared" si="213"/>
        <v>0</v>
      </c>
    </row>
    <row r="6832" spans="2:9">
      <c r="B6832" s="131"/>
      <c r="C6832" s="125"/>
      <c r="D6832" s="125"/>
      <c r="E6832" s="125"/>
      <c r="F6832" s="125"/>
      <c r="G6832" s="176"/>
      <c r="H6832" s="125" t="str">
        <f t="shared" si="212"/>
        <v/>
      </c>
      <c r="I6832" s="176">
        <f t="shared" si="213"/>
        <v>0</v>
      </c>
    </row>
    <row r="6833" spans="2:9">
      <c r="B6833" s="131"/>
      <c r="C6833" s="125"/>
      <c r="D6833" s="125"/>
      <c r="E6833" s="125"/>
      <c r="F6833" s="125"/>
      <c r="G6833" s="176"/>
      <c r="H6833" s="125" t="str">
        <f t="shared" si="212"/>
        <v/>
      </c>
      <c r="I6833" s="176">
        <f t="shared" si="213"/>
        <v>0</v>
      </c>
    </row>
    <row r="6834" spans="2:9">
      <c r="B6834" s="131"/>
      <c r="C6834" s="125"/>
      <c r="D6834" s="125"/>
      <c r="E6834" s="125"/>
      <c r="F6834" s="125"/>
      <c r="G6834" s="176"/>
      <c r="H6834" s="125" t="str">
        <f t="shared" si="212"/>
        <v/>
      </c>
      <c r="I6834" s="176">
        <f t="shared" si="213"/>
        <v>0</v>
      </c>
    </row>
    <row r="6835" spans="2:9">
      <c r="B6835" s="131"/>
      <c r="C6835" s="125"/>
      <c r="D6835" s="125"/>
      <c r="E6835" s="125"/>
      <c r="F6835" s="125"/>
      <c r="G6835" s="176"/>
      <c r="H6835" s="125" t="str">
        <f t="shared" si="212"/>
        <v/>
      </c>
      <c r="I6835" s="176">
        <f t="shared" si="213"/>
        <v>0</v>
      </c>
    </row>
    <row r="6836" spans="2:9">
      <c r="B6836" s="131"/>
      <c r="C6836" s="125"/>
      <c r="D6836" s="125"/>
      <c r="E6836" s="125"/>
      <c r="F6836" s="125"/>
      <c r="G6836" s="176"/>
      <c r="H6836" s="125" t="str">
        <f t="shared" si="212"/>
        <v/>
      </c>
      <c r="I6836" s="176">
        <f t="shared" si="213"/>
        <v>0</v>
      </c>
    </row>
    <row r="6837" spans="2:9">
      <c r="B6837" s="131"/>
      <c r="C6837" s="125"/>
      <c r="D6837" s="125"/>
      <c r="E6837" s="125"/>
      <c r="F6837" s="125"/>
      <c r="G6837" s="176"/>
      <c r="H6837" s="125" t="str">
        <f t="shared" si="212"/>
        <v/>
      </c>
      <c r="I6837" s="176">
        <f t="shared" si="213"/>
        <v>0</v>
      </c>
    </row>
    <row r="6838" spans="2:9">
      <c r="B6838" s="131"/>
      <c r="C6838" s="125"/>
      <c r="D6838" s="125"/>
      <c r="E6838" s="125"/>
      <c r="F6838" s="125"/>
      <c r="G6838" s="176"/>
      <c r="H6838" s="125" t="str">
        <f t="shared" si="212"/>
        <v/>
      </c>
      <c r="I6838" s="176">
        <f t="shared" si="213"/>
        <v>0</v>
      </c>
    </row>
    <row r="6839" spans="2:9">
      <c r="B6839" s="131"/>
      <c r="C6839" s="125"/>
      <c r="D6839" s="125"/>
      <c r="E6839" s="125"/>
      <c r="F6839" s="125"/>
      <c r="G6839" s="176"/>
      <c r="H6839" s="125" t="str">
        <f t="shared" si="212"/>
        <v/>
      </c>
      <c r="I6839" s="176">
        <f t="shared" si="213"/>
        <v>0</v>
      </c>
    </row>
    <row r="6840" spans="2:9">
      <c r="B6840" s="131"/>
      <c r="C6840" s="125"/>
      <c r="D6840" s="125"/>
      <c r="E6840" s="125"/>
      <c r="F6840" s="125"/>
      <c r="G6840" s="176"/>
      <c r="H6840" s="125" t="str">
        <f t="shared" si="212"/>
        <v/>
      </c>
      <c r="I6840" s="176">
        <f t="shared" si="213"/>
        <v>0</v>
      </c>
    </row>
    <row r="6841" spans="2:9">
      <c r="B6841" s="131"/>
      <c r="C6841" s="125"/>
      <c r="D6841" s="125"/>
      <c r="E6841" s="125"/>
      <c r="F6841" s="125"/>
      <c r="G6841" s="176"/>
      <c r="H6841" s="125" t="str">
        <f t="shared" si="212"/>
        <v/>
      </c>
      <c r="I6841" s="176">
        <f t="shared" si="213"/>
        <v>0</v>
      </c>
    </row>
    <row r="6842" spans="2:9">
      <c r="B6842" s="131"/>
      <c r="C6842" s="125"/>
      <c r="D6842" s="125"/>
      <c r="E6842" s="125"/>
      <c r="F6842" s="125"/>
      <c r="G6842" s="176"/>
      <c r="H6842" s="125" t="str">
        <f t="shared" si="212"/>
        <v/>
      </c>
      <c r="I6842" s="176">
        <f t="shared" si="213"/>
        <v>0</v>
      </c>
    </row>
    <row r="6843" spans="2:9">
      <c r="B6843" s="131"/>
      <c r="C6843" s="125"/>
      <c r="D6843" s="125"/>
      <c r="E6843" s="125"/>
      <c r="F6843" s="125"/>
      <c r="G6843" s="176"/>
      <c r="H6843" s="125" t="str">
        <f t="shared" si="212"/>
        <v/>
      </c>
      <c r="I6843" s="176">
        <f t="shared" si="213"/>
        <v>0</v>
      </c>
    </row>
    <row r="6844" spans="2:9">
      <c r="B6844" s="131"/>
      <c r="C6844" s="125"/>
      <c r="D6844" s="125"/>
      <c r="E6844" s="125"/>
      <c r="F6844" s="125"/>
      <c r="G6844" s="176"/>
      <c r="H6844" s="125" t="str">
        <f t="shared" si="212"/>
        <v/>
      </c>
      <c r="I6844" s="176">
        <f t="shared" si="213"/>
        <v>0</v>
      </c>
    </row>
    <row r="6845" spans="2:9">
      <c r="B6845" s="131"/>
      <c r="C6845" s="125"/>
      <c r="D6845" s="125"/>
      <c r="E6845" s="125"/>
      <c r="F6845" s="125"/>
      <c r="G6845" s="176"/>
      <c r="H6845" s="125" t="str">
        <f t="shared" si="212"/>
        <v/>
      </c>
      <c r="I6845" s="176">
        <f t="shared" si="213"/>
        <v>0</v>
      </c>
    </row>
    <row r="6846" spans="2:9">
      <c r="B6846" s="131"/>
      <c r="C6846" s="125"/>
      <c r="D6846" s="125"/>
      <c r="E6846" s="125"/>
      <c r="F6846" s="125"/>
      <c r="G6846" s="176"/>
      <c r="H6846" s="125" t="str">
        <f t="shared" si="212"/>
        <v/>
      </c>
      <c r="I6846" s="176">
        <f t="shared" si="213"/>
        <v>0</v>
      </c>
    </row>
    <row r="6847" spans="2:9">
      <c r="B6847" s="131"/>
      <c r="C6847" s="125"/>
      <c r="D6847" s="125"/>
      <c r="E6847" s="125"/>
      <c r="F6847" s="125"/>
      <c r="G6847" s="176"/>
      <c r="H6847" s="125" t="str">
        <f t="shared" si="212"/>
        <v/>
      </c>
      <c r="I6847" s="176">
        <f t="shared" si="213"/>
        <v>0</v>
      </c>
    </row>
    <row r="6848" spans="2:9">
      <c r="B6848" s="131"/>
      <c r="C6848" s="125"/>
      <c r="D6848" s="125"/>
      <c r="E6848" s="125"/>
      <c r="F6848" s="125"/>
      <c r="G6848" s="176"/>
      <c r="H6848" s="125" t="str">
        <f t="shared" si="212"/>
        <v/>
      </c>
      <c r="I6848" s="176">
        <f t="shared" si="213"/>
        <v>0</v>
      </c>
    </row>
    <row r="6849" spans="2:9">
      <c r="B6849" s="131"/>
      <c r="C6849" s="125"/>
      <c r="D6849" s="125"/>
      <c r="E6849" s="125"/>
      <c r="F6849" s="125"/>
      <c r="G6849" s="176"/>
      <c r="H6849" s="125" t="str">
        <f t="shared" si="212"/>
        <v/>
      </c>
      <c r="I6849" s="176">
        <f t="shared" si="213"/>
        <v>0</v>
      </c>
    </row>
    <row r="6850" spans="2:9">
      <c r="B6850" s="131"/>
      <c r="C6850" s="125"/>
      <c r="D6850" s="125"/>
      <c r="E6850" s="125"/>
      <c r="F6850" s="125"/>
      <c r="G6850" s="176"/>
      <c r="H6850" s="125" t="str">
        <f t="shared" si="212"/>
        <v/>
      </c>
      <c r="I6850" s="176">
        <f t="shared" si="213"/>
        <v>0</v>
      </c>
    </row>
    <row r="6851" spans="2:9">
      <c r="B6851" s="131"/>
      <c r="C6851" s="125"/>
      <c r="D6851" s="125"/>
      <c r="E6851" s="125"/>
      <c r="F6851" s="125"/>
      <c r="G6851" s="176"/>
      <c r="H6851" s="125" t="str">
        <f t="shared" si="212"/>
        <v/>
      </c>
      <c r="I6851" s="176">
        <f t="shared" si="213"/>
        <v>0</v>
      </c>
    </row>
    <row r="6852" spans="2:9">
      <c r="B6852" s="131"/>
      <c r="C6852" s="125"/>
      <c r="D6852" s="125"/>
      <c r="E6852" s="125"/>
      <c r="F6852" s="125"/>
      <c r="G6852" s="176"/>
      <c r="H6852" s="125" t="str">
        <f t="shared" si="212"/>
        <v/>
      </c>
      <c r="I6852" s="176">
        <f t="shared" si="213"/>
        <v>0</v>
      </c>
    </row>
    <row r="6853" spans="2:9">
      <c r="B6853" s="131"/>
      <c r="C6853" s="125"/>
      <c r="D6853" s="125"/>
      <c r="E6853" s="125"/>
      <c r="F6853" s="125"/>
      <c r="G6853" s="176"/>
      <c r="H6853" s="125" t="str">
        <f t="shared" si="212"/>
        <v/>
      </c>
      <c r="I6853" s="176">
        <f t="shared" si="213"/>
        <v>0</v>
      </c>
    </row>
    <row r="6854" spans="2:9">
      <c r="B6854" s="131"/>
      <c r="C6854" s="125"/>
      <c r="D6854" s="125"/>
      <c r="E6854" s="125"/>
      <c r="F6854" s="125"/>
      <c r="G6854" s="176"/>
      <c r="H6854" s="125" t="str">
        <f t="shared" si="212"/>
        <v/>
      </c>
      <c r="I6854" s="176">
        <f t="shared" si="213"/>
        <v>0</v>
      </c>
    </row>
    <row r="6855" spans="2:9">
      <c r="B6855" s="131"/>
      <c r="C6855" s="125"/>
      <c r="D6855" s="125"/>
      <c r="E6855" s="125"/>
      <c r="F6855" s="125"/>
      <c r="G6855" s="176"/>
      <c r="H6855" s="125" t="str">
        <f t="shared" ref="H6855:H6918" si="214">IF(ISBLANK(C6855),"",IF(C6855&lt;F6855,D6855-E6855,E6855-D6855))</f>
        <v/>
      </c>
      <c r="I6855" s="176">
        <f t="shared" ref="I6855:I6918" si="215">IF(ISERR(H6855),1,0)</f>
        <v>0</v>
      </c>
    </row>
    <row r="6856" spans="2:9">
      <c r="B6856" s="131"/>
      <c r="C6856" s="125"/>
      <c r="D6856" s="125"/>
      <c r="E6856" s="125"/>
      <c r="F6856" s="125"/>
      <c r="G6856" s="176"/>
      <c r="H6856" s="125" t="str">
        <f t="shared" si="214"/>
        <v/>
      </c>
      <c r="I6856" s="176">
        <f t="shared" si="215"/>
        <v>0</v>
      </c>
    </row>
    <row r="6857" spans="2:9">
      <c r="B6857" s="131"/>
      <c r="C6857" s="125"/>
      <c r="D6857" s="125"/>
      <c r="E6857" s="125"/>
      <c r="F6857" s="125"/>
      <c r="G6857" s="176"/>
      <c r="H6857" s="125" t="str">
        <f t="shared" si="214"/>
        <v/>
      </c>
      <c r="I6857" s="176">
        <f t="shared" si="215"/>
        <v>0</v>
      </c>
    </row>
    <row r="6858" spans="2:9">
      <c r="B6858" s="131"/>
      <c r="C6858" s="125"/>
      <c r="D6858" s="125"/>
      <c r="E6858" s="125"/>
      <c r="F6858" s="125"/>
      <c r="G6858" s="176"/>
      <c r="H6858" s="125" t="str">
        <f t="shared" si="214"/>
        <v/>
      </c>
      <c r="I6858" s="176">
        <f t="shared" si="215"/>
        <v>0</v>
      </c>
    </row>
    <row r="6859" spans="2:9">
      <c r="B6859" s="131"/>
      <c r="C6859" s="125"/>
      <c r="D6859" s="125"/>
      <c r="E6859" s="125"/>
      <c r="F6859" s="125"/>
      <c r="G6859" s="176"/>
      <c r="H6859" s="125" t="str">
        <f t="shared" si="214"/>
        <v/>
      </c>
      <c r="I6859" s="176">
        <f t="shared" si="215"/>
        <v>0</v>
      </c>
    </row>
    <row r="6860" spans="2:9">
      <c r="B6860" s="131"/>
      <c r="C6860" s="125"/>
      <c r="D6860" s="125"/>
      <c r="E6860" s="125"/>
      <c r="F6860" s="125"/>
      <c r="G6860" s="176"/>
      <c r="H6860" s="125" t="str">
        <f t="shared" si="214"/>
        <v/>
      </c>
      <c r="I6860" s="176">
        <f t="shared" si="215"/>
        <v>0</v>
      </c>
    </row>
    <row r="6861" spans="2:9">
      <c r="B6861" s="131"/>
      <c r="C6861" s="125"/>
      <c r="D6861" s="125"/>
      <c r="E6861" s="125"/>
      <c r="F6861" s="125"/>
      <c r="G6861" s="176"/>
      <c r="H6861" s="125" t="str">
        <f t="shared" si="214"/>
        <v/>
      </c>
      <c r="I6861" s="176">
        <f t="shared" si="215"/>
        <v>0</v>
      </c>
    </row>
    <row r="6862" spans="2:9">
      <c r="B6862" s="131"/>
      <c r="C6862" s="125"/>
      <c r="D6862" s="125"/>
      <c r="E6862" s="125"/>
      <c r="F6862" s="125"/>
      <c r="G6862" s="176"/>
      <c r="H6862" s="125" t="str">
        <f t="shared" si="214"/>
        <v/>
      </c>
      <c r="I6862" s="176">
        <f t="shared" si="215"/>
        <v>0</v>
      </c>
    </row>
    <row r="6863" spans="2:9">
      <c r="B6863" s="131"/>
      <c r="C6863" s="125"/>
      <c r="D6863" s="125"/>
      <c r="E6863" s="125"/>
      <c r="F6863" s="125"/>
      <c r="G6863" s="176"/>
      <c r="H6863" s="125" t="str">
        <f t="shared" si="214"/>
        <v/>
      </c>
      <c r="I6863" s="176">
        <f t="shared" si="215"/>
        <v>0</v>
      </c>
    </row>
    <row r="6864" spans="2:9">
      <c r="B6864" s="131"/>
      <c r="C6864" s="125"/>
      <c r="D6864" s="125"/>
      <c r="E6864" s="125"/>
      <c r="F6864" s="125"/>
      <c r="G6864" s="176"/>
      <c r="H6864" s="125" t="str">
        <f t="shared" si="214"/>
        <v/>
      </c>
      <c r="I6864" s="176">
        <f t="shared" si="215"/>
        <v>0</v>
      </c>
    </row>
    <row r="6865" spans="2:9">
      <c r="B6865" s="131"/>
      <c r="C6865" s="125"/>
      <c r="D6865" s="125"/>
      <c r="E6865" s="125"/>
      <c r="F6865" s="125"/>
      <c r="G6865" s="176"/>
      <c r="H6865" s="125" t="str">
        <f t="shared" si="214"/>
        <v/>
      </c>
      <c r="I6865" s="176">
        <f t="shared" si="215"/>
        <v>0</v>
      </c>
    </row>
    <row r="6866" spans="2:9">
      <c r="B6866" s="131"/>
      <c r="C6866" s="125"/>
      <c r="D6866" s="125"/>
      <c r="E6866" s="125"/>
      <c r="F6866" s="125"/>
      <c r="G6866" s="176"/>
      <c r="H6866" s="125" t="str">
        <f t="shared" si="214"/>
        <v/>
      </c>
      <c r="I6866" s="176">
        <f t="shared" si="215"/>
        <v>0</v>
      </c>
    </row>
    <row r="6867" spans="2:9">
      <c r="B6867" s="131"/>
      <c r="C6867" s="125"/>
      <c r="D6867" s="125"/>
      <c r="E6867" s="125"/>
      <c r="F6867" s="125"/>
      <c r="G6867" s="176"/>
      <c r="H6867" s="125" t="str">
        <f t="shared" si="214"/>
        <v/>
      </c>
      <c r="I6867" s="176">
        <f t="shared" si="215"/>
        <v>0</v>
      </c>
    </row>
    <row r="6868" spans="2:9">
      <c r="B6868" s="131"/>
      <c r="C6868" s="125"/>
      <c r="D6868" s="125"/>
      <c r="E6868" s="125"/>
      <c r="F6868" s="125"/>
      <c r="G6868" s="176"/>
      <c r="H6868" s="125" t="str">
        <f t="shared" si="214"/>
        <v/>
      </c>
      <c r="I6868" s="176">
        <f t="shared" si="215"/>
        <v>0</v>
      </c>
    </row>
    <row r="6869" spans="2:9">
      <c r="B6869" s="131"/>
      <c r="C6869" s="125"/>
      <c r="D6869" s="125"/>
      <c r="E6869" s="125"/>
      <c r="F6869" s="125"/>
      <c r="G6869" s="176"/>
      <c r="H6869" s="125" t="str">
        <f t="shared" si="214"/>
        <v/>
      </c>
      <c r="I6869" s="176">
        <f t="shared" si="215"/>
        <v>0</v>
      </c>
    </row>
    <row r="6870" spans="2:9">
      <c r="B6870" s="131"/>
      <c r="C6870" s="125"/>
      <c r="D6870" s="125"/>
      <c r="E6870" s="125"/>
      <c r="F6870" s="125"/>
      <c r="G6870" s="176"/>
      <c r="H6870" s="125" t="str">
        <f t="shared" si="214"/>
        <v/>
      </c>
      <c r="I6870" s="176">
        <f t="shared" si="215"/>
        <v>0</v>
      </c>
    </row>
    <row r="6871" spans="2:9">
      <c r="B6871" s="131"/>
      <c r="C6871" s="125"/>
      <c r="D6871" s="125"/>
      <c r="E6871" s="125"/>
      <c r="F6871" s="125"/>
      <c r="G6871" s="176"/>
      <c r="H6871" s="125" t="str">
        <f t="shared" si="214"/>
        <v/>
      </c>
      <c r="I6871" s="176">
        <f t="shared" si="215"/>
        <v>0</v>
      </c>
    </row>
    <row r="6872" spans="2:9">
      <c r="B6872" s="131"/>
      <c r="C6872" s="125"/>
      <c r="D6872" s="125"/>
      <c r="E6872" s="125"/>
      <c r="F6872" s="125"/>
      <c r="G6872" s="176"/>
      <c r="H6872" s="125" t="str">
        <f t="shared" si="214"/>
        <v/>
      </c>
      <c r="I6872" s="176">
        <f t="shared" si="215"/>
        <v>0</v>
      </c>
    </row>
    <row r="6873" spans="2:9">
      <c r="B6873" s="131"/>
      <c r="C6873" s="125"/>
      <c r="D6873" s="125"/>
      <c r="E6873" s="125"/>
      <c r="F6873" s="125"/>
      <c r="G6873" s="176"/>
      <c r="H6873" s="125" t="str">
        <f t="shared" si="214"/>
        <v/>
      </c>
      <c r="I6873" s="176">
        <f t="shared" si="215"/>
        <v>0</v>
      </c>
    </row>
    <row r="6874" spans="2:9">
      <c r="B6874" s="131"/>
      <c r="C6874" s="125"/>
      <c r="D6874" s="125"/>
      <c r="E6874" s="125"/>
      <c r="F6874" s="125"/>
      <c r="G6874" s="176"/>
      <c r="H6874" s="125" t="str">
        <f t="shared" si="214"/>
        <v/>
      </c>
      <c r="I6874" s="176">
        <f t="shared" si="215"/>
        <v>0</v>
      </c>
    </row>
    <row r="6875" spans="2:9">
      <c r="B6875" s="131"/>
      <c r="C6875" s="125"/>
      <c r="D6875" s="125"/>
      <c r="E6875" s="125"/>
      <c r="F6875" s="125"/>
      <c r="G6875" s="176"/>
      <c r="H6875" s="125" t="str">
        <f t="shared" si="214"/>
        <v/>
      </c>
      <c r="I6875" s="176">
        <f t="shared" si="215"/>
        <v>0</v>
      </c>
    </row>
    <row r="6876" spans="2:9">
      <c r="B6876" s="131"/>
      <c r="C6876" s="125"/>
      <c r="D6876" s="125"/>
      <c r="E6876" s="125"/>
      <c r="F6876" s="125"/>
      <c r="G6876" s="176"/>
      <c r="H6876" s="125" t="str">
        <f t="shared" si="214"/>
        <v/>
      </c>
      <c r="I6876" s="176">
        <f t="shared" si="215"/>
        <v>0</v>
      </c>
    </row>
    <row r="6877" spans="2:9">
      <c r="B6877" s="131"/>
      <c r="C6877" s="125"/>
      <c r="D6877" s="125"/>
      <c r="E6877" s="125"/>
      <c r="F6877" s="125"/>
      <c r="G6877" s="176"/>
      <c r="H6877" s="125" t="str">
        <f t="shared" si="214"/>
        <v/>
      </c>
      <c r="I6877" s="176">
        <f t="shared" si="215"/>
        <v>0</v>
      </c>
    </row>
    <row r="6878" spans="2:9">
      <c r="B6878" s="131"/>
      <c r="C6878" s="125"/>
      <c r="D6878" s="125"/>
      <c r="E6878" s="125"/>
      <c r="F6878" s="125"/>
      <c r="G6878" s="176"/>
      <c r="H6878" s="125" t="str">
        <f t="shared" si="214"/>
        <v/>
      </c>
      <c r="I6878" s="176">
        <f t="shared" si="215"/>
        <v>0</v>
      </c>
    </row>
    <row r="6879" spans="2:9">
      <c r="B6879" s="131"/>
      <c r="C6879" s="125"/>
      <c r="D6879" s="125"/>
      <c r="E6879" s="125"/>
      <c r="F6879" s="125"/>
      <c r="G6879" s="176"/>
      <c r="H6879" s="125" t="str">
        <f t="shared" si="214"/>
        <v/>
      </c>
      <c r="I6879" s="176">
        <f t="shared" si="215"/>
        <v>0</v>
      </c>
    </row>
    <row r="6880" spans="2:9">
      <c r="B6880" s="131"/>
      <c r="C6880" s="125"/>
      <c r="D6880" s="125"/>
      <c r="E6880" s="125"/>
      <c r="F6880" s="125"/>
      <c r="G6880" s="176"/>
      <c r="H6880" s="125" t="str">
        <f t="shared" si="214"/>
        <v/>
      </c>
      <c r="I6880" s="176">
        <f t="shared" si="215"/>
        <v>0</v>
      </c>
    </row>
    <row r="6881" spans="2:9">
      <c r="B6881" s="131"/>
      <c r="C6881" s="125"/>
      <c r="D6881" s="125"/>
      <c r="E6881" s="125"/>
      <c r="F6881" s="125"/>
      <c r="G6881" s="176"/>
      <c r="H6881" s="125" t="str">
        <f t="shared" si="214"/>
        <v/>
      </c>
      <c r="I6881" s="176">
        <f t="shared" si="215"/>
        <v>0</v>
      </c>
    </row>
    <row r="6882" spans="2:9">
      <c r="B6882" s="131"/>
      <c r="C6882" s="125"/>
      <c r="D6882" s="125"/>
      <c r="E6882" s="125"/>
      <c r="F6882" s="125"/>
      <c r="G6882" s="176"/>
      <c r="H6882" s="125" t="str">
        <f t="shared" si="214"/>
        <v/>
      </c>
      <c r="I6882" s="176">
        <f t="shared" si="215"/>
        <v>0</v>
      </c>
    </row>
    <row r="6883" spans="2:9">
      <c r="B6883" s="131"/>
      <c r="C6883" s="125"/>
      <c r="D6883" s="125"/>
      <c r="E6883" s="125"/>
      <c r="F6883" s="125"/>
      <c r="G6883" s="176"/>
      <c r="H6883" s="125" t="str">
        <f t="shared" si="214"/>
        <v/>
      </c>
      <c r="I6883" s="176">
        <f t="shared" si="215"/>
        <v>0</v>
      </c>
    </row>
    <row r="6884" spans="2:9">
      <c r="B6884" s="131"/>
      <c r="C6884" s="125"/>
      <c r="D6884" s="125"/>
      <c r="E6884" s="125"/>
      <c r="F6884" s="125"/>
      <c r="G6884" s="176"/>
      <c r="H6884" s="125" t="str">
        <f t="shared" si="214"/>
        <v/>
      </c>
      <c r="I6884" s="176">
        <f t="shared" si="215"/>
        <v>0</v>
      </c>
    </row>
    <row r="6885" spans="2:9">
      <c r="B6885" s="131"/>
      <c r="C6885" s="125"/>
      <c r="D6885" s="125"/>
      <c r="E6885" s="125"/>
      <c r="F6885" s="125"/>
      <c r="G6885" s="176"/>
      <c r="H6885" s="125" t="str">
        <f t="shared" si="214"/>
        <v/>
      </c>
      <c r="I6885" s="176">
        <f t="shared" si="215"/>
        <v>0</v>
      </c>
    </row>
    <row r="6886" spans="2:9">
      <c r="B6886" s="131"/>
      <c r="C6886" s="125"/>
      <c r="D6886" s="125"/>
      <c r="E6886" s="125"/>
      <c r="F6886" s="125"/>
      <c r="G6886" s="176"/>
      <c r="H6886" s="125" t="str">
        <f t="shared" si="214"/>
        <v/>
      </c>
      <c r="I6886" s="176">
        <f t="shared" si="215"/>
        <v>0</v>
      </c>
    </row>
    <row r="6887" spans="2:9">
      <c r="B6887" s="131"/>
      <c r="C6887" s="125"/>
      <c r="D6887" s="125"/>
      <c r="E6887" s="125"/>
      <c r="F6887" s="125"/>
      <c r="G6887" s="176"/>
      <c r="H6887" s="125" t="str">
        <f t="shared" si="214"/>
        <v/>
      </c>
      <c r="I6887" s="176">
        <f t="shared" si="215"/>
        <v>0</v>
      </c>
    </row>
    <row r="6888" spans="2:9">
      <c r="B6888" s="131"/>
      <c r="C6888" s="125"/>
      <c r="D6888" s="125"/>
      <c r="E6888" s="125"/>
      <c r="F6888" s="125"/>
      <c r="G6888" s="176"/>
      <c r="H6888" s="125" t="str">
        <f t="shared" si="214"/>
        <v/>
      </c>
      <c r="I6888" s="176">
        <f t="shared" si="215"/>
        <v>0</v>
      </c>
    </row>
    <row r="6889" spans="2:9">
      <c r="B6889" s="131"/>
      <c r="C6889" s="125"/>
      <c r="D6889" s="125"/>
      <c r="E6889" s="125"/>
      <c r="F6889" s="125"/>
      <c r="G6889" s="176"/>
      <c r="H6889" s="125" t="str">
        <f t="shared" si="214"/>
        <v/>
      </c>
      <c r="I6889" s="176">
        <f t="shared" si="215"/>
        <v>0</v>
      </c>
    </row>
    <row r="6890" spans="2:9">
      <c r="B6890" s="131"/>
      <c r="C6890" s="125"/>
      <c r="D6890" s="125"/>
      <c r="E6890" s="125"/>
      <c r="F6890" s="125"/>
      <c r="G6890" s="176"/>
      <c r="H6890" s="125" t="str">
        <f t="shared" si="214"/>
        <v/>
      </c>
      <c r="I6890" s="176">
        <f t="shared" si="215"/>
        <v>0</v>
      </c>
    </row>
    <row r="6891" spans="2:9">
      <c r="B6891" s="131"/>
      <c r="C6891" s="125"/>
      <c r="D6891" s="125"/>
      <c r="E6891" s="125"/>
      <c r="F6891" s="125"/>
      <c r="G6891" s="176"/>
      <c r="H6891" s="125" t="str">
        <f t="shared" si="214"/>
        <v/>
      </c>
      <c r="I6891" s="176">
        <f t="shared" si="215"/>
        <v>0</v>
      </c>
    </row>
    <row r="6892" spans="2:9">
      <c r="B6892" s="131"/>
      <c r="C6892" s="125"/>
      <c r="D6892" s="125"/>
      <c r="E6892" s="125"/>
      <c r="F6892" s="125"/>
      <c r="G6892" s="176"/>
      <c r="H6892" s="125" t="str">
        <f t="shared" si="214"/>
        <v/>
      </c>
      <c r="I6892" s="176">
        <f t="shared" si="215"/>
        <v>0</v>
      </c>
    </row>
    <row r="6893" spans="2:9">
      <c r="B6893" s="131"/>
      <c r="C6893" s="125"/>
      <c r="D6893" s="125"/>
      <c r="E6893" s="125"/>
      <c r="F6893" s="125"/>
      <c r="G6893" s="176"/>
      <c r="H6893" s="125" t="str">
        <f t="shared" si="214"/>
        <v/>
      </c>
      <c r="I6893" s="176">
        <f t="shared" si="215"/>
        <v>0</v>
      </c>
    </row>
    <row r="6894" spans="2:9">
      <c r="B6894" s="131"/>
      <c r="C6894" s="125"/>
      <c r="D6894" s="125"/>
      <c r="E6894" s="125"/>
      <c r="F6894" s="125"/>
      <c r="G6894" s="176"/>
      <c r="H6894" s="125" t="str">
        <f t="shared" si="214"/>
        <v/>
      </c>
      <c r="I6894" s="176">
        <f t="shared" si="215"/>
        <v>0</v>
      </c>
    </row>
    <row r="6895" spans="2:9">
      <c r="B6895" s="131"/>
      <c r="C6895" s="125"/>
      <c r="D6895" s="125"/>
      <c r="E6895" s="125"/>
      <c r="F6895" s="125"/>
      <c r="G6895" s="176"/>
      <c r="H6895" s="125" t="str">
        <f t="shared" si="214"/>
        <v/>
      </c>
      <c r="I6895" s="176">
        <f t="shared" si="215"/>
        <v>0</v>
      </c>
    </row>
    <row r="6896" spans="2:9">
      <c r="B6896" s="131"/>
      <c r="C6896" s="125"/>
      <c r="D6896" s="125"/>
      <c r="E6896" s="125"/>
      <c r="F6896" s="125"/>
      <c r="G6896" s="176"/>
      <c r="H6896" s="125" t="str">
        <f t="shared" si="214"/>
        <v/>
      </c>
      <c r="I6896" s="176">
        <f t="shared" si="215"/>
        <v>0</v>
      </c>
    </row>
    <row r="6897" spans="2:9">
      <c r="B6897" s="131"/>
      <c r="C6897" s="125"/>
      <c r="D6897" s="125"/>
      <c r="E6897" s="125"/>
      <c r="F6897" s="125"/>
      <c r="G6897" s="176"/>
      <c r="H6897" s="125" t="str">
        <f t="shared" si="214"/>
        <v/>
      </c>
      <c r="I6897" s="176">
        <f t="shared" si="215"/>
        <v>0</v>
      </c>
    </row>
    <row r="6898" spans="2:9">
      <c r="B6898" s="131"/>
      <c r="C6898" s="125"/>
      <c r="D6898" s="125"/>
      <c r="E6898" s="125"/>
      <c r="F6898" s="125"/>
      <c r="G6898" s="176"/>
      <c r="H6898" s="125" t="str">
        <f t="shared" si="214"/>
        <v/>
      </c>
      <c r="I6898" s="176">
        <f t="shared" si="215"/>
        <v>0</v>
      </c>
    </row>
    <row r="6899" spans="2:9">
      <c r="B6899" s="131"/>
      <c r="C6899" s="125"/>
      <c r="D6899" s="125"/>
      <c r="E6899" s="125"/>
      <c r="F6899" s="125"/>
      <c r="G6899" s="176"/>
      <c r="H6899" s="125" t="str">
        <f t="shared" si="214"/>
        <v/>
      </c>
      <c r="I6899" s="176">
        <f t="shared" si="215"/>
        <v>0</v>
      </c>
    </row>
    <row r="6900" spans="2:9">
      <c r="B6900" s="131"/>
      <c r="C6900" s="125"/>
      <c r="D6900" s="125"/>
      <c r="E6900" s="125"/>
      <c r="F6900" s="125"/>
      <c r="G6900" s="176"/>
      <c r="H6900" s="125" t="str">
        <f t="shared" si="214"/>
        <v/>
      </c>
      <c r="I6900" s="176">
        <f t="shared" si="215"/>
        <v>0</v>
      </c>
    </row>
    <row r="6901" spans="2:9">
      <c r="B6901" s="131"/>
      <c r="C6901" s="125"/>
      <c r="D6901" s="125"/>
      <c r="E6901" s="125"/>
      <c r="F6901" s="125"/>
      <c r="G6901" s="176"/>
      <c r="H6901" s="125" t="str">
        <f t="shared" si="214"/>
        <v/>
      </c>
      <c r="I6901" s="176">
        <f t="shared" si="215"/>
        <v>0</v>
      </c>
    </row>
    <row r="6902" spans="2:9">
      <c r="B6902" s="131"/>
      <c r="C6902" s="125"/>
      <c r="D6902" s="125"/>
      <c r="E6902" s="125"/>
      <c r="F6902" s="125"/>
      <c r="G6902" s="176"/>
      <c r="H6902" s="125" t="str">
        <f t="shared" si="214"/>
        <v/>
      </c>
      <c r="I6902" s="176">
        <f t="shared" si="215"/>
        <v>0</v>
      </c>
    </row>
    <row r="6903" spans="2:9">
      <c r="B6903" s="131"/>
      <c r="C6903" s="125"/>
      <c r="D6903" s="125"/>
      <c r="E6903" s="125"/>
      <c r="F6903" s="125"/>
      <c r="G6903" s="176"/>
      <c r="H6903" s="125" t="str">
        <f t="shared" si="214"/>
        <v/>
      </c>
      <c r="I6903" s="176">
        <f t="shared" si="215"/>
        <v>0</v>
      </c>
    </row>
    <row r="6904" spans="2:9">
      <c r="B6904" s="131"/>
      <c r="C6904" s="125"/>
      <c r="D6904" s="125"/>
      <c r="E6904" s="125"/>
      <c r="F6904" s="125"/>
      <c r="G6904" s="176"/>
      <c r="H6904" s="125" t="str">
        <f t="shared" si="214"/>
        <v/>
      </c>
      <c r="I6904" s="176">
        <f t="shared" si="215"/>
        <v>0</v>
      </c>
    </row>
    <row r="6905" spans="2:9">
      <c r="B6905" s="131"/>
      <c r="C6905" s="125"/>
      <c r="D6905" s="125"/>
      <c r="E6905" s="125"/>
      <c r="F6905" s="125"/>
      <c r="G6905" s="176"/>
      <c r="H6905" s="125" t="str">
        <f t="shared" si="214"/>
        <v/>
      </c>
      <c r="I6905" s="176">
        <f t="shared" si="215"/>
        <v>0</v>
      </c>
    </row>
    <row r="6906" spans="2:9">
      <c r="B6906" s="131"/>
      <c r="C6906" s="125"/>
      <c r="D6906" s="125"/>
      <c r="E6906" s="125"/>
      <c r="F6906" s="125"/>
      <c r="G6906" s="176"/>
      <c r="H6906" s="125" t="str">
        <f t="shared" si="214"/>
        <v/>
      </c>
      <c r="I6906" s="176">
        <f t="shared" si="215"/>
        <v>0</v>
      </c>
    </row>
    <row r="6907" spans="2:9">
      <c r="B6907" s="131"/>
      <c r="C6907" s="125"/>
      <c r="D6907" s="125"/>
      <c r="E6907" s="125"/>
      <c r="F6907" s="125"/>
      <c r="G6907" s="176"/>
      <c r="H6907" s="125" t="str">
        <f t="shared" si="214"/>
        <v/>
      </c>
      <c r="I6907" s="176">
        <f t="shared" si="215"/>
        <v>0</v>
      </c>
    </row>
    <row r="6908" spans="2:9">
      <c r="B6908" s="131"/>
      <c r="C6908" s="125"/>
      <c r="D6908" s="125"/>
      <c r="E6908" s="125"/>
      <c r="F6908" s="125"/>
      <c r="G6908" s="176"/>
      <c r="H6908" s="125" t="str">
        <f t="shared" si="214"/>
        <v/>
      </c>
      <c r="I6908" s="176">
        <f t="shared" si="215"/>
        <v>0</v>
      </c>
    </row>
    <row r="6909" spans="2:9">
      <c r="B6909" s="131"/>
      <c r="C6909" s="125"/>
      <c r="D6909" s="125"/>
      <c r="E6909" s="125"/>
      <c r="F6909" s="125"/>
      <c r="G6909" s="176"/>
      <c r="H6909" s="125" t="str">
        <f t="shared" si="214"/>
        <v/>
      </c>
      <c r="I6909" s="176">
        <f t="shared" si="215"/>
        <v>0</v>
      </c>
    </row>
    <row r="6910" spans="2:9">
      <c r="B6910" s="131"/>
      <c r="C6910" s="125"/>
      <c r="D6910" s="125"/>
      <c r="E6910" s="125"/>
      <c r="F6910" s="125"/>
      <c r="G6910" s="176"/>
      <c r="H6910" s="125" t="str">
        <f t="shared" si="214"/>
        <v/>
      </c>
      <c r="I6910" s="176">
        <f t="shared" si="215"/>
        <v>0</v>
      </c>
    </row>
    <row r="6911" spans="2:9">
      <c r="B6911" s="131"/>
      <c r="C6911" s="125"/>
      <c r="D6911" s="125"/>
      <c r="E6911" s="125"/>
      <c r="F6911" s="125"/>
      <c r="G6911" s="176"/>
      <c r="H6911" s="125" t="str">
        <f t="shared" si="214"/>
        <v/>
      </c>
      <c r="I6911" s="176">
        <f t="shared" si="215"/>
        <v>0</v>
      </c>
    </row>
    <row r="6912" spans="2:9">
      <c r="B6912" s="131"/>
      <c r="C6912" s="125"/>
      <c r="D6912" s="125"/>
      <c r="E6912" s="125"/>
      <c r="F6912" s="125"/>
      <c r="G6912" s="176"/>
      <c r="H6912" s="125" t="str">
        <f t="shared" si="214"/>
        <v/>
      </c>
      <c r="I6912" s="176">
        <f t="shared" si="215"/>
        <v>0</v>
      </c>
    </row>
    <row r="6913" spans="2:9">
      <c r="B6913" s="131"/>
      <c r="C6913" s="125"/>
      <c r="D6913" s="125"/>
      <c r="E6913" s="125"/>
      <c r="F6913" s="125"/>
      <c r="G6913" s="176"/>
      <c r="H6913" s="125" t="str">
        <f t="shared" si="214"/>
        <v/>
      </c>
      <c r="I6913" s="176">
        <f t="shared" si="215"/>
        <v>0</v>
      </c>
    </row>
    <row r="6914" spans="2:9">
      <c r="B6914" s="131"/>
      <c r="C6914" s="125"/>
      <c r="D6914" s="125"/>
      <c r="E6914" s="125"/>
      <c r="F6914" s="125"/>
      <c r="G6914" s="176"/>
      <c r="H6914" s="125" t="str">
        <f t="shared" si="214"/>
        <v/>
      </c>
      <c r="I6914" s="176">
        <f t="shared" si="215"/>
        <v>0</v>
      </c>
    </row>
    <row r="6915" spans="2:9">
      <c r="B6915" s="131"/>
      <c r="C6915" s="125"/>
      <c r="D6915" s="125"/>
      <c r="E6915" s="125"/>
      <c r="F6915" s="125"/>
      <c r="G6915" s="176"/>
      <c r="H6915" s="125" t="str">
        <f t="shared" si="214"/>
        <v/>
      </c>
      <c r="I6915" s="176">
        <f t="shared" si="215"/>
        <v>0</v>
      </c>
    </row>
    <row r="6916" spans="2:9">
      <c r="B6916" s="131"/>
      <c r="C6916" s="125"/>
      <c r="D6916" s="125"/>
      <c r="E6916" s="125"/>
      <c r="F6916" s="125"/>
      <c r="G6916" s="176"/>
      <c r="H6916" s="125" t="str">
        <f t="shared" si="214"/>
        <v/>
      </c>
      <c r="I6916" s="176">
        <f t="shared" si="215"/>
        <v>0</v>
      </c>
    </row>
    <row r="6917" spans="2:9">
      <c r="B6917" s="131"/>
      <c r="C6917" s="125"/>
      <c r="D6917" s="125"/>
      <c r="E6917" s="125"/>
      <c r="F6917" s="125"/>
      <c r="G6917" s="176"/>
      <c r="H6917" s="125" t="str">
        <f t="shared" si="214"/>
        <v/>
      </c>
      <c r="I6917" s="176">
        <f t="shared" si="215"/>
        <v>0</v>
      </c>
    </row>
    <row r="6918" spans="2:9">
      <c r="B6918" s="131"/>
      <c r="C6918" s="125"/>
      <c r="D6918" s="125"/>
      <c r="E6918" s="125"/>
      <c r="F6918" s="125"/>
      <c r="G6918" s="176"/>
      <c r="H6918" s="125" t="str">
        <f t="shared" si="214"/>
        <v/>
      </c>
      <c r="I6918" s="176">
        <f t="shared" si="215"/>
        <v>0</v>
      </c>
    </row>
    <row r="6919" spans="2:9">
      <c r="B6919" s="131"/>
      <c r="C6919" s="125"/>
      <c r="D6919" s="125"/>
      <c r="E6919" s="125"/>
      <c r="F6919" s="125"/>
      <c r="G6919" s="176"/>
      <c r="H6919" s="125" t="str">
        <f t="shared" ref="H6919:H6982" si="216">IF(ISBLANK(C6919),"",IF(C6919&lt;F6919,D6919-E6919,E6919-D6919))</f>
        <v/>
      </c>
      <c r="I6919" s="176">
        <f t="shared" ref="I6919:I6982" si="217">IF(ISERR(H6919),1,0)</f>
        <v>0</v>
      </c>
    </row>
    <row r="6920" spans="2:9">
      <c r="B6920" s="131"/>
      <c r="C6920" s="125"/>
      <c r="D6920" s="125"/>
      <c r="E6920" s="125"/>
      <c r="F6920" s="125"/>
      <c r="G6920" s="176"/>
      <c r="H6920" s="125" t="str">
        <f t="shared" si="216"/>
        <v/>
      </c>
      <c r="I6920" s="176">
        <f t="shared" si="217"/>
        <v>0</v>
      </c>
    </row>
    <row r="6921" spans="2:9">
      <c r="B6921" s="131"/>
      <c r="C6921" s="125"/>
      <c r="D6921" s="125"/>
      <c r="E6921" s="125"/>
      <c r="F6921" s="125"/>
      <c r="G6921" s="176"/>
      <c r="H6921" s="125" t="str">
        <f t="shared" si="216"/>
        <v/>
      </c>
      <c r="I6921" s="176">
        <f t="shared" si="217"/>
        <v>0</v>
      </c>
    </row>
    <row r="6922" spans="2:9">
      <c r="B6922" s="131"/>
      <c r="C6922" s="125"/>
      <c r="D6922" s="125"/>
      <c r="E6922" s="125"/>
      <c r="F6922" s="125"/>
      <c r="G6922" s="176"/>
      <c r="H6922" s="125" t="str">
        <f t="shared" si="216"/>
        <v/>
      </c>
      <c r="I6922" s="176">
        <f t="shared" si="217"/>
        <v>0</v>
      </c>
    </row>
    <row r="6923" spans="2:9">
      <c r="B6923" s="131"/>
      <c r="C6923" s="125"/>
      <c r="D6923" s="125"/>
      <c r="E6923" s="125"/>
      <c r="F6923" s="125"/>
      <c r="G6923" s="176"/>
      <c r="H6923" s="125" t="str">
        <f t="shared" si="216"/>
        <v/>
      </c>
      <c r="I6923" s="176">
        <f t="shared" si="217"/>
        <v>0</v>
      </c>
    </row>
    <row r="6924" spans="2:9">
      <c r="B6924" s="131"/>
      <c r="C6924" s="125"/>
      <c r="D6924" s="125"/>
      <c r="E6924" s="125"/>
      <c r="F6924" s="125"/>
      <c r="G6924" s="176"/>
      <c r="H6924" s="125" t="str">
        <f t="shared" si="216"/>
        <v/>
      </c>
      <c r="I6924" s="176">
        <f t="shared" si="217"/>
        <v>0</v>
      </c>
    </row>
    <row r="6925" spans="2:9">
      <c r="B6925" s="131"/>
      <c r="C6925" s="125"/>
      <c r="D6925" s="125"/>
      <c r="E6925" s="125"/>
      <c r="F6925" s="125"/>
      <c r="G6925" s="176"/>
      <c r="H6925" s="125" t="str">
        <f t="shared" si="216"/>
        <v/>
      </c>
      <c r="I6925" s="176">
        <f t="shared" si="217"/>
        <v>0</v>
      </c>
    </row>
    <row r="6926" spans="2:9">
      <c r="B6926" s="131"/>
      <c r="C6926" s="125"/>
      <c r="D6926" s="125"/>
      <c r="E6926" s="125"/>
      <c r="F6926" s="125"/>
      <c r="G6926" s="176"/>
      <c r="H6926" s="125" t="str">
        <f t="shared" si="216"/>
        <v/>
      </c>
      <c r="I6926" s="176">
        <f t="shared" si="217"/>
        <v>0</v>
      </c>
    </row>
    <row r="6927" spans="2:9">
      <c r="B6927" s="131"/>
      <c r="C6927" s="125"/>
      <c r="D6927" s="125"/>
      <c r="E6927" s="125"/>
      <c r="F6927" s="125"/>
      <c r="G6927" s="176"/>
      <c r="H6927" s="125" t="str">
        <f t="shared" si="216"/>
        <v/>
      </c>
      <c r="I6927" s="176">
        <f t="shared" si="217"/>
        <v>0</v>
      </c>
    </row>
    <row r="6928" spans="2:9">
      <c r="B6928" s="131"/>
      <c r="C6928" s="125"/>
      <c r="D6928" s="125"/>
      <c r="E6928" s="125"/>
      <c r="F6928" s="125"/>
      <c r="G6928" s="176"/>
      <c r="H6928" s="125" t="str">
        <f t="shared" si="216"/>
        <v/>
      </c>
      <c r="I6928" s="176">
        <f t="shared" si="217"/>
        <v>0</v>
      </c>
    </row>
    <row r="6929" spans="2:9">
      <c r="B6929" s="131"/>
      <c r="C6929" s="125"/>
      <c r="D6929" s="125"/>
      <c r="E6929" s="125"/>
      <c r="F6929" s="125"/>
      <c r="G6929" s="176"/>
      <c r="H6929" s="125" t="str">
        <f t="shared" si="216"/>
        <v/>
      </c>
      <c r="I6929" s="176">
        <f t="shared" si="217"/>
        <v>0</v>
      </c>
    </row>
    <row r="6930" spans="2:9">
      <c r="B6930" s="131"/>
      <c r="C6930" s="125"/>
      <c r="D6930" s="125"/>
      <c r="E6930" s="125"/>
      <c r="F6930" s="125"/>
      <c r="G6930" s="176"/>
      <c r="H6930" s="125" t="str">
        <f t="shared" si="216"/>
        <v/>
      </c>
      <c r="I6930" s="176">
        <f t="shared" si="217"/>
        <v>0</v>
      </c>
    </row>
    <row r="6931" spans="2:9">
      <c r="B6931" s="131"/>
      <c r="C6931" s="125"/>
      <c r="D6931" s="125"/>
      <c r="E6931" s="125"/>
      <c r="F6931" s="125"/>
      <c r="G6931" s="176"/>
      <c r="H6931" s="125" t="str">
        <f t="shared" si="216"/>
        <v/>
      </c>
      <c r="I6931" s="176">
        <f t="shared" si="217"/>
        <v>0</v>
      </c>
    </row>
    <row r="6932" spans="2:9">
      <c r="B6932" s="131"/>
      <c r="C6932" s="125"/>
      <c r="D6932" s="125"/>
      <c r="E6932" s="125"/>
      <c r="F6932" s="125"/>
      <c r="G6932" s="176"/>
      <c r="H6932" s="125" t="str">
        <f t="shared" si="216"/>
        <v/>
      </c>
      <c r="I6932" s="176">
        <f t="shared" si="217"/>
        <v>0</v>
      </c>
    </row>
    <row r="6933" spans="2:9">
      <c r="B6933" s="131"/>
      <c r="C6933" s="125"/>
      <c r="D6933" s="125"/>
      <c r="E6933" s="125"/>
      <c r="F6933" s="125"/>
      <c r="G6933" s="176"/>
      <c r="H6933" s="125" t="str">
        <f t="shared" si="216"/>
        <v/>
      </c>
      <c r="I6933" s="176">
        <f t="shared" si="217"/>
        <v>0</v>
      </c>
    </row>
    <row r="6934" spans="2:9">
      <c r="B6934" s="131"/>
      <c r="C6934" s="125"/>
      <c r="D6934" s="125"/>
      <c r="E6934" s="125"/>
      <c r="F6934" s="125"/>
      <c r="G6934" s="176"/>
      <c r="H6934" s="125" t="str">
        <f t="shared" si="216"/>
        <v/>
      </c>
      <c r="I6934" s="176">
        <f t="shared" si="217"/>
        <v>0</v>
      </c>
    </row>
    <row r="6935" spans="2:9">
      <c r="B6935" s="131"/>
      <c r="C6935" s="125"/>
      <c r="D6935" s="125"/>
      <c r="E6935" s="125"/>
      <c r="F6935" s="125"/>
      <c r="G6935" s="176"/>
      <c r="H6935" s="125" t="str">
        <f t="shared" si="216"/>
        <v/>
      </c>
      <c r="I6935" s="176">
        <f t="shared" si="217"/>
        <v>0</v>
      </c>
    </row>
    <row r="6936" spans="2:9">
      <c r="B6936" s="131"/>
      <c r="C6936" s="125"/>
      <c r="D6936" s="125"/>
      <c r="E6936" s="125"/>
      <c r="F6936" s="125"/>
      <c r="G6936" s="176"/>
      <c r="H6936" s="125" t="str">
        <f t="shared" si="216"/>
        <v/>
      </c>
      <c r="I6936" s="176">
        <f t="shared" si="217"/>
        <v>0</v>
      </c>
    </row>
    <row r="6937" spans="2:9">
      <c r="B6937" s="131"/>
      <c r="C6937" s="125"/>
      <c r="D6937" s="125"/>
      <c r="E6937" s="125"/>
      <c r="F6937" s="125"/>
      <c r="G6937" s="176"/>
      <c r="H6937" s="125" t="str">
        <f t="shared" si="216"/>
        <v/>
      </c>
      <c r="I6937" s="176">
        <f t="shared" si="217"/>
        <v>0</v>
      </c>
    </row>
    <row r="6938" spans="2:9">
      <c r="B6938" s="131"/>
      <c r="C6938" s="125"/>
      <c r="D6938" s="125"/>
      <c r="E6938" s="125"/>
      <c r="F6938" s="125"/>
      <c r="G6938" s="176"/>
      <c r="H6938" s="125" t="str">
        <f t="shared" si="216"/>
        <v/>
      </c>
      <c r="I6938" s="176">
        <f t="shared" si="217"/>
        <v>0</v>
      </c>
    </row>
    <row r="6939" spans="2:9">
      <c r="B6939" s="131"/>
      <c r="C6939" s="125"/>
      <c r="D6939" s="125"/>
      <c r="E6939" s="125"/>
      <c r="F6939" s="125"/>
      <c r="G6939" s="176"/>
      <c r="H6939" s="125" t="str">
        <f t="shared" si="216"/>
        <v/>
      </c>
      <c r="I6939" s="176">
        <f t="shared" si="217"/>
        <v>0</v>
      </c>
    </row>
    <row r="6940" spans="2:9">
      <c r="B6940" s="131"/>
      <c r="C6940" s="125"/>
      <c r="D6940" s="125"/>
      <c r="E6940" s="125"/>
      <c r="F6940" s="125"/>
      <c r="G6940" s="176"/>
      <c r="H6940" s="125" t="str">
        <f t="shared" si="216"/>
        <v/>
      </c>
      <c r="I6940" s="176">
        <f t="shared" si="217"/>
        <v>0</v>
      </c>
    </row>
    <row r="6941" spans="2:9">
      <c r="B6941" s="131"/>
      <c r="C6941" s="125"/>
      <c r="D6941" s="125"/>
      <c r="E6941" s="125"/>
      <c r="F6941" s="125"/>
      <c r="G6941" s="176"/>
      <c r="H6941" s="125" t="str">
        <f t="shared" si="216"/>
        <v/>
      </c>
      <c r="I6941" s="176">
        <f t="shared" si="217"/>
        <v>0</v>
      </c>
    </row>
    <row r="6942" spans="2:9">
      <c r="B6942" s="131"/>
      <c r="C6942" s="125"/>
      <c r="D6942" s="125"/>
      <c r="E6942" s="125"/>
      <c r="F6942" s="125"/>
      <c r="G6942" s="176"/>
      <c r="H6942" s="125" t="str">
        <f t="shared" si="216"/>
        <v/>
      </c>
      <c r="I6942" s="176">
        <f t="shared" si="217"/>
        <v>0</v>
      </c>
    </row>
    <row r="6943" spans="2:9">
      <c r="B6943" s="131"/>
      <c r="C6943" s="125"/>
      <c r="D6943" s="125"/>
      <c r="E6943" s="125"/>
      <c r="F6943" s="125"/>
      <c r="G6943" s="176"/>
      <c r="H6943" s="125" t="str">
        <f t="shared" si="216"/>
        <v/>
      </c>
      <c r="I6943" s="176">
        <f t="shared" si="217"/>
        <v>0</v>
      </c>
    </row>
    <row r="6944" spans="2:9">
      <c r="B6944" s="131"/>
      <c r="C6944" s="125"/>
      <c r="D6944" s="125"/>
      <c r="E6944" s="125"/>
      <c r="F6944" s="125"/>
      <c r="G6944" s="176"/>
      <c r="H6944" s="125" t="str">
        <f t="shared" si="216"/>
        <v/>
      </c>
      <c r="I6944" s="176">
        <f t="shared" si="217"/>
        <v>0</v>
      </c>
    </row>
    <row r="6945" spans="2:9">
      <c r="B6945" s="131"/>
      <c r="C6945" s="125"/>
      <c r="D6945" s="125"/>
      <c r="E6945" s="125"/>
      <c r="F6945" s="125"/>
      <c r="G6945" s="176"/>
      <c r="H6945" s="125" t="str">
        <f t="shared" si="216"/>
        <v/>
      </c>
      <c r="I6945" s="176">
        <f t="shared" si="217"/>
        <v>0</v>
      </c>
    </row>
    <row r="6946" spans="2:9">
      <c r="B6946" s="131"/>
      <c r="C6946" s="125"/>
      <c r="D6946" s="125"/>
      <c r="E6946" s="125"/>
      <c r="F6946" s="125"/>
      <c r="G6946" s="176"/>
      <c r="H6946" s="125" t="str">
        <f t="shared" si="216"/>
        <v/>
      </c>
      <c r="I6946" s="176">
        <f t="shared" si="217"/>
        <v>0</v>
      </c>
    </row>
    <row r="6947" spans="2:9">
      <c r="B6947" s="131"/>
      <c r="C6947" s="125"/>
      <c r="D6947" s="125"/>
      <c r="E6947" s="125"/>
      <c r="F6947" s="125"/>
      <c r="G6947" s="176"/>
      <c r="H6947" s="125" t="str">
        <f t="shared" si="216"/>
        <v/>
      </c>
      <c r="I6947" s="176">
        <f t="shared" si="217"/>
        <v>0</v>
      </c>
    </row>
    <row r="6948" spans="2:9">
      <c r="B6948" s="131"/>
      <c r="C6948" s="125"/>
      <c r="D6948" s="125"/>
      <c r="E6948" s="125"/>
      <c r="F6948" s="125"/>
      <c r="G6948" s="176"/>
      <c r="H6948" s="125" t="str">
        <f t="shared" si="216"/>
        <v/>
      </c>
      <c r="I6948" s="176">
        <f t="shared" si="217"/>
        <v>0</v>
      </c>
    </row>
    <row r="6949" spans="2:9">
      <c r="B6949" s="131"/>
      <c r="C6949" s="125"/>
      <c r="D6949" s="125"/>
      <c r="E6949" s="125"/>
      <c r="F6949" s="125"/>
      <c r="G6949" s="176"/>
      <c r="H6949" s="125" t="str">
        <f t="shared" si="216"/>
        <v/>
      </c>
      <c r="I6949" s="176">
        <f t="shared" si="217"/>
        <v>0</v>
      </c>
    </row>
    <row r="6950" spans="2:9">
      <c r="B6950" s="131"/>
      <c r="C6950" s="125"/>
      <c r="D6950" s="125"/>
      <c r="E6950" s="125"/>
      <c r="F6950" s="125"/>
      <c r="G6950" s="176"/>
      <c r="H6950" s="125" t="str">
        <f t="shared" si="216"/>
        <v/>
      </c>
      <c r="I6950" s="176">
        <f t="shared" si="217"/>
        <v>0</v>
      </c>
    </row>
    <row r="6951" spans="2:9">
      <c r="B6951" s="131"/>
      <c r="C6951" s="125"/>
      <c r="D6951" s="125"/>
      <c r="E6951" s="125"/>
      <c r="F6951" s="125"/>
      <c r="G6951" s="176"/>
      <c r="H6951" s="125" t="str">
        <f t="shared" si="216"/>
        <v/>
      </c>
      <c r="I6951" s="176">
        <f t="shared" si="217"/>
        <v>0</v>
      </c>
    </row>
    <row r="6952" spans="2:9">
      <c r="B6952" s="131"/>
      <c r="C6952" s="125"/>
      <c r="D6952" s="125"/>
      <c r="E6952" s="125"/>
      <c r="F6952" s="125"/>
      <c r="G6952" s="176"/>
      <c r="H6952" s="125" t="str">
        <f t="shared" si="216"/>
        <v/>
      </c>
      <c r="I6952" s="176">
        <f t="shared" si="217"/>
        <v>0</v>
      </c>
    </row>
    <row r="6953" spans="2:9">
      <c r="B6953" s="131"/>
      <c r="C6953" s="125"/>
      <c r="D6953" s="125"/>
      <c r="E6953" s="125"/>
      <c r="F6953" s="125"/>
      <c r="G6953" s="176"/>
      <c r="H6953" s="125" t="str">
        <f t="shared" si="216"/>
        <v/>
      </c>
      <c r="I6953" s="176">
        <f t="shared" si="217"/>
        <v>0</v>
      </c>
    </row>
    <row r="6954" spans="2:9">
      <c r="B6954" s="131"/>
      <c r="C6954" s="125"/>
      <c r="D6954" s="125"/>
      <c r="E6954" s="125"/>
      <c r="F6954" s="125"/>
      <c r="G6954" s="176"/>
      <c r="H6954" s="125" t="str">
        <f t="shared" si="216"/>
        <v/>
      </c>
      <c r="I6954" s="176">
        <f t="shared" si="217"/>
        <v>0</v>
      </c>
    </row>
    <row r="6955" spans="2:9">
      <c r="B6955" s="131"/>
      <c r="C6955" s="125"/>
      <c r="D6955" s="125"/>
      <c r="E6955" s="125"/>
      <c r="F6955" s="125"/>
      <c r="G6955" s="176"/>
      <c r="H6955" s="125" t="str">
        <f t="shared" si="216"/>
        <v/>
      </c>
      <c r="I6955" s="176">
        <f t="shared" si="217"/>
        <v>0</v>
      </c>
    </row>
    <row r="6956" spans="2:9">
      <c r="B6956" s="131"/>
      <c r="C6956" s="125"/>
      <c r="D6956" s="125"/>
      <c r="E6956" s="125"/>
      <c r="F6956" s="125"/>
      <c r="G6956" s="176"/>
      <c r="H6956" s="125" t="str">
        <f t="shared" si="216"/>
        <v/>
      </c>
      <c r="I6956" s="176">
        <f t="shared" si="217"/>
        <v>0</v>
      </c>
    </row>
    <row r="6957" spans="2:9">
      <c r="B6957" s="131"/>
      <c r="C6957" s="125"/>
      <c r="D6957" s="125"/>
      <c r="E6957" s="125"/>
      <c r="F6957" s="125"/>
      <c r="G6957" s="176"/>
      <c r="H6957" s="125" t="str">
        <f t="shared" si="216"/>
        <v/>
      </c>
      <c r="I6957" s="176">
        <f t="shared" si="217"/>
        <v>0</v>
      </c>
    </row>
    <row r="6958" spans="2:9">
      <c r="B6958" s="131"/>
      <c r="C6958" s="125"/>
      <c r="D6958" s="125"/>
      <c r="E6958" s="125"/>
      <c r="F6958" s="125"/>
      <c r="G6958" s="176"/>
      <c r="H6958" s="125" t="str">
        <f t="shared" si="216"/>
        <v/>
      </c>
      <c r="I6958" s="176">
        <f t="shared" si="217"/>
        <v>0</v>
      </c>
    </row>
    <row r="6959" spans="2:9">
      <c r="B6959" s="131"/>
      <c r="C6959" s="125"/>
      <c r="D6959" s="125"/>
      <c r="E6959" s="125"/>
      <c r="F6959" s="125"/>
      <c r="G6959" s="176"/>
      <c r="H6959" s="125" t="str">
        <f t="shared" si="216"/>
        <v/>
      </c>
      <c r="I6959" s="176">
        <f t="shared" si="217"/>
        <v>0</v>
      </c>
    </row>
    <row r="6960" spans="2:9">
      <c r="B6960" s="131"/>
      <c r="C6960" s="125"/>
      <c r="D6960" s="125"/>
      <c r="E6960" s="125"/>
      <c r="F6960" s="125"/>
      <c r="G6960" s="176"/>
      <c r="H6960" s="125" t="str">
        <f t="shared" si="216"/>
        <v/>
      </c>
      <c r="I6960" s="176">
        <f t="shared" si="217"/>
        <v>0</v>
      </c>
    </row>
    <row r="6961" spans="2:9">
      <c r="B6961" s="131"/>
      <c r="C6961" s="125"/>
      <c r="D6961" s="125"/>
      <c r="E6961" s="125"/>
      <c r="F6961" s="125"/>
      <c r="G6961" s="176"/>
      <c r="H6961" s="125" t="str">
        <f t="shared" si="216"/>
        <v/>
      </c>
      <c r="I6961" s="176">
        <f t="shared" si="217"/>
        <v>0</v>
      </c>
    </row>
    <row r="6962" spans="2:9">
      <c r="B6962" s="131"/>
      <c r="C6962" s="125"/>
      <c r="D6962" s="125"/>
      <c r="E6962" s="125"/>
      <c r="F6962" s="125"/>
      <c r="G6962" s="176"/>
      <c r="H6962" s="125" t="str">
        <f t="shared" si="216"/>
        <v/>
      </c>
      <c r="I6962" s="176">
        <f t="shared" si="217"/>
        <v>0</v>
      </c>
    </row>
    <row r="6963" spans="2:9">
      <c r="B6963" s="131"/>
      <c r="C6963" s="125"/>
      <c r="D6963" s="125"/>
      <c r="E6963" s="125"/>
      <c r="F6963" s="125"/>
      <c r="G6963" s="176"/>
      <c r="H6963" s="125" t="str">
        <f t="shared" si="216"/>
        <v/>
      </c>
      <c r="I6963" s="176">
        <f t="shared" si="217"/>
        <v>0</v>
      </c>
    </row>
    <row r="6964" spans="2:9">
      <c r="B6964" s="131"/>
      <c r="C6964" s="125"/>
      <c r="D6964" s="125"/>
      <c r="E6964" s="125"/>
      <c r="F6964" s="125"/>
      <c r="G6964" s="176"/>
      <c r="H6964" s="125" t="str">
        <f t="shared" si="216"/>
        <v/>
      </c>
      <c r="I6964" s="176">
        <f t="shared" si="217"/>
        <v>0</v>
      </c>
    </row>
    <row r="6965" spans="2:9">
      <c r="B6965" s="131"/>
      <c r="C6965" s="125"/>
      <c r="D6965" s="125"/>
      <c r="E6965" s="125"/>
      <c r="F6965" s="125"/>
      <c r="G6965" s="176"/>
      <c r="H6965" s="125" t="str">
        <f t="shared" si="216"/>
        <v/>
      </c>
      <c r="I6965" s="176">
        <f t="shared" si="217"/>
        <v>0</v>
      </c>
    </row>
    <row r="6966" spans="2:9">
      <c r="B6966" s="131"/>
      <c r="C6966" s="125"/>
      <c r="D6966" s="125"/>
      <c r="E6966" s="125"/>
      <c r="F6966" s="125"/>
      <c r="G6966" s="176"/>
      <c r="H6966" s="125" t="str">
        <f t="shared" si="216"/>
        <v/>
      </c>
      <c r="I6966" s="176">
        <f t="shared" si="217"/>
        <v>0</v>
      </c>
    </row>
    <row r="6967" spans="2:9">
      <c r="B6967" s="131"/>
      <c r="C6967" s="125"/>
      <c r="D6967" s="125"/>
      <c r="E6967" s="125"/>
      <c r="F6967" s="125"/>
      <c r="G6967" s="176"/>
      <c r="H6967" s="125" t="str">
        <f t="shared" si="216"/>
        <v/>
      </c>
      <c r="I6967" s="176">
        <f t="shared" si="217"/>
        <v>0</v>
      </c>
    </row>
    <row r="6968" spans="2:9">
      <c r="B6968" s="131"/>
      <c r="C6968" s="125"/>
      <c r="D6968" s="125"/>
      <c r="E6968" s="125"/>
      <c r="F6968" s="125"/>
      <c r="G6968" s="176"/>
      <c r="H6968" s="125" t="str">
        <f t="shared" si="216"/>
        <v/>
      </c>
      <c r="I6968" s="176">
        <f t="shared" si="217"/>
        <v>0</v>
      </c>
    </row>
    <row r="6969" spans="2:9">
      <c r="B6969" s="131"/>
      <c r="C6969" s="125"/>
      <c r="D6969" s="125"/>
      <c r="E6969" s="125"/>
      <c r="F6969" s="125"/>
      <c r="G6969" s="176"/>
      <c r="H6969" s="125" t="str">
        <f t="shared" si="216"/>
        <v/>
      </c>
      <c r="I6969" s="176">
        <f t="shared" si="217"/>
        <v>0</v>
      </c>
    </row>
    <row r="6970" spans="2:9">
      <c r="B6970" s="131"/>
      <c r="C6970" s="125"/>
      <c r="D6970" s="125"/>
      <c r="E6970" s="125"/>
      <c r="F6970" s="125"/>
      <c r="G6970" s="176"/>
      <c r="H6970" s="125" t="str">
        <f t="shared" si="216"/>
        <v/>
      </c>
      <c r="I6970" s="176">
        <f t="shared" si="217"/>
        <v>0</v>
      </c>
    </row>
    <row r="6971" spans="2:9">
      <c r="B6971" s="131"/>
      <c r="C6971" s="125"/>
      <c r="D6971" s="125"/>
      <c r="E6971" s="125"/>
      <c r="F6971" s="125"/>
      <c r="G6971" s="176"/>
      <c r="H6971" s="125" t="str">
        <f t="shared" si="216"/>
        <v/>
      </c>
      <c r="I6971" s="176">
        <f t="shared" si="217"/>
        <v>0</v>
      </c>
    </row>
    <row r="6972" spans="2:9">
      <c r="B6972" s="131"/>
      <c r="C6972" s="125"/>
      <c r="D6972" s="125"/>
      <c r="E6972" s="125"/>
      <c r="F6972" s="125"/>
      <c r="G6972" s="176"/>
      <c r="H6972" s="125" t="str">
        <f t="shared" si="216"/>
        <v/>
      </c>
      <c r="I6972" s="176">
        <f t="shared" si="217"/>
        <v>0</v>
      </c>
    </row>
    <row r="6973" spans="2:9">
      <c r="B6973" s="131"/>
      <c r="C6973" s="125"/>
      <c r="D6973" s="125"/>
      <c r="E6973" s="125"/>
      <c r="F6973" s="125"/>
      <c r="G6973" s="176"/>
      <c r="H6973" s="125" t="str">
        <f t="shared" si="216"/>
        <v/>
      </c>
      <c r="I6973" s="176">
        <f t="shared" si="217"/>
        <v>0</v>
      </c>
    </row>
    <row r="6974" spans="2:9">
      <c r="B6974" s="131"/>
      <c r="C6974" s="125"/>
      <c r="D6974" s="125"/>
      <c r="E6974" s="125"/>
      <c r="F6974" s="125"/>
      <c r="G6974" s="176"/>
      <c r="H6974" s="125" t="str">
        <f t="shared" si="216"/>
        <v/>
      </c>
      <c r="I6974" s="176">
        <f t="shared" si="217"/>
        <v>0</v>
      </c>
    </row>
    <row r="6975" spans="2:9">
      <c r="B6975" s="131"/>
      <c r="C6975" s="125"/>
      <c r="D6975" s="125"/>
      <c r="E6975" s="125"/>
      <c r="F6975" s="125"/>
      <c r="G6975" s="176"/>
      <c r="H6975" s="125" t="str">
        <f t="shared" si="216"/>
        <v/>
      </c>
      <c r="I6975" s="176">
        <f t="shared" si="217"/>
        <v>0</v>
      </c>
    </row>
    <row r="6976" spans="2:9">
      <c r="B6976" s="131"/>
      <c r="C6976" s="125"/>
      <c r="D6976" s="125"/>
      <c r="E6976" s="125"/>
      <c r="F6976" s="125"/>
      <c r="G6976" s="176"/>
      <c r="H6976" s="125" t="str">
        <f t="shared" si="216"/>
        <v/>
      </c>
      <c r="I6976" s="176">
        <f t="shared" si="217"/>
        <v>0</v>
      </c>
    </row>
    <row r="6977" spans="2:9">
      <c r="B6977" s="131"/>
      <c r="C6977" s="125"/>
      <c r="D6977" s="125"/>
      <c r="E6977" s="125"/>
      <c r="F6977" s="125"/>
      <c r="G6977" s="176"/>
      <c r="H6977" s="125" t="str">
        <f t="shared" si="216"/>
        <v/>
      </c>
      <c r="I6977" s="176">
        <f t="shared" si="217"/>
        <v>0</v>
      </c>
    </row>
    <row r="6978" spans="2:9">
      <c r="B6978" s="131"/>
      <c r="C6978" s="125"/>
      <c r="D6978" s="125"/>
      <c r="E6978" s="125"/>
      <c r="F6978" s="125"/>
      <c r="G6978" s="176"/>
      <c r="H6978" s="125" t="str">
        <f t="shared" si="216"/>
        <v/>
      </c>
      <c r="I6978" s="176">
        <f t="shared" si="217"/>
        <v>0</v>
      </c>
    </row>
    <row r="6979" spans="2:9">
      <c r="B6979" s="131"/>
      <c r="C6979" s="125"/>
      <c r="D6979" s="125"/>
      <c r="E6979" s="125"/>
      <c r="F6979" s="125"/>
      <c r="G6979" s="176"/>
      <c r="H6979" s="125" t="str">
        <f t="shared" si="216"/>
        <v/>
      </c>
      <c r="I6979" s="176">
        <f t="shared" si="217"/>
        <v>0</v>
      </c>
    </row>
    <row r="6980" spans="2:9">
      <c r="B6980" s="131"/>
      <c r="C6980" s="125"/>
      <c r="D6980" s="125"/>
      <c r="E6980" s="125"/>
      <c r="F6980" s="125"/>
      <c r="G6980" s="176"/>
      <c r="H6980" s="125" t="str">
        <f t="shared" si="216"/>
        <v/>
      </c>
      <c r="I6980" s="176">
        <f t="shared" si="217"/>
        <v>0</v>
      </c>
    </row>
    <row r="6981" spans="2:9">
      <c r="B6981" s="131"/>
      <c r="C6981" s="125"/>
      <c r="D6981" s="125"/>
      <c r="E6981" s="125"/>
      <c r="F6981" s="125"/>
      <c r="G6981" s="176"/>
      <c r="H6981" s="125" t="str">
        <f t="shared" si="216"/>
        <v/>
      </c>
      <c r="I6981" s="176">
        <f t="shared" si="217"/>
        <v>0</v>
      </c>
    </row>
    <row r="6982" spans="2:9">
      <c r="B6982" s="131"/>
      <c r="C6982" s="125"/>
      <c r="D6982" s="125"/>
      <c r="E6982" s="125"/>
      <c r="F6982" s="125"/>
      <c r="G6982" s="176"/>
      <c r="H6982" s="125" t="str">
        <f t="shared" si="216"/>
        <v/>
      </c>
      <c r="I6982" s="176">
        <f t="shared" si="217"/>
        <v>0</v>
      </c>
    </row>
    <row r="6983" spans="2:9">
      <c r="B6983" s="131"/>
      <c r="C6983" s="125"/>
      <c r="D6983" s="125"/>
      <c r="E6983" s="125"/>
      <c r="F6983" s="125"/>
      <c r="G6983" s="176"/>
      <c r="H6983" s="125" t="str">
        <f t="shared" ref="H6983:H7046" si="218">IF(ISBLANK(C6983),"",IF(C6983&lt;F6983,D6983-E6983,E6983-D6983))</f>
        <v/>
      </c>
      <c r="I6983" s="176">
        <f t="shared" ref="I6983:I7046" si="219">IF(ISERR(H6983),1,0)</f>
        <v>0</v>
      </c>
    </row>
    <row r="6984" spans="2:9">
      <c r="B6984" s="131"/>
      <c r="C6984" s="125"/>
      <c r="D6984" s="125"/>
      <c r="E6984" s="125"/>
      <c r="F6984" s="125"/>
      <c r="G6984" s="176"/>
      <c r="H6984" s="125" t="str">
        <f t="shared" si="218"/>
        <v/>
      </c>
      <c r="I6984" s="176">
        <f t="shared" si="219"/>
        <v>0</v>
      </c>
    </row>
    <row r="6985" spans="2:9">
      <c r="B6985" s="131"/>
      <c r="C6985" s="125"/>
      <c r="D6985" s="125"/>
      <c r="E6985" s="125"/>
      <c r="F6985" s="125"/>
      <c r="G6985" s="176"/>
      <c r="H6985" s="125" t="str">
        <f t="shared" si="218"/>
        <v/>
      </c>
      <c r="I6985" s="176">
        <f t="shared" si="219"/>
        <v>0</v>
      </c>
    </row>
    <row r="6986" spans="2:9">
      <c r="B6986" s="131"/>
      <c r="C6986" s="125"/>
      <c r="D6986" s="125"/>
      <c r="E6986" s="125"/>
      <c r="F6986" s="125"/>
      <c r="G6986" s="176"/>
      <c r="H6986" s="125" t="str">
        <f t="shared" si="218"/>
        <v/>
      </c>
      <c r="I6986" s="176">
        <f t="shared" si="219"/>
        <v>0</v>
      </c>
    </row>
    <row r="6987" spans="2:9">
      <c r="B6987" s="131"/>
      <c r="C6987" s="125"/>
      <c r="D6987" s="125"/>
      <c r="E6987" s="125"/>
      <c r="F6987" s="125"/>
      <c r="G6987" s="176"/>
      <c r="H6987" s="125" t="str">
        <f t="shared" si="218"/>
        <v/>
      </c>
      <c r="I6987" s="176">
        <f t="shared" si="219"/>
        <v>0</v>
      </c>
    </row>
    <row r="6988" spans="2:9">
      <c r="B6988" s="131"/>
      <c r="C6988" s="125"/>
      <c r="D6988" s="125"/>
      <c r="E6988" s="125"/>
      <c r="F6988" s="125"/>
      <c r="G6988" s="176"/>
      <c r="H6988" s="125" t="str">
        <f t="shared" si="218"/>
        <v/>
      </c>
      <c r="I6988" s="176">
        <f t="shared" si="219"/>
        <v>0</v>
      </c>
    </row>
    <row r="6989" spans="2:9">
      <c r="B6989" s="131"/>
      <c r="C6989" s="125"/>
      <c r="D6989" s="125"/>
      <c r="E6989" s="125"/>
      <c r="F6989" s="125"/>
      <c r="G6989" s="176"/>
      <c r="H6989" s="125" t="str">
        <f t="shared" si="218"/>
        <v/>
      </c>
      <c r="I6989" s="176">
        <f t="shared" si="219"/>
        <v>0</v>
      </c>
    </row>
    <row r="6990" spans="2:9">
      <c r="B6990" s="131"/>
      <c r="C6990" s="125"/>
      <c r="D6990" s="125"/>
      <c r="E6990" s="125"/>
      <c r="F6990" s="125"/>
      <c r="G6990" s="176"/>
      <c r="H6990" s="125" t="str">
        <f t="shared" si="218"/>
        <v/>
      </c>
      <c r="I6990" s="176">
        <f t="shared" si="219"/>
        <v>0</v>
      </c>
    </row>
    <row r="6991" spans="2:9">
      <c r="B6991" s="131"/>
      <c r="C6991" s="125"/>
      <c r="D6991" s="125"/>
      <c r="E6991" s="125"/>
      <c r="F6991" s="125"/>
      <c r="G6991" s="176"/>
      <c r="H6991" s="125" t="str">
        <f t="shared" si="218"/>
        <v/>
      </c>
      <c r="I6991" s="176">
        <f t="shared" si="219"/>
        <v>0</v>
      </c>
    </row>
    <row r="6992" spans="2:9">
      <c r="B6992" s="131"/>
      <c r="C6992" s="125"/>
      <c r="D6992" s="125"/>
      <c r="E6992" s="125"/>
      <c r="F6992" s="125"/>
      <c r="G6992" s="176"/>
      <c r="H6992" s="125" t="str">
        <f t="shared" si="218"/>
        <v/>
      </c>
      <c r="I6992" s="176">
        <f t="shared" si="219"/>
        <v>0</v>
      </c>
    </row>
    <row r="6993" spans="2:9">
      <c r="B6993" s="131"/>
      <c r="C6993" s="125"/>
      <c r="D6993" s="125"/>
      <c r="E6993" s="125"/>
      <c r="F6993" s="125"/>
      <c r="G6993" s="176"/>
      <c r="H6993" s="125" t="str">
        <f t="shared" si="218"/>
        <v/>
      </c>
      <c r="I6993" s="176">
        <f t="shared" si="219"/>
        <v>0</v>
      </c>
    </row>
    <row r="6994" spans="2:9">
      <c r="B6994" s="131"/>
      <c r="C6994" s="125"/>
      <c r="D6994" s="125"/>
      <c r="E6994" s="125"/>
      <c r="F6994" s="125"/>
      <c r="G6994" s="176"/>
      <c r="H6994" s="125" t="str">
        <f t="shared" si="218"/>
        <v/>
      </c>
      <c r="I6994" s="176">
        <f t="shared" si="219"/>
        <v>0</v>
      </c>
    </row>
    <row r="6995" spans="2:9">
      <c r="B6995" s="131"/>
      <c r="C6995" s="125"/>
      <c r="D6995" s="125"/>
      <c r="E6995" s="125"/>
      <c r="F6995" s="125"/>
      <c r="G6995" s="176"/>
      <c r="H6995" s="125" t="str">
        <f t="shared" si="218"/>
        <v/>
      </c>
      <c r="I6995" s="176">
        <f t="shared" si="219"/>
        <v>0</v>
      </c>
    </row>
    <row r="6996" spans="2:9">
      <c r="B6996" s="131"/>
      <c r="C6996" s="125"/>
      <c r="D6996" s="125"/>
      <c r="E6996" s="125"/>
      <c r="F6996" s="125"/>
      <c r="G6996" s="176"/>
      <c r="H6996" s="125" t="str">
        <f t="shared" si="218"/>
        <v/>
      </c>
      <c r="I6996" s="176">
        <f t="shared" si="219"/>
        <v>0</v>
      </c>
    </row>
    <row r="6997" spans="2:9">
      <c r="B6997" s="131"/>
      <c r="C6997" s="125"/>
      <c r="D6997" s="125"/>
      <c r="E6997" s="125"/>
      <c r="F6997" s="125"/>
      <c r="G6997" s="176"/>
      <c r="H6997" s="125" t="str">
        <f t="shared" si="218"/>
        <v/>
      </c>
      <c r="I6997" s="176">
        <f t="shared" si="219"/>
        <v>0</v>
      </c>
    </row>
    <row r="6998" spans="2:9">
      <c r="B6998" s="131"/>
      <c r="C6998" s="125"/>
      <c r="D6998" s="125"/>
      <c r="E6998" s="125"/>
      <c r="F6998" s="125"/>
      <c r="G6998" s="176"/>
      <c r="H6998" s="125" t="str">
        <f t="shared" si="218"/>
        <v/>
      </c>
      <c r="I6998" s="176">
        <f t="shared" si="219"/>
        <v>0</v>
      </c>
    </row>
    <row r="6999" spans="2:9">
      <c r="B6999" s="131"/>
      <c r="C6999" s="125"/>
      <c r="D6999" s="125"/>
      <c r="E6999" s="125"/>
      <c r="F6999" s="125"/>
      <c r="G6999" s="176"/>
      <c r="H6999" s="125" t="str">
        <f t="shared" si="218"/>
        <v/>
      </c>
      <c r="I6999" s="176">
        <f t="shared" si="219"/>
        <v>0</v>
      </c>
    </row>
    <row r="7000" spans="2:9">
      <c r="B7000" s="131"/>
      <c r="C7000" s="125"/>
      <c r="D7000" s="125"/>
      <c r="E7000" s="125"/>
      <c r="F7000" s="125"/>
      <c r="G7000" s="176"/>
      <c r="H7000" s="125" t="str">
        <f t="shared" si="218"/>
        <v/>
      </c>
      <c r="I7000" s="176">
        <f t="shared" si="219"/>
        <v>0</v>
      </c>
    </row>
    <row r="7001" spans="2:9">
      <c r="B7001" s="131"/>
      <c r="C7001" s="125"/>
      <c r="D7001" s="125"/>
      <c r="E7001" s="125"/>
      <c r="F7001" s="125"/>
      <c r="G7001" s="176"/>
      <c r="H7001" s="125" t="str">
        <f t="shared" si="218"/>
        <v/>
      </c>
      <c r="I7001" s="176">
        <f t="shared" si="219"/>
        <v>0</v>
      </c>
    </row>
    <row r="7002" spans="2:9">
      <c r="B7002" s="131"/>
      <c r="C7002" s="125"/>
      <c r="D7002" s="125"/>
      <c r="E7002" s="125"/>
      <c r="F7002" s="125"/>
      <c r="G7002" s="176"/>
      <c r="H7002" s="125" t="str">
        <f t="shared" si="218"/>
        <v/>
      </c>
      <c r="I7002" s="176">
        <f t="shared" si="219"/>
        <v>0</v>
      </c>
    </row>
    <row r="7003" spans="2:9">
      <c r="B7003" s="131"/>
      <c r="C7003" s="125"/>
      <c r="D7003" s="125"/>
      <c r="E7003" s="125"/>
      <c r="F7003" s="125"/>
      <c r="G7003" s="176"/>
      <c r="H7003" s="125" t="str">
        <f t="shared" si="218"/>
        <v/>
      </c>
      <c r="I7003" s="176">
        <f t="shared" si="219"/>
        <v>0</v>
      </c>
    </row>
    <row r="7004" spans="2:9">
      <c r="B7004" s="131"/>
      <c r="C7004" s="125"/>
      <c r="D7004" s="125"/>
      <c r="E7004" s="125"/>
      <c r="F7004" s="125"/>
      <c r="G7004" s="176"/>
      <c r="H7004" s="125" t="str">
        <f t="shared" si="218"/>
        <v/>
      </c>
      <c r="I7004" s="176">
        <f t="shared" si="219"/>
        <v>0</v>
      </c>
    </row>
    <row r="7005" spans="2:9">
      <c r="B7005" s="131"/>
      <c r="C7005" s="125"/>
      <c r="D7005" s="125"/>
      <c r="E7005" s="125"/>
      <c r="F7005" s="125"/>
      <c r="G7005" s="176"/>
      <c r="H7005" s="125" t="str">
        <f t="shared" si="218"/>
        <v/>
      </c>
      <c r="I7005" s="176">
        <f t="shared" si="219"/>
        <v>0</v>
      </c>
    </row>
    <row r="7006" spans="2:9">
      <c r="B7006" s="131"/>
      <c r="C7006" s="125"/>
      <c r="D7006" s="125"/>
      <c r="E7006" s="125"/>
      <c r="F7006" s="125"/>
      <c r="G7006" s="176"/>
      <c r="H7006" s="125" t="str">
        <f t="shared" si="218"/>
        <v/>
      </c>
      <c r="I7006" s="176">
        <f t="shared" si="219"/>
        <v>0</v>
      </c>
    </row>
    <row r="7007" spans="2:9">
      <c r="B7007" s="131"/>
      <c r="C7007" s="125"/>
      <c r="D7007" s="125"/>
      <c r="E7007" s="125"/>
      <c r="F7007" s="125"/>
      <c r="G7007" s="176"/>
      <c r="H7007" s="125" t="str">
        <f t="shared" si="218"/>
        <v/>
      </c>
      <c r="I7007" s="176">
        <f t="shared" si="219"/>
        <v>0</v>
      </c>
    </row>
    <row r="7008" spans="2:9">
      <c r="B7008" s="131"/>
      <c r="C7008" s="125"/>
      <c r="D7008" s="125"/>
      <c r="E7008" s="125"/>
      <c r="F7008" s="125"/>
      <c r="G7008" s="176"/>
      <c r="H7008" s="125" t="str">
        <f t="shared" si="218"/>
        <v/>
      </c>
      <c r="I7008" s="176">
        <f t="shared" si="219"/>
        <v>0</v>
      </c>
    </row>
    <row r="7009" spans="2:9">
      <c r="B7009" s="131"/>
      <c r="C7009" s="125"/>
      <c r="D7009" s="125"/>
      <c r="E7009" s="125"/>
      <c r="F7009" s="125"/>
      <c r="G7009" s="176"/>
      <c r="H7009" s="125" t="str">
        <f t="shared" si="218"/>
        <v/>
      </c>
      <c r="I7009" s="176">
        <f t="shared" si="219"/>
        <v>0</v>
      </c>
    </row>
    <row r="7010" spans="2:9">
      <c r="B7010" s="131"/>
      <c r="C7010" s="125"/>
      <c r="D7010" s="125"/>
      <c r="E7010" s="125"/>
      <c r="F7010" s="125"/>
      <c r="G7010" s="176"/>
      <c r="H7010" s="125" t="str">
        <f t="shared" si="218"/>
        <v/>
      </c>
      <c r="I7010" s="176">
        <f t="shared" si="219"/>
        <v>0</v>
      </c>
    </row>
    <row r="7011" spans="2:9">
      <c r="B7011" s="131"/>
      <c r="C7011" s="125"/>
      <c r="D7011" s="125"/>
      <c r="E7011" s="125"/>
      <c r="F7011" s="125"/>
      <c r="G7011" s="176"/>
      <c r="H7011" s="125" t="str">
        <f t="shared" si="218"/>
        <v/>
      </c>
      <c r="I7011" s="176">
        <f t="shared" si="219"/>
        <v>0</v>
      </c>
    </row>
    <row r="7012" spans="2:9">
      <c r="B7012" s="131"/>
      <c r="C7012" s="125"/>
      <c r="D7012" s="125"/>
      <c r="E7012" s="125"/>
      <c r="F7012" s="125"/>
      <c r="G7012" s="176"/>
      <c r="H7012" s="125" t="str">
        <f t="shared" si="218"/>
        <v/>
      </c>
      <c r="I7012" s="176">
        <f t="shared" si="219"/>
        <v>0</v>
      </c>
    </row>
    <row r="7013" spans="2:9">
      <c r="B7013" s="131"/>
      <c r="C7013" s="125"/>
      <c r="D7013" s="125"/>
      <c r="E7013" s="125"/>
      <c r="F7013" s="125"/>
      <c r="G7013" s="176"/>
      <c r="H7013" s="125" t="str">
        <f t="shared" si="218"/>
        <v/>
      </c>
      <c r="I7013" s="176">
        <f t="shared" si="219"/>
        <v>0</v>
      </c>
    </row>
    <row r="7014" spans="2:9">
      <c r="B7014" s="131"/>
      <c r="C7014" s="125"/>
      <c r="D7014" s="125"/>
      <c r="E7014" s="125"/>
      <c r="F7014" s="125"/>
      <c r="G7014" s="176"/>
      <c r="H7014" s="125" t="str">
        <f t="shared" si="218"/>
        <v/>
      </c>
      <c r="I7014" s="176">
        <f t="shared" si="219"/>
        <v>0</v>
      </c>
    </row>
    <row r="7015" spans="2:9">
      <c r="B7015" s="131"/>
      <c r="C7015" s="125"/>
      <c r="D7015" s="125"/>
      <c r="E7015" s="125"/>
      <c r="F7015" s="125"/>
      <c r="G7015" s="176"/>
      <c r="H7015" s="125" t="str">
        <f t="shared" si="218"/>
        <v/>
      </c>
      <c r="I7015" s="176">
        <f t="shared" si="219"/>
        <v>0</v>
      </c>
    </row>
    <row r="7016" spans="2:9">
      <c r="B7016" s="131"/>
      <c r="C7016" s="125"/>
      <c r="D7016" s="125"/>
      <c r="E7016" s="125"/>
      <c r="F7016" s="125"/>
      <c r="G7016" s="176"/>
      <c r="H7016" s="125" t="str">
        <f t="shared" si="218"/>
        <v/>
      </c>
      <c r="I7016" s="176">
        <f t="shared" si="219"/>
        <v>0</v>
      </c>
    </row>
    <row r="7017" spans="2:9">
      <c r="B7017" s="131"/>
      <c r="C7017" s="125"/>
      <c r="D7017" s="125"/>
      <c r="E7017" s="125"/>
      <c r="F7017" s="125"/>
      <c r="G7017" s="176"/>
      <c r="H7017" s="125" t="str">
        <f t="shared" si="218"/>
        <v/>
      </c>
      <c r="I7017" s="176">
        <f t="shared" si="219"/>
        <v>0</v>
      </c>
    </row>
    <row r="7018" spans="2:9">
      <c r="B7018" s="131"/>
      <c r="C7018" s="125"/>
      <c r="D7018" s="125"/>
      <c r="E7018" s="125"/>
      <c r="F7018" s="125"/>
      <c r="G7018" s="176"/>
      <c r="H7018" s="125" t="str">
        <f t="shared" si="218"/>
        <v/>
      </c>
      <c r="I7018" s="176">
        <f t="shared" si="219"/>
        <v>0</v>
      </c>
    </row>
    <row r="7019" spans="2:9">
      <c r="B7019" s="131"/>
      <c r="C7019" s="125"/>
      <c r="D7019" s="125"/>
      <c r="E7019" s="125"/>
      <c r="F7019" s="125"/>
      <c r="G7019" s="176"/>
      <c r="H7019" s="125" t="str">
        <f t="shared" si="218"/>
        <v/>
      </c>
      <c r="I7019" s="176">
        <f t="shared" si="219"/>
        <v>0</v>
      </c>
    </row>
    <row r="7020" spans="2:9">
      <c r="B7020" s="131"/>
      <c r="C7020" s="125"/>
      <c r="D7020" s="125"/>
      <c r="E7020" s="125"/>
      <c r="F7020" s="125"/>
      <c r="G7020" s="176"/>
      <c r="H7020" s="125" t="str">
        <f t="shared" si="218"/>
        <v/>
      </c>
      <c r="I7020" s="176">
        <f t="shared" si="219"/>
        <v>0</v>
      </c>
    </row>
    <row r="7021" spans="2:9">
      <c r="B7021" s="131"/>
      <c r="C7021" s="125"/>
      <c r="D7021" s="125"/>
      <c r="E7021" s="125"/>
      <c r="F7021" s="125"/>
      <c r="G7021" s="176"/>
      <c r="H7021" s="125" t="str">
        <f t="shared" si="218"/>
        <v/>
      </c>
      <c r="I7021" s="176">
        <f t="shared" si="219"/>
        <v>0</v>
      </c>
    </row>
    <row r="7022" spans="2:9">
      <c r="B7022" s="131"/>
      <c r="C7022" s="125"/>
      <c r="D7022" s="125"/>
      <c r="E7022" s="125"/>
      <c r="F7022" s="125"/>
      <c r="G7022" s="176"/>
      <c r="H7022" s="125" t="str">
        <f t="shared" si="218"/>
        <v/>
      </c>
      <c r="I7022" s="176">
        <f t="shared" si="219"/>
        <v>0</v>
      </c>
    </row>
    <row r="7023" spans="2:9">
      <c r="B7023" s="131"/>
      <c r="C7023" s="125"/>
      <c r="D7023" s="125"/>
      <c r="E7023" s="125"/>
      <c r="F7023" s="125"/>
      <c r="G7023" s="176"/>
      <c r="H7023" s="125" t="str">
        <f t="shared" si="218"/>
        <v/>
      </c>
      <c r="I7023" s="176">
        <f t="shared" si="219"/>
        <v>0</v>
      </c>
    </row>
    <row r="7024" spans="2:9">
      <c r="B7024" s="131"/>
      <c r="C7024" s="125"/>
      <c r="D7024" s="125"/>
      <c r="E7024" s="125"/>
      <c r="F7024" s="125"/>
      <c r="G7024" s="176"/>
      <c r="H7024" s="125" t="str">
        <f t="shared" si="218"/>
        <v/>
      </c>
      <c r="I7024" s="176">
        <f t="shared" si="219"/>
        <v>0</v>
      </c>
    </row>
    <row r="7025" spans="2:9">
      <c r="B7025" s="131"/>
      <c r="C7025" s="125"/>
      <c r="D7025" s="125"/>
      <c r="E7025" s="125"/>
      <c r="F7025" s="125"/>
      <c r="G7025" s="176"/>
      <c r="H7025" s="125" t="str">
        <f t="shared" si="218"/>
        <v/>
      </c>
      <c r="I7025" s="176">
        <f t="shared" si="219"/>
        <v>0</v>
      </c>
    </row>
    <row r="7026" spans="2:9">
      <c r="B7026" s="131"/>
      <c r="C7026" s="125"/>
      <c r="D7026" s="125"/>
      <c r="E7026" s="125"/>
      <c r="F7026" s="125"/>
      <c r="G7026" s="176"/>
      <c r="H7026" s="125" t="str">
        <f t="shared" si="218"/>
        <v/>
      </c>
      <c r="I7026" s="176">
        <f t="shared" si="219"/>
        <v>0</v>
      </c>
    </row>
    <row r="7027" spans="2:9">
      <c r="B7027" s="131"/>
      <c r="C7027" s="125"/>
      <c r="D7027" s="125"/>
      <c r="E7027" s="125"/>
      <c r="F7027" s="125"/>
      <c r="G7027" s="176"/>
      <c r="H7027" s="125" t="str">
        <f t="shared" si="218"/>
        <v/>
      </c>
      <c r="I7027" s="176">
        <f t="shared" si="219"/>
        <v>0</v>
      </c>
    </row>
    <row r="7028" spans="2:9">
      <c r="B7028" s="131"/>
      <c r="C7028" s="125"/>
      <c r="D7028" s="125"/>
      <c r="E7028" s="125"/>
      <c r="F7028" s="125"/>
      <c r="G7028" s="176"/>
      <c r="H7028" s="125" t="str">
        <f t="shared" si="218"/>
        <v/>
      </c>
      <c r="I7028" s="176">
        <f t="shared" si="219"/>
        <v>0</v>
      </c>
    </row>
    <row r="7029" spans="2:9">
      <c r="B7029" s="131"/>
      <c r="C7029" s="125"/>
      <c r="D7029" s="125"/>
      <c r="E7029" s="125"/>
      <c r="F7029" s="125"/>
      <c r="G7029" s="176"/>
      <c r="H7029" s="125" t="str">
        <f t="shared" si="218"/>
        <v/>
      </c>
      <c r="I7029" s="176">
        <f t="shared" si="219"/>
        <v>0</v>
      </c>
    </row>
    <row r="7030" spans="2:9">
      <c r="B7030" s="131"/>
      <c r="C7030" s="125"/>
      <c r="D7030" s="125"/>
      <c r="E7030" s="125"/>
      <c r="F7030" s="125"/>
      <c r="G7030" s="176"/>
      <c r="H7030" s="125" t="str">
        <f t="shared" si="218"/>
        <v/>
      </c>
      <c r="I7030" s="176">
        <f t="shared" si="219"/>
        <v>0</v>
      </c>
    </row>
    <row r="7031" spans="2:9">
      <c r="B7031" s="131"/>
      <c r="C7031" s="125"/>
      <c r="D7031" s="125"/>
      <c r="E7031" s="125"/>
      <c r="F7031" s="125"/>
      <c r="G7031" s="176"/>
      <c r="H7031" s="125" t="str">
        <f t="shared" si="218"/>
        <v/>
      </c>
      <c r="I7031" s="176">
        <f t="shared" si="219"/>
        <v>0</v>
      </c>
    </row>
    <row r="7032" spans="2:9">
      <c r="B7032" s="131"/>
      <c r="C7032" s="125"/>
      <c r="D7032" s="125"/>
      <c r="E7032" s="125"/>
      <c r="F7032" s="125"/>
      <c r="G7032" s="176"/>
      <c r="H7032" s="125" t="str">
        <f t="shared" si="218"/>
        <v/>
      </c>
      <c r="I7032" s="176">
        <f t="shared" si="219"/>
        <v>0</v>
      </c>
    </row>
    <row r="7033" spans="2:9">
      <c r="B7033" s="131"/>
      <c r="C7033" s="125"/>
      <c r="D7033" s="125"/>
      <c r="E7033" s="125"/>
      <c r="F7033" s="125"/>
      <c r="G7033" s="176"/>
      <c r="H7033" s="125" t="str">
        <f t="shared" si="218"/>
        <v/>
      </c>
      <c r="I7033" s="176">
        <f t="shared" si="219"/>
        <v>0</v>
      </c>
    </row>
    <row r="7034" spans="2:9">
      <c r="B7034" s="131"/>
      <c r="C7034" s="125"/>
      <c r="D7034" s="125"/>
      <c r="E7034" s="125"/>
      <c r="F7034" s="125"/>
      <c r="G7034" s="176"/>
      <c r="H7034" s="125" t="str">
        <f t="shared" si="218"/>
        <v/>
      </c>
      <c r="I7034" s="176">
        <f t="shared" si="219"/>
        <v>0</v>
      </c>
    </row>
    <row r="7035" spans="2:9">
      <c r="B7035" s="131"/>
      <c r="C7035" s="125"/>
      <c r="D7035" s="125"/>
      <c r="E7035" s="125"/>
      <c r="F7035" s="125"/>
      <c r="G7035" s="176"/>
      <c r="H7035" s="125" t="str">
        <f t="shared" si="218"/>
        <v/>
      </c>
      <c r="I7035" s="176">
        <f t="shared" si="219"/>
        <v>0</v>
      </c>
    </row>
    <row r="7036" spans="2:9">
      <c r="B7036" s="131"/>
      <c r="C7036" s="125"/>
      <c r="D7036" s="125"/>
      <c r="E7036" s="125"/>
      <c r="F7036" s="125"/>
      <c r="G7036" s="176"/>
      <c r="H7036" s="125" t="str">
        <f t="shared" si="218"/>
        <v/>
      </c>
      <c r="I7036" s="176">
        <f t="shared" si="219"/>
        <v>0</v>
      </c>
    </row>
    <row r="7037" spans="2:9">
      <c r="B7037" s="131"/>
      <c r="C7037" s="125"/>
      <c r="D7037" s="125"/>
      <c r="E7037" s="125"/>
      <c r="F7037" s="125"/>
      <c r="G7037" s="176"/>
      <c r="H7037" s="125" t="str">
        <f t="shared" si="218"/>
        <v/>
      </c>
      <c r="I7037" s="176">
        <f t="shared" si="219"/>
        <v>0</v>
      </c>
    </row>
    <row r="7038" spans="2:9">
      <c r="B7038" s="131"/>
      <c r="C7038" s="125"/>
      <c r="D7038" s="125"/>
      <c r="E7038" s="125"/>
      <c r="F7038" s="125"/>
      <c r="G7038" s="176"/>
      <c r="H7038" s="125" t="str">
        <f t="shared" si="218"/>
        <v/>
      </c>
      <c r="I7038" s="176">
        <f t="shared" si="219"/>
        <v>0</v>
      </c>
    </row>
    <row r="7039" spans="2:9">
      <c r="B7039" s="131"/>
      <c r="C7039" s="125"/>
      <c r="D7039" s="125"/>
      <c r="E7039" s="125"/>
      <c r="F7039" s="125"/>
      <c r="G7039" s="176"/>
      <c r="H7039" s="125" t="str">
        <f t="shared" si="218"/>
        <v/>
      </c>
      <c r="I7039" s="176">
        <f t="shared" si="219"/>
        <v>0</v>
      </c>
    </row>
    <row r="7040" spans="2:9">
      <c r="B7040" s="131"/>
      <c r="C7040" s="125"/>
      <c r="D7040" s="125"/>
      <c r="E7040" s="125"/>
      <c r="F7040" s="125"/>
      <c r="G7040" s="176"/>
      <c r="H7040" s="125" t="str">
        <f t="shared" si="218"/>
        <v/>
      </c>
      <c r="I7040" s="176">
        <f t="shared" si="219"/>
        <v>0</v>
      </c>
    </row>
    <row r="7041" spans="2:9">
      <c r="B7041" s="131"/>
      <c r="C7041" s="125"/>
      <c r="D7041" s="125"/>
      <c r="E7041" s="125"/>
      <c r="F7041" s="125"/>
      <c r="G7041" s="176"/>
      <c r="H7041" s="125" t="str">
        <f t="shared" si="218"/>
        <v/>
      </c>
      <c r="I7041" s="176">
        <f t="shared" si="219"/>
        <v>0</v>
      </c>
    </row>
    <row r="7042" spans="2:9">
      <c r="B7042" s="131"/>
      <c r="C7042" s="125"/>
      <c r="D7042" s="125"/>
      <c r="E7042" s="125"/>
      <c r="F7042" s="125"/>
      <c r="G7042" s="176"/>
      <c r="H7042" s="125" t="str">
        <f t="shared" si="218"/>
        <v/>
      </c>
      <c r="I7042" s="176">
        <f t="shared" si="219"/>
        <v>0</v>
      </c>
    </row>
    <row r="7043" spans="2:9">
      <c r="B7043" s="131"/>
      <c r="C7043" s="125"/>
      <c r="D7043" s="125"/>
      <c r="E7043" s="125"/>
      <c r="F7043" s="125"/>
      <c r="G7043" s="176"/>
      <c r="H7043" s="125" t="str">
        <f t="shared" si="218"/>
        <v/>
      </c>
      <c r="I7043" s="176">
        <f t="shared" si="219"/>
        <v>0</v>
      </c>
    </row>
    <row r="7044" spans="2:9">
      <c r="B7044" s="131"/>
      <c r="C7044" s="125"/>
      <c r="D7044" s="125"/>
      <c r="E7044" s="125"/>
      <c r="F7044" s="125"/>
      <c r="G7044" s="176"/>
      <c r="H7044" s="125" t="str">
        <f t="shared" si="218"/>
        <v/>
      </c>
      <c r="I7044" s="176">
        <f t="shared" si="219"/>
        <v>0</v>
      </c>
    </row>
    <row r="7045" spans="2:9">
      <c r="B7045" s="131"/>
      <c r="C7045" s="125"/>
      <c r="D7045" s="125"/>
      <c r="E7045" s="125"/>
      <c r="F7045" s="125"/>
      <c r="G7045" s="176"/>
      <c r="H7045" s="125" t="str">
        <f t="shared" si="218"/>
        <v/>
      </c>
      <c r="I7045" s="176">
        <f t="shared" si="219"/>
        <v>0</v>
      </c>
    </row>
    <row r="7046" spans="2:9">
      <c r="B7046" s="131"/>
      <c r="C7046" s="125"/>
      <c r="D7046" s="125"/>
      <c r="E7046" s="125"/>
      <c r="F7046" s="125"/>
      <c r="G7046" s="176"/>
      <c r="H7046" s="125" t="str">
        <f t="shared" si="218"/>
        <v/>
      </c>
      <c r="I7046" s="176">
        <f t="shared" si="219"/>
        <v>0</v>
      </c>
    </row>
    <row r="7047" spans="2:9">
      <c r="B7047" s="131"/>
      <c r="C7047" s="125"/>
      <c r="D7047" s="125"/>
      <c r="E7047" s="125"/>
      <c r="F7047" s="125"/>
      <c r="G7047" s="176"/>
      <c r="H7047" s="125" t="str">
        <f t="shared" ref="H7047:H7110" si="220">IF(ISBLANK(C7047),"",IF(C7047&lt;F7047,D7047-E7047,E7047-D7047))</f>
        <v/>
      </c>
      <c r="I7047" s="176">
        <f t="shared" ref="I7047:I7110" si="221">IF(ISERR(H7047),1,0)</f>
        <v>0</v>
      </c>
    </row>
    <row r="7048" spans="2:9">
      <c r="B7048" s="131"/>
      <c r="C7048" s="125"/>
      <c r="D7048" s="125"/>
      <c r="E7048" s="125"/>
      <c r="F7048" s="125"/>
      <c r="G7048" s="176"/>
      <c r="H7048" s="125" t="str">
        <f t="shared" si="220"/>
        <v/>
      </c>
      <c r="I7048" s="176">
        <f t="shared" si="221"/>
        <v>0</v>
      </c>
    </row>
    <row r="7049" spans="2:9">
      <c r="B7049" s="131"/>
      <c r="C7049" s="125"/>
      <c r="D7049" s="125"/>
      <c r="E7049" s="125"/>
      <c r="F7049" s="125"/>
      <c r="G7049" s="176"/>
      <c r="H7049" s="125" t="str">
        <f t="shared" si="220"/>
        <v/>
      </c>
      <c r="I7049" s="176">
        <f t="shared" si="221"/>
        <v>0</v>
      </c>
    </row>
    <row r="7050" spans="2:9">
      <c r="B7050" s="131"/>
      <c r="C7050" s="125"/>
      <c r="D7050" s="125"/>
      <c r="E7050" s="125"/>
      <c r="F7050" s="125"/>
      <c r="G7050" s="176"/>
      <c r="H7050" s="125" t="str">
        <f t="shared" si="220"/>
        <v/>
      </c>
      <c r="I7050" s="176">
        <f t="shared" si="221"/>
        <v>0</v>
      </c>
    </row>
    <row r="7051" spans="2:9">
      <c r="B7051" s="131"/>
      <c r="C7051" s="125"/>
      <c r="D7051" s="125"/>
      <c r="E7051" s="125"/>
      <c r="F7051" s="125"/>
      <c r="G7051" s="176"/>
      <c r="H7051" s="125" t="str">
        <f t="shared" si="220"/>
        <v/>
      </c>
      <c r="I7051" s="176">
        <f t="shared" si="221"/>
        <v>0</v>
      </c>
    </row>
    <row r="7052" spans="2:9">
      <c r="B7052" s="131"/>
      <c r="C7052" s="125"/>
      <c r="D7052" s="125"/>
      <c r="E7052" s="125"/>
      <c r="F7052" s="125"/>
      <c r="G7052" s="176"/>
      <c r="H7052" s="125" t="str">
        <f t="shared" si="220"/>
        <v/>
      </c>
      <c r="I7052" s="176">
        <f t="shared" si="221"/>
        <v>0</v>
      </c>
    </row>
    <row r="7053" spans="2:9">
      <c r="B7053" s="131"/>
      <c r="C7053" s="125"/>
      <c r="D7053" s="125"/>
      <c r="E7053" s="125"/>
      <c r="F7053" s="125"/>
      <c r="G7053" s="176"/>
      <c r="H7053" s="125" t="str">
        <f t="shared" si="220"/>
        <v/>
      </c>
      <c r="I7053" s="176">
        <f t="shared" si="221"/>
        <v>0</v>
      </c>
    </row>
    <row r="7054" spans="2:9">
      <c r="B7054" s="131"/>
      <c r="C7054" s="125"/>
      <c r="D7054" s="125"/>
      <c r="E7054" s="125"/>
      <c r="F7054" s="125"/>
      <c r="G7054" s="176"/>
      <c r="H7054" s="125" t="str">
        <f t="shared" si="220"/>
        <v/>
      </c>
      <c r="I7054" s="176">
        <f t="shared" si="221"/>
        <v>0</v>
      </c>
    </row>
    <row r="7055" spans="2:9">
      <c r="B7055" s="131"/>
      <c r="C7055" s="125"/>
      <c r="D7055" s="125"/>
      <c r="E7055" s="125"/>
      <c r="F7055" s="125"/>
      <c r="G7055" s="176"/>
      <c r="H7055" s="125" t="str">
        <f t="shared" si="220"/>
        <v/>
      </c>
      <c r="I7055" s="176">
        <f t="shared" si="221"/>
        <v>0</v>
      </c>
    </row>
    <row r="7056" spans="2:9">
      <c r="B7056" s="131"/>
      <c r="C7056" s="125"/>
      <c r="D7056" s="125"/>
      <c r="E7056" s="125"/>
      <c r="F7056" s="125"/>
      <c r="G7056" s="176"/>
      <c r="H7056" s="125" t="str">
        <f t="shared" si="220"/>
        <v/>
      </c>
      <c r="I7056" s="176">
        <f t="shared" si="221"/>
        <v>0</v>
      </c>
    </row>
    <row r="7057" spans="2:9">
      <c r="B7057" s="131"/>
      <c r="C7057" s="125"/>
      <c r="D7057" s="125"/>
      <c r="E7057" s="125"/>
      <c r="F7057" s="125"/>
      <c r="G7057" s="176"/>
      <c r="H7057" s="125" t="str">
        <f t="shared" si="220"/>
        <v/>
      </c>
      <c r="I7057" s="176">
        <f t="shared" si="221"/>
        <v>0</v>
      </c>
    </row>
    <row r="7058" spans="2:9">
      <c r="B7058" s="131"/>
      <c r="C7058" s="125"/>
      <c r="D7058" s="125"/>
      <c r="E7058" s="125"/>
      <c r="F7058" s="125"/>
      <c r="G7058" s="176"/>
      <c r="H7058" s="125" t="str">
        <f t="shared" si="220"/>
        <v/>
      </c>
      <c r="I7058" s="176">
        <f t="shared" si="221"/>
        <v>0</v>
      </c>
    </row>
    <row r="7059" spans="2:9">
      <c r="B7059" s="131"/>
      <c r="C7059" s="125"/>
      <c r="D7059" s="125"/>
      <c r="E7059" s="125"/>
      <c r="F7059" s="125"/>
      <c r="G7059" s="176"/>
      <c r="H7059" s="125" t="str">
        <f t="shared" si="220"/>
        <v/>
      </c>
      <c r="I7059" s="176">
        <f t="shared" si="221"/>
        <v>0</v>
      </c>
    </row>
    <row r="7060" spans="2:9">
      <c r="B7060" s="131"/>
      <c r="C7060" s="125"/>
      <c r="D7060" s="125"/>
      <c r="E7060" s="125"/>
      <c r="F7060" s="125"/>
      <c r="G7060" s="176"/>
      <c r="H7060" s="125" t="str">
        <f t="shared" si="220"/>
        <v/>
      </c>
      <c r="I7060" s="176">
        <f t="shared" si="221"/>
        <v>0</v>
      </c>
    </row>
    <row r="7061" spans="2:9">
      <c r="B7061" s="131"/>
      <c r="C7061" s="125"/>
      <c r="D7061" s="125"/>
      <c r="E7061" s="125"/>
      <c r="F7061" s="125"/>
      <c r="G7061" s="176"/>
      <c r="H7061" s="125" t="str">
        <f t="shared" si="220"/>
        <v/>
      </c>
      <c r="I7061" s="176">
        <f t="shared" si="221"/>
        <v>0</v>
      </c>
    </row>
    <row r="7062" spans="2:9">
      <c r="B7062" s="131"/>
      <c r="C7062" s="125"/>
      <c r="D7062" s="125"/>
      <c r="E7062" s="125"/>
      <c r="F7062" s="125"/>
      <c r="G7062" s="176"/>
      <c r="H7062" s="125" t="str">
        <f t="shared" si="220"/>
        <v/>
      </c>
      <c r="I7062" s="176">
        <f t="shared" si="221"/>
        <v>0</v>
      </c>
    </row>
    <row r="7063" spans="2:9">
      <c r="B7063" s="131"/>
      <c r="C7063" s="125"/>
      <c r="D7063" s="125"/>
      <c r="E7063" s="125"/>
      <c r="F7063" s="125"/>
      <c r="G7063" s="176"/>
      <c r="H7063" s="125" t="str">
        <f t="shared" si="220"/>
        <v/>
      </c>
      <c r="I7063" s="176">
        <f t="shared" si="221"/>
        <v>0</v>
      </c>
    </row>
    <row r="7064" spans="2:9">
      <c r="B7064" s="131"/>
      <c r="C7064" s="125"/>
      <c r="D7064" s="125"/>
      <c r="E7064" s="125"/>
      <c r="F7064" s="125"/>
      <c r="G7064" s="176"/>
      <c r="H7064" s="125" t="str">
        <f t="shared" si="220"/>
        <v/>
      </c>
      <c r="I7064" s="176">
        <f t="shared" si="221"/>
        <v>0</v>
      </c>
    </row>
    <row r="7065" spans="2:9">
      <c r="B7065" s="131"/>
      <c r="C7065" s="125"/>
      <c r="D7065" s="125"/>
      <c r="E7065" s="125"/>
      <c r="F7065" s="125"/>
      <c r="G7065" s="176"/>
      <c r="H7065" s="125" t="str">
        <f t="shared" si="220"/>
        <v/>
      </c>
      <c r="I7065" s="176">
        <f t="shared" si="221"/>
        <v>0</v>
      </c>
    </row>
    <row r="7066" spans="2:9">
      <c r="B7066" s="131"/>
      <c r="C7066" s="125"/>
      <c r="D7066" s="125"/>
      <c r="E7066" s="125"/>
      <c r="F7066" s="125"/>
      <c r="G7066" s="176"/>
      <c r="H7066" s="125" t="str">
        <f t="shared" si="220"/>
        <v/>
      </c>
      <c r="I7066" s="176">
        <f t="shared" si="221"/>
        <v>0</v>
      </c>
    </row>
    <row r="7067" spans="2:9">
      <c r="B7067" s="131"/>
      <c r="C7067" s="125"/>
      <c r="D7067" s="125"/>
      <c r="E7067" s="125"/>
      <c r="F7067" s="125"/>
      <c r="G7067" s="176"/>
      <c r="H7067" s="125" t="str">
        <f t="shared" si="220"/>
        <v/>
      </c>
      <c r="I7067" s="176">
        <f t="shared" si="221"/>
        <v>0</v>
      </c>
    </row>
    <row r="7068" spans="2:9">
      <c r="B7068" s="131"/>
      <c r="C7068" s="125"/>
      <c r="D7068" s="125"/>
      <c r="E7068" s="125"/>
      <c r="F7068" s="125"/>
      <c r="G7068" s="176"/>
      <c r="H7068" s="125" t="str">
        <f t="shared" si="220"/>
        <v/>
      </c>
      <c r="I7068" s="176">
        <f t="shared" si="221"/>
        <v>0</v>
      </c>
    </row>
    <row r="7069" spans="2:9">
      <c r="B7069" s="131"/>
      <c r="C7069" s="125"/>
      <c r="D7069" s="125"/>
      <c r="E7069" s="125"/>
      <c r="F7069" s="125"/>
      <c r="G7069" s="176"/>
      <c r="H7069" s="125" t="str">
        <f t="shared" si="220"/>
        <v/>
      </c>
      <c r="I7069" s="176">
        <f t="shared" si="221"/>
        <v>0</v>
      </c>
    </row>
    <row r="7070" spans="2:9">
      <c r="B7070" s="131"/>
      <c r="C7070" s="125"/>
      <c r="D7070" s="125"/>
      <c r="E7070" s="125"/>
      <c r="F7070" s="125"/>
      <c r="G7070" s="176"/>
      <c r="H7070" s="125" t="str">
        <f t="shared" si="220"/>
        <v/>
      </c>
      <c r="I7070" s="176">
        <f t="shared" si="221"/>
        <v>0</v>
      </c>
    </row>
    <row r="7071" spans="2:9">
      <c r="B7071" s="131"/>
      <c r="C7071" s="125"/>
      <c r="D7071" s="125"/>
      <c r="E7071" s="125"/>
      <c r="F7071" s="125"/>
      <c r="G7071" s="176"/>
      <c r="H7071" s="125" t="str">
        <f t="shared" si="220"/>
        <v/>
      </c>
      <c r="I7071" s="176">
        <f t="shared" si="221"/>
        <v>0</v>
      </c>
    </row>
    <row r="7072" spans="2:9">
      <c r="B7072" s="131"/>
      <c r="C7072" s="125"/>
      <c r="D7072" s="125"/>
      <c r="E7072" s="125"/>
      <c r="F7072" s="125"/>
      <c r="G7072" s="176"/>
      <c r="H7072" s="125" t="str">
        <f t="shared" si="220"/>
        <v/>
      </c>
      <c r="I7072" s="176">
        <f t="shared" si="221"/>
        <v>0</v>
      </c>
    </row>
    <row r="7073" spans="2:9">
      <c r="B7073" s="131"/>
      <c r="C7073" s="125"/>
      <c r="D7073" s="125"/>
      <c r="E7073" s="125"/>
      <c r="F7073" s="125"/>
      <c r="G7073" s="176"/>
      <c r="H7073" s="125" t="str">
        <f t="shared" si="220"/>
        <v/>
      </c>
      <c r="I7073" s="176">
        <f t="shared" si="221"/>
        <v>0</v>
      </c>
    </row>
    <row r="7074" spans="2:9">
      <c r="B7074" s="131"/>
      <c r="C7074" s="125"/>
      <c r="D7074" s="125"/>
      <c r="E7074" s="125"/>
      <c r="F7074" s="125"/>
      <c r="G7074" s="176"/>
      <c r="H7074" s="125" t="str">
        <f t="shared" si="220"/>
        <v/>
      </c>
      <c r="I7074" s="176">
        <f t="shared" si="221"/>
        <v>0</v>
      </c>
    </row>
    <row r="7075" spans="2:9">
      <c r="B7075" s="131"/>
      <c r="C7075" s="125"/>
      <c r="D7075" s="125"/>
      <c r="E7075" s="125"/>
      <c r="F7075" s="125"/>
      <c r="G7075" s="176"/>
      <c r="H7075" s="125" t="str">
        <f t="shared" si="220"/>
        <v/>
      </c>
      <c r="I7075" s="176">
        <f t="shared" si="221"/>
        <v>0</v>
      </c>
    </row>
    <row r="7076" spans="2:9">
      <c r="B7076" s="131"/>
      <c r="C7076" s="125"/>
      <c r="D7076" s="125"/>
      <c r="E7076" s="125"/>
      <c r="F7076" s="125"/>
      <c r="G7076" s="176"/>
      <c r="H7076" s="125" t="str">
        <f t="shared" si="220"/>
        <v/>
      </c>
      <c r="I7076" s="176">
        <f t="shared" si="221"/>
        <v>0</v>
      </c>
    </row>
    <row r="7077" spans="2:9">
      <c r="B7077" s="131"/>
      <c r="C7077" s="125"/>
      <c r="D7077" s="125"/>
      <c r="E7077" s="125"/>
      <c r="F7077" s="125"/>
      <c r="G7077" s="176"/>
      <c r="H7077" s="125" t="str">
        <f t="shared" si="220"/>
        <v/>
      </c>
      <c r="I7077" s="176">
        <f t="shared" si="221"/>
        <v>0</v>
      </c>
    </row>
    <row r="7078" spans="2:9">
      <c r="B7078" s="131"/>
      <c r="C7078" s="125"/>
      <c r="D7078" s="125"/>
      <c r="E7078" s="125"/>
      <c r="F7078" s="125"/>
      <c r="G7078" s="176"/>
      <c r="H7078" s="125" t="str">
        <f t="shared" si="220"/>
        <v/>
      </c>
      <c r="I7078" s="176">
        <f t="shared" si="221"/>
        <v>0</v>
      </c>
    </row>
    <row r="7079" spans="2:9">
      <c r="B7079" s="131"/>
      <c r="C7079" s="125"/>
      <c r="D7079" s="125"/>
      <c r="E7079" s="125"/>
      <c r="F7079" s="125"/>
      <c r="G7079" s="176"/>
      <c r="H7079" s="125" t="str">
        <f t="shared" si="220"/>
        <v/>
      </c>
      <c r="I7079" s="176">
        <f t="shared" si="221"/>
        <v>0</v>
      </c>
    </row>
    <row r="7080" spans="2:9">
      <c r="B7080" s="131"/>
      <c r="C7080" s="125"/>
      <c r="D7080" s="125"/>
      <c r="E7080" s="125"/>
      <c r="F7080" s="125"/>
      <c r="G7080" s="176"/>
      <c r="H7080" s="125" t="str">
        <f t="shared" si="220"/>
        <v/>
      </c>
      <c r="I7080" s="176">
        <f t="shared" si="221"/>
        <v>0</v>
      </c>
    </row>
    <row r="7081" spans="2:9">
      <c r="B7081" s="131"/>
      <c r="C7081" s="125"/>
      <c r="D7081" s="125"/>
      <c r="E7081" s="125"/>
      <c r="F7081" s="125"/>
      <c r="G7081" s="176"/>
      <c r="H7081" s="125" t="str">
        <f t="shared" si="220"/>
        <v/>
      </c>
      <c r="I7081" s="176">
        <f t="shared" si="221"/>
        <v>0</v>
      </c>
    </row>
    <row r="7082" spans="2:9">
      <c r="B7082" s="131"/>
      <c r="C7082" s="125"/>
      <c r="D7082" s="125"/>
      <c r="E7082" s="125"/>
      <c r="F7082" s="125"/>
      <c r="G7082" s="176"/>
      <c r="H7082" s="125" t="str">
        <f t="shared" si="220"/>
        <v/>
      </c>
      <c r="I7082" s="176">
        <f t="shared" si="221"/>
        <v>0</v>
      </c>
    </row>
    <row r="7083" spans="2:9">
      <c r="B7083" s="131"/>
      <c r="C7083" s="125"/>
      <c r="D7083" s="125"/>
      <c r="E7083" s="125"/>
      <c r="F7083" s="125"/>
      <c r="G7083" s="176"/>
      <c r="H7083" s="125" t="str">
        <f t="shared" si="220"/>
        <v/>
      </c>
      <c r="I7083" s="176">
        <f t="shared" si="221"/>
        <v>0</v>
      </c>
    </row>
    <row r="7084" spans="2:9">
      <c r="B7084" s="131"/>
      <c r="C7084" s="125"/>
      <c r="D7084" s="125"/>
      <c r="E7084" s="125"/>
      <c r="F7084" s="125"/>
      <c r="G7084" s="176"/>
      <c r="H7084" s="125" t="str">
        <f t="shared" si="220"/>
        <v/>
      </c>
      <c r="I7084" s="176">
        <f t="shared" si="221"/>
        <v>0</v>
      </c>
    </row>
    <row r="7085" spans="2:9">
      <c r="B7085" s="131"/>
      <c r="C7085" s="125"/>
      <c r="D7085" s="125"/>
      <c r="E7085" s="125"/>
      <c r="F7085" s="125"/>
      <c r="G7085" s="176"/>
      <c r="H7085" s="125" t="str">
        <f t="shared" si="220"/>
        <v/>
      </c>
      <c r="I7085" s="176">
        <f t="shared" si="221"/>
        <v>0</v>
      </c>
    </row>
    <row r="7086" spans="2:9">
      <c r="B7086" s="131"/>
      <c r="C7086" s="125"/>
      <c r="D7086" s="125"/>
      <c r="E7086" s="125"/>
      <c r="F7086" s="125"/>
      <c r="G7086" s="176"/>
      <c r="H7086" s="125" t="str">
        <f t="shared" si="220"/>
        <v/>
      </c>
      <c r="I7086" s="176">
        <f t="shared" si="221"/>
        <v>0</v>
      </c>
    </row>
    <row r="7087" spans="2:9">
      <c r="B7087" s="131"/>
      <c r="C7087" s="125"/>
      <c r="D7087" s="125"/>
      <c r="E7087" s="125"/>
      <c r="F7087" s="125"/>
      <c r="G7087" s="176"/>
      <c r="H7087" s="125" t="str">
        <f t="shared" si="220"/>
        <v/>
      </c>
      <c r="I7087" s="176">
        <f t="shared" si="221"/>
        <v>0</v>
      </c>
    </row>
    <row r="7088" spans="2:9">
      <c r="B7088" s="131"/>
      <c r="C7088" s="125"/>
      <c r="D7088" s="125"/>
      <c r="E7088" s="125"/>
      <c r="F7088" s="125"/>
      <c r="G7088" s="176"/>
      <c r="H7088" s="125" t="str">
        <f t="shared" si="220"/>
        <v/>
      </c>
      <c r="I7088" s="176">
        <f t="shared" si="221"/>
        <v>0</v>
      </c>
    </row>
    <row r="7089" spans="2:9">
      <c r="B7089" s="131"/>
      <c r="C7089" s="125"/>
      <c r="D7089" s="125"/>
      <c r="E7089" s="125"/>
      <c r="F7089" s="125"/>
      <c r="G7089" s="176"/>
      <c r="H7089" s="125" t="str">
        <f t="shared" si="220"/>
        <v/>
      </c>
      <c r="I7089" s="176">
        <f t="shared" si="221"/>
        <v>0</v>
      </c>
    </row>
    <row r="7090" spans="2:9">
      <c r="B7090" s="131"/>
      <c r="C7090" s="125"/>
      <c r="D7090" s="125"/>
      <c r="E7090" s="125"/>
      <c r="F7090" s="125"/>
      <c r="G7090" s="176"/>
      <c r="H7090" s="125" t="str">
        <f t="shared" si="220"/>
        <v/>
      </c>
      <c r="I7090" s="176">
        <f t="shared" si="221"/>
        <v>0</v>
      </c>
    </row>
    <row r="7091" spans="2:9">
      <c r="B7091" s="131"/>
      <c r="C7091" s="125"/>
      <c r="D7091" s="125"/>
      <c r="E7091" s="125"/>
      <c r="F7091" s="125"/>
      <c r="G7091" s="176"/>
      <c r="H7091" s="125" t="str">
        <f t="shared" si="220"/>
        <v/>
      </c>
      <c r="I7091" s="176">
        <f t="shared" si="221"/>
        <v>0</v>
      </c>
    </row>
    <row r="7092" spans="2:9">
      <c r="B7092" s="131"/>
      <c r="C7092" s="125"/>
      <c r="D7092" s="125"/>
      <c r="E7092" s="125"/>
      <c r="F7092" s="125"/>
      <c r="G7092" s="176"/>
      <c r="H7092" s="125" t="str">
        <f t="shared" si="220"/>
        <v/>
      </c>
      <c r="I7092" s="176">
        <f t="shared" si="221"/>
        <v>0</v>
      </c>
    </row>
    <row r="7093" spans="2:9">
      <c r="B7093" s="131"/>
      <c r="C7093" s="125"/>
      <c r="D7093" s="125"/>
      <c r="E7093" s="125"/>
      <c r="F7093" s="125"/>
      <c r="G7093" s="176"/>
      <c r="H7093" s="125" t="str">
        <f t="shared" si="220"/>
        <v/>
      </c>
      <c r="I7093" s="176">
        <f t="shared" si="221"/>
        <v>0</v>
      </c>
    </row>
    <row r="7094" spans="2:9">
      <c r="B7094" s="131"/>
      <c r="C7094" s="125"/>
      <c r="D7094" s="125"/>
      <c r="E7094" s="125"/>
      <c r="F7094" s="125"/>
      <c r="G7094" s="176"/>
      <c r="H7094" s="125" t="str">
        <f t="shared" si="220"/>
        <v/>
      </c>
      <c r="I7094" s="176">
        <f t="shared" si="221"/>
        <v>0</v>
      </c>
    </row>
    <row r="7095" spans="2:9">
      <c r="B7095" s="131"/>
      <c r="C7095" s="125"/>
      <c r="D7095" s="125"/>
      <c r="E7095" s="125"/>
      <c r="F7095" s="125"/>
      <c r="G7095" s="176"/>
      <c r="H7095" s="125" t="str">
        <f t="shared" si="220"/>
        <v/>
      </c>
      <c r="I7095" s="176">
        <f t="shared" si="221"/>
        <v>0</v>
      </c>
    </row>
    <row r="7096" spans="2:9">
      <c r="B7096" s="131"/>
      <c r="C7096" s="125"/>
      <c r="D7096" s="125"/>
      <c r="E7096" s="125"/>
      <c r="F7096" s="125"/>
      <c r="G7096" s="176"/>
      <c r="H7096" s="125" t="str">
        <f t="shared" si="220"/>
        <v/>
      </c>
      <c r="I7096" s="176">
        <f t="shared" si="221"/>
        <v>0</v>
      </c>
    </row>
    <row r="7097" spans="2:9">
      <c r="B7097" s="131"/>
      <c r="C7097" s="125"/>
      <c r="D7097" s="125"/>
      <c r="E7097" s="125"/>
      <c r="F7097" s="125"/>
      <c r="G7097" s="176"/>
      <c r="H7097" s="125" t="str">
        <f t="shared" si="220"/>
        <v/>
      </c>
      <c r="I7097" s="176">
        <f t="shared" si="221"/>
        <v>0</v>
      </c>
    </row>
    <row r="7098" spans="2:9">
      <c r="B7098" s="131"/>
      <c r="C7098" s="125"/>
      <c r="D7098" s="125"/>
      <c r="E7098" s="125"/>
      <c r="F7098" s="125"/>
      <c r="G7098" s="176"/>
      <c r="H7098" s="125" t="str">
        <f t="shared" si="220"/>
        <v/>
      </c>
      <c r="I7098" s="176">
        <f t="shared" si="221"/>
        <v>0</v>
      </c>
    </row>
    <row r="7099" spans="2:9">
      <c r="B7099" s="131"/>
      <c r="C7099" s="125"/>
      <c r="D7099" s="125"/>
      <c r="E7099" s="125"/>
      <c r="F7099" s="125"/>
      <c r="G7099" s="176"/>
      <c r="H7099" s="125" t="str">
        <f t="shared" si="220"/>
        <v/>
      </c>
      <c r="I7099" s="176">
        <f t="shared" si="221"/>
        <v>0</v>
      </c>
    </row>
    <row r="7100" spans="2:9">
      <c r="B7100" s="131"/>
      <c r="C7100" s="125"/>
      <c r="D7100" s="125"/>
      <c r="E7100" s="125"/>
      <c r="F7100" s="125"/>
      <c r="G7100" s="176"/>
      <c r="H7100" s="125" t="str">
        <f t="shared" si="220"/>
        <v/>
      </c>
      <c r="I7100" s="176">
        <f t="shared" si="221"/>
        <v>0</v>
      </c>
    </row>
    <row r="7101" spans="2:9">
      <c r="B7101" s="131"/>
      <c r="C7101" s="125"/>
      <c r="D7101" s="125"/>
      <c r="E7101" s="125"/>
      <c r="F7101" s="125"/>
      <c r="G7101" s="176"/>
      <c r="H7101" s="125" t="str">
        <f t="shared" si="220"/>
        <v/>
      </c>
      <c r="I7101" s="176">
        <f t="shared" si="221"/>
        <v>0</v>
      </c>
    </row>
    <row r="7102" spans="2:9">
      <c r="B7102" s="131"/>
      <c r="C7102" s="125"/>
      <c r="D7102" s="125"/>
      <c r="E7102" s="125"/>
      <c r="F7102" s="125"/>
      <c r="G7102" s="176"/>
      <c r="H7102" s="125" t="str">
        <f t="shared" si="220"/>
        <v/>
      </c>
      <c r="I7102" s="176">
        <f t="shared" si="221"/>
        <v>0</v>
      </c>
    </row>
    <row r="7103" spans="2:9">
      <c r="B7103" s="131"/>
      <c r="C7103" s="125"/>
      <c r="D7103" s="125"/>
      <c r="E7103" s="125"/>
      <c r="F7103" s="125"/>
      <c r="G7103" s="176"/>
      <c r="H7103" s="125" t="str">
        <f t="shared" si="220"/>
        <v/>
      </c>
      <c r="I7103" s="176">
        <f t="shared" si="221"/>
        <v>0</v>
      </c>
    </row>
    <row r="7104" spans="2:9">
      <c r="B7104" s="131"/>
      <c r="C7104" s="125"/>
      <c r="D7104" s="125"/>
      <c r="E7104" s="125"/>
      <c r="F7104" s="125"/>
      <c r="G7104" s="176"/>
      <c r="H7104" s="125" t="str">
        <f t="shared" si="220"/>
        <v/>
      </c>
      <c r="I7104" s="176">
        <f t="shared" si="221"/>
        <v>0</v>
      </c>
    </row>
    <row r="7105" spans="2:9">
      <c r="B7105" s="131"/>
      <c r="C7105" s="125"/>
      <c r="D7105" s="125"/>
      <c r="E7105" s="125"/>
      <c r="F7105" s="125"/>
      <c r="G7105" s="176"/>
      <c r="H7105" s="125" t="str">
        <f t="shared" si="220"/>
        <v/>
      </c>
      <c r="I7105" s="176">
        <f t="shared" si="221"/>
        <v>0</v>
      </c>
    </row>
    <row r="7106" spans="2:9">
      <c r="B7106" s="131"/>
      <c r="C7106" s="125"/>
      <c r="D7106" s="125"/>
      <c r="E7106" s="125"/>
      <c r="F7106" s="125"/>
      <c r="G7106" s="176"/>
      <c r="H7106" s="125" t="str">
        <f t="shared" si="220"/>
        <v/>
      </c>
      <c r="I7106" s="176">
        <f t="shared" si="221"/>
        <v>0</v>
      </c>
    </row>
    <row r="7107" spans="2:9">
      <c r="B7107" s="131"/>
      <c r="C7107" s="125"/>
      <c r="D7107" s="125"/>
      <c r="E7107" s="125"/>
      <c r="F7107" s="125"/>
      <c r="G7107" s="176"/>
      <c r="H7107" s="125" t="str">
        <f t="shared" si="220"/>
        <v/>
      </c>
      <c r="I7107" s="176">
        <f t="shared" si="221"/>
        <v>0</v>
      </c>
    </row>
    <row r="7108" spans="2:9">
      <c r="B7108" s="131"/>
      <c r="C7108" s="125"/>
      <c r="D7108" s="125"/>
      <c r="E7108" s="125"/>
      <c r="F7108" s="125"/>
      <c r="G7108" s="176"/>
      <c r="H7108" s="125" t="str">
        <f t="shared" si="220"/>
        <v/>
      </c>
      <c r="I7108" s="176">
        <f t="shared" si="221"/>
        <v>0</v>
      </c>
    </row>
    <row r="7109" spans="2:9">
      <c r="B7109" s="131"/>
      <c r="C7109" s="125"/>
      <c r="D7109" s="125"/>
      <c r="E7109" s="125"/>
      <c r="F7109" s="125"/>
      <c r="G7109" s="176"/>
      <c r="H7109" s="125" t="str">
        <f t="shared" si="220"/>
        <v/>
      </c>
      <c r="I7109" s="176">
        <f t="shared" si="221"/>
        <v>0</v>
      </c>
    </row>
    <row r="7110" spans="2:9">
      <c r="B7110" s="131"/>
      <c r="C7110" s="125"/>
      <c r="D7110" s="125"/>
      <c r="E7110" s="125"/>
      <c r="F7110" s="125"/>
      <c r="G7110" s="176"/>
      <c r="H7110" s="125" t="str">
        <f t="shared" si="220"/>
        <v/>
      </c>
      <c r="I7110" s="176">
        <f t="shared" si="221"/>
        <v>0</v>
      </c>
    </row>
    <row r="7111" spans="2:9">
      <c r="B7111" s="131"/>
      <c r="C7111" s="125"/>
      <c r="D7111" s="125"/>
      <c r="E7111" s="125"/>
      <c r="F7111" s="125"/>
      <c r="G7111" s="176"/>
      <c r="H7111" s="125" t="str">
        <f t="shared" ref="H7111:H7174" si="222">IF(ISBLANK(C7111),"",IF(C7111&lt;F7111,D7111-E7111,E7111-D7111))</f>
        <v/>
      </c>
      <c r="I7111" s="176">
        <f t="shared" ref="I7111:I7174" si="223">IF(ISERR(H7111),1,0)</f>
        <v>0</v>
      </c>
    </row>
    <row r="7112" spans="2:9">
      <c r="B7112" s="131"/>
      <c r="C7112" s="125"/>
      <c r="D7112" s="125"/>
      <c r="E7112" s="125"/>
      <c r="F7112" s="125"/>
      <c r="G7112" s="176"/>
      <c r="H7112" s="125" t="str">
        <f t="shared" si="222"/>
        <v/>
      </c>
      <c r="I7112" s="176">
        <f t="shared" si="223"/>
        <v>0</v>
      </c>
    </row>
    <row r="7113" spans="2:9">
      <c r="B7113" s="131"/>
      <c r="C7113" s="125"/>
      <c r="D7113" s="125"/>
      <c r="E7113" s="125"/>
      <c r="F7113" s="125"/>
      <c r="G7113" s="176"/>
      <c r="H7113" s="125" t="str">
        <f t="shared" si="222"/>
        <v/>
      </c>
      <c r="I7113" s="176">
        <f t="shared" si="223"/>
        <v>0</v>
      </c>
    </row>
    <row r="7114" spans="2:9">
      <c r="B7114" s="131"/>
      <c r="C7114" s="125"/>
      <c r="D7114" s="125"/>
      <c r="E7114" s="125"/>
      <c r="F7114" s="125"/>
      <c r="G7114" s="176"/>
      <c r="H7114" s="125" t="str">
        <f t="shared" si="222"/>
        <v/>
      </c>
      <c r="I7114" s="176">
        <f t="shared" si="223"/>
        <v>0</v>
      </c>
    </row>
    <row r="7115" spans="2:9">
      <c r="C7115" s="125"/>
      <c r="D7115" s="125"/>
      <c r="E7115" s="125"/>
      <c r="F7115" s="125"/>
      <c r="G7115" s="176"/>
      <c r="H7115" s="125" t="str">
        <f t="shared" si="222"/>
        <v/>
      </c>
      <c r="I7115" s="176">
        <f t="shared" si="223"/>
        <v>0</v>
      </c>
    </row>
    <row r="7116" spans="2:9">
      <c r="C7116" s="125"/>
      <c r="D7116" s="125"/>
      <c r="E7116" s="125"/>
      <c r="F7116" s="125"/>
      <c r="G7116" s="176"/>
      <c r="H7116" s="125" t="str">
        <f t="shared" si="222"/>
        <v/>
      </c>
      <c r="I7116" s="176">
        <f t="shared" si="223"/>
        <v>0</v>
      </c>
    </row>
    <row r="7117" spans="2:9">
      <c r="C7117" s="125"/>
      <c r="D7117" s="125"/>
      <c r="E7117" s="125"/>
      <c r="F7117" s="125"/>
      <c r="G7117" s="176"/>
      <c r="H7117" s="125" t="str">
        <f t="shared" si="222"/>
        <v/>
      </c>
      <c r="I7117" s="176">
        <f t="shared" si="223"/>
        <v>0</v>
      </c>
    </row>
    <row r="7118" spans="2:9">
      <c r="C7118" s="125"/>
      <c r="D7118" s="125"/>
      <c r="E7118" s="125"/>
      <c r="F7118" s="125"/>
      <c r="G7118" s="176"/>
      <c r="H7118" s="125" t="str">
        <f t="shared" si="222"/>
        <v/>
      </c>
      <c r="I7118" s="176">
        <f t="shared" si="223"/>
        <v>0</v>
      </c>
    </row>
    <row r="7119" spans="2:9">
      <c r="C7119" s="125"/>
      <c r="D7119" s="125"/>
      <c r="E7119" s="125"/>
      <c r="F7119" s="125"/>
      <c r="G7119" s="176"/>
      <c r="H7119" s="125" t="str">
        <f t="shared" si="222"/>
        <v/>
      </c>
      <c r="I7119" s="176">
        <f t="shared" si="223"/>
        <v>0</v>
      </c>
    </row>
    <row r="7120" spans="2:9">
      <c r="C7120" s="125"/>
      <c r="D7120" s="125"/>
      <c r="E7120" s="125"/>
      <c r="F7120" s="125"/>
      <c r="G7120" s="176"/>
      <c r="H7120" s="125" t="str">
        <f t="shared" si="222"/>
        <v/>
      </c>
      <c r="I7120" s="176">
        <f t="shared" si="223"/>
        <v>0</v>
      </c>
    </row>
    <row r="7121" spans="3:9">
      <c r="C7121" s="125"/>
      <c r="D7121" s="125"/>
      <c r="E7121" s="125"/>
      <c r="F7121" s="125"/>
      <c r="G7121" s="176"/>
      <c r="H7121" s="125" t="str">
        <f t="shared" si="222"/>
        <v/>
      </c>
      <c r="I7121" s="176">
        <f t="shared" si="223"/>
        <v>0</v>
      </c>
    </row>
    <row r="7122" spans="3:9">
      <c r="C7122" s="125"/>
      <c r="D7122" s="125"/>
      <c r="E7122" s="125"/>
      <c r="F7122" s="125"/>
      <c r="G7122" s="176"/>
      <c r="H7122" s="125" t="str">
        <f t="shared" si="222"/>
        <v/>
      </c>
      <c r="I7122" s="176">
        <f t="shared" si="223"/>
        <v>0</v>
      </c>
    </row>
    <row r="7123" spans="3:9">
      <c r="C7123" s="125"/>
      <c r="D7123" s="125"/>
      <c r="E7123" s="125"/>
      <c r="F7123" s="125"/>
      <c r="G7123" s="176"/>
      <c r="H7123" s="125" t="str">
        <f t="shared" si="222"/>
        <v/>
      </c>
      <c r="I7123" s="176">
        <f t="shared" si="223"/>
        <v>0</v>
      </c>
    </row>
    <row r="7124" spans="3:9">
      <c r="C7124" s="125"/>
      <c r="D7124" s="125"/>
      <c r="E7124" s="125"/>
      <c r="F7124" s="125"/>
      <c r="G7124" s="176"/>
      <c r="H7124" s="125" t="str">
        <f t="shared" si="222"/>
        <v/>
      </c>
      <c r="I7124" s="176">
        <f t="shared" si="223"/>
        <v>0</v>
      </c>
    </row>
    <row r="7125" spans="3:9">
      <c r="C7125" s="125"/>
      <c r="D7125" s="125"/>
      <c r="E7125" s="125"/>
      <c r="F7125" s="125"/>
      <c r="G7125" s="176"/>
      <c r="H7125" s="125" t="str">
        <f t="shared" si="222"/>
        <v/>
      </c>
      <c r="I7125" s="176">
        <f t="shared" si="223"/>
        <v>0</v>
      </c>
    </row>
    <row r="7126" spans="3:9">
      <c r="C7126" s="125"/>
      <c r="D7126" s="125"/>
      <c r="E7126" s="125"/>
      <c r="F7126" s="125"/>
      <c r="G7126" s="176"/>
      <c r="H7126" s="125" t="str">
        <f t="shared" si="222"/>
        <v/>
      </c>
      <c r="I7126" s="176">
        <f t="shared" si="223"/>
        <v>0</v>
      </c>
    </row>
    <row r="7127" spans="3:9">
      <c r="C7127" s="125"/>
      <c r="D7127" s="125"/>
      <c r="E7127" s="125"/>
      <c r="F7127" s="125"/>
      <c r="G7127" s="176"/>
      <c r="H7127" s="125" t="str">
        <f t="shared" si="222"/>
        <v/>
      </c>
      <c r="I7127" s="176">
        <f t="shared" si="223"/>
        <v>0</v>
      </c>
    </row>
    <row r="7128" spans="3:9">
      <c r="C7128" s="125"/>
      <c r="D7128" s="125"/>
      <c r="E7128" s="125"/>
      <c r="F7128" s="125"/>
      <c r="G7128" s="176"/>
      <c r="H7128" s="125" t="str">
        <f t="shared" si="222"/>
        <v/>
      </c>
      <c r="I7128" s="176">
        <f t="shared" si="223"/>
        <v>0</v>
      </c>
    </row>
    <row r="7129" spans="3:9">
      <c r="C7129" s="125"/>
      <c r="D7129" s="125"/>
      <c r="E7129" s="125"/>
      <c r="F7129" s="125"/>
      <c r="G7129" s="176"/>
      <c r="H7129" s="125" t="str">
        <f t="shared" si="222"/>
        <v/>
      </c>
      <c r="I7129" s="176">
        <f t="shared" si="223"/>
        <v>0</v>
      </c>
    </row>
    <row r="7130" spans="3:9">
      <c r="C7130" s="125"/>
      <c r="D7130" s="125"/>
      <c r="E7130" s="125"/>
      <c r="F7130" s="125"/>
      <c r="G7130" s="176"/>
      <c r="H7130" s="125" t="str">
        <f t="shared" si="222"/>
        <v/>
      </c>
      <c r="I7130" s="176">
        <f t="shared" si="223"/>
        <v>0</v>
      </c>
    </row>
    <row r="7131" spans="3:9">
      <c r="C7131" s="125"/>
      <c r="D7131" s="125"/>
      <c r="E7131" s="125"/>
      <c r="F7131" s="125"/>
      <c r="G7131" s="176"/>
      <c r="H7131" s="125" t="str">
        <f t="shared" si="222"/>
        <v/>
      </c>
      <c r="I7131" s="176">
        <f t="shared" si="223"/>
        <v>0</v>
      </c>
    </row>
    <row r="7132" spans="3:9">
      <c r="C7132" s="125"/>
      <c r="D7132" s="125"/>
      <c r="E7132" s="125"/>
      <c r="F7132" s="125"/>
      <c r="G7132" s="176"/>
      <c r="H7132" s="125" t="str">
        <f t="shared" si="222"/>
        <v/>
      </c>
      <c r="I7132" s="176">
        <f t="shared" si="223"/>
        <v>0</v>
      </c>
    </row>
    <row r="7133" spans="3:9">
      <c r="C7133" s="125"/>
      <c r="D7133" s="125"/>
      <c r="E7133" s="125"/>
      <c r="F7133" s="125"/>
      <c r="G7133" s="176"/>
      <c r="H7133" s="125" t="str">
        <f t="shared" si="222"/>
        <v/>
      </c>
      <c r="I7133" s="176">
        <f t="shared" si="223"/>
        <v>0</v>
      </c>
    </row>
    <row r="7134" spans="3:9">
      <c r="C7134" s="125"/>
      <c r="D7134" s="125"/>
      <c r="E7134" s="125"/>
      <c r="F7134" s="125"/>
      <c r="G7134" s="176"/>
      <c r="H7134" s="125" t="str">
        <f t="shared" si="222"/>
        <v/>
      </c>
      <c r="I7134" s="176">
        <f t="shared" si="223"/>
        <v>0</v>
      </c>
    </row>
    <row r="7135" spans="3:9">
      <c r="C7135" s="125"/>
      <c r="D7135" s="125"/>
      <c r="E7135" s="125"/>
      <c r="F7135" s="125"/>
      <c r="G7135" s="176"/>
      <c r="H7135" s="125" t="str">
        <f t="shared" si="222"/>
        <v/>
      </c>
      <c r="I7135" s="176">
        <f t="shared" si="223"/>
        <v>0</v>
      </c>
    </row>
    <row r="7136" spans="3:9">
      <c r="C7136" s="125"/>
      <c r="D7136" s="125"/>
      <c r="E7136" s="125"/>
      <c r="F7136" s="125"/>
      <c r="G7136" s="176"/>
      <c r="H7136" s="125" t="str">
        <f t="shared" si="222"/>
        <v/>
      </c>
      <c r="I7136" s="176">
        <f t="shared" si="223"/>
        <v>0</v>
      </c>
    </row>
    <row r="7137" spans="3:9">
      <c r="C7137" s="125"/>
      <c r="D7137" s="125"/>
      <c r="E7137" s="125"/>
      <c r="F7137" s="125"/>
      <c r="G7137" s="176"/>
      <c r="H7137" s="125" t="str">
        <f t="shared" si="222"/>
        <v/>
      </c>
      <c r="I7137" s="176">
        <f t="shared" si="223"/>
        <v>0</v>
      </c>
    </row>
    <row r="7138" spans="3:9">
      <c r="C7138" s="125"/>
      <c r="D7138" s="125"/>
      <c r="E7138" s="125"/>
      <c r="F7138" s="125"/>
      <c r="G7138" s="176"/>
      <c r="H7138" s="125" t="str">
        <f t="shared" si="222"/>
        <v/>
      </c>
      <c r="I7138" s="176">
        <f t="shared" si="223"/>
        <v>0</v>
      </c>
    </row>
    <row r="7139" spans="3:9">
      <c r="C7139" s="125"/>
      <c r="D7139" s="125"/>
      <c r="E7139" s="125"/>
      <c r="F7139" s="125"/>
      <c r="G7139" s="176"/>
      <c r="H7139" s="125" t="str">
        <f t="shared" si="222"/>
        <v/>
      </c>
      <c r="I7139" s="176">
        <f t="shared" si="223"/>
        <v>0</v>
      </c>
    </row>
    <row r="7140" spans="3:9">
      <c r="C7140" s="125"/>
      <c r="D7140" s="125"/>
      <c r="E7140" s="125"/>
      <c r="F7140" s="125"/>
      <c r="G7140" s="176"/>
      <c r="H7140" s="125" t="str">
        <f t="shared" si="222"/>
        <v/>
      </c>
      <c r="I7140" s="176">
        <f t="shared" si="223"/>
        <v>0</v>
      </c>
    </row>
    <row r="7141" spans="3:9">
      <c r="C7141" s="125"/>
      <c r="D7141" s="125"/>
      <c r="E7141" s="125"/>
      <c r="F7141" s="125"/>
      <c r="G7141" s="176"/>
      <c r="H7141" s="125" t="str">
        <f t="shared" si="222"/>
        <v/>
      </c>
      <c r="I7141" s="176">
        <f t="shared" si="223"/>
        <v>0</v>
      </c>
    </row>
    <row r="7142" spans="3:9">
      <c r="C7142" s="125"/>
      <c r="D7142" s="125"/>
      <c r="E7142" s="125"/>
      <c r="F7142" s="125"/>
      <c r="G7142" s="176"/>
      <c r="H7142" s="125" t="str">
        <f t="shared" si="222"/>
        <v/>
      </c>
      <c r="I7142" s="176">
        <f t="shared" si="223"/>
        <v>0</v>
      </c>
    </row>
    <row r="7143" spans="3:9">
      <c r="C7143" s="125"/>
      <c r="D7143" s="125"/>
      <c r="E7143" s="125"/>
      <c r="F7143" s="125"/>
      <c r="G7143" s="176"/>
      <c r="H7143" s="125" t="str">
        <f t="shared" si="222"/>
        <v/>
      </c>
      <c r="I7143" s="176">
        <f t="shared" si="223"/>
        <v>0</v>
      </c>
    </row>
    <row r="7144" spans="3:9">
      <c r="C7144" s="125"/>
      <c r="D7144" s="125"/>
      <c r="E7144" s="125"/>
      <c r="F7144" s="125"/>
      <c r="G7144" s="176"/>
      <c r="H7144" s="125" t="str">
        <f t="shared" si="222"/>
        <v/>
      </c>
      <c r="I7144" s="176">
        <f t="shared" si="223"/>
        <v>0</v>
      </c>
    </row>
    <row r="7145" spans="3:9">
      <c r="C7145" s="125"/>
      <c r="D7145" s="125"/>
      <c r="E7145" s="125"/>
      <c r="F7145" s="125"/>
      <c r="G7145" s="176"/>
      <c r="H7145" s="125" t="str">
        <f t="shared" si="222"/>
        <v/>
      </c>
      <c r="I7145" s="176">
        <f t="shared" si="223"/>
        <v>0</v>
      </c>
    </row>
    <row r="7146" spans="3:9">
      <c r="C7146" s="125"/>
      <c r="D7146" s="125"/>
      <c r="E7146" s="125"/>
      <c r="F7146" s="125"/>
      <c r="G7146" s="176"/>
      <c r="H7146" s="125" t="str">
        <f t="shared" si="222"/>
        <v/>
      </c>
      <c r="I7146" s="176">
        <f t="shared" si="223"/>
        <v>0</v>
      </c>
    </row>
    <row r="7147" spans="3:9">
      <c r="C7147" s="125"/>
      <c r="D7147" s="125"/>
      <c r="E7147" s="125"/>
      <c r="F7147" s="125"/>
      <c r="G7147" s="176"/>
      <c r="H7147" s="125" t="str">
        <f t="shared" si="222"/>
        <v/>
      </c>
      <c r="I7147" s="176">
        <f t="shared" si="223"/>
        <v>0</v>
      </c>
    </row>
    <row r="7148" spans="3:9">
      <c r="C7148" s="125"/>
      <c r="D7148" s="125"/>
      <c r="E7148" s="125"/>
      <c r="F7148" s="125"/>
      <c r="G7148" s="176"/>
      <c r="H7148" s="125" t="str">
        <f t="shared" si="222"/>
        <v/>
      </c>
      <c r="I7148" s="176">
        <f t="shared" si="223"/>
        <v>0</v>
      </c>
    </row>
    <row r="7149" spans="3:9">
      <c r="C7149" s="125"/>
      <c r="D7149" s="125"/>
      <c r="E7149" s="125"/>
      <c r="F7149" s="125"/>
      <c r="G7149" s="176"/>
      <c r="H7149" s="125" t="str">
        <f t="shared" si="222"/>
        <v/>
      </c>
      <c r="I7149" s="176">
        <f t="shared" si="223"/>
        <v>0</v>
      </c>
    </row>
    <row r="7150" spans="3:9">
      <c r="C7150" s="125"/>
      <c r="D7150" s="125"/>
      <c r="E7150" s="125"/>
      <c r="F7150" s="125"/>
      <c r="G7150" s="176"/>
      <c r="H7150" s="125" t="str">
        <f t="shared" si="222"/>
        <v/>
      </c>
      <c r="I7150" s="176">
        <f t="shared" si="223"/>
        <v>0</v>
      </c>
    </row>
    <row r="7151" spans="3:9">
      <c r="C7151" s="125"/>
      <c r="D7151" s="125"/>
      <c r="E7151" s="125"/>
      <c r="F7151" s="125"/>
      <c r="G7151" s="176"/>
      <c r="H7151" s="125" t="str">
        <f t="shared" si="222"/>
        <v/>
      </c>
      <c r="I7151" s="176">
        <f t="shared" si="223"/>
        <v>0</v>
      </c>
    </row>
    <row r="7152" spans="3:9">
      <c r="C7152" s="125"/>
      <c r="D7152" s="125"/>
      <c r="E7152" s="125"/>
      <c r="F7152" s="125"/>
      <c r="G7152" s="176"/>
      <c r="H7152" s="125" t="str">
        <f t="shared" si="222"/>
        <v/>
      </c>
      <c r="I7152" s="176">
        <f t="shared" si="223"/>
        <v>0</v>
      </c>
    </row>
    <row r="7153" spans="3:9">
      <c r="C7153" s="125"/>
      <c r="D7153" s="125"/>
      <c r="E7153" s="125"/>
      <c r="F7153" s="125"/>
      <c r="G7153" s="176"/>
      <c r="H7153" s="125" t="str">
        <f t="shared" si="222"/>
        <v/>
      </c>
      <c r="I7153" s="176">
        <f t="shared" si="223"/>
        <v>0</v>
      </c>
    </row>
    <row r="7154" spans="3:9">
      <c r="C7154" s="125"/>
      <c r="D7154" s="125"/>
      <c r="E7154" s="125"/>
      <c r="F7154" s="125"/>
      <c r="G7154" s="176"/>
      <c r="H7154" s="125" t="str">
        <f t="shared" si="222"/>
        <v/>
      </c>
      <c r="I7154" s="176">
        <f t="shared" si="223"/>
        <v>0</v>
      </c>
    </row>
    <row r="7155" spans="3:9">
      <c r="C7155" s="125"/>
      <c r="D7155" s="125"/>
      <c r="E7155" s="125"/>
      <c r="F7155" s="125"/>
      <c r="G7155" s="176"/>
      <c r="H7155" s="125" t="str">
        <f t="shared" si="222"/>
        <v/>
      </c>
      <c r="I7155" s="176">
        <f t="shared" si="223"/>
        <v>0</v>
      </c>
    </row>
    <row r="7156" spans="3:9">
      <c r="C7156" s="125"/>
      <c r="D7156" s="125"/>
      <c r="E7156" s="125"/>
      <c r="F7156" s="125"/>
      <c r="G7156" s="176"/>
      <c r="H7156" s="125" t="str">
        <f t="shared" si="222"/>
        <v/>
      </c>
      <c r="I7156" s="176">
        <f t="shared" si="223"/>
        <v>0</v>
      </c>
    </row>
    <row r="7157" spans="3:9">
      <c r="C7157" s="125"/>
      <c r="D7157" s="125"/>
      <c r="E7157" s="125"/>
      <c r="F7157" s="125"/>
      <c r="G7157" s="176"/>
      <c r="H7157" s="125" t="str">
        <f t="shared" si="222"/>
        <v/>
      </c>
      <c r="I7157" s="176">
        <f t="shared" si="223"/>
        <v>0</v>
      </c>
    </row>
    <row r="7158" spans="3:9">
      <c r="C7158" s="125"/>
      <c r="D7158" s="125"/>
      <c r="E7158" s="125"/>
      <c r="F7158" s="125"/>
      <c r="G7158" s="176"/>
      <c r="H7158" s="125" t="str">
        <f t="shared" si="222"/>
        <v/>
      </c>
      <c r="I7158" s="176">
        <f t="shared" si="223"/>
        <v>0</v>
      </c>
    </row>
    <row r="7159" spans="3:9">
      <c r="C7159" s="125"/>
      <c r="D7159" s="125"/>
      <c r="E7159" s="125"/>
      <c r="F7159" s="125"/>
      <c r="G7159" s="176"/>
      <c r="H7159" s="125" t="str">
        <f t="shared" si="222"/>
        <v/>
      </c>
      <c r="I7159" s="176">
        <f t="shared" si="223"/>
        <v>0</v>
      </c>
    </row>
    <row r="7160" spans="3:9">
      <c r="C7160" s="125"/>
      <c r="D7160" s="125"/>
      <c r="E7160" s="125"/>
      <c r="F7160" s="125"/>
      <c r="G7160" s="176"/>
      <c r="H7160" s="125" t="str">
        <f t="shared" si="222"/>
        <v/>
      </c>
      <c r="I7160" s="176">
        <f t="shared" si="223"/>
        <v>0</v>
      </c>
    </row>
    <row r="7161" spans="3:9">
      <c r="C7161" s="125"/>
      <c r="D7161" s="125"/>
      <c r="E7161" s="125"/>
      <c r="F7161" s="125"/>
      <c r="G7161" s="176"/>
      <c r="H7161" s="125" t="str">
        <f t="shared" si="222"/>
        <v/>
      </c>
      <c r="I7161" s="176">
        <f t="shared" si="223"/>
        <v>0</v>
      </c>
    </row>
    <row r="7162" spans="3:9">
      <c r="C7162" s="125"/>
      <c r="D7162" s="125"/>
      <c r="E7162" s="125"/>
      <c r="F7162" s="125"/>
      <c r="G7162" s="176"/>
      <c r="H7162" s="125" t="str">
        <f t="shared" si="222"/>
        <v/>
      </c>
      <c r="I7162" s="176">
        <f t="shared" si="223"/>
        <v>0</v>
      </c>
    </row>
    <row r="7163" spans="3:9">
      <c r="C7163" s="125"/>
      <c r="D7163" s="125"/>
      <c r="E7163" s="125"/>
      <c r="F7163" s="125"/>
      <c r="G7163" s="176"/>
      <c r="H7163" s="125" t="str">
        <f t="shared" si="222"/>
        <v/>
      </c>
      <c r="I7163" s="176">
        <f t="shared" si="223"/>
        <v>0</v>
      </c>
    </row>
    <row r="7164" spans="3:9">
      <c r="C7164" s="125"/>
      <c r="D7164" s="125"/>
      <c r="E7164" s="125"/>
      <c r="F7164" s="125"/>
      <c r="G7164" s="176"/>
      <c r="H7164" s="125" t="str">
        <f t="shared" si="222"/>
        <v/>
      </c>
      <c r="I7164" s="176">
        <f t="shared" si="223"/>
        <v>0</v>
      </c>
    </row>
    <row r="7165" spans="3:9">
      <c r="C7165" s="125"/>
      <c r="D7165" s="125"/>
      <c r="E7165" s="125"/>
      <c r="F7165" s="125"/>
      <c r="G7165" s="176"/>
      <c r="H7165" s="125" t="str">
        <f t="shared" si="222"/>
        <v/>
      </c>
      <c r="I7165" s="176">
        <f t="shared" si="223"/>
        <v>0</v>
      </c>
    </row>
    <row r="7166" spans="3:9">
      <c r="C7166" s="125"/>
      <c r="D7166" s="125"/>
      <c r="E7166" s="125"/>
      <c r="F7166" s="125"/>
      <c r="G7166" s="176"/>
      <c r="H7166" s="125" t="str">
        <f t="shared" si="222"/>
        <v/>
      </c>
      <c r="I7166" s="176">
        <f t="shared" si="223"/>
        <v>0</v>
      </c>
    </row>
    <row r="7167" spans="3:9">
      <c r="C7167" s="125"/>
      <c r="D7167" s="125"/>
      <c r="E7167" s="125"/>
      <c r="F7167" s="125"/>
      <c r="G7167" s="176"/>
      <c r="H7167" s="125" t="str">
        <f t="shared" si="222"/>
        <v/>
      </c>
      <c r="I7167" s="176">
        <f t="shared" si="223"/>
        <v>0</v>
      </c>
    </row>
    <row r="7168" spans="3:9">
      <c r="C7168" s="125"/>
      <c r="D7168" s="125"/>
      <c r="E7168" s="125"/>
      <c r="F7168" s="125"/>
      <c r="G7168" s="176"/>
      <c r="H7168" s="125" t="str">
        <f t="shared" si="222"/>
        <v/>
      </c>
      <c r="I7168" s="176">
        <f t="shared" si="223"/>
        <v>0</v>
      </c>
    </row>
    <row r="7169" spans="3:9">
      <c r="C7169" s="125"/>
      <c r="D7169" s="125"/>
      <c r="E7169" s="125"/>
      <c r="F7169" s="125"/>
      <c r="G7169" s="176"/>
      <c r="H7169" s="125" t="str">
        <f t="shared" si="222"/>
        <v/>
      </c>
      <c r="I7169" s="176">
        <f t="shared" si="223"/>
        <v>0</v>
      </c>
    </row>
    <row r="7170" spans="3:9">
      <c r="C7170" s="125"/>
      <c r="D7170" s="125"/>
      <c r="E7170" s="125"/>
      <c r="F7170" s="125"/>
      <c r="G7170" s="176"/>
      <c r="H7170" s="125" t="str">
        <f t="shared" si="222"/>
        <v/>
      </c>
      <c r="I7170" s="176">
        <f t="shared" si="223"/>
        <v>0</v>
      </c>
    </row>
    <row r="7171" spans="3:9">
      <c r="C7171" s="125"/>
      <c r="D7171" s="125"/>
      <c r="E7171" s="125"/>
      <c r="F7171" s="125"/>
      <c r="G7171" s="176"/>
      <c r="H7171" s="125" t="str">
        <f t="shared" si="222"/>
        <v/>
      </c>
      <c r="I7171" s="176">
        <f t="shared" si="223"/>
        <v>0</v>
      </c>
    </row>
    <row r="7172" spans="3:9">
      <c r="C7172" s="125"/>
      <c r="D7172" s="125"/>
      <c r="E7172" s="125"/>
      <c r="F7172" s="125"/>
      <c r="G7172" s="176"/>
      <c r="H7172" s="125" t="str">
        <f t="shared" si="222"/>
        <v/>
      </c>
      <c r="I7172" s="176">
        <f t="shared" si="223"/>
        <v>0</v>
      </c>
    </row>
    <row r="7173" spans="3:9">
      <c r="C7173" s="125"/>
      <c r="D7173" s="125"/>
      <c r="E7173" s="125"/>
      <c r="F7173" s="125"/>
      <c r="G7173" s="176"/>
      <c r="H7173" s="125" t="str">
        <f t="shared" si="222"/>
        <v/>
      </c>
      <c r="I7173" s="176">
        <f t="shared" si="223"/>
        <v>0</v>
      </c>
    </row>
    <row r="7174" spans="3:9">
      <c r="C7174" s="125"/>
      <c r="D7174" s="125"/>
      <c r="E7174" s="125"/>
      <c r="F7174" s="125"/>
      <c r="G7174" s="176"/>
      <c r="H7174" s="125" t="str">
        <f t="shared" si="222"/>
        <v/>
      </c>
      <c r="I7174" s="176">
        <f t="shared" si="223"/>
        <v>0</v>
      </c>
    </row>
    <row r="7175" spans="3:9">
      <c r="C7175" s="125"/>
      <c r="D7175" s="125"/>
      <c r="E7175" s="125"/>
      <c r="F7175" s="125"/>
      <c r="G7175" s="176"/>
      <c r="H7175" s="125" t="str">
        <f t="shared" ref="H7175:H7238" si="224">IF(ISBLANK(C7175),"",IF(C7175&lt;F7175,D7175-E7175,E7175-D7175))</f>
        <v/>
      </c>
      <c r="I7175" s="176">
        <f t="shared" ref="I7175:I7238" si="225">IF(ISERR(H7175),1,0)</f>
        <v>0</v>
      </c>
    </row>
    <row r="7176" spans="3:9">
      <c r="C7176" s="125"/>
      <c r="D7176" s="125"/>
      <c r="E7176" s="125"/>
      <c r="F7176" s="125"/>
      <c r="G7176" s="176"/>
      <c r="H7176" s="125" t="str">
        <f t="shared" si="224"/>
        <v/>
      </c>
      <c r="I7176" s="176">
        <f t="shared" si="225"/>
        <v>0</v>
      </c>
    </row>
    <row r="7177" spans="3:9">
      <c r="C7177" s="125"/>
      <c r="D7177" s="125"/>
      <c r="E7177" s="125"/>
      <c r="F7177" s="125"/>
      <c r="G7177" s="176"/>
      <c r="H7177" s="125" t="str">
        <f t="shared" si="224"/>
        <v/>
      </c>
      <c r="I7177" s="176">
        <f t="shared" si="225"/>
        <v>0</v>
      </c>
    </row>
    <row r="7178" spans="3:9">
      <c r="C7178" s="125"/>
      <c r="D7178" s="125"/>
      <c r="E7178" s="125"/>
      <c r="F7178" s="125"/>
      <c r="G7178" s="176"/>
      <c r="H7178" s="125" t="str">
        <f t="shared" si="224"/>
        <v/>
      </c>
      <c r="I7178" s="176">
        <f t="shared" si="225"/>
        <v>0</v>
      </c>
    </row>
    <row r="7179" spans="3:9">
      <c r="C7179" s="125"/>
      <c r="D7179" s="125"/>
      <c r="E7179" s="125"/>
      <c r="F7179" s="125"/>
      <c r="G7179" s="176"/>
      <c r="H7179" s="125" t="str">
        <f t="shared" si="224"/>
        <v/>
      </c>
      <c r="I7179" s="176">
        <f t="shared" si="225"/>
        <v>0</v>
      </c>
    </row>
    <row r="7180" spans="3:9">
      <c r="C7180" s="125"/>
      <c r="D7180" s="125"/>
      <c r="E7180" s="125"/>
      <c r="F7180" s="125"/>
      <c r="G7180" s="176"/>
      <c r="H7180" s="125" t="str">
        <f t="shared" si="224"/>
        <v/>
      </c>
      <c r="I7180" s="176">
        <f t="shared" si="225"/>
        <v>0</v>
      </c>
    </row>
    <row r="7181" spans="3:9">
      <c r="C7181" s="125"/>
      <c r="D7181" s="125"/>
      <c r="E7181" s="125"/>
      <c r="F7181" s="125"/>
      <c r="G7181" s="176"/>
      <c r="H7181" s="125" t="str">
        <f t="shared" si="224"/>
        <v/>
      </c>
      <c r="I7181" s="176">
        <f t="shared" si="225"/>
        <v>0</v>
      </c>
    </row>
    <row r="7182" spans="3:9">
      <c r="C7182" s="125"/>
      <c r="D7182" s="125"/>
      <c r="E7182" s="125"/>
      <c r="F7182" s="125"/>
      <c r="G7182" s="176"/>
      <c r="H7182" s="125" t="str">
        <f t="shared" si="224"/>
        <v/>
      </c>
      <c r="I7182" s="176">
        <f t="shared" si="225"/>
        <v>0</v>
      </c>
    </row>
    <row r="7183" spans="3:9">
      <c r="C7183" s="125"/>
      <c r="D7183" s="125"/>
      <c r="E7183" s="125"/>
      <c r="F7183" s="125"/>
      <c r="G7183" s="176"/>
      <c r="H7183" s="125" t="str">
        <f t="shared" si="224"/>
        <v/>
      </c>
      <c r="I7183" s="176">
        <f t="shared" si="225"/>
        <v>0</v>
      </c>
    </row>
    <row r="7184" spans="3:9">
      <c r="C7184" s="125"/>
      <c r="D7184" s="125"/>
      <c r="E7184" s="125"/>
      <c r="F7184" s="125"/>
      <c r="G7184" s="176"/>
      <c r="H7184" s="125" t="str">
        <f t="shared" si="224"/>
        <v/>
      </c>
      <c r="I7184" s="176">
        <f t="shared" si="225"/>
        <v>0</v>
      </c>
    </row>
    <row r="7185" spans="3:9">
      <c r="C7185" s="125"/>
      <c r="D7185" s="125"/>
      <c r="E7185" s="125"/>
      <c r="F7185" s="125"/>
      <c r="G7185" s="176"/>
      <c r="H7185" s="125" t="str">
        <f t="shared" si="224"/>
        <v/>
      </c>
      <c r="I7185" s="176">
        <f t="shared" si="225"/>
        <v>0</v>
      </c>
    </row>
    <row r="7186" spans="3:9">
      <c r="C7186" s="125"/>
      <c r="D7186" s="125"/>
      <c r="E7186" s="125"/>
      <c r="F7186" s="125"/>
      <c r="G7186" s="176"/>
      <c r="H7186" s="125" t="str">
        <f t="shared" si="224"/>
        <v/>
      </c>
      <c r="I7186" s="176">
        <f t="shared" si="225"/>
        <v>0</v>
      </c>
    </row>
    <row r="7187" spans="3:9">
      <c r="C7187" s="125"/>
      <c r="D7187" s="125"/>
      <c r="E7187" s="125"/>
      <c r="F7187" s="125"/>
      <c r="G7187" s="176"/>
      <c r="H7187" s="125" t="str">
        <f t="shared" si="224"/>
        <v/>
      </c>
      <c r="I7187" s="176">
        <f t="shared" si="225"/>
        <v>0</v>
      </c>
    </row>
    <row r="7188" spans="3:9">
      <c r="C7188" s="125"/>
      <c r="D7188" s="125"/>
      <c r="E7188" s="125"/>
      <c r="F7188" s="125"/>
      <c r="G7188" s="176"/>
      <c r="H7188" s="125" t="str">
        <f t="shared" si="224"/>
        <v/>
      </c>
      <c r="I7188" s="176">
        <f t="shared" si="225"/>
        <v>0</v>
      </c>
    </row>
    <row r="7189" spans="3:9">
      <c r="C7189" s="125"/>
      <c r="D7189" s="125"/>
      <c r="E7189" s="125"/>
      <c r="F7189" s="125"/>
      <c r="G7189" s="176"/>
      <c r="H7189" s="125" t="str">
        <f t="shared" si="224"/>
        <v/>
      </c>
      <c r="I7189" s="176">
        <f t="shared" si="225"/>
        <v>0</v>
      </c>
    </row>
    <row r="7190" spans="3:9">
      <c r="C7190" s="125"/>
      <c r="D7190" s="125"/>
      <c r="E7190" s="125"/>
      <c r="F7190" s="125"/>
      <c r="G7190" s="176"/>
      <c r="H7190" s="125" t="str">
        <f t="shared" si="224"/>
        <v/>
      </c>
      <c r="I7190" s="176">
        <f t="shared" si="225"/>
        <v>0</v>
      </c>
    </row>
    <row r="7191" spans="3:9">
      <c r="C7191" s="125"/>
      <c r="D7191" s="125"/>
      <c r="E7191" s="125"/>
      <c r="F7191" s="125"/>
      <c r="G7191" s="176"/>
      <c r="H7191" s="125" t="str">
        <f t="shared" si="224"/>
        <v/>
      </c>
      <c r="I7191" s="176">
        <f t="shared" si="225"/>
        <v>0</v>
      </c>
    </row>
    <row r="7192" spans="3:9">
      <c r="C7192" s="125"/>
      <c r="D7192" s="125"/>
      <c r="E7192" s="125"/>
      <c r="F7192" s="125"/>
      <c r="G7192" s="176"/>
      <c r="H7192" s="125" t="str">
        <f t="shared" si="224"/>
        <v/>
      </c>
      <c r="I7192" s="176">
        <f t="shared" si="225"/>
        <v>0</v>
      </c>
    </row>
    <row r="7193" spans="3:9">
      <c r="C7193" s="125"/>
      <c r="D7193" s="125"/>
      <c r="E7193" s="125"/>
      <c r="F7193" s="125"/>
      <c r="G7193" s="176"/>
      <c r="H7193" s="125" t="str">
        <f t="shared" si="224"/>
        <v/>
      </c>
      <c r="I7193" s="176">
        <f t="shared" si="225"/>
        <v>0</v>
      </c>
    </row>
    <row r="7194" spans="3:9">
      <c r="C7194" s="125"/>
      <c r="D7194" s="125"/>
      <c r="E7194" s="125"/>
      <c r="F7194" s="125"/>
      <c r="G7194" s="176"/>
      <c r="H7194" s="125" t="str">
        <f t="shared" si="224"/>
        <v/>
      </c>
      <c r="I7194" s="176">
        <f t="shared" si="225"/>
        <v>0</v>
      </c>
    </row>
    <row r="7195" spans="3:9">
      <c r="C7195" s="125"/>
      <c r="D7195" s="125"/>
      <c r="E7195" s="125"/>
      <c r="F7195" s="125"/>
      <c r="G7195" s="176"/>
      <c r="H7195" s="125" t="str">
        <f t="shared" si="224"/>
        <v/>
      </c>
      <c r="I7195" s="176">
        <f t="shared" si="225"/>
        <v>0</v>
      </c>
    </row>
    <row r="7196" spans="3:9">
      <c r="C7196" s="125"/>
      <c r="D7196" s="125"/>
      <c r="E7196" s="125"/>
      <c r="F7196" s="125"/>
      <c r="G7196" s="176"/>
      <c r="H7196" s="125" t="str">
        <f t="shared" si="224"/>
        <v/>
      </c>
      <c r="I7196" s="176">
        <f t="shared" si="225"/>
        <v>0</v>
      </c>
    </row>
    <row r="7197" spans="3:9">
      <c r="C7197" s="125"/>
      <c r="D7197" s="125"/>
      <c r="E7197" s="125"/>
      <c r="F7197" s="125"/>
      <c r="G7197" s="176"/>
      <c r="H7197" s="125" t="str">
        <f t="shared" si="224"/>
        <v/>
      </c>
      <c r="I7197" s="176">
        <f t="shared" si="225"/>
        <v>0</v>
      </c>
    </row>
    <row r="7198" spans="3:9">
      <c r="C7198" s="125"/>
      <c r="D7198" s="125"/>
      <c r="E7198" s="125"/>
      <c r="F7198" s="125"/>
      <c r="G7198" s="176"/>
      <c r="H7198" s="125" t="str">
        <f t="shared" si="224"/>
        <v/>
      </c>
      <c r="I7198" s="176">
        <f t="shared" si="225"/>
        <v>0</v>
      </c>
    </row>
    <row r="7199" spans="3:9">
      <c r="C7199" s="125"/>
      <c r="D7199" s="125"/>
      <c r="E7199" s="125"/>
      <c r="F7199" s="125"/>
      <c r="G7199" s="176"/>
      <c r="H7199" s="125" t="str">
        <f t="shared" si="224"/>
        <v/>
      </c>
      <c r="I7199" s="176">
        <f t="shared" si="225"/>
        <v>0</v>
      </c>
    </row>
    <row r="7200" spans="3:9">
      <c r="C7200" s="125"/>
      <c r="D7200" s="125"/>
      <c r="E7200" s="125"/>
      <c r="F7200" s="125"/>
      <c r="G7200" s="176"/>
      <c r="H7200" s="125" t="str">
        <f t="shared" si="224"/>
        <v/>
      </c>
      <c r="I7200" s="176">
        <f t="shared" si="225"/>
        <v>0</v>
      </c>
    </row>
    <row r="7201" spans="3:9">
      <c r="C7201" s="125"/>
      <c r="D7201" s="125"/>
      <c r="E7201" s="125"/>
      <c r="F7201" s="125"/>
      <c r="G7201" s="176"/>
      <c r="H7201" s="125" t="str">
        <f t="shared" si="224"/>
        <v/>
      </c>
      <c r="I7201" s="176">
        <f t="shared" si="225"/>
        <v>0</v>
      </c>
    </row>
    <row r="7202" spans="3:9">
      <c r="C7202" s="125"/>
      <c r="D7202" s="125"/>
      <c r="E7202" s="125"/>
      <c r="F7202" s="125"/>
      <c r="G7202" s="176"/>
      <c r="H7202" s="125" t="str">
        <f t="shared" si="224"/>
        <v/>
      </c>
      <c r="I7202" s="176">
        <f t="shared" si="225"/>
        <v>0</v>
      </c>
    </row>
    <row r="7203" spans="3:9">
      <c r="C7203" s="125"/>
      <c r="D7203" s="125"/>
      <c r="E7203" s="125"/>
      <c r="F7203" s="125"/>
      <c r="G7203" s="176"/>
      <c r="H7203" s="125" t="str">
        <f t="shared" si="224"/>
        <v/>
      </c>
      <c r="I7203" s="176">
        <f t="shared" si="225"/>
        <v>0</v>
      </c>
    </row>
    <row r="7204" spans="3:9">
      <c r="C7204" s="125"/>
      <c r="D7204" s="125"/>
      <c r="E7204" s="125"/>
      <c r="F7204" s="125"/>
      <c r="G7204" s="176"/>
      <c r="H7204" s="125" t="str">
        <f t="shared" si="224"/>
        <v/>
      </c>
      <c r="I7204" s="176">
        <f t="shared" si="225"/>
        <v>0</v>
      </c>
    </row>
    <row r="7205" spans="3:9">
      <c r="C7205" s="125"/>
      <c r="D7205" s="125"/>
      <c r="E7205" s="125"/>
      <c r="F7205" s="125"/>
      <c r="G7205" s="176"/>
      <c r="H7205" s="125" t="str">
        <f t="shared" si="224"/>
        <v/>
      </c>
      <c r="I7205" s="176">
        <f t="shared" si="225"/>
        <v>0</v>
      </c>
    </row>
    <row r="7206" spans="3:9">
      <c r="C7206" s="125"/>
      <c r="D7206" s="125"/>
      <c r="E7206" s="125"/>
      <c r="F7206" s="125"/>
      <c r="G7206" s="176"/>
      <c r="H7206" s="125" t="str">
        <f t="shared" si="224"/>
        <v/>
      </c>
      <c r="I7206" s="176">
        <f t="shared" si="225"/>
        <v>0</v>
      </c>
    </row>
    <row r="7207" spans="3:9">
      <c r="C7207" s="125"/>
      <c r="D7207" s="125"/>
      <c r="E7207" s="125"/>
      <c r="F7207" s="125"/>
      <c r="G7207" s="176"/>
      <c r="H7207" s="125" t="str">
        <f t="shared" si="224"/>
        <v/>
      </c>
      <c r="I7207" s="176">
        <f t="shared" si="225"/>
        <v>0</v>
      </c>
    </row>
    <row r="7208" spans="3:9">
      <c r="C7208" s="125"/>
      <c r="D7208" s="125"/>
      <c r="E7208" s="125"/>
      <c r="F7208" s="125"/>
      <c r="G7208" s="176"/>
      <c r="H7208" s="125" t="str">
        <f t="shared" si="224"/>
        <v/>
      </c>
      <c r="I7208" s="176">
        <f t="shared" si="225"/>
        <v>0</v>
      </c>
    </row>
    <row r="7209" spans="3:9">
      <c r="C7209" s="125"/>
      <c r="D7209" s="125"/>
      <c r="E7209" s="125"/>
      <c r="F7209" s="125"/>
      <c r="G7209" s="176"/>
      <c r="H7209" s="125" t="str">
        <f t="shared" si="224"/>
        <v/>
      </c>
      <c r="I7209" s="176">
        <f t="shared" si="225"/>
        <v>0</v>
      </c>
    </row>
    <row r="7210" spans="3:9">
      <c r="C7210" s="125"/>
      <c r="D7210" s="125"/>
      <c r="E7210" s="125"/>
      <c r="F7210" s="125"/>
      <c r="G7210" s="176"/>
      <c r="H7210" s="125" t="str">
        <f t="shared" si="224"/>
        <v/>
      </c>
      <c r="I7210" s="176">
        <f t="shared" si="225"/>
        <v>0</v>
      </c>
    </row>
    <row r="7211" spans="3:9">
      <c r="C7211" s="125"/>
      <c r="D7211" s="125"/>
      <c r="E7211" s="125"/>
      <c r="F7211" s="125"/>
      <c r="G7211" s="176"/>
      <c r="H7211" s="125" t="str">
        <f t="shared" si="224"/>
        <v/>
      </c>
      <c r="I7211" s="176">
        <f t="shared" si="225"/>
        <v>0</v>
      </c>
    </row>
    <row r="7212" spans="3:9">
      <c r="C7212" s="125"/>
      <c r="D7212" s="125"/>
      <c r="E7212" s="125"/>
      <c r="F7212" s="125"/>
      <c r="G7212" s="176"/>
      <c r="H7212" s="125" t="str">
        <f t="shared" si="224"/>
        <v/>
      </c>
      <c r="I7212" s="176">
        <f t="shared" si="225"/>
        <v>0</v>
      </c>
    </row>
    <row r="7213" spans="3:9">
      <c r="C7213" s="125"/>
      <c r="D7213" s="125"/>
      <c r="E7213" s="125"/>
      <c r="F7213" s="125"/>
      <c r="G7213" s="176"/>
      <c r="H7213" s="125" t="str">
        <f t="shared" si="224"/>
        <v/>
      </c>
      <c r="I7213" s="176">
        <f t="shared" si="225"/>
        <v>0</v>
      </c>
    </row>
    <row r="7214" spans="3:9">
      <c r="C7214" s="125"/>
      <c r="D7214" s="125"/>
      <c r="E7214" s="125"/>
      <c r="F7214" s="125"/>
      <c r="G7214" s="176"/>
      <c r="H7214" s="125" t="str">
        <f t="shared" si="224"/>
        <v/>
      </c>
      <c r="I7214" s="176">
        <f t="shared" si="225"/>
        <v>0</v>
      </c>
    </row>
    <row r="7215" spans="3:9">
      <c r="C7215" s="125"/>
      <c r="D7215" s="125"/>
      <c r="E7215" s="125"/>
      <c r="F7215" s="125"/>
      <c r="G7215" s="176"/>
      <c r="H7215" s="125" t="str">
        <f t="shared" si="224"/>
        <v/>
      </c>
      <c r="I7215" s="176">
        <f t="shared" si="225"/>
        <v>0</v>
      </c>
    </row>
    <row r="7216" spans="3:9">
      <c r="C7216" s="125"/>
      <c r="D7216" s="125"/>
      <c r="E7216" s="125"/>
      <c r="F7216" s="125"/>
      <c r="G7216" s="176"/>
      <c r="H7216" s="125" t="str">
        <f t="shared" si="224"/>
        <v/>
      </c>
      <c r="I7216" s="176">
        <f t="shared" si="225"/>
        <v>0</v>
      </c>
    </row>
    <row r="7217" spans="3:9">
      <c r="C7217" s="125"/>
      <c r="D7217" s="125"/>
      <c r="E7217" s="125"/>
      <c r="F7217" s="125"/>
      <c r="G7217" s="176"/>
      <c r="H7217" s="125" t="str">
        <f t="shared" si="224"/>
        <v/>
      </c>
      <c r="I7217" s="176">
        <f t="shared" si="225"/>
        <v>0</v>
      </c>
    </row>
    <row r="7218" spans="3:9">
      <c r="C7218" s="125"/>
      <c r="D7218" s="125"/>
      <c r="E7218" s="125"/>
      <c r="F7218" s="125"/>
      <c r="G7218" s="176"/>
      <c r="H7218" s="125" t="str">
        <f t="shared" si="224"/>
        <v/>
      </c>
      <c r="I7218" s="176">
        <f t="shared" si="225"/>
        <v>0</v>
      </c>
    </row>
    <row r="7219" spans="3:9">
      <c r="C7219" s="125"/>
      <c r="D7219" s="125"/>
      <c r="E7219" s="125"/>
      <c r="F7219" s="125"/>
      <c r="G7219" s="176"/>
      <c r="H7219" s="125" t="str">
        <f t="shared" si="224"/>
        <v/>
      </c>
      <c r="I7219" s="176">
        <f t="shared" si="225"/>
        <v>0</v>
      </c>
    </row>
    <row r="7220" spans="3:9">
      <c r="C7220" s="125"/>
      <c r="D7220" s="125"/>
      <c r="E7220" s="125"/>
      <c r="F7220" s="125"/>
      <c r="G7220" s="176"/>
      <c r="H7220" s="125" t="str">
        <f t="shared" si="224"/>
        <v/>
      </c>
      <c r="I7220" s="176">
        <f t="shared" si="225"/>
        <v>0</v>
      </c>
    </row>
    <row r="7221" spans="3:9">
      <c r="C7221" s="125"/>
      <c r="D7221" s="125"/>
      <c r="E7221" s="125"/>
      <c r="F7221" s="125"/>
      <c r="G7221" s="176"/>
      <c r="H7221" s="125" t="str">
        <f t="shared" si="224"/>
        <v/>
      </c>
      <c r="I7221" s="176">
        <f t="shared" si="225"/>
        <v>0</v>
      </c>
    </row>
    <row r="7222" spans="3:9">
      <c r="C7222" s="125"/>
      <c r="D7222" s="125"/>
      <c r="E7222" s="125"/>
      <c r="F7222" s="125"/>
      <c r="G7222" s="176"/>
      <c r="H7222" s="125" t="str">
        <f t="shared" si="224"/>
        <v/>
      </c>
      <c r="I7222" s="176">
        <f t="shared" si="225"/>
        <v>0</v>
      </c>
    </row>
    <row r="7223" spans="3:9">
      <c r="C7223" s="125"/>
      <c r="D7223" s="125"/>
      <c r="E7223" s="125"/>
      <c r="F7223" s="125"/>
      <c r="G7223" s="176"/>
      <c r="H7223" s="125" t="str">
        <f t="shared" si="224"/>
        <v/>
      </c>
      <c r="I7223" s="176">
        <f t="shared" si="225"/>
        <v>0</v>
      </c>
    </row>
    <row r="7224" spans="3:9">
      <c r="C7224" s="125"/>
      <c r="D7224" s="125"/>
      <c r="E7224" s="125"/>
      <c r="F7224" s="125"/>
      <c r="G7224" s="176"/>
      <c r="H7224" s="125" t="str">
        <f t="shared" si="224"/>
        <v/>
      </c>
      <c r="I7224" s="176">
        <f t="shared" si="225"/>
        <v>0</v>
      </c>
    </row>
    <row r="7225" spans="3:9">
      <c r="C7225" s="125"/>
      <c r="D7225" s="125"/>
      <c r="E7225" s="125"/>
      <c r="F7225" s="125"/>
      <c r="G7225" s="176"/>
      <c r="H7225" s="125" t="str">
        <f t="shared" si="224"/>
        <v/>
      </c>
      <c r="I7225" s="176">
        <f t="shared" si="225"/>
        <v>0</v>
      </c>
    </row>
    <row r="7226" spans="3:9">
      <c r="C7226" s="125"/>
      <c r="D7226" s="125"/>
      <c r="E7226" s="125"/>
      <c r="F7226" s="125"/>
      <c r="G7226" s="176"/>
      <c r="H7226" s="125" t="str">
        <f t="shared" si="224"/>
        <v/>
      </c>
      <c r="I7226" s="176">
        <f t="shared" si="225"/>
        <v>0</v>
      </c>
    </row>
    <row r="7227" spans="3:9">
      <c r="C7227" s="125"/>
      <c r="D7227" s="125"/>
      <c r="E7227" s="125"/>
      <c r="F7227" s="125"/>
      <c r="G7227" s="176"/>
      <c r="H7227" s="125" t="str">
        <f t="shared" si="224"/>
        <v/>
      </c>
      <c r="I7227" s="176">
        <f t="shared" si="225"/>
        <v>0</v>
      </c>
    </row>
    <row r="7228" spans="3:9">
      <c r="C7228" s="125"/>
      <c r="D7228" s="125"/>
      <c r="E7228" s="125"/>
      <c r="F7228" s="125"/>
      <c r="G7228" s="176"/>
      <c r="H7228" s="125" t="str">
        <f t="shared" si="224"/>
        <v/>
      </c>
      <c r="I7228" s="176">
        <f t="shared" si="225"/>
        <v>0</v>
      </c>
    </row>
    <row r="7229" spans="3:9">
      <c r="C7229" s="125"/>
      <c r="D7229" s="125"/>
      <c r="E7229" s="125"/>
      <c r="F7229" s="125"/>
      <c r="G7229" s="176"/>
      <c r="H7229" s="125" t="str">
        <f t="shared" si="224"/>
        <v/>
      </c>
      <c r="I7229" s="176">
        <f t="shared" si="225"/>
        <v>0</v>
      </c>
    </row>
    <row r="7230" spans="3:9">
      <c r="C7230" s="125"/>
      <c r="D7230" s="125"/>
      <c r="E7230" s="125"/>
      <c r="F7230" s="125"/>
      <c r="G7230" s="176"/>
      <c r="H7230" s="125" t="str">
        <f t="shared" si="224"/>
        <v/>
      </c>
      <c r="I7230" s="176">
        <f t="shared" si="225"/>
        <v>0</v>
      </c>
    </row>
    <row r="7231" spans="3:9">
      <c r="C7231" s="125"/>
      <c r="D7231" s="125"/>
      <c r="E7231" s="125"/>
      <c r="F7231" s="125"/>
      <c r="G7231" s="176"/>
      <c r="H7231" s="125" t="str">
        <f t="shared" si="224"/>
        <v/>
      </c>
      <c r="I7231" s="176">
        <f t="shared" si="225"/>
        <v>0</v>
      </c>
    </row>
    <row r="7232" spans="3:9">
      <c r="C7232" s="125"/>
      <c r="D7232" s="125"/>
      <c r="E7232" s="125"/>
      <c r="F7232" s="125"/>
      <c r="G7232" s="176"/>
      <c r="H7232" s="125" t="str">
        <f t="shared" si="224"/>
        <v/>
      </c>
      <c r="I7232" s="176">
        <f t="shared" si="225"/>
        <v>0</v>
      </c>
    </row>
    <row r="7233" spans="3:9">
      <c r="C7233" s="125"/>
      <c r="D7233" s="125"/>
      <c r="E7233" s="125"/>
      <c r="F7233" s="125"/>
      <c r="G7233" s="176"/>
      <c r="H7233" s="125" t="str">
        <f t="shared" si="224"/>
        <v/>
      </c>
      <c r="I7233" s="176">
        <f t="shared" si="225"/>
        <v>0</v>
      </c>
    </row>
    <row r="7234" spans="3:9">
      <c r="C7234" s="125"/>
      <c r="D7234" s="125"/>
      <c r="E7234" s="125"/>
      <c r="F7234" s="125"/>
      <c r="G7234" s="176"/>
      <c r="H7234" s="125" t="str">
        <f t="shared" si="224"/>
        <v/>
      </c>
      <c r="I7234" s="176">
        <f t="shared" si="225"/>
        <v>0</v>
      </c>
    </row>
    <row r="7235" spans="3:9">
      <c r="C7235" s="125"/>
      <c r="D7235" s="125"/>
      <c r="E7235" s="125"/>
      <c r="F7235" s="125"/>
      <c r="G7235" s="176"/>
      <c r="H7235" s="125" t="str">
        <f t="shared" si="224"/>
        <v/>
      </c>
      <c r="I7235" s="176">
        <f t="shared" si="225"/>
        <v>0</v>
      </c>
    </row>
    <row r="7236" spans="3:9">
      <c r="C7236" s="125"/>
      <c r="D7236" s="125"/>
      <c r="E7236" s="125"/>
      <c r="F7236" s="125"/>
      <c r="G7236" s="176"/>
      <c r="H7236" s="125" t="str">
        <f t="shared" si="224"/>
        <v/>
      </c>
      <c r="I7236" s="176">
        <f t="shared" si="225"/>
        <v>0</v>
      </c>
    </row>
    <row r="7237" spans="3:9">
      <c r="C7237" s="125"/>
      <c r="D7237" s="125"/>
      <c r="E7237" s="125"/>
      <c r="F7237" s="125"/>
      <c r="G7237" s="176"/>
      <c r="H7237" s="125" t="str">
        <f t="shared" si="224"/>
        <v/>
      </c>
      <c r="I7237" s="176">
        <f t="shared" si="225"/>
        <v>0</v>
      </c>
    </row>
    <row r="7238" spans="3:9">
      <c r="C7238" s="125"/>
      <c r="D7238" s="125"/>
      <c r="E7238" s="125"/>
      <c r="F7238" s="125"/>
      <c r="G7238" s="176"/>
      <c r="H7238" s="125" t="str">
        <f t="shared" si="224"/>
        <v/>
      </c>
      <c r="I7238" s="176">
        <f t="shared" si="225"/>
        <v>0</v>
      </c>
    </row>
    <row r="7239" spans="3:9">
      <c r="C7239" s="125"/>
      <c r="D7239" s="125"/>
      <c r="E7239" s="125"/>
      <c r="F7239" s="125"/>
      <c r="G7239" s="176"/>
      <c r="H7239" s="125" t="str">
        <f t="shared" ref="H7239:H7302" si="226">IF(ISBLANK(C7239),"",IF(C7239&lt;F7239,D7239-E7239,E7239-D7239))</f>
        <v/>
      </c>
      <c r="I7239" s="176">
        <f t="shared" ref="I7239:I7302" si="227">IF(ISERR(H7239),1,0)</f>
        <v>0</v>
      </c>
    </row>
    <row r="7240" spans="3:9">
      <c r="C7240" s="125"/>
      <c r="D7240" s="125"/>
      <c r="E7240" s="125"/>
      <c r="F7240" s="125"/>
      <c r="G7240" s="176"/>
      <c r="H7240" s="125" t="str">
        <f t="shared" si="226"/>
        <v/>
      </c>
      <c r="I7240" s="176">
        <f t="shared" si="227"/>
        <v>0</v>
      </c>
    </row>
    <row r="7241" spans="3:9">
      <c r="C7241" s="125"/>
      <c r="D7241" s="125"/>
      <c r="E7241" s="125"/>
      <c r="F7241" s="125"/>
      <c r="G7241" s="176"/>
      <c r="H7241" s="125" t="str">
        <f t="shared" si="226"/>
        <v/>
      </c>
      <c r="I7241" s="176">
        <f t="shared" si="227"/>
        <v>0</v>
      </c>
    </row>
    <row r="7242" spans="3:9">
      <c r="C7242" s="125"/>
      <c r="D7242" s="125"/>
      <c r="E7242" s="125"/>
      <c r="F7242" s="125"/>
      <c r="G7242" s="176"/>
      <c r="H7242" s="125" t="str">
        <f t="shared" si="226"/>
        <v/>
      </c>
      <c r="I7242" s="176">
        <f t="shared" si="227"/>
        <v>0</v>
      </c>
    </row>
    <row r="7243" spans="3:9">
      <c r="C7243" s="125"/>
      <c r="D7243" s="125"/>
      <c r="E7243" s="125"/>
      <c r="F7243" s="125"/>
      <c r="G7243" s="176"/>
      <c r="H7243" s="125" t="str">
        <f t="shared" si="226"/>
        <v/>
      </c>
      <c r="I7243" s="176">
        <f t="shared" si="227"/>
        <v>0</v>
      </c>
    </row>
    <row r="7244" spans="3:9">
      <c r="C7244" s="125"/>
      <c r="D7244" s="125"/>
      <c r="E7244" s="125"/>
      <c r="F7244" s="125"/>
      <c r="G7244" s="176"/>
      <c r="H7244" s="125" t="str">
        <f t="shared" si="226"/>
        <v/>
      </c>
      <c r="I7244" s="176">
        <f t="shared" si="227"/>
        <v>0</v>
      </c>
    </row>
    <row r="7245" spans="3:9">
      <c r="C7245" s="125"/>
      <c r="D7245" s="125"/>
      <c r="E7245" s="125"/>
      <c r="F7245" s="125"/>
      <c r="G7245" s="176"/>
      <c r="H7245" s="125" t="str">
        <f t="shared" si="226"/>
        <v/>
      </c>
      <c r="I7245" s="176">
        <f t="shared" si="227"/>
        <v>0</v>
      </c>
    </row>
    <row r="7246" spans="3:9">
      <c r="C7246" s="125"/>
      <c r="D7246" s="125"/>
      <c r="E7246" s="125"/>
      <c r="F7246" s="125"/>
      <c r="G7246" s="176"/>
      <c r="H7246" s="125" t="str">
        <f t="shared" si="226"/>
        <v/>
      </c>
      <c r="I7246" s="176">
        <f t="shared" si="227"/>
        <v>0</v>
      </c>
    </row>
    <row r="7247" spans="3:9">
      <c r="C7247" s="125"/>
      <c r="D7247" s="125"/>
      <c r="E7247" s="125"/>
      <c r="F7247" s="125"/>
      <c r="G7247" s="176"/>
      <c r="H7247" s="125" t="str">
        <f t="shared" si="226"/>
        <v/>
      </c>
      <c r="I7247" s="176">
        <f t="shared" si="227"/>
        <v>0</v>
      </c>
    </row>
    <row r="7248" spans="3:9">
      <c r="C7248" s="125"/>
      <c r="D7248" s="125"/>
      <c r="E7248" s="125"/>
      <c r="F7248" s="125"/>
      <c r="G7248" s="176"/>
      <c r="H7248" s="125" t="str">
        <f t="shared" si="226"/>
        <v/>
      </c>
      <c r="I7248" s="176">
        <f t="shared" si="227"/>
        <v>0</v>
      </c>
    </row>
    <row r="7249" spans="3:9">
      <c r="C7249" s="125"/>
      <c r="D7249" s="125"/>
      <c r="E7249" s="125"/>
      <c r="F7249" s="125"/>
      <c r="G7249" s="176"/>
      <c r="H7249" s="125" t="str">
        <f t="shared" si="226"/>
        <v/>
      </c>
      <c r="I7249" s="176">
        <f t="shared" si="227"/>
        <v>0</v>
      </c>
    </row>
    <row r="7250" spans="3:9">
      <c r="C7250" s="125"/>
      <c r="D7250" s="125"/>
      <c r="E7250" s="125"/>
      <c r="F7250" s="125"/>
      <c r="G7250" s="176"/>
      <c r="H7250" s="125" t="str">
        <f t="shared" si="226"/>
        <v/>
      </c>
      <c r="I7250" s="176">
        <f t="shared" si="227"/>
        <v>0</v>
      </c>
    </row>
    <row r="7251" spans="3:9">
      <c r="C7251" s="125"/>
      <c r="D7251" s="125"/>
      <c r="E7251" s="125"/>
      <c r="F7251" s="125"/>
      <c r="G7251" s="176"/>
      <c r="H7251" s="125" t="str">
        <f t="shared" si="226"/>
        <v/>
      </c>
      <c r="I7251" s="176">
        <f t="shared" si="227"/>
        <v>0</v>
      </c>
    </row>
    <row r="7252" spans="3:9">
      <c r="C7252" s="125"/>
      <c r="D7252" s="125"/>
      <c r="E7252" s="125"/>
      <c r="F7252" s="125"/>
      <c r="G7252" s="176"/>
      <c r="H7252" s="125" t="str">
        <f t="shared" si="226"/>
        <v/>
      </c>
      <c r="I7252" s="176">
        <f t="shared" si="227"/>
        <v>0</v>
      </c>
    </row>
    <row r="7253" spans="3:9">
      <c r="C7253" s="125"/>
      <c r="D7253" s="125"/>
      <c r="E7253" s="125"/>
      <c r="F7253" s="125"/>
      <c r="G7253" s="176"/>
      <c r="H7253" s="125" t="str">
        <f t="shared" si="226"/>
        <v/>
      </c>
      <c r="I7253" s="176">
        <f t="shared" si="227"/>
        <v>0</v>
      </c>
    </row>
    <row r="7254" spans="3:9">
      <c r="C7254" s="125"/>
      <c r="D7254" s="125"/>
      <c r="E7254" s="125"/>
      <c r="F7254" s="125"/>
      <c r="G7254" s="176"/>
      <c r="H7254" s="125" t="str">
        <f t="shared" si="226"/>
        <v/>
      </c>
      <c r="I7254" s="176">
        <f t="shared" si="227"/>
        <v>0</v>
      </c>
    </row>
    <row r="7255" spans="3:9">
      <c r="C7255" s="125"/>
      <c r="D7255" s="125"/>
      <c r="E7255" s="125"/>
      <c r="F7255" s="125"/>
      <c r="G7255" s="176"/>
      <c r="H7255" s="125" t="str">
        <f t="shared" si="226"/>
        <v/>
      </c>
      <c r="I7255" s="176">
        <f t="shared" si="227"/>
        <v>0</v>
      </c>
    </row>
    <row r="7256" spans="3:9">
      <c r="C7256" s="125"/>
      <c r="D7256" s="125"/>
      <c r="E7256" s="125"/>
      <c r="F7256" s="125"/>
      <c r="G7256" s="176"/>
      <c r="H7256" s="125" t="str">
        <f t="shared" si="226"/>
        <v/>
      </c>
      <c r="I7256" s="176">
        <f t="shared" si="227"/>
        <v>0</v>
      </c>
    </row>
    <row r="7257" spans="3:9">
      <c r="C7257" s="125"/>
      <c r="D7257" s="125"/>
      <c r="E7257" s="125"/>
      <c r="F7257" s="125"/>
      <c r="G7257" s="176"/>
      <c r="H7257" s="125" t="str">
        <f t="shared" si="226"/>
        <v/>
      </c>
      <c r="I7257" s="176">
        <f t="shared" si="227"/>
        <v>0</v>
      </c>
    </row>
    <row r="7258" spans="3:9">
      <c r="C7258" s="125"/>
      <c r="D7258" s="125"/>
      <c r="E7258" s="125"/>
      <c r="F7258" s="125"/>
      <c r="G7258" s="176"/>
      <c r="H7258" s="125" t="str">
        <f t="shared" si="226"/>
        <v/>
      </c>
      <c r="I7258" s="176">
        <f t="shared" si="227"/>
        <v>0</v>
      </c>
    </row>
    <row r="7259" spans="3:9">
      <c r="C7259" s="125"/>
      <c r="D7259" s="125"/>
      <c r="E7259" s="125"/>
      <c r="F7259" s="125"/>
      <c r="G7259" s="176"/>
      <c r="H7259" s="125" t="str">
        <f t="shared" si="226"/>
        <v/>
      </c>
      <c r="I7259" s="176">
        <f t="shared" si="227"/>
        <v>0</v>
      </c>
    </row>
    <row r="7260" spans="3:9">
      <c r="C7260" s="125"/>
      <c r="D7260" s="125"/>
      <c r="E7260" s="125"/>
      <c r="F7260" s="125"/>
      <c r="G7260" s="176"/>
      <c r="H7260" s="125" t="str">
        <f t="shared" si="226"/>
        <v/>
      </c>
      <c r="I7260" s="176">
        <f t="shared" si="227"/>
        <v>0</v>
      </c>
    </row>
    <row r="7261" spans="3:9">
      <c r="C7261" s="125"/>
      <c r="D7261" s="125"/>
      <c r="E7261" s="125"/>
      <c r="F7261" s="125"/>
      <c r="G7261" s="176"/>
      <c r="H7261" s="125" t="str">
        <f t="shared" si="226"/>
        <v/>
      </c>
      <c r="I7261" s="176">
        <f t="shared" si="227"/>
        <v>0</v>
      </c>
    </row>
    <row r="7262" spans="3:9">
      <c r="C7262" s="125"/>
      <c r="D7262" s="125"/>
      <c r="E7262" s="125"/>
      <c r="F7262" s="125"/>
      <c r="G7262" s="176"/>
      <c r="H7262" s="125" t="str">
        <f t="shared" si="226"/>
        <v/>
      </c>
      <c r="I7262" s="176">
        <f t="shared" si="227"/>
        <v>0</v>
      </c>
    </row>
    <row r="7263" spans="3:9">
      <c r="C7263" s="125"/>
      <c r="D7263" s="125"/>
      <c r="E7263" s="125"/>
      <c r="F7263" s="125"/>
      <c r="G7263" s="176"/>
      <c r="H7263" s="125" t="str">
        <f t="shared" si="226"/>
        <v/>
      </c>
      <c r="I7263" s="176">
        <f t="shared" si="227"/>
        <v>0</v>
      </c>
    </row>
    <row r="7264" spans="3:9">
      <c r="C7264" s="125"/>
      <c r="D7264" s="125"/>
      <c r="E7264" s="125"/>
      <c r="F7264" s="125"/>
      <c r="G7264" s="176"/>
      <c r="H7264" s="125" t="str">
        <f t="shared" si="226"/>
        <v/>
      </c>
      <c r="I7264" s="176">
        <f t="shared" si="227"/>
        <v>0</v>
      </c>
    </row>
    <row r="7265" spans="3:9">
      <c r="C7265" s="125"/>
      <c r="D7265" s="125"/>
      <c r="E7265" s="125"/>
      <c r="F7265" s="125"/>
      <c r="G7265" s="176"/>
      <c r="H7265" s="125" t="str">
        <f t="shared" si="226"/>
        <v/>
      </c>
      <c r="I7265" s="176">
        <f t="shared" si="227"/>
        <v>0</v>
      </c>
    </row>
    <row r="7266" spans="3:9">
      <c r="C7266" s="125"/>
      <c r="D7266" s="125"/>
      <c r="E7266" s="125"/>
      <c r="F7266" s="125"/>
      <c r="G7266" s="176"/>
      <c r="H7266" s="125" t="str">
        <f t="shared" si="226"/>
        <v/>
      </c>
      <c r="I7266" s="176">
        <f t="shared" si="227"/>
        <v>0</v>
      </c>
    </row>
    <row r="7267" spans="3:9">
      <c r="C7267" s="125"/>
      <c r="D7267" s="125"/>
      <c r="E7267" s="125"/>
      <c r="F7267" s="125"/>
      <c r="G7267" s="176"/>
      <c r="H7267" s="125" t="str">
        <f t="shared" si="226"/>
        <v/>
      </c>
      <c r="I7267" s="176">
        <f t="shared" si="227"/>
        <v>0</v>
      </c>
    </row>
    <row r="7268" spans="3:9">
      <c r="C7268" s="125"/>
      <c r="D7268" s="125"/>
      <c r="E7268" s="125"/>
      <c r="F7268" s="125"/>
      <c r="G7268" s="176"/>
      <c r="H7268" s="125" t="str">
        <f t="shared" si="226"/>
        <v/>
      </c>
      <c r="I7268" s="176">
        <f t="shared" si="227"/>
        <v>0</v>
      </c>
    </row>
    <row r="7269" spans="3:9">
      <c r="C7269" s="125"/>
      <c r="D7269" s="125"/>
      <c r="E7269" s="125"/>
      <c r="F7269" s="125"/>
      <c r="G7269" s="176"/>
      <c r="H7269" s="125" t="str">
        <f t="shared" si="226"/>
        <v/>
      </c>
      <c r="I7269" s="176">
        <f t="shared" si="227"/>
        <v>0</v>
      </c>
    </row>
    <row r="7270" spans="3:9">
      <c r="C7270" s="125"/>
      <c r="D7270" s="125"/>
      <c r="E7270" s="125"/>
      <c r="F7270" s="125"/>
      <c r="G7270" s="176"/>
      <c r="H7270" s="125" t="str">
        <f t="shared" si="226"/>
        <v/>
      </c>
      <c r="I7270" s="176">
        <f t="shared" si="227"/>
        <v>0</v>
      </c>
    </row>
    <row r="7271" spans="3:9">
      <c r="C7271" s="125"/>
      <c r="D7271" s="125"/>
      <c r="E7271" s="125"/>
      <c r="F7271" s="125"/>
      <c r="G7271" s="176"/>
      <c r="H7271" s="125" t="str">
        <f t="shared" si="226"/>
        <v/>
      </c>
      <c r="I7271" s="176">
        <f t="shared" si="227"/>
        <v>0</v>
      </c>
    </row>
    <row r="7272" spans="3:9">
      <c r="C7272" s="125"/>
      <c r="D7272" s="125"/>
      <c r="E7272" s="125"/>
      <c r="F7272" s="125"/>
      <c r="G7272" s="176"/>
      <c r="H7272" s="125" t="str">
        <f t="shared" si="226"/>
        <v/>
      </c>
      <c r="I7272" s="176">
        <f t="shared" si="227"/>
        <v>0</v>
      </c>
    </row>
    <row r="7273" spans="3:9">
      <c r="C7273" s="125"/>
      <c r="D7273" s="125"/>
      <c r="E7273" s="125"/>
      <c r="F7273" s="125"/>
      <c r="G7273" s="176"/>
      <c r="H7273" s="125" t="str">
        <f t="shared" si="226"/>
        <v/>
      </c>
      <c r="I7273" s="176">
        <f t="shared" si="227"/>
        <v>0</v>
      </c>
    </row>
    <row r="7274" spans="3:9">
      <c r="C7274" s="125"/>
      <c r="D7274" s="125"/>
      <c r="E7274" s="125"/>
      <c r="F7274" s="125"/>
      <c r="G7274" s="176"/>
      <c r="H7274" s="125" t="str">
        <f t="shared" si="226"/>
        <v/>
      </c>
      <c r="I7274" s="176">
        <f t="shared" si="227"/>
        <v>0</v>
      </c>
    </row>
    <row r="7275" spans="3:9">
      <c r="C7275" s="125"/>
      <c r="D7275" s="125"/>
      <c r="E7275" s="125"/>
      <c r="F7275" s="125"/>
      <c r="G7275" s="176"/>
      <c r="H7275" s="125" t="str">
        <f t="shared" si="226"/>
        <v/>
      </c>
      <c r="I7275" s="176">
        <f t="shared" si="227"/>
        <v>0</v>
      </c>
    </row>
    <row r="7276" spans="3:9">
      <c r="C7276" s="125"/>
      <c r="D7276" s="125"/>
      <c r="E7276" s="125"/>
      <c r="F7276" s="125"/>
      <c r="G7276" s="176"/>
      <c r="H7276" s="125" t="str">
        <f t="shared" si="226"/>
        <v/>
      </c>
      <c r="I7276" s="176">
        <f t="shared" si="227"/>
        <v>0</v>
      </c>
    </row>
    <row r="7277" spans="3:9">
      <c r="C7277" s="125"/>
      <c r="D7277" s="125"/>
      <c r="E7277" s="125"/>
      <c r="F7277" s="125"/>
      <c r="G7277" s="176"/>
      <c r="H7277" s="125" t="str">
        <f t="shared" si="226"/>
        <v/>
      </c>
      <c r="I7277" s="176">
        <f t="shared" si="227"/>
        <v>0</v>
      </c>
    </row>
    <row r="7278" spans="3:9">
      <c r="C7278" s="125"/>
      <c r="D7278" s="125"/>
      <c r="E7278" s="125"/>
      <c r="F7278" s="125"/>
      <c r="G7278" s="176"/>
      <c r="H7278" s="125" t="str">
        <f t="shared" si="226"/>
        <v/>
      </c>
      <c r="I7278" s="176">
        <f t="shared" si="227"/>
        <v>0</v>
      </c>
    </row>
    <row r="7279" spans="3:9">
      <c r="C7279" s="125"/>
      <c r="D7279" s="125"/>
      <c r="E7279" s="125"/>
      <c r="F7279" s="125"/>
      <c r="G7279" s="176"/>
      <c r="H7279" s="125" t="str">
        <f t="shared" si="226"/>
        <v/>
      </c>
      <c r="I7279" s="176">
        <f t="shared" si="227"/>
        <v>0</v>
      </c>
    </row>
    <row r="7280" spans="3:9">
      <c r="C7280" s="125"/>
      <c r="D7280" s="125"/>
      <c r="E7280" s="125"/>
      <c r="F7280" s="125"/>
      <c r="G7280" s="176"/>
      <c r="H7280" s="125" t="str">
        <f t="shared" si="226"/>
        <v/>
      </c>
      <c r="I7280" s="176">
        <f t="shared" si="227"/>
        <v>0</v>
      </c>
    </row>
    <row r="7281" spans="3:9">
      <c r="C7281" s="125"/>
      <c r="D7281" s="125"/>
      <c r="E7281" s="125"/>
      <c r="F7281" s="125"/>
      <c r="G7281" s="176"/>
      <c r="H7281" s="125" t="str">
        <f t="shared" si="226"/>
        <v/>
      </c>
      <c r="I7281" s="176">
        <f t="shared" si="227"/>
        <v>0</v>
      </c>
    </row>
    <row r="7282" spans="3:9">
      <c r="C7282" s="125"/>
      <c r="D7282" s="125"/>
      <c r="E7282" s="125"/>
      <c r="F7282" s="125"/>
      <c r="G7282" s="176"/>
      <c r="H7282" s="125" t="str">
        <f t="shared" si="226"/>
        <v/>
      </c>
      <c r="I7282" s="176">
        <f t="shared" si="227"/>
        <v>0</v>
      </c>
    </row>
    <row r="7283" spans="3:9">
      <c r="C7283" s="125"/>
      <c r="D7283" s="125"/>
      <c r="E7283" s="125"/>
      <c r="F7283" s="125"/>
      <c r="G7283" s="176"/>
      <c r="H7283" s="125" t="str">
        <f t="shared" si="226"/>
        <v/>
      </c>
      <c r="I7283" s="176">
        <f t="shared" si="227"/>
        <v>0</v>
      </c>
    </row>
    <row r="7284" spans="3:9">
      <c r="C7284" s="125"/>
      <c r="D7284" s="125"/>
      <c r="E7284" s="125"/>
      <c r="F7284" s="125"/>
      <c r="G7284" s="176"/>
      <c r="H7284" s="125" t="str">
        <f t="shared" si="226"/>
        <v/>
      </c>
      <c r="I7284" s="176">
        <f t="shared" si="227"/>
        <v>0</v>
      </c>
    </row>
    <row r="7285" spans="3:9">
      <c r="C7285" s="125"/>
      <c r="D7285" s="125"/>
      <c r="E7285" s="125"/>
      <c r="F7285" s="125"/>
      <c r="G7285" s="176"/>
      <c r="H7285" s="125" t="str">
        <f t="shared" si="226"/>
        <v/>
      </c>
      <c r="I7285" s="176">
        <f t="shared" si="227"/>
        <v>0</v>
      </c>
    </row>
    <row r="7286" spans="3:9">
      <c r="C7286" s="125"/>
      <c r="D7286" s="125"/>
      <c r="E7286" s="125"/>
      <c r="F7286" s="125"/>
      <c r="G7286" s="176"/>
      <c r="H7286" s="125" t="str">
        <f t="shared" si="226"/>
        <v/>
      </c>
      <c r="I7286" s="176">
        <f t="shared" si="227"/>
        <v>0</v>
      </c>
    </row>
    <row r="7287" spans="3:9">
      <c r="C7287" s="125"/>
      <c r="D7287" s="125"/>
      <c r="E7287" s="125"/>
      <c r="F7287" s="125"/>
      <c r="G7287" s="176"/>
      <c r="H7287" s="125" t="str">
        <f t="shared" si="226"/>
        <v/>
      </c>
      <c r="I7287" s="176">
        <f t="shared" si="227"/>
        <v>0</v>
      </c>
    </row>
    <row r="7288" spans="3:9">
      <c r="C7288" s="125"/>
      <c r="D7288" s="125"/>
      <c r="E7288" s="125"/>
      <c r="F7288" s="125"/>
      <c r="G7288" s="176"/>
      <c r="H7288" s="125" t="str">
        <f t="shared" si="226"/>
        <v/>
      </c>
      <c r="I7288" s="176">
        <f t="shared" si="227"/>
        <v>0</v>
      </c>
    </row>
    <row r="7289" spans="3:9">
      <c r="C7289" s="125"/>
      <c r="D7289" s="125"/>
      <c r="E7289" s="125"/>
      <c r="F7289" s="125"/>
      <c r="G7289" s="176"/>
      <c r="H7289" s="125" t="str">
        <f t="shared" si="226"/>
        <v/>
      </c>
      <c r="I7289" s="176">
        <f t="shared" si="227"/>
        <v>0</v>
      </c>
    </row>
    <row r="7290" spans="3:9">
      <c r="C7290" s="125"/>
      <c r="D7290" s="125"/>
      <c r="E7290" s="125"/>
      <c r="F7290" s="125"/>
      <c r="G7290" s="176"/>
      <c r="H7290" s="125" t="str">
        <f t="shared" si="226"/>
        <v/>
      </c>
      <c r="I7290" s="176">
        <f t="shared" si="227"/>
        <v>0</v>
      </c>
    </row>
    <row r="7291" spans="3:9">
      <c r="C7291" s="125"/>
      <c r="D7291" s="125"/>
      <c r="E7291" s="125"/>
      <c r="F7291" s="125"/>
      <c r="G7291" s="176"/>
      <c r="H7291" s="125" t="str">
        <f t="shared" si="226"/>
        <v/>
      </c>
      <c r="I7291" s="176">
        <f t="shared" si="227"/>
        <v>0</v>
      </c>
    </row>
    <row r="7292" spans="3:9">
      <c r="C7292" s="125"/>
      <c r="D7292" s="125"/>
      <c r="E7292" s="125"/>
      <c r="F7292" s="125"/>
      <c r="G7292" s="176"/>
      <c r="H7292" s="125" t="str">
        <f t="shared" si="226"/>
        <v/>
      </c>
      <c r="I7292" s="176">
        <f t="shared" si="227"/>
        <v>0</v>
      </c>
    </row>
    <row r="7293" spans="3:9">
      <c r="C7293" s="125"/>
      <c r="D7293" s="125"/>
      <c r="E7293" s="125"/>
      <c r="F7293" s="125"/>
      <c r="G7293" s="176"/>
      <c r="H7293" s="125" t="str">
        <f t="shared" si="226"/>
        <v/>
      </c>
      <c r="I7293" s="176">
        <f t="shared" si="227"/>
        <v>0</v>
      </c>
    </row>
    <row r="7294" spans="3:9">
      <c r="C7294" s="125"/>
      <c r="D7294" s="125"/>
      <c r="E7294" s="125"/>
      <c r="F7294" s="125"/>
      <c r="G7294" s="176"/>
      <c r="H7294" s="125" t="str">
        <f t="shared" si="226"/>
        <v/>
      </c>
      <c r="I7294" s="176">
        <f t="shared" si="227"/>
        <v>0</v>
      </c>
    </row>
    <row r="7295" spans="3:9">
      <c r="C7295" s="125"/>
      <c r="D7295" s="125"/>
      <c r="E7295" s="125"/>
      <c r="F7295" s="125"/>
      <c r="G7295" s="176"/>
      <c r="H7295" s="125" t="str">
        <f t="shared" si="226"/>
        <v/>
      </c>
      <c r="I7295" s="176">
        <f t="shared" si="227"/>
        <v>0</v>
      </c>
    </row>
    <row r="7296" spans="3:9">
      <c r="C7296" s="125"/>
      <c r="D7296" s="125"/>
      <c r="E7296" s="125"/>
      <c r="F7296" s="125"/>
      <c r="G7296" s="176"/>
      <c r="H7296" s="125" t="str">
        <f t="shared" si="226"/>
        <v/>
      </c>
      <c r="I7296" s="176">
        <f t="shared" si="227"/>
        <v>0</v>
      </c>
    </row>
    <row r="7297" spans="3:9">
      <c r="C7297" s="125"/>
      <c r="D7297" s="125"/>
      <c r="E7297" s="125"/>
      <c r="F7297" s="125"/>
      <c r="G7297" s="176"/>
      <c r="H7297" s="125" t="str">
        <f t="shared" si="226"/>
        <v/>
      </c>
      <c r="I7297" s="176">
        <f t="shared" si="227"/>
        <v>0</v>
      </c>
    </row>
    <row r="7298" spans="3:9">
      <c r="C7298" s="125"/>
      <c r="D7298" s="125"/>
      <c r="E7298" s="125"/>
      <c r="F7298" s="125"/>
      <c r="G7298" s="176"/>
      <c r="H7298" s="125" t="str">
        <f t="shared" si="226"/>
        <v/>
      </c>
      <c r="I7298" s="176">
        <f t="shared" si="227"/>
        <v>0</v>
      </c>
    </row>
    <row r="7299" spans="3:9">
      <c r="C7299" s="125"/>
      <c r="D7299" s="125"/>
      <c r="E7299" s="125"/>
      <c r="F7299" s="125"/>
      <c r="G7299" s="176"/>
      <c r="H7299" s="125" t="str">
        <f t="shared" si="226"/>
        <v/>
      </c>
      <c r="I7299" s="176">
        <f t="shared" si="227"/>
        <v>0</v>
      </c>
    </row>
    <row r="7300" spans="3:9">
      <c r="C7300" s="125"/>
      <c r="D7300" s="125"/>
      <c r="E7300" s="125"/>
      <c r="F7300" s="125"/>
      <c r="G7300" s="176"/>
      <c r="H7300" s="125" t="str">
        <f t="shared" si="226"/>
        <v/>
      </c>
      <c r="I7300" s="176">
        <f t="shared" si="227"/>
        <v>0</v>
      </c>
    </row>
    <row r="7301" spans="3:9">
      <c r="C7301" s="125"/>
      <c r="D7301" s="125"/>
      <c r="E7301" s="125"/>
      <c r="F7301" s="125"/>
      <c r="G7301" s="176"/>
      <c r="H7301" s="125" t="str">
        <f t="shared" si="226"/>
        <v/>
      </c>
      <c r="I7301" s="176">
        <f t="shared" si="227"/>
        <v>0</v>
      </c>
    </row>
    <row r="7302" spans="3:9">
      <c r="C7302" s="125"/>
      <c r="D7302" s="125"/>
      <c r="E7302" s="125"/>
      <c r="F7302" s="125"/>
      <c r="G7302" s="176"/>
      <c r="H7302" s="125" t="str">
        <f t="shared" si="226"/>
        <v/>
      </c>
      <c r="I7302" s="176">
        <f t="shared" si="227"/>
        <v>0</v>
      </c>
    </row>
    <row r="7303" spans="3:9">
      <c r="C7303" s="125"/>
      <c r="D7303" s="125"/>
      <c r="E7303" s="125"/>
      <c r="F7303" s="125"/>
      <c r="G7303" s="176"/>
      <c r="H7303" s="125" t="str">
        <f t="shared" ref="H7303:H7366" si="228">IF(ISBLANK(C7303),"",IF(C7303&lt;F7303,D7303-E7303,E7303-D7303))</f>
        <v/>
      </c>
      <c r="I7303" s="176">
        <f t="shared" ref="I7303:I7366" si="229">IF(ISERR(H7303),1,0)</f>
        <v>0</v>
      </c>
    </row>
    <row r="7304" spans="3:9">
      <c r="C7304" s="125"/>
      <c r="D7304" s="125"/>
      <c r="E7304" s="125"/>
      <c r="F7304" s="125"/>
      <c r="G7304" s="176"/>
      <c r="H7304" s="125" t="str">
        <f t="shared" si="228"/>
        <v/>
      </c>
      <c r="I7304" s="176">
        <f t="shared" si="229"/>
        <v>0</v>
      </c>
    </row>
    <row r="7305" spans="3:9">
      <c r="C7305" s="125"/>
      <c r="D7305" s="125"/>
      <c r="E7305" s="125"/>
      <c r="F7305" s="125"/>
      <c r="G7305" s="176"/>
      <c r="H7305" s="125" t="str">
        <f t="shared" si="228"/>
        <v/>
      </c>
      <c r="I7305" s="176">
        <f t="shared" si="229"/>
        <v>0</v>
      </c>
    </row>
    <row r="7306" spans="3:9">
      <c r="C7306" s="125"/>
      <c r="D7306" s="125"/>
      <c r="E7306" s="125"/>
      <c r="F7306" s="125"/>
      <c r="G7306" s="176"/>
      <c r="H7306" s="125" t="str">
        <f t="shared" si="228"/>
        <v/>
      </c>
      <c r="I7306" s="176">
        <f t="shared" si="229"/>
        <v>0</v>
      </c>
    </row>
    <row r="7307" spans="3:9">
      <c r="C7307" s="125"/>
      <c r="D7307" s="125"/>
      <c r="E7307" s="125"/>
      <c r="F7307" s="125"/>
      <c r="G7307" s="176"/>
      <c r="H7307" s="125" t="str">
        <f t="shared" si="228"/>
        <v/>
      </c>
      <c r="I7307" s="176">
        <f t="shared" si="229"/>
        <v>0</v>
      </c>
    </row>
    <row r="7308" spans="3:9">
      <c r="C7308" s="125"/>
      <c r="D7308" s="125"/>
      <c r="E7308" s="125"/>
      <c r="F7308" s="125"/>
      <c r="G7308" s="176"/>
      <c r="H7308" s="125" t="str">
        <f t="shared" si="228"/>
        <v/>
      </c>
      <c r="I7308" s="176">
        <f t="shared" si="229"/>
        <v>0</v>
      </c>
    </row>
    <row r="7309" spans="3:9">
      <c r="C7309" s="125"/>
      <c r="D7309" s="125"/>
      <c r="E7309" s="125"/>
      <c r="F7309" s="125"/>
      <c r="G7309" s="176"/>
      <c r="H7309" s="125" t="str">
        <f t="shared" si="228"/>
        <v/>
      </c>
      <c r="I7309" s="176">
        <f t="shared" si="229"/>
        <v>0</v>
      </c>
    </row>
    <row r="7310" spans="3:9">
      <c r="C7310" s="125"/>
      <c r="D7310" s="125"/>
      <c r="E7310" s="125"/>
      <c r="F7310" s="125"/>
      <c r="G7310" s="176"/>
      <c r="H7310" s="125" t="str">
        <f t="shared" si="228"/>
        <v/>
      </c>
      <c r="I7310" s="176">
        <f t="shared" si="229"/>
        <v>0</v>
      </c>
    </row>
    <row r="7311" spans="3:9">
      <c r="C7311" s="125"/>
      <c r="D7311" s="125"/>
      <c r="E7311" s="125"/>
      <c r="F7311" s="125"/>
      <c r="G7311" s="176"/>
      <c r="H7311" s="125" t="str">
        <f t="shared" si="228"/>
        <v/>
      </c>
      <c r="I7311" s="176">
        <f t="shared" si="229"/>
        <v>0</v>
      </c>
    </row>
    <row r="7312" spans="3:9">
      <c r="C7312" s="125"/>
      <c r="D7312" s="125"/>
      <c r="E7312" s="125"/>
      <c r="F7312" s="125"/>
      <c r="G7312" s="176"/>
      <c r="H7312" s="125" t="str">
        <f t="shared" si="228"/>
        <v/>
      </c>
      <c r="I7312" s="176">
        <f t="shared" si="229"/>
        <v>0</v>
      </c>
    </row>
    <row r="7313" spans="3:9">
      <c r="C7313" s="125"/>
      <c r="D7313" s="125"/>
      <c r="E7313" s="125"/>
      <c r="F7313" s="125"/>
      <c r="G7313" s="176"/>
      <c r="H7313" s="125" t="str">
        <f t="shared" si="228"/>
        <v/>
      </c>
      <c r="I7313" s="176">
        <f t="shared" si="229"/>
        <v>0</v>
      </c>
    </row>
    <row r="7314" spans="3:9">
      <c r="C7314" s="125"/>
      <c r="D7314" s="125"/>
      <c r="E7314" s="125"/>
      <c r="F7314" s="125"/>
      <c r="G7314" s="176"/>
      <c r="H7314" s="125" t="str">
        <f t="shared" si="228"/>
        <v/>
      </c>
      <c r="I7314" s="176">
        <f t="shared" si="229"/>
        <v>0</v>
      </c>
    </row>
    <row r="7315" spans="3:9">
      <c r="C7315" s="125"/>
      <c r="D7315" s="125"/>
      <c r="E7315" s="125"/>
      <c r="F7315" s="125"/>
      <c r="G7315" s="176"/>
      <c r="H7315" s="125" t="str">
        <f t="shared" si="228"/>
        <v/>
      </c>
      <c r="I7315" s="176">
        <f t="shared" si="229"/>
        <v>0</v>
      </c>
    </row>
    <row r="7316" spans="3:9">
      <c r="C7316" s="125"/>
      <c r="D7316" s="125"/>
      <c r="E7316" s="125"/>
      <c r="F7316" s="125"/>
      <c r="G7316" s="176"/>
      <c r="H7316" s="125" t="str">
        <f t="shared" si="228"/>
        <v/>
      </c>
      <c r="I7316" s="176">
        <f t="shared" si="229"/>
        <v>0</v>
      </c>
    </row>
    <row r="7317" spans="3:9">
      <c r="C7317" s="125"/>
      <c r="D7317" s="125"/>
      <c r="E7317" s="125"/>
      <c r="F7317" s="125"/>
      <c r="G7317" s="176"/>
      <c r="H7317" s="125" t="str">
        <f t="shared" si="228"/>
        <v/>
      </c>
      <c r="I7317" s="176">
        <f t="shared" si="229"/>
        <v>0</v>
      </c>
    </row>
    <row r="7318" spans="3:9">
      <c r="C7318" s="125"/>
      <c r="D7318" s="125"/>
      <c r="E7318" s="125"/>
      <c r="F7318" s="125"/>
      <c r="G7318" s="176"/>
      <c r="H7318" s="125" t="str">
        <f t="shared" si="228"/>
        <v/>
      </c>
      <c r="I7318" s="176">
        <f t="shared" si="229"/>
        <v>0</v>
      </c>
    </row>
    <row r="7319" spans="3:9">
      <c r="C7319" s="125"/>
      <c r="D7319" s="125"/>
      <c r="E7319" s="125"/>
      <c r="F7319" s="125"/>
      <c r="G7319" s="176"/>
      <c r="H7319" s="125" t="str">
        <f t="shared" si="228"/>
        <v/>
      </c>
      <c r="I7319" s="176">
        <f t="shared" si="229"/>
        <v>0</v>
      </c>
    </row>
    <row r="7320" spans="3:9">
      <c r="C7320" s="125"/>
      <c r="D7320" s="125"/>
      <c r="E7320" s="125"/>
      <c r="F7320" s="125"/>
      <c r="G7320" s="176"/>
      <c r="H7320" s="125" t="str">
        <f t="shared" si="228"/>
        <v/>
      </c>
      <c r="I7320" s="176">
        <f t="shared" si="229"/>
        <v>0</v>
      </c>
    </row>
    <row r="7321" spans="3:9">
      <c r="C7321" s="125"/>
      <c r="D7321" s="125"/>
      <c r="E7321" s="125"/>
      <c r="F7321" s="125"/>
      <c r="G7321" s="176"/>
      <c r="H7321" s="125" t="str">
        <f t="shared" si="228"/>
        <v/>
      </c>
      <c r="I7321" s="176">
        <f t="shared" si="229"/>
        <v>0</v>
      </c>
    </row>
    <row r="7322" spans="3:9">
      <c r="C7322" s="125"/>
      <c r="D7322" s="125"/>
      <c r="E7322" s="125"/>
      <c r="F7322" s="125"/>
      <c r="G7322" s="176"/>
      <c r="H7322" s="125" t="str">
        <f t="shared" si="228"/>
        <v/>
      </c>
      <c r="I7322" s="176">
        <f t="shared" si="229"/>
        <v>0</v>
      </c>
    </row>
    <row r="7323" spans="3:9">
      <c r="C7323" s="125"/>
      <c r="D7323" s="125"/>
      <c r="E7323" s="125"/>
      <c r="F7323" s="125"/>
      <c r="G7323" s="176"/>
      <c r="H7323" s="125" t="str">
        <f t="shared" si="228"/>
        <v/>
      </c>
      <c r="I7323" s="176">
        <f t="shared" si="229"/>
        <v>0</v>
      </c>
    </row>
    <row r="7324" spans="3:9">
      <c r="C7324" s="125"/>
      <c r="D7324" s="125"/>
      <c r="E7324" s="125"/>
      <c r="F7324" s="125"/>
      <c r="G7324" s="176"/>
      <c r="H7324" s="125" t="str">
        <f t="shared" si="228"/>
        <v/>
      </c>
      <c r="I7324" s="176">
        <f t="shared" si="229"/>
        <v>0</v>
      </c>
    </row>
    <row r="7325" spans="3:9">
      <c r="C7325" s="125"/>
      <c r="D7325" s="125"/>
      <c r="E7325" s="125"/>
      <c r="F7325" s="125"/>
      <c r="G7325" s="176"/>
      <c r="H7325" s="125" t="str">
        <f t="shared" si="228"/>
        <v/>
      </c>
      <c r="I7325" s="176">
        <f t="shared" si="229"/>
        <v>0</v>
      </c>
    </row>
    <row r="7326" spans="3:9">
      <c r="C7326" s="125"/>
      <c r="D7326" s="125"/>
      <c r="E7326" s="125"/>
      <c r="F7326" s="125"/>
      <c r="G7326" s="176"/>
      <c r="H7326" s="125" t="str">
        <f t="shared" si="228"/>
        <v/>
      </c>
      <c r="I7326" s="176">
        <f t="shared" si="229"/>
        <v>0</v>
      </c>
    </row>
    <row r="7327" spans="3:9">
      <c r="C7327" s="125"/>
      <c r="D7327" s="125"/>
      <c r="E7327" s="125"/>
      <c r="F7327" s="125"/>
      <c r="G7327" s="176"/>
      <c r="H7327" s="125" t="str">
        <f t="shared" si="228"/>
        <v/>
      </c>
      <c r="I7327" s="176">
        <f t="shared" si="229"/>
        <v>0</v>
      </c>
    </row>
    <row r="7328" spans="3:9">
      <c r="C7328" s="125"/>
      <c r="D7328" s="125"/>
      <c r="E7328" s="125"/>
      <c r="F7328" s="125"/>
      <c r="G7328" s="176"/>
      <c r="H7328" s="125" t="str">
        <f t="shared" si="228"/>
        <v/>
      </c>
      <c r="I7328" s="176">
        <f t="shared" si="229"/>
        <v>0</v>
      </c>
    </row>
    <row r="7329" spans="3:9">
      <c r="C7329" s="125"/>
      <c r="D7329" s="125"/>
      <c r="E7329" s="125"/>
      <c r="F7329" s="125"/>
      <c r="G7329" s="176"/>
      <c r="H7329" s="125" t="str">
        <f t="shared" si="228"/>
        <v/>
      </c>
      <c r="I7329" s="176">
        <f t="shared" si="229"/>
        <v>0</v>
      </c>
    </row>
    <row r="7330" spans="3:9">
      <c r="C7330" s="125"/>
      <c r="D7330" s="125"/>
      <c r="E7330" s="125"/>
      <c r="F7330" s="125"/>
      <c r="G7330" s="176"/>
      <c r="H7330" s="125" t="str">
        <f t="shared" si="228"/>
        <v/>
      </c>
      <c r="I7330" s="176">
        <f t="shared" si="229"/>
        <v>0</v>
      </c>
    </row>
    <row r="7331" spans="3:9">
      <c r="C7331" s="125"/>
      <c r="D7331" s="125"/>
      <c r="E7331" s="125"/>
      <c r="F7331" s="125"/>
      <c r="G7331" s="176"/>
      <c r="H7331" s="125" t="str">
        <f t="shared" si="228"/>
        <v/>
      </c>
      <c r="I7331" s="176">
        <f t="shared" si="229"/>
        <v>0</v>
      </c>
    </row>
    <row r="7332" spans="3:9">
      <c r="C7332" s="125"/>
      <c r="D7332" s="125"/>
      <c r="E7332" s="125"/>
      <c r="F7332" s="125"/>
      <c r="G7332" s="176"/>
      <c r="H7332" s="125" t="str">
        <f t="shared" si="228"/>
        <v/>
      </c>
      <c r="I7332" s="176">
        <f t="shared" si="229"/>
        <v>0</v>
      </c>
    </row>
    <row r="7333" spans="3:9">
      <c r="C7333" s="125"/>
      <c r="D7333" s="125"/>
      <c r="E7333" s="125"/>
      <c r="F7333" s="125"/>
      <c r="G7333" s="176"/>
      <c r="H7333" s="125" t="str">
        <f t="shared" si="228"/>
        <v/>
      </c>
      <c r="I7333" s="176">
        <f t="shared" si="229"/>
        <v>0</v>
      </c>
    </row>
    <row r="7334" spans="3:9">
      <c r="C7334" s="125"/>
      <c r="D7334" s="125"/>
      <c r="E7334" s="125"/>
      <c r="F7334" s="125"/>
      <c r="G7334" s="176"/>
      <c r="H7334" s="125" t="str">
        <f t="shared" si="228"/>
        <v/>
      </c>
      <c r="I7334" s="176">
        <f t="shared" si="229"/>
        <v>0</v>
      </c>
    </row>
    <row r="7335" spans="3:9">
      <c r="C7335" s="125"/>
      <c r="D7335" s="125"/>
      <c r="E7335" s="125"/>
      <c r="F7335" s="125"/>
      <c r="G7335" s="176"/>
      <c r="H7335" s="125" t="str">
        <f t="shared" si="228"/>
        <v/>
      </c>
      <c r="I7335" s="176">
        <f t="shared" si="229"/>
        <v>0</v>
      </c>
    </row>
    <row r="7336" spans="3:9">
      <c r="C7336" s="125"/>
      <c r="D7336" s="125"/>
      <c r="E7336" s="125"/>
      <c r="F7336" s="125"/>
      <c r="G7336" s="176"/>
      <c r="H7336" s="125" t="str">
        <f t="shared" si="228"/>
        <v/>
      </c>
      <c r="I7336" s="176">
        <f t="shared" si="229"/>
        <v>0</v>
      </c>
    </row>
    <row r="7337" spans="3:9">
      <c r="C7337" s="125"/>
      <c r="D7337" s="125"/>
      <c r="E7337" s="125"/>
      <c r="F7337" s="125"/>
      <c r="G7337" s="176"/>
      <c r="H7337" s="125" t="str">
        <f t="shared" si="228"/>
        <v/>
      </c>
      <c r="I7337" s="176">
        <f t="shared" si="229"/>
        <v>0</v>
      </c>
    </row>
    <row r="7338" spans="3:9">
      <c r="C7338" s="125"/>
      <c r="D7338" s="125"/>
      <c r="E7338" s="125"/>
      <c r="F7338" s="125"/>
      <c r="G7338" s="176"/>
      <c r="H7338" s="125" t="str">
        <f t="shared" si="228"/>
        <v/>
      </c>
      <c r="I7338" s="176">
        <f t="shared" si="229"/>
        <v>0</v>
      </c>
    </row>
    <row r="7339" spans="3:9">
      <c r="C7339" s="125"/>
      <c r="D7339" s="125"/>
      <c r="E7339" s="125"/>
      <c r="F7339" s="125"/>
      <c r="G7339" s="176"/>
      <c r="H7339" s="125" t="str">
        <f t="shared" si="228"/>
        <v/>
      </c>
      <c r="I7339" s="176">
        <f t="shared" si="229"/>
        <v>0</v>
      </c>
    </row>
    <row r="7340" spans="3:9">
      <c r="C7340" s="125"/>
      <c r="D7340" s="125"/>
      <c r="E7340" s="125"/>
      <c r="F7340" s="125"/>
      <c r="G7340" s="176"/>
      <c r="H7340" s="125" t="str">
        <f t="shared" si="228"/>
        <v/>
      </c>
      <c r="I7340" s="176">
        <f t="shared" si="229"/>
        <v>0</v>
      </c>
    </row>
    <row r="7341" spans="3:9">
      <c r="C7341" s="125"/>
      <c r="D7341" s="125"/>
      <c r="E7341" s="125"/>
      <c r="F7341" s="125"/>
      <c r="G7341" s="176"/>
      <c r="H7341" s="125" t="str">
        <f t="shared" si="228"/>
        <v/>
      </c>
      <c r="I7341" s="176">
        <f t="shared" si="229"/>
        <v>0</v>
      </c>
    </row>
    <row r="7342" spans="3:9">
      <c r="C7342" s="125"/>
      <c r="D7342" s="125"/>
      <c r="E7342" s="125"/>
      <c r="F7342" s="125"/>
      <c r="G7342" s="176"/>
      <c r="H7342" s="125" t="str">
        <f t="shared" si="228"/>
        <v/>
      </c>
      <c r="I7342" s="176">
        <f t="shared" si="229"/>
        <v>0</v>
      </c>
    </row>
    <row r="7343" spans="3:9">
      <c r="C7343" s="125"/>
      <c r="D7343" s="125"/>
      <c r="E7343" s="125"/>
      <c r="F7343" s="125"/>
      <c r="G7343" s="176"/>
      <c r="H7343" s="125" t="str">
        <f t="shared" si="228"/>
        <v/>
      </c>
      <c r="I7343" s="176">
        <f t="shared" si="229"/>
        <v>0</v>
      </c>
    </row>
    <row r="7344" spans="3:9">
      <c r="C7344" s="125"/>
      <c r="D7344" s="125"/>
      <c r="E7344" s="125"/>
      <c r="F7344" s="125"/>
      <c r="G7344" s="176"/>
      <c r="H7344" s="125" t="str">
        <f t="shared" si="228"/>
        <v/>
      </c>
      <c r="I7344" s="176">
        <f t="shared" si="229"/>
        <v>0</v>
      </c>
    </row>
    <row r="7345" spans="3:9">
      <c r="C7345" s="125"/>
      <c r="D7345" s="125"/>
      <c r="E7345" s="125"/>
      <c r="F7345" s="125"/>
      <c r="G7345" s="176"/>
      <c r="H7345" s="125" t="str">
        <f t="shared" si="228"/>
        <v/>
      </c>
      <c r="I7345" s="176">
        <f t="shared" si="229"/>
        <v>0</v>
      </c>
    </row>
    <row r="7346" spans="3:9">
      <c r="C7346" s="125"/>
      <c r="D7346" s="125"/>
      <c r="E7346" s="125"/>
      <c r="F7346" s="125"/>
      <c r="G7346" s="176"/>
      <c r="H7346" s="125" t="str">
        <f t="shared" si="228"/>
        <v/>
      </c>
      <c r="I7346" s="176">
        <f t="shared" si="229"/>
        <v>0</v>
      </c>
    </row>
    <row r="7347" spans="3:9">
      <c r="C7347" s="125"/>
      <c r="D7347" s="125"/>
      <c r="E7347" s="125"/>
      <c r="F7347" s="125"/>
      <c r="G7347" s="176"/>
      <c r="H7347" s="125" t="str">
        <f t="shared" si="228"/>
        <v/>
      </c>
      <c r="I7347" s="176">
        <f t="shared" si="229"/>
        <v>0</v>
      </c>
    </row>
    <row r="7348" spans="3:9">
      <c r="C7348" s="125"/>
      <c r="D7348" s="125"/>
      <c r="E7348" s="125"/>
      <c r="F7348" s="125"/>
      <c r="G7348" s="176"/>
      <c r="H7348" s="125" t="str">
        <f t="shared" si="228"/>
        <v/>
      </c>
      <c r="I7348" s="176">
        <f t="shared" si="229"/>
        <v>0</v>
      </c>
    </row>
    <row r="7349" spans="3:9">
      <c r="C7349" s="125"/>
      <c r="D7349" s="125"/>
      <c r="E7349" s="125"/>
      <c r="F7349" s="125"/>
      <c r="G7349" s="176"/>
      <c r="H7349" s="125" t="str">
        <f t="shared" si="228"/>
        <v/>
      </c>
      <c r="I7349" s="176">
        <f t="shared" si="229"/>
        <v>0</v>
      </c>
    </row>
    <row r="7350" spans="3:9">
      <c r="C7350" s="125"/>
      <c r="D7350" s="125"/>
      <c r="E7350" s="125"/>
      <c r="F7350" s="125"/>
      <c r="G7350" s="176"/>
      <c r="H7350" s="125" t="str">
        <f t="shared" si="228"/>
        <v/>
      </c>
      <c r="I7350" s="176">
        <f t="shared" si="229"/>
        <v>0</v>
      </c>
    </row>
    <row r="7351" spans="3:9">
      <c r="C7351" s="125"/>
      <c r="D7351" s="125"/>
      <c r="E7351" s="125"/>
      <c r="F7351" s="125"/>
      <c r="G7351" s="176"/>
      <c r="H7351" s="125" t="str">
        <f t="shared" si="228"/>
        <v/>
      </c>
      <c r="I7351" s="176">
        <f t="shared" si="229"/>
        <v>0</v>
      </c>
    </row>
    <row r="7352" spans="3:9">
      <c r="C7352" s="125"/>
      <c r="D7352" s="125"/>
      <c r="E7352" s="125"/>
      <c r="F7352" s="125"/>
      <c r="G7352" s="176"/>
      <c r="H7352" s="125" t="str">
        <f t="shared" si="228"/>
        <v/>
      </c>
      <c r="I7352" s="176">
        <f t="shared" si="229"/>
        <v>0</v>
      </c>
    </row>
    <row r="7353" spans="3:9">
      <c r="C7353" s="125"/>
      <c r="D7353" s="125"/>
      <c r="E7353" s="125"/>
      <c r="F7353" s="125"/>
      <c r="G7353" s="176"/>
      <c r="H7353" s="125" t="str">
        <f t="shared" si="228"/>
        <v/>
      </c>
      <c r="I7353" s="176">
        <f t="shared" si="229"/>
        <v>0</v>
      </c>
    </row>
    <row r="7354" spans="3:9">
      <c r="C7354" s="125"/>
      <c r="D7354" s="125"/>
      <c r="E7354" s="125"/>
      <c r="F7354" s="125"/>
      <c r="G7354" s="176"/>
      <c r="H7354" s="125" t="str">
        <f t="shared" si="228"/>
        <v/>
      </c>
      <c r="I7354" s="176">
        <f t="shared" si="229"/>
        <v>0</v>
      </c>
    </row>
    <row r="7355" spans="3:9">
      <c r="C7355" s="125"/>
      <c r="D7355" s="125"/>
      <c r="E7355" s="125"/>
      <c r="F7355" s="125"/>
      <c r="G7355" s="176"/>
      <c r="H7355" s="125" t="str">
        <f t="shared" si="228"/>
        <v/>
      </c>
      <c r="I7355" s="176">
        <f t="shared" si="229"/>
        <v>0</v>
      </c>
    </row>
    <row r="7356" spans="3:9">
      <c r="C7356" s="125"/>
      <c r="D7356" s="125"/>
      <c r="E7356" s="125"/>
      <c r="F7356" s="125"/>
      <c r="G7356" s="176"/>
      <c r="H7356" s="125" t="str">
        <f t="shared" si="228"/>
        <v/>
      </c>
      <c r="I7356" s="176">
        <f t="shared" si="229"/>
        <v>0</v>
      </c>
    </row>
    <row r="7357" spans="3:9">
      <c r="C7357" s="125"/>
      <c r="D7357" s="125"/>
      <c r="E7357" s="125"/>
      <c r="F7357" s="125"/>
      <c r="G7357" s="176"/>
      <c r="H7357" s="125" t="str">
        <f t="shared" si="228"/>
        <v/>
      </c>
      <c r="I7357" s="176">
        <f t="shared" si="229"/>
        <v>0</v>
      </c>
    </row>
    <row r="7358" spans="3:9">
      <c r="C7358" s="125"/>
      <c r="D7358" s="125"/>
      <c r="E7358" s="125"/>
      <c r="F7358" s="125"/>
      <c r="G7358" s="176"/>
      <c r="H7358" s="125" t="str">
        <f t="shared" si="228"/>
        <v/>
      </c>
      <c r="I7358" s="176">
        <f t="shared" si="229"/>
        <v>0</v>
      </c>
    </row>
    <row r="7359" spans="3:9">
      <c r="C7359" s="125"/>
      <c r="D7359" s="125"/>
      <c r="E7359" s="125"/>
      <c r="F7359" s="125"/>
      <c r="G7359" s="176"/>
      <c r="H7359" s="125" t="str">
        <f t="shared" si="228"/>
        <v/>
      </c>
      <c r="I7359" s="176">
        <f t="shared" si="229"/>
        <v>0</v>
      </c>
    </row>
    <row r="7360" spans="3:9">
      <c r="C7360" s="125"/>
      <c r="D7360" s="125"/>
      <c r="E7360" s="125"/>
      <c r="F7360" s="125"/>
      <c r="G7360" s="176"/>
      <c r="H7360" s="125" t="str">
        <f t="shared" si="228"/>
        <v/>
      </c>
      <c r="I7360" s="176">
        <f t="shared" si="229"/>
        <v>0</v>
      </c>
    </row>
    <row r="7361" spans="3:9">
      <c r="C7361" s="125"/>
      <c r="D7361" s="125"/>
      <c r="E7361" s="125"/>
      <c r="F7361" s="125"/>
      <c r="G7361" s="176"/>
      <c r="H7361" s="125" t="str">
        <f t="shared" si="228"/>
        <v/>
      </c>
      <c r="I7361" s="176">
        <f t="shared" si="229"/>
        <v>0</v>
      </c>
    </row>
    <row r="7362" spans="3:9">
      <c r="C7362" s="125"/>
      <c r="D7362" s="125"/>
      <c r="E7362" s="125"/>
      <c r="F7362" s="125"/>
      <c r="G7362" s="176"/>
      <c r="H7362" s="125" t="str">
        <f t="shared" si="228"/>
        <v/>
      </c>
      <c r="I7362" s="176">
        <f t="shared" si="229"/>
        <v>0</v>
      </c>
    </row>
    <row r="7363" spans="3:9">
      <c r="C7363" s="125"/>
      <c r="D7363" s="125"/>
      <c r="E7363" s="125"/>
      <c r="F7363" s="125"/>
      <c r="G7363" s="176"/>
      <c r="H7363" s="125" t="str">
        <f t="shared" si="228"/>
        <v/>
      </c>
      <c r="I7363" s="176">
        <f t="shared" si="229"/>
        <v>0</v>
      </c>
    </row>
    <row r="7364" spans="3:9">
      <c r="C7364" s="125"/>
      <c r="D7364" s="125"/>
      <c r="E7364" s="125"/>
      <c r="F7364" s="125"/>
      <c r="G7364" s="176"/>
      <c r="H7364" s="125" t="str">
        <f t="shared" si="228"/>
        <v/>
      </c>
      <c r="I7364" s="176">
        <f t="shared" si="229"/>
        <v>0</v>
      </c>
    </row>
    <row r="7365" spans="3:9">
      <c r="C7365" s="125"/>
      <c r="D7365" s="125"/>
      <c r="E7365" s="125"/>
      <c r="F7365" s="125"/>
      <c r="G7365" s="176"/>
      <c r="H7365" s="125" t="str">
        <f t="shared" si="228"/>
        <v/>
      </c>
      <c r="I7365" s="176">
        <f t="shared" si="229"/>
        <v>0</v>
      </c>
    </row>
    <row r="7366" spans="3:9">
      <c r="C7366" s="125"/>
      <c r="D7366" s="125"/>
      <c r="E7366" s="125"/>
      <c r="F7366" s="125"/>
      <c r="G7366" s="176"/>
      <c r="H7366" s="125" t="str">
        <f t="shared" si="228"/>
        <v/>
      </c>
      <c r="I7366" s="176">
        <f t="shared" si="229"/>
        <v>0</v>
      </c>
    </row>
    <row r="7367" spans="3:9">
      <c r="C7367" s="125"/>
      <c r="D7367" s="125"/>
      <c r="E7367" s="125"/>
      <c r="F7367" s="125"/>
      <c r="G7367" s="176"/>
      <c r="H7367" s="125" t="str">
        <f t="shared" ref="H7367:H7430" si="230">IF(ISBLANK(C7367),"",IF(C7367&lt;F7367,D7367-E7367,E7367-D7367))</f>
        <v/>
      </c>
      <c r="I7367" s="176">
        <f t="shared" ref="I7367:I7430" si="231">IF(ISERR(H7367),1,0)</f>
        <v>0</v>
      </c>
    </row>
    <row r="7368" spans="3:9">
      <c r="C7368" s="125"/>
      <c r="D7368" s="125"/>
      <c r="E7368" s="125"/>
      <c r="F7368" s="125"/>
      <c r="G7368" s="176"/>
      <c r="H7368" s="125" t="str">
        <f t="shared" si="230"/>
        <v/>
      </c>
      <c r="I7368" s="176">
        <f t="shared" si="231"/>
        <v>0</v>
      </c>
    </row>
    <row r="7369" spans="3:9">
      <c r="C7369" s="125"/>
      <c r="D7369" s="125"/>
      <c r="E7369" s="125"/>
      <c r="F7369" s="125"/>
      <c r="G7369" s="176"/>
      <c r="H7369" s="125" t="str">
        <f t="shared" si="230"/>
        <v/>
      </c>
      <c r="I7369" s="176">
        <f t="shared" si="231"/>
        <v>0</v>
      </c>
    </row>
    <row r="7370" spans="3:9">
      <c r="C7370" s="125"/>
      <c r="D7370" s="125"/>
      <c r="E7370" s="125"/>
      <c r="F7370" s="125"/>
      <c r="G7370" s="176"/>
      <c r="H7370" s="125" t="str">
        <f t="shared" si="230"/>
        <v/>
      </c>
      <c r="I7370" s="176">
        <f t="shared" si="231"/>
        <v>0</v>
      </c>
    </row>
    <row r="7371" spans="3:9">
      <c r="C7371" s="125"/>
      <c r="D7371" s="125"/>
      <c r="E7371" s="125"/>
      <c r="F7371" s="125"/>
      <c r="G7371" s="176"/>
      <c r="H7371" s="125" t="str">
        <f t="shared" si="230"/>
        <v/>
      </c>
      <c r="I7371" s="176">
        <f t="shared" si="231"/>
        <v>0</v>
      </c>
    </row>
    <row r="7372" spans="3:9">
      <c r="C7372" s="125"/>
      <c r="D7372" s="125"/>
      <c r="E7372" s="125"/>
      <c r="F7372" s="125"/>
      <c r="G7372" s="176"/>
      <c r="H7372" s="125" t="str">
        <f t="shared" si="230"/>
        <v/>
      </c>
      <c r="I7372" s="176">
        <f t="shared" si="231"/>
        <v>0</v>
      </c>
    </row>
    <row r="7373" spans="3:9">
      <c r="C7373" s="125"/>
      <c r="D7373" s="125"/>
      <c r="E7373" s="125"/>
      <c r="F7373" s="125"/>
      <c r="G7373" s="176"/>
      <c r="H7373" s="125" t="str">
        <f t="shared" si="230"/>
        <v/>
      </c>
      <c r="I7373" s="176">
        <f t="shared" si="231"/>
        <v>0</v>
      </c>
    </row>
    <row r="7374" spans="3:9">
      <c r="C7374" s="125"/>
      <c r="D7374" s="125"/>
      <c r="E7374" s="125"/>
      <c r="F7374" s="125"/>
      <c r="G7374" s="176"/>
      <c r="H7374" s="125" t="str">
        <f t="shared" si="230"/>
        <v/>
      </c>
      <c r="I7374" s="176">
        <f t="shared" si="231"/>
        <v>0</v>
      </c>
    </row>
    <row r="7375" spans="3:9">
      <c r="C7375" s="125"/>
      <c r="D7375" s="125"/>
      <c r="E7375" s="125"/>
      <c r="F7375" s="125"/>
      <c r="G7375" s="176"/>
      <c r="H7375" s="125" t="str">
        <f t="shared" si="230"/>
        <v/>
      </c>
      <c r="I7375" s="176">
        <f t="shared" si="231"/>
        <v>0</v>
      </c>
    </row>
    <row r="7376" spans="3:9">
      <c r="C7376" s="125"/>
      <c r="D7376" s="125"/>
      <c r="E7376" s="125"/>
      <c r="F7376" s="125"/>
      <c r="G7376" s="176"/>
      <c r="H7376" s="125" t="str">
        <f t="shared" si="230"/>
        <v/>
      </c>
      <c r="I7376" s="176">
        <f t="shared" si="231"/>
        <v>0</v>
      </c>
    </row>
    <row r="7377" spans="3:9">
      <c r="C7377" s="125"/>
      <c r="D7377" s="125"/>
      <c r="E7377" s="125"/>
      <c r="F7377" s="125"/>
      <c r="G7377" s="176"/>
      <c r="H7377" s="125" t="str">
        <f t="shared" si="230"/>
        <v/>
      </c>
      <c r="I7377" s="176">
        <f t="shared" si="231"/>
        <v>0</v>
      </c>
    </row>
    <row r="7378" spans="3:9">
      <c r="C7378" s="125"/>
      <c r="D7378" s="125"/>
      <c r="E7378" s="125"/>
      <c r="F7378" s="125"/>
      <c r="G7378" s="176"/>
      <c r="H7378" s="125" t="str">
        <f t="shared" si="230"/>
        <v/>
      </c>
      <c r="I7378" s="176">
        <f t="shared" si="231"/>
        <v>0</v>
      </c>
    </row>
    <row r="7379" spans="3:9">
      <c r="C7379" s="125"/>
      <c r="D7379" s="125"/>
      <c r="E7379" s="125"/>
      <c r="F7379" s="125"/>
      <c r="G7379" s="176"/>
      <c r="H7379" s="125" t="str">
        <f t="shared" si="230"/>
        <v/>
      </c>
      <c r="I7379" s="176">
        <f t="shared" si="231"/>
        <v>0</v>
      </c>
    </row>
    <row r="7380" spans="3:9">
      <c r="C7380" s="125"/>
      <c r="D7380" s="125"/>
      <c r="E7380" s="125"/>
      <c r="F7380" s="125"/>
      <c r="G7380" s="176"/>
      <c r="H7380" s="125" t="str">
        <f t="shared" si="230"/>
        <v/>
      </c>
      <c r="I7380" s="176">
        <f t="shared" si="231"/>
        <v>0</v>
      </c>
    </row>
    <row r="7381" spans="3:9">
      <c r="C7381" s="125"/>
      <c r="D7381" s="125"/>
      <c r="E7381" s="125"/>
      <c r="F7381" s="125"/>
      <c r="G7381" s="176"/>
      <c r="H7381" s="125" t="str">
        <f t="shared" si="230"/>
        <v/>
      </c>
      <c r="I7381" s="176">
        <f t="shared" si="231"/>
        <v>0</v>
      </c>
    </row>
    <row r="7382" spans="3:9">
      <c r="C7382" s="125"/>
      <c r="D7382" s="125"/>
      <c r="E7382" s="125"/>
      <c r="F7382" s="125"/>
      <c r="G7382" s="176"/>
      <c r="H7382" s="125" t="str">
        <f t="shared" si="230"/>
        <v/>
      </c>
      <c r="I7382" s="176">
        <f t="shared" si="231"/>
        <v>0</v>
      </c>
    </row>
    <row r="7383" spans="3:9">
      <c r="C7383" s="125"/>
      <c r="D7383" s="125"/>
      <c r="E7383" s="125"/>
      <c r="F7383" s="125"/>
      <c r="G7383" s="176"/>
      <c r="H7383" s="125" t="str">
        <f t="shared" si="230"/>
        <v/>
      </c>
      <c r="I7383" s="176">
        <f t="shared" si="231"/>
        <v>0</v>
      </c>
    </row>
    <row r="7384" spans="3:9">
      <c r="C7384" s="125"/>
      <c r="D7384" s="125"/>
      <c r="E7384" s="125"/>
      <c r="F7384" s="125"/>
      <c r="G7384" s="176"/>
      <c r="H7384" s="125" t="str">
        <f t="shared" si="230"/>
        <v/>
      </c>
      <c r="I7384" s="176">
        <f t="shared" si="231"/>
        <v>0</v>
      </c>
    </row>
    <row r="7385" spans="3:9">
      <c r="C7385" s="125"/>
      <c r="D7385" s="125"/>
      <c r="E7385" s="125"/>
      <c r="F7385" s="125"/>
      <c r="G7385" s="176"/>
      <c r="H7385" s="125" t="str">
        <f t="shared" si="230"/>
        <v/>
      </c>
      <c r="I7385" s="176">
        <f t="shared" si="231"/>
        <v>0</v>
      </c>
    </row>
    <row r="7386" spans="3:9">
      <c r="C7386" s="125"/>
      <c r="D7386" s="125"/>
      <c r="E7386" s="125"/>
      <c r="F7386" s="125"/>
      <c r="G7386" s="176"/>
      <c r="H7386" s="125" t="str">
        <f t="shared" si="230"/>
        <v/>
      </c>
      <c r="I7386" s="176">
        <f t="shared" si="231"/>
        <v>0</v>
      </c>
    </row>
    <row r="7387" spans="3:9">
      <c r="C7387" s="125"/>
      <c r="D7387" s="125"/>
      <c r="E7387" s="125"/>
      <c r="F7387" s="125"/>
      <c r="G7387" s="176"/>
      <c r="H7387" s="125" t="str">
        <f t="shared" si="230"/>
        <v/>
      </c>
      <c r="I7387" s="176">
        <f t="shared" si="231"/>
        <v>0</v>
      </c>
    </row>
    <row r="7388" spans="3:9">
      <c r="C7388" s="125"/>
      <c r="D7388" s="125"/>
      <c r="E7388" s="125"/>
      <c r="F7388" s="125"/>
      <c r="G7388" s="176"/>
      <c r="H7388" s="125" t="str">
        <f t="shared" si="230"/>
        <v/>
      </c>
      <c r="I7388" s="176">
        <f t="shared" si="231"/>
        <v>0</v>
      </c>
    </row>
    <row r="7389" spans="3:9">
      <c r="C7389" s="125"/>
      <c r="D7389" s="125"/>
      <c r="E7389" s="125"/>
      <c r="F7389" s="125"/>
      <c r="G7389" s="176"/>
      <c r="H7389" s="125" t="str">
        <f t="shared" si="230"/>
        <v/>
      </c>
      <c r="I7389" s="176">
        <f t="shared" si="231"/>
        <v>0</v>
      </c>
    </row>
    <row r="7390" spans="3:9">
      <c r="C7390" s="125"/>
      <c r="D7390" s="125"/>
      <c r="E7390" s="125"/>
      <c r="F7390" s="125"/>
      <c r="G7390" s="176"/>
      <c r="H7390" s="125" t="str">
        <f t="shared" si="230"/>
        <v/>
      </c>
      <c r="I7390" s="176">
        <f t="shared" si="231"/>
        <v>0</v>
      </c>
    </row>
    <row r="7391" spans="3:9">
      <c r="C7391" s="125"/>
      <c r="D7391" s="125"/>
      <c r="E7391" s="125"/>
      <c r="F7391" s="125"/>
      <c r="G7391" s="176"/>
      <c r="H7391" s="125" t="str">
        <f t="shared" si="230"/>
        <v/>
      </c>
      <c r="I7391" s="176">
        <f t="shared" si="231"/>
        <v>0</v>
      </c>
    </row>
    <row r="7392" spans="3:9">
      <c r="C7392" s="125"/>
      <c r="D7392" s="125"/>
      <c r="E7392" s="125"/>
      <c r="F7392" s="125"/>
      <c r="G7392" s="176"/>
      <c r="H7392" s="125" t="str">
        <f t="shared" si="230"/>
        <v/>
      </c>
      <c r="I7392" s="176">
        <f t="shared" si="231"/>
        <v>0</v>
      </c>
    </row>
    <row r="7393" spans="3:9">
      <c r="C7393" s="125"/>
      <c r="D7393" s="125"/>
      <c r="E7393" s="125"/>
      <c r="F7393" s="125"/>
      <c r="G7393" s="176"/>
      <c r="H7393" s="125" t="str">
        <f t="shared" si="230"/>
        <v/>
      </c>
      <c r="I7393" s="176">
        <f t="shared" si="231"/>
        <v>0</v>
      </c>
    </row>
    <row r="7394" spans="3:9">
      <c r="C7394" s="125"/>
      <c r="D7394" s="125"/>
      <c r="E7394" s="125"/>
      <c r="F7394" s="125"/>
      <c r="G7394" s="176"/>
      <c r="H7394" s="125" t="str">
        <f t="shared" si="230"/>
        <v/>
      </c>
      <c r="I7394" s="176">
        <f t="shared" si="231"/>
        <v>0</v>
      </c>
    </row>
    <row r="7395" spans="3:9">
      <c r="C7395" s="125"/>
      <c r="D7395" s="125"/>
      <c r="E7395" s="125"/>
      <c r="F7395" s="125"/>
      <c r="G7395" s="176"/>
      <c r="H7395" s="125" t="str">
        <f t="shared" si="230"/>
        <v/>
      </c>
      <c r="I7395" s="176">
        <f t="shared" si="231"/>
        <v>0</v>
      </c>
    </row>
    <row r="7396" spans="3:9">
      <c r="C7396" s="125"/>
      <c r="D7396" s="125"/>
      <c r="E7396" s="125"/>
      <c r="F7396" s="125"/>
      <c r="G7396" s="176"/>
      <c r="H7396" s="125" t="str">
        <f t="shared" si="230"/>
        <v/>
      </c>
      <c r="I7396" s="176">
        <f t="shared" si="231"/>
        <v>0</v>
      </c>
    </row>
    <row r="7397" spans="3:9">
      <c r="C7397" s="125"/>
      <c r="D7397" s="125"/>
      <c r="E7397" s="125"/>
      <c r="F7397" s="125"/>
      <c r="G7397" s="176"/>
      <c r="H7397" s="125" t="str">
        <f t="shared" si="230"/>
        <v/>
      </c>
      <c r="I7397" s="176">
        <f t="shared" si="231"/>
        <v>0</v>
      </c>
    </row>
    <row r="7398" spans="3:9">
      <c r="C7398" s="125"/>
      <c r="D7398" s="125"/>
      <c r="E7398" s="125"/>
      <c r="F7398" s="125"/>
      <c r="G7398" s="176"/>
      <c r="H7398" s="125" t="str">
        <f t="shared" si="230"/>
        <v/>
      </c>
      <c r="I7398" s="176">
        <f t="shared" si="231"/>
        <v>0</v>
      </c>
    </row>
    <row r="7399" spans="3:9">
      <c r="C7399" s="125"/>
      <c r="D7399" s="125"/>
      <c r="E7399" s="125"/>
      <c r="F7399" s="125"/>
      <c r="G7399" s="176"/>
      <c r="H7399" s="125" t="str">
        <f t="shared" si="230"/>
        <v/>
      </c>
      <c r="I7399" s="176">
        <f t="shared" si="231"/>
        <v>0</v>
      </c>
    </row>
    <row r="7400" spans="3:9">
      <c r="C7400" s="125"/>
      <c r="D7400" s="125"/>
      <c r="E7400" s="125"/>
      <c r="F7400" s="125"/>
      <c r="G7400" s="176"/>
      <c r="H7400" s="125" t="str">
        <f t="shared" si="230"/>
        <v/>
      </c>
      <c r="I7400" s="176">
        <f t="shared" si="231"/>
        <v>0</v>
      </c>
    </row>
    <row r="7401" spans="3:9">
      <c r="C7401" s="125"/>
      <c r="D7401" s="125"/>
      <c r="E7401" s="125"/>
      <c r="F7401" s="125"/>
      <c r="G7401" s="176"/>
      <c r="H7401" s="125" t="str">
        <f t="shared" si="230"/>
        <v/>
      </c>
      <c r="I7401" s="176">
        <f t="shared" si="231"/>
        <v>0</v>
      </c>
    </row>
    <row r="7402" spans="3:9">
      <c r="C7402" s="125"/>
      <c r="D7402" s="125"/>
      <c r="E7402" s="125"/>
      <c r="F7402" s="125"/>
      <c r="G7402" s="176"/>
      <c r="H7402" s="125" t="str">
        <f t="shared" si="230"/>
        <v/>
      </c>
      <c r="I7402" s="176">
        <f t="shared" si="231"/>
        <v>0</v>
      </c>
    </row>
    <row r="7403" spans="3:9">
      <c r="C7403" s="125"/>
      <c r="D7403" s="125"/>
      <c r="E7403" s="125"/>
      <c r="F7403" s="125"/>
      <c r="G7403" s="176"/>
      <c r="H7403" s="125" t="str">
        <f t="shared" si="230"/>
        <v/>
      </c>
      <c r="I7403" s="176">
        <f t="shared" si="231"/>
        <v>0</v>
      </c>
    </row>
    <row r="7404" spans="3:9">
      <c r="C7404" s="125"/>
      <c r="D7404" s="125"/>
      <c r="E7404" s="125"/>
      <c r="F7404" s="125"/>
      <c r="G7404" s="176"/>
      <c r="H7404" s="125" t="str">
        <f t="shared" si="230"/>
        <v/>
      </c>
      <c r="I7404" s="176">
        <f t="shared" si="231"/>
        <v>0</v>
      </c>
    </row>
    <row r="7405" spans="3:9">
      <c r="C7405" s="125"/>
      <c r="D7405" s="125"/>
      <c r="E7405" s="125"/>
      <c r="F7405" s="125"/>
      <c r="G7405" s="176"/>
      <c r="H7405" s="125" t="str">
        <f t="shared" si="230"/>
        <v/>
      </c>
      <c r="I7405" s="176">
        <f t="shared" si="231"/>
        <v>0</v>
      </c>
    </row>
    <row r="7406" spans="3:9">
      <c r="C7406" s="125"/>
      <c r="D7406" s="125"/>
      <c r="E7406" s="125"/>
      <c r="F7406" s="125"/>
      <c r="G7406" s="176"/>
      <c r="H7406" s="125" t="str">
        <f t="shared" si="230"/>
        <v/>
      </c>
      <c r="I7406" s="176">
        <f t="shared" si="231"/>
        <v>0</v>
      </c>
    </row>
    <row r="7407" spans="3:9">
      <c r="C7407" s="125"/>
      <c r="D7407" s="125"/>
      <c r="E7407" s="125"/>
      <c r="F7407" s="125"/>
      <c r="G7407" s="176"/>
      <c r="H7407" s="125" t="str">
        <f t="shared" si="230"/>
        <v/>
      </c>
      <c r="I7407" s="176">
        <f t="shared" si="231"/>
        <v>0</v>
      </c>
    </row>
    <row r="7408" spans="3:9">
      <c r="C7408" s="125"/>
      <c r="D7408" s="125"/>
      <c r="E7408" s="125"/>
      <c r="F7408" s="125"/>
      <c r="G7408" s="176"/>
      <c r="H7408" s="125" t="str">
        <f t="shared" si="230"/>
        <v/>
      </c>
      <c r="I7408" s="176">
        <f t="shared" si="231"/>
        <v>0</v>
      </c>
    </row>
    <row r="7409" spans="3:9">
      <c r="C7409" s="125"/>
      <c r="D7409" s="125"/>
      <c r="E7409" s="125"/>
      <c r="F7409" s="125"/>
      <c r="G7409" s="176"/>
      <c r="H7409" s="125" t="str">
        <f t="shared" si="230"/>
        <v/>
      </c>
      <c r="I7409" s="176">
        <f t="shared" si="231"/>
        <v>0</v>
      </c>
    </row>
    <row r="7410" spans="3:9">
      <c r="C7410" s="125"/>
      <c r="D7410" s="125"/>
      <c r="E7410" s="125"/>
      <c r="F7410" s="125"/>
      <c r="G7410" s="176"/>
      <c r="H7410" s="125" t="str">
        <f t="shared" si="230"/>
        <v/>
      </c>
      <c r="I7410" s="176">
        <f t="shared" si="231"/>
        <v>0</v>
      </c>
    </row>
    <row r="7411" spans="3:9">
      <c r="C7411" s="125"/>
      <c r="D7411" s="125"/>
      <c r="E7411" s="125"/>
      <c r="F7411" s="125"/>
      <c r="G7411" s="176"/>
      <c r="H7411" s="125" t="str">
        <f t="shared" si="230"/>
        <v/>
      </c>
      <c r="I7411" s="176">
        <f t="shared" si="231"/>
        <v>0</v>
      </c>
    </row>
    <row r="7412" spans="3:9">
      <c r="C7412" s="125"/>
      <c r="D7412" s="125"/>
      <c r="E7412" s="125"/>
      <c r="F7412" s="125"/>
      <c r="G7412" s="176"/>
      <c r="H7412" s="125" t="str">
        <f t="shared" si="230"/>
        <v/>
      </c>
      <c r="I7412" s="176">
        <f t="shared" si="231"/>
        <v>0</v>
      </c>
    </row>
    <row r="7413" spans="3:9">
      <c r="C7413" s="125"/>
      <c r="D7413" s="125"/>
      <c r="E7413" s="125"/>
      <c r="F7413" s="125"/>
      <c r="G7413" s="176"/>
      <c r="H7413" s="125" t="str">
        <f t="shared" si="230"/>
        <v/>
      </c>
      <c r="I7413" s="176">
        <f t="shared" si="231"/>
        <v>0</v>
      </c>
    </row>
    <row r="7414" spans="3:9">
      <c r="C7414" s="125"/>
      <c r="D7414" s="125"/>
      <c r="E7414" s="125"/>
      <c r="F7414" s="125"/>
      <c r="G7414" s="176"/>
      <c r="H7414" s="125" t="str">
        <f t="shared" si="230"/>
        <v/>
      </c>
      <c r="I7414" s="176">
        <f t="shared" si="231"/>
        <v>0</v>
      </c>
    </row>
    <row r="7415" spans="3:9">
      <c r="C7415" s="125"/>
      <c r="D7415" s="125"/>
      <c r="E7415" s="125"/>
      <c r="F7415" s="125"/>
      <c r="G7415" s="176"/>
      <c r="H7415" s="125" t="str">
        <f t="shared" si="230"/>
        <v/>
      </c>
      <c r="I7415" s="176">
        <f t="shared" si="231"/>
        <v>0</v>
      </c>
    </row>
    <row r="7416" spans="3:9">
      <c r="C7416" s="125"/>
      <c r="D7416" s="125"/>
      <c r="E7416" s="125"/>
      <c r="F7416" s="125"/>
      <c r="G7416" s="176"/>
      <c r="H7416" s="125" t="str">
        <f t="shared" si="230"/>
        <v/>
      </c>
      <c r="I7416" s="176">
        <f t="shared" si="231"/>
        <v>0</v>
      </c>
    </row>
    <row r="7417" spans="3:9">
      <c r="C7417" s="125"/>
      <c r="D7417" s="125"/>
      <c r="E7417" s="125"/>
      <c r="F7417" s="125"/>
      <c r="G7417" s="176"/>
      <c r="H7417" s="125" t="str">
        <f t="shared" si="230"/>
        <v/>
      </c>
      <c r="I7417" s="176">
        <f t="shared" si="231"/>
        <v>0</v>
      </c>
    </row>
    <row r="7418" spans="3:9">
      <c r="C7418" s="125"/>
      <c r="D7418" s="125"/>
      <c r="E7418" s="125"/>
      <c r="F7418" s="125"/>
      <c r="G7418" s="176"/>
      <c r="H7418" s="125" t="str">
        <f t="shared" si="230"/>
        <v/>
      </c>
      <c r="I7418" s="176">
        <f t="shared" si="231"/>
        <v>0</v>
      </c>
    </row>
    <row r="7419" spans="3:9">
      <c r="C7419" s="125"/>
      <c r="D7419" s="125"/>
      <c r="E7419" s="125"/>
      <c r="F7419" s="125"/>
      <c r="G7419" s="176"/>
      <c r="H7419" s="125" t="str">
        <f t="shared" si="230"/>
        <v/>
      </c>
      <c r="I7419" s="176">
        <f t="shared" si="231"/>
        <v>0</v>
      </c>
    </row>
    <row r="7420" spans="3:9">
      <c r="C7420" s="125"/>
      <c r="D7420" s="125"/>
      <c r="E7420" s="125"/>
      <c r="F7420" s="125"/>
      <c r="G7420" s="176"/>
      <c r="H7420" s="125" t="str">
        <f t="shared" si="230"/>
        <v/>
      </c>
      <c r="I7420" s="176">
        <f t="shared" si="231"/>
        <v>0</v>
      </c>
    </row>
    <row r="7421" spans="3:9">
      <c r="C7421" s="125"/>
      <c r="D7421" s="125"/>
      <c r="E7421" s="125"/>
      <c r="F7421" s="125"/>
      <c r="G7421" s="176"/>
      <c r="H7421" s="125" t="str">
        <f t="shared" si="230"/>
        <v/>
      </c>
      <c r="I7421" s="176">
        <f t="shared" si="231"/>
        <v>0</v>
      </c>
    </row>
    <row r="7422" spans="3:9">
      <c r="C7422" s="125"/>
      <c r="D7422" s="125"/>
      <c r="E7422" s="125"/>
      <c r="F7422" s="125"/>
      <c r="G7422" s="176"/>
      <c r="H7422" s="125" t="str">
        <f t="shared" si="230"/>
        <v/>
      </c>
      <c r="I7422" s="176">
        <f t="shared" si="231"/>
        <v>0</v>
      </c>
    </row>
    <row r="7423" spans="3:9">
      <c r="C7423" s="125"/>
      <c r="D7423" s="125"/>
      <c r="E7423" s="125"/>
      <c r="F7423" s="125"/>
      <c r="G7423" s="176"/>
      <c r="H7423" s="125" t="str">
        <f t="shared" si="230"/>
        <v/>
      </c>
      <c r="I7423" s="176">
        <f t="shared" si="231"/>
        <v>0</v>
      </c>
    </row>
    <row r="7424" spans="3:9">
      <c r="C7424" s="125"/>
      <c r="D7424" s="125"/>
      <c r="E7424" s="125"/>
      <c r="F7424" s="125"/>
      <c r="G7424" s="176"/>
      <c r="H7424" s="125" t="str">
        <f t="shared" si="230"/>
        <v/>
      </c>
      <c r="I7424" s="176">
        <f t="shared" si="231"/>
        <v>0</v>
      </c>
    </row>
    <row r="7425" spans="3:9">
      <c r="C7425" s="125"/>
      <c r="D7425" s="125"/>
      <c r="E7425" s="125"/>
      <c r="F7425" s="125"/>
      <c r="G7425" s="176"/>
      <c r="H7425" s="125" t="str">
        <f t="shared" si="230"/>
        <v/>
      </c>
      <c r="I7425" s="176">
        <f t="shared" si="231"/>
        <v>0</v>
      </c>
    </row>
    <row r="7426" spans="3:9">
      <c r="C7426" s="125"/>
      <c r="D7426" s="125"/>
      <c r="E7426" s="125"/>
      <c r="F7426" s="125"/>
      <c r="G7426" s="176"/>
      <c r="H7426" s="125" t="str">
        <f t="shared" si="230"/>
        <v/>
      </c>
      <c r="I7426" s="176">
        <f t="shared" si="231"/>
        <v>0</v>
      </c>
    </row>
    <row r="7427" spans="3:9">
      <c r="C7427" s="125"/>
      <c r="D7427" s="125"/>
      <c r="E7427" s="125"/>
      <c r="F7427" s="125"/>
      <c r="G7427" s="176"/>
      <c r="H7427" s="125" t="str">
        <f t="shared" si="230"/>
        <v/>
      </c>
      <c r="I7427" s="176">
        <f t="shared" si="231"/>
        <v>0</v>
      </c>
    </row>
    <row r="7428" spans="3:9">
      <c r="C7428" s="125"/>
      <c r="D7428" s="125"/>
      <c r="E7428" s="125"/>
      <c r="F7428" s="125"/>
      <c r="G7428" s="176"/>
      <c r="H7428" s="125" t="str">
        <f t="shared" si="230"/>
        <v/>
      </c>
      <c r="I7428" s="176">
        <f t="shared" si="231"/>
        <v>0</v>
      </c>
    </row>
    <row r="7429" spans="3:9">
      <c r="C7429" s="125"/>
      <c r="D7429" s="125"/>
      <c r="E7429" s="125"/>
      <c r="F7429" s="125"/>
      <c r="G7429" s="176"/>
      <c r="H7429" s="125" t="str">
        <f t="shared" si="230"/>
        <v/>
      </c>
      <c r="I7429" s="176">
        <f t="shared" si="231"/>
        <v>0</v>
      </c>
    </row>
    <row r="7430" spans="3:9">
      <c r="C7430" s="125"/>
      <c r="D7430" s="125"/>
      <c r="E7430" s="125"/>
      <c r="F7430" s="125"/>
      <c r="G7430" s="176"/>
      <c r="H7430" s="125" t="str">
        <f t="shared" si="230"/>
        <v/>
      </c>
      <c r="I7430" s="176">
        <f t="shared" si="231"/>
        <v>0</v>
      </c>
    </row>
    <row r="7431" spans="3:9">
      <c r="C7431" s="125"/>
      <c r="D7431" s="125"/>
      <c r="E7431" s="125"/>
      <c r="F7431" s="125"/>
      <c r="G7431" s="176"/>
      <c r="H7431" s="125" t="str">
        <f t="shared" ref="H7431:H7494" si="232">IF(ISBLANK(C7431),"",IF(C7431&lt;F7431,D7431-E7431,E7431-D7431))</f>
        <v/>
      </c>
      <c r="I7431" s="176">
        <f t="shared" ref="I7431:I7494" si="233">IF(ISERR(H7431),1,0)</f>
        <v>0</v>
      </c>
    </row>
    <row r="7432" spans="3:9">
      <c r="C7432" s="125"/>
      <c r="D7432" s="125"/>
      <c r="E7432" s="125"/>
      <c r="F7432" s="125"/>
      <c r="G7432" s="176"/>
      <c r="H7432" s="125" t="str">
        <f t="shared" si="232"/>
        <v/>
      </c>
      <c r="I7432" s="176">
        <f t="shared" si="233"/>
        <v>0</v>
      </c>
    </row>
    <row r="7433" spans="3:9">
      <c r="C7433" s="125"/>
      <c r="D7433" s="125"/>
      <c r="E7433" s="125"/>
      <c r="F7433" s="125"/>
      <c r="G7433" s="176"/>
      <c r="H7433" s="125" t="str">
        <f t="shared" si="232"/>
        <v/>
      </c>
      <c r="I7433" s="176">
        <f t="shared" si="233"/>
        <v>0</v>
      </c>
    </row>
    <row r="7434" spans="3:9">
      <c r="C7434" s="125"/>
      <c r="D7434" s="125"/>
      <c r="E7434" s="125"/>
      <c r="F7434" s="125"/>
      <c r="G7434" s="176"/>
      <c r="H7434" s="125" t="str">
        <f t="shared" si="232"/>
        <v/>
      </c>
      <c r="I7434" s="176">
        <f t="shared" si="233"/>
        <v>0</v>
      </c>
    </row>
    <row r="7435" spans="3:9">
      <c r="C7435" s="125"/>
      <c r="D7435" s="125"/>
      <c r="E7435" s="125"/>
      <c r="F7435" s="125"/>
      <c r="G7435" s="176"/>
      <c r="H7435" s="125" t="str">
        <f t="shared" si="232"/>
        <v/>
      </c>
      <c r="I7435" s="176">
        <f t="shared" si="233"/>
        <v>0</v>
      </c>
    </row>
    <row r="7436" spans="3:9">
      <c r="C7436" s="125"/>
      <c r="D7436" s="125"/>
      <c r="E7436" s="125"/>
      <c r="F7436" s="125"/>
      <c r="G7436" s="176"/>
      <c r="H7436" s="125" t="str">
        <f t="shared" si="232"/>
        <v/>
      </c>
      <c r="I7436" s="176">
        <f t="shared" si="233"/>
        <v>0</v>
      </c>
    </row>
    <row r="7437" spans="3:9">
      <c r="C7437" s="125"/>
      <c r="D7437" s="125"/>
      <c r="E7437" s="125"/>
      <c r="F7437" s="125"/>
      <c r="G7437" s="176"/>
      <c r="H7437" s="125" t="str">
        <f t="shared" si="232"/>
        <v/>
      </c>
      <c r="I7437" s="176">
        <f t="shared" si="233"/>
        <v>0</v>
      </c>
    </row>
    <row r="7438" spans="3:9">
      <c r="C7438" s="125"/>
      <c r="D7438" s="125"/>
      <c r="E7438" s="125"/>
      <c r="F7438" s="125"/>
      <c r="G7438" s="176"/>
      <c r="H7438" s="125" t="str">
        <f t="shared" si="232"/>
        <v/>
      </c>
      <c r="I7438" s="176">
        <f t="shared" si="233"/>
        <v>0</v>
      </c>
    </row>
    <row r="7439" spans="3:9">
      <c r="C7439" s="125"/>
      <c r="D7439" s="125"/>
      <c r="E7439" s="125"/>
      <c r="F7439" s="125"/>
      <c r="G7439" s="176"/>
      <c r="H7439" s="125" t="str">
        <f t="shared" si="232"/>
        <v/>
      </c>
      <c r="I7439" s="176">
        <f t="shared" si="233"/>
        <v>0</v>
      </c>
    </row>
    <row r="7440" spans="3:9">
      <c r="C7440" s="125"/>
      <c r="D7440" s="125"/>
      <c r="E7440" s="125"/>
      <c r="F7440" s="125"/>
      <c r="G7440" s="176"/>
      <c r="H7440" s="125" t="str">
        <f t="shared" si="232"/>
        <v/>
      </c>
      <c r="I7440" s="176">
        <f t="shared" si="233"/>
        <v>0</v>
      </c>
    </row>
    <row r="7441" spans="3:9">
      <c r="C7441" s="125"/>
      <c r="D7441" s="125"/>
      <c r="E7441" s="125"/>
      <c r="F7441" s="125"/>
      <c r="G7441" s="176"/>
      <c r="H7441" s="125" t="str">
        <f t="shared" si="232"/>
        <v/>
      </c>
      <c r="I7441" s="176">
        <f t="shared" si="233"/>
        <v>0</v>
      </c>
    </row>
    <row r="7442" spans="3:9">
      <c r="C7442" s="125"/>
      <c r="D7442" s="125"/>
      <c r="E7442" s="125"/>
      <c r="F7442" s="125"/>
      <c r="G7442" s="176"/>
      <c r="H7442" s="125" t="str">
        <f t="shared" si="232"/>
        <v/>
      </c>
      <c r="I7442" s="176">
        <f t="shared" si="233"/>
        <v>0</v>
      </c>
    </row>
    <row r="7443" spans="3:9">
      <c r="C7443" s="125"/>
      <c r="D7443" s="125"/>
      <c r="E7443" s="125"/>
      <c r="F7443" s="125"/>
      <c r="G7443" s="176"/>
      <c r="H7443" s="125" t="str">
        <f t="shared" si="232"/>
        <v/>
      </c>
      <c r="I7443" s="176">
        <f t="shared" si="233"/>
        <v>0</v>
      </c>
    </row>
    <row r="7444" spans="3:9">
      <c r="C7444" s="125"/>
      <c r="D7444" s="125"/>
      <c r="E7444" s="125"/>
      <c r="F7444" s="125"/>
      <c r="G7444" s="176"/>
      <c r="H7444" s="125" t="str">
        <f t="shared" si="232"/>
        <v/>
      </c>
      <c r="I7444" s="176">
        <f t="shared" si="233"/>
        <v>0</v>
      </c>
    </row>
    <row r="7445" spans="3:9">
      <c r="C7445" s="125"/>
      <c r="D7445" s="125"/>
      <c r="E7445" s="125"/>
      <c r="F7445" s="125"/>
      <c r="G7445" s="176"/>
      <c r="H7445" s="125" t="str">
        <f t="shared" si="232"/>
        <v/>
      </c>
      <c r="I7445" s="176">
        <f t="shared" si="233"/>
        <v>0</v>
      </c>
    </row>
    <row r="7446" spans="3:9">
      <c r="C7446" s="125"/>
      <c r="D7446" s="125"/>
      <c r="E7446" s="125"/>
      <c r="F7446" s="125"/>
      <c r="G7446" s="176"/>
      <c r="H7446" s="125" t="str">
        <f t="shared" si="232"/>
        <v/>
      </c>
      <c r="I7446" s="176">
        <f t="shared" si="233"/>
        <v>0</v>
      </c>
    </row>
    <row r="7447" spans="3:9">
      <c r="C7447" s="125"/>
      <c r="D7447" s="125"/>
      <c r="E7447" s="125"/>
      <c r="F7447" s="125"/>
      <c r="G7447" s="176"/>
      <c r="H7447" s="125" t="str">
        <f t="shared" si="232"/>
        <v/>
      </c>
      <c r="I7447" s="176">
        <f t="shared" si="233"/>
        <v>0</v>
      </c>
    </row>
    <row r="7448" spans="3:9">
      <c r="C7448" s="125"/>
      <c r="D7448" s="125"/>
      <c r="E7448" s="125"/>
      <c r="F7448" s="125"/>
      <c r="G7448" s="176"/>
      <c r="H7448" s="125" t="str">
        <f t="shared" si="232"/>
        <v/>
      </c>
      <c r="I7448" s="176">
        <f t="shared" si="233"/>
        <v>0</v>
      </c>
    </row>
    <row r="7449" spans="3:9">
      <c r="C7449" s="125"/>
      <c r="D7449" s="125"/>
      <c r="E7449" s="125"/>
      <c r="F7449" s="125"/>
      <c r="G7449" s="176"/>
      <c r="H7449" s="125" t="str">
        <f t="shared" si="232"/>
        <v/>
      </c>
      <c r="I7449" s="176">
        <f t="shared" si="233"/>
        <v>0</v>
      </c>
    </row>
    <row r="7450" spans="3:9">
      <c r="C7450" s="125"/>
      <c r="D7450" s="125"/>
      <c r="E7450" s="125"/>
      <c r="F7450" s="125"/>
      <c r="G7450" s="176"/>
      <c r="H7450" s="125" t="str">
        <f t="shared" si="232"/>
        <v/>
      </c>
      <c r="I7450" s="176">
        <f t="shared" si="233"/>
        <v>0</v>
      </c>
    </row>
    <row r="7451" spans="3:9">
      <c r="C7451" s="125"/>
      <c r="D7451" s="125"/>
      <c r="E7451" s="125"/>
      <c r="F7451" s="125"/>
      <c r="G7451" s="176"/>
      <c r="H7451" s="125" t="str">
        <f t="shared" si="232"/>
        <v/>
      </c>
      <c r="I7451" s="176">
        <f t="shared" si="233"/>
        <v>0</v>
      </c>
    </row>
    <row r="7452" spans="3:9">
      <c r="C7452" s="125"/>
      <c r="D7452" s="125"/>
      <c r="E7452" s="125"/>
      <c r="F7452" s="125"/>
      <c r="G7452" s="176"/>
      <c r="H7452" s="125" t="str">
        <f t="shared" si="232"/>
        <v/>
      </c>
      <c r="I7452" s="176">
        <f t="shared" si="233"/>
        <v>0</v>
      </c>
    </row>
    <row r="7453" spans="3:9">
      <c r="C7453" s="125"/>
      <c r="D7453" s="125"/>
      <c r="E7453" s="125"/>
      <c r="F7453" s="125"/>
      <c r="G7453" s="176"/>
      <c r="H7453" s="125" t="str">
        <f t="shared" si="232"/>
        <v/>
      </c>
      <c r="I7453" s="176">
        <f t="shared" si="233"/>
        <v>0</v>
      </c>
    </row>
    <row r="7454" spans="3:9">
      <c r="C7454" s="125"/>
      <c r="D7454" s="125"/>
      <c r="E7454" s="125"/>
      <c r="F7454" s="125"/>
      <c r="G7454" s="176"/>
      <c r="H7454" s="125" t="str">
        <f t="shared" si="232"/>
        <v/>
      </c>
      <c r="I7454" s="176">
        <f t="shared" si="233"/>
        <v>0</v>
      </c>
    </row>
    <row r="7455" spans="3:9">
      <c r="C7455" s="125"/>
      <c r="D7455" s="125"/>
      <c r="E7455" s="125"/>
      <c r="F7455" s="125"/>
      <c r="G7455" s="176"/>
      <c r="H7455" s="125" t="str">
        <f t="shared" si="232"/>
        <v/>
      </c>
      <c r="I7455" s="176">
        <f t="shared" si="233"/>
        <v>0</v>
      </c>
    </row>
    <row r="7456" spans="3:9">
      <c r="C7456" s="125"/>
      <c r="D7456" s="125"/>
      <c r="E7456" s="125"/>
      <c r="F7456" s="125"/>
      <c r="G7456" s="176"/>
      <c r="H7456" s="125" t="str">
        <f t="shared" si="232"/>
        <v/>
      </c>
      <c r="I7456" s="176">
        <f t="shared" si="233"/>
        <v>0</v>
      </c>
    </row>
    <row r="7457" spans="3:9">
      <c r="C7457" s="125"/>
      <c r="D7457" s="125"/>
      <c r="E7457" s="125"/>
      <c r="F7457" s="125"/>
      <c r="G7457" s="176"/>
      <c r="H7457" s="125" t="str">
        <f t="shared" si="232"/>
        <v/>
      </c>
      <c r="I7457" s="176">
        <f t="shared" si="233"/>
        <v>0</v>
      </c>
    </row>
    <row r="7458" spans="3:9">
      <c r="C7458" s="125"/>
      <c r="D7458" s="125"/>
      <c r="E7458" s="125"/>
      <c r="F7458" s="125"/>
      <c r="G7458" s="176"/>
      <c r="H7458" s="125" t="str">
        <f t="shared" si="232"/>
        <v/>
      </c>
      <c r="I7458" s="176">
        <f t="shared" si="233"/>
        <v>0</v>
      </c>
    </row>
    <row r="7459" spans="3:9">
      <c r="C7459" s="125"/>
      <c r="D7459" s="125"/>
      <c r="E7459" s="125"/>
      <c r="F7459" s="125"/>
      <c r="G7459" s="176"/>
      <c r="H7459" s="125" t="str">
        <f t="shared" si="232"/>
        <v/>
      </c>
      <c r="I7459" s="176">
        <f t="shared" si="233"/>
        <v>0</v>
      </c>
    </row>
    <row r="7460" spans="3:9">
      <c r="C7460" s="125"/>
      <c r="D7460" s="125"/>
      <c r="E7460" s="125"/>
      <c r="F7460" s="125"/>
      <c r="G7460" s="176"/>
      <c r="H7460" s="125" t="str">
        <f t="shared" si="232"/>
        <v/>
      </c>
      <c r="I7460" s="176">
        <f t="shared" si="233"/>
        <v>0</v>
      </c>
    </row>
    <row r="7461" spans="3:9">
      <c r="C7461" s="125"/>
      <c r="D7461" s="125"/>
      <c r="E7461" s="125"/>
      <c r="F7461" s="125"/>
      <c r="G7461" s="176"/>
      <c r="H7461" s="125" t="str">
        <f t="shared" si="232"/>
        <v/>
      </c>
      <c r="I7461" s="176">
        <f t="shared" si="233"/>
        <v>0</v>
      </c>
    </row>
    <row r="7462" spans="3:9">
      <c r="C7462" s="125"/>
      <c r="D7462" s="125"/>
      <c r="E7462" s="125"/>
      <c r="F7462" s="125"/>
      <c r="G7462" s="176"/>
      <c r="H7462" s="125" t="str">
        <f t="shared" si="232"/>
        <v/>
      </c>
      <c r="I7462" s="176">
        <f t="shared" si="233"/>
        <v>0</v>
      </c>
    </row>
    <row r="7463" spans="3:9">
      <c r="C7463" s="125"/>
      <c r="D7463" s="125"/>
      <c r="E7463" s="125"/>
      <c r="F7463" s="125"/>
      <c r="G7463" s="176"/>
      <c r="H7463" s="125" t="str">
        <f t="shared" si="232"/>
        <v/>
      </c>
      <c r="I7463" s="176">
        <f t="shared" si="233"/>
        <v>0</v>
      </c>
    </row>
    <row r="7464" spans="3:9">
      <c r="C7464" s="125"/>
      <c r="D7464" s="125"/>
      <c r="E7464" s="125"/>
      <c r="F7464" s="125"/>
      <c r="G7464" s="176"/>
      <c r="H7464" s="125" t="str">
        <f t="shared" si="232"/>
        <v/>
      </c>
      <c r="I7464" s="176">
        <f t="shared" si="233"/>
        <v>0</v>
      </c>
    </row>
    <row r="7465" spans="3:9">
      <c r="C7465" s="125"/>
      <c r="D7465" s="125"/>
      <c r="E7465" s="125"/>
      <c r="F7465" s="125"/>
      <c r="G7465" s="176"/>
      <c r="H7465" s="125" t="str">
        <f t="shared" si="232"/>
        <v/>
      </c>
      <c r="I7465" s="176">
        <f t="shared" si="233"/>
        <v>0</v>
      </c>
    </row>
    <row r="7466" spans="3:9">
      <c r="C7466" s="125"/>
      <c r="D7466" s="125"/>
      <c r="E7466" s="125"/>
      <c r="F7466" s="125"/>
      <c r="G7466" s="176"/>
      <c r="H7466" s="125" t="str">
        <f t="shared" si="232"/>
        <v/>
      </c>
      <c r="I7466" s="176">
        <f t="shared" si="233"/>
        <v>0</v>
      </c>
    </row>
    <row r="7467" spans="3:9">
      <c r="C7467" s="125"/>
      <c r="D7467" s="125"/>
      <c r="E7467" s="125"/>
      <c r="F7467" s="125"/>
      <c r="G7467" s="176"/>
      <c r="H7467" s="125" t="str">
        <f t="shared" si="232"/>
        <v/>
      </c>
      <c r="I7467" s="176">
        <f t="shared" si="233"/>
        <v>0</v>
      </c>
    </row>
    <row r="7468" spans="3:9">
      <c r="C7468" s="125"/>
      <c r="D7468" s="125"/>
      <c r="E7468" s="125"/>
      <c r="F7468" s="125"/>
      <c r="G7468" s="176"/>
      <c r="H7468" s="125" t="str">
        <f t="shared" si="232"/>
        <v/>
      </c>
      <c r="I7468" s="176">
        <f t="shared" si="233"/>
        <v>0</v>
      </c>
    </row>
    <row r="7469" spans="3:9">
      <c r="C7469" s="125"/>
      <c r="D7469" s="125"/>
      <c r="E7469" s="125"/>
      <c r="F7469" s="125"/>
      <c r="G7469" s="176"/>
      <c r="H7469" s="125" t="str">
        <f t="shared" si="232"/>
        <v/>
      </c>
      <c r="I7469" s="176">
        <f t="shared" si="233"/>
        <v>0</v>
      </c>
    </row>
    <row r="7470" spans="3:9">
      <c r="C7470" s="125"/>
      <c r="D7470" s="125"/>
      <c r="E7470" s="125"/>
      <c r="F7470" s="125"/>
      <c r="G7470" s="176"/>
      <c r="H7470" s="125" t="str">
        <f t="shared" si="232"/>
        <v/>
      </c>
      <c r="I7470" s="176">
        <f t="shared" si="233"/>
        <v>0</v>
      </c>
    </row>
    <row r="7471" spans="3:9">
      <c r="C7471" s="125"/>
      <c r="D7471" s="125"/>
      <c r="E7471" s="125"/>
      <c r="F7471" s="125"/>
      <c r="G7471" s="176"/>
      <c r="H7471" s="125" t="str">
        <f t="shared" si="232"/>
        <v/>
      </c>
      <c r="I7471" s="176">
        <f t="shared" si="233"/>
        <v>0</v>
      </c>
    </row>
    <row r="7472" spans="3:9">
      <c r="C7472" s="125"/>
      <c r="D7472" s="125"/>
      <c r="E7472" s="125"/>
      <c r="F7472" s="125"/>
      <c r="G7472" s="176"/>
      <c r="H7472" s="125" t="str">
        <f t="shared" si="232"/>
        <v/>
      </c>
      <c r="I7472" s="176">
        <f t="shared" si="233"/>
        <v>0</v>
      </c>
    </row>
    <row r="7473" spans="3:9">
      <c r="C7473" s="125"/>
      <c r="D7473" s="125"/>
      <c r="E7473" s="125"/>
      <c r="F7473" s="125"/>
      <c r="G7473" s="176"/>
      <c r="H7473" s="125" t="str">
        <f t="shared" si="232"/>
        <v/>
      </c>
      <c r="I7473" s="176">
        <f t="shared" si="233"/>
        <v>0</v>
      </c>
    </row>
    <row r="7474" spans="3:9">
      <c r="C7474" s="125"/>
      <c r="D7474" s="125"/>
      <c r="E7474" s="125"/>
      <c r="F7474" s="125"/>
      <c r="G7474" s="176"/>
      <c r="H7474" s="125" t="str">
        <f t="shared" si="232"/>
        <v/>
      </c>
      <c r="I7474" s="176">
        <f t="shared" si="233"/>
        <v>0</v>
      </c>
    </row>
    <row r="7475" spans="3:9">
      <c r="C7475" s="125"/>
      <c r="D7475" s="125"/>
      <c r="E7475" s="125"/>
      <c r="F7475" s="125"/>
      <c r="G7475" s="176"/>
      <c r="H7475" s="125" t="str">
        <f t="shared" si="232"/>
        <v/>
      </c>
      <c r="I7475" s="176">
        <f t="shared" si="233"/>
        <v>0</v>
      </c>
    </row>
    <row r="7476" spans="3:9">
      <c r="C7476" s="125"/>
      <c r="D7476" s="125"/>
      <c r="E7476" s="125"/>
      <c r="F7476" s="125"/>
      <c r="G7476" s="176"/>
      <c r="H7476" s="125" t="str">
        <f t="shared" si="232"/>
        <v/>
      </c>
      <c r="I7476" s="176">
        <f t="shared" si="233"/>
        <v>0</v>
      </c>
    </row>
    <row r="7477" spans="3:9">
      <c r="C7477" s="125"/>
      <c r="D7477" s="125"/>
      <c r="E7477" s="125"/>
      <c r="F7477" s="125"/>
      <c r="G7477" s="176"/>
      <c r="H7477" s="125" t="str">
        <f t="shared" si="232"/>
        <v/>
      </c>
      <c r="I7477" s="176">
        <f t="shared" si="233"/>
        <v>0</v>
      </c>
    </row>
    <row r="7478" spans="3:9">
      <c r="C7478" s="125"/>
      <c r="D7478" s="125"/>
      <c r="E7478" s="125"/>
      <c r="F7478" s="125"/>
      <c r="G7478" s="176"/>
      <c r="H7478" s="125" t="str">
        <f t="shared" si="232"/>
        <v/>
      </c>
      <c r="I7478" s="176">
        <f t="shared" si="233"/>
        <v>0</v>
      </c>
    </row>
    <row r="7479" spans="3:9">
      <c r="C7479" s="125"/>
      <c r="D7479" s="125"/>
      <c r="E7479" s="125"/>
      <c r="F7479" s="125"/>
      <c r="G7479" s="176"/>
      <c r="H7479" s="125" t="str">
        <f t="shared" si="232"/>
        <v/>
      </c>
      <c r="I7479" s="176">
        <f t="shared" si="233"/>
        <v>0</v>
      </c>
    </row>
    <row r="7480" spans="3:9">
      <c r="C7480" s="125"/>
      <c r="D7480" s="125"/>
      <c r="E7480" s="125"/>
      <c r="F7480" s="125"/>
      <c r="G7480" s="176"/>
      <c r="H7480" s="125" t="str">
        <f t="shared" si="232"/>
        <v/>
      </c>
      <c r="I7480" s="176">
        <f t="shared" si="233"/>
        <v>0</v>
      </c>
    </row>
    <row r="7481" spans="3:9">
      <c r="C7481" s="125"/>
      <c r="D7481" s="125"/>
      <c r="E7481" s="125"/>
      <c r="F7481" s="125"/>
      <c r="G7481" s="176"/>
      <c r="H7481" s="125" t="str">
        <f t="shared" si="232"/>
        <v/>
      </c>
      <c r="I7481" s="176">
        <f t="shared" si="233"/>
        <v>0</v>
      </c>
    </row>
    <row r="7482" spans="3:9">
      <c r="C7482" s="125"/>
      <c r="D7482" s="125"/>
      <c r="E7482" s="125"/>
      <c r="F7482" s="125"/>
      <c r="G7482" s="176"/>
      <c r="H7482" s="125" t="str">
        <f t="shared" si="232"/>
        <v/>
      </c>
      <c r="I7482" s="176">
        <f t="shared" si="233"/>
        <v>0</v>
      </c>
    </row>
    <row r="7483" spans="3:9">
      <c r="C7483" s="125"/>
      <c r="D7483" s="125"/>
      <c r="E7483" s="125"/>
      <c r="F7483" s="125"/>
      <c r="G7483" s="176"/>
      <c r="H7483" s="125" t="str">
        <f t="shared" si="232"/>
        <v/>
      </c>
      <c r="I7483" s="176">
        <f t="shared" si="233"/>
        <v>0</v>
      </c>
    </row>
    <row r="7484" spans="3:9">
      <c r="C7484" s="125"/>
      <c r="D7484" s="125"/>
      <c r="E7484" s="125"/>
      <c r="F7484" s="125"/>
      <c r="G7484" s="176"/>
      <c r="H7484" s="125" t="str">
        <f t="shared" si="232"/>
        <v/>
      </c>
      <c r="I7484" s="176">
        <f t="shared" si="233"/>
        <v>0</v>
      </c>
    </row>
    <row r="7485" spans="3:9">
      <c r="C7485" s="125"/>
      <c r="D7485" s="125"/>
      <c r="E7485" s="125"/>
      <c r="F7485" s="125"/>
      <c r="G7485" s="176"/>
      <c r="H7485" s="125" t="str">
        <f t="shared" si="232"/>
        <v/>
      </c>
      <c r="I7485" s="176">
        <f t="shared" si="233"/>
        <v>0</v>
      </c>
    </row>
    <row r="7486" spans="3:9">
      <c r="C7486" s="125"/>
      <c r="D7486" s="125"/>
      <c r="E7486" s="125"/>
      <c r="F7486" s="125"/>
      <c r="G7486" s="176"/>
      <c r="H7486" s="125" t="str">
        <f t="shared" si="232"/>
        <v/>
      </c>
      <c r="I7486" s="176">
        <f t="shared" si="233"/>
        <v>0</v>
      </c>
    </row>
    <row r="7487" spans="3:9">
      <c r="C7487" s="125"/>
      <c r="D7487" s="125"/>
      <c r="E7487" s="125"/>
      <c r="F7487" s="125"/>
      <c r="G7487" s="176"/>
      <c r="H7487" s="125" t="str">
        <f t="shared" si="232"/>
        <v/>
      </c>
      <c r="I7487" s="176">
        <f t="shared" si="233"/>
        <v>0</v>
      </c>
    </row>
    <row r="7488" spans="3:9">
      <c r="C7488" s="125"/>
      <c r="D7488" s="125"/>
      <c r="E7488" s="125"/>
      <c r="F7488" s="125"/>
      <c r="G7488" s="176"/>
      <c r="H7488" s="125" t="str">
        <f t="shared" si="232"/>
        <v/>
      </c>
      <c r="I7488" s="176">
        <f t="shared" si="233"/>
        <v>0</v>
      </c>
    </row>
    <row r="7489" spans="3:9">
      <c r="C7489" s="125"/>
      <c r="D7489" s="125"/>
      <c r="E7489" s="125"/>
      <c r="F7489" s="125"/>
      <c r="G7489" s="176"/>
      <c r="H7489" s="125" t="str">
        <f t="shared" si="232"/>
        <v/>
      </c>
      <c r="I7489" s="176">
        <f t="shared" si="233"/>
        <v>0</v>
      </c>
    </row>
    <row r="7490" spans="3:9">
      <c r="C7490" s="125"/>
      <c r="D7490" s="125"/>
      <c r="E7490" s="125"/>
      <c r="F7490" s="125"/>
      <c r="G7490" s="176"/>
      <c r="H7490" s="125" t="str">
        <f t="shared" si="232"/>
        <v/>
      </c>
      <c r="I7490" s="176">
        <f t="shared" si="233"/>
        <v>0</v>
      </c>
    </row>
    <row r="7491" spans="3:9">
      <c r="C7491" s="125"/>
      <c r="D7491" s="125"/>
      <c r="E7491" s="125"/>
      <c r="F7491" s="125"/>
      <c r="G7491" s="176"/>
      <c r="H7491" s="125" t="str">
        <f t="shared" si="232"/>
        <v/>
      </c>
      <c r="I7491" s="176">
        <f t="shared" si="233"/>
        <v>0</v>
      </c>
    </row>
    <row r="7492" spans="3:9">
      <c r="C7492" s="125"/>
      <c r="D7492" s="125"/>
      <c r="E7492" s="125"/>
      <c r="F7492" s="125"/>
      <c r="G7492" s="176"/>
      <c r="H7492" s="125" t="str">
        <f t="shared" si="232"/>
        <v/>
      </c>
      <c r="I7492" s="176">
        <f t="shared" si="233"/>
        <v>0</v>
      </c>
    </row>
    <row r="7493" spans="3:9">
      <c r="C7493" s="125"/>
      <c r="D7493" s="125"/>
      <c r="E7493" s="125"/>
      <c r="F7493" s="125"/>
      <c r="G7493" s="176"/>
      <c r="H7493" s="125" t="str">
        <f t="shared" si="232"/>
        <v/>
      </c>
      <c r="I7493" s="176">
        <f t="shared" si="233"/>
        <v>0</v>
      </c>
    </row>
    <row r="7494" spans="3:9">
      <c r="C7494" s="125"/>
      <c r="D7494" s="125"/>
      <c r="E7494" s="125"/>
      <c r="F7494" s="125"/>
      <c r="G7494" s="176"/>
      <c r="H7494" s="125" t="str">
        <f t="shared" si="232"/>
        <v/>
      </c>
      <c r="I7494" s="176">
        <f t="shared" si="233"/>
        <v>0</v>
      </c>
    </row>
    <row r="7495" spans="3:9">
      <c r="C7495" s="125"/>
      <c r="D7495" s="125"/>
      <c r="E7495" s="125"/>
      <c r="F7495" s="125"/>
      <c r="G7495" s="176"/>
      <c r="H7495" s="125" t="str">
        <f t="shared" ref="H7495:H7558" si="234">IF(ISBLANK(C7495),"",IF(C7495&lt;F7495,D7495-E7495,E7495-D7495))</f>
        <v/>
      </c>
      <c r="I7495" s="176">
        <f t="shared" ref="I7495:I7558" si="235">IF(ISERR(H7495),1,0)</f>
        <v>0</v>
      </c>
    </row>
    <row r="7496" spans="3:9">
      <c r="C7496" s="125"/>
      <c r="D7496" s="125"/>
      <c r="E7496" s="125"/>
      <c r="F7496" s="125"/>
      <c r="G7496" s="176"/>
      <c r="H7496" s="125" t="str">
        <f t="shared" si="234"/>
        <v/>
      </c>
      <c r="I7496" s="176">
        <f t="shared" si="235"/>
        <v>0</v>
      </c>
    </row>
    <row r="7497" spans="3:9">
      <c r="C7497" s="125"/>
      <c r="D7497" s="125"/>
      <c r="E7497" s="125"/>
      <c r="F7497" s="125"/>
      <c r="G7497" s="176"/>
      <c r="H7497" s="125" t="str">
        <f t="shared" si="234"/>
        <v/>
      </c>
      <c r="I7497" s="176">
        <f t="shared" si="235"/>
        <v>0</v>
      </c>
    </row>
    <row r="7498" spans="3:9">
      <c r="C7498" s="125"/>
      <c r="D7498" s="125"/>
      <c r="E7498" s="125"/>
      <c r="F7498" s="125"/>
      <c r="G7498" s="176"/>
      <c r="H7498" s="125" t="str">
        <f t="shared" si="234"/>
        <v/>
      </c>
      <c r="I7498" s="176">
        <f t="shared" si="235"/>
        <v>0</v>
      </c>
    </row>
    <row r="7499" spans="3:9">
      <c r="C7499" s="125"/>
      <c r="D7499" s="125"/>
      <c r="E7499" s="125"/>
      <c r="F7499" s="125"/>
      <c r="G7499" s="176"/>
      <c r="H7499" s="125" t="str">
        <f t="shared" si="234"/>
        <v/>
      </c>
      <c r="I7499" s="176">
        <f t="shared" si="235"/>
        <v>0</v>
      </c>
    </row>
    <row r="7500" spans="3:9">
      <c r="C7500" s="125"/>
      <c r="D7500" s="125"/>
      <c r="E7500" s="125"/>
      <c r="F7500" s="125"/>
      <c r="G7500" s="176"/>
      <c r="H7500" s="125" t="str">
        <f t="shared" si="234"/>
        <v/>
      </c>
      <c r="I7500" s="176">
        <f t="shared" si="235"/>
        <v>0</v>
      </c>
    </row>
    <row r="7501" spans="3:9">
      <c r="C7501" s="125"/>
      <c r="D7501" s="125"/>
      <c r="E7501" s="125"/>
      <c r="F7501" s="125"/>
      <c r="G7501" s="176"/>
      <c r="H7501" s="125" t="str">
        <f t="shared" si="234"/>
        <v/>
      </c>
      <c r="I7501" s="176">
        <f t="shared" si="235"/>
        <v>0</v>
      </c>
    </row>
    <row r="7502" spans="3:9">
      <c r="C7502" s="125"/>
      <c r="D7502" s="125"/>
      <c r="E7502" s="125"/>
      <c r="F7502" s="125"/>
      <c r="G7502" s="176"/>
      <c r="H7502" s="125" t="str">
        <f t="shared" si="234"/>
        <v/>
      </c>
      <c r="I7502" s="176">
        <f t="shared" si="235"/>
        <v>0</v>
      </c>
    </row>
    <row r="7503" spans="3:9">
      <c r="C7503" s="125"/>
      <c r="D7503" s="125"/>
      <c r="E7503" s="125"/>
      <c r="F7503" s="125"/>
      <c r="G7503" s="176"/>
      <c r="H7503" s="125" t="str">
        <f t="shared" si="234"/>
        <v/>
      </c>
      <c r="I7503" s="176">
        <f t="shared" si="235"/>
        <v>0</v>
      </c>
    </row>
    <row r="7504" spans="3:9">
      <c r="C7504" s="125"/>
      <c r="D7504" s="125"/>
      <c r="E7504" s="125"/>
      <c r="F7504" s="125"/>
      <c r="G7504" s="176"/>
      <c r="H7504" s="125" t="str">
        <f t="shared" si="234"/>
        <v/>
      </c>
      <c r="I7504" s="176">
        <f t="shared" si="235"/>
        <v>0</v>
      </c>
    </row>
    <row r="7505" spans="3:9">
      <c r="C7505" s="125"/>
      <c r="D7505" s="125"/>
      <c r="E7505" s="125"/>
      <c r="F7505" s="125"/>
      <c r="G7505" s="176"/>
      <c r="H7505" s="125" t="str">
        <f t="shared" si="234"/>
        <v/>
      </c>
      <c r="I7505" s="176">
        <f t="shared" si="235"/>
        <v>0</v>
      </c>
    </row>
    <row r="7506" spans="3:9">
      <c r="C7506" s="125"/>
      <c r="D7506" s="125"/>
      <c r="E7506" s="125"/>
      <c r="F7506" s="125"/>
      <c r="G7506" s="176"/>
      <c r="H7506" s="125" t="str">
        <f t="shared" si="234"/>
        <v/>
      </c>
      <c r="I7506" s="176">
        <f t="shared" si="235"/>
        <v>0</v>
      </c>
    </row>
    <row r="7507" spans="3:9">
      <c r="C7507" s="125"/>
      <c r="D7507" s="125"/>
      <c r="E7507" s="125"/>
      <c r="F7507" s="125"/>
      <c r="G7507" s="176"/>
      <c r="H7507" s="125" t="str">
        <f t="shared" si="234"/>
        <v/>
      </c>
      <c r="I7507" s="176">
        <f t="shared" si="235"/>
        <v>0</v>
      </c>
    </row>
    <row r="7508" spans="3:9">
      <c r="C7508" s="125"/>
      <c r="D7508" s="125"/>
      <c r="E7508" s="125"/>
      <c r="F7508" s="125"/>
      <c r="G7508" s="176"/>
      <c r="H7508" s="125" t="str">
        <f t="shared" si="234"/>
        <v/>
      </c>
      <c r="I7508" s="176">
        <f t="shared" si="235"/>
        <v>0</v>
      </c>
    </row>
    <row r="7509" spans="3:9">
      <c r="C7509" s="125"/>
      <c r="D7509" s="125"/>
      <c r="E7509" s="125"/>
      <c r="F7509" s="125"/>
      <c r="G7509" s="176"/>
      <c r="H7509" s="125" t="str">
        <f t="shared" si="234"/>
        <v/>
      </c>
      <c r="I7509" s="176">
        <f t="shared" si="235"/>
        <v>0</v>
      </c>
    </row>
    <row r="7510" spans="3:9">
      <c r="C7510" s="125"/>
      <c r="D7510" s="125"/>
      <c r="E7510" s="125"/>
      <c r="F7510" s="125"/>
      <c r="G7510" s="176"/>
      <c r="H7510" s="125" t="str">
        <f t="shared" si="234"/>
        <v/>
      </c>
      <c r="I7510" s="176">
        <f t="shared" si="235"/>
        <v>0</v>
      </c>
    </row>
    <row r="7511" spans="3:9">
      <c r="C7511" s="125"/>
      <c r="D7511" s="125"/>
      <c r="E7511" s="125"/>
      <c r="F7511" s="125"/>
      <c r="G7511" s="176"/>
      <c r="H7511" s="125" t="str">
        <f t="shared" si="234"/>
        <v/>
      </c>
      <c r="I7511" s="176">
        <f t="shared" si="235"/>
        <v>0</v>
      </c>
    </row>
    <row r="7512" spans="3:9">
      <c r="C7512" s="125"/>
      <c r="D7512" s="125"/>
      <c r="E7512" s="125"/>
      <c r="F7512" s="125"/>
      <c r="G7512" s="176"/>
      <c r="H7512" s="125" t="str">
        <f t="shared" si="234"/>
        <v/>
      </c>
      <c r="I7512" s="176">
        <f t="shared" si="235"/>
        <v>0</v>
      </c>
    </row>
    <row r="7513" spans="3:9">
      <c r="C7513" s="125"/>
      <c r="D7513" s="125"/>
      <c r="E7513" s="125"/>
      <c r="F7513" s="125"/>
      <c r="G7513" s="176"/>
      <c r="H7513" s="125" t="str">
        <f t="shared" si="234"/>
        <v/>
      </c>
      <c r="I7513" s="176">
        <f t="shared" si="235"/>
        <v>0</v>
      </c>
    </row>
    <row r="7514" spans="3:9">
      <c r="C7514" s="125"/>
      <c r="D7514" s="125"/>
      <c r="E7514" s="125"/>
      <c r="F7514" s="125"/>
      <c r="G7514" s="176"/>
      <c r="H7514" s="125" t="str">
        <f t="shared" si="234"/>
        <v/>
      </c>
      <c r="I7514" s="176">
        <f t="shared" si="235"/>
        <v>0</v>
      </c>
    </row>
    <row r="7515" spans="3:9">
      <c r="C7515" s="125"/>
      <c r="D7515" s="125"/>
      <c r="E7515" s="125"/>
      <c r="F7515" s="125"/>
      <c r="G7515" s="176"/>
      <c r="H7515" s="125" t="str">
        <f t="shared" si="234"/>
        <v/>
      </c>
      <c r="I7515" s="176">
        <f t="shared" si="235"/>
        <v>0</v>
      </c>
    </row>
    <row r="7516" spans="3:9">
      <c r="C7516" s="125"/>
      <c r="D7516" s="125"/>
      <c r="E7516" s="125"/>
      <c r="F7516" s="125"/>
      <c r="G7516" s="176"/>
      <c r="H7516" s="125" t="str">
        <f t="shared" si="234"/>
        <v/>
      </c>
      <c r="I7516" s="176">
        <f t="shared" si="235"/>
        <v>0</v>
      </c>
    </row>
    <row r="7517" spans="3:9">
      <c r="C7517" s="125"/>
      <c r="D7517" s="125"/>
      <c r="E7517" s="125"/>
      <c r="F7517" s="125"/>
      <c r="G7517" s="176"/>
      <c r="H7517" s="125" t="str">
        <f t="shared" si="234"/>
        <v/>
      </c>
      <c r="I7517" s="176">
        <f t="shared" si="235"/>
        <v>0</v>
      </c>
    </row>
    <row r="7518" spans="3:9">
      <c r="C7518" s="125"/>
      <c r="D7518" s="125"/>
      <c r="E7518" s="125"/>
      <c r="F7518" s="125"/>
      <c r="G7518" s="176"/>
      <c r="H7518" s="125" t="str">
        <f t="shared" si="234"/>
        <v/>
      </c>
      <c r="I7518" s="176">
        <f t="shared" si="235"/>
        <v>0</v>
      </c>
    </row>
    <row r="7519" spans="3:9">
      <c r="C7519" s="125"/>
      <c r="D7519" s="125"/>
      <c r="E7519" s="125"/>
      <c r="F7519" s="125"/>
      <c r="G7519" s="176"/>
      <c r="H7519" s="125" t="str">
        <f t="shared" si="234"/>
        <v/>
      </c>
      <c r="I7519" s="176">
        <f t="shared" si="235"/>
        <v>0</v>
      </c>
    </row>
    <row r="7520" spans="3:9">
      <c r="C7520" s="125"/>
      <c r="D7520" s="125"/>
      <c r="E7520" s="125"/>
      <c r="F7520" s="125"/>
      <c r="G7520" s="176"/>
      <c r="H7520" s="125" t="str">
        <f t="shared" si="234"/>
        <v/>
      </c>
      <c r="I7520" s="176">
        <f t="shared" si="235"/>
        <v>0</v>
      </c>
    </row>
    <row r="7521" spans="3:9">
      <c r="C7521" s="125"/>
      <c r="D7521" s="125"/>
      <c r="E7521" s="125"/>
      <c r="F7521" s="125"/>
      <c r="G7521" s="176"/>
      <c r="H7521" s="125" t="str">
        <f t="shared" si="234"/>
        <v/>
      </c>
      <c r="I7521" s="176">
        <f t="shared" si="235"/>
        <v>0</v>
      </c>
    </row>
    <row r="7522" spans="3:9">
      <c r="C7522" s="125"/>
      <c r="D7522" s="125"/>
      <c r="E7522" s="125"/>
      <c r="F7522" s="125"/>
      <c r="G7522" s="176"/>
      <c r="H7522" s="125" t="str">
        <f t="shared" si="234"/>
        <v/>
      </c>
      <c r="I7522" s="176">
        <f t="shared" si="235"/>
        <v>0</v>
      </c>
    </row>
    <row r="7523" spans="3:9">
      <c r="C7523" s="125"/>
      <c r="D7523" s="125"/>
      <c r="E7523" s="125"/>
      <c r="F7523" s="125"/>
      <c r="G7523" s="176"/>
      <c r="H7523" s="125" t="str">
        <f t="shared" si="234"/>
        <v/>
      </c>
      <c r="I7523" s="176">
        <f t="shared" si="235"/>
        <v>0</v>
      </c>
    </row>
    <row r="7524" spans="3:9">
      <c r="C7524" s="125"/>
      <c r="D7524" s="125"/>
      <c r="E7524" s="125"/>
      <c r="F7524" s="125"/>
      <c r="G7524" s="176"/>
      <c r="H7524" s="125" t="str">
        <f t="shared" si="234"/>
        <v/>
      </c>
      <c r="I7524" s="176">
        <f t="shared" si="235"/>
        <v>0</v>
      </c>
    </row>
    <row r="7525" spans="3:9">
      <c r="C7525" s="125"/>
      <c r="D7525" s="125"/>
      <c r="E7525" s="125"/>
      <c r="F7525" s="125"/>
      <c r="G7525" s="176"/>
      <c r="H7525" s="125" t="str">
        <f t="shared" si="234"/>
        <v/>
      </c>
      <c r="I7525" s="176">
        <f t="shared" si="235"/>
        <v>0</v>
      </c>
    </row>
    <row r="7526" spans="3:9">
      <c r="C7526" s="125"/>
      <c r="D7526" s="125"/>
      <c r="E7526" s="125"/>
      <c r="F7526" s="125"/>
      <c r="G7526" s="176"/>
      <c r="H7526" s="125" t="str">
        <f t="shared" si="234"/>
        <v/>
      </c>
      <c r="I7526" s="176">
        <f t="shared" si="235"/>
        <v>0</v>
      </c>
    </row>
    <row r="7527" spans="3:9">
      <c r="C7527" s="125"/>
      <c r="D7527" s="125"/>
      <c r="E7527" s="125"/>
      <c r="F7527" s="125"/>
      <c r="G7527" s="176"/>
      <c r="H7527" s="125" t="str">
        <f t="shared" si="234"/>
        <v/>
      </c>
      <c r="I7527" s="176">
        <f t="shared" si="235"/>
        <v>0</v>
      </c>
    </row>
    <row r="7528" spans="3:9">
      <c r="C7528" s="125"/>
      <c r="D7528" s="125"/>
      <c r="E7528" s="125"/>
      <c r="F7528" s="125"/>
      <c r="G7528" s="176"/>
      <c r="H7528" s="125" t="str">
        <f t="shared" si="234"/>
        <v/>
      </c>
      <c r="I7528" s="176">
        <f t="shared" si="235"/>
        <v>0</v>
      </c>
    </row>
    <row r="7529" spans="3:9">
      <c r="C7529" s="125"/>
      <c r="D7529" s="125"/>
      <c r="E7529" s="125"/>
      <c r="F7529" s="125"/>
      <c r="G7529" s="176"/>
      <c r="H7529" s="125" t="str">
        <f t="shared" si="234"/>
        <v/>
      </c>
      <c r="I7529" s="176">
        <f t="shared" si="235"/>
        <v>0</v>
      </c>
    </row>
    <row r="7530" spans="3:9">
      <c r="C7530" s="125"/>
      <c r="D7530" s="125"/>
      <c r="E7530" s="125"/>
      <c r="F7530" s="125"/>
      <c r="G7530" s="176"/>
      <c r="H7530" s="125" t="str">
        <f t="shared" si="234"/>
        <v/>
      </c>
      <c r="I7530" s="176">
        <f t="shared" si="235"/>
        <v>0</v>
      </c>
    </row>
    <row r="7531" spans="3:9">
      <c r="C7531" s="125"/>
      <c r="D7531" s="125"/>
      <c r="E7531" s="125"/>
      <c r="F7531" s="125"/>
      <c r="G7531" s="176"/>
      <c r="H7531" s="125" t="str">
        <f t="shared" si="234"/>
        <v/>
      </c>
      <c r="I7531" s="176">
        <f t="shared" si="235"/>
        <v>0</v>
      </c>
    </row>
    <row r="7532" spans="3:9">
      <c r="C7532" s="125"/>
      <c r="D7532" s="125"/>
      <c r="E7532" s="125"/>
      <c r="F7532" s="125"/>
      <c r="G7532" s="176"/>
      <c r="H7532" s="125" t="str">
        <f t="shared" si="234"/>
        <v/>
      </c>
      <c r="I7532" s="176">
        <f t="shared" si="235"/>
        <v>0</v>
      </c>
    </row>
    <row r="7533" spans="3:9">
      <c r="C7533" s="125"/>
      <c r="D7533" s="125"/>
      <c r="E7533" s="125"/>
      <c r="F7533" s="125"/>
      <c r="G7533" s="176"/>
      <c r="H7533" s="125" t="str">
        <f t="shared" si="234"/>
        <v/>
      </c>
      <c r="I7533" s="176">
        <f t="shared" si="235"/>
        <v>0</v>
      </c>
    </row>
    <row r="7534" spans="3:9">
      <c r="C7534" s="125"/>
      <c r="D7534" s="125"/>
      <c r="E7534" s="125"/>
      <c r="F7534" s="125"/>
      <c r="G7534" s="176"/>
      <c r="H7534" s="125" t="str">
        <f t="shared" si="234"/>
        <v/>
      </c>
      <c r="I7534" s="176">
        <f t="shared" si="235"/>
        <v>0</v>
      </c>
    </row>
    <row r="7535" spans="3:9">
      <c r="C7535" s="125"/>
      <c r="D7535" s="125"/>
      <c r="E7535" s="125"/>
      <c r="F7535" s="125"/>
      <c r="G7535" s="176"/>
      <c r="H7535" s="125" t="str">
        <f t="shared" si="234"/>
        <v/>
      </c>
      <c r="I7535" s="176">
        <f t="shared" si="235"/>
        <v>0</v>
      </c>
    </row>
    <row r="7536" spans="3:9">
      <c r="C7536" s="125"/>
      <c r="D7536" s="125"/>
      <c r="E7536" s="125"/>
      <c r="F7536" s="125"/>
      <c r="G7536" s="176"/>
      <c r="H7536" s="125" t="str">
        <f t="shared" si="234"/>
        <v/>
      </c>
      <c r="I7536" s="176">
        <f t="shared" si="235"/>
        <v>0</v>
      </c>
    </row>
    <row r="7537" spans="3:9">
      <c r="C7537" s="125"/>
      <c r="D7537" s="125"/>
      <c r="E7537" s="125"/>
      <c r="F7537" s="125"/>
      <c r="G7537" s="176"/>
      <c r="H7537" s="125" t="str">
        <f t="shared" si="234"/>
        <v/>
      </c>
      <c r="I7537" s="176">
        <f t="shared" si="235"/>
        <v>0</v>
      </c>
    </row>
    <row r="7538" spans="3:9">
      <c r="C7538" s="125"/>
      <c r="D7538" s="125"/>
      <c r="E7538" s="125"/>
      <c r="F7538" s="125"/>
      <c r="G7538" s="176"/>
      <c r="H7538" s="125" t="str">
        <f t="shared" si="234"/>
        <v/>
      </c>
      <c r="I7538" s="176">
        <f t="shared" si="235"/>
        <v>0</v>
      </c>
    </row>
    <row r="7539" spans="3:9">
      <c r="C7539" s="125"/>
      <c r="D7539" s="125"/>
      <c r="E7539" s="125"/>
      <c r="F7539" s="125"/>
      <c r="G7539" s="176"/>
      <c r="H7539" s="125" t="str">
        <f t="shared" si="234"/>
        <v/>
      </c>
      <c r="I7539" s="176">
        <f t="shared" si="235"/>
        <v>0</v>
      </c>
    </row>
    <row r="7540" spans="3:9">
      <c r="C7540" s="125"/>
      <c r="D7540" s="125"/>
      <c r="E7540" s="125"/>
      <c r="F7540" s="125"/>
      <c r="G7540" s="176"/>
      <c r="H7540" s="125" t="str">
        <f t="shared" si="234"/>
        <v/>
      </c>
      <c r="I7540" s="176">
        <f t="shared" si="235"/>
        <v>0</v>
      </c>
    </row>
    <row r="7541" spans="3:9">
      <c r="C7541" s="125"/>
      <c r="D7541" s="125"/>
      <c r="E7541" s="125"/>
      <c r="F7541" s="125"/>
      <c r="G7541" s="176"/>
      <c r="H7541" s="125" t="str">
        <f t="shared" si="234"/>
        <v/>
      </c>
      <c r="I7541" s="176">
        <f t="shared" si="235"/>
        <v>0</v>
      </c>
    </row>
    <row r="7542" spans="3:9">
      <c r="C7542" s="125"/>
      <c r="D7542" s="125"/>
      <c r="E7542" s="125"/>
      <c r="F7542" s="125"/>
      <c r="G7542" s="176"/>
      <c r="H7542" s="125" t="str">
        <f t="shared" si="234"/>
        <v/>
      </c>
      <c r="I7542" s="176">
        <f t="shared" si="235"/>
        <v>0</v>
      </c>
    </row>
    <row r="7543" spans="3:9">
      <c r="C7543" s="125"/>
      <c r="D7543" s="125"/>
      <c r="E7543" s="125"/>
      <c r="F7543" s="125"/>
      <c r="G7543" s="176"/>
      <c r="H7543" s="125" t="str">
        <f t="shared" si="234"/>
        <v/>
      </c>
      <c r="I7543" s="176">
        <f t="shared" si="235"/>
        <v>0</v>
      </c>
    </row>
    <row r="7544" spans="3:9">
      <c r="C7544" s="125"/>
      <c r="D7544" s="125"/>
      <c r="E7544" s="125"/>
      <c r="F7544" s="125"/>
      <c r="G7544" s="176"/>
      <c r="H7544" s="125" t="str">
        <f t="shared" si="234"/>
        <v/>
      </c>
      <c r="I7544" s="176">
        <f t="shared" si="235"/>
        <v>0</v>
      </c>
    </row>
    <row r="7545" spans="3:9">
      <c r="C7545" s="125"/>
      <c r="D7545" s="125"/>
      <c r="E7545" s="125"/>
      <c r="F7545" s="125"/>
      <c r="G7545" s="176"/>
      <c r="H7545" s="125" t="str">
        <f t="shared" si="234"/>
        <v/>
      </c>
      <c r="I7545" s="176">
        <f t="shared" si="235"/>
        <v>0</v>
      </c>
    </row>
    <row r="7546" spans="3:9">
      <c r="C7546" s="125"/>
      <c r="D7546" s="125"/>
      <c r="E7546" s="125"/>
      <c r="F7546" s="125"/>
      <c r="G7546" s="176"/>
      <c r="H7546" s="125" t="str">
        <f t="shared" si="234"/>
        <v/>
      </c>
      <c r="I7546" s="176">
        <f t="shared" si="235"/>
        <v>0</v>
      </c>
    </row>
    <row r="7547" spans="3:9">
      <c r="C7547" s="125"/>
      <c r="D7547" s="125"/>
      <c r="E7547" s="125"/>
      <c r="F7547" s="125"/>
      <c r="G7547" s="176"/>
      <c r="H7547" s="125" t="str">
        <f t="shared" si="234"/>
        <v/>
      </c>
      <c r="I7547" s="176">
        <f t="shared" si="235"/>
        <v>0</v>
      </c>
    </row>
    <row r="7548" spans="3:9">
      <c r="C7548" s="125"/>
      <c r="D7548" s="125"/>
      <c r="E7548" s="125"/>
      <c r="F7548" s="125"/>
      <c r="G7548" s="176"/>
      <c r="H7548" s="125" t="str">
        <f t="shared" si="234"/>
        <v/>
      </c>
      <c r="I7548" s="176">
        <f t="shared" si="235"/>
        <v>0</v>
      </c>
    </row>
    <row r="7549" spans="3:9">
      <c r="C7549" s="125"/>
      <c r="D7549" s="125"/>
      <c r="E7549" s="125"/>
      <c r="F7549" s="125"/>
      <c r="G7549" s="176"/>
      <c r="H7549" s="125" t="str">
        <f t="shared" si="234"/>
        <v/>
      </c>
      <c r="I7549" s="176">
        <f t="shared" si="235"/>
        <v>0</v>
      </c>
    </row>
    <row r="7550" spans="3:9">
      <c r="C7550" s="125"/>
      <c r="D7550" s="125"/>
      <c r="E7550" s="125"/>
      <c r="F7550" s="125"/>
      <c r="G7550" s="176"/>
      <c r="H7550" s="125" t="str">
        <f t="shared" si="234"/>
        <v/>
      </c>
      <c r="I7550" s="176">
        <f t="shared" si="235"/>
        <v>0</v>
      </c>
    </row>
    <row r="7551" spans="3:9">
      <c r="C7551" s="125"/>
      <c r="D7551" s="125"/>
      <c r="E7551" s="125"/>
      <c r="F7551" s="125"/>
      <c r="G7551" s="176"/>
      <c r="H7551" s="125" t="str">
        <f t="shared" si="234"/>
        <v/>
      </c>
      <c r="I7551" s="176">
        <f t="shared" si="235"/>
        <v>0</v>
      </c>
    </row>
    <row r="7552" spans="3:9">
      <c r="C7552" s="125"/>
      <c r="D7552" s="125"/>
      <c r="E7552" s="125"/>
      <c r="F7552" s="125"/>
      <c r="G7552" s="176"/>
      <c r="H7552" s="125" t="str">
        <f t="shared" si="234"/>
        <v/>
      </c>
      <c r="I7552" s="176">
        <f t="shared" si="235"/>
        <v>0</v>
      </c>
    </row>
    <row r="7553" spans="3:9">
      <c r="C7553" s="125"/>
      <c r="D7553" s="125"/>
      <c r="E7553" s="125"/>
      <c r="F7553" s="125"/>
      <c r="G7553" s="176"/>
      <c r="H7553" s="125" t="str">
        <f t="shared" si="234"/>
        <v/>
      </c>
      <c r="I7553" s="176">
        <f t="shared" si="235"/>
        <v>0</v>
      </c>
    </row>
    <row r="7554" spans="3:9">
      <c r="C7554" s="125"/>
      <c r="D7554" s="125"/>
      <c r="E7554" s="125"/>
      <c r="F7554" s="125"/>
      <c r="G7554" s="176"/>
      <c r="H7554" s="125" t="str">
        <f t="shared" si="234"/>
        <v/>
      </c>
      <c r="I7554" s="176">
        <f t="shared" si="235"/>
        <v>0</v>
      </c>
    </row>
    <row r="7555" spans="3:9">
      <c r="C7555" s="125"/>
      <c r="D7555" s="125"/>
      <c r="E7555" s="125"/>
      <c r="F7555" s="125"/>
      <c r="G7555" s="176"/>
      <c r="H7555" s="125" t="str">
        <f t="shared" si="234"/>
        <v/>
      </c>
      <c r="I7555" s="176">
        <f t="shared" si="235"/>
        <v>0</v>
      </c>
    </row>
    <row r="7556" spans="3:9">
      <c r="C7556" s="125"/>
      <c r="D7556" s="125"/>
      <c r="E7556" s="125"/>
      <c r="F7556" s="125"/>
      <c r="G7556" s="176"/>
      <c r="H7556" s="125" t="str">
        <f t="shared" si="234"/>
        <v/>
      </c>
      <c r="I7556" s="176">
        <f t="shared" si="235"/>
        <v>0</v>
      </c>
    </row>
    <row r="7557" spans="3:9">
      <c r="C7557" s="125"/>
      <c r="D7557" s="125"/>
      <c r="E7557" s="125"/>
      <c r="F7557" s="125"/>
      <c r="G7557" s="176"/>
      <c r="H7557" s="125" t="str">
        <f t="shared" si="234"/>
        <v/>
      </c>
      <c r="I7557" s="176">
        <f t="shared" si="235"/>
        <v>0</v>
      </c>
    </row>
    <row r="7558" spans="3:9">
      <c r="C7558" s="125"/>
      <c r="D7558" s="125"/>
      <c r="E7558" s="125"/>
      <c r="F7558" s="125"/>
      <c r="G7558" s="176"/>
      <c r="H7558" s="125" t="str">
        <f t="shared" si="234"/>
        <v/>
      </c>
      <c r="I7558" s="176">
        <f t="shared" si="235"/>
        <v>0</v>
      </c>
    </row>
    <row r="7559" spans="3:9">
      <c r="C7559" s="125"/>
      <c r="D7559" s="125"/>
      <c r="E7559" s="125"/>
      <c r="F7559" s="125"/>
      <c r="G7559" s="176"/>
      <c r="H7559" s="125" t="str">
        <f t="shared" ref="H7559:H7622" si="236">IF(ISBLANK(C7559),"",IF(C7559&lt;F7559,D7559-E7559,E7559-D7559))</f>
        <v/>
      </c>
      <c r="I7559" s="176">
        <f t="shared" ref="I7559:I7622" si="237">IF(ISERR(H7559),1,0)</f>
        <v>0</v>
      </c>
    </row>
    <row r="7560" spans="3:9">
      <c r="C7560" s="125"/>
      <c r="D7560" s="125"/>
      <c r="E7560" s="125"/>
      <c r="F7560" s="125"/>
      <c r="G7560" s="176"/>
      <c r="H7560" s="125" t="str">
        <f t="shared" si="236"/>
        <v/>
      </c>
      <c r="I7560" s="176">
        <f t="shared" si="237"/>
        <v>0</v>
      </c>
    </row>
    <row r="7561" spans="3:9">
      <c r="C7561" s="125"/>
      <c r="D7561" s="125"/>
      <c r="E7561" s="125"/>
      <c r="F7561" s="125"/>
      <c r="G7561" s="176"/>
      <c r="H7561" s="125" t="str">
        <f t="shared" si="236"/>
        <v/>
      </c>
      <c r="I7561" s="176">
        <f t="shared" si="237"/>
        <v>0</v>
      </c>
    </row>
    <row r="7562" spans="3:9">
      <c r="C7562" s="125"/>
      <c r="D7562" s="125"/>
      <c r="E7562" s="125"/>
      <c r="F7562" s="125"/>
      <c r="G7562" s="176"/>
      <c r="H7562" s="125" t="str">
        <f t="shared" si="236"/>
        <v/>
      </c>
      <c r="I7562" s="176">
        <f t="shared" si="237"/>
        <v>0</v>
      </c>
    </row>
    <row r="7563" spans="3:9">
      <c r="C7563" s="125"/>
      <c r="D7563" s="125"/>
      <c r="E7563" s="125"/>
      <c r="F7563" s="125"/>
      <c r="G7563" s="176"/>
      <c r="H7563" s="125" t="str">
        <f t="shared" si="236"/>
        <v/>
      </c>
      <c r="I7563" s="176">
        <f t="shared" si="237"/>
        <v>0</v>
      </c>
    </row>
    <row r="7564" spans="3:9">
      <c r="C7564" s="125"/>
      <c r="D7564" s="125"/>
      <c r="E7564" s="125"/>
      <c r="F7564" s="125"/>
      <c r="G7564" s="176"/>
      <c r="H7564" s="125" t="str">
        <f t="shared" si="236"/>
        <v/>
      </c>
      <c r="I7564" s="176">
        <f t="shared" si="237"/>
        <v>0</v>
      </c>
    </row>
    <row r="7565" spans="3:9">
      <c r="C7565" s="125"/>
      <c r="D7565" s="125"/>
      <c r="E7565" s="125"/>
      <c r="F7565" s="125"/>
      <c r="G7565" s="176"/>
      <c r="H7565" s="125" t="str">
        <f t="shared" si="236"/>
        <v/>
      </c>
      <c r="I7565" s="176">
        <f t="shared" si="237"/>
        <v>0</v>
      </c>
    </row>
    <row r="7566" spans="3:9">
      <c r="C7566" s="125"/>
      <c r="D7566" s="125"/>
      <c r="E7566" s="125"/>
      <c r="F7566" s="125"/>
      <c r="G7566" s="176"/>
      <c r="H7566" s="125" t="str">
        <f t="shared" si="236"/>
        <v/>
      </c>
      <c r="I7566" s="176">
        <f t="shared" si="237"/>
        <v>0</v>
      </c>
    </row>
    <row r="7567" spans="3:9">
      <c r="C7567" s="125"/>
      <c r="D7567" s="125"/>
      <c r="E7567" s="125"/>
      <c r="F7567" s="125"/>
      <c r="G7567" s="176"/>
      <c r="H7567" s="125" t="str">
        <f t="shared" si="236"/>
        <v/>
      </c>
      <c r="I7567" s="176">
        <f t="shared" si="237"/>
        <v>0</v>
      </c>
    </row>
    <row r="7568" spans="3:9">
      <c r="C7568" s="125"/>
      <c r="D7568" s="125"/>
      <c r="E7568" s="125"/>
      <c r="F7568" s="125"/>
      <c r="G7568" s="176"/>
      <c r="H7568" s="125" t="str">
        <f t="shared" si="236"/>
        <v/>
      </c>
      <c r="I7568" s="176">
        <f t="shared" si="237"/>
        <v>0</v>
      </c>
    </row>
    <row r="7569" spans="3:9">
      <c r="C7569" s="125"/>
      <c r="D7569" s="125"/>
      <c r="E7569" s="125"/>
      <c r="F7569" s="125"/>
      <c r="G7569" s="176"/>
      <c r="H7569" s="125" t="str">
        <f t="shared" si="236"/>
        <v/>
      </c>
      <c r="I7569" s="176">
        <f t="shared" si="237"/>
        <v>0</v>
      </c>
    </row>
    <row r="7570" spans="3:9">
      <c r="C7570" s="125"/>
      <c r="D7570" s="125"/>
      <c r="E7570" s="125"/>
      <c r="F7570" s="125"/>
      <c r="G7570" s="176"/>
      <c r="H7570" s="125" t="str">
        <f t="shared" si="236"/>
        <v/>
      </c>
      <c r="I7570" s="176">
        <f t="shared" si="237"/>
        <v>0</v>
      </c>
    </row>
    <row r="7571" spans="3:9">
      <c r="C7571" s="125"/>
      <c r="D7571" s="125"/>
      <c r="E7571" s="125"/>
      <c r="F7571" s="125"/>
      <c r="G7571" s="176"/>
      <c r="H7571" s="125" t="str">
        <f t="shared" si="236"/>
        <v/>
      </c>
      <c r="I7571" s="176">
        <f t="shared" si="237"/>
        <v>0</v>
      </c>
    </row>
    <row r="7572" spans="3:9">
      <c r="C7572" s="125"/>
      <c r="D7572" s="125"/>
      <c r="E7572" s="125"/>
      <c r="F7572" s="125"/>
      <c r="G7572" s="176"/>
      <c r="H7572" s="125" t="str">
        <f t="shared" si="236"/>
        <v/>
      </c>
      <c r="I7572" s="176">
        <f t="shared" si="237"/>
        <v>0</v>
      </c>
    </row>
    <row r="7573" spans="3:9">
      <c r="C7573" s="125"/>
      <c r="D7573" s="125"/>
      <c r="E7573" s="125"/>
      <c r="F7573" s="125"/>
      <c r="G7573" s="176"/>
      <c r="H7573" s="125" t="str">
        <f t="shared" si="236"/>
        <v/>
      </c>
      <c r="I7573" s="176">
        <f t="shared" si="237"/>
        <v>0</v>
      </c>
    </row>
    <row r="7574" spans="3:9">
      <c r="C7574" s="125"/>
      <c r="D7574" s="125"/>
      <c r="E7574" s="125"/>
      <c r="F7574" s="125"/>
      <c r="G7574" s="176"/>
      <c r="H7574" s="125" t="str">
        <f t="shared" si="236"/>
        <v/>
      </c>
      <c r="I7574" s="176">
        <f t="shared" si="237"/>
        <v>0</v>
      </c>
    </row>
    <row r="7575" spans="3:9">
      <c r="C7575" s="125"/>
      <c r="D7575" s="125"/>
      <c r="E7575" s="125"/>
      <c r="F7575" s="125"/>
      <c r="G7575" s="176"/>
      <c r="H7575" s="125" t="str">
        <f t="shared" si="236"/>
        <v/>
      </c>
      <c r="I7575" s="176">
        <f t="shared" si="237"/>
        <v>0</v>
      </c>
    </row>
    <row r="7576" spans="3:9">
      <c r="C7576" s="125"/>
      <c r="D7576" s="125"/>
      <c r="E7576" s="125"/>
      <c r="F7576" s="125"/>
      <c r="G7576" s="176"/>
      <c r="H7576" s="125" t="str">
        <f t="shared" si="236"/>
        <v/>
      </c>
      <c r="I7576" s="176">
        <f t="shared" si="237"/>
        <v>0</v>
      </c>
    </row>
    <row r="7577" spans="3:9">
      <c r="C7577" s="125"/>
      <c r="D7577" s="125"/>
      <c r="E7577" s="125"/>
      <c r="F7577" s="125"/>
      <c r="G7577" s="176"/>
      <c r="H7577" s="125" t="str">
        <f t="shared" si="236"/>
        <v/>
      </c>
      <c r="I7577" s="176">
        <f t="shared" si="237"/>
        <v>0</v>
      </c>
    </row>
    <row r="7578" spans="3:9">
      <c r="C7578" s="125"/>
      <c r="D7578" s="125"/>
      <c r="E7578" s="125"/>
      <c r="F7578" s="125"/>
      <c r="G7578" s="176"/>
      <c r="H7578" s="125" t="str">
        <f t="shared" si="236"/>
        <v/>
      </c>
      <c r="I7578" s="176">
        <f t="shared" si="237"/>
        <v>0</v>
      </c>
    </row>
    <row r="7579" spans="3:9">
      <c r="C7579" s="125"/>
      <c r="D7579" s="125"/>
      <c r="E7579" s="125"/>
      <c r="F7579" s="125"/>
      <c r="G7579" s="176"/>
      <c r="H7579" s="125" t="str">
        <f t="shared" si="236"/>
        <v/>
      </c>
      <c r="I7579" s="176">
        <f t="shared" si="237"/>
        <v>0</v>
      </c>
    </row>
    <row r="7580" spans="3:9">
      <c r="C7580" s="125"/>
      <c r="D7580" s="125"/>
      <c r="E7580" s="125"/>
      <c r="F7580" s="125"/>
      <c r="G7580" s="176"/>
      <c r="H7580" s="125" t="str">
        <f t="shared" si="236"/>
        <v/>
      </c>
      <c r="I7580" s="176">
        <f t="shared" si="237"/>
        <v>0</v>
      </c>
    </row>
    <row r="7581" spans="3:9">
      <c r="C7581" s="125"/>
      <c r="D7581" s="125"/>
      <c r="E7581" s="125"/>
      <c r="F7581" s="125"/>
      <c r="G7581" s="176"/>
      <c r="H7581" s="125" t="str">
        <f t="shared" si="236"/>
        <v/>
      </c>
      <c r="I7581" s="176">
        <f t="shared" si="237"/>
        <v>0</v>
      </c>
    </row>
    <row r="7582" spans="3:9">
      <c r="C7582" s="125"/>
      <c r="D7582" s="125"/>
      <c r="E7582" s="125"/>
      <c r="F7582" s="125"/>
      <c r="G7582" s="176"/>
      <c r="H7582" s="125" t="str">
        <f t="shared" si="236"/>
        <v/>
      </c>
      <c r="I7582" s="176">
        <f t="shared" si="237"/>
        <v>0</v>
      </c>
    </row>
    <row r="7583" spans="3:9">
      <c r="C7583" s="125"/>
      <c r="D7583" s="125"/>
      <c r="E7583" s="125"/>
      <c r="F7583" s="125"/>
      <c r="G7583" s="176"/>
      <c r="H7583" s="125" t="str">
        <f t="shared" si="236"/>
        <v/>
      </c>
      <c r="I7583" s="176">
        <f t="shared" si="237"/>
        <v>0</v>
      </c>
    </row>
    <row r="7584" spans="3:9">
      <c r="C7584" s="125"/>
      <c r="D7584" s="125"/>
      <c r="E7584" s="125"/>
      <c r="F7584" s="125"/>
      <c r="G7584" s="176"/>
      <c r="H7584" s="125" t="str">
        <f t="shared" si="236"/>
        <v/>
      </c>
      <c r="I7584" s="176">
        <f t="shared" si="237"/>
        <v>0</v>
      </c>
    </row>
    <row r="7585" spans="3:9">
      <c r="C7585" s="125"/>
      <c r="D7585" s="125"/>
      <c r="E7585" s="125"/>
      <c r="F7585" s="125"/>
      <c r="G7585" s="176"/>
      <c r="H7585" s="125" t="str">
        <f t="shared" si="236"/>
        <v/>
      </c>
      <c r="I7585" s="176">
        <f t="shared" si="237"/>
        <v>0</v>
      </c>
    </row>
    <row r="7586" spans="3:9">
      <c r="C7586" s="125"/>
      <c r="D7586" s="125"/>
      <c r="E7586" s="125"/>
      <c r="F7586" s="125"/>
      <c r="G7586" s="176"/>
      <c r="H7586" s="125" t="str">
        <f t="shared" si="236"/>
        <v/>
      </c>
      <c r="I7586" s="176">
        <f t="shared" si="237"/>
        <v>0</v>
      </c>
    </row>
    <row r="7587" spans="3:9">
      <c r="C7587" s="125"/>
      <c r="D7587" s="125"/>
      <c r="E7587" s="125"/>
      <c r="F7587" s="125"/>
      <c r="G7587" s="176"/>
      <c r="H7587" s="125" t="str">
        <f t="shared" si="236"/>
        <v/>
      </c>
      <c r="I7587" s="176">
        <f t="shared" si="237"/>
        <v>0</v>
      </c>
    </row>
    <row r="7588" spans="3:9">
      <c r="C7588" s="125"/>
      <c r="D7588" s="125"/>
      <c r="E7588" s="125"/>
      <c r="F7588" s="125"/>
      <c r="G7588" s="176"/>
      <c r="H7588" s="125" t="str">
        <f t="shared" si="236"/>
        <v/>
      </c>
      <c r="I7588" s="176">
        <f t="shared" si="237"/>
        <v>0</v>
      </c>
    </row>
    <row r="7589" spans="3:9">
      <c r="C7589" s="125"/>
      <c r="D7589" s="125"/>
      <c r="E7589" s="125"/>
      <c r="F7589" s="125"/>
      <c r="G7589" s="176"/>
      <c r="H7589" s="125" t="str">
        <f t="shared" si="236"/>
        <v/>
      </c>
      <c r="I7589" s="176">
        <f t="shared" si="237"/>
        <v>0</v>
      </c>
    </row>
    <row r="7590" spans="3:9">
      <c r="C7590" s="125"/>
      <c r="D7590" s="125"/>
      <c r="E7590" s="125"/>
      <c r="F7590" s="125"/>
      <c r="G7590" s="176"/>
      <c r="H7590" s="125" t="str">
        <f t="shared" si="236"/>
        <v/>
      </c>
      <c r="I7590" s="176">
        <f t="shared" si="237"/>
        <v>0</v>
      </c>
    </row>
    <row r="7591" spans="3:9">
      <c r="C7591" s="125"/>
      <c r="D7591" s="125"/>
      <c r="E7591" s="125"/>
      <c r="F7591" s="125"/>
      <c r="G7591" s="176"/>
      <c r="H7591" s="125" t="str">
        <f t="shared" si="236"/>
        <v/>
      </c>
      <c r="I7591" s="176">
        <f t="shared" si="237"/>
        <v>0</v>
      </c>
    </row>
    <row r="7592" spans="3:9">
      <c r="C7592" s="125"/>
      <c r="D7592" s="125"/>
      <c r="E7592" s="125"/>
      <c r="F7592" s="125"/>
      <c r="G7592" s="176"/>
      <c r="H7592" s="125" t="str">
        <f t="shared" si="236"/>
        <v/>
      </c>
      <c r="I7592" s="176">
        <f t="shared" si="237"/>
        <v>0</v>
      </c>
    </row>
    <row r="7593" spans="3:9">
      <c r="C7593" s="125"/>
      <c r="D7593" s="125"/>
      <c r="E7593" s="125"/>
      <c r="F7593" s="125"/>
      <c r="G7593" s="176"/>
      <c r="H7593" s="125" t="str">
        <f t="shared" si="236"/>
        <v/>
      </c>
      <c r="I7593" s="176">
        <f t="shared" si="237"/>
        <v>0</v>
      </c>
    </row>
    <row r="7594" spans="3:9">
      <c r="C7594" s="125"/>
      <c r="D7594" s="125"/>
      <c r="E7594" s="125"/>
      <c r="F7594" s="125"/>
      <c r="G7594" s="176"/>
      <c r="H7594" s="125" t="str">
        <f t="shared" si="236"/>
        <v/>
      </c>
      <c r="I7594" s="176">
        <f t="shared" si="237"/>
        <v>0</v>
      </c>
    </row>
    <row r="7595" spans="3:9">
      <c r="C7595" s="125"/>
      <c r="D7595" s="125"/>
      <c r="E7595" s="125"/>
      <c r="F7595" s="125"/>
      <c r="G7595" s="176"/>
      <c r="H7595" s="125" t="str">
        <f t="shared" si="236"/>
        <v/>
      </c>
      <c r="I7595" s="176">
        <f t="shared" si="237"/>
        <v>0</v>
      </c>
    </row>
    <row r="7596" spans="3:9">
      <c r="C7596" s="125"/>
      <c r="D7596" s="125"/>
      <c r="E7596" s="125"/>
      <c r="F7596" s="125"/>
      <c r="G7596" s="176"/>
      <c r="H7596" s="125" t="str">
        <f t="shared" si="236"/>
        <v/>
      </c>
      <c r="I7596" s="176">
        <f t="shared" si="237"/>
        <v>0</v>
      </c>
    </row>
    <row r="7597" spans="3:9">
      <c r="C7597" s="125"/>
      <c r="D7597" s="125"/>
      <c r="E7597" s="125"/>
      <c r="F7597" s="125"/>
      <c r="G7597" s="176"/>
      <c r="H7597" s="125" t="str">
        <f t="shared" si="236"/>
        <v/>
      </c>
      <c r="I7597" s="176">
        <f t="shared" si="237"/>
        <v>0</v>
      </c>
    </row>
    <row r="7598" spans="3:9">
      <c r="C7598" s="125"/>
      <c r="D7598" s="125"/>
      <c r="E7598" s="125"/>
      <c r="F7598" s="125"/>
      <c r="G7598" s="176"/>
      <c r="H7598" s="125" t="str">
        <f t="shared" si="236"/>
        <v/>
      </c>
      <c r="I7598" s="176">
        <f t="shared" si="237"/>
        <v>0</v>
      </c>
    </row>
    <row r="7599" spans="3:9">
      <c r="C7599" s="125"/>
      <c r="D7599" s="125"/>
      <c r="E7599" s="125"/>
      <c r="F7599" s="125"/>
      <c r="G7599" s="176"/>
      <c r="H7599" s="125" t="str">
        <f t="shared" si="236"/>
        <v/>
      </c>
      <c r="I7599" s="176">
        <f t="shared" si="237"/>
        <v>0</v>
      </c>
    </row>
    <row r="7600" spans="3:9">
      <c r="C7600" s="125"/>
      <c r="D7600" s="125"/>
      <c r="E7600" s="125"/>
      <c r="F7600" s="125"/>
      <c r="G7600" s="176"/>
      <c r="H7600" s="125" t="str">
        <f t="shared" si="236"/>
        <v/>
      </c>
      <c r="I7600" s="176">
        <f t="shared" si="237"/>
        <v>0</v>
      </c>
    </row>
    <row r="7601" spans="3:9">
      <c r="C7601" s="125"/>
      <c r="D7601" s="125"/>
      <c r="E7601" s="125"/>
      <c r="F7601" s="125"/>
      <c r="G7601" s="176"/>
      <c r="H7601" s="125" t="str">
        <f t="shared" si="236"/>
        <v/>
      </c>
      <c r="I7601" s="176">
        <f t="shared" si="237"/>
        <v>0</v>
      </c>
    </row>
    <row r="7602" spans="3:9">
      <c r="C7602" s="125"/>
      <c r="D7602" s="125"/>
      <c r="E7602" s="125"/>
      <c r="F7602" s="125"/>
      <c r="G7602" s="176"/>
      <c r="H7602" s="125" t="str">
        <f t="shared" si="236"/>
        <v/>
      </c>
      <c r="I7602" s="176">
        <f t="shared" si="237"/>
        <v>0</v>
      </c>
    </row>
    <row r="7603" spans="3:9">
      <c r="C7603" s="125"/>
      <c r="D7603" s="125"/>
      <c r="E7603" s="125"/>
      <c r="F7603" s="125"/>
      <c r="G7603" s="176"/>
      <c r="H7603" s="125" t="str">
        <f t="shared" si="236"/>
        <v/>
      </c>
      <c r="I7603" s="176">
        <f t="shared" si="237"/>
        <v>0</v>
      </c>
    </row>
    <row r="7604" spans="3:9">
      <c r="C7604" s="125"/>
      <c r="D7604" s="125"/>
      <c r="E7604" s="125"/>
      <c r="F7604" s="125"/>
      <c r="G7604" s="176"/>
      <c r="H7604" s="125" t="str">
        <f t="shared" si="236"/>
        <v/>
      </c>
      <c r="I7604" s="176">
        <f t="shared" si="237"/>
        <v>0</v>
      </c>
    </row>
    <row r="7605" spans="3:9">
      <c r="C7605" s="125"/>
      <c r="D7605" s="125"/>
      <c r="E7605" s="125"/>
      <c r="F7605" s="125"/>
      <c r="G7605" s="176"/>
      <c r="H7605" s="125" t="str">
        <f t="shared" si="236"/>
        <v/>
      </c>
      <c r="I7605" s="176">
        <f t="shared" si="237"/>
        <v>0</v>
      </c>
    </row>
    <row r="7606" spans="3:9">
      <c r="C7606" s="125"/>
      <c r="D7606" s="125"/>
      <c r="E7606" s="125"/>
      <c r="F7606" s="125"/>
      <c r="G7606" s="176"/>
      <c r="H7606" s="125" t="str">
        <f t="shared" si="236"/>
        <v/>
      </c>
      <c r="I7606" s="176">
        <f t="shared" si="237"/>
        <v>0</v>
      </c>
    </row>
    <row r="7607" spans="3:9">
      <c r="C7607" s="125"/>
      <c r="D7607" s="125"/>
      <c r="E7607" s="125"/>
      <c r="F7607" s="125"/>
      <c r="G7607" s="176"/>
      <c r="H7607" s="125" t="str">
        <f t="shared" si="236"/>
        <v/>
      </c>
      <c r="I7607" s="176">
        <f t="shared" si="237"/>
        <v>0</v>
      </c>
    </row>
    <row r="7608" spans="3:9">
      <c r="C7608" s="125"/>
      <c r="D7608" s="125"/>
      <c r="E7608" s="125"/>
      <c r="F7608" s="125"/>
      <c r="G7608" s="176"/>
      <c r="H7608" s="125" t="str">
        <f t="shared" si="236"/>
        <v/>
      </c>
      <c r="I7608" s="176">
        <f t="shared" si="237"/>
        <v>0</v>
      </c>
    </row>
    <row r="7609" spans="3:9">
      <c r="C7609" s="125"/>
      <c r="D7609" s="125"/>
      <c r="E7609" s="125"/>
      <c r="F7609" s="125"/>
      <c r="G7609" s="176"/>
      <c r="H7609" s="125" t="str">
        <f t="shared" si="236"/>
        <v/>
      </c>
      <c r="I7609" s="176">
        <f t="shared" si="237"/>
        <v>0</v>
      </c>
    </row>
    <row r="7610" spans="3:9">
      <c r="C7610" s="125"/>
      <c r="D7610" s="125"/>
      <c r="E7610" s="125"/>
      <c r="F7610" s="125"/>
      <c r="G7610" s="176"/>
      <c r="H7610" s="125" t="str">
        <f t="shared" si="236"/>
        <v/>
      </c>
      <c r="I7610" s="176">
        <f t="shared" si="237"/>
        <v>0</v>
      </c>
    </row>
    <row r="7611" spans="3:9">
      <c r="C7611" s="125"/>
      <c r="D7611" s="125"/>
      <c r="E7611" s="125"/>
      <c r="F7611" s="125"/>
      <c r="G7611" s="176"/>
      <c r="H7611" s="125" t="str">
        <f t="shared" si="236"/>
        <v/>
      </c>
      <c r="I7611" s="176">
        <f t="shared" si="237"/>
        <v>0</v>
      </c>
    </row>
    <row r="7612" spans="3:9">
      <c r="C7612" s="125"/>
      <c r="D7612" s="125"/>
      <c r="E7612" s="125"/>
      <c r="F7612" s="125"/>
      <c r="G7612" s="176"/>
      <c r="H7612" s="125" t="str">
        <f t="shared" si="236"/>
        <v/>
      </c>
      <c r="I7612" s="176">
        <f t="shared" si="237"/>
        <v>0</v>
      </c>
    </row>
    <row r="7613" spans="3:9">
      <c r="C7613" s="125"/>
      <c r="D7613" s="125"/>
      <c r="E7613" s="125"/>
      <c r="F7613" s="125"/>
      <c r="G7613" s="176"/>
      <c r="H7613" s="125" t="str">
        <f t="shared" si="236"/>
        <v/>
      </c>
      <c r="I7613" s="176">
        <f t="shared" si="237"/>
        <v>0</v>
      </c>
    </row>
    <row r="7614" spans="3:9">
      <c r="C7614" s="125"/>
      <c r="D7614" s="125"/>
      <c r="E7614" s="125"/>
      <c r="F7614" s="125"/>
      <c r="G7614" s="176"/>
      <c r="H7614" s="125" t="str">
        <f t="shared" si="236"/>
        <v/>
      </c>
      <c r="I7614" s="176">
        <f t="shared" si="237"/>
        <v>0</v>
      </c>
    </row>
    <row r="7615" spans="3:9">
      <c r="C7615" s="125"/>
      <c r="D7615" s="125"/>
      <c r="E7615" s="125"/>
      <c r="F7615" s="125"/>
      <c r="G7615" s="176"/>
      <c r="H7615" s="125" t="str">
        <f t="shared" si="236"/>
        <v/>
      </c>
      <c r="I7615" s="176">
        <f t="shared" si="237"/>
        <v>0</v>
      </c>
    </row>
    <row r="7616" spans="3:9">
      <c r="C7616" s="125"/>
      <c r="D7616" s="125"/>
      <c r="E7616" s="125"/>
      <c r="F7616" s="125"/>
      <c r="G7616" s="176"/>
      <c r="H7616" s="125" t="str">
        <f t="shared" si="236"/>
        <v/>
      </c>
      <c r="I7616" s="176">
        <f t="shared" si="237"/>
        <v>0</v>
      </c>
    </row>
    <row r="7617" spans="3:9">
      <c r="C7617" s="125"/>
      <c r="D7617" s="125"/>
      <c r="E7617" s="125"/>
      <c r="F7617" s="125"/>
      <c r="G7617" s="176"/>
      <c r="H7617" s="125" t="str">
        <f t="shared" si="236"/>
        <v/>
      </c>
      <c r="I7617" s="176">
        <f t="shared" si="237"/>
        <v>0</v>
      </c>
    </row>
    <row r="7618" spans="3:9">
      <c r="C7618" s="125"/>
      <c r="D7618" s="125"/>
      <c r="E7618" s="125"/>
      <c r="F7618" s="125"/>
      <c r="G7618" s="176"/>
      <c r="H7618" s="125" t="str">
        <f t="shared" si="236"/>
        <v/>
      </c>
      <c r="I7618" s="176">
        <f t="shared" si="237"/>
        <v>0</v>
      </c>
    </row>
    <row r="7619" spans="3:9">
      <c r="C7619" s="125"/>
      <c r="D7619" s="125"/>
      <c r="E7619" s="125"/>
      <c r="F7619" s="125"/>
      <c r="G7619" s="176"/>
      <c r="H7619" s="125" t="str">
        <f t="shared" si="236"/>
        <v/>
      </c>
      <c r="I7619" s="176">
        <f t="shared" si="237"/>
        <v>0</v>
      </c>
    </row>
    <row r="7620" spans="3:9">
      <c r="C7620" s="125"/>
      <c r="D7620" s="125"/>
      <c r="E7620" s="125"/>
      <c r="F7620" s="125"/>
      <c r="G7620" s="176"/>
      <c r="H7620" s="125" t="str">
        <f t="shared" si="236"/>
        <v/>
      </c>
      <c r="I7620" s="176">
        <f t="shared" si="237"/>
        <v>0</v>
      </c>
    </row>
    <row r="7621" spans="3:9">
      <c r="C7621" s="125"/>
      <c r="D7621" s="125"/>
      <c r="E7621" s="125"/>
      <c r="F7621" s="125"/>
      <c r="G7621" s="176"/>
      <c r="H7621" s="125" t="str">
        <f t="shared" si="236"/>
        <v/>
      </c>
      <c r="I7621" s="176">
        <f t="shared" si="237"/>
        <v>0</v>
      </c>
    </row>
    <row r="7622" spans="3:9">
      <c r="C7622" s="125"/>
      <c r="D7622" s="125"/>
      <c r="E7622" s="125"/>
      <c r="F7622" s="125"/>
      <c r="G7622" s="176"/>
      <c r="H7622" s="125" t="str">
        <f t="shared" si="236"/>
        <v/>
      </c>
      <c r="I7622" s="176">
        <f t="shared" si="237"/>
        <v>0</v>
      </c>
    </row>
    <row r="7623" spans="3:9">
      <c r="C7623" s="125"/>
      <c r="D7623" s="125"/>
      <c r="E7623" s="125"/>
      <c r="F7623" s="125"/>
      <c r="G7623" s="176"/>
      <c r="H7623" s="125" t="str">
        <f t="shared" ref="H7623:H7686" si="238">IF(ISBLANK(C7623),"",IF(C7623&lt;F7623,D7623-E7623,E7623-D7623))</f>
        <v/>
      </c>
      <c r="I7623" s="176">
        <f t="shared" ref="I7623:I7686" si="239">IF(ISERR(H7623),1,0)</f>
        <v>0</v>
      </c>
    </row>
    <row r="7624" spans="3:9">
      <c r="C7624" s="125"/>
      <c r="D7624" s="125"/>
      <c r="E7624" s="125"/>
      <c r="F7624" s="125"/>
      <c r="G7624" s="176"/>
      <c r="H7624" s="125" t="str">
        <f t="shared" si="238"/>
        <v/>
      </c>
      <c r="I7624" s="176">
        <f t="shared" si="239"/>
        <v>0</v>
      </c>
    </row>
    <row r="7625" spans="3:9">
      <c r="C7625" s="125"/>
      <c r="D7625" s="125"/>
      <c r="E7625" s="125"/>
      <c r="F7625" s="125"/>
      <c r="G7625" s="176"/>
      <c r="H7625" s="125" t="str">
        <f t="shared" si="238"/>
        <v/>
      </c>
      <c r="I7625" s="176">
        <f t="shared" si="239"/>
        <v>0</v>
      </c>
    </row>
    <row r="7626" spans="3:9">
      <c r="C7626" s="125"/>
      <c r="D7626" s="125"/>
      <c r="E7626" s="125"/>
      <c r="F7626" s="125"/>
      <c r="G7626" s="176"/>
      <c r="H7626" s="125" t="str">
        <f t="shared" si="238"/>
        <v/>
      </c>
      <c r="I7626" s="176">
        <f t="shared" si="239"/>
        <v>0</v>
      </c>
    </row>
    <row r="7627" spans="3:9">
      <c r="C7627" s="125"/>
      <c r="D7627" s="125"/>
      <c r="E7627" s="125"/>
      <c r="F7627" s="125"/>
      <c r="G7627" s="176"/>
      <c r="H7627" s="125" t="str">
        <f t="shared" si="238"/>
        <v/>
      </c>
      <c r="I7627" s="176">
        <f t="shared" si="239"/>
        <v>0</v>
      </c>
    </row>
    <row r="7628" spans="3:9">
      <c r="C7628" s="125"/>
      <c r="D7628" s="125"/>
      <c r="E7628" s="125"/>
      <c r="F7628" s="125"/>
      <c r="G7628" s="176"/>
      <c r="H7628" s="125" t="str">
        <f t="shared" si="238"/>
        <v/>
      </c>
      <c r="I7628" s="176">
        <f t="shared" si="239"/>
        <v>0</v>
      </c>
    </row>
    <row r="7629" spans="3:9">
      <c r="C7629" s="125"/>
      <c r="D7629" s="125"/>
      <c r="E7629" s="125"/>
      <c r="F7629" s="125"/>
      <c r="G7629" s="176"/>
      <c r="H7629" s="125" t="str">
        <f t="shared" si="238"/>
        <v/>
      </c>
      <c r="I7629" s="176">
        <f t="shared" si="239"/>
        <v>0</v>
      </c>
    </row>
    <row r="7630" spans="3:9">
      <c r="C7630" s="125"/>
      <c r="D7630" s="125"/>
      <c r="E7630" s="125"/>
      <c r="F7630" s="125"/>
      <c r="G7630" s="176"/>
      <c r="H7630" s="125" t="str">
        <f t="shared" si="238"/>
        <v/>
      </c>
      <c r="I7630" s="176">
        <f t="shared" si="239"/>
        <v>0</v>
      </c>
    </row>
    <row r="7631" spans="3:9">
      <c r="C7631" s="125"/>
      <c r="D7631" s="125"/>
      <c r="E7631" s="125"/>
      <c r="F7631" s="125"/>
      <c r="G7631" s="176"/>
      <c r="H7631" s="125" t="str">
        <f t="shared" si="238"/>
        <v/>
      </c>
      <c r="I7631" s="176">
        <f t="shared" si="239"/>
        <v>0</v>
      </c>
    </row>
    <row r="7632" spans="3:9">
      <c r="C7632" s="125"/>
      <c r="D7632" s="125"/>
      <c r="E7632" s="125"/>
      <c r="F7632" s="125"/>
      <c r="G7632" s="176"/>
      <c r="H7632" s="125" t="str">
        <f t="shared" si="238"/>
        <v/>
      </c>
      <c r="I7632" s="176">
        <f t="shared" si="239"/>
        <v>0</v>
      </c>
    </row>
    <row r="7633" spans="3:9">
      <c r="C7633" s="125"/>
      <c r="D7633" s="125"/>
      <c r="E7633" s="125"/>
      <c r="F7633" s="125"/>
      <c r="G7633" s="176"/>
      <c r="H7633" s="125" t="str">
        <f t="shared" si="238"/>
        <v/>
      </c>
      <c r="I7633" s="176">
        <f t="shared" si="239"/>
        <v>0</v>
      </c>
    </row>
    <row r="7634" spans="3:9">
      <c r="C7634" s="125"/>
      <c r="D7634" s="125"/>
      <c r="E7634" s="125"/>
      <c r="F7634" s="125"/>
      <c r="G7634" s="176"/>
      <c r="H7634" s="125" t="str">
        <f t="shared" si="238"/>
        <v/>
      </c>
      <c r="I7634" s="176">
        <f t="shared" si="239"/>
        <v>0</v>
      </c>
    </row>
    <row r="7635" spans="3:9">
      <c r="C7635" s="125"/>
      <c r="D7635" s="125"/>
      <c r="E7635" s="125"/>
      <c r="F7635" s="125"/>
      <c r="G7635" s="176"/>
      <c r="H7635" s="125" t="str">
        <f t="shared" si="238"/>
        <v/>
      </c>
      <c r="I7635" s="176">
        <f t="shared" si="239"/>
        <v>0</v>
      </c>
    </row>
    <row r="7636" spans="3:9">
      <c r="C7636" s="125"/>
      <c r="D7636" s="125"/>
      <c r="E7636" s="125"/>
      <c r="F7636" s="125"/>
      <c r="G7636" s="176"/>
      <c r="H7636" s="125" t="str">
        <f t="shared" si="238"/>
        <v/>
      </c>
      <c r="I7636" s="176">
        <f t="shared" si="239"/>
        <v>0</v>
      </c>
    </row>
    <row r="7637" spans="3:9">
      <c r="C7637" s="125"/>
      <c r="D7637" s="125"/>
      <c r="E7637" s="125"/>
      <c r="F7637" s="125"/>
      <c r="G7637" s="176"/>
      <c r="H7637" s="125" t="str">
        <f t="shared" si="238"/>
        <v/>
      </c>
      <c r="I7637" s="176">
        <f t="shared" si="239"/>
        <v>0</v>
      </c>
    </row>
    <row r="7638" spans="3:9">
      <c r="C7638" s="125"/>
      <c r="D7638" s="125"/>
      <c r="E7638" s="125"/>
      <c r="F7638" s="125"/>
      <c r="G7638" s="176"/>
      <c r="H7638" s="125" t="str">
        <f t="shared" si="238"/>
        <v/>
      </c>
      <c r="I7638" s="176">
        <f t="shared" si="239"/>
        <v>0</v>
      </c>
    </row>
    <row r="7639" spans="3:9">
      <c r="C7639" s="125"/>
      <c r="D7639" s="125"/>
      <c r="E7639" s="125"/>
      <c r="F7639" s="125"/>
      <c r="G7639" s="176"/>
      <c r="H7639" s="125" t="str">
        <f t="shared" si="238"/>
        <v/>
      </c>
      <c r="I7639" s="176">
        <f t="shared" si="239"/>
        <v>0</v>
      </c>
    </row>
    <row r="7640" spans="3:9">
      <c r="C7640" s="125"/>
      <c r="D7640" s="125"/>
      <c r="E7640" s="125"/>
      <c r="F7640" s="125"/>
      <c r="G7640" s="176"/>
      <c r="H7640" s="125" t="str">
        <f t="shared" si="238"/>
        <v/>
      </c>
      <c r="I7640" s="176">
        <f t="shared" si="239"/>
        <v>0</v>
      </c>
    </row>
    <row r="7641" spans="3:9">
      <c r="C7641" s="125"/>
      <c r="D7641" s="125"/>
      <c r="E7641" s="125"/>
      <c r="F7641" s="125"/>
      <c r="G7641" s="176"/>
      <c r="H7641" s="125" t="str">
        <f t="shared" si="238"/>
        <v/>
      </c>
      <c r="I7641" s="176">
        <f t="shared" si="239"/>
        <v>0</v>
      </c>
    </row>
    <row r="7642" spans="3:9">
      <c r="C7642" s="125"/>
      <c r="D7642" s="125"/>
      <c r="E7642" s="125"/>
      <c r="F7642" s="125"/>
      <c r="G7642" s="176"/>
      <c r="H7642" s="125" t="str">
        <f t="shared" si="238"/>
        <v/>
      </c>
      <c r="I7642" s="176">
        <f t="shared" si="239"/>
        <v>0</v>
      </c>
    </row>
    <row r="7643" spans="3:9">
      <c r="C7643" s="125"/>
      <c r="D7643" s="125"/>
      <c r="E7643" s="125"/>
      <c r="F7643" s="125"/>
      <c r="G7643" s="176"/>
      <c r="H7643" s="125" t="str">
        <f t="shared" si="238"/>
        <v/>
      </c>
      <c r="I7643" s="176">
        <f t="shared" si="239"/>
        <v>0</v>
      </c>
    </row>
    <row r="7644" spans="3:9">
      <c r="C7644" s="125"/>
      <c r="D7644" s="125"/>
      <c r="E7644" s="125"/>
      <c r="F7644" s="125"/>
      <c r="G7644" s="176"/>
      <c r="H7644" s="125" t="str">
        <f t="shared" si="238"/>
        <v/>
      </c>
      <c r="I7644" s="176">
        <f t="shared" si="239"/>
        <v>0</v>
      </c>
    </row>
    <row r="7645" spans="3:9">
      <c r="C7645" s="125"/>
      <c r="D7645" s="125"/>
      <c r="E7645" s="125"/>
      <c r="F7645" s="125"/>
      <c r="G7645" s="176"/>
      <c r="H7645" s="125" t="str">
        <f t="shared" si="238"/>
        <v/>
      </c>
      <c r="I7645" s="176">
        <f t="shared" si="239"/>
        <v>0</v>
      </c>
    </row>
    <row r="7646" spans="3:9">
      <c r="C7646" s="125"/>
      <c r="D7646" s="125"/>
      <c r="E7646" s="125"/>
      <c r="F7646" s="125"/>
      <c r="G7646" s="176"/>
      <c r="H7646" s="125" t="str">
        <f t="shared" si="238"/>
        <v/>
      </c>
      <c r="I7646" s="176">
        <f t="shared" si="239"/>
        <v>0</v>
      </c>
    </row>
    <row r="7647" spans="3:9">
      <c r="C7647" s="125"/>
      <c r="D7647" s="125"/>
      <c r="E7647" s="125"/>
      <c r="F7647" s="125"/>
      <c r="G7647" s="176"/>
      <c r="H7647" s="125" t="str">
        <f t="shared" si="238"/>
        <v/>
      </c>
      <c r="I7647" s="176">
        <f t="shared" si="239"/>
        <v>0</v>
      </c>
    </row>
    <row r="7648" spans="3:9">
      <c r="C7648" s="125"/>
      <c r="D7648" s="125"/>
      <c r="E7648" s="125"/>
      <c r="F7648" s="125"/>
      <c r="G7648" s="176"/>
      <c r="H7648" s="125" t="str">
        <f t="shared" si="238"/>
        <v/>
      </c>
      <c r="I7648" s="176">
        <f t="shared" si="239"/>
        <v>0</v>
      </c>
    </row>
    <row r="7649" spans="3:9">
      <c r="C7649" s="125"/>
      <c r="D7649" s="125"/>
      <c r="E7649" s="125"/>
      <c r="F7649" s="125"/>
      <c r="G7649" s="176"/>
      <c r="H7649" s="125" t="str">
        <f t="shared" si="238"/>
        <v/>
      </c>
      <c r="I7649" s="176">
        <f t="shared" si="239"/>
        <v>0</v>
      </c>
    </row>
    <row r="7650" spans="3:9">
      <c r="C7650" s="125"/>
      <c r="D7650" s="125"/>
      <c r="E7650" s="125"/>
      <c r="F7650" s="125"/>
      <c r="G7650" s="176"/>
      <c r="H7650" s="125" t="str">
        <f t="shared" si="238"/>
        <v/>
      </c>
      <c r="I7650" s="176">
        <f t="shared" si="239"/>
        <v>0</v>
      </c>
    </row>
    <row r="7651" spans="3:9">
      <c r="C7651" s="125"/>
      <c r="D7651" s="125"/>
      <c r="E7651" s="125"/>
      <c r="F7651" s="125"/>
      <c r="G7651" s="176"/>
      <c r="H7651" s="125" t="str">
        <f t="shared" si="238"/>
        <v/>
      </c>
      <c r="I7651" s="176">
        <f t="shared" si="239"/>
        <v>0</v>
      </c>
    </row>
    <row r="7652" spans="3:9">
      <c r="C7652" s="125"/>
      <c r="D7652" s="125"/>
      <c r="E7652" s="125"/>
      <c r="F7652" s="125"/>
      <c r="G7652" s="176"/>
      <c r="H7652" s="125" t="str">
        <f t="shared" si="238"/>
        <v/>
      </c>
      <c r="I7652" s="176">
        <f t="shared" si="239"/>
        <v>0</v>
      </c>
    </row>
    <row r="7653" spans="3:9">
      <c r="C7653" s="125"/>
      <c r="D7653" s="125"/>
      <c r="E7653" s="125"/>
      <c r="F7653" s="125"/>
      <c r="G7653" s="176"/>
      <c r="H7653" s="125" t="str">
        <f t="shared" si="238"/>
        <v/>
      </c>
      <c r="I7653" s="176">
        <f t="shared" si="239"/>
        <v>0</v>
      </c>
    </row>
    <row r="7654" spans="3:9">
      <c r="C7654" s="125"/>
      <c r="D7654" s="125"/>
      <c r="E7654" s="125"/>
      <c r="F7654" s="125"/>
      <c r="G7654" s="176"/>
      <c r="H7654" s="125" t="str">
        <f t="shared" si="238"/>
        <v/>
      </c>
      <c r="I7654" s="176">
        <f t="shared" si="239"/>
        <v>0</v>
      </c>
    </row>
    <row r="7655" spans="3:9">
      <c r="C7655" s="125"/>
      <c r="D7655" s="125"/>
      <c r="E7655" s="125"/>
      <c r="F7655" s="125"/>
      <c r="G7655" s="176"/>
      <c r="H7655" s="125" t="str">
        <f t="shared" si="238"/>
        <v/>
      </c>
      <c r="I7655" s="176">
        <f t="shared" si="239"/>
        <v>0</v>
      </c>
    </row>
    <row r="7656" spans="3:9">
      <c r="C7656" s="125"/>
      <c r="D7656" s="125"/>
      <c r="E7656" s="125"/>
      <c r="F7656" s="125"/>
      <c r="G7656" s="176"/>
      <c r="H7656" s="125" t="str">
        <f t="shared" si="238"/>
        <v/>
      </c>
      <c r="I7656" s="176">
        <f t="shared" si="239"/>
        <v>0</v>
      </c>
    </row>
    <row r="7657" spans="3:9">
      <c r="C7657" s="125"/>
      <c r="D7657" s="125"/>
      <c r="E7657" s="125"/>
      <c r="F7657" s="125"/>
      <c r="G7657" s="176"/>
      <c r="H7657" s="125" t="str">
        <f t="shared" si="238"/>
        <v/>
      </c>
      <c r="I7657" s="176">
        <f t="shared" si="239"/>
        <v>0</v>
      </c>
    </row>
    <row r="7658" spans="3:9">
      <c r="C7658" s="125"/>
      <c r="D7658" s="125"/>
      <c r="E7658" s="125"/>
      <c r="F7658" s="125"/>
      <c r="G7658" s="176"/>
      <c r="H7658" s="125" t="str">
        <f t="shared" si="238"/>
        <v/>
      </c>
      <c r="I7658" s="176">
        <f t="shared" si="239"/>
        <v>0</v>
      </c>
    </row>
    <row r="7659" spans="3:9">
      <c r="C7659" s="125"/>
      <c r="D7659" s="125"/>
      <c r="E7659" s="125"/>
      <c r="F7659" s="125"/>
      <c r="G7659" s="176"/>
      <c r="H7659" s="125" t="str">
        <f t="shared" si="238"/>
        <v/>
      </c>
      <c r="I7659" s="176">
        <f t="shared" si="239"/>
        <v>0</v>
      </c>
    </row>
    <row r="7660" spans="3:9">
      <c r="C7660" s="125"/>
      <c r="D7660" s="125"/>
      <c r="E7660" s="125"/>
      <c r="F7660" s="125"/>
      <c r="G7660" s="176"/>
      <c r="H7660" s="125" t="str">
        <f t="shared" si="238"/>
        <v/>
      </c>
      <c r="I7660" s="176">
        <f t="shared" si="239"/>
        <v>0</v>
      </c>
    </row>
    <row r="7661" spans="3:9">
      <c r="C7661" s="125"/>
      <c r="D7661" s="125"/>
      <c r="E7661" s="125"/>
      <c r="F7661" s="125"/>
      <c r="G7661" s="176"/>
      <c r="H7661" s="125" t="str">
        <f t="shared" si="238"/>
        <v/>
      </c>
      <c r="I7661" s="176">
        <f t="shared" si="239"/>
        <v>0</v>
      </c>
    </row>
    <row r="7662" spans="3:9">
      <c r="C7662" s="125"/>
      <c r="D7662" s="125"/>
      <c r="E7662" s="125"/>
      <c r="F7662" s="125"/>
      <c r="G7662" s="176"/>
      <c r="H7662" s="125" t="str">
        <f t="shared" si="238"/>
        <v/>
      </c>
      <c r="I7662" s="176">
        <f t="shared" si="239"/>
        <v>0</v>
      </c>
    </row>
    <row r="7663" spans="3:9">
      <c r="C7663" s="125"/>
      <c r="D7663" s="125"/>
      <c r="E7663" s="125"/>
      <c r="F7663" s="125"/>
      <c r="G7663" s="176"/>
      <c r="H7663" s="125" t="str">
        <f t="shared" si="238"/>
        <v/>
      </c>
      <c r="I7663" s="176">
        <f t="shared" si="239"/>
        <v>0</v>
      </c>
    </row>
    <row r="7664" spans="3:9">
      <c r="C7664" s="125"/>
      <c r="D7664" s="125"/>
      <c r="E7664" s="125"/>
      <c r="F7664" s="125"/>
      <c r="G7664" s="176"/>
      <c r="H7664" s="125" t="str">
        <f t="shared" si="238"/>
        <v/>
      </c>
      <c r="I7664" s="176">
        <f t="shared" si="239"/>
        <v>0</v>
      </c>
    </row>
    <row r="7665" spans="3:9">
      <c r="C7665" s="125"/>
      <c r="D7665" s="125"/>
      <c r="E7665" s="125"/>
      <c r="F7665" s="125"/>
      <c r="G7665" s="176"/>
      <c r="H7665" s="125" t="str">
        <f t="shared" si="238"/>
        <v/>
      </c>
      <c r="I7665" s="176">
        <f t="shared" si="239"/>
        <v>0</v>
      </c>
    </row>
    <row r="7666" spans="3:9">
      <c r="C7666" s="125"/>
      <c r="D7666" s="125"/>
      <c r="E7666" s="125"/>
      <c r="F7666" s="125"/>
      <c r="G7666" s="176"/>
      <c r="H7666" s="125" t="str">
        <f t="shared" si="238"/>
        <v/>
      </c>
      <c r="I7666" s="176">
        <f t="shared" si="239"/>
        <v>0</v>
      </c>
    </row>
    <row r="7667" spans="3:9">
      <c r="C7667" s="125"/>
      <c r="D7667" s="125"/>
      <c r="E7667" s="125"/>
      <c r="F7667" s="125"/>
      <c r="G7667" s="176"/>
      <c r="H7667" s="125" t="str">
        <f t="shared" si="238"/>
        <v/>
      </c>
      <c r="I7667" s="176">
        <f t="shared" si="239"/>
        <v>0</v>
      </c>
    </row>
    <row r="7668" spans="3:9">
      <c r="C7668" s="125"/>
      <c r="D7668" s="125"/>
      <c r="E7668" s="125"/>
      <c r="F7668" s="125"/>
      <c r="G7668" s="176"/>
      <c r="H7668" s="125" t="str">
        <f t="shared" si="238"/>
        <v/>
      </c>
      <c r="I7668" s="176">
        <f t="shared" si="239"/>
        <v>0</v>
      </c>
    </row>
    <row r="7669" spans="3:9">
      <c r="C7669" s="125"/>
      <c r="D7669" s="125"/>
      <c r="E7669" s="125"/>
      <c r="F7669" s="125"/>
      <c r="G7669" s="176"/>
      <c r="H7669" s="125" t="str">
        <f t="shared" si="238"/>
        <v/>
      </c>
      <c r="I7669" s="176">
        <f t="shared" si="239"/>
        <v>0</v>
      </c>
    </row>
    <row r="7670" spans="3:9">
      <c r="C7670" s="125"/>
      <c r="D7670" s="125"/>
      <c r="E7670" s="125"/>
      <c r="F7670" s="125"/>
      <c r="G7670" s="176"/>
      <c r="H7670" s="125" t="str">
        <f t="shared" si="238"/>
        <v/>
      </c>
      <c r="I7670" s="176">
        <f t="shared" si="239"/>
        <v>0</v>
      </c>
    </row>
    <row r="7671" spans="3:9">
      <c r="C7671" s="125"/>
      <c r="D7671" s="125"/>
      <c r="E7671" s="125"/>
      <c r="F7671" s="125"/>
      <c r="G7671" s="176"/>
      <c r="H7671" s="125" t="str">
        <f t="shared" si="238"/>
        <v/>
      </c>
      <c r="I7671" s="176">
        <f t="shared" si="239"/>
        <v>0</v>
      </c>
    </row>
    <row r="7672" spans="3:9">
      <c r="C7672" s="125"/>
      <c r="D7672" s="125"/>
      <c r="E7672" s="125"/>
      <c r="F7672" s="125"/>
      <c r="G7672" s="176"/>
      <c r="H7672" s="125" t="str">
        <f t="shared" si="238"/>
        <v/>
      </c>
      <c r="I7672" s="176">
        <f t="shared" si="239"/>
        <v>0</v>
      </c>
    </row>
    <row r="7673" spans="3:9">
      <c r="C7673" s="125"/>
      <c r="D7673" s="125"/>
      <c r="E7673" s="125"/>
      <c r="F7673" s="125"/>
      <c r="G7673" s="176"/>
      <c r="H7673" s="125" t="str">
        <f t="shared" si="238"/>
        <v/>
      </c>
      <c r="I7673" s="176">
        <f t="shared" si="239"/>
        <v>0</v>
      </c>
    </row>
    <row r="7674" spans="3:9">
      <c r="C7674" s="125"/>
      <c r="D7674" s="125"/>
      <c r="E7674" s="125"/>
      <c r="F7674" s="125"/>
      <c r="G7674" s="176"/>
      <c r="H7674" s="125" t="str">
        <f t="shared" si="238"/>
        <v/>
      </c>
      <c r="I7674" s="176">
        <f t="shared" si="239"/>
        <v>0</v>
      </c>
    </row>
    <row r="7675" spans="3:9">
      <c r="C7675" s="125"/>
      <c r="D7675" s="125"/>
      <c r="E7675" s="125"/>
      <c r="F7675" s="125"/>
      <c r="G7675" s="176"/>
      <c r="H7675" s="125" t="str">
        <f t="shared" si="238"/>
        <v/>
      </c>
      <c r="I7675" s="176">
        <f t="shared" si="239"/>
        <v>0</v>
      </c>
    </row>
    <row r="7676" spans="3:9">
      <c r="C7676" s="125"/>
      <c r="D7676" s="125"/>
      <c r="E7676" s="125"/>
      <c r="F7676" s="125"/>
      <c r="G7676" s="176"/>
      <c r="H7676" s="125" t="str">
        <f t="shared" si="238"/>
        <v/>
      </c>
      <c r="I7676" s="176">
        <f t="shared" si="239"/>
        <v>0</v>
      </c>
    </row>
    <row r="7677" spans="3:9">
      <c r="C7677" s="125"/>
      <c r="D7677" s="125"/>
      <c r="E7677" s="125"/>
      <c r="F7677" s="125"/>
      <c r="G7677" s="176"/>
      <c r="H7677" s="125" t="str">
        <f t="shared" si="238"/>
        <v/>
      </c>
      <c r="I7677" s="176">
        <f t="shared" si="239"/>
        <v>0</v>
      </c>
    </row>
    <row r="7678" spans="3:9">
      <c r="C7678" s="125"/>
      <c r="D7678" s="125"/>
      <c r="E7678" s="125"/>
      <c r="F7678" s="125"/>
      <c r="G7678" s="176"/>
      <c r="H7678" s="125" t="str">
        <f t="shared" si="238"/>
        <v/>
      </c>
      <c r="I7678" s="176">
        <f t="shared" si="239"/>
        <v>0</v>
      </c>
    </row>
    <row r="7679" spans="3:9">
      <c r="C7679" s="125"/>
      <c r="D7679" s="125"/>
      <c r="E7679" s="125"/>
      <c r="F7679" s="125"/>
      <c r="G7679" s="176"/>
      <c r="H7679" s="125" t="str">
        <f t="shared" si="238"/>
        <v/>
      </c>
      <c r="I7679" s="176">
        <f t="shared" si="239"/>
        <v>0</v>
      </c>
    </row>
    <row r="7680" spans="3:9">
      <c r="C7680" s="125"/>
      <c r="D7680" s="125"/>
      <c r="E7680" s="125"/>
      <c r="F7680" s="125"/>
      <c r="G7680" s="176"/>
      <c r="H7680" s="125" t="str">
        <f t="shared" si="238"/>
        <v/>
      </c>
      <c r="I7680" s="176">
        <f t="shared" si="239"/>
        <v>0</v>
      </c>
    </row>
    <row r="7681" spans="3:9">
      <c r="C7681" s="125"/>
      <c r="D7681" s="125"/>
      <c r="E7681" s="125"/>
      <c r="F7681" s="125"/>
      <c r="G7681" s="176"/>
      <c r="H7681" s="125" t="str">
        <f t="shared" si="238"/>
        <v/>
      </c>
      <c r="I7681" s="176">
        <f t="shared" si="239"/>
        <v>0</v>
      </c>
    </row>
    <row r="7682" spans="3:9">
      <c r="C7682" s="125"/>
      <c r="D7682" s="125"/>
      <c r="E7682" s="125"/>
      <c r="F7682" s="125"/>
      <c r="G7682" s="176"/>
      <c r="H7682" s="125" t="str">
        <f t="shared" si="238"/>
        <v/>
      </c>
      <c r="I7682" s="176">
        <f t="shared" si="239"/>
        <v>0</v>
      </c>
    </row>
    <row r="7683" spans="3:9">
      <c r="C7683" s="125"/>
      <c r="D7683" s="125"/>
      <c r="E7683" s="125"/>
      <c r="F7683" s="125"/>
      <c r="G7683" s="176"/>
      <c r="H7683" s="125" t="str">
        <f t="shared" si="238"/>
        <v/>
      </c>
      <c r="I7683" s="176">
        <f t="shared" si="239"/>
        <v>0</v>
      </c>
    </row>
    <row r="7684" spans="3:9">
      <c r="C7684" s="125"/>
      <c r="D7684" s="125"/>
      <c r="E7684" s="125"/>
      <c r="F7684" s="125"/>
      <c r="G7684" s="176"/>
      <c r="H7684" s="125" t="str">
        <f t="shared" si="238"/>
        <v/>
      </c>
      <c r="I7684" s="176">
        <f t="shared" si="239"/>
        <v>0</v>
      </c>
    </row>
    <row r="7685" spans="3:9">
      <c r="C7685" s="125"/>
      <c r="D7685" s="125"/>
      <c r="E7685" s="125"/>
      <c r="F7685" s="125"/>
      <c r="G7685" s="176"/>
      <c r="H7685" s="125" t="str">
        <f t="shared" si="238"/>
        <v/>
      </c>
      <c r="I7685" s="176">
        <f t="shared" si="239"/>
        <v>0</v>
      </c>
    </row>
    <row r="7686" spans="3:9">
      <c r="C7686" s="125"/>
      <c r="D7686" s="125"/>
      <c r="E7686" s="125"/>
      <c r="F7686" s="125"/>
      <c r="G7686" s="176"/>
      <c r="H7686" s="125" t="str">
        <f t="shared" si="238"/>
        <v/>
      </c>
      <c r="I7686" s="176">
        <f t="shared" si="239"/>
        <v>0</v>
      </c>
    </row>
    <row r="7687" spans="3:9">
      <c r="C7687" s="125"/>
      <c r="D7687" s="125"/>
      <c r="E7687" s="125"/>
      <c r="F7687" s="125"/>
      <c r="G7687" s="176"/>
      <c r="H7687" s="125" t="str">
        <f t="shared" ref="H7687:H7750" si="240">IF(ISBLANK(C7687),"",IF(C7687&lt;F7687,D7687-E7687,E7687-D7687))</f>
        <v/>
      </c>
      <c r="I7687" s="176">
        <f t="shared" ref="I7687:I7750" si="241">IF(ISERR(H7687),1,0)</f>
        <v>0</v>
      </c>
    </row>
    <row r="7688" spans="3:9">
      <c r="C7688" s="125"/>
      <c r="D7688" s="125"/>
      <c r="E7688" s="125"/>
      <c r="F7688" s="125"/>
      <c r="G7688" s="176"/>
      <c r="H7688" s="125" t="str">
        <f t="shared" si="240"/>
        <v/>
      </c>
      <c r="I7688" s="176">
        <f t="shared" si="241"/>
        <v>0</v>
      </c>
    </row>
    <row r="7689" spans="3:9">
      <c r="C7689" s="125"/>
      <c r="D7689" s="125"/>
      <c r="E7689" s="125"/>
      <c r="F7689" s="125"/>
      <c r="G7689" s="176"/>
      <c r="H7689" s="125" t="str">
        <f t="shared" si="240"/>
        <v/>
      </c>
      <c r="I7689" s="176">
        <f t="shared" si="241"/>
        <v>0</v>
      </c>
    </row>
    <row r="7690" spans="3:9">
      <c r="C7690" s="125"/>
      <c r="D7690" s="125"/>
      <c r="E7690" s="125"/>
      <c r="F7690" s="125"/>
      <c r="G7690" s="176"/>
      <c r="H7690" s="125" t="str">
        <f t="shared" si="240"/>
        <v/>
      </c>
      <c r="I7690" s="176">
        <f t="shared" si="241"/>
        <v>0</v>
      </c>
    </row>
    <row r="7691" spans="3:9">
      <c r="C7691" s="125"/>
      <c r="D7691" s="125"/>
      <c r="E7691" s="125"/>
      <c r="F7691" s="125"/>
      <c r="G7691" s="176"/>
      <c r="H7691" s="125" t="str">
        <f t="shared" si="240"/>
        <v/>
      </c>
      <c r="I7691" s="176">
        <f t="shared" si="241"/>
        <v>0</v>
      </c>
    </row>
    <row r="7692" spans="3:9">
      <c r="C7692" s="125"/>
      <c r="D7692" s="125"/>
      <c r="E7692" s="125"/>
      <c r="F7692" s="125"/>
      <c r="G7692" s="176"/>
      <c r="H7692" s="125" t="str">
        <f t="shared" si="240"/>
        <v/>
      </c>
      <c r="I7692" s="176">
        <f t="shared" si="241"/>
        <v>0</v>
      </c>
    </row>
    <row r="7693" spans="3:9">
      <c r="C7693" s="125"/>
      <c r="D7693" s="125"/>
      <c r="E7693" s="125"/>
      <c r="F7693" s="125"/>
      <c r="G7693" s="176"/>
      <c r="H7693" s="125" t="str">
        <f t="shared" si="240"/>
        <v/>
      </c>
      <c r="I7693" s="176">
        <f t="shared" si="241"/>
        <v>0</v>
      </c>
    </row>
    <row r="7694" spans="3:9">
      <c r="C7694" s="125"/>
      <c r="D7694" s="125"/>
      <c r="E7694" s="125"/>
      <c r="F7694" s="125"/>
      <c r="G7694" s="176"/>
      <c r="H7694" s="125" t="str">
        <f t="shared" si="240"/>
        <v/>
      </c>
      <c r="I7694" s="176">
        <f t="shared" si="241"/>
        <v>0</v>
      </c>
    </row>
    <row r="7695" spans="3:9">
      <c r="C7695" s="125"/>
      <c r="D7695" s="125"/>
      <c r="E7695" s="125"/>
      <c r="F7695" s="125"/>
      <c r="G7695" s="176"/>
      <c r="H7695" s="125" t="str">
        <f t="shared" si="240"/>
        <v/>
      </c>
      <c r="I7695" s="176">
        <f t="shared" si="241"/>
        <v>0</v>
      </c>
    </row>
    <row r="7696" spans="3:9">
      <c r="C7696" s="125"/>
      <c r="D7696" s="125"/>
      <c r="E7696" s="125"/>
      <c r="F7696" s="125"/>
      <c r="G7696" s="176"/>
      <c r="H7696" s="125" t="str">
        <f t="shared" si="240"/>
        <v/>
      </c>
      <c r="I7696" s="176">
        <f t="shared" si="241"/>
        <v>0</v>
      </c>
    </row>
    <row r="7697" spans="3:9">
      <c r="C7697" s="125"/>
      <c r="D7697" s="125"/>
      <c r="E7697" s="125"/>
      <c r="F7697" s="125"/>
      <c r="G7697" s="176"/>
      <c r="H7697" s="125" t="str">
        <f t="shared" si="240"/>
        <v/>
      </c>
      <c r="I7697" s="176">
        <f t="shared" si="241"/>
        <v>0</v>
      </c>
    </row>
    <row r="7698" spans="3:9">
      <c r="C7698" s="125"/>
      <c r="D7698" s="125"/>
      <c r="E7698" s="125"/>
      <c r="F7698" s="125"/>
      <c r="G7698" s="176"/>
      <c r="H7698" s="125" t="str">
        <f t="shared" si="240"/>
        <v/>
      </c>
      <c r="I7698" s="176">
        <f t="shared" si="241"/>
        <v>0</v>
      </c>
    </row>
    <row r="7699" spans="3:9">
      <c r="C7699" s="125"/>
      <c r="D7699" s="125"/>
      <c r="E7699" s="125"/>
      <c r="F7699" s="125"/>
      <c r="G7699" s="176"/>
      <c r="H7699" s="125" t="str">
        <f t="shared" si="240"/>
        <v/>
      </c>
      <c r="I7699" s="176">
        <f t="shared" si="241"/>
        <v>0</v>
      </c>
    </row>
    <row r="7700" spans="3:9">
      <c r="C7700" s="125"/>
      <c r="D7700" s="125"/>
      <c r="E7700" s="125"/>
      <c r="F7700" s="125"/>
      <c r="G7700" s="176"/>
      <c r="H7700" s="125" t="str">
        <f t="shared" si="240"/>
        <v/>
      </c>
      <c r="I7700" s="176">
        <f t="shared" si="241"/>
        <v>0</v>
      </c>
    </row>
    <row r="7701" spans="3:9">
      <c r="C7701" s="125"/>
      <c r="D7701" s="125"/>
      <c r="E7701" s="125"/>
      <c r="F7701" s="125"/>
      <c r="G7701" s="176"/>
      <c r="H7701" s="125" t="str">
        <f t="shared" si="240"/>
        <v/>
      </c>
      <c r="I7701" s="176">
        <f t="shared" si="241"/>
        <v>0</v>
      </c>
    </row>
    <row r="7702" spans="3:9">
      <c r="C7702" s="125"/>
      <c r="D7702" s="125"/>
      <c r="E7702" s="125"/>
      <c r="F7702" s="125"/>
      <c r="G7702" s="176"/>
      <c r="H7702" s="125" t="str">
        <f t="shared" si="240"/>
        <v/>
      </c>
      <c r="I7702" s="176">
        <f t="shared" si="241"/>
        <v>0</v>
      </c>
    </row>
    <row r="7703" spans="3:9">
      <c r="C7703" s="125"/>
      <c r="D7703" s="125"/>
      <c r="E7703" s="125"/>
      <c r="F7703" s="125"/>
      <c r="G7703" s="176"/>
      <c r="H7703" s="125" t="str">
        <f t="shared" si="240"/>
        <v/>
      </c>
      <c r="I7703" s="176">
        <f t="shared" si="241"/>
        <v>0</v>
      </c>
    </row>
    <row r="7704" spans="3:9">
      <c r="C7704" s="125"/>
      <c r="D7704" s="125"/>
      <c r="E7704" s="125"/>
      <c r="F7704" s="125"/>
      <c r="G7704" s="176"/>
      <c r="H7704" s="125" t="str">
        <f t="shared" si="240"/>
        <v/>
      </c>
      <c r="I7704" s="176">
        <f t="shared" si="241"/>
        <v>0</v>
      </c>
    </row>
    <row r="7705" spans="3:9">
      <c r="C7705" s="125"/>
      <c r="D7705" s="125"/>
      <c r="E7705" s="125"/>
      <c r="F7705" s="125"/>
      <c r="G7705" s="176"/>
      <c r="H7705" s="125" t="str">
        <f t="shared" si="240"/>
        <v/>
      </c>
      <c r="I7705" s="176">
        <f t="shared" si="241"/>
        <v>0</v>
      </c>
    </row>
    <row r="7706" spans="3:9">
      <c r="C7706" s="125"/>
      <c r="D7706" s="125"/>
      <c r="E7706" s="125"/>
      <c r="F7706" s="125"/>
      <c r="G7706" s="176"/>
      <c r="H7706" s="125" t="str">
        <f t="shared" si="240"/>
        <v/>
      </c>
      <c r="I7706" s="176">
        <f t="shared" si="241"/>
        <v>0</v>
      </c>
    </row>
    <row r="7707" spans="3:9">
      <c r="C7707" s="125"/>
      <c r="D7707" s="125"/>
      <c r="E7707" s="125"/>
      <c r="F7707" s="125"/>
      <c r="G7707" s="176"/>
      <c r="H7707" s="125" t="str">
        <f t="shared" si="240"/>
        <v/>
      </c>
      <c r="I7707" s="176">
        <f t="shared" si="241"/>
        <v>0</v>
      </c>
    </row>
    <row r="7708" spans="3:9">
      <c r="C7708" s="125"/>
      <c r="D7708" s="125"/>
      <c r="E7708" s="125"/>
      <c r="F7708" s="125"/>
      <c r="G7708" s="176"/>
      <c r="H7708" s="125" t="str">
        <f t="shared" si="240"/>
        <v/>
      </c>
      <c r="I7708" s="176">
        <f t="shared" si="241"/>
        <v>0</v>
      </c>
    </row>
    <row r="7709" spans="3:9">
      <c r="C7709" s="125"/>
      <c r="D7709" s="125"/>
      <c r="E7709" s="125"/>
      <c r="F7709" s="125"/>
      <c r="G7709" s="176"/>
      <c r="H7709" s="125" t="str">
        <f t="shared" si="240"/>
        <v/>
      </c>
      <c r="I7709" s="176">
        <f t="shared" si="241"/>
        <v>0</v>
      </c>
    </row>
    <row r="7710" spans="3:9">
      <c r="C7710" s="125"/>
      <c r="D7710" s="125"/>
      <c r="E7710" s="125"/>
      <c r="F7710" s="125"/>
      <c r="G7710" s="176"/>
      <c r="H7710" s="125" t="str">
        <f t="shared" si="240"/>
        <v/>
      </c>
      <c r="I7710" s="176">
        <f t="shared" si="241"/>
        <v>0</v>
      </c>
    </row>
    <row r="7711" spans="3:9">
      <c r="C7711" s="125"/>
      <c r="D7711" s="125"/>
      <c r="E7711" s="125"/>
      <c r="F7711" s="125"/>
      <c r="G7711" s="176"/>
      <c r="H7711" s="125" t="str">
        <f t="shared" si="240"/>
        <v/>
      </c>
      <c r="I7711" s="176">
        <f t="shared" si="241"/>
        <v>0</v>
      </c>
    </row>
    <row r="7712" spans="3:9">
      <c r="C7712" s="125"/>
      <c r="D7712" s="125"/>
      <c r="E7712" s="125"/>
      <c r="F7712" s="125"/>
      <c r="G7712" s="176"/>
      <c r="H7712" s="125" t="str">
        <f t="shared" si="240"/>
        <v/>
      </c>
      <c r="I7712" s="176">
        <f t="shared" si="241"/>
        <v>0</v>
      </c>
    </row>
    <row r="7713" spans="3:9">
      <c r="C7713" s="125"/>
      <c r="D7713" s="125"/>
      <c r="E7713" s="125"/>
      <c r="F7713" s="125"/>
      <c r="G7713" s="176"/>
      <c r="H7713" s="125" t="str">
        <f t="shared" si="240"/>
        <v/>
      </c>
      <c r="I7713" s="176">
        <f t="shared" si="241"/>
        <v>0</v>
      </c>
    </row>
    <row r="7714" spans="3:9">
      <c r="C7714" s="125"/>
      <c r="D7714" s="125"/>
      <c r="E7714" s="125"/>
      <c r="F7714" s="125"/>
      <c r="G7714" s="176"/>
      <c r="H7714" s="125" t="str">
        <f t="shared" si="240"/>
        <v/>
      </c>
      <c r="I7714" s="176">
        <f t="shared" si="241"/>
        <v>0</v>
      </c>
    </row>
    <row r="7715" spans="3:9">
      <c r="C7715" s="125"/>
      <c r="D7715" s="125"/>
      <c r="E7715" s="125"/>
      <c r="F7715" s="125"/>
      <c r="G7715" s="176"/>
      <c r="H7715" s="125" t="str">
        <f t="shared" si="240"/>
        <v/>
      </c>
      <c r="I7715" s="176">
        <f t="shared" si="241"/>
        <v>0</v>
      </c>
    </row>
    <row r="7716" spans="3:9">
      <c r="C7716" s="125"/>
      <c r="D7716" s="125"/>
      <c r="E7716" s="125"/>
      <c r="F7716" s="125"/>
      <c r="G7716" s="176"/>
      <c r="H7716" s="125" t="str">
        <f t="shared" si="240"/>
        <v/>
      </c>
      <c r="I7716" s="176">
        <f t="shared" si="241"/>
        <v>0</v>
      </c>
    </row>
    <row r="7717" spans="3:9">
      <c r="C7717" s="125"/>
      <c r="D7717" s="125"/>
      <c r="E7717" s="125"/>
      <c r="F7717" s="125"/>
      <c r="G7717" s="176"/>
      <c r="H7717" s="125" t="str">
        <f t="shared" si="240"/>
        <v/>
      </c>
      <c r="I7717" s="176">
        <f t="shared" si="241"/>
        <v>0</v>
      </c>
    </row>
    <row r="7718" spans="3:9">
      <c r="C7718" s="125"/>
      <c r="D7718" s="125"/>
      <c r="E7718" s="125"/>
      <c r="F7718" s="125"/>
      <c r="G7718" s="176"/>
      <c r="H7718" s="125" t="str">
        <f t="shared" si="240"/>
        <v/>
      </c>
      <c r="I7718" s="176">
        <f t="shared" si="241"/>
        <v>0</v>
      </c>
    </row>
    <row r="7719" spans="3:9">
      <c r="C7719" s="125"/>
      <c r="D7719" s="125"/>
      <c r="E7719" s="125"/>
      <c r="F7719" s="125"/>
      <c r="G7719" s="176"/>
      <c r="H7719" s="125" t="str">
        <f t="shared" si="240"/>
        <v/>
      </c>
      <c r="I7719" s="176">
        <f t="shared" si="241"/>
        <v>0</v>
      </c>
    </row>
    <row r="7720" spans="3:9">
      <c r="C7720" s="125"/>
      <c r="D7720" s="125"/>
      <c r="E7720" s="125"/>
      <c r="F7720" s="125"/>
      <c r="G7720" s="176"/>
      <c r="H7720" s="125" t="str">
        <f t="shared" si="240"/>
        <v/>
      </c>
      <c r="I7720" s="176">
        <f t="shared" si="241"/>
        <v>0</v>
      </c>
    </row>
    <row r="7721" spans="3:9">
      <c r="C7721" s="125"/>
      <c r="D7721" s="125"/>
      <c r="E7721" s="125"/>
      <c r="F7721" s="125"/>
      <c r="G7721" s="176"/>
      <c r="H7721" s="125" t="str">
        <f t="shared" si="240"/>
        <v/>
      </c>
      <c r="I7721" s="176">
        <f t="shared" si="241"/>
        <v>0</v>
      </c>
    </row>
    <row r="7722" spans="3:9">
      <c r="C7722" s="125"/>
      <c r="D7722" s="125"/>
      <c r="E7722" s="125"/>
      <c r="F7722" s="125"/>
      <c r="G7722" s="176"/>
      <c r="H7722" s="125" t="str">
        <f t="shared" si="240"/>
        <v/>
      </c>
      <c r="I7722" s="176">
        <f t="shared" si="241"/>
        <v>0</v>
      </c>
    </row>
    <row r="7723" spans="3:9">
      <c r="C7723" s="125"/>
      <c r="D7723" s="125"/>
      <c r="E7723" s="125"/>
      <c r="F7723" s="125"/>
      <c r="G7723" s="176"/>
      <c r="H7723" s="125" t="str">
        <f t="shared" si="240"/>
        <v/>
      </c>
      <c r="I7723" s="176">
        <f t="shared" si="241"/>
        <v>0</v>
      </c>
    </row>
    <row r="7724" spans="3:9">
      <c r="C7724" s="125"/>
      <c r="D7724" s="125"/>
      <c r="E7724" s="125"/>
      <c r="F7724" s="125"/>
      <c r="G7724" s="176"/>
      <c r="H7724" s="125" t="str">
        <f t="shared" si="240"/>
        <v/>
      </c>
      <c r="I7724" s="176">
        <f t="shared" si="241"/>
        <v>0</v>
      </c>
    </row>
    <row r="7725" spans="3:9">
      <c r="C7725" s="125"/>
      <c r="D7725" s="125"/>
      <c r="E7725" s="125"/>
      <c r="F7725" s="125"/>
      <c r="G7725" s="176"/>
      <c r="H7725" s="125" t="str">
        <f t="shared" si="240"/>
        <v/>
      </c>
      <c r="I7725" s="176">
        <f t="shared" si="241"/>
        <v>0</v>
      </c>
    </row>
    <row r="7726" spans="3:9">
      <c r="C7726" s="125"/>
      <c r="D7726" s="125"/>
      <c r="E7726" s="125"/>
      <c r="F7726" s="125"/>
      <c r="G7726" s="176"/>
      <c r="H7726" s="125" t="str">
        <f t="shared" si="240"/>
        <v/>
      </c>
      <c r="I7726" s="176">
        <f t="shared" si="241"/>
        <v>0</v>
      </c>
    </row>
    <row r="7727" spans="3:9">
      <c r="C7727" s="125"/>
      <c r="D7727" s="125"/>
      <c r="E7727" s="125"/>
      <c r="F7727" s="125"/>
      <c r="G7727" s="176"/>
      <c r="H7727" s="125" t="str">
        <f t="shared" si="240"/>
        <v/>
      </c>
      <c r="I7727" s="176">
        <f t="shared" si="241"/>
        <v>0</v>
      </c>
    </row>
    <row r="7728" spans="3:9">
      <c r="C7728" s="125"/>
      <c r="D7728" s="125"/>
      <c r="E7728" s="125"/>
      <c r="F7728" s="125"/>
      <c r="G7728" s="176"/>
      <c r="H7728" s="125" t="str">
        <f t="shared" si="240"/>
        <v/>
      </c>
      <c r="I7728" s="176">
        <f t="shared" si="241"/>
        <v>0</v>
      </c>
    </row>
    <row r="7729" spans="3:9">
      <c r="C7729" s="125"/>
      <c r="D7729" s="125"/>
      <c r="E7729" s="125"/>
      <c r="F7729" s="125"/>
      <c r="G7729" s="176"/>
      <c r="H7729" s="125" t="str">
        <f t="shared" si="240"/>
        <v/>
      </c>
      <c r="I7729" s="176">
        <f t="shared" si="241"/>
        <v>0</v>
      </c>
    </row>
    <row r="7730" spans="3:9">
      <c r="C7730" s="125"/>
      <c r="D7730" s="125"/>
      <c r="E7730" s="125"/>
      <c r="F7730" s="125"/>
      <c r="G7730" s="176"/>
      <c r="H7730" s="125" t="str">
        <f t="shared" si="240"/>
        <v/>
      </c>
      <c r="I7730" s="176">
        <f t="shared" si="241"/>
        <v>0</v>
      </c>
    </row>
    <row r="7731" spans="3:9">
      <c r="C7731" s="125"/>
      <c r="D7731" s="125"/>
      <c r="E7731" s="125"/>
      <c r="F7731" s="125"/>
      <c r="G7731" s="176"/>
      <c r="H7731" s="125" t="str">
        <f t="shared" si="240"/>
        <v/>
      </c>
      <c r="I7731" s="176">
        <f t="shared" si="241"/>
        <v>0</v>
      </c>
    </row>
    <row r="7732" spans="3:9">
      <c r="C7732" s="125"/>
      <c r="D7732" s="125"/>
      <c r="E7732" s="125"/>
      <c r="F7732" s="125"/>
      <c r="G7732" s="176"/>
      <c r="H7732" s="125" t="str">
        <f t="shared" si="240"/>
        <v/>
      </c>
      <c r="I7732" s="176">
        <f t="shared" si="241"/>
        <v>0</v>
      </c>
    </row>
    <row r="7733" spans="3:9">
      <c r="C7733" s="125"/>
      <c r="D7733" s="125"/>
      <c r="E7733" s="125"/>
      <c r="F7733" s="125"/>
      <c r="G7733" s="176"/>
      <c r="H7733" s="125" t="str">
        <f t="shared" si="240"/>
        <v/>
      </c>
      <c r="I7733" s="176">
        <f t="shared" si="241"/>
        <v>0</v>
      </c>
    </row>
    <row r="7734" spans="3:9">
      <c r="C7734" s="125"/>
      <c r="D7734" s="125"/>
      <c r="E7734" s="125"/>
      <c r="F7734" s="125"/>
      <c r="G7734" s="176"/>
      <c r="H7734" s="125" t="str">
        <f t="shared" si="240"/>
        <v/>
      </c>
      <c r="I7734" s="176">
        <f t="shared" si="241"/>
        <v>0</v>
      </c>
    </row>
    <row r="7735" spans="3:9">
      <c r="C7735" s="125"/>
      <c r="D7735" s="125"/>
      <c r="E7735" s="125"/>
      <c r="F7735" s="125"/>
      <c r="G7735" s="176"/>
      <c r="H7735" s="125" t="str">
        <f t="shared" si="240"/>
        <v/>
      </c>
      <c r="I7735" s="176">
        <f t="shared" si="241"/>
        <v>0</v>
      </c>
    </row>
    <row r="7736" spans="3:9">
      <c r="C7736" s="125"/>
      <c r="D7736" s="125"/>
      <c r="E7736" s="125"/>
      <c r="F7736" s="125"/>
      <c r="G7736" s="176"/>
      <c r="H7736" s="125" t="str">
        <f t="shared" si="240"/>
        <v/>
      </c>
      <c r="I7736" s="176">
        <f t="shared" si="241"/>
        <v>0</v>
      </c>
    </row>
    <row r="7737" spans="3:9">
      <c r="C7737" s="125"/>
      <c r="D7737" s="125"/>
      <c r="E7737" s="125"/>
      <c r="F7737" s="125"/>
      <c r="G7737" s="176"/>
      <c r="H7737" s="125" t="str">
        <f t="shared" si="240"/>
        <v/>
      </c>
      <c r="I7737" s="176">
        <f t="shared" si="241"/>
        <v>0</v>
      </c>
    </row>
    <row r="7738" spans="3:9">
      <c r="C7738" s="125"/>
      <c r="D7738" s="125"/>
      <c r="E7738" s="125"/>
      <c r="F7738" s="125"/>
      <c r="G7738" s="176"/>
      <c r="H7738" s="125" t="str">
        <f t="shared" si="240"/>
        <v/>
      </c>
      <c r="I7738" s="176">
        <f t="shared" si="241"/>
        <v>0</v>
      </c>
    </row>
    <row r="7739" spans="3:9">
      <c r="C7739" s="125"/>
      <c r="D7739" s="125"/>
      <c r="E7739" s="125"/>
      <c r="F7739" s="125"/>
      <c r="G7739" s="176"/>
      <c r="H7739" s="125" t="str">
        <f t="shared" si="240"/>
        <v/>
      </c>
      <c r="I7739" s="176">
        <f t="shared" si="241"/>
        <v>0</v>
      </c>
    </row>
    <row r="7740" spans="3:9">
      <c r="C7740" s="125"/>
      <c r="D7740" s="125"/>
      <c r="E7740" s="125"/>
      <c r="F7740" s="125"/>
      <c r="G7740" s="176"/>
      <c r="H7740" s="125" t="str">
        <f t="shared" si="240"/>
        <v/>
      </c>
      <c r="I7740" s="176">
        <f t="shared" si="241"/>
        <v>0</v>
      </c>
    </row>
    <row r="7741" spans="3:9">
      <c r="C7741" s="125"/>
      <c r="D7741" s="125"/>
      <c r="E7741" s="125"/>
      <c r="F7741" s="125"/>
      <c r="G7741" s="176"/>
      <c r="H7741" s="125" t="str">
        <f t="shared" si="240"/>
        <v/>
      </c>
      <c r="I7741" s="176">
        <f t="shared" si="241"/>
        <v>0</v>
      </c>
    </row>
    <row r="7742" spans="3:9">
      <c r="C7742" s="125"/>
      <c r="D7742" s="125"/>
      <c r="E7742" s="125"/>
      <c r="F7742" s="125"/>
      <c r="G7742" s="176"/>
      <c r="H7742" s="125" t="str">
        <f t="shared" si="240"/>
        <v/>
      </c>
      <c r="I7742" s="176">
        <f t="shared" si="241"/>
        <v>0</v>
      </c>
    </row>
    <row r="7743" spans="3:9">
      <c r="C7743" s="125"/>
      <c r="D7743" s="125"/>
      <c r="E7743" s="125"/>
      <c r="F7743" s="125"/>
      <c r="G7743" s="176"/>
      <c r="H7743" s="125" t="str">
        <f t="shared" si="240"/>
        <v/>
      </c>
      <c r="I7743" s="176">
        <f t="shared" si="241"/>
        <v>0</v>
      </c>
    </row>
    <row r="7744" spans="3:9">
      <c r="C7744" s="125"/>
      <c r="D7744" s="125"/>
      <c r="E7744" s="125"/>
      <c r="F7744" s="125"/>
      <c r="G7744" s="176"/>
      <c r="H7744" s="125" t="str">
        <f t="shared" si="240"/>
        <v/>
      </c>
      <c r="I7744" s="176">
        <f t="shared" si="241"/>
        <v>0</v>
      </c>
    </row>
    <row r="7745" spans="3:9">
      <c r="C7745" s="125"/>
      <c r="D7745" s="125"/>
      <c r="E7745" s="125"/>
      <c r="F7745" s="125"/>
      <c r="G7745" s="176"/>
      <c r="H7745" s="125" t="str">
        <f t="shared" si="240"/>
        <v/>
      </c>
      <c r="I7745" s="176">
        <f t="shared" si="241"/>
        <v>0</v>
      </c>
    </row>
    <row r="7746" spans="3:9">
      <c r="C7746" s="125"/>
      <c r="D7746" s="125"/>
      <c r="E7746" s="125"/>
      <c r="F7746" s="125"/>
      <c r="G7746" s="176"/>
      <c r="H7746" s="125" t="str">
        <f t="shared" si="240"/>
        <v/>
      </c>
      <c r="I7746" s="176">
        <f t="shared" si="241"/>
        <v>0</v>
      </c>
    </row>
    <row r="7747" spans="3:9">
      <c r="C7747" s="125"/>
      <c r="D7747" s="125"/>
      <c r="E7747" s="125"/>
      <c r="F7747" s="125"/>
      <c r="G7747" s="176"/>
      <c r="H7747" s="125" t="str">
        <f t="shared" si="240"/>
        <v/>
      </c>
      <c r="I7747" s="176">
        <f t="shared" si="241"/>
        <v>0</v>
      </c>
    </row>
    <row r="7748" spans="3:9">
      <c r="C7748" s="125"/>
      <c r="D7748" s="125"/>
      <c r="E7748" s="125"/>
      <c r="F7748" s="125"/>
      <c r="G7748" s="176"/>
      <c r="H7748" s="125" t="str">
        <f t="shared" si="240"/>
        <v/>
      </c>
      <c r="I7748" s="176">
        <f t="shared" si="241"/>
        <v>0</v>
      </c>
    </row>
    <row r="7749" spans="3:9">
      <c r="C7749" s="125"/>
      <c r="D7749" s="125"/>
      <c r="E7749" s="125"/>
      <c r="F7749" s="125"/>
      <c r="G7749" s="176"/>
      <c r="H7749" s="125" t="str">
        <f t="shared" si="240"/>
        <v/>
      </c>
      <c r="I7749" s="176">
        <f t="shared" si="241"/>
        <v>0</v>
      </c>
    </row>
    <row r="7750" spans="3:9">
      <c r="C7750" s="125"/>
      <c r="D7750" s="125"/>
      <c r="E7750" s="125"/>
      <c r="F7750" s="125"/>
      <c r="G7750" s="176"/>
      <c r="H7750" s="125" t="str">
        <f t="shared" si="240"/>
        <v/>
      </c>
      <c r="I7750" s="176">
        <f t="shared" si="241"/>
        <v>0</v>
      </c>
    </row>
    <row r="7751" spans="3:9">
      <c r="C7751" s="125"/>
      <c r="D7751" s="125"/>
      <c r="E7751" s="125"/>
      <c r="F7751" s="125"/>
      <c r="G7751" s="176"/>
      <c r="H7751" s="125" t="str">
        <f t="shared" ref="H7751:H7814" si="242">IF(ISBLANK(C7751),"",IF(C7751&lt;F7751,D7751-E7751,E7751-D7751))</f>
        <v/>
      </c>
      <c r="I7751" s="176">
        <f t="shared" ref="I7751:I7814" si="243">IF(ISERR(H7751),1,0)</f>
        <v>0</v>
      </c>
    </row>
    <row r="7752" spans="3:9">
      <c r="C7752" s="125"/>
      <c r="D7752" s="125"/>
      <c r="E7752" s="125"/>
      <c r="F7752" s="125"/>
      <c r="G7752" s="176"/>
      <c r="H7752" s="125" t="str">
        <f t="shared" si="242"/>
        <v/>
      </c>
      <c r="I7752" s="176">
        <f t="shared" si="243"/>
        <v>0</v>
      </c>
    </row>
    <row r="7753" spans="3:9">
      <c r="C7753" s="125"/>
      <c r="D7753" s="125"/>
      <c r="E7753" s="125"/>
      <c r="F7753" s="125"/>
      <c r="G7753" s="176"/>
      <c r="H7753" s="125" t="str">
        <f t="shared" si="242"/>
        <v/>
      </c>
      <c r="I7753" s="176">
        <f t="shared" si="243"/>
        <v>0</v>
      </c>
    </row>
    <row r="7754" spans="3:9">
      <c r="C7754" s="125"/>
      <c r="D7754" s="125"/>
      <c r="E7754" s="125"/>
      <c r="F7754" s="125"/>
      <c r="G7754" s="176"/>
      <c r="H7754" s="125" t="str">
        <f t="shared" si="242"/>
        <v/>
      </c>
      <c r="I7754" s="176">
        <f t="shared" si="243"/>
        <v>0</v>
      </c>
    </row>
    <row r="7755" spans="3:9">
      <c r="C7755" s="125"/>
      <c r="D7755" s="125"/>
      <c r="E7755" s="125"/>
      <c r="F7755" s="125"/>
      <c r="G7755" s="176"/>
      <c r="H7755" s="125" t="str">
        <f t="shared" si="242"/>
        <v/>
      </c>
      <c r="I7755" s="176">
        <f t="shared" si="243"/>
        <v>0</v>
      </c>
    </row>
    <row r="7756" spans="3:9">
      <c r="C7756" s="125"/>
      <c r="D7756" s="125"/>
      <c r="E7756" s="125"/>
      <c r="F7756" s="125"/>
      <c r="G7756" s="176"/>
      <c r="H7756" s="125" t="str">
        <f t="shared" si="242"/>
        <v/>
      </c>
      <c r="I7756" s="176">
        <f t="shared" si="243"/>
        <v>0</v>
      </c>
    </row>
    <row r="7757" spans="3:9">
      <c r="C7757" s="125"/>
      <c r="D7757" s="125"/>
      <c r="E7757" s="125"/>
      <c r="F7757" s="125"/>
      <c r="G7757" s="176"/>
      <c r="H7757" s="125" t="str">
        <f t="shared" si="242"/>
        <v/>
      </c>
      <c r="I7757" s="176">
        <f t="shared" si="243"/>
        <v>0</v>
      </c>
    </row>
    <row r="7758" spans="3:9">
      <c r="C7758" s="125"/>
      <c r="D7758" s="125"/>
      <c r="E7758" s="125"/>
      <c r="F7758" s="125"/>
      <c r="G7758" s="176"/>
      <c r="H7758" s="125" t="str">
        <f t="shared" si="242"/>
        <v/>
      </c>
      <c r="I7758" s="176">
        <f t="shared" si="243"/>
        <v>0</v>
      </c>
    </row>
    <row r="7759" spans="3:9">
      <c r="C7759" s="125"/>
      <c r="D7759" s="125"/>
      <c r="E7759" s="125"/>
      <c r="F7759" s="125"/>
      <c r="G7759" s="176"/>
      <c r="H7759" s="125" t="str">
        <f t="shared" si="242"/>
        <v/>
      </c>
      <c r="I7759" s="176">
        <f t="shared" si="243"/>
        <v>0</v>
      </c>
    </row>
    <row r="7760" spans="3:9">
      <c r="C7760" s="125"/>
      <c r="D7760" s="125"/>
      <c r="E7760" s="125"/>
      <c r="F7760" s="125"/>
      <c r="G7760" s="176"/>
      <c r="H7760" s="125" t="str">
        <f t="shared" si="242"/>
        <v/>
      </c>
      <c r="I7760" s="176">
        <f t="shared" si="243"/>
        <v>0</v>
      </c>
    </row>
    <row r="7761" spans="3:9">
      <c r="C7761" s="125"/>
      <c r="D7761" s="125"/>
      <c r="E7761" s="125"/>
      <c r="F7761" s="125"/>
      <c r="G7761" s="176"/>
      <c r="H7761" s="125" t="str">
        <f t="shared" si="242"/>
        <v/>
      </c>
      <c r="I7761" s="176">
        <f t="shared" si="243"/>
        <v>0</v>
      </c>
    </row>
    <row r="7762" spans="3:9">
      <c r="C7762" s="125"/>
      <c r="D7762" s="125"/>
      <c r="E7762" s="125"/>
      <c r="F7762" s="125"/>
      <c r="G7762" s="176"/>
      <c r="H7762" s="125" t="str">
        <f t="shared" si="242"/>
        <v/>
      </c>
      <c r="I7762" s="176">
        <f t="shared" si="243"/>
        <v>0</v>
      </c>
    </row>
    <row r="7763" spans="3:9">
      <c r="C7763" s="125"/>
      <c r="D7763" s="125"/>
      <c r="E7763" s="125"/>
      <c r="F7763" s="125"/>
      <c r="G7763" s="176"/>
      <c r="H7763" s="125" t="str">
        <f t="shared" si="242"/>
        <v/>
      </c>
      <c r="I7763" s="176">
        <f t="shared" si="243"/>
        <v>0</v>
      </c>
    </row>
    <row r="7764" spans="3:9">
      <c r="C7764" s="125"/>
      <c r="D7764" s="125"/>
      <c r="E7764" s="125"/>
      <c r="F7764" s="125"/>
      <c r="G7764" s="176"/>
      <c r="H7764" s="125" t="str">
        <f t="shared" si="242"/>
        <v/>
      </c>
      <c r="I7764" s="176">
        <f t="shared" si="243"/>
        <v>0</v>
      </c>
    </row>
    <row r="7765" spans="3:9">
      <c r="C7765" s="125"/>
      <c r="D7765" s="125"/>
      <c r="E7765" s="125"/>
      <c r="F7765" s="125"/>
      <c r="G7765" s="176"/>
      <c r="H7765" s="125" t="str">
        <f t="shared" si="242"/>
        <v/>
      </c>
      <c r="I7765" s="176">
        <f t="shared" si="243"/>
        <v>0</v>
      </c>
    </row>
    <row r="7766" spans="3:9">
      <c r="C7766" s="125"/>
      <c r="D7766" s="125"/>
      <c r="E7766" s="125"/>
      <c r="F7766" s="125"/>
      <c r="G7766" s="176"/>
      <c r="H7766" s="125" t="str">
        <f t="shared" si="242"/>
        <v/>
      </c>
      <c r="I7766" s="176">
        <f t="shared" si="243"/>
        <v>0</v>
      </c>
    </row>
    <row r="7767" spans="3:9">
      <c r="C7767" s="125"/>
      <c r="D7767" s="125"/>
      <c r="E7767" s="125"/>
      <c r="F7767" s="125"/>
      <c r="G7767" s="176"/>
      <c r="H7767" s="125" t="str">
        <f t="shared" si="242"/>
        <v/>
      </c>
      <c r="I7767" s="176">
        <f t="shared" si="243"/>
        <v>0</v>
      </c>
    </row>
    <row r="7768" spans="3:9">
      <c r="C7768" s="125"/>
      <c r="D7768" s="125"/>
      <c r="E7768" s="125"/>
      <c r="F7768" s="125"/>
      <c r="G7768" s="176"/>
      <c r="H7768" s="125" t="str">
        <f t="shared" si="242"/>
        <v/>
      </c>
      <c r="I7768" s="176">
        <f t="shared" si="243"/>
        <v>0</v>
      </c>
    </row>
    <row r="7769" spans="3:9">
      <c r="C7769" s="125"/>
      <c r="D7769" s="125"/>
      <c r="E7769" s="125"/>
      <c r="F7769" s="125"/>
      <c r="G7769" s="176"/>
      <c r="H7769" s="125" t="str">
        <f t="shared" si="242"/>
        <v/>
      </c>
      <c r="I7769" s="176">
        <f t="shared" si="243"/>
        <v>0</v>
      </c>
    </row>
    <row r="7770" spans="3:9">
      <c r="C7770" s="125"/>
      <c r="D7770" s="125"/>
      <c r="E7770" s="125"/>
      <c r="F7770" s="125"/>
      <c r="G7770" s="176"/>
      <c r="H7770" s="125" t="str">
        <f t="shared" si="242"/>
        <v/>
      </c>
      <c r="I7770" s="176">
        <f t="shared" si="243"/>
        <v>0</v>
      </c>
    </row>
    <row r="7771" spans="3:9">
      <c r="C7771" s="125"/>
      <c r="D7771" s="125"/>
      <c r="E7771" s="125"/>
      <c r="F7771" s="125"/>
      <c r="G7771" s="176"/>
      <c r="H7771" s="125" t="str">
        <f t="shared" si="242"/>
        <v/>
      </c>
      <c r="I7771" s="176">
        <f t="shared" si="243"/>
        <v>0</v>
      </c>
    </row>
    <row r="7772" spans="3:9">
      <c r="C7772" s="125"/>
      <c r="D7772" s="125"/>
      <c r="E7772" s="125"/>
      <c r="F7772" s="125"/>
      <c r="G7772" s="176"/>
      <c r="H7772" s="125" t="str">
        <f t="shared" si="242"/>
        <v/>
      </c>
      <c r="I7772" s="176">
        <f t="shared" si="243"/>
        <v>0</v>
      </c>
    </row>
    <row r="7773" spans="3:9">
      <c r="C7773" s="125"/>
      <c r="D7773" s="125"/>
      <c r="E7773" s="125"/>
      <c r="F7773" s="125"/>
      <c r="G7773" s="176"/>
      <c r="H7773" s="125" t="str">
        <f t="shared" si="242"/>
        <v/>
      </c>
      <c r="I7773" s="176">
        <f t="shared" si="243"/>
        <v>0</v>
      </c>
    </row>
    <row r="7774" spans="3:9">
      <c r="C7774" s="125"/>
      <c r="D7774" s="125"/>
      <c r="E7774" s="125"/>
      <c r="F7774" s="125"/>
      <c r="G7774" s="176"/>
      <c r="H7774" s="125" t="str">
        <f t="shared" si="242"/>
        <v/>
      </c>
      <c r="I7774" s="176">
        <f t="shared" si="243"/>
        <v>0</v>
      </c>
    </row>
    <row r="7775" spans="3:9">
      <c r="C7775" s="125"/>
      <c r="D7775" s="125"/>
      <c r="E7775" s="125"/>
      <c r="F7775" s="125"/>
      <c r="G7775" s="176"/>
      <c r="H7775" s="125" t="str">
        <f t="shared" si="242"/>
        <v/>
      </c>
      <c r="I7775" s="176">
        <f t="shared" si="243"/>
        <v>0</v>
      </c>
    </row>
    <row r="7776" spans="3:9">
      <c r="C7776" s="125"/>
      <c r="D7776" s="125"/>
      <c r="E7776" s="125"/>
      <c r="F7776" s="125"/>
      <c r="G7776" s="176"/>
      <c r="H7776" s="125" t="str">
        <f t="shared" si="242"/>
        <v/>
      </c>
      <c r="I7776" s="176">
        <f t="shared" si="243"/>
        <v>0</v>
      </c>
    </row>
    <row r="7777" spans="3:9">
      <c r="C7777" s="125"/>
      <c r="D7777" s="125"/>
      <c r="E7777" s="125"/>
      <c r="F7777" s="125"/>
      <c r="G7777" s="176"/>
      <c r="H7777" s="125" t="str">
        <f t="shared" si="242"/>
        <v/>
      </c>
      <c r="I7777" s="176">
        <f t="shared" si="243"/>
        <v>0</v>
      </c>
    </row>
    <row r="7778" spans="3:9">
      <c r="C7778" s="125"/>
      <c r="D7778" s="125"/>
      <c r="E7778" s="125"/>
      <c r="F7778" s="125"/>
      <c r="G7778" s="176"/>
      <c r="H7778" s="125" t="str">
        <f t="shared" si="242"/>
        <v/>
      </c>
      <c r="I7778" s="176">
        <f t="shared" si="243"/>
        <v>0</v>
      </c>
    </row>
    <row r="7779" spans="3:9">
      <c r="C7779" s="125"/>
      <c r="D7779" s="125"/>
      <c r="E7779" s="125"/>
      <c r="F7779" s="125"/>
      <c r="G7779" s="176"/>
      <c r="H7779" s="125" t="str">
        <f t="shared" si="242"/>
        <v/>
      </c>
      <c r="I7779" s="176">
        <f t="shared" si="243"/>
        <v>0</v>
      </c>
    </row>
    <row r="7780" spans="3:9">
      <c r="C7780" s="125"/>
      <c r="D7780" s="125"/>
      <c r="E7780" s="125"/>
      <c r="F7780" s="125"/>
      <c r="G7780" s="176"/>
      <c r="H7780" s="125" t="str">
        <f t="shared" si="242"/>
        <v/>
      </c>
      <c r="I7780" s="176">
        <f t="shared" si="243"/>
        <v>0</v>
      </c>
    </row>
    <row r="7781" spans="3:9">
      <c r="C7781" s="125"/>
      <c r="D7781" s="125"/>
      <c r="E7781" s="125"/>
      <c r="F7781" s="125"/>
      <c r="G7781" s="176"/>
      <c r="H7781" s="125" t="str">
        <f t="shared" si="242"/>
        <v/>
      </c>
      <c r="I7781" s="176">
        <f t="shared" si="243"/>
        <v>0</v>
      </c>
    </row>
    <row r="7782" spans="3:9">
      <c r="C7782" s="125"/>
      <c r="D7782" s="125"/>
      <c r="E7782" s="125"/>
      <c r="F7782" s="125"/>
      <c r="G7782" s="176"/>
      <c r="H7782" s="125" t="str">
        <f t="shared" si="242"/>
        <v/>
      </c>
      <c r="I7782" s="176">
        <f t="shared" si="243"/>
        <v>0</v>
      </c>
    </row>
    <row r="7783" spans="3:9">
      <c r="C7783" s="125"/>
      <c r="D7783" s="125"/>
      <c r="E7783" s="125"/>
      <c r="F7783" s="125"/>
      <c r="G7783" s="176"/>
      <c r="H7783" s="125" t="str">
        <f t="shared" si="242"/>
        <v/>
      </c>
      <c r="I7783" s="176">
        <f t="shared" si="243"/>
        <v>0</v>
      </c>
    </row>
    <row r="7784" spans="3:9">
      <c r="C7784" s="125"/>
      <c r="D7784" s="125"/>
      <c r="E7784" s="125"/>
      <c r="F7784" s="125"/>
      <c r="G7784" s="176"/>
      <c r="H7784" s="125" t="str">
        <f t="shared" si="242"/>
        <v/>
      </c>
      <c r="I7784" s="176">
        <f t="shared" si="243"/>
        <v>0</v>
      </c>
    </row>
    <row r="7785" spans="3:9">
      <c r="C7785" s="125"/>
      <c r="D7785" s="125"/>
      <c r="E7785" s="125"/>
      <c r="F7785" s="125"/>
      <c r="G7785" s="176"/>
      <c r="H7785" s="125" t="str">
        <f t="shared" si="242"/>
        <v/>
      </c>
      <c r="I7785" s="176">
        <f t="shared" si="243"/>
        <v>0</v>
      </c>
    </row>
    <row r="7786" spans="3:9">
      <c r="C7786" s="125"/>
      <c r="D7786" s="125"/>
      <c r="E7786" s="125"/>
      <c r="F7786" s="125"/>
      <c r="G7786" s="176"/>
      <c r="H7786" s="125" t="str">
        <f t="shared" si="242"/>
        <v/>
      </c>
      <c r="I7786" s="176">
        <f t="shared" si="243"/>
        <v>0</v>
      </c>
    </row>
    <row r="7787" spans="3:9">
      <c r="C7787" s="125"/>
      <c r="D7787" s="125"/>
      <c r="E7787" s="125"/>
      <c r="F7787" s="125"/>
      <c r="G7787" s="176"/>
      <c r="H7787" s="125" t="str">
        <f t="shared" si="242"/>
        <v/>
      </c>
      <c r="I7787" s="176">
        <f t="shared" si="243"/>
        <v>0</v>
      </c>
    </row>
    <row r="7788" spans="3:9">
      <c r="C7788" s="125"/>
      <c r="D7788" s="125"/>
      <c r="E7788" s="125"/>
      <c r="F7788" s="125"/>
      <c r="G7788" s="176"/>
      <c r="H7788" s="125" t="str">
        <f t="shared" si="242"/>
        <v/>
      </c>
      <c r="I7788" s="176">
        <f t="shared" si="243"/>
        <v>0</v>
      </c>
    </row>
    <row r="7789" spans="3:9">
      <c r="C7789" s="125"/>
      <c r="D7789" s="125"/>
      <c r="E7789" s="125"/>
      <c r="F7789" s="125"/>
      <c r="G7789" s="176"/>
      <c r="H7789" s="125" t="str">
        <f t="shared" si="242"/>
        <v/>
      </c>
      <c r="I7789" s="176">
        <f t="shared" si="243"/>
        <v>0</v>
      </c>
    </row>
    <row r="7790" spans="3:9">
      <c r="C7790" s="125"/>
      <c r="D7790" s="125"/>
      <c r="E7790" s="125"/>
      <c r="F7790" s="125"/>
      <c r="G7790" s="176"/>
      <c r="H7790" s="125" t="str">
        <f t="shared" si="242"/>
        <v/>
      </c>
      <c r="I7790" s="176">
        <f t="shared" si="243"/>
        <v>0</v>
      </c>
    </row>
    <row r="7791" spans="3:9">
      <c r="C7791" s="125"/>
      <c r="D7791" s="125"/>
      <c r="E7791" s="125"/>
      <c r="F7791" s="125"/>
      <c r="G7791" s="176"/>
      <c r="H7791" s="125" t="str">
        <f t="shared" si="242"/>
        <v/>
      </c>
      <c r="I7791" s="176">
        <f t="shared" si="243"/>
        <v>0</v>
      </c>
    </row>
    <row r="7792" spans="3:9">
      <c r="C7792" s="125"/>
      <c r="D7792" s="125"/>
      <c r="E7792" s="125"/>
      <c r="F7792" s="125"/>
      <c r="G7792" s="176"/>
      <c r="H7792" s="125" t="str">
        <f t="shared" si="242"/>
        <v/>
      </c>
      <c r="I7792" s="176">
        <f t="shared" si="243"/>
        <v>0</v>
      </c>
    </row>
    <row r="7793" spans="3:9">
      <c r="C7793" s="125"/>
      <c r="D7793" s="125"/>
      <c r="E7793" s="125"/>
      <c r="F7793" s="125"/>
      <c r="G7793" s="176"/>
      <c r="H7793" s="125" t="str">
        <f t="shared" si="242"/>
        <v/>
      </c>
      <c r="I7793" s="176">
        <f t="shared" si="243"/>
        <v>0</v>
      </c>
    </row>
    <row r="7794" spans="3:9">
      <c r="C7794" s="125"/>
      <c r="D7794" s="125"/>
      <c r="E7794" s="125"/>
      <c r="F7794" s="125"/>
      <c r="G7794" s="176"/>
      <c r="H7794" s="125" t="str">
        <f t="shared" si="242"/>
        <v/>
      </c>
      <c r="I7794" s="176">
        <f t="shared" si="243"/>
        <v>0</v>
      </c>
    </row>
    <row r="7795" spans="3:9">
      <c r="C7795" s="125"/>
      <c r="D7795" s="125"/>
      <c r="E7795" s="125"/>
      <c r="F7795" s="125"/>
      <c r="G7795" s="176"/>
      <c r="H7795" s="125" t="str">
        <f t="shared" si="242"/>
        <v/>
      </c>
      <c r="I7795" s="176">
        <f t="shared" si="243"/>
        <v>0</v>
      </c>
    </row>
    <row r="7796" spans="3:9">
      <c r="C7796" s="125"/>
      <c r="D7796" s="125"/>
      <c r="E7796" s="125"/>
      <c r="F7796" s="125"/>
      <c r="G7796" s="176"/>
      <c r="H7796" s="125" t="str">
        <f t="shared" si="242"/>
        <v/>
      </c>
      <c r="I7796" s="176">
        <f t="shared" si="243"/>
        <v>0</v>
      </c>
    </row>
    <row r="7797" spans="3:9">
      <c r="C7797" s="125"/>
      <c r="D7797" s="125"/>
      <c r="E7797" s="125"/>
      <c r="F7797" s="125"/>
      <c r="G7797" s="176"/>
      <c r="H7797" s="125" t="str">
        <f t="shared" si="242"/>
        <v/>
      </c>
      <c r="I7797" s="176">
        <f t="shared" si="243"/>
        <v>0</v>
      </c>
    </row>
    <row r="7798" spans="3:9">
      <c r="C7798" s="125"/>
      <c r="D7798" s="125"/>
      <c r="E7798" s="125"/>
      <c r="F7798" s="125"/>
      <c r="G7798" s="176"/>
      <c r="H7798" s="125" t="str">
        <f t="shared" si="242"/>
        <v/>
      </c>
      <c r="I7798" s="176">
        <f t="shared" si="243"/>
        <v>0</v>
      </c>
    </row>
    <row r="7799" spans="3:9">
      <c r="C7799" s="125"/>
      <c r="D7799" s="125"/>
      <c r="E7799" s="125"/>
      <c r="F7799" s="125"/>
      <c r="G7799" s="176"/>
      <c r="H7799" s="125" t="str">
        <f t="shared" si="242"/>
        <v/>
      </c>
      <c r="I7799" s="176">
        <f t="shared" si="243"/>
        <v>0</v>
      </c>
    </row>
    <row r="7800" spans="3:9">
      <c r="C7800" s="125"/>
      <c r="D7800" s="125"/>
      <c r="E7800" s="125"/>
      <c r="F7800" s="125"/>
      <c r="G7800" s="176"/>
      <c r="H7800" s="125" t="str">
        <f t="shared" si="242"/>
        <v/>
      </c>
      <c r="I7800" s="176">
        <f t="shared" si="243"/>
        <v>0</v>
      </c>
    </row>
    <row r="7801" spans="3:9">
      <c r="C7801" s="125"/>
      <c r="D7801" s="125"/>
      <c r="E7801" s="125"/>
      <c r="F7801" s="125"/>
      <c r="G7801" s="176"/>
      <c r="H7801" s="125" t="str">
        <f t="shared" si="242"/>
        <v/>
      </c>
      <c r="I7801" s="176">
        <f t="shared" si="243"/>
        <v>0</v>
      </c>
    </row>
    <row r="7802" spans="3:9">
      <c r="C7802" s="125"/>
      <c r="D7802" s="125"/>
      <c r="E7802" s="125"/>
      <c r="F7802" s="125"/>
      <c r="G7802" s="176"/>
      <c r="H7802" s="125" t="str">
        <f t="shared" si="242"/>
        <v/>
      </c>
      <c r="I7802" s="176">
        <f t="shared" si="243"/>
        <v>0</v>
      </c>
    </row>
    <row r="7803" spans="3:9">
      <c r="C7803" s="125"/>
      <c r="D7803" s="125"/>
      <c r="E7803" s="125"/>
      <c r="F7803" s="125"/>
      <c r="G7803" s="176"/>
      <c r="H7803" s="125" t="str">
        <f t="shared" si="242"/>
        <v/>
      </c>
      <c r="I7803" s="176">
        <f t="shared" si="243"/>
        <v>0</v>
      </c>
    </row>
    <row r="7804" spans="3:9">
      <c r="C7804" s="125"/>
      <c r="D7804" s="125"/>
      <c r="E7804" s="125"/>
      <c r="F7804" s="125"/>
      <c r="G7804" s="176"/>
      <c r="H7804" s="125" t="str">
        <f t="shared" si="242"/>
        <v/>
      </c>
      <c r="I7804" s="176">
        <f t="shared" si="243"/>
        <v>0</v>
      </c>
    </row>
    <row r="7805" spans="3:9">
      <c r="C7805" s="125"/>
      <c r="D7805" s="125"/>
      <c r="E7805" s="125"/>
      <c r="F7805" s="125"/>
      <c r="G7805" s="176"/>
      <c r="H7805" s="125" t="str">
        <f t="shared" si="242"/>
        <v/>
      </c>
      <c r="I7805" s="176">
        <f t="shared" si="243"/>
        <v>0</v>
      </c>
    </row>
    <row r="7806" spans="3:9">
      <c r="C7806" s="125"/>
      <c r="D7806" s="125"/>
      <c r="E7806" s="125"/>
      <c r="F7806" s="125"/>
      <c r="G7806" s="176"/>
      <c r="H7806" s="125" t="str">
        <f t="shared" si="242"/>
        <v/>
      </c>
      <c r="I7806" s="176">
        <f t="shared" si="243"/>
        <v>0</v>
      </c>
    </row>
    <row r="7807" spans="3:9">
      <c r="C7807" s="125"/>
      <c r="D7807" s="125"/>
      <c r="E7807" s="125"/>
      <c r="F7807" s="125"/>
      <c r="G7807" s="176"/>
      <c r="H7807" s="125" t="str">
        <f t="shared" si="242"/>
        <v/>
      </c>
      <c r="I7807" s="176">
        <f t="shared" si="243"/>
        <v>0</v>
      </c>
    </row>
    <row r="7808" spans="3:9">
      <c r="C7808" s="125"/>
      <c r="D7808" s="125"/>
      <c r="E7808" s="125"/>
      <c r="F7808" s="125"/>
      <c r="G7808" s="176"/>
      <c r="H7808" s="125" t="str">
        <f t="shared" si="242"/>
        <v/>
      </c>
      <c r="I7808" s="176">
        <f t="shared" si="243"/>
        <v>0</v>
      </c>
    </row>
    <row r="7809" spans="3:9">
      <c r="C7809" s="125"/>
      <c r="D7809" s="125"/>
      <c r="E7809" s="125"/>
      <c r="F7809" s="125"/>
      <c r="G7809" s="176"/>
      <c r="H7809" s="125" t="str">
        <f t="shared" si="242"/>
        <v/>
      </c>
      <c r="I7809" s="176">
        <f t="shared" si="243"/>
        <v>0</v>
      </c>
    </row>
    <row r="7810" spans="3:9">
      <c r="C7810" s="125"/>
      <c r="D7810" s="125"/>
      <c r="E7810" s="125"/>
      <c r="F7810" s="125"/>
      <c r="G7810" s="176"/>
      <c r="H7810" s="125" t="str">
        <f t="shared" si="242"/>
        <v/>
      </c>
      <c r="I7810" s="176">
        <f t="shared" si="243"/>
        <v>0</v>
      </c>
    </row>
    <row r="7811" spans="3:9">
      <c r="C7811" s="125"/>
      <c r="D7811" s="125"/>
      <c r="E7811" s="125"/>
      <c r="F7811" s="125"/>
      <c r="G7811" s="176"/>
      <c r="H7811" s="125" t="str">
        <f t="shared" si="242"/>
        <v/>
      </c>
      <c r="I7811" s="176">
        <f t="shared" si="243"/>
        <v>0</v>
      </c>
    </row>
    <row r="7812" spans="3:9">
      <c r="C7812" s="125"/>
      <c r="D7812" s="125"/>
      <c r="E7812" s="125"/>
      <c r="F7812" s="125"/>
      <c r="G7812" s="176"/>
      <c r="H7812" s="125" t="str">
        <f t="shared" si="242"/>
        <v/>
      </c>
      <c r="I7812" s="176">
        <f t="shared" si="243"/>
        <v>0</v>
      </c>
    </row>
    <row r="7813" spans="3:9">
      <c r="C7813" s="125"/>
      <c r="D7813" s="125"/>
      <c r="E7813" s="125"/>
      <c r="F7813" s="125"/>
      <c r="G7813" s="176"/>
      <c r="H7813" s="125" t="str">
        <f t="shared" si="242"/>
        <v/>
      </c>
      <c r="I7813" s="176">
        <f t="shared" si="243"/>
        <v>0</v>
      </c>
    </row>
    <row r="7814" spans="3:9">
      <c r="C7814" s="125"/>
      <c r="D7814" s="125"/>
      <c r="E7814" s="125"/>
      <c r="F7814" s="125"/>
      <c r="G7814" s="176"/>
      <c r="H7814" s="125" t="str">
        <f t="shared" si="242"/>
        <v/>
      </c>
      <c r="I7814" s="176">
        <f t="shared" si="243"/>
        <v>0</v>
      </c>
    </row>
    <row r="7815" spans="3:9">
      <c r="C7815" s="125"/>
      <c r="D7815" s="125"/>
      <c r="E7815" s="125"/>
      <c r="F7815" s="125"/>
      <c r="G7815" s="176"/>
      <c r="H7815" s="125" t="str">
        <f t="shared" ref="H7815:H7878" si="244">IF(ISBLANK(C7815),"",IF(C7815&lt;F7815,D7815-E7815,E7815-D7815))</f>
        <v/>
      </c>
      <c r="I7815" s="176">
        <f t="shared" ref="I7815:I7878" si="245">IF(ISERR(H7815),1,0)</f>
        <v>0</v>
      </c>
    </row>
    <row r="7816" spans="3:9">
      <c r="C7816" s="125"/>
      <c r="D7816" s="125"/>
      <c r="E7816" s="125"/>
      <c r="F7816" s="125"/>
      <c r="G7816" s="176"/>
      <c r="H7816" s="125" t="str">
        <f t="shared" si="244"/>
        <v/>
      </c>
      <c r="I7816" s="176">
        <f t="shared" si="245"/>
        <v>0</v>
      </c>
    </row>
    <row r="7817" spans="3:9">
      <c r="C7817" s="125"/>
      <c r="D7817" s="125"/>
      <c r="E7817" s="125"/>
      <c r="F7817" s="125"/>
      <c r="G7817" s="176"/>
      <c r="H7817" s="125" t="str">
        <f t="shared" si="244"/>
        <v/>
      </c>
      <c r="I7817" s="176">
        <f t="shared" si="245"/>
        <v>0</v>
      </c>
    </row>
    <row r="7818" spans="3:9">
      <c r="C7818" s="125"/>
      <c r="D7818" s="125"/>
      <c r="E7818" s="125"/>
      <c r="F7818" s="125"/>
      <c r="G7818" s="176"/>
      <c r="H7818" s="125" t="str">
        <f t="shared" si="244"/>
        <v/>
      </c>
      <c r="I7818" s="176">
        <f t="shared" si="245"/>
        <v>0</v>
      </c>
    </row>
    <row r="7819" spans="3:9">
      <c r="C7819" s="125"/>
      <c r="D7819" s="125"/>
      <c r="E7819" s="125"/>
      <c r="F7819" s="125"/>
      <c r="G7819" s="176"/>
      <c r="H7819" s="125" t="str">
        <f t="shared" si="244"/>
        <v/>
      </c>
      <c r="I7819" s="176">
        <f t="shared" si="245"/>
        <v>0</v>
      </c>
    </row>
    <row r="7820" spans="3:9">
      <c r="C7820" s="125"/>
      <c r="D7820" s="125"/>
      <c r="E7820" s="125"/>
      <c r="F7820" s="125"/>
      <c r="G7820" s="176"/>
      <c r="H7820" s="125" t="str">
        <f t="shared" si="244"/>
        <v/>
      </c>
      <c r="I7820" s="176">
        <f t="shared" si="245"/>
        <v>0</v>
      </c>
    </row>
    <row r="7821" spans="3:9">
      <c r="C7821" s="125"/>
      <c r="D7821" s="125"/>
      <c r="E7821" s="125"/>
      <c r="F7821" s="125"/>
      <c r="G7821" s="176"/>
      <c r="H7821" s="125" t="str">
        <f t="shared" si="244"/>
        <v/>
      </c>
      <c r="I7821" s="176">
        <f t="shared" si="245"/>
        <v>0</v>
      </c>
    </row>
    <row r="7822" spans="3:9">
      <c r="C7822" s="125"/>
      <c r="D7822" s="125"/>
      <c r="E7822" s="125"/>
      <c r="F7822" s="125"/>
      <c r="G7822" s="176"/>
      <c r="H7822" s="125" t="str">
        <f t="shared" si="244"/>
        <v/>
      </c>
      <c r="I7822" s="176">
        <f t="shared" si="245"/>
        <v>0</v>
      </c>
    </row>
    <row r="7823" spans="3:9">
      <c r="C7823" s="125"/>
      <c r="D7823" s="125"/>
      <c r="E7823" s="125"/>
      <c r="F7823" s="125"/>
      <c r="G7823" s="176"/>
      <c r="H7823" s="125" t="str">
        <f t="shared" si="244"/>
        <v/>
      </c>
      <c r="I7823" s="176">
        <f t="shared" si="245"/>
        <v>0</v>
      </c>
    </row>
    <row r="7824" spans="3:9">
      <c r="C7824" s="125"/>
      <c r="D7824" s="125"/>
      <c r="E7824" s="125"/>
      <c r="F7824" s="125"/>
      <c r="G7824" s="176"/>
      <c r="H7824" s="125" t="str">
        <f t="shared" si="244"/>
        <v/>
      </c>
      <c r="I7824" s="176">
        <f t="shared" si="245"/>
        <v>0</v>
      </c>
    </row>
    <row r="7825" spans="3:9">
      <c r="C7825" s="125"/>
      <c r="D7825" s="125"/>
      <c r="E7825" s="125"/>
      <c r="F7825" s="125"/>
      <c r="G7825" s="176"/>
      <c r="H7825" s="125" t="str">
        <f t="shared" si="244"/>
        <v/>
      </c>
      <c r="I7825" s="176">
        <f t="shared" si="245"/>
        <v>0</v>
      </c>
    </row>
    <row r="7826" spans="3:9">
      <c r="C7826" s="125"/>
      <c r="D7826" s="125"/>
      <c r="E7826" s="125"/>
      <c r="F7826" s="125"/>
      <c r="G7826" s="176"/>
      <c r="H7826" s="125" t="str">
        <f t="shared" si="244"/>
        <v/>
      </c>
      <c r="I7826" s="176">
        <f t="shared" si="245"/>
        <v>0</v>
      </c>
    </row>
    <row r="7827" spans="3:9">
      <c r="C7827" s="125"/>
      <c r="D7827" s="125"/>
      <c r="E7827" s="125"/>
      <c r="F7827" s="125"/>
      <c r="G7827" s="176"/>
      <c r="H7827" s="125" t="str">
        <f t="shared" si="244"/>
        <v/>
      </c>
      <c r="I7827" s="176">
        <f t="shared" si="245"/>
        <v>0</v>
      </c>
    </row>
    <row r="7828" spans="3:9">
      <c r="C7828" s="125"/>
      <c r="D7828" s="125"/>
      <c r="E7828" s="125"/>
      <c r="F7828" s="125"/>
      <c r="G7828" s="176"/>
      <c r="H7828" s="125" t="str">
        <f t="shared" si="244"/>
        <v/>
      </c>
      <c r="I7828" s="176">
        <f t="shared" si="245"/>
        <v>0</v>
      </c>
    </row>
    <row r="7829" spans="3:9">
      <c r="C7829" s="125"/>
      <c r="D7829" s="125"/>
      <c r="E7829" s="125"/>
      <c r="F7829" s="125"/>
      <c r="G7829" s="176"/>
      <c r="H7829" s="125" t="str">
        <f t="shared" si="244"/>
        <v/>
      </c>
      <c r="I7829" s="176">
        <f t="shared" si="245"/>
        <v>0</v>
      </c>
    </row>
    <row r="7830" spans="3:9">
      <c r="C7830" s="125"/>
      <c r="D7830" s="125"/>
      <c r="E7830" s="125"/>
      <c r="F7830" s="125"/>
      <c r="G7830" s="176"/>
      <c r="H7830" s="125" t="str">
        <f t="shared" si="244"/>
        <v/>
      </c>
      <c r="I7830" s="176">
        <f t="shared" si="245"/>
        <v>0</v>
      </c>
    </row>
    <row r="7831" spans="3:9">
      <c r="C7831" s="125"/>
      <c r="D7831" s="125"/>
      <c r="E7831" s="125"/>
      <c r="F7831" s="125"/>
      <c r="G7831" s="176"/>
      <c r="H7831" s="125" t="str">
        <f t="shared" si="244"/>
        <v/>
      </c>
      <c r="I7831" s="176">
        <f t="shared" si="245"/>
        <v>0</v>
      </c>
    </row>
    <row r="7832" spans="3:9">
      <c r="C7832" s="125"/>
      <c r="D7832" s="125"/>
      <c r="E7832" s="125"/>
      <c r="F7832" s="125"/>
      <c r="G7832" s="176"/>
      <c r="H7832" s="125" t="str">
        <f t="shared" si="244"/>
        <v/>
      </c>
      <c r="I7832" s="176">
        <f t="shared" si="245"/>
        <v>0</v>
      </c>
    </row>
    <row r="7833" spans="3:9">
      <c r="C7833" s="125"/>
      <c r="D7833" s="125"/>
      <c r="E7833" s="125"/>
      <c r="F7833" s="125"/>
      <c r="G7833" s="176"/>
      <c r="H7833" s="125" t="str">
        <f t="shared" si="244"/>
        <v/>
      </c>
      <c r="I7833" s="176">
        <f t="shared" si="245"/>
        <v>0</v>
      </c>
    </row>
    <row r="7834" spans="3:9">
      <c r="C7834" s="125"/>
      <c r="D7834" s="125"/>
      <c r="E7834" s="125"/>
      <c r="F7834" s="125"/>
      <c r="G7834" s="176"/>
      <c r="H7834" s="125" t="str">
        <f t="shared" si="244"/>
        <v/>
      </c>
      <c r="I7834" s="176">
        <f t="shared" si="245"/>
        <v>0</v>
      </c>
    </row>
    <row r="7835" spans="3:9">
      <c r="C7835" s="125"/>
      <c r="D7835" s="125"/>
      <c r="E7835" s="125"/>
      <c r="F7835" s="125"/>
      <c r="G7835" s="176"/>
      <c r="H7835" s="125" t="str">
        <f t="shared" si="244"/>
        <v/>
      </c>
      <c r="I7835" s="176">
        <f t="shared" si="245"/>
        <v>0</v>
      </c>
    </row>
    <row r="7836" spans="3:9">
      <c r="C7836" s="125"/>
      <c r="D7836" s="125"/>
      <c r="E7836" s="125"/>
      <c r="F7836" s="125"/>
      <c r="G7836" s="176"/>
      <c r="H7836" s="125" t="str">
        <f t="shared" si="244"/>
        <v/>
      </c>
      <c r="I7836" s="176">
        <f t="shared" si="245"/>
        <v>0</v>
      </c>
    </row>
    <row r="7837" spans="3:9">
      <c r="C7837" s="125"/>
      <c r="D7837" s="125"/>
      <c r="E7837" s="125"/>
      <c r="F7837" s="125"/>
      <c r="G7837" s="176"/>
      <c r="H7837" s="125" t="str">
        <f t="shared" si="244"/>
        <v/>
      </c>
      <c r="I7837" s="176">
        <f t="shared" si="245"/>
        <v>0</v>
      </c>
    </row>
    <row r="7838" spans="3:9">
      <c r="C7838" s="125"/>
      <c r="D7838" s="125"/>
      <c r="E7838" s="125"/>
      <c r="F7838" s="125"/>
      <c r="G7838" s="176"/>
      <c r="H7838" s="125" t="str">
        <f t="shared" si="244"/>
        <v/>
      </c>
      <c r="I7838" s="176">
        <f t="shared" si="245"/>
        <v>0</v>
      </c>
    </row>
    <row r="7839" spans="3:9">
      <c r="C7839" s="125"/>
      <c r="D7839" s="125"/>
      <c r="E7839" s="125"/>
      <c r="F7839" s="125"/>
      <c r="G7839" s="176"/>
      <c r="H7839" s="125" t="str">
        <f t="shared" si="244"/>
        <v/>
      </c>
      <c r="I7839" s="176">
        <f t="shared" si="245"/>
        <v>0</v>
      </c>
    </row>
    <row r="7840" spans="3:9">
      <c r="C7840" s="125"/>
      <c r="D7840" s="125"/>
      <c r="E7840" s="125"/>
      <c r="F7840" s="125"/>
      <c r="G7840" s="176"/>
      <c r="H7840" s="125" t="str">
        <f t="shared" si="244"/>
        <v/>
      </c>
      <c r="I7840" s="176">
        <f t="shared" si="245"/>
        <v>0</v>
      </c>
    </row>
    <row r="7841" spans="3:9">
      <c r="C7841" s="125"/>
      <c r="D7841" s="125"/>
      <c r="E7841" s="125"/>
      <c r="F7841" s="125"/>
      <c r="G7841" s="176"/>
      <c r="H7841" s="125" t="str">
        <f t="shared" si="244"/>
        <v/>
      </c>
      <c r="I7841" s="176">
        <f t="shared" si="245"/>
        <v>0</v>
      </c>
    </row>
    <row r="7842" spans="3:9">
      <c r="C7842" s="125"/>
      <c r="D7842" s="125"/>
      <c r="E7842" s="125"/>
      <c r="F7842" s="125"/>
      <c r="G7842" s="176"/>
      <c r="H7842" s="125" t="str">
        <f t="shared" si="244"/>
        <v/>
      </c>
      <c r="I7842" s="176">
        <f t="shared" si="245"/>
        <v>0</v>
      </c>
    </row>
    <row r="7843" spans="3:9">
      <c r="C7843" s="125"/>
      <c r="D7843" s="125"/>
      <c r="E7843" s="125"/>
      <c r="F7843" s="125"/>
      <c r="G7843" s="176"/>
      <c r="H7843" s="125" t="str">
        <f t="shared" si="244"/>
        <v/>
      </c>
      <c r="I7843" s="176">
        <f t="shared" si="245"/>
        <v>0</v>
      </c>
    </row>
    <row r="7844" spans="3:9">
      <c r="C7844" s="125"/>
      <c r="D7844" s="125"/>
      <c r="E7844" s="125"/>
      <c r="F7844" s="125"/>
      <c r="G7844" s="176"/>
      <c r="H7844" s="125" t="str">
        <f t="shared" si="244"/>
        <v/>
      </c>
      <c r="I7844" s="176">
        <f t="shared" si="245"/>
        <v>0</v>
      </c>
    </row>
    <row r="7845" spans="3:9">
      <c r="C7845" s="125"/>
      <c r="D7845" s="125"/>
      <c r="E7845" s="125"/>
      <c r="F7845" s="125"/>
      <c r="G7845" s="176"/>
      <c r="H7845" s="125" t="str">
        <f t="shared" si="244"/>
        <v/>
      </c>
      <c r="I7845" s="176">
        <f t="shared" si="245"/>
        <v>0</v>
      </c>
    </row>
    <row r="7846" spans="3:9">
      <c r="C7846" s="125"/>
      <c r="D7846" s="125"/>
      <c r="E7846" s="125"/>
      <c r="F7846" s="125"/>
      <c r="G7846" s="176"/>
      <c r="H7846" s="125" t="str">
        <f t="shared" si="244"/>
        <v/>
      </c>
      <c r="I7846" s="176">
        <f t="shared" si="245"/>
        <v>0</v>
      </c>
    </row>
    <row r="7847" spans="3:9">
      <c r="C7847" s="125"/>
      <c r="D7847" s="125"/>
      <c r="E7847" s="125"/>
      <c r="F7847" s="125"/>
      <c r="G7847" s="176"/>
      <c r="H7847" s="125" t="str">
        <f t="shared" si="244"/>
        <v/>
      </c>
      <c r="I7847" s="176">
        <f t="shared" si="245"/>
        <v>0</v>
      </c>
    </row>
    <row r="7848" spans="3:9">
      <c r="C7848" s="125"/>
      <c r="D7848" s="125"/>
      <c r="E7848" s="125"/>
      <c r="F7848" s="125"/>
      <c r="G7848" s="176"/>
      <c r="H7848" s="125" t="str">
        <f t="shared" si="244"/>
        <v/>
      </c>
      <c r="I7848" s="176">
        <f t="shared" si="245"/>
        <v>0</v>
      </c>
    </row>
    <row r="7849" spans="3:9">
      <c r="C7849" s="125"/>
      <c r="D7849" s="125"/>
      <c r="E7849" s="125"/>
      <c r="F7849" s="125"/>
      <c r="G7849" s="176"/>
      <c r="H7849" s="125" t="str">
        <f t="shared" si="244"/>
        <v/>
      </c>
      <c r="I7849" s="176">
        <f t="shared" si="245"/>
        <v>0</v>
      </c>
    </row>
    <row r="7850" spans="3:9">
      <c r="C7850" s="125"/>
      <c r="D7850" s="125"/>
      <c r="E7850" s="125"/>
      <c r="F7850" s="125"/>
      <c r="G7850" s="176"/>
      <c r="H7850" s="125" t="str">
        <f t="shared" si="244"/>
        <v/>
      </c>
      <c r="I7850" s="176">
        <f t="shared" si="245"/>
        <v>0</v>
      </c>
    </row>
    <row r="7851" spans="3:9">
      <c r="C7851" s="125"/>
      <c r="D7851" s="125"/>
      <c r="E7851" s="125"/>
      <c r="F7851" s="125"/>
      <c r="G7851" s="176"/>
      <c r="H7851" s="125" t="str">
        <f t="shared" si="244"/>
        <v/>
      </c>
      <c r="I7851" s="176">
        <f t="shared" si="245"/>
        <v>0</v>
      </c>
    </row>
    <row r="7852" spans="3:9">
      <c r="C7852" s="125"/>
      <c r="D7852" s="125"/>
      <c r="E7852" s="125"/>
      <c r="F7852" s="125"/>
      <c r="G7852" s="176"/>
      <c r="H7852" s="125" t="str">
        <f t="shared" si="244"/>
        <v/>
      </c>
      <c r="I7852" s="176">
        <f t="shared" si="245"/>
        <v>0</v>
      </c>
    </row>
    <row r="7853" spans="3:9">
      <c r="C7853" s="125"/>
      <c r="D7853" s="125"/>
      <c r="E7853" s="125"/>
      <c r="F7853" s="125"/>
      <c r="G7853" s="176"/>
      <c r="H7853" s="125" t="str">
        <f t="shared" si="244"/>
        <v/>
      </c>
      <c r="I7853" s="176">
        <f t="shared" si="245"/>
        <v>0</v>
      </c>
    </row>
    <row r="7854" spans="3:9">
      <c r="C7854" s="125"/>
      <c r="D7854" s="125"/>
      <c r="E7854" s="125"/>
      <c r="F7854" s="125"/>
      <c r="G7854" s="176"/>
      <c r="H7854" s="125" t="str">
        <f t="shared" si="244"/>
        <v/>
      </c>
      <c r="I7854" s="176">
        <f t="shared" si="245"/>
        <v>0</v>
      </c>
    </row>
    <row r="7855" spans="3:9">
      <c r="C7855" s="125"/>
      <c r="D7855" s="125"/>
      <c r="E7855" s="125"/>
      <c r="F7855" s="125"/>
      <c r="G7855" s="176"/>
      <c r="H7855" s="125" t="str">
        <f t="shared" si="244"/>
        <v/>
      </c>
      <c r="I7855" s="176">
        <f t="shared" si="245"/>
        <v>0</v>
      </c>
    </row>
    <row r="7856" spans="3:9">
      <c r="C7856" s="125"/>
      <c r="D7856" s="125"/>
      <c r="E7856" s="125"/>
      <c r="F7856" s="125"/>
      <c r="G7856" s="176"/>
      <c r="H7856" s="125" t="str">
        <f t="shared" si="244"/>
        <v/>
      </c>
      <c r="I7856" s="176">
        <f t="shared" si="245"/>
        <v>0</v>
      </c>
    </row>
    <row r="7857" spans="3:9">
      <c r="C7857" s="125"/>
      <c r="D7857" s="125"/>
      <c r="E7857" s="125"/>
      <c r="F7857" s="125"/>
      <c r="G7857" s="176"/>
      <c r="H7857" s="125" t="str">
        <f t="shared" si="244"/>
        <v/>
      </c>
      <c r="I7857" s="176">
        <f t="shared" si="245"/>
        <v>0</v>
      </c>
    </row>
    <row r="7858" spans="3:9">
      <c r="C7858" s="125"/>
      <c r="D7858" s="125"/>
      <c r="E7858" s="125"/>
      <c r="F7858" s="125"/>
      <c r="G7858" s="176"/>
      <c r="H7858" s="125" t="str">
        <f t="shared" si="244"/>
        <v/>
      </c>
      <c r="I7858" s="176">
        <f t="shared" si="245"/>
        <v>0</v>
      </c>
    </row>
    <row r="7859" spans="3:9">
      <c r="C7859" s="125"/>
      <c r="D7859" s="125"/>
      <c r="E7859" s="125"/>
      <c r="F7859" s="125"/>
      <c r="G7859" s="176"/>
      <c r="H7859" s="125" t="str">
        <f t="shared" si="244"/>
        <v/>
      </c>
      <c r="I7859" s="176">
        <f t="shared" si="245"/>
        <v>0</v>
      </c>
    </row>
    <row r="7860" spans="3:9">
      <c r="C7860" s="125"/>
      <c r="D7860" s="125"/>
      <c r="E7860" s="125"/>
      <c r="F7860" s="125"/>
      <c r="G7860" s="176"/>
      <c r="H7860" s="125" t="str">
        <f t="shared" si="244"/>
        <v/>
      </c>
      <c r="I7860" s="176">
        <f t="shared" si="245"/>
        <v>0</v>
      </c>
    </row>
    <row r="7861" spans="3:9">
      <c r="C7861" s="125"/>
      <c r="D7861" s="125"/>
      <c r="E7861" s="125"/>
      <c r="F7861" s="125"/>
      <c r="G7861" s="176"/>
      <c r="H7861" s="125" t="str">
        <f t="shared" si="244"/>
        <v/>
      </c>
      <c r="I7861" s="176">
        <f t="shared" si="245"/>
        <v>0</v>
      </c>
    </row>
    <row r="7862" spans="3:9">
      <c r="C7862" s="125"/>
      <c r="D7862" s="125"/>
      <c r="E7862" s="125"/>
      <c r="F7862" s="125"/>
      <c r="G7862" s="176"/>
      <c r="H7862" s="125" t="str">
        <f t="shared" si="244"/>
        <v/>
      </c>
      <c r="I7862" s="176">
        <f t="shared" si="245"/>
        <v>0</v>
      </c>
    </row>
    <row r="7863" spans="3:9">
      <c r="C7863" s="125"/>
      <c r="D7863" s="125"/>
      <c r="E7863" s="125"/>
      <c r="F7863" s="125"/>
      <c r="G7863" s="176"/>
      <c r="H7863" s="125" t="str">
        <f t="shared" si="244"/>
        <v/>
      </c>
      <c r="I7863" s="176">
        <f t="shared" si="245"/>
        <v>0</v>
      </c>
    </row>
    <row r="7864" spans="3:9">
      <c r="C7864" s="125"/>
      <c r="D7864" s="125"/>
      <c r="E7864" s="125"/>
      <c r="F7864" s="125"/>
      <c r="G7864" s="176"/>
      <c r="H7864" s="125" t="str">
        <f t="shared" si="244"/>
        <v/>
      </c>
      <c r="I7864" s="176">
        <f t="shared" si="245"/>
        <v>0</v>
      </c>
    </row>
    <row r="7865" spans="3:9">
      <c r="C7865" s="125"/>
      <c r="D7865" s="125"/>
      <c r="E7865" s="125"/>
      <c r="F7865" s="125"/>
      <c r="G7865" s="176"/>
      <c r="H7865" s="125" t="str">
        <f t="shared" si="244"/>
        <v/>
      </c>
      <c r="I7865" s="176">
        <f t="shared" si="245"/>
        <v>0</v>
      </c>
    </row>
    <row r="7866" spans="3:9">
      <c r="C7866" s="125"/>
      <c r="D7866" s="125"/>
      <c r="E7866" s="125"/>
      <c r="F7866" s="125"/>
      <c r="G7866" s="176"/>
      <c r="H7866" s="125" t="str">
        <f t="shared" si="244"/>
        <v/>
      </c>
      <c r="I7866" s="176">
        <f t="shared" si="245"/>
        <v>0</v>
      </c>
    </row>
    <row r="7867" spans="3:9">
      <c r="C7867" s="125"/>
      <c r="D7867" s="125"/>
      <c r="E7867" s="125"/>
      <c r="F7867" s="125"/>
      <c r="G7867" s="176"/>
      <c r="H7867" s="125" t="str">
        <f t="shared" si="244"/>
        <v/>
      </c>
      <c r="I7867" s="176">
        <f t="shared" si="245"/>
        <v>0</v>
      </c>
    </row>
    <row r="7868" spans="3:9">
      <c r="C7868" s="125"/>
      <c r="D7868" s="125"/>
      <c r="E7868" s="125"/>
      <c r="F7868" s="125"/>
      <c r="G7868" s="176"/>
      <c r="H7868" s="125" t="str">
        <f t="shared" si="244"/>
        <v/>
      </c>
      <c r="I7868" s="176">
        <f t="shared" si="245"/>
        <v>0</v>
      </c>
    </row>
    <row r="7869" spans="3:9">
      <c r="C7869" s="125"/>
      <c r="D7869" s="125"/>
      <c r="E7869" s="125"/>
      <c r="F7869" s="125"/>
      <c r="G7869" s="176"/>
      <c r="H7869" s="125" t="str">
        <f t="shared" si="244"/>
        <v/>
      </c>
      <c r="I7869" s="176">
        <f t="shared" si="245"/>
        <v>0</v>
      </c>
    </row>
    <row r="7870" spans="3:9">
      <c r="C7870" s="125"/>
      <c r="D7870" s="125"/>
      <c r="E7870" s="125"/>
      <c r="F7870" s="125"/>
      <c r="G7870" s="176"/>
      <c r="H7870" s="125" t="str">
        <f t="shared" si="244"/>
        <v/>
      </c>
      <c r="I7870" s="176">
        <f t="shared" si="245"/>
        <v>0</v>
      </c>
    </row>
    <row r="7871" spans="3:9">
      <c r="C7871" s="125"/>
      <c r="D7871" s="125"/>
      <c r="E7871" s="125"/>
      <c r="F7871" s="125"/>
      <c r="G7871" s="176"/>
      <c r="H7871" s="125" t="str">
        <f t="shared" si="244"/>
        <v/>
      </c>
      <c r="I7871" s="176">
        <f t="shared" si="245"/>
        <v>0</v>
      </c>
    </row>
    <row r="7872" spans="3:9">
      <c r="C7872" s="125"/>
      <c r="D7872" s="125"/>
      <c r="E7872" s="125"/>
      <c r="F7872" s="125"/>
      <c r="G7872" s="176"/>
      <c r="H7872" s="125" t="str">
        <f t="shared" si="244"/>
        <v/>
      </c>
      <c r="I7872" s="176">
        <f t="shared" si="245"/>
        <v>0</v>
      </c>
    </row>
    <row r="7873" spans="3:9">
      <c r="C7873" s="125"/>
      <c r="D7873" s="125"/>
      <c r="E7873" s="125"/>
      <c r="F7873" s="125"/>
      <c r="G7873" s="176"/>
      <c r="H7873" s="125" t="str">
        <f t="shared" si="244"/>
        <v/>
      </c>
      <c r="I7873" s="176">
        <f t="shared" si="245"/>
        <v>0</v>
      </c>
    </row>
    <row r="7874" spans="3:9">
      <c r="C7874" s="125"/>
      <c r="D7874" s="125"/>
      <c r="E7874" s="125"/>
      <c r="F7874" s="125"/>
      <c r="G7874" s="176"/>
      <c r="H7874" s="125" t="str">
        <f t="shared" si="244"/>
        <v/>
      </c>
      <c r="I7874" s="176">
        <f t="shared" si="245"/>
        <v>0</v>
      </c>
    </row>
    <row r="7875" spans="3:9">
      <c r="C7875" s="125"/>
      <c r="D7875" s="125"/>
      <c r="E7875" s="125"/>
      <c r="F7875" s="125"/>
      <c r="G7875" s="176"/>
      <c r="H7875" s="125" t="str">
        <f t="shared" si="244"/>
        <v/>
      </c>
      <c r="I7875" s="176">
        <f t="shared" si="245"/>
        <v>0</v>
      </c>
    </row>
    <row r="7876" spans="3:9">
      <c r="C7876" s="125"/>
      <c r="D7876" s="125"/>
      <c r="E7876" s="125"/>
      <c r="F7876" s="125"/>
      <c r="G7876" s="176"/>
      <c r="H7876" s="125" t="str">
        <f t="shared" si="244"/>
        <v/>
      </c>
      <c r="I7876" s="176">
        <f t="shared" si="245"/>
        <v>0</v>
      </c>
    </row>
    <row r="7877" spans="3:9">
      <c r="C7877" s="125"/>
      <c r="D7877" s="125"/>
      <c r="E7877" s="125"/>
      <c r="F7877" s="125"/>
      <c r="G7877" s="176"/>
      <c r="H7877" s="125" t="str">
        <f t="shared" si="244"/>
        <v/>
      </c>
      <c r="I7877" s="176">
        <f t="shared" si="245"/>
        <v>0</v>
      </c>
    </row>
    <row r="7878" spans="3:9">
      <c r="C7878" s="125"/>
      <c r="D7878" s="125"/>
      <c r="E7878" s="125"/>
      <c r="F7878" s="125"/>
      <c r="G7878" s="176"/>
      <c r="H7878" s="125" t="str">
        <f t="shared" si="244"/>
        <v/>
      </c>
      <c r="I7878" s="176">
        <f t="shared" si="245"/>
        <v>0</v>
      </c>
    </row>
    <row r="7879" spans="3:9">
      <c r="C7879" s="125"/>
      <c r="D7879" s="125"/>
      <c r="E7879" s="125"/>
      <c r="F7879" s="125"/>
      <c r="G7879" s="176"/>
      <c r="H7879" s="125" t="str">
        <f t="shared" ref="H7879:H7942" si="246">IF(ISBLANK(C7879),"",IF(C7879&lt;F7879,D7879-E7879,E7879-D7879))</f>
        <v/>
      </c>
      <c r="I7879" s="176">
        <f t="shared" ref="I7879:I7942" si="247">IF(ISERR(H7879),1,0)</f>
        <v>0</v>
      </c>
    </row>
    <row r="7880" spans="3:9">
      <c r="C7880" s="125"/>
      <c r="D7880" s="125"/>
      <c r="E7880" s="125"/>
      <c r="F7880" s="125"/>
      <c r="G7880" s="176"/>
      <c r="H7880" s="125" t="str">
        <f t="shared" si="246"/>
        <v/>
      </c>
      <c r="I7880" s="176">
        <f t="shared" si="247"/>
        <v>0</v>
      </c>
    </row>
    <row r="7881" spans="3:9">
      <c r="C7881" s="125"/>
      <c r="D7881" s="125"/>
      <c r="E7881" s="125"/>
      <c r="F7881" s="125"/>
      <c r="G7881" s="176"/>
      <c r="H7881" s="125" t="str">
        <f t="shared" si="246"/>
        <v/>
      </c>
      <c r="I7881" s="176">
        <f t="shared" si="247"/>
        <v>0</v>
      </c>
    </row>
    <row r="7882" spans="3:9">
      <c r="C7882" s="125"/>
      <c r="D7882" s="125"/>
      <c r="E7882" s="125"/>
      <c r="F7882" s="125"/>
      <c r="G7882" s="176"/>
      <c r="H7882" s="125" t="str">
        <f t="shared" si="246"/>
        <v/>
      </c>
      <c r="I7882" s="176">
        <f t="shared" si="247"/>
        <v>0</v>
      </c>
    </row>
    <row r="7883" spans="3:9">
      <c r="C7883" s="125"/>
      <c r="D7883" s="125"/>
      <c r="E7883" s="125"/>
      <c r="F7883" s="125"/>
      <c r="G7883" s="176"/>
      <c r="H7883" s="125" t="str">
        <f t="shared" si="246"/>
        <v/>
      </c>
      <c r="I7883" s="176">
        <f t="shared" si="247"/>
        <v>0</v>
      </c>
    </row>
    <row r="7884" spans="3:9">
      <c r="C7884" s="125"/>
      <c r="D7884" s="125"/>
      <c r="E7884" s="125"/>
      <c r="F7884" s="125"/>
      <c r="G7884" s="176"/>
      <c r="H7884" s="125" t="str">
        <f t="shared" si="246"/>
        <v/>
      </c>
      <c r="I7884" s="176">
        <f t="shared" si="247"/>
        <v>0</v>
      </c>
    </row>
    <row r="7885" spans="3:9">
      <c r="C7885" s="125"/>
      <c r="D7885" s="125"/>
      <c r="E7885" s="125"/>
      <c r="F7885" s="125"/>
      <c r="G7885" s="176"/>
      <c r="H7885" s="125" t="str">
        <f t="shared" si="246"/>
        <v/>
      </c>
      <c r="I7885" s="176">
        <f t="shared" si="247"/>
        <v>0</v>
      </c>
    </row>
    <row r="7886" spans="3:9">
      <c r="C7886" s="125"/>
      <c r="D7886" s="125"/>
      <c r="E7886" s="125"/>
      <c r="F7886" s="125"/>
      <c r="G7886" s="176"/>
      <c r="H7886" s="125" t="str">
        <f t="shared" si="246"/>
        <v/>
      </c>
      <c r="I7886" s="176">
        <f t="shared" si="247"/>
        <v>0</v>
      </c>
    </row>
    <row r="7887" spans="3:9">
      <c r="C7887" s="125"/>
      <c r="D7887" s="125"/>
      <c r="E7887" s="125"/>
      <c r="F7887" s="125"/>
      <c r="G7887" s="176"/>
      <c r="H7887" s="125" t="str">
        <f t="shared" si="246"/>
        <v/>
      </c>
      <c r="I7887" s="176">
        <f t="shared" si="247"/>
        <v>0</v>
      </c>
    </row>
    <row r="7888" spans="3:9">
      <c r="C7888" s="125"/>
      <c r="D7888" s="125"/>
      <c r="E7888" s="125"/>
      <c r="F7888" s="125"/>
      <c r="G7888" s="176"/>
      <c r="H7888" s="125" t="str">
        <f t="shared" si="246"/>
        <v/>
      </c>
      <c r="I7888" s="176">
        <f t="shared" si="247"/>
        <v>0</v>
      </c>
    </row>
    <row r="7889" spans="3:9">
      <c r="C7889" s="125"/>
      <c r="D7889" s="125"/>
      <c r="E7889" s="125"/>
      <c r="F7889" s="125"/>
      <c r="G7889" s="176"/>
      <c r="H7889" s="125" t="str">
        <f t="shared" si="246"/>
        <v/>
      </c>
      <c r="I7889" s="176">
        <f t="shared" si="247"/>
        <v>0</v>
      </c>
    </row>
    <row r="7890" spans="3:9">
      <c r="C7890" s="125"/>
      <c r="D7890" s="125"/>
      <c r="E7890" s="125"/>
      <c r="F7890" s="125"/>
      <c r="G7890" s="176"/>
      <c r="H7890" s="125" t="str">
        <f t="shared" si="246"/>
        <v/>
      </c>
      <c r="I7890" s="176">
        <f t="shared" si="247"/>
        <v>0</v>
      </c>
    </row>
    <row r="7891" spans="3:9">
      <c r="C7891" s="125"/>
      <c r="D7891" s="125"/>
      <c r="E7891" s="125"/>
      <c r="F7891" s="125"/>
      <c r="G7891" s="176"/>
      <c r="H7891" s="125" t="str">
        <f t="shared" si="246"/>
        <v/>
      </c>
      <c r="I7891" s="176">
        <f t="shared" si="247"/>
        <v>0</v>
      </c>
    </row>
    <row r="7892" spans="3:9">
      <c r="C7892" s="125"/>
      <c r="D7892" s="125"/>
      <c r="E7892" s="125"/>
      <c r="F7892" s="125"/>
      <c r="G7892" s="176"/>
      <c r="H7892" s="125" t="str">
        <f t="shared" si="246"/>
        <v/>
      </c>
      <c r="I7892" s="176">
        <f t="shared" si="247"/>
        <v>0</v>
      </c>
    </row>
    <row r="7893" spans="3:9">
      <c r="C7893" s="125"/>
      <c r="D7893" s="125"/>
      <c r="E7893" s="125"/>
      <c r="F7893" s="125"/>
      <c r="G7893" s="176"/>
      <c r="H7893" s="125" t="str">
        <f t="shared" si="246"/>
        <v/>
      </c>
      <c r="I7893" s="176">
        <f t="shared" si="247"/>
        <v>0</v>
      </c>
    </row>
    <row r="7894" spans="3:9">
      <c r="C7894" s="125"/>
      <c r="D7894" s="125"/>
      <c r="E7894" s="125"/>
      <c r="F7894" s="125"/>
      <c r="G7894" s="176"/>
      <c r="H7894" s="125" t="str">
        <f t="shared" si="246"/>
        <v/>
      </c>
      <c r="I7894" s="176">
        <f t="shared" si="247"/>
        <v>0</v>
      </c>
    </row>
    <row r="7895" spans="3:9">
      <c r="C7895" s="125"/>
      <c r="D7895" s="125"/>
      <c r="E7895" s="125"/>
      <c r="F7895" s="125"/>
      <c r="G7895" s="176"/>
      <c r="H7895" s="125" t="str">
        <f t="shared" si="246"/>
        <v/>
      </c>
      <c r="I7895" s="176">
        <f t="shared" si="247"/>
        <v>0</v>
      </c>
    </row>
    <row r="7896" spans="3:9">
      <c r="C7896" s="125"/>
      <c r="D7896" s="125"/>
      <c r="E7896" s="125"/>
      <c r="F7896" s="125"/>
      <c r="G7896" s="176"/>
      <c r="H7896" s="125" t="str">
        <f t="shared" si="246"/>
        <v/>
      </c>
      <c r="I7896" s="176">
        <f t="shared" si="247"/>
        <v>0</v>
      </c>
    </row>
    <row r="7897" spans="3:9">
      <c r="C7897" s="125"/>
      <c r="D7897" s="125"/>
      <c r="E7897" s="125"/>
      <c r="F7897" s="125"/>
      <c r="G7897" s="176"/>
      <c r="H7897" s="125" t="str">
        <f t="shared" si="246"/>
        <v/>
      </c>
      <c r="I7897" s="176">
        <f t="shared" si="247"/>
        <v>0</v>
      </c>
    </row>
    <row r="7898" spans="3:9">
      <c r="C7898" s="125"/>
      <c r="D7898" s="125"/>
      <c r="E7898" s="125"/>
      <c r="F7898" s="125"/>
      <c r="G7898" s="176"/>
      <c r="H7898" s="125" t="str">
        <f t="shared" si="246"/>
        <v/>
      </c>
      <c r="I7898" s="176">
        <f t="shared" si="247"/>
        <v>0</v>
      </c>
    </row>
    <row r="7899" spans="3:9">
      <c r="C7899" s="125"/>
      <c r="D7899" s="125"/>
      <c r="E7899" s="125"/>
      <c r="F7899" s="125"/>
      <c r="G7899" s="176"/>
      <c r="H7899" s="125" t="str">
        <f t="shared" si="246"/>
        <v/>
      </c>
      <c r="I7899" s="176">
        <f t="shared" si="247"/>
        <v>0</v>
      </c>
    </row>
    <row r="7900" spans="3:9">
      <c r="C7900" s="125"/>
      <c r="D7900" s="125"/>
      <c r="E7900" s="125"/>
      <c r="F7900" s="125"/>
      <c r="G7900" s="176"/>
      <c r="H7900" s="125" t="str">
        <f t="shared" si="246"/>
        <v/>
      </c>
      <c r="I7900" s="176">
        <f t="shared" si="247"/>
        <v>0</v>
      </c>
    </row>
    <row r="7901" spans="3:9">
      <c r="C7901" s="125"/>
      <c r="D7901" s="125"/>
      <c r="E7901" s="125"/>
      <c r="F7901" s="125"/>
      <c r="G7901" s="176"/>
      <c r="H7901" s="125" t="str">
        <f t="shared" si="246"/>
        <v/>
      </c>
      <c r="I7901" s="176">
        <f t="shared" si="247"/>
        <v>0</v>
      </c>
    </row>
    <row r="7902" spans="3:9">
      <c r="C7902" s="125"/>
      <c r="D7902" s="125"/>
      <c r="E7902" s="125"/>
      <c r="F7902" s="125"/>
      <c r="G7902" s="176"/>
      <c r="H7902" s="125" t="str">
        <f t="shared" si="246"/>
        <v/>
      </c>
      <c r="I7902" s="176">
        <f t="shared" si="247"/>
        <v>0</v>
      </c>
    </row>
    <row r="7903" spans="3:9">
      <c r="C7903" s="125"/>
      <c r="D7903" s="125"/>
      <c r="E7903" s="125"/>
      <c r="F7903" s="125"/>
      <c r="G7903" s="176"/>
      <c r="H7903" s="125" t="str">
        <f t="shared" si="246"/>
        <v/>
      </c>
      <c r="I7903" s="176">
        <f t="shared" si="247"/>
        <v>0</v>
      </c>
    </row>
    <row r="7904" spans="3:9">
      <c r="C7904" s="125"/>
      <c r="D7904" s="125"/>
      <c r="E7904" s="125"/>
      <c r="F7904" s="125"/>
      <c r="G7904" s="176"/>
      <c r="H7904" s="125" t="str">
        <f t="shared" si="246"/>
        <v/>
      </c>
      <c r="I7904" s="176">
        <f t="shared" si="247"/>
        <v>0</v>
      </c>
    </row>
    <row r="7905" spans="3:9">
      <c r="C7905" s="125"/>
      <c r="D7905" s="125"/>
      <c r="E7905" s="125"/>
      <c r="F7905" s="125"/>
      <c r="G7905" s="176"/>
      <c r="H7905" s="125" t="str">
        <f t="shared" si="246"/>
        <v/>
      </c>
      <c r="I7905" s="176">
        <f t="shared" si="247"/>
        <v>0</v>
      </c>
    </row>
    <row r="7906" spans="3:9">
      <c r="C7906" s="125"/>
      <c r="D7906" s="125"/>
      <c r="E7906" s="125"/>
      <c r="F7906" s="125"/>
      <c r="G7906" s="176"/>
      <c r="H7906" s="125" t="str">
        <f t="shared" si="246"/>
        <v/>
      </c>
      <c r="I7906" s="176">
        <f t="shared" si="247"/>
        <v>0</v>
      </c>
    </row>
    <row r="7907" spans="3:9">
      <c r="C7907" s="125"/>
      <c r="D7907" s="125"/>
      <c r="E7907" s="125"/>
      <c r="F7907" s="125"/>
      <c r="G7907" s="176"/>
      <c r="H7907" s="125" t="str">
        <f t="shared" si="246"/>
        <v/>
      </c>
      <c r="I7907" s="176">
        <f t="shared" si="247"/>
        <v>0</v>
      </c>
    </row>
    <row r="7908" spans="3:9">
      <c r="C7908" s="125"/>
      <c r="D7908" s="125"/>
      <c r="E7908" s="125"/>
      <c r="F7908" s="125"/>
      <c r="G7908" s="176"/>
      <c r="H7908" s="125" t="str">
        <f t="shared" si="246"/>
        <v/>
      </c>
      <c r="I7908" s="176">
        <f t="shared" si="247"/>
        <v>0</v>
      </c>
    </row>
    <row r="7909" spans="3:9">
      <c r="C7909" s="125"/>
      <c r="D7909" s="125"/>
      <c r="E7909" s="125"/>
      <c r="F7909" s="125"/>
      <c r="G7909" s="176"/>
      <c r="H7909" s="125" t="str">
        <f t="shared" si="246"/>
        <v/>
      </c>
      <c r="I7909" s="176">
        <f t="shared" si="247"/>
        <v>0</v>
      </c>
    </row>
    <row r="7910" spans="3:9">
      <c r="C7910" s="125"/>
      <c r="D7910" s="125"/>
      <c r="E7910" s="125"/>
      <c r="F7910" s="125"/>
      <c r="G7910" s="176"/>
      <c r="H7910" s="125" t="str">
        <f t="shared" si="246"/>
        <v/>
      </c>
      <c r="I7910" s="176">
        <f t="shared" si="247"/>
        <v>0</v>
      </c>
    </row>
    <row r="7911" spans="3:9">
      <c r="C7911" s="125"/>
      <c r="D7911" s="125"/>
      <c r="E7911" s="125"/>
      <c r="F7911" s="125"/>
      <c r="G7911" s="176"/>
      <c r="H7911" s="125" t="str">
        <f t="shared" si="246"/>
        <v/>
      </c>
      <c r="I7911" s="176">
        <f t="shared" si="247"/>
        <v>0</v>
      </c>
    </row>
    <row r="7912" spans="3:9">
      <c r="C7912" s="125"/>
      <c r="D7912" s="125"/>
      <c r="E7912" s="125"/>
      <c r="F7912" s="125"/>
      <c r="G7912" s="176"/>
      <c r="H7912" s="125" t="str">
        <f t="shared" si="246"/>
        <v/>
      </c>
      <c r="I7912" s="176">
        <f t="shared" si="247"/>
        <v>0</v>
      </c>
    </row>
    <row r="7913" spans="3:9">
      <c r="C7913" s="125"/>
      <c r="D7913" s="125"/>
      <c r="E7913" s="125"/>
      <c r="F7913" s="125"/>
      <c r="G7913" s="176"/>
      <c r="H7913" s="125" t="str">
        <f t="shared" si="246"/>
        <v/>
      </c>
      <c r="I7913" s="176">
        <f t="shared" si="247"/>
        <v>0</v>
      </c>
    </row>
    <row r="7914" spans="3:9">
      <c r="C7914" s="125"/>
      <c r="D7914" s="125"/>
      <c r="E7914" s="125"/>
      <c r="F7914" s="125"/>
      <c r="G7914" s="176"/>
      <c r="H7914" s="125" t="str">
        <f t="shared" si="246"/>
        <v/>
      </c>
      <c r="I7914" s="176">
        <f t="shared" si="247"/>
        <v>0</v>
      </c>
    </row>
    <row r="7915" spans="3:9">
      <c r="C7915" s="125"/>
      <c r="D7915" s="125"/>
      <c r="E7915" s="125"/>
      <c r="F7915" s="125"/>
      <c r="G7915" s="176"/>
      <c r="H7915" s="125" t="str">
        <f t="shared" si="246"/>
        <v/>
      </c>
      <c r="I7915" s="176">
        <f t="shared" si="247"/>
        <v>0</v>
      </c>
    </row>
    <row r="7916" spans="3:9">
      <c r="C7916" s="125"/>
      <c r="D7916" s="125"/>
      <c r="E7916" s="125"/>
      <c r="F7916" s="125"/>
      <c r="G7916" s="176"/>
      <c r="H7916" s="125" t="str">
        <f t="shared" si="246"/>
        <v/>
      </c>
      <c r="I7916" s="176">
        <f t="shared" si="247"/>
        <v>0</v>
      </c>
    </row>
    <row r="7917" spans="3:9">
      <c r="C7917" s="125"/>
      <c r="D7917" s="125"/>
      <c r="E7917" s="125"/>
      <c r="F7917" s="125"/>
      <c r="G7917" s="176"/>
      <c r="H7917" s="125" t="str">
        <f t="shared" si="246"/>
        <v/>
      </c>
      <c r="I7917" s="176">
        <f t="shared" si="247"/>
        <v>0</v>
      </c>
    </row>
    <row r="7918" spans="3:9">
      <c r="C7918" s="125"/>
      <c r="D7918" s="125"/>
      <c r="E7918" s="125"/>
      <c r="F7918" s="125"/>
      <c r="G7918" s="176"/>
      <c r="H7918" s="125" t="str">
        <f t="shared" si="246"/>
        <v/>
      </c>
      <c r="I7918" s="176">
        <f t="shared" si="247"/>
        <v>0</v>
      </c>
    </row>
    <row r="7919" spans="3:9">
      <c r="C7919" s="125"/>
      <c r="D7919" s="125"/>
      <c r="E7919" s="125"/>
      <c r="F7919" s="125"/>
      <c r="G7919" s="176"/>
      <c r="H7919" s="125" t="str">
        <f t="shared" si="246"/>
        <v/>
      </c>
      <c r="I7919" s="176">
        <f t="shared" si="247"/>
        <v>0</v>
      </c>
    </row>
    <row r="7920" spans="3:9">
      <c r="C7920" s="125"/>
      <c r="D7920" s="125"/>
      <c r="E7920" s="125"/>
      <c r="F7920" s="125"/>
      <c r="G7920" s="176"/>
      <c r="H7920" s="125" t="str">
        <f t="shared" si="246"/>
        <v/>
      </c>
      <c r="I7920" s="176">
        <f t="shared" si="247"/>
        <v>0</v>
      </c>
    </row>
    <row r="7921" spans="3:9">
      <c r="C7921" s="125"/>
      <c r="D7921" s="125"/>
      <c r="E7921" s="125"/>
      <c r="F7921" s="125"/>
      <c r="G7921" s="176"/>
      <c r="H7921" s="125" t="str">
        <f t="shared" si="246"/>
        <v/>
      </c>
      <c r="I7921" s="176">
        <f t="shared" si="247"/>
        <v>0</v>
      </c>
    </row>
    <row r="7922" spans="3:9">
      <c r="C7922" s="125"/>
      <c r="D7922" s="125"/>
      <c r="E7922" s="125"/>
      <c r="F7922" s="125"/>
      <c r="G7922" s="176"/>
      <c r="H7922" s="125" t="str">
        <f t="shared" si="246"/>
        <v/>
      </c>
      <c r="I7922" s="176">
        <f t="shared" si="247"/>
        <v>0</v>
      </c>
    </row>
    <row r="7923" spans="3:9">
      <c r="C7923" s="125"/>
      <c r="D7923" s="125"/>
      <c r="E7923" s="125"/>
      <c r="F7923" s="125"/>
      <c r="G7923" s="176"/>
      <c r="H7923" s="125" t="str">
        <f t="shared" si="246"/>
        <v/>
      </c>
      <c r="I7923" s="176">
        <f t="shared" si="247"/>
        <v>0</v>
      </c>
    </row>
    <row r="7924" spans="3:9">
      <c r="C7924" s="125"/>
      <c r="D7924" s="125"/>
      <c r="E7924" s="125"/>
      <c r="F7924" s="125"/>
      <c r="G7924" s="176"/>
      <c r="H7924" s="125" t="str">
        <f t="shared" si="246"/>
        <v/>
      </c>
      <c r="I7924" s="176">
        <f t="shared" si="247"/>
        <v>0</v>
      </c>
    </row>
    <row r="7925" spans="3:9">
      <c r="C7925" s="125"/>
      <c r="D7925" s="125"/>
      <c r="E7925" s="125"/>
      <c r="F7925" s="125"/>
      <c r="G7925" s="176"/>
      <c r="H7925" s="125" t="str">
        <f t="shared" si="246"/>
        <v/>
      </c>
      <c r="I7925" s="176">
        <f t="shared" si="247"/>
        <v>0</v>
      </c>
    </row>
    <row r="7926" spans="3:9">
      <c r="C7926" s="125"/>
      <c r="D7926" s="125"/>
      <c r="E7926" s="125"/>
      <c r="F7926" s="125"/>
      <c r="G7926" s="176"/>
      <c r="H7926" s="125" t="str">
        <f t="shared" si="246"/>
        <v/>
      </c>
      <c r="I7926" s="176">
        <f t="shared" si="247"/>
        <v>0</v>
      </c>
    </row>
    <row r="7927" spans="3:9">
      <c r="C7927" s="125"/>
      <c r="D7927" s="125"/>
      <c r="E7927" s="125"/>
      <c r="F7927" s="125"/>
      <c r="G7927" s="176"/>
      <c r="H7927" s="125" t="str">
        <f t="shared" si="246"/>
        <v/>
      </c>
      <c r="I7927" s="176">
        <f t="shared" si="247"/>
        <v>0</v>
      </c>
    </row>
    <row r="7928" spans="3:9">
      <c r="C7928" s="125"/>
      <c r="D7928" s="125"/>
      <c r="E7928" s="125"/>
      <c r="F7928" s="125"/>
      <c r="G7928" s="176"/>
      <c r="H7928" s="125" t="str">
        <f t="shared" si="246"/>
        <v/>
      </c>
      <c r="I7928" s="176">
        <f t="shared" si="247"/>
        <v>0</v>
      </c>
    </row>
    <row r="7929" spans="3:9">
      <c r="C7929" s="125"/>
      <c r="D7929" s="125"/>
      <c r="E7929" s="125"/>
      <c r="F7929" s="125"/>
      <c r="G7929" s="176"/>
      <c r="H7929" s="125" t="str">
        <f t="shared" si="246"/>
        <v/>
      </c>
      <c r="I7929" s="176">
        <f t="shared" si="247"/>
        <v>0</v>
      </c>
    </row>
    <row r="7930" spans="3:9">
      <c r="C7930" s="125"/>
      <c r="D7930" s="125"/>
      <c r="E7930" s="125"/>
      <c r="F7930" s="125"/>
      <c r="G7930" s="176"/>
      <c r="H7930" s="125" t="str">
        <f t="shared" si="246"/>
        <v/>
      </c>
      <c r="I7930" s="176">
        <f t="shared" si="247"/>
        <v>0</v>
      </c>
    </row>
    <row r="7931" spans="3:9">
      <c r="C7931" s="125"/>
      <c r="D7931" s="125"/>
      <c r="E7931" s="125"/>
      <c r="F7931" s="125"/>
      <c r="G7931" s="176"/>
      <c r="H7931" s="125" t="str">
        <f t="shared" si="246"/>
        <v/>
      </c>
      <c r="I7931" s="176">
        <f t="shared" si="247"/>
        <v>0</v>
      </c>
    </row>
    <row r="7932" spans="3:9">
      <c r="C7932" s="125"/>
      <c r="D7932" s="125"/>
      <c r="E7932" s="125"/>
      <c r="F7932" s="125"/>
      <c r="G7932" s="176"/>
      <c r="H7932" s="125" t="str">
        <f t="shared" si="246"/>
        <v/>
      </c>
      <c r="I7932" s="176">
        <f t="shared" si="247"/>
        <v>0</v>
      </c>
    </row>
    <row r="7933" spans="3:9">
      <c r="C7933" s="125"/>
      <c r="D7933" s="125"/>
      <c r="E7933" s="125"/>
      <c r="F7933" s="125"/>
      <c r="G7933" s="176"/>
      <c r="H7933" s="125" t="str">
        <f t="shared" si="246"/>
        <v/>
      </c>
      <c r="I7933" s="176">
        <f t="shared" si="247"/>
        <v>0</v>
      </c>
    </row>
    <row r="7934" spans="3:9">
      <c r="C7934" s="125"/>
      <c r="D7934" s="125"/>
      <c r="E7934" s="125"/>
      <c r="F7934" s="125"/>
      <c r="G7934" s="176"/>
      <c r="H7934" s="125" t="str">
        <f t="shared" si="246"/>
        <v/>
      </c>
      <c r="I7934" s="176">
        <f t="shared" si="247"/>
        <v>0</v>
      </c>
    </row>
    <row r="7935" spans="3:9">
      <c r="C7935" s="125"/>
      <c r="D7935" s="125"/>
      <c r="E7935" s="125"/>
      <c r="F7935" s="125"/>
      <c r="G7935" s="176"/>
      <c r="H7935" s="125" t="str">
        <f t="shared" si="246"/>
        <v/>
      </c>
      <c r="I7935" s="176">
        <f t="shared" si="247"/>
        <v>0</v>
      </c>
    </row>
    <row r="7936" spans="3:9">
      <c r="C7936" s="125"/>
      <c r="D7936" s="125"/>
      <c r="E7936" s="125"/>
      <c r="F7936" s="125"/>
      <c r="G7936" s="176"/>
      <c r="H7936" s="125" t="str">
        <f t="shared" si="246"/>
        <v/>
      </c>
      <c r="I7936" s="176">
        <f t="shared" si="247"/>
        <v>0</v>
      </c>
    </row>
    <row r="7937" spans="3:9">
      <c r="C7937" s="125"/>
      <c r="D7937" s="125"/>
      <c r="E7937" s="125"/>
      <c r="F7937" s="125"/>
      <c r="G7937" s="176"/>
      <c r="H7937" s="125" t="str">
        <f t="shared" si="246"/>
        <v/>
      </c>
      <c r="I7937" s="176">
        <f t="shared" si="247"/>
        <v>0</v>
      </c>
    </row>
    <row r="7938" spans="3:9">
      <c r="C7938" s="125"/>
      <c r="D7938" s="125"/>
      <c r="E7938" s="125"/>
      <c r="F7938" s="125"/>
      <c r="G7938" s="176"/>
      <c r="H7938" s="125" t="str">
        <f t="shared" si="246"/>
        <v/>
      </c>
      <c r="I7938" s="176">
        <f t="shared" si="247"/>
        <v>0</v>
      </c>
    </row>
    <row r="7939" spans="3:9">
      <c r="C7939" s="125"/>
      <c r="D7939" s="125"/>
      <c r="E7939" s="125"/>
      <c r="F7939" s="125"/>
      <c r="G7939" s="176"/>
      <c r="H7939" s="125" t="str">
        <f t="shared" si="246"/>
        <v/>
      </c>
      <c r="I7939" s="176">
        <f t="shared" si="247"/>
        <v>0</v>
      </c>
    </row>
    <row r="7940" spans="3:9">
      <c r="C7940" s="125"/>
      <c r="D7940" s="125"/>
      <c r="E7940" s="125"/>
      <c r="F7940" s="125"/>
      <c r="G7940" s="176"/>
      <c r="H7940" s="125" t="str">
        <f t="shared" si="246"/>
        <v/>
      </c>
      <c r="I7940" s="176">
        <f t="shared" si="247"/>
        <v>0</v>
      </c>
    </row>
    <row r="7941" spans="3:9">
      <c r="C7941" s="125"/>
      <c r="D7941" s="125"/>
      <c r="E7941" s="125"/>
      <c r="F7941" s="125"/>
      <c r="G7941" s="176"/>
      <c r="H7941" s="125" t="str">
        <f t="shared" si="246"/>
        <v/>
      </c>
      <c r="I7941" s="176">
        <f t="shared" si="247"/>
        <v>0</v>
      </c>
    </row>
    <row r="7942" spans="3:9">
      <c r="C7942" s="125"/>
      <c r="D7942" s="125"/>
      <c r="E7942" s="125"/>
      <c r="F7942" s="125"/>
      <c r="G7942" s="176"/>
      <c r="H7942" s="125" t="str">
        <f t="shared" si="246"/>
        <v/>
      </c>
      <c r="I7942" s="176">
        <f t="shared" si="247"/>
        <v>0</v>
      </c>
    </row>
    <row r="7943" spans="3:9">
      <c r="C7943" s="125"/>
      <c r="D7943" s="125"/>
      <c r="E7943" s="125"/>
      <c r="F7943" s="125"/>
      <c r="G7943" s="176"/>
      <c r="H7943" s="125" t="str">
        <f t="shared" ref="H7943:H8006" si="248">IF(ISBLANK(C7943),"",IF(C7943&lt;F7943,D7943-E7943,E7943-D7943))</f>
        <v/>
      </c>
      <c r="I7943" s="176">
        <f t="shared" ref="I7943:I8006" si="249">IF(ISERR(H7943),1,0)</f>
        <v>0</v>
      </c>
    </row>
    <row r="7944" spans="3:9">
      <c r="C7944" s="125"/>
      <c r="D7944" s="125"/>
      <c r="E7944" s="125"/>
      <c r="F7944" s="125"/>
      <c r="G7944" s="176"/>
      <c r="H7944" s="125" t="str">
        <f t="shared" si="248"/>
        <v/>
      </c>
      <c r="I7944" s="176">
        <f t="shared" si="249"/>
        <v>0</v>
      </c>
    </row>
    <row r="7945" spans="3:9">
      <c r="C7945" s="125"/>
      <c r="D7945" s="125"/>
      <c r="E7945" s="125"/>
      <c r="F7945" s="125"/>
      <c r="G7945" s="176"/>
      <c r="H7945" s="125" t="str">
        <f t="shared" si="248"/>
        <v/>
      </c>
      <c r="I7945" s="176">
        <f t="shared" si="249"/>
        <v>0</v>
      </c>
    </row>
    <row r="7946" spans="3:9">
      <c r="C7946" s="125"/>
      <c r="D7946" s="125"/>
      <c r="E7946" s="125"/>
      <c r="F7946" s="125"/>
      <c r="G7946" s="176"/>
      <c r="H7946" s="125" t="str">
        <f t="shared" si="248"/>
        <v/>
      </c>
      <c r="I7946" s="176">
        <f t="shared" si="249"/>
        <v>0</v>
      </c>
    </row>
    <row r="7947" spans="3:9">
      <c r="C7947" s="125"/>
      <c r="D7947" s="125"/>
      <c r="E7947" s="125"/>
      <c r="F7947" s="125"/>
      <c r="G7947" s="176"/>
      <c r="H7947" s="125" t="str">
        <f t="shared" si="248"/>
        <v/>
      </c>
      <c r="I7947" s="176">
        <f t="shared" si="249"/>
        <v>0</v>
      </c>
    </row>
    <row r="7948" spans="3:9">
      <c r="C7948" s="125"/>
      <c r="D7948" s="125"/>
      <c r="E7948" s="125"/>
      <c r="F7948" s="125"/>
      <c r="G7948" s="176"/>
      <c r="H7948" s="125" t="str">
        <f t="shared" si="248"/>
        <v/>
      </c>
      <c r="I7948" s="176">
        <f t="shared" si="249"/>
        <v>0</v>
      </c>
    </row>
    <row r="7949" spans="3:9">
      <c r="C7949" s="125"/>
      <c r="D7949" s="125"/>
      <c r="E7949" s="125"/>
      <c r="F7949" s="125"/>
      <c r="G7949" s="176"/>
      <c r="H7949" s="125" t="str">
        <f t="shared" si="248"/>
        <v/>
      </c>
      <c r="I7949" s="176">
        <f t="shared" si="249"/>
        <v>0</v>
      </c>
    </row>
    <row r="7950" spans="3:9">
      <c r="C7950" s="125"/>
      <c r="D7950" s="125"/>
      <c r="E7950" s="125"/>
      <c r="F7950" s="125"/>
      <c r="G7950" s="176"/>
      <c r="H7950" s="125" t="str">
        <f t="shared" si="248"/>
        <v/>
      </c>
      <c r="I7950" s="176">
        <f t="shared" si="249"/>
        <v>0</v>
      </c>
    </row>
    <row r="7951" spans="3:9">
      <c r="C7951" s="125"/>
      <c r="D7951" s="125"/>
      <c r="E7951" s="125"/>
      <c r="F7951" s="125"/>
      <c r="G7951" s="176"/>
      <c r="H7951" s="125" t="str">
        <f t="shared" si="248"/>
        <v/>
      </c>
      <c r="I7951" s="176">
        <f t="shared" si="249"/>
        <v>0</v>
      </c>
    </row>
    <row r="7952" spans="3:9">
      <c r="C7952" s="125"/>
      <c r="D7952" s="125"/>
      <c r="E7952" s="125"/>
      <c r="F7952" s="125"/>
      <c r="G7952" s="176"/>
      <c r="H7952" s="125" t="str">
        <f t="shared" si="248"/>
        <v/>
      </c>
      <c r="I7952" s="176">
        <f t="shared" si="249"/>
        <v>0</v>
      </c>
    </row>
    <row r="7953" spans="3:9">
      <c r="C7953" s="125"/>
      <c r="D7953" s="125"/>
      <c r="E7953" s="125"/>
      <c r="F7953" s="125"/>
      <c r="G7953" s="176"/>
      <c r="H7953" s="125" t="str">
        <f t="shared" si="248"/>
        <v/>
      </c>
      <c r="I7953" s="176">
        <f t="shared" si="249"/>
        <v>0</v>
      </c>
    </row>
    <row r="7954" spans="3:9">
      <c r="C7954" s="125"/>
      <c r="D7954" s="125"/>
      <c r="E7954" s="125"/>
      <c r="F7954" s="125"/>
      <c r="G7954" s="176"/>
      <c r="H7954" s="125" t="str">
        <f t="shared" si="248"/>
        <v/>
      </c>
      <c r="I7954" s="176">
        <f t="shared" si="249"/>
        <v>0</v>
      </c>
    </row>
    <row r="7955" spans="3:9">
      <c r="C7955" s="125"/>
      <c r="D7955" s="125"/>
      <c r="E7955" s="125"/>
      <c r="F7955" s="125"/>
      <c r="G7955" s="176"/>
      <c r="H7955" s="125" t="str">
        <f t="shared" si="248"/>
        <v/>
      </c>
      <c r="I7955" s="176">
        <f t="shared" si="249"/>
        <v>0</v>
      </c>
    </row>
    <row r="7956" spans="3:9">
      <c r="C7956" s="125"/>
      <c r="D7956" s="125"/>
      <c r="E7956" s="125"/>
      <c r="F7956" s="125"/>
      <c r="G7956" s="176"/>
      <c r="H7956" s="125" t="str">
        <f t="shared" si="248"/>
        <v/>
      </c>
      <c r="I7956" s="176">
        <f t="shared" si="249"/>
        <v>0</v>
      </c>
    </row>
    <row r="7957" spans="3:9">
      <c r="C7957" s="125"/>
      <c r="D7957" s="125"/>
      <c r="E7957" s="125"/>
      <c r="F7957" s="125"/>
      <c r="G7957" s="176"/>
      <c r="H7957" s="125" t="str">
        <f t="shared" si="248"/>
        <v/>
      </c>
      <c r="I7957" s="176">
        <f t="shared" si="249"/>
        <v>0</v>
      </c>
    </row>
    <row r="7958" spans="3:9">
      <c r="C7958" s="125"/>
      <c r="D7958" s="125"/>
      <c r="E7958" s="125"/>
      <c r="F7958" s="125"/>
      <c r="G7958" s="176"/>
      <c r="H7958" s="125" t="str">
        <f t="shared" si="248"/>
        <v/>
      </c>
      <c r="I7958" s="176">
        <f t="shared" si="249"/>
        <v>0</v>
      </c>
    </row>
    <row r="7959" spans="3:9">
      <c r="C7959" s="125"/>
      <c r="D7959" s="125"/>
      <c r="E7959" s="125"/>
      <c r="F7959" s="125"/>
      <c r="G7959" s="176"/>
      <c r="H7959" s="125" t="str">
        <f t="shared" si="248"/>
        <v/>
      </c>
      <c r="I7959" s="176">
        <f t="shared" si="249"/>
        <v>0</v>
      </c>
    </row>
    <row r="7960" spans="3:9">
      <c r="C7960" s="125"/>
      <c r="D7960" s="125"/>
      <c r="E7960" s="125"/>
      <c r="F7960" s="125"/>
      <c r="G7960" s="176"/>
      <c r="H7960" s="125" t="str">
        <f t="shared" si="248"/>
        <v/>
      </c>
      <c r="I7960" s="176">
        <f t="shared" si="249"/>
        <v>0</v>
      </c>
    </row>
    <row r="7961" spans="3:9">
      <c r="C7961" s="125"/>
      <c r="D7961" s="125"/>
      <c r="E7961" s="125"/>
      <c r="F7961" s="125"/>
      <c r="G7961" s="176"/>
      <c r="H7961" s="125" t="str">
        <f t="shared" si="248"/>
        <v/>
      </c>
      <c r="I7961" s="176">
        <f t="shared" si="249"/>
        <v>0</v>
      </c>
    </row>
    <row r="7962" spans="3:9">
      <c r="C7962" s="125"/>
      <c r="D7962" s="125"/>
      <c r="E7962" s="125"/>
      <c r="F7962" s="125"/>
      <c r="G7962" s="176"/>
      <c r="H7962" s="125" t="str">
        <f t="shared" si="248"/>
        <v/>
      </c>
      <c r="I7962" s="176">
        <f t="shared" si="249"/>
        <v>0</v>
      </c>
    </row>
    <row r="7963" spans="3:9">
      <c r="C7963" s="125"/>
      <c r="D7963" s="125"/>
      <c r="E7963" s="125"/>
      <c r="F7963" s="125"/>
      <c r="G7963" s="176"/>
      <c r="H7963" s="125" t="str">
        <f t="shared" si="248"/>
        <v/>
      </c>
      <c r="I7963" s="176">
        <f t="shared" si="249"/>
        <v>0</v>
      </c>
    </row>
    <row r="7964" spans="3:9">
      <c r="C7964" s="125"/>
      <c r="D7964" s="125"/>
      <c r="E7964" s="125"/>
      <c r="F7964" s="125"/>
      <c r="G7964" s="176"/>
      <c r="H7964" s="125" t="str">
        <f t="shared" si="248"/>
        <v/>
      </c>
      <c r="I7964" s="176">
        <f t="shared" si="249"/>
        <v>0</v>
      </c>
    </row>
    <row r="7965" spans="3:9">
      <c r="C7965" s="125"/>
      <c r="D7965" s="125"/>
      <c r="E7965" s="125"/>
      <c r="F7965" s="125"/>
      <c r="G7965" s="176"/>
      <c r="H7965" s="125" t="str">
        <f t="shared" si="248"/>
        <v/>
      </c>
      <c r="I7965" s="176">
        <f t="shared" si="249"/>
        <v>0</v>
      </c>
    </row>
    <row r="7966" spans="3:9">
      <c r="C7966" s="125"/>
      <c r="D7966" s="125"/>
      <c r="E7966" s="125"/>
      <c r="F7966" s="125"/>
      <c r="G7966" s="176"/>
      <c r="H7966" s="125" t="str">
        <f t="shared" si="248"/>
        <v/>
      </c>
      <c r="I7966" s="176">
        <f t="shared" si="249"/>
        <v>0</v>
      </c>
    </row>
    <row r="7967" spans="3:9">
      <c r="C7967" s="125"/>
      <c r="D7967" s="125"/>
      <c r="E7967" s="125"/>
      <c r="F7967" s="125"/>
      <c r="G7967" s="176"/>
      <c r="H7967" s="125" t="str">
        <f t="shared" si="248"/>
        <v/>
      </c>
      <c r="I7967" s="176">
        <f t="shared" si="249"/>
        <v>0</v>
      </c>
    </row>
    <row r="7968" spans="3:9">
      <c r="C7968" s="125"/>
      <c r="D7968" s="125"/>
      <c r="E7968" s="125"/>
      <c r="F7968" s="125"/>
      <c r="G7968" s="176"/>
      <c r="H7968" s="125" t="str">
        <f t="shared" si="248"/>
        <v/>
      </c>
      <c r="I7968" s="176">
        <f t="shared" si="249"/>
        <v>0</v>
      </c>
    </row>
    <row r="7969" spans="3:9">
      <c r="C7969" s="125"/>
      <c r="D7969" s="125"/>
      <c r="E7969" s="125"/>
      <c r="F7969" s="125"/>
      <c r="G7969" s="176"/>
      <c r="H7969" s="125" t="str">
        <f t="shared" si="248"/>
        <v/>
      </c>
      <c r="I7969" s="176">
        <f t="shared" si="249"/>
        <v>0</v>
      </c>
    </row>
    <row r="7970" spans="3:9">
      <c r="C7970" s="125"/>
      <c r="D7970" s="125"/>
      <c r="E7970" s="125"/>
      <c r="F7970" s="125"/>
      <c r="G7970" s="176"/>
      <c r="H7970" s="125" t="str">
        <f t="shared" si="248"/>
        <v/>
      </c>
      <c r="I7970" s="176">
        <f t="shared" si="249"/>
        <v>0</v>
      </c>
    </row>
    <row r="7971" spans="3:9">
      <c r="C7971" s="125"/>
      <c r="D7971" s="125"/>
      <c r="E7971" s="125"/>
      <c r="F7971" s="125"/>
      <c r="G7971" s="176"/>
      <c r="H7971" s="125" t="str">
        <f t="shared" si="248"/>
        <v/>
      </c>
      <c r="I7971" s="176">
        <f t="shared" si="249"/>
        <v>0</v>
      </c>
    </row>
    <row r="7972" spans="3:9">
      <c r="C7972" s="125"/>
      <c r="D7972" s="125"/>
      <c r="E7972" s="125"/>
      <c r="F7972" s="125"/>
      <c r="G7972" s="176"/>
      <c r="H7972" s="125" t="str">
        <f t="shared" si="248"/>
        <v/>
      </c>
      <c r="I7972" s="176">
        <f t="shared" si="249"/>
        <v>0</v>
      </c>
    </row>
    <row r="7973" spans="3:9">
      <c r="C7973" s="125"/>
      <c r="D7973" s="125"/>
      <c r="E7973" s="125"/>
      <c r="F7973" s="125"/>
      <c r="G7973" s="176"/>
      <c r="H7973" s="125" t="str">
        <f t="shared" si="248"/>
        <v/>
      </c>
      <c r="I7973" s="176">
        <f t="shared" si="249"/>
        <v>0</v>
      </c>
    </row>
    <row r="7974" spans="3:9">
      <c r="C7974" s="125"/>
      <c r="D7974" s="125"/>
      <c r="E7974" s="125"/>
      <c r="F7974" s="125"/>
      <c r="G7974" s="176"/>
      <c r="H7974" s="125" t="str">
        <f t="shared" si="248"/>
        <v/>
      </c>
      <c r="I7974" s="176">
        <f t="shared" si="249"/>
        <v>0</v>
      </c>
    </row>
    <row r="7975" spans="3:9">
      <c r="C7975" s="125"/>
      <c r="D7975" s="125"/>
      <c r="E7975" s="125"/>
      <c r="F7975" s="125"/>
      <c r="G7975" s="176"/>
      <c r="H7975" s="125" t="str">
        <f t="shared" si="248"/>
        <v/>
      </c>
      <c r="I7975" s="176">
        <f t="shared" si="249"/>
        <v>0</v>
      </c>
    </row>
    <row r="7976" spans="3:9">
      <c r="C7976" s="125"/>
      <c r="D7976" s="125"/>
      <c r="E7976" s="125"/>
      <c r="F7976" s="125"/>
      <c r="G7976" s="176"/>
      <c r="H7976" s="125" t="str">
        <f t="shared" si="248"/>
        <v/>
      </c>
      <c r="I7976" s="176">
        <f t="shared" si="249"/>
        <v>0</v>
      </c>
    </row>
    <row r="7977" spans="3:9">
      <c r="C7977" s="125"/>
      <c r="D7977" s="125"/>
      <c r="E7977" s="125"/>
      <c r="F7977" s="125"/>
      <c r="G7977" s="176"/>
      <c r="H7977" s="125" t="str">
        <f t="shared" si="248"/>
        <v/>
      </c>
      <c r="I7977" s="176">
        <f t="shared" si="249"/>
        <v>0</v>
      </c>
    </row>
    <row r="7978" spans="3:9">
      <c r="C7978" s="125"/>
      <c r="D7978" s="125"/>
      <c r="E7978" s="125"/>
      <c r="F7978" s="125"/>
      <c r="G7978" s="176"/>
      <c r="H7978" s="125" t="str">
        <f t="shared" si="248"/>
        <v/>
      </c>
      <c r="I7978" s="176">
        <f t="shared" si="249"/>
        <v>0</v>
      </c>
    </row>
    <row r="7979" spans="3:9">
      <c r="C7979" s="125"/>
      <c r="D7979" s="125"/>
      <c r="E7979" s="125"/>
      <c r="F7979" s="125"/>
      <c r="G7979" s="176"/>
      <c r="H7979" s="125" t="str">
        <f t="shared" si="248"/>
        <v/>
      </c>
      <c r="I7979" s="176">
        <f t="shared" si="249"/>
        <v>0</v>
      </c>
    </row>
    <row r="7980" spans="3:9">
      <c r="C7980" s="125"/>
      <c r="D7980" s="125"/>
      <c r="E7980" s="125"/>
      <c r="F7980" s="125"/>
      <c r="G7980" s="176"/>
      <c r="H7980" s="125" t="str">
        <f t="shared" si="248"/>
        <v/>
      </c>
      <c r="I7980" s="176">
        <f t="shared" si="249"/>
        <v>0</v>
      </c>
    </row>
    <row r="7981" spans="3:9">
      <c r="C7981" s="125"/>
      <c r="D7981" s="125"/>
      <c r="E7981" s="125"/>
      <c r="F7981" s="125"/>
      <c r="G7981" s="176"/>
      <c r="H7981" s="125" t="str">
        <f t="shared" si="248"/>
        <v/>
      </c>
      <c r="I7981" s="176">
        <f t="shared" si="249"/>
        <v>0</v>
      </c>
    </row>
    <row r="7982" spans="3:9">
      <c r="C7982" s="125"/>
      <c r="D7982" s="125"/>
      <c r="E7982" s="125"/>
      <c r="F7982" s="125"/>
      <c r="G7982" s="176"/>
      <c r="H7982" s="125" t="str">
        <f t="shared" si="248"/>
        <v/>
      </c>
      <c r="I7982" s="176">
        <f t="shared" si="249"/>
        <v>0</v>
      </c>
    </row>
    <row r="7983" spans="3:9">
      <c r="C7983" s="125"/>
      <c r="D7983" s="125"/>
      <c r="E7983" s="125"/>
      <c r="F7983" s="125"/>
      <c r="G7983" s="176"/>
      <c r="H7983" s="125" t="str">
        <f t="shared" si="248"/>
        <v/>
      </c>
      <c r="I7983" s="176">
        <f t="shared" si="249"/>
        <v>0</v>
      </c>
    </row>
    <row r="7984" spans="3:9">
      <c r="C7984" s="125"/>
      <c r="D7984" s="125"/>
      <c r="E7984" s="125"/>
      <c r="F7984" s="125"/>
      <c r="G7984" s="176"/>
      <c r="H7984" s="125" t="str">
        <f t="shared" si="248"/>
        <v/>
      </c>
      <c r="I7984" s="176">
        <f t="shared" si="249"/>
        <v>0</v>
      </c>
    </row>
    <row r="7985" spans="3:9">
      <c r="C7985" s="125"/>
      <c r="D7985" s="125"/>
      <c r="E7985" s="125"/>
      <c r="F7985" s="125"/>
      <c r="G7985" s="176"/>
      <c r="H7985" s="125" t="str">
        <f t="shared" si="248"/>
        <v/>
      </c>
      <c r="I7985" s="176">
        <f t="shared" si="249"/>
        <v>0</v>
      </c>
    </row>
    <row r="7986" spans="3:9">
      <c r="C7986" s="125"/>
      <c r="D7986" s="125"/>
      <c r="E7986" s="125"/>
      <c r="F7986" s="125"/>
      <c r="G7986" s="176"/>
      <c r="H7986" s="125" t="str">
        <f t="shared" si="248"/>
        <v/>
      </c>
      <c r="I7986" s="176">
        <f t="shared" si="249"/>
        <v>0</v>
      </c>
    </row>
    <row r="7987" spans="3:9">
      <c r="C7987" s="125"/>
      <c r="D7987" s="125"/>
      <c r="E7987" s="125"/>
      <c r="F7987" s="125"/>
      <c r="G7987" s="176"/>
      <c r="H7987" s="125" t="str">
        <f t="shared" si="248"/>
        <v/>
      </c>
      <c r="I7987" s="176">
        <f t="shared" si="249"/>
        <v>0</v>
      </c>
    </row>
    <row r="7988" spans="3:9">
      <c r="C7988" s="125"/>
      <c r="D7988" s="125"/>
      <c r="E7988" s="125"/>
      <c r="F7988" s="125"/>
      <c r="G7988" s="176"/>
      <c r="H7988" s="125" t="str">
        <f t="shared" si="248"/>
        <v/>
      </c>
      <c r="I7988" s="176">
        <f t="shared" si="249"/>
        <v>0</v>
      </c>
    </row>
    <row r="7989" spans="3:9">
      <c r="C7989" s="125"/>
      <c r="D7989" s="125"/>
      <c r="E7989" s="125"/>
      <c r="F7989" s="125"/>
      <c r="G7989" s="176"/>
      <c r="H7989" s="125" t="str">
        <f t="shared" si="248"/>
        <v/>
      </c>
      <c r="I7989" s="176">
        <f t="shared" si="249"/>
        <v>0</v>
      </c>
    </row>
    <row r="7990" spans="3:9">
      <c r="C7990" s="125"/>
      <c r="D7990" s="125"/>
      <c r="E7990" s="125"/>
      <c r="F7990" s="125"/>
      <c r="G7990" s="176"/>
      <c r="H7990" s="125" t="str">
        <f t="shared" si="248"/>
        <v/>
      </c>
      <c r="I7990" s="176">
        <f t="shared" si="249"/>
        <v>0</v>
      </c>
    </row>
    <row r="7991" spans="3:9">
      <c r="C7991" s="125"/>
      <c r="D7991" s="125"/>
      <c r="E7991" s="125"/>
      <c r="F7991" s="125"/>
      <c r="G7991" s="176"/>
      <c r="H7991" s="125" t="str">
        <f t="shared" si="248"/>
        <v/>
      </c>
      <c r="I7991" s="176">
        <f t="shared" si="249"/>
        <v>0</v>
      </c>
    </row>
    <row r="7992" spans="3:9">
      <c r="C7992" s="125"/>
      <c r="D7992" s="125"/>
      <c r="E7992" s="125"/>
      <c r="F7992" s="125"/>
      <c r="G7992" s="176"/>
      <c r="H7992" s="125" t="str">
        <f t="shared" si="248"/>
        <v/>
      </c>
      <c r="I7992" s="176">
        <f t="shared" si="249"/>
        <v>0</v>
      </c>
    </row>
    <row r="7993" spans="3:9">
      <c r="C7993" s="125"/>
      <c r="D7993" s="125"/>
      <c r="E7993" s="125"/>
      <c r="F7993" s="125"/>
      <c r="G7993" s="176"/>
      <c r="H7993" s="125" t="str">
        <f t="shared" si="248"/>
        <v/>
      </c>
      <c r="I7993" s="176">
        <f t="shared" si="249"/>
        <v>0</v>
      </c>
    </row>
    <row r="7994" spans="3:9">
      <c r="C7994" s="125"/>
      <c r="D7994" s="125"/>
      <c r="E7994" s="125"/>
      <c r="F7994" s="125"/>
      <c r="G7994" s="176"/>
      <c r="H7994" s="125" t="str">
        <f t="shared" si="248"/>
        <v/>
      </c>
      <c r="I7994" s="176">
        <f t="shared" si="249"/>
        <v>0</v>
      </c>
    </row>
    <row r="7995" spans="3:9">
      <c r="C7995" s="125"/>
      <c r="D7995" s="125"/>
      <c r="E7995" s="125"/>
      <c r="F7995" s="125"/>
      <c r="G7995" s="176"/>
      <c r="H7995" s="125" t="str">
        <f t="shared" si="248"/>
        <v/>
      </c>
      <c r="I7995" s="176">
        <f t="shared" si="249"/>
        <v>0</v>
      </c>
    </row>
    <row r="7996" spans="3:9">
      <c r="C7996" s="125"/>
      <c r="D7996" s="125"/>
      <c r="E7996" s="125"/>
      <c r="F7996" s="125"/>
      <c r="G7996" s="176"/>
      <c r="H7996" s="125" t="str">
        <f t="shared" si="248"/>
        <v/>
      </c>
      <c r="I7996" s="176">
        <f t="shared" si="249"/>
        <v>0</v>
      </c>
    </row>
    <row r="7997" spans="3:9">
      <c r="C7997" s="125"/>
      <c r="D7997" s="125"/>
      <c r="E7997" s="125"/>
      <c r="F7997" s="125"/>
      <c r="G7997" s="176"/>
      <c r="H7997" s="125" t="str">
        <f t="shared" si="248"/>
        <v/>
      </c>
      <c r="I7997" s="176">
        <f t="shared" si="249"/>
        <v>0</v>
      </c>
    </row>
    <row r="7998" spans="3:9">
      <c r="C7998" s="125"/>
      <c r="D7998" s="125"/>
      <c r="E7998" s="125"/>
      <c r="F7998" s="125"/>
      <c r="G7998" s="176"/>
      <c r="H7998" s="125" t="str">
        <f t="shared" si="248"/>
        <v/>
      </c>
      <c r="I7998" s="176">
        <f t="shared" si="249"/>
        <v>0</v>
      </c>
    </row>
    <row r="7999" spans="3:9">
      <c r="C7999" s="125"/>
      <c r="D7999" s="125"/>
      <c r="E7999" s="125"/>
      <c r="F7999" s="125"/>
      <c r="G7999" s="176"/>
      <c r="H7999" s="125" t="str">
        <f t="shared" si="248"/>
        <v/>
      </c>
      <c r="I7999" s="176">
        <f t="shared" si="249"/>
        <v>0</v>
      </c>
    </row>
    <row r="8000" spans="3:9">
      <c r="C8000" s="125"/>
      <c r="D8000" s="125"/>
      <c r="E8000" s="125"/>
      <c r="F8000" s="125"/>
      <c r="G8000" s="176"/>
      <c r="H8000" s="125" t="str">
        <f t="shared" si="248"/>
        <v/>
      </c>
      <c r="I8000" s="176">
        <f t="shared" si="249"/>
        <v>0</v>
      </c>
    </row>
    <row r="8001" spans="3:9">
      <c r="C8001" s="125"/>
      <c r="D8001" s="125"/>
      <c r="E8001" s="125"/>
      <c r="F8001" s="125"/>
      <c r="G8001" s="176"/>
      <c r="H8001" s="125" t="str">
        <f t="shared" si="248"/>
        <v/>
      </c>
      <c r="I8001" s="176">
        <f t="shared" si="249"/>
        <v>0</v>
      </c>
    </row>
    <row r="8002" spans="3:9">
      <c r="C8002" s="125"/>
      <c r="D8002" s="125"/>
      <c r="E8002" s="125"/>
      <c r="F8002" s="125"/>
      <c r="G8002" s="176"/>
      <c r="H8002" s="125" t="str">
        <f t="shared" si="248"/>
        <v/>
      </c>
      <c r="I8002" s="176">
        <f t="shared" si="249"/>
        <v>0</v>
      </c>
    </row>
    <row r="8003" spans="3:9">
      <c r="C8003" s="125"/>
      <c r="D8003" s="125"/>
      <c r="E8003" s="125"/>
      <c r="F8003" s="125"/>
      <c r="G8003" s="176"/>
      <c r="H8003" s="125" t="str">
        <f t="shared" si="248"/>
        <v/>
      </c>
      <c r="I8003" s="176">
        <f t="shared" si="249"/>
        <v>0</v>
      </c>
    </row>
    <row r="8004" spans="3:9">
      <c r="C8004" s="125"/>
      <c r="D8004" s="125"/>
      <c r="E8004" s="125"/>
      <c r="F8004" s="125"/>
      <c r="G8004" s="176"/>
      <c r="H8004" s="125" t="str">
        <f t="shared" si="248"/>
        <v/>
      </c>
      <c r="I8004" s="176">
        <f t="shared" si="249"/>
        <v>0</v>
      </c>
    </row>
    <row r="8005" spans="3:9">
      <c r="C8005" s="125"/>
      <c r="D8005" s="125"/>
      <c r="E8005" s="125"/>
      <c r="F8005" s="125"/>
      <c r="G8005" s="176"/>
      <c r="H8005" s="125" t="str">
        <f t="shared" si="248"/>
        <v/>
      </c>
      <c r="I8005" s="176">
        <f t="shared" si="249"/>
        <v>0</v>
      </c>
    </row>
    <row r="8006" spans="3:9">
      <c r="C8006" s="125"/>
      <c r="D8006" s="125"/>
      <c r="E8006" s="125"/>
      <c r="F8006" s="125"/>
      <c r="G8006" s="176"/>
      <c r="H8006" s="125" t="str">
        <f t="shared" si="248"/>
        <v/>
      </c>
      <c r="I8006" s="176">
        <f t="shared" si="249"/>
        <v>0</v>
      </c>
    </row>
    <row r="8007" spans="3:9">
      <c r="C8007" s="125"/>
      <c r="D8007" s="125"/>
      <c r="E8007" s="125"/>
      <c r="F8007" s="125"/>
      <c r="G8007" s="176"/>
      <c r="H8007" s="125" t="str">
        <f t="shared" ref="H8007:H8070" si="250">IF(ISBLANK(C8007),"",IF(C8007&lt;F8007,D8007-E8007,E8007-D8007))</f>
        <v/>
      </c>
      <c r="I8007" s="176">
        <f t="shared" ref="I8007:I8070" si="251">IF(ISERR(H8007),1,0)</f>
        <v>0</v>
      </c>
    </row>
    <row r="8008" spans="3:9">
      <c r="C8008" s="125"/>
      <c r="D8008" s="125"/>
      <c r="E8008" s="125"/>
      <c r="F8008" s="125"/>
      <c r="G8008" s="176"/>
      <c r="H8008" s="125" t="str">
        <f t="shared" si="250"/>
        <v/>
      </c>
      <c r="I8008" s="176">
        <f t="shared" si="251"/>
        <v>0</v>
      </c>
    </row>
    <row r="8009" spans="3:9">
      <c r="C8009" s="125"/>
      <c r="D8009" s="125"/>
      <c r="E8009" s="125"/>
      <c r="F8009" s="125"/>
      <c r="G8009" s="176"/>
      <c r="H8009" s="125" t="str">
        <f t="shared" si="250"/>
        <v/>
      </c>
      <c r="I8009" s="176">
        <f t="shared" si="251"/>
        <v>0</v>
      </c>
    </row>
    <row r="8010" spans="3:9">
      <c r="C8010" s="125"/>
      <c r="D8010" s="125"/>
      <c r="E8010" s="125"/>
      <c r="F8010" s="125"/>
      <c r="G8010" s="176"/>
      <c r="H8010" s="125" t="str">
        <f t="shared" si="250"/>
        <v/>
      </c>
      <c r="I8010" s="176">
        <f t="shared" si="251"/>
        <v>0</v>
      </c>
    </row>
    <row r="8011" spans="3:9">
      <c r="C8011" s="125"/>
      <c r="D8011" s="125"/>
      <c r="E8011" s="125"/>
      <c r="F8011" s="125"/>
      <c r="G8011" s="176"/>
      <c r="H8011" s="125" t="str">
        <f t="shared" si="250"/>
        <v/>
      </c>
      <c r="I8011" s="176">
        <f t="shared" si="251"/>
        <v>0</v>
      </c>
    </row>
    <row r="8012" spans="3:9">
      <c r="C8012" s="125"/>
      <c r="D8012" s="125"/>
      <c r="E8012" s="125"/>
      <c r="F8012" s="125"/>
      <c r="G8012" s="176"/>
      <c r="H8012" s="125" t="str">
        <f t="shared" si="250"/>
        <v/>
      </c>
      <c r="I8012" s="176">
        <f t="shared" si="251"/>
        <v>0</v>
      </c>
    </row>
    <row r="8013" spans="3:9">
      <c r="C8013" s="125"/>
      <c r="D8013" s="125"/>
      <c r="E8013" s="125"/>
      <c r="F8013" s="125"/>
      <c r="G8013" s="176"/>
      <c r="H8013" s="125" t="str">
        <f t="shared" si="250"/>
        <v/>
      </c>
      <c r="I8013" s="176">
        <f t="shared" si="251"/>
        <v>0</v>
      </c>
    </row>
    <row r="8014" spans="3:9">
      <c r="C8014" s="125"/>
      <c r="D8014" s="125"/>
      <c r="E8014" s="125"/>
      <c r="F8014" s="125"/>
      <c r="G8014" s="176"/>
      <c r="H8014" s="125" t="str">
        <f t="shared" si="250"/>
        <v/>
      </c>
      <c r="I8014" s="176">
        <f t="shared" si="251"/>
        <v>0</v>
      </c>
    </row>
    <row r="8015" spans="3:9">
      <c r="C8015" s="125"/>
      <c r="D8015" s="125"/>
      <c r="E8015" s="125"/>
      <c r="F8015" s="125"/>
      <c r="G8015" s="176"/>
      <c r="H8015" s="125" t="str">
        <f t="shared" si="250"/>
        <v/>
      </c>
      <c r="I8015" s="176">
        <f t="shared" si="251"/>
        <v>0</v>
      </c>
    </row>
    <row r="8016" spans="3:9">
      <c r="C8016" s="125"/>
      <c r="D8016" s="125"/>
      <c r="E8016" s="125"/>
      <c r="F8016" s="125"/>
      <c r="G8016" s="176"/>
      <c r="H8016" s="125" t="str">
        <f t="shared" si="250"/>
        <v/>
      </c>
      <c r="I8016" s="176">
        <f t="shared" si="251"/>
        <v>0</v>
      </c>
    </row>
    <row r="8017" spans="3:9">
      <c r="C8017" s="125"/>
      <c r="D8017" s="125"/>
      <c r="E8017" s="125"/>
      <c r="F8017" s="125"/>
      <c r="G8017" s="176"/>
      <c r="H8017" s="125" t="str">
        <f t="shared" si="250"/>
        <v/>
      </c>
      <c r="I8017" s="176">
        <f t="shared" si="251"/>
        <v>0</v>
      </c>
    </row>
    <row r="8018" spans="3:9">
      <c r="C8018" s="125"/>
      <c r="D8018" s="125"/>
      <c r="E8018" s="125"/>
      <c r="F8018" s="125"/>
      <c r="G8018" s="176"/>
      <c r="H8018" s="125" t="str">
        <f t="shared" si="250"/>
        <v/>
      </c>
      <c r="I8018" s="176">
        <f t="shared" si="251"/>
        <v>0</v>
      </c>
    </row>
    <row r="8019" spans="3:9">
      <c r="C8019" s="125"/>
      <c r="D8019" s="125"/>
      <c r="E8019" s="125"/>
      <c r="F8019" s="125"/>
      <c r="G8019" s="176"/>
      <c r="H8019" s="125" t="str">
        <f t="shared" si="250"/>
        <v/>
      </c>
      <c r="I8019" s="176">
        <f t="shared" si="251"/>
        <v>0</v>
      </c>
    </row>
    <row r="8020" spans="3:9">
      <c r="C8020" s="125"/>
      <c r="D8020" s="125"/>
      <c r="E8020" s="125"/>
      <c r="F8020" s="125"/>
      <c r="G8020" s="176"/>
      <c r="H8020" s="125" t="str">
        <f t="shared" si="250"/>
        <v/>
      </c>
      <c r="I8020" s="176">
        <f t="shared" si="251"/>
        <v>0</v>
      </c>
    </row>
    <row r="8021" spans="3:9">
      <c r="C8021" s="125"/>
      <c r="D8021" s="125"/>
      <c r="E8021" s="125"/>
      <c r="F8021" s="125"/>
      <c r="G8021" s="176"/>
      <c r="H8021" s="125" t="str">
        <f t="shared" si="250"/>
        <v/>
      </c>
      <c r="I8021" s="176">
        <f t="shared" si="251"/>
        <v>0</v>
      </c>
    </row>
    <row r="8022" spans="3:9">
      <c r="C8022" s="125"/>
      <c r="D8022" s="125"/>
      <c r="E8022" s="125"/>
      <c r="F8022" s="125"/>
      <c r="G8022" s="176"/>
      <c r="H8022" s="125" t="str">
        <f t="shared" si="250"/>
        <v/>
      </c>
      <c r="I8022" s="176">
        <f t="shared" si="251"/>
        <v>0</v>
      </c>
    </row>
    <row r="8023" spans="3:9">
      <c r="C8023" s="125"/>
      <c r="D8023" s="125"/>
      <c r="E8023" s="125"/>
      <c r="F8023" s="125"/>
      <c r="G8023" s="176"/>
      <c r="H8023" s="125" t="str">
        <f t="shared" si="250"/>
        <v/>
      </c>
      <c r="I8023" s="176">
        <f t="shared" si="251"/>
        <v>0</v>
      </c>
    </row>
    <row r="8024" spans="3:9">
      <c r="C8024" s="125"/>
      <c r="D8024" s="125"/>
      <c r="E8024" s="125"/>
      <c r="F8024" s="125"/>
      <c r="G8024" s="176"/>
      <c r="H8024" s="125" t="str">
        <f t="shared" si="250"/>
        <v/>
      </c>
      <c r="I8024" s="176">
        <f t="shared" si="251"/>
        <v>0</v>
      </c>
    </row>
    <row r="8025" spans="3:9">
      <c r="C8025" s="125"/>
      <c r="D8025" s="125"/>
      <c r="E8025" s="125"/>
      <c r="F8025" s="125"/>
      <c r="G8025" s="176"/>
      <c r="H8025" s="125" t="str">
        <f t="shared" si="250"/>
        <v/>
      </c>
      <c r="I8025" s="176">
        <f t="shared" si="251"/>
        <v>0</v>
      </c>
    </row>
    <row r="8026" spans="3:9">
      <c r="C8026" s="125"/>
      <c r="D8026" s="125"/>
      <c r="E8026" s="125"/>
      <c r="F8026" s="125"/>
      <c r="G8026" s="176"/>
      <c r="H8026" s="125" t="str">
        <f t="shared" si="250"/>
        <v/>
      </c>
      <c r="I8026" s="176">
        <f t="shared" si="251"/>
        <v>0</v>
      </c>
    </row>
    <row r="8027" spans="3:9">
      <c r="C8027" s="125"/>
      <c r="D8027" s="125"/>
      <c r="E8027" s="125"/>
      <c r="F8027" s="125"/>
      <c r="G8027" s="176"/>
      <c r="H8027" s="125" t="str">
        <f t="shared" si="250"/>
        <v/>
      </c>
      <c r="I8027" s="176">
        <f t="shared" si="251"/>
        <v>0</v>
      </c>
    </row>
    <row r="8028" spans="3:9">
      <c r="C8028" s="125"/>
      <c r="D8028" s="125"/>
      <c r="E8028" s="125"/>
      <c r="F8028" s="125"/>
      <c r="G8028" s="176"/>
      <c r="H8028" s="125" t="str">
        <f t="shared" si="250"/>
        <v/>
      </c>
      <c r="I8028" s="176">
        <f t="shared" si="251"/>
        <v>0</v>
      </c>
    </row>
    <row r="8029" spans="3:9">
      <c r="C8029" s="125"/>
      <c r="D8029" s="125"/>
      <c r="E8029" s="125"/>
      <c r="F8029" s="125"/>
      <c r="G8029" s="176"/>
      <c r="H8029" s="125" t="str">
        <f t="shared" si="250"/>
        <v/>
      </c>
      <c r="I8029" s="176">
        <f t="shared" si="251"/>
        <v>0</v>
      </c>
    </row>
    <row r="8030" spans="3:9">
      <c r="C8030" s="125"/>
      <c r="D8030" s="125"/>
      <c r="E8030" s="125"/>
      <c r="F8030" s="125"/>
      <c r="G8030" s="176"/>
      <c r="H8030" s="125" t="str">
        <f t="shared" si="250"/>
        <v/>
      </c>
      <c r="I8030" s="176">
        <f t="shared" si="251"/>
        <v>0</v>
      </c>
    </row>
    <row r="8031" spans="3:9">
      <c r="C8031" s="125"/>
      <c r="D8031" s="125"/>
      <c r="E8031" s="125"/>
      <c r="F8031" s="125"/>
      <c r="G8031" s="176"/>
      <c r="H8031" s="125" t="str">
        <f t="shared" si="250"/>
        <v/>
      </c>
      <c r="I8031" s="176">
        <f t="shared" si="251"/>
        <v>0</v>
      </c>
    </row>
    <row r="8032" spans="3:9">
      <c r="C8032" s="125"/>
      <c r="D8032" s="125"/>
      <c r="E8032" s="125"/>
      <c r="F8032" s="125"/>
      <c r="G8032" s="176"/>
      <c r="H8032" s="125" t="str">
        <f t="shared" si="250"/>
        <v/>
      </c>
      <c r="I8032" s="176">
        <f t="shared" si="251"/>
        <v>0</v>
      </c>
    </row>
    <row r="8033" spans="3:9">
      <c r="C8033" s="125"/>
      <c r="D8033" s="125"/>
      <c r="E8033" s="125"/>
      <c r="F8033" s="125"/>
      <c r="G8033" s="176"/>
      <c r="H8033" s="125" t="str">
        <f t="shared" si="250"/>
        <v/>
      </c>
      <c r="I8033" s="176">
        <f t="shared" si="251"/>
        <v>0</v>
      </c>
    </row>
    <row r="8034" spans="3:9">
      <c r="C8034" s="125"/>
      <c r="D8034" s="125"/>
      <c r="E8034" s="125"/>
      <c r="F8034" s="125"/>
      <c r="G8034" s="176"/>
      <c r="H8034" s="125" t="str">
        <f t="shared" si="250"/>
        <v/>
      </c>
      <c r="I8034" s="176">
        <f t="shared" si="251"/>
        <v>0</v>
      </c>
    </row>
    <row r="8035" spans="3:9">
      <c r="C8035" s="125"/>
      <c r="D8035" s="125"/>
      <c r="E8035" s="125"/>
      <c r="F8035" s="125"/>
      <c r="G8035" s="176"/>
      <c r="H8035" s="125" t="str">
        <f t="shared" si="250"/>
        <v/>
      </c>
      <c r="I8035" s="176">
        <f t="shared" si="251"/>
        <v>0</v>
      </c>
    </row>
    <row r="8036" spans="3:9">
      <c r="C8036" s="125"/>
      <c r="D8036" s="125"/>
      <c r="E8036" s="125"/>
      <c r="F8036" s="125"/>
      <c r="G8036" s="176"/>
      <c r="H8036" s="125" t="str">
        <f t="shared" si="250"/>
        <v/>
      </c>
      <c r="I8036" s="176">
        <f t="shared" si="251"/>
        <v>0</v>
      </c>
    </row>
    <row r="8037" spans="3:9">
      <c r="C8037" s="125"/>
      <c r="D8037" s="125"/>
      <c r="E8037" s="125"/>
      <c r="F8037" s="125"/>
      <c r="G8037" s="176"/>
      <c r="H8037" s="125" t="str">
        <f t="shared" si="250"/>
        <v/>
      </c>
      <c r="I8037" s="176">
        <f t="shared" si="251"/>
        <v>0</v>
      </c>
    </row>
    <row r="8038" spans="3:9">
      <c r="C8038" s="125"/>
      <c r="D8038" s="125"/>
      <c r="E8038" s="125"/>
      <c r="F8038" s="125"/>
      <c r="G8038" s="176"/>
      <c r="H8038" s="125" t="str">
        <f t="shared" si="250"/>
        <v/>
      </c>
      <c r="I8038" s="176">
        <f t="shared" si="251"/>
        <v>0</v>
      </c>
    </row>
    <row r="8039" spans="3:9">
      <c r="C8039" s="125"/>
      <c r="D8039" s="125"/>
      <c r="E8039" s="125"/>
      <c r="F8039" s="125"/>
      <c r="G8039" s="176"/>
      <c r="H8039" s="125" t="str">
        <f t="shared" si="250"/>
        <v/>
      </c>
      <c r="I8039" s="176">
        <f t="shared" si="251"/>
        <v>0</v>
      </c>
    </row>
    <row r="8040" spans="3:9">
      <c r="C8040" s="125"/>
      <c r="D8040" s="125"/>
      <c r="E8040" s="125"/>
      <c r="F8040" s="125"/>
      <c r="G8040" s="176"/>
      <c r="H8040" s="125" t="str">
        <f t="shared" si="250"/>
        <v/>
      </c>
      <c r="I8040" s="176">
        <f t="shared" si="251"/>
        <v>0</v>
      </c>
    </row>
    <row r="8041" spans="3:9">
      <c r="C8041" s="125"/>
      <c r="D8041" s="125"/>
      <c r="E8041" s="125"/>
      <c r="F8041" s="125"/>
      <c r="G8041" s="176"/>
      <c r="H8041" s="125" t="str">
        <f t="shared" si="250"/>
        <v/>
      </c>
      <c r="I8041" s="176">
        <f t="shared" si="251"/>
        <v>0</v>
      </c>
    </row>
    <row r="8042" spans="3:9">
      <c r="C8042" s="125"/>
      <c r="D8042" s="125"/>
      <c r="E8042" s="125"/>
      <c r="F8042" s="125"/>
      <c r="G8042" s="176"/>
      <c r="H8042" s="125" t="str">
        <f t="shared" si="250"/>
        <v/>
      </c>
      <c r="I8042" s="176">
        <f t="shared" si="251"/>
        <v>0</v>
      </c>
    </row>
    <row r="8043" spans="3:9">
      <c r="C8043" s="125"/>
      <c r="D8043" s="125"/>
      <c r="E8043" s="125"/>
      <c r="F8043" s="125"/>
      <c r="G8043" s="176"/>
      <c r="H8043" s="125" t="str">
        <f t="shared" si="250"/>
        <v/>
      </c>
      <c r="I8043" s="176">
        <f t="shared" si="251"/>
        <v>0</v>
      </c>
    </row>
    <row r="8044" spans="3:9">
      <c r="C8044" s="125"/>
      <c r="D8044" s="125"/>
      <c r="E8044" s="125"/>
      <c r="F8044" s="125"/>
      <c r="G8044" s="176"/>
      <c r="H8044" s="125" t="str">
        <f t="shared" si="250"/>
        <v/>
      </c>
      <c r="I8044" s="176">
        <f t="shared" si="251"/>
        <v>0</v>
      </c>
    </row>
    <row r="8045" spans="3:9">
      <c r="C8045" s="125"/>
      <c r="D8045" s="125"/>
      <c r="E8045" s="125"/>
      <c r="F8045" s="125"/>
      <c r="G8045" s="176"/>
      <c r="H8045" s="125" t="str">
        <f t="shared" si="250"/>
        <v/>
      </c>
      <c r="I8045" s="176">
        <f t="shared" si="251"/>
        <v>0</v>
      </c>
    </row>
    <row r="8046" spans="3:9">
      <c r="C8046" s="125"/>
      <c r="D8046" s="125"/>
      <c r="E8046" s="125"/>
      <c r="F8046" s="125"/>
      <c r="G8046" s="176"/>
      <c r="H8046" s="125" t="str">
        <f t="shared" si="250"/>
        <v/>
      </c>
      <c r="I8046" s="176">
        <f t="shared" si="251"/>
        <v>0</v>
      </c>
    </row>
    <row r="8047" spans="3:9">
      <c r="C8047" s="125"/>
      <c r="D8047" s="125"/>
      <c r="E8047" s="125"/>
      <c r="F8047" s="125"/>
      <c r="G8047" s="176"/>
      <c r="H8047" s="125" t="str">
        <f t="shared" si="250"/>
        <v/>
      </c>
      <c r="I8047" s="176">
        <f t="shared" si="251"/>
        <v>0</v>
      </c>
    </row>
    <row r="8048" spans="3:9">
      <c r="C8048" s="125"/>
      <c r="D8048" s="125"/>
      <c r="E8048" s="125"/>
      <c r="F8048" s="125"/>
      <c r="G8048" s="176"/>
      <c r="H8048" s="125" t="str">
        <f t="shared" si="250"/>
        <v/>
      </c>
      <c r="I8048" s="176">
        <f t="shared" si="251"/>
        <v>0</v>
      </c>
    </row>
    <row r="8049" spans="3:9">
      <c r="C8049" s="125"/>
      <c r="D8049" s="125"/>
      <c r="E8049" s="125"/>
      <c r="F8049" s="125"/>
      <c r="G8049" s="176"/>
      <c r="H8049" s="125" t="str">
        <f t="shared" si="250"/>
        <v/>
      </c>
      <c r="I8049" s="176">
        <f t="shared" si="251"/>
        <v>0</v>
      </c>
    </row>
    <row r="8050" spans="3:9">
      <c r="C8050" s="125"/>
      <c r="D8050" s="125"/>
      <c r="E8050" s="125"/>
      <c r="F8050" s="125"/>
      <c r="G8050" s="176"/>
      <c r="H8050" s="125" t="str">
        <f t="shared" si="250"/>
        <v/>
      </c>
      <c r="I8050" s="176">
        <f t="shared" si="251"/>
        <v>0</v>
      </c>
    </row>
    <row r="8051" spans="3:9">
      <c r="C8051" s="125"/>
      <c r="D8051" s="125"/>
      <c r="E8051" s="125"/>
      <c r="F8051" s="125"/>
      <c r="G8051" s="176"/>
      <c r="H8051" s="125" t="str">
        <f t="shared" si="250"/>
        <v/>
      </c>
      <c r="I8051" s="176">
        <f t="shared" si="251"/>
        <v>0</v>
      </c>
    </row>
    <row r="8052" spans="3:9">
      <c r="C8052" s="125"/>
      <c r="D8052" s="125"/>
      <c r="E8052" s="125"/>
      <c r="F8052" s="125"/>
      <c r="G8052" s="176"/>
      <c r="H8052" s="125" t="str">
        <f t="shared" si="250"/>
        <v/>
      </c>
      <c r="I8052" s="176">
        <f t="shared" si="251"/>
        <v>0</v>
      </c>
    </row>
    <row r="8053" spans="3:9">
      <c r="C8053" s="125"/>
      <c r="D8053" s="125"/>
      <c r="E8053" s="125"/>
      <c r="F8053" s="125"/>
      <c r="G8053" s="176"/>
      <c r="H8053" s="125" t="str">
        <f t="shared" si="250"/>
        <v/>
      </c>
      <c r="I8053" s="176">
        <f t="shared" si="251"/>
        <v>0</v>
      </c>
    </row>
    <row r="8054" spans="3:9">
      <c r="C8054" s="125"/>
      <c r="D8054" s="125"/>
      <c r="E8054" s="125"/>
      <c r="F8054" s="125"/>
      <c r="G8054" s="176"/>
      <c r="H8054" s="125" t="str">
        <f t="shared" si="250"/>
        <v/>
      </c>
      <c r="I8054" s="176">
        <f t="shared" si="251"/>
        <v>0</v>
      </c>
    </row>
    <row r="8055" spans="3:9">
      <c r="C8055" s="125"/>
      <c r="D8055" s="125"/>
      <c r="E8055" s="125"/>
      <c r="F8055" s="125"/>
      <c r="G8055" s="176"/>
      <c r="H8055" s="125" t="str">
        <f t="shared" si="250"/>
        <v/>
      </c>
      <c r="I8055" s="176">
        <f t="shared" si="251"/>
        <v>0</v>
      </c>
    </row>
    <row r="8056" spans="3:9">
      <c r="C8056" s="125"/>
      <c r="D8056" s="125"/>
      <c r="E8056" s="125"/>
      <c r="F8056" s="125"/>
      <c r="G8056" s="176"/>
      <c r="H8056" s="125" t="str">
        <f t="shared" si="250"/>
        <v/>
      </c>
      <c r="I8056" s="176">
        <f t="shared" si="251"/>
        <v>0</v>
      </c>
    </row>
    <row r="8057" spans="3:9">
      <c r="C8057" s="125"/>
      <c r="D8057" s="125"/>
      <c r="E8057" s="125"/>
      <c r="F8057" s="125"/>
      <c r="G8057" s="176"/>
      <c r="H8057" s="125" t="str">
        <f t="shared" si="250"/>
        <v/>
      </c>
      <c r="I8057" s="176">
        <f t="shared" si="251"/>
        <v>0</v>
      </c>
    </row>
    <row r="8058" spans="3:9">
      <c r="C8058" s="125"/>
      <c r="D8058" s="125"/>
      <c r="E8058" s="125"/>
      <c r="F8058" s="125"/>
      <c r="G8058" s="176"/>
      <c r="H8058" s="125" t="str">
        <f t="shared" si="250"/>
        <v/>
      </c>
      <c r="I8058" s="176">
        <f t="shared" si="251"/>
        <v>0</v>
      </c>
    </row>
    <row r="8059" spans="3:9">
      <c r="C8059" s="125"/>
      <c r="D8059" s="125"/>
      <c r="E8059" s="125"/>
      <c r="F8059" s="125"/>
      <c r="G8059" s="176"/>
      <c r="H8059" s="125" t="str">
        <f t="shared" si="250"/>
        <v/>
      </c>
      <c r="I8059" s="176">
        <f t="shared" si="251"/>
        <v>0</v>
      </c>
    </row>
    <row r="8060" spans="3:9">
      <c r="C8060" s="125"/>
      <c r="D8060" s="125"/>
      <c r="E8060" s="125"/>
      <c r="F8060" s="125"/>
      <c r="G8060" s="176"/>
      <c r="H8060" s="125" t="str">
        <f t="shared" si="250"/>
        <v/>
      </c>
      <c r="I8060" s="176">
        <f t="shared" si="251"/>
        <v>0</v>
      </c>
    </row>
    <row r="8061" spans="3:9">
      <c r="C8061" s="125"/>
      <c r="D8061" s="125"/>
      <c r="E8061" s="125"/>
      <c r="F8061" s="125"/>
      <c r="G8061" s="176"/>
      <c r="H8061" s="125" t="str">
        <f t="shared" si="250"/>
        <v/>
      </c>
      <c r="I8061" s="176">
        <f t="shared" si="251"/>
        <v>0</v>
      </c>
    </row>
    <row r="8062" spans="3:9">
      <c r="C8062" s="125"/>
      <c r="D8062" s="125"/>
      <c r="E8062" s="125"/>
      <c r="F8062" s="125"/>
      <c r="G8062" s="176"/>
      <c r="H8062" s="125" t="str">
        <f t="shared" si="250"/>
        <v/>
      </c>
      <c r="I8062" s="176">
        <f t="shared" si="251"/>
        <v>0</v>
      </c>
    </row>
    <row r="8063" spans="3:9">
      <c r="C8063" s="125"/>
      <c r="D8063" s="125"/>
      <c r="E8063" s="125"/>
      <c r="F8063" s="125"/>
      <c r="G8063" s="176"/>
      <c r="H8063" s="125" t="str">
        <f t="shared" si="250"/>
        <v/>
      </c>
      <c r="I8063" s="176">
        <f t="shared" si="251"/>
        <v>0</v>
      </c>
    </row>
    <row r="8064" spans="3:9">
      <c r="C8064" s="125"/>
      <c r="D8064" s="125"/>
      <c r="E8064" s="125"/>
      <c r="F8064" s="125"/>
      <c r="G8064" s="176"/>
      <c r="H8064" s="125" t="str">
        <f t="shared" si="250"/>
        <v/>
      </c>
      <c r="I8064" s="176">
        <f t="shared" si="251"/>
        <v>0</v>
      </c>
    </row>
    <row r="8065" spans="3:9">
      <c r="C8065" s="125"/>
      <c r="D8065" s="125"/>
      <c r="E8065" s="125"/>
      <c r="F8065" s="125"/>
      <c r="G8065" s="176"/>
      <c r="H8065" s="125" t="str">
        <f t="shared" si="250"/>
        <v/>
      </c>
      <c r="I8065" s="176">
        <f t="shared" si="251"/>
        <v>0</v>
      </c>
    </row>
    <row r="8066" spans="3:9">
      <c r="C8066" s="125"/>
      <c r="D8066" s="125"/>
      <c r="E8066" s="125"/>
      <c r="F8066" s="125"/>
      <c r="G8066" s="176"/>
      <c r="H8066" s="125" t="str">
        <f t="shared" si="250"/>
        <v/>
      </c>
      <c r="I8066" s="176">
        <f t="shared" si="251"/>
        <v>0</v>
      </c>
    </row>
    <row r="8067" spans="3:9">
      <c r="C8067" s="125"/>
      <c r="D8067" s="125"/>
      <c r="E8067" s="125"/>
      <c r="F8067" s="125"/>
      <c r="G8067" s="176"/>
      <c r="H8067" s="125" t="str">
        <f t="shared" si="250"/>
        <v/>
      </c>
      <c r="I8067" s="176">
        <f t="shared" si="251"/>
        <v>0</v>
      </c>
    </row>
    <row r="8068" spans="3:9">
      <c r="C8068" s="125"/>
      <c r="D8068" s="125"/>
      <c r="E8068" s="125"/>
      <c r="F8068" s="125"/>
      <c r="G8068" s="176"/>
      <c r="H8068" s="125" t="str">
        <f t="shared" si="250"/>
        <v/>
      </c>
      <c r="I8068" s="176">
        <f t="shared" si="251"/>
        <v>0</v>
      </c>
    </row>
    <row r="8069" spans="3:9">
      <c r="C8069" s="125"/>
      <c r="D8069" s="125"/>
      <c r="E8069" s="125"/>
      <c r="F8069" s="125"/>
      <c r="G8069" s="176"/>
      <c r="H8069" s="125" t="str">
        <f t="shared" si="250"/>
        <v/>
      </c>
      <c r="I8069" s="176">
        <f t="shared" si="251"/>
        <v>0</v>
      </c>
    </row>
    <row r="8070" spans="3:9">
      <c r="C8070" s="125"/>
      <c r="D8070" s="125"/>
      <c r="E8070" s="125"/>
      <c r="F8070" s="125"/>
      <c r="G8070" s="176"/>
      <c r="H8070" s="125" t="str">
        <f t="shared" si="250"/>
        <v/>
      </c>
      <c r="I8070" s="176">
        <f t="shared" si="251"/>
        <v>0</v>
      </c>
    </row>
    <row r="8071" spans="3:9">
      <c r="C8071" s="125"/>
      <c r="D8071" s="125"/>
      <c r="E8071" s="125"/>
      <c r="F8071" s="125"/>
      <c r="G8071" s="176"/>
      <c r="H8071" s="125" t="str">
        <f t="shared" ref="H8071:H8134" si="252">IF(ISBLANK(C8071),"",IF(C8071&lt;F8071,D8071-E8071,E8071-D8071))</f>
        <v/>
      </c>
      <c r="I8071" s="176">
        <f t="shared" ref="I8071:I8134" si="253">IF(ISERR(H8071),1,0)</f>
        <v>0</v>
      </c>
    </row>
    <row r="8072" spans="3:9">
      <c r="C8072" s="125"/>
      <c r="D8072" s="125"/>
      <c r="E8072" s="125"/>
      <c r="F8072" s="125"/>
      <c r="G8072" s="176"/>
      <c r="H8072" s="125" t="str">
        <f t="shared" si="252"/>
        <v/>
      </c>
      <c r="I8072" s="176">
        <f t="shared" si="253"/>
        <v>0</v>
      </c>
    </row>
    <row r="8073" spans="3:9">
      <c r="C8073" s="125"/>
      <c r="D8073" s="125"/>
      <c r="E8073" s="125"/>
      <c r="F8073" s="125"/>
      <c r="G8073" s="176"/>
      <c r="H8073" s="125" t="str">
        <f t="shared" si="252"/>
        <v/>
      </c>
      <c r="I8073" s="176">
        <f t="shared" si="253"/>
        <v>0</v>
      </c>
    </row>
    <row r="8074" spans="3:9">
      <c r="C8074" s="125"/>
      <c r="D8074" s="125"/>
      <c r="E8074" s="125"/>
      <c r="F8074" s="125"/>
      <c r="G8074" s="176"/>
      <c r="H8074" s="125" t="str">
        <f t="shared" si="252"/>
        <v/>
      </c>
      <c r="I8074" s="176">
        <f t="shared" si="253"/>
        <v>0</v>
      </c>
    </row>
    <row r="8075" spans="3:9">
      <c r="C8075" s="125"/>
      <c r="D8075" s="125"/>
      <c r="E8075" s="125"/>
      <c r="F8075" s="125"/>
      <c r="G8075" s="176"/>
      <c r="H8075" s="125" t="str">
        <f t="shared" si="252"/>
        <v/>
      </c>
      <c r="I8075" s="176">
        <f t="shared" si="253"/>
        <v>0</v>
      </c>
    </row>
    <row r="8076" spans="3:9">
      <c r="C8076" s="125"/>
      <c r="D8076" s="125"/>
      <c r="E8076" s="125"/>
      <c r="F8076" s="125"/>
      <c r="G8076" s="176"/>
      <c r="H8076" s="125" t="str">
        <f t="shared" si="252"/>
        <v/>
      </c>
      <c r="I8076" s="176">
        <f t="shared" si="253"/>
        <v>0</v>
      </c>
    </row>
    <row r="8077" spans="3:9">
      <c r="C8077" s="125"/>
      <c r="D8077" s="125"/>
      <c r="E8077" s="125"/>
      <c r="F8077" s="125"/>
      <c r="G8077" s="176"/>
      <c r="H8077" s="125" t="str">
        <f t="shared" si="252"/>
        <v/>
      </c>
      <c r="I8077" s="176">
        <f t="shared" si="253"/>
        <v>0</v>
      </c>
    </row>
    <row r="8078" spans="3:9">
      <c r="C8078" s="125"/>
      <c r="D8078" s="125"/>
      <c r="E8078" s="125"/>
      <c r="F8078" s="125"/>
      <c r="G8078" s="176"/>
      <c r="H8078" s="125" t="str">
        <f t="shared" si="252"/>
        <v/>
      </c>
      <c r="I8078" s="176">
        <f t="shared" si="253"/>
        <v>0</v>
      </c>
    </row>
    <row r="8079" spans="3:9">
      <c r="C8079" s="125"/>
      <c r="D8079" s="125"/>
      <c r="E8079" s="125"/>
      <c r="F8079" s="125"/>
      <c r="G8079" s="176"/>
      <c r="H8079" s="125" t="str">
        <f t="shared" si="252"/>
        <v/>
      </c>
      <c r="I8079" s="176">
        <f t="shared" si="253"/>
        <v>0</v>
      </c>
    </row>
    <row r="8080" spans="3:9">
      <c r="C8080" s="125"/>
      <c r="D8080" s="125"/>
      <c r="E8080" s="125"/>
      <c r="F8080" s="125"/>
      <c r="G8080" s="176"/>
      <c r="H8080" s="125" t="str">
        <f t="shared" si="252"/>
        <v/>
      </c>
      <c r="I8080" s="176">
        <f t="shared" si="253"/>
        <v>0</v>
      </c>
    </row>
    <row r="8081" spans="3:9">
      <c r="C8081" s="125"/>
      <c r="D8081" s="125"/>
      <c r="E8081" s="125"/>
      <c r="F8081" s="125"/>
      <c r="G8081" s="176"/>
      <c r="H8081" s="125" t="str">
        <f t="shared" si="252"/>
        <v/>
      </c>
      <c r="I8081" s="176">
        <f t="shared" si="253"/>
        <v>0</v>
      </c>
    </row>
    <row r="8082" spans="3:9">
      <c r="C8082" s="125"/>
      <c r="D8082" s="125"/>
      <c r="E8082" s="125"/>
      <c r="F8082" s="125"/>
      <c r="G8082" s="176"/>
      <c r="H8082" s="125" t="str">
        <f t="shared" si="252"/>
        <v/>
      </c>
      <c r="I8082" s="176">
        <f t="shared" si="253"/>
        <v>0</v>
      </c>
    </row>
    <row r="8083" spans="3:9">
      <c r="C8083" s="125"/>
      <c r="D8083" s="125"/>
      <c r="E8083" s="125"/>
      <c r="F8083" s="125"/>
      <c r="G8083" s="176"/>
      <c r="H8083" s="125" t="str">
        <f t="shared" si="252"/>
        <v/>
      </c>
      <c r="I8083" s="176">
        <f t="shared" si="253"/>
        <v>0</v>
      </c>
    </row>
    <row r="8084" spans="3:9">
      <c r="C8084" s="125"/>
      <c r="D8084" s="125"/>
      <c r="E8084" s="125"/>
      <c r="F8084" s="125"/>
      <c r="G8084" s="176"/>
      <c r="H8084" s="125" t="str">
        <f t="shared" si="252"/>
        <v/>
      </c>
      <c r="I8084" s="176">
        <f t="shared" si="253"/>
        <v>0</v>
      </c>
    </row>
    <row r="8085" spans="3:9">
      <c r="C8085" s="125"/>
      <c r="D8085" s="125"/>
      <c r="E8085" s="125"/>
      <c r="F8085" s="125"/>
      <c r="G8085" s="176"/>
      <c r="H8085" s="125" t="str">
        <f t="shared" si="252"/>
        <v/>
      </c>
      <c r="I8085" s="176">
        <f t="shared" si="253"/>
        <v>0</v>
      </c>
    </row>
    <row r="8086" spans="3:9">
      <c r="C8086" s="125"/>
      <c r="D8086" s="125"/>
      <c r="E8086" s="125"/>
      <c r="F8086" s="125"/>
      <c r="G8086" s="176"/>
      <c r="H8086" s="125" t="str">
        <f t="shared" si="252"/>
        <v/>
      </c>
      <c r="I8086" s="176">
        <f t="shared" si="253"/>
        <v>0</v>
      </c>
    </row>
    <row r="8087" spans="3:9">
      <c r="C8087" s="125"/>
      <c r="D8087" s="125"/>
      <c r="E8087" s="125"/>
      <c r="F8087" s="125"/>
      <c r="G8087" s="176"/>
      <c r="H8087" s="125" t="str">
        <f t="shared" si="252"/>
        <v/>
      </c>
      <c r="I8087" s="176">
        <f t="shared" si="253"/>
        <v>0</v>
      </c>
    </row>
    <row r="8088" spans="3:9">
      <c r="C8088" s="125"/>
      <c r="D8088" s="125"/>
      <c r="E8088" s="125"/>
      <c r="F8088" s="125"/>
      <c r="G8088" s="176"/>
      <c r="H8088" s="125" t="str">
        <f t="shared" si="252"/>
        <v/>
      </c>
      <c r="I8088" s="176">
        <f t="shared" si="253"/>
        <v>0</v>
      </c>
    </row>
    <row r="8089" spans="3:9">
      <c r="C8089" s="125"/>
      <c r="D8089" s="125"/>
      <c r="E8089" s="125"/>
      <c r="F8089" s="125"/>
      <c r="G8089" s="176"/>
      <c r="H8089" s="125" t="str">
        <f t="shared" si="252"/>
        <v/>
      </c>
      <c r="I8089" s="176">
        <f t="shared" si="253"/>
        <v>0</v>
      </c>
    </row>
    <row r="8090" spans="3:9">
      <c r="C8090" s="125"/>
      <c r="D8090" s="125"/>
      <c r="E8090" s="125"/>
      <c r="F8090" s="125"/>
      <c r="G8090" s="176"/>
      <c r="H8090" s="125" t="str">
        <f t="shared" si="252"/>
        <v/>
      </c>
      <c r="I8090" s="176">
        <f t="shared" si="253"/>
        <v>0</v>
      </c>
    </row>
    <row r="8091" spans="3:9">
      <c r="C8091" s="125"/>
      <c r="D8091" s="125"/>
      <c r="E8091" s="125"/>
      <c r="F8091" s="125"/>
      <c r="G8091" s="176"/>
      <c r="H8091" s="125" t="str">
        <f t="shared" si="252"/>
        <v/>
      </c>
      <c r="I8091" s="176">
        <f t="shared" si="253"/>
        <v>0</v>
      </c>
    </row>
    <row r="8092" spans="3:9">
      <c r="C8092" s="125"/>
      <c r="D8092" s="125"/>
      <c r="E8092" s="125"/>
      <c r="F8092" s="125"/>
      <c r="G8092" s="176"/>
      <c r="H8092" s="125" t="str">
        <f t="shared" si="252"/>
        <v/>
      </c>
      <c r="I8092" s="176">
        <f t="shared" si="253"/>
        <v>0</v>
      </c>
    </row>
    <row r="8093" spans="3:9">
      <c r="C8093" s="125"/>
      <c r="D8093" s="125"/>
      <c r="E8093" s="125"/>
      <c r="F8093" s="125"/>
      <c r="G8093" s="176"/>
      <c r="H8093" s="125" t="str">
        <f t="shared" si="252"/>
        <v/>
      </c>
      <c r="I8093" s="176">
        <f t="shared" si="253"/>
        <v>0</v>
      </c>
    </row>
    <row r="8094" spans="3:9">
      <c r="C8094" s="125"/>
      <c r="D8094" s="125"/>
      <c r="E8094" s="125"/>
      <c r="F8094" s="125"/>
      <c r="G8094" s="176"/>
      <c r="H8094" s="125" t="str">
        <f t="shared" si="252"/>
        <v/>
      </c>
      <c r="I8094" s="176">
        <f t="shared" si="253"/>
        <v>0</v>
      </c>
    </row>
    <row r="8095" spans="3:9">
      <c r="C8095" s="125"/>
      <c r="D8095" s="125"/>
      <c r="E8095" s="125"/>
      <c r="F8095" s="125"/>
      <c r="G8095" s="176"/>
      <c r="H8095" s="125" t="str">
        <f t="shared" si="252"/>
        <v/>
      </c>
      <c r="I8095" s="176">
        <f t="shared" si="253"/>
        <v>0</v>
      </c>
    </row>
    <row r="8096" spans="3:9">
      <c r="C8096" s="125"/>
      <c r="D8096" s="125"/>
      <c r="E8096" s="125"/>
      <c r="F8096" s="125"/>
      <c r="G8096" s="176"/>
      <c r="H8096" s="125" t="str">
        <f t="shared" si="252"/>
        <v/>
      </c>
      <c r="I8096" s="176">
        <f t="shared" si="253"/>
        <v>0</v>
      </c>
    </row>
    <row r="8097" spans="3:9">
      <c r="C8097" s="125"/>
      <c r="D8097" s="125"/>
      <c r="E8097" s="125"/>
      <c r="F8097" s="125"/>
      <c r="G8097" s="176"/>
      <c r="H8097" s="125" t="str">
        <f t="shared" si="252"/>
        <v/>
      </c>
      <c r="I8097" s="176">
        <f t="shared" si="253"/>
        <v>0</v>
      </c>
    </row>
    <row r="8098" spans="3:9">
      <c r="C8098" s="125"/>
      <c r="D8098" s="125"/>
      <c r="E8098" s="125"/>
      <c r="F8098" s="125"/>
      <c r="G8098" s="176"/>
      <c r="H8098" s="125" t="str">
        <f t="shared" si="252"/>
        <v/>
      </c>
      <c r="I8098" s="176">
        <f t="shared" si="253"/>
        <v>0</v>
      </c>
    </row>
    <row r="8099" spans="3:9">
      <c r="C8099" s="125"/>
      <c r="D8099" s="125"/>
      <c r="E8099" s="125"/>
      <c r="F8099" s="125"/>
      <c r="G8099" s="176"/>
      <c r="H8099" s="125" t="str">
        <f t="shared" si="252"/>
        <v/>
      </c>
      <c r="I8099" s="176">
        <f t="shared" si="253"/>
        <v>0</v>
      </c>
    </row>
    <row r="8100" spans="3:9">
      <c r="C8100" s="125"/>
      <c r="D8100" s="125"/>
      <c r="E8100" s="125"/>
      <c r="F8100" s="125"/>
      <c r="G8100" s="176"/>
      <c r="H8100" s="125" t="str">
        <f t="shared" si="252"/>
        <v/>
      </c>
      <c r="I8100" s="176">
        <f t="shared" si="253"/>
        <v>0</v>
      </c>
    </row>
    <row r="8101" spans="3:9">
      <c r="C8101" s="125"/>
      <c r="D8101" s="125"/>
      <c r="E8101" s="125"/>
      <c r="F8101" s="125"/>
      <c r="G8101" s="176"/>
      <c r="H8101" s="125" t="str">
        <f t="shared" si="252"/>
        <v/>
      </c>
      <c r="I8101" s="176">
        <f t="shared" si="253"/>
        <v>0</v>
      </c>
    </row>
    <row r="8102" spans="3:9">
      <c r="C8102" s="125"/>
      <c r="D8102" s="125"/>
      <c r="E8102" s="125"/>
      <c r="F8102" s="125"/>
      <c r="G8102" s="176"/>
      <c r="H8102" s="125" t="str">
        <f t="shared" si="252"/>
        <v/>
      </c>
      <c r="I8102" s="176">
        <f t="shared" si="253"/>
        <v>0</v>
      </c>
    </row>
    <row r="8103" spans="3:9">
      <c r="C8103" s="125"/>
      <c r="D8103" s="125"/>
      <c r="E8103" s="125"/>
      <c r="F8103" s="125"/>
      <c r="G8103" s="176"/>
      <c r="H8103" s="125" t="str">
        <f t="shared" si="252"/>
        <v/>
      </c>
      <c r="I8103" s="176">
        <f t="shared" si="253"/>
        <v>0</v>
      </c>
    </row>
    <row r="8104" spans="3:9">
      <c r="C8104" s="125"/>
      <c r="D8104" s="125"/>
      <c r="E8104" s="125"/>
      <c r="F8104" s="125"/>
      <c r="G8104" s="176"/>
      <c r="H8104" s="125" t="str">
        <f t="shared" si="252"/>
        <v/>
      </c>
      <c r="I8104" s="176">
        <f t="shared" si="253"/>
        <v>0</v>
      </c>
    </row>
    <row r="8105" spans="3:9">
      <c r="C8105" s="125"/>
      <c r="D8105" s="125"/>
      <c r="E8105" s="125"/>
      <c r="F8105" s="125"/>
      <c r="G8105" s="176"/>
      <c r="H8105" s="125" t="str">
        <f t="shared" si="252"/>
        <v/>
      </c>
      <c r="I8105" s="176">
        <f t="shared" si="253"/>
        <v>0</v>
      </c>
    </row>
    <row r="8106" spans="3:9">
      <c r="C8106" s="125"/>
      <c r="D8106" s="125"/>
      <c r="E8106" s="125"/>
      <c r="F8106" s="125"/>
      <c r="G8106" s="176"/>
      <c r="H8106" s="125" t="str">
        <f t="shared" si="252"/>
        <v/>
      </c>
      <c r="I8106" s="176">
        <f t="shared" si="253"/>
        <v>0</v>
      </c>
    </row>
    <row r="8107" spans="3:9">
      <c r="C8107" s="125"/>
      <c r="D8107" s="125"/>
      <c r="E8107" s="125"/>
      <c r="F8107" s="125"/>
      <c r="G8107" s="176"/>
      <c r="H8107" s="125" t="str">
        <f t="shared" si="252"/>
        <v/>
      </c>
      <c r="I8107" s="176">
        <f t="shared" si="253"/>
        <v>0</v>
      </c>
    </row>
    <row r="8108" spans="3:9">
      <c r="C8108" s="125"/>
      <c r="D8108" s="125"/>
      <c r="E8108" s="125"/>
      <c r="F8108" s="125"/>
      <c r="G8108" s="176"/>
      <c r="H8108" s="125" t="str">
        <f t="shared" si="252"/>
        <v/>
      </c>
      <c r="I8108" s="176">
        <f t="shared" si="253"/>
        <v>0</v>
      </c>
    </row>
    <row r="8109" spans="3:9">
      <c r="C8109" s="125"/>
      <c r="D8109" s="125"/>
      <c r="E8109" s="125"/>
      <c r="F8109" s="125"/>
      <c r="G8109" s="176"/>
      <c r="H8109" s="125" t="str">
        <f t="shared" si="252"/>
        <v/>
      </c>
      <c r="I8109" s="176">
        <f t="shared" si="253"/>
        <v>0</v>
      </c>
    </row>
    <row r="8110" spans="3:9">
      <c r="C8110" s="125"/>
      <c r="D8110" s="125"/>
      <c r="E8110" s="125"/>
      <c r="F8110" s="125"/>
      <c r="G8110" s="176"/>
      <c r="H8110" s="125" t="str">
        <f t="shared" si="252"/>
        <v/>
      </c>
      <c r="I8110" s="176">
        <f t="shared" si="253"/>
        <v>0</v>
      </c>
    </row>
    <row r="8111" spans="3:9">
      <c r="C8111" s="125"/>
      <c r="D8111" s="125"/>
      <c r="E8111" s="125"/>
      <c r="F8111" s="125"/>
      <c r="G8111" s="176"/>
      <c r="H8111" s="125" t="str">
        <f t="shared" si="252"/>
        <v/>
      </c>
      <c r="I8111" s="176">
        <f t="shared" si="253"/>
        <v>0</v>
      </c>
    </row>
    <row r="8112" spans="3:9">
      <c r="C8112" s="125"/>
      <c r="D8112" s="125"/>
      <c r="E8112" s="125"/>
      <c r="F8112" s="125"/>
      <c r="G8112" s="176"/>
      <c r="H8112" s="125" t="str">
        <f t="shared" si="252"/>
        <v/>
      </c>
      <c r="I8112" s="176">
        <f t="shared" si="253"/>
        <v>0</v>
      </c>
    </row>
    <row r="8113" spans="3:9">
      <c r="C8113" s="125"/>
      <c r="D8113" s="125"/>
      <c r="E8113" s="125"/>
      <c r="F8113" s="125"/>
      <c r="G8113" s="176"/>
      <c r="H8113" s="125" t="str">
        <f t="shared" si="252"/>
        <v/>
      </c>
      <c r="I8113" s="176">
        <f t="shared" si="253"/>
        <v>0</v>
      </c>
    </row>
    <row r="8114" spans="3:9">
      <c r="C8114" s="125"/>
      <c r="D8114" s="125"/>
      <c r="E8114" s="125"/>
      <c r="F8114" s="125"/>
      <c r="G8114" s="176"/>
      <c r="H8114" s="125" t="str">
        <f t="shared" si="252"/>
        <v/>
      </c>
      <c r="I8114" s="176">
        <f t="shared" si="253"/>
        <v>0</v>
      </c>
    </row>
    <row r="8115" spans="3:9">
      <c r="C8115" s="125"/>
      <c r="D8115" s="125"/>
      <c r="E8115" s="125"/>
      <c r="F8115" s="125"/>
      <c r="G8115" s="176"/>
      <c r="H8115" s="125" t="str">
        <f t="shared" si="252"/>
        <v/>
      </c>
      <c r="I8115" s="176">
        <f t="shared" si="253"/>
        <v>0</v>
      </c>
    </row>
    <row r="8116" spans="3:9">
      <c r="C8116" s="125"/>
      <c r="D8116" s="125"/>
      <c r="E8116" s="125"/>
      <c r="F8116" s="125"/>
      <c r="G8116" s="176"/>
      <c r="H8116" s="125" t="str">
        <f t="shared" si="252"/>
        <v/>
      </c>
      <c r="I8116" s="176">
        <f t="shared" si="253"/>
        <v>0</v>
      </c>
    </row>
    <row r="8117" spans="3:9">
      <c r="C8117" s="125"/>
      <c r="D8117" s="125"/>
      <c r="E8117" s="125"/>
      <c r="F8117" s="125"/>
      <c r="G8117" s="176"/>
      <c r="H8117" s="125" t="str">
        <f t="shared" si="252"/>
        <v/>
      </c>
      <c r="I8117" s="176">
        <f t="shared" si="253"/>
        <v>0</v>
      </c>
    </row>
    <row r="8118" spans="3:9">
      <c r="C8118" s="125"/>
      <c r="D8118" s="125"/>
      <c r="E8118" s="125"/>
      <c r="F8118" s="125"/>
      <c r="G8118" s="176"/>
      <c r="H8118" s="125" t="str">
        <f t="shared" si="252"/>
        <v/>
      </c>
      <c r="I8118" s="176">
        <f t="shared" si="253"/>
        <v>0</v>
      </c>
    </row>
    <row r="8119" spans="3:9">
      <c r="C8119" s="125"/>
      <c r="D8119" s="125"/>
      <c r="E8119" s="125"/>
      <c r="F8119" s="125"/>
      <c r="G8119" s="176"/>
      <c r="H8119" s="125" t="str">
        <f t="shared" si="252"/>
        <v/>
      </c>
      <c r="I8119" s="176">
        <f t="shared" si="253"/>
        <v>0</v>
      </c>
    </row>
    <row r="8120" spans="3:9">
      <c r="C8120" s="125"/>
      <c r="D8120" s="125"/>
      <c r="E8120" s="125"/>
      <c r="F8120" s="125"/>
      <c r="G8120" s="176"/>
      <c r="H8120" s="125" t="str">
        <f t="shared" si="252"/>
        <v/>
      </c>
      <c r="I8120" s="176">
        <f t="shared" si="253"/>
        <v>0</v>
      </c>
    </row>
    <row r="8121" spans="3:9">
      <c r="C8121" s="125"/>
      <c r="D8121" s="125"/>
      <c r="E8121" s="125"/>
      <c r="F8121" s="125"/>
      <c r="G8121" s="176"/>
      <c r="H8121" s="125" t="str">
        <f t="shared" si="252"/>
        <v/>
      </c>
      <c r="I8121" s="176">
        <f t="shared" si="253"/>
        <v>0</v>
      </c>
    </row>
    <row r="8122" spans="3:9">
      <c r="C8122" s="125"/>
      <c r="D8122" s="125"/>
      <c r="E8122" s="125"/>
      <c r="F8122" s="125"/>
      <c r="G8122" s="176"/>
      <c r="H8122" s="125" t="str">
        <f t="shared" si="252"/>
        <v/>
      </c>
      <c r="I8122" s="176">
        <f t="shared" si="253"/>
        <v>0</v>
      </c>
    </row>
    <row r="8123" spans="3:9">
      <c r="C8123" s="125"/>
      <c r="D8123" s="125"/>
      <c r="E8123" s="125"/>
      <c r="F8123" s="125"/>
      <c r="G8123" s="176"/>
      <c r="H8123" s="125" t="str">
        <f t="shared" si="252"/>
        <v/>
      </c>
      <c r="I8123" s="176">
        <f t="shared" si="253"/>
        <v>0</v>
      </c>
    </row>
    <row r="8124" spans="3:9">
      <c r="C8124" s="125"/>
      <c r="D8124" s="125"/>
      <c r="E8124" s="125"/>
      <c r="F8124" s="125"/>
      <c r="G8124" s="176"/>
      <c r="H8124" s="125" t="str">
        <f t="shared" si="252"/>
        <v/>
      </c>
      <c r="I8124" s="176">
        <f t="shared" si="253"/>
        <v>0</v>
      </c>
    </row>
    <row r="8125" spans="3:9">
      <c r="C8125" s="125"/>
      <c r="D8125" s="125"/>
      <c r="E8125" s="125"/>
      <c r="F8125" s="125"/>
      <c r="G8125" s="176"/>
      <c r="H8125" s="125" t="str">
        <f t="shared" si="252"/>
        <v/>
      </c>
      <c r="I8125" s="176">
        <f t="shared" si="253"/>
        <v>0</v>
      </c>
    </row>
    <row r="8126" spans="3:9">
      <c r="C8126" s="125"/>
      <c r="D8126" s="125"/>
      <c r="E8126" s="125"/>
      <c r="F8126" s="125"/>
      <c r="G8126" s="176"/>
      <c r="H8126" s="125" t="str">
        <f t="shared" si="252"/>
        <v/>
      </c>
      <c r="I8126" s="176">
        <f t="shared" si="253"/>
        <v>0</v>
      </c>
    </row>
    <row r="8127" spans="3:9">
      <c r="C8127" s="125"/>
      <c r="D8127" s="125"/>
      <c r="E8127" s="125"/>
      <c r="F8127" s="125"/>
      <c r="G8127" s="176"/>
      <c r="H8127" s="125" t="str">
        <f t="shared" si="252"/>
        <v/>
      </c>
      <c r="I8127" s="176">
        <f t="shared" si="253"/>
        <v>0</v>
      </c>
    </row>
    <row r="8128" spans="3:9">
      <c r="C8128" s="125"/>
      <c r="D8128" s="125"/>
      <c r="E8128" s="125"/>
      <c r="F8128" s="125"/>
      <c r="G8128" s="176"/>
      <c r="H8128" s="125" t="str">
        <f t="shared" si="252"/>
        <v/>
      </c>
      <c r="I8128" s="176">
        <f t="shared" si="253"/>
        <v>0</v>
      </c>
    </row>
    <row r="8129" spans="3:9">
      <c r="C8129" s="125"/>
      <c r="D8129" s="125"/>
      <c r="E8129" s="125"/>
      <c r="F8129" s="125"/>
      <c r="G8129" s="176"/>
      <c r="H8129" s="125" t="str">
        <f t="shared" si="252"/>
        <v/>
      </c>
      <c r="I8129" s="176">
        <f t="shared" si="253"/>
        <v>0</v>
      </c>
    </row>
    <row r="8130" spans="3:9">
      <c r="C8130" s="125"/>
      <c r="D8130" s="125"/>
      <c r="E8130" s="125"/>
      <c r="F8130" s="125"/>
      <c r="G8130" s="176"/>
      <c r="H8130" s="125" t="str">
        <f t="shared" si="252"/>
        <v/>
      </c>
      <c r="I8130" s="176">
        <f t="shared" si="253"/>
        <v>0</v>
      </c>
    </row>
    <row r="8131" spans="3:9">
      <c r="C8131" s="125"/>
      <c r="D8131" s="125"/>
      <c r="E8131" s="125"/>
      <c r="F8131" s="125"/>
      <c r="G8131" s="176"/>
      <c r="H8131" s="125" t="str">
        <f t="shared" si="252"/>
        <v/>
      </c>
      <c r="I8131" s="176">
        <f t="shared" si="253"/>
        <v>0</v>
      </c>
    </row>
    <row r="8132" spans="3:9">
      <c r="C8132" s="125"/>
      <c r="D8132" s="125"/>
      <c r="E8132" s="125"/>
      <c r="F8132" s="125"/>
      <c r="G8132" s="176"/>
      <c r="H8132" s="125" t="str">
        <f t="shared" si="252"/>
        <v/>
      </c>
      <c r="I8132" s="176">
        <f t="shared" si="253"/>
        <v>0</v>
      </c>
    </row>
    <row r="8133" spans="3:9">
      <c r="C8133" s="125"/>
      <c r="D8133" s="125"/>
      <c r="E8133" s="125"/>
      <c r="F8133" s="125"/>
      <c r="G8133" s="176"/>
      <c r="H8133" s="125" t="str">
        <f t="shared" si="252"/>
        <v/>
      </c>
      <c r="I8133" s="176">
        <f t="shared" si="253"/>
        <v>0</v>
      </c>
    </row>
    <row r="8134" spans="3:9">
      <c r="C8134" s="125"/>
      <c r="D8134" s="125"/>
      <c r="E8134" s="125"/>
      <c r="F8134" s="125"/>
      <c r="G8134" s="176"/>
      <c r="H8134" s="125" t="str">
        <f t="shared" si="252"/>
        <v/>
      </c>
      <c r="I8134" s="176">
        <f t="shared" si="253"/>
        <v>0</v>
      </c>
    </row>
    <row r="8135" spans="3:9">
      <c r="C8135" s="125"/>
      <c r="D8135" s="125"/>
      <c r="E8135" s="125"/>
      <c r="F8135" s="125"/>
      <c r="G8135" s="176"/>
      <c r="H8135" s="125" t="str">
        <f t="shared" ref="H8135:H8198" si="254">IF(ISBLANK(C8135),"",IF(C8135&lt;F8135,D8135-E8135,E8135-D8135))</f>
        <v/>
      </c>
      <c r="I8135" s="176">
        <f t="shared" ref="I8135:I8198" si="255">IF(ISERR(H8135),1,0)</f>
        <v>0</v>
      </c>
    </row>
    <row r="8136" spans="3:9">
      <c r="C8136" s="125"/>
      <c r="D8136" s="125"/>
      <c r="E8136" s="125"/>
      <c r="F8136" s="125"/>
      <c r="G8136" s="176"/>
      <c r="H8136" s="125" t="str">
        <f t="shared" si="254"/>
        <v/>
      </c>
      <c r="I8136" s="176">
        <f t="shared" si="255"/>
        <v>0</v>
      </c>
    </row>
    <row r="8137" spans="3:9">
      <c r="C8137" s="125"/>
      <c r="D8137" s="125"/>
      <c r="E8137" s="125"/>
      <c r="F8137" s="125"/>
      <c r="G8137" s="176"/>
      <c r="H8137" s="125" t="str">
        <f t="shared" si="254"/>
        <v/>
      </c>
      <c r="I8137" s="176">
        <f t="shared" si="255"/>
        <v>0</v>
      </c>
    </row>
    <row r="8138" spans="3:9">
      <c r="C8138" s="125"/>
      <c r="D8138" s="125"/>
      <c r="E8138" s="125"/>
      <c r="F8138" s="125"/>
      <c r="G8138" s="176"/>
      <c r="H8138" s="125" t="str">
        <f t="shared" si="254"/>
        <v/>
      </c>
      <c r="I8138" s="176">
        <f t="shared" si="255"/>
        <v>0</v>
      </c>
    </row>
    <row r="8139" spans="3:9">
      <c r="C8139" s="125"/>
      <c r="D8139" s="125"/>
      <c r="E8139" s="125"/>
      <c r="F8139" s="125"/>
      <c r="G8139" s="176"/>
      <c r="H8139" s="125" t="str">
        <f t="shared" si="254"/>
        <v/>
      </c>
      <c r="I8139" s="176">
        <f t="shared" si="255"/>
        <v>0</v>
      </c>
    </row>
    <row r="8140" spans="3:9">
      <c r="C8140" s="125"/>
      <c r="D8140" s="125"/>
      <c r="E8140" s="125"/>
      <c r="F8140" s="125"/>
      <c r="G8140" s="176"/>
      <c r="H8140" s="125" t="str">
        <f t="shared" si="254"/>
        <v/>
      </c>
      <c r="I8140" s="176">
        <f t="shared" si="255"/>
        <v>0</v>
      </c>
    </row>
    <row r="8141" spans="3:9">
      <c r="C8141" s="125"/>
      <c r="D8141" s="125"/>
      <c r="E8141" s="125"/>
      <c r="F8141" s="125"/>
      <c r="G8141" s="176"/>
      <c r="H8141" s="125" t="str">
        <f t="shared" si="254"/>
        <v/>
      </c>
      <c r="I8141" s="176">
        <f t="shared" si="255"/>
        <v>0</v>
      </c>
    </row>
    <row r="8142" spans="3:9">
      <c r="C8142" s="125"/>
      <c r="D8142" s="125"/>
      <c r="E8142" s="125"/>
      <c r="F8142" s="125"/>
      <c r="G8142" s="176"/>
      <c r="H8142" s="125" t="str">
        <f t="shared" si="254"/>
        <v/>
      </c>
      <c r="I8142" s="176">
        <f t="shared" si="255"/>
        <v>0</v>
      </c>
    </row>
    <row r="8143" spans="3:9">
      <c r="C8143" s="125"/>
      <c r="D8143" s="125"/>
      <c r="E8143" s="125"/>
      <c r="F8143" s="125"/>
      <c r="G8143" s="176"/>
      <c r="H8143" s="125" t="str">
        <f t="shared" si="254"/>
        <v/>
      </c>
      <c r="I8143" s="176">
        <f t="shared" si="255"/>
        <v>0</v>
      </c>
    </row>
    <row r="8144" spans="3:9">
      <c r="C8144" s="125"/>
      <c r="D8144" s="125"/>
      <c r="E8144" s="125"/>
      <c r="F8144" s="125"/>
      <c r="G8144" s="176"/>
      <c r="H8144" s="125" t="str">
        <f t="shared" si="254"/>
        <v/>
      </c>
      <c r="I8144" s="176">
        <f t="shared" si="255"/>
        <v>0</v>
      </c>
    </row>
    <row r="8145" spans="3:9">
      <c r="C8145" s="125"/>
      <c r="D8145" s="125"/>
      <c r="E8145" s="125"/>
      <c r="F8145" s="125"/>
      <c r="G8145" s="176"/>
      <c r="H8145" s="125" t="str">
        <f t="shared" si="254"/>
        <v/>
      </c>
      <c r="I8145" s="176">
        <f t="shared" si="255"/>
        <v>0</v>
      </c>
    </row>
    <row r="8146" spans="3:9">
      <c r="C8146" s="125"/>
      <c r="D8146" s="125"/>
      <c r="E8146" s="125"/>
      <c r="F8146" s="125"/>
      <c r="G8146" s="176"/>
      <c r="H8146" s="125" t="str">
        <f t="shared" si="254"/>
        <v/>
      </c>
      <c r="I8146" s="176">
        <f t="shared" si="255"/>
        <v>0</v>
      </c>
    </row>
    <row r="8147" spans="3:9">
      <c r="C8147" s="125"/>
      <c r="D8147" s="125"/>
      <c r="E8147" s="125"/>
      <c r="F8147" s="125"/>
      <c r="G8147" s="176"/>
      <c r="H8147" s="125" t="str">
        <f t="shared" si="254"/>
        <v/>
      </c>
      <c r="I8147" s="176">
        <f t="shared" si="255"/>
        <v>0</v>
      </c>
    </row>
    <row r="8148" spans="3:9">
      <c r="C8148" s="125"/>
      <c r="D8148" s="125"/>
      <c r="E8148" s="125"/>
      <c r="F8148" s="125"/>
      <c r="G8148" s="176"/>
      <c r="H8148" s="125" t="str">
        <f t="shared" si="254"/>
        <v/>
      </c>
      <c r="I8148" s="176">
        <f t="shared" si="255"/>
        <v>0</v>
      </c>
    </row>
    <row r="8149" spans="3:9">
      <c r="C8149" s="125"/>
      <c r="D8149" s="125"/>
      <c r="E8149" s="125"/>
      <c r="F8149" s="125"/>
      <c r="G8149" s="176"/>
      <c r="H8149" s="125" t="str">
        <f t="shared" si="254"/>
        <v/>
      </c>
      <c r="I8149" s="176">
        <f t="shared" si="255"/>
        <v>0</v>
      </c>
    </row>
    <row r="8150" spans="3:9">
      <c r="C8150" s="125"/>
      <c r="D8150" s="125"/>
      <c r="E8150" s="125"/>
      <c r="F8150" s="125"/>
      <c r="G8150" s="176"/>
      <c r="H8150" s="125" t="str">
        <f t="shared" si="254"/>
        <v/>
      </c>
      <c r="I8150" s="176">
        <f t="shared" si="255"/>
        <v>0</v>
      </c>
    </row>
    <row r="8151" spans="3:9">
      <c r="C8151" s="125"/>
      <c r="D8151" s="125"/>
      <c r="E8151" s="125"/>
      <c r="F8151" s="125"/>
      <c r="G8151" s="176"/>
      <c r="H8151" s="125" t="str">
        <f t="shared" si="254"/>
        <v/>
      </c>
      <c r="I8151" s="176">
        <f t="shared" si="255"/>
        <v>0</v>
      </c>
    </row>
    <row r="8152" spans="3:9">
      <c r="C8152" s="125"/>
      <c r="D8152" s="125"/>
      <c r="E8152" s="125"/>
      <c r="F8152" s="125"/>
      <c r="G8152" s="176"/>
      <c r="H8152" s="125" t="str">
        <f t="shared" si="254"/>
        <v/>
      </c>
      <c r="I8152" s="176">
        <f t="shared" si="255"/>
        <v>0</v>
      </c>
    </row>
    <row r="8153" spans="3:9">
      <c r="C8153" s="125"/>
      <c r="D8153" s="125"/>
      <c r="E8153" s="125"/>
      <c r="F8153" s="125"/>
      <c r="G8153" s="176"/>
      <c r="H8153" s="125" t="str">
        <f t="shared" si="254"/>
        <v/>
      </c>
      <c r="I8153" s="176">
        <f t="shared" si="255"/>
        <v>0</v>
      </c>
    </row>
    <row r="8154" spans="3:9">
      <c r="C8154" s="125"/>
      <c r="D8154" s="125"/>
      <c r="E8154" s="125"/>
      <c r="F8154" s="125"/>
      <c r="G8154" s="176"/>
      <c r="H8154" s="125" t="str">
        <f t="shared" si="254"/>
        <v/>
      </c>
      <c r="I8154" s="176">
        <f t="shared" si="255"/>
        <v>0</v>
      </c>
    </row>
    <row r="8155" spans="3:9">
      <c r="C8155" s="125"/>
      <c r="D8155" s="125"/>
      <c r="E8155" s="125"/>
      <c r="F8155" s="125"/>
      <c r="G8155" s="176"/>
      <c r="H8155" s="125" t="str">
        <f t="shared" si="254"/>
        <v/>
      </c>
      <c r="I8155" s="176">
        <f t="shared" si="255"/>
        <v>0</v>
      </c>
    </row>
    <row r="8156" spans="3:9">
      <c r="C8156" s="125"/>
      <c r="D8156" s="125"/>
      <c r="E8156" s="125"/>
      <c r="F8156" s="125"/>
      <c r="G8156" s="176"/>
      <c r="H8156" s="125" t="str">
        <f t="shared" si="254"/>
        <v/>
      </c>
      <c r="I8156" s="176">
        <f t="shared" si="255"/>
        <v>0</v>
      </c>
    </row>
    <row r="8157" spans="3:9">
      <c r="C8157" s="125"/>
      <c r="D8157" s="125"/>
      <c r="E8157" s="125"/>
      <c r="F8157" s="125"/>
      <c r="G8157" s="176"/>
      <c r="H8157" s="125" t="str">
        <f t="shared" si="254"/>
        <v/>
      </c>
      <c r="I8157" s="176">
        <f t="shared" si="255"/>
        <v>0</v>
      </c>
    </row>
    <row r="8158" spans="3:9">
      <c r="C8158" s="125"/>
      <c r="D8158" s="125"/>
      <c r="E8158" s="125"/>
      <c r="F8158" s="125"/>
      <c r="G8158" s="176"/>
      <c r="H8158" s="125" t="str">
        <f t="shared" si="254"/>
        <v/>
      </c>
      <c r="I8158" s="176">
        <f t="shared" si="255"/>
        <v>0</v>
      </c>
    </row>
    <row r="8159" spans="3:9">
      <c r="C8159" s="125"/>
      <c r="D8159" s="125"/>
      <c r="E8159" s="125"/>
      <c r="F8159" s="125"/>
      <c r="G8159" s="176"/>
      <c r="H8159" s="125" t="str">
        <f t="shared" si="254"/>
        <v/>
      </c>
      <c r="I8159" s="176">
        <f t="shared" si="255"/>
        <v>0</v>
      </c>
    </row>
    <row r="8160" spans="3:9">
      <c r="C8160" s="125"/>
      <c r="D8160" s="125"/>
      <c r="E8160" s="125"/>
      <c r="F8160" s="125"/>
      <c r="G8160" s="176"/>
      <c r="H8160" s="125" t="str">
        <f t="shared" si="254"/>
        <v/>
      </c>
      <c r="I8160" s="176">
        <f t="shared" si="255"/>
        <v>0</v>
      </c>
    </row>
    <row r="8161" spans="3:9">
      <c r="C8161" s="125"/>
      <c r="D8161" s="125"/>
      <c r="E8161" s="125"/>
      <c r="F8161" s="125"/>
      <c r="G8161" s="176"/>
      <c r="H8161" s="125" t="str">
        <f t="shared" si="254"/>
        <v/>
      </c>
      <c r="I8161" s="176">
        <f t="shared" si="255"/>
        <v>0</v>
      </c>
    </row>
    <row r="8162" spans="3:9">
      <c r="C8162" s="125"/>
      <c r="D8162" s="125"/>
      <c r="E8162" s="125"/>
      <c r="F8162" s="125"/>
      <c r="G8162" s="176"/>
      <c r="H8162" s="125" t="str">
        <f t="shared" si="254"/>
        <v/>
      </c>
      <c r="I8162" s="176">
        <f t="shared" si="255"/>
        <v>0</v>
      </c>
    </row>
    <row r="8163" spans="3:9">
      <c r="C8163" s="125"/>
      <c r="D8163" s="125"/>
      <c r="E8163" s="125"/>
      <c r="F8163" s="125"/>
      <c r="G8163" s="176"/>
      <c r="H8163" s="125" t="str">
        <f t="shared" si="254"/>
        <v/>
      </c>
      <c r="I8163" s="176">
        <f t="shared" si="255"/>
        <v>0</v>
      </c>
    </row>
    <row r="8164" spans="3:9">
      <c r="C8164" s="125"/>
      <c r="D8164" s="125"/>
      <c r="E8164" s="125"/>
      <c r="F8164" s="125"/>
      <c r="G8164" s="176"/>
      <c r="H8164" s="125" t="str">
        <f t="shared" si="254"/>
        <v/>
      </c>
      <c r="I8164" s="176">
        <f t="shared" si="255"/>
        <v>0</v>
      </c>
    </row>
    <row r="8165" spans="3:9">
      <c r="C8165" s="125"/>
      <c r="D8165" s="125"/>
      <c r="E8165" s="125"/>
      <c r="F8165" s="125"/>
      <c r="G8165" s="176"/>
      <c r="H8165" s="125" t="str">
        <f t="shared" si="254"/>
        <v/>
      </c>
      <c r="I8165" s="176">
        <f t="shared" si="255"/>
        <v>0</v>
      </c>
    </row>
    <row r="8166" spans="3:9">
      <c r="C8166" s="125"/>
      <c r="D8166" s="125"/>
      <c r="E8166" s="125"/>
      <c r="F8166" s="125"/>
      <c r="G8166" s="176"/>
      <c r="H8166" s="125" t="str">
        <f t="shared" si="254"/>
        <v/>
      </c>
      <c r="I8166" s="176">
        <f t="shared" si="255"/>
        <v>0</v>
      </c>
    </row>
    <row r="8167" spans="3:9">
      <c r="C8167" s="125"/>
      <c r="D8167" s="125"/>
      <c r="E8167" s="125"/>
      <c r="F8167" s="125"/>
      <c r="G8167" s="176"/>
      <c r="H8167" s="125" t="str">
        <f t="shared" si="254"/>
        <v/>
      </c>
      <c r="I8167" s="176">
        <f t="shared" si="255"/>
        <v>0</v>
      </c>
    </row>
    <row r="8168" spans="3:9">
      <c r="C8168" s="125"/>
      <c r="D8168" s="125"/>
      <c r="E8168" s="125"/>
      <c r="F8168" s="125"/>
      <c r="G8168" s="176"/>
      <c r="H8168" s="125" t="str">
        <f t="shared" si="254"/>
        <v/>
      </c>
      <c r="I8168" s="176">
        <f t="shared" si="255"/>
        <v>0</v>
      </c>
    </row>
    <row r="8169" spans="3:9">
      <c r="C8169" s="125"/>
      <c r="D8169" s="125"/>
      <c r="E8169" s="125"/>
      <c r="F8169" s="125"/>
      <c r="G8169" s="176"/>
      <c r="H8169" s="125" t="str">
        <f t="shared" si="254"/>
        <v/>
      </c>
      <c r="I8169" s="176">
        <f t="shared" si="255"/>
        <v>0</v>
      </c>
    </row>
    <row r="8170" spans="3:9">
      <c r="C8170" s="125"/>
      <c r="D8170" s="125"/>
      <c r="E8170" s="125"/>
      <c r="F8170" s="125"/>
      <c r="G8170" s="176"/>
      <c r="H8170" s="125" t="str">
        <f t="shared" si="254"/>
        <v/>
      </c>
      <c r="I8170" s="176">
        <f t="shared" si="255"/>
        <v>0</v>
      </c>
    </row>
    <row r="8171" spans="3:9">
      <c r="C8171" s="125"/>
      <c r="D8171" s="125"/>
      <c r="E8171" s="125"/>
      <c r="F8171" s="125"/>
      <c r="G8171" s="176"/>
      <c r="H8171" s="125" t="str">
        <f t="shared" si="254"/>
        <v/>
      </c>
      <c r="I8171" s="176">
        <f t="shared" si="255"/>
        <v>0</v>
      </c>
    </row>
    <row r="8172" spans="3:9">
      <c r="C8172" s="125"/>
      <c r="D8172" s="125"/>
      <c r="E8172" s="125"/>
      <c r="F8172" s="125"/>
      <c r="G8172" s="176"/>
      <c r="H8172" s="125" t="str">
        <f t="shared" si="254"/>
        <v/>
      </c>
      <c r="I8172" s="176">
        <f t="shared" si="255"/>
        <v>0</v>
      </c>
    </row>
    <row r="8173" spans="3:9">
      <c r="C8173" s="125"/>
      <c r="D8173" s="125"/>
      <c r="E8173" s="125"/>
      <c r="F8173" s="125"/>
      <c r="G8173" s="176"/>
      <c r="H8173" s="125" t="str">
        <f t="shared" si="254"/>
        <v/>
      </c>
      <c r="I8173" s="176">
        <f t="shared" si="255"/>
        <v>0</v>
      </c>
    </row>
    <row r="8174" spans="3:9">
      <c r="C8174" s="125"/>
      <c r="D8174" s="125"/>
      <c r="E8174" s="125"/>
      <c r="F8174" s="125"/>
      <c r="G8174" s="176"/>
      <c r="H8174" s="125" t="str">
        <f t="shared" si="254"/>
        <v/>
      </c>
      <c r="I8174" s="176">
        <f t="shared" si="255"/>
        <v>0</v>
      </c>
    </row>
    <row r="8175" spans="3:9">
      <c r="C8175" s="125"/>
      <c r="D8175" s="125"/>
      <c r="E8175" s="125"/>
      <c r="F8175" s="125"/>
      <c r="G8175" s="176"/>
      <c r="H8175" s="125" t="str">
        <f t="shared" si="254"/>
        <v/>
      </c>
      <c r="I8175" s="176">
        <f t="shared" si="255"/>
        <v>0</v>
      </c>
    </row>
    <row r="8176" spans="3:9">
      <c r="C8176" s="125"/>
      <c r="D8176" s="125"/>
      <c r="E8176" s="125"/>
      <c r="F8176" s="125"/>
      <c r="G8176" s="176"/>
      <c r="H8176" s="125" t="str">
        <f t="shared" si="254"/>
        <v/>
      </c>
      <c r="I8176" s="176">
        <f t="shared" si="255"/>
        <v>0</v>
      </c>
    </row>
    <row r="8177" spans="3:9">
      <c r="C8177" s="125"/>
      <c r="D8177" s="125"/>
      <c r="E8177" s="125"/>
      <c r="F8177" s="125"/>
      <c r="G8177" s="176"/>
      <c r="H8177" s="125" t="str">
        <f t="shared" si="254"/>
        <v/>
      </c>
      <c r="I8177" s="176">
        <f t="shared" si="255"/>
        <v>0</v>
      </c>
    </row>
    <row r="8178" spans="3:9">
      <c r="C8178" s="125"/>
      <c r="D8178" s="125"/>
      <c r="E8178" s="125"/>
      <c r="F8178" s="125"/>
      <c r="G8178" s="176"/>
      <c r="H8178" s="125" t="str">
        <f t="shared" si="254"/>
        <v/>
      </c>
      <c r="I8178" s="176">
        <f t="shared" si="255"/>
        <v>0</v>
      </c>
    </row>
    <row r="8179" spans="3:9">
      <c r="C8179" s="125"/>
      <c r="D8179" s="125"/>
      <c r="E8179" s="125"/>
      <c r="F8179" s="125"/>
      <c r="G8179" s="176"/>
      <c r="H8179" s="125" t="str">
        <f t="shared" si="254"/>
        <v/>
      </c>
      <c r="I8179" s="176">
        <f t="shared" si="255"/>
        <v>0</v>
      </c>
    </row>
    <row r="8180" spans="3:9">
      <c r="C8180" s="125"/>
      <c r="D8180" s="125"/>
      <c r="E8180" s="125"/>
      <c r="F8180" s="125"/>
      <c r="G8180" s="176"/>
      <c r="H8180" s="125" t="str">
        <f t="shared" si="254"/>
        <v/>
      </c>
      <c r="I8180" s="176">
        <f t="shared" si="255"/>
        <v>0</v>
      </c>
    </row>
    <row r="8181" spans="3:9">
      <c r="C8181" s="125"/>
      <c r="D8181" s="125"/>
      <c r="E8181" s="125"/>
      <c r="F8181" s="125"/>
      <c r="G8181" s="176"/>
      <c r="H8181" s="125" t="str">
        <f t="shared" si="254"/>
        <v/>
      </c>
      <c r="I8181" s="176">
        <f t="shared" si="255"/>
        <v>0</v>
      </c>
    </row>
    <row r="8182" spans="3:9">
      <c r="C8182" s="125"/>
      <c r="D8182" s="125"/>
      <c r="E8182" s="125"/>
      <c r="F8182" s="125"/>
      <c r="G8182" s="176"/>
      <c r="H8182" s="125" t="str">
        <f t="shared" si="254"/>
        <v/>
      </c>
      <c r="I8182" s="176">
        <f t="shared" si="255"/>
        <v>0</v>
      </c>
    </row>
    <row r="8183" spans="3:9">
      <c r="C8183" s="125"/>
      <c r="D8183" s="125"/>
      <c r="E8183" s="125"/>
      <c r="F8183" s="125"/>
      <c r="G8183" s="176"/>
      <c r="H8183" s="125" t="str">
        <f t="shared" si="254"/>
        <v/>
      </c>
      <c r="I8183" s="176">
        <f t="shared" si="255"/>
        <v>0</v>
      </c>
    </row>
    <row r="8184" spans="3:9">
      <c r="C8184" s="125"/>
      <c r="D8184" s="125"/>
      <c r="E8184" s="125"/>
      <c r="F8184" s="125"/>
      <c r="G8184" s="176"/>
      <c r="H8184" s="125" t="str">
        <f t="shared" si="254"/>
        <v/>
      </c>
      <c r="I8184" s="176">
        <f t="shared" si="255"/>
        <v>0</v>
      </c>
    </row>
    <row r="8185" spans="3:9">
      <c r="C8185" s="125"/>
      <c r="D8185" s="125"/>
      <c r="E8185" s="125"/>
      <c r="F8185" s="125"/>
      <c r="G8185" s="176"/>
      <c r="H8185" s="125" t="str">
        <f t="shared" si="254"/>
        <v/>
      </c>
      <c r="I8185" s="176">
        <f t="shared" si="255"/>
        <v>0</v>
      </c>
    </row>
    <row r="8186" spans="3:9">
      <c r="C8186" s="125"/>
      <c r="D8186" s="125"/>
      <c r="E8186" s="125"/>
      <c r="F8186" s="125"/>
      <c r="G8186" s="176"/>
      <c r="H8186" s="125" t="str">
        <f t="shared" si="254"/>
        <v/>
      </c>
      <c r="I8186" s="176">
        <f t="shared" si="255"/>
        <v>0</v>
      </c>
    </row>
    <row r="8187" spans="3:9">
      <c r="C8187" s="125"/>
      <c r="D8187" s="125"/>
      <c r="E8187" s="125"/>
      <c r="F8187" s="125"/>
      <c r="G8187" s="176"/>
      <c r="H8187" s="125" t="str">
        <f t="shared" si="254"/>
        <v/>
      </c>
      <c r="I8187" s="176">
        <f t="shared" si="255"/>
        <v>0</v>
      </c>
    </row>
    <row r="8188" spans="3:9">
      <c r="C8188" s="125"/>
      <c r="D8188" s="125"/>
      <c r="E8188" s="125"/>
      <c r="F8188" s="125"/>
      <c r="G8188" s="176"/>
      <c r="H8188" s="125" t="str">
        <f t="shared" si="254"/>
        <v/>
      </c>
      <c r="I8188" s="176">
        <f t="shared" si="255"/>
        <v>0</v>
      </c>
    </row>
    <row r="8189" spans="3:9">
      <c r="C8189" s="125"/>
      <c r="D8189" s="125"/>
      <c r="E8189" s="125"/>
      <c r="F8189" s="125"/>
      <c r="G8189" s="176"/>
      <c r="H8189" s="125" t="str">
        <f t="shared" si="254"/>
        <v/>
      </c>
      <c r="I8189" s="176">
        <f t="shared" si="255"/>
        <v>0</v>
      </c>
    </row>
    <row r="8190" spans="3:9">
      <c r="C8190" s="125"/>
      <c r="D8190" s="125"/>
      <c r="E8190" s="125"/>
      <c r="F8190" s="125"/>
      <c r="G8190" s="176"/>
      <c r="H8190" s="125" t="str">
        <f t="shared" si="254"/>
        <v/>
      </c>
      <c r="I8190" s="176">
        <f t="shared" si="255"/>
        <v>0</v>
      </c>
    </row>
    <row r="8191" spans="3:9">
      <c r="C8191" s="125"/>
      <c r="D8191" s="125"/>
      <c r="E8191" s="125"/>
      <c r="F8191" s="125"/>
      <c r="G8191" s="176"/>
      <c r="H8191" s="125" t="str">
        <f t="shared" si="254"/>
        <v/>
      </c>
      <c r="I8191" s="176">
        <f t="shared" si="255"/>
        <v>0</v>
      </c>
    </row>
    <row r="8192" spans="3:9">
      <c r="C8192" s="125"/>
      <c r="D8192" s="125"/>
      <c r="E8192" s="125"/>
      <c r="F8192" s="125"/>
      <c r="G8192" s="176"/>
      <c r="H8192" s="125" t="str">
        <f t="shared" si="254"/>
        <v/>
      </c>
      <c r="I8192" s="176">
        <f t="shared" si="255"/>
        <v>0</v>
      </c>
    </row>
    <row r="8193" spans="3:9">
      <c r="C8193" s="125"/>
      <c r="D8193" s="125"/>
      <c r="E8193" s="125"/>
      <c r="F8193" s="125"/>
      <c r="G8193" s="176"/>
      <c r="H8193" s="125" t="str">
        <f t="shared" si="254"/>
        <v/>
      </c>
      <c r="I8193" s="176">
        <f t="shared" si="255"/>
        <v>0</v>
      </c>
    </row>
    <row r="8194" spans="3:9">
      <c r="C8194" s="125"/>
      <c r="D8194" s="125"/>
      <c r="E8194" s="125"/>
      <c r="F8194" s="125"/>
      <c r="G8194" s="176"/>
      <c r="H8194" s="125" t="str">
        <f t="shared" si="254"/>
        <v/>
      </c>
      <c r="I8194" s="176">
        <f t="shared" si="255"/>
        <v>0</v>
      </c>
    </row>
    <row r="8195" spans="3:9">
      <c r="C8195" s="125"/>
      <c r="D8195" s="125"/>
      <c r="E8195" s="125"/>
      <c r="F8195" s="125"/>
      <c r="G8195" s="176"/>
      <c r="H8195" s="125" t="str">
        <f t="shared" si="254"/>
        <v/>
      </c>
      <c r="I8195" s="176">
        <f t="shared" si="255"/>
        <v>0</v>
      </c>
    </row>
    <row r="8196" spans="3:9">
      <c r="C8196" s="125"/>
      <c r="D8196" s="125"/>
      <c r="E8196" s="125"/>
      <c r="F8196" s="125"/>
      <c r="G8196" s="176"/>
      <c r="H8196" s="125" t="str">
        <f t="shared" si="254"/>
        <v/>
      </c>
      <c r="I8196" s="176">
        <f t="shared" si="255"/>
        <v>0</v>
      </c>
    </row>
    <row r="8197" spans="3:9">
      <c r="C8197" s="125"/>
      <c r="D8197" s="125"/>
      <c r="E8197" s="125"/>
      <c r="F8197" s="125"/>
      <c r="G8197" s="176"/>
      <c r="H8197" s="125" t="str">
        <f t="shared" si="254"/>
        <v/>
      </c>
      <c r="I8197" s="176">
        <f t="shared" si="255"/>
        <v>0</v>
      </c>
    </row>
    <row r="8198" spans="3:9">
      <c r="C8198" s="125"/>
      <c r="D8198" s="125"/>
      <c r="E8198" s="125"/>
      <c r="F8198" s="125"/>
      <c r="G8198" s="176"/>
      <c r="H8198" s="125" t="str">
        <f t="shared" si="254"/>
        <v/>
      </c>
      <c r="I8198" s="176">
        <f t="shared" si="255"/>
        <v>0</v>
      </c>
    </row>
    <row r="8199" spans="3:9">
      <c r="C8199" s="125"/>
      <c r="D8199" s="125"/>
      <c r="E8199" s="125"/>
      <c r="F8199" s="125"/>
      <c r="G8199" s="176"/>
      <c r="H8199" s="125" t="str">
        <f t="shared" ref="H8199:H8262" si="256">IF(ISBLANK(C8199),"",IF(C8199&lt;F8199,D8199-E8199,E8199-D8199))</f>
        <v/>
      </c>
      <c r="I8199" s="176">
        <f t="shared" ref="I8199:I8262" si="257">IF(ISERR(H8199),1,0)</f>
        <v>0</v>
      </c>
    </row>
    <row r="8200" spans="3:9">
      <c r="C8200" s="125"/>
      <c r="D8200" s="125"/>
      <c r="E8200" s="125"/>
      <c r="F8200" s="125"/>
      <c r="G8200" s="176"/>
      <c r="H8200" s="125" t="str">
        <f t="shared" si="256"/>
        <v/>
      </c>
      <c r="I8200" s="176">
        <f t="shared" si="257"/>
        <v>0</v>
      </c>
    </row>
    <row r="8201" spans="3:9">
      <c r="C8201" s="125"/>
      <c r="D8201" s="125"/>
      <c r="E8201" s="125"/>
      <c r="F8201" s="125"/>
      <c r="G8201" s="176"/>
      <c r="H8201" s="125" t="str">
        <f t="shared" si="256"/>
        <v/>
      </c>
      <c r="I8201" s="176">
        <f t="shared" si="257"/>
        <v>0</v>
      </c>
    </row>
    <row r="8202" spans="3:9">
      <c r="C8202" s="125"/>
      <c r="D8202" s="125"/>
      <c r="E8202" s="125"/>
      <c r="F8202" s="125"/>
      <c r="G8202" s="176"/>
      <c r="H8202" s="125" t="str">
        <f t="shared" si="256"/>
        <v/>
      </c>
      <c r="I8202" s="176">
        <f t="shared" si="257"/>
        <v>0</v>
      </c>
    </row>
    <row r="8203" spans="3:9">
      <c r="C8203" s="125"/>
      <c r="D8203" s="125"/>
      <c r="E8203" s="125"/>
      <c r="F8203" s="125"/>
      <c r="G8203" s="176"/>
      <c r="H8203" s="125" t="str">
        <f t="shared" si="256"/>
        <v/>
      </c>
      <c r="I8203" s="176">
        <f t="shared" si="257"/>
        <v>0</v>
      </c>
    </row>
    <row r="8204" spans="3:9">
      <c r="C8204" s="125"/>
      <c r="D8204" s="125"/>
      <c r="E8204" s="125"/>
      <c r="F8204" s="125"/>
      <c r="G8204" s="176"/>
      <c r="H8204" s="125" t="str">
        <f t="shared" si="256"/>
        <v/>
      </c>
      <c r="I8204" s="176">
        <f t="shared" si="257"/>
        <v>0</v>
      </c>
    </row>
    <row r="8205" spans="3:9">
      <c r="C8205" s="125"/>
      <c r="D8205" s="125"/>
      <c r="E8205" s="125"/>
      <c r="F8205" s="125"/>
      <c r="G8205" s="176"/>
      <c r="H8205" s="125" t="str">
        <f t="shared" si="256"/>
        <v/>
      </c>
      <c r="I8205" s="176">
        <f t="shared" si="257"/>
        <v>0</v>
      </c>
    </row>
    <row r="8206" spans="3:9">
      <c r="C8206" s="125"/>
      <c r="D8206" s="125"/>
      <c r="E8206" s="125"/>
      <c r="F8206" s="125"/>
      <c r="G8206" s="176"/>
      <c r="H8206" s="125" t="str">
        <f t="shared" si="256"/>
        <v/>
      </c>
      <c r="I8206" s="176">
        <f t="shared" si="257"/>
        <v>0</v>
      </c>
    </row>
    <row r="8207" spans="3:9">
      <c r="C8207" s="125"/>
      <c r="D8207" s="125"/>
      <c r="E8207" s="125"/>
      <c r="F8207" s="125"/>
      <c r="G8207" s="176"/>
      <c r="H8207" s="125" t="str">
        <f t="shared" si="256"/>
        <v/>
      </c>
      <c r="I8207" s="176">
        <f t="shared" si="257"/>
        <v>0</v>
      </c>
    </row>
    <row r="8208" spans="3:9">
      <c r="C8208" s="125"/>
      <c r="D8208" s="125"/>
      <c r="E8208" s="125"/>
      <c r="F8208" s="125"/>
      <c r="G8208" s="176"/>
      <c r="H8208" s="125" t="str">
        <f t="shared" si="256"/>
        <v/>
      </c>
      <c r="I8208" s="176">
        <f t="shared" si="257"/>
        <v>0</v>
      </c>
    </row>
    <row r="8209" spans="3:9">
      <c r="C8209" s="125"/>
      <c r="D8209" s="125"/>
      <c r="E8209" s="125"/>
      <c r="F8209" s="125"/>
      <c r="G8209" s="176"/>
      <c r="H8209" s="125" t="str">
        <f t="shared" si="256"/>
        <v/>
      </c>
      <c r="I8209" s="176">
        <f t="shared" si="257"/>
        <v>0</v>
      </c>
    </row>
    <row r="8210" spans="3:9">
      <c r="C8210" s="125"/>
      <c r="D8210" s="125"/>
      <c r="E8210" s="125"/>
      <c r="F8210" s="125"/>
      <c r="G8210" s="176"/>
      <c r="H8210" s="125" t="str">
        <f t="shared" si="256"/>
        <v/>
      </c>
      <c r="I8210" s="176">
        <f t="shared" si="257"/>
        <v>0</v>
      </c>
    </row>
    <row r="8211" spans="3:9">
      <c r="C8211" s="125"/>
      <c r="D8211" s="125"/>
      <c r="E8211" s="125"/>
      <c r="F8211" s="125"/>
      <c r="G8211" s="176"/>
      <c r="H8211" s="125" t="str">
        <f t="shared" si="256"/>
        <v/>
      </c>
      <c r="I8211" s="176">
        <f t="shared" si="257"/>
        <v>0</v>
      </c>
    </row>
    <row r="8212" spans="3:9">
      <c r="C8212" s="125"/>
      <c r="D8212" s="125"/>
      <c r="E8212" s="125"/>
      <c r="F8212" s="125"/>
      <c r="G8212" s="176"/>
      <c r="H8212" s="125" t="str">
        <f t="shared" si="256"/>
        <v/>
      </c>
      <c r="I8212" s="176">
        <f t="shared" si="257"/>
        <v>0</v>
      </c>
    </row>
    <row r="8213" spans="3:9">
      <c r="C8213" s="125"/>
      <c r="D8213" s="125"/>
      <c r="E8213" s="125"/>
      <c r="F8213" s="125"/>
      <c r="G8213" s="176"/>
      <c r="H8213" s="125" t="str">
        <f t="shared" si="256"/>
        <v/>
      </c>
      <c r="I8213" s="176">
        <f t="shared" si="257"/>
        <v>0</v>
      </c>
    </row>
    <row r="8214" spans="3:9">
      <c r="C8214" s="125"/>
      <c r="D8214" s="125"/>
      <c r="E8214" s="125"/>
      <c r="F8214" s="125"/>
      <c r="G8214" s="176"/>
      <c r="H8214" s="125" t="str">
        <f t="shared" si="256"/>
        <v/>
      </c>
      <c r="I8214" s="176">
        <f t="shared" si="257"/>
        <v>0</v>
      </c>
    </row>
    <row r="8215" spans="3:9">
      <c r="C8215" s="125"/>
      <c r="D8215" s="125"/>
      <c r="E8215" s="125"/>
      <c r="F8215" s="125"/>
      <c r="G8215" s="176"/>
      <c r="H8215" s="125" t="str">
        <f t="shared" si="256"/>
        <v/>
      </c>
      <c r="I8215" s="176">
        <f t="shared" si="257"/>
        <v>0</v>
      </c>
    </row>
    <row r="8216" spans="3:9">
      <c r="C8216" s="125"/>
      <c r="D8216" s="125"/>
      <c r="E8216" s="125"/>
      <c r="F8216" s="125"/>
      <c r="G8216" s="176"/>
      <c r="H8216" s="125" t="str">
        <f t="shared" si="256"/>
        <v/>
      </c>
      <c r="I8216" s="176">
        <f t="shared" si="257"/>
        <v>0</v>
      </c>
    </row>
    <row r="8217" spans="3:9">
      <c r="C8217" s="125"/>
      <c r="D8217" s="125"/>
      <c r="E8217" s="125"/>
      <c r="F8217" s="125"/>
      <c r="G8217" s="176"/>
      <c r="H8217" s="125" t="str">
        <f t="shared" si="256"/>
        <v/>
      </c>
      <c r="I8217" s="176">
        <f t="shared" si="257"/>
        <v>0</v>
      </c>
    </row>
    <row r="8218" spans="3:9">
      <c r="C8218" s="125"/>
      <c r="D8218" s="125"/>
      <c r="E8218" s="125"/>
      <c r="F8218" s="125"/>
      <c r="G8218" s="176"/>
      <c r="H8218" s="125" t="str">
        <f t="shared" si="256"/>
        <v/>
      </c>
      <c r="I8218" s="176">
        <f t="shared" si="257"/>
        <v>0</v>
      </c>
    </row>
    <row r="8219" spans="3:9">
      <c r="C8219" s="125"/>
      <c r="D8219" s="125"/>
      <c r="E8219" s="125"/>
      <c r="F8219" s="125"/>
      <c r="G8219" s="176"/>
      <c r="H8219" s="125" t="str">
        <f t="shared" si="256"/>
        <v/>
      </c>
      <c r="I8219" s="176">
        <f t="shared" si="257"/>
        <v>0</v>
      </c>
    </row>
    <row r="8220" spans="3:9">
      <c r="C8220" s="125"/>
      <c r="D8220" s="125"/>
      <c r="E8220" s="125"/>
      <c r="F8220" s="125"/>
      <c r="G8220" s="176"/>
      <c r="H8220" s="125" t="str">
        <f t="shared" si="256"/>
        <v/>
      </c>
      <c r="I8220" s="176">
        <f t="shared" si="257"/>
        <v>0</v>
      </c>
    </row>
    <row r="8221" spans="3:9">
      <c r="C8221" s="125"/>
      <c r="D8221" s="125"/>
      <c r="E8221" s="125"/>
      <c r="F8221" s="125"/>
      <c r="G8221" s="176"/>
      <c r="H8221" s="125" t="str">
        <f t="shared" si="256"/>
        <v/>
      </c>
      <c r="I8221" s="176">
        <f t="shared" si="257"/>
        <v>0</v>
      </c>
    </row>
    <row r="8222" spans="3:9">
      <c r="C8222" s="125"/>
      <c r="D8222" s="125"/>
      <c r="E8222" s="125"/>
      <c r="F8222" s="125"/>
      <c r="G8222" s="176"/>
      <c r="H8222" s="125" t="str">
        <f t="shared" si="256"/>
        <v/>
      </c>
      <c r="I8222" s="176">
        <f t="shared" si="257"/>
        <v>0</v>
      </c>
    </row>
    <row r="8223" spans="3:9">
      <c r="C8223" s="125"/>
      <c r="D8223" s="125"/>
      <c r="E8223" s="125"/>
      <c r="F8223" s="125"/>
      <c r="G8223" s="176"/>
      <c r="H8223" s="125" t="str">
        <f t="shared" si="256"/>
        <v/>
      </c>
      <c r="I8223" s="176">
        <f t="shared" si="257"/>
        <v>0</v>
      </c>
    </row>
    <row r="8224" spans="3:9">
      <c r="C8224" s="125"/>
      <c r="D8224" s="125"/>
      <c r="E8224" s="125"/>
      <c r="F8224" s="125"/>
      <c r="G8224" s="176"/>
      <c r="H8224" s="125" t="str">
        <f t="shared" si="256"/>
        <v/>
      </c>
      <c r="I8224" s="176">
        <f t="shared" si="257"/>
        <v>0</v>
      </c>
    </row>
    <row r="8225" spans="3:9">
      <c r="C8225" s="125"/>
      <c r="D8225" s="125"/>
      <c r="E8225" s="125"/>
      <c r="F8225" s="125"/>
      <c r="G8225" s="176"/>
      <c r="H8225" s="125" t="str">
        <f t="shared" si="256"/>
        <v/>
      </c>
      <c r="I8225" s="176">
        <f t="shared" si="257"/>
        <v>0</v>
      </c>
    </row>
    <row r="8226" spans="3:9">
      <c r="C8226" s="125"/>
      <c r="D8226" s="125"/>
      <c r="E8226" s="125"/>
      <c r="F8226" s="125"/>
      <c r="G8226" s="176"/>
      <c r="H8226" s="125" t="str">
        <f t="shared" si="256"/>
        <v/>
      </c>
      <c r="I8226" s="176">
        <f t="shared" si="257"/>
        <v>0</v>
      </c>
    </row>
    <row r="8227" spans="3:9">
      <c r="C8227" s="125"/>
      <c r="D8227" s="125"/>
      <c r="E8227" s="125"/>
      <c r="F8227" s="125"/>
      <c r="G8227" s="176"/>
      <c r="H8227" s="125" t="str">
        <f t="shared" si="256"/>
        <v/>
      </c>
      <c r="I8227" s="176">
        <f t="shared" si="257"/>
        <v>0</v>
      </c>
    </row>
    <row r="8228" spans="3:9">
      <c r="C8228" s="125"/>
      <c r="D8228" s="125"/>
      <c r="E8228" s="125"/>
      <c r="F8228" s="125"/>
      <c r="G8228" s="176"/>
      <c r="H8228" s="125" t="str">
        <f t="shared" si="256"/>
        <v/>
      </c>
      <c r="I8228" s="176">
        <f t="shared" si="257"/>
        <v>0</v>
      </c>
    </row>
    <row r="8229" spans="3:9">
      <c r="C8229" s="125"/>
      <c r="D8229" s="125"/>
      <c r="E8229" s="125"/>
      <c r="F8229" s="125"/>
      <c r="G8229" s="176"/>
      <c r="H8229" s="125" t="str">
        <f t="shared" si="256"/>
        <v/>
      </c>
      <c r="I8229" s="176">
        <f t="shared" si="257"/>
        <v>0</v>
      </c>
    </row>
    <row r="8230" spans="3:9">
      <c r="C8230" s="125"/>
      <c r="D8230" s="125"/>
      <c r="E8230" s="125"/>
      <c r="F8230" s="125"/>
      <c r="G8230" s="176"/>
      <c r="H8230" s="125" t="str">
        <f t="shared" si="256"/>
        <v/>
      </c>
      <c r="I8230" s="176">
        <f t="shared" si="257"/>
        <v>0</v>
      </c>
    </row>
    <row r="8231" spans="3:9">
      <c r="C8231" s="125"/>
      <c r="D8231" s="125"/>
      <c r="E8231" s="125"/>
      <c r="F8231" s="125"/>
      <c r="G8231" s="176"/>
      <c r="H8231" s="125" t="str">
        <f t="shared" si="256"/>
        <v/>
      </c>
      <c r="I8231" s="176">
        <f t="shared" si="257"/>
        <v>0</v>
      </c>
    </row>
    <row r="8232" spans="3:9">
      <c r="C8232" s="125"/>
      <c r="D8232" s="125"/>
      <c r="E8232" s="125"/>
      <c r="F8232" s="125"/>
      <c r="G8232" s="176"/>
      <c r="H8232" s="125" t="str">
        <f t="shared" si="256"/>
        <v/>
      </c>
      <c r="I8232" s="176">
        <f t="shared" si="257"/>
        <v>0</v>
      </c>
    </row>
    <row r="8233" spans="3:9">
      <c r="C8233" s="125"/>
      <c r="D8233" s="125"/>
      <c r="E8233" s="125"/>
      <c r="F8233" s="125"/>
      <c r="G8233" s="176"/>
      <c r="H8233" s="125" t="str">
        <f t="shared" si="256"/>
        <v/>
      </c>
      <c r="I8233" s="176">
        <f t="shared" si="257"/>
        <v>0</v>
      </c>
    </row>
    <row r="8234" spans="3:9">
      <c r="C8234" s="125"/>
      <c r="D8234" s="125"/>
      <c r="E8234" s="125"/>
      <c r="F8234" s="125"/>
      <c r="G8234" s="176"/>
      <c r="H8234" s="125" t="str">
        <f t="shared" si="256"/>
        <v/>
      </c>
      <c r="I8234" s="176">
        <f t="shared" si="257"/>
        <v>0</v>
      </c>
    </row>
    <row r="8235" spans="3:9">
      <c r="C8235" s="125"/>
      <c r="D8235" s="125"/>
      <c r="E8235" s="125"/>
      <c r="F8235" s="125"/>
      <c r="G8235" s="176"/>
      <c r="H8235" s="125" t="str">
        <f t="shared" si="256"/>
        <v/>
      </c>
      <c r="I8235" s="176">
        <f t="shared" si="257"/>
        <v>0</v>
      </c>
    </row>
    <row r="8236" spans="3:9">
      <c r="C8236" s="125"/>
      <c r="D8236" s="125"/>
      <c r="E8236" s="125"/>
      <c r="F8236" s="125"/>
      <c r="G8236" s="176"/>
      <c r="H8236" s="125" t="str">
        <f t="shared" si="256"/>
        <v/>
      </c>
      <c r="I8236" s="176">
        <f t="shared" si="257"/>
        <v>0</v>
      </c>
    </row>
    <row r="8237" spans="3:9">
      <c r="C8237" s="125"/>
      <c r="D8237" s="125"/>
      <c r="E8237" s="125"/>
      <c r="F8237" s="125"/>
      <c r="G8237" s="176"/>
      <c r="H8237" s="125" t="str">
        <f t="shared" si="256"/>
        <v/>
      </c>
      <c r="I8237" s="176">
        <f t="shared" si="257"/>
        <v>0</v>
      </c>
    </row>
    <row r="8238" spans="3:9">
      <c r="C8238" s="125"/>
      <c r="D8238" s="125"/>
      <c r="E8238" s="125"/>
      <c r="F8238" s="125"/>
      <c r="G8238" s="176"/>
      <c r="H8238" s="125" t="str">
        <f t="shared" si="256"/>
        <v/>
      </c>
      <c r="I8238" s="176">
        <f t="shared" si="257"/>
        <v>0</v>
      </c>
    </row>
    <row r="8239" spans="3:9">
      <c r="C8239" s="125"/>
      <c r="D8239" s="125"/>
      <c r="E8239" s="125"/>
      <c r="F8239" s="125"/>
      <c r="G8239" s="176"/>
      <c r="H8239" s="125" t="str">
        <f t="shared" si="256"/>
        <v/>
      </c>
      <c r="I8239" s="176">
        <f t="shared" si="257"/>
        <v>0</v>
      </c>
    </row>
    <row r="8240" spans="3:9">
      <c r="C8240" s="125"/>
      <c r="D8240" s="125"/>
      <c r="E8240" s="125"/>
      <c r="F8240" s="125"/>
      <c r="G8240" s="176"/>
      <c r="H8240" s="125" t="str">
        <f t="shared" si="256"/>
        <v/>
      </c>
      <c r="I8240" s="176">
        <f t="shared" si="257"/>
        <v>0</v>
      </c>
    </row>
    <row r="8241" spans="3:9">
      <c r="C8241" s="125"/>
      <c r="D8241" s="125"/>
      <c r="E8241" s="125"/>
      <c r="F8241" s="125"/>
      <c r="G8241" s="176"/>
      <c r="H8241" s="125" t="str">
        <f t="shared" si="256"/>
        <v/>
      </c>
      <c r="I8241" s="176">
        <f t="shared" si="257"/>
        <v>0</v>
      </c>
    </row>
    <row r="8242" spans="3:9">
      <c r="C8242" s="125"/>
      <c r="D8242" s="125"/>
      <c r="E8242" s="125"/>
      <c r="F8242" s="125"/>
      <c r="G8242" s="176"/>
      <c r="H8242" s="125" t="str">
        <f t="shared" si="256"/>
        <v/>
      </c>
      <c r="I8242" s="176">
        <f t="shared" si="257"/>
        <v>0</v>
      </c>
    </row>
    <row r="8243" spans="3:9">
      <c r="C8243" s="125"/>
      <c r="D8243" s="125"/>
      <c r="E8243" s="125"/>
      <c r="F8243" s="125"/>
      <c r="G8243" s="176"/>
      <c r="H8243" s="125" t="str">
        <f t="shared" si="256"/>
        <v/>
      </c>
      <c r="I8243" s="176">
        <f t="shared" si="257"/>
        <v>0</v>
      </c>
    </row>
    <row r="8244" spans="3:9">
      <c r="C8244" s="125"/>
      <c r="D8244" s="125"/>
      <c r="E8244" s="125"/>
      <c r="F8244" s="125"/>
      <c r="G8244" s="176"/>
      <c r="H8244" s="125" t="str">
        <f t="shared" si="256"/>
        <v/>
      </c>
      <c r="I8244" s="176">
        <f t="shared" si="257"/>
        <v>0</v>
      </c>
    </row>
    <row r="8245" spans="3:9">
      <c r="C8245" s="125"/>
      <c r="D8245" s="125"/>
      <c r="E8245" s="125"/>
      <c r="F8245" s="125"/>
      <c r="G8245" s="176"/>
      <c r="H8245" s="125" t="str">
        <f t="shared" si="256"/>
        <v/>
      </c>
      <c r="I8245" s="176">
        <f t="shared" si="257"/>
        <v>0</v>
      </c>
    </row>
    <row r="8246" spans="3:9">
      <c r="C8246" s="125"/>
      <c r="D8246" s="125"/>
      <c r="E8246" s="125"/>
      <c r="F8246" s="125"/>
      <c r="G8246" s="176"/>
      <c r="H8246" s="125" t="str">
        <f t="shared" si="256"/>
        <v/>
      </c>
      <c r="I8246" s="176">
        <f t="shared" si="257"/>
        <v>0</v>
      </c>
    </row>
    <row r="8247" spans="3:9">
      <c r="C8247" s="125"/>
      <c r="D8247" s="125"/>
      <c r="E8247" s="125"/>
      <c r="F8247" s="125"/>
      <c r="G8247" s="176"/>
      <c r="H8247" s="125" t="str">
        <f t="shared" si="256"/>
        <v/>
      </c>
      <c r="I8247" s="176">
        <f t="shared" si="257"/>
        <v>0</v>
      </c>
    </row>
    <row r="8248" spans="3:9">
      <c r="C8248" s="125"/>
      <c r="D8248" s="125"/>
      <c r="E8248" s="125"/>
      <c r="F8248" s="125"/>
      <c r="G8248" s="176"/>
      <c r="H8248" s="125" t="str">
        <f t="shared" si="256"/>
        <v/>
      </c>
      <c r="I8248" s="176">
        <f t="shared" si="257"/>
        <v>0</v>
      </c>
    </row>
    <row r="8249" spans="3:9">
      <c r="C8249" s="125"/>
      <c r="D8249" s="125"/>
      <c r="E8249" s="125"/>
      <c r="F8249" s="125"/>
      <c r="G8249" s="176"/>
      <c r="H8249" s="125" t="str">
        <f t="shared" si="256"/>
        <v/>
      </c>
      <c r="I8249" s="176">
        <f t="shared" si="257"/>
        <v>0</v>
      </c>
    </row>
    <row r="8250" spans="3:9">
      <c r="C8250" s="125"/>
      <c r="D8250" s="125"/>
      <c r="E8250" s="125"/>
      <c r="F8250" s="125"/>
      <c r="G8250" s="176"/>
      <c r="H8250" s="125" t="str">
        <f t="shared" si="256"/>
        <v/>
      </c>
      <c r="I8250" s="176">
        <f t="shared" si="257"/>
        <v>0</v>
      </c>
    </row>
    <row r="8251" spans="3:9">
      <c r="C8251" s="125"/>
      <c r="D8251" s="125"/>
      <c r="E8251" s="125"/>
      <c r="F8251" s="125"/>
      <c r="G8251" s="176"/>
      <c r="H8251" s="125" t="str">
        <f t="shared" si="256"/>
        <v/>
      </c>
      <c r="I8251" s="176">
        <f t="shared" si="257"/>
        <v>0</v>
      </c>
    </row>
    <row r="8252" spans="3:9">
      <c r="C8252" s="125"/>
      <c r="D8252" s="125"/>
      <c r="E8252" s="125"/>
      <c r="F8252" s="125"/>
      <c r="G8252" s="176"/>
      <c r="H8252" s="125" t="str">
        <f t="shared" si="256"/>
        <v/>
      </c>
      <c r="I8252" s="176">
        <f t="shared" si="257"/>
        <v>0</v>
      </c>
    </row>
    <row r="8253" spans="3:9">
      <c r="C8253" s="125"/>
      <c r="D8253" s="125"/>
      <c r="E8253" s="125"/>
      <c r="F8253" s="125"/>
      <c r="G8253" s="176"/>
      <c r="H8253" s="125" t="str">
        <f t="shared" si="256"/>
        <v/>
      </c>
      <c r="I8253" s="176">
        <f t="shared" si="257"/>
        <v>0</v>
      </c>
    </row>
    <row r="8254" spans="3:9">
      <c r="C8254" s="125"/>
      <c r="D8254" s="125"/>
      <c r="E8254" s="125"/>
      <c r="F8254" s="125"/>
      <c r="G8254" s="176"/>
      <c r="H8254" s="125" t="str">
        <f t="shared" si="256"/>
        <v/>
      </c>
      <c r="I8254" s="176">
        <f t="shared" si="257"/>
        <v>0</v>
      </c>
    </row>
    <row r="8255" spans="3:9">
      <c r="C8255" s="125"/>
      <c r="D8255" s="125"/>
      <c r="E8255" s="125"/>
      <c r="F8255" s="125"/>
      <c r="G8255" s="176"/>
      <c r="H8255" s="125" t="str">
        <f t="shared" si="256"/>
        <v/>
      </c>
      <c r="I8255" s="176">
        <f t="shared" si="257"/>
        <v>0</v>
      </c>
    </row>
    <row r="8256" spans="3:9">
      <c r="C8256" s="125"/>
      <c r="D8256" s="125"/>
      <c r="E8256" s="125"/>
      <c r="F8256" s="125"/>
      <c r="G8256" s="176"/>
      <c r="H8256" s="125" t="str">
        <f t="shared" si="256"/>
        <v/>
      </c>
      <c r="I8256" s="176">
        <f t="shared" si="257"/>
        <v>0</v>
      </c>
    </row>
    <row r="8257" spans="3:9">
      <c r="C8257" s="125"/>
      <c r="D8257" s="125"/>
      <c r="E8257" s="125"/>
      <c r="F8257" s="125"/>
      <c r="G8257" s="176"/>
      <c r="H8257" s="125" t="str">
        <f t="shared" si="256"/>
        <v/>
      </c>
      <c r="I8257" s="176">
        <f t="shared" si="257"/>
        <v>0</v>
      </c>
    </row>
    <row r="8258" spans="3:9">
      <c r="C8258" s="125"/>
      <c r="D8258" s="125"/>
      <c r="E8258" s="125"/>
      <c r="F8258" s="125"/>
      <c r="G8258" s="176"/>
      <c r="H8258" s="125" t="str">
        <f t="shared" si="256"/>
        <v/>
      </c>
      <c r="I8258" s="176">
        <f t="shared" si="257"/>
        <v>0</v>
      </c>
    </row>
    <row r="8259" spans="3:9">
      <c r="C8259" s="125"/>
      <c r="D8259" s="125"/>
      <c r="E8259" s="125"/>
      <c r="F8259" s="125"/>
      <c r="G8259" s="176"/>
      <c r="H8259" s="125" t="str">
        <f t="shared" si="256"/>
        <v/>
      </c>
      <c r="I8259" s="176">
        <f t="shared" si="257"/>
        <v>0</v>
      </c>
    </row>
    <row r="8260" spans="3:9">
      <c r="C8260" s="125"/>
      <c r="D8260" s="125"/>
      <c r="E8260" s="125"/>
      <c r="F8260" s="125"/>
      <c r="G8260" s="176"/>
      <c r="H8260" s="125" t="str">
        <f t="shared" si="256"/>
        <v/>
      </c>
      <c r="I8260" s="176">
        <f t="shared" si="257"/>
        <v>0</v>
      </c>
    </row>
    <row r="8261" spans="3:9">
      <c r="C8261" s="125"/>
      <c r="D8261" s="125"/>
      <c r="E8261" s="125"/>
      <c r="F8261" s="125"/>
      <c r="G8261" s="176"/>
      <c r="H8261" s="125" t="str">
        <f t="shared" si="256"/>
        <v/>
      </c>
      <c r="I8261" s="176">
        <f t="shared" si="257"/>
        <v>0</v>
      </c>
    </row>
    <row r="8262" spans="3:9">
      <c r="C8262" s="125"/>
      <c r="D8262" s="125"/>
      <c r="E8262" s="125"/>
      <c r="F8262" s="125"/>
      <c r="G8262" s="176"/>
      <c r="H8262" s="125" t="str">
        <f t="shared" si="256"/>
        <v/>
      </c>
      <c r="I8262" s="176">
        <f t="shared" si="257"/>
        <v>0</v>
      </c>
    </row>
    <row r="8263" spans="3:9">
      <c r="C8263" s="125"/>
      <c r="D8263" s="125"/>
      <c r="E8263" s="125"/>
      <c r="F8263" s="125"/>
      <c r="G8263" s="176"/>
      <c r="H8263" s="125" t="str">
        <f t="shared" ref="H8263:H8326" si="258">IF(ISBLANK(C8263),"",IF(C8263&lt;F8263,D8263-E8263,E8263-D8263))</f>
        <v/>
      </c>
      <c r="I8263" s="176">
        <f t="shared" ref="I8263:I8326" si="259">IF(ISERR(H8263),1,0)</f>
        <v>0</v>
      </c>
    </row>
    <row r="8264" spans="3:9">
      <c r="C8264" s="125"/>
      <c r="D8264" s="125"/>
      <c r="E8264" s="125"/>
      <c r="F8264" s="125"/>
      <c r="G8264" s="176"/>
      <c r="H8264" s="125" t="str">
        <f t="shared" si="258"/>
        <v/>
      </c>
      <c r="I8264" s="176">
        <f t="shared" si="259"/>
        <v>0</v>
      </c>
    </row>
    <row r="8265" spans="3:9">
      <c r="C8265" s="125"/>
      <c r="D8265" s="125"/>
      <c r="E8265" s="125"/>
      <c r="F8265" s="125"/>
      <c r="G8265" s="176"/>
      <c r="H8265" s="125" t="str">
        <f t="shared" si="258"/>
        <v/>
      </c>
      <c r="I8265" s="176">
        <f t="shared" si="259"/>
        <v>0</v>
      </c>
    </row>
    <row r="8266" spans="3:9">
      <c r="C8266" s="125"/>
      <c r="D8266" s="125"/>
      <c r="E8266" s="125"/>
      <c r="F8266" s="125"/>
      <c r="G8266" s="176"/>
      <c r="H8266" s="125" t="str">
        <f t="shared" si="258"/>
        <v/>
      </c>
      <c r="I8266" s="176">
        <f t="shared" si="259"/>
        <v>0</v>
      </c>
    </row>
    <row r="8267" spans="3:9">
      <c r="C8267" s="125"/>
      <c r="D8267" s="125"/>
      <c r="E8267" s="125"/>
      <c r="F8267" s="125"/>
      <c r="G8267" s="176"/>
      <c r="H8267" s="125" t="str">
        <f t="shared" si="258"/>
        <v/>
      </c>
      <c r="I8267" s="176">
        <f t="shared" si="259"/>
        <v>0</v>
      </c>
    </row>
    <row r="8268" spans="3:9">
      <c r="C8268" s="125"/>
      <c r="D8268" s="125"/>
      <c r="E8268" s="125"/>
      <c r="F8268" s="125"/>
      <c r="G8268" s="176"/>
      <c r="H8268" s="125" t="str">
        <f t="shared" si="258"/>
        <v/>
      </c>
      <c r="I8268" s="176">
        <f t="shared" si="259"/>
        <v>0</v>
      </c>
    </row>
    <row r="8269" spans="3:9">
      <c r="C8269" s="125"/>
      <c r="D8269" s="125"/>
      <c r="E8269" s="125"/>
      <c r="F8269" s="125"/>
      <c r="G8269" s="176"/>
      <c r="H8269" s="125" t="str">
        <f t="shared" si="258"/>
        <v/>
      </c>
      <c r="I8269" s="176">
        <f t="shared" si="259"/>
        <v>0</v>
      </c>
    </row>
    <row r="8270" spans="3:9">
      <c r="C8270" s="125"/>
      <c r="D8270" s="125"/>
      <c r="E8270" s="125"/>
      <c r="F8270" s="125"/>
      <c r="G8270" s="176"/>
      <c r="H8270" s="125" t="str">
        <f t="shared" si="258"/>
        <v/>
      </c>
      <c r="I8270" s="176">
        <f t="shared" si="259"/>
        <v>0</v>
      </c>
    </row>
    <row r="8271" spans="3:9">
      <c r="C8271" s="125"/>
      <c r="D8271" s="125"/>
      <c r="E8271" s="125"/>
      <c r="F8271" s="125"/>
      <c r="G8271" s="176"/>
      <c r="H8271" s="125" t="str">
        <f t="shared" si="258"/>
        <v/>
      </c>
      <c r="I8271" s="176">
        <f t="shared" si="259"/>
        <v>0</v>
      </c>
    </row>
    <row r="8272" spans="3:9">
      <c r="C8272" s="125"/>
      <c r="D8272" s="125"/>
      <c r="E8272" s="125"/>
      <c r="F8272" s="125"/>
      <c r="G8272" s="176"/>
      <c r="H8272" s="125" t="str">
        <f t="shared" si="258"/>
        <v/>
      </c>
      <c r="I8272" s="176">
        <f t="shared" si="259"/>
        <v>0</v>
      </c>
    </row>
    <row r="8273" spans="3:9">
      <c r="C8273" s="125"/>
      <c r="D8273" s="125"/>
      <c r="E8273" s="125"/>
      <c r="F8273" s="125"/>
      <c r="G8273" s="176"/>
      <c r="H8273" s="125" t="str">
        <f t="shared" si="258"/>
        <v/>
      </c>
      <c r="I8273" s="176">
        <f t="shared" si="259"/>
        <v>0</v>
      </c>
    </row>
    <row r="8274" spans="3:9">
      <c r="C8274" s="125"/>
      <c r="D8274" s="125"/>
      <c r="E8274" s="125"/>
      <c r="F8274" s="125"/>
      <c r="G8274" s="176"/>
      <c r="H8274" s="125" t="str">
        <f t="shared" si="258"/>
        <v/>
      </c>
      <c r="I8274" s="176">
        <f t="shared" si="259"/>
        <v>0</v>
      </c>
    </row>
    <row r="8275" spans="3:9">
      <c r="C8275" s="125"/>
      <c r="D8275" s="125"/>
      <c r="E8275" s="125"/>
      <c r="F8275" s="125"/>
      <c r="G8275" s="176"/>
      <c r="H8275" s="125" t="str">
        <f t="shared" si="258"/>
        <v/>
      </c>
      <c r="I8275" s="176">
        <f t="shared" si="259"/>
        <v>0</v>
      </c>
    </row>
    <row r="8276" spans="3:9">
      <c r="C8276" s="125"/>
      <c r="D8276" s="125"/>
      <c r="E8276" s="125"/>
      <c r="F8276" s="125"/>
      <c r="G8276" s="176"/>
      <c r="H8276" s="125" t="str">
        <f t="shared" si="258"/>
        <v/>
      </c>
      <c r="I8276" s="176">
        <f t="shared" si="259"/>
        <v>0</v>
      </c>
    </row>
    <row r="8277" spans="3:9">
      <c r="C8277" s="125"/>
      <c r="D8277" s="125"/>
      <c r="E8277" s="125"/>
      <c r="F8277" s="125"/>
      <c r="G8277" s="176"/>
      <c r="H8277" s="125" t="str">
        <f t="shared" si="258"/>
        <v/>
      </c>
      <c r="I8277" s="176">
        <f t="shared" si="259"/>
        <v>0</v>
      </c>
    </row>
    <row r="8278" spans="3:9">
      <c r="C8278" s="125"/>
      <c r="D8278" s="125"/>
      <c r="E8278" s="125"/>
      <c r="F8278" s="125"/>
      <c r="G8278" s="176"/>
      <c r="H8278" s="125" t="str">
        <f t="shared" si="258"/>
        <v/>
      </c>
      <c r="I8278" s="176">
        <f t="shared" si="259"/>
        <v>0</v>
      </c>
    </row>
    <row r="8279" spans="3:9">
      <c r="C8279" s="125"/>
      <c r="D8279" s="125"/>
      <c r="E8279" s="125"/>
      <c r="F8279" s="125"/>
      <c r="G8279" s="176"/>
      <c r="H8279" s="125" t="str">
        <f t="shared" si="258"/>
        <v/>
      </c>
      <c r="I8279" s="176">
        <f t="shared" si="259"/>
        <v>0</v>
      </c>
    </row>
    <row r="8280" spans="3:9">
      <c r="C8280" s="125"/>
      <c r="D8280" s="125"/>
      <c r="E8280" s="125"/>
      <c r="F8280" s="125"/>
      <c r="G8280" s="176"/>
      <c r="H8280" s="125" t="str">
        <f t="shared" si="258"/>
        <v/>
      </c>
      <c r="I8280" s="176">
        <f t="shared" si="259"/>
        <v>0</v>
      </c>
    </row>
    <row r="8281" spans="3:9">
      <c r="C8281" s="125"/>
      <c r="D8281" s="125"/>
      <c r="E8281" s="125"/>
      <c r="F8281" s="125"/>
      <c r="G8281" s="176"/>
      <c r="H8281" s="125" t="str">
        <f t="shared" si="258"/>
        <v/>
      </c>
      <c r="I8281" s="176">
        <f t="shared" si="259"/>
        <v>0</v>
      </c>
    </row>
    <row r="8282" spans="3:9">
      <c r="C8282" s="125"/>
      <c r="D8282" s="125"/>
      <c r="E8282" s="125"/>
      <c r="F8282" s="125"/>
      <c r="G8282" s="176"/>
      <c r="H8282" s="125" t="str">
        <f t="shared" si="258"/>
        <v/>
      </c>
      <c r="I8282" s="176">
        <f t="shared" si="259"/>
        <v>0</v>
      </c>
    </row>
    <row r="8283" spans="3:9">
      <c r="C8283" s="125"/>
      <c r="D8283" s="125"/>
      <c r="E8283" s="125"/>
      <c r="F8283" s="125"/>
      <c r="G8283" s="176"/>
      <c r="H8283" s="125" t="str">
        <f t="shared" si="258"/>
        <v/>
      </c>
      <c r="I8283" s="176">
        <f t="shared" si="259"/>
        <v>0</v>
      </c>
    </row>
    <row r="8284" spans="3:9">
      <c r="C8284" s="125"/>
      <c r="D8284" s="125"/>
      <c r="E8284" s="125"/>
      <c r="F8284" s="125"/>
      <c r="G8284" s="176"/>
      <c r="H8284" s="125" t="str">
        <f t="shared" si="258"/>
        <v/>
      </c>
      <c r="I8284" s="176">
        <f t="shared" si="259"/>
        <v>0</v>
      </c>
    </row>
    <row r="8285" spans="3:9">
      <c r="C8285" s="125"/>
      <c r="D8285" s="125"/>
      <c r="E8285" s="125"/>
      <c r="F8285" s="125"/>
      <c r="G8285" s="176"/>
      <c r="H8285" s="125" t="str">
        <f t="shared" si="258"/>
        <v/>
      </c>
      <c r="I8285" s="176">
        <f t="shared" si="259"/>
        <v>0</v>
      </c>
    </row>
    <row r="8286" spans="3:9">
      <c r="C8286" s="125"/>
      <c r="D8286" s="125"/>
      <c r="E8286" s="125"/>
      <c r="F8286" s="125"/>
      <c r="G8286" s="176"/>
      <c r="H8286" s="125" t="str">
        <f t="shared" si="258"/>
        <v/>
      </c>
      <c r="I8286" s="176">
        <f t="shared" si="259"/>
        <v>0</v>
      </c>
    </row>
    <row r="8287" spans="3:9">
      <c r="C8287" s="125"/>
      <c r="D8287" s="125"/>
      <c r="E8287" s="125"/>
      <c r="F8287" s="125"/>
      <c r="G8287" s="176"/>
      <c r="H8287" s="125" t="str">
        <f t="shared" si="258"/>
        <v/>
      </c>
      <c r="I8287" s="176">
        <f t="shared" si="259"/>
        <v>0</v>
      </c>
    </row>
    <row r="8288" spans="3:9">
      <c r="C8288" s="125"/>
      <c r="D8288" s="125"/>
      <c r="E8288" s="125"/>
      <c r="F8288" s="125"/>
      <c r="G8288" s="176"/>
      <c r="H8288" s="125" t="str">
        <f t="shared" si="258"/>
        <v/>
      </c>
      <c r="I8288" s="176">
        <f t="shared" si="259"/>
        <v>0</v>
      </c>
    </row>
    <row r="8289" spans="3:9">
      <c r="C8289" s="125"/>
      <c r="D8289" s="125"/>
      <c r="E8289" s="125"/>
      <c r="F8289" s="125"/>
      <c r="G8289" s="176"/>
      <c r="H8289" s="125" t="str">
        <f t="shared" si="258"/>
        <v/>
      </c>
      <c r="I8289" s="176">
        <f t="shared" si="259"/>
        <v>0</v>
      </c>
    </row>
    <row r="8290" spans="3:9">
      <c r="C8290" s="125"/>
      <c r="D8290" s="125"/>
      <c r="E8290" s="125"/>
      <c r="F8290" s="125"/>
      <c r="G8290" s="176"/>
      <c r="H8290" s="125" t="str">
        <f t="shared" si="258"/>
        <v/>
      </c>
      <c r="I8290" s="176">
        <f t="shared" si="259"/>
        <v>0</v>
      </c>
    </row>
    <row r="8291" spans="3:9">
      <c r="C8291" s="125"/>
      <c r="D8291" s="125"/>
      <c r="E8291" s="125"/>
      <c r="F8291" s="125"/>
      <c r="G8291" s="176"/>
      <c r="H8291" s="125" t="str">
        <f t="shared" si="258"/>
        <v/>
      </c>
      <c r="I8291" s="176">
        <f t="shared" si="259"/>
        <v>0</v>
      </c>
    </row>
    <row r="8292" spans="3:9">
      <c r="C8292" s="125"/>
      <c r="D8292" s="125"/>
      <c r="E8292" s="125"/>
      <c r="F8292" s="125"/>
      <c r="G8292" s="176"/>
      <c r="H8292" s="125" t="str">
        <f t="shared" si="258"/>
        <v/>
      </c>
      <c r="I8292" s="176">
        <f t="shared" si="259"/>
        <v>0</v>
      </c>
    </row>
    <row r="8293" spans="3:9">
      <c r="C8293" s="125"/>
      <c r="D8293" s="125"/>
      <c r="E8293" s="125"/>
      <c r="F8293" s="125"/>
      <c r="G8293" s="176"/>
      <c r="H8293" s="125" t="str">
        <f t="shared" si="258"/>
        <v/>
      </c>
      <c r="I8293" s="176">
        <f t="shared" si="259"/>
        <v>0</v>
      </c>
    </row>
    <row r="8294" spans="3:9">
      <c r="C8294" s="125"/>
      <c r="D8294" s="125"/>
      <c r="E8294" s="125"/>
      <c r="F8294" s="125"/>
      <c r="G8294" s="176"/>
      <c r="H8294" s="125" t="str">
        <f t="shared" si="258"/>
        <v/>
      </c>
      <c r="I8294" s="176">
        <f t="shared" si="259"/>
        <v>0</v>
      </c>
    </row>
    <row r="8295" spans="3:9">
      <c r="C8295" s="125"/>
      <c r="D8295" s="125"/>
      <c r="E8295" s="125"/>
      <c r="F8295" s="125"/>
      <c r="G8295" s="176"/>
      <c r="H8295" s="125" t="str">
        <f t="shared" si="258"/>
        <v/>
      </c>
      <c r="I8295" s="176">
        <f t="shared" si="259"/>
        <v>0</v>
      </c>
    </row>
    <row r="8296" spans="3:9">
      <c r="C8296" s="125"/>
      <c r="D8296" s="125"/>
      <c r="E8296" s="125"/>
      <c r="F8296" s="125"/>
      <c r="G8296" s="176"/>
      <c r="H8296" s="125" t="str">
        <f t="shared" si="258"/>
        <v/>
      </c>
      <c r="I8296" s="176">
        <f t="shared" si="259"/>
        <v>0</v>
      </c>
    </row>
    <row r="8297" spans="3:9">
      <c r="C8297" s="125"/>
      <c r="D8297" s="125"/>
      <c r="E8297" s="125"/>
      <c r="F8297" s="125"/>
      <c r="G8297" s="176"/>
      <c r="H8297" s="125" t="str">
        <f t="shared" si="258"/>
        <v/>
      </c>
      <c r="I8297" s="176">
        <f t="shared" si="259"/>
        <v>0</v>
      </c>
    </row>
    <row r="8298" spans="3:9">
      <c r="C8298" s="125"/>
      <c r="D8298" s="125"/>
      <c r="E8298" s="125"/>
      <c r="F8298" s="125"/>
      <c r="G8298" s="176"/>
      <c r="H8298" s="125" t="str">
        <f t="shared" si="258"/>
        <v/>
      </c>
      <c r="I8298" s="176">
        <f t="shared" si="259"/>
        <v>0</v>
      </c>
    </row>
    <row r="8299" spans="3:9">
      <c r="C8299" s="125"/>
      <c r="D8299" s="125"/>
      <c r="E8299" s="125"/>
      <c r="F8299" s="125"/>
      <c r="G8299" s="176"/>
      <c r="H8299" s="125" t="str">
        <f t="shared" si="258"/>
        <v/>
      </c>
      <c r="I8299" s="176">
        <f t="shared" si="259"/>
        <v>0</v>
      </c>
    </row>
    <row r="8300" spans="3:9">
      <c r="C8300" s="125"/>
      <c r="D8300" s="125"/>
      <c r="E8300" s="125"/>
      <c r="F8300" s="125"/>
      <c r="G8300" s="176"/>
      <c r="H8300" s="125" t="str">
        <f t="shared" si="258"/>
        <v/>
      </c>
      <c r="I8300" s="176">
        <f t="shared" si="259"/>
        <v>0</v>
      </c>
    </row>
    <row r="8301" spans="3:9">
      <c r="C8301" s="125"/>
      <c r="D8301" s="125"/>
      <c r="E8301" s="125"/>
      <c r="F8301" s="125"/>
      <c r="G8301" s="176"/>
      <c r="H8301" s="125" t="str">
        <f t="shared" si="258"/>
        <v/>
      </c>
      <c r="I8301" s="176">
        <f t="shared" si="259"/>
        <v>0</v>
      </c>
    </row>
    <row r="8302" spans="3:9">
      <c r="C8302" s="125"/>
      <c r="D8302" s="125"/>
      <c r="E8302" s="125"/>
      <c r="F8302" s="125"/>
      <c r="G8302" s="176"/>
      <c r="H8302" s="125" t="str">
        <f t="shared" si="258"/>
        <v/>
      </c>
      <c r="I8302" s="176">
        <f t="shared" si="259"/>
        <v>0</v>
      </c>
    </row>
    <row r="8303" spans="3:9">
      <c r="C8303" s="125"/>
      <c r="D8303" s="125"/>
      <c r="E8303" s="125"/>
      <c r="F8303" s="125"/>
      <c r="G8303" s="176"/>
      <c r="H8303" s="125" t="str">
        <f t="shared" si="258"/>
        <v/>
      </c>
      <c r="I8303" s="176">
        <f t="shared" si="259"/>
        <v>0</v>
      </c>
    </row>
    <row r="8304" spans="3:9">
      <c r="C8304" s="125"/>
      <c r="D8304" s="125"/>
      <c r="E8304" s="125"/>
      <c r="F8304" s="125"/>
      <c r="G8304" s="176"/>
      <c r="H8304" s="125" t="str">
        <f t="shared" si="258"/>
        <v/>
      </c>
      <c r="I8304" s="176">
        <f t="shared" si="259"/>
        <v>0</v>
      </c>
    </row>
    <row r="8305" spans="3:9">
      <c r="C8305" s="125"/>
      <c r="D8305" s="125"/>
      <c r="E8305" s="125"/>
      <c r="F8305" s="125"/>
      <c r="G8305" s="176"/>
      <c r="H8305" s="125" t="str">
        <f t="shared" si="258"/>
        <v/>
      </c>
      <c r="I8305" s="176">
        <f t="shared" si="259"/>
        <v>0</v>
      </c>
    </row>
    <row r="8306" spans="3:9">
      <c r="C8306" s="125"/>
      <c r="D8306" s="125"/>
      <c r="E8306" s="125"/>
      <c r="F8306" s="125"/>
      <c r="G8306" s="176"/>
      <c r="H8306" s="125" t="str">
        <f t="shared" si="258"/>
        <v/>
      </c>
      <c r="I8306" s="176">
        <f t="shared" si="259"/>
        <v>0</v>
      </c>
    </row>
    <row r="8307" spans="3:9">
      <c r="C8307" s="125"/>
      <c r="D8307" s="125"/>
      <c r="E8307" s="125"/>
      <c r="F8307" s="125"/>
      <c r="G8307" s="176"/>
      <c r="H8307" s="125" t="str">
        <f t="shared" si="258"/>
        <v/>
      </c>
      <c r="I8307" s="176">
        <f t="shared" si="259"/>
        <v>0</v>
      </c>
    </row>
    <row r="8308" spans="3:9">
      <c r="C8308" s="125"/>
      <c r="D8308" s="125"/>
      <c r="E8308" s="125"/>
      <c r="F8308" s="125"/>
      <c r="G8308" s="176"/>
      <c r="H8308" s="125" t="str">
        <f t="shared" si="258"/>
        <v/>
      </c>
      <c r="I8308" s="176">
        <f t="shared" si="259"/>
        <v>0</v>
      </c>
    </row>
    <row r="8309" spans="3:9">
      <c r="C8309" s="125"/>
      <c r="D8309" s="125"/>
      <c r="E8309" s="125"/>
      <c r="F8309" s="125"/>
      <c r="G8309" s="176"/>
      <c r="H8309" s="125" t="str">
        <f t="shared" si="258"/>
        <v/>
      </c>
      <c r="I8309" s="176">
        <f t="shared" si="259"/>
        <v>0</v>
      </c>
    </row>
    <row r="8310" spans="3:9">
      <c r="C8310" s="125"/>
      <c r="D8310" s="125"/>
      <c r="E8310" s="125"/>
      <c r="F8310" s="125"/>
      <c r="G8310" s="176"/>
      <c r="H8310" s="125" t="str">
        <f t="shared" si="258"/>
        <v/>
      </c>
      <c r="I8310" s="176">
        <f t="shared" si="259"/>
        <v>0</v>
      </c>
    </row>
    <row r="8311" spans="3:9">
      <c r="C8311" s="125"/>
      <c r="D8311" s="125"/>
      <c r="E8311" s="125"/>
      <c r="F8311" s="125"/>
      <c r="G8311" s="176"/>
      <c r="H8311" s="125" t="str">
        <f t="shared" si="258"/>
        <v/>
      </c>
      <c r="I8311" s="176">
        <f t="shared" si="259"/>
        <v>0</v>
      </c>
    </row>
    <row r="8312" spans="3:9">
      <c r="C8312" s="125"/>
      <c r="D8312" s="125"/>
      <c r="E8312" s="125"/>
      <c r="F8312" s="125"/>
      <c r="G8312" s="176"/>
      <c r="H8312" s="125" t="str">
        <f t="shared" si="258"/>
        <v/>
      </c>
      <c r="I8312" s="176">
        <f t="shared" si="259"/>
        <v>0</v>
      </c>
    </row>
    <row r="8313" spans="3:9">
      <c r="C8313" s="125"/>
      <c r="D8313" s="125"/>
      <c r="E8313" s="125"/>
      <c r="F8313" s="125"/>
      <c r="G8313" s="176"/>
      <c r="H8313" s="125" t="str">
        <f t="shared" si="258"/>
        <v/>
      </c>
      <c r="I8313" s="176">
        <f t="shared" si="259"/>
        <v>0</v>
      </c>
    </row>
    <row r="8314" spans="3:9">
      <c r="C8314" s="125"/>
      <c r="D8314" s="125"/>
      <c r="E8314" s="125"/>
      <c r="F8314" s="125"/>
      <c r="G8314" s="176"/>
      <c r="H8314" s="125" t="str">
        <f t="shared" si="258"/>
        <v/>
      </c>
      <c r="I8314" s="176">
        <f t="shared" si="259"/>
        <v>0</v>
      </c>
    </row>
    <row r="8315" spans="3:9">
      <c r="C8315" s="125"/>
      <c r="D8315" s="125"/>
      <c r="E8315" s="125"/>
      <c r="F8315" s="125"/>
      <c r="G8315" s="176"/>
      <c r="H8315" s="125" t="str">
        <f t="shared" si="258"/>
        <v/>
      </c>
      <c r="I8315" s="176">
        <f t="shared" si="259"/>
        <v>0</v>
      </c>
    </row>
    <row r="8316" spans="3:9">
      <c r="C8316" s="125"/>
      <c r="D8316" s="125"/>
      <c r="E8316" s="125"/>
      <c r="F8316" s="125"/>
      <c r="G8316" s="176"/>
      <c r="H8316" s="125" t="str">
        <f t="shared" si="258"/>
        <v/>
      </c>
      <c r="I8316" s="176">
        <f t="shared" si="259"/>
        <v>0</v>
      </c>
    </row>
    <row r="8317" spans="3:9">
      <c r="C8317" s="125"/>
      <c r="D8317" s="125"/>
      <c r="E8317" s="125"/>
      <c r="F8317" s="125"/>
      <c r="G8317" s="176"/>
      <c r="H8317" s="125" t="str">
        <f t="shared" si="258"/>
        <v/>
      </c>
      <c r="I8317" s="176">
        <f t="shared" si="259"/>
        <v>0</v>
      </c>
    </row>
    <row r="8318" spans="3:9">
      <c r="C8318" s="125"/>
      <c r="D8318" s="125"/>
      <c r="E8318" s="125"/>
      <c r="F8318" s="125"/>
      <c r="G8318" s="176"/>
      <c r="H8318" s="125" t="str">
        <f t="shared" si="258"/>
        <v/>
      </c>
      <c r="I8318" s="176">
        <f t="shared" si="259"/>
        <v>0</v>
      </c>
    </row>
    <row r="8319" spans="3:9">
      <c r="C8319" s="125"/>
      <c r="D8319" s="125"/>
      <c r="E8319" s="125"/>
      <c r="F8319" s="125"/>
      <c r="G8319" s="176"/>
      <c r="H8319" s="125" t="str">
        <f t="shared" si="258"/>
        <v/>
      </c>
      <c r="I8319" s="176">
        <f t="shared" si="259"/>
        <v>0</v>
      </c>
    </row>
    <row r="8320" spans="3:9">
      <c r="C8320" s="125"/>
      <c r="D8320" s="125"/>
      <c r="E8320" s="125"/>
      <c r="F8320" s="125"/>
      <c r="G8320" s="176"/>
      <c r="H8320" s="125" t="str">
        <f t="shared" si="258"/>
        <v/>
      </c>
      <c r="I8320" s="176">
        <f t="shared" si="259"/>
        <v>0</v>
      </c>
    </row>
    <row r="8321" spans="3:9">
      <c r="C8321" s="125"/>
      <c r="D8321" s="125"/>
      <c r="E8321" s="125"/>
      <c r="F8321" s="125"/>
      <c r="G8321" s="176"/>
      <c r="H8321" s="125" t="str">
        <f t="shared" si="258"/>
        <v/>
      </c>
      <c r="I8321" s="176">
        <f t="shared" si="259"/>
        <v>0</v>
      </c>
    </row>
    <row r="8322" spans="3:9">
      <c r="C8322" s="125"/>
      <c r="D8322" s="125"/>
      <c r="E8322" s="125"/>
      <c r="F8322" s="125"/>
      <c r="G8322" s="176"/>
      <c r="H8322" s="125" t="str">
        <f t="shared" si="258"/>
        <v/>
      </c>
      <c r="I8322" s="176">
        <f t="shared" si="259"/>
        <v>0</v>
      </c>
    </row>
    <row r="8323" spans="3:9">
      <c r="C8323" s="125"/>
      <c r="D8323" s="125"/>
      <c r="E8323" s="125"/>
      <c r="F8323" s="125"/>
      <c r="G8323" s="176"/>
      <c r="H8323" s="125" t="str">
        <f t="shared" si="258"/>
        <v/>
      </c>
      <c r="I8323" s="176">
        <f t="shared" si="259"/>
        <v>0</v>
      </c>
    </row>
    <row r="8324" spans="3:9">
      <c r="C8324" s="125"/>
      <c r="D8324" s="125"/>
      <c r="E8324" s="125"/>
      <c r="F8324" s="125"/>
      <c r="G8324" s="176"/>
      <c r="H8324" s="125" t="str">
        <f t="shared" si="258"/>
        <v/>
      </c>
      <c r="I8324" s="176">
        <f t="shared" si="259"/>
        <v>0</v>
      </c>
    </row>
    <row r="8325" spans="3:9">
      <c r="C8325" s="125"/>
      <c r="D8325" s="125"/>
      <c r="E8325" s="125"/>
      <c r="F8325" s="125"/>
      <c r="G8325" s="176"/>
      <c r="H8325" s="125" t="str">
        <f t="shared" si="258"/>
        <v/>
      </c>
      <c r="I8325" s="176">
        <f t="shared" si="259"/>
        <v>0</v>
      </c>
    </row>
    <row r="8326" spans="3:9">
      <c r="C8326" s="125"/>
      <c r="D8326" s="125"/>
      <c r="E8326" s="125"/>
      <c r="F8326" s="125"/>
      <c r="G8326" s="176"/>
      <c r="H8326" s="125" t="str">
        <f t="shared" si="258"/>
        <v/>
      </c>
      <c r="I8326" s="176">
        <f t="shared" si="259"/>
        <v>0</v>
      </c>
    </row>
    <row r="8327" spans="3:9">
      <c r="C8327" s="125"/>
      <c r="D8327" s="125"/>
      <c r="E8327" s="125"/>
      <c r="F8327" s="125"/>
      <c r="G8327" s="176"/>
      <c r="H8327" s="125" t="str">
        <f t="shared" ref="H8327:H8390" si="260">IF(ISBLANK(C8327),"",IF(C8327&lt;F8327,D8327-E8327,E8327-D8327))</f>
        <v/>
      </c>
      <c r="I8327" s="176">
        <f t="shared" ref="I8327:I8390" si="261">IF(ISERR(H8327),1,0)</f>
        <v>0</v>
      </c>
    </row>
    <row r="8328" spans="3:9">
      <c r="C8328" s="125"/>
      <c r="D8328" s="125"/>
      <c r="E8328" s="125"/>
      <c r="F8328" s="125"/>
      <c r="G8328" s="176"/>
      <c r="H8328" s="125" t="str">
        <f t="shared" si="260"/>
        <v/>
      </c>
      <c r="I8328" s="176">
        <f t="shared" si="261"/>
        <v>0</v>
      </c>
    </row>
    <row r="8329" spans="3:9">
      <c r="C8329" s="125"/>
      <c r="D8329" s="125"/>
      <c r="E8329" s="125"/>
      <c r="F8329" s="125"/>
      <c r="G8329" s="176"/>
      <c r="H8329" s="125" t="str">
        <f t="shared" si="260"/>
        <v/>
      </c>
      <c r="I8329" s="176">
        <f t="shared" si="261"/>
        <v>0</v>
      </c>
    </row>
    <row r="8330" spans="3:9">
      <c r="C8330" s="125"/>
      <c r="D8330" s="125"/>
      <c r="E8330" s="125"/>
      <c r="F8330" s="125"/>
      <c r="G8330" s="176"/>
      <c r="H8330" s="125" t="str">
        <f t="shared" si="260"/>
        <v/>
      </c>
      <c r="I8330" s="176">
        <f t="shared" si="261"/>
        <v>0</v>
      </c>
    </row>
    <row r="8331" spans="3:9">
      <c r="C8331" s="125"/>
      <c r="D8331" s="125"/>
      <c r="E8331" s="125"/>
      <c r="F8331" s="125"/>
      <c r="G8331" s="176"/>
      <c r="H8331" s="125" t="str">
        <f t="shared" si="260"/>
        <v/>
      </c>
      <c r="I8331" s="176">
        <f t="shared" si="261"/>
        <v>0</v>
      </c>
    </row>
    <row r="8332" spans="3:9">
      <c r="C8332" s="125"/>
      <c r="D8332" s="125"/>
      <c r="E8332" s="125"/>
      <c r="F8332" s="125"/>
      <c r="G8332" s="176"/>
      <c r="H8332" s="125" t="str">
        <f t="shared" si="260"/>
        <v/>
      </c>
      <c r="I8332" s="176">
        <f t="shared" si="261"/>
        <v>0</v>
      </c>
    </row>
    <row r="8333" spans="3:9">
      <c r="C8333" s="125"/>
      <c r="D8333" s="125"/>
      <c r="E8333" s="125"/>
      <c r="F8333" s="125"/>
      <c r="G8333" s="176"/>
      <c r="H8333" s="125" t="str">
        <f t="shared" si="260"/>
        <v/>
      </c>
      <c r="I8333" s="176">
        <f t="shared" si="261"/>
        <v>0</v>
      </c>
    </row>
    <row r="8334" spans="3:9">
      <c r="C8334" s="125"/>
      <c r="D8334" s="125"/>
      <c r="E8334" s="125"/>
      <c r="F8334" s="125"/>
      <c r="G8334" s="176"/>
      <c r="H8334" s="125" t="str">
        <f t="shared" si="260"/>
        <v/>
      </c>
      <c r="I8334" s="176">
        <f t="shared" si="261"/>
        <v>0</v>
      </c>
    </row>
    <row r="8335" spans="3:9">
      <c r="C8335" s="125"/>
      <c r="D8335" s="125"/>
      <c r="E8335" s="125"/>
      <c r="F8335" s="125"/>
      <c r="G8335" s="176"/>
      <c r="H8335" s="125" t="str">
        <f t="shared" si="260"/>
        <v/>
      </c>
      <c r="I8335" s="176">
        <f t="shared" si="261"/>
        <v>0</v>
      </c>
    </row>
    <row r="8336" spans="3:9">
      <c r="C8336" s="125"/>
      <c r="D8336" s="125"/>
      <c r="E8336" s="125"/>
      <c r="F8336" s="125"/>
      <c r="G8336" s="176"/>
      <c r="H8336" s="125" t="str">
        <f t="shared" si="260"/>
        <v/>
      </c>
      <c r="I8336" s="176">
        <f t="shared" si="261"/>
        <v>0</v>
      </c>
    </row>
    <row r="8337" spans="3:9">
      <c r="C8337" s="125"/>
      <c r="D8337" s="125"/>
      <c r="E8337" s="125"/>
      <c r="F8337" s="125"/>
      <c r="G8337" s="176"/>
      <c r="H8337" s="125" t="str">
        <f t="shared" si="260"/>
        <v/>
      </c>
      <c r="I8337" s="176">
        <f t="shared" si="261"/>
        <v>0</v>
      </c>
    </row>
    <row r="8338" spans="3:9">
      <c r="C8338" s="125"/>
      <c r="D8338" s="125"/>
      <c r="E8338" s="125"/>
      <c r="F8338" s="125"/>
      <c r="G8338" s="176"/>
      <c r="H8338" s="125" t="str">
        <f t="shared" si="260"/>
        <v/>
      </c>
      <c r="I8338" s="176">
        <f t="shared" si="261"/>
        <v>0</v>
      </c>
    </row>
    <row r="8339" spans="3:9">
      <c r="C8339" s="125"/>
      <c r="D8339" s="125"/>
      <c r="E8339" s="125"/>
      <c r="F8339" s="125"/>
      <c r="G8339" s="176"/>
      <c r="H8339" s="125" t="str">
        <f t="shared" si="260"/>
        <v/>
      </c>
      <c r="I8339" s="176">
        <f t="shared" si="261"/>
        <v>0</v>
      </c>
    </row>
    <row r="8340" spans="3:9">
      <c r="C8340" s="125"/>
      <c r="D8340" s="125"/>
      <c r="E8340" s="125"/>
      <c r="F8340" s="125"/>
      <c r="G8340" s="176"/>
      <c r="H8340" s="125" t="str">
        <f t="shared" si="260"/>
        <v/>
      </c>
      <c r="I8340" s="176">
        <f t="shared" si="261"/>
        <v>0</v>
      </c>
    </row>
    <row r="8341" spans="3:9">
      <c r="C8341" s="125"/>
      <c r="D8341" s="125"/>
      <c r="E8341" s="125"/>
      <c r="F8341" s="125"/>
      <c r="G8341" s="176"/>
      <c r="H8341" s="125" t="str">
        <f t="shared" si="260"/>
        <v/>
      </c>
      <c r="I8341" s="176">
        <f t="shared" si="261"/>
        <v>0</v>
      </c>
    </row>
    <row r="8342" spans="3:9">
      <c r="C8342" s="125"/>
      <c r="D8342" s="125"/>
      <c r="E8342" s="125"/>
      <c r="F8342" s="125"/>
      <c r="G8342" s="176"/>
      <c r="H8342" s="125" t="str">
        <f t="shared" si="260"/>
        <v/>
      </c>
      <c r="I8342" s="176">
        <f t="shared" si="261"/>
        <v>0</v>
      </c>
    </row>
    <row r="8343" spans="3:9">
      <c r="C8343" s="125"/>
      <c r="D8343" s="125"/>
      <c r="E8343" s="125"/>
      <c r="F8343" s="125"/>
      <c r="G8343" s="176"/>
      <c r="H8343" s="125" t="str">
        <f t="shared" si="260"/>
        <v/>
      </c>
      <c r="I8343" s="176">
        <f t="shared" si="261"/>
        <v>0</v>
      </c>
    </row>
    <row r="8344" spans="3:9">
      <c r="C8344" s="125"/>
      <c r="D8344" s="125"/>
      <c r="E8344" s="125"/>
      <c r="F8344" s="125"/>
      <c r="G8344" s="176"/>
      <c r="H8344" s="125" t="str">
        <f t="shared" si="260"/>
        <v/>
      </c>
      <c r="I8344" s="176">
        <f t="shared" si="261"/>
        <v>0</v>
      </c>
    </row>
    <row r="8345" spans="3:9">
      <c r="C8345" s="125"/>
      <c r="D8345" s="125"/>
      <c r="E8345" s="125"/>
      <c r="F8345" s="125"/>
      <c r="G8345" s="176"/>
      <c r="H8345" s="125" t="str">
        <f t="shared" si="260"/>
        <v/>
      </c>
      <c r="I8345" s="176">
        <f t="shared" si="261"/>
        <v>0</v>
      </c>
    </row>
    <row r="8346" spans="3:9">
      <c r="C8346" s="125"/>
      <c r="D8346" s="125"/>
      <c r="E8346" s="125"/>
      <c r="F8346" s="125"/>
      <c r="G8346" s="176"/>
      <c r="H8346" s="125" t="str">
        <f t="shared" si="260"/>
        <v/>
      </c>
      <c r="I8346" s="176">
        <f t="shared" si="261"/>
        <v>0</v>
      </c>
    </row>
    <row r="8347" spans="3:9">
      <c r="C8347" s="125"/>
      <c r="D8347" s="125"/>
      <c r="E8347" s="125"/>
      <c r="F8347" s="125"/>
      <c r="G8347" s="176"/>
      <c r="H8347" s="125" t="str">
        <f t="shared" si="260"/>
        <v/>
      </c>
      <c r="I8347" s="176">
        <f t="shared" si="261"/>
        <v>0</v>
      </c>
    </row>
    <row r="8348" spans="3:9">
      <c r="C8348" s="125"/>
      <c r="D8348" s="125"/>
      <c r="E8348" s="125"/>
      <c r="F8348" s="125"/>
      <c r="G8348" s="176"/>
      <c r="H8348" s="125" t="str">
        <f t="shared" si="260"/>
        <v/>
      </c>
      <c r="I8348" s="176">
        <f t="shared" si="261"/>
        <v>0</v>
      </c>
    </row>
    <row r="8349" spans="3:9">
      <c r="C8349" s="125"/>
      <c r="D8349" s="125"/>
      <c r="E8349" s="125"/>
      <c r="F8349" s="125"/>
      <c r="G8349" s="176"/>
      <c r="H8349" s="125" t="str">
        <f t="shared" si="260"/>
        <v/>
      </c>
      <c r="I8349" s="176">
        <f t="shared" si="261"/>
        <v>0</v>
      </c>
    </row>
    <row r="8350" spans="3:9">
      <c r="C8350" s="125"/>
      <c r="D8350" s="125"/>
      <c r="E8350" s="125"/>
      <c r="F8350" s="125"/>
      <c r="G8350" s="176"/>
      <c r="H8350" s="125" t="str">
        <f t="shared" si="260"/>
        <v/>
      </c>
      <c r="I8350" s="176">
        <f t="shared" si="261"/>
        <v>0</v>
      </c>
    </row>
    <row r="8351" spans="3:9">
      <c r="C8351" s="125"/>
      <c r="D8351" s="125"/>
      <c r="E8351" s="125"/>
      <c r="F8351" s="125"/>
      <c r="G8351" s="176"/>
      <c r="H8351" s="125" t="str">
        <f t="shared" si="260"/>
        <v/>
      </c>
      <c r="I8351" s="176">
        <f t="shared" si="261"/>
        <v>0</v>
      </c>
    </row>
    <row r="8352" spans="3:9">
      <c r="C8352" s="125"/>
      <c r="D8352" s="125"/>
      <c r="E8352" s="125"/>
      <c r="F8352" s="125"/>
      <c r="G8352" s="176"/>
      <c r="H8352" s="125" t="str">
        <f t="shared" si="260"/>
        <v/>
      </c>
      <c r="I8352" s="176">
        <f t="shared" si="261"/>
        <v>0</v>
      </c>
    </row>
    <row r="8353" spans="3:9">
      <c r="C8353" s="125"/>
      <c r="D8353" s="125"/>
      <c r="E8353" s="125"/>
      <c r="F8353" s="125"/>
      <c r="G8353" s="176"/>
      <c r="H8353" s="125" t="str">
        <f t="shared" si="260"/>
        <v/>
      </c>
      <c r="I8353" s="176">
        <f t="shared" si="261"/>
        <v>0</v>
      </c>
    </row>
    <row r="8354" spans="3:9">
      <c r="C8354" s="125"/>
      <c r="D8354" s="125"/>
      <c r="E8354" s="125"/>
      <c r="F8354" s="125"/>
      <c r="G8354" s="176"/>
      <c r="H8354" s="125" t="str">
        <f t="shared" si="260"/>
        <v/>
      </c>
      <c r="I8354" s="176">
        <f t="shared" si="261"/>
        <v>0</v>
      </c>
    </row>
    <row r="8355" spans="3:9">
      <c r="C8355" s="125"/>
      <c r="D8355" s="125"/>
      <c r="E8355" s="125"/>
      <c r="F8355" s="125"/>
      <c r="G8355" s="176"/>
      <c r="H8355" s="125" t="str">
        <f t="shared" si="260"/>
        <v/>
      </c>
      <c r="I8355" s="176">
        <f t="shared" si="261"/>
        <v>0</v>
      </c>
    </row>
    <row r="8356" spans="3:9">
      <c r="C8356" s="125"/>
      <c r="D8356" s="125"/>
      <c r="E8356" s="125"/>
      <c r="F8356" s="125"/>
      <c r="G8356" s="176"/>
      <c r="H8356" s="125" t="str">
        <f t="shared" si="260"/>
        <v/>
      </c>
      <c r="I8356" s="176">
        <f t="shared" si="261"/>
        <v>0</v>
      </c>
    </row>
    <row r="8357" spans="3:9">
      <c r="C8357" s="125"/>
      <c r="D8357" s="125"/>
      <c r="E8357" s="125"/>
      <c r="F8357" s="125"/>
      <c r="G8357" s="176"/>
      <c r="H8357" s="125" t="str">
        <f t="shared" si="260"/>
        <v/>
      </c>
      <c r="I8357" s="176">
        <f t="shared" si="261"/>
        <v>0</v>
      </c>
    </row>
    <row r="8358" spans="3:9">
      <c r="C8358" s="125"/>
      <c r="D8358" s="125"/>
      <c r="E8358" s="125"/>
      <c r="F8358" s="125"/>
      <c r="G8358" s="176"/>
      <c r="H8358" s="125" t="str">
        <f t="shared" si="260"/>
        <v/>
      </c>
      <c r="I8358" s="176">
        <f t="shared" si="261"/>
        <v>0</v>
      </c>
    </row>
    <row r="8359" spans="3:9">
      <c r="C8359" s="125"/>
      <c r="D8359" s="125"/>
      <c r="E8359" s="125"/>
      <c r="F8359" s="125"/>
      <c r="G8359" s="176"/>
      <c r="H8359" s="125" t="str">
        <f t="shared" si="260"/>
        <v/>
      </c>
      <c r="I8359" s="176">
        <f t="shared" si="261"/>
        <v>0</v>
      </c>
    </row>
    <row r="8360" spans="3:9">
      <c r="C8360" s="125"/>
      <c r="D8360" s="125"/>
      <c r="E8360" s="125"/>
      <c r="F8360" s="125"/>
      <c r="G8360" s="176"/>
      <c r="H8360" s="125" t="str">
        <f t="shared" si="260"/>
        <v/>
      </c>
      <c r="I8360" s="176">
        <f t="shared" si="261"/>
        <v>0</v>
      </c>
    </row>
    <row r="8361" spans="3:9">
      <c r="C8361" s="125"/>
      <c r="D8361" s="125"/>
      <c r="E8361" s="125"/>
      <c r="F8361" s="125"/>
      <c r="G8361" s="176"/>
      <c r="H8361" s="125" t="str">
        <f t="shared" si="260"/>
        <v/>
      </c>
      <c r="I8361" s="176">
        <f t="shared" si="261"/>
        <v>0</v>
      </c>
    </row>
    <row r="8362" spans="3:9">
      <c r="C8362" s="125"/>
      <c r="D8362" s="125"/>
      <c r="E8362" s="125"/>
      <c r="F8362" s="125"/>
      <c r="G8362" s="176"/>
      <c r="H8362" s="125" t="str">
        <f t="shared" si="260"/>
        <v/>
      </c>
      <c r="I8362" s="176">
        <f t="shared" si="261"/>
        <v>0</v>
      </c>
    </row>
    <row r="8363" spans="3:9">
      <c r="C8363" s="125"/>
      <c r="D8363" s="125"/>
      <c r="E8363" s="125"/>
      <c r="F8363" s="125"/>
      <c r="G8363" s="176"/>
      <c r="H8363" s="125" t="str">
        <f t="shared" si="260"/>
        <v/>
      </c>
      <c r="I8363" s="176">
        <f t="shared" si="261"/>
        <v>0</v>
      </c>
    </row>
    <row r="8364" spans="3:9">
      <c r="C8364" s="125"/>
      <c r="D8364" s="125"/>
      <c r="E8364" s="125"/>
      <c r="F8364" s="125"/>
      <c r="G8364" s="176"/>
      <c r="H8364" s="125" t="str">
        <f t="shared" si="260"/>
        <v/>
      </c>
      <c r="I8364" s="176">
        <f t="shared" si="261"/>
        <v>0</v>
      </c>
    </row>
    <row r="8365" spans="3:9">
      <c r="C8365" s="125"/>
      <c r="D8365" s="125"/>
      <c r="E8365" s="125"/>
      <c r="F8365" s="125"/>
      <c r="G8365" s="176"/>
      <c r="H8365" s="125" t="str">
        <f t="shared" si="260"/>
        <v/>
      </c>
      <c r="I8365" s="176">
        <f t="shared" si="261"/>
        <v>0</v>
      </c>
    </row>
    <row r="8366" spans="3:9">
      <c r="C8366" s="125"/>
      <c r="D8366" s="125"/>
      <c r="E8366" s="125"/>
      <c r="F8366" s="125"/>
      <c r="G8366" s="176"/>
      <c r="H8366" s="125" t="str">
        <f t="shared" si="260"/>
        <v/>
      </c>
      <c r="I8366" s="176">
        <f t="shared" si="261"/>
        <v>0</v>
      </c>
    </row>
    <row r="8367" spans="3:9">
      <c r="C8367" s="125"/>
      <c r="D8367" s="125"/>
      <c r="E8367" s="125"/>
      <c r="F8367" s="125"/>
      <c r="G8367" s="176"/>
      <c r="H8367" s="125" t="str">
        <f t="shared" si="260"/>
        <v/>
      </c>
      <c r="I8367" s="176">
        <f t="shared" si="261"/>
        <v>0</v>
      </c>
    </row>
    <row r="8368" spans="3:9">
      <c r="C8368" s="125"/>
      <c r="D8368" s="125"/>
      <c r="E8368" s="125"/>
      <c r="F8368" s="125"/>
      <c r="G8368" s="176"/>
      <c r="H8368" s="125" t="str">
        <f t="shared" si="260"/>
        <v/>
      </c>
      <c r="I8368" s="176">
        <f t="shared" si="261"/>
        <v>0</v>
      </c>
    </row>
    <row r="8369" spans="3:9">
      <c r="C8369" s="125"/>
      <c r="D8369" s="125"/>
      <c r="E8369" s="125"/>
      <c r="F8369" s="125"/>
      <c r="G8369" s="176"/>
      <c r="H8369" s="125" t="str">
        <f t="shared" si="260"/>
        <v/>
      </c>
      <c r="I8369" s="176">
        <f t="shared" si="261"/>
        <v>0</v>
      </c>
    </row>
    <row r="8370" spans="3:9">
      <c r="C8370" s="125"/>
      <c r="D8370" s="125"/>
      <c r="E8370" s="125"/>
      <c r="F8370" s="125"/>
      <c r="G8370" s="176"/>
      <c r="H8370" s="125" t="str">
        <f t="shared" si="260"/>
        <v/>
      </c>
      <c r="I8370" s="176">
        <f t="shared" si="261"/>
        <v>0</v>
      </c>
    </row>
    <row r="8371" spans="3:9">
      <c r="C8371" s="125"/>
      <c r="D8371" s="125"/>
      <c r="E8371" s="125"/>
      <c r="F8371" s="125"/>
      <c r="G8371" s="176"/>
      <c r="H8371" s="125" t="str">
        <f t="shared" si="260"/>
        <v/>
      </c>
      <c r="I8371" s="176">
        <f t="shared" si="261"/>
        <v>0</v>
      </c>
    </row>
    <row r="8372" spans="3:9">
      <c r="C8372" s="125"/>
      <c r="D8372" s="125"/>
      <c r="E8372" s="125"/>
      <c r="F8372" s="125"/>
      <c r="G8372" s="176"/>
      <c r="H8372" s="125" t="str">
        <f t="shared" si="260"/>
        <v/>
      </c>
      <c r="I8372" s="176">
        <f t="shared" si="261"/>
        <v>0</v>
      </c>
    </row>
    <row r="8373" spans="3:9">
      <c r="C8373" s="125"/>
      <c r="D8373" s="125"/>
      <c r="E8373" s="125"/>
      <c r="F8373" s="125"/>
      <c r="G8373" s="176"/>
      <c r="H8373" s="125" t="str">
        <f t="shared" si="260"/>
        <v/>
      </c>
      <c r="I8373" s="176">
        <f t="shared" si="261"/>
        <v>0</v>
      </c>
    </row>
    <row r="8374" spans="3:9">
      <c r="C8374" s="125"/>
      <c r="D8374" s="125"/>
      <c r="E8374" s="125"/>
      <c r="F8374" s="125"/>
      <c r="G8374" s="176"/>
      <c r="H8374" s="125" t="str">
        <f t="shared" si="260"/>
        <v/>
      </c>
      <c r="I8374" s="176">
        <f t="shared" si="261"/>
        <v>0</v>
      </c>
    </row>
    <row r="8375" spans="3:9">
      <c r="C8375" s="125"/>
      <c r="D8375" s="125"/>
      <c r="E8375" s="125"/>
      <c r="F8375" s="125"/>
      <c r="G8375" s="176"/>
      <c r="H8375" s="125" t="str">
        <f t="shared" si="260"/>
        <v/>
      </c>
      <c r="I8375" s="176">
        <f t="shared" si="261"/>
        <v>0</v>
      </c>
    </row>
    <row r="8376" spans="3:9">
      <c r="C8376" s="125"/>
      <c r="D8376" s="125"/>
      <c r="E8376" s="125"/>
      <c r="F8376" s="125"/>
      <c r="G8376" s="176"/>
      <c r="H8376" s="125" t="str">
        <f t="shared" si="260"/>
        <v/>
      </c>
      <c r="I8376" s="176">
        <f t="shared" si="261"/>
        <v>0</v>
      </c>
    </row>
    <row r="8377" spans="3:9">
      <c r="C8377" s="125"/>
      <c r="D8377" s="125"/>
      <c r="E8377" s="125"/>
      <c r="F8377" s="125"/>
      <c r="G8377" s="176"/>
      <c r="H8377" s="125" t="str">
        <f t="shared" si="260"/>
        <v/>
      </c>
      <c r="I8377" s="176">
        <f t="shared" si="261"/>
        <v>0</v>
      </c>
    </row>
    <row r="8378" spans="3:9">
      <c r="C8378" s="125"/>
      <c r="D8378" s="125"/>
      <c r="E8378" s="125"/>
      <c r="F8378" s="125"/>
      <c r="G8378" s="176"/>
      <c r="H8378" s="125" t="str">
        <f t="shared" si="260"/>
        <v/>
      </c>
      <c r="I8378" s="176">
        <f t="shared" si="261"/>
        <v>0</v>
      </c>
    </row>
    <row r="8379" spans="3:9">
      <c r="C8379" s="125"/>
      <c r="D8379" s="125"/>
      <c r="E8379" s="125"/>
      <c r="F8379" s="125"/>
      <c r="G8379" s="176"/>
      <c r="H8379" s="125" t="str">
        <f t="shared" si="260"/>
        <v/>
      </c>
      <c r="I8379" s="176">
        <f t="shared" si="261"/>
        <v>0</v>
      </c>
    </row>
    <row r="8380" spans="3:9">
      <c r="C8380" s="125"/>
      <c r="D8380" s="125"/>
      <c r="E8380" s="125"/>
      <c r="F8380" s="125"/>
      <c r="G8380" s="176"/>
      <c r="H8380" s="125" t="str">
        <f t="shared" si="260"/>
        <v/>
      </c>
      <c r="I8380" s="176">
        <f t="shared" si="261"/>
        <v>0</v>
      </c>
    </row>
    <row r="8381" spans="3:9">
      <c r="C8381" s="125"/>
      <c r="D8381" s="125"/>
      <c r="E8381" s="125"/>
      <c r="F8381" s="125"/>
      <c r="G8381" s="176"/>
      <c r="H8381" s="125" t="str">
        <f t="shared" si="260"/>
        <v/>
      </c>
      <c r="I8381" s="176">
        <f t="shared" si="261"/>
        <v>0</v>
      </c>
    </row>
    <row r="8382" spans="3:9">
      <c r="C8382" s="125"/>
      <c r="D8382" s="125"/>
      <c r="E8382" s="125"/>
      <c r="F8382" s="125"/>
      <c r="G8382" s="176"/>
      <c r="H8382" s="125" t="str">
        <f t="shared" si="260"/>
        <v/>
      </c>
      <c r="I8382" s="176">
        <f t="shared" si="261"/>
        <v>0</v>
      </c>
    </row>
    <row r="8383" spans="3:9">
      <c r="C8383" s="125"/>
      <c r="D8383" s="125"/>
      <c r="E8383" s="125"/>
      <c r="F8383" s="125"/>
      <c r="G8383" s="176"/>
      <c r="H8383" s="125" t="str">
        <f t="shared" si="260"/>
        <v/>
      </c>
      <c r="I8383" s="176">
        <f t="shared" si="261"/>
        <v>0</v>
      </c>
    </row>
    <row r="8384" spans="3:9">
      <c r="C8384" s="125"/>
      <c r="D8384" s="125"/>
      <c r="E8384" s="125"/>
      <c r="F8384" s="125"/>
      <c r="G8384" s="176"/>
      <c r="H8384" s="125" t="str">
        <f t="shared" si="260"/>
        <v/>
      </c>
      <c r="I8384" s="176">
        <f t="shared" si="261"/>
        <v>0</v>
      </c>
    </row>
    <row r="8385" spans="3:9">
      <c r="C8385" s="125"/>
      <c r="D8385" s="125"/>
      <c r="E8385" s="125"/>
      <c r="F8385" s="125"/>
      <c r="G8385" s="176"/>
      <c r="H8385" s="125" t="str">
        <f t="shared" si="260"/>
        <v/>
      </c>
      <c r="I8385" s="176">
        <f t="shared" si="261"/>
        <v>0</v>
      </c>
    </row>
    <row r="8386" spans="3:9">
      <c r="C8386" s="125"/>
      <c r="D8386" s="125"/>
      <c r="E8386" s="125"/>
      <c r="F8386" s="125"/>
      <c r="G8386" s="176"/>
      <c r="H8386" s="125" t="str">
        <f t="shared" si="260"/>
        <v/>
      </c>
      <c r="I8386" s="176">
        <f t="shared" si="261"/>
        <v>0</v>
      </c>
    </row>
    <row r="8387" spans="3:9">
      <c r="C8387" s="125"/>
      <c r="D8387" s="125"/>
      <c r="E8387" s="125"/>
      <c r="F8387" s="125"/>
      <c r="G8387" s="176"/>
      <c r="H8387" s="125" t="str">
        <f t="shared" si="260"/>
        <v/>
      </c>
      <c r="I8387" s="176">
        <f t="shared" si="261"/>
        <v>0</v>
      </c>
    </row>
    <row r="8388" spans="3:9">
      <c r="C8388" s="125"/>
      <c r="D8388" s="125"/>
      <c r="E8388" s="125"/>
      <c r="F8388" s="125"/>
      <c r="G8388" s="176"/>
      <c r="H8388" s="125" t="str">
        <f t="shared" si="260"/>
        <v/>
      </c>
      <c r="I8388" s="176">
        <f t="shared" si="261"/>
        <v>0</v>
      </c>
    </row>
    <row r="8389" spans="3:9">
      <c r="C8389" s="125"/>
      <c r="D8389" s="125"/>
      <c r="E8389" s="125"/>
      <c r="F8389" s="125"/>
      <c r="G8389" s="176"/>
      <c r="H8389" s="125" t="str">
        <f t="shared" si="260"/>
        <v/>
      </c>
      <c r="I8389" s="176">
        <f t="shared" si="261"/>
        <v>0</v>
      </c>
    </row>
    <row r="8390" spans="3:9">
      <c r="C8390" s="125"/>
      <c r="D8390" s="125"/>
      <c r="E8390" s="125"/>
      <c r="F8390" s="125"/>
      <c r="G8390" s="176"/>
      <c r="H8390" s="125" t="str">
        <f t="shared" si="260"/>
        <v/>
      </c>
      <c r="I8390" s="176">
        <f t="shared" si="261"/>
        <v>0</v>
      </c>
    </row>
    <row r="8391" spans="3:9">
      <c r="C8391" s="125"/>
      <c r="D8391" s="125"/>
      <c r="E8391" s="125"/>
      <c r="F8391" s="125"/>
      <c r="G8391" s="176"/>
      <c r="H8391" s="125" t="str">
        <f t="shared" ref="H8391:H8454" si="262">IF(ISBLANK(C8391),"",IF(C8391&lt;F8391,D8391-E8391,E8391-D8391))</f>
        <v/>
      </c>
      <c r="I8391" s="176">
        <f t="shared" ref="I8391:I8454" si="263">IF(ISERR(H8391),1,0)</f>
        <v>0</v>
      </c>
    </row>
    <row r="8392" spans="3:9">
      <c r="C8392" s="125"/>
      <c r="D8392" s="125"/>
      <c r="E8392" s="125"/>
      <c r="F8392" s="125"/>
      <c r="G8392" s="176"/>
      <c r="H8392" s="125" t="str">
        <f t="shared" si="262"/>
        <v/>
      </c>
      <c r="I8392" s="176">
        <f t="shared" si="263"/>
        <v>0</v>
      </c>
    </row>
    <row r="8393" spans="3:9">
      <c r="C8393" s="125"/>
      <c r="D8393" s="125"/>
      <c r="E8393" s="125"/>
      <c r="F8393" s="125"/>
      <c r="G8393" s="176"/>
      <c r="H8393" s="125" t="str">
        <f t="shared" si="262"/>
        <v/>
      </c>
      <c r="I8393" s="176">
        <f t="shared" si="263"/>
        <v>0</v>
      </c>
    </row>
    <row r="8394" spans="3:9">
      <c r="C8394" s="125"/>
      <c r="D8394" s="125"/>
      <c r="E8394" s="125"/>
      <c r="F8394" s="125"/>
      <c r="G8394" s="176"/>
      <c r="H8394" s="125" t="str">
        <f t="shared" si="262"/>
        <v/>
      </c>
      <c r="I8394" s="176">
        <f t="shared" si="263"/>
        <v>0</v>
      </c>
    </row>
    <row r="8395" spans="3:9">
      <c r="C8395" s="125"/>
      <c r="D8395" s="125"/>
      <c r="E8395" s="125"/>
      <c r="F8395" s="125"/>
      <c r="G8395" s="176"/>
      <c r="H8395" s="125" t="str">
        <f t="shared" si="262"/>
        <v/>
      </c>
      <c r="I8395" s="176">
        <f t="shared" si="263"/>
        <v>0</v>
      </c>
    </row>
    <row r="8396" spans="3:9">
      <c r="C8396" s="125"/>
      <c r="D8396" s="125"/>
      <c r="E8396" s="125"/>
      <c r="F8396" s="125"/>
      <c r="G8396" s="176"/>
      <c r="H8396" s="125" t="str">
        <f t="shared" si="262"/>
        <v/>
      </c>
      <c r="I8396" s="176">
        <f t="shared" si="263"/>
        <v>0</v>
      </c>
    </row>
    <row r="8397" spans="3:9">
      <c r="C8397" s="125"/>
      <c r="D8397" s="125"/>
      <c r="E8397" s="125"/>
      <c r="F8397" s="125"/>
      <c r="G8397" s="176"/>
      <c r="H8397" s="125" t="str">
        <f t="shared" si="262"/>
        <v/>
      </c>
      <c r="I8397" s="176">
        <f t="shared" si="263"/>
        <v>0</v>
      </c>
    </row>
    <row r="8398" spans="3:9">
      <c r="C8398" s="125"/>
      <c r="D8398" s="125"/>
      <c r="E8398" s="125"/>
      <c r="F8398" s="125"/>
      <c r="G8398" s="176"/>
      <c r="H8398" s="125" t="str">
        <f t="shared" si="262"/>
        <v/>
      </c>
      <c r="I8398" s="176">
        <f t="shared" si="263"/>
        <v>0</v>
      </c>
    </row>
    <row r="8399" spans="3:9">
      <c r="C8399" s="125"/>
      <c r="D8399" s="125"/>
      <c r="E8399" s="125"/>
      <c r="F8399" s="125"/>
      <c r="G8399" s="176"/>
      <c r="H8399" s="125" t="str">
        <f t="shared" si="262"/>
        <v/>
      </c>
      <c r="I8399" s="176">
        <f t="shared" si="263"/>
        <v>0</v>
      </c>
    </row>
    <row r="8400" spans="3:9">
      <c r="C8400" s="125"/>
      <c r="D8400" s="125"/>
      <c r="E8400" s="125"/>
      <c r="F8400" s="125"/>
      <c r="G8400" s="176"/>
      <c r="H8400" s="125" t="str">
        <f t="shared" si="262"/>
        <v/>
      </c>
      <c r="I8400" s="176">
        <f t="shared" si="263"/>
        <v>0</v>
      </c>
    </row>
    <row r="8401" spans="3:9">
      <c r="C8401" s="125"/>
      <c r="D8401" s="125"/>
      <c r="E8401" s="125"/>
      <c r="F8401" s="125"/>
      <c r="G8401" s="176"/>
      <c r="H8401" s="125" t="str">
        <f t="shared" si="262"/>
        <v/>
      </c>
      <c r="I8401" s="176">
        <f t="shared" si="263"/>
        <v>0</v>
      </c>
    </row>
    <row r="8402" spans="3:9">
      <c r="C8402" s="125"/>
      <c r="D8402" s="125"/>
      <c r="E8402" s="125"/>
      <c r="F8402" s="125"/>
      <c r="G8402" s="176"/>
      <c r="H8402" s="125" t="str">
        <f t="shared" si="262"/>
        <v/>
      </c>
      <c r="I8402" s="176">
        <f t="shared" si="263"/>
        <v>0</v>
      </c>
    </row>
    <row r="8403" spans="3:9">
      <c r="C8403" s="125"/>
      <c r="D8403" s="125"/>
      <c r="E8403" s="125"/>
      <c r="F8403" s="125"/>
      <c r="G8403" s="176"/>
      <c r="H8403" s="125" t="str">
        <f t="shared" si="262"/>
        <v/>
      </c>
      <c r="I8403" s="176">
        <f t="shared" si="263"/>
        <v>0</v>
      </c>
    </row>
    <row r="8404" spans="3:9">
      <c r="C8404" s="125"/>
      <c r="D8404" s="125"/>
      <c r="E8404" s="125"/>
      <c r="F8404" s="125"/>
      <c r="G8404" s="176"/>
      <c r="H8404" s="125" t="str">
        <f t="shared" si="262"/>
        <v/>
      </c>
      <c r="I8404" s="176">
        <f t="shared" si="263"/>
        <v>0</v>
      </c>
    </row>
    <row r="8405" spans="3:9">
      <c r="C8405" s="125"/>
      <c r="D8405" s="125"/>
      <c r="E8405" s="125"/>
      <c r="F8405" s="125"/>
      <c r="G8405" s="176"/>
      <c r="H8405" s="125" t="str">
        <f t="shared" si="262"/>
        <v/>
      </c>
      <c r="I8405" s="176">
        <f t="shared" si="263"/>
        <v>0</v>
      </c>
    </row>
    <row r="8406" spans="3:9">
      <c r="C8406" s="125"/>
      <c r="D8406" s="125"/>
      <c r="E8406" s="125"/>
      <c r="F8406" s="125"/>
      <c r="G8406" s="176"/>
      <c r="H8406" s="125" t="str">
        <f t="shared" si="262"/>
        <v/>
      </c>
      <c r="I8406" s="176">
        <f t="shared" si="263"/>
        <v>0</v>
      </c>
    </row>
    <row r="8407" spans="3:9">
      <c r="C8407" s="125"/>
      <c r="D8407" s="125"/>
      <c r="E8407" s="125"/>
      <c r="F8407" s="125"/>
      <c r="G8407" s="176"/>
      <c r="H8407" s="125" t="str">
        <f t="shared" si="262"/>
        <v/>
      </c>
      <c r="I8407" s="176">
        <f t="shared" si="263"/>
        <v>0</v>
      </c>
    </row>
    <row r="8408" spans="3:9">
      <c r="C8408" s="125"/>
      <c r="D8408" s="125"/>
      <c r="E8408" s="125"/>
      <c r="F8408" s="125"/>
      <c r="G8408" s="176"/>
      <c r="H8408" s="125" t="str">
        <f t="shared" si="262"/>
        <v/>
      </c>
      <c r="I8408" s="176">
        <f t="shared" si="263"/>
        <v>0</v>
      </c>
    </row>
    <row r="8409" spans="3:9">
      <c r="C8409" s="125"/>
      <c r="D8409" s="125"/>
      <c r="E8409" s="125"/>
      <c r="F8409" s="125"/>
      <c r="G8409" s="176"/>
      <c r="H8409" s="125" t="str">
        <f t="shared" si="262"/>
        <v/>
      </c>
      <c r="I8409" s="176">
        <f t="shared" si="263"/>
        <v>0</v>
      </c>
    </row>
    <row r="8410" spans="3:9">
      <c r="C8410" s="125"/>
      <c r="D8410" s="125"/>
      <c r="E8410" s="125"/>
      <c r="F8410" s="125"/>
      <c r="G8410" s="176"/>
      <c r="H8410" s="125" t="str">
        <f t="shared" si="262"/>
        <v/>
      </c>
      <c r="I8410" s="176">
        <f t="shared" si="263"/>
        <v>0</v>
      </c>
    </row>
    <row r="8411" spans="3:9">
      <c r="C8411" s="125"/>
      <c r="D8411" s="125"/>
      <c r="E8411" s="125"/>
      <c r="F8411" s="125"/>
      <c r="G8411" s="176"/>
      <c r="H8411" s="125" t="str">
        <f t="shared" si="262"/>
        <v/>
      </c>
      <c r="I8411" s="176">
        <f t="shared" si="263"/>
        <v>0</v>
      </c>
    </row>
    <row r="8412" spans="3:9">
      <c r="C8412" s="125"/>
      <c r="D8412" s="125"/>
      <c r="E8412" s="125"/>
      <c r="F8412" s="125"/>
      <c r="G8412" s="176"/>
      <c r="H8412" s="125" t="str">
        <f t="shared" si="262"/>
        <v/>
      </c>
      <c r="I8412" s="176">
        <f t="shared" si="263"/>
        <v>0</v>
      </c>
    </row>
    <row r="8413" spans="3:9">
      <c r="C8413" s="125"/>
      <c r="D8413" s="125"/>
      <c r="E8413" s="125"/>
      <c r="F8413" s="125"/>
      <c r="G8413" s="176"/>
      <c r="H8413" s="125" t="str">
        <f t="shared" si="262"/>
        <v/>
      </c>
      <c r="I8413" s="176">
        <f t="shared" si="263"/>
        <v>0</v>
      </c>
    </row>
    <row r="8414" spans="3:9">
      <c r="C8414" s="125"/>
      <c r="D8414" s="125"/>
      <c r="E8414" s="125"/>
      <c r="F8414" s="125"/>
      <c r="G8414" s="176"/>
      <c r="H8414" s="125" t="str">
        <f t="shared" si="262"/>
        <v/>
      </c>
      <c r="I8414" s="176">
        <f t="shared" si="263"/>
        <v>0</v>
      </c>
    </row>
    <row r="8415" spans="3:9">
      <c r="C8415" s="125"/>
      <c r="D8415" s="125"/>
      <c r="E8415" s="125"/>
      <c r="F8415" s="125"/>
      <c r="G8415" s="176"/>
      <c r="H8415" s="125" t="str">
        <f t="shared" si="262"/>
        <v/>
      </c>
      <c r="I8415" s="176">
        <f t="shared" si="263"/>
        <v>0</v>
      </c>
    </row>
    <row r="8416" spans="3:9">
      <c r="C8416" s="125"/>
      <c r="D8416" s="125"/>
      <c r="E8416" s="125"/>
      <c r="F8416" s="125"/>
      <c r="G8416" s="176"/>
      <c r="H8416" s="125" t="str">
        <f t="shared" si="262"/>
        <v/>
      </c>
      <c r="I8416" s="176">
        <f t="shared" si="263"/>
        <v>0</v>
      </c>
    </row>
    <row r="8417" spans="3:9">
      <c r="C8417" s="125"/>
      <c r="D8417" s="125"/>
      <c r="E8417" s="125"/>
      <c r="F8417" s="125"/>
      <c r="G8417" s="176"/>
      <c r="H8417" s="125" t="str">
        <f t="shared" si="262"/>
        <v/>
      </c>
      <c r="I8417" s="176">
        <f t="shared" si="263"/>
        <v>0</v>
      </c>
    </row>
    <row r="8418" spans="3:9">
      <c r="C8418" s="125"/>
      <c r="D8418" s="125"/>
      <c r="E8418" s="125"/>
      <c r="F8418" s="125"/>
      <c r="G8418" s="176"/>
      <c r="H8418" s="125" t="str">
        <f t="shared" si="262"/>
        <v/>
      </c>
      <c r="I8418" s="176">
        <f t="shared" si="263"/>
        <v>0</v>
      </c>
    </row>
    <row r="8419" spans="3:9">
      <c r="C8419" s="125"/>
      <c r="D8419" s="125"/>
      <c r="E8419" s="125"/>
      <c r="F8419" s="125"/>
      <c r="G8419" s="176"/>
      <c r="H8419" s="125" t="str">
        <f t="shared" si="262"/>
        <v/>
      </c>
      <c r="I8419" s="176">
        <f t="shared" si="263"/>
        <v>0</v>
      </c>
    </row>
    <row r="8420" spans="3:9">
      <c r="C8420" s="125"/>
      <c r="D8420" s="125"/>
      <c r="E8420" s="125"/>
      <c r="F8420" s="125"/>
      <c r="G8420" s="176"/>
      <c r="H8420" s="125" t="str">
        <f t="shared" si="262"/>
        <v/>
      </c>
      <c r="I8420" s="176">
        <f t="shared" si="263"/>
        <v>0</v>
      </c>
    </row>
    <row r="8421" spans="3:9">
      <c r="C8421" s="125"/>
      <c r="D8421" s="125"/>
      <c r="E8421" s="125"/>
      <c r="F8421" s="125"/>
      <c r="G8421" s="176"/>
      <c r="H8421" s="125" t="str">
        <f t="shared" si="262"/>
        <v/>
      </c>
      <c r="I8421" s="176">
        <f t="shared" si="263"/>
        <v>0</v>
      </c>
    </row>
    <row r="8422" spans="3:9">
      <c r="C8422" s="125"/>
      <c r="D8422" s="125"/>
      <c r="E8422" s="125"/>
      <c r="F8422" s="125"/>
      <c r="G8422" s="176"/>
      <c r="H8422" s="125" t="str">
        <f t="shared" si="262"/>
        <v/>
      </c>
      <c r="I8422" s="176">
        <f t="shared" si="263"/>
        <v>0</v>
      </c>
    </row>
    <row r="8423" spans="3:9">
      <c r="C8423" s="125"/>
      <c r="D8423" s="125"/>
      <c r="E8423" s="125"/>
      <c r="F8423" s="125"/>
      <c r="G8423" s="176"/>
      <c r="H8423" s="125" t="str">
        <f t="shared" si="262"/>
        <v/>
      </c>
      <c r="I8423" s="176">
        <f t="shared" si="263"/>
        <v>0</v>
      </c>
    </row>
    <row r="8424" spans="3:9">
      <c r="C8424" s="125"/>
      <c r="D8424" s="125"/>
      <c r="E8424" s="125"/>
      <c r="F8424" s="125"/>
      <c r="G8424" s="176"/>
      <c r="H8424" s="125" t="str">
        <f t="shared" si="262"/>
        <v/>
      </c>
      <c r="I8424" s="176">
        <f t="shared" si="263"/>
        <v>0</v>
      </c>
    </row>
    <row r="8425" spans="3:9">
      <c r="C8425" s="125"/>
      <c r="D8425" s="125"/>
      <c r="E8425" s="125"/>
      <c r="F8425" s="125"/>
      <c r="G8425" s="176"/>
      <c r="H8425" s="125" t="str">
        <f t="shared" si="262"/>
        <v/>
      </c>
      <c r="I8425" s="176">
        <f t="shared" si="263"/>
        <v>0</v>
      </c>
    </row>
    <row r="8426" spans="3:9">
      <c r="C8426" s="125"/>
      <c r="D8426" s="125"/>
      <c r="E8426" s="125"/>
      <c r="F8426" s="125"/>
      <c r="G8426" s="176"/>
      <c r="H8426" s="125" t="str">
        <f t="shared" si="262"/>
        <v/>
      </c>
      <c r="I8426" s="176">
        <f t="shared" si="263"/>
        <v>0</v>
      </c>
    </row>
    <row r="8427" spans="3:9">
      <c r="C8427" s="125"/>
      <c r="D8427" s="125"/>
      <c r="E8427" s="125"/>
      <c r="F8427" s="125"/>
      <c r="G8427" s="176"/>
      <c r="H8427" s="125" t="str">
        <f t="shared" si="262"/>
        <v/>
      </c>
      <c r="I8427" s="176">
        <f t="shared" si="263"/>
        <v>0</v>
      </c>
    </row>
    <row r="8428" spans="3:9">
      <c r="C8428" s="125"/>
      <c r="D8428" s="125"/>
      <c r="E8428" s="125"/>
      <c r="F8428" s="125"/>
      <c r="G8428" s="176"/>
      <c r="H8428" s="125" t="str">
        <f t="shared" si="262"/>
        <v/>
      </c>
      <c r="I8428" s="176">
        <f t="shared" si="263"/>
        <v>0</v>
      </c>
    </row>
    <row r="8429" spans="3:9">
      <c r="C8429" s="125"/>
      <c r="D8429" s="125"/>
      <c r="E8429" s="125"/>
      <c r="F8429" s="125"/>
      <c r="G8429" s="176"/>
      <c r="H8429" s="125" t="str">
        <f t="shared" si="262"/>
        <v/>
      </c>
      <c r="I8429" s="176">
        <f t="shared" si="263"/>
        <v>0</v>
      </c>
    </row>
    <row r="8430" spans="3:9">
      <c r="C8430" s="125"/>
      <c r="D8430" s="125"/>
      <c r="E8430" s="125"/>
      <c r="F8430" s="125"/>
      <c r="G8430" s="176"/>
      <c r="H8430" s="125" t="str">
        <f t="shared" si="262"/>
        <v/>
      </c>
      <c r="I8430" s="176">
        <f t="shared" si="263"/>
        <v>0</v>
      </c>
    </row>
    <row r="8431" spans="3:9">
      <c r="C8431" s="125"/>
      <c r="D8431" s="125"/>
      <c r="E8431" s="125"/>
      <c r="F8431" s="125"/>
      <c r="G8431" s="176"/>
      <c r="H8431" s="125" t="str">
        <f t="shared" si="262"/>
        <v/>
      </c>
      <c r="I8431" s="176">
        <f t="shared" si="263"/>
        <v>0</v>
      </c>
    </row>
    <row r="8432" spans="3:9">
      <c r="C8432" s="125"/>
      <c r="D8432" s="125"/>
      <c r="E8432" s="125"/>
      <c r="F8432" s="125"/>
      <c r="G8432" s="176"/>
      <c r="H8432" s="125" t="str">
        <f t="shared" si="262"/>
        <v/>
      </c>
      <c r="I8432" s="176">
        <f t="shared" si="263"/>
        <v>0</v>
      </c>
    </row>
    <row r="8433" spans="3:9">
      <c r="C8433" s="125"/>
      <c r="D8433" s="125"/>
      <c r="E8433" s="125"/>
      <c r="F8433" s="125"/>
      <c r="G8433" s="176"/>
      <c r="H8433" s="125" t="str">
        <f t="shared" si="262"/>
        <v/>
      </c>
      <c r="I8433" s="176">
        <f t="shared" si="263"/>
        <v>0</v>
      </c>
    </row>
    <row r="8434" spans="3:9">
      <c r="C8434" s="125"/>
      <c r="D8434" s="125"/>
      <c r="E8434" s="125"/>
      <c r="F8434" s="125"/>
      <c r="G8434" s="176"/>
      <c r="H8434" s="125" t="str">
        <f t="shared" si="262"/>
        <v/>
      </c>
      <c r="I8434" s="176">
        <f t="shared" si="263"/>
        <v>0</v>
      </c>
    </row>
    <row r="8435" spans="3:9">
      <c r="C8435" s="125"/>
      <c r="D8435" s="125"/>
      <c r="E8435" s="125"/>
      <c r="F8435" s="125"/>
      <c r="G8435" s="176"/>
      <c r="H8435" s="125" t="str">
        <f t="shared" si="262"/>
        <v/>
      </c>
      <c r="I8435" s="176">
        <f t="shared" si="263"/>
        <v>0</v>
      </c>
    </row>
    <row r="8436" spans="3:9">
      <c r="C8436" s="125"/>
      <c r="D8436" s="125"/>
      <c r="E8436" s="125"/>
      <c r="F8436" s="125"/>
      <c r="G8436" s="176"/>
      <c r="H8436" s="125" t="str">
        <f t="shared" si="262"/>
        <v/>
      </c>
      <c r="I8436" s="176">
        <f t="shared" si="263"/>
        <v>0</v>
      </c>
    </row>
    <row r="8437" spans="3:9">
      <c r="C8437" s="125"/>
      <c r="D8437" s="125"/>
      <c r="E8437" s="125"/>
      <c r="F8437" s="125"/>
      <c r="G8437" s="176"/>
      <c r="H8437" s="125" t="str">
        <f t="shared" si="262"/>
        <v/>
      </c>
      <c r="I8437" s="176">
        <f t="shared" si="263"/>
        <v>0</v>
      </c>
    </row>
    <row r="8438" spans="3:9">
      <c r="C8438" s="125"/>
      <c r="D8438" s="125"/>
      <c r="E8438" s="125"/>
      <c r="F8438" s="125"/>
      <c r="G8438" s="176"/>
      <c r="H8438" s="125" t="str">
        <f t="shared" si="262"/>
        <v/>
      </c>
      <c r="I8438" s="176">
        <f t="shared" si="263"/>
        <v>0</v>
      </c>
    </row>
    <row r="8439" spans="3:9">
      <c r="C8439" s="125"/>
      <c r="D8439" s="125"/>
      <c r="E8439" s="125"/>
      <c r="F8439" s="125"/>
      <c r="G8439" s="176"/>
      <c r="H8439" s="125" t="str">
        <f t="shared" si="262"/>
        <v/>
      </c>
      <c r="I8439" s="176">
        <f t="shared" si="263"/>
        <v>0</v>
      </c>
    </row>
    <row r="8440" spans="3:9">
      <c r="C8440" s="125"/>
      <c r="D8440" s="125"/>
      <c r="E8440" s="125"/>
      <c r="F8440" s="125"/>
      <c r="G8440" s="176"/>
      <c r="H8440" s="125" t="str">
        <f t="shared" si="262"/>
        <v/>
      </c>
      <c r="I8440" s="176">
        <f t="shared" si="263"/>
        <v>0</v>
      </c>
    </row>
    <row r="8441" spans="3:9">
      <c r="C8441" s="125"/>
      <c r="D8441" s="125"/>
      <c r="E8441" s="125"/>
      <c r="F8441" s="125"/>
      <c r="G8441" s="176"/>
      <c r="H8441" s="125" t="str">
        <f t="shared" si="262"/>
        <v/>
      </c>
      <c r="I8441" s="176">
        <f t="shared" si="263"/>
        <v>0</v>
      </c>
    </row>
    <row r="8442" spans="3:9">
      <c r="C8442" s="125"/>
      <c r="D8442" s="125"/>
      <c r="E8442" s="125"/>
      <c r="F8442" s="125"/>
      <c r="G8442" s="176"/>
      <c r="H8442" s="125" t="str">
        <f t="shared" si="262"/>
        <v/>
      </c>
      <c r="I8442" s="176">
        <f t="shared" si="263"/>
        <v>0</v>
      </c>
    </row>
    <row r="8443" spans="3:9">
      <c r="C8443" s="125"/>
      <c r="D8443" s="125"/>
      <c r="E8443" s="125"/>
      <c r="F8443" s="125"/>
      <c r="G8443" s="176"/>
      <c r="H8443" s="125" t="str">
        <f t="shared" si="262"/>
        <v/>
      </c>
      <c r="I8443" s="176">
        <f t="shared" si="263"/>
        <v>0</v>
      </c>
    </row>
    <row r="8444" spans="3:9">
      <c r="C8444" s="125"/>
      <c r="D8444" s="125"/>
      <c r="E8444" s="125"/>
      <c r="F8444" s="125"/>
      <c r="G8444" s="176"/>
      <c r="H8444" s="125" t="str">
        <f t="shared" si="262"/>
        <v/>
      </c>
      <c r="I8444" s="176">
        <f t="shared" si="263"/>
        <v>0</v>
      </c>
    </row>
    <row r="8445" spans="3:9">
      <c r="C8445" s="125"/>
      <c r="D8445" s="125"/>
      <c r="E8445" s="125"/>
      <c r="F8445" s="125"/>
      <c r="G8445" s="176"/>
      <c r="H8445" s="125" t="str">
        <f t="shared" si="262"/>
        <v/>
      </c>
      <c r="I8445" s="176">
        <f t="shared" si="263"/>
        <v>0</v>
      </c>
    </row>
    <row r="8446" spans="3:9">
      <c r="C8446" s="125"/>
      <c r="D8446" s="125"/>
      <c r="E8446" s="125"/>
      <c r="F8446" s="125"/>
      <c r="G8446" s="176"/>
      <c r="H8446" s="125" t="str">
        <f t="shared" si="262"/>
        <v/>
      </c>
      <c r="I8446" s="176">
        <f t="shared" si="263"/>
        <v>0</v>
      </c>
    </row>
    <row r="8447" spans="3:9">
      <c r="C8447" s="125"/>
      <c r="D8447" s="125"/>
      <c r="E8447" s="125"/>
      <c r="F8447" s="125"/>
      <c r="G8447" s="176"/>
      <c r="H8447" s="125" t="str">
        <f t="shared" si="262"/>
        <v/>
      </c>
      <c r="I8447" s="176">
        <f t="shared" si="263"/>
        <v>0</v>
      </c>
    </row>
    <row r="8448" spans="3:9">
      <c r="C8448" s="125"/>
      <c r="D8448" s="125"/>
      <c r="E8448" s="125"/>
      <c r="F8448" s="125"/>
      <c r="G8448" s="176"/>
      <c r="H8448" s="125" t="str">
        <f t="shared" si="262"/>
        <v/>
      </c>
      <c r="I8448" s="176">
        <f t="shared" si="263"/>
        <v>0</v>
      </c>
    </row>
    <row r="8449" spans="3:9">
      <c r="C8449" s="125"/>
      <c r="D8449" s="125"/>
      <c r="E8449" s="125"/>
      <c r="F8449" s="125"/>
      <c r="G8449" s="176"/>
      <c r="H8449" s="125" t="str">
        <f t="shared" si="262"/>
        <v/>
      </c>
      <c r="I8449" s="176">
        <f t="shared" si="263"/>
        <v>0</v>
      </c>
    </row>
    <row r="8450" spans="3:9">
      <c r="C8450" s="125"/>
      <c r="D8450" s="125"/>
      <c r="E8450" s="125"/>
      <c r="F8450" s="125"/>
      <c r="G8450" s="176"/>
      <c r="H8450" s="125" t="str">
        <f t="shared" si="262"/>
        <v/>
      </c>
      <c r="I8450" s="176">
        <f t="shared" si="263"/>
        <v>0</v>
      </c>
    </row>
    <row r="8451" spans="3:9">
      <c r="C8451" s="125"/>
      <c r="D8451" s="125"/>
      <c r="E8451" s="125"/>
      <c r="F8451" s="125"/>
      <c r="G8451" s="176"/>
      <c r="H8451" s="125" t="str">
        <f t="shared" si="262"/>
        <v/>
      </c>
      <c r="I8451" s="176">
        <f t="shared" si="263"/>
        <v>0</v>
      </c>
    </row>
    <row r="8452" spans="3:9">
      <c r="C8452" s="125"/>
      <c r="D8452" s="125"/>
      <c r="E8452" s="125"/>
      <c r="F8452" s="125"/>
      <c r="G8452" s="176"/>
      <c r="H8452" s="125" t="str">
        <f t="shared" si="262"/>
        <v/>
      </c>
      <c r="I8452" s="176">
        <f t="shared" si="263"/>
        <v>0</v>
      </c>
    </row>
    <row r="8453" spans="3:9">
      <c r="C8453" s="125"/>
      <c r="D8453" s="125"/>
      <c r="E8453" s="125"/>
      <c r="F8453" s="125"/>
      <c r="G8453" s="176"/>
      <c r="H8453" s="125" t="str">
        <f t="shared" si="262"/>
        <v/>
      </c>
      <c r="I8453" s="176">
        <f t="shared" si="263"/>
        <v>0</v>
      </c>
    </row>
    <row r="8454" spans="3:9">
      <c r="C8454" s="125"/>
      <c r="D8454" s="125"/>
      <c r="E8454" s="125"/>
      <c r="F8454" s="125"/>
      <c r="G8454" s="176"/>
      <c r="H8454" s="125" t="str">
        <f t="shared" si="262"/>
        <v/>
      </c>
      <c r="I8454" s="176">
        <f t="shared" si="263"/>
        <v>0</v>
      </c>
    </row>
    <row r="8455" spans="3:9">
      <c r="C8455" s="125"/>
      <c r="D8455" s="125"/>
      <c r="E8455" s="125"/>
      <c r="F8455" s="125"/>
      <c r="G8455" s="176"/>
      <c r="H8455" s="125" t="str">
        <f t="shared" ref="H8455:H8518" si="264">IF(ISBLANK(C8455),"",IF(C8455&lt;F8455,D8455-E8455,E8455-D8455))</f>
        <v/>
      </c>
      <c r="I8455" s="176">
        <f t="shared" ref="I8455:I8518" si="265">IF(ISERR(H8455),1,0)</f>
        <v>0</v>
      </c>
    </row>
    <row r="8456" spans="3:9">
      <c r="C8456" s="125"/>
      <c r="D8456" s="125"/>
      <c r="E8456" s="125"/>
      <c r="F8456" s="125"/>
      <c r="G8456" s="176"/>
      <c r="H8456" s="125" t="str">
        <f t="shared" si="264"/>
        <v/>
      </c>
      <c r="I8456" s="176">
        <f t="shared" si="265"/>
        <v>0</v>
      </c>
    </row>
    <row r="8457" spans="3:9">
      <c r="C8457" s="125"/>
      <c r="D8457" s="125"/>
      <c r="E8457" s="125"/>
      <c r="F8457" s="125"/>
      <c r="G8457" s="176"/>
      <c r="H8457" s="125" t="str">
        <f t="shared" si="264"/>
        <v/>
      </c>
      <c r="I8457" s="176">
        <f t="shared" si="265"/>
        <v>0</v>
      </c>
    </row>
    <row r="8458" spans="3:9">
      <c r="C8458" s="125"/>
      <c r="D8458" s="125"/>
      <c r="E8458" s="125"/>
      <c r="F8458" s="125"/>
      <c r="G8458" s="176"/>
      <c r="H8458" s="125" t="str">
        <f t="shared" si="264"/>
        <v/>
      </c>
      <c r="I8458" s="176">
        <f t="shared" si="265"/>
        <v>0</v>
      </c>
    </row>
    <row r="8459" spans="3:9">
      <c r="C8459" s="125"/>
      <c r="D8459" s="125"/>
      <c r="E8459" s="125"/>
      <c r="F8459" s="125"/>
      <c r="G8459" s="176"/>
      <c r="H8459" s="125" t="str">
        <f t="shared" si="264"/>
        <v/>
      </c>
      <c r="I8459" s="176">
        <f t="shared" si="265"/>
        <v>0</v>
      </c>
    </row>
    <row r="8460" spans="3:9">
      <c r="C8460" s="125"/>
      <c r="D8460" s="125"/>
      <c r="E8460" s="125"/>
      <c r="F8460" s="125"/>
      <c r="G8460" s="176"/>
      <c r="H8460" s="125" t="str">
        <f t="shared" si="264"/>
        <v/>
      </c>
      <c r="I8460" s="176">
        <f t="shared" si="265"/>
        <v>0</v>
      </c>
    </row>
    <row r="8461" spans="3:9">
      <c r="C8461" s="125"/>
      <c r="D8461" s="125"/>
      <c r="E8461" s="125"/>
      <c r="F8461" s="125"/>
      <c r="G8461" s="176"/>
      <c r="H8461" s="125" t="str">
        <f t="shared" si="264"/>
        <v/>
      </c>
      <c r="I8461" s="176">
        <f t="shared" si="265"/>
        <v>0</v>
      </c>
    </row>
    <row r="8462" spans="3:9">
      <c r="C8462" s="125"/>
      <c r="D8462" s="125"/>
      <c r="E8462" s="125"/>
      <c r="F8462" s="125"/>
      <c r="G8462" s="176"/>
      <c r="H8462" s="125" t="str">
        <f t="shared" si="264"/>
        <v/>
      </c>
      <c r="I8462" s="176">
        <f t="shared" si="265"/>
        <v>0</v>
      </c>
    </row>
    <row r="8463" spans="3:9">
      <c r="C8463" s="125"/>
      <c r="D8463" s="125"/>
      <c r="E8463" s="125"/>
      <c r="F8463" s="125"/>
      <c r="G8463" s="176"/>
      <c r="H8463" s="125" t="str">
        <f t="shared" si="264"/>
        <v/>
      </c>
      <c r="I8463" s="176">
        <f t="shared" si="265"/>
        <v>0</v>
      </c>
    </row>
    <row r="8464" spans="3:9">
      <c r="C8464" s="125"/>
      <c r="D8464" s="125"/>
      <c r="E8464" s="125"/>
      <c r="F8464" s="125"/>
      <c r="G8464" s="176"/>
      <c r="H8464" s="125" t="str">
        <f t="shared" si="264"/>
        <v/>
      </c>
      <c r="I8464" s="176">
        <f t="shared" si="265"/>
        <v>0</v>
      </c>
    </row>
    <row r="8465" spans="3:9">
      <c r="C8465" s="125"/>
      <c r="D8465" s="125"/>
      <c r="E8465" s="125"/>
      <c r="F8465" s="125"/>
      <c r="G8465" s="176"/>
      <c r="H8465" s="125" t="str">
        <f t="shared" si="264"/>
        <v/>
      </c>
      <c r="I8465" s="176">
        <f t="shared" si="265"/>
        <v>0</v>
      </c>
    </row>
    <row r="8466" spans="3:9">
      <c r="C8466" s="125"/>
      <c r="D8466" s="125"/>
      <c r="E8466" s="125"/>
      <c r="F8466" s="125"/>
      <c r="G8466" s="176"/>
      <c r="H8466" s="125" t="str">
        <f t="shared" si="264"/>
        <v/>
      </c>
      <c r="I8466" s="176">
        <f t="shared" si="265"/>
        <v>0</v>
      </c>
    </row>
    <row r="8467" spans="3:9">
      <c r="C8467" s="125"/>
      <c r="D8467" s="125"/>
      <c r="E8467" s="125"/>
      <c r="F8467" s="125"/>
      <c r="G8467" s="176"/>
      <c r="H8467" s="125" t="str">
        <f t="shared" si="264"/>
        <v/>
      </c>
      <c r="I8467" s="176">
        <f t="shared" si="265"/>
        <v>0</v>
      </c>
    </row>
    <row r="8468" spans="3:9">
      <c r="C8468" s="125"/>
      <c r="D8468" s="125"/>
      <c r="E8468" s="125"/>
      <c r="F8468" s="125"/>
      <c r="G8468" s="176"/>
      <c r="H8468" s="125" t="str">
        <f t="shared" si="264"/>
        <v/>
      </c>
      <c r="I8468" s="176">
        <f t="shared" si="265"/>
        <v>0</v>
      </c>
    </row>
    <row r="8469" spans="3:9">
      <c r="C8469" s="125"/>
      <c r="D8469" s="125"/>
      <c r="E8469" s="125"/>
      <c r="F8469" s="125"/>
      <c r="G8469" s="176"/>
      <c r="H8469" s="125" t="str">
        <f t="shared" si="264"/>
        <v/>
      </c>
      <c r="I8469" s="176">
        <f t="shared" si="265"/>
        <v>0</v>
      </c>
    </row>
    <row r="8470" spans="3:9">
      <c r="C8470" s="125"/>
      <c r="D8470" s="125"/>
      <c r="E8470" s="125"/>
      <c r="F8470" s="125"/>
      <c r="G8470" s="176"/>
      <c r="H8470" s="125" t="str">
        <f t="shared" si="264"/>
        <v/>
      </c>
      <c r="I8470" s="176">
        <f t="shared" si="265"/>
        <v>0</v>
      </c>
    </row>
    <row r="8471" spans="3:9">
      <c r="C8471" s="125"/>
      <c r="D8471" s="125"/>
      <c r="E8471" s="125"/>
      <c r="F8471" s="125"/>
      <c r="G8471" s="176"/>
      <c r="H8471" s="125" t="str">
        <f t="shared" si="264"/>
        <v/>
      </c>
      <c r="I8471" s="176">
        <f t="shared" si="265"/>
        <v>0</v>
      </c>
    </row>
    <row r="8472" spans="3:9">
      <c r="C8472" s="125"/>
      <c r="D8472" s="125"/>
      <c r="E8472" s="125"/>
      <c r="F8472" s="125"/>
      <c r="G8472" s="176"/>
      <c r="H8472" s="125" t="str">
        <f t="shared" si="264"/>
        <v/>
      </c>
      <c r="I8472" s="176">
        <f t="shared" si="265"/>
        <v>0</v>
      </c>
    </row>
    <row r="8473" spans="3:9">
      <c r="C8473" s="125"/>
      <c r="D8473" s="125"/>
      <c r="E8473" s="125"/>
      <c r="F8473" s="125"/>
      <c r="G8473" s="176"/>
      <c r="H8473" s="125" t="str">
        <f t="shared" si="264"/>
        <v/>
      </c>
      <c r="I8473" s="176">
        <f t="shared" si="265"/>
        <v>0</v>
      </c>
    </row>
    <row r="8474" spans="3:9">
      <c r="C8474" s="125"/>
      <c r="D8474" s="125"/>
      <c r="E8474" s="125"/>
      <c r="F8474" s="125"/>
      <c r="G8474" s="176"/>
      <c r="H8474" s="125" t="str">
        <f t="shared" si="264"/>
        <v/>
      </c>
      <c r="I8474" s="176">
        <f t="shared" si="265"/>
        <v>0</v>
      </c>
    </row>
    <row r="8475" spans="3:9">
      <c r="C8475" s="125"/>
      <c r="D8475" s="125"/>
      <c r="E8475" s="125"/>
      <c r="F8475" s="125"/>
      <c r="G8475" s="176"/>
      <c r="H8475" s="125" t="str">
        <f t="shared" si="264"/>
        <v/>
      </c>
      <c r="I8475" s="176">
        <f t="shared" si="265"/>
        <v>0</v>
      </c>
    </row>
    <row r="8476" spans="3:9">
      <c r="C8476" s="125"/>
      <c r="D8476" s="125"/>
      <c r="E8476" s="125"/>
      <c r="F8476" s="125"/>
      <c r="G8476" s="176"/>
      <c r="H8476" s="125" t="str">
        <f t="shared" si="264"/>
        <v/>
      </c>
      <c r="I8476" s="176">
        <f t="shared" si="265"/>
        <v>0</v>
      </c>
    </row>
    <row r="8477" spans="3:9">
      <c r="C8477" s="125"/>
      <c r="D8477" s="125"/>
      <c r="E8477" s="125"/>
      <c r="F8477" s="125"/>
      <c r="G8477" s="176"/>
      <c r="H8477" s="125" t="str">
        <f t="shared" si="264"/>
        <v/>
      </c>
      <c r="I8477" s="176">
        <f t="shared" si="265"/>
        <v>0</v>
      </c>
    </row>
    <row r="8478" spans="3:9">
      <c r="C8478" s="125"/>
      <c r="D8478" s="125"/>
      <c r="E8478" s="125"/>
      <c r="F8478" s="125"/>
      <c r="G8478" s="176"/>
      <c r="H8478" s="125" t="str">
        <f t="shared" si="264"/>
        <v/>
      </c>
      <c r="I8478" s="176">
        <f t="shared" si="265"/>
        <v>0</v>
      </c>
    </row>
    <row r="8479" spans="3:9">
      <c r="C8479" s="125"/>
      <c r="D8479" s="125"/>
      <c r="E8479" s="125"/>
      <c r="F8479" s="125"/>
      <c r="G8479" s="176"/>
      <c r="H8479" s="125" t="str">
        <f t="shared" si="264"/>
        <v/>
      </c>
      <c r="I8479" s="176">
        <f t="shared" si="265"/>
        <v>0</v>
      </c>
    </row>
    <row r="8480" spans="3:9">
      <c r="C8480" s="125"/>
      <c r="D8480" s="125"/>
      <c r="E8480" s="125"/>
      <c r="F8480" s="125"/>
      <c r="G8480" s="176"/>
      <c r="H8480" s="125" t="str">
        <f t="shared" si="264"/>
        <v/>
      </c>
      <c r="I8480" s="176">
        <f t="shared" si="265"/>
        <v>0</v>
      </c>
    </row>
    <row r="8481" spans="3:9">
      <c r="C8481" s="125"/>
      <c r="D8481" s="125"/>
      <c r="E8481" s="125"/>
      <c r="F8481" s="125"/>
      <c r="G8481" s="176"/>
      <c r="H8481" s="125" t="str">
        <f t="shared" si="264"/>
        <v/>
      </c>
      <c r="I8481" s="176">
        <f t="shared" si="265"/>
        <v>0</v>
      </c>
    </row>
    <row r="8482" spans="3:9">
      <c r="C8482" s="125"/>
      <c r="D8482" s="125"/>
      <c r="E8482" s="125"/>
      <c r="F8482" s="125"/>
      <c r="G8482" s="176"/>
      <c r="H8482" s="125" t="str">
        <f t="shared" si="264"/>
        <v/>
      </c>
      <c r="I8482" s="176">
        <f t="shared" si="265"/>
        <v>0</v>
      </c>
    </row>
    <row r="8483" spans="3:9">
      <c r="C8483" s="125"/>
      <c r="D8483" s="125"/>
      <c r="E8483" s="125"/>
      <c r="F8483" s="125"/>
      <c r="G8483" s="176"/>
      <c r="H8483" s="125" t="str">
        <f t="shared" si="264"/>
        <v/>
      </c>
      <c r="I8483" s="176">
        <f t="shared" si="265"/>
        <v>0</v>
      </c>
    </row>
    <row r="8484" spans="3:9">
      <c r="C8484" s="125"/>
      <c r="D8484" s="125"/>
      <c r="E8484" s="125"/>
      <c r="F8484" s="125"/>
      <c r="G8484" s="176"/>
      <c r="H8484" s="125" t="str">
        <f t="shared" si="264"/>
        <v/>
      </c>
      <c r="I8484" s="176">
        <f t="shared" si="265"/>
        <v>0</v>
      </c>
    </row>
    <row r="8485" spans="3:9">
      <c r="C8485" s="125"/>
      <c r="D8485" s="125"/>
      <c r="E8485" s="125"/>
      <c r="F8485" s="125"/>
      <c r="G8485" s="176"/>
      <c r="H8485" s="125" t="str">
        <f t="shared" si="264"/>
        <v/>
      </c>
      <c r="I8485" s="176">
        <f t="shared" si="265"/>
        <v>0</v>
      </c>
    </row>
    <row r="8486" spans="3:9">
      <c r="C8486" s="125"/>
      <c r="D8486" s="125"/>
      <c r="E8486" s="125"/>
      <c r="F8486" s="125"/>
      <c r="G8486" s="176"/>
      <c r="H8486" s="125" t="str">
        <f t="shared" si="264"/>
        <v/>
      </c>
      <c r="I8486" s="176">
        <f t="shared" si="265"/>
        <v>0</v>
      </c>
    </row>
    <row r="8487" spans="3:9">
      <c r="C8487" s="125"/>
      <c r="D8487" s="125"/>
      <c r="E8487" s="125"/>
      <c r="F8487" s="125"/>
      <c r="G8487" s="176"/>
      <c r="H8487" s="125" t="str">
        <f t="shared" si="264"/>
        <v/>
      </c>
      <c r="I8487" s="176">
        <f t="shared" si="265"/>
        <v>0</v>
      </c>
    </row>
    <row r="8488" spans="3:9">
      <c r="C8488" s="125"/>
      <c r="D8488" s="125"/>
      <c r="E8488" s="125"/>
      <c r="F8488" s="125"/>
      <c r="G8488" s="176"/>
      <c r="H8488" s="125" t="str">
        <f t="shared" si="264"/>
        <v/>
      </c>
      <c r="I8488" s="176">
        <f t="shared" si="265"/>
        <v>0</v>
      </c>
    </row>
    <row r="8489" spans="3:9">
      <c r="C8489" s="125"/>
      <c r="D8489" s="125"/>
      <c r="E8489" s="125"/>
      <c r="F8489" s="125"/>
      <c r="G8489" s="176"/>
      <c r="H8489" s="125" t="str">
        <f t="shared" si="264"/>
        <v/>
      </c>
      <c r="I8489" s="176">
        <f t="shared" si="265"/>
        <v>0</v>
      </c>
    </row>
    <row r="8490" spans="3:9">
      <c r="C8490" s="125"/>
      <c r="D8490" s="125"/>
      <c r="E8490" s="125"/>
      <c r="F8490" s="125"/>
      <c r="G8490" s="176"/>
      <c r="H8490" s="125" t="str">
        <f t="shared" si="264"/>
        <v/>
      </c>
      <c r="I8490" s="176">
        <f t="shared" si="265"/>
        <v>0</v>
      </c>
    </row>
    <row r="8491" spans="3:9">
      <c r="C8491" s="125"/>
      <c r="D8491" s="125"/>
      <c r="E8491" s="125"/>
      <c r="F8491" s="125"/>
      <c r="G8491" s="176"/>
      <c r="H8491" s="125" t="str">
        <f t="shared" si="264"/>
        <v/>
      </c>
      <c r="I8491" s="176">
        <f t="shared" si="265"/>
        <v>0</v>
      </c>
    </row>
    <row r="8492" spans="3:9">
      <c r="C8492" s="125"/>
      <c r="D8492" s="125"/>
      <c r="E8492" s="125"/>
      <c r="F8492" s="125"/>
      <c r="G8492" s="176"/>
      <c r="H8492" s="125" t="str">
        <f t="shared" si="264"/>
        <v/>
      </c>
      <c r="I8492" s="176">
        <f t="shared" si="265"/>
        <v>0</v>
      </c>
    </row>
    <row r="8493" spans="3:9">
      <c r="C8493" s="125"/>
      <c r="D8493" s="125"/>
      <c r="E8493" s="125"/>
      <c r="F8493" s="125"/>
      <c r="G8493" s="176"/>
      <c r="H8493" s="125" t="str">
        <f t="shared" si="264"/>
        <v/>
      </c>
      <c r="I8493" s="176">
        <f t="shared" si="265"/>
        <v>0</v>
      </c>
    </row>
    <row r="8494" spans="3:9">
      <c r="C8494" s="125"/>
      <c r="D8494" s="125"/>
      <c r="E8494" s="125"/>
      <c r="F8494" s="125"/>
      <c r="G8494" s="176"/>
      <c r="H8494" s="125" t="str">
        <f t="shared" si="264"/>
        <v/>
      </c>
      <c r="I8494" s="176">
        <f t="shared" si="265"/>
        <v>0</v>
      </c>
    </row>
    <row r="8495" spans="3:9">
      <c r="C8495" s="125"/>
      <c r="D8495" s="125"/>
      <c r="E8495" s="125"/>
      <c r="F8495" s="125"/>
      <c r="G8495" s="176"/>
      <c r="H8495" s="125" t="str">
        <f t="shared" si="264"/>
        <v/>
      </c>
      <c r="I8495" s="176">
        <f t="shared" si="265"/>
        <v>0</v>
      </c>
    </row>
    <row r="8496" spans="3:9">
      <c r="C8496" s="125"/>
      <c r="D8496" s="125"/>
      <c r="E8496" s="125"/>
      <c r="F8496" s="125"/>
      <c r="G8496" s="176"/>
      <c r="H8496" s="125" t="str">
        <f t="shared" si="264"/>
        <v/>
      </c>
      <c r="I8496" s="176">
        <f t="shared" si="265"/>
        <v>0</v>
      </c>
    </row>
    <row r="8497" spans="3:9">
      <c r="C8497" s="125"/>
      <c r="D8497" s="125"/>
      <c r="E8497" s="125"/>
      <c r="F8497" s="125"/>
      <c r="G8497" s="176"/>
      <c r="H8497" s="125" t="str">
        <f t="shared" si="264"/>
        <v/>
      </c>
      <c r="I8497" s="176">
        <f t="shared" si="265"/>
        <v>0</v>
      </c>
    </row>
    <row r="8498" spans="3:9">
      <c r="C8498" s="125"/>
      <c r="D8498" s="125"/>
      <c r="E8498" s="125"/>
      <c r="F8498" s="125"/>
      <c r="G8498" s="176"/>
      <c r="H8498" s="125" t="str">
        <f t="shared" si="264"/>
        <v/>
      </c>
      <c r="I8498" s="176">
        <f t="shared" si="265"/>
        <v>0</v>
      </c>
    </row>
    <row r="8499" spans="3:9">
      <c r="C8499" s="125"/>
      <c r="D8499" s="125"/>
      <c r="E8499" s="125"/>
      <c r="F8499" s="125"/>
      <c r="G8499" s="176"/>
      <c r="H8499" s="125" t="str">
        <f t="shared" si="264"/>
        <v/>
      </c>
      <c r="I8499" s="176">
        <f t="shared" si="265"/>
        <v>0</v>
      </c>
    </row>
    <row r="8500" spans="3:9">
      <c r="C8500" s="125"/>
      <c r="D8500" s="125"/>
      <c r="E8500" s="125"/>
      <c r="F8500" s="125"/>
      <c r="G8500" s="176"/>
      <c r="H8500" s="125" t="str">
        <f t="shared" si="264"/>
        <v/>
      </c>
      <c r="I8500" s="176">
        <f t="shared" si="265"/>
        <v>0</v>
      </c>
    </row>
    <row r="8501" spans="3:9">
      <c r="C8501" s="125"/>
      <c r="D8501" s="125"/>
      <c r="E8501" s="125"/>
      <c r="F8501" s="125"/>
      <c r="G8501" s="176"/>
      <c r="H8501" s="125" t="str">
        <f t="shared" si="264"/>
        <v/>
      </c>
      <c r="I8501" s="176">
        <f t="shared" si="265"/>
        <v>0</v>
      </c>
    </row>
    <row r="8502" spans="3:9">
      <c r="C8502" s="125"/>
      <c r="D8502" s="125"/>
      <c r="E8502" s="125"/>
      <c r="F8502" s="125"/>
      <c r="G8502" s="176"/>
      <c r="H8502" s="125" t="str">
        <f t="shared" si="264"/>
        <v/>
      </c>
      <c r="I8502" s="176">
        <f t="shared" si="265"/>
        <v>0</v>
      </c>
    </row>
    <row r="8503" spans="3:9">
      <c r="C8503" s="125"/>
      <c r="D8503" s="125"/>
      <c r="E8503" s="125"/>
      <c r="F8503" s="125"/>
      <c r="G8503" s="176"/>
      <c r="H8503" s="125" t="str">
        <f t="shared" si="264"/>
        <v/>
      </c>
      <c r="I8503" s="176">
        <f t="shared" si="265"/>
        <v>0</v>
      </c>
    </row>
    <row r="8504" spans="3:9">
      <c r="C8504" s="125"/>
      <c r="D8504" s="125"/>
      <c r="E8504" s="125"/>
      <c r="F8504" s="125"/>
      <c r="G8504" s="176"/>
      <c r="H8504" s="125" t="str">
        <f t="shared" si="264"/>
        <v/>
      </c>
      <c r="I8504" s="176">
        <f t="shared" si="265"/>
        <v>0</v>
      </c>
    </row>
    <row r="8505" spans="3:9">
      <c r="C8505" s="125"/>
      <c r="D8505" s="125"/>
      <c r="E8505" s="125"/>
      <c r="F8505" s="125"/>
      <c r="G8505" s="176"/>
      <c r="H8505" s="125" t="str">
        <f t="shared" si="264"/>
        <v/>
      </c>
      <c r="I8505" s="176">
        <f t="shared" si="265"/>
        <v>0</v>
      </c>
    </row>
    <row r="8506" spans="3:9">
      <c r="C8506" s="125"/>
      <c r="D8506" s="125"/>
      <c r="E8506" s="125"/>
      <c r="F8506" s="125"/>
      <c r="G8506" s="176"/>
      <c r="H8506" s="125" t="str">
        <f t="shared" si="264"/>
        <v/>
      </c>
      <c r="I8506" s="176">
        <f t="shared" si="265"/>
        <v>0</v>
      </c>
    </row>
    <row r="8507" spans="3:9">
      <c r="C8507" s="125"/>
      <c r="D8507" s="125"/>
      <c r="E8507" s="125"/>
      <c r="F8507" s="125"/>
      <c r="G8507" s="176"/>
      <c r="H8507" s="125" t="str">
        <f t="shared" si="264"/>
        <v/>
      </c>
      <c r="I8507" s="176">
        <f t="shared" si="265"/>
        <v>0</v>
      </c>
    </row>
    <row r="8508" spans="3:9">
      <c r="C8508" s="125"/>
      <c r="D8508" s="125"/>
      <c r="E8508" s="125"/>
      <c r="F8508" s="125"/>
      <c r="G8508" s="176"/>
      <c r="H8508" s="125" t="str">
        <f t="shared" si="264"/>
        <v/>
      </c>
      <c r="I8508" s="176">
        <f t="shared" si="265"/>
        <v>0</v>
      </c>
    </row>
    <row r="8509" spans="3:9">
      <c r="C8509" s="125"/>
      <c r="D8509" s="125"/>
      <c r="E8509" s="125"/>
      <c r="F8509" s="125"/>
      <c r="G8509" s="176"/>
      <c r="H8509" s="125" t="str">
        <f t="shared" si="264"/>
        <v/>
      </c>
      <c r="I8509" s="176">
        <f t="shared" si="265"/>
        <v>0</v>
      </c>
    </row>
    <row r="8510" spans="3:9">
      <c r="C8510" s="125"/>
      <c r="D8510" s="125"/>
      <c r="E8510" s="125"/>
      <c r="F8510" s="125"/>
      <c r="G8510" s="176"/>
      <c r="H8510" s="125" t="str">
        <f t="shared" si="264"/>
        <v/>
      </c>
      <c r="I8510" s="176">
        <f t="shared" si="265"/>
        <v>0</v>
      </c>
    </row>
    <row r="8511" spans="3:9">
      <c r="C8511" s="125"/>
      <c r="D8511" s="125"/>
      <c r="E8511" s="125"/>
      <c r="F8511" s="125"/>
      <c r="G8511" s="176"/>
      <c r="H8511" s="125" t="str">
        <f t="shared" si="264"/>
        <v/>
      </c>
      <c r="I8511" s="176">
        <f t="shared" si="265"/>
        <v>0</v>
      </c>
    </row>
    <row r="8512" spans="3:9">
      <c r="C8512" s="125"/>
      <c r="D8512" s="125"/>
      <c r="E8512" s="125"/>
      <c r="F8512" s="125"/>
      <c r="G8512" s="176"/>
      <c r="H8512" s="125" t="str">
        <f t="shared" si="264"/>
        <v/>
      </c>
      <c r="I8512" s="176">
        <f t="shared" si="265"/>
        <v>0</v>
      </c>
    </row>
    <row r="8513" spans="3:9">
      <c r="C8513" s="125"/>
      <c r="D8513" s="125"/>
      <c r="E8513" s="125"/>
      <c r="F8513" s="125"/>
      <c r="G8513" s="176"/>
      <c r="H8513" s="125" t="str">
        <f t="shared" si="264"/>
        <v/>
      </c>
      <c r="I8513" s="176">
        <f t="shared" si="265"/>
        <v>0</v>
      </c>
    </row>
    <row r="8514" spans="3:9">
      <c r="C8514" s="125"/>
      <c r="D8514" s="125"/>
      <c r="E8514" s="125"/>
      <c r="F8514" s="125"/>
      <c r="G8514" s="176"/>
      <c r="H8514" s="125" t="str">
        <f t="shared" si="264"/>
        <v/>
      </c>
      <c r="I8514" s="176">
        <f t="shared" si="265"/>
        <v>0</v>
      </c>
    </row>
    <row r="8515" spans="3:9">
      <c r="C8515" s="125"/>
      <c r="D8515" s="125"/>
      <c r="E8515" s="125"/>
      <c r="F8515" s="125"/>
      <c r="G8515" s="176"/>
      <c r="H8515" s="125" t="str">
        <f t="shared" si="264"/>
        <v/>
      </c>
      <c r="I8515" s="176">
        <f t="shared" si="265"/>
        <v>0</v>
      </c>
    </row>
    <row r="8516" spans="3:9">
      <c r="C8516" s="125"/>
      <c r="D8516" s="125"/>
      <c r="E8516" s="125"/>
      <c r="F8516" s="125"/>
      <c r="G8516" s="176"/>
      <c r="H8516" s="125" t="str">
        <f t="shared" si="264"/>
        <v/>
      </c>
      <c r="I8516" s="176">
        <f t="shared" si="265"/>
        <v>0</v>
      </c>
    </row>
    <row r="8517" spans="3:9">
      <c r="C8517" s="125"/>
      <c r="D8517" s="125"/>
      <c r="E8517" s="125"/>
      <c r="F8517" s="125"/>
      <c r="G8517" s="176"/>
      <c r="H8517" s="125" t="str">
        <f t="shared" si="264"/>
        <v/>
      </c>
      <c r="I8517" s="176">
        <f t="shared" si="265"/>
        <v>0</v>
      </c>
    </row>
    <row r="8518" spans="3:9">
      <c r="C8518" s="125"/>
      <c r="D8518" s="125"/>
      <c r="E8518" s="125"/>
      <c r="F8518" s="125"/>
      <c r="G8518" s="176"/>
      <c r="H8518" s="125" t="str">
        <f t="shared" si="264"/>
        <v/>
      </c>
      <c r="I8518" s="176">
        <f t="shared" si="265"/>
        <v>0</v>
      </c>
    </row>
    <row r="8519" spans="3:9">
      <c r="C8519" s="125"/>
      <c r="D8519" s="125"/>
      <c r="E8519" s="125"/>
      <c r="F8519" s="125"/>
      <c r="G8519" s="176"/>
      <c r="H8519" s="125" t="str">
        <f t="shared" ref="H8519:H8582" si="266">IF(ISBLANK(C8519),"",IF(C8519&lt;F8519,D8519-E8519,E8519-D8519))</f>
        <v/>
      </c>
      <c r="I8519" s="176">
        <f t="shared" ref="I8519:I8582" si="267">IF(ISERR(H8519),1,0)</f>
        <v>0</v>
      </c>
    </row>
    <row r="8520" spans="3:9">
      <c r="C8520" s="125"/>
      <c r="D8520" s="125"/>
      <c r="E8520" s="125"/>
      <c r="F8520" s="125"/>
      <c r="G8520" s="176"/>
      <c r="H8520" s="125" t="str">
        <f t="shared" si="266"/>
        <v/>
      </c>
      <c r="I8520" s="176">
        <f t="shared" si="267"/>
        <v>0</v>
      </c>
    </row>
    <row r="8521" spans="3:9">
      <c r="C8521" s="125"/>
      <c r="D8521" s="125"/>
      <c r="E8521" s="125"/>
      <c r="F8521" s="125"/>
      <c r="G8521" s="176"/>
      <c r="H8521" s="125" t="str">
        <f t="shared" si="266"/>
        <v/>
      </c>
      <c r="I8521" s="176">
        <f t="shared" si="267"/>
        <v>0</v>
      </c>
    </row>
    <row r="8522" spans="3:9">
      <c r="C8522" s="125"/>
      <c r="D8522" s="125"/>
      <c r="E8522" s="125"/>
      <c r="F8522" s="125"/>
      <c r="G8522" s="176"/>
      <c r="H8522" s="125" t="str">
        <f t="shared" si="266"/>
        <v/>
      </c>
      <c r="I8522" s="176">
        <f t="shared" si="267"/>
        <v>0</v>
      </c>
    </row>
    <row r="8523" spans="3:9">
      <c r="C8523" s="125"/>
      <c r="D8523" s="125"/>
      <c r="E8523" s="125"/>
      <c r="F8523" s="125"/>
      <c r="G8523" s="176"/>
      <c r="H8523" s="125" t="str">
        <f t="shared" si="266"/>
        <v/>
      </c>
      <c r="I8523" s="176">
        <f t="shared" si="267"/>
        <v>0</v>
      </c>
    </row>
    <row r="8524" spans="3:9">
      <c r="C8524" s="125"/>
      <c r="D8524" s="125"/>
      <c r="E8524" s="125"/>
      <c r="F8524" s="125"/>
      <c r="G8524" s="176"/>
      <c r="H8524" s="125" t="str">
        <f t="shared" si="266"/>
        <v/>
      </c>
      <c r="I8524" s="176">
        <f t="shared" si="267"/>
        <v>0</v>
      </c>
    </row>
    <row r="8525" spans="3:9">
      <c r="C8525" s="125"/>
      <c r="D8525" s="125"/>
      <c r="E8525" s="125"/>
      <c r="F8525" s="125"/>
      <c r="G8525" s="176"/>
      <c r="H8525" s="125" t="str">
        <f t="shared" si="266"/>
        <v/>
      </c>
      <c r="I8525" s="176">
        <f t="shared" si="267"/>
        <v>0</v>
      </c>
    </row>
    <row r="8526" spans="3:9">
      <c r="C8526" s="125"/>
      <c r="D8526" s="125"/>
      <c r="E8526" s="125"/>
      <c r="F8526" s="125"/>
      <c r="G8526" s="176"/>
      <c r="H8526" s="125" t="str">
        <f t="shared" si="266"/>
        <v/>
      </c>
      <c r="I8526" s="176">
        <f t="shared" si="267"/>
        <v>0</v>
      </c>
    </row>
    <row r="8527" spans="3:9">
      <c r="C8527" s="125"/>
      <c r="D8527" s="125"/>
      <c r="E8527" s="125"/>
      <c r="F8527" s="125"/>
      <c r="G8527" s="176"/>
      <c r="H8527" s="125" t="str">
        <f t="shared" si="266"/>
        <v/>
      </c>
      <c r="I8527" s="176">
        <f t="shared" si="267"/>
        <v>0</v>
      </c>
    </row>
    <row r="8528" spans="3:9">
      <c r="C8528" s="125"/>
      <c r="D8528" s="125"/>
      <c r="E8528" s="125"/>
      <c r="F8528" s="125"/>
      <c r="G8528" s="176"/>
      <c r="H8528" s="125" t="str">
        <f t="shared" si="266"/>
        <v/>
      </c>
      <c r="I8528" s="176">
        <f t="shared" si="267"/>
        <v>0</v>
      </c>
    </row>
    <row r="8529" spans="3:9">
      <c r="C8529" s="125"/>
      <c r="D8529" s="125"/>
      <c r="E8529" s="125"/>
      <c r="F8529" s="125"/>
      <c r="G8529" s="176"/>
      <c r="H8529" s="125" t="str">
        <f t="shared" si="266"/>
        <v/>
      </c>
      <c r="I8529" s="176">
        <f t="shared" si="267"/>
        <v>0</v>
      </c>
    </row>
    <row r="8530" spans="3:9">
      <c r="C8530" s="125"/>
      <c r="D8530" s="125"/>
      <c r="E8530" s="125"/>
      <c r="F8530" s="125"/>
      <c r="G8530" s="176"/>
      <c r="H8530" s="125" t="str">
        <f t="shared" si="266"/>
        <v/>
      </c>
      <c r="I8530" s="176">
        <f t="shared" si="267"/>
        <v>0</v>
      </c>
    </row>
    <row r="8531" spans="3:9">
      <c r="C8531" s="125"/>
      <c r="D8531" s="125"/>
      <c r="E8531" s="125"/>
      <c r="F8531" s="125"/>
      <c r="G8531" s="176"/>
      <c r="H8531" s="125" t="str">
        <f t="shared" si="266"/>
        <v/>
      </c>
      <c r="I8531" s="176">
        <f t="shared" si="267"/>
        <v>0</v>
      </c>
    </row>
    <row r="8532" spans="3:9">
      <c r="C8532" s="125"/>
      <c r="D8532" s="125"/>
      <c r="E8532" s="125"/>
      <c r="F8532" s="125"/>
      <c r="G8532" s="176"/>
      <c r="H8532" s="125" t="str">
        <f t="shared" si="266"/>
        <v/>
      </c>
      <c r="I8532" s="176">
        <f t="shared" si="267"/>
        <v>0</v>
      </c>
    </row>
    <row r="8533" spans="3:9">
      <c r="C8533" s="125"/>
      <c r="D8533" s="125"/>
      <c r="E8533" s="125"/>
      <c r="F8533" s="125"/>
      <c r="G8533" s="176"/>
      <c r="H8533" s="125" t="str">
        <f t="shared" si="266"/>
        <v/>
      </c>
      <c r="I8533" s="176">
        <f t="shared" si="267"/>
        <v>0</v>
      </c>
    </row>
    <row r="8534" spans="3:9">
      <c r="C8534" s="125"/>
      <c r="D8534" s="125"/>
      <c r="E8534" s="125"/>
      <c r="F8534" s="125"/>
      <c r="G8534" s="176"/>
      <c r="H8534" s="125" t="str">
        <f t="shared" si="266"/>
        <v/>
      </c>
      <c r="I8534" s="176">
        <f t="shared" si="267"/>
        <v>0</v>
      </c>
    </row>
    <row r="8535" spans="3:9">
      <c r="C8535" s="125"/>
      <c r="D8535" s="125"/>
      <c r="E8535" s="125"/>
      <c r="F8535" s="125"/>
      <c r="G8535" s="176"/>
      <c r="H8535" s="125" t="str">
        <f t="shared" si="266"/>
        <v/>
      </c>
      <c r="I8535" s="176">
        <f t="shared" si="267"/>
        <v>0</v>
      </c>
    </row>
    <row r="8536" spans="3:9">
      <c r="C8536" s="125"/>
      <c r="D8536" s="125"/>
      <c r="E8536" s="125"/>
      <c r="F8536" s="125"/>
      <c r="G8536" s="176"/>
      <c r="H8536" s="125" t="str">
        <f t="shared" si="266"/>
        <v/>
      </c>
      <c r="I8536" s="176">
        <f t="shared" si="267"/>
        <v>0</v>
      </c>
    </row>
    <row r="8537" spans="3:9">
      <c r="C8537" s="125"/>
      <c r="D8537" s="125"/>
      <c r="E8537" s="125"/>
      <c r="F8537" s="125"/>
      <c r="G8537" s="176"/>
      <c r="H8537" s="125" t="str">
        <f t="shared" si="266"/>
        <v/>
      </c>
      <c r="I8537" s="176">
        <f t="shared" si="267"/>
        <v>0</v>
      </c>
    </row>
    <row r="8538" spans="3:9">
      <c r="C8538" s="125"/>
      <c r="D8538" s="125"/>
      <c r="E8538" s="125"/>
      <c r="F8538" s="125"/>
      <c r="G8538" s="176"/>
      <c r="H8538" s="125" t="str">
        <f t="shared" si="266"/>
        <v/>
      </c>
      <c r="I8538" s="176">
        <f t="shared" si="267"/>
        <v>0</v>
      </c>
    </row>
    <row r="8539" spans="3:9">
      <c r="C8539" s="125"/>
      <c r="D8539" s="125"/>
      <c r="E8539" s="125"/>
      <c r="F8539" s="125"/>
      <c r="G8539" s="176"/>
      <c r="H8539" s="125" t="str">
        <f t="shared" si="266"/>
        <v/>
      </c>
      <c r="I8539" s="176">
        <f t="shared" si="267"/>
        <v>0</v>
      </c>
    </row>
    <row r="8540" spans="3:9">
      <c r="C8540" s="125"/>
      <c r="D8540" s="125"/>
      <c r="E8540" s="125"/>
      <c r="F8540" s="125"/>
      <c r="G8540" s="176"/>
      <c r="H8540" s="125" t="str">
        <f t="shared" si="266"/>
        <v/>
      </c>
      <c r="I8540" s="176">
        <f t="shared" si="267"/>
        <v>0</v>
      </c>
    </row>
    <row r="8541" spans="3:9">
      <c r="C8541" s="125"/>
      <c r="D8541" s="125"/>
      <c r="E8541" s="125"/>
      <c r="F8541" s="125"/>
      <c r="G8541" s="176"/>
      <c r="H8541" s="125" t="str">
        <f t="shared" si="266"/>
        <v/>
      </c>
      <c r="I8541" s="176">
        <f t="shared" si="267"/>
        <v>0</v>
      </c>
    </row>
    <row r="8542" spans="3:9">
      <c r="C8542" s="125"/>
      <c r="D8542" s="125"/>
      <c r="E8542" s="125"/>
      <c r="F8542" s="125"/>
      <c r="G8542" s="176"/>
      <c r="H8542" s="125" t="str">
        <f t="shared" si="266"/>
        <v/>
      </c>
      <c r="I8542" s="176">
        <f t="shared" si="267"/>
        <v>0</v>
      </c>
    </row>
    <row r="8543" spans="3:9">
      <c r="C8543" s="125"/>
      <c r="D8543" s="125"/>
      <c r="E8543" s="125"/>
      <c r="F8543" s="125"/>
      <c r="G8543" s="176"/>
      <c r="H8543" s="125" t="str">
        <f t="shared" si="266"/>
        <v/>
      </c>
      <c r="I8543" s="176">
        <f t="shared" si="267"/>
        <v>0</v>
      </c>
    </row>
    <row r="8544" spans="3:9">
      <c r="C8544" s="125"/>
      <c r="D8544" s="125"/>
      <c r="E8544" s="125"/>
      <c r="F8544" s="125"/>
      <c r="G8544" s="176"/>
      <c r="H8544" s="125" t="str">
        <f t="shared" si="266"/>
        <v/>
      </c>
      <c r="I8544" s="176">
        <f t="shared" si="267"/>
        <v>0</v>
      </c>
    </row>
    <row r="8545" spans="3:9">
      <c r="C8545" s="125"/>
      <c r="D8545" s="125"/>
      <c r="E8545" s="125"/>
      <c r="F8545" s="125"/>
      <c r="G8545" s="176"/>
      <c r="H8545" s="125" t="str">
        <f t="shared" si="266"/>
        <v/>
      </c>
      <c r="I8545" s="176">
        <f t="shared" si="267"/>
        <v>0</v>
      </c>
    </row>
    <row r="8546" spans="3:9">
      <c r="C8546" s="125"/>
      <c r="D8546" s="125"/>
      <c r="E8546" s="125"/>
      <c r="F8546" s="125"/>
      <c r="G8546" s="176"/>
      <c r="H8546" s="125" t="str">
        <f t="shared" si="266"/>
        <v/>
      </c>
      <c r="I8546" s="176">
        <f t="shared" si="267"/>
        <v>0</v>
      </c>
    </row>
    <row r="8547" spans="3:9">
      <c r="C8547" s="125"/>
      <c r="D8547" s="125"/>
      <c r="E8547" s="125"/>
      <c r="F8547" s="125"/>
      <c r="G8547" s="176"/>
      <c r="H8547" s="125" t="str">
        <f t="shared" si="266"/>
        <v/>
      </c>
      <c r="I8547" s="176">
        <f t="shared" si="267"/>
        <v>0</v>
      </c>
    </row>
    <row r="8548" spans="3:9">
      <c r="C8548" s="125"/>
      <c r="D8548" s="125"/>
      <c r="E8548" s="125"/>
      <c r="F8548" s="125"/>
      <c r="G8548" s="176"/>
      <c r="H8548" s="125" t="str">
        <f t="shared" si="266"/>
        <v/>
      </c>
      <c r="I8548" s="176">
        <f t="shared" si="267"/>
        <v>0</v>
      </c>
    </row>
    <row r="8549" spans="3:9">
      <c r="C8549" s="125"/>
      <c r="D8549" s="125"/>
      <c r="E8549" s="125"/>
      <c r="F8549" s="125"/>
      <c r="G8549" s="176"/>
      <c r="H8549" s="125" t="str">
        <f t="shared" si="266"/>
        <v/>
      </c>
      <c r="I8549" s="176">
        <f t="shared" si="267"/>
        <v>0</v>
      </c>
    </row>
    <row r="8550" spans="3:9">
      <c r="C8550" s="125"/>
      <c r="D8550" s="125"/>
      <c r="E8550" s="125"/>
      <c r="F8550" s="125"/>
      <c r="G8550" s="176"/>
      <c r="H8550" s="125" t="str">
        <f t="shared" si="266"/>
        <v/>
      </c>
      <c r="I8550" s="176">
        <f t="shared" si="267"/>
        <v>0</v>
      </c>
    </row>
    <row r="8551" spans="3:9">
      <c r="C8551" s="125"/>
      <c r="D8551" s="125"/>
      <c r="E8551" s="125"/>
      <c r="F8551" s="125"/>
      <c r="G8551" s="176"/>
      <c r="H8551" s="125" t="str">
        <f t="shared" si="266"/>
        <v/>
      </c>
      <c r="I8551" s="176">
        <f t="shared" si="267"/>
        <v>0</v>
      </c>
    </row>
    <row r="8552" spans="3:9">
      <c r="C8552" s="125"/>
      <c r="D8552" s="125"/>
      <c r="E8552" s="125"/>
      <c r="F8552" s="125"/>
      <c r="G8552" s="176"/>
      <c r="H8552" s="125" t="str">
        <f t="shared" si="266"/>
        <v/>
      </c>
      <c r="I8552" s="176">
        <f t="shared" si="267"/>
        <v>0</v>
      </c>
    </row>
    <row r="8553" spans="3:9">
      <c r="C8553" s="125"/>
      <c r="D8553" s="125"/>
      <c r="E8553" s="125"/>
      <c r="F8553" s="125"/>
      <c r="G8553" s="176"/>
      <c r="H8553" s="125" t="str">
        <f t="shared" si="266"/>
        <v/>
      </c>
      <c r="I8553" s="176">
        <f t="shared" si="267"/>
        <v>0</v>
      </c>
    </row>
    <row r="8554" spans="3:9">
      <c r="C8554" s="125"/>
      <c r="D8554" s="125"/>
      <c r="E8554" s="125"/>
      <c r="F8554" s="125"/>
      <c r="G8554" s="176"/>
      <c r="H8554" s="125" t="str">
        <f t="shared" si="266"/>
        <v/>
      </c>
      <c r="I8554" s="176">
        <f t="shared" si="267"/>
        <v>0</v>
      </c>
    </row>
    <row r="8555" spans="3:9">
      <c r="C8555" s="125"/>
      <c r="D8555" s="125"/>
      <c r="E8555" s="125"/>
      <c r="F8555" s="125"/>
      <c r="G8555" s="176"/>
      <c r="H8555" s="125" t="str">
        <f t="shared" si="266"/>
        <v/>
      </c>
      <c r="I8555" s="176">
        <f t="shared" si="267"/>
        <v>0</v>
      </c>
    </row>
    <row r="8556" spans="3:9">
      <c r="C8556" s="125"/>
      <c r="D8556" s="125"/>
      <c r="E8556" s="125"/>
      <c r="F8556" s="125"/>
      <c r="G8556" s="176"/>
      <c r="H8556" s="125" t="str">
        <f t="shared" si="266"/>
        <v/>
      </c>
      <c r="I8556" s="176">
        <f t="shared" si="267"/>
        <v>0</v>
      </c>
    </row>
    <row r="8557" spans="3:9">
      <c r="C8557" s="125"/>
      <c r="D8557" s="125"/>
      <c r="E8557" s="125"/>
      <c r="F8557" s="125"/>
      <c r="G8557" s="176"/>
      <c r="H8557" s="125" t="str">
        <f t="shared" si="266"/>
        <v/>
      </c>
      <c r="I8557" s="176">
        <f t="shared" si="267"/>
        <v>0</v>
      </c>
    </row>
    <row r="8558" spans="3:9">
      <c r="C8558" s="125"/>
      <c r="D8558" s="125"/>
      <c r="E8558" s="125"/>
      <c r="F8558" s="125"/>
      <c r="G8558" s="176"/>
      <c r="H8558" s="125" t="str">
        <f t="shared" si="266"/>
        <v/>
      </c>
      <c r="I8558" s="176">
        <f t="shared" si="267"/>
        <v>0</v>
      </c>
    </row>
    <row r="8559" spans="3:9">
      <c r="C8559" s="125"/>
      <c r="D8559" s="125"/>
      <c r="E8559" s="125"/>
      <c r="F8559" s="125"/>
      <c r="G8559" s="176"/>
      <c r="H8559" s="125" t="str">
        <f t="shared" si="266"/>
        <v/>
      </c>
      <c r="I8559" s="176">
        <f t="shared" si="267"/>
        <v>0</v>
      </c>
    </row>
    <row r="8560" spans="3:9">
      <c r="C8560" s="125"/>
      <c r="D8560" s="125"/>
      <c r="E8560" s="125"/>
      <c r="F8560" s="125"/>
      <c r="G8560" s="176"/>
      <c r="H8560" s="125" t="str">
        <f t="shared" si="266"/>
        <v/>
      </c>
      <c r="I8560" s="176">
        <f t="shared" si="267"/>
        <v>0</v>
      </c>
    </row>
    <row r="8561" spans="3:9">
      <c r="C8561" s="125"/>
      <c r="D8561" s="125"/>
      <c r="E8561" s="125"/>
      <c r="F8561" s="125"/>
      <c r="G8561" s="176"/>
      <c r="H8561" s="125" t="str">
        <f t="shared" si="266"/>
        <v/>
      </c>
      <c r="I8561" s="176">
        <f t="shared" si="267"/>
        <v>0</v>
      </c>
    </row>
    <row r="8562" spans="3:9">
      <c r="C8562" s="125"/>
      <c r="D8562" s="125"/>
      <c r="E8562" s="125"/>
      <c r="F8562" s="125"/>
      <c r="G8562" s="176"/>
      <c r="H8562" s="125" t="str">
        <f t="shared" si="266"/>
        <v/>
      </c>
      <c r="I8562" s="176">
        <f t="shared" si="267"/>
        <v>0</v>
      </c>
    </row>
    <row r="8563" spans="3:9">
      <c r="C8563" s="125"/>
      <c r="D8563" s="125"/>
      <c r="E8563" s="125"/>
      <c r="F8563" s="125"/>
      <c r="G8563" s="176"/>
      <c r="H8563" s="125" t="str">
        <f t="shared" si="266"/>
        <v/>
      </c>
      <c r="I8563" s="176">
        <f t="shared" si="267"/>
        <v>0</v>
      </c>
    </row>
    <row r="8564" spans="3:9">
      <c r="C8564" s="125"/>
      <c r="D8564" s="125"/>
      <c r="E8564" s="125"/>
      <c r="F8564" s="125"/>
      <c r="G8564" s="176"/>
      <c r="H8564" s="125" t="str">
        <f t="shared" si="266"/>
        <v/>
      </c>
      <c r="I8564" s="176">
        <f t="shared" si="267"/>
        <v>0</v>
      </c>
    </row>
    <row r="8565" spans="3:9">
      <c r="C8565" s="125"/>
      <c r="D8565" s="125"/>
      <c r="E8565" s="125"/>
      <c r="F8565" s="125"/>
      <c r="G8565" s="176"/>
      <c r="H8565" s="125" t="str">
        <f t="shared" si="266"/>
        <v/>
      </c>
      <c r="I8565" s="176">
        <f t="shared" si="267"/>
        <v>0</v>
      </c>
    </row>
    <row r="8566" spans="3:9">
      <c r="C8566" s="125"/>
      <c r="D8566" s="125"/>
      <c r="E8566" s="125"/>
      <c r="F8566" s="125"/>
      <c r="G8566" s="176"/>
      <c r="H8566" s="125" t="str">
        <f t="shared" si="266"/>
        <v/>
      </c>
      <c r="I8566" s="176">
        <f t="shared" si="267"/>
        <v>0</v>
      </c>
    </row>
    <row r="8567" spans="3:9">
      <c r="C8567" s="125"/>
      <c r="D8567" s="125"/>
      <c r="E8567" s="125"/>
      <c r="F8567" s="125"/>
      <c r="G8567" s="176"/>
      <c r="H8567" s="125" t="str">
        <f t="shared" si="266"/>
        <v/>
      </c>
      <c r="I8567" s="176">
        <f t="shared" si="267"/>
        <v>0</v>
      </c>
    </row>
    <row r="8568" spans="3:9">
      <c r="C8568" s="125"/>
      <c r="D8568" s="125"/>
      <c r="E8568" s="125"/>
      <c r="F8568" s="125"/>
      <c r="G8568" s="176"/>
      <c r="H8568" s="125" t="str">
        <f t="shared" si="266"/>
        <v/>
      </c>
      <c r="I8568" s="176">
        <f t="shared" si="267"/>
        <v>0</v>
      </c>
    </row>
    <row r="8569" spans="3:9">
      <c r="C8569" s="125"/>
      <c r="D8569" s="125"/>
      <c r="E8569" s="125"/>
      <c r="F8569" s="125"/>
      <c r="G8569" s="176"/>
      <c r="H8569" s="125" t="str">
        <f t="shared" si="266"/>
        <v/>
      </c>
      <c r="I8569" s="176">
        <f t="shared" si="267"/>
        <v>0</v>
      </c>
    </row>
    <row r="8570" spans="3:9">
      <c r="C8570" s="125"/>
      <c r="D8570" s="125"/>
      <c r="E8570" s="125"/>
      <c r="F8570" s="125"/>
      <c r="G8570" s="176"/>
      <c r="H8570" s="125" t="str">
        <f t="shared" si="266"/>
        <v/>
      </c>
      <c r="I8570" s="176">
        <f t="shared" si="267"/>
        <v>0</v>
      </c>
    </row>
    <row r="8571" spans="3:9">
      <c r="C8571" s="125"/>
      <c r="D8571" s="125"/>
      <c r="E8571" s="125"/>
      <c r="F8571" s="125"/>
      <c r="G8571" s="176"/>
      <c r="H8571" s="125" t="str">
        <f t="shared" si="266"/>
        <v/>
      </c>
      <c r="I8571" s="176">
        <f t="shared" si="267"/>
        <v>0</v>
      </c>
    </row>
    <row r="8572" spans="3:9">
      <c r="C8572" s="125"/>
      <c r="D8572" s="125"/>
      <c r="E8572" s="125"/>
      <c r="F8572" s="125"/>
      <c r="G8572" s="176"/>
      <c r="H8572" s="125" t="str">
        <f t="shared" si="266"/>
        <v/>
      </c>
      <c r="I8572" s="176">
        <f t="shared" si="267"/>
        <v>0</v>
      </c>
    </row>
    <row r="8573" spans="3:9">
      <c r="C8573" s="125"/>
      <c r="D8573" s="125"/>
      <c r="E8573" s="125"/>
      <c r="F8573" s="125"/>
      <c r="G8573" s="176"/>
      <c r="H8573" s="125" t="str">
        <f t="shared" si="266"/>
        <v/>
      </c>
      <c r="I8573" s="176">
        <f t="shared" si="267"/>
        <v>0</v>
      </c>
    </row>
    <row r="8574" spans="3:9">
      <c r="C8574" s="125"/>
      <c r="D8574" s="125"/>
      <c r="E8574" s="125"/>
      <c r="F8574" s="125"/>
      <c r="G8574" s="176"/>
      <c r="H8574" s="125" t="str">
        <f t="shared" si="266"/>
        <v/>
      </c>
      <c r="I8574" s="176">
        <f t="shared" si="267"/>
        <v>0</v>
      </c>
    </row>
    <row r="8575" spans="3:9">
      <c r="C8575" s="125"/>
      <c r="D8575" s="125"/>
      <c r="E8575" s="125"/>
      <c r="F8575" s="125"/>
      <c r="G8575" s="176"/>
      <c r="H8575" s="125" t="str">
        <f t="shared" si="266"/>
        <v/>
      </c>
      <c r="I8575" s="176">
        <f t="shared" si="267"/>
        <v>0</v>
      </c>
    </row>
    <row r="8576" spans="3:9">
      <c r="C8576" s="125"/>
      <c r="D8576" s="125"/>
      <c r="E8576" s="125"/>
      <c r="F8576" s="125"/>
      <c r="G8576" s="176"/>
      <c r="H8576" s="125" t="str">
        <f t="shared" si="266"/>
        <v/>
      </c>
      <c r="I8576" s="176">
        <f t="shared" si="267"/>
        <v>0</v>
      </c>
    </row>
    <row r="8577" spans="3:9">
      <c r="C8577" s="125"/>
      <c r="D8577" s="125"/>
      <c r="E8577" s="125"/>
      <c r="F8577" s="125"/>
      <c r="G8577" s="176"/>
      <c r="H8577" s="125" t="str">
        <f t="shared" si="266"/>
        <v/>
      </c>
      <c r="I8577" s="176">
        <f t="shared" si="267"/>
        <v>0</v>
      </c>
    </row>
    <row r="8578" spans="3:9">
      <c r="C8578" s="125"/>
      <c r="D8578" s="125"/>
      <c r="E8578" s="125"/>
      <c r="F8578" s="125"/>
      <c r="G8578" s="176"/>
      <c r="H8578" s="125" t="str">
        <f t="shared" si="266"/>
        <v/>
      </c>
      <c r="I8578" s="176">
        <f t="shared" si="267"/>
        <v>0</v>
      </c>
    </row>
    <row r="8579" spans="3:9">
      <c r="C8579" s="125"/>
      <c r="D8579" s="125"/>
      <c r="E8579" s="125"/>
      <c r="F8579" s="125"/>
      <c r="G8579" s="176"/>
      <c r="H8579" s="125" t="str">
        <f t="shared" si="266"/>
        <v/>
      </c>
      <c r="I8579" s="176">
        <f t="shared" si="267"/>
        <v>0</v>
      </c>
    </row>
    <row r="8580" spans="3:9">
      <c r="C8580" s="125"/>
      <c r="D8580" s="125"/>
      <c r="E8580" s="125"/>
      <c r="F8580" s="125"/>
      <c r="G8580" s="176"/>
      <c r="H8580" s="125" t="str">
        <f t="shared" si="266"/>
        <v/>
      </c>
      <c r="I8580" s="176">
        <f t="shared" si="267"/>
        <v>0</v>
      </c>
    </row>
    <row r="8581" spans="3:9">
      <c r="C8581" s="125"/>
      <c r="D8581" s="125"/>
      <c r="E8581" s="125"/>
      <c r="F8581" s="125"/>
      <c r="G8581" s="176"/>
      <c r="H8581" s="125" t="str">
        <f t="shared" si="266"/>
        <v/>
      </c>
      <c r="I8581" s="176">
        <f t="shared" si="267"/>
        <v>0</v>
      </c>
    </row>
    <row r="8582" spans="3:9">
      <c r="C8582" s="125"/>
      <c r="D8582" s="125"/>
      <c r="E8582" s="125"/>
      <c r="F8582" s="125"/>
      <c r="G8582" s="176"/>
      <c r="H8582" s="125" t="str">
        <f t="shared" si="266"/>
        <v/>
      </c>
      <c r="I8582" s="176">
        <f t="shared" si="267"/>
        <v>0</v>
      </c>
    </row>
    <row r="8583" spans="3:9">
      <c r="C8583" s="125"/>
      <c r="D8583" s="125"/>
      <c r="E8583" s="125"/>
      <c r="F8583" s="125"/>
      <c r="G8583" s="176"/>
      <c r="H8583" s="125" t="str">
        <f t="shared" ref="H8583:H8646" si="268">IF(ISBLANK(C8583),"",IF(C8583&lt;F8583,D8583-E8583,E8583-D8583))</f>
        <v/>
      </c>
      <c r="I8583" s="176">
        <f t="shared" ref="I8583:I8646" si="269">IF(ISERR(H8583),1,0)</f>
        <v>0</v>
      </c>
    </row>
    <row r="8584" spans="3:9">
      <c r="C8584" s="125"/>
      <c r="D8584" s="125"/>
      <c r="E8584" s="125"/>
      <c r="F8584" s="125"/>
      <c r="G8584" s="176"/>
      <c r="H8584" s="125" t="str">
        <f t="shared" si="268"/>
        <v/>
      </c>
      <c r="I8584" s="176">
        <f t="shared" si="269"/>
        <v>0</v>
      </c>
    </row>
    <row r="8585" spans="3:9">
      <c r="C8585" s="125"/>
      <c r="D8585" s="125"/>
      <c r="E8585" s="125"/>
      <c r="F8585" s="125"/>
      <c r="G8585" s="176"/>
      <c r="H8585" s="125" t="str">
        <f t="shared" si="268"/>
        <v/>
      </c>
      <c r="I8585" s="176">
        <f t="shared" si="269"/>
        <v>0</v>
      </c>
    </row>
    <row r="8586" spans="3:9">
      <c r="C8586" s="125"/>
      <c r="D8586" s="125"/>
      <c r="E8586" s="125"/>
      <c r="F8586" s="125"/>
      <c r="G8586" s="176"/>
      <c r="H8586" s="125" t="str">
        <f t="shared" si="268"/>
        <v/>
      </c>
      <c r="I8586" s="176">
        <f t="shared" si="269"/>
        <v>0</v>
      </c>
    </row>
    <row r="8587" spans="3:9">
      <c r="C8587" s="125"/>
      <c r="D8587" s="125"/>
      <c r="E8587" s="125"/>
      <c r="F8587" s="125"/>
      <c r="G8587" s="176"/>
      <c r="H8587" s="125" t="str">
        <f t="shared" si="268"/>
        <v/>
      </c>
      <c r="I8587" s="176">
        <f t="shared" si="269"/>
        <v>0</v>
      </c>
    </row>
    <row r="8588" spans="3:9">
      <c r="C8588" s="125"/>
      <c r="D8588" s="125"/>
      <c r="E8588" s="125"/>
      <c r="F8588" s="125"/>
      <c r="G8588" s="176"/>
      <c r="H8588" s="125" t="str">
        <f t="shared" si="268"/>
        <v/>
      </c>
      <c r="I8588" s="176">
        <f t="shared" si="269"/>
        <v>0</v>
      </c>
    </row>
    <row r="8589" spans="3:9">
      <c r="C8589" s="125"/>
      <c r="D8589" s="125"/>
      <c r="E8589" s="125"/>
      <c r="F8589" s="125"/>
      <c r="G8589" s="176"/>
      <c r="H8589" s="125" t="str">
        <f t="shared" si="268"/>
        <v/>
      </c>
      <c r="I8589" s="176">
        <f t="shared" si="269"/>
        <v>0</v>
      </c>
    </row>
    <row r="8590" spans="3:9">
      <c r="C8590" s="125"/>
      <c r="D8590" s="125"/>
      <c r="E8590" s="125"/>
      <c r="F8590" s="125"/>
      <c r="G8590" s="176"/>
      <c r="H8590" s="125" t="str">
        <f t="shared" si="268"/>
        <v/>
      </c>
      <c r="I8590" s="176">
        <f t="shared" si="269"/>
        <v>0</v>
      </c>
    </row>
    <row r="8591" spans="3:9">
      <c r="C8591" s="125"/>
      <c r="D8591" s="125"/>
      <c r="E8591" s="125"/>
      <c r="F8591" s="125"/>
      <c r="G8591" s="176"/>
      <c r="H8591" s="125" t="str">
        <f t="shared" si="268"/>
        <v/>
      </c>
      <c r="I8591" s="176">
        <f t="shared" si="269"/>
        <v>0</v>
      </c>
    </row>
    <row r="8592" spans="3:9">
      <c r="C8592" s="125"/>
      <c r="D8592" s="125"/>
      <c r="E8592" s="125"/>
      <c r="F8592" s="125"/>
      <c r="G8592" s="176"/>
      <c r="H8592" s="125" t="str">
        <f t="shared" si="268"/>
        <v/>
      </c>
      <c r="I8592" s="176">
        <f t="shared" si="269"/>
        <v>0</v>
      </c>
    </row>
    <row r="8593" spans="3:9">
      <c r="C8593" s="125"/>
      <c r="D8593" s="125"/>
      <c r="E8593" s="125"/>
      <c r="F8593" s="125"/>
      <c r="G8593" s="176"/>
      <c r="H8593" s="125" t="str">
        <f t="shared" si="268"/>
        <v/>
      </c>
      <c r="I8593" s="176">
        <f t="shared" si="269"/>
        <v>0</v>
      </c>
    </row>
    <row r="8594" spans="3:9">
      <c r="C8594" s="125"/>
      <c r="D8594" s="125"/>
      <c r="E8594" s="125"/>
      <c r="F8594" s="125"/>
      <c r="G8594" s="176"/>
      <c r="H8594" s="125" t="str">
        <f t="shared" si="268"/>
        <v/>
      </c>
      <c r="I8594" s="176">
        <f t="shared" si="269"/>
        <v>0</v>
      </c>
    </row>
    <row r="8595" spans="3:9">
      <c r="C8595" s="125"/>
      <c r="D8595" s="125"/>
      <c r="E8595" s="125"/>
      <c r="F8595" s="125"/>
      <c r="G8595" s="176"/>
      <c r="H8595" s="125" t="str">
        <f t="shared" si="268"/>
        <v/>
      </c>
      <c r="I8595" s="176">
        <f t="shared" si="269"/>
        <v>0</v>
      </c>
    </row>
    <row r="8596" spans="3:9">
      <c r="C8596" s="125"/>
      <c r="D8596" s="125"/>
      <c r="E8596" s="125"/>
      <c r="F8596" s="125"/>
      <c r="G8596" s="176"/>
      <c r="H8596" s="125" t="str">
        <f t="shared" si="268"/>
        <v/>
      </c>
      <c r="I8596" s="176">
        <f t="shared" si="269"/>
        <v>0</v>
      </c>
    </row>
    <row r="8597" spans="3:9">
      <c r="C8597" s="125"/>
      <c r="D8597" s="125"/>
      <c r="E8597" s="125"/>
      <c r="F8597" s="125"/>
      <c r="G8597" s="176"/>
      <c r="H8597" s="125" t="str">
        <f t="shared" si="268"/>
        <v/>
      </c>
      <c r="I8597" s="176">
        <f t="shared" si="269"/>
        <v>0</v>
      </c>
    </row>
    <row r="8598" spans="3:9">
      <c r="C8598" s="125"/>
      <c r="D8598" s="125"/>
      <c r="E8598" s="125"/>
      <c r="F8598" s="125"/>
      <c r="G8598" s="176"/>
      <c r="H8598" s="125" t="str">
        <f t="shared" si="268"/>
        <v/>
      </c>
      <c r="I8598" s="176">
        <f t="shared" si="269"/>
        <v>0</v>
      </c>
    </row>
    <row r="8599" spans="3:9">
      <c r="C8599" s="125"/>
      <c r="D8599" s="125"/>
      <c r="E8599" s="125"/>
      <c r="F8599" s="125"/>
      <c r="G8599" s="176"/>
      <c r="H8599" s="125" t="str">
        <f t="shared" si="268"/>
        <v/>
      </c>
      <c r="I8599" s="176">
        <f t="shared" si="269"/>
        <v>0</v>
      </c>
    </row>
    <row r="8600" spans="3:9">
      <c r="C8600" s="125"/>
      <c r="D8600" s="125"/>
      <c r="E8600" s="125"/>
      <c r="F8600" s="125"/>
      <c r="G8600" s="176"/>
      <c r="H8600" s="125" t="str">
        <f t="shared" si="268"/>
        <v/>
      </c>
      <c r="I8600" s="176">
        <f t="shared" si="269"/>
        <v>0</v>
      </c>
    </row>
    <row r="8601" spans="3:9">
      <c r="C8601" s="125"/>
      <c r="D8601" s="125"/>
      <c r="E8601" s="125"/>
      <c r="F8601" s="125"/>
      <c r="G8601" s="176"/>
      <c r="H8601" s="125" t="str">
        <f t="shared" si="268"/>
        <v/>
      </c>
      <c r="I8601" s="176">
        <f t="shared" si="269"/>
        <v>0</v>
      </c>
    </row>
    <row r="8602" spans="3:9">
      <c r="C8602" s="125"/>
      <c r="D8602" s="125"/>
      <c r="E8602" s="125"/>
      <c r="F8602" s="125"/>
      <c r="G8602" s="176"/>
      <c r="H8602" s="125" t="str">
        <f t="shared" si="268"/>
        <v/>
      </c>
      <c r="I8602" s="176">
        <f t="shared" si="269"/>
        <v>0</v>
      </c>
    </row>
    <row r="8603" spans="3:9">
      <c r="C8603" s="125"/>
      <c r="D8603" s="125"/>
      <c r="E8603" s="125"/>
      <c r="F8603" s="125"/>
      <c r="G8603" s="176"/>
      <c r="H8603" s="125" t="str">
        <f t="shared" si="268"/>
        <v/>
      </c>
      <c r="I8603" s="176">
        <f t="shared" si="269"/>
        <v>0</v>
      </c>
    </row>
    <row r="8604" spans="3:9">
      <c r="C8604" s="125"/>
      <c r="D8604" s="125"/>
      <c r="E8604" s="125"/>
      <c r="F8604" s="125"/>
      <c r="G8604" s="176"/>
      <c r="H8604" s="125" t="str">
        <f t="shared" si="268"/>
        <v/>
      </c>
      <c r="I8604" s="176">
        <f t="shared" si="269"/>
        <v>0</v>
      </c>
    </row>
    <row r="8605" spans="3:9">
      <c r="C8605" s="125"/>
      <c r="D8605" s="125"/>
      <c r="E8605" s="125"/>
      <c r="F8605" s="125"/>
      <c r="G8605" s="176"/>
      <c r="H8605" s="125" t="str">
        <f t="shared" si="268"/>
        <v/>
      </c>
      <c r="I8605" s="176">
        <f t="shared" si="269"/>
        <v>0</v>
      </c>
    </row>
    <row r="8606" spans="3:9">
      <c r="C8606" s="125"/>
      <c r="D8606" s="125"/>
      <c r="E8606" s="125"/>
      <c r="F8606" s="125"/>
      <c r="G8606" s="176"/>
      <c r="H8606" s="125" t="str">
        <f t="shared" si="268"/>
        <v/>
      </c>
      <c r="I8606" s="176">
        <f t="shared" si="269"/>
        <v>0</v>
      </c>
    </row>
    <row r="8607" spans="3:9">
      <c r="C8607" s="125"/>
      <c r="D8607" s="125"/>
      <c r="E8607" s="125"/>
      <c r="F8607" s="125"/>
      <c r="G8607" s="176"/>
      <c r="H8607" s="125" t="str">
        <f t="shared" si="268"/>
        <v/>
      </c>
      <c r="I8607" s="176">
        <f t="shared" si="269"/>
        <v>0</v>
      </c>
    </row>
    <row r="8608" spans="3:9">
      <c r="C8608" s="125"/>
      <c r="D8608" s="125"/>
      <c r="E8608" s="125"/>
      <c r="F8608" s="125"/>
      <c r="G8608" s="176"/>
      <c r="H8608" s="125" t="str">
        <f t="shared" si="268"/>
        <v/>
      </c>
      <c r="I8608" s="176">
        <f t="shared" si="269"/>
        <v>0</v>
      </c>
    </row>
    <row r="8609" spans="3:9">
      <c r="C8609" s="125"/>
      <c r="D8609" s="125"/>
      <c r="E8609" s="125"/>
      <c r="F8609" s="125"/>
      <c r="G8609" s="176"/>
      <c r="H8609" s="125" t="str">
        <f t="shared" si="268"/>
        <v/>
      </c>
      <c r="I8609" s="176">
        <f t="shared" si="269"/>
        <v>0</v>
      </c>
    </row>
    <row r="8610" spans="3:9">
      <c r="C8610" s="125"/>
      <c r="D8610" s="125"/>
      <c r="E8610" s="125"/>
      <c r="F8610" s="125"/>
      <c r="G8610" s="176"/>
      <c r="H8610" s="125" t="str">
        <f t="shared" si="268"/>
        <v/>
      </c>
      <c r="I8610" s="176">
        <f t="shared" si="269"/>
        <v>0</v>
      </c>
    </row>
    <row r="8611" spans="3:9">
      <c r="C8611" s="125"/>
      <c r="D8611" s="125"/>
      <c r="E8611" s="125"/>
      <c r="F8611" s="125"/>
      <c r="G8611" s="176"/>
      <c r="H8611" s="125" t="str">
        <f t="shared" si="268"/>
        <v/>
      </c>
      <c r="I8611" s="176">
        <f t="shared" si="269"/>
        <v>0</v>
      </c>
    </row>
    <row r="8612" spans="3:9">
      <c r="C8612" s="125"/>
      <c r="D8612" s="125"/>
      <c r="E8612" s="125"/>
      <c r="F8612" s="125"/>
      <c r="G8612" s="176"/>
      <c r="H8612" s="125" t="str">
        <f t="shared" si="268"/>
        <v/>
      </c>
      <c r="I8612" s="176">
        <f t="shared" si="269"/>
        <v>0</v>
      </c>
    </row>
    <row r="8613" spans="3:9">
      <c r="C8613" s="125"/>
      <c r="D8613" s="125"/>
      <c r="E8613" s="125"/>
      <c r="F8613" s="125"/>
      <c r="G8613" s="176"/>
      <c r="H8613" s="125" t="str">
        <f t="shared" si="268"/>
        <v/>
      </c>
      <c r="I8613" s="176">
        <f t="shared" si="269"/>
        <v>0</v>
      </c>
    </row>
    <row r="8614" spans="3:9">
      <c r="C8614" s="125"/>
      <c r="D8614" s="125"/>
      <c r="E8614" s="125"/>
      <c r="F8614" s="125"/>
      <c r="G8614" s="176"/>
      <c r="H8614" s="125" t="str">
        <f t="shared" si="268"/>
        <v/>
      </c>
      <c r="I8614" s="176">
        <f t="shared" si="269"/>
        <v>0</v>
      </c>
    </row>
    <row r="8615" spans="3:9">
      <c r="C8615" s="125"/>
      <c r="D8615" s="125"/>
      <c r="E8615" s="125"/>
      <c r="F8615" s="125"/>
      <c r="G8615" s="176"/>
      <c r="H8615" s="125" t="str">
        <f t="shared" si="268"/>
        <v/>
      </c>
      <c r="I8615" s="176">
        <f t="shared" si="269"/>
        <v>0</v>
      </c>
    </row>
    <row r="8616" spans="3:9">
      <c r="C8616" s="125"/>
      <c r="D8616" s="125"/>
      <c r="E8616" s="125"/>
      <c r="F8616" s="125"/>
      <c r="G8616" s="176"/>
      <c r="H8616" s="125" t="str">
        <f t="shared" si="268"/>
        <v/>
      </c>
      <c r="I8616" s="176">
        <f t="shared" si="269"/>
        <v>0</v>
      </c>
    </row>
    <row r="8617" spans="3:9">
      <c r="C8617" s="125"/>
      <c r="D8617" s="125"/>
      <c r="E8617" s="125"/>
      <c r="F8617" s="125"/>
      <c r="G8617" s="176"/>
      <c r="H8617" s="125" t="str">
        <f t="shared" si="268"/>
        <v/>
      </c>
      <c r="I8617" s="176">
        <f t="shared" si="269"/>
        <v>0</v>
      </c>
    </row>
    <row r="8618" spans="3:9">
      <c r="C8618" s="125"/>
      <c r="D8618" s="125"/>
      <c r="E8618" s="125"/>
      <c r="F8618" s="125"/>
      <c r="G8618" s="176"/>
      <c r="H8618" s="125" t="str">
        <f t="shared" si="268"/>
        <v/>
      </c>
      <c r="I8618" s="176">
        <f t="shared" si="269"/>
        <v>0</v>
      </c>
    </row>
    <row r="8619" spans="3:9">
      <c r="C8619" s="125"/>
      <c r="D8619" s="125"/>
      <c r="E8619" s="125"/>
      <c r="F8619" s="125"/>
      <c r="G8619" s="176"/>
      <c r="H8619" s="125" t="str">
        <f t="shared" si="268"/>
        <v/>
      </c>
      <c r="I8619" s="176">
        <f t="shared" si="269"/>
        <v>0</v>
      </c>
    </row>
    <row r="8620" spans="3:9">
      <c r="C8620" s="125"/>
      <c r="D8620" s="125"/>
      <c r="E8620" s="125"/>
      <c r="F8620" s="125"/>
      <c r="G8620" s="176"/>
      <c r="H8620" s="125" t="str">
        <f t="shared" si="268"/>
        <v/>
      </c>
      <c r="I8620" s="176">
        <f t="shared" si="269"/>
        <v>0</v>
      </c>
    </row>
    <row r="8621" spans="3:9">
      <c r="C8621" s="125"/>
      <c r="D8621" s="125"/>
      <c r="E8621" s="125"/>
      <c r="F8621" s="125"/>
      <c r="G8621" s="176"/>
      <c r="H8621" s="125" t="str">
        <f t="shared" si="268"/>
        <v/>
      </c>
      <c r="I8621" s="176">
        <f t="shared" si="269"/>
        <v>0</v>
      </c>
    </row>
    <row r="8622" spans="3:9">
      <c r="C8622" s="125"/>
      <c r="D8622" s="125"/>
      <c r="E8622" s="125"/>
      <c r="F8622" s="125"/>
      <c r="G8622" s="176"/>
      <c r="H8622" s="125" t="str">
        <f t="shared" si="268"/>
        <v/>
      </c>
      <c r="I8622" s="176">
        <f t="shared" si="269"/>
        <v>0</v>
      </c>
    </row>
    <row r="8623" spans="3:9">
      <c r="C8623" s="125"/>
      <c r="D8623" s="125"/>
      <c r="E8623" s="125"/>
      <c r="F8623" s="125"/>
      <c r="G8623" s="176"/>
      <c r="H8623" s="125" t="str">
        <f t="shared" si="268"/>
        <v/>
      </c>
      <c r="I8623" s="176">
        <f t="shared" si="269"/>
        <v>0</v>
      </c>
    </row>
    <row r="8624" spans="3:9">
      <c r="C8624" s="125"/>
      <c r="D8624" s="125"/>
      <c r="E8624" s="125"/>
      <c r="F8624" s="125"/>
      <c r="G8624" s="176"/>
      <c r="H8624" s="125" t="str">
        <f t="shared" si="268"/>
        <v/>
      </c>
      <c r="I8624" s="176">
        <f t="shared" si="269"/>
        <v>0</v>
      </c>
    </row>
    <row r="8625" spans="3:9">
      <c r="C8625" s="125"/>
      <c r="D8625" s="125"/>
      <c r="E8625" s="125"/>
      <c r="F8625" s="125"/>
      <c r="G8625" s="176"/>
      <c r="H8625" s="125" t="str">
        <f t="shared" si="268"/>
        <v/>
      </c>
      <c r="I8625" s="176">
        <f t="shared" si="269"/>
        <v>0</v>
      </c>
    </row>
    <row r="8626" spans="3:9">
      <c r="C8626" s="125"/>
      <c r="D8626" s="125"/>
      <c r="E8626" s="125"/>
      <c r="F8626" s="125"/>
      <c r="G8626" s="176"/>
      <c r="H8626" s="125" t="str">
        <f t="shared" si="268"/>
        <v/>
      </c>
      <c r="I8626" s="176">
        <f t="shared" si="269"/>
        <v>0</v>
      </c>
    </row>
    <row r="8627" spans="3:9">
      <c r="C8627" s="125"/>
      <c r="D8627" s="125"/>
      <c r="E8627" s="125"/>
      <c r="F8627" s="125"/>
      <c r="G8627" s="176"/>
      <c r="H8627" s="125" t="str">
        <f t="shared" si="268"/>
        <v/>
      </c>
      <c r="I8627" s="176">
        <f t="shared" si="269"/>
        <v>0</v>
      </c>
    </row>
    <row r="8628" spans="3:9">
      <c r="C8628" s="125"/>
      <c r="D8628" s="125"/>
      <c r="E8628" s="125"/>
      <c r="F8628" s="125"/>
      <c r="G8628" s="176"/>
      <c r="H8628" s="125" t="str">
        <f t="shared" si="268"/>
        <v/>
      </c>
      <c r="I8628" s="176">
        <f t="shared" si="269"/>
        <v>0</v>
      </c>
    </row>
    <row r="8629" spans="3:9">
      <c r="C8629" s="125"/>
      <c r="D8629" s="125"/>
      <c r="E8629" s="125"/>
      <c r="F8629" s="125"/>
      <c r="G8629" s="176"/>
      <c r="H8629" s="125" t="str">
        <f t="shared" si="268"/>
        <v/>
      </c>
      <c r="I8629" s="176">
        <f t="shared" si="269"/>
        <v>0</v>
      </c>
    </row>
    <row r="8630" spans="3:9">
      <c r="C8630" s="125"/>
      <c r="D8630" s="125"/>
      <c r="E8630" s="125"/>
      <c r="F8630" s="125"/>
      <c r="G8630" s="176"/>
      <c r="H8630" s="125" t="str">
        <f t="shared" si="268"/>
        <v/>
      </c>
      <c r="I8630" s="176">
        <f t="shared" si="269"/>
        <v>0</v>
      </c>
    </row>
    <row r="8631" spans="3:9">
      <c r="C8631" s="125"/>
      <c r="D8631" s="125"/>
      <c r="E8631" s="125"/>
      <c r="F8631" s="125"/>
      <c r="G8631" s="176"/>
      <c r="H8631" s="125" t="str">
        <f t="shared" si="268"/>
        <v/>
      </c>
      <c r="I8631" s="176">
        <f t="shared" si="269"/>
        <v>0</v>
      </c>
    </row>
    <row r="8632" spans="3:9">
      <c r="C8632" s="125"/>
      <c r="D8632" s="125"/>
      <c r="E8632" s="125"/>
      <c r="F8632" s="125"/>
      <c r="G8632" s="176"/>
      <c r="H8632" s="125" t="str">
        <f t="shared" si="268"/>
        <v/>
      </c>
      <c r="I8632" s="176">
        <f t="shared" si="269"/>
        <v>0</v>
      </c>
    </row>
    <row r="8633" spans="3:9">
      <c r="C8633" s="125"/>
      <c r="D8633" s="125"/>
      <c r="E8633" s="125"/>
      <c r="F8633" s="125"/>
      <c r="G8633" s="176"/>
      <c r="H8633" s="125" t="str">
        <f t="shared" si="268"/>
        <v/>
      </c>
      <c r="I8633" s="176">
        <f t="shared" si="269"/>
        <v>0</v>
      </c>
    </row>
    <row r="8634" spans="3:9">
      <c r="C8634" s="125"/>
      <c r="D8634" s="125"/>
      <c r="E8634" s="125"/>
      <c r="F8634" s="125"/>
      <c r="G8634" s="176"/>
      <c r="H8634" s="125" t="str">
        <f t="shared" si="268"/>
        <v/>
      </c>
      <c r="I8634" s="176">
        <f t="shared" si="269"/>
        <v>0</v>
      </c>
    </row>
    <row r="8635" spans="3:9">
      <c r="C8635" s="125"/>
      <c r="D8635" s="125"/>
      <c r="E8635" s="125"/>
      <c r="F8635" s="125"/>
      <c r="G8635" s="176"/>
      <c r="H8635" s="125" t="str">
        <f t="shared" si="268"/>
        <v/>
      </c>
      <c r="I8635" s="176">
        <f t="shared" si="269"/>
        <v>0</v>
      </c>
    </row>
    <row r="8636" spans="3:9">
      <c r="C8636" s="125"/>
      <c r="D8636" s="125"/>
      <c r="E8636" s="125"/>
      <c r="F8636" s="125"/>
      <c r="G8636" s="176"/>
      <c r="H8636" s="125" t="str">
        <f t="shared" si="268"/>
        <v/>
      </c>
      <c r="I8636" s="176">
        <f t="shared" si="269"/>
        <v>0</v>
      </c>
    </row>
    <row r="8637" spans="3:9">
      <c r="C8637" s="125"/>
      <c r="D8637" s="125"/>
      <c r="E8637" s="125"/>
      <c r="F8637" s="125"/>
      <c r="G8637" s="176"/>
      <c r="H8637" s="125" t="str">
        <f t="shared" si="268"/>
        <v/>
      </c>
      <c r="I8637" s="176">
        <f t="shared" si="269"/>
        <v>0</v>
      </c>
    </row>
    <row r="8638" spans="3:9">
      <c r="C8638" s="125"/>
      <c r="D8638" s="125"/>
      <c r="E8638" s="125"/>
      <c r="F8638" s="125"/>
      <c r="G8638" s="176"/>
      <c r="H8638" s="125" t="str">
        <f t="shared" si="268"/>
        <v/>
      </c>
      <c r="I8638" s="176">
        <f t="shared" si="269"/>
        <v>0</v>
      </c>
    </row>
    <row r="8639" spans="3:9">
      <c r="C8639" s="125"/>
      <c r="D8639" s="125"/>
      <c r="E8639" s="125"/>
      <c r="F8639" s="125"/>
      <c r="G8639" s="176"/>
      <c r="H8639" s="125" t="str">
        <f t="shared" si="268"/>
        <v/>
      </c>
      <c r="I8639" s="176">
        <f t="shared" si="269"/>
        <v>0</v>
      </c>
    </row>
    <row r="8640" spans="3:9">
      <c r="C8640" s="125"/>
      <c r="D8640" s="125"/>
      <c r="E8640" s="125"/>
      <c r="F8640" s="125"/>
      <c r="G8640" s="176"/>
      <c r="H8640" s="125" t="str">
        <f t="shared" si="268"/>
        <v/>
      </c>
      <c r="I8640" s="176">
        <f t="shared" si="269"/>
        <v>0</v>
      </c>
    </row>
    <row r="8641" spans="3:9">
      <c r="C8641" s="125"/>
      <c r="D8641" s="125"/>
      <c r="E8641" s="125"/>
      <c r="F8641" s="125"/>
      <c r="G8641" s="176"/>
      <c r="H8641" s="125" t="str">
        <f t="shared" si="268"/>
        <v/>
      </c>
      <c r="I8641" s="176">
        <f t="shared" si="269"/>
        <v>0</v>
      </c>
    </row>
    <row r="8642" spans="3:9">
      <c r="C8642" s="125"/>
      <c r="D8642" s="125"/>
      <c r="E8642" s="125"/>
      <c r="F8642" s="125"/>
      <c r="G8642" s="176"/>
      <c r="H8642" s="125" t="str">
        <f t="shared" si="268"/>
        <v/>
      </c>
      <c r="I8642" s="176">
        <f t="shared" si="269"/>
        <v>0</v>
      </c>
    </row>
    <row r="8643" spans="3:9">
      <c r="C8643" s="125"/>
      <c r="D8643" s="125"/>
      <c r="E8643" s="125"/>
      <c r="F8643" s="125"/>
      <c r="G8643" s="176"/>
      <c r="H8643" s="125" t="str">
        <f t="shared" si="268"/>
        <v/>
      </c>
      <c r="I8643" s="176">
        <f t="shared" si="269"/>
        <v>0</v>
      </c>
    </row>
    <row r="8644" spans="3:9">
      <c r="C8644" s="125"/>
      <c r="D8644" s="125"/>
      <c r="E8644" s="125"/>
      <c r="F8644" s="125"/>
      <c r="G8644" s="176"/>
      <c r="H8644" s="125" t="str">
        <f t="shared" si="268"/>
        <v/>
      </c>
      <c r="I8644" s="176">
        <f t="shared" si="269"/>
        <v>0</v>
      </c>
    </row>
    <row r="8645" spans="3:9">
      <c r="C8645" s="125"/>
      <c r="D8645" s="125"/>
      <c r="E8645" s="125"/>
      <c r="F8645" s="125"/>
      <c r="G8645" s="176"/>
      <c r="H8645" s="125" t="str">
        <f t="shared" si="268"/>
        <v/>
      </c>
      <c r="I8645" s="176">
        <f t="shared" si="269"/>
        <v>0</v>
      </c>
    </row>
    <row r="8646" spans="3:9">
      <c r="C8646" s="125"/>
      <c r="D8646" s="125"/>
      <c r="E8646" s="125"/>
      <c r="F8646" s="125"/>
      <c r="G8646" s="176"/>
      <c r="H8646" s="125" t="str">
        <f t="shared" si="268"/>
        <v/>
      </c>
      <c r="I8646" s="176">
        <f t="shared" si="269"/>
        <v>0</v>
      </c>
    </row>
    <row r="8647" spans="3:9">
      <c r="C8647" s="125"/>
      <c r="D8647" s="125"/>
      <c r="E8647" s="125"/>
      <c r="F8647" s="125"/>
      <c r="G8647" s="176"/>
      <c r="H8647" s="125" t="str">
        <f t="shared" ref="H8647:H8710" si="270">IF(ISBLANK(C8647),"",IF(C8647&lt;F8647,D8647-E8647,E8647-D8647))</f>
        <v/>
      </c>
      <c r="I8647" s="176">
        <f t="shared" ref="I8647:I8710" si="271">IF(ISERR(H8647),1,0)</f>
        <v>0</v>
      </c>
    </row>
    <row r="8648" spans="3:9">
      <c r="C8648" s="125"/>
      <c r="D8648" s="125"/>
      <c r="E8648" s="125"/>
      <c r="F8648" s="125"/>
      <c r="G8648" s="176"/>
      <c r="H8648" s="125" t="str">
        <f t="shared" si="270"/>
        <v/>
      </c>
      <c r="I8648" s="176">
        <f t="shared" si="271"/>
        <v>0</v>
      </c>
    </row>
    <row r="8649" spans="3:9">
      <c r="C8649" s="125"/>
      <c r="D8649" s="125"/>
      <c r="E8649" s="125"/>
      <c r="F8649" s="125"/>
      <c r="G8649" s="176"/>
      <c r="H8649" s="125" t="str">
        <f t="shared" si="270"/>
        <v/>
      </c>
      <c r="I8649" s="176">
        <f t="shared" si="271"/>
        <v>0</v>
      </c>
    </row>
    <row r="8650" spans="3:9">
      <c r="C8650" s="125"/>
      <c r="D8650" s="125"/>
      <c r="E8650" s="125"/>
      <c r="F8650" s="125"/>
      <c r="G8650" s="176"/>
      <c r="H8650" s="125" t="str">
        <f t="shared" si="270"/>
        <v/>
      </c>
      <c r="I8650" s="176">
        <f t="shared" si="271"/>
        <v>0</v>
      </c>
    </row>
    <row r="8651" spans="3:9">
      <c r="C8651" s="125"/>
      <c r="D8651" s="125"/>
      <c r="E8651" s="125"/>
      <c r="F8651" s="125"/>
      <c r="G8651" s="176"/>
      <c r="H8651" s="125" t="str">
        <f t="shared" si="270"/>
        <v/>
      </c>
      <c r="I8651" s="176">
        <f t="shared" si="271"/>
        <v>0</v>
      </c>
    </row>
    <row r="8652" spans="3:9">
      <c r="C8652" s="125"/>
      <c r="D8652" s="125"/>
      <c r="E8652" s="125"/>
      <c r="F8652" s="125"/>
      <c r="G8652" s="176"/>
      <c r="H8652" s="125" t="str">
        <f t="shared" si="270"/>
        <v/>
      </c>
      <c r="I8652" s="176">
        <f t="shared" si="271"/>
        <v>0</v>
      </c>
    </row>
    <row r="8653" spans="3:9">
      <c r="C8653" s="125"/>
      <c r="D8653" s="125"/>
      <c r="E8653" s="125"/>
      <c r="F8653" s="125"/>
      <c r="G8653" s="176"/>
      <c r="H8653" s="125" t="str">
        <f t="shared" si="270"/>
        <v/>
      </c>
      <c r="I8653" s="176">
        <f t="shared" si="271"/>
        <v>0</v>
      </c>
    </row>
    <row r="8654" spans="3:9">
      <c r="C8654" s="125"/>
      <c r="D8654" s="125"/>
      <c r="E8654" s="125"/>
      <c r="F8654" s="125"/>
      <c r="G8654" s="176"/>
      <c r="H8654" s="125" t="str">
        <f t="shared" si="270"/>
        <v/>
      </c>
      <c r="I8654" s="176">
        <f t="shared" si="271"/>
        <v>0</v>
      </c>
    </row>
    <row r="8655" spans="3:9">
      <c r="C8655" s="125"/>
      <c r="D8655" s="125"/>
      <c r="E8655" s="125"/>
      <c r="F8655" s="125"/>
      <c r="G8655" s="176"/>
      <c r="H8655" s="125" t="str">
        <f t="shared" si="270"/>
        <v/>
      </c>
      <c r="I8655" s="176">
        <f t="shared" si="271"/>
        <v>0</v>
      </c>
    </row>
    <row r="8656" spans="3:9">
      <c r="C8656" s="125"/>
      <c r="D8656" s="125"/>
      <c r="E8656" s="125"/>
      <c r="F8656" s="125"/>
      <c r="G8656" s="176"/>
      <c r="H8656" s="125" t="str">
        <f t="shared" si="270"/>
        <v/>
      </c>
      <c r="I8656" s="176">
        <f t="shared" si="271"/>
        <v>0</v>
      </c>
    </row>
    <row r="8657" spans="3:9">
      <c r="C8657" s="125"/>
      <c r="D8657" s="125"/>
      <c r="E8657" s="125"/>
      <c r="F8657" s="125"/>
      <c r="G8657" s="176"/>
      <c r="H8657" s="125" t="str">
        <f t="shared" si="270"/>
        <v/>
      </c>
      <c r="I8657" s="176">
        <f t="shared" si="271"/>
        <v>0</v>
      </c>
    </row>
    <row r="8658" spans="3:9">
      <c r="C8658" s="125"/>
      <c r="D8658" s="125"/>
      <c r="E8658" s="125"/>
      <c r="F8658" s="125"/>
      <c r="G8658" s="176"/>
      <c r="H8658" s="125" t="str">
        <f t="shared" si="270"/>
        <v/>
      </c>
      <c r="I8658" s="176">
        <f t="shared" si="271"/>
        <v>0</v>
      </c>
    </row>
    <row r="8659" spans="3:9">
      <c r="C8659" s="125"/>
      <c r="D8659" s="125"/>
      <c r="E8659" s="125"/>
      <c r="F8659" s="125"/>
      <c r="G8659" s="176"/>
      <c r="H8659" s="125" t="str">
        <f t="shared" si="270"/>
        <v/>
      </c>
      <c r="I8659" s="176">
        <f t="shared" si="271"/>
        <v>0</v>
      </c>
    </row>
    <row r="8660" spans="3:9">
      <c r="C8660" s="125"/>
      <c r="D8660" s="125"/>
      <c r="E8660" s="125"/>
      <c r="F8660" s="125"/>
      <c r="G8660" s="176"/>
      <c r="H8660" s="125" t="str">
        <f t="shared" si="270"/>
        <v/>
      </c>
      <c r="I8660" s="176">
        <f t="shared" si="271"/>
        <v>0</v>
      </c>
    </row>
    <row r="8661" spans="3:9">
      <c r="C8661" s="125"/>
      <c r="D8661" s="125"/>
      <c r="E8661" s="125"/>
      <c r="F8661" s="125"/>
      <c r="G8661" s="176"/>
      <c r="H8661" s="125" t="str">
        <f t="shared" si="270"/>
        <v/>
      </c>
      <c r="I8661" s="176">
        <f t="shared" si="271"/>
        <v>0</v>
      </c>
    </row>
    <row r="8662" spans="3:9">
      <c r="C8662" s="125"/>
      <c r="D8662" s="125"/>
      <c r="E8662" s="125"/>
      <c r="F8662" s="125"/>
      <c r="G8662" s="176"/>
      <c r="H8662" s="125" t="str">
        <f t="shared" si="270"/>
        <v/>
      </c>
      <c r="I8662" s="176">
        <f t="shared" si="271"/>
        <v>0</v>
      </c>
    </row>
    <row r="8663" spans="3:9">
      <c r="C8663" s="125"/>
      <c r="D8663" s="125"/>
      <c r="E8663" s="125"/>
      <c r="F8663" s="125"/>
      <c r="G8663" s="176"/>
      <c r="H8663" s="125" t="str">
        <f t="shared" si="270"/>
        <v/>
      </c>
      <c r="I8663" s="176">
        <f t="shared" si="271"/>
        <v>0</v>
      </c>
    </row>
    <row r="8664" spans="3:9">
      <c r="C8664" s="125"/>
      <c r="D8664" s="125"/>
      <c r="E8664" s="125"/>
      <c r="F8664" s="125"/>
      <c r="G8664" s="176"/>
      <c r="H8664" s="125" t="str">
        <f t="shared" si="270"/>
        <v/>
      </c>
      <c r="I8664" s="176">
        <f t="shared" si="271"/>
        <v>0</v>
      </c>
    </row>
    <row r="8665" spans="3:9">
      <c r="C8665" s="125"/>
      <c r="D8665" s="125"/>
      <c r="E8665" s="125"/>
      <c r="F8665" s="125"/>
      <c r="G8665" s="176"/>
      <c r="H8665" s="125" t="str">
        <f t="shared" si="270"/>
        <v/>
      </c>
      <c r="I8665" s="176">
        <f t="shared" si="271"/>
        <v>0</v>
      </c>
    </row>
    <row r="8666" spans="3:9">
      <c r="C8666" s="125"/>
      <c r="D8666" s="125"/>
      <c r="E8666" s="125"/>
      <c r="F8666" s="125"/>
      <c r="G8666" s="176"/>
      <c r="H8666" s="125" t="str">
        <f t="shared" si="270"/>
        <v/>
      </c>
      <c r="I8666" s="176">
        <f t="shared" si="271"/>
        <v>0</v>
      </c>
    </row>
    <row r="8667" spans="3:9">
      <c r="C8667" s="125"/>
      <c r="D8667" s="125"/>
      <c r="E8667" s="125"/>
      <c r="F8667" s="125"/>
      <c r="G8667" s="176"/>
      <c r="H8667" s="125" t="str">
        <f t="shared" si="270"/>
        <v/>
      </c>
      <c r="I8667" s="176">
        <f t="shared" si="271"/>
        <v>0</v>
      </c>
    </row>
    <row r="8668" spans="3:9">
      <c r="C8668" s="125"/>
      <c r="D8668" s="125"/>
      <c r="E8668" s="125"/>
      <c r="F8668" s="125"/>
      <c r="G8668" s="176"/>
      <c r="H8668" s="125" t="str">
        <f t="shared" si="270"/>
        <v/>
      </c>
      <c r="I8668" s="176">
        <f t="shared" si="271"/>
        <v>0</v>
      </c>
    </row>
    <row r="8669" spans="3:9">
      <c r="C8669" s="125"/>
      <c r="D8669" s="125"/>
      <c r="E8669" s="125"/>
      <c r="F8669" s="125"/>
      <c r="G8669" s="176"/>
      <c r="H8669" s="125" t="str">
        <f t="shared" si="270"/>
        <v/>
      </c>
      <c r="I8669" s="176">
        <f t="shared" si="271"/>
        <v>0</v>
      </c>
    </row>
    <row r="8670" spans="3:9">
      <c r="C8670" s="125"/>
      <c r="D8670" s="125"/>
      <c r="E8670" s="125"/>
      <c r="F8670" s="125"/>
      <c r="G8670" s="176"/>
      <c r="H8670" s="125" t="str">
        <f t="shared" si="270"/>
        <v/>
      </c>
      <c r="I8670" s="176">
        <f t="shared" si="271"/>
        <v>0</v>
      </c>
    </row>
    <row r="8671" spans="3:9">
      <c r="C8671" s="125"/>
      <c r="D8671" s="125"/>
      <c r="E8671" s="125"/>
      <c r="F8671" s="125"/>
      <c r="G8671" s="176"/>
      <c r="H8671" s="125" t="str">
        <f t="shared" si="270"/>
        <v/>
      </c>
      <c r="I8671" s="176">
        <f t="shared" si="271"/>
        <v>0</v>
      </c>
    </row>
    <row r="8672" spans="3:9">
      <c r="C8672" s="125"/>
      <c r="D8672" s="125"/>
      <c r="E8672" s="125"/>
      <c r="F8672" s="125"/>
      <c r="G8672" s="176"/>
      <c r="H8672" s="125" t="str">
        <f t="shared" si="270"/>
        <v/>
      </c>
      <c r="I8672" s="176">
        <f t="shared" si="271"/>
        <v>0</v>
      </c>
    </row>
    <row r="8673" spans="3:9">
      <c r="C8673" s="125"/>
      <c r="D8673" s="125"/>
      <c r="E8673" s="125"/>
      <c r="F8673" s="125"/>
      <c r="G8673" s="176"/>
      <c r="H8673" s="125" t="str">
        <f t="shared" si="270"/>
        <v/>
      </c>
      <c r="I8673" s="176">
        <f t="shared" si="271"/>
        <v>0</v>
      </c>
    </row>
    <row r="8674" spans="3:9">
      <c r="C8674" s="125"/>
      <c r="D8674" s="125"/>
      <c r="E8674" s="125"/>
      <c r="F8674" s="125"/>
      <c r="G8674" s="176"/>
      <c r="H8674" s="125" t="str">
        <f t="shared" si="270"/>
        <v/>
      </c>
      <c r="I8674" s="176">
        <f t="shared" si="271"/>
        <v>0</v>
      </c>
    </row>
    <row r="8675" spans="3:9">
      <c r="C8675" s="125"/>
      <c r="D8675" s="125"/>
      <c r="E8675" s="125"/>
      <c r="F8675" s="125"/>
      <c r="G8675" s="176"/>
      <c r="H8675" s="125" t="str">
        <f t="shared" si="270"/>
        <v/>
      </c>
      <c r="I8675" s="176">
        <f t="shared" si="271"/>
        <v>0</v>
      </c>
    </row>
    <row r="8676" spans="3:9">
      <c r="C8676" s="125"/>
      <c r="D8676" s="125"/>
      <c r="E8676" s="125"/>
      <c r="F8676" s="125"/>
      <c r="G8676" s="176"/>
      <c r="H8676" s="125" t="str">
        <f t="shared" si="270"/>
        <v/>
      </c>
      <c r="I8676" s="176">
        <f t="shared" si="271"/>
        <v>0</v>
      </c>
    </row>
    <row r="8677" spans="3:9">
      <c r="C8677" s="125"/>
      <c r="D8677" s="125"/>
      <c r="E8677" s="125"/>
      <c r="F8677" s="125"/>
      <c r="G8677" s="176"/>
      <c r="H8677" s="125" t="str">
        <f t="shared" si="270"/>
        <v/>
      </c>
      <c r="I8677" s="176">
        <f t="shared" si="271"/>
        <v>0</v>
      </c>
    </row>
    <row r="8678" spans="3:9">
      <c r="C8678" s="125"/>
      <c r="D8678" s="125"/>
      <c r="E8678" s="125"/>
      <c r="F8678" s="125"/>
      <c r="G8678" s="176"/>
      <c r="H8678" s="125" t="str">
        <f t="shared" si="270"/>
        <v/>
      </c>
      <c r="I8678" s="176">
        <f t="shared" si="271"/>
        <v>0</v>
      </c>
    </row>
    <row r="8679" spans="3:9">
      <c r="C8679" s="125"/>
      <c r="D8679" s="125"/>
      <c r="E8679" s="125"/>
      <c r="F8679" s="125"/>
      <c r="G8679" s="176"/>
      <c r="H8679" s="125" t="str">
        <f t="shared" si="270"/>
        <v/>
      </c>
      <c r="I8679" s="176">
        <f t="shared" si="271"/>
        <v>0</v>
      </c>
    </row>
    <row r="8680" spans="3:9">
      <c r="C8680" s="125"/>
      <c r="D8680" s="125"/>
      <c r="E8680" s="125"/>
      <c r="F8680" s="125"/>
      <c r="G8680" s="176"/>
      <c r="H8680" s="125" t="str">
        <f t="shared" si="270"/>
        <v/>
      </c>
      <c r="I8680" s="176">
        <f t="shared" si="271"/>
        <v>0</v>
      </c>
    </row>
    <row r="8681" spans="3:9">
      <c r="C8681" s="125"/>
      <c r="D8681" s="125"/>
      <c r="E8681" s="125"/>
      <c r="F8681" s="125"/>
      <c r="G8681" s="176"/>
      <c r="H8681" s="125" t="str">
        <f t="shared" si="270"/>
        <v/>
      </c>
      <c r="I8681" s="176">
        <f t="shared" si="271"/>
        <v>0</v>
      </c>
    </row>
    <row r="8682" spans="3:9">
      <c r="C8682" s="125"/>
      <c r="D8682" s="125"/>
      <c r="E8682" s="125"/>
      <c r="F8682" s="125"/>
      <c r="G8682" s="176"/>
      <c r="H8682" s="125" t="str">
        <f t="shared" si="270"/>
        <v/>
      </c>
      <c r="I8682" s="176">
        <f t="shared" si="271"/>
        <v>0</v>
      </c>
    </row>
    <row r="8683" spans="3:9">
      <c r="C8683" s="125"/>
      <c r="D8683" s="125"/>
      <c r="E8683" s="125"/>
      <c r="F8683" s="125"/>
      <c r="G8683" s="176"/>
      <c r="H8683" s="125" t="str">
        <f t="shared" si="270"/>
        <v/>
      </c>
      <c r="I8683" s="176">
        <f t="shared" si="271"/>
        <v>0</v>
      </c>
    </row>
    <row r="8684" spans="3:9">
      <c r="C8684" s="125"/>
      <c r="D8684" s="125"/>
      <c r="E8684" s="125"/>
      <c r="F8684" s="125"/>
      <c r="G8684" s="176"/>
      <c r="H8684" s="125" t="str">
        <f t="shared" si="270"/>
        <v/>
      </c>
      <c r="I8684" s="176">
        <f t="shared" si="271"/>
        <v>0</v>
      </c>
    </row>
    <row r="8685" spans="3:9">
      <c r="C8685" s="125"/>
      <c r="D8685" s="125"/>
      <c r="E8685" s="125"/>
      <c r="F8685" s="125"/>
      <c r="G8685" s="176"/>
      <c r="H8685" s="125" t="str">
        <f t="shared" si="270"/>
        <v/>
      </c>
      <c r="I8685" s="176">
        <f t="shared" si="271"/>
        <v>0</v>
      </c>
    </row>
    <row r="8686" spans="3:9">
      <c r="C8686" s="125"/>
      <c r="D8686" s="125"/>
      <c r="E8686" s="125"/>
      <c r="F8686" s="125"/>
      <c r="G8686" s="176"/>
      <c r="H8686" s="125" t="str">
        <f t="shared" si="270"/>
        <v/>
      </c>
      <c r="I8686" s="176">
        <f t="shared" si="271"/>
        <v>0</v>
      </c>
    </row>
    <row r="8687" spans="3:9">
      <c r="C8687" s="125"/>
      <c r="D8687" s="125"/>
      <c r="E8687" s="125"/>
      <c r="F8687" s="125"/>
      <c r="G8687" s="176"/>
      <c r="H8687" s="125" t="str">
        <f t="shared" si="270"/>
        <v/>
      </c>
      <c r="I8687" s="176">
        <f t="shared" si="271"/>
        <v>0</v>
      </c>
    </row>
    <row r="8688" spans="3:9">
      <c r="C8688" s="125"/>
      <c r="D8688" s="125"/>
      <c r="E8688" s="125"/>
      <c r="F8688" s="125"/>
      <c r="G8688" s="176"/>
      <c r="H8688" s="125" t="str">
        <f t="shared" si="270"/>
        <v/>
      </c>
      <c r="I8688" s="176">
        <f t="shared" si="271"/>
        <v>0</v>
      </c>
    </row>
    <row r="8689" spans="3:9">
      <c r="C8689" s="125"/>
      <c r="D8689" s="125"/>
      <c r="E8689" s="125"/>
      <c r="F8689" s="125"/>
      <c r="G8689" s="176"/>
      <c r="H8689" s="125" t="str">
        <f t="shared" si="270"/>
        <v/>
      </c>
      <c r="I8689" s="176">
        <f t="shared" si="271"/>
        <v>0</v>
      </c>
    </row>
    <row r="8690" spans="3:9">
      <c r="C8690" s="125"/>
      <c r="D8690" s="125"/>
      <c r="E8690" s="125"/>
      <c r="F8690" s="125"/>
      <c r="G8690" s="176"/>
      <c r="H8690" s="125" t="str">
        <f t="shared" si="270"/>
        <v/>
      </c>
      <c r="I8690" s="176">
        <f t="shared" si="271"/>
        <v>0</v>
      </c>
    </row>
    <row r="8691" spans="3:9">
      <c r="C8691" s="125"/>
      <c r="D8691" s="125"/>
      <c r="E8691" s="125"/>
      <c r="F8691" s="125"/>
      <c r="G8691" s="176"/>
      <c r="H8691" s="125" t="str">
        <f t="shared" si="270"/>
        <v/>
      </c>
      <c r="I8691" s="176">
        <f t="shared" si="271"/>
        <v>0</v>
      </c>
    </row>
    <row r="8692" spans="3:9">
      <c r="C8692" s="125"/>
      <c r="D8692" s="125"/>
      <c r="E8692" s="125"/>
      <c r="F8692" s="125"/>
      <c r="G8692" s="176"/>
      <c r="H8692" s="125" t="str">
        <f t="shared" si="270"/>
        <v/>
      </c>
      <c r="I8692" s="176">
        <f t="shared" si="271"/>
        <v>0</v>
      </c>
    </row>
    <row r="8693" spans="3:9">
      <c r="C8693" s="125"/>
      <c r="D8693" s="125"/>
      <c r="E8693" s="125"/>
      <c r="F8693" s="125"/>
      <c r="G8693" s="176"/>
      <c r="H8693" s="125" t="str">
        <f t="shared" si="270"/>
        <v/>
      </c>
      <c r="I8693" s="176">
        <f t="shared" si="271"/>
        <v>0</v>
      </c>
    </row>
    <row r="8694" spans="3:9">
      <c r="C8694" s="125"/>
      <c r="D8694" s="125"/>
      <c r="E8694" s="125"/>
      <c r="F8694" s="125"/>
      <c r="G8694" s="176"/>
      <c r="H8694" s="125" t="str">
        <f t="shared" si="270"/>
        <v/>
      </c>
      <c r="I8694" s="176">
        <f t="shared" si="271"/>
        <v>0</v>
      </c>
    </row>
    <row r="8695" spans="3:9">
      <c r="C8695" s="125"/>
      <c r="D8695" s="125"/>
      <c r="E8695" s="125"/>
      <c r="F8695" s="125"/>
      <c r="G8695" s="176"/>
      <c r="H8695" s="125" t="str">
        <f t="shared" si="270"/>
        <v/>
      </c>
      <c r="I8695" s="176">
        <f t="shared" si="271"/>
        <v>0</v>
      </c>
    </row>
    <row r="8696" spans="3:9">
      <c r="C8696" s="125"/>
      <c r="D8696" s="125"/>
      <c r="E8696" s="125"/>
      <c r="F8696" s="125"/>
      <c r="G8696" s="176"/>
      <c r="H8696" s="125" t="str">
        <f t="shared" si="270"/>
        <v/>
      </c>
      <c r="I8696" s="176">
        <f t="shared" si="271"/>
        <v>0</v>
      </c>
    </row>
    <row r="8697" spans="3:9">
      <c r="C8697" s="125"/>
      <c r="D8697" s="125"/>
      <c r="E8697" s="125"/>
      <c r="F8697" s="125"/>
      <c r="G8697" s="176"/>
      <c r="H8697" s="125" t="str">
        <f t="shared" si="270"/>
        <v/>
      </c>
      <c r="I8697" s="176">
        <f t="shared" si="271"/>
        <v>0</v>
      </c>
    </row>
    <row r="8698" spans="3:9">
      <c r="C8698" s="125"/>
      <c r="D8698" s="125"/>
      <c r="E8698" s="125"/>
      <c r="F8698" s="125"/>
      <c r="G8698" s="176"/>
      <c r="H8698" s="125" t="str">
        <f t="shared" si="270"/>
        <v/>
      </c>
      <c r="I8698" s="176">
        <f t="shared" si="271"/>
        <v>0</v>
      </c>
    </row>
    <row r="8699" spans="3:9">
      <c r="C8699" s="125"/>
      <c r="D8699" s="125"/>
      <c r="E8699" s="125"/>
      <c r="F8699" s="125"/>
      <c r="G8699" s="176"/>
      <c r="H8699" s="125" t="str">
        <f t="shared" si="270"/>
        <v/>
      </c>
      <c r="I8699" s="176">
        <f t="shared" si="271"/>
        <v>0</v>
      </c>
    </row>
    <row r="8700" spans="3:9">
      <c r="C8700" s="125"/>
      <c r="D8700" s="125"/>
      <c r="E8700" s="125"/>
      <c r="F8700" s="125"/>
      <c r="G8700" s="176"/>
      <c r="H8700" s="125" t="str">
        <f t="shared" si="270"/>
        <v/>
      </c>
      <c r="I8700" s="176">
        <f t="shared" si="271"/>
        <v>0</v>
      </c>
    </row>
    <row r="8701" spans="3:9">
      <c r="C8701" s="125"/>
      <c r="D8701" s="125"/>
      <c r="E8701" s="125"/>
      <c r="F8701" s="125"/>
      <c r="G8701" s="176"/>
      <c r="H8701" s="125" t="str">
        <f t="shared" si="270"/>
        <v/>
      </c>
      <c r="I8701" s="176">
        <f t="shared" si="271"/>
        <v>0</v>
      </c>
    </row>
    <row r="8702" spans="3:9">
      <c r="C8702" s="125"/>
      <c r="D8702" s="125"/>
      <c r="E8702" s="125"/>
      <c r="F8702" s="125"/>
      <c r="G8702" s="176"/>
      <c r="H8702" s="125" t="str">
        <f t="shared" si="270"/>
        <v/>
      </c>
      <c r="I8702" s="176">
        <f t="shared" si="271"/>
        <v>0</v>
      </c>
    </row>
    <row r="8703" spans="3:9">
      <c r="C8703" s="125"/>
      <c r="D8703" s="125"/>
      <c r="E8703" s="125"/>
      <c r="F8703" s="125"/>
      <c r="G8703" s="176"/>
      <c r="H8703" s="125" t="str">
        <f t="shared" si="270"/>
        <v/>
      </c>
      <c r="I8703" s="176">
        <f t="shared" si="271"/>
        <v>0</v>
      </c>
    </row>
    <row r="8704" spans="3:9">
      <c r="C8704" s="125"/>
      <c r="D8704" s="125"/>
      <c r="E8704" s="125"/>
      <c r="F8704" s="125"/>
      <c r="G8704" s="176"/>
      <c r="H8704" s="125" t="str">
        <f t="shared" si="270"/>
        <v/>
      </c>
      <c r="I8704" s="176">
        <f t="shared" si="271"/>
        <v>0</v>
      </c>
    </row>
    <row r="8705" spans="3:9">
      <c r="C8705" s="125"/>
      <c r="D8705" s="125"/>
      <c r="E8705" s="125"/>
      <c r="F8705" s="125"/>
      <c r="G8705" s="176"/>
      <c r="H8705" s="125" t="str">
        <f t="shared" si="270"/>
        <v/>
      </c>
      <c r="I8705" s="176">
        <f t="shared" si="271"/>
        <v>0</v>
      </c>
    </row>
    <row r="8706" spans="3:9">
      <c r="C8706" s="125"/>
      <c r="D8706" s="125"/>
      <c r="E8706" s="125"/>
      <c r="F8706" s="125"/>
      <c r="G8706" s="176"/>
      <c r="H8706" s="125" t="str">
        <f t="shared" si="270"/>
        <v/>
      </c>
      <c r="I8706" s="176">
        <f t="shared" si="271"/>
        <v>0</v>
      </c>
    </row>
    <row r="8707" spans="3:9">
      <c r="C8707" s="125"/>
      <c r="D8707" s="125"/>
      <c r="E8707" s="125"/>
      <c r="F8707" s="125"/>
      <c r="G8707" s="176"/>
      <c r="H8707" s="125" t="str">
        <f t="shared" si="270"/>
        <v/>
      </c>
      <c r="I8707" s="176">
        <f t="shared" si="271"/>
        <v>0</v>
      </c>
    </row>
    <row r="8708" spans="3:9">
      <c r="C8708" s="125"/>
      <c r="D8708" s="125"/>
      <c r="E8708" s="125"/>
      <c r="F8708" s="125"/>
      <c r="G8708" s="176"/>
      <c r="H8708" s="125" t="str">
        <f t="shared" si="270"/>
        <v/>
      </c>
      <c r="I8708" s="176">
        <f t="shared" si="271"/>
        <v>0</v>
      </c>
    </row>
    <row r="8709" spans="3:9">
      <c r="C8709" s="125"/>
      <c r="D8709" s="125"/>
      <c r="E8709" s="125"/>
      <c r="F8709" s="125"/>
      <c r="G8709" s="176"/>
      <c r="H8709" s="125" t="str">
        <f t="shared" si="270"/>
        <v/>
      </c>
      <c r="I8709" s="176">
        <f t="shared" si="271"/>
        <v>0</v>
      </c>
    </row>
    <row r="8710" spans="3:9">
      <c r="C8710" s="125"/>
      <c r="D8710" s="125"/>
      <c r="E8710" s="125"/>
      <c r="F8710" s="125"/>
      <c r="G8710" s="176"/>
      <c r="H8710" s="125" t="str">
        <f t="shared" si="270"/>
        <v/>
      </c>
      <c r="I8710" s="176">
        <f t="shared" si="271"/>
        <v>0</v>
      </c>
    </row>
    <row r="8711" spans="3:9">
      <c r="C8711" s="125"/>
      <c r="D8711" s="125"/>
      <c r="E8711" s="125"/>
      <c r="F8711" s="125"/>
      <c r="G8711" s="176"/>
      <c r="H8711" s="125" t="str">
        <f t="shared" ref="H8711:H8774" si="272">IF(ISBLANK(C8711),"",IF(C8711&lt;F8711,D8711-E8711,E8711-D8711))</f>
        <v/>
      </c>
      <c r="I8711" s="176">
        <f t="shared" ref="I8711:I8774" si="273">IF(ISERR(H8711),1,0)</f>
        <v>0</v>
      </c>
    </row>
    <row r="8712" spans="3:9">
      <c r="C8712" s="125"/>
      <c r="D8712" s="125"/>
      <c r="E8712" s="125"/>
      <c r="F8712" s="125"/>
      <c r="G8712" s="176"/>
      <c r="H8712" s="125" t="str">
        <f t="shared" si="272"/>
        <v/>
      </c>
      <c r="I8712" s="176">
        <f t="shared" si="273"/>
        <v>0</v>
      </c>
    </row>
    <row r="8713" spans="3:9">
      <c r="C8713" s="125"/>
      <c r="D8713" s="125"/>
      <c r="E8713" s="125"/>
      <c r="F8713" s="125"/>
      <c r="G8713" s="176"/>
      <c r="H8713" s="125" t="str">
        <f t="shared" si="272"/>
        <v/>
      </c>
      <c r="I8713" s="176">
        <f t="shared" si="273"/>
        <v>0</v>
      </c>
    </row>
    <row r="8714" spans="3:9">
      <c r="C8714" s="125"/>
      <c r="D8714" s="125"/>
      <c r="E8714" s="125"/>
      <c r="F8714" s="125"/>
      <c r="G8714" s="176"/>
      <c r="H8714" s="125" t="str">
        <f t="shared" si="272"/>
        <v/>
      </c>
      <c r="I8714" s="176">
        <f t="shared" si="273"/>
        <v>0</v>
      </c>
    </row>
    <row r="8715" spans="3:9">
      <c r="C8715" s="125"/>
      <c r="D8715" s="125"/>
      <c r="E8715" s="125"/>
      <c r="F8715" s="125"/>
      <c r="G8715" s="176"/>
      <c r="H8715" s="125" t="str">
        <f t="shared" si="272"/>
        <v/>
      </c>
      <c r="I8715" s="176">
        <f t="shared" si="273"/>
        <v>0</v>
      </c>
    </row>
    <row r="8716" spans="3:9">
      <c r="C8716" s="125"/>
      <c r="D8716" s="125"/>
      <c r="E8716" s="125"/>
      <c r="F8716" s="125"/>
      <c r="G8716" s="176"/>
      <c r="H8716" s="125" t="str">
        <f t="shared" si="272"/>
        <v/>
      </c>
      <c r="I8716" s="176">
        <f t="shared" si="273"/>
        <v>0</v>
      </c>
    </row>
    <row r="8717" spans="3:9">
      <c r="C8717" s="125"/>
      <c r="D8717" s="125"/>
      <c r="E8717" s="125"/>
      <c r="F8717" s="125"/>
      <c r="G8717" s="176"/>
      <c r="H8717" s="125" t="str">
        <f t="shared" si="272"/>
        <v/>
      </c>
      <c r="I8717" s="176">
        <f t="shared" si="273"/>
        <v>0</v>
      </c>
    </row>
    <row r="8718" spans="3:9">
      <c r="C8718" s="125"/>
      <c r="D8718" s="125"/>
      <c r="E8718" s="125"/>
      <c r="F8718" s="125"/>
      <c r="G8718" s="176"/>
      <c r="H8718" s="125" t="str">
        <f t="shared" si="272"/>
        <v/>
      </c>
      <c r="I8718" s="176">
        <f t="shared" si="273"/>
        <v>0</v>
      </c>
    </row>
    <row r="8719" spans="3:9">
      <c r="C8719" s="125"/>
      <c r="D8719" s="125"/>
      <c r="E8719" s="125"/>
      <c r="F8719" s="125"/>
      <c r="G8719" s="176"/>
      <c r="H8719" s="125" t="str">
        <f t="shared" si="272"/>
        <v/>
      </c>
      <c r="I8719" s="176">
        <f t="shared" si="273"/>
        <v>0</v>
      </c>
    </row>
    <row r="8720" spans="3:9">
      <c r="C8720" s="125"/>
      <c r="D8720" s="125"/>
      <c r="E8720" s="125"/>
      <c r="F8720" s="125"/>
      <c r="G8720" s="176"/>
      <c r="H8720" s="125" t="str">
        <f t="shared" si="272"/>
        <v/>
      </c>
      <c r="I8720" s="176">
        <f t="shared" si="273"/>
        <v>0</v>
      </c>
    </row>
    <row r="8721" spans="3:9">
      <c r="C8721" s="125"/>
      <c r="D8721" s="125"/>
      <c r="E8721" s="125"/>
      <c r="F8721" s="125"/>
      <c r="G8721" s="176"/>
      <c r="H8721" s="125" t="str">
        <f t="shared" si="272"/>
        <v/>
      </c>
      <c r="I8721" s="176">
        <f t="shared" si="273"/>
        <v>0</v>
      </c>
    </row>
    <row r="8722" spans="3:9">
      <c r="C8722" s="125"/>
      <c r="D8722" s="125"/>
      <c r="E8722" s="125"/>
      <c r="F8722" s="125"/>
      <c r="G8722" s="176"/>
      <c r="H8722" s="125" t="str">
        <f t="shared" si="272"/>
        <v/>
      </c>
      <c r="I8722" s="176">
        <f t="shared" si="273"/>
        <v>0</v>
      </c>
    </row>
    <row r="8723" spans="3:9">
      <c r="C8723" s="125"/>
      <c r="D8723" s="125"/>
      <c r="E8723" s="125"/>
      <c r="F8723" s="125"/>
      <c r="G8723" s="176"/>
      <c r="H8723" s="125" t="str">
        <f t="shared" si="272"/>
        <v/>
      </c>
      <c r="I8723" s="176">
        <f t="shared" si="273"/>
        <v>0</v>
      </c>
    </row>
    <row r="8724" spans="3:9">
      <c r="C8724" s="125"/>
      <c r="D8724" s="125"/>
      <c r="E8724" s="125"/>
      <c r="F8724" s="125"/>
      <c r="G8724" s="176"/>
      <c r="H8724" s="125" t="str">
        <f t="shared" si="272"/>
        <v/>
      </c>
      <c r="I8724" s="176">
        <f t="shared" si="273"/>
        <v>0</v>
      </c>
    </row>
    <row r="8725" spans="3:9">
      <c r="C8725" s="125"/>
      <c r="D8725" s="125"/>
      <c r="E8725" s="125"/>
      <c r="F8725" s="125"/>
      <c r="G8725" s="176"/>
      <c r="H8725" s="125" t="str">
        <f t="shared" si="272"/>
        <v/>
      </c>
      <c r="I8725" s="176">
        <f t="shared" si="273"/>
        <v>0</v>
      </c>
    </row>
    <row r="8726" spans="3:9">
      <c r="C8726" s="125"/>
      <c r="D8726" s="125"/>
      <c r="E8726" s="125"/>
      <c r="F8726" s="125"/>
      <c r="G8726" s="176"/>
      <c r="H8726" s="125" t="str">
        <f t="shared" si="272"/>
        <v/>
      </c>
      <c r="I8726" s="176">
        <f t="shared" si="273"/>
        <v>0</v>
      </c>
    </row>
    <row r="8727" spans="3:9">
      <c r="C8727" s="125"/>
      <c r="D8727" s="125"/>
      <c r="E8727" s="125"/>
      <c r="F8727" s="125"/>
      <c r="G8727" s="176"/>
      <c r="H8727" s="125" t="str">
        <f t="shared" si="272"/>
        <v/>
      </c>
      <c r="I8727" s="176">
        <f t="shared" si="273"/>
        <v>0</v>
      </c>
    </row>
    <row r="8728" spans="3:9">
      <c r="C8728" s="125"/>
      <c r="D8728" s="125"/>
      <c r="E8728" s="125"/>
      <c r="F8728" s="125"/>
      <c r="G8728" s="176"/>
      <c r="H8728" s="125" t="str">
        <f t="shared" si="272"/>
        <v/>
      </c>
      <c r="I8728" s="176">
        <f t="shared" si="273"/>
        <v>0</v>
      </c>
    </row>
    <row r="8729" spans="3:9">
      <c r="C8729" s="125"/>
      <c r="D8729" s="125"/>
      <c r="E8729" s="125"/>
      <c r="F8729" s="125"/>
      <c r="G8729" s="176"/>
      <c r="H8729" s="125" t="str">
        <f t="shared" si="272"/>
        <v/>
      </c>
      <c r="I8729" s="176">
        <f t="shared" si="273"/>
        <v>0</v>
      </c>
    </row>
    <row r="8730" spans="3:9">
      <c r="C8730" s="125"/>
      <c r="D8730" s="125"/>
      <c r="E8730" s="125"/>
      <c r="F8730" s="125"/>
      <c r="G8730" s="176"/>
      <c r="H8730" s="125" t="str">
        <f t="shared" si="272"/>
        <v/>
      </c>
      <c r="I8730" s="176">
        <f t="shared" si="273"/>
        <v>0</v>
      </c>
    </row>
    <row r="8731" spans="3:9">
      <c r="C8731" s="125"/>
      <c r="D8731" s="125"/>
      <c r="E8731" s="125"/>
      <c r="F8731" s="125"/>
      <c r="G8731" s="176"/>
      <c r="H8731" s="125" t="str">
        <f t="shared" si="272"/>
        <v/>
      </c>
      <c r="I8731" s="176">
        <f t="shared" si="273"/>
        <v>0</v>
      </c>
    </row>
    <row r="8732" spans="3:9">
      <c r="C8732" s="125"/>
      <c r="D8732" s="125"/>
      <c r="E8732" s="125"/>
      <c r="F8732" s="125"/>
      <c r="G8732" s="176"/>
      <c r="H8732" s="125" t="str">
        <f t="shared" si="272"/>
        <v/>
      </c>
      <c r="I8732" s="176">
        <f t="shared" si="273"/>
        <v>0</v>
      </c>
    </row>
    <row r="8733" spans="3:9">
      <c r="C8733" s="125"/>
      <c r="D8733" s="125"/>
      <c r="E8733" s="125"/>
      <c r="F8733" s="125"/>
      <c r="G8733" s="176"/>
      <c r="H8733" s="125" t="str">
        <f t="shared" si="272"/>
        <v/>
      </c>
      <c r="I8733" s="176">
        <f t="shared" si="273"/>
        <v>0</v>
      </c>
    </row>
    <row r="8734" spans="3:9">
      <c r="C8734" s="125"/>
      <c r="D8734" s="125"/>
      <c r="E8734" s="125"/>
      <c r="F8734" s="125"/>
      <c r="G8734" s="176"/>
      <c r="H8734" s="125" t="str">
        <f t="shared" si="272"/>
        <v/>
      </c>
      <c r="I8734" s="176">
        <f t="shared" si="273"/>
        <v>0</v>
      </c>
    </row>
    <row r="8735" spans="3:9">
      <c r="C8735" s="125"/>
      <c r="D8735" s="125"/>
      <c r="E8735" s="125"/>
      <c r="F8735" s="125"/>
      <c r="G8735" s="176"/>
      <c r="H8735" s="125" t="str">
        <f t="shared" si="272"/>
        <v/>
      </c>
      <c r="I8735" s="176">
        <f t="shared" si="273"/>
        <v>0</v>
      </c>
    </row>
    <row r="8736" spans="3:9">
      <c r="C8736" s="125"/>
      <c r="D8736" s="125"/>
      <c r="E8736" s="125"/>
      <c r="F8736" s="125"/>
      <c r="G8736" s="176"/>
      <c r="H8736" s="125" t="str">
        <f t="shared" si="272"/>
        <v/>
      </c>
      <c r="I8736" s="176">
        <f t="shared" si="273"/>
        <v>0</v>
      </c>
    </row>
    <row r="8737" spans="3:9">
      <c r="C8737" s="125"/>
      <c r="D8737" s="125"/>
      <c r="E8737" s="125"/>
      <c r="F8737" s="125"/>
      <c r="G8737" s="176"/>
      <c r="H8737" s="125" t="str">
        <f t="shared" si="272"/>
        <v/>
      </c>
      <c r="I8737" s="176">
        <f t="shared" si="273"/>
        <v>0</v>
      </c>
    </row>
    <row r="8738" spans="3:9">
      <c r="C8738" s="125"/>
      <c r="D8738" s="125"/>
      <c r="E8738" s="125"/>
      <c r="F8738" s="125"/>
      <c r="G8738" s="176"/>
      <c r="H8738" s="125" t="str">
        <f t="shared" si="272"/>
        <v/>
      </c>
      <c r="I8738" s="176">
        <f t="shared" si="273"/>
        <v>0</v>
      </c>
    </row>
    <row r="8739" spans="3:9">
      <c r="C8739" s="125"/>
      <c r="D8739" s="125"/>
      <c r="E8739" s="125"/>
      <c r="F8739" s="125"/>
      <c r="G8739" s="176"/>
      <c r="H8739" s="125" t="str">
        <f t="shared" si="272"/>
        <v/>
      </c>
      <c r="I8739" s="176">
        <f t="shared" si="273"/>
        <v>0</v>
      </c>
    </row>
    <row r="8740" spans="3:9">
      <c r="C8740" s="125"/>
      <c r="D8740" s="125"/>
      <c r="E8740" s="125"/>
      <c r="F8740" s="125"/>
      <c r="G8740" s="176"/>
      <c r="H8740" s="125" t="str">
        <f t="shared" si="272"/>
        <v/>
      </c>
      <c r="I8740" s="176">
        <f t="shared" si="273"/>
        <v>0</v>
      </c>
    </row>
    <row r="8741" spans="3:9">
      <c r="C8741" s="125"/>
      <c r="D8741" s="125"/>
      <c r="E8741" s="125"/>
      <c r="F8741" s="125"/>
      <c r="G8741" s="176"/>
      <c r="H8741" s="125" t="str">
        <f t="shared" si="272"/>
        <v/>
      </c>
      <c r="I8741" s="176">
        <f t="shared" si="273"/>
        <v>0</v>
      </c>
    </row>
    <row r="8742" spans="3:9">
      <c r="C8742" s="125"/>
      <c r="D8742" s="125"/>
      <c r="E8742" s="125"/>
      <c r="F8742" s="125"/>
      <c r="G8742" s="176"/>
      <c r="H8742" s="125" t="str">
        <f t="shared" si="272"/>
        <v/>
      </c>
      <c r="I8742" s="176">
        <f t="shared" si="273"/>
        <v>0</v>
      </c>
    </row>
    <row r="8743" spans="3:9">
      <c r="C8743" s="125"/>
      <c r="D8743" s="125"/>
      <c r="E8743" s="125"/>
      <c r="F8743" s="125"/>
      <c r="G8743" s="176"/>
      <c r="H8743" s="125" t="str">
        <f t="shared" si="272"/>
        <v/>
      </c>
      <c r="I8743" s="176">
        <f t="shared" si="273"/>
        <v>0</v>
      </c>
    </row>
    <row r="8744" spans="3:9">
      <c r="C8744" s="125"/>
      <c r="D8744" s="125"/>
      <c r="E8744" s="125"/>
      <c r="F8744" s="125"/>
      <c r="G8744" s="176"/>
      <c r="H8744" s="125" t="str">
        <f t="shared" si="272"/>
        <v/>
      </c>
      <c r="I8744" s="176">
        <f t="shared" si="273"/>
        <v>0</v>
      </c>
    </row>
    <row r="8745" spans="3:9">
      <c r="C8745" s="125"/>
      <c r="D8745" s="125"/>
      <c r="E8745" s="125"/>
      <c r="F8745" s="125"/>
      <c r="G8745" s="176"/>
      <c r="H8745" s="125" t="str">
        <f t="shared" si="272"/>
        <v/>
      </c>
      <c r="I8745" s="176">
        <f t="shared" si="273"/>
        <v>0</v>
      </c>
    </row>
    <row r="8746" spans="3:9">
      <c r="C8746" s="125"/>
      <c r="D8746" s="125"/>
      <c r="E8746" s="125"/>
      <c r="F8746" s="125"/>
      <c r="G8746" s="176"/>
      <c r="H8746" s="125" t="str">
        <f t="shared" si="272"/>
        <v/>
      </c>
      <c r="I8746" s="176">
        <f t="shared" si="273"/>
        <v>0</v>
      </c>
    </row>
    <row r="8747" spans="3:9">
      <c r="C8747" s="125"/>
      <c r="D8747" s="125"/>
      <c r="E8747" s="125"/>
      <c r="F8747" s="125"/>
      <c r="G8747" s="176"/>
      <c r="H8747" s="125" t="str">
        <f t="shared" si="272"/>
        <v/>
      </c>
      <c r="I8747" s="176">
        <f t="shared" si="273"/>
        <v>0</v>
      </c>
    </row>
    <row r="8748" spans="3:9">
      <c r="C8748" s="125"/>
      <c r="D8748" s="125"/>
      <c r="E8748" s="125"/>
      <c r="F8748" s="125"/>
      <c r="G8748" s="176"/>
      <c r="H8748" s="125" t="str">
        <f t="shared" si="272"/>
        <v/>
      </c>
      <c r="I8748" s="176">
        <f t="shared" si="273"/>
        <v>0</v>
      </c>
    </row>
    <row r="8749" spans="3:9">
      <c r="C8749" s="125"/>
      <c r="D8749" s="125"/>
      <c r="E8749" s="125"/>
      <c r="F8749" s="125"/>
      <c r="G8749" s="176"/>
      <c r="H8749" s="125" t="str">
        <f t="shared" si="272"/>
        <v/>
      </c>
      <c r="I8749" s="176">
        <f t="shared" si="273"/>
        <v>0</v>
      </c>
    </row>
    <row r="8750" spans="3:9">
      <c r="C8750" s="125"/>
      <c r="D8750" s="125"/>
      <c r="E8750" s="125"/>
      <c r="F8750" s="125"/>
      <c r="G8750" s="176"/>
      <c r="H8750" s="125" t="str">
        <f t="shared" si="272"/>
        <v/>
      </c>
      <c r="I8750" s="176">
        <f t="shared" si="273"/>
        <v>0</v>
      </c>
    </row>
    <row r="8751" spans="3:9">
      <c r="C8751" s="125"/>
      <c r="D8751" s="125"/>
      <c r="E8751" s="125"/>
      <c r="F8751" s="125"/>
      <c r="G8751" s="176"/>
      <c r="H8751" s="125" t="str">
        <f t="shared" si="272"/>
        <v/>
      </c>
      <c r="I8751" s="176">
        <f t="shared" si="273"/>
        <v>0</v>
      </c>
    </row>
    <row r="8752" spans="3:9">
      <c r="C8752" s="125"/>
      <c r="D8752" s="125"/>
      <c r="E8752" s="125"/>
      <c r="F8752" s="125"/>
      <c r="G8752" s="176"/>
      <c r="H8752" s="125" t="str">
        <f t="shared" si="272"/>
        <v/>
      </c>
      <c r="I8752" s="176">
        <f t="shared" si="273"/>
        <v>0</v>
      </c>
    </row>
    <row r="8753" spans="3:9">
      <c r="C8753" s="125"/>
      <c r="D8753" s="125"/>
      <c r="E8753" s="125"/>
      <c r="F8753" s="125"/>
      <c r="G8753" s="176"/>
      <c r="H8753" s="125" t="str">
        <f t="shared" si="272"/>
        <v/>
      </c>
      <c r="I8753" s="176">
        <f t="shared" si="273"/>
        <v>0</v>
      </c>
    </row>
    <row r="8754" spans="3:9">
      <c r="C8754" s="125"/>
      <c r="D8754" s="125"/>
      <c r="E8754" s="125"/>
      <c r="F8754" s="125"/>
      <c r="G8754" s="176"/>
      <c r="H8754" s="125" t="str">
        <f t="shared" si="272"/>
        <v/>
      </c>
      <c r="I8754" s="176">
        <f t="shared" si="273"/>
        <v>0</v>
      </c>
    </row>
    <row r="8755" spans="3:9">
      <c r="C8755" s="125"/>
      <c r="D8755" s="125"/>
      <c r="E8755" s="125"/>
      <c r="F8755" s="125"/>
      <c r="G8755" s="176"/>
      <c r="H8755" s="125" t="str">
        <f t="shared" si="272"/>
        <v/>
      </c>
      <c r="I8755" s="176">
        <f t="shared" si="273"/>
        <v>0</v>
      </c>
    </row>
    <row r="8756" spans="3:9">
      <c r="C8756" s="125"/>
      <c r="D8756" s="125"/>
      <c r="E8756" s="125"/>
      <c r="F8756" s="125"/>
      <c r="G8756" s="176"/>
      <c r="H8756" s="125" t="str">
        <f t="shared" si="272"/>
        <v/>
      </c>
      <c r="I8756" s="176">
        <f t="shared" si="273"/>
        <v>0</v>
      </c>
    </row>
    <row r="8757" spans="3:9">
      <c r="C8757" s="125"/>
      <c r="D8757" s="125"/>
      <c r="E8757" s="125"/>
      <c r="F8757" s="125"/>
      <c r="G8757" s="176"/>
      <c r="H8757" s="125" t="str">
        <f t="shared" si="272"/>
        <v/>
      </c>
      <c r="I8757" s="176">
        <f t="shared" si="273"/>
        <v>0</v>
      </c>
    </row>
    <row r="8758" spans="3:9">
      <c r="C8758" s="125"/>
      <c r="D8758" s="125"/>
      <c r="E8758" s="125"/>
      <c r="F8758" s="125"/>
      <c r="G8758" s="176"/>
      <c r="H8758" s="125" t="str">
        <f t="shared" si="272"/>
        <v/>
      </c>
      <c r="I8758" s="176">
        <f t="shared" si="273"/>
        <v>0</v>
      </c>
    </row>
    <row r="8759" spans="3:9">
      <c r="C8759" s="125"/>
      <c r="D8759" s="125"/>
      <c r="E8759" s="125"/>
      <c r="F8759" s="125"/>
      <c r="G8759" s="176"/>
      <c r="H8759" s="125" t="str">
        <f t="shared" si="272"/>
        <v/>
      </c>
      <c r="I8759" s="176">
        <f t="shared" si="273"/>
        <v>0</v>
      </c>
    </row>
    <row r="8760" spans="3:9">
      <c r="C8760" s="125"/>
      <c r="D8760" s="125"/>
      <c r="E8760" s="125"/>
      <c r="F8760" s="125"/>
      <c r="G8760" s="176"/>
      <c r="H8760" s="125" t="str">
        <f t="shared" si="272"/>
        <v/>
      </c>
      <c r="I8760" s="176">
        <f t="shared" si="273"/>
        <v>0</v>
      </c>
    </row>
    <row r="8761" spans="3:9">
      <c r="C8761" s="125"/>
      <c r="D8761" s="125"/>
      <c r="E8761" s="125"/>
      <c r="F8761" s="125"/>
      <c r="G8761" s="176"/>
      <c r="H8761" s="125" t="str">
        <f t="shared" si="272"/>
        <v/>
      </c>
      <c r="I8761" s="176">
        <f t="shared" si="273"/>
        <v>0</v>
      </c>
    </row>
    <row r="8762" spans="3:9">
      <c r="C8762" s="125"/>
      <c r="D8762" s="125"/>
      <c r="E8762" s="125"/>
      <c r="F8762" s="125"/>
      <c r="G8762" s="176"/>
      <c r="H8762" s="125" t="str">
        <f t="shared" si="272"/>
        <v/>
      </c>
      <c r="I8762" s="176">
        <f t="shared" si="273"/>
        <v>0</v>
      </c>
    </row>
    <row r="8763" spans="3:9">
      <c r="C8763" s="125"/>
      <c r="D8763" s="125"/>
      <c r="E8763" s="125"/>
      <c r="F8763" s="125"/>
      <c r="G8763" s="176"/>
      <c r="H8763" s="125" t="str">
        <f t="shared" si="272"/>
        <v/>
      </c>
      <c r="I8763" s="176">
        <f t="shared" si="273"/>
        <v>0</v>
      </c>
    </row>
    <row r="8764" spans="3:9">
      <c r="C8764" s="125"/>
      <c r="D8764" s="125"/>
      <c r="E8764" s="125"/>
      <c r="F8764" s="125"/>
      <c r="G8764" s="176"/>
      <c r="H8764" s="125" t="str">
        <f t="shared" si="272"/>
        <v/>
      </c>
      <c r="I8764" s="176">
        <f t="shared" si="273"/>
        <v>0</v>
      </c>
    </row>
    <row r="8765" spans="3:9">
      <c r="C8765" s="125"/>
      <c r="D8765" s="125"/>
      <c r="E8765" s="125"/>
      <c r="F8765" s="125"/>
      <c r="G8765" s="176"/>
      <c r="H8765" s="125" t="str">
        <f t="shared" si="272"/>
        <v/>
      </c>
      <c r="I8765" s="176">
        <f t="shared" si="273"/>
        <v>0</v>
      </c>
    </row>
    <row r="8766" spans="3:9">
      <c r="C8766" s="125"/>
      <c r="D8766" s="125"/>
      <c r="E8766" s="125"/>
      <c r="F8766" s="125"/>
      <c r="G8766" s="176"/>
      <c r="H8766" s="125" t="str">
        <f t="shared" si="272"/>
        <v/>
      </c>
      <c r="I8766" s="176">
        <f t="shared" si="273"/>
        <v>0</v>
      </c>
    </row>
    <row r="8767" spans="3:9">
      <c r="C8767" s="125"/>
      <c r="D8767" s="125"/>
      <c r="E8767" s="125"/>
      <c r="F8767" s="125"/>
      <c r="G8767" s="176"/>
      <c r="H8767" s="125" t="str">
        <f t="shared" si="272"/>
        <v/>
      </c>
      <c r="I8767" s="176">
        <f t="shared" si="273"/>
        <v>0</v>
      </c>
    </row>
    <row r="8768" spans="3:9">
      <c r="C8768" s="125"/>
      <c r="D8768" s="125"/>
      <c r="E8768" s="125"/>
      <c r="F8768" s="125"/>
      <c r="G8768" s="176"/>
      <c r="H8768" s="125" t="str">
        <f t="shared" si="272"/>
        <v/>
      </c>
      <c r="I8768" s="176">
        <f t="shared" si="273"/>
        <v>0</v>
      </c>
    </row>
    <row r="8769" spans="3:9">
      <c r="C8769" s="125"/>
      <c r="D8769" s="125"/>
      <c r="E8769" s="125"/>
      <c r="F8769" s="125"/>
      <c r="G8769" s="176"/>
      <c r="H8769" s="125" t="str">
        <f t="shared" si="272"/>
        <v/>
      </c>
      <c r="I8769" s="176">
        <f t="shared" si="273"/>
        <v>0</v>
      </c>
    </row>
    <row r="8770" spans="3:9">
      <c r="C8770" s="125"/>
      <c r="D8770" s="125"/>
      <c r="E8770" s="125"/>
      <c r="F8770" s="125"/>
      <c r="G8770" s="176"/>
      <c r="H8770" s="125" t="str">
        <f t="shared" si="272"/>
        <v/>
      </c>
      <c r="I8770" s="176">
        <f t="shared" si="273"/>
        <v>0</v>
      </c>
    </row>
    <row r="8771" spans="3:9">
      <c r="C8771" s="125"/>
      <c r="D8771" s="125"/>
      <c r="E8771" s="125"/>
      <c r="F8771" s="125"/>
      <c r="G8771" s="176"/>
      <c r="H8771" s="125" t="str">
        <f t="shared" si="272"/>
        <v/>
      </c>
      <c r="I8771" s="176">
        <f t="shared" si="273"/>
        <v>0</v>
      </c>
    </row>
    <row r="8772" spans="3:9">
      <c r="C8772" s="125"/>
      <c r="D8772" s="125"/>
      <c r="E8772" s="125"/>
      <c r="F8772" s="125"/>
      <c r="G8772" s="176"/>
      <c r="H8772" s="125" t="str">
        <f t="shared" si="272"/>
        <v/>
      </c>
      <c r="I8772" s="176">
        <f t="shared" si="273"/>
        <v>0</v>
      </c>
    </row>
    <row r="8773" spans="3:9">
      <c r="C8773" s="125"/>
      <c r="D8773" s="125"/>
      <c r="E8773" s="125"/>
      <c r="F8773" s="125"/>
      <c r="G8773" s="176"/>
      <c r="H8773" s="125" t="str">
        <f t="shared" si="272"/>
        <v/>
      </c>
      <c r="I8773" s="176">
        <f t="shared" si="273"/>
        <v>0</v>
      </c>
    </row>
    <row r="8774" spans="3:9">
      <c r="C8774" s="125"/>
      <c r="D8774" s="125"/>
      <c r="E8774" s="125"/>
      <c r="F8774" s="125"/>
      <c r="G8774" s="176"/>
      <c r="H8774" s="125" t="str">
        <f t="shared" si="272"/>
        <v/>
      </c>
      <c r="I8774" s="176">
        <f t="shared" si="273"/>
        <v>0</v>
      </c>
    </row>
    <row r="8775" spans="3:9">
      <c r="C8775" s="125"/>
      <c r="D8775" s="125"/>
      <c r="E8775" s="125"/>
      <c r="F8775" s="125"/>
      <c r="G8775" s="176"/>
      <c r="H8775" s="125" t="str">
        <f t="shared" ref="H8775:H8838" si="274">IF(ISBLANK(C8775),"",IF(C8775&lt;F8775,D8775-E8775,E8775-D8775))</f>
        <v/>
      </c>
      <c r="I8775" s="176">
        <f t="shared" ref="I8775:I8838" si="275">IF(ISERR(H8775),1,0)</f>
        <v>0</v>
      </c>
    </row>
    <row r="8776" spans="3:9">
      <c r="C8776" s="125"/>
      <c r="D8776" s="125"/>
      <c r="E8776" s="125"/>
      <c r="F8776" s="125"/>
      <c r="G8776" s="176"/>
      <c r="H8776" s="125" t="str">
        <f t="shared" si="274"/>
        <v/>
      </c>
      <c r="I8776" s="176">
        <f t="shared" si="275"/>
        <v>0</v>
      </c>
    </row>
    <row r="8777" spans="3:9">
      <c r="C8777" s="125"/>
      <c r="D8777" s="125"/>
      <c r="E8777" s="125"/>
      <c r="F8777" s="125"/>
      <c r="G8777" s="176"/>
      <c r="H8777" s="125" t="str">
        <f t="shared" si="274"/>
        <v/>
      </c>
      <c r="I8777" s="176">
        <f t="shared" si="275"/>
        <v>0</v>
      </c>
    </row>
    <row r="8778" spans="3:9">
      <c r="C8778" s="125"/>
      <c r="D8778" s="125"/>
      <c r="E8778" s="125"/>
      <c r="F8778" s="125"/>
      <c r="G8778" s="176"/>
      <c r="H8778" s="125" t="str">
        <f t="shared" si="274"/>
        <v/>
      </c>
      <c r="I8778" s="176">
        <f t="shared" si="275"/>
        <v>0</v>
      </c>
    </row>
    <row r="8779" spans="3:9">
      <c r="C8779" s="125"/>
      <c r="D8779" s="125"/>
      <c r="E8779" s="125"/>
      <c r="F8779" s="125"/>
      <c r="G8779" s="176"/>
      <c r="H8779" s="125" t="str">
        <f t="shared" si="274"/>
        <v/>
      </c>
      <c r="I8779" s="176">
        <f t="shared" si="275"/>
        <v>0</v>
      </c>
    </row>
    <row r="8780" spans="3:9">
      <c r="C8780" s="125"/>
      <c r="D8780" s="125"/>
      <c r="E8780" s="125"/>
      <c r="F8780" s="125"/>
      <c r="G8780" s="176"/>
      <c r="H8780" s="125" t="str">
        <f t="shared" si="274"/>
        <v/>
      </c>
      <c r="I8780" s="176">
        <f t="shared" si="275"/>
        <v>0</v>
      </c>
    </row>
    <row r="8781" spans="3:9">
      <c r="C8781" s="125"/>
      <c r="D8781" s="125"/>
      <c r="E8781" s="125"/>
      <c r="F8781" s="125"/>
      <c r="G8781" s="176"/>
      <c r="H8781" s="125" t="str">
        <f t="shared" si="274"/>
        <v/>
      </c>
      <c r="I8781" s="176">
        <f t="shared" si="275"/>
        <v>0</v>
      </c>
    </row>
    <row r="8782" spans="3:9">
      <c r="C8782" s="125"/>
      <c r="D8782" s="125"/>
      <c r="E8782" s="125"/>
      <c r="F8782" s="125"/>
      <c r="G8782" s="176"/>
      <c r="H8782" s="125" t="str">
        <f t="shared" si="274"/>
        <v/>
      </c>
      <c r="I8782" s="176">
        <f t="shared" si="275"/>
        <v>0</v>
      </c>
    </row>
    <row r="8783" spans="3:9">
      <c r="C8783" s="125"/>
      <c r="D8783" s="125"/>
      <c r="E8783" s="125"/>
      <c r="F8783" s="125"/>
      <c r="G8783" s="176"/>
      <c r="H8783" s="125" t="str">
        <f t="shared" si="274"/>
        <v/>
      </c>
      <c r="I8783" s="176">
        <f t="shared" si="275"/>
        <v>0</v>
      </c>
    </row>
    <row r="8784" spans="3:9">
      <c r="C8784" s="125"/>
      <c r="D8784" s="125"/>
      <c r="E8784" s="125"/>
      <c r="F8784" s="125"/>
      <c r="G8784" s="176"/>
      <c r="H8784" s="125" t="str">
        <f t="shared" si="274"/>
        <v/>
      </c>
      <c r="I8784" s="176">
        <f t="shared" si="275"/>
        <v>0</v>
      </c>
    </row>
    <row r="8785" spans="3:9">
      <c r="C8785" s="125"/>
      <c r="D8785" s="125"/>
      <c r="E8785" s="125"/>
      <c r="F8785" s="125"/>
      <c r="G8785" s="176"/>
      <c r="H8785" s="125" t="str">
        <f t="shared" si="274"/>
        <v/>
      </c>
      <c r="I8785" s="176">
        <f t="shared" si="275"/>
        <v>0</v>
      </c>
    </row>
    <row r="8786" spans="3:9">
      <c r="C8786" s="125"/>
      <c r="D8786" s="125"/>
      <c r="E8786" s="125"/>
      <c r="F8786" s="125"/>
      <c r="G8786" s="176"/>
      <c r="H8786" s="125" t="str">
        <f t="shared" si="274"/>
        <v/>
      </c>
      <c r="I8786" s="176">
        <f t="shared" si="275"/>
        <v>0</v>
      </c>
    </row>
    <row r="8787" spans="3:9">
      <c r="C8787" s="125"/>
      <c r="D8787" s="125"/>
      <c r="E8787" s="125"/>
      <c r="F8787" s="125"/>
      <c r="G8787" s="176"/>
      <c r="H8787" s="125" t="str">
        <f t="shared" si="274"/>
        <v/>
      </c>
      <c r="I8787" s="176">
        <f t="shared" si="275"/>
        <v>0</v>
      </c>
    </row>
    <row r="8788" spans="3:9">
      <c r="C8788" s="125"/>
      <c r="D8788" s="125"/>
      <c r="E8788" s="125"/>
      <c r="F8788" s="125"/>
      <c r="G8788" s="176"/>
      <c r="H8788" s="125" t="str">
        <f t="shared" si="274"/>
        <v/>
      </c>
      <c r="I8788" s="176">
        <f t="shared" si="275"/>
        <v>0</v>
      </c>
    </row>
    <row r="8789" spans="3:9">
      <c r="C8789" s="125"/>
      <c r="D8789" s="125"/>
      <c r="E8789" s="125"/>
      <c r="F8789" s="125"/>
      <c r="G8789" s="176"/>
      <c r="H8789" s="125" t="str">
        <f t="shared" si="274"/>
        <v/>
      </c>
      <c r="I8789" s="176">
        <f t="shared" si="275"/>
        <v>0</v>
      </c>
    </row>
    <row r="8790" spans="3:9">
      <c r="C8790" s="125"/>
      <c r="D8790" s="125"/>
      <c r="E8790" s="125"/>
      <c r="F8790" s="125"/>
      <c r="G8790" s="176"/>
      <c r="H8790" s="125" t="str">
        <f t="shared" si="274"/>
        <v/>
      </c>
      <c r="I8790" s="176">
        <f t="shared" si="275"/>
        <v>0</v>
      </c>
    </row>
    <row r="8791" spans="3:9">
      <c r="C8791" s="125"/>
      <c r="D8791" s="125"/>
      <c r="E8791" s="125"/>
      <c r="F8791" s="125"/>
      <c r="G8791" s="176"/>
      <c r="H8791" s="125" t="str">
        <f t="shared" si="274"/>
        <v/>
      </c>
      <c r="I8791" s="176">
        <f t="shared" si="275"/>
        <v>0</v>
      </c>
    </row>
    <row r="8792" spans="3:9">
      <c r="C8792" s="125"/>
      <c r="D8792" s="125"/>
      <c r="E8792" s="125"/>
      <c r="F8792" s="125"/>
      <c r="G8792" s="176"/>
      <c r="H8792" s="125" t="str">
        <f t="shared" si="274"/>
        <v/>
      </c>
      <c r="I8792" s="176">
        <f t="shared" si="275"/>
        <v>0</v>
      </c>
    </row>
    <row r="8793" spans="3:9">
      <c r="C8793" s="125"/>
      <c r="D8793" s="125"/>
      <c r="E8793" s="125"/>
      <c r="F8793" s="125"/>
      <c r="G8793" s="176"/>
      <c r="H8793" s="125" t="str">
        <f t="shared" si="274"/>
        <v/>
      </c>
      <c r="I8793" s="176">
        <f t="shared" si="275"/>
        <v>0</v>
      </c>
    </row>
    <row r="8794" spans="3:9">
      <c r="C8794" s="125"/>
      <c r="D8794" s="125"/>
      <c r="E8794" s="125"/>
      <c r="F8794" s="125"/>
      <c r="G8794" s="176"/>
      <c r="H8794" s="125" t="str">
        <f t="shared" si="274"/>
        <v/>
      </c>
      <c r="I8794" s="176">
        <f t="shared" si="275"/>
        <v>0</v>
      </c>
    </row>
    <row r="8795" spans="3:9">
      <c r="C8795" s="125"/>
      <c r="D8795" s="125"/>
      <c r="E8795" s="125"/>
      <c r="F8795" s="125"/>
      <c r="G8795" s="176"/>
      <c r="H8795" s="125" t="str">
        <f t="shared" si="274"/>
        <v/>
      </c>
      <c r="I8795" s="176">
        <f t="shared" si="275"/>
        <v>0</v>
      </c>
    </row>
    <row r="8796" spans="3:9">
      <c r="C8796" s="125"/>
      <c r="D8796" s="125"/>
      <c r="E8796" s="125"/>
      <c r="F8796" s="125"/>
      <c r="G8796" s="176"/>
      <c r="H8796" s="125" t="str">
        <f t="shared" si="274"/>
        <v/>
      </c>
      <c r="I8796" s="176">
        <f t="shared" si="275"/>
        <v>0</v>
      </c>
    </row>
    <row r="8797" spans="3:9">
      <c r="C8797" s="125"/>
      <c r="D8797" s="125"/>
      <c r="E8797" s="125"/>
      <c r="F8797" s="125"/>
      <c r="G8797" s="176"/>
      <c r="H8797" s="125" t="str">
        <f t="shared" si="274"/>
        <v/>
      </c>
      <c r="I8797" s="176">
        <f t="shared" si="275"/>
        <v>0</v>
      </c>
    </row>
    <row r="8798" spans="3:9">
      <c r="C8798" s="125"/>
      <c r="D8798" s="125"/>
      <c r="E8798" s="125"/>
      <c r="F8798" s="125"/>
      <c r="G8798" s="176"/>
      <c r="H8798" s="125" t="str">
        <f t="shared" si="274"/>
        <v/>
      </c>
      <c r="I8798" s="176">
        <f t="shared" si="275"/>
        <v>0</v>
      </c>
    </row>
    <row r="8799" spans="3:9">
      <c r="C8799" s="125"/>
      <c r="D8799" s="125"/>
      <c r="E8799" s="125"/>
      <c r="F8799" s="125"/>
      <c r="G8799" s="176"/>
      <c r="H8799" s="125" t="str">
        <f t="shared" si="274"/>
        <v/>
      </c>
      <c r="I8799" s="176">
        <f t="shared" si="275"/>
        <v>0</v>
      </c>
    </row>
    <row r="8800" spans="3:9">
      <c r="C8800" s="125"/>
      <c r="D8800" s="125"/>
      <c r="E8800" s="125"/>
      <c r="F8800" s="125"/>
      <c r="G8800" s="176"/>
      <c r="H8800" s="125" t="str">
        <f t="shared" si="274"/>
        <v/>
      </c>
      <c r="I8800" s="176">
        <f t="shared" si="275"/>
        <v>0</v>
      </c>
    </row>
    <row r="8801" spans="3:9">
      <c r="C8801" s="125"/>
      <c r="D8801" s="125"/>
      <c r="E8801" s="125"/>
      <c r="F8801" s="125"/>
      <c r="G8801" s="176"/>
      <c r="H8801" s="125" t="str">
        <f t="shared" si="274"/>
        <v/>
      </c>
      <c r="I8801" s="176">
        <f t="shared" si="275"/>
        <v>0</v>
      </c>
    </row>
    <row r="8802" spans="3:9">
      <c r="C8802" s="125"/>
      <c r="D8802" s="125"/>
      <c r="E8802" s="125"/>
      <c r="F8802" s="125"/>
      <c r="G8802" s="176"/>
      <c r="H8802" s="125" t="str">
        <f t="shared" si="274"/>
        <v/>
      </c>
      <c r="I8802" s="176">
        <f t="shared" si="275"/>
        <v>0</v>
      </c>
    </row>
    <row r="8803" spans="3:9">
      <c r="C8803" s="125"/>
      <c r="D8803" s="125"/>
      <c r="E8803" s="125"/>
      <c r="F8803" s="125"/>
      <c r="G8803" s="176"/>
      <c r="H8803" s="125" t="str">
        <f t="shared" si="274"/>
        <v/>
      </c>
      <c r="I8803" s="176">
        <f t="shared" si="275"/>
        <v>0</v>
      </c>
    </row>
    <row r="8804" spans="3:9">
      <c r="C8804" s="125"/>
      <c r="D8804" s="125"/>
      <c r="E8804" s="125"/>
      <c r="F8804" s="125"/>
      <c r="G8804" s="176"/>
      <c r="H8804" s="125" t="str">
        <f t="shared" si="274"/>
        <v/>
      </c>
      <c r="I8804" s="176">
        <f t="shared" si="275"/>
        <v>0</v>
      </c>
    </row>
    <row r="8805" spans="3:9">
      <c r="C8805" s="125"/>
      <c r="D8805" s="125"/>
      <c r="E8805" s="125"/>
      <c r="F8805" s="125"/>
      <c r="G8805" s="176"/>
      <c r="H8805" s="125" t="str">
        <f t="shared" si="274"/>
        <v/>
      </c>
      <c r="I8805" s="176">
        <f t="shared" si="275"/>
        <v>0</v>
      </c>
    </row>
    <row r="8806" spans="3:9">
      <c r="C8806" s="125"/>
      <c r="D8806" s="125"/>
      <c r="E8806" s="125"/>
      <c r="F8806" s="125"/>
      <c r="G8806" s="176"/>
      <c r="H8806" s="125" t="str">
        <f t="shared" si="274"/>
        <v/>
      </c>
      <c r="I8806" s="176">
        <f t="shared" si="275"/>
        <v>0</v>
      </c>
    </row>
    <row r="8807" spans="3:9">
      <c r="C8807" s="125"/>
      <c r="D8807" s="125"/>
      <c r="E8807" s="125"/>
      <c r="F8807" s="125"/>
      <c r="G8807" s="176"/>
      <c r="H8807" s="125" t="str">
        <f t="shared" si="274"/>
        <v/>
      </c>
      <c r="I8807" s="176">
        <f t="shared" si="275"/>
        <v>0</v>
      </c>
    </row>
    <row r="8808" spans="3:9">
      <c r="C8808" s="125"/>
      <c r="D8808" s="125"/>
      <c r="E8808" s="125"/>
      <c r="F8808" s="125"/>
      <c r="G8808" s="176"/>
      <c r="H8808" s="125" t="str">
        <f t="shared" si="274"/>
        <v/>
      </c>
      <c r="I8808" s="176">
        <f t="shared" si="275"/>
        <v>0</v>
      </c>
    </row>
    <row r="8809" spans="3:9">
      <c r="C8809" s="125"/>
      <c r="D8809" s="125"/>
      <c r="E8809" s="125"/>
      <c r="F8809" s="125"/>
      <c r="G8809" s="176"/>
      <c r="H8809" s="125" t="str">
        <f t="shared" si="274"/>
        <v/>
      </c>
      <c r="I8809" s="176">
        <f t="shared" si="275"/>
        <v>0</v>
      </c>
    </row>
    <row r="8810" spans="3:9">
      <c r="C8810" s="125"/>
      <c r="D8810" s="125"/>
      <c r="E8810" s="125"/>
      <c r="F8810" s="125"/>
      <c r="G8810" s="176"/>
      <c r="H8810" s="125" t="str">
        <f t="shared" si="274"/>
        <v/>
      </c>
      <c r="I8810" s="176">
        <f t="shared" si="275"/>
        <v>0</v>
      </c>
    </row>
    <row r="8811" spans="3:9">
      <c r="C8811" s="125"/>
      <c r="D8811" s="125"/>
      <c r="E8811" s="125"/>
      <c r="F8811" s="125"/>
      <c r="G8811" s="176"/>
      <c r="H8811" s="125" t="str">
        <f t="shared" si="274"/>
        <v/>
      </c>
      <c r="I8811" s="176">
        <f t="shared" si="275"/>
        <v>0</v>
      </c>
    </row>
    <row r="8812" spans="3:9">
      <c r="C8812" s="125"/>
      <c r="D8812" s="125"/>
      <c r="E8812" s="125"/>
      <c r="F8812" s="125"/>
      <c r="G8812" s="176"/>
      <c r="H8812" s="125" t="str">
        <f t="shared" si="274"/>
        <v/>
      </c>
      <c r="I8812" s="176">
        <f t="shared" si="275"/>
        <v>0</v>
      </c>
    </row>
    <row r="8813" spans="3:9">
      <c r="C8813" s="125"/>
      <c r="D8813" s="125"/>
      <c r="E8813" s="125"/>
      <c r="F8813" s="125"/>
      <c r="G8813" s="176"/>
      <c r="H8813" s="125" t="str">
        <f t="shared" si="274"/>
        <v/>
      </c>
      <c r="I8813" s="176">
        <f t="shared" si="275"/>
        <v>0</v>
      </c>
    </row>
    <row r="8814" spans="3:9">
      <c r="C8814" s="125"/>
      <c r="D8814" s="125"/>
      <c r="E8814" s="125"/>
      <c r="F8814" s="125"/>
      <c r="G8814" s="176"/>
      <c r="H8814" s="125" t="str">
        <f t="shared" si="274"/>
        <v/>
      </c>
      <c r="I8814" s="176">
        <f t="shared" si="275"/>
        <v>0</v>
      </c>
    </row>
    <row r="8815" spans="3:9">
      <c r="C8815" s="125"/>
      <c r="D8815" s="125"/>
      <c r="E8815" s="125"/>
      <c r="F8815" s="125"/>
      <c r="G8815" s="176"/>
      <c r="H8815" s="125" t="str">
        <f t="shared" si="274"/>
        <v/>
      </c>
      <c r="I8815" s="176">
        <f t="shared" si="275"/>
        <v>0</v>
      </c>
    </row>
    <row r="8816" spans="3:9">
      <c r="C8816" s="125"/>
      <c r="D8816" s="125"/>
      <c r="E8816" s="125"/>
      <c r="F8816" s="125"/>
      <c r="G8816" s="176"/>
      <c r="H8816" s="125" t="str">
        <f t="shared" si="274"/>
        <v/>
      </c>
      <c r="I8816" s="176">
        <f t="shared" si="275"/>
        <v>0</v>
      </c>
    </row>
    <row r="8817" spans="3:9">
      <c r="C8817" s="125"/>
      <c r="D8817" s="125"/>
      <c r="E8817" s="125"/>
      <c r="F8817" s="125"/>
      <c r="G8817" s="176"/>
      <c r="H8817" s="125" t="str">
        <f t="shared" si="274"/>
        <v/>
      </c>
      <c r="I8817" s="176">
        <f t="shared" si="275"/>
        <v>0</v>
      </c>
    </row>
    <row r="8818" spans="3:9">
      <c r="C8818" s="125"/>
      <c r="D8818" s="125"/>
      <c r="E8818" s="125"/>
      <c r="F8818" s="125"/>
      <c r="G8818" s="176"/>
      <c r="H8818" s="125" t="str">
        <f t="shared" si="274"/>
        <v/>
      </c>
      <c r="I8818" s="176">
        <f t="shared" si="275"/>
        <v>0</v>
      </c>
    </row>
    <row r="8819" spans="3:9">
      <c r="C8819" s="125"/>
      <c r="D8819" s="125"/>
      <c r="E8819" s="125"/>
      <c r="F8819" s="125"/>
      <c r="G8819" s="176"/>
      <c r="H8819" s="125" t="str">
        <f t="shared" si="274"/>
        <v/>
      </c>
      <c r="I8819" s="176">
        <f t="shared" si="275"/>
        <v>0</v>
      </c>
    </row>
    <row r="8820" spans="3:9">
      <c r="C8820" s="125"/>
      <c r="D8820" s="125"/>
      <c r="E8820" s="125"/>
      <c r="F8820" s="125"/>
      <c r="G8820" s="176"/>
      <c r="H8820" s="125" t="str">
        <f t="shared" si="274"/>
        <v/>
      </c>
      <c r="I8820" s="176">
        <f t="shared" si="275"/>
        <v>0</v>
      </c>
    </row>
    <row r="8821" spans="3:9">
      <c r="C8821" s="125"/>
      <c r="D8821" s="125"/>
      <c r="E8821" s="125"/>
      <c r="F8821" s="125"/>
      <c r="G8821" s="176"/>
      <c r="H8821" s="125" t="str">
        <f t="shared" si="274"/>
        <v/>
      </c>
      <c r="I8821" s="176">
        <f t="shared" si="275"/>
        <v>0</v>
      </c>
    </row>
    <row r="8822" spans="3:9">
      <c r="C8822" s="125"/>
      <c r="D8822" s="125"/>
      <c r="E8822" s="125"/>
      <c r="F8822" s="125"/>
      <c r="G8822" s="176"/>
      <c r="H8822" s="125" t="str">
        <f t="shared" si="274"/>
        <v/>
      </c>
      <c r="I8822" s="176">
        <f t="shared" si="275"/>
        <v>0</v>
      </c>
    </row>
    <row r="8823" spans="3:9">
      <c r="C8823" s="125"/>
      <c r="D8823" s="125"/>
      <c r="E8823" s="125"/>
      <c r="F8823" s="125"/>
      <c r="G8823" s="176"/>
      <c r="H8823" s="125" t="str">
        <f t="shared" si="274"/>
        <v/>
      </c>
      <c r="I8823" s="176">
        <f t="shared" si="275"/>
        <v>0</v>
      </c>
    </row>
    <row r="8824" spans="3:9">
      <c r="C8824" s="125"/>
      <c r="D8824" s="125"/>
      <c r="E8824" s="125"/>
      <c r="F8824" s="125"/>
      <c r="G8824" s="176"/>
      <c r="H8824" s="125" t="str">
        <f t="shared" si="274"/>
        <v/>
      </c>
      <c r="I8824" s="176">
        <f t="shared" si="275"/>
        <v>0</v>
      </c>
    </row>
    <row r="8825" spans="3:9">
      <c r="C8825" s="125"/>
      <c r="D8825" s="125"/>
      <c r="E8825" s="125"/>
      <c r="F8825" s="125"/>
      <c r="G8825" s="176"/>
      <c r="H8825" s="125" t="str">
        <f t="shared" si="274"/>
        <v/>
      </c>
      <c r="I8825" s="176">
        <f t="shared" si="275"/>
        <v>0</v>
      </c>
    </row>
    <row r="8826" spans="3:9">
      <c r="C8826" s="125"/>
      <c r="D8826" s="125"/>
      <c r="E8826" s="125"/>
      <c r="F8826" s="125"/>
      <c r="G8826" s="176"/>
      <c r="H8826" s="125" t="str">
        <f t="shared" si="274"/>
        <v/>
      </c>
      <c r="I8826" s="176">
        <f t="shared" si="275"/>
        <v>0</v>
      </c>
    </row>
    <row r="8827" spans="3:9">
      <c r="C8827" s="125"/>
      <c r="D8827" s="125"/>
      <c r="E8827" s="125"/>
      <c r="F8827" s="125"/>
      <c r="G8827" s="176"/>
      <c r="H8827" s="125" t="str">
        <f t="shared" si="274"/>
        <v/>
      </c>
      <c r="I8827" s="176">
        <f t="shared" si="275"/>
        <v>0</v>
      </c>
    </row>
    <row r="8828" spans="3:9">
      <c r="C8828" s="125"/>
      <c r="D8828" s="125"/>
      <c r="E8828" s="125"/>
      <c r="F8828" s="125"/>
      <c r="G8828" s="176"/>
      <c r="H8828" s="125" t="str">
        <f t="shared" si="274"/>
        <v/>
      </c>
      <c r="I8828" s="176">
        <f t="shared" si="275"/>
        <v>0</v>
      </c>
    </row>
    <row r="8829" spans="3:9">
      <c r="C8829" s="125"/>
      <c r="D8829" s="125"/>
      <c r="E8829" s="125"/>
      <c r="F8829" s="125"/>
      <c r="G8829" s="176"/>
      <c r="H8829" s="125" t="str">
        <f t="shared" si="274"/>
        <v/>
      </c>
      <c r="I8829" s="176">
        <f t="shared" si="275"/>
        <v>0</v>
      </c>
    </row>
    <row r="8830" spans="3:9">
      <c r="C8830" s="125"/>
      <c r="D8830" s="125"/>
      <c r="E8830" s="125"/>
      <c r="F8830" s="125"/>
      <c r="G8830" s="176"/>
      <c r="H8830" s="125" t="str">
        <f t="shared" si="274"/>
        <v/>
      </c>
      <c r="I8830" s="176">
        <f t="shared" si="275"/>
        <v>0</v>
      </c>
    </row>
    <row r="8831" spans="3:9">
      <c r="C8831" s="125"/>
      <c r="D8831" s="125"/>
      <c r="E8831" s="125"/>
      <c r="F8831" s="125"/>
      <c r="G8831" s="176"/>
      <c r="H8831" s="125" t="str">
        <f t="shared" si="274"/>
        <v/>
      </c>
      <c r="I8831" s="176">
        <f t="shared" si="275"/>
        <v>0</v>
      </c>
    </row>
    <row r="8832" spans="3:9">
      <c r="C8832" s="125"/>
      <c r="D8832" s="125"/>
      <c r="E8832" s="125"/>
      <c r="F8832" s="125"/>
      <c r="G8832" s="176"/>
      <c r="H8832" s="125" t="str">
        <f t="shared" si="274"/>
        <v/>
      </c>
      <c r="I8832" s="176">
        <f t="shared" si="275"/>
        <v>0</v>
      </c>
    </row>
    <row r="8833" spans="3:9">
      <c r="C8833" s="125"/>
      <c r="D8833" s="125"/>
      <c r="E8833" s="125"/>
      <c r="F8833" s="125"/>
      <c r="G8833" s="176"/>
      <c r="H8833" s="125" t="str">
        <f t="shared" si="274"/>
        <v/>
      </c>
      <c r="I8833" s="176">
        <f t="shared" si="275"/>
        <v>0</v>
      </c>
    </row>
    <row r="8834" spans="3:9">
      <c r="C8834" s="125"/>
      <c r="D8834" s="125"/>
      <c r="E8834" s="125"/>
      <c r="F8834" s="125"/>
      <c r="G8834" s="176"/>
      <c r="H8834" s="125" t="str">
        <f t="shared" si="274"/>
        <v/>
      </c>
      <c r="I8834" s="176">
        <f t="shared" si="275"/>
        <v>0</v>
      </c>
    </row>
    <row r="8835" spans="3:9">
      <c r="C8835" s="125"/>
      <c r="D8835" s="125"/>
      <c r="E8835" s="125"/>
      <c r="F8835" s="125"/>
      <c r="G8835" s="176"/>
      <c r="H8835" s="125" t="str">
        <f t="shared" si="274"/>
        <v/>
      </c>
      <c r="I8835" s="176">
        <f t="shared" si="275"/>
        <v>0</v>
      </c>
    </row>
    <row r="8836" spans="3:9">
      <c r="C8836" s="125"/>
      <c r="D8836" s="125"/>
      <c r="E8836" s="125"/>
      <c r="F8836" s="125"/>
      <c r="G8836" s="176"/>
      <c r="H8836" s="125" t="str">
        <f t="shared" si="274"/>
        <v/>
      </c>
      <c r="I8836" s="176">
        <f t="shared" si="275"/>
        <v>0</v>
      </c>
    </row>
    <row r="8837" spans="3:9">
      <c r="C8837" s="125"/>
      <c r="D8837" s="125"/>
      <c r="E8837" s="125"/>
      <c r="F8837" s="125"/>
      <c r="G8837" s="176"/>
      <c r="H8837" s="125" t="str">
        <f t="shared" si="274"/>
        <v/>
      </c>
      <c r="I8837" s="176">
        <f t="shared" si="275"/>
        <v>0</v>
      </c>
    </row>
    <row r="8838" spans="3:9">
      <c r="C8838" s="125"/>
      <c r="D8838" s="125"/>
      <c r="E8838" s="125"/>
      <c r="F8838" s="125"/>
      <c r="G8838" s="176"/>
      <c r="H8838" s="125" t="str">
        <f t="shared" si="274"/>
        <v/>
      </c>
      <c r="I8838" s="176">
        <f t="shared" si="275"/>
        <v>0</v>
      </c>
    </row>
    <row r="8839" spans="3:9">
      <c r="C8839" s="125"/>
      <c r="D8839" s="125"/>
      <c r="E8839" s="125"/>
      <c r="F8839" s="125"/>
      <c r="G8839" s="176"/>
      <c r="H8839" s="125" t="str">
        <f t="shared" ref="H8839:H8902" si="276">IF(ISBLANK(C8839),"",IF(C8839&lt;F8839,D8839-E8839,E8839-D8839))</f>
        <v/>
      </c>
      <c r="I8839" s="176">
        <f t="shared" ref="I8839:I8902" si="277">IF(ISERR(H8839),1,0)</f>
        <v>0</v>
      </c>
    </row>
    <row r="8840" spans="3:9">
      <c r="C8840" s="125"/>
      <c r="D8840" s="125"/>
      <c r="E8840" s="125"/>
      <c r="F8840" s="125"/>
      <c r="G8840" s="176"/>
      <c r="H8840" s="125" t="str">
        <f t="shared" si="276"/>
        <v/>
      </c>
      <c r="I8840" s="176">
        <f t="shared" si="277"/>
        <v>0</v>
      </c>
    </row>
    <row r="8841" spans="3:9">
      <c r="C8841" s="125"/>
      <c r="D8841" s="125"/>
      <c r="E8841" s="125"/>
      <c r="F8841" s="125"/>
      <c r="G8841" s="176"/>
      <c r="H8841" s="125" t="str">
        <f t="shared" si="276"/>
        <v/>
      </c>
      <c r="I8841" s="176">
        <f t="shared" si="277"/>
        <v>0</v>
      </c>
    </row>
    <row r="8842" spans="3:9">
      <c r="C8842" s="125"/>
      <c r="D8842" s="125"/>
      <c r="E8842" s="125"/>
      <c r="F8842" s="125"/>
      <c r="G8842" s="176"/>
      <c r="H8842" s="125" t="str">
        <f t="shared" si="276"/>
        <v/>
      </c>
      <c r="I8842" s="176">
        <f t="shared" si="277"/>
        <v>0</v>
      </c>
    </row>
    <row r="8843" spans="3:9">
      <c r="C8843" s="125"/>
      <c r="D8843" s="125"/>
      <c r="E8843" s="125"/>
      <c r="F8843" s="125"/>
      <c r="G8843" s="176"/>
      <c r="H8843" s="125" t="str">
        <f t="shared" si="276"/>
        <v/>
      </c>
      <c r="I8843" s="176">
        <f t="shared" si="277"/>
        <v>0</v>
      </c>
    </row>
    <row r="8844" spans="3:9">
      <c r="C8844" s="125"/>
      <c r="D8844" s="125"/>
      <c r="E8844" s="125"/>
      <c r="F8844" s="125"/>
      <c r="G8844" s="176"/>
      <c r="H8844" s="125" t="str">
        <f t="shared" si="276"/>
        <v/>
      </c>
      <c r="I8844" s="176">
        <f t="shared" si="277"/>
        <v>0</v>
      </c>
    </row>
    <row r="8845" spans="3:9">
      <c r="C8845" s="125"/>
      <c r="D8845" s="125"/>
      <c r="E8845" s="125"/>
      <c r="F8845" s="125"/>
      <c r="G8845" s="176"/>
      <c r="H8845" s="125" t="str">
        <f t="shared" si="276"/>
        <v/>
      </c>
      <c r="I8845" s="176">
        <f t="shared" si="277"/>
        <v>0</v>
      </c>
    </row>
    <row r="8846" spans="3:9">
      <c r="C8846" s="125"/>
      <c r="D8846" s="125"/>
      <c r="E8846" s="125"/>
      <c r="F8846" s="125"/>
      <c r="G8846" s="176"/>
      <c r="H8846" s="125" t="str">
        <f t="shared" si="276"/>
        <v/>
      </c>
      <c r="I8846" s="176">
        <f t="shared" si="277"/>
        <v>0</v>
      </c>
    </row>
    <row r="8847" spans="3:9">
      <c r="C8847" s="125"/>
      <c r="D8847" s="125"/>
      <c r="E8847" s="125"/>
      <c r="F8847" s="125"/>
      <c r="G8847" s="176"/>
      <c r="H8847" s="125" t="str">
        <f t="shared" si="276"/>
        <v/>
      </c>
      <c r="I8847" s="176">
        <f t="shared" si="277"/>
        <v>0</v>
      </c>
    </row>
    <row r="8848" spans="3:9">
      <c r="C8848" s="125"/>
      <c r="D8848" s="125"/>
      <c r="E8848" s="125"/>
      <c r="F8848" s="125"/>
      <c r="G8848" s="176"/>
      <c r="H8848" s="125" t="str">
        <f t="shared" si="276"/>
        <v/>
      </c>
      <c r="I8848" s="176">
        <f t="shared" si="277"/>
        <v>0</v>
      </c>
    </row>
    <row r="8849" spans="3:9">
      <c r="C8849" s="125"/>
      <c r="D8849" s="125"/>
      <c r="E8849" s="125"/>
      <c r="F8849" s="125"/>
      <c r="G8849" s="176"/>
      <c r="H8849" s="125" t="str">
        <f t="shared" si="276"/>
        <v/>
      </c>
      <c r="I8849" s="176">
        <f t="shared" si="277"/>
        <v>0</v>
      </c>
    </row>
    <row r="8850" spans="3:9">
      <c r="C8850" s="125"/>
      <c r="D8850" s="125"/>
      <c r="E8850" s="125"/>
      <c r="F8850" s="125"/>
      <c r="G8850" s="176"/>
      <c r="H8850" s="125" t="str">
        <f t="shared" si="276"/>
        <v/>
      </c>
      <c r="I8850" s="176">
        <f t="shared" si="277"/>
        <v>0</v>
      </c>
    </row>
    <row r="8851" spans="3:9">
      <c r="C8851" s="125"/>
      <c r="D8851" s="125"/>
      <c r="E8851" s="125"/>
      <c r="F8851" s="125"/>
      <c r="G8851" s="176"/>
      <c r="H8851" s="125" t="str">
        <f t="shared" si="276"/>
        <v/>
      </c>
      <c r="I8851" s="176">
        <f t="shared" si="277"/>
        <v>0</v>
      </c>
    </row>
    <row r="8852" spans="3:9">
      <c r="C8852" s="125"/>
      <c r="D8852" s="125"/>
      <c r="E8852" s="125"/>
      <c r="F8852" s="125"/>
      <c r="G8852" s="176"/>
      <c r="H8852" s="125" t="str">
        <f t="shared" si="276"/>
        <v/>
      </c>
      <c r="I8852" s="176">
        <f t="shared" si="277"/>
        <v>0</v>
      </c>
    </row>
    <row r="8853" spans="3:9">
      <c r="C8853" s="125"/>
      <c r="D8853" s="125"/>
      <c r="E8853" s="125"/>
      <c r="F8853" s="125"/>
      <c r="G8853" s="176"/>
      <c r="H8853" s="125" t="str">
        <f t="shared" si="276"/>
        <v/>
      </c>
      <c r="I8853" s="176">
        <f t="shared" si="277"/>
        <v>0</v>
      </c>
    </row>
    <row r="8854" spans="3:9">
      <c r="C8854" s="125"/>
      <c r="D8854" s="125"/>
      <c r="E8854" s="125"/>
      <c r="F8854" s="125"/>
      <c r="G8854" s="176"/>
      <c r="H8854" s="125" t="str">
        <f t="shared" si="276"/>
        <v/>
      </c>
      <c r="I8854" s="176">
        <f t="shared" si="277"/>
        <v>0</v>
      </c>
    </row>
    <row r="8855" spans="3:9">
      <c r="C8855" s="125"/>
      <c r="D8855" s="125"/>
      <c r="E8855" s="125"/>
      <c r="F8855" s="125"/>
      <c r="G8855" s="176"/>
      <c r="H8855" s="125" t="str">
        <f t="shared" si="276"/>
        <v/>
      </c>
      <c r="I8855" s="176">
        <f t="shared" si="277"/>
        <v>0</v>
      </c>
    </row>
    <row r="8856" spans="3:9">
      <c r="C8856" s="125"/>
      <c r="D8856" s="125"/>
      <c r="E8856" s="125"/>
      <c r="F8856" s="125"/>
      <c r="G8856" s="176"/>
      <c r="H8856" s="125" t="str">
        <f t="shared" si="276"/>
        <v/>
      </c>
      <c r="I8856" s="176">
        <f t="shared" si="277"/>
        <v>0</v>
      </c>
    </row>
    <row r="8857" spans="3:9">
      <c r="C8857" s="125"/>
      <c r="D8857" s="125"/>
      <c r="E8857" s="125"/>
      <c r="F8857" s="125"/>
      <c r="G8857" s="176"/>
      <c r="H8857" s="125" t="str">
        <f t="shared" si="276"/>
        <v/>
      </c>
      <c r="I8857" s="176">
        <f t="shared" si="277"/>
        <v>0</v>
      </c>
    </row>
    <row r="8858" spans="3:9">
      <c r="C8858" s="125"/>
      <c r="D8858" s="125"/>
      <c r="E8858" s="125"/>
      <c r="F8858" s="125"/>
      <c r="G8858" s="176"/>
      <c r="H8858" s="125" t="str">
        <f t="shared" si="276"/>
        <v/>
      </c>
      <c r="I8858" s="176">
        <f t="shared" si="277"/>
        <v>0</v>
      </c>
    </row>
    <row r="8859" spans="3:9">
      <c r="C8859" s="125"/>
      <c r="D8859" s="125"/>
      <c r="E8859" s="125"/>
      <c r="F8859" s="125"/>
      <c r="G8859" s="176"/>
      <c r="H8859" s="125" t="str">
        <f t="shared" si="276"/>
        <v/>
      </c>
      <c r="I8859" s="176">
        <f t="shared" si="277"/>
        <v>0</v>
      </c>
    </row>
    <row r="8860" spans="3:9">
      <c r="C8860" s="125"/>
      <c r="D8860" s="125"/>
      <c r="E8860" s="125"/>
      <c r="F8860" s="125"/>
      <c r="G8860" s="176"/>
      <c r="H8860" s="125" t="str">
        <f t="shared" si="276"/>
        <v/>
      </c>
      <c r="I8860" s="176">
        <f t="shared" si="277"/>
        <v>0</v>
      </c>
    </row>
    <row r="8861" spans="3:9">
      <c r="C8861" s="125"/>
      <c r="D8861" s="125"/>
      <c r="E8861" s="125"/>
      <c r="F8861" s="125"/>
      <c r="G8861" s="176"/>
      <c r="H8861" s="125" t="str">
        <f t="shared" si="276"/>
        <v/>
      </c>
      <c r="I8861" s="176">
        <f t="shared" si="277"/>
        <v>0</v>
      </c>
    </row>
    <row r="8862" spans="3:9">
      <c r="C8862" s="125"/>
      <c r="D8862" s="125"/>
      <c r="E8862" s="125"/>
      <c r="F8862" s="125"/>
      <c r="G8862" s="176"/>
      <c r="H8862" s="125" t="str">
        <f t="shared" si="276"/>
        <v/>
      </c>
      <c r="I8862" s="176">
        <f t="shared" si="277"/>
        <v>0</v>
      </c>
    </row>
    <row r="8863" spans="3:9">
      <c r="C8863" s="125"/>
      <c r="D8863" s="125"/>
      <c r="E8863" s="125"/>
      <c r="F8863" s="125"/>
      <c r="G8863" s="176"/>
      <c r="H8863" s="125" t="str">
        <f t="shared" si="276"/>
        <v/>
      </c>
      <c r="I8863" s="176">
        <f t="shared" si="277"/>
        <v>0</v>
      </c>
    </row>
    <row r="8864" spans="3:9">
      <c r="C8864" s="125"/>
      <c r="D8864" s="125"/>
      <c r="E8864" s="125"/>
      <c r="F8864" s="125"/>
      <c r="G8864" s="176"/>
      <c r="H8864" s="125" t="str">
        <f t="shared" si="276"/>
        <v/>
      </c>
      <c r="I8864" s="176">
        <f t="shared" si="277"/>
        <v>0</v>
      </c>
    </row>
    <row r="8865" spans="3:9">
      <c r="C8865" s="125"/>
      <c r="D8865" s="125"/>
      <c r="E8865" s="125"/>
      <c r="F8865" s="125"/>
      <c r="G8865" s="176"/>
      <c r="H8865" s="125" t="str">
        <f t="shared" si="276"/>
        <v/>
      </c>
      <c r="I8865" s="176">
        <f t="shared" si="277"/>
        <v>0</v>
      </c>
    </row>
    <row r="8866" spans="3:9">
      <c r="C8866" s="125"/>
      <c r="D8866" s="125"/>
      <c r="E8866" s="125"/>
      <c r="F8866" s="125"/>
      <c r="G8866" s="176"/>
      <c r="H8866" s="125" t="str">
        <f t="shared" si="276"/>
        <v/>
      </c>
      <c r="I8866" s="176">
        <f t="shared" si="277"/>
        <v>0</v>
      </c>
    </row>
    <row r="8867" spans="3:9">
      <c r="C8867" s="125"/>
      <c r="D8867" s="125"/>
      <c r="E8867" s="125"/>
      <c r="F8867" s="125"/>
      <c r="G8867" s="176"/>
      <c r="H8867" s="125" t="str">
        <f t="shared" si="276"/>
        <v/>
      </c>
      <c r="I8867" s="176">
        <f t="shared" si="277"/>
        <v>0</v>
      </c>
    </row>
    <row r="8868" spans="3:9">
      <c r="C8868" s="125"/>
      <c r="D8868" s="125"/>
      <c r="E8868" s="125"/>
      <c r="F8868" s="125"/>
      <c r="G8868" s="176"/>
      <c r="H8868" s="125" t="str">
        <f t="shared" si="276"/>
        <v/>
      </c>
      <c r="I8868" s="176">
        <f t="shared" si="277"/>
        <v>0</v>
      </c>
    </row>
    <row r="8869" spans="3:9">
      <c r="C8869" s="125"/>
      <c r="D8869" s="125"/>
      <c r="E8869" s="125"/>
      <c r="F8869" s="125"/>
      <c r="G8869" s="176"/>
      <c r="H8869" s="125" t="str">
        <f t="shared" si="276"/>
        <v/>
      </c>
      <c r="I8869" s="176">
        <f t="shared" si="277"/>
        <v>0</v>
      </c>
    </row>
    <row r="8870" spans="3:9">
      <c r="C8870" s="125"/>
      <c r="D8870" s="125"/>
      <c r="E8870" s="125"/>
      <c r="F8870" s="125"/>
      <c r="G8870" s="176"/>
      <c r="H8870" s="125" t="str">
        <f t="shared" si="276"/>
        <v/>
      </c>
      <c r="I8870" s="176">
        <f t="shared" si="277"/>
        <v>0</v>
      </c>
    </row>
    <row r="8871" spans="3:9">
      <c r="C8871" s="125"/>
      <c r="D8871" s="125"/>
      <c r="E8871" s="125"/>
      <c r="F8871" s="125"/>
      <c r="G8871" s="176"/>
      <c r="H8871" s="125" t="str">
        <f t="shared" si="276"/>
        <v/>
      </c>
      <c r="I8871" s="176">
        <f t="shared" si="277"/>
        <v>0</v>
      </c>
    </row>
    <row r="8872" spans="3:9">
      <c r="C8872" s="125"/>
      <c r="D8872" s="125"/>
      <c r="E8872" s="125"/>
      <c r="F8872" s="125"/>
      <c r="G8872" s="176"/>
      <c r="H8872" s="125" t="str">
        <f t="shared" si="276"/>
        <v/>
      </c>
      <c r="I8872" s="176">
        <f t="shared" si="277"/>
        <v>0</v>
      </c>
    </row>
    <row r="8873" spans="3:9">
      <c r="C8873" s="125"/>
      <c r="D8873" s="125"/>
      <c r="E8873" s="125"/>
      <c r="F8873" s="125"/>
      <c r="G8873" s="176"/>
      <c r="H8873" s="125" t="str">
        <f t="shared" si="276"/>
        <v/>
      </c>
      <c r="I8873" s="176">
        <f t="shared" si="277"/>
        <v>0</v>
      </c>
    </row>
    <row r="8874" spans="3:9">
      <c r="C8874" s="125"/>
      <c r="D8874" s="125"/>
      <c r="E8874" s="125"/>
      <c r="F8874" s="125"/>
      <c r="G8874" s="176"/>
      <c r="H8874" s="125" t="str">
        <f t="shared" si="276"/>
        <v/>
      </c>
      <c r="I8874" s="176">
        <f t="shared" si="277"/>
        <v>0</v>
      </c>
    </row>
    <row r="8875" spans="3:9">
      <c r="C8875" s="125"/>
      <c r="D8875" s="125"/>
      <c r="E8875" s="125"/>
      <c r="F8875" s="125"/>
      <c r="G8875" s="176"/>
      <c r="H8875" s="125" t="str">
        <f t="shared" si="276"/>
        <v/>
      </c>
      <c r="I8875" s="176">
        <f t="shared" si="277"/>
        <v>0</v>
      </c>
    </row>
    <row r="8876" spans="3:9">
      <c r="C8876" s="125"/>
      <c r="D8876" s="125"/>
      <c r="E8876" s="125"/>
      <c r="F8876" s="125"/>
      <c r="G8876" s="176"/>
      <c r="H8876" s="125" t="str">
        <f t="shared" si="276"/>
        <v/>
      </c>
      <c r="I8876" s="176">
        <f t="shared" si="277"/>
        <v>0</v>
      </c>
    </row>
    <row r="8877" spans="3:9">
      <c r="C8877" s="125"/>
      <c r="D8877" s="125"/>
      <c r="E8877" s="125"/>
      <c r="F8877" s="125"/>
      <c r="G8877" s="176"/>
      <c r="H8877" s="125" t="str">
        <f t="shared" si="276"/>
        <v/>
      </c>
      <c r="I8877" s="176">
        <f t="shared" si="277"/>
        <v>0</v>
      </c>
    </row>
    <row r="8878" spans="3:9">
      <c r="C8878" s="125"/>
      <c r="D8878" s="125"/>
      <c r="E8878" s="125"/>
      <c r="F8878" s="125"/>
      <c r="G8878" s="176"/>
      <c r="H8878" s="125" t="str">
        <f t="shared" si="276"/>
        <v/>
      </c>
      <c r="I8878" s="176">
        <f t="shared" si="277"/>
        <v>0</v>
      </c>
    </row>
    <row r="8879" spans="3:9">
      <c r="C8879" s="125"/>
      <c r="D8879" s="125"/>
      <c r="E8879" s="125"/>
      <c r="F8879" s="125"/>
      <c r="G8879" s="176"/>
      <c r="H8879" s="125" t="str">
        <f t="shared" si="276"/>
        <v/>
      </c>
      <c r="I8879" s="176">
        <f t="shared" si="277"/>
        <v>0</v>
      </c>
    </row>
    <row r="8880" spans="3:9">
      <c r="C8880" s="125"/>
      <c r="D8880" s="125"/>
      <c r="E8880" s="125"/>
      <c r="F8880" s="125"/>
      <c r="G8880" s="176"/>
      <c r="H8880" s="125" t="str">
        <f t="shared" si="276"/>
        <v/>
      </c>
      <c r="I8880" s="176">
        <f t="shared" si="277"/>
        <v>0</v>
      </c>
    </row>
    <row r="8881" spans="3:9">
      <c r="C8881" s="125"/>
      <c r="D8881" s="125"/>
      <c r="E8881" s="125"/>
      <c r="F8881" s="125"/>
      <c r="G8881" s="176"/>
      <c r="H8881" s="125" t="str">
        <f t="shared" si="276"/>
        <v/>
      </c>
      <c r="I8881" s="176">
        <f t="shared" si="277"/>
        <v>0</v>
      </c>
    </row>
    <row r="8882" spans="3:9">
      <c r="C8882" s="125"/>
      <c r="D8882" s="125"/>
      <c r="E8882" s="125"/>
      <c r="F8882" s="125"/>
      <c r="G8882" s="176"/>
      <c r="H8882" s="125" t="str">
        <f t="shared" si="276"/>
        <v/>
      </c>
      <c r="I8882" s="176">
        <f t="shared" si="277"/>
        <v>0</v>
      </c>
    </row>
    <row r="8883" spans="3:9">
      <c r="C8883" s="125"/>
      <c r="D8883" s="125"/>
      <c r="E8883" s="125"/>
      <c r="F8883" s="125"/>
      <c r="G8883" s="176"/>
      <c r="H8883" s="125" t="str">
        <f t="shared" si="276"/>
        <v/>
      </c>
      <c r="I8883" s="176">
        <f t="shared" si="277"/>
        <v>0</v>
      </c>
    </row>
    <row r="8884" spans="3:9">
      <c r="C8884" s="125"/>
      <c r="D8884" s="125"/>
      <c r="E8884" s="125"/>
      <c r="F8884" s="125"/>
      <c r="G8884" s="176"/>
      <c r="H8884" s="125" t="str">
        <f t="shared" si="276"/>
        <v/>
      </c>
      <c r="I8884" s="176">
        <f t="shared" si="277"/>
        <v>0</v>
      </c>
    </row>
    <row r="8885" spans="3:9">
      <c r="C8885" s="125"/>
      <c r="D8885" s="125"/>
      <c r="E8885" s="125"/>
      <c r="F8885" s="125"/>
      <c r="G8885" s="176"/>
      <c r="H8885" s="125" t="str">
        <f t="shared" si="276"/>
        <v/>
      </c>
      <c r="I8885" s="176">
        <f t="shared" si="277"/>
        <v>0</v>
      </c>
    </row>
    <row r="8886" spans="3:9">
      <c r="C8886" s="125"/>
      <c r="D8886" s="125"/>
      <c r="E8886" s="125"/>
      <c r="F8886" s="125"/>
      <c r="G8886" s="176"/>
      <c r="H8886" s="125" t="str">
        <f t="shared" si="276"/>
        <v/>
      </c>
      <c r="I8886" s="176">
        <f t="shared" si="277"/>
        <v>0</v>
      </c>
    </row>
    <row r="8887" spans="3:9">
      <c r="C8887" s="125"/>
      <c r="D8887" s="125"/>
      <c r="E8887" s="125"/>
      <c r="F8887" s="125"/>
      <c r="G8887" s="176"/>
      <c r="H8887" s="125" t="str">
        <f t="shared" si="276"/>
        <v/>
      </c>
      <c r="I8887" s="176">
        <f t="shared" si="277"/>
        <v>0</v>
      </c>
    </row>
    <row r="8888" spans="3:9">
      <c r="C8888" s="125"/>
      <c r="D8888" s="125"/>
      <c r="E8888" s="125"/>
      <c r="F8888" s="125"/>
      <c r="G8888" s="176"/>
      <c r="H8888" s="125" t="str">
        <f t="shared" si="276"/>
        <v/>
      </c>
      <c r="I8888" s="176">
        <f t="shared" si="277"/>
        <v>0</v>
      </c>
    </row>
    <row r="8889" spans="3:9">
      <c r="C8889" s="125"/>
      <c r="D8889" s="125"/>
      <c r="E8889" s="125"/>
      <c r="F8889" s="125"/>
      <c r="G8889" s="176"/>
      <c r="H8889" s="125" t="str">
        <f t="shared" si="276"/>
        <v/>
      </c>
      <c r="I8889" s="176">
        <f t="shared" si="277"/>
        <v>0</v>
      </c>
    </row>
    <row r="8890" spans="3:9">
      <c r="C8890" s="125"/>
      <c r="D8890" s="125"/>
      <c r="E8890" s="125"/>
      <c r="F8890" s="125"/>
      <c r="G8890" s="176"/>
      <c r="H8890" s="125" t="str">
        <f t="shared" si="276"/>
        <v/>
      </c>
      <c r="I8890" s="176">
        <f t="shared" si="277"/>
        <v>0</v>
      </c>
    </row>
    <row r="8891" spans="3:9">
      <c r="C8891" s="125"/>
      <c r="D8891" s="125"/>
      <c r="E8891" s="125"/>
      <c r="F8891" s="125"/>
      <c r="G8891" s="176"/>
      <c r="H8891" s="125" t="str">
        <f t="shared" si="276"/>
        <v/>
      </c>
      <c r="I8891" s="176">
        <f t="shared" si="277"/>
        <v>0</v>
      </c>
    </row>
    <row r="8892" spans="3:9">
      <c r="C8892" s="125"/>
      <c r="D8892" s="125"/>
      <c r="E8892" s="125"/>
      <c r="F8892" s="125"/>
      <c r="G8892" s="176"/>
      <c r="H8892" s="125" t="str">
        <f t="shared" si="276"/>
        <v/>
      </c>
      <c r="I8892" s="176">
        <f t="shared" si="277"/>
        <v>0</v>
      </c>
    </row>
    <row r="8893" spans="3:9">
      <c r="C8893" s="125"/>
      <c r="D8893" s="125"/>
      <c r="E8893" s="125"/>
      <c r="F8893" s="125"/>
      <c r="G8893" s="176"/>
      <c r="H8893" s="125" t="str">
        <f t="shared" si="276"/>
        <v/>
      </c>
      <c r="I8893" s="176">
        <f t="shared" si="277"/>
        <v>0</v>
      </c>
    </row>
    <row r="8894" spans="3:9">
      <c r="C8894" s="125"/>
      <c r="D8894" s="125"/>
      <c r="E8894" s="125"/>
      <c r="F8894" s="125"/>
      <c r="G8894" s="176"/>
      <c r="H8894" s="125" t="str">
        <f t="shared" si="276"/>
        <v/>
      </c>
      <c r="I8894" s="176">
        <f t="shared" si="277"/>
        <v>0</v>
      </c>
    </row>
    <row r="8895" spans="3:9">
      <c r="C8895" s="125"/>
      <c r="D8895" s="125"/>
      <c r="E8895" s="125"/>
      <c r="F8895" s="125"/>
      <c r="G8895" s="176"/>
      <c r="H8895" s="125" t="str">
        <f t="shared" si="276"/>
        <v/>
      </c>
      <c r="I8895" s="176">
        <f t="shared" si="277"/>
        <v>0</v>
      </c>
    </row>
    <row r="8896" spans="3:9">
      <c r="C8896" s="125"/>
      <c r="D8896" s="125"/>
      <c r="E8896" s="125"/>
      <c r="F8896" s="125"/>
      <c r="G8896" s="176"/>
      <c r="H8896" s="125" t="str">
        <f t="shared" si="276"/>
        <v/>
      </c>
      <c r="I8896" s="176">
        <f t="shared" si="277"/>
        <v>0</v>
      </c>
    </row>
    <row r="8897" spans="3:9">
      <c r="C8897" s="125"/>
      <c r="D8897" s="125"/>
      <c r="E8897" s="125"/>
      <c r="F8897" s="125"/>
      <c r="G8897" s="176"/>
      <c r="H8897" s="125" t="str">
        <f t="shared" si="276"/>
        <v/>
      </c>
      <c r="I8897" s="176">
        <f t="shared" si="277"/>
        <v>0</v>
      </c>
    </row>
    <row r="8898" spans="3:9">
      <c r="C8898" s="125"/>
      <c r="D8898" s="125"/>
      <c r="E8898" s="125"/>
      <c r="F8898" s="125"/>
      <c r="G8898" s="176"/>
      <c r="H8898" s="125" t="str">
        <f t="shared" si="276"/>
        <v/>
      </c>
      <c r="I8898" s="176">
        <f t="shared" si="277"/>
        <v>0</v>
      </c>
    </row>
    <row r="8899" spans="3:9">
      <c r="C8899" s="125"/>
      <c r="D8899" s="125"/>
      <c r="E8899" s="125"/>
      <c r="F8899" s="125"/>
      <c r="G8899" s="176"/>
      <c r="H8899" s="125" t="str">
        <f t="shared" si="276"/>
        <v/>
      </c>
      <c r="I8899" s="176">
        <f t="shared" si="277"/>
        <v>0</v>
      </c>
    </row>
    <row r="8900" spans="3:9">
      <c r="C8900" s="125"/>
      <c r="D8900" s="125"/>
      <c r="E8900" s="125"/>
      <c r="F8900" s="125"/>
      <c r="G8900" s="176"/>
      <c r="H8900" s="125" t="str">
        <f t="shared" si="276"/>
        <v/>
      </c>
      <c r="I8900" s="176">
        <f t="shared" si="277"/>
        <v>0</v>
      </c>
    </row>
    <row r="8901" spans="3:9">
      <c r="C8901" s="125"/>
      <c r="D8901" s="125"/>
      <c r="E8901" s="125"/>
      <c r="F8901" s="125"/>
      <c r="G8901" s="176"/>
      <c r="H8901" s="125" t="str">
        <f t="shared" si="276"/>
        <v/>
      </c>
      <c r="I8901" s="176">
        <f t="shared" si="277"/>
        <v>0</v>
      </c>
    </row>
    <row r="8902" spans="3:9">
      <c r="C8902" s="125"/>
      <c r="D8902" s="125"/>
      <c r="E8902" s="125"/>
      <c r="F8902" s="125"/>
      <c r="G8902" s="176"/>
      <c r="H8902" s="125" t="str">
        <f t="shared" si="276"/>
        <v/>
      </c>
      <c r="I8902" s="176">
        <f t="shared" si="277"/>
        <v>0</v>
      </c>
    </row>
    <row r="8903" spans="3:9">
      <c r="C8903" s="125"/>
      <c r="D8903" s="125"/>
      <c r="E8903" s="125"/>
      <c r="F8903" s="125"/>
      <c r="G8903" s="176"/>
      <c r="H8903" s="125" t="str">
        <f t="shared" ref="H8903:H8966" si="278">IF(ISBLANK(C8903),"",IF(C8903&lt;F8903,D8903-E8903,E8903-D8903))</f>
        <v/>
      </c>
      <c r="I8903" s="176">
        <f t="shared" ref="I8903:I8966" si="279">IF(ISERR(H8903),1,0)</f>
        <v>0</v>
      </c>
    </row>
    <row r="8904" spans="3:9">
      <c r="C8904" s="125"/>
      <c r="D8904" s="125"/>
      <c r="E8904" s="125"/>
      <c r="F8904" s="125"/>
      <c r="G8904" s="176"/>
      <c r="H8904" s="125" t="str">
        <f t="shared" si="278"/>
        <v/>
      </c>
      <c r="I8904" s="176">
        <f t="shared" si="279"/>
        <v>0</v>
      </c>
    </row>
    <row r="8905" spans="3:9">
      <c r="C8905" s="125"/>
      <c r="D8905" s="125"/>
      <c r="E8905" s="125"/>
      <c r="F8905" s="125"/>
      <c r="G8905" s="176"/>
      <c r="H8905" s="125" t="str">
        <f t="shared" si="278"/>
        <v/>
      </c>
      <c r="I8905" s="176">
        <f t="shared" si="279"/>
        <v>0</v>
      </c>
    </row>
    <row r="8906" spans="3:9">
      <c r="C8906" s="125"/>
      <c r="D8906" s="125"/>
      <c r="E8906" s="125"/>
      <c r="F8906" s="125"/>
      <c r="G8906" s="176"/>
      <c r="H8906" s="125" t="str">
        <f t="shared" si="278"/>
        <v/>
      </c>
      <c r="I8906" s="176">
        <f t="shared" si="279"/>
        <v>0</v>
      </c>
    </row>
    <row r="8907" spans="3:9">
      <c r="C8907" s="125"/>
      <c r="D8907" s="125"/>
      <c r="E8907" s="125"/>
      <c r="F8907" s="125"/>
      <c r="G8907" s="176"/>
      <c r="H8907" s="125" t="str">
        <f t="shared" si="278"/>
        <v/>
      </c>
      <c r="I8907" s="176">
        <f t="shared" si="279"/>
        <v>0</v>
      </c>
    </row>
    <row r="8908" spans="3:9">
      <c r="C8908" s="125"/>
      <c r="D8908" s="125"/>
      <c r="E8908" s="125"/>
      <c r="F8908" s="125"/>
      <c r="G8908" s="176"/>
      <c r="H8908" s="125" t="str">
        <f t="shared" si="278"/>
        <v/>
      </c>
      <c r="I8908" s="176">
        <f t="shared" si="279"/>
        <v>0</v>
      </c>
    </row>
    <row r="8909" spans="3:9">
      <c r="C8909" s="125"/>
      <c r="D8909" s="125"/>
      <c r="E8909" s="125"/>
      <c r="F8909" s="125"/>
      <c r="G8909" s="176"/>
      <c r="H8909" s="125" t="str">
        <f t="shared" si="278"/>
        <v/>
      </c>
      <c r="I8909" s="176">
        <f t="shared" si="279"/>
        <v>0</v>
      </c>
    </row>
    <row r="8910" spans="3:9">
      <c r="C8910" s="125"/>
      <c r="D8910" s="125"/>
      <c r="E8910" s="125"/>
      <c r="F8910" s="125"/>
      <c r="G8910" s="176"/>
      <c r="H8910" s="125" t="str">
        <f t="shared" si="278"/>
        <v/>
      </c>
      <c r="I8910" s="176">
        <f t="shared" si="279"/>
        <v>0</v>
      </c>
    </row>
    <row r="8911" spans="3:9">
      <c r="C8911" s="125"/>
      <c r="D8911" s="125"/>
      <c r="E8911" s="125"/>
      <c r="F8911" s="125"/>
      <c r="G8911" s="176"/>
      <c r="H8911" s="125" t="str">
        <f t="shared" si="278"/>
        <v/>
      </c>
      <c r="I8911" s="176">
        <f t="shared" si="279"/>
        <v>0</v>
      </c>
    </row>
    <row r="8912" spans="3:9">
      <c r="C8912" s="125"/>
      <c r="D8912" s="125"/>
      <c r="E8912" s="125"/>
      <c r="F8912" s="125"/>
      <c r="G8912" s="176"/>
      <c r="H8912" s="125" t="str">
        <f t="shared" si="278"/>
        <v/>
      </c>
      <c r="I8912" s="176">
        <f t="shared" si="279"/>
        <v>0</v>
      </c>
    </row>
    <row r="8913" spans="3:9">
      <c r="C8913" s="125"/>
      <c r="D8913" s="125"/>
      <c r="E8913" s="125"/>
      <c r="F8913" s="125"/>
      <c r="G8913" s="176"/>
      <c r="H8913" s="125" t="str">
        <f t="shared" si="278"/>
        <v/>
      </c>
      <c r="I8913" s="176">
        <f t="shared" si="279"/>
        <v>0</v>
      </c>
    </row>
    <row r="8914" spans="3:9">
      <c r="C8914" s="125"/>
      <c r="D8914" s="125"/>
      <c r="E8914" s="125"/>
      <c r="F8914" s="125"/>
      <c r="G8914" s="176"/>
      <c r="H8914" s="125" t="str">
        <f t="shared" si="278"/>
        <v/>
      </c>
      <c r="I8914" s="176">
        <f t="shared" si="279"/>
        <v>0</v>
      </c>
    </row>
    <row r="8915" spans="3:9">
      <c r="C8915" s="125"/>
      <c r="D8915" s="125"/>
      <c r="E8915" s="125"/>
      <c r="F8915" s="125"/>
      <c r="G8915" s="176"/>
      <c r="H8915" s="125" t="str">
        <f t="shared" si="278"/>
        <v/>
      </c>
      <c r="I8915" s="176">
        <f t="shared" si="279"/>
        <v>0</v>
      </c>
    </row>
    <row r="8916" spans="3:9">
      <c r="C8916" s="125"/>
      <c r="D8916" s="125"/>
      <c r="E8916" s="125"/>
      <c r="F8916" s="125"/>
      <c r="G8916" s="176"/>
      <c r="H8916" s="125" t="str">
        <f t="shared" si="278"/>
        <v/>
      </c>
      <c r="I8916" s="176">
        <f t="shared" si="279"/>
        <v>0</v>
      </c>
    </row>
    <row r="8917" spans="3:9">
      <c r="C8917" s="125"/>
      <c r="D8917" s="125"/>
      <c r="E8917" s="125"/>
      <c r="F8917" s="125"/>
      <c r="G8917" s="176"/>
      <c r="H8917" s="125" t="str">
        <f t="shared" si="278"/>
        <v/>
      </c>
      <c r="I8917" s="176">
        <f t="shared" si="279"/>
        <v>0</v>
      </c>
    </row>
    <row r="8918" spans="3:9">
      <c r="C8918" s="125"/>
      <c r="D8918" s="125"/>
      <c r="E8918" s="125"/>
      <c r="F8918" s="125"/>
      <c r="G8918" s="176"/>
      <c r="H8918" s="125" t="str">
        <f t="shared" si="278"/>
        <v/>
      </c>
      <c r="I8918" s="176">
        <f t="shared" si="279"/>
        <v>0</v>
      </c>
    </row>
    <row r="8919" spans="3:9">
      <c r="C8919" s="125"/>
      <c r="D8919" s="125"/>
      <c r="E8919" s="125"/>
      <c r="F8919" s="125"/>
      <c r="G8919" s="176"/>
      <c r="H8919" s="125" t="str">
        <f t="shared" si="278"/>
        <v/>
      </c>
      <c r="I8919" s="176">
        <f t="shared" si="279"/>
        <v>0</v>
      </c>
    </row>
    <row r="8920" spans="3:9">
      <c r="C8920" s="125"/>
      <c r="D8920" s="125"/>
      <c r="E8920" s="125"/>
      <c r="F8920" s="125"/>
      <c r="G8920" s="176"/>
      <c r="H8920" s="125" t="str">
        <f t="shared" si="278"/>
        <v/>
      </c>
      <c r="I8920" s="176">
        <f t="shared" si="279"/>
        <v>0</v>
      </c>
    </row>
    <row r="8921" spans="3:9">
      <c r="C8921" s="125"/>
      <c r="D8921" s="125"/>
      <c r="E8921" s="125"/>
      <c r="F8921" s="125"/>
      <c r="G8921" s="176"/>
      <c r="H8921" s="125" t="str">
        <f t="shared" si="278"/>
        <v/>
      </c>
      <c r="I8921" s="176">
        <f t="shared" si="279"/>
        <v>0</v>
      </c>
    </row>
    <row r="8922" spans="3:9">
      <c r="C8922" s="125"/>
      <c r="D8922" s="125"/>
      <c r="E8922" s="125"/>
      <c r="F8922" s="125"/>
      <c r="G8922" s="176"/>
      <c r="H8922" s="125" t="str">
        <f t="shared" si="278"/>
        <v/>
      </c>
      <c r="I8922" s="176">
        <f t="shared" si="279"/>
        <v>0</v>
      </c>
    </row>
    <row r="8923" spans="3:9">
      <c r="C8923" s="125"/>
      <c r="D8923" s="125"/>
      <c r="E8923" s="125"/>
      <c r="F8923" s="125"/>
      <c r="G8923" s="176"/>
      <c r="H8923" s="125" t="str">
        <f t="shared" si="278"/>
        <v/>
      </c>
      <c r="I8923" s="176">
        <f t="shared" si="279"/>
        <v>0</v>
      </c>
    </row>
    <row r="8924" spans="3:9">
      <c r="C8924" s="125"/>
      <c r="D8924" s="125"/>
      <c r="E8924" s="125"/>
      <c r="F8924" s="125"/>
      <c r="G8924" s="176"/>
      <c r="H8924" s="125" t="str">
        <f t="shared" si="278"/>
        <v/>
      </c>
      <c r="I8924" s="176">
        <f t="shared" si="279"/>
        <v>0</v>
      </c>
    </row>
    <row r="8925" spans="3:9">
      <c r="C8925" s="125"/>
      <c r="D8925" s="125"/>
      <c r="E8925" s="125"/>
      <c r="F8925" s="125"/>
      <c r="G8925" s="176"/>
      <c r="H8925" s="125" t="str">
        <f t="shared" si="278"/>
        <v/>
      </c>
      <c r="I8925" s="176">
        <f t="shared" si="279"/>
        <v>0</v>
      </c>
    </row>
    <row r="8926" spans="3:9">
      <c r="C8926" s="125"/>
      <c r="D8926" s="125"/>
      <c r="E8926" s="125"/>
      <c r="F8926" s="125"/>
      <c r="G8926" s="176"/>
      <c r="H8926" s="125" t="str">
        <f t="shared" si="278"/>
        <v/>
      </c>
      <c r="I8926" s="176">
        <f t="shared" si="279"/>
        <v>0</v>
      </c>
    </row>
    <row r="8927" spans="3:9">
      <c r="C8927" s="125"/>
      <c r="D8927" s="125"/>
      <c r="E8927" s="125"/>
      <c r="F8927" s="125"/>
      <c r="G8927" s="176"/>
      <c r="H8927" s="125" t="str">
        <f t="shared" si="278"/>
        <v/>
      </c>
      <c r="I8927" s="176">
        <f t="shared" si="279"/>
        <v>0</v>
      </c>
    </row>
    <row r="8928" spans="3:9">
      <c r="C8928" s="125"/>
      <c r="D8928" s="125"/>
      <c r="E8928" s="125"/>
      <c r="F8928" s="125"/>
      <c r="G8928" s="176"/>
      <c r="H8928" s="125" t="str">
        <f t="shared" si="278"/>
        <v/>
      </c>
      <c r="I8928" s="176">
        <f t="shared" si="279"/>
        <v>0</v>
      </c>
    </row>
    <row r="8929" spans="3:9">
      <c r="C8929" s="125"/>
      <c r="D8929" s="125"/>
      <c r="E8929" s="125"/>
      <c r="F8929" s="125"/>
      <c r="G8929" s="176"/>
      <c r="H8929" s="125" t="str">
        <f t="shared" si="278"/>
        <v/>
      </c>
      <c r="I8929" s="176">
        <f t="shared" si="279"/>
        <v>0</v>
      </c>
    </row>
    <row r="8930" spans="3:9">
      <c r="C8930" s="125"/>
      <c r="D8930" s="125"/>
      <c r="E8930" s="125"/>
      <c r="F8930" s="125"/>
      <c r="G8930" s="176"/>
      <c r="H8930" s="125" t="str">
        <f t="shared" si="278"/>
        <v/>
      </c>
      <c r="I8930" s="176">
        <f t="shared" si="279"/>
        <v>0</v>
      </c>
    </row>
    <row r="8931" spans="3:9">
      <c r="C8931" s="125"/>
      <c r="D8931" s="125"/>
      <c r="E8931" s="125"/>
      <c r="F8931" s="125"/>
      <c r="G8931" s="176"/>
      <c r="H8931" s="125" t="str">
        <f t="shared" si="278"/>
        <v/>
      </c>
      <c r="I8931" s="176">
        <f t="shared" si="279"/>
        <v>0</v>
      </c>
    </row>
    <row r="8932" spans="3:9">
      <c r="C8932" s="125"/>
      <c r="D8932" s="125"/>
      <c r="E8932" s="125"/>
      <c r="F8932" s="125"/>
      <c r="G8932" s="176"/>
      <c r="H8932" s="125" t="str">
        <f t="shared" si="278"/>
        <v/>
      </c>
      <c r="I8932" s="176">
        <f t="shared" si="279"/>
        <v>0</v>
      </c>
    </row>
    <row r="8933" spans="3:9">
      <c r="C8933" s="125"/>
      <c r="D8933" s="125"/>
      <c r="E8933" s="125"/>
      <c r="F8933" s="125"/>
      <c r="G8933" s="176"/>
      <c r="H8933" s="125" t="str">
        <f t="shared" si="278"/>
        <v/>
      </c>
      <c r="I8933" s="176">
        <f t="shared" si="279"/>
        <v>0</v>
      </c>
    </row>
    <row r="8934" spans="3:9">
      <c r="C8934" s="125"/>
      <c r="D8934" s="125"/>
      <c r="E8934" s="125"/>
      <c r="F8934" s="125"/>
      <c r="G8934" s="176"/>
      <c r="H8934" s="125" t="str">
        <f t="shared" si="278"/>
        <v/>
      </c>
      <c r="I8934" s="176">
        <f t="shared" si="279"/>
        <v>0</v>
      </c>
    </row>
    <row r="8935" spans="3:9">
      <c r="C8935" s="125"/>
      <c r="D8935" s="125"/>
      <c r="E8935" s="125"/>
      <c r="F8935" s="125"/>
      <c r="G8935" s="176"/>
      <c r="H8935" s="125" t="str">
        <f t="shared" si="278"/>
        <v/>
      </c>
      <c r="I8935" s="176">
        <f t="shared" si="279"/>
        <v>0</v>
      </c>
    </row>
    <row r="8936" spans="3:9">
      <c r="C8936" s="125"/>
      <c r="D8936" s="125"/>
      <c r="E8936" s="125"/>
      <c r="F8936" s="125"/>
      <c r="G8936" s="176"/>
      <c r="H8936" s="125" t="str">
        <f t="shared" si="278"/>
        <v/>
      </c>
      <c r="I8936" s="176">
        <f t="shared" si="279"/>
        <v>0</v>
      </c>
    </row>
    <row r="8937" spans="3:9">
      <c r="C8937" s="125"/>
      <c r="D8937" s="125"/>
      <c r="E8937" s="125"/>
      <c r="F8937" s="125"/>
      <c r="G8937" s="176"/>
      <c r="H8937" s="125" t="str">
        <f t="shared" si="278"/>
        <v/>
      </c>
      <c r="I8937" s="176">
        <f t="shared" si="279"/>
        <v>0</v>
      </c>
    </row>
    <row r="8938" spans="3:9">
      <c r="C8938" s="125"/>
      <c r="D8938" s="125"/>
      <c r="E8938" s="125"/>
      <c r="F8938" s="125"/>
      <c r="G8938" s="176"/>
      <c r="H8938" s="125" t="str">
        <f t="shared" si="278"/>
        <v/>
      </c>
      <c r="I8938" s="176">
        <f t="shared" si="279"/>
        <v>0</v>
      </c>
    </row>
    <row r="8939" spans="3:9">
      <c r="C8939" s="125"/>
      <c r="D8939" s="125"/>
      <c r="E8939" s="125"/>
      <c r="F8939" s="125"/>
      <c r="G8939" s="176"/>
      <c r="H8939" s="125" t="str">
        <f t="shared" si="278"/>
        <v/>
      </c>
      <c r="I8939" s="176">
        <f t="shared" si="279"/>
        <v>0</v>
      </c>
    </row>
    <row r="8940" spans="3:9">
      <c r="C8940" s="125"/>
      <c r="D8940" s="125"/>
      <c r="E8940" s="125"/>
      <c r="F8940" s="125"/>
      <c r="G8940" s="176"/>
      <c r="H8940" s="125" t="str">
        <f t="shared" si="278"/>
        <v/>
      </c>
      <c r="I8940" s="176">
        <f t="shared" si="279"/>
        <v>0</v>
      </c>
    </row>
    <row r="8941" spans="3:9">
      <c r="C8941" s="125"/>
      <c r="D8941" s="125"/>
      <c r="E8941" s="125"/>
      <c r="F8941" s="125"/>
      <c r="G8941" s="176"/>
      <c r="H8941" s="125" t="str">
        <f t="shared" si="278"/>
        <v/>
      </c>
      <c r="I8941" s="176">
        <f t="shared" si="279"/>
        <v>0</v>
      </c>
    </row>
    <row r="8942" spans="3:9">
      <c r="C8942" s="125"/>
      <c r="D8942" s="125"/>
      <c r="E8942" s="125"/>
      <c r="F8942" s="125"/>
      <c r="G8942" s="176"/>
      <c r="H8942" s="125" t="str">
        <f t="shared" si="278"/>
        <v/>
      </c>
      <c r="I8942" s="176">
        <f t="shared" si="279"/>
        <v>0</v>
      </c>
    </row>
    <row r="8943" spans="3:9">
      <c r="C8943" s="125"/>
      <c r="D8943" s="125"/>
      <c r="E8943" s="125"/>
      <c r="F8943" s="125"/>
      <c r="G8943" s="176"/>
      <c r="H8943" s="125" t="str">
        <f t="shared" si="278"/>
        <v/>
      </c>
      <c r="I8943" s="176">
        <f t="shared" si="279"/>
        <v>0</v>
      </c>
    </row>
    <row r="8944" spans="3:9">
      <c r="C8944" s="125"/>
      <c r="D8944" s="125"/>
      <c r="E8944" s="125"/>
      <c r="F8944" s="125"/>
      <c r="G8944" s="176"/>
      <c r="H8944" s="125" t="str">
        <f t="shared" si="278"/>
        <v/>
      </c>
      <c r="I8944" s="176">
        <f t="shared" si="279"/>
        <v>0</v>
      </c>
    </row>
    <row r="8945" spans="3:9">
      <c r="C8945" s="125"/>
      <c r="D8945" s="125"/>
      <c r="E8945" s="125"/>
      <c r="F8945" s="125"/>
      <c r="G8945" s="176"/>
      <c r="H8945" s="125" t="str">
        <f t="shared" si="278"/>
        <v/>
      </c>
      <c r="I8945" s="176">
        <f t="shared" si="279"/>
        <v>0</v>
      </c>
    </row>
    <row r="8946" spans="3:9">
      <c r="C8946" s="125"/>
      <c r="D8946" s="125"/>
      <c r="E8946" s="125"/>
      <c r="F8946" s="125"/>
      <c r="G8946" s="176"/>
      <c r="H8946" s="125" t="str">
        <f t="shared" si="278"/>
        <v/>
      </c>
      <c r="I8946" s="176">
        <f t="shared" si="279"/>
        <v>0</v>
      </c>
    </row>
    <row r="8947" spans="3:9">
      <c r="C8947" s="125"/>
      <c r="D8947" s="125"/>
      <c r="E8947" s="125"/>
      <c r="F8947" s="125"/>
      <c r="G8947" s="176"/>
      <c r="H8947" s="125" t="str">
        <f t="shared" si="278"/>
        <v/>
      </c>
      <c r="I8947" s="176">
        <f t="shared" si="279"/>
        <v>0</v>
      </c>
    </row>
    <row r="8948" spans="3:9">
      <c r="C8948" s="125"/>
      <c r="D8948" s="125"/>
      <c r="E8948" s="125"/>
      <c r="F8948" s="125"/>
      <c r="G8948" s="176"/>
      <c r="H8948" s="125" t="str">
        <f t="shared" si="278"/>
        <v/>
      </c>
      <c r="I8948" s="176">
        <f t="shared" si="279"/>
        <v>0</v>
      </c>
    </row>
    <row r="8949" spans="3:9">
      <c r="C8949" s="125"/>
      <c r="D8949" s="125"/>
      <c r="E8949" s="125"/>
      <c r="F8949" s="125"/>
      <c r="G8949" s="176"/>
      <c r="H8949" s="125" t="str">
        <f t="shared" si="278"/>
        <v/>
      </c>
      <c r="I8949" s="176">
        <f t="shared" si="279"/>
        <v>0</v>
      </c>
    </row>
    <row r="8950" spans="3:9">
      <c r="C8950" s="125"/>
      <c r="D8950" s="125"/>
      <c r="E8950" s="125"/>
      <c r="F8950" s="125"/>
      <c r="G8950" s="176"/>
      <c r="H8950" s="125" t="str">
        <f t="shared" si="278"/>
        <v/>
      </c>
      <c r="I8950" s="176">
        <f t="shared" si="279"/>
        <v>0</v>
      </c>
    </row>
    <row r="8951" spans="3:9">
      <c r="C8951" s="125"/>
      <c r="D8951" s="125"/>
      <c r="E8951" s="125"/>
      <c r="F8951" s="125"/>
      <c r="G8951" s="176"/>
      <c r="H8951" s="125" t="str">
        <f t="shared" si="278"/>
        <v/>
      </c>
      <c r="I8951" s="176">
        <f t="shared" si="279"/>
        <v>0</v>
      </c>
    </row>
    <row r="8952" spans="3:9">
      <c r="C8952" s="125"/>
      <c r="D8952" s="125"/>
      <c r="E8952" s="125"/>
      <c r="F8952" s="125"/>
      <c r="G8952" s="176"/>
      <c r="H8952" s="125" t="str">
        <f t="shared" si="278"/>
        <v/>
      </c>
      <c r="I8952" s="176">
        <f t="shared" si="279"/>
        <v>0</v>
      </c>
    </row>
    <row r="8953" spans="3:9">
      <c r="C8953" s="125"/>
      <c r="D8953" s="125"/>
      <c r="E8953" s="125"/>
      <c r="F8953" s="125"/>
      <c r="G8953" s="176"/>
      <c r="H8953" s="125" t="str">
        <f t="shared" si="278"/>
        <v/>
      </c>
      <c r="I8953" s="176">
        <f t="shared" si="279"/>
        <v>0</v>
      </c>
    </row>
    <row r="8954" spans="3:9">
      <c r="C8954" s="125"/>
      <c r="D8954" s="125"/>
      <c r="E8954" s="125"/>
      <c r="F8954" s="125"/>
      <c r="G8954" s="176"/>
      <c r="H8954" s="125" t="str">
        <f t="shared" si="278"/>
        <v/>
      </c>
      <c r="I8954" s="176">
        <f t="shared" si="279"/>
        <v>0</v>
      </c>
    </row>
    <row r="8955" spans="3:9">
      <c r="C8955" s="125"/>
      <c r="D8955" s="125"/>
      <c r="E8955" s="125"/>
      <c r="F8955" s="125"/>
      <c r="G8955" s="176"/>
      <c r="H8955" s="125" t="str">
        <f t="shared" si="278"/>
        <v/>
      </c>
      <c r="I8955" s="176">
        <f t="shared" si="279"/>
        <v>0</v>
      </c>
    </row>
    <row r="8956" spans="3:9">
      <c r="C8956" s="125"/>
      <c r="D8956" s="125"/>
      <c r="E8956" s="125"/>
      <c r="F8956" s="125"/>
      <c r="G8956" s="176"/>
      <c r="H8956" s="125" t="str">
        <f t="shared" si="278"/>
        <v/>
      </c>
      <c r="I8956" s="176">
        <f t="shared" si="279"/>
        <v>0</v>
      </c>
    </row>
    <row r="8957" spans="3:9">
      <c r="C8957" s="125"/>
      <c r="D8957" s="125"/>
      <c r="E8957" s="125"/>
      <c r="F8957" s="125"/>
      <c r="G8957" s="176"/>
      <c r="H8957" s="125" t="str">
        <f t="shared" si="278"/>
        <v/>
      </c>
      <c r="I8957" s="176">
        <f t="shared" si="279"/>
        <v>0</v>
      </c>
    </row>
    <row r="8958" spans="3:9">
      <c r="C8958" s="125"/>
      <c r="D8958" s="125"/>
      <c r="E8958" s="125"/>
      <c r="F8958" s="125"/>
      <c r="G8958" s="176"/>
      <c r="H8958" s="125" t="str">
        <f t="shared" si="278"/>
        <v/>
      </c>
      <c r="I8958" s="176">
        <f t="shared" si="279"/>
        <v>0</v>
      </c>
    </row>
    <row r="8959" spans="3:9">
      <c r="C8959" s="125"/>
      <c r="D8959" s="125"/>
      <c r="E8959" s="125"/>
      <c r="F8959" s="125"/>
      <c r="G8959" s="176"/>
      <c r="H8959" s="125" t="str">
        <f t="shared" si="278"/>
        <v/>
      </c>
      <c r="I8959" s="176">
        <f t="shared" si="279"/>
        <v>0</v>
      </c>
    </row>
    <row r="8960" spans="3:9">
      <c r="C8960" s="125"/>
      <c r="D8960" s="125"/>
      <c r="E8960" s="125"/>
      <c r="F8960" s="125"/>
      <c r="G8960" s="176"/>
      <c r="H8960" s="125" t="str">
        <f t="shared" si="278"/>
        <v/>
      </c>
      <c r="I8960" s="176">
        <f t="shared" si="279"/>
        <v>0</v>
      </c>
    </row>
    <row r="8961" spans="3:9">
      <c r="C8961" s="125"/>
      <c r="D8961" s="125"/>
      <c r="E8961" s="125"/>
      <c r="F8961" s="125"/>
      <c r="G8961" s="176"/>
      <c r="H8961" s="125" t="str">
        <f t="shared" si="278"/>
        <v/>
      </c>
      <c r="I8961" s="176">
        <f t="shared" si="279"/>
        <v>0</v>
      </c>
    </row>
    <row r="8962" spans="3:9">
      <c r="C8962" s="125"/>
      <c r="D8962" s="125"/>
      <c r="E8962" s="125"/>
      <c r="F8962" s="125"/>
      <c r="G8962" s="176"/>
      <c r="H8962" s="125" t="str">
        <f t="shared" si="278"/>
        <v/>
      </c>
      <c r="I8962" s="176">
        <f t="shared" si="279"/>
        <v>0</v>
      </c>
    </row>
    <row r="8963" spans="3:9">
      <c r="C8963" s="125"/>
      <c r="D8963" s="125"/>
      <c r="E8963" s="125"/>
      <c r="F8963" s="125"/>
      <c r="G8963" s="176"/>
      <c r="H8963" s="125" t="str">
        <f t="shared" si="278"/>
        <v/>
      </c>
      <c r="I8963" s="176">
        <f t="shared" si="279"/>
        <v>0</v>
      </c>
    </row>
    <row r="8964" spans="3:9">
      <c r="C8964" s="125"/>
      <c r="D8964" s="125"/>
      <c r="E8964" s="125"/>
      <c r="F8964" s="125"/>
      <c r="G8964" s="176"/>
      <c r="H8964" s="125" t="str">
        <f t="shared" si="278"/>
        <v/>
      </c>
      <c r="I8964" s="176">
        <f t="shared" si="279"/>
        <v>0</v>
      </c>
    </row>
    <row r="8965" spans="3:9">
      <c r="C8965" s="125"/>
      <c r="D8965" s="125"/>
      <c r="E8965" s="125"/>
      <c r="F8965" s="125"/>
      <c r="G8965" s="176"/>
      <c r="H8965" s="125" t="str">
        <f t="shared" si="278"/>
        <v/>
      </c>
      <c r="I8965" s="176">
        <f t="shared" si="279"/>
        <v>0</v>
      </c>
    </row>
    <row r="8966" spans="3:9">
      <c r="C8966" s="125"/>
      <c r="D8966" s="125"/>
      <c r="E8966" s="125"/>
      <c r="F8966" s="125"/>
      <c r="G8966" s="176"/>
      <c r="H8966" s="125" t="str">
        <f t="shared" si="278"/>
        <v/>
      </c>
      <c r="I8966" s="176">
        <f t="shared" si="279"/>
        <v>0</v>
      </c>
    </row>
    <row r="8967" spans="3:9">
      <c r="C8967" s="125"/>
      <c r="D8967" s="125"/>
      <c r="E8967" s="125"/>
      <c r="F8967" s="125"/>
      <c r="G8967" s="176"/>
      <c r="H8967" s="125" t="str">
        <f t="shared" ref="H8967:H9030" si="280">IF(ISBLANK(C8967),"",IF(C8967&lt;F8967,D8967-E8967,E8967-D8967))</f>
        <v/>
      </c>
      <c r="I8967" s="176">
        <f t="shared" ref="I8967:I9030" si="281">IF(ISERR(H8967),1,0)</f>
        <v>0</v>
      </c>
    </row>
    <row r="8968" spans="3:9">
      <c r="C8968" s="125"/>
      <c r="D8968" s="125"/>
      <c r="E8968" s="125"/>
      <c r="F8968" s="125"/>
      <c r="G8968" s="176"/>
      <c r="H8968" s="125" t="str">
        <f t="shared" si="280"/>
        <v/>
      </c>
      <c r="I8968" s="176">
        <f t="shared" si="281"/>
        <v>0</v>
      </c>
    </row>
    <row r="8969" spans="3:9">
      <c r="C8969" s="125"/>
      <c r="D8969" s="125"/>
      <c r="E8969" s="125"/>
      <c r="F8969" s="125"/>
      <c r="G8969" s="176"/>
      <c r="H8969" s="125" t="str">
        <f t="shared" si="280"/>
        <v/>
      </c>
      <c r="I8969" s="176">
        <f t="shared" si="281"/>
        <v>0</v>
      </c>
    </row>
    <row r="8970" spans="3:9">
      <c r="C8970" s="125"/>
      <c r="D8970" s="125"/>
      <c r="E8970" s="125"/>
      <c r="F8970" s="125"/>
      <c r="G8970" s="176"/>
      <c r="H8970" s="125" t="str">
        <f t="shared" si="280"/>
        <v/>
      </c>
      <c r="I8970" s="176">
        <f t="shared" si="281"/>
        <v>0</v>
      </c>
    </row>
    <row r="8971" spans="3:9">
      <c r="C8971" s="125"/>
      <c r="D8971" s="125"/>
      <c r="E8971" s="125"/>
      <c r="F8971" s="125"/>
      <c r="G8971" s="176"/>
      <c r="H8971" s="125" t="str">
        <f t="shared" si="280"/>
        <v/>
      </c>
      <c r="I8971" s="176">
        <f t="shared" si="281"/>
        <v>0</v>
      </c>
    </row>
    <row r="8972" spans="3:9">
      <c r="C8972" s="125"/>
      <c r="D8972" s="125"/>
      <c r="E8972" s="125"/>
      <c r="F8972" s="125"/>
      <c r="G8972" s="176"/>
      <c r="H8972" s="125" t="str">
        <f t="shared" si="280"/>
        <v/>
      </c>
      <c r="I8972" s="176">
        <f t="shared" si="281"/>
        <v>0</v>
      </c>
    </row>
    <row r="8973" spans="3:9">
      <c r="C8973" s="125"/>
      <c r="D8973" s="125"/>
      <c r="E8973" s="125"/>
      <c r="F8973" s="125"/>
      <c r="G8973" s="176"/>
      <c r="H8973" s="125" t="str">
        <f t="shared" si="280"/>
        <v/>
      </c>
      <c r="I8973" s="176">
        <f t="shared" si="281"/>
        <v>0</v>
      </c>
    </row>
    <row r="8974" spans="3:9">
      <c r="C8974" s="125"/>
      <c r="D8974" s="125"/>
      <c r="E8974" s="125"/>
      <c r="F8974" s="125"/>
      <c r="G8974" s="176"/>
      <c r="H8974" s="125" t="str">
        <f t="shared" si="280"/>
        <v/>
      </c>
      <c r="I8974" s="176">
        <f t="shared" si="281"/>
        <v>0</v>
      </c>
    </row>
    <row r="8975" spans="3:9">
      <c r="C8975" s="125"/>
      <c r="D8975" s="125"/>
      <c r="E8975" s="125"/>
      <c r="F8975" s="125"/>
      <c r="G8975" s="176"/>
      <c r="H8975" s="125" t="str">
        <f t="shared" si="280"/>
        <v/>
      </c>
      <c r="I8975" s="176">
        <f t="shared" si="281"/>
        <v>0</v>
      </c>
    </row>
    <row r="8976" spans="3:9">
      <c r="C8976" s="125"/>
      <c r="D8976" s="125"/>
      <c r="E8976" s="125"/>
      <c r="F8976" s="125"/>
      <c r="G8976" s="176"/>
      <c r="H8976" s="125" t="str">
        <f t="shared" si="280"/>
        <v/>
      </c>
      <c r="I8976" s="176">
        <f t="shared" si="281"/>
        <v>0</v>
      </c>
    </row>
    <row r="8977" spans="3:9">
      <c r="C8977" s="125"/>
      <c r="D8977" s="125"/>
      <c r="E8977" s="125"/>
      <c r="F8977" s="125"/>
      <c r="G8977" s="176"/>
      <c r="H8977" s="125" t="str">
        <f t="shared" si="280"/>
        <v/>
      </c>
      <c r="I8977" s="176">
        <f t="shared" si="281"/>
        <v>0</v>
      </c>
    </row>
    <row r="8978" spans="3:9">
      <c r="C8978" s="125"/>
      <c r="D8978" s="125"/>
      <c r="E8978" s="125"/>
      <c r="F8978" s="125"/>
      <c r="G8978" s="176"/>
      <c r="H8978" s="125" t="str">
        <f t="shared" si="280"/>
        <v/>
      </c>
      <c r="I8978" s="176">
        <f t="shared" si="281"/>
        <v>0</v>
      </c>
    </row>
    <row r="8979" spans="3:9">
      <c r="C8979" s="125"/>
      <c r="D8979" s="125"/>
      <c r="E8979" s="125"/>
      <c r="F8979" s="125"/>
      <c r="G8979" s="176"/>
      <c r="H8979" s="125" t="str">
        <f t="shared" si="280"/>
        <v/>
      </c>
      <c r="I8979" s="176">
        <f t="shared" si="281"/>
        <v>0</v>
      </c>
    </row>
    <row r="8980" spans="3:9">
      <c r="C8980" s="125"/>
      <c r="D8980" s="125"/>
      <c r="E8980" s="125"/>
      <c r="F8980" s="125"/>
      <c r="G8980" s="176"/>
      <c r="H8980" s="125" t="str">
        <f t="shared" si="280"/>
        <v/>
      </c>
      <c r="I8980" s="176">
        <f t="shared" si="281"/>
        <v>0</v>
      </c>
    </row>
    <row r="8981" spans="3:9">
      <c r="C8981" s="125"/>
      <c r="D8981" s="125"/>
      <c r="E8981" s="125"/>
      <c r="F8981" s="125"/>
      <c r="G8981" s="176"/>
      <c r="H8981" s="125" t="str">
        <f t="shared" si="280"/>
        <v/>
      </c>
      <c r="I8981" s="176">
        <f t="shared" si="281"/>
        <v>0</v>
      </c>
    </row>
    <row r="8982" spans="3:9">
      <c r="C8982" s="125"/>
      <c r="D8982" s="125"/>
      <c r="E8982" s="125"/>
      <c r="F8982" s="125"/>
      <c r="G8982" s="176"/>
      <c r="H8982" s="125" t="str">
        <f t="shared" si="280"/>
        <v/>
      </c>
      <c r="I8982" s="176">
        <f t="shared" si="281"/>
        <v>0</v>
      </c>
    </row>
    <row r="8983" spans="3:9">
      <c r="C8983" s="125"/>
      <c r="D8983" s="125"/>
      <c r="E8983" s="125"/>
      <c r="F8983" s="125"/>
      <c r="G8983" s="176"/>
      <c r="H8983" s="125" t="str">
        <f t="shared" si="280"/>
        <v/>
      </c>
      <c r="I8983" s="176">
        <f t="shared" si="281"/>
        <v>0</v>
      </c>
    </row>
    <row r="8984" spans="3:9">
      <c r="C8984" s="125"/>
      <c r="D8984" s="125"/>
      <c r="E8984" s="125"/>
      <c r="F8984" s="125"/>
      <c r="G8984" s="176"/>
      <c r="H8984" s="125" t="str">
        <f t="shared" si="280"/>
        <v/>
      </c>
      <c r="I8984" s="176">
        <f t="shared" si="281"/>
        <v>0</v>
      </c>
    </row>
    <row r="8985" spans="3:9">
      <c r="C8985" s="125"/>
      <c r="D8985" s="125"/>
      <c r="E8985" s="125"/>
      <c r="F8985" s="125"/>
      <c r="G8985" s="176"/>
      <c r="H8985" s="125" t="str">
        <f t="shared" si="280"/>
        <v/>
      </c>
      <c r="I8985" s="176">
        <f t="shared" si="281"/>
        <v>0</v>
      </c>
    </row>
    <row r="8986" spans="3:9">
      <c r="C8986" s="125"/>
      <c r="D8986" s="125"/>
      <c r="E8986" s="125"/>
      <c r="F8986" s="125"/>
      <c r="G8986" s="176"/>
      <c r="H8986" s="125" t="str">
        <f t="shared" si="280"/>
        <v/>
      </c>
      <c r="I8986" s="176">
        <f t="shared" si="281"/>
        <v>0</v>
      </c>
    </row>
    <row r="8987" spans="3:9">
      <c r="C8987" s="125"/>
      <c r="D8987" s="125"/>
      <c r="E8987" s="125"/>
      <c r="F8987" s="125"/>
      <c r="G8987" s="176"/>
      <c r="H8987" s="125" t="str">
        <f t="shared" si="280"/>
        <v/>
      </c>
      <c r="I8987" s="176">
        <f t="shared" si="281"/>
        <v>0</v>
      </c>
    </row>
    <row r="8988" spans="3:9">
      <c r="C8988" s="125"/>
      <c r="D8988" s="125"/>
      <c r="E8988" s="125"/>
      <c r="F8988" s="125"/>
      <c r="G8988" s="176"/>
      <c r="H8988" s="125" t="str">
        <f t="shared" si="280"/>
        <v/>
      </c>
      <c r="I8988" s="176">
        <f t="shared" si="281"/>
        <v>0</v>
      </c>
    </row>
    <row r="8989" spans="3:9">
      <c r="C8989" s="125"/>
      <c r="D8989" s="125"/>
      <c r="E8989" s="125"/>
      <c r="F8989" s="125"/>
      <c r="G8989" s="176"/>
      <c r="H8989" s="125" t="str">
        <f t="shared" si="280"/>
        <v/>
      </c>
      <c r="I8989" s="176">
        <f t="shared" si="281"/>
        <v>0</v>
      </c>
    </row>
    <row r="8990" spans="3:9">
      <c r="C8990" s="125"/>
      <c r="D8990" s="125"/>
      <c r="E8990" s="125"/>
      <c r="F8990" s="125"/>
      <c r="G8990" s="176"/>
      <c r="H8990" s="125" t="str">
        <f t="shared" si="280"/>
        <v/>
      </c>
      <c r="I8990" s="176">
        <f t="shared" si="281"/>
        <v>0</v>
      </c>
    </row>
    <row r="8991" spans="3:9">
      <c r="C8991" s="125"/>
      <c r="D8991" s="125"/>
      <c r="E8991" s="125"/>
      <c r="F8991" s="125"/>
      <c r="G8991" s="176"/>
      <c r="H8991" s="125" t="str">
        <f t="shared" si="280"/>
        <v/>
      </c>
      <c r="I8991" s="176">
        <f t="shared" si="281"/>
        <v>0</v>
      </c>
    </row>
    <row r="8992" spans="3:9">
      <c r="C8992" s="125"/>
      <c r="D8992" s="125"/>
      <c r="E8992" s="125"/>
      <c r="F8992" s="125"/>
      <c r="G8992" s="176"/>
      <c r="H8992" s="125" t="str">
        <f t="shared" si="280"/>
        <v/>
      </c>
      <c r="I8992" s="176">
        <f t="shared" si="281"/>
        <v>0</v>
      </c>
    </row>
    <row r="8993" spans="3:9">
      <c r="C8993" s="125"/>
      <c r="D8993" s="125"/>
      <c r="E8993" s="125"/>
      <c r="F8993" s="125"/>
      <c r="G8993" s="176"/>
      <c r="H8993" s="125" t="str">
        <f t="shared" si="280"/>
        <v/>
      </c>
      <c r="I8993" s="176">
        <f t="shared" si="281"/>
        <v>0</v>
      </c>
    </row>
    <row r="8994" spans="3:9">
      <c r="C8994" s="125"/>
      <c r="D8994" s="125"/>
      <c r="E8994" s="125"/>
      <c r="F8994" s="125"/>
      <c r="G8994" s="176"/>
      <c r="H8994" s="125" t="str">
        <f t="shared" si="280"/>
        <v/>
      </c>
      <c r="I8994" s="176">
        <f t="shared" si="281"/>
        <v>0</v>
      </c>
    </row>
    <row r="8995" spans="3:9">
      <c r="C8995" s="125"/>
      <c r="D8995" s="125"/>
      <c r="E8995" s="125"/>
      <c r="F8995" s="125"/>
      <c r="G8995" s="176"/>
      <c r="H8995" s="125" t="str">
        <f t="shared" si="280"/>
        <v/>
      </c>
      <c r="I8995" s="176">
        <f t="shared" si="281"/>
        <v>0</v>
      </c>
    </row>
    <row r="8996" spans="3:9">
      <c r="C8996" s="125"/>
      <c r="D8996" s="125"/>
      <c r="E8996" s="125"/>
      <c r="F8996" s="125"/>
      <c r="G8996" s="176"/>
      <c r="H8996" s="125" t="str">
        <f t="shared" si="280"/>
        <v/>
      </c>
      <c r="I8996" s="176">
        <f t="shared" si="281"/>
        <v>0</v>
      </c>
    </row>
    <row r="8997" spans="3:9">
      <c r="C8997" s="125"/>
      <c r="D8997" s="125"/>
      <c r="E8997" s="125"/>
      <c r="F8997" s="125"/>
      <c r="G8997" s="176"/>
      <c r="H8997" s="125" t="str">
        <f t="shared" si="280"/>
        <v/>
      </c>
      <c r="I8997" s="176">
        <f t="shared" si="281"/>
        <v>0</v>
      </c>
    </row>
    <row r="8998" spans="3:9">
      <c r="C8998" s="125"/>
      <c r="D8998" s="125"/>
      <c r="E8998" s="125"/>
      <c r="F8998" s="125"/>
      <c r="G8998" s="176"/>
      <c r="H8998" s="125" t="str">
        <f t="shared" si="280"/>
        <v/>
      </c>
      <c r="I8998" s="176">
        <f t="shared" si="281"/>
        <v>0</v>
      </c>
    </row>
    <row r="8999" spans="3:9">
      <c r="C8999" s="125"/>
      <c r="D8999" s="125"/>
      <c r="E8999" s="125"/>
      <c r="F8999" s="125"/>
      <c r="G8999" s="176"/>
      <c r="H8999" s="125" t="str">
        <f t="shared" si="280"/>
        <v/>
      </c>
      <c r="I8999" s="176">
        <f t="shared" si="281"/>
        <v>0</v>
      </c>
    </row>
    <row r="9000" spans="3:9">
      <c r="C9000" s="125"/>
      <c r="D9000" s="125"/>
      <c r="E9000" s="125"/>
      <c r="F9000" s="125"/>
      <c r="G9000" s="176"/>
      <c r="H9000" s="125" t="str">
        <f t="shared" si="280"/>
        <v/>
      </c>
      <c r="I9000" s="176">
        <f t="shared" si="281"/>
        <v>0</v>
      </c>
    </row>
    <row r="9001" spans="3:9">
      <c r="C9001" s="125"/>
      <c r="D9001" s="125"/>
      <c r="E9001" s="125"/>
      <c r="F9001" s="125"/>
      <c r="G9001" s="176"/>
      <c r="H9001" s="125" t="str">
        <f t="shared" si="280"/>
        <v/>
      </c>
      <c r="I9001" s="176">
        <f t="shared" si="281"/>
        <v>0</v>
      </c>
    </row>
    <row r="9002" spans="3:9">
      <c r="C9002" s="125"/>
      <c r="D9002" s="125"/>
      <c r="E9002" s="125"/>
      <c r="F9002" s="125"/>
      <c r="G9002" s="176"/>
      <c r="H9002" s="125" t="str">
        <f t="shared" si="280"/>
        <v/>
      </c>
      <c r="I9002" s="176">
        <f t="shared" si="281"/>
        <v>0</v>
      </c>
    </row>
    <row r="9003" spans="3:9">
      <c r="C9003" s="125"/>
      <c r="D9003" s="125"/>
      <c r="E9003" s="125"/>
      <c r="F9003" s="125"/>
      <c r="G9003" s="176"/>
      <c r="H9003" s="125" t="str">
        <f t="shared" si="280"/>
        <v/>
      </c>
      <c r="I9003" s="176">
        <f t="shared" si="281"/>
        <v>0</v>
      </c>
    </row>
    <row r="9004" spans="3:9">
      <c r="C9004" s="125"/>
      <c r="D9004" s="125"/>
      <c r="E9004" s="125"/>
      <c r="F9004" s="125"/>
      <c r="G9004" s="176"/>
      <c r="H9004" s="125" t="str">
        <f t="shared" si="280"/>
        <v/>
      </c>
      <c r="I9004" s="176">
        <f t="shared" si="281"/>
        <v>0</v>
      </c>
    </row>
    <row r="9005" spans="3:9">
      <c r="C9005" s="125"/>
      <c r="D9005" s="125"/>
      <c r="E9005" s="125"/>
      <c r="F9005" s="125"/>
      <c r="G9005" s="176"/>
      <c r="H9005" s="125" t="str">
        <f t="shared" si="280"/>
        <v/>
      </c>
      <c r="I9005" s="176">
        <f t="shared" si="281"/>
        <v>0</v>
      </c>
    </row>
    <row r="9006" spans="3:9">
      <c r="C9006" s="125"/>
      <c r="D9006" s="125"/>
      <c r="E9006" s="125"/>
      <c r="F9006" s="125"/>
      <c r="G9006" s="176"/>
      <c r="H9006" s="125" t="str">
        <f t="shared" si="280"/>
        <v/>
      </c>
      <c r="I9006" s="176">
        <f t="shared" si="281"/>
        <v>0</v>
      </c>
    </row>
    <row r="9007" spans="3:9">
      <c r="C9007" s="125"/>
      <c r="D9007" s="125"/>
      <c r="E9007" s="125"/>
      <c r="F9007" s="125"/>
      <c r="G9007" s="176"/>
      <c r="H9007" s="125" t="str">
        <f t="shared" si="280"/>
        <v/>
      </c>
      <c r="I9007" s="176">
        <f t="shared" si="281"/>
        <v>0</v>
      </c>
    </row>
    <row r="9008" spans="3:9">
      <c r="C9008" s="125"/>
      <c r="D9008" s="125"/>
      <c r="E9008" s="125"/>
      <c r="F9008" s="125"/>
      <c r="G9008" s="176"/>
      <c r="H9008" s="125" t="str">
        <f t="shared" si="280"/>
        <v/>
      </c>
      <c r="I9008" s="176">
        <f t="shared" si="281"/>
        <v>0</v>
      </c>
    </row>
    <row r="9009" spans="3:9">
      <c r="C9009" s="125"/>
      <c r="D9009" s="125"/>
      <c r="E9009" s="125"/>
      <c r="F9009" s="125"/>
      <c r="G9009" s="176"/>
      <c r="H9009" s="125" t="str">
        <f t="shared" si="280"/>
        <v/>
      </c>
      <c r="I9009" s="176">
        <f t="shared" si="281"/>
        <v>0</v>
      </c>
    </row>
    <row r="9010" spans="3:9">
      <c r="C9010" s="125"/>
      <c r="D9010" s="125"/>
      <c r="E9010" s="125"/>
      <c r="F9010" s="125"/>
      <c r="G9010" s="176"/>
      <c r="H9010" s="125" t="str">
        <f t="shared" si="280"/>
        <v/>
      </c>
      <c r="I9010" s="176">
        <f t="shared" si="281"/>
        <v>0</v>
      </c>
    </row>
    <row r="9011" spans="3:9">
      <c r="C9011" s="125"/>
      <c r="D9011" s="125"/>
      <c r="E9011" s="125"/>
      <c r="F9011" s="125"/>
      <c r="G9011" s="176"/>
      <c r="H9011" s="125" t="str">
        <f t="shared" si="280"/>
        <v/>
      </c>
      <c r="I9011" s="176">
        <f t="shared" si="281"/>
        <v>0</v>
      </c>
    </row>
    <row r="9012" spans="3:9">
      <c r="C9012" s="125"/>
      <c r="D9012" s="125"/>
      <c r="E9012" s="125"/>
      <c r="F9012" s="125"/>
      <c r="G9012" s="176"/>
      <c r="H9012" s="125" t="str">
        <f t="shared" si="280"/>
        <v/>
      </c>
      <c r="I9012" s="176">
        <f t="shared" si="281"/>
        <v>0</v>
      </c>
    </row>
    <row r="9013" spans="3:9">
      <c r="C9013" s="125"/>
      <c r="D9013" s="125"/>
      <c r="E9013" s="125"/>
      <c r="F9013" s="125"/>
      <c r="G9013" s="176"/>
      <c r="H9013" s="125" t="str">
        <f t="shared" si="280"/>
        <v/>
      </c>
      <c r="I9013" s="176">
        <f t="shared" si="281"/>
        <v>0</v>
      </c>
    </row>
    <row r="9014" spans="3:9">
      <c r="C9014" s="125"/>
      <c r="D9014" s="125"/>
      <c r="E9014" s="125"/>
      <c r="F9014" s="125"/>
      <c r="G9014" s="176"/>
      <c r="H9014" s="125" t="str">
        <f t="shared" si="280"/>
        <v/>
      </c>
      <c r="I9014" s="176">
        <f t="shared" si="281"/>
        <v>0</v>
      </c>
    </row>
    <row r="9015" spans="3:9">
      <c r="C9015" s="125"/>
      <c r="D9015" s="125"/>
      <c r="E9015" s="125"/>
      <c r="F9015" s="125"/>
      <c r="G9015" s="176"/>
      <c r="H9015" s="125" t="str">
        <f t="shared" si="280"/>
        <v/>
      </c>
      <c r="I9015" s="176">
        <f t="shared" si="281"/>
        <v>0</v>
      </c>
    </row>
    <row r="9016" spans="3:9">
      <c r="C9016" s="125"/>
      <c r="D9016" s="125"/>
      <c r="E9016" s="125"/>
      <c r="F9016" s="125"/>
      <c r="G9016" s="176"/>
      <c r="H9016" s="125" t="str">
        <f t="shared" si="280"/>
        <v/>
      </c>
      <c r="I9016" s="176">
        <f t="shared" si="281"/>
        <v>0</v>
      </c>
    </row>
    <row r="9017" spans="3:9">
      <c r="C9017" s="125"/>
      <c r="D9017" s="125"/>
      <c r="E9017" s="125"/>
      <c r="F9017" s="125"/>
      <c r="G9017" s="176"/>
      <c r="H9017" s="125" t="str">
        <f t="shared" si="280"/>
        <v/>
      </c>
      <c r="I9017" s="176">
        <f t="shared" si="281"/>
        <v>0</v>
      </c>
    </row>
    <row r="9018" spans="3:9">
      <c r="C9018" s="125"/>
      <c r="D9018" s="125"/>
      <c r="E9018" s="125"/>
      <c r="F9018" s="125"/>
      <c r="G9018" s="176"/>
      <c r="H9018" s="125" t="str">
        <f t="shared" si="280"/>
        <v/>
      </c>
      <c r="I9018" s="176">
        <f t="shared" si="281"/>
        <v>0</v>
      </c>
    </row>
    <row r="9019" spans="3:9">
      <c r="C9019" s="125"/>
      <c r="D9019" s="125"/>
      <c r="E9019" s="125"/>
      <c r="F9019" s="125"/>
      <c r="G9019" s="176"/>
      <c r="H9019" s="125" t="str">
        <f t="shared" si="280"/>
        <v/>
      </c>
      <c r="I9019" s="176">
        <f t="shared" si="281"/>
        <v>0</v>
      </c>
    </row>
    <row r="9020" spans="3:9">
      <c r="C9020" s="125"/>
      <c r="D9020" s="125"/>
      <c r="E9020" s="125"/>
      <c r="F9020" s="125"/>
      <c r="G9020" s="176"/>
      <c r="H9020" s="125" t="str">
        <f t="shared" si="280"/>
        <v/>
      </c>
      <c r="I9020" s="176">
        <f t="shared" si="281"/>
        <v>0</v>
      </c>
    </row>
    <row r="9021" spans="3:9">
      <c r="C9021" s="125"/>
      <c r="D9021" s="125"/>
      <c r="E9021" s="125"/>
      <c r="F9021" s="125"/>
      <c r="G9021" s="176"/>
      <c r="H9021" s="125" t="str">
        <f t="shared" si="280"/>
        <v/>
      </c>
      <c r="I9021" s="176">
        <f t="shared" si="281"/>
        <v>0</v>
      </c>
    </row>
    <row r="9022" spans="3:9">
      <c r="C9022" s="125"/>
      <c r="D9022" s="125"/>
      <c r="E9022" s="125"/>
      <c r="F9022" s="125"/>
      <c r="G9022" s="176"/>
      <c r="H9022" s="125" t="str">
        <f t="shared" si="280"/>
        <v/>
      </c>
      <c r="I9022" s="176">
        <f t="shared" si="281"/>
        <v>0</v>
      </c>
    </row>
    <row r="9023" spans="3:9">
      <c r="C9023" s="125"/>
      <c r="D9023" s="125"/>
      <c r="E9023" s="125"/>
      <c r="F9023" s="125"/>
      <c r="G9023" s="176"/>
      <c r="H9023" s="125" t="str">
        <f t="shared" si="280"/>
        <v/>
      </c>
      <c r="I9023" s="176">
        <f t="shared" si="281"/>
        <v>0</v>
      </c>
    </row>
    <row r="9024" spans="3:9">
      <c r="C9024" s="125"/>
      <c r="D9024" s="125"/>
      <c r="E9024" s="125"/>
      <c r="F9024" s="125"/>
      <c r="G9024" s="176"/>
      <c r="H9024" s="125" t="str">
        <f t="shared" si="280"/>
        <v/>
      </c>
      <c r="I9024" s="176">
        <f t="shared" si="281"/>
        <v>0</v>
      </c>
    </row>
    <row r="9025" spans="3:9">
      <c r="C9025" s="125"/>
      <c r="D9025" s="125"/>
      <c r="E9025" s="125"/>
      <c r="F9025" s="125"/>
      <c r="G9025" s="176"/>
      <c r="H9025" s="125" t="str">
        <f t="shared" si="280"/>
        <v/>
      </c>
      <c r="I9025" s="176">
        <f t="shared" si="281"/>
        <v>0</v>
      </c>
    </row>
    <row r="9026" spans="3:9">
      <c r="C9026" s="125"/>
      <c r="D9026" s="125"/>
      <c r="E9026" s="125"/>
      <c r="F9026" s="125"/>
      <c r="G9026" s="176"/>
      <c r="H9026" s="125" t="str">
        <f t="shared" si="280"/>
        <v/>
      </c>
      <c r="I9026" s="176">
        <f t="shared" si="281"/>
        <v>0</v>
      </c>
    </row>
    <row r="9027" spans="3:9">
      <c r="C9027" s="125"/>
      <c r="D9027" s="125"/>
      <c r="E9027" s="125"/>
      <c r="F9027" s="125"/>
      <c r="G9027" s="176"/>
      <c r="H9027" s="125" t="str">
        <f t="shared" si="280"/>
        <v/>
      </c>
      <c r="I9027" s="176">
        <f t="shared" si="281"/>
        <v>0</v>
      </c>
    </row>
    <row r="9028" spans="3:9">
      <c r="C9028" s="125"/>
      <c r="D9028" s="125"/>
      <c r="E9028" s="125"/>
      <c r="F9028" s="125"/>
      <c r="G9028" s="176"/>
      <c r="H9028" s="125" t="str">
        <f t="shared" si="280"/>
        <v/>
      </c>
      <c r="I9028" s="176">
        <f t="shared" si="281"/>
        <v>0</v>
      </c>
    </row>
    <row r="9029" spans="3:9">
      <c r="C9029" s="125"/>
      <c r="D9029" s="125"/>
      <c r="E9029" s="125"/>
      <c r="F9029" s="125"/>
      <c r="G9029" s="176"/>
      <c r="H9029" s="125" t="str">
        <f t="shared" si="280"/>
        <v/>
      </c>
      <c r="I9029" s="176">
        <f t="shared" si="281"/>
        <v>0</v>
      </c>
    </row>
    <row r="9030" spans="3:9">
      <c r="C9030" s="125"/>
      <c r="D9030" s="125"/>
      <c r="E9030" s="125"/>
      <c r="F9030" s="125"/>
      <c r="G9030" s="176"/>
      <c r="H9030" s="125" t="str">
        <f t="shared" si="280"/>
        <v/>
      </c>
      <c r="I9030" s="176">
        <f t="shared" si="281"/>
        <v>0</v>
      </c>
    </row>
    <row r="9031" spans="3:9">
      <c r="C9031" s="125"/>
      <c r="D9031" s="125"/>
      <c r="E9031" s="125"/>
      <c r="F9031" s="125"/>
      <c r="G9031" s="176"/>
      <c r="H9031" s="125" t="str">
        <f t="shared" ref="H9031:H9094" si="282">IF(ISBLANK(C9031),"",IF(C9031&lt;F9031,D9031-E9031,E9031-D9031))</f>
        <v/>
      </c>
      <c r="I9031" s="176">
        <f t="shared" ref="I9031:I9094" si="283">IF(ISERR(H9031),1,0)</f>
        <v>0</v>
      </c>
    </row>
    <row r="9032" spans="3:9">
      <c r="C9032" s="125"/>
      <c r="D9032" s="125"/>
      <c r="E9032" s="125"/>
      <c r="F9032" s="125"/>
      <c r="G9032" s="176"/>
      <c r="H9032" s="125" t="str">
        <f t="shared" si="282"/>
        <v/>
      </c>
      <c r="I9032" s="176">
        <f t="shared" si="283"/>
        <v>0</v>
      </c>
    </row>
    <row r="9033" spans="3:9">
      <c r="C9033" s="125"/>
      <c r="D9033" s="125"/>
      <c r="E9033" s="125"/>
      <c r="F9033" s="125"/>
      <c r="G9033" s="176"/>
      <c r="H9033" s="125" t="str">
        <f t="shared" si="282"/>
        <v/>
      </c>
      <c r="I9033" s="176">
        <f t="shared" si="283"/>
        <v>0</v>
      </c>
    </row>
    <row r="9034" spans="3:9">
      <c r="C9034" s="125"/>
      <c r="D9034" s="125"/>
      <c r="E9034" s="125"/>
      <c r="F9034" s="125"/>
      <c r="G9034" s="176"/>
      <c r="H9034" s="125" t="str">
        <f t="shared" si="282"/>
        <v/>
      </c>
      <c r="I9034" s="176">
        <f t="shared" si="283"/>
        <v>0</v>
      </c>
    </row>
    <row r="9035" spans="3:9">
      <c r="C9035" s="125"/>
      <c r="D9035" s="125"/>
      <c r="E9035" s="125"/>
      <c r="F9035" s="125"/>
      <c r="G9035" s="176"/>
      <c r="H9035" s="125" t="str">
        <f t="shared" si="282"/>
        <v/>
      </c>
      <c r="I9035" s="176">
        <f t="shared" si="283"/>
        <v>0</v>
      </c>
    </row>
    <row r="9036" spans="3:9">
      <c r="C9036" s="125"/>
      <c r="D9036" s="125"/>
      <c r="E9036" s="125"/>
      <c r="F9036" s="125"/>
      <c r="G9036" s="176"/>
      <c r="H9036" s="125" t="str">
        <f t="shared" si="282"/>
        <v/>
      </c>
      <c r="I9036" s="176">
        <f t="shared" si="283"/>
        <v>0</v>
      </c>
    </row>
    <row r="9037" spans="3:9">
      <c r="C9037" s="125"/>
      <c r="D9037" s="125"/>
      <c r="E9037" s="125"/>
      <c r="F9037" s="125"/>
      <c r="G9037" s="176"/>
      <c r="H9037" s="125" t="str">
        <f t="shared" si="282"/>
        <v/>
      </c>
      <c r="I9037" s="176">
        <f t="shared" si="283"/>
        <v>0</v>
      </c>
    </row>
    <row r="9038" spans="3:9">
      <c r="C9038" s="125"/>
      <c r="D9038" s="125"/>
      <c r="E9038" s="125"/>
      <c r="F9038" s="125"/>
      <c r="G9038" s="176"/>
      <c r="H9038" s="125" t="str">
        <f t="shared" si="282"/>
        <v/>
      </c>
      <c r="I9038" s="176">
        <f t="shared" si="283"/>
        <v>0</v>
      </c>
    </row>
    <row r="9039" spans="3:9">
      <c r="C9039" s="125"/>
      <c r="D9039" s="125"/>
      <c r="E9039" s="125"/>
      <c r="F9039" s="125"/>
      <c r="G9039" s="176"/>
      <c r="H9039" s="125" t="str">
        <f t="shared" si="282"/>
        <v/>
      </c>
      <c r="I9039" s="176">
        <f t="shared" si="283"/>
        <v>0</v>
      </c>
    </row>
    <row r="9040" spans="3:9">
      <c r="C9040" s="125"/>
      <c r="D9040" s="125"/>
      <c r="E9040" s="125"/>
      <c r="F9040" s="125"/>
      <c r="G9040" s="176"/>
      <c r="H9040" s="125" t="str">
        <f t="shared" si="282"/>
        <v/>
      </c>
      <c r="I9040" s="176">
        <f t="shared" si="283"/>
        <v>0</v>
      </c>
    </row>
    <row r="9041" spans="3:9">
      <c r="C9041" s="125"/>
      <c r="D9041" s="125"/>
      <c r="E9041" s="125"/>
      <c r="F9041" s="125"/>
      <c r="G9041" s="176"/>
      <c r="H9041" s="125" t="str">
        <f t="shared" si="282"/>
        <v/>
      </c>
      <c r="I9041" s="176">
        <f t="shared" si="283"/>
        <v>0</v>
      </c>
    </row>
    <row r="9042" spans="3:9">
      <c r="C9042" s="125"/>
      <c r="D9042" s="125"/>
      <c r="E9042" s="125"/>
      <c r="F9042" s="125"/>
      <c r="G9042" s="176"/>
      <c r="H9042" s="125" t="str">
        <f t="shared" si="282"/>
        <v/>
      </c>
      <c r="I9042" s="176">
        <f t="shared" si="283"/>
        <v>0</v>
      </c>
    </row>
    <row r="9043" spans="3:9">
      <c r="C9043" s="125"/>
      <c r="D9043" s="125"/>
      <c r="E9043" s="125"/>
      <c r="F9043" s="125"/>
      <c r="G9043" s="176"/>
      <c r="H9043" s="125" t="str">
        <f t="shared" si="282"/>
        <v/>
      </c>
      <c r="I9043" s="176">
        <f t="shared" si="283"/>
        <v>0</v>
      </c>
    </row>
    <row r="9044" spans="3:9">
      <c r="C9044" s="125"/>
      <c r="D9044" s="125"/>
      <c r="E9044" s="125"/>
      <c r="F9044" s="125"/>
      <c r="G9044" s="176"/>
      <c r="H9044" s="125" t="str">
        <f t="shared" si="282"/>
        <v/>
      </c>
      <c r="I9044" s="176">
        <f t="shared" si="283"/>
        <v>0</v>
      </c>
    </row>
    <row r="9045" spans="3:9">
      <c r="C9045" s="125"/>
      <c r="D9045" s="125"/>
      <c r="E9045" s="125"/>
      <c r="F9045" s="125"/>
      <c r="G9045" s="176"/>
      <c r="H9045" s="125" t="str">
        <f t="shared" si="282"/>
        <v/>
      </c>
      <c r="I9045" s="176">
        <f t="shared" si="283"/>
        <v>0</v>
      </c>
    </row>
    <row r="9046" spans="3:9">
      <c r="C9046" s="125"/>
      <c r="D9046" s="125"/>
      <c r="E9046" s="125"/>
      <c r="F9046" s="125"/>
      <c r="G9046" s="176"/>
      <c r="H9046" s="125" t="str">
        <f t="shared" si="282"/>
        <v/>
      </c>
      <c r="I9046" s="176">
        <f t="shared" si="283"/>
        <v>0</v>
      </c>
    </row>
    <row r="9047" spans="3:9">
      <c r="C9047" s="125"/>
      <c r="D9047" s="125"/>
      <c r="E9047" s="125"/>
      <c r="F9047" s="125"/>
      <c r="G9047" s="176"/>
      <c r="H9047" s="125" t="str">
        <f t="shared" si="282"/>
        <v/>
      </c>
      <c r="I9047" s="176">
        <f t="shared" si="283"/>
        <v>0</v>
      </c>
    </row>
    <row r="9048" spans="3:9">
      <c r="C9048" s="125"/>
      <c r="D9048" s="125"/>
      <c r="E9048" s="125"/>
      <c r="F9048" s="125"/>
      <c r="G9048" s="176"/>
      <c r="H9048" s="125" t="str">
        <f t="shared" si="282"/>
        <v/>
      </c>
      <c r="I9048" s="176">
        <f t="shared" si="283"/>
        <v>0</v>
      </c>
    </row>
    <row r="9049" spans="3:9">
      <c r="C9049" s="125"/>
      <c r="D9049" s="125"/>
      <c r="E9049" s="125"/>
      <c r="F9049" s="125"/>
      <c r="G9049" s="176"/>
      <c r="H9049" s="125" t="str">
        <f t="shared" si="282"/>
        <v/>
      </c>
      <c r="I9049" s="176">
        <f t="shared" si="283"/>
        <v>0</v>
      </c>
    </row>
    <row r="9050" spans="3:9">
      <c r="C9050" s="125"/>
      <c r="D9050" s="125"/>
      <c r="E9050" s="125"/>
      <c r="F9050" s="125"/>
      <c r="G9050" s="176"/>
      <c r="H9050" s="125" t="str">
        <f t="shared" si="282"/>
        <v/>
      </c>
      <c r="I9050" s="176">
        <f t="shared" si="283"/>
        <v>0</v>
      </c>
    </row>
    <row r="9051" spans="3:9">
      <c r="C9051" s="125"/>
      <c r="D9051" s="125"/>
      <c r="E9051" s="125"/>
      <c r="F9051" s="125"/>
      <c r="G9051" s="176"/>
      <c r="H9051" s="125" t="str">
        <f t="shared" si="282"/>
        <v/>
      </c>
      <c r="I9051" s="176">
        <f t="shared" si="283"/>
        <v>0</v>
      </c>
    </row>
    <row r="9052" spans="3:9">
      <c r="C9052" s="125"/>
      <c r="D9052" s="125"/>
      <c r="E9052" s="125"/>
      <c r="F9052" s="125"/>
      <c r="G9052" s="176"/>
      <c r="H9052" s="125" t="str">
        <f t="shared" si="282"/>
        <v/>
      </c>
      <c r="I9052" s="176">
        <f t="shared" si="283"/>
        <v>0</v>
      </c>
    </row>
    <row r="9053" spans="3:9">
      <c r="C9053" s="125"/>
      <c r="D9053" s="125"/>
      <c r="E9053" s="125"/>
      <c r="F9053" s="125"/>
      <c r="G9053" s="176"/>
      <c r="H9053" s="125" t="str">
        <f t="shared" si="282"/>
        <v/>
      </c>
      <c r="I9053" s="176">
        <f t="shared" si="283"/>
        <v>0</v>
      </c>
    </row>
    <row r="9054" spans="3:9">
      <c r="C9054" s="125"/>
      <c r="D9054" s="125"/>
      <c r="E9054" s="125"/>
      <c r="F9054" s="125"/>
      <c r="G9054" s="176"/>
      <c r="H9054" s="125" t="str">
        <f t="shared" si="282"/>
        <v/>
      </c>
      <c r="I9054" s="176">
        <f t="shared" si="283"/>
        <v>0</v>
      </c>
    </row>
    <row r="9055" spans="3:9">
      <c r="C9055" s="125"/>
      <c r="D9055" s="125"/>
      <c r="E9055" s="125"/>
      <c r="F9055" s="125"/>
      <c r="G9055" s="176"/>
      <c r="H9055" s="125" t="str">
        <f t="shared" si="282"/>
        <v/>
      </c>
      <c r="I9055" s="176">
        <f t="shared" si="283"/>
        <v>0</v>
      </c>
    </row>
    <row r="9056" spans="3:9">
      <c r="C9056" s="125"/>
      <c r="D9056" s="125"/>
      <c r="E9056" s="125"/>
      <c r="F9056" s="125"/>
      <c r="G9056" s="176"/>
      <c r="H9056" s="125" t="str">
        <f t="shared" si="282"/>
        <v/>
      </c>
      <c r="I9056" s="176">
        <f t="shared" si="283"/>
        <v>0</v>
      </c>
    </row>
    <row r="9057" spans="3:9">
      <c r="C9057" s="125"/>
      <c r="D9057" s="125"/>
      <c r="E9057" s="125"/>
      <c r="F9057" s="125"/>
      <c r="G9057" s="176"/>
      <c r="H9057" s="125" t="str">
        <f t="shared" si="282"/>
        <v/>
      </c>
      <c r="I9057" s="176">
        <f t="shared" si="283"/>
        <v>0</v>
      </c>
    </row>
    <row r="9058" spans="3:9">
      <c r="C9058" s="125"/>
      <c r="D9058" s="125"/>
      <c r="E9058" s="125"/>
      <c r="F9058" s="125"/>
      <c r="G9058" s="176"/>
      <c r="H9058" s="125" t="str">
        <f t="shared" si="282"/>
        <v/>
      </c>
      <c r="I9058" s="176">
        <f t="shared" si="283"/>
        <v>0</v>
      </c>
    </row>
    <row r="9059" spans="3:9">
      <c r="C9059" s="125"/>
      <c r="D9059" s="125"/>
      <c r="E9059" s="125"/>
      <c r="F9059" s="125"/>
      <c r="G9059" s="176"/>
      <c r="H9059" s="125" t="str">
        <f t="shared" si="282"/>
        <v/>
      </c>
      <c r="I9059" s="176">
        <f t="shared" si="283"/>
        <v>0</v>
      </c>
    </row>
    <row r="9060" spans="3:9">
      <c r="C9060" s="125"/>
      <c r="D9060" s="125"/>
      <c r="E9060" s="125"/>
      <c r="F9060" s="125"/>
      <c r="G9060" s="176"/>
      <c r="H9060" s="125" t="str">
        <f t="shared" si="282"/>
        <v/>
      </c>
      <c r="I9060" s="176">
        <f t="shared" si="283"/>
        <v>0</v>
      </c>
    </row>
    <row r="9061" spans="3:9">
      <c r="C9061" s="125"/>
      <c r="D9061" s="125"/>
      <c r="E9061" s="125"/>
      <c r="F9061" s="125"/>
      <c r="G9061" s="176"/>
      <c r="H9061" s="125" t="str">
        <f t="shared" si="282"/>
        <v/>
      </c>
      <c r="I9061" s="176">
        <f t="shared" si="283"/>
        <v>0</v>
      </c>
    </row>
    <row r="9062" spans="3:9">
      <c r="C9062" s="125"/>
      <c r="D9062" s="125"/>
      <c r="E9062" s="125"/>
      <c r="F9062" s="125"/>
      <c r="G9062" s="176"/>
      <c r="H9062" s="125" t="str">
        <f t="shared" si="282"/>
        <v/>
      </c>
      <c r="I9062" s="176">
        <f t="shared" si="283"/>
        <v>0</v>
      </c>
    </row>
    <row r="9063" spans="3:9">
      <c r="C9063" s="125"/>
      <c r="D9063" s="125"/>
      <c r="E9063" s="125"/>
      <c r="F9063" s="125"/>
      <c r="G9063" s="176"/>
      <c r="H9063" s="125" t="str">
        <f t="shared" si="282"/>
        <v/>
      </c>
      <c r="I9063" s="176">
        <f t="shared" si="283"/>
        <v>0</v>
      </c>
    </row>
    <row r="9064" spans="3:9">
      <c r="C9064" s="125"/>
      <c r="D9064" s="125"/>
      <c r="E9064" s="125"/>
      <c r="F9064" s="125"/>
      <c r="G9064" s="176"/>
      <c r="H9064" s="125" t="str">
        <f t="shared" si="282"/>
        <v/>
      </c>
      <c r="I9064" s="176">
        <f t="shared" si="283"/>
        <v>0</v>
      </c>
    </row>
    <row r="9065" spans="3:9">
      <c r="C9065" s="125"/>
      <c r="D9065" s="125"/>
      <c r="E9065" s="125"/>
      <c r="F9065" s="125"/>
      <c r="G9065" s="176"/>
      <c r="H9065" s="125" t="str">
        <f t="shared" si="282"/>
        <v/>
      </c>
      <c r="I9065" s="176">
        <f t="shared" si="283"/>
        <v>0</v>
      </c>
    </row>
    <row r="9066" spans="3:9">
      <c r="C9066" s="125"/>
      <c r="D9066" s="125"/>
      <c r="E9066" s="125"/>
      <c r="F9066" s="125"/>
      <c r="G9066" s="176"/>
      <c r="H9066" s="125" t="str">
        <f t="shared" si="282"/>
        <v/>
      </c>
      <c r="I9066" s="176">
        <f t="shared" si="283"/>
        <v>0</v>
      </c>
    </row>
    <row r="9067" spans="3:9">
      <c r="C9067" s="125"/>
      <c r="D9067" s="125"/>
      <c r="E9067" s="125"/>
      <c r="F9067" s="125"/>
      <c r="G9067" s="176"/>
      <c r="H9067" s="125" t="str">
        <f t="shared" si="282"/>
        <v/>
      </c>
      <c r="I9067" s="176">
        <f t="shared" si="283"/>
        <v>0</v>
      </c>
    </row>
    <row r="9068" spans="3:9">
      <c r="C9068" s="125"/>
      <c r="D9068" s="125"/>
      <c r="E9068" s="125"/>
      <c r="F9068" s="125"/>
      <c r="G9068" s="176"/>
      <c r="H9068" s="125" t="str">
        <f t="shared" si="282"/>
        <v/>
      </c>
      <c r="I9068" s="176">
        <f t="shared" si="283"/>
        <v>0</v>
      </c>
    </row>
    <row r="9069" spans="3:9">
      <c r="C9069" s="125"/>
      <c r="D9069" s="125"/>
      <c r="E9069" s="125"/>
      <c r="F9069" s="125"/>
      <c r="G9069" s="176"/>
      <c r="H9069" s="125" t="str">
        <f t="shared" si="282"/>
        <v/>
      </c>
      <c r="I9069" s="176">
        <f t="shared" si="283"/>
        <v>0</v>
      </c>
    </row>
    <row r="9070" spans="3:9">
      <c r="C9070" s="125"/>
      <c r="D9070" s="125"/>
      <c r="E9070" s="125"/>
      <c r="F9070" s="125"/>
      <c r="G9070" s="176"/>
      <c r="H9070" s="125" t="str">
        <f t="shared" si="282"/>
        <v/>
      </c>
      <c r="I9070" s="176">
        <f t="shared" si="283"/>
        <v>0</v>
      </c>
    </row>
    <row r="9071" spans="3:9">
      <c r="C9071" s="125"/>
      <c r="D9071" s="125"/>
      <c r="E9071" s="125"/>
      <c r="F9071" s="125"/>
      <c r="G9071" s="176"/>
      <c r="H9071" s="125" t="str">
        <f t="shared" si="282"/>
        <v/>
      </c>
      <c r="I9071" s="176">
        <f t="shared" si="283"/>
        <v>0</v>
      </c>
    </row>
    <row r="9072" spans="3:9">
      <c r="C9072" s="125"/>
      <c r="D9072" s="125"/>
      <c r="E9072" s="125"/>
      <c r="F9072" s="125"/>
      <c r="G9072" s="176"/>
      <c r="H9072" s="125" t="str">
        <f t="shared" si="282"/>
        <v/>
      </c>
      <c r="I9072" s="176">
        <f t="shared" si="283"/>
        <v>0</v>
      </c>
    </row>
    <row r="9073" spans="3:9">
      <c r="C9073" s="125"/>
      <c r="D9073" s="125"/>
      <c r="E9073" s="125"/>
      <c r="F9073" s="125"/>
      <c r="G9073" s="176"/>
      <c r="H9073" s="125" t="str">
        <f t="shared" si="282"/>
        <v/>
      </c>
      <c r="I9073" s="176">
        <f t="shared" si="283"/>
        <v>0</v>
      </c>
    </row>
    <row r="9074" spans="3:9">
      <c r="C9074" s="125"/>
      <c r="D9074" s="125"/>
      <c r="E9074" s="125"/>
      <c r="F9074" s="125"/>
      <c r="G9074" s="176"/>
      <c r="H9074" s="125" t="str">
        <f t="shared" si="282"/>
        <v/>
      </c>
      <c r="I9074" s="176">
        <f t="shared" si="283"/>
        <v>0</v>
      </c>
    </row>
    <row r="9075" spans="3:9">
      <c r="C9075" s="125"/>
      <c r="D9075" s="125"/>
      <c r="E9075" s="125"/>
      <c r="F9075" s="125"/>
      <c r="G9075" s="176"/>
      <c r="H9075" s="125" t="str">
        <f t="shared" si="282"/>
        <v/>
      </c>
      <c r="I9075" s="176">
        <f t="shared" si="283"/>
        <v>0</v>
      </c>
    </row>
    <row r="9076" spans="3:9">
      <c r="C9076" s="125"/>
      <c r="D9076" s="125"/>
      <c r="E9076" s="125"/>
      <c r="F9076" s="125"/>
      <c r="G9076" s="176"/>
      <c r="H9076" s="125" t="str">
        <f t="shared" si="282"/>
        <v/>
      </c>
      <c r="I9076" s="176">
        <f t="shared" si="283"/>
        <v>0</v>
      </c>
    </row>
    <row r="9077" spans="3:9">
      <c r="C9077" s="125"/>
      <c r="D9077" s="125"/>
      <c r="E9077" s="125"/>
      <c r="F9077" s="125"/>
      <c r="G9077" s="176"/>
      <c r="H9077" s="125" t="str">
        <f t="shared" si="282"/>
        <v/>
      </c>
      <c r="I9077" s="176">
        <f t="shared" si="283"/>
        <v>0</v>
      </c>
    </row>
    <row r="9078" spans="3:9">
      <c r="C9078" s="125"/>
      <c r="D9078" s="125"/>
      <c r="E9078" s="125"/>
      <c r="F9078" s="125"/>
      <c r="G9078" s="176"/>
      <c r="H9078" s="125" t="str">
        <f t="shared" si="282"/>
        <v/>
      </c>
      <c r="I9078" s="176">
        <f t="shared" si="283"/>
        <v>0</v>
      </c>
    </row>
    <row r="9079" spans="3:9">
      <c r="C9079" s="125"/>
      <c r="D9079" s="125"/>
      <c r="E9079" s="125"/>
      <c r="F9079" s="125"/>
      <c r="G9079" s="176"/>
      <c r="H9079" s="125" t="str">
        <f t="shared" si="282"/>
        <v/>
      </c>
      <c r="I9079" s="176">
        <f t="shared" si="283"/>
        <v>0</v>
      </c>
    </row>
    <row r="9080" spans="3:9">
      <c r="C9080" s="125"/>
      <c r="D9080" s="125"/>
      <c r="E9080" s="125"/>
      <c r="F9080" s="125"/>
      <c r="G9080" s="176"/>
      <c r="H9080" s="125" t="str">
        <f t="shared" si="282"/>
        <v/>
      </c>
      <c r="I9080" s="176">
        <f t="shared" si="283"/>
        <v>0</v>
      </c>
    </row>
    <row r="9081" spans="3:9">
      <c r="C9081" s="125"/>
      <c r="D9081" s="125"/>
      <c r="E9081" s="125"/>
      <c r="F9081" s="125"/>
      <c r="G9081" s="176"/>
      <c r="H9081" s="125" t="str">
        <f t="shared" si="282"/>
        <v/>
      </c>
      <c r="I9081" s="176">
        <f t="shared" si="283"/>
        <v>0</v>
      </c>
    </row>
    <row r="9082" spans="3:9">
      <c r="C9082" s="125"/>
      <c r="D9082" s="125"/>
      <c r="E9082" s="125"/>
      <c r="F9082" s="125"/>
      <c r="G9082" s="176"/>
      <c r="H9082" s="125" t="str">
        <f t="shared" si="282"/>
        <v/>
      </c>
      <c r="I9082" s="176">
        <f t="shared" si="283"/>
        <v>0</v>
      </c>
    </row>
    <row r="9083" spans="3:9">
      <c r="C9083" s="125"/>
      <c r="D9083" s="125"/>
      <c r="E9083" s="125"/>
      <c r="F9083" s="125"/>
      <c r="G9083" s="176"/>
      <c r="H9083" s="125" t="str">
        <f t="shared" si="282"/>
        <v/>
      </c>
      <c r="I9083" s="176">
        <f t="shared" si="283"/>
        <v>0</v>
      </c>
    </row>
    <row r="9084" spans="3:9">
      <c r="C9084" s="125"/>
      <c r="D9084" s="125"/>
      <c r="E9084" s="125"/>
      <c r="F9084" s="125"/>
      <c r="G9084" s="176"/>
      <c r="H9084" s="125" t="str">
        <f t="shared" si="282"/>
        <v/>
      </c>
      <c r="I9084" s="176">
        <f t="shared" si="283"/>
        <v>0</v>
      </c>
    </row>
    <row r="9085" spans="3:9">
      <c r="C9085" s="125"/>
      <c r="D9085" s="125"/>
      <c r="E9085" s="125"/>
      <c r="F9085" s="125"/>
      <c r="G9085" s="176"/>
      <c r="H9085" s="125" t="str">
        <f t="shared" si="282"/>
        <v/>
      </c>
      <c r="I9085" s="176">
        <f t="shared" si="283"/>
        <v>0</v>
      </c>
    </row>
    <row r="9086" spans="3:9">
      <c r="C9086" s="125"/>
      <c r="D9086" s="125"/>
      <c r="E9086" s="125"/>
      <c r="F9086" s="125"/>
      <c r="G9086" s="176"/>
      <c r="H9086" s="125" t="str">
        <f t="shared" si="282"/>
        <v/>
      </c>
      <c r="I9086" s="176">
        <f t="shared" si="283"/>
        <v>0</v>
      </c>
    </row>
    <row r="9087" spans="3:9">
      <c r="C9087" s="125"/>
      <c r="D9087" s="125"/>
      <c r="E9087" s="125"/>
      <c r="F9087" s="125"/>
      <c r="G9087" s="176"/>
      <c r="H9087" s="125" t="str">
        <f t="shared" si="282"/>
        <v/>
      </c>
      <c r="I9087" s="176">
        <f t="shared" si="283"/>
        <v>0</v>
      </c>
    </row>
    <row r="9088" spans="3:9">
      <c r="C9088" s="125"/>
      <c r="D9088" s="125"/>
      <c r="E9088" s="125"/>
      <c r="F9088" s="125"/>
      <c r="G9088" s="176"/>
      <c r="H9088" s="125" t="str">
        <f t="shared" si="282"/>
        <v/>
      </c>
      <c r="I9088" s="176">
        <f t="shared" si="283"/>
        <v>0</v>
      </c>
    </row>
    <row r="9089" spans="3:9">
      <c r="C9089" s="125"/>
      <c r="D9089" s="125"/>
      <c r="E9089" s="125"/>
      <c r="F9089" s="125"/>
      <c r="G9089" s="176"/>
      <c r="H9089" s="125" t="str">
        <f t="shared" si="282"/>
        <v/>
      </c>
      <c r="I9089" s="176">
        <f t="shared" si="283"/>
        <v>0</v>
      </c>
    </row>
    <row r="9090" spans="3:9">
      <c r="C9090" s="125"/>
      <c r="D9090" s="125"/>
      <c r="E9090" s="125"/>
      <c r="F9090" s="125"/>
      <c r="G9090" s="176"/>
      <c r="H9090" s="125" t="str">
        <f t="shared" si="282"/>
        <v/>
      </c>
      <c r="I9090" s="176">
        <f t="shared" si="283"/>
        <v>0</v>
      </c>
    </row>
    <row r="9091" spans="3:9">
      <c r="C9091" s="125"/>
      <c r="D9091" s="125"/>
      <c r="E9091" s="125"/>
      <c r="F9091" s="125"/>
      <c r="G9091" s="176"/>
      <c r="H9091" s="125" t="str">
        <f t="shared" si="282"/>
        <v/>
      </c>
      <c r="I9091" s="176">
        <f t="shared" si="283"/>
        <v>0</v>
      </c>
    </row>
    <row r="9092" spans="3:9">
      <c r="C9092" s="125"/>
      <c r="D9092" s="125"/>
      <c r="E9092" s="125"/>
      <c r="F9092" s="125"/>
      <c r="G9092" s="176"/>
      <c r="H9092" s="125" t="str">
        <f t="shared" si="282"/>
        <v/>
      </c>
      <c r="I9092" s="176">
        <f t="shared" si="283"/>
        <v>0</v>
      </c>
    </row>
    <row r="9093" spans="3:9">
      <c r="C9093" s="125"/>
      <c r="D9093" s="125"/>
      <c r="E9093" s="125"/>
      <c r="F9093" s="125"/>
      <c r="G9093" s="176"/>
      <c r="H9093" s="125" t="str">
        <f t="shared" si="282"/>
        <v/>
      </c>
      <c r="I9093" s="176">
        <f t="shared" si="283"/>
        <v>0</v>
      </c>
    </row>
    <row r="9094" spans="3:9">
      <c r="C9094" s="125"/>
      <c r="D9094" s="125"/>
      <c r="E9094" s="125"/>
      <c r="F9094" s="125"/>
      <c r="G9094" s="176"/>
      <c r="H9094" s="125" t="str">
        <f t="shared" si="282"/>
        <v/>
      </c>
      <c r="I9094" s="176">
        <f t="shared" si="283"/>
        <v>0</v>
      </c>
    </row>
    <row r="9095" spans="3:9">
      <c r="C9095" s="125"/>
      <c r="D9095" s="125"/>
      <c r="E9095" s="125"/>
      <c r="F9095" s="125"/>
      <c r="G9095" s="176"/>
      <c r="H9095" s="125" t="str">
        <f t="shared" ref="H9095:H9158" si="284">IF(ISBLANK(C9095),"",IF(C9095&lt;F9095,D9095-E9095,E9095-D9095))</f>
        <v/>
      </c>
      <c r="I9095" s="176">
        <f t="shared" ref="I9095:I9158" si="285">IF(ISERR(H9095),1,0)</f>
        <v>0</v>
      </c>
    </row>
    <row r="9096" spans="3:9">
      <c r="C9096" s="125"/>
      <c r="D9096" s="125"/>
      <c r="E9096" s="125"/>
      <c r="F9096" s="125"/>
      <c r="G9096" s="176"/>
      <c r="H9096" s="125" t="str">
        <f t="shared" si="284"/>
        <v/>
      </c>
      <c r="I9096" s="176">
        <f t="shared" si="285"/>
        <v>0</v>
      </c>
    </row>
    <row r="9097" spans="3:9">
      <c r="C9097" s="125"/>
      <c r="D9097" s="125"/>
      <c r="E9097" s="125"/>
      <c r="F9097" s="125"/>
      <c r="G9097" s="176"/>
      <c r="H9097" s="125" t="str">
        <f t="shared" si="284"/>
        <v/>
      </c>
      <c r="I9097" s="176">
        <f t="shared" si="285"/>
        <v>0</v>
      </c>
    </row>
    <row r="9098" spans="3:9">
      <c r="C9098" s="125"/>
      <c r="D9098" s="125"/>
      <c r="E9098" s="125"/>
      <c r="F9098" s="125"/>
      <c r="G9098" s="176"/>
      <c r="H9098" s="125" t="str">
        <f t="shared" si="284"/>
        <v/>
      </c>
      <c r="I9098" s="176">
        <f t="shared" si="285"/>
        <v>0</v>
      </c>
    </row>
    <row r="9099" spans="3:9">
      <c r="C9099" s="125"/>
      <c r="D9099" s="125"/>
      <c r="E9099" s="125"/>
      <c r="F9099" s="125"/>
      <c r="G9099" s="176"/>
      <c r="H9099" s="125" t="str">
        <f t="shared" si="284"/>
        <v/>
      </c>
      <c r="I9099" s="176">
        <f t="shared" si="285"/>
        <v>0</v>
      </c>
    </row>
    <row r="9100" spans="3:9">
      <c r="C9100" s="125"/>
      <c r="D9100" s="125"/>
      <c r="E9100" s="125"/>
      <c r="F9100" s="125"/>
      <c r="G9100" s="176"/>
      <c r="H9100" s="125" t="str">
        <f t="shared" si="284"/>
        <v/>
      </c>
      <c r="I9100" s="176">
        <f t="shared" si="285"/>
        <v>0</v>
      </c>
    </row>
    <row r="9101" spans="3:9">
      <c r="C9101" s="125"/>
      <c r="D9101" s="125"/>
      <c r="E9101" s="125"/>
      <c r="F9101" s="125"/>
      <c r="G9101" s="176"/>
      <c r="H9101" s="125" t="str">
        <f t="shared" si="284"/>
        <v/>
      </c>
      <c r="I9101" s="176">
        <f t="shared" si="285"/>
        <v>0</v>
      </c>
    </row>
    <row r="9102" spans="3:9">
      <c r="C9102" s="125"/>
      <c r="D9102" s="125"/>
      <c r="E9102" s="125"/>
      <c r="F9102" s="125"/>
      <c r="G9102" s="176"/>
      <c r="H9102" s="125" t="str">
        <f t="shared" si="284"/>
        <v/>
      </c>
      <c r="I9102" s="176">
        <f t="shared" si="285"/>
        <v>0</v>
      </c>
    </row>
    <row r="9103" spans="3:9">
      <c r="C9103" s="125"/>
      <c r="D9103" s="125"/>
      <c r="E9103" s="125"/>
      <c r="F9103" s="125"/>
      <c r="G9103" s="176"/>
      <c r="H9103" s="125" t="str">
        <f t="shared" si="284"/>
        <v/>
      </c>
      <c r="I9103" s="176">
        <f t="shared" si="285"/>
        <v>0</v>
      </c>
    </row>
    <row r="9104" spans="3:9">
      <c r="C9104" s="125"/>
      <c r="D9104" s="125"/>
      <c r="E9104" s="125"/>
      <c r="F9104" s="125"/>
      <c r="G9104" s="176"/>
      <c r="H9104" s="125" t="str">
        <f t="shared" si="284"/>
        <v/>
      </c>
      <c r="I9104" s="176">
        <f t="shared" si="285"/>
        <v>0</v>
      </c>
    </row>
    <row r="9105" spans="3:9">
      <c r="C9105" s="125"/>
      <c r="D9105" s="125"/>
      <c r="E9105" s="125"/>
      <c r="F9105" s="125"/>
      <c r="G9105" s="176"/>
      <c r="H9105" s="125" t="str">
        <f t="shared" si="284"/>
        <v/>
      </c>
      <c r="I9105" s="176">
        <f t="shared" si="285"/>
        <v>0</v>
      </c>
    </row>
    <row r="9106" spans="3:9">
      <c r="C9106" s="125"/>
      <c r="D9106" s="125"/>
      <c r="E9106" s="125"/>
      <c r="F9106" s="125"/>
      <c r="G9106" s="176"/>
      <c r="H9106" s="125" t="str">
        <f t="shared" si="284"/>
        <v/>
      </c>
      <c r="I9106" s="176">
        <f t="shared" si="285"/>
        <v>0</v>
      </c>
    </row>
    <row r="9107" spans="3:9">
      <c r="C9107" s="125"/>
      <c r="D9107" s="125"/>
      <c r="E9107" s="125"/>
      <c r="F9107" s="125"/>
      <c r="G9107" s="176"/>
      <c r="H9107" s="125" t="str">
        <f t="shared" si="284"/>
        <v/>
      </c>
      <c r="I9107" s="176">
        <f t="shared" si="285"/>
        <v>0</v>
      </c>
    </row>
    <row r="9108" spans="3:9">
      <c r="C9108" s="125"/>
      <c r="D9108" s="125"/>
      <c r="E9108" s="125"/>
      <c r="F9108" s="125"/>
      <c r="G9108" s="176"/>
      <c r="H9108" s="125" t="str">
        <f t="shared" si="284"/>
        <v/>
      </c>
      <c r="I9108" s="176">
        <f t="shared" si="285"/>
        <v>0</v>
      </c>
    </row>
    <row r="9109" spans="3:9">
      <c r="C9109" s="125"/>
      <c r="D9109" s="125"/>
      <c r="E9109" s="125"/>
      <c r="F9109" s="125"/>
      <c r="G9109" s="176"/>
      <c r="H9109" s="125" t="str">
        <f t="shared" si="284"/>
        <v/>
      </c>
      <c r="I9109" s="176">
        <f t="shared" si="285"/>
        <v>0</v>
      </c>
    </row>
    <row r="9110" spans="3:9">
      <c r="C9110" s="125"/>
      <c r="D9110" s="125"/>
      <c r="E9110" s="125"/>
      <c r="F9110" s="125"/>
      <c r="G9110" s="176"/>
      <c r="H9110" s="125" t="str">
        <f t="shared" si="284"/>
        <v/>
      </c>
      <c r="I9110" s="176">
        <f t="shared" si="285"/>
        <v>0</v>
      </c>
    </row>
    <row r="9111" spans="3:9">
      <c r="C9111" s="125"/>
      <c r="D9111" s="125"/>
      <c r="E9111" s="125"/>
      <c r="F9111" s="125"/>
      <c r="G9111" s="176"/>
      <c r="H9111" s="125" t="str">
        <f t="shared" si="284"/>
        <v/>
      </c>
      <c r="I9111" s="176">
        <f t="shared" si="285"/>
        <v>0</v>
      </c>
    </row>
    <row r="9112" spans="3:9">
      <c r="C9112" s="125"/>
      <c r="D9112" s="125"/>
      <c r="E9112" s="125"/>
      <c r="F9112" s="125"/>
      <c r="G9112" s="176"/>
      <c r="H9112" s="125" t="str">
        <f t="shared" si="284"/>
        <v/>
      </c>
      <c r="I9112" s="176">
        <f t="shared" si="285"/>
        <v>0</v>
      </c>
    </row>
    <row r="9113" spans="3:9">
      <c r="C9113" s="125"/>
      <c r="D9113" s="125"/>
      <c r="E9113" s="125"/>
      <c r="F9113" s="125"/>
      <c r="G9113" s="176"/>
      <c r="H9113" s="125" t="str">
        <f t="shared" si="284"/>
        <v/>
      </c>
      <c r="I9113" s="176">
        <f t="shared" si="285"/>
        <v>0</v>
      </c>
    </row>
    <row r="9114" spans="3:9">
      <c r="C9114" s="125"/>
      <c r="D9114" s="125"/>
      <c r="E9114" s="125"/>
      <c r="F9114" s="125"/>
      <c r="G9114" s="176"/>
      <c r="H9114" s="125" t="str">
        <f t="shared" si="284"/>
        <v/>
      </c>
      <c r="I9114" s="176">
        <f t="shared" si="285"/>
        <v>0</v>
      </c>
    </row>
    <row r="9115" spans="3:9">
      <c r="C9115" s="125"/>
      <c r="D9115" s="125"/>
      <c r="E9115" s="125"/>
      <c r="F9115" s="125"/>
      <c r="G9115" s="176"/>
      <c r="H9115" s="125" t="str">
        <f t="shared" si="284"/>
        <v/>
      </c>
      <c r="I9115" s="176">
        <f t="shared" si="285"/>
        <v>0</v>
      </c>
    </row>
    <row r="9116" spans="3:9">
      <c r="C9116" s="125"/>
      <c r="D9116" s="125"/>
      <c r="E9116" s="125"/>
      <c r="F9116" s="125"/>
      <c r="G9116" s="176"/>
      <c r="H9116" s="125" t="str">
        <f t="shared" si="284"/>
        <v/>
      </c>
      <c r="I9116" s="176">
        <f t="shared" si="285"/>
        <v>0</v>
      </c>
    </row>
    <row r="9117" spans="3:9">
      <c r="C9117" s="125"/>
      <c r="D9117" s="125"/>
      <c r="E9117" s="125"/>
      <c r="F9117" s="125"/>
      <c r="G9117" s="176"/>
      <c r="H9117" s="125" t="str">
        <f t="shared" si="284"/>
        <v/>
      </c>
      <c r="I9117" s="176">
        <f t="shared" si="285"/>
        <v>0</v>
      </c>
    </row>
    <row r="9118" spans="3:9">
      <c r="C9118" s="125"/>
      <c r="D9118" s="125"/>
      <c r="E9118" s="125"/>
      <c r="F9118" s="125"/>
      <c r="G9118" s="176"/>
      <c r="H9118" s="125" t="str">
        <f t="shared" si="284"/>
        <v/>
      </c>
      <c r="I9118" s="176">
        <f t="shared" si="285"/>
        <v>0</v>
      </c>
    </row>
    <row r="9119" spans="3:9">
      <c r="C9119" s="125"/>
      <c r="D9119" s="125"/>
      <c r="E9119" s="125"/>
      <c r="F9119" s="125"/>
      <c r="G9119" s="176"/>
      <c r="H9119" s="125" t="str">
        <f t="shared" si="284"/>
        <v/>
      </c>
      <c r="I9119" s="176">
        <f t="shared" si="285"/>
        <v>0</v>
      </c>
    </row>
    <row r="9120" spans="3:9">
      <c r="C9120" s="125"/>
      <c r="D9120" s="125"/>
      <c r="E9120" s="125"/>
      <c r="F9120" s="125"/>
      <c r="G9120" s="176"/>
      <c r="H9120" s="125" t="str">
        <f t="shared" si="284"/>
        <v/>
      </c>
      <c r="I9120" s="176">
        <f t="shared" si="285"/>
        <v>0</v>
      </c>
    </row>
    <row r="9121" spans="3:9">
      <c r="C9121" s="125"/>
      <c r="D9121" s="125"/>
      <c r="E9121" s="125"/>
      <c r="F9121" s="125"/>
      <c r="G9121" s="176"/>
      <c r="H9121" s="125" t="str">
        <f t="shared" si="284"/>
        <v/>
      </c>
      <c r="I9121" s="176">
        <f t="shared" si="285"/>
        <v>0</v>
      </c>
    </row>
    <row r="9122" spans="3:9">
      <c r="C9122" s="125"/>
      <c r="D9122" s="125"/>
      <c r="E9122" s="125"/>
      <c r="F9122" s="125"/>
      <c r="G9122" s="176"/>
      <c r="H9122" s="125" t="str">
        <f t="shared" si="284"/>
        <v/>
      </c>
      <c r="I9122" s="176">
        <f t="shared" si="285"/>
        <v>0</v>
      </c>
    </row>
    <row r="9123" spans="3:9">
      <c r="C9123" s="125"/>
      <c r="D9123" s="125"/>
      <c r="E9123" s="125"/>
      <c r="F9123" s="125"/>
      <c r="G9123" s="176"/>
      <c r="H9123" s="125" t="str">
        <f t="shared" si="284"/>
        <v/>
      </c>
      <c r="I9123" s="176">
        <f t="shared" si="285"/>
        <v>0</v>
      </c>
    </row>
    <row r="9124" spans="3:9">
      <c r="C9124" s="125"/>
      <c r="D9124" s="125"/>
      <c r="E9124" s="125"/>
      <c r="F9124" s="125"/>
      <c r="G9124" s="176"/>
      <c r="H9124" s="125" t="str">
        <f t="shared" si="284"/>
        <v/>
      </c>
      <c r="I9124" s="176">
        <f t="shared" si="285"/>
        <v>0</v>
      </c>
    </row>
    <row r="9125" spans="3:9">
      <c r="C9125" s="125"/>
      <c r="D9125" s="125"/>
      <c r="E9125" s="125"/>
      <c r="F9125" s="125"/>
      <c r="G9125" s="176"/>
      <c r="H9125" s="125" t="str">
        <f t="shared" si="284"/>
        <v/>
      </c>
      <c r="I9125" s="176">
        <f t="shared" si="285"/>
        <v>0</v>
      </c>
    </row>
    <row r="9126" spans="3:9">
      <c r="C9126" s="125"/>
      <c r="D9126" s="125"/>
      <c r="E9126" s="125"/>
      <c r="F9126" s="125"/>
      <c r="G9126" s="176"/>
      <c r="H9126" s="125" t="str">
        <f t="shared" si="284"/>
        <v/>
      </c>
      <c r="I9126" s="176">
        <f t="shared" si="285"/>
        <v>0</v>
      </c>
    </row>
    <row r="9127" spans="3:9">
      <c r="C9127" s="125"/>
      <c r="D9127" s="125"/>
      <c r="E9127" s="125"/>
      <c r="F9127" s="125"/>
      <c r="G9127" s="176"/>
      <c r="H9127" s="125" t="str">
        <f t="shared" si="284"/>
        <v/>
      </c>
      <c r="I9127" s="176">
        <f t="shared" si="285"/>
        <v>0</v>
      </c>
    </row>
    <row r="9128" spans="3:9">
      <c r="C9128" s="125"/>
      <c r="D9128" s="125"/>
      <c r="E9128" s="125"/>
      <c r="F9128" s="125"/>
      <c r="G9128" s="176"/>
      <c r="H9128" s="125" t="str">
        <f t="shared" si="284"/>
        <v/>
      </c>
      <c r="I9128" s="176">
        <f t="shared" si="285"/>
        <v>0</v>
      </c>
    </row>
    <row r="9129" spans="3:9">
      <c r="C9129" s="125"/>
      <c r="D9129" s="125"/>
      <c r="E9129" s="125"/>
      <c r="F9129" s="125"/>
      <c r="G9129" s="176"/>
      <c r="H9129" s="125" t="str">
        <f t="shared" si="284"/>
        <v/>
      </c>
      <c r="I9129" s="176">
        <f t="shared" si="285"/>
        <v>0</v>
      </c>
    </row>
    <row r="9130" spans="3:9">
      <c r="C9130" s="125"/>
      <c r="D9130" s="125"/>
      <c r="E9130" s="125"/>
      <c r="F9130" s="125"/>
      <c r="G9130" s="176"/>
      <c r="H9130" s="125" t="str">
        <f t="shared" si="284"/>
        <v/>
      </c>
      <c r="I9130" s="176">
        <f t="shared" si="285"/>
        <v>0</v>
      </c>
    </row>
    <row r="9131" spans="3:9">
      <c r="C9131" s="125"/>
      <c r="D9131" s="125"/>
      <c r="E9131" s="125"/>
      <c r="F9131" s="125"/>
      <c r="G9131" s="176"/>
      <c r="H9131" s="125" t="str">
        <f t="shared" si="284"/>
        <v/>
      </c>
      <c r="I9131" s="176">
        <f t="shared" si="285"/>
        <v>0</v>
      </c>
    </row>
    <row r="9132" spans="3:9">
      <c r="C9132" s="125"/>
      <c r="D9132" s="125"/>
      <c r="E9132" s="125"/>
      <c r="F9132" s="125"/>
      <c r="G9132" s="176"/>
      <c r="H9132" s="125" t="str">
        <f t="shared" si="284"/>
        <v/>
      </c>
      <c r="I9132" s="176">
        <f t="shared" si="285"/>
        <v>0</v>
      </c>
    </row>
    <row r="9133" spans="3:9">
      <c r="C9133" s="125"/>
      <c r="D9133" s="125"/>
      <c r="E9133" s="125"/>
      <c r="F9133" s="125"/>
      <c r="G9133" s="176"/>
      <c r="H9133" s="125" t="str">
        <f t="shared" si="284"/>
        <v/>
      </c>
      <c r="I9133" s="176">
        <f t="shared" si="285"/>
        <v>0</v>
      </c>
    </row>
    <row r="9134" spans="3:9">
      <c r="C9134" s="125"/>
      <c r="D9134" s="125"/>
      <c r="E9134" s="125"/>
      <c r="F9134" s="125"/>
      <c r="G9134" s="176"/>
      <c r="H9134" s="125" t="str">
        <f t="shared" si="284"/>
        <v/>
      </c>
      <c r="I9134" s="176">
        <f t="shared" si="285"/>
        <v>0</v>
      </c>
    </row>
    <row r="9135" spans="3:9">
      <c r="C9135" s="125"/>
      <c r="D9135" s="125"/>
      <c r="E9135" s="125"/>
      <c r="F9135" s="125"/>
      <c r="G9135" s="176"/>
      <c r="H9135" s="125" t="str">
        <f t="shared" si="284"/>
        <v/>
      </c>
      <c r="I9135" s="176">
        <f t="shared" si="285"/>
        <v>0</v>
      </c>
    </row>
    <row r="9136" spans="3:9">
      <c r="C9136" s="125"/>
      <c r="D9136" s="125"/>
      <c r="E9136" s="125"/>
      <c r="F9136" s="125"/>
      <c r="G9136" s="176"/>
      <c r="H9136" s="125" t="str">
        <f t="shared" si="284"/>
        <v/>
      </c>
      <c r="I9136" s="176">
        <f t="shared" si="285"/>
        <v>0</v>
      </c>
    </row>
    <row r="9137" spans="3:9">
      <c r="C9137" s="125"/>
      <c r="D9137" s="125"/>
      <c r="E9137" s="125"/>
      <c r="F9137" s="125"/>
      <c r="G9137" s="176"/>
      <c r="H9137" s="125" t="str">
        <f t="shared" si="284"/>
        <v/>
      </c>
      <c r="I9137" s="176">
        <f t="shared" si="285"/>
        <v>0</v>
      </c>
    </row>
    <row r="9138" spans="3:9">
      <c r="C9138" s="125"/>
      <c r="D9138" s="125"/>
      <c r="E9138" s="125"/>
      <c r="F9138" s="125"/>
      <c r="G9138" s="176"/>
      <c r="H9138" s="125" t="str">
        <f t="shared" si="284"/>
        <v/>
      </c>
      <c r="I9138" s="176">
        <f t="shared" si="285"/>
        <v>0</v>
      </c>
    </row>
    <row r="9139" spans="3:9">
      <c r="C9139" s="125"/>
      <c r="D9139" s="125"/>
      <c r="E9139" s="125"/>
      <c r="F9139" s="125"/>
      <c r="G9139" s="176"/>
      <c r="H9139" s="125" t="str">
        <f t="shared" si="284"/>
        <v/>
      </c>
      <c r="I9139" s="176">
        <f t="shared" si="285"/>
        <v>0</v>
      </c>
    </row>
    <row r="9140" spans="3:9">
      <c r="C9140" s="125"/>
      <c r="D9140" s="125"/>
      <c r="E9140" s="125"/>
      <c r="F9140" s="125"/>
      <c r="G9140" s="176"/>
      <c r="H9140" s="125" t="str">
        <f t="shared" si="284"/>
        <v/>
      </c>
      <c r="I9140" s="176">
        <f t="shared" si="285"/>
        <v>0</v>
      </c>
    </row>
    <row r="9141" spans="3:9">
      <c r="C9141" s="125"/>
      <c r="D9141" s="125"/>
      <c r="E9141" s="125"/>
      <c r="F9141" s="125"/>
      <c r="G9141" s="176"/>
      <c r="H9141" s="125" t="str">
        <f t="shared" si="284"/>
        <v/>
      </c>
      <c r="I9141" s="176">
        <f t="shared" si="285"/>
        <v>0</v>
      </c>
    </row>
    <row r="9142" spans="3:9">
      <c r="C9142" s="125"/>
      <c r="D9142" s="125"/>
      <c r="E9142" s="125"/>
      <c r="F9142" s="125"/>
      <c r="G9142" s="176"/>
      <c r="H9142" s="125" t="str">
        <f t="shared" si="284"/>
        <v/>
      </c>
      <c r="I9142" s="176">
        <f t="shared" si="285"/>
        <v>0</v>
      </c>
    </row>
    <row r="9143" spans="3:9">
      <c r="C9143" s="125"/>
      <c r="D9143" s="125"/>
      <c r="E9143" s="125"/>
      <c r="F9143" s="125"/>
      <c r="G9143" s="176"/>
      <c r="H9143" s="125" t="str">
        <f t="shared" si="284"/>
        <v/>
      </c>
      <c r="I9143" s="176">
        <f t="shared" si="285"/>
        <v>0</v>
      </c>
    </row>
    <row r="9144" spans="3:9">
      <c r="C9144" s="125"/>
      <c r="D9144" s="125"/>
      <c r="E9144" s="125"/>
      <c r="F9144" s="125"/>
      <c r="G9144" s="176"/>
      <c r="H9144" s="125" t="str">
        <f t="shared" si="284"/>
        <v/>
      </c>
      <c r="I9144" s="176">
        <f t="shared" si="285"/>
        <v>0</v>
      </c>
    </row>
    <row r="9145" spans="3:9">
      <c r="C9145" s="125"/>
      <c r="D9145" s="125"/>
      <c r="E9145" s="125"/>
      <c r="F9145" s="125"/>
      <c r="G9145" s="176"/>
      <c r="H9145" s="125" t="str">
        <f t="shared" si="284"/>
        <v/>
      </c>
      <c r="I9145" s="176">
        <f t="shared" si="285"/>
        <v>0</v>
      </c>
    </row>
    <row r="9146" spans="3:9">
      <c r="C9146" s="125"/>
      <c r="D9146" s="125"/>
      <c r="E9146" s="125"/>
      <c r="F9146" s="125"/>
      <c r="G9146" s="176"/>
      <c r="H9146" s="125" t="str">
        <f t="shared" si="284"/>
        <v/>
      </c>
      <c r="I9146" s="176">
        <f t="shared" si="285"/>
        <v>0</v>
      </c>
    </row>
    <row r="9147" spans="3:9">
      <c r="C9147" s="125"/>
      <c r="D9147" s="125"/>
      <c r="E9147" s="125"/>
      <c r="F9147" s="125"/>
      <c r="G9147" s="176"/>
      <c r="H9147" s="125" t="str">
        <f t="shared" si="284"/>
        <v/>
      </c>
      <c r="I9147" s="176">
        <f t="shared" si="285"/>
        <v>0</v>
      </c>
    </row>
    <row r="9148" spans="3:9">
      <c r="C9148" s="125"/>
      <c r="D9148" s="125"/>
      <c r="E9148" s="125"/>
      <c r="F9148" s="125"/>
      <c r="G9148" s="176"/>
      <c r="H9148" s="125" t="str">
        <f t="shared" si="284"/>
        <v/>
      </c>
      <c r="I9148" s="176">
        <f t="shared" si="285"/>
        <v>0</v>
      </c>
    </row>
    <row r="9149" spans="3:9">
      <c r="C9149" s="125"/>
      <c r="D9149" s="125"/>
      <c r="E9149" s="125"/>
      <c r="F9149" s="125"/>
      <c r="G9149" s="176"/>
      <c r="H9149" s="125" t="str">
        <f t="shared" si="284"/>
        <v/>
      </c>
      <c r="I9149" s="176">
        <f t="shared" si="285"/>
        <v>0</v>
      </c>
    </row>
    <row r="9150" spans="3:9">
      <c r="C9150" s="125"/>
      <c r="D9150" s="125"/>
      <c r="E9150" s="125"/>
      <c r="F9150" s="125"/>
      <c r="G9150" s="176"/>
      <c r="H9150" s="125" t="str">
        <f t="shared" si="284"/>
        <v/>
      </c>
      <c r="I9150" s="176">
        <f t="shared" si="285"/>
        <v>0</v>
      </c>
    </row>
    <row r="9151" spans="3:9">
      <c r="C9151" s="125"/>
      <c r="D9151" s="125"/>
      <c r="E9151" s="125"/>
      <c r="F9151" s="125"/>
      <c r="G9151" s="176"/>
      <c r="H9151" s="125" t="str">
        <f t="shared" si="284"/>
        <v/>
      </c>
      <c r="I9151" s="176">
        <f t="shared" si="285"/>
        <v>0</v>
      </c>
    </row>
    <row r="9152" spans="3:9">
      <c r="C9152" s="125"/>
      <c r="D9152" s="125"/>
      <c r="E9152" s="125"/>
      <c r="F9152" s="125"/>
      <c r="G9152" s="176"/>
      <c r="H9152" s="125" t="str">
        <f t="shared" si="284"/>
        <v/>
      </c>
      <c r="I9152" s="176">
        <f t="shared" si="285"/>
        <v>0</v>
      </c>
    </row>
    <row r="9153" spans="3:9">
      <c r="C9153" s="125"/>
      <c r="D9153" s="125"/>
      <c r="E9153" s="125"/>
      <c r="F9153" s="125"/>
      <c r="G9153" s="176"/>
      <c r="H9153" s="125" t="str">
        <f t="shared" si="284"/>
        <v/>
      </c>
      <c r="I9153" s="176">
        <f t="shared" si="285"/>
        <v>0</v>
      </c>
    </row>
    <row r="9154" spans="3:9">
      <c r="C9154" s="125"/>
      <c r="D9154" s="125"/>
      <c r="E9154" s="125"/>
      <c r="F9154" s="125"/>
      <c r="G9154" s="176"/>
      <c r="H9154" s="125" t="str">
        <f t="shared" si="284"/>
        <v/>
      </c>
      <c r="I9154" s="176">
        <f t="shared" si="285"/>
        <v>0</v>
      </c>
    </row>
    <row r="9155" spans="3:9">
      <c r="C9155" s="125"/>
      <c r="D9155" s="125"/>
      <c r="E9155" s="125"/>
      <c r="F9155" s="125"/>
      <c r="G9155" s="176"/>
      <c r="H9155" s="125" t="str">
        <f t="shared" si="284"/>
        <v/>
      </c>
      <c r="I9155" s="176">
        <f t="shared" si="285"/>
        <v>0</v>
      </c>
    </row>
    <row r="9156" spans="3:9">
      <c r="C9156" s="125"/>
      <c r="D9156" s="125"/>
      <c r="E9156" s="125"/>
      <c r="F9156" s="125"/>
      <c r="G9156" s="176"/>
      <c r="H9156" s="125" t="str">
        <f t="shared" si="284"/>
        <v/>
      </c>
      <c r="I9156" s="176">
        <f t="shared" si="285"/>
        <v>0</v>
      </c>
    </row>
    <row r="9157" spans="3:9">
      <c r="C9157" s="125"/>
      <c r="D9157" s="125"/>
      <c r="E9157" s="125"/>
      <c r="F9157" s="125"/>
      <c r="G9157" s="176"/>
      <c r="H9157" s="125" t="str">
        <f t="shared" si="284"/>
        <v/>
      </c>
      <c r="I9157" s="176">
        <f t="shared" si="285"/>
        <v>0</v>
      </c>
    </row>
    <row r="9158" spans="3:9">
      <c r="C9158" s="125"/>
      <c r="D9158" s="125"/>
      <c r="E9158" s="125"/>
      <c r="F9158" s="125"/>
      <c r="G9158" s="176"/>
      <c r="H9158" s="125" t="str">
        <f t="shared" si="284"/>
        <v/>
      </c>
      <c r="I9158" s="176">
        <f t="shared" si="285"/>
        <v>0</v>
      </c>
    </row>
    <row r="9159" spans="3:9">
      <c r="C9159" s="125"/>
      <c r="D9159" s="125"/>
      <c r="E9159" s="125"/>
      <c r="F9159" s="125"/>
      <c r="G9159" s="176"/>
      <c r="H9159" s="125" t="str">
        <f t="shared" ref="H9159:H9222" si="286">IF(ISBLANK(C9159),"",IF(C9159&lt;F9159,D9159-E9159,E9159-D9159))</f>
        <v/>
      </c>
      <c r="I9159" s="176">
        <f t="shared" ref="I9159:I9222" si="287">IF(ISERR(H9159),1,0)</f>
        <v>0</v>
      </c>
    </row>
    <row r="9160" spans="3:9">
      <c r="C9160" s="125"/>
      <c r="D9160" s="125"/>
      <c r="E9160" s="125"/>
      <c r="F9160" s="125"/>
      <c r="G9160" s="176"/>
      <c r="H9160" s="125" t="str">
        <f t="shared" si="286"/>
        <v/>
      </c>
      <c r="I9160" s="176">
        <f t="shared" si="287"/>
        <v>0</v>
      </c>
    </row>
    <row r="9161" spans="3:9">
      <c r="C9161" s="125"/>
      <c r="D9161" s="125"/>
      <c r="E9161" s="125"/>
      <c r="F9161" s="125"/>
      <c r="G9161" s="176"/>
      <c r="H9161" s="125" t="str">
        <f t="shared" si="286"/>
        <v/>
      </c>
      <c r="I9161" s="176">
        <f t="shared" si="287"/>
        <v>0</v>
      </c>
    </row>
    <row r="9162" spans="3:9">
      <c r="C9162" s="125"/>
      <c r="D9162" s="125"/>
      <c r="E9162" s="125"/>
      <c r="F9162" s="125"/>
      <c r="G9162" s="176"/>
      <c r="H9162" s="125" t="str">
        <f t="shared" si="286"/>
        <v/>
      </c>
      <c r="I9162" s="176">
        <f t="shared" si="287"/>
        <v>0</v>
      </c>
    </row>
    <row r="9163" spans="3:9">
      <c r="C9163" s="125"/>
      <c r="D9163" s="125"/>
      <c r="E9163" s="125"/>
      <c r="F9163" s="125"/>
      <c r="G9163" s="176"/>
      <c r="H9163" s="125" t="str">
        <f t="shared" si="286"/>
        <v/>
      </c>
      <c r="I9163" s="176">
        <f t="shared" si="287"/>
        <v>0</v>
      </c>
    </row>
    <row r="9164" spans="3:9">
      <c r="C9164" s="125"/>
      <c r="D9164" s="125"/>
      <c r="E9164" s="125"/>
      <c r="F9164" s="125"/>
      <c r="G9164" s="176"/>
      <c r="H9164" s="125" t="str">
        <f t="shared" si="286"/>
        <v/>
      </c>
      <c r="I9164" s="176">
        <f t="shared" si="287"/>
        <v>0</v>
      </c>
    </row>
    <row r="9165" spans="3:9">
      <c r="C9165" s="125"/>
      <c r="D9165" s="125"/>
      <c r="E9165" s="125"/>
      <c r="F9165" s="125"/>
      <c r="G9165" s="176"/>
      <c r="H9165" s="125" t="str">
        <f t="shared" si="286"/>
        <v/>
      </c>
      <c r="I9165" s="176">
        <f t="shared" si="287"/>
        <v>0</v>
      </c>
    </row>
    <row r="9166" spans="3:9">
      <c r="C9166" s="125"/>
      <c r="D9166" s="125"/>
      <c r="E9166" s="125"/>
      <c r="F9166" s="125"/>
      <c r="G9166" s="176"/>
      <c r="H9166" s="125" t="str">
        <f t="shared" si="286"/>
        <v/>
      </c>
      <c r="I9166" s="176">
        <f t="shared" si="287"/>
        <v>0</v>
      </c>
    </row>
    <row r="9167" spans="3:9">
      <c r="C9167" s="125"/>
      <c r="D9167" s="125"/>
      <c r="E9167" s="125"/>
      <c r="F9167" s="125"/>
      <c r="G9167" s="176"/>
      <c r="H9167" s="125" t="str">
        <f t="shared" si="286"/>
        <v/>
      </c>
      <c r="I9167" s="176">
        <f t="shared" si="287"/>
        <v>0</v>
      </c>
    </row>
    <row r="9168" spans="3:9">
      <c r="C9168" s="125"/>
      <c r="D9168" s="125"/>
      <c r="E9168" s="125"/>
      <c r="F9168" s="125"/>
      <c r="G9168" s="176"/>
      <c r="H9168" s="125" t="str">
        <f t="shared" si="286"/>
        <v/>
      </c>
      <c r="I9168" s="176">
        <f t="shared" si="287"/>
        <v>0</v>
      </c>
    </row>
    <row r="9169" spans="3:9">
      <c r="C9169" s="125"/>
      <c r="D9169" s="125"/>
      <c r="E9169" s="125"/>
      <c r="F9169" s="125"/>
      <c r="G9169" s="176"/>
      <c r="H9169" s="125" t="str">
        <f t="shared" si="286"/>
        <v/>
      </c>
      <c r="I9169" s="176">
        <f t="shared" si="287"/>
        <v>0</v>
      </c>
    </row>
    <row r="9170" spans="3:9">
      <c r="C9170" s="125"/>
      <c r="D9170" s="125"/>
      <c r="E9170" s="125"/>
      <c r="F9170" s="125"/>
      <c r="G9170" s="176"/>
      <c r="H9170" s="125" t="str">
        <f t="shared" si="286"/>
        <v/>
      </c>
      <c r="I9170" s="176">
        <f t="shared" si="287"/>
        <v>0</v>
      </c>
    </row>
    <row r="9171" spans="3:9">
      <c r="C9171" s="125"/>
      <c r="D9171" s="125"/>
      <c r="E9171" s="125"/>
      <c r="F9171" s="125"/>
      <c r="G9171" s="176"/>
      <c r="H9171" s="125" t="str">
        <f t="shared" si="286"/>
        <v/>
      </c>
      <c r="I9171" s="176">
        <f t="shared" si="287"/>
        <v>0</v>
      </c>
    </row>
    <row r="9172" spans="3:9">
      <c r="C9172" s="125"/>
      <c r="D9172" s="125"/>
      <c r="E9172" s="125"/>
      <c r="F9172" s="125"/>
      <c r="G9172" s="176"/>
      <c r="H9172" s="125" t="str">
        <f t="shared" si="286"/>
        <v/>
      </c>
      <c r="I9172" s="176">
        <f t="shared" si="287"/>
        <v>0</v>
      </c>
    </row>
    <row r="9173" spans="3:9">
      <c r="C9173" s="125"/>
      <c r="D9173" s="125"/>
      <c r="E9173" s="125"/>
      <c r="F9173" s="125"/>
      <c r="G9173" s="176"/>
      <c r="H9173" s="125" t="str">
        <f t="shared" si="286"/>
        <v/>
      </c>
      <c r="I9173" s="176">
        <f t="shared" si="287"/>
        <v>0</v>
      </c>
    </row>
    <row r="9174" spans="3:9">
      <c r="C9174" s="125"/>
      <c r="D9174" s="125"/>
      <c r="E9174" s="125"/>
      <c r="F9174" s="125"/>
      <c r="G9174" s="176"/>
      <c r="H9174" s="125" t="str">
        <f t="shared" si="286"/>
        <v/>
      </c>
      <c r="I9174" s="176">
        <f t="shared" si="287"/>
        <v>0</v>
      </c>
    </row>
    <row r="9175" spans="3:9">
      <c r="C9175" s="125"/>
      <c r="D9175" s="125"/>
      <c r="E9175" s="125"/>
      <c r="F9175" s="125"/>
      <c r="G9175" s="176"/>
      <c r="H9175" s="125" t="str">
        <f t="shared" si="286"/>
        <v/>
      </c>
      <c r="I9175" s="176">
        <f t="shared" si="287"/>
        <v>0</v>
      </c>
    </row>
    <row r="9176" spans="3:9">
      <c r="C9176" s="125"/>
      <c r="D9176" s="125"/>
      <c r="E9176" s="125"/>
      <c r="F9176" s="125"/>
      <c r="G9176" s="176"/>
      <c r="H9176" s="125" t="str">
        <f t="shared" si="286"/>
        <v/>
      </c>
      <c r="I9176" s="176">
        <f t="shared" si="287"/>
        <v>0</v>
      </c>
    </row>
    <row r="9177" spans="3:9">
      <c r="C9177" s="125"/>
      <c r="D9177" s="125"/>
      <c r="E9177" s="125"/>
      <c r="F9177" s="125"/>
      <c r="G9177" s="176"/>
      <c r="H9177" s="125" t="str">
        <f t="shared" si="286"/>
        <v/>
      </c>
      <c r="I9177" s="176">
        <f t="shared" si="287"/>
        <v>0</v>
      </c>
    </row>
    <row r="9178" spans="3:9">
      <c r="C9178" s="125"/>
      <c r="D9178" s="125"/>
      <c r="E9178" s="125"/>
      <c r="F9178" s="125"/>
      <c r="G9178" s="176"/>
      <c r="H9178" s="125" t="str">
        <f t="shared" si="286"/>
        <v/>
      </c>
      <c r="I9178" s="176">
        <f t="shared" si="287"/>
        <v>0</v>
      </c>
    </row>
    <row r="9179" spans="3:9">
      <c r="C9179" s="125"/>
      <c r="D9179" s="125"/>
      <c r="E9179" s="125"/>
      <c r="F9179" s="125"/>
      <c r="G9179" s="176"/>
      <c r="H9179" s="125" t="str">
        <f t="shared" si="286"/>
        <v/>
      </c>
      <c r="I9179" s="176">
        <f t="shared" si="287"/>
        <v>0</v>
      </c>
    </row>
    <row r="9180" spans="3:9">
      <c r="C9180" s="125"/>
      <c r="D9180" s="125"/>
      <c r="E9180" s="125"/>
      <c r="F9180" s="125"/>
      <c r="G9180" s="176"/>
      <c r="H9180" s="125" t="str">
        <f t="shared" si="286"/>
        <v/>
      </c>
      <c r="I9180" s="176">
        <f t="shared" si="287"/>
        <v>0</v>
      </c>
    </row>
    <row r="9181" spans="3:9">
      <c r="C9181" s="125"/>
      <c r="D9181" s="125"/>
      <c r="E9181" s="125"/>
      <c r="F9181" s="125"/>
      <c r="G9181" s="176"/>
      <c r="H9181" s="125" t="str">
        <f t="shared" si="286"/>
        <v/>
      </c>
      <c r="I9181" s="176">
        <f t="shared" si="287"/>
        <v>0</v>
      </c>
    </row>
    <row r="9182" spans="3:9">
      <c r="C9182" s="125"/>
      <c r="D9182" s="125"/>
      <c r="E9182" s="125"/>
      <c r="F9182" s="125"/>
      <c r="G9182" s="176"/>
      <c r="H9182" s="125" t="str">
        <f t="shared" si="286"/>
        <v/>
      </c>
      <c r="I9182" s="176">
        <f t="shared" si="287"/>
        <v>0</v>
      </c>
    </row>
    <row r="9183" spans="3:9">
      <c r="C9183" s="125"/>
      <c r="D9183" s="125"/>
      <c r="E9183" s="125"/>
      <c r="F9183" s="125"/>
      <c r="G9183" s="176"/>
      <c r="H9183" s="125" t="str">
        <f t="shared" si="286"/>
        <v/>
      </c>
      <c r="I9183" s="176">
        <f t="shared" si="287"/>
        <v>0</v>
      </c>
    </row>
    <row r="9184" spans="3:9">
      <c r="C9184" s="125"/>
      <c r="D9184" s="125"/>
      <c r="E9184" s="125"/>
      <c r="F9184" s="125"/>
      <c r="G9184" s="176"/>
      <c r="H9184" s="125" t="str">
        <f t="shared" si="286"/>
        <v/>
      </c>
      <c r="I9184" s="176">
        <f t="shared" si="287"/>
        <v>0</v>
      </c>
    </row>
    <row r="9185" spans="3:9">
      <c r="C9185" s="125"/>
      <c r="D9185" s="125"/>
      <c r="E9185" s="125"/>
      <c r="F9185" s="125"/>
      <c r="G9185" s="176"/>
      <c r="H9185" s="125" t="str">
        <f t="shared" si="286"/>
        <v/>
      </c>
      <c r="I9185" s="176">
        <f t="shared" si="287"/>
        <v>0</v>
      </c>
    </row>
    <row r="9186" spans="3:9">
      <c r="C9186" s="125"/>
      <c r="D9186" s="125"/>
      <c r="E9186" s="125"/>
      <c r="F9186" s="125"/>
      <c r="G9186" s="176"/>
      <c r="H9186" s="125" t="str">
        <f t="shared" si="286"/>
        <v/>
      </c>
      <c r="I9186" s="176">
        <f t="shared" si="287"/>
        <v>0</v>
      </c>
    </row>
    <row r="9187" spans="3:9">
      <c r="C9187" s="125"/>
      <c r="D9187" s="125"/>
      <c r="E9187" s="125"/>
      <c r="F9187" s="125"/>
      <c r="G9187" s="176"/>
      <c r="H9187" s="125" t="str">
        <f t="shared" si="286"/>
        <v/>
      </c>
      <c r="I9187" s="176">
        <f t="shared" si="287"/>
        <v>0</v>
      </c>
    </row>
    <row r="9188" spans="3:9">
      <c r="C9188" s="125"/>
      <c r="D9188" s="125"/>
      <c r="E9188" s="125"/>
      <c r="F9188" s="125"/>
      <c r="G9188" s="176"/>
      <c r="H9188" s="125" t="str">
        <f t="shared" si="286"/>
        <v/>
      </c>
      <c r="I9188" s="176">
        <f t="shared" si="287"/>
        <v>0</v>
      </c>
    </row>
    <row r="9189" spans="3:9">
      <c r="C9189" s="125"/>
      <c r="D9189" s="125"/>
      <c r="E9189" s="125"/>
      <c r="F9189" s="125"/>
      <c r="G9189" s="176"/>
      <c r="H9189" s="125" t="str">
        <f t="shared" si="286"/>
        <v/>
      </c>
      <c r="I9189" s="176">
        <f t="shared" si="287"/>
        <v>0</v>
      </c>
    </row>
    <row r="9190" spans="3:9">
      <c r="C9190" s="125"/>
      <c r="D9190" s="125"/>
      <c r="E9190" s="125"/>
      <c r="F9190" s="125"/>
      <c r="G9190" s="176"/>
      <c r="H9190" s="125" t="str">
        <f t="shared" si="286"/>
        <v/>
      </c>
      <c r="I9190" s="176">
        <f t="shared" si="287"/>
        <v>0</v>
      </c>
    </row>
    <row r="9191" spans="3:9">
      <c r="C9191" s="125"/>
      <c r="D9191" s="125"/>
      <c r="E9191" s="125"/>
      <c r="F9191" s="125"/>
      <c r="G9191" s="176"/>
      <c r="H9191" s="125" t="str">
        <f t="shared" si="286"/>
        <v/>
      </c>
      <c r="I9191" s="176">
        <f t="shared" si="287"/>
        <v>0</v>
      </c>
    </row>
    <row r="9192" spans="3:9">
      <c r="C9192" s="125"/>
      <c r="D9192" s="125"/>
      <c r="E9192" s="125"/>
      <c r="F9192" s="125"/>
      <c r="G9192" s="176"/>
      <c r="H9192" s="125" t="str">
        <f t="shared" si="286"/>
        <v/>
      </c>
      <c r="I9192" s="176">
        <f t="shared" si="287"/>
        <v>0</v>
      </c>
    </row>
    <row r="9193" spans="3:9">
      <c r="C9193" s="125"/>
      <c r="D9193" s="125"/>
      <c r="E9193" s="125"/>
      <c r="F9193" s="125"/>
      <c r="G9193" s="176"/>
      <c r="H9193" s="125" t="str">
        <f t="shared" si="286"/>
        <v/>
      </c>
      <c r="I9193" s="176">
        <f t="shared" si="287"/>
        <v>0</v>
      </c>
    </row>
    <row r="9194" spans="3:9">
      <c r="C9194" s="125"/>
      <c r="D9194" s="125"/>
      <c r="E9194" s="125"/>
      <c r="F9194" s="125"/>
      <c r="G9194" s="176"/>
      <c r="H9194" s="125" t="str">
        <f t="shared" si="286"/>
        <v/>
      </c>
      <c r="I9194" s="176">
        <f t="shared" si="287"/>
        <v>0</v>
      </c>
    </row>
    <row r="9195" spans="3:9">
      <c r="C9195" s="125"/>
      <c r="D9195" s="125"/>
      <c r="E9195" s="125"/>
      <c r="F9195" s="125"/>
      <c r="G9195" s="176"/>
      <c r="H9195" s="125" t="str">
        <f t="shared" si="286"/>
        <v/>
      </c>
      <c r="I9195" s="176">
        <f t="shared" si="287"/>
        <v>0</v>
      </c>
    </row>
    <row r="9196" spans="3:9">
      <c r="C9196" s="125"/>
      <c r="D9196" s="125"/>
      <c r="E9196" s="125"/>
      <c r="F9196" s="125"/>
      <c r="G9196" s="176"/>
      <c r="H9196" s="125" t="str">
        <f t="shared" si="286"/>
        <v/>
      </c>
      <c r="I9196" s="176">
        <f t="shared" si="287"/>
        <v>0</v>
      </c>
    </row>
    <row r="9197" spans="3:9">
      <c r="C9197" s="125"/>
      <c r="D9197" s="125"/>
      <c r="E9197" s="125"/>
      <c r="F9197" s="125"/>
      <c r="G9197" s="176"/>
      <c r="H9197" s="125" t="str">
        <f t="shared" si="286"/>
        <v/>
      </c>
      <c r="I9197" s="176">
        <f t="shared" si="287"/>
        <v>0</v>
      </c>
    </row>
    <row r="9198" spans="3:9">
      <c r="C9198" s="125"/>
      <c r="D9198" s="125"/>
      <c r="E9198" s="125"/>
      <c r="F9198" s="125"/>
      <c r="G9198" s="176"/>
      <c r="H9198" s="125" t="str">
        <f t="shared" si="286"/>
        <v/>
      </c>
      <c r="I9198" s="176">
        <f t="shared" si="287"/>
        <v>0</v>
      </c>
    </row>
    <row r="9199" spans="3:9">
      <c r="C9199" s="125"/>
      <c r="D9199" s="125"/>
      <c r="E9199" s="125"/>
      <c r="F9199" s="125"/>
      <c r="G9199" s="176"/>
      <c r="H9199" s="125" t="str">
        <f t="shared" si="286"/>
        <v/>
      </c>
      <c r="I9199" s="176">
        <f t="shared" si="287"/>
        <v>0</v>
      </c>
    </row>
    <row r="9200" spans="3:9">
      <c r="C9200" s="125"/>
      <c r="D9200" s="125"/>
      <c r="E9200" s="125"/>
      <c r="F9200" s="125"/>
      <c r="G9200" s="176"/>
      <c r="H9200" s="125" t="str">
        <f t="shared" si="286"/>
        <v/>
      </c>
      <c r="I9200" s="176">
        <f t="shared" si="287"/>
        <v>0</v>
      </c>
    </row>
    <row r="9201" spans="3:9">
      <c r="C9201" s="125"/>
      <c r="D9201" s="125"/>
      <c r="E9201" s="125"/>
      <c r="F9201" s="125"/>
      <c r="G9201" s="176"/>
      <c r="H9201" s="125" t="str">
        <f t="shared" si="286"/>
        <v/>
      </c>
      <c r="I9201" s="176">
        <f t="shared" si="287"/>
        <v>0</v>
      </c>
    </row>
    <row r="9202" spans="3:9">
      <c r="C9202" s="125"/>
      <c r="D9202" s="125"/>
      <c r="E9202" s="125"/>
      <c r="F9202" s="125"/>
      <c r="G9202" s="176"/>
      <c r="H9202" s="125" t="str">
        <f t="shared" si="286"/>
        <v/>
      </c>
      <c r="I9202" s="176">
        <f t="shared" si="287"/>
        <v>0</v>
      </c>
    </row>
    <row r="9203" spans="3:9">
      <c r="C9203" s="125"/>
      <c r="D9203" s="125"/>
      <c r="E9203" s="125"/>
      <c r="F9203" s="125"/>
      <c r="G9203" s="176"/>
      <c r="H9203" s="125" t="str">
        <f t="shared" si="286"/>
        <v/>
      </c>
      <c r="I9203" s="176">
        <f t="shared" si="287"/>
        <v>0</v>
      </c>
    </row>
    <row r="9204" spans="3:9">
      <c r="C9204" s="125"/>
      <c r="D9204" s="125"/>
      <c r="E9204" s="125"/>
      <c r="F9204" s="125"/>
      <c r="G9204" s="176"/>
      <c r="H9204" s="125" t="str">
        <f t="shared" si="286"/>
        <v/>
      </c>
      <c r="I9204" s="176">
        <f t="shared" si="287"/>
        <v>0</v>
      </c>
    </row>
    <row r="9205" spans="3:9">
      <c r="C9205" s="125"/>
      <c r="D9205" s="125"/>
      <c r="E9205" s="125"/>
      <c r="F9205" s="125"/>
      <c r="G9205" s="176"/>
      <c r="H9205" s="125" t="str">
        <f t="shared" si="286"/>
        <v/>
      </c>
      <c r="I9205" s="176">
        <f t="shared" si="287"/>
        <v>0</v>
      </c>
    </row>
    <row r="9206" spans="3:9">
      <c r="C9206" s="125"/>
      <c r="D9206" s="125"/>
      <c r="E9206" s="125"/>
      <c r="F9206" s="125"/>
      <c r="G9206" s="176"/>
      <c r="H9206" s="125" t="str">
        <f t="shared" si="286"/>
        <v/>
      </c>
      <c r="I9206" s="176">
        <f t="shared" si="287"/>
        <v>0</v>
      </c>
    </row>
    <row r="9207" spans="3:9">
      <c r="C9207" s="125"/>
      <c r="D9207" s="125"/>
      <c r="E9207" s="125"/>
      <c r="F9207" s="125"/>
      <c r="G9207" s="176"/>
      <c r="H9207" s="125" t="str">
        <f t="shared" si="286"/>
        <v/>
      </c>
      <c r="I9207" s="176">
        <f t="shared" si="287"/>
        <v>0</v>
      </c>
    </row>
    <row r="9208" spans="3:9">
      <c r="C9208" s="125"/>
      <c r="D9208" s="125"/>
      <c r="E9208" s="125"/>
      <c r="F9208" s="125"/>
      <c r="G9208" s="176"/>
      <c r="H9208" s="125" t="str">
        <f t="shared" si="286"/>
        <v/>
      </c>
      <c r="I9208" s="176">
        <f t="shared" si="287"/>
        <v>0</v>
      </c>
    </row>
    <row r="9209" spans="3:9">
      <c r="C9209" s="125"/>
      <c r="D9209" s="125"/>
      <c r="E9209" s="125"/>
      <c r="F9209" s="125"/>
      <c r="G9209" s="176"/>
      <c r="H9209" s="125" t="str">
        <f t="shared" si="286"/>
        <v/>
      </c>
      <c r="I9209" s="176">
        <f t="shared" si="287"/>
        <v>0</v>
      </c>
    </row>
    <row r="9210" spans="3:9">
      <c r="C9210" s="125"/>
      <c r="D9210" s="125"/>
      <c r="E9210" s="125"/>
      <c r="F9210" s="125"/>
      <c r="G9210" s="176"/>
      <c r="H9210" s="125" t="str">
        <f t="shared" si="286"/>
        <v/>
      </c>
      <c r="I9210" s="176">
        <f t="shared" si="287"/>
        <v>0</v>
      </c>
    </row>
    <row r="9211" spans="3:9">
      <c r="C9211" s="125"/>
      <c r="D9211" s="125"/>
      <c r="E9211" s="125"/>
      <c r="F9211" s="125"/>
      <c r="G9211" s="176"/>
      <c r="H9211" s="125" t="str">
        <f t="shared" si="286"/>
        <v/>
      </c>
      <c r="I9211" s="176">
        <f t="shared" si="287"/>
        <v>0</v>
      </c>
    </row>
    <row r="9212" spans="3:9">
      <c r="C9212" s="125"/>
      <c r="D9212" s="125"/>
      <c r="E9212" s="125"/>
      <c r="F9212" s="125"/>
      <c r="G9212" s="176"/>
      <c r="H9212" s="125" t="str">
        <f t="shared" si="286"/>
        <v/>
      </c>
      <c r="I9212" s="176">
        <f t="shared" si="287"/>
        <v>0</v>
      </c>
    </row>
    <row r="9213" spans="3:9">
      <c r="C9213" s="125"/>
      <c r="D9213" s="125"/>
      <c r="E9213" s="125"/>
      <c r="F9213" s="125"/>
      <c r="G9213" s="176"/>
      <c r="H9213" s="125" t="str">
        <f t="shared" si="286"/>
        <v/>
      </c>
      <c r="I9213" s="176">
        <f t="shared" si="287"/>
        <v>0</v>
      </c>
    </row>
    <row r="9214" spans="3:9">
      <c r="C9214" s="125"/>
      <c r="D9214" s="125"/>
      <c r="E9214" s="125"/>
      <c r="F9214" s="125"/>
      <c r="G9214" s="176"/>
      <c r="H9214" s="125" t="str">
        <f t="shared" si="286"/>
        <v/>
      </c>
      <c r="I9214" s="176">
        <f t="shared" si="287"/>
        <v>0</v>
      </c>
    </row>
    <row r="9215" spans="3:9">
      <c r="C9215" s="125"/>
      <c r="D9215" s="125"/>
      <c r="E9215" s="125"/>
      <c r="F9215" s="125"/>
      <c r="G9215" s="176"/>
      <c r="H9215" s="125" t="str">
        <f t="shared" si="286"/>
        <v/>
      </c>
      <c r="I9215" s="176">
        <f t="shared" si="287"/>
        <v>0</v>
      </c>
    </row>
    <row r="9216" spans="3:9">
      <c r="C9216" s="125"/>
      <c r="D9216" s="125"/>
      <c r="E9216" s="125"/>
      <c r="F9216" s="125"/>
      <c r="G9216" s="176"/>
      <c r="H9216" s="125" t="str">
        <f t="shared" si="286"/>
        <v/>
      </c>
      <c r="I9216" s="176">
        <f t="shared" si="287"/>
        <v>0</v>
      </c>
    </row>
    <row r="9217" spans="3:9">
      <c r="C9217" s="125"/>
      <c r="D9217" s="125"/>
      <c r="E9217" s="125"/>
      <c r="F9217" s="125"/>
      <c r="G9217" s="176"/>
      <c r="H9217" s="125" t="str">
        <f t="shared" si="286"/>
        <v/>
      </c>
      <c r="I9217" s="176">
        <f t="shared" si="287"/>
        <v>0</v>
      </c>
    </row>
    <row r="9218" spans="3:9">
      <c r="C9218" s="125"/>
      <c r="D9218" s="125"/>
      <c r="E9218" s="125"/>
      <c r="F9218" s="125"/>
      <c r="G9218" s="176"/>
      <c r="H9218" s="125" t="str">
        <f t="shared" si="286"/>
        <v/>
      </c>
      <c r="I9218" s="176">
        <f t="shared" si="287"/>
        <v>0</v>
      </c>
    </row>
    <row r="9219" spans="3:9">
      <c r="C9219" s="125"/>
      <c r="D9219" s="125"/>
      <c r="E9219" s="125"/>
      <c r="F9219" s="125"/>
      <c r="G9219" s="176"/>
      <c r="H9219" s="125" t="str">
        <f t="shared" si="286"/>
        <v/>
      </c>
      <c r="I9219" s="176">
        <f t="shared" si="287"/>
        <v>0</v>
      </c>
    </row>
    <row r="9220" spans="3:9">
      <c r="C9220" s="125"/>
      <c r="D9220" s="125"/>
      <c r="E9220" s="125"/>
      <c r="F9220" s="125"/>
      <c r="G9220" s="176"/>
      <c r="H9220" s="125" t="str">
        <f t="shared" si="286"/>
        <v/>
      </c>
      <c r="I9220" s="176">
        <f t="shared" si="287"/>
        <v>0</v>
      </c>
    </row>
    <row r="9221" spans="3:9">
      <c r="C9221" s="125"/>
      <c r="D9221" s="125"/>
      <c r="E9221" s="125"/>
      <c r="F9221" s="125"/>
      <c r="G9221" s="176"/>
      <c r="H9221" s="125" t="str">
        <f t="shared" si="286"/>
        <v/>
      </c>
      <c r="I9221" s="176">
        <f t="shared" si="287"/>
        <v>0</v>
      </c>
    </row>
    <row r="9222" spans="3:9">
      <c r="C9222" s="125"/>
      <c r="D9222" s="125"/>
      <c r="E9222" s="125"/>
      <c r="F9222" s="125"/>
      <c r="G9222" s="176"/>
      <c r="H9222" s="125" t="str">
        <f t="shared" si="286"/>
        <v/>
      </c>
      <c r="I9222" s="176">
        <f t="shared" si="287"/>
        <v>0</v>
      </c>
    </row>
    <row r="9223" spans="3:9">
      <c r="C9223" s="125"/>
      <c r="D9223" s="125"/>
      <c r="E9223" s="125"/>
      <c r="F9223" s="125"/>
      <c r="G9223" s="176"/>
      <c r="H9223" s="125" t="str">
        <f t="shared" ref="H9223:H9286" si="288">IF(ISBLANK(C9223),"",IF(C9223&lt;F9223,D9223-E9223,E9223-D9223))</f>
        <v/>
      </c>
      <c r="I9223" s="176">
        <f t="shared" ref="I9223:I9286" si="289">IF(ISERR(H9223),1,0)</f>
        <v>0</v>
      </c>
    </row>
    <row r="9224" spans="3:9">
      <c r="C9224" s="125"/>
      <c r="D9224" s="125"/>
      <c r="E9224" s="125"/>
      <c r="F9224" s="125"/>
      <c r="G9224" s="176"/>
      <c r="H9224" s="125" t="str">
        <f t="shared" si="288"/>
        <v/>
      </c>
      <c r="I9224" s="176">
        <f t="shared" si="289"/>
        <v>0</v>
      </c>
    </row>
    <row r="9225" spans="3:9">
      <c r="C9225" s="125"/>
      <c r="D9225" s="125"/>
      <c r="E9225" s="125"/>
      <c r="F9225" s="125"/>
      <c r="G9225" s="176"/>
      <c r="H9225" s="125" t="str">
        <f t="shared" si="288"/>
        <v/>
      </c>
      <c r="I9225" s="176">
        <f t="shared" si="289"/>
        <v>0</v>
      </c>
    </row>
    <row r="9226" spans="3:9">
      <c r="C9226" s="125"/>
      <c r="D9226" s="125"/>
      <c r="E9226" s="125"/>
      <c r="F9226" s="125"/>
      <c r="G9226" s="176"/>
      <c r="H9226" s="125" t="str">
        <f t="shared" si="288"/>
        <v/>
      </c>
      <c r="I9226" s="176">
        <f t="shared" si="289"/>
        <v>0</v>
      </c>
    </row>
    <row r="9227" spans="3:9">
      <c r="C9227" s="125"/>
      <c r="D9227" s="125"/>
      <c r="E9227" s="125"/>
      <c r="F9227" s="125"/>
      <c r="G9227" s="176"/>
      <c r="H9227" s="125" t="str">
        <f t="shared" si="288"/>
        <v/>
      </c>
      <c r="I9227" s="176">
        <f t="shared" si="289"/>
        <v>0</v>
      </c>
    </row>
    <row r="9228" spans="3:9">
      <c r="C9228" s="125"/>
      <c r="D9228" s="125"/>
      <c r="E9228" s="125"/>
      <c r="F9228" s="125"/>
      <c r="G9228" s="176"/>
      <c r="H9228" s="125" t="str">
        <f t="shared" si="288"/>
        <v/>
      </c>
      <c r="I9228" s="176">
        <f t="shared" si="289"/>
        <v>0</v>
      </c>
    </row>
    <row r="9229" spans="3:9">
      <c r="C9229" s="125"/>
      <c r="D9229" s="125"/>
      <c r="E9229" s="125"/>
      <c r="F9229" s="125"/>
      <c r="G9229" s="176"/>
      <c r="H9229" s="125" t="str">
        <f t="shared" si="288"/>
        <v/>
      </c>
      <c r="I9229" s="176">
        <f t="shared" si="289"/>
        <v>0</v>
      </c>
    </row>
    <row r="9230" spans="3:9">
      <c r="C9230" s="125"/>
      <c r="D9230" s="125"/>
      <c r="E9230" s="125"/>
      <c r="F9230" s="125"/>
      <c r="G9230" s="176"/>
      <c r="H9230" s="125" t="str">
        <f t="shared" si="288"/>
        <v/>
      </c>
      <c r="I9230" s="176">
        <f t="shared" si="289"/>
        <v>0</v>
      </c>
    </row>
    <row r="9231" spans="3:9">
      <c r="C9231" s="125"/>
      <c r="D9231" s="125"/>
      <c r="E9231" s="125"/>
      <c r="F9231" s="125"/>
      <c r="G9231" s="176"/>
      <c r="H9231" s="125" t="str">
        <f t="shared" si="288"/>
        <v/>
      </c>
      <c r="I9231" s="176">
        <f t="shared" si="289"/>
        <v>0</v>
      </c>
    </row>
    <row r="9232" spans="3:9">
      <c r="C9232" s="125"/>
      <c r="D9232" s="125"/>
      <c r="E9232" s="125"/>
      <c r="F9232" s="125"/>
      <c r="G9232" s="176"/>
      <c r="H9232" s="125" t="str">
        <f t="shared" si="288"/>
        <v/>
      </c>
      <c r="I9232" s="176">
        <f t="shared" si="289"/>
        <v>0</v>
      </c>
    </row>
    <row r="9233" spans="3:9">
      <c r="C9233" s="125"/>
      <c r="D9233" s="125"/>
      <c r="E9233" s="125"/>
      <c r="F9233" s="125"/>
      <c r="G9233" s="176"/>
      <c r="H9233" s="125" t="str">
        <f t="shared" si="288"/>
        <v/>
      </c>
      <c r="I9233" s="176">
        <f t="shared" si="289"/>
        <v>0</v>
      </c>
    </row>
    <row r="9234" spans="3:9">
      <c r="C9234" s="125"/>
      <c r="D9234" s="125"/>
      <c r="E9234" s="125"/>
      <c r="F9234" s="125"/>
      <c r="G9234" s="176"/>
      <c r="H9234" s="125" t="str">
        <f t="shared" si="288"/>
        <v/>
      </c>
      <c r="I9234" s="176">
        <f t="shared" si="289"/>
        <v>0</v>
      </c>
    </row>
    <row r="9235" spans="3:9">
      <c r="C9235" s="125"/>
      <c r="D9235" s="125"/>
      <c r="E9235" s="125"/>
      <c r="F9235" s="125"/>
      <c r="G9235" s="176"/>
      <c r="H9235" s="125" t="str">
        <f t="shared" si="288"/>
        <v/>
      </c>
      <c r="I9235" s="176">
        <f t="shared" si="289"/>
        <v>0</v>
      </c>
    </row>
    <row r="9236" spans="3:9">
      <c r="C9236" s="125"/>
      <c r="D9236" s="125"/>
      <c r="E9236" s="125"/>
      <c r="F9236" s="125"/>
      <c r="G9236" s="176"/>
      <c r="H9236" s="125" t="str">
        <f t="shared" si="288"/>
        <v/>
      </c>
      <c r="I9236" s="176">
        <f t="shared" si="289"/>
        <v>0</v>
      </c>
    </row>
    <row r="9237" spans="3:9">
      <c r="C9237" s="125"/>
      <c r="D9237" s="125"/>
      <c r="E9237" s="125"/>
      <c r="F9237" s="125"/>
      <c r="G9237" s="176"/>
      <c r="H9237" s="125" t="str">
        <f t="shared" si="288"/>
        <v/>
      </c>
      <c r="I9237" s="176">
        <f t="shared" si="289"/>
        <v>0</v>
      </c>
    </row>
    <row r="9238" spans="3:9">
      <c r="C9238" s="125"/>
      <c r="D9238" s="125"/>
      <c r="E9238" s="125"/>
      <c r="F9238" s="125"/>
      <c r="G9238" s="176"/>
      <c r="H9238" s="125" t="str">
        <f t="shared" si="288"/>
        <v/>
      </c>
      <c r="I9238" s="176">
        <f t="shared" si="289"/>
        <v>0</v>
      </c>
    </row>
    <row r="9239" spans="3:9">
      <c r="C9239" s="125"/>
      <c r="D9239" s="125"/>
      <c r="E9239" s="125"/>
      <c r="F9239" s="125"/>
      <c r="G9239" s="176"/>
      <c r="H9239" s="125" t="str">
        <f t="shared" si="288"/>
        <v/>
      </c>
      <c r="I9239" s="176">
        <f t="shared" si="289"/>
        <v>0</v>
      </c>
    </row>
    <row r="9240" spans="3:9">
      <c r="C9240" s="125"/>
      <c r="D9240" s="125"/>
      <c r="E9240" s="125"/>
      <c r="F9240" s="125"/>
      <c r="G9240" s="176"/>
      <c r="H9240" s="125" t="str">
        <f t="shared" si="288"/>
        <v/>
      </c>
      <c r="I9240" s="176">
        <f t="shared" si="289"/>
        <v>0</v>
      </c>
    </row>
    <row r="9241" spans="3:9">
      <c r="C9241" s="125"/>
      <c r="D9241" s="125"/>
      <c r="E9241" s="125"/>
      <c r="F9241" s="125"/>
      <c r="G9241" s="176"/>
      <c r="H9241" s="125" t="str">
        <f t="shared" si="288"/>
        <v/>
      </c>
      <c r="I9241" s="176">
        <f t="shared" si="289"/>
        <v>0</v>
      </c>
    </row>
    <row r="9242" spans="3:9">
      <c r="C9242" s="125"/>
      <c r="D9242" s="125"/>
      <c r="E9242" s="125"/>
      <c r="F9242" s="125"/>
      <c r="G9242" s="176"/>
      <c r="H9242" s="125" t="str">
        <f t="shared" si="288"/>
        <v/>
      </c>
      <c r="I9242" s="176">
        <f t="shared" si="289"/>
        <v>0</v>
      </c>
    </row>
    <row r="9243" spans="3:9">
      <c r="C9243" s="125"/>
      <c r="D9243" s="125"/>
      <c r="E9243" s="125"/>
      <c r="F9243" s="125"/>
      <c r="G9243" s="176"/>
      <c r="H9243" s="125" t="str">
        <f t="shared" si="288"/>
        <v/>
      </c>
      <c r="I9243" s="176">
        <f t="shared" si="289"/>
        <v>0</v>
      </c>
    </row>
    <row r="9244" spans="3:9">
      <c r="C9244" s="125"/>
      <c r="D9244" s="125"/>
      <c r="E9244" s="125"/>
      <c r="F9244" s="125"/>
      <c r="G9244" s="176"/>
      <c r="H9244" s="125" t="str">
        <f t="shared" si="288"/>
        <v/>
      </c>
      <c r="I9244" s="176">
        <f t="shared" si="289"/>
        <v>0</v>
      </c>
    </row>
    <row r="9245" spans="3:9">
      <c r="C9245" s="125"/>
      <c r="D9245" s="125"/>
      <c r="E9245" s="125"/>
      <c r="F9245" s="125"/>
      <c r="G9245" s="176"/>
      <c r="H9245" s="125" t="str">
        <f t="shared" si="288"/>
        <v/>
      </c>
      <c r="I9245" s="176">
        <f t="shared" si="289"/>
        <v>0</v>
      </c>
    </row>
    <row r="9246" spans="3:9">
      <c r="C9246" s="125"/>
      <c r="D9246" s="125"/>
      <c r="E9246" s="125"/>
      <c r="F9246" s="125"/>
      <c r="G9246" s="176"/>
      <c r="H9246" s="125" t="str">
        <f t="shared" si="288"/>
        <v/>
      </c>
      <c r="I9246" s="176">
        <f t="shared" si="289"/>
        <v>0</v>
      </c>
    </row>
    <row r="9247" spans="3:9">
      <c r="C9247" s="125"/>
      <c r="D9247" s="125"/>
      <c r="E9247" s="125"/>
      <c r="F9247" s="125"/>
      <c r="G9247" s="176"/>
      <c r="H9247" s="125" t="str">
        <f t="shared" si="288"/>
        <v/>
      </c>
      <c r="I9247" s="176">
        <f t="shared" si="289"/>
        <v>0</v>
      </c>
    </row>
    <row r="9248" spans="3:9">
      <c r="C9248" s="125"/>
      <c r="D9248" s="125"/>
      <c r="E9248" s="125"/>
      <c r="F9248" s="125"/>
      <c r="G9248" s="176"/>
      <c r="H9248" s="125" t="str">
        <f t="shared" si="288"/>
        <v/>
      </c>
      <c r="I9248" s="176">
        <f t="shared" si="289"/>
        <v>0</v>
      </c>
    </row>
    <row r="9249" spans="3:9">
      <c r="C9249" s="125"/>
      <c r="D9249" s="125"/>
      <c r="E9249" s="125"/>
      <c r="F9249" s="125"/>
      <c r="G9249" s="176"/>
      <c r="H9249" s="125" t="str">
        <f t="shared" si="288"/>
        <v/>
      </c>
      <c r="I9249" s="176">
        <f t="shared" si="289"/>
        <v>0</v>
      </c>
    </row>
    <row r="9250" spans="3:9">
      <c r="C9250" s="125"/>
      <c r="D9250" s="125"/>
      <c r="E9250" s="125"/>
      <c r="F9250" s="125"/>
      <c r="G9250" s="176"/>
      <c r="H9250" s="125" t="str">
        <f t="shared" si="288"/>
        <v/>
      </c>
      <c r="I9250" s="176">
        <f t="shared" si="289"/>
        <v>0</v>
      </c>
    </row>
    <row r="9251" spans="3:9">
      <c r="C9251" s="125"/>
      <c r="D9251" s="125"/>
      <c r="E9251" s="125"/>
      <c r="F9251" s="125"/>
      <c r="G9251" s="176"/>
      <c r="H9251" s="125" t="str">
        <f t="shared" si="288"/>
        <v/>
      </c>
      <c r="I9251" s="176">
        <f t="shared" si="289"/>
        <v>0</v>
      </c>
    </row>
    <row r="9252" spans="3:9">
      <c r="C9252" s="125"/>
      <c r="D9252" s="125"/>
      <c r="E9252" s="125"/>
      <c r="F9252" s="125"/>
      <c r="G9252" s="176"/>
      <c r="H9252" s="125" t="str">
        <f t="shared" si="288"/>
        <v/>
      </c>
      <c r="I9252" s="176">
        <f t="shared" si="289"/>
        <v>0</v>
      </c>
    </row>
    <row r="9253" spans="3:9">
      <c r="C9253" s="125"/>
      <c r="D9253" s="125"/>
      <c r="E9253" s="125"/>
      <c r="F9253" s="125"/>
      <c r="G9253" s="176"/>
      <c r="H9253" s="125" t="str">
        <f t="shared" si="288"/>
        <v/>
      </c>
      <c r="I9253" s="176">
        <f t="shared" si="289"/>
        <v>0</v>
      </c>
    </row>
    <row r="9254" spans="3:9">
      <c r="C9254" s="125"/>
      <c r="D9254" s="125"/>
      <c r="E9254" s="125"/>
      <c r="F9254" s="125"/>
      <c r="G9254" s="176"/>
      <c r="H9254" s="125" t="str">
        <f t="shared" si="288"/>
        <v/>
      </c>
      <c r="I9254" s="176">
        <f t="shared" si="289"/>
        <v>0</v>
      </c>
    </row>
    <row r="9255" spans="3:9">
      <c r="C9255" s="125"/>
      <c r="D9255" s="125"/>
      <c r="E9255" s="125"/>
      <c r="F9255" s="125"/>
      <c r="G9255" s="176"/>
      <c r="H9255" s="125" t="str">
        <f t="shared" si="288"/>
        <v/>
      </c>
      <c r="I9255" s="176">
        <f t="shared" si="289"/>
        <v>0</v>
      </c>
    </row>
    <row r="9256" spans="3:9">
      <c r="C9256" s="125"/>
      <c r="D9256" s="125"/>
      <c r="E9256" s="125"/>
      <c r="F9256" s="125"/>
      <c r="G9256" s="176"/>
      <c r="H9256" s="125" t="str">
        <f t="shared" si="288"/>
        <v/>
      </c>
      <c r="I9256" s="176">
        <f t="shared" si="289"/>
        <v>0</v>
      </c>
    </row>
    <row r="9257" spans="3:9">
      <c r="C9257" s="125"/>
      <c r="D9257" s="125"/>
      <c r="E9257" s="125"/>
      <c r="F9257" s="125"/>
      <c r="G9257" s="176"/>
      <c r="H9257" s="125" t="str">
        <f t="shared" si="288"/>
        <v/>
      </c>
      <c r="I9257" s="176">
        <f t="shared" si="289"/>
        <v>0</v>
      </c>
    </row>
    <row r="9258" spans="3:9">
      <c r="C9258" s="125"/>
      <c r="D9258" s="125"/>
      <c r="E9258" s="125"/>
      <c r="F9258" s="125"/>
      <c r="G9258" s="176"/>
      <c r="H9258" s="125" t="str">
        <f t="shared" si="288"/>
        <v/>
      </c>
      <c r="I9258" s="176">
        <f t="shared" si="289"/>
        <v>0</v>
      </c>
    </row>
    <row r="9259" spans="3:9">
      <c r="C9259" s="125"/>
      <c r="D9259" s="125"/>
      <c r="E9259" s="125"/>
      <c r="F9259" s="125"/>
      <c r="G9259" s="176"/>
      <c r="H9259" s="125" t="str">
        <f t="shared" si="288"/>
        <v/>
      </c>
      <c r="I9259" s="176">
        <f t="shared" si="289"/>
        <v>0</v>
      </c>
    </row>
    <row r="9260" spans="3:9">
      <c r="C9260" s="125"/>
      <c r="D9260" s="125"/>
      <c r="E9260" s="125"/>
      <c r="F9260" s="125"/>
      <c r="G9260" s="176"/>
      <c r="H9260" s="125" t="str">
        <f t="shared" si="288"/>
        <v/>
      </c>
      <c r="I9260" s="176">
        <f t="shared" si="289"/>
        <v>0</v>
      </c>
    </row>
    <row r="9261" spans="3:9">
      <c r="C9261" s="125"/>
      <c r="D9261" s="125"/>
      <c r="E9261" s="125"/>
      <c r="F9261" s="125"/>
      <c r="G9261" s="176"/>
      <c r="H9261" s="125" t="str">
        <f t="shared" si="288"/>
        <v/>
      </c>
      <c r="I9261" s="176">
        <f t="shared" si="289"/>
        <v>0</v>
      </c>
    </row>
    <row r="9262" spans="3:9">
      <c r="C9262" s="125"/>
      <c r="D9262" s="125"/>
      <c r="E9262" s="125"/>
      <c r="F9262" s="125"/>
      <c r="G9262" s="176"/>
      <c r="H9262" s="125" t="str">
        <f t="shared" si="288"/>
        <v/>
      </c>
      <c r="I9262" s="176">
        <f t="shared" si="289"/>
        <v>0</v>
      </c>
    </row>
    <row r="9263" spans="3:9">
      <c r="C9263" s="125"/>
      <c r="D9263" s="125"/>
      <c r="E9263" s="125"/>
      <c r="F9263" s="125"/>
      <c r="G9263" s="176"/>
      <c r="H9263" s="125" t="str">
        <f t="shared" si="288"/>
        <v/>
      </c>
      <c r="I9263" s="176">
        <f t="shared" si="289"/>
        <v>0</v>
      </c>
    </row>
    <row r="9264" spans="3:9">
      <c r="C9264" s="125"/>
      <c r="D9264" s="125"/>
      <c r="E9264" s="125"/>
      <c r="F9264" s="125"/>
      <c r="G9264" s="176"/>
      <c r="H9264" s="125" t="str">
        <f t="shared" si="288"/>
        <v/>
      </c>
      <c r="I9264" s="176">
        <f t="shared" si="289"/>
        <v>0</v>
      </c>
    </row>
    <row r="9265" spans="3:9">
      <c r="C9265" s="125"/>
      <c r="D9265" s="125"/>
      <c r="E9265" s="125"/>
      <c r="F9265" s="125"/>
      <c r="G9265" s="176"/>
      <c r="H9265" s="125" t="str">
        <f t="shared" si="288"/>
        <v/>
      </c>
      <c r="I9265" s="176">
        <f t="shared" si="289"/>
        <v>0</v>
      </c>
    </row>
    <row r="9266" spans="3:9">
      <c r="C9266" s="125"/>
      <c r="D9266" s="125"/>
      <c r="E9266" s="125"/>
      <c r="F9266" s="125"/>
      <c r="G9266" s="176"/>
      <c r="H9266" s="125" t="str">
        <f t="shared" si="288"/>
        <v/>
      </c>
      <c r="I9266" s="176">
        <f t="shared" si="289"/>
        <v>0</v>
      </c>
    </row>
    <row r="9267" spans="3:9">
      <c r="C9267" s="125"/>
      <c r="D9267" s="125"/>
      <c r="E9267" s="125"/>
      <c r="F9267" s="125"/>
      <c r="G9267" s="176"/>
      <c r="H9267" s="125" t="str">
        <f t="shared" si="288"/>
        <v/>
      </c>
      <c r="I9267" s="176">
        <f t="shared" si="289"/>
        <v>0</v>
      </c>
    </row>
    <row r="9268" spans="3:9">
      <c r="C9268" s="125"/>
      <c r="D9268" s="125"/>
      <c r="E9268" s="125"/>
      <c r="F9268" s="125"/>
      <c r="G9268" s="176"/>
      <c r="H9268" s="125" t="str">
        <f t="shared" si="288"/>
        <v/>
      </c>
      <c r="I9268" s="176">
        <f t="shared" si="289"/>
        <v>0</v>
      </c>
    </row>
    <row r="9269" spans="3:9">
      <c r="C9269" s="125"/>
      <c r="D9269" s="125"/>
      <c r="E9269" s="125"/>
      <c r="F9269" s="125"/>
      <c r="G9269" s="176"/>
      <c r="H9269" s="125" t="str">
        <f t="shared" si="288"/>
        <v/>
      </c>
      <c r="I9269" s="176">
        <f t="shared" si="289"/>
        <v>0</v>
      </c>
    </row>
    <row r="9270" spans="3:9">
      <c r="C9270" s="125"/>
      <c r="D9270" s="125"/>
      <c r="E9270" s="125"/>
      <c r="F9270" s="125"/>
      <c r="G9270" s="176"/>
      <c r="H9270" s="125" t="str">
        <f t="shared" si="288"/>
        <v/>
      </c>
      <c r="I9270" s="176">
        <f t="shared" si="289"/>
        <v>0</v>
      </c>
    </row>
    <row r="9271" spans="3:9">
      <c r="C9271" s="125"/>
      <c r="D9271" s="125"/>
      <c r="E9271" s="125"/>
      <c r="F9271" s="125"/>
      <c r="G9271" s="176"/>
      <c r="H9271" s="125" t="str">
        <f t="shared" si="288"/>
        <v/>
      </c>
      <c r="I9271" s="176">
        <f t="shared" si="289"/>
        <v>0</v>
      </c>
    </row>
    <row r="9272" spans="3:9">
      <c r="C9272" s="125"/>
      <c r="D9272" s="125"/>
      <c r="E9272" s="125"/>
      <c r="F9272" s="125"/>
      <c r="G9272" s="176"/>
      <c r="H9272" s="125" t="str">
        <f t="shared" si="288"/>
        <v/>
      </c>
      <c r="I9272" s="176">
        <f t="shared" si="289"/>
        <v>0</v>
      </c>
    </row>
    <row r="9273" spans="3:9">
      <c r="C9273" s="125"/>
      <c r="D9273" s="125"/>
      <c r="E9273" s="125"/>
      <c r="F9273" s="125"/>
      <c r="G9273" s="176"/>
      <c r="H9273" s="125" t="str">
        <f t="shared" si="288"/>
        <v/>
      </c>
      <c r="I9273" s="176">
        <f t="shared" si="289"/>
        <v>0</v>
      </c>
    </row>
    <row r="9274" spans="3:9">
      <c r="C9274" s="125"/>
      <c r="D9274" s="125"/>
      <c r="E9274" s="125"/>
      <c r="F9274" s="125"/>
      <c r="G9274" s="176"/>
      <c r="H9274" s="125" t="str">
        <f t="shared" si="288"/>
        <v/>
      </c>
      <c r="I9274" s="176">
        <f t="shared" si="289"/>
        <v>0</v>
      </c>
    </row>
    <row r="9275" spans="3:9">
      <c r="C9275" s="125"/>
      <c r="D9275" s="125"/>
      <c r="E9275" s="125"/>
      <c r="F9275" s="125"/>
      <c r="G9275" s="176"/>
      <c r="H9275" s="125" t="str">
        <f t="shared" si="288"/>
        <v/>
      </c>
      <c r="I9275" s="176">
        <f t="shared" si="289"/>
        <v>0</v>
      </c>
    </row>
    <row r="9276" spans="3:9">
      <c r="C9276" s="125"/>
      <c r="D9276" s="125"/>
      <c r="E9276" s="125"/>
      <c r="F9276" s="125"/>
      <c r="G9276" s="176"/>
      <c r="H9276" s="125" t="str">
        <f t="shared" si="288"/>
        <v/>
      </c>
      <c r="I9276" s="176">
        <f t="shared" si="289"/>
        <v>0</v>
      </c>
    </row>
    <row r="9277" spans="3:9">
      <c r="C9277" s="125"/>
      <c r="D9277" s="125"/>
      <c r="E9277" s="125"/>
      <c r="F9277" s="125"/>
      <c r="G9277" s="176"/>
      <c r="H9277" s="125" t="str">
        <f t="shared" si="288"/>
        <v/>
      </c>
      <c r="I9277" s="176">
        <f t="shared" si="289"/>
        <v>0</v>
      </c>
    </row>
    <row r="9278" spans="3:9">
      <c r="C9278" s="125"/>
      <c r="D9278" s="125"/>
      <c r="E9278" s="125"/>
      <c r="F9278" s="125"/>
      <c r="G9278" s="176"/>
      <c r="H9278" s="125" t="str">
        <f t="shared" si="288"/>
        <v/>
      </c>
      <c r="I9278" s="176">
        <f t="shared" si="289"/>
        <v>0</v>
      </c>
    </row>
    <row r="9279" spans="3:9">
      <c r="C9279" s="125"/>
      <c r="D9279" s="125"/>
      <c r="E9279" s="125"/>
      <c r="F9279" s="125"/>
      <c r="G9279" s="176"/>
      <c r="H9279" s="125" t="str">
        <f t="shared" si="288"/>
        <v/>
      </c>
      <c r="I9279" s="176">
        <f t="shared" si="289"/>
        <v>0</v>
      </c>
    </row>
    <row r="9280" spans="3:9">
      <c r="C9280" s="125"/>
      <c r="D9280" s="125"/>
      <c r="E9280" s="125"/>
      <c r="F9280" s="125"/>
      <c r="G9280" s="176"/>
      <c r="H9280" s="125" t="str">
        <f t="shared" si="288"/>
        <v/>
      </c>
      <c r="I9280" s="176">
        <f t="shared" si="289"/>
        <v>0</v>
      </c>
    </row>
    <row r="9281" spans="3:9">
      <c r="C9281" s="125"/>
      <c r="D9281" s="125"/>
      <c r="E9281" s="125"/>
      <c r="F9281" s="125"/>
      <c r="G9281" s="176"/>
      <c r="H9281" s="125" t="str">
        <f t="shared" si="288"/>
        <v/>
      </c>
      <c r="I9281" s="176">
        <f t="shared" si="289"/>
        <v>0</v>
      </c>
    </row>
    <row r="9282" spans="3:9">
      <c r="C9282" s="125"/>
      <c r="D9282" s="125"/>
      <c r="E9282" s="125"/>
      <c r="F9282" s="125"/>
      <c r="G9282" s="176"/>
      <c r="H9282" s="125" t="str">
        <f t="shared" si="288"/>
        <v/>
      </c>
      <c r="I9282" s="176">
        <f t="shared" si="289"/>
        <v>0</v>
      </c>
    </row>
    <row r="9283" spans="3:9">
      <c r="C9283" s="125"/>
      <c r="D9283" s="125"/>
      <c r="E9283" s="125"/>
      <c r="F9283" s="125"/>
      <c r="G9283" s="176"/>
      <c r="H9283" s="125" t="str">
        <f t="shared" si="288"/>
        <v/>
      </c>
      <c r="I9283" s="176">
        <f t="shared" si="289"/>
        <v>0</v>
      </c>
    </row>
    <row r="9284" spans="3:9">
      <c r="C9284" s="125"/>
      <c r="D9284" s="125"/>
      <c r="E9284" s="125"/>
      <c r="F9284" s="125"/>
      <c r="G9284" s="176"/>
      <c r="H9284" s="125" t="str">
        <f t="shared" si="288"/>
        <v/>
      </c>
      <c r="I9284" s="176">
        <f t="shared" si="289"/>
        <v>0</v>
      </c>
    </row>
    <row r="9285" spans="3:9">
      <c r="C9285" s="125"/>
      <c r="D9285" s="125"/>
      <c r="E9285" s="125"/>
      <c r="F9285" s="125"/>
      <c r="G9285" s="176"/>
      <c r="H9285" s="125" t="str">
        <f t="shared" si="288"/>
        <v/>
      </c>
      <c r="I9285" s="176">
        <f t="shared" si="289"/>
        <v>0</v>
      </c>
    </row>
    <row r="9286" spans="3:9">
      <c r="C9286" s="125"/>
      <c r="D9286" s="125"/>
      <c r="E9286" s="125"/>
      <c r="F9286" s="125"/>
      <c r="G9286" s="176"/>
      <c r="H9286" s="125" t="str">
        <f t="shared" si="288"/>
        <v/>
      </c>
      <c r="I9286" s="176">
        <f t="shared" si="289"/>
        <v>0</v>
      </c>
    </row>
    <row r="9287" spans="3:9">
      <c r="C9287" s="125"/>
      <c r="D9287" s="125"/>
      <c r="E9287" s="125"/>
      <c r="F9287" s="125"/>
      <c r="G9287" s="176"/>
      <c r="H9287" s="125" t="str">
        <f t="shared" ref="H9287:H9350" si="290">IF(ISBLANK(C9287),"",IF(C9287&lt;F9287,D9287-E9287,E9287-D9287))</f>
        <v/>
      </c>
      <c r="I9287" s="176">
        <f t="shared" ref="I9287:I9350" si="291">IF(ISERR(H9287),1,0)</f>
        <v>0</v>
      </c>
    </row>
    <row r="9288" spans="3:9">
      <c r="C9288" s="125"/>
      <c r="D9288" s="125"/>
      <c r="E9288" s="125"/>
      <c r="F9288" s="125"/>
      <c r="G9288" s="176"/>
      <c r="H9288" s="125" t="str">
        <f t="shared" si="290"/>
        <v/>
      </c>
      <c r="I9288" s="176">
        <f t="shared" si="291"/>
        <v>0</v>
      </c>
    </row>
    <row r="9289" spans="3:9">
      <c r="C9289" s="125"/>
      <c r="D9289" s="125"/>
      <c r="E9289" s="125"/>
      <c r="F9289" s="125"/>
      <c r="G9289" s="176"/>
      <c r="H9289" s="125" t="str">
        <f t="shared" si="290"/>
        <v/>
      </c>
      <c r="I9289" s="176">
        <f t="shared" si="291"/>
        <v>0</v>
      </c>
    </row>
    <row r="9290" spans="3:9">
      <c r="C9290" s="125"/>
      <c r="D9290" s="125"/>
      <c r="E9290" s="125"/>
      <c r="F9290" s="125"/>
      <c r="G9290" s="176"/>
      <c r="H9290" s="125" t="str">
        <f t="shared" si="290"/>
        <v/>
      </c>
      <c r="I9290" s="176">
        <f t="shared" si="291"/>
        <v>0</v>
      </c>
    </row>
    <row r="9291" spans="3:9">
      <c r="C9291" s="125"/>
      <c r="D9291" s="125"/>
      <c r="E9291" s="125"/>
      <c r="F9291" s="125"/>
      <c r="G9291" s="176"/>
      <c r="H9291" s="125" t="str">
        <f t="shared" si="290"/>
        <v/>
      </c>
      <c r="I9291" s="176">
        <f t="shared" si="291"/>
        <v>0</v>
      </c>
    </row>
    <row r="9292" spans="3:9">
      <c r="C9292" s="125"/>
      <c r="D9292" s="125"/>
      <c r="E9292" s="125"/>
      <c r="F9292" s="125"/>
      <c r="G9292" s="176"/>
      <c r="H9292" s="125" t="str">
        <f t="shared" si="290"/>
        <v/>
      </c>
      <c r="I9292" s="176">
        <f t="shared" si="291"/>
        <v>0</v>
      </c>
    </row>
    <row r="9293" spans="3:9">
      <c r="C9293" s="125"/>
      <c r="D9293" s="125"/>
      <c r="E9293" s="125"/>
      <c r="F9293" s="125"/>
      <c r="G9293" s="176"/>
      <c r="H9293" s="125" t="str">
        <f t="shared" si="290"/>
        <v/>
      </c>
      <c r="I9293" s="176">
        <f t="shared" si="291"/>
        <v>0</v>
      </c>
    </row>
    <row r="9294" spans="3:9">
      <c r="C9294" s="125"/>
      <c r="D9294" s="125"/>
      <c r="E9294" s="125"/>
      <c r="F9294" s="125"/>
      <c r="G9294" s="176"/>
      <c r="H9294" s="125" t="str">
        <f t="shared" si="290"/>
        <v/>
      </c>
      <c r="I9294" s="176">
        <f t="shared" si="291"/>
        <v>0</v>
      </c>
    </row>
    <row r="9295" spans="3:9">
      <c r="C9295" s="125"/>
      <c r="D9295" s="125"/>
      <c r="E9295" s="125"/>
      <c r="F9295" s="125"/>
      <c r="G9295" s="176"/>
      <c r="H9295" s="125" t="str">
        <f t="shared" si="290"/>
        <v/>
      </c>
      <c r="I9295" s="176">
        <f t="shared" si="291"/>
        <v>0</v>
      </c>
    </row>
    <row r="9296" spans="3:9">
      <c r="C9296" s="125"/>
      <c r="D9296" s="125"/>
      <c r="E9296" s="125"/>
      <c r="F9296" s="125"/>
      <c r="G9296" s="176"/>
      <c r="H9296" s="125" t="str">
        <f t="shared" si="290"/>
        <v/>
      </c>
      <c r="I9296" s="176">
        <f t="shared" si="291"/>
        <v>0</v>
      </c>
    </row>
    <row r="9297" spans="3:9">
      <c r="C9297" s="125"/>
      <c r="D9297" s="125"/>
      <c r="E9297" s="125"/>
      <c r="F9297" s="125"/>
      <c r="G9297" s="176"/>
      <c r="H9297" s="125" t="str">
        <f t="shared" si="290"/>
        <v/>
      </c>
      <c r="I9297" s="176">
        <f t="shared" si="291"/>
        <v>0</v>
      </c>
    </row>
    <row r="9298" spans="3:9">
      <c r="C9298" s="125"/>
      <c r="D9298" s="125"/>
      <c r="E9298" s="125"/>
      <c r="F9298" s="125"/>
      <c r="G9298" s="176"/>
      <c r="H9298" s="125" t="str">
        <f t="shared" si="290"/>
        <v/>
      </c>
      <c r="I9298" s="176">
        <f t="shared" si="291"/>
        <v>0</v>
      </c>
    </row>
    <row r="9299" spans="3:9">
      <c r="C9299" s="125"/>
      <c r="D9299" s="125"/>
      <c r="E9299" s="125"/>
      <c r="F9299" s="125"/>
      <c r="G9299" s="176"/>
      <c r="H9299" s="125" t="str">
        <f t="shared" si="290"/>
        <v/>
      </c>
      <c r="I9299" s="176">
        <f t="shared" si="291"/>
        <v>0</v>
      </c>
    </row>
    <row r="9300" spans="3:9">
      <c r="C9300" s="125"/>
      <c r="D9300" s="125"/>
      <c r="E9300" s="125"/>
      <c r="F9300" s="125"/>
      <c r="G9300" s="176"/>
      <c r="H9300" s="125" t="str">
        <f t="shared" si="290"/>
        <v/>
      </c>
      <c r="I9300" s="176">
        <f t="shared" si="291"/>
        <v>0</v>
      </c>
    </row>
    <row r="9301" spans="3:9">
      <c r="C9301" s="125"/>
      <c r="D9301" s="125"/>
      <c r="E9301" s="125"/>
      <c r="F9301" s="125"/>
      <c r="G9301" s="176"/>
      <c r="H9301" s="125" t="str">
        <f t="shared" si="290"/>
        <v/>
      </c>
      <c r="I9301" s="176">
        <f t="shared" si="291"/>
        <v>0</v>
      </c>
    </row>
    <row r="9302" spans="3:9">
      <c r="C9302" s="125"/>
      <c r="D9302" s="125"/>
      <c r="E9302" s="125"/>
      <c r="F9302" s="125"/>
      <c r="G9302" s="176"/>
      <c r="H9302" s="125" t="str">
        <f t="shared" si="290"/>
        <v/>
      </c>
      <c r="I9302" s="176">
        <f t="shared" si="291"/>
        <v>0</v>
      </c>
    </row>
    <row r="9303" spans="3:9">
      <c r="C9303" s="125"/>
      <c r="D9303" s="125"/>
      <c r="E9303" s="125"/>
      <c r="F9303" s="125"/>
      <c r="G9303" s="176"/>
      <c r="H9303" s="125" t="str">
        <f t="shared" si="290"/>
        <v/>
      </c>
      <c r="I9303" s="176">
        <f t="shared" si="291"/>
        <v>0</v>
      </c>
    </row>
    <row r="9304" spans="3:9">
      <c r="C9304" s="125"/>
      <c r="D9304" s="125"/>
      <c r="E9304" s="125"/>
      <c r="F9304" s="125"/>
      <c r="G9304" s="176"/>
      <c r="H9304" s="125" t="str">
        <f t="shared" si="290"/>
        <v/>
      </c>
      <c r="I9304" s="176">
        <f t="shared" si="291"/>
        <v>0</v>
      </c>
    </row>
    <row r="9305" spans="3:9">
      <c r="C9305" s="125"/>
      <c r="D9305" s="125"/>
      <c r="E9305" s="125"/>
      <c r="F9305" s="125"/>
      <c r="G9305" s="176"/>
      <c r="H9305" s="125" t="str">
        <f t="shared" si="290"/>
        <v/>
      </c>
      <c r="I9305" s="176">
        <f t="shared" si="291"/>
        <v>0</v>
      </c>
    </row>
    <row r="9306" spans="3:9">
      <c r="C9306" s="125"/>
      <c r="D9306" s="125"/>
      <c r="E9306" s="125"/>
      <c r="F9306" s="125"/>
      <c r="G9306" s="176"/>
      <c r="H9306" s="125" t="str">
        <f t="shared" si="290"/>
        <v/>
      </c>
      <c r="I9306" s="176">
        <f t="shared" si="291"/>
        <v>0</v>
      </c>
    </row>
    <row r="9307" spans="3:9">
      <c r="C9307" s="125"/>
      <c r="D9307" s="125"/>
      <c r="E9307" s="125"/>
      <c r="F9307" s="125"/>
      <c r="G9307" s="176"/>
      <c r="H9307" s="125" t="str">
        <f t="shared" si="290"/>
        <v/>
      </c>
      <c r="I9307" s="176">
        <f t="shared" si="291"/>
        <v>0</v>
      </c>
    </row>
    <row r="9308" spans="3:9">
      <c r="C9308" s="125"/>
      <c r="D9308" s="125"/>
      <c r="E9308" s="125"/>
      <c r="F9308" s="125"/>
      <c r="G9308" s="176"/>
      <c r="H9308" s="125" t="str">
        <f t="shared" si="290"/>
        <v/>
      </c>
      <c r="I9308" s="176">
        <f t="shared" si="291"/>
        <v>0</v>
      </c>
    </row>
    <row r="9309" spans="3:9">
      <c r="C9309" s="125"/>
      <c r="D9309" s="125"/>
      <c r="E9309" s="125"/>
      <c r="F9309" s="125"/>
      <c r="G9309" s="176"/>
      <c r="H9309" s="125" t="str">
        <f t="shared" si="290"/>
        <v/>
      </c>
      <c r="I9309" s="176">
        <f t="shared" si="291"/>
        <v>0</v>
      </c>
    </row>
    <row r="9310" spans="3:9">
      <c r="C9310" s="125"/>
      <c r="D9310" s="125"/>
      <c r="E9310" s="125"/>
      <c r="F9310" s="125"/>
      <c r="G9310" s="176"/>
      <c r="H9310" s="125" t="str">
        <f t="shared" si="290"/>
        <v/>
      </c>
      <c r="I9310" s="176">
        <f t="shared" si="291"/>
        <v>0</v>
      </c>
    </row>
    <row r="9311" spans="3:9">
      <c r="C9311" s="125"/>
      <c r="D9311" s="125"/>
      <c r="E9311" s="125"/>
      <c r="F9311" s="125"/>
      <c r="G9311" s="176"/>
      <c r="H9311" s="125" t="str">
        <f t="shared" si="290"/>
        <v/>
      </c>
      <c r="I9311" s="176">
        <f t="shared" si="291"/>
        <v>0</v>
      </c>
    </row>
    <row r="9312" spans="3:9">
      <c r="C9312" s="125"/>
      <c r="D9312" s="125"/>
      <c r="E9312" s="125"/>
      <c r="F9312" s="125"/>
      <c r="G9312" s="176"/>
      <c r="H9312" s="125" t="str">
        <f t="shared" si="290"/>
        <v/>
      </c>
      <c r="I9312" s="176">
        <f t="shared" si="291"/>
        <v>0</v>
      </c>
    </row>
    <row r="9313" spans="3:9">
      <c r="C9313" s="125"/>
      <c r="D9313" s="125"/>
      <c r="E9313" s="125"/>
      <c r="F9313" s="125"/>
      <c r="G9313" s="176"/>
      <c r="H9313" s="125" t="str">
        <f t="shared" si="290"/>
        <v/>
      </c>
      <c r="I9313" s="176">
        <f t="shared" si="291"/>
        <v>0</v>
      </c>
    </row>
    <row r="9314" spans="3:9">
      <c r="C9314" s="125"/>
      <c r="D9314" s="125"/>
      <c r="E9314" s="125"/>
      <c r="F9314" s="125"/>
      <c r="G9314" s="176"/>
      <c r="H9314" s="125" t="str">
        <f t="shared" si="290"/>
        <v/>
      </c>
      <c r="I9314" s="176">
        <f t="shared" si="291"/>
        <v>0</v>
      </c>
    </row>
    <row r="9315" spans="3:9">
      <c r="C9315" s="125"/>
      <c r="D9315" s="125"/>
      <c r="E9315" s="125"/>
      <c r="F9315" s="125"/>
      <c r="G9315" s="176"/>
      <c r="H9315" s="125" t="str">
        <f t="shared" si="290"/>
        <v/>
      </c>
      <c r="I9315" s="176">
        <f t="shared" si="291"/>
        <v>0</v>
      </c>
    </row>
    <row r="9316" spans="3:9">
      <c r="C9316" s="125"/>
      <c r="D9316" s="125"/>
      <c r="E9316" s="125"/>
      <c r="F9316" s="125"/>
      <c r="G9316" s="176"/>
      <c r="H9316" s="125" t="str">
        <f t="shared" si="290"/>
        <v/>
      </c>
      <c r="I9316" s="176">
        <f t="shared" si="291"/>
        <v>0</v>
      </c>
    </row>
    <row r="9317" spans="3:9">
      <c r="C9317" s="125"/>
      <c r="D9317" s="125"/>
      <c r="E9317" s="125"/>
      <c r="F9317" s="125"/>
      <c r="G9317" s="176"/>
      <c r="H9317" s="125" t="str">
        <f t="shared" si="290"/>
        <v/>
      </c>
      <c r="I9317" s="176">
        <f t="shared" si="291"/>
        <v>0</v>
      </c>
    </row>
    <row r="9318" spans="3:9">
      <c r="C9318" s="125"/>
      <c r="D9318" s="125"/>
      <c r="E9318" s="125"/>
      <c r="F9318" s="125"/>
      <c r="G9318" s="176"/>
      <c r="H9318" s="125" t="str">
        <f t="shared" si="290"/>
        <v/>
      </c>
      <c r="I9318" s="176">
        <f t="shared" si="291"/>
        <v>0</v>
      </c>
    </row>
    <row r="9319" spans="3:9">
      <c r="C9319" s="125"/>
      <c r="D9319" s="125"/>
      <c r="E9319" s="125"/>
      <c r="F9319" s="125"/>
      <c r="G9319" s="176"/>
      <c r="H9319" s="125" t="str">
        <f t="shared" si="290"/>
        <v/>
      </c>
      <c r="I9319" s="176">
        <f t="shared" si="291"/>
        <v>0</v>
      </c>
    </row>
    <row r="9320" spans="3:9">
      <c r="C9320" s="125"/>
      <c r="D9320" s="125"/>
      <c r="E9320" s="125"/>
      <c r="F9320" s="125"/>
      <c r="G9320" s="176"/>
      <c r="H9320" s="125" t="str">
        <f t="shared" si="290"/>
        <v/>
      </c>
      <c r="I9320" s="176">
        <f t="shared" si="291"/>
        <v>0</v>
      </c>
    </row>
    <row r="9321" spans="3:9">
      <c r="C9321" s="125"/>
      <c r="D9321" s="125"/>
      <c r="E9321" s="125"/>
      <c r="F9321" s="125"/>
      <c r="G9321" s="176"/>
      <c r="H9321" s="125" t="str">
        <f t="shared" si="290"/>
        <v/>
      </c>
      <c r="I9321" s="176">
        <f t="shared" si="291"/>
        <v>0</v>
      </c>
    </row>
    <row r="9322" spans="3:9">
      <c r="C9322" s="125"/>
      <c r="D9322" s="125"/>
      <c r="E9322" s="125"/>
      <c r="F9322" s="125"/>
      <c r="G9322" s="176"/>
      <c r="H9322" s="125" t="str">
        <f t="shared" si="290"/>
        <v/>
      </c>
      <c r="I9322" s="176">
        <f t="shared" si="291"/>
        <v>0</v>
      </c>
    </row>
    <row r="9323" spans="3:9">
      <c r="C9323" s="125"/>
      <c r="D9323" s="125"/>
      <c r="E9323" s="125"/>
      <c r="F9323" s="125"/>
      <c r="G9323" s="176"/>
      <c r="H9323" s="125" t="str">
        <f t="shared" si="290"/>
        <v/>
      </c>
      <c r="I9323" s="176">
        <f t="shared" si="291"/>
        <v>0</v>
      </c>
    </row>
    <row r="9324" spans="3:9">
      <c r="C9324" s="125"/>
      <c r="D9324" s="125"/>
      <c r="E9324" s="125"/>
      <c r="F9324" s="125"/>
      <c r="G9324" s="176"/>
      <c r="H9324" s="125" t="str">
        <f t="shared" si="290"/>
        <v/>
      </c>
      <c r="I9324" s="176">
        <f t="shared" si="291"/>
        <v>0</v>
      </c>
    </row>
    <row r="9325" spans="3:9">
      <c r="C9325" s="125"/>
      <c r="D9325" s="125"/>
      <c r="E9325" s="125"/>
      <c r="F9325" s="125"/>
      <c r="G9325" s="176"/>
      <c r="H9325" s="125" t="str">
        <f t="shared" si="290"/>
        <v/>
      </c>
      <c r="I9325" s="176">
        <f t="shared" si="291"/>
        <v>0</v>
      </c>
    </row>
    <row r="9326" spans="3:9">
      <c r="C9326" s="125"/>
      <c r="D9326" s="125"/>
      <c r="E9326" s="125"/>
      <c r="F9326" s="125"/>
      <c r="G9326" s="176"/>
      <c r="H9326" s="125" t="str">
        <f t="shared" si="290"/>
        <v/>
      </c>
      <c r="I9326" s="176">
        <f t="shared" si="291"/>
        <v>0</v>
      </c>
    </row>
    <row r="9327" spans="3:9">
      <c r="C9327" s="125"/>
      <c r="D9327" s="125"/>
      <c r="E9327" s="125"/>
      <c r="F9327" s="125"/>
      <c r="G9327" s="176"/>
      <c r="H9327" s="125" t="str">
        <f t="shared" si="290"/>
        <v/>
      </c>
      <c r="I9327" s="176">
        <f t="shared" si="291"/>
        <v>0</v>
      </c>
    </row>
    <row r="9328" spans="3:9">
      <c r="C9328" s="125"/>
      <c r="D9328" s="125"/>
      <c r="E9328" s="125"/>
      <c r="F9328" s="125"/>
      <c r="G9328" s="176"/>
      <c r="H9328" s="125" t="str">
        <f t="shared" si="290"/>
        <v/>
      </c>
      <c r="I9328" s="176">
        <f t="shared" si="291"/>
        <v>0</v>
      </c>
    </row>
    <row r="9329" spans="3:9">
      <c r="C9329" s="125"/>
      <c r="D9329" s="125"/>
      <c r="E9329" s="125"/>
      <c r="F9329" s="125"/>
      <c r="G9329" s="176"/>
      <c r="H9329" s="125" t="str">
        <f t="shared" si="290"/>
        <v/>
      </c>
      <c r="I9329" s="176">
        <f t="shared" si="291"/>
        <v>0</v>
      </c>
    </row>
    <row r="9330" spans="3:9">
      <c r="C9330" s="125"/>
      <c r="D9330" s="125"/>
      <c r="E9330" s="125"/>
      <c r="F9330" s="125"/>
      <c r="G9330" s="176"/>
      <c r="H9330" s="125" t="str">
        <f t="shared" si="290"/>
        <v/>
      </c>
      <c r="I9330" s="176">
        <f t="shared" si="291"/>
        <v>0</v>
      </c>
    </row>
    <row r="9331" spans="3:9">
      <c r="C9331" s="125"/>
      <c r="D9331" s="125"/>
      <c r="E9331" s="125"/>
      <c r="F9331" s="125"/>
      <c r="G9331" s="176"/>
      <c r="H9331" s="125" t="str">
        <f t="shared" si="290"/>
        <v/>
      </c>
      <c r="I9331" s="176">
        <f t="shared" si="291"/>
        <v>0</v>
      </c>
    </row>
    <row r="9332" spans="3:9">
      <c r="C9332" s="125"/>
      <c r="D9332" s="125"/>
      <c r="E9332" s="125"/>
      <c r="F9332" s="125"/>
      <c r="G9332" s="176"/>
      <c r="H9332" s="125" t="str">
        <f t="shared" si="290"/>
        <v/>
      </c>
      <c r="I9332" s="176">
        <f t="shared" si="291"/>
        <v>0</v>
      </c>
    </row>
    <row r="9333" spans="3:9">
      <c r="C9333" s="125"/>
      <c r="D9333" s="125"/>
      <c r="E9333" s="125"/>
      <c r="F9333" s="125"/>
      <c r="G9333" s="176"/>
      <c r="H9333" s="125" t="str">
        <f t="shared" si="290"/>
        <v/>
      </c>
      <c r="I9333" s="176">
        <f t="shared" si="291"/>
        <v>0</v>
      </c>
    </row>
    <row r="9334" spans="3:9">
      <c r="C9334" s="125"/>
      <c r="D9334" s="125"/>
      <c r="E9334" s="125"/>
      <c r="F9334" s="125"/>
      <c r="G9334" s="176"/>
      <c r="H9334" s="125" t="str">
        <f t="shared" si="290"/>
        <v/>
      </c>
      <c r="I9334" s="176">
        <f t="shared" si="291"/>
        <v>0</v>
      </c>
    </row>
    <row r="9335" spans="3:9">
      <c r="C9335" s="125"/>
      <c r="D9335" s="125"/>
      <c r="E9335" s="125"/>
      <c r="F9335" s="125"/>
      <c r="G9335" s="176"/>
      <c r="H9335" s="125" t="str">
        <f t="shared" si="290"/>
        <v/>
      </c>
      <c r="I9335" s="176">
        <f t="shared" si="291"/>
        <v>0</v>
      </c>
    </row>
    <row r="9336" spans="3:9">
      <c r="C9336" s="125"/>
      <c r="D9336" s="125"/>
      <c r="E9336" s="125"/>
      <c r="F9336" s="125"/>
      <c r="G9336" s="176"/>
      <c r="H9336" s="125" t="str">
        <f t="shared" si="290"/>
        <v/>
      </c>
      <c r="I9336" s="176">
        <f t="shared" si="291"/>
        <v>0</v>
      </c>
    </row>
    <row r="9337" spans="3:9">
      <c r="C9337" s="125"/>
      <c r="D9337" s="125"/>
      <c r="E9337" s="125"/>
      <c r="F9337" s="125"/>
      <c r="G9337" s="176"/>
      <c r="H9337" s="125" t="str">
        <f t="shared" si="290"/>
        <v/>
      </c>
      <c r="I9337" s="176">
        <f t="shared" si="291"/>
        <v>0</v>
      </c>
    </row>
    <row r="9338" spans="3:9">
      <c r="C9338" s="125"/>
      <c r="D9338" s="125"/>
      <c r="E9338" s="125"/>
      <c r="F9338" s="125"/>
      <c r="G9338" s="176"/>
      <c r="H9338" s="125" t="str">
        <f t="shared" si="290"/>
        <v/>
      </c>
      <c r="I9338" s="176">
        <f t="shared" si="291"/>
        <v>0</v>
      </c>
    </row>
    <row r="9339" spans="3:9">
      <c r="C9339" s="125"/>
      <c r="D9339" s="125"/>
      <c r="E9339" s="125"/>
      <c r="F9339" s="125"/>
      <c r="G9339" s="176"/>
      <c r="H9339" s="125" t="str">
        <f t="shared" si="290"/>
        <v/>
      </c>
      <c r="I9339" s="176">
        <f t="shared" si="291"/>
        <v>0</v>
      </c>
    </row>
    <row r="9340" spans="3:9">
      <c r="C9340" s="125"/>
      <c r="D9340" s="125"/>
      <c r="E9340" s="125"/>
      <c r="F9340" s="125"/>
      <c r="G9340" s="176"/>
      <c r="H9340" s="125" t="str">
        <f t="shared" si="290"/>
        <v/>
      </c>
      <c r="I9340" s="176">
        <f t="shared" si="291"/>
        <v>0</v>
      </c>
    </row>
    <row r="9341" spans="3:9">
      <c r="C9341" s="125"/>
      <c r="D9341" s="125"/>
      <c r="E9341" s="125"/>
      <c r="F9341" s="125"/>
      <c r="G9341" s="176"/>
      <c r="H9341" s="125" t="str">
        <f t="shared" si="290"/>
        <v/>
      </c>
      <c r="I9341" s="176">
        <f t="shared" si="291"/>
        <v>0</v>
      </c>
    </row>
    <row r="9342" spans="3:9">
      <c r="C9342" s="125"/>
      <c r="D9342" s="125"/>
      <c r="E9342" s="125"/>
      <c r="F9342" s="125"/>
      <c r="G9342" s="176"/>
      <c r="H9342" s="125" t="str">
        <f t="shared" si="290"/>
        <v/>
      </c>
      <c r="I9342" s="176">
        <f t="shared" si="291"/>
        <v>0</v>
      </c>
    </row>
    <row r="9343" spans="3:9">
      <c r="C9343" s="125"/>
      <c r="D9343" s="125"/>
      <c r="E9343" s="125"/>
      <c r="F9343" s="125"/>
      <c r="G9343" s="176"/>
      <c r="H9343" s="125" t="str">
        <f t="shared" si="290"/>
        <v/>
      </c>
      <c r="I9343" s="176">
        <f t="shared" si="291"/>
        <v>0</v>
      </c>
    </row>
    <row r="9344" spans="3:9">
      <c r="C9344" s="125"/>
      <c r="D9344" s="125"/>
      <c r="E9344" s="125"/>
      <c r="F9344" s="125"/>
      <c r="G9344" s="176"/>
      <c r="H9344" s="125" t="str">
        <f t="shared" si="290"/>
        <v/>
      </c>
      <c r="I9344" s="176">
        <f t="shared" si="291"/>
        <v>0</v>
      </c>
    </row>
    <row r="9345" spans="3:9">
      <c r="C9345" s="125"/>
      <c r="D9345" s="125"/>
      <c r="E9345" s="125"/>
      <c r="F9345" s="125"/>
      <c r="G9345" s="176"/>
      <c r="H9345" s="125" t="str">
        <f t="shared" si="290"/>
        <v/>
      </c>
      <c r="I9345" s="176">
        <f t="shared" si="291"/>
        <v>0</v>
      </c>
    </row>
    <row r="9346" spans="3:9">
      <c r="C9346" s="125"/>
      <c r="D9346" s="125"/>
      <c r="E9346" s="125"/>
      <c r="F9346" s="125"/>
      <c r="G9346" s="176"/>
      <c r="H9346" s="125" t="str">
        <f t="shared" si="290"/>
        <v/>
      </c>
      <c r="I9346" s="176">
        <f t="shared" si="291"/>
        <v>0</v>
      </c>
    </row>
    <row r="9347" spans="3:9">
      <c r="C9347" s="125"/>
      <c r="D9347" s="125"/>
      <c r="E9347" s="125"/>
      <c r="F9347" s="125"/>
      <c r="G9347" s="176"/>
      <c r="H9347" s="125" t="str">
        <f t="shared" si="290"/>
        <v/>
      </c>
      <c r="I9347" s="176">
        <f t="shared" si="291"/>
        <v>0</v>
      </c>
    </row>
    <row r="9348" spans="3:9">
      <c r="C9348" s="125"/>
      <c r="D9348" s="125"/>
      <c r="E9348" s="125"/>
      <c r="F9348" s="125"/>
      <c r="G9348" s="176"/>
      <c r="H9348" s="125" t="str">
        <f t="shared" si="290"/>
        <v/>
      </c>
      <c r="I9348" s="176">
        <f t="shared" si="291"/>
        <v>0</v>
      </c>
    </row>
    <row r="9349" spans="3:9">
      <c r="C9349" s="125"/>
      <c r="D9349" s="125"/>
      <c r="E9349" s="125"/>
      <c r="F9349" s="125"/>
      <c r="G9349" s="176"/>
      <c r="H9349" s="125" t="str">
        <f t="shared" si="290"/>
        <v/>
      </c>
      <c r="I9349" s="176">
        <f t="shared" si="291"/>
        <v>0</v>
      </c>
    </row>
    <row r="9350" spans="3:9">
      <c r="C9350" s="125"/>
      <c r="D9350" s="125"/>
      <c r="E9350" s="125"/>
      <c r="F9350" s="125"/>
      <c r="G9350" s="176"/>
      <c r="H9350" s="125" t="str">
        <f t="shared" si="290"/>
        <v/>
      </c>
      <c r="I9350" s="176">
        <f t="shared" si="291"/>
        <v>0</v>
      </c>
    </row>
    <row r="9351" spans="3:9">
      <c r="C9351" s="125"/>
      <c r="D9351" s="125"/>
      <c r="E9351" s="125"/>
      <c r="F9351" s="125"/>
      <c r="G9351" s="176"/>
      <c r="H9351" s="125" t="str">
        <f t="shared" ref="H9351:H9414" si="292">IF(ISBLANK(C9351),"",IF(C9351&lt;F9351,D9351-E9351,E9351-D9351))</f>
        <v/>
      </c>
      <c r="I9351" s="176">
        <f t="shared" ref="I9351:I9414" si="293">IF(ISERR(H9351),1,0)</f>
        <v>0</v>
      </c>
    </row>
    <row r="9352" spans="3:9">
      <c r="C9352" s="125"/>
      <c r="D9352" s="125"/>
      <c r="E9352" s="125"/>
      <c r="F9352" s="125"/>
      <c r="G9352" s="176"/>
      <c r="H9352" s="125" t="str">
        <f t="shared" si="292"/>
        <v/>
      </c>
      <c r="I9352" s="176">
        <f t="shared" si="293"/>
        <v>0</v>
      </c>
    </row>
    <row r="9353" spans="3:9">
      <c r="C9353" s="125"/>
      <c r="D9353" s="125"/>
      <c r="E9353" s="125"/>
      <c r="F9353" s="125"/>
      <c r="G9353" s="176"/>
      <c r="H9353" s="125" t="str">
        <f t="shared" si="292"/>
        <v/>
      </c>
      <c r="I9353" s="176">
        <f t="shared" si="293"/>
        <v>0</v>
      </c>
    </row>
    <row r="9354" spans="3:9">
      <c r="C9354" s="125"/>
      <c r="D9354" s="125"/>
      <c r="E9354" s="125"/>
      <c r="F9354" s="125"/>
      <c r="G9354" s="176"/>
      <c r="H9354" s="125" t="str">
        <f t="shared" si="292"/>
        <v/>
      </c>
      <c r="I9354" s="176">
        <f t="shared" si="293"/>
        <v>0</v>
      </c>
    </row>
    <row r="9355" spans="3:9">
      <c r="C9355" s="125"/>
      <c r="D9355" s="125"/>
      <c r="E9355" s="125"/>
      <c r="F9355" s="125"/>
      <c r="G9355" s="176"/>
      <c r="H9355" s="125" t="str">
        <f t="shared" si="292"/>
        <v/>
      </c>
      <c r="I9355" s="176">
        <f t="shared" si="293"/>
        <v>0</v>
      </c>
    </row>
    <row r="9356" spans="3:9">
      <c r="C9356" s="125"/>
      <c r="D9356" s="125"/>
      <c r="E9356" s="125"/>
      <c r="F9356" s="125"/>
      <c r="G9356" s="176"/>
      <c r="H9356" s="125" t="str">
        <f t="shared" si="292"/>
        <v/>
      </c>
      <c r="I9356" s="176">
        <f t="shared" si="293"/>
        <v>0</v>
      </c>
    </row>
    <row r="9357" spans="3:9">
      <c r="C9357" s="125"/>
      <c r="D9357" s="125"/>
      <c r="E9357" s="125"/>
      <c r="F9357" s="125"/>
      <c r="G9357" s="176"/>
      <c r="H9357" s="125" t="str">
        <f t="shared" si="292"/>
        <v/>
      </c>
      <c r="I9357" s="176">
        <f t="shared" si="293"/>
        <v>0</v>
      </c>
    </row>
    <row r="9358" spans="3:9">
      <c r="C9358" s="125"/>
      <c r="D9358" s="125"/>
      <c r="E9358" s="125"/>
      <c r="F9358" s="125"/>
      <c r="G9358" s="176"/>
      <c r="H9358" s="125" t="str">
        <f t="shared" si="292"/>
        <v/>
      </c>
      <c r="I9358" s="176">
        <f t="shared" si="293"/>
        <v>0</v>
      </c>
    </row>
    <row r="9359" spans="3:9">
      <c r="C9359" s="125"/>
      <c r="D9359" s="125"/>
      <c r="E9359" s="125"/>
      <c r="F9359" s="125"/>
      <c r="G9359" s="176"/>
      <c r="H9359" s="125" t="str">
        <f t="shared" si="292"/>
        <v/>
      </c>
      <c r="I9359" s="176">
        <f t="shared" si="293"/>
        <v>0</v>
      </c>
    </row>
    <row r="9360" spans="3:9">
      <c r="C9360" s="125"/>
      <c r="D9360" s="125"/>
      <c r="E9360" s="125"/>
      <c r="F9360" s="125"/>
      <c r="G9360" s="176"/>
      <c r="H9360" s="125" t="str">
        <f t="shared" si="292"/>
        <v/>
      </c>
      <c r="I9360" s="176">
        <f t="shared" si="293"/>
        <v>0</v>
      </c>
    </row>
    <row r="9361" spans="3:9">
      <c r="C9361" s="125"/>
      <c r="D9361" s="125"/>
      <c r="E9361" s="125"/>
      <c r="F9361" s="125"/>
      <c r="G9361" s="176"/>
      <c r="H9361" s="125" t="str">
        <f t="shared" si="292"/>
        <v/>
      </c>
      <c r="I9361" s="176">
        <f t="shared" si="293"/>
        <v>0</v>
      </c>
    </row>
    <row r="9362" spans="3:9">
      <c r="C9362" s="125"/>
      <c r="D9362" s="125"/>
      <c r="E9362" s="125"/>
      <c r="F9362" s="125"/>
      <c r="G9362" s="176"/>
      <c r="H9362" s="125" t="str">
        <f t="shared" si="292"/>
        <v/>
      </c>
      <c r="I9362" s="176">
        <f t="shared" si="293"/>
        <v>0</v>
      </c>
    </row>
    <row r="9363" spans="3:9">
      <c r="C9363" s="125"/>
      <c r="D9363" s="125"/>
      <c r="E9363" s="125"/>
      <c r="F9363" s="125"/>
      <c r="G9363" s="176"/>
      <c r="H9363" s="125" t="str">
        <f t="shared" si="292"/>
        <v/>
      </c>
      <c r="I9363" s="176">
        <f t="shared" si="293"/>
        <v>0</v>
      </c>
    </row>
    <row r="9364" spans="3:9">
      <c r="C9364" s="125"/>
      <c r="D9364" s="125"/>
      <c r="E9364" s="125"/>
      <c r="F9364" s="125"/>
      <c r="G9364" s="176"/>
      <c r="H9364" s="125" t="str">
        <f t="shared" si="292"/>
        <v/>
      </c>
      <c r="I9364" s="176">
        <f t="shared" si="293"/>
        <v>0</v>
      </c>
    </row>
    <row r="9365" spans="3:9">
      <c r="C9365" s="125"/>
      <c r="D9365" s="125"/>
      <c r="E9365" s="125"/>
      <c r="F9365" s="125"/>
      <c r="G9365" s="176"/>
      <c r="H9365" s="125" t="str">
        <f t="shared" si="292"/>
        <v/>
      </c>
      <c r="I9365" s="176">
        <f t="shared" si="293"/>
        <v>0</v>
      </c>
    </row>
    <row r="9366" spans="3:9">
      <c r="C9366" s="125"/>
      <c r="D9366" s="125"/>
      <c r="E9366" s="125"/>
      <c r="F9366" s="125"/>
      <c r="G9366" s="176"/>
      <c r="H9366" s="125" t="str">
        <f t="shared" si="292"/>
        <v/>
      </c>
      <c r="I9366" s="176">
        <f t="shared" si="293"/>
        <v>0</v>
      </c>
    </row>
    <row r="9367" spans="3:9">
      <c r="C9367" s="125"/>
      <c r="D9367" s="125"/>
      <c r="E9367" s="125"/>
      <c r="F9367" s="125"/>
      <c r="G9367" s="176"/>
      <c r="H9367" s="125" t="str">
        <f t="shared" si="292"/>
        <v/>
      </c>
      <c r="I9367" s="176">
        <f t="shared" si="293"/>
        <v>0</v>
      </c>
    </row>
    <row r="9368" spans="3:9">
      <c r="C9368" s="125"/>
      <c r="D9368" s="125"/>
      <c r="E9368" s="125"/>
      <c r="F9368" s="125"/>
      <c r="G9368" s="176"/>
      <c r="H9368" s="125" t="str">
        <f t="shared" si="292"/>
        <v/>
      </c>
      <c r="I9368" s="176">
        <f t="shared" si="293"/>
        <v>0</v>
      </c>
    </row>
    <row r="9369" spans="3:9">
      <c r="C9369" s="125"/>
      <c r="D9369" s="125"/>
      <c r="E9369" s="125"/>
      <c r="F9369" s="125"/>
      <c r="G9369" s="176"/>
      <c r="H9369" s="125" t="str">
        <f t="shared" si="292"/>
        <v/>
      </c>
      <c r="I9369" s="176">
        <f t="shared" si="293"/>
        <v>0</v>
      </c>
    </row>
    <row r="9370" spans="3:9">
      <c r="C9370" s="125"/>
      <c r="D9370" s="125"/>
      <c r="E9370" s="125"/>
      <c r="F9370" s="125"/>
      <c r="G9370" s="176"/>
      <c r="H9370" s="125" t="str">
        <f t="shared" si="292"/>
        <v/>
      </c>
      <c r="I9370" s="176">
        <f t="shared" si="293"/>
        <v>0</v>
      </c>
    </row>
    <row r="9371" spans="3:9">
      <c r="C9371" s="125"/>
      <c r="D9371" s="125"/>
      <c r="E9371" s="125"/>
      <c r="F9371" s="125"/>
      <c r="G9371" s="176"/>
      <c r="H9371" s="125" t="str">
        <f t="shared" si="292"/>
        <v/>
      </c>
      <c r="I9371" s="176">
        <f t="shared" si="293"/>
        <v>0</v>
      </c>
    </row>
    <row r="9372" spans="3:9">
      <c r="C9372" s="125"/>
      <c r="D9372" s="125"/>
      <c r="E9372" s="125"/>
      <c r="F9372" s="125"/>
      <c r="G9372" s="176"/>
      <c r="H9372" s="125" t="str">
        <f t="shared" si="292"/>
        <v/>
      </c>
      <c r="I9372" s="176">
        <f t="shared" si="293"/>
        <v>0</v>
      </c>
    </row>
    <row r="9373" spans="3:9">
      <c r="C9373" s="125"/>
      <c r="D9373" s="125"/>
      <c r="E9373" s="125"/>
      <c r="F9373" s="125"/>
      <c r="G9373" s="176"/>
      <c r="H9373" s="125" t="str">
        <f t="shared" si="292"/>
        <v/>
      </c>
      <c r="I9373" s="176">
        <f t="shared" si="293"/>
        <v>0</v>
      </c>
    </row>
    <row r="9374" spans="3:9">
      <c r="C9374" s="125"/>
      <c r="D9374" s="125"/>
      <c r="E9374" s="125"/>
      <c r="F9374" s="125"/>
      <c r="G9374" s="176"/>
      <c r="H9374" s="125" t="str">
        <f t="shared" si="292"/>
        <v/>
      </c>
      <c r="I9374" s="176">
        <f t="shared" si="293"/>
        <v>0</v>
      </c>
    </row>
    <row r="9375" spans="3:9">
      <c r="C9375" s="125"/>
      <c r="D9375" s="125"/>
      <c r="E9375" s="125"/>
      <c r="F9375" s="125"/>
      <c r="G9375" s="176"/>
      <c r="H9375" s="125" t="str">
        <f t="shared" si="292"/>
        <v/>
      </c>
      <c r="I9375" s="176">
        <f t="shared" si="293"/>
        <v>0</v>
      </c>
    </row>
    <row r="9376" spans="3:9">
      <c r="C9376" s="125"/>
      <c r="D9376" s="125"/>
      <c r="E9376" s="125"/>
      <c r="F9376" s="125"/>
      <c r="G9376" s="176"/>
      <c r="H9376" s="125" t="str">
        <f t="shared" si="292"/>
        <v/>
      </c>
      <c r="I9376" s="176">
        <f t="shared" si="293"/>
        <v>0</v>
      </c>
    </row>
    <row r="9377" spans="3:9">
      <c r="C9377" s="125"/>
      <c r="D9377" s="125"/>
      <c r="E9377" s="125"/>
      <c r="F9377" s="125"/>
      <c r="G9377" s="176"/>
      <c r="H9377" s="125" t="str">
        <f t="shared" si="292"/>
        <v/>
      </c>
      <c r="I9377" s="176">
        <f t="shared" si="293"/>
        <v>0</v>
      </c>
    </row>
    <row r="9378" spans="3:9">
      <c r="C9378" s="125"/>
      <c r="D9378" s="125"/>
      <c r="E9378" s="125"/>
      <c r="F9378" s="125"/>
      <c r="G9378" s="176"/>
      <c r="H9378" s="125" t="str">
        <f t="shared" si="292"/>
        <v/>
      </c>
      <c r="I9378" s="176">
        <f t="shared" si="293"/>
        <v>0</v>
      </c>
    </row>
    <row r="9379" spans="3:9">
      <c r="C9379" s="125"/>
      <c r="D9379" s="125"/>
      <c r="E9379" s="125"/>
      <c r="F9379" s="125"/>
      <c r="G9379" s="176"/>
      <c r="H9379" s="125" t="str">
        <f t="shared" si="292"/>
        <v/>
      </c>
      <c r="I9379" s="176">
        <f t="shared" si="293"/>
        <v>0</v>
      </c>
    </row>
    <row r="9380" spans="3:9">
      <c r="C9380" s="125"/>
      <c r="D9380" s="125"/>
      <c r="E9380" s="125"/>
      <c r="F9380" s="125"/>
      <c r="G9380" s="176"/>
      <c r="H9380" s="125" t="str">
        <f t="shared" si="292"/>
        <v/>
      </c>
      <c r="I9380" s="176">
        <f t="shared" si="293"/>
        <v>0</v>
      </c>
    </row>
    <row r="9381" spans="3:9">
      <c r="C9381" s="125"/>
      <c r="D9381" s="125"/>
      <c r="E9381" s="125"/>
      <c r="F9381" s="125"/>
      <c r="G9381" s="176"/>
      <c r="H9381" s="125" t="str">
        <f t="shared" si="292"/>
        <v/>
      </c>
      <c r="I9381" s="176">
        <f t="shared" si="293"/>
        <v>0</v>
      </c>
    </row>
    <row r="9382" spans="3:9">
      <c r="C9382" s="125"/>
      <c r="D9382" s="125"/>
      <c r="E9382" s="125"/>
      <c r="F9382" s="125"/>
      <c r="G9382" s="176"/>
      <c r="H9382" s="125" t="str">
        <f t="shared" si="292"/>
        <v/>
      </c>
      <c r="I9382" s="176">
        <f t="shared" si="293"/>
        <v>0</v>
      </c>
    </row>
    <row r="9383" spans="3:9">
      <c r="C9383" s="125"/>
      <c r="D9383" s="125"/>
      <c r="E9383" s="125"/>
      <c r="F9383" s="125"/>
      <c r="G9383" s="176"/>
      <c r="H9383" s="125" t="str">
        <f t="shared" si="292"/>
        <v/>
      </c>
      <c r="I9383" s="176">
        <f t="shared" si="293"/>
        <v>0</v>
      </c>
    </row>
    <row r="9384" spans="3:9">
      <c r="C9384" s="125"/>
      <c r="D9384" s="125"/>
      <c r="E9384" s="125"/>
      <c r="F9384" s="125"/>
      <c r="G9384" s="176"/>
      <c r="H9384" s="125" t="str">
        <f t="shared" si="292"/>
        <v/>
      </c>
      <c r="I9384" s="176">
        <f t="shared" si="293"/>
        <v>0</v>
      </c>
    </row>
    <row r="9385" spans="3:9">
      <c r="C9385" s="125"/>
      <c r="D9385" s="125"/>
      <c r="E9385" s="125"/>
      <c r="F9385" s="125"/>
      <c r="G9385" s="176"/>
      <c r="H9385" s="125" t="str">
        <f t="shared" si="292"/>
        <v/>
      </c>
      <c r="I9385" s="176">
        <f t="shared" si="293"/>
        <v>0</v>
      </c>
    </row>
    <row r="9386" spans="3:9">
      <c r="C9386" s="125"/>
      <c r="D9386" s="125"/>
      <c r="E9386" s="125"/>
      <c r="F9386" s="125"/>
      <c r="G9386" s="176"/>
      <c r="H9386" s="125" t="str">
        <f t="shared" si="292"/>
        <v/>
      </c>
      <c r="I9386" s="176">
        <f t="shared" si="293"/>
        <v>0</v>
      </c>
    </row>
    <row r="9387" spans="3:9">
      <c r="C9387" s="125"/>
      <c r="D9387" s="125"/>
      <c r="E9387" s="125"/>
      <c r="F9387" s="125"/>
      <c r="G9387" s="176"/>
      <c r="H9387" s="125" t="str">
        <f t="shared" si="292"/>
        <v/>
      </c>
      <c r="I9387" s="176">
        <f t="shared" si="293"/>
        <v>0</v>
      </c>
    </row>
    <row r="9388" spans="3:9">
      <c r="C9388" s="125"/>
      <c r="D9388" s="125"/>
      <c r="E9388" s="125"/>
      <c r="F9388" s="125"/>
      <c r="G9388" s="176"/>
      <c r="H9388" s="125" t="str">
        <f t="shared" si="292"/>
        <v/>
      </c>
      <c r="I9388" s="176">
        <f t="shared" si="293"/>
        <v>0</v>
      </c>
    </row>
    <row r="9389" spans="3:9">
      <c r="C9389" s="125"/>
      <c r="D9389" s="125"/>
      <c r="E9389" s="125"/>
      <c r="F9389" s="125"/>
      <c r="G9389" s="176"/>
      <c r="H9389" s="125" t="str">
        <f t="shared" si="292"/>
        <v/>
      </c>
      <c r="I9389" s="176">
        <f t="shared" si="293"/>
        <v>0</v>
      </c>
    </row>
    <row r="9390" spans="3:9">
      <c r="C9390" s="125"/>
      <c r="D9390" s="125"/>
      <c r="E9390" s="125"/>
      <c r="F9390" s="125"/>
      <c r="G9390" s="176"/>
      <c r="H9390" s="125" t="str">
        <f t="shared" si="292"/>
        <v/>
      </c>
      <c r="I9390" s="176">
        <f t="shared" si="293"/>
        <v>0</v>
      </c>
    </row>
    <row r="9391" spans="3:9">
      <c r="C9391" s="125"/>
      <c r="D9391" s="125"/>
      <c r="E9391" s="125"/>
      <c r="F9391" s="125"/>
      <c r="G9391" s="176"/>
      <c r="H9391" s="125" t="str">
        <f t="shared" si="292"/>
        <v/>
      </c>
      <c r="I9391" s="176">
        <f t="shared" si="293"/>
        <v>0</v>
      </c>
    </row>
    <row r="9392" spans="3:9">
      <c r="C9392" s="125"/>
      <c r="D9392" s="125"/>
      <c r="E9392" s="125"/>
      <c r="F9392" s="125"/>
      <c r="G9392" s="176"/>
      <c r="H9392" s="125" t="str">
        <f t="shared" si="292"/>
        <v/>
      </c>
      <c r="I9392" s="176">
        <f t="shared" si="293"/>
        <v>0</v>
      </c>
    </row>
    <row r="9393" spans="3:9">
      <c r="C9393" s="125"/>
      <c r="D9393" s="125"/>
      <c r="E9393" s="125"/>
      <c r="F9393" s="125"/>
      <c r="G9393" s="176"/>
      <c r="H9393" s="125" t="str">
        <f t="shared" si="292"/>
        <v/>
      </c>
      <c r="I9393" s="176">
        <f t="shared" si="293"/>
        <v>0</v>
      </c>
    </row>
    <row r="9394" spans="3:9">
      <c r="C9394" s="125"/>
      <c r="D9394" s="125"/>
      <c r="E9394" s="125"/>
      <c r="F9394" s="125"/>
      <c r="G9394" s="176"/>
      <c r="H9394" s="125" t="str">
        <f t="shared" si="292"/>
        <v/>
      </c>
      <c r="I9394" s="176">
        <f t="shared" si="293"/>
        <v>0</v>
      </c>
    </row>
    <row r="9395" spans="3:9">
      <c r="C9395" s="125"/>
      <c r="D9395" s="125"/>
      <c r="E9395" s="125"/>
      <c r="F9395" s="125"/>
      <c r="G9395" s="176"/>
      <c r="H9395" s="125" t="str">
        <f t="shared" si="292"/>
        <v/>
      </c>
      <c r="I9395" s="176">
        <f t="shared" si="293"/>
        <v>0</v>
      </c>
    </row>
    <row r="9396" spans="3:9">
      <c r="C9396" s="125"/>
      <c r="D9396" s="125"/>
      <c r="E9396" s="125"/>
      <c r="F9396" s="125"/>
      <c r="G9396" s="176"/>
      <c r="H9396" s="125" t="str">
        <f t="shared" si="292"/>
        <v/>
      </c>
      <c r="I9396" s="176">
        <f t="shared" si="293"/>
        <v>0</v>
      </c>
    </row>
    <row r="9397" spans="3:9">
      <c r="C9397" s="125"/>
      <c r="D9397" s="125"/>
      <c r="E9397" s="125"/>
      <c r="F9397" s="125"/>
      <c r="G9397" s="176"/>
      <c r="H9397" s="125" t="str">
        <f t="shared" si="292"/>
        <v/>
      </c>
      <c r="I9397" s="176">
        <f t="shared" si="293"/>
        <v>0</v>
      </c>
    </row>
    <row r="9398" spans="3:9">
      <c r="C9398" s="125"/>
      <c r="D9398" s="125"/>
      <c r="E9398" s="125"/>
      <c r="F9398" s="125"/>
      <c r="G9398" s="176"/>
      <c r="H9398" s="125" t="str">
        <f t="shared" si="292"/>
        <v/>
      </c>
      <c r="I9398" s="176">
        <f t="shared" si="293"/>
        <v>0</v>
      </c>
    </row>
    <row r="9399" spans="3:9">
      <c r="C9399" s="125"/>
      <c r="D9399" s="125"/>
      <c r="E9399" s="125"/>
      <c r="F9399" s="125"/>
      <c r="G9399" s="176"/>
      <c r="H9399" s="125" t="str">
        <f t="shared" si="292"/>
        <v/>
      </c>
      <c r="I9399" s="176">
        <f t="shared" si="293"/>
        <v>0</v>
      </c>
    </row>
    <row r="9400" spans="3:9">
      <c r="C9400" s="125"/>
      <c r="D9400" s="125"/>
      <c r="E9400" s="125"/>
      <c r="F9400" s="125"/>
      <c r="G9400" s="176"/>
      <c r="H9400" s="125" t="str">
        <f t="shared" si="292"/>
        <v/>
      </c>
      <c r="I9400" s="176">
        <f t="shared" si="293"/>
        <v>0</v>
      </c>
    </row>
    <row r="9401" spans="3:9">
      <c r="C9401" s="125"/>
      <c r="D9401" s="125"/>
      <c r="E9401" s="125"/>
      <c r="F9401" s="125"/>
      <c r="G9401" s="176"/>
      <c r="H9401" s="125" t="str">
        <f t="shared" si="292"/>
        <v/>
      </c>
      <c r="I9401" s="176">
        <f t="shared" si="293"/>
        <v>0</v>
      </c>
    </row>
    <row r="9402" spans="3:9">
      <c r="C9402" s="125"/>
      <c r="D9402" s="125"/>
      <c r="E9402" s="125"/>
      <c r="F9402" s="125"/>
      <c r="G9402" s="176"/>
      <c r="H9402" s="125" t="str">
        <f t="shared" si="292"/>
        <v/>
      </c>
      <c r="I9402" s="176">
        <f t="shared" si="293"/>
        <v>0</v>
      </c>
    </row>
    <row r="9403" spans="3:9">
      <c r="C9403" s="125"/>
      <c r="D9403" s="125"/>
      <c r="E9403" s="125"/>
      <c r="F9403" s="125"/>
      <c r="G9403" s="176"/>
      <c r="H9403" s="125" t="str">
        <f t="shared" si="292"/>
        <v/>
      </c>
      <c r="I9403" s="176">
        <f t="shared" si="293"/>
        <v>0</v>
      </c>
    </row>
    <row r="9404" spans="3:9">
      <c r="C9404" s="125"/>
      <c r="D9404" s="125"/>
      <c r="E9404" s="125"/>
      <c r="F9404" s="125"/>
      <c r="G9404" s="176"/>
      <c r="H9404" s="125" t="str">
        <f t="shared" si="292"/>
        <v/>
      </c>
      <c r="I9404" s="176">
        <f t="shared" si="293"/>
        <v>0</v>
      </c>
    </row>
    <row r="9405" spans="3:9">
      <c r="C9405" s="125"/>
      <c r="D9405" s="125"/>
      <c r="E9405" s="125"/>
      <c r="F9405" s="125"/>
      <c r="G9405" s="176"/>
      <c r="H9405" s="125" t="str">
        <f t="shared" si="292"/>
        <v/>
      </c>
      <c r="I9405" s="176">
        <f t="shared" si="293"/>
        <v>0</v>
      </c>
    </row>
    <row r="9406" spans="3:9">
      <c r="C9406" s="125"/>
      <c r="D9406" s="125"/>
      <c r="E9406" s="125"/>
      <c r="F9406" s="125"/>
      <c r="G9406" s="176"/>
      <c r="H9406" s="125" t="str">
        <f t="shared" si="292"/>
        <v/>
      </c>
      <c r="I9406" s="176">
        <f t="shared" si="293"/>
        <v>0</v>
      </c>
    </row>
    <row r="9407" spans="3:9">
      <c r="C9407" s="125"/>
      <c r="D9407" s="125"/>
      <c r="E9407" s="125"/>
      <c r="F9407" s="125"/>
      <c r="G9407" s="176"/>
      <c r="H9407" s="125" t="str">
        <f t="shared" si="292"/>
        <v/>
      </c>
      <c r="I9407" s="176">
        <f t="shared" si="293"/>
        <v>0</v>
      </c>
    </row>
    <row r="9408" spans="3:9">
      <c r="C9408" s="125"/>
      <c r="D9408" s="125"/>
      <c r="E9408" s="125"/>
      <c r="F9408" s="125"/>
      <c r="G9408" s="176"/>
      <c r="H9408" s="125" t="str">
        <f t="shared" si="292"/>
        <v/>
      </c>
      <c r="I9408" s="176">
        <f t="shared" si="293"/>
        <v>0</v>
      </c>
    </row>
    <row r="9409" spans="3:9">
      <c r="C9409" s="125"/>
      <c r="D9409" s="125"/>
      <c r="E9409" s="125"/>
      <c r="F9409" s="125"/>
      <c r="G9409" s="176"/>
      <c r="H9409" s="125" t="str">
        <f t="shared" si="292"/>
        <v/>
      </c>
      <c r="I9409" s="176">
        <f t="shared" si="293"/>
        <v>0</v>
      </c>
    </row>
    <row r="9410" spans="3:9">
      <c r="C9410" s="125"/>
      <c r="D9410" s="125"/>
      <c r="E9410" s="125"/>
      <c r="F9410" s="125"/>
      <c r="G9410" s="176"/>
      <c r="H9410" s="125" t="str">
        <f t="shared" si="292"/>
        <v/>
      </c>
      <c r="I9410" s="176">
        <f t="shared" si="293"/>
        <v>0</v>
      </c>
    </row>
    <row r="9411" spans="3:9">
      <c r="C9411" s="125"/>
      <c r="D9411" s="125"/>
      <c r="E9411" s="125"/>
      <c r="F9411" s="125"/>
      <c r="G9411" s="176"/>
      <c r="H9411" s="125" t="str">
        <f t="shared" si="292"/>
        <v/>
      </c>
      <c r="I9411" s="176">
        <f t="shared" si="293"/>
        <v>0</v>
      </c>
    </row>
    <row r="9412" spans="3:9">
      <c r="C9412" s="125"/>
      <c r="D9412" s="125"/>
      <c r="E9412" s="125"/>
      <c r="F9412" s="125"/>
      <c r="G9412" s="176"/>
      <c r="H9412" s="125" t="str">
        <f t="shared" si="292"/>
        <v/>
      </c>
      <c r="I9412" s="176">
        <f t="shared" si="293"/>
        <v>0</v>
      </c>
    </row>
    <row r="9413" spans="3:9">
      <c r="C9413" s="125"/>
      <c r="D9413" s="125"/>
      <c r="E9413" s="125"/>
      <c r="F9413" s="125"/>
      <c r="G9413" s="176"/>
      <c r="H9413" s="125" t="str">
        <f t="shared" si="292"/>
        <v/>
      </c>
      <c r="I9413" s="176">
        <f t="shared" si="293"/>
        <v>0</v>
      </c>
    </row>
    <row r="9414" spans="3:9">
      <c r="C9414" s="125"/>
      <c r="D9414" s="125"/>
      <c r="E9414" s="125"/>
      <c r="F9414" s="125"/>
      <c r="G9414" s="176"/>
      <c r="H9414" s="125" t="str">
        <f t="shared" si="292"/>
        <v/>
      </c>
      <c r="I9414" s="176">
        <f t="shared" si="293"/>
        <v>0</v>
      </c>
    </row>
    <row r="9415" spans="3:9">
      <c r="C9415" s="125"/>
      <c r="D9415" s="125"/>
      <c r="E9415" s="125"/>
      <c r="F9415" s="125"/>
      <c r="G9415" s="176"/>
      <c r="H9415" s="125" t="str">
        <f t="shared" ref="H9415:H9478" si="294">IF(ISBLANK(C9415),"",IF(C9415&lt;F9415,D9415-E9415,E9415-D9415))</f>
        <v/>
      </c>
      <c r="I9415" s="176">
        <f t="shared" ref="I9415:I9478" si="295">IF(ISERR(H9415),1,0)</f>
        <v>0</v>
      </c>
    </row>
    <row r="9416" spans="3:9">
      <c r="C9416" s="125"/>
      <c r="D9416" s="125"/>
      <c r="E9416" s="125"/>
      <c r="F9416" s="125"/>
      <c r="G9416" s="176"/>
      <c r="H9416" s="125" t="str">
        <f t="shared" si="294"/>
        <v/>
      </c>
      <c r="I9416" s="176">
        <f t="shared" si="295"/>
        <v>0</v>
      </c>
    </row>
    <row r="9417" spans="3:9">
      <c r="C9417" s="125"/>
      <c r="D9417" s="125"/>
      <c r="E9417" s="125"/>
      <c r="F9417" s="125"/>
      <c r="G9417" s="176"/>
      <c r="H9417" s="125" t="str">
        <f t="shared" si="294"/>
        <v/>
      </c>
      <c r="I9417" s="176">
        <f t="shared" si="295"/>
        <v>0</v>
      </c>
    </row>
    <row r="9418" spans="3:9">
      <c r="C9418" s="125"/>
      <c r="D9418" s="125"/>
      <c r="E9418" s="125"/>
      <c r="F9418" s="125"/>
      <c r="G9418" s="176"/>
      <c r="H9418" s="125" t="str">
        <f t="shared" si="294"/>
        <v/>
      </c>
      <c r="I9418" s="176">
        <f t="shared" si="295"/>
        <v>0</v>
      </c>
    </row>
    <row r="9419" spans="3:9">
      <c r="C9419" s="125"/>
      <c r="D9419" s="125"/>
      <c r="E9419" s="125"/>
      <c r="F9419" s="125"/>
      <c r="G9419" s="176"/>
      <c r="H9419" s="125" t="str">
        <f t="shared" si="294"/>
        <v/>
      </c>
      <c r="I9419" s="176">
        <f t="shared" si="295"/>
        <v>0</v>
      </c>
    </row>
    <row r="9420" spans="3:9">
      <c r="C9420" s="125"/>
      <c r="D9420" s="125"/>
      <c r="E9420" s="125"/>
      <c r="F9420" s="125"/>
      <c r="G9420" s="176"/>
      <c r="H9420" s="125" t="str">
        <f t="shared" si="294"/>
        <v/>
      </c>
      <c r="I9420" s="176">
        <f t="shared" si="295"/>
        <v>0</v>
      </c>
    </row>
    <row r="9421" spans="3:9">
      <c r="C9421" s="125"/>
      <c r="D9421" s="125"/>
      <c r="E9421" s="125"/>
      <c r="F9421" s="125"/>
      <c r="G9421" s="176"/>
      <c r="H9421" s="125" t="str">
        <f t="shared" si="294"/>
        <v/>
      </c>
      <c r="I9421" s="176">
        <f t="shared" si="295"/>
        <v>0</v>
      </c>
    </row>
    <row r="9422" spans="3:9">
      <c r="C9422" s="125"/>
      <c r="D9422" s="125"/>
      <c r="E9422" s="125"/>
      <c r="F9422" s="125"/>
      <c r="G9422" s="176"/>
      <c r="H9422" s="125" t="str">
        <f t="shared" si="294"/>
        <v/>
      </c>
      <c r="I9422" s="176">
        <f t="shared" si="295"/>
        <v>0</v>
      </c>
    </row>
    <row r="9423" spans="3:9">
      <c r="C9423" s="125"/>
      <c r="D9423" s="125"/>
      <c r="E9423" s="125"/>
      <c r="F9423" s="125"/>
      <c r="G9423" s="176"/>
      <c r="H9423" s="125" t="str">
        <f t="shared" si="294"/>
        <v/>
      </c>
      <c r="I9423" s="176">
        <f t="shared" si="295"/>
        <v>0</v>
      </c>
    </row>
    <row r="9424" spans="3:9">
      <c r="C9424" s="125"/>
      <c r="D9424" s="125"/>
      <c r="E9424" s="125"/>
      <c r="F9424" s="125"/>
      <c r="G9424" s="176"/>
      <c r="H9424" s="125" t="str">
        <f t="shared" si="294"/>
        <v/>
      </c>
      <c r="I9424" s="176">
        <f t="shared" si="295"/>
        <v>0</v>
      </c>
    </row>
    <row r="9425" spans="3:9">
      <c r="C9425" s="125"/>
      <c r="D9425" s="125"/>
      <c r="E9425" s="125"/>
      <c r="F9425" s="125"/>
      <c r="G9425" s="176"/>
      <c r="H9425" s="125" t="str">
        <f t="shared" si="294"/>
        <v/>
      </c>
      <c r="I9425" s="176">
        <f t="shared" si="295"/>
        <v>0</v>
      </c>
    </row>
    <row r="9426" spans="3:9">
      <c r="C9426" s="125"/>
      <c r="D9426" s="125"/>
      <c r="E9426" s="125"/>
      <c r="F9426" s="125"/>
      <c r="G9426" s="176"/>
      <c r="H9426" s="125" t="str">
        <f t="shared" si="294"/>
        <v/>
      </c>
      <c r="I9426" s="176">
        <f t="shared" si="295"/>
        <v>0</v>
      </c>
    </row>
    <row r="9427" spans="3:9">
      <c r="C9427" s="125"/>
      <c r="D9427" s="125"/>
      <c r="E9427" s="125"/>
      <c r="F9427" s="125"/>
      <c r="G9427" s="176"/>
      <c r="H9427" s="125" t="str">
        <f t="shared" si="294"/>
        <v/>
      </c>
      <c r="I9427" s="176">
        <f t="shared" si="295"/>
        <v>0</v>
      </c>
    </row>
    <row r="9428" spans="3:9">
      <c r="C9428" s="125"/>
      <c r="D9428" s="125"/>
      <c r="E9428" s="125"/>
      <c r="F9428" s="125"/>
      <c r="G9428" s="176"/>
      <c r="H9428" s="125" t="str">
        <f t="shared" si="294"/>
        <v/>
      </c>
      <c r="I9428" s="176">
        <f t="shared" si="295"/>
        <v>0</v>
      </c>
    </row>
    <row r="9429" spans="3:9">
      <c r="C9429" s="125"/>
      <c r="D9429" s="125"/>
      <c r="E9429" s="125"/>
      <c r="F9429" s="125"/>
      <c r="G9429" s="176"/>
      <c r="H9429" s="125" t="str">
        <f t="shared" si="294"/>
        <v/>
      </c>
      <c r="I9429" s="176">
        <f t="shared" si="295"/>
        <v>0</v>
      </c>
    </row>
    <row r="9430" spans="3:9">
      <c r="C9430" s="125"/>
      <c r="D9430" s="125"/>
      <c r="E9430" s="125"/>
      <c r="F9430" s="125"/>
      <c r="G9430" s="176"/>
      <c r="H9430" s="125" t="str">
        <f t="shared" si="294"/>
        <v/>
      </c>
      <c r="I9430" s="176">
        <f t="shared" si="295"/>
        <v>0</v>
      </c>
    </row>
    <row r="9431" spans="3:9">
      <c r="C9431" s="125"/>
      <c r="D9431" s="125"/>
      <c r="E9431" s="125"/>
      <c r="F9431" s="125"/>
      <c r="G9431" s="176"/>
      <c r="H9431" s="125" t="str">
        <f t="shared" si="294"/>
        <v/>
      </c>
      <c r="I9431" s="176">
        <f t="shared" si="295"/>
        <v>0</v>
      </c>
    </row>
    <row r="9432" spans="3:9">
      <c r="C9432" s="125"/>
      <c r="D9432" s="125"/>
      <c r="E9432" s="125"/>
      <c r="F9432" s="125"/>
      <c r="G9432" s="176"/>
      <c r="H9432" s="125" t="str">
        <f t="shared" si="294"/>
        <v/>
      </c>
      <c r="I9432" s="176">
        <f t="shared" si="295"/>
        <v>0</v>
      </c>
    </row>
    <row r="9433" spans="3:9">
      <c r="C9433" s="125"/>
      <c r="D9433" s="125"/>
      <c r="E9433" s="125"/>
      <c r="F9433" s="125"/>
      <c r="G9433" s="176"/>
      <c r="H9433" s="125" t="str">
        <f t="shared" si="294"/>
        <v/>
      </c>
      <c r="I9433" s="176">
        <f t="shared" si="295"/>
        <v>0</v>
      </c>
    </row>
    <row r="9434" spans="3:9">
      <c r="C9434" s="125"/>
      <c r="D9434" s="125"/>
      <c r="E9434" s="125"/>
      <c r="F9434" s="125"/>
      <c r="G9434" s="176"/>
      <c r="H9434" s="125" t="str">
        <f t="shared" si="294"/>
        <v/>
      </c>
      <c r="I9434" s="176">
        <f t="shared" si="295"/>
        <v>0</v>
      </c>
    </row>
    <row r="9435" spans="3:9">
      <c r="C9435" s="125"/>
      <c r="D9435" s="125"/>
      <c r="E9435" s="125"/>
      <c r="F9435" s="125"/>
      <c r="G9435" s="176"/>
      <c r="H9435" s="125" t="str">
        <f t="shared" si="294"/>
        <v/>
      </c>
      <c r="I9435" s="176">
        <f t="shared" si="295"/>
        <v>0</v>
      </c>
    </row>
    <row r="9436" spans="3:9">
      <c r="C9436" s="125"/>
      <c r="D9436" s="125"/>
      <c r="E9436" s="125"/>
      <c r="F9436" s="125"/>
      <c r="G9436" s="176"/>
      <c r="H9436" s="125" t="str">
        <f t="shared" si="294"/>
        <v/>
      </c>
      <c r="I9436" s="176">
        <f t="shared" si="295"/>
        <v>0</v>
      </c>
    </row>
    <row r="9437" spans="3:9">
      <c r="C9437" s="125"/>
      <c r="D9437" s="125"/>
      <c r="E9437" s="125"/>
      <c r="F9437" s="125"/>
      <c r="G9437" s="176"/>
      <c r="H9437" s="125" t="str">
        <f t="shared" si="294"/>
        <v/>
      </c>
      <c r="I9437" s="176">
        <f t="shared" si="295"/>
        <v>0</v>
      </c>
    </row>
    <row r="9438" spans="3:9">
      <c r="C9438" s="125"/>
      <c r="D9438" s="125"/>
      <c r="E9438" s="125"/>
      <c r="F9438" s="125"/>
      <c r="G9438" s="176"/>
      <c r="H9438" s="125" t="str">
        <f t="shared" si="294"/>
        <v/>
      </c>
      <c r="I9438" s="176">
        <f t="shared" si="295"/>
        <v>0</v>
      </c>
    </row>
    <row r="9439" spans="3:9">
      <c r="C9439" s="125"/>
      <c r="D9439" s="125"/>
      <c r="E9439" s="125"/>
      <c r="F9439" s="125"/>
      <c r="G9439" s="176"/>
      <c r="H9439" s="125" t="str">
        <f t="shared" si="294"/>
        <v/>
      </c>
      <c r="I9439" s="176">
        <f t="shared" si="295"/>
        <v>0</v>
      </c>
    </row>
    <row r="9440" spans="3:9">
      <c r="C9440" s="125"/>
      <c r="D9440" s="125"/>
      <c r="E9440" s="125"/>
      <c r="F9440" s="125"/>
      <c r="G9440" s="176"/>
      <c r="H9440" s="125" t="str">
        <f t="shared" si="294"/>
        <v/>
      </c>
      <c r="I9440" s="176">
        <f t="shared" si="295"/>
        <v>0</v>
      </c>
    </row>
    <row r="9441" spans="3:9">
      <c r="C9441" s="125"/>
      <c r="D9441" s="125"/>
      <c r="E9441" s="125"/>
      <c r="F9441" s="125"/>
      <c r="G9441" s="176"/>
      <c r="H9441" s="125" t="str">
        <f t="shared" si="294"/>
        <v/>
      </c>
      <c r="I9441" s="176">
        <f t="shared" si="295"/>
        <v>0</v>
      </c>
    </row>
    <row r="9442" spans="3:9">
      <c r="C9442" s="125"/>
      <c r="D9442" s="125"/>
      <c r="E9442" s="125"/>
      <c r="F9442" s="125"/>
      <c r="G9442" s="176"/>
      <c r="H9442" s="125" t="str">
        <f t="shared" si="294"/>
        <v/>
      </c>
      <c r="I9442" s="176">
        <f t="shared" si="295"/>
        <v>0</v>
      </c>
    </row>
    <row r="9443" spans="3:9">
      <c r="C9443" s="125"/>
      <c r="D9443" s="125"/>
      <c r="E9443" s="125"/>
      <c r="F9443" s="125"/>
      <c r="G9443" s="176"/>
      <c r="H9443" s="125" t="str">
        <f t="shared" si="294"/>
        <v/>
      </c>
      <c r="I9443" s="176">
        <f t="shared" si="295"/>
        <v>0</v>
      </c>
    </row>
    <row r="9444" spans="3:9">
      <c r="C9444" s="125"/>
      <c r="D9444" s="125"/>
      <c r="E9444" s="125"/>
      <c r="F9444" s="125"/>
      <c r="G9444" s="176"/>
      <c r="H9444" s="125" t="str">
        <f t="shared" si="294"/>
        <v/>
      </c>
      <c r="I9444" s="176">
        <f t="shared" si="295"/>
        <v>0</v>
      </c>
    </row>
    <row r="9445" spans="3:9">
      <c r="C9445" s="125"/>
      <c r="D9445" s="125"/>
      <c r="E9445" s="125"/>
      <c r="F9445" s="125"/>
      <c r="G9445" s="176"/>
      <c r="H9445" s="125" t="str">
        <f t="shared" si="294"/>
        <v/>
      </c>
      <c r="I9445" s="176">
        <f t="shared" si="295"/>
        <v>0</v>
      </c>
    </row>
    <row r="9446" spans="3:9">
      <c r="C9446" s="125"/>
      <c r="D9446" s="125"/>
      <c r="E9446" s="125"/>
      <c r="F9446" s="125"/>
      <c r="G9446" s="176"/>
      <c r="H9446" s="125" t="str">
        <f t="shared" si="294"/>
        <v/>
      </c>
      <c r="I9446" s="176">
        <f t="shared" si="295"/>
        <v>0</v>
      </c>
    </row>
    <row r="9447" spans="3:9">
      <c r="C9447" s="125"/>
      <c r="D9447" s="125"/>
      <c r="E9447" s="125"/>
      <c r="F9447" s="125"/>
      <c r="G9447" s="176"/>
      <c r="H9447" s="125" t="str">
        <f t="shared" si="294"/>
        <v/>
      </c>
      <c r="I9447" s="176">
        <f t="shared" si="295"/>
        <v>0</v>
      </c>
    </row>
    <row r="9448" spans="3:9">
      <c r="C9448" s="125"/>
      <c r="D9448" s="125"/>
      <c r="E9448" s="125"/>
      <c r="F9448" s="125"/>
      <c r="G9448" s="176"/>
      <c r="H9448" s="125" t="str">
        <f t="shared" si="294"/>
        <v/>
      </c>
      <c r="I9448" s="176">
        <f t="shared" si="295"/>
        <v>0</v>
      </c>
    </row>
    <row r="9449" spans="3:9">
      <c r="C9449" s="125"/>
      <c r="D9449" s="125"/>
      <c r="E9449" s="125"/>
      <c r="F9449" s="125"/>
      <c r="G9449" s="176"/>
      <c r="H9449" s="125" t="str">
        <f t="shared" si="294"/>
        <v/>
      </c>
      <c r="I9449" s="176">
        <f t="shared" si="295"/>
        <v>0</v>
      </c>
    </row>
    <row r="9450" spans="3:9">
      <c r="C9450" s="125"/>
      <c r="D9450" s="125"/>
      <c r="E9450" s="125"/>
      <c r="F9450" s="125"/>
      <c r="G9450" s="176"/>
      <c r="H9450" s="125" t="str">
        <f t="shared" si="294"/>
        <v/>
      </c>
      <c r="I9450" s="176">
        <f t="shared" si="295"/>
        <v>0</v>
      </c>
    </row>
    <row r="9451" spans="3:9">
      <c r="C9451" s="125"/>
      <c r="D9451" s="125"/>
      <c r="E9451" s="125"/>
      <c r="F9451" s="125"/>
      <c r="G9451" s="176"/>
      <c r="H9451" s="125" t="str">
        <f t="shared" si="294"/>
        <v/>
      </c>
      <c r="I9451" s="176">
        <f t="shared" si="295"/>
        <v>0</v>
      </c>
    </row>
    <row r="9452" spans="3:9">
      <c r="C9452" s="125"/>
      <c r="D9452" s="125"/>
      <c r="E9452" s="125"/>
      <c r="F9452" s="125"/>
      <c r="G9452" s="176"/>
      <c r="H9452" s="125" t="str">
        <f t="shared" si="294"/>
        <v/>
      </c>
      <c r="I9452" s="176">
        <f t="shared" si="295"/>
        <v>0</v>
      </c>
    </row>
    <row r="9453" spans="3:9">
      <c r="C9453" s="125"/>
      <c r="D9453" s="125"/>
      <c r="E9453" s="125"/>
      <c r="F9453" s="125"/>
      <c r="G9453" s="176"/>
      <c r="H9453" s="125" t="str">
        <f t="shared" si="294"/>
        <v/>
      </c>
      <c r="I9453" s="176">
        <f t="shared" si="295"/>
        <v>0</v>
      </c>
    </row>
    <row r="9454" spans="3:9">
      <c r="C9454" s="125"/>
      <c r="D9454" s="125"/>
      <c r="E9454" s="125"/>
      <c r="F9454" s="125"/>
      <c r="G9454" s="176"/>
      <c r="H9454" s="125" t="str">
        <f t="shared" si="294"/>
        <v/>
      </c>
      <c r="I9454" s="176">
        <f t="shared" si="295"/>
        <v>0</v>
      </c>
    </row>
    <row r="9455" spans="3:9">
      <c r="C9455" s="125"/>
      <c r="D9455" s="125"/>
      <c r="E9455" s="125"/>
      <c r="F9455" s="125"/>
      <c r="G9455" s="176"/>
      <c r="H9455" s="125" t="str">
        <f t="shared" si="294"/>
        <v/>
      </c>
      <c r="I9455" s="176">
        <f t="shared" si="295"/>
        <v>0</v>
      </c>
    </row>
    <row r="9456" spans="3:9">
      <c r="C9456" s="125"/>
      <c r="D9456" s="125"/>
      <c r="E9456" s="125"/>
      <c r="F9456" s="125"/>
      <c r="G9456" s="176"/>
      <c r="H9456" s="125" t="str">
        <f t="shared" si="294"/>
        <v/>
      </c>
      <c r="I9456" s="176">
        <f t="shared" si="295"/>
        <v>0</v>
      </c>
    </row>
    <row r="9457" spans="3:9">
      <c r="C9457" s="125"/>
      <c r="D9457" s="125"/>
      <c r="E9457" s="125"/>
      <c r="F9457" s="125"/>
      <c r="G9457" s="176"/>
      <c r="H9457" s="125" t="str">
        <f t="shared" si="294"/>
        <v/>
      </c>
      <c r="I9457" s="176">
        <f t="shared" si="295"/>
        <v>0</v>
      </c>
    </row>
    <row r="9458" spans="3:9">
      <c r="C9458" s="125"/>
      <c r="D9458" s="125"/>
      <c r="E9458" s="125"/>
      <c r="F9458" s="125"/>
      <c r="G9458" s="176"/>
      <c r="H9458" s="125" t="str">
        <f t="shared" si="294"/>
        <v/>
      </c>
      <c r="I9458" s="176">
        <f t="shared" si="295"/>
        <v>0</v>
      </c>
    </row>
    <row r="9459" spans="3:9">
      <c r="C9459" s="125"/>
      <c r="D9459" s="125"/>
      <c r="E9459" s="125"/>
      <c r="F9459" s="125"/>
      <c r="G9459" s="176"/>
      <c r="H9459" s="125" t="str">
        <f t="shared" si="294"/>
        <v/>
      </c>
      <c r="I9459" s="176">
        <f t="shared" si="295"/>
        <v>0</v>
      </c>
    </row>
    <row r="9460" spans="3:9">
      <c r="C9460" s="125"/>
      <c r="D9460" s="125"/>
      <c r="E9460" s="125"/>
      <c r="F9460" s="125"/>
      <c r="G9460" s="176"/>
      <c r="H9460" s="125" t="str">
        <f t="shared" si="294"/>
        <v/>
      </c>
      <c r="I9460" s="176">
        <f t="shared" si="295"/>
        <v>0</v>
      </c>
    </row>
    <row r="9461" spans="3:9">
      <c r="C9461" s="125"/>
      <c r="D9461" s="125"/>
      <c r="E9461" s="125"/>
      <c r="F9461" s="125"/>
      <c r="G9461" s="176"/>
      <c r="H9461" s="125" t="str">
        <f t="shared" si="294"/>
        <v/>
      </c>
      <c r="I9461" s="176">
        <f t="shared" si="295"/>
        <v>0</v>
      </c>
    </row>
    <row r="9462" spans="3:9">
      <c r="C9462" s="125"/>
      <c r="D9462" s="125"/>
      <c r="E9462" s="125"/>
      <c r="F9462" s="125"/>
      <c r="G9462" s="176"/>
      <c r="H9462" s="125" t="str">
        <f t="shared" si="294"/>
        <v/>
      </c>
      <c r="I9462" s="176">
        <f t="shared" si="295"/>
        <v>0</v>
      </c>
    </row>
    <row r="9463" spans="3:9">
      <c r="C9463" s="125"/>
      <c r="D9463" s="125"/>
      <c r="E9463" s="125"/>
      <c r="F9463" s="125"/>
      <c r="G9463" s="176"/>
      <c r="H9463" s="125" t="str">
        <f t="shared" si="294"/>
        <v/>
      </c>
      <c r="I9463" s="176">
        <f t="shared" si="295"/>
        <v>0</v>
      </c>
    </row>
    <row r="9464" spans="3:9">
      <c r="C9464" s="125"/>
      <c r="D9464" s="125"/>
      <c r="E9464" s="125"/>
      <c r="F9464" s="125"/>
      <c r="G9464" s="176"/>
      <c r="H9464" s="125" t="str">
        <f t="shared" si="294"/>
        <v/>
      </c>
      <c r="I9464" s="176">
        <f t="shared" si="295"/>
        <v>0</v>
      </c>
    </row>
    <row r="9465" spans="3:9">
      <c r="C9465" s="125"/>
      <c r="D9465" s="125"/>
      <c r="E9465" s="125"/>
      <c r="F9465" s="125"/>
      <c r="G9465" s="176"/>
      <c r="H9465" s="125" t="str">
        <f t="shared" si="294"/>
        <v/>
      </c>
      <c r="I9465" s="176">
        <f t="shared" si="295"/>
        <v>0</v>
      </c>
    </row>
    <row r="9466" spans="3:9">
      <c r="C9466" s="125"/>
      <c r="D9466" s="125"/>
      <c r="E9466" s="125"/>
      <c r="F9466" s="125"/>
      <c r="G9466" s="176"/>
      <c r="H9466" s="125" t="str">
        <f t="shared" si="294"/>
        <v/>
      </c>
      <c r="I9466" s="176">
        <f t="shared" si="295"/>
        <v>0</v>
      </c>
    </row>
    <row r="9467" spans="3:9">
      <c r="C9467" s="125"/>
      <c r="D9467" s="125"/>
      <c r="E9467" s="125"/>
      <c r="F9467" s="125"/>
      <c r="G9467" s="176"/>
      <c r="H9467" s="125" t="str">
        <f t="shared" si="294"/>
        <v/>
      </c>
      <c r="I9467" s="176">
        <f t="shared" si="295"/>
        <v>0</v>
      </c>
    </row>
    <row r="9468" spans="3:9">
      <c r="C9468" s="125"/>
      <c r="D9468" s="125"/>
      <c r="E9468" s="125"/>
      <c r="F9468" s="125"/>
      <c r="G9468" s="176"/>
      <c r="H9468" s="125" t="str">
        <f t="shared" si="294"/>
        <v/>
      </c>
      <c r="I9468" s="176">
        <f t="shared" si="295"/>
        <v>0</v>
      </c>
    </row>
    <row r="9469" spans="3:9">
      <c r="C9469" s="125"/>
      <c r="D9469" s="125"/>
      <c r="E9469" s="125"/>
      <c r="F9469" s="125"/>
      <c r="G9469" s="176"/>
      <c r="H9469" s="125" t="str">
        <f t="shared" si="294"/>
        <v/>
      </c>
      <c r="I9469" s="176">
        <f t="shared" si="295"/>
        <v>0</v>
      </c>
    </row>
    <row r="9470" spans="3:9">
      <c r="C9470" s="125"/>
      <c r="D9470" s="125"/>
      <c r="E9470" s="125"/>
      <c r="F9470" s="125"/>
      <c r="G9470" s="176"/>
      <c r="H9470" s="125" t="str">
        <f t="shared" si="294"/>
        <v/>
      </c>
      <c r="I9470" s="176">
        <f t="shared" si="295"/>
        <v>0</v>
      </c>
    </row>
    <row r="9471" spans="3:9">
      <c r="C9471" s="125"/>
      <c r="D9471" s="125"/>
      <c r="E9471" s="125"/>
      <c r="F9471" s="125"/>
      <c r="G9471" s="176"/>
      <c r="H9471" s="125" t="str">
        <f t="shared" si="294"/>
        <v/>
      </c>
      <c r="I9471" s="176">
        <f t="shared" si="295"/>
        <v>0</v>
      </c>
    </row>
    <row r="9472" spans="3:9">
      <c r="C9472" s="125"/>
      <c r="D9472" s="125"/>
      <c r="E9472" s="125"/>
      <c r="F9472" s="125"/>
      <c r="G9472" s="176"/>
      <c r="H9472" s="125" t="str">
        <f t="shared" si="294"/>
        <v/>
      </c>
      <c r="I9472" s="176">
        <f t="shared" si="295"/>
        <v>0</v>
      </c>
    </row>
    <row r="9473" spans="3:9">
      <c r="C9473" s="125"/>
      <c r="D9473" s="125"/>
      <c r="E9473" s="125"/>
      <c r="F9473" s="125"/>
      <c r="G9473" s="176"/>
      <c r="H9473" s="125" t="str">
        <f t="shared" si="294"/>
        <v/>
      </c>
      <c r="I9473" s="176">
        <f t="shared" si="295"/>
        <v>0</v>
      </c>
    </row>
    <row r="9474" spans="3:9">
      <c r="C9474" s="125"/>
      <c r="D9474" s="125"/>
      <c r="E9474" s="125"/>
      <c r="F9474" s="125"/>
      <c r="G9474" s="176"/>
      <c r="H9474" s="125" t="str">
        <f t="shared" si="294"/>
        <v/>
      </c>
      <c r="I9474" s="176">
        <f t="shared" si="295"/>
        <v>0</v>
      </c>
    </row>
    <row r="9475" spans="3:9">
      <c r="C9475" s="125"/>
      <c r="D9475" s="125"/>
      <c r="E9475" s="125"/>
      <c r="F9475" s="125"/>
      <c r="G9475" s="176"/>
      <c r="H9475" s="125" t="str">
        <f t="shared" si="294"/>
        <v/>
      </c>
      <c r="I9475" s="176">
        <f t="shared" si="295"/>
        <v>0</v>
      </c>
    </row>
    <row r="9476" spans="3:9">
      <c r="C9476" s="125"/>
      <c r="D9476" s="125"/>
      <c r="E9476" s="125"/>
      <c r="F9476" s="125"/>
      <c r="G9476" s="176"/>
      <c r="H9476" s="125" t="str">
        <f t="shared" si="294"/>
        <v/>
      </c>
      <c r="I9476" s="176">
        <f t="shared" si="295"/>
        <v>0</v>
      </c>
    </row>
    <row r="9477" spans="3:9">
      <c r="C9477" s="125"/>
      <c r="D9477" s="125"/>
      <c r="E9477" s="125"/>
      <c r="F9477" s="125"/>
      <c r="G9477" s="176"/>
      <c r="H9477" s="125" t="str">
        <f t="shared" si="294"/>
        <v/>
      </c>
      <c r="I9477" s="176">
        <f t="shared" si="295"/>
        <v>0</v>
      </c>
    </row>
    <row r="9478" spans="3:9">
      <c r="C9478" s="125"/>
      <c r="D9478" s="125"/>
      <c r="E9478" s="125"/>
      <c r="F9478" s="125"/>
      <c r="G9478" s="176"/>
      <c r="H9478" s="125" t="str">
        <f t="shared" si="294"/>
        <v/>
      </c>
      <c r="I9478" s="176">
        <f t="shared" si="295"/>
        <v>0</v>
      </c>
    </row>
    <row r="9479" spans="3:9">
      <c r="C9479" s="125"/>
      <c r="D9479" s="125"/>
      <c r="E9479" s="125"/>
      <c r="F9479" s="125"/>
      <c r="G9479" s="176"/>
      <c r="H9479" s="125" t="str">
        <f t="shared" ref="H9479:H9542" si="296">IF(ISBLANK(C9479),"",IF(C9479&lt;F9479,D9479-E9479,E9479-D9479))</f>
        <v/>
      </c>
      <c r="I9479" s="176">
        <f t="shared" ref="I9479:I9542" si="297">IF(ISERR(H9479),1,0)</f>
        <v>0</v>
      </c>
    </row>
    <row r="9480" spans="3:9">
      <c r="C9480" s="125"/>
      <c r="D9480" s="125"/>
      <c r="E9480" s="125"/>
      <c r="F9480" s="125"/>
      <c r="G9480" s="176"/>
      <c r="H9480" s="125" t="str">
        <f t="shared" si="296"/>
        <v/>
      </c>
      <c r="I9480" s="176">
        <f t="shared" si="297"/>
        <v>0</v>
      </c>
    </row>
    <row r="9481" spans="3:9">
      <c r="C9481" s="125"/>
      <c r="D9481" s="125"/>
      <c r="E9481" s="125"/>
      <c r="F9481" s="125"/>
      <c r="G9481" s="176"/>
      <c r="H9481" s="125" t="str">
        <f t="shared" si="296"/>
        <v/>
      </c>
      <c r="I9481" s="176">
        <f t="shared" si="297"/>
        <v>0</v>
      </c>
    </row>
    <row r="9482" spans="3:9">
      <c r="C9482" s="125"/>
      <c r="D9482" s="125"/>
      <c r="E9482" s="125"/>
      <c r="F9482" s="125"/>
      <c r="G9482" s="176"/>
      <c r="H9482" s="125" t="str">
        <f t="shared" si="296"/>
        <v/>
      </c>
      <c r="I9482" s="176">
        <f t="shared" si="297"/>
        <v>0</v>
      </c>
    </row>
    <row r="9483" spans="3:9">
      <c r="C9483" s="125"/>
      <c r="D9483" s="125"/>
      <c r="E9483" s="125"/>
      <c r="F9483" s="125"/>
      <c r="G9483" s="176"/>
      <c r="H9483" s="125" t="str">
        <f t="shared" si="296"/>
        <v/>
      </c>
      <c r="I9483" s="176">
        <f t="shared" si="297"/>
        <v>0</v>
      </c>
    </row>
    <row r="9484" spans="3:9">
      <c r="C9484" s="125"/>
      <c r="D9484" s="125"/>
      <c r="E9484" s="125"/>
      <c r="F9484" s="125"/>
      <c r="G9484" s="176"/>
      <c r="H9484" s="125" t="str">
        <f t="shared" si="296"/>
        <v/>
      </c>
      <c r="I9484" s="176">
        <f t="shared" si="297"/>
        <v>0</v>
      </c>
    </row>
    <row r="9485" spans="3:9">
      <c r="C9485" s="125"/>
      <c r="D9485" s="125"/>
      <c r="E9485" s="125"/>
      <c r="F9485" s="125"/>
      <c r="G9485" s="176"/>
      <c r="H9485" s="125" t="str">
        <f t="shared" si="296"/>
        <v/>
      </c>
      <c r="I9485" s="176">
        <f t="shared" si="297"/>
        <v>0</v>
      </c>
    </row>
    <row r="9486" spans="3:9">
      <c r="C9486" s="125"/>
      <c r="D9486" s="125"/>
      <c r="E9486" s="125"/>
      <c r="F9486" s="125"/>
      <c r="G9486" s="176"/>
      <c r="H9486" s="125" t="str">
        <f t="shared" si="296"/>
        <v/>
      </c>
      <c r="I9486" s="176">
        <f t="shared" si="297"/>
        <v>0</v>
      </c>
    </row>
    <row r="9487" spans="3:9">
      <c r="C9487" s="125"/>
      <c r="D9487" s="125"/>
      <c r="E9487" s="125"/>
      <c r="F9487" s="125"/>
      <c r="G9487" s="176"/>
      <c r="H9487" s="125" t="str">
        <f t="shared" si="296"/>
        <v/>
      </c>
      <c r="I9487" s="176">
        <f t="shared" si="297"/>
        <v>0</v>
      </c>
    </row>
    <row r="9488" spans="3:9">
      <c r="C9488" s="125"/>
      <c r="D9488" s="125"/>
      <c r="E9488" s="125"/>
      <c r="F9488" s="125"/>
      <c r="G9488" s="176"/>
      <c r="H9488" s="125" t="str">
        <f t="shared" si="296"/>
        <v/>
      </c>
      <c r="I9488" s="176">
        <f t="shared" si="297"/>
        <v>0</v>
      </c>
    </row>
    <row r="9489" spans="3:9">
      <c r="C9489" s="125"/>
      <c r="D9489" s="125"/>
      <c r="E9489" s="125"/>
      <c r="F9489" s="125"/>
      <c r="G9489" s="176"/>
      <c r="H9489" s="125" t="str">
        <f t="shared" si="296"/>
        <v/>
      </c>
      <c r="I9489" s="176">
        <f t="shared" si="297"/>
        <v>0</v>
      </c>
    </row>
    <row r="9490" spans="3:9">
      <c r="C9490" s="125"/>
      <c r="D9490" s="125"/>
      <c r="E9490" s="125"/>
      <c r="F9490" s="125"/>
      <c r="G9490" s="176"/>
      <c r="H9490" s="125" t="str">
        <f t="shared" si="296"/>
        <v/>
      </c>
      <c r="I9490" s="176">
        <f t="shared" si="297"/>
        <v>0</v>
      </c>
    </row>
    <row r="9491" spans="3:9">
      <c r="C9491" s="125"/>
      <c r="D9491" s="125"/>
      <c r="E9491" s="125"/>
      <c r="F9491" s="125"/>
      <c r="G9491" s="176"/>
      <c r="H9491" s="125" t="str">
        <f t="shared" si="296"/>
        <v/>
      </c>
      <c r="I9491" s="176">
        <f t="shared" si="297"/>
        <v>0</v>
      </c>
    </row>
    <row r="9492" spans="3:9">
      <c r="C9492" s="125"/>
      <c r="D9492" s="125"/>
      <c r="E9492" s="125"/>
      <c r="F9492" s="125"/>
      <c r="G9492" s="176"/>
      <c r="H9492" s="125" t="str">
        <f t="shared" si="296"/>
        <v/>
      </c>
      <c r="I9492" s="176">
        <f t="shared" si="297"/>
        <v>0</v>
      </c>
    </row>
    <row r="9493" spans="3:9">
      <c r="C9493" s="125"/>
      <c r="D9493" s="125"/>
      <c r="E9493" s="125"/>
      <c r="F9493" s="125"/>
      <c r="G9493" s="176"/>
      <c r="H9493" s="125" t="str">
        <f t="shared" si="296"/>
        <v/>
      </c>
      <c r="I9493" s="176">
        <f t="shared" si="297"/>
        <v>0</v>
      </c>
    </row>
    <row r="9494" spans="3:9">
      <c r="C9494" s="125"/>
      <c r="D9494" s="125"/>
      <c r="E9494" s="125"/>
      <c r="F9494" s="125"/>
      <c r="G9494" s="176"/>
      <c r="H9494" s="125" t="str">
        <f t="shared" si="296"/>
        <v/>
      </c>
      <c r="I9494" s="176">
        <f t="shared" si="297"/>
        <v>0</v>
      </c>
    </row>
    <row r="9495" spans="3:9">
      <c r="C9495" s="125"/>
      <c r="D9495" s="125"/>
      <c r="E9495" s="125"/>
      <c r="F9495" s="125"/>
      <c r="G9495" s="176"/>
      <c r="H9495" s="125" t="str">
        <f t="shared" si="296"/>
        <v/>
      </c>
      <c r="I9495" s="176">
        <f t="shared" si="297"/>
        <v>0</v>
      </c>
    </row>
    <row r="9496" spans="3:9">
      <c r="C9496" s="125"/>
      <c r="D9496" s="125"/>
      <c r="E9496" s="125"/>
      <c r="F9496" s="125"/>
      <c r="G9496" s="176"/>
      <c r="H9496" s="125" t="str">
        <f t="shared" si="296"/>
        <v/>
      </c>
      <c r="I9496" s="176">
        <f t="shared" si="297"/>
        <v>0</v>
      </c>
    </row>
    <row r="9497" spans="3:9">
      <c r="C9497" s="125"/>
      <c r="D9497" s="125"/>
      <c r="E9497" s="125"/>
      <c r="F9497" s="125"/>
      <c r="G9497" s="176"/>
      <c r="H9497" s="125" t="str">
        <f t="shared" si="296"/>
        <v/>
      </c>
      <c r="I9497" s="176">
        <f t="shared" si="297"/>
        <v>0</v>
      </c>
    </row>
    <row r="9498" spans="3:9">
      <c r="C9498" s="125"/>
      <c r="D9498" s="125"/>
      <c r="E9498" s="125"/>
      <c r="F9498" s="125"/>
      <c r="G9498" s="176"/>
      <c r="H9498" s="125" t="str">
        <f t="shared" si="296"/>
        <v/>
      </c>
      <c r="I9498" s="176">
        <f t="shared" si="297"/>
        <v>0</v>
      </c>
    </row>
    <row r="9499" spans="3:9">
      <c r="C9499" s="125"/>
      <c r="D9499" s="125"/>
      <c r="E9499" s="125"/>
      <c r="F9499" s="125"/>
      <c r="G9499" s="176"/>
      <c r="H9499" s="125" t="str">
        <f t="shared" si="296"/>
        <v/>
      </c>
      <c r="I9499" s="176">
        <f t="shared" si="297"/>
        <v>0</v>
      </c>
    </row>
    <row r="9500" spans="3:9">
      <c r="C9500" s="125"/>
      <c r="D9500" s="125"/>
      <c r="E9500" s="125"/>
      <c r="F9500" s="125"/>
      <c r="G9500" s="176"/>
      <c r="H9500" s="125" t="str">
        <f t="shared" si="296"/>
        <v/>
      </c>
      <c r="I9500" s="176">
        <f t="shared" si="297"/>
        <v>0</v>
      </c>
    </row>
    <row r="9501" spans="3:9">
      <c r="C9501" s="125"/>
      <c r="D9501" s="125"/>
      <c r="E9501" s="125"/>
      <c r="F9501" s="125"/>
      <c r="G9501" s="176"/>
      <c r="H9501" s="125" t="str">
        <f t="shared" si="296"/>
        <v/>
      </c>
      <c r="I9501" s="176">
        <f t="shared" si="297"/>
        <v>0</v>
      </c>
    </row>
    <row r="9502" spans="3:9">
      <c r="C9502" s="125"/>
      <c r="D9502" s="125"/>
      <c r="E9502" s="125"/>
      <c r="F9502" s="125"/>
      <c r="G9502" s="176"/>
      <c r="H9502" s="125" t="str">
        <f t="shared" si="296"/>
        <v/>
      </c>
      <c r="I9502" s="176">
        <f t="shared" si="297"/>
        <v>0</v>
      </c>
    </row>
    <row r="9503" spans="3:9">
      <c r="C9503" s="125"/>
      <c r="D9503" s="125"/>
      <c r="E9503" s="125"/>
      <c r="F9503" s="125"/>
      <c r="G9503" s="176"/>
      <c r="H9503" s="125" t="str">
        <f t="shared" si="296"/>
        <v/>
      </c>
      <c r="I9503" s="176">
        <f t="shared" si="297"/>
        <v>0</v>
      </c>
    </row>
    <row r="9504" spans="3:9">
      <c r="C9504" s="125"/>
      <c r="D9504" s="125"/>
      <c r="E9504" s="125"/>
      <c r="F9504" s="125"/>
      <c r="G9504" s="176"/>
      <c r="H9504" s="125" t="str">
        <f t="shared" si="296"/>
        <v/>
      </c>
      <c r="I9504" s="176">
        <f t="shared" si="297"/>
        <v>0</v>
      </c>
    </row>
    <row r="9505" spans="3:9">
      <c r="C9505" s="125"/>
      <c r="D9505" s="125"/>
      <c r="E9505" s="125"/>
      <c r="F9505" s="125"/>
      <c r="G9505" s="176"/>
      <c r="H9505" s="125" t="str">
        <f t="shared" si="296"/>
        <v/>
      </c>
      <c r="I9505" s="176">
        <f t="shared" si="297"/>
        <v>0</v>
      </c>
    </row>
    <row r="9506" spans="3:9">
      <c r="C9506" s="125"/>
      <c r="D9506" s="125"/>
      <c r="E9506" s="125"/>
      <c r="F9506" s="125"/>
      <c r="G9506" s="176"/>
      <c r="H9506" s="125" t="str">
        <f t="shared" si="296"/>
        <v/>
      </c>
      <c r="I9506" s="176">
        <f t="shared" si="297"/>
        <v>0</v>
      </c>
    </row>
    <row r="9507" spans="3:9">
      <c r="C9507" s="125"/>
      <c r="D9507" s="125"/>
      <c r="E9507" s="125"/>
      <c r="F9507" s="125"/>
      <c r="G9507" s="176"/>
      <c r="H9507" s="125" t="str">
        <f t="shared" si="296"/>
        <v/>
      </c>
      <c r="I9507" s="176">
        <f t="shared" si="297"/>
        <v>0</v>
      </c>
    </row>
    <row r="9508" spans="3:9">
      <c r="C9508" s="125"/>
      <c r="D9508" s="125"/>
      <c r="E9508" s="125"/>
      <c r="F9508" s="125"/>
      <c r="G9508" s="176"/>
      <c r="H9508" s="125" t="str">
        <f t="shared" si="296"/>
        <v/>
      </c>
      <c r="I9508" s="176">
        <f t="shared" si="297"/>
        <v>0</v>
      </c>
    </row>
    <row r="9509" spans="3:9">
      <c r="C9509" s="125"/>
      <c r="D9509" s="125"/>
      <c r="E9509" s="125"/>
      <c r="F9509" s="125"/>
      <c r="G9509" s="176"/>
      <c r="H9509" s="125" t="str">
        <f t="shared" si="296"/>
        <v/>
      </c>
      <c r="I9509" s="176">
        <f t="shared" si="297"/>
        <v>0</v>
      </c>
    </row>
    <row r="9510" spans="3:9">
      <c r="C9510" s="125"/>
      <c r="D9510" s="125"/>
      <c r="E9510" s="125"/>
      <c r="F9510" s="125"/>
      <c r="G9510" s="176"/>
      <c r="H9510" s="125" t="str">
        <f t="shared" si="296"/>
        <v/>
      </c>
      <c r="I9510" s="176">
        <f t="shared" si="297"/>
        <v>0</v>
      </c>
    </row>
    <row r="9511" spans="3:9">
      <c r="C9511" s="125"/>
      <c r="D9511" s="125"/>
      <c r="E9511" s="125"/>
      <c r="F9511" s="125"/>
      <c r="G9511" s="176"/>
      <c r="H9511" s="125" t="str">
        <f t="shared" si="296"/>
        <v/>
      </c>
      <c r="I9511" s="176">
        <f t="shared" si="297"/>
        <v>0</v>
      </c>
    </row>
    <row r="9512" spans="3:9">
      <c r="C9512" s="125"/>
      <c r="D9512" s="125"/>
      <c r="E9512" s="125"/>
      <c r="F9512" s="125"/>
      <c r="G9512" s="176"/>
      <c r="H9512" s="125" t="str">
        <f t="shared" si="296"/>
        <v/>
      </c>
      <c r="I9512" s="176">
        <f t="shared" si="297"/>
        <v>0</v>
      </c>
    </row>
    <row r="9513" spans="3:9">
      <c r="C9513" s="125"/>
      <c r="D9513" s="125"/>
      <c r="E9513" s="125"/>
      <c r="F9513" s="125"/>
      <c r="G9513" s="176"/>
      <c r="H9513" s="125" t="str">
        <f t="shared" si="296"/>
        <v/>
      </c>
      <c r="I9513" s="176">
        <f t="shared" si="297"/>
        <v>0</v>
      </c>
    </row>
    <row r="9514" spans="3:9">
      <c r="C9514" s="125"/>
      <c r="D9514" s="125"/>
      <c r="E9514" s="125"/>
      <c r="F9514" s="125"/>
      <c r="G9514" s="176"/>
      <c r="H9514" s="125" t="str">
        <f t="shared" si="296"/>
        <v/>
      </c>
      <c r="I9514" s="176">
        <f t="shared" si="297"/>
        <v>0</v>
      </c>
    </row>
    <row r="9515" spans="3:9">
      <c r="C9515" s="125"/>
      <c r="D9515" s="125"/>
      <c r="E9515" s="125"/>
      <c r="F9515" s="125"/>
      <c r="G9515" s="176"/>
      <c r="H9515" s="125" t="str">
        <f t="shared" si="296"/>
        <v/>
      </c>
      <c r="I9515" s="176">
        <f t="shared" si="297"/>
        <v>0</v>
      </c>
    </row>
    <row r="9516" spans="3:9">
      <c r="C9516" s="125"/>
      <c r="D9516" s="125"/>
      <c r="E9516" s="125"/>
      <c r="F9516" s="125"/>
      <c r="G9516" s="176"/>
      <c r="H9516" s="125" t="str">
        <f t="shared" si="296"/>
        <v/>
      </c>
      <c r="I9516" s="176">
        <f t="shared" si="297"/>
        <v>0</v>
      </c>
    </row>
    <row r="9517" spans="3:9">
      <c r="C9517" s="125"/>
      <c r="D9517" s="125"/>
      <c r="E9517" s="125"/>
      <c r="F9517" s="125"/>
      <c r="G9517" s="176"/>
      <c r="H9517" s="125" t="str">
        <f t="shared" si="296"/>
        <v/>
      </c>
      <c r="I9517" s="176">
        <f t="shared" si="297"/>
        <v>0</v>
      </c>
    </row>
    <row r="9518" spans="3:9">
      <c r="C9518" s="125"/>
      <c r="D9518" s="125"/>
      <c r="E9518" s="125"/>
      <c r="F9518" s="125"/>
      <c r="G9518" s="176"/>
      <c r="H9518" s="125" t="str">
        <f t="shared" si="296"/>
        <v/>
      </c>
      <c r="I9518" s="176">
        <f t="shared" si="297"/>
        <v>0</v>
      </c>
    </row>
    <row r="9519" spans="3:9">
      <c r="C9519" s="125"/>
      <c r="D9519" s="125"/>
      <c r="E9519" s="125"/>
      <c r="F9519" s="125"/>
      <c r="G9519" s="176"/>
      <c r="H9519" s="125" t="str">
        <f t="shared" si="296"/>
        <v/>
      </c>
      <c r="I9519" s="176">
        <f t="shared" si="297"/>
        <v>0</v>
      </c>
    </row>
    <row r="9520" spans="3:9">
      <c r="C9520" s="125"/>
      <c r="D9520" s="125"/>
      <c r="E9520" s="125"/>
      <c r="F9520" s="125"/>
      <c r="G9520" s="176"/>
      <c r="H9520" s="125" t="str">
        <f t="shared" si="296"/>
        <v/>
      </c>
      <c r="I9520" s="176">
        <f t="shared" si="297"/>
        <v>0</v>
      </c>
    </row>
    <row r="9521" spans="3:9">
      <c r="C9521" s="125"/>
      <c r="D9521" s="125"/>
      <c r="E9521" s="125"/>
      <c r="F9521" s="125"/>
      <c r="G9521" s="176"/>
      <c r="H9521" s="125" t="str">
        <f t="shared" si="296"/>
        <v/>
      </c>
      <c r="I9521" s="176">
        <f t="shared" si="297"/>
        <v>0</v>
      </c>
    </row>
    <row r="9522" spans="3:9">
      <c r="C9522" s="125"/>
      <c r="D9522" s="125"/>
      <c r="E9522" s="125"/>
      <c r="F9522" s="125"/>
      <c r="G9522" s="176"/>
      <c r="H9522" s="125" t="str">
        <f t="shared" si="296"/>
        <v/>
      </c>
      <c r="I9522" s="176">
        <f t="shared" si="297"/>
        <v>0</v>
      </c>
    </row>
    <row r="9523" spans="3:9">
      <c r="C9523" s="125"/>
      <c r="D9523" s="125"/>
      <c r="E9523" s="125"/>
      <c r="F9523" s="125"/>
      <c r="G9523" s="176"/>
      <c r="H9523" s="125" t="str">
        <f t="shared" si="296"/>
        <v/>
      </c>
      <c r="I9523" s="176">
        <f t="shared" si="297"/>
        <v>0</v>
      </c>
    </row>
    <row r="9524" spans="3:9">
      <c r="C9524" s="125"/>
      <c r="D9524" s="125"/>
      <c r="E9524" s="125"/>
      <c r="F9524" s="125"/>
      <c r="G9524" s="176"/>
      <c r="H9524" s="125" t="str">
        <f t="shared" si="296"/>
        <v/>
      </c>
      <c r="I9524" s="176">
        <f t="shared" si="297"/>
        <v>0</v>
      </c>
    </row>
    <row r="9525" spans="3:9">
      <c r="C9525" s="125"/>
      <c r="D9525" s="125"/>
      <c r="E9525" s="125"/>
      <c r="F9525" s="125"/>
      <c r="G9525" s="176"/>
      <c r="H9525" s="125" t="str">
        <f t="shared" si="296"/>
        <v/>
      </c>
      <c r="I9525" s="176">
        <f t="shared" si="297"/>
        <v>0</v>
      </c>
    </row>
    <row r="9526" spans="3:9">
      <c r="C9526" s="125"/>
      <c r="D9526" s="125"/>
      <c r="E9526" s="125"/>
      <c r="F9526" s="125"/>
      <c r="G9526" s="176"/>
      <c r="H9526" s="125" t="str">
        <f t="shared" si="296"/>
        <v/>
      </c>
      <c r="I9526" s="176">
        <f t="shared" si="297"/>
        <v>0</v>
      </c>
    </row>
    <row r="9527" spans="3:9">
      <c r="C9527" s="125"/>
      <c r="D9527" s="125"/>
      <c r="E9527" s="125"/>
      <c r="F9527" s="125"/>
      <c r="G9527" s="176"/>
      <c r="H9527" s="125" t="str">
        <f t="shared" si="296"/>
        <v/>
      </c>
      <c r="I9527" s="176">
        <f t="shared" si="297"/>
        <v>0</v>
      </c>
    </row>
    <row r="9528" spans="3:9">
      <c r="C9528" s="125"/>
      <c r="D9528" s="125"/>
      <c r="E9528" s="125"/>
      <c r="F9528" s="125"/>
      <c r="G9528" s="176"/>
      <c r="H9528" s="125" t="str">
        <f t="shared" si="296"/>
        <v/>
      </c>
      <c r="I9528" s="176">
        <f t="shared" si="297"/>
        <v>0</v>
      </c>
    </row>
    <row r="9529" spans="3:9">
      <c r="C9529" s="125"/>
      <c r="D9529" s="125"/>
      <c r="E9529" s="125"/>
      <c r="F9529" s="125"/>
      <c r="G9529" s="176"/>
      <c r="H9529" s="125" t="str">
        <f t="shared" si="296"/>
        <v/>
      </c>
      <c r="I9529" s="176">
        <f t="shared" si="297"/>
        <v>0</v>
      </c>
    </row>
    <row r="9530" spans="3:9">
      <c r="C9530" s="125"/>
      <c r="D9530" s="125"/>
      <c r="E9530" s="125"/>
      <c r="F9530" s="125"/>
      <c r="G9530" s="176"/>
      <c r="H9530" s="125" t="str">
        <f t="shared" si="296"/>
        <v/>
      </c>
      <c r="I9530" s="176">
        <f t="shared" si="297"/>
        <v>0</v>
      </c>
    </row>
    <row r="9531" spans="3:9">
      <c r="C9531" s="125"/>
      <c r="D9531" s="125"/>
      <c r="E9531" s="125"/>
      <c r="F9531" s="125"/>
      <c r="G9531" s="176"/>
      <c r="H9531" s="125" t="str">
        <f t="shared" si="296"/>
        <v/>
      </c>
      <c r="I9531" s="176">
        <f t="shared" si="297"/>
        <v>0</v>
      </c>
    </row>
    <row r="9532" spans="3:9">
      <c r="C9532" s="125"/>
      <c r="D9532" s="125"/>
      <c r="E9532" s="125"/>
      <c r="F9532" s="125"/>
      <c r="G9532" s="176"/>
      <c r="H9532" s="125" t="str">
        <f t="shared" si="296"/>
        <v/>
      </c>
      <c r="I9532" s="176">
        <f t="shared" si="297"/>
        <v>0</v>
      </c>
    </row>
    <row r="9533" spans="3:9">
      <c r="C9533" s="125"/>
      <c r="D9533" s="125"/>
      <c r="E9533" s="125"/>
      <c r="F9533" s="125"/>
      <c r="G9533" s="176"/>
      <c r="H9533" s="125" t="str">
        <f t="shared" si="296"/>
        <v/>
      </c>
      <c r="I9533" s="176">
        <f t="shared" si="297"/>
        <v>0</v>
      </c>
    </row>
    <row r="9534" spans="3:9">
      <c r="C9534" s="125"/>
      <c r="D9534" s="125"/>
      <c r="E9534" s="125"/>
      <c r="F9534" s="125"/>
      <c r="G9534" s="176"/>
      <c r="H9534" s="125" t="str">
        <f t="shared" si="296"/>
        <v/>
      </c>
      <c r="I9534" s="176">
        <f t="shared" si="297"/>
        <v>0</v>
      </c>
    </row>
    <row r="9535" spans="3:9">
      <c r="C9535" s="125"/>
      <c r="D9535" s="125"/>
      <c r="E9535" s="125"/>
      <c r="F9535" s="125"/>
      <c r="G9535" s="176"/>
      <c r="H9535" s="125" t="str">
        <f t="shared" si="296"/>
        <v/>
      </c>
      <c r="I9535" s="176">
        <f t="shared" si="297"/>
        <v>0</v>
      </c>
    </row>
    <row r="9536" spans="3:9">
      <c r="C9536" s="125"/>
      <c r="D9536" s="125"/>
      <c r="E9536" s="125"/>
      <c r="F9536" s="125"/>
      <c r="G9536" s="176"/>
      <c r="H9536" s="125" t="str">
        <f t="shared" si="296"/>
        <v/>
      </c>
      <c r="I9536" s="176">
        <f t="shared" si="297"/>
        <v>0</v>
      </c>
    </row>
    <row r="9537" spans="3:9">
      <c r="C9537" s="125"/>
      <c r="D9537" s="125"/>
      <c r="E9537" s="125"/>
      <c r="F9537" s="125"/>
      <c r="G9537" s="176"/>
      <c r="H9537" s="125" t="str">
        <f t="shared" si="296"/>
        <v/>
      </c>
      <c r="I9537" s="176">
        <f t="shared" si="297"/>
        <v>0</v>
      </c>
    </row>
    <row r="9538" spans="3:9">
      <c r="C9538" s="125"/>
      <c r="D9538" s="125"/>
      <c r="E9538" s="125"/>
      <c r="F9538" s="125"/>
      <c r="G9538" s="176"/>
      <c r="H9538" s="125" t="str">
        <f t="shared" si="296"/>
        <v/>
      </c>
      <c r="I9538" s="176">
        <f t="shared" si="297"/>
        <v>0</v>
      </c>
    </row>
    <row r="9539" spans="3:9">
      <c r="C9539" s="125"/>
      <c r="D9539" s="125"/>
      <c r="E9539" s="125"/>
      <c r="F9539" s="125"/>
      <c r="G9539" s="176"/>
      <c r="H9539" s="125" t="str">
        <f t="shared" si="296"/>
        <v/>
      </c>
      <c r="I9539" s="176">
        <f t="shared" si="297"/>
        <v>0</v>
      </c>
    </row>
    <row r="9540" spans="3:9">
      <c r="C9540" s="125"/>
      <c r="D9540" s="125"/>
      <c r="E9540" s="125"/>
      <c r="F9540" s="125"/>
      <c r="G9540" s="176"/>
      <c r="H9540" s="125" t="str">
        <f t="shared" si="296"/>
        <v/>
      </c>
      <c r="I9540" s="176">
        <f t="shared" si="297"/>
        <v>0</v>
      </c>
    </row>
    <row r="9541" spans="3:9">
      <c r="C9541" s="125"/>
      <c r="D9541" s="125"/>
      <c r="E9541" s="125"/>
      <c r="F9541" s="125"/>
      <c r="G9541" s="176"/>
      <c r="H9541" s="125" t="str">
        <f t="shared" si="296"/>
        <v/>
      </c>
      <c r="I9541" s="176">
        <f t="shared" si="297"/>
        <v>0</v>
      </c>
    </row>
    <row r="9542" spans="3:9">
      <c r="C9542" s="125"/>
      <c r="D9542" s="125"/>
      <c r="E9542" s="125"/>
      <c r="F9542" s="125"/>
      <c r="G9542" s="176"/>
      <c r="H9542" s="125" t="str">
        <f t="shared" si="296"/>
        <v/>
      </c>
      <c r="I9542" s="176">
        <f t="shared" si="297"/>
        <v>0</v>
      </c>
    </row>
    <row r="9543" spans="3:9">
      <c r="C9543" s="125"/>
      <c r="D9543" s="125"/>
      <c r="E9543" s="125"/>
      <c r="F9543" s="125"/>
      <c r="G9543" s="176"/>
      <c r="H9543" s="125" t="str">
        <f t="shared" ref="H9543:H9606" si="298">IF(ISBLANK(C9543),"",IF(C9543&lt;F9543,D9543-E9543,E9543-D9543))</f>
        <v/>
      </c>
      <c r="I9543" s="176">
        <f t="shared" ref="I9543:I9606" si="299">IF(ISERR(H9543),1,0)</f>
        <v>0</v>
      </c>
    </row>
    <row r="9544" spans="3:9">
      <c r="C9544" s="125"/>
      <c r="D9544" s="125"/>
      <c r="E9544" s="125"/>
      <c r="F9544" s="125"/>
      <c r="G9544" s="176"/>
      <c r="H9544" s="125" t="str">
        <f t="shared" si="298"/>
        <v/>
      </c>
      <c r="I9544" s="176">
        <f t="shared" si="299"/>
        <v>0</v>
      </c>
    </row>
    <row r="9545" spans="3:9">
      <c r="C9545" s="125"/>
      <c r="D9545" s="125"/>
      <c r="E9545" s="125"/>
      <c r="F9545" s="125"/>
      <c r="G9545" s="176"/>
      <c r="H9545" s="125" t="str">
        <f t="shared" si="298"/>
        <v/>
      </c>
      <c r="I9545" s="176">
        <f t="shared" si="299"/>
        <v>0</v>
      </c>
    </row>
    <row r="9546" spans="3:9">
      <c r="C9546" s="125"/>
      <c r="D9546" s="125"/>
      <c r="E9546" s="125"/>
      <c r="F9546" s="125"/>
      <c r="G9546" s="176"/>
      <c r="H9546" s="125" t="str">
        <f t="shared" si="298"/>
        <v/>
      </c>
      <c r="I9546" s="176">
        <f t="shared" si="299"/>
        <v>0</v>
      </c>
    </row>
    <row r="9547" spans="3:9">
      <c r="C9547" s="125"/>
      <c r="D9547" s="125"/>
      <c r="E9547" s="125"/>
      <c r="F9547" s="125"/>
      <c r="G9547" s="176"/>
      <c r="H9547" s="125" t="str">
        <f t="shared" si="298"/>
        <v/>
      </c>
      <c r="I9547" s="176">
        <f t="shared" si="299"/>
        <v>0</v>
      </c>
    </row>
    <row r="9548" spans="3:9">
      <c r="C9548" s="125"/>
      <c r="D9548" s="125"/>
      <c r="E9548" s="125"/>
      <c r="F9548" s="125"/>
      <c r="G9548" s="176"/>
      <c r="H9548" s="125" t="str">
        <f t="shared" si="298"/>
        <v/>
      </c>
      <c r="I9548" s="176">
        <f t="shared" si="299"/>
        <v>0</v>
      </c>
    </row>
    <row r="9549" spans="3:9">
      <c r="C9549" s="125"/>
      <c r="D9549" s="125"/>
      <c r="E9549" s="125"/>
      <c r="F9549" s="125"/>
      <c r="G9549" s="176"/>
      <c r="H9549" s="125" t="str">
        <f t="shared" si="298"/>
        <v/>
      </c>
      <c r="I9549" s="176">
        <f t="shared" si="299"/>
        <v>0</v>
      </c>
    </row>
    <row r="9550" spans="3:9">
      <c r="C9550" s="125"/>
      <c r="D9550" s="125"/>
      <c r="E9550" s="125"/>
      <c r="F9550" s="125"/>
      <c r="G9550" s="176"/>
      <c r="H9550" s="125" t="str">
        <f t="shared" si="298"/>
        <v/>
      </c>
      <c r="I9550" s="176">
        <f t="shared" si="299"/>
        <v>0</v>
      </c>
    </row>
    <row r="9551" spans="3:9">
      <c r="C9551" s="125"/>
      <c r="D9551" s="125"/>
      <c r="E9551" s="125"/>
      <c r="F9551" s="125"/>
      <c r="G9551" s="176"/>
      <c r="H9551" s="125" t="str">
        <f t="shared" si="298"/>
        <v/>
      </c>
      <c r="I9551" s="176">
        <f t="shared" si="299"/>
        <v>0</v>
      </c>
    </row>
    <row r="9552" spans="3:9">
      <c r="C9552" s="125"/>
      <c r="D9552" s="125"/>
      <c r="E9552" s="125"/>
      <c r="F9552" s="125"/>
      <c r="G9552" s="176"/>
      <c r="H9552" s="125" t="str">
        <f t="shared" si="298"/>
        <v/>
      </c>
      <c r="I9552" s="176">
        <f t="shared" si="299"/>
        <v>0</v>
      </c>
    </row>
    <row r="9553" spans="3:9">
      <c r="C9553" s="125"/>
      <c r="D9553" s="125"/>
      <c r="E9553" s="125"/>
      <c r="F9553" s="125"/>
      <c r="G9553" s="176"/>
      <c r="H9553" s="125" t="str">
        <f t="shared" si="298"/>
        <v/>
      </c>
      <c r="I9553" s="176">
        <f t="shared" si="299"/>
        <v>0</v>
      </c>
    </row>
    <row r="9554" spans="3:9">
      <c r="C9554" s="125"/>
      <c r="D9554" s="125"/>
      <c r="E9554" s="125"/>
      <c r="F9554" s="125"/>
      <c r="G9554" s="176"/>
      <c r="H9554" s="125" t="str">
        <f t="shared" si="298"/>
        <v/>
      </c>
      <c r="I9554" s="176">
        <f t="shared" si="299"/>
        <v>0</v>
      </c>
    </row>
    <row r="9555" spans="3:9">
      <c r="C9555" s="125"/>
      <c r="D9555" s="125"/>
      <c r="E9555" s="125"/>
      <c r="F9555" s="125"/>
      <c r="G9555" s="176"/>
      <c r="H9555" s="125" t="str">
        <f t="shared" si="298"/>
        <v/>
      </c>
      <c r="I9555" s="176">
        <f t="shared" si="299"/>
        <v>0</v>
      </c>
    </row>
    <row r="9556" spans="3:9">
      <c r="C9556" s="125"/>
      <c r="D9556" s="125"/>
      <c r="E9556" s="125"/>
      <c r="F9556" s="125"/>
      <c r="G9556" s="176"/>
      <c r="H9556" s="125" t="str">
        <f t="shared" si="298"/>
        <v/>
      </c>
      <c r="I9556" s="176">
        <f t="shared" si="299"/>
        <v>0</v>
      </c>
    </row>
    <row r="9557" spans="3:9">
      <c r="C9557" s="125"/>
      <c r="D9557" s="125"/>
      <c r="E9557" s="125"/>
      <c r="F9557" s="125"/>
      <c r="G9557" s="176"/>
      <c r="H9557" s="125" t="str">
        <f t="shared" si="298"/>
        <v/>
      </c>
      <c r="I9557" s="176">
        <f t="shared" si="299"/>
        <v>0</v>
      </c>
    </row>
    <row r="9558" spans="3:9">
      <c r="C9558" s="125"/>
      <c r="D9558" s="125"/>
      <c r="E9558" s="125"/>
      <c r="F9558" s="125"/>
      <c r="G9558" s="176"/>
      <c r="H9558" s="125" t="str">
        <f t="shared" si="298"/>
        <v/>
      </c>
      <c r="I9558" s="176">
        <f t="shared" si="299"/>
        <v>0</v>
      </c>
    </row>
    <row r="9559" spans="3:9">
      <c r="C9559" s="125"/>
      <c r="D9559" s="125"/>
      <c r="E9559" s="125"/>
      <c r="F9559" s="125"/>
      <c r="G9559" s="176"/>
      <c r="H9559" s="125" t="str">
        <f t="shared" si="298"/>
        <v/>
      </c>
      <c r="I9559" s="176">
        <f t="shared" si="299"/>
        <v>0</v>
      </c>
    </row>
    <row r="9560" spans="3:9">
      <c r="C9560" s="125"/>
      <c r="D9560" s="125"/>
      <c r="E9560" s="125"/>
      <c r="F9560" s="125"/>
      <c r="G9560" s="176"/>
      <c r="H9560" s="125" t="str">
        <f t="shared" si="298"/>
        <v/>
      </c>
      <c r="I9560" s="176">
        <f t="shared" si="299"/>
        <v>0</v>
      </c>
    </row>
    <row r="9561" spans="3:9">
      <c r="C9561" s="125"/>
      <c r="D9561" s="125"/>
      <c r="E9561" s="125"/>
      <c r="F9561" s="125"/>
      <c r="G9561" s="176"/>
      <c r="H9561" s="125" t="str">
        <f t="shared" si="298"/>
        <v/>
      </c>
      <c r="I9561" s="176">
        <f t="shared" si="299"/>
        <v>0</v>
      </c>
    </row>
    <row r="9562" spans="3:9">
      <c r="C9562" s="125"/>
      <c r="D9562" s="125"/>
      <c r="E9562" s="125"/>
      <c r="F9562" s="125"/>
      <c r="G9562" s="176"/>
      <c r="H9562" s="125" t="str">
        <f t="shared" si="298"/>
        <v/>
      </c>
      <c r="I9562" s="176">
        <f t="shared" si="299"/>
        <v>0</v>
      </c>
    </row>
    <row r="9563" spans="3:9">
      <c r="C9563" s="125"/>
      <c r="D9563" s="125"/>
      <c r="E9563" s="125"/>
      <c r="F9563" s="125"/>
      <c r="G9563" s="176"/>
      <c r="H9563" s="125" t="str">
        <f t="shared" si="298"/>
        <v/>
      </c>
      <c r="I9563" s="176">
        <f t="shared" si="299"/>
        <v>0</v>
      </c>
    </row>
    <row r="9564" spans="3:9">
      <c r="C9564" s="125"/>
      <c r="D9564" s="125"/>
      <c r="E9564" s="125"/>
      <c r="F9564" s="125"/>
      <c r="G9564" s="176"/>
      <c r="H9564" s="125" t="str">
        <f t="shared" si="298"/>
        <v/>
      </c>
      <c r="I9564" s="176">
        <f t="shared" si="299"/>
        <v>0</v>
      </c>
    </row>
    <row r="9565" spans="3:9">
      <c r="C9565" s="125"/>
      <c r="D9565" s="125"/>
      <c r="E9565" s="125"/>
      <c r="F9565" s="125"/>
      <c r="G9565" s="176"/>
      <c r="H9565" s="125" t="str">
        <f t="shared" si="298"/>
        <v/>
      </c>
      <c r="I9565" s="176">
        <f t="shared" si="299"/>
        <v>0</v>
      </c>
    </row>
    <row r="9566" spans="3:9">
      <c r="C9566" s="125"/>
      <c r="D9566" s="125"/>
      <c r="E9566" s="125"/>
      <c r="F9566" s="125"/>
      <c r="G9566" s="176"/>
      <c r="H9566" s="125" t="str">
        <f t="shared" si="298"/>
        <v/>
      </c>
      <c r="I9566" s="176">
        <f t="shared" si="299"/>
        <v>0</v>
      </c>
    </row>
    <row r="9567" spans="3:9">
      <c r="C9567" s="125"/>
      <c r="D9567" s="125"/>
      <c r="E9567" s="125"/>
      <c r="F9567" s="125"/>
      <c r="G9567" s="176"/>
      <c r="H9567" s="125" t="str">
        <f t="shared" si="298"/>
        <v/>
      </c>
      <c r="I9567" s="176">
        <f t="shared" si="299"/>
        <v>0</v>
      </c>
    </row>
    <row r="9568" spans="3:9">
      <c r="C9568" s="125"/>
      <c r="D9568" s="125"/>
      <c r="E9568" s="125"/>
      <c r="F9568" s="125"/>
      <c r="G9568" s="176"/>
      <c r="H9568" s="125" t="str">
        <f t="shared" si="298"/>
        <v/>
      </c>
      <c r="I9568" s="176">
        <f t="shared" si="299"/>
        <v>0</v>
      </c>
    </row>
    <row r="9569" spans="3:9">
      <c r="C9569" s="125"/>
      <c r="D9569" s="125"/>
      <c r="E9569" s="125"/>
      <c r="F9569" s="125"/>
      <c r="G9569" s="176"/>
      <c r="H9569" s="125" t="str">
        <f t="shared" si="298"/>
        <v/>
      </c>
      <c r="I9569" s="176">
        <f t="shared" si="299"/>
        <v>0</v>
      </c>
    </row>
    <row r="9570" spans="3:9">
      <c r="C9570" s="125"/>
      <c r="D9570" s="125"/>
      <c r="E9570" s="125"/>
      <c r="F9570" s="125"/>
      <c r="G9570" s="176"/>
      <c r="H9570" s="125" t="str">
        <f t="shared" si="298"/>
        <v/>
      </c>
      <c r="I9570" s="176">
        <f t="shared" si="299"/>
        <v>0</v>
      </c>
    </row>
    <row r="9571" spans="3:9">
      <c r="C9571" s="125"/>
      <c r="D9571" s="125"/>
      <c r="E9571" s="125"/>
      <c r="F9571" s="125"/>
      <c r="G9571" s="176"/>
      <c r="H9571" s="125" t="str">
        <f t="shared" si="298"/>
        <v/>
      </c>
      <c r="I9571" s="176">
        <f t="shared" si="299"/>
        <v>0</v>
      </c>
    </row>
    <row r="9572" spans="3:9">
      <c r="C9572" s="125"/>
      <c r="D9572" s="125"/>
      <c r="E9572" s="125"/>
      <c r="F9572" s="125"/>
      <c r="G9572" s="176"/>
      <c r="H9572" s="125" t="str">
        <f t="shared" si="298"/>
        <v/>
      </c>
      <c r="I9572" s="176">
        <f t="shared" si="299"/>
        <v>0</v>
      </c>
    </row>
    <row r="9573" spans="3:9">
      <c r="C9573" s="125"/>
      <c r="D9573" s="125"/>
      <c r="E9573" s="125"/>
      <c r="F9573" s="125"/>
      <c r="G9573" s="176"/>
      <c r="H9573" s="125" t="str">
        <f t="shared" si="298"/>
        <v/>
      </c>
      <c r="I9573" s="176">
        <f t="shared" si="299"/>
        <v>0</v>
      </c>
    </row>
    <row r="9574" spans="3:9">
      <c r="C9574" s="125"/>
      <c r="D9574" s="125"/>
      <c r="E9574" s="125"/>
      <c r="F9574" s="125"/>
      <c r="G9574" s="176"/>
      <c r="H9574" s="125" t="str">
        <f t="shared" si="298"/>
        <v/>
      </c>
      <c r="I9574" s="176">
        <f t="shared" si="299"/>
        <v>0</v>
      </c>
    </row>
    <row r="9575" spans="3:9">
      <c r="C9575" s="125"/>
      <c r="D9575" s="125"/>
      <c r="E9575" s="125"/>
      <c r="F9575" s="125"/>
      <c r="G9575" s="176"/>
      <c r="H9575" s="125" t="str">
        <f t="shared" si="298"/>
        <v/>
      </c>
      <c r="I9575" s="176">
        <f t="shared" si="299"/>
        <v>0</v>
      </c>
    </row>
    <row r="9576" spans="3:9">
      <c r="C9576" s="125"/>
      <c r="D9576" s="125"/>
      <c r="E9576" s="125"/>
      <c r="F9576" s="125"/>
      <c r="G9576" s="176"/>
      <c r="H9576" s="125" t="str">
        <f t="shared" si="298"/>
        <v/>
      </c>
      <c r="I9576" s="176">
        <f t="shared" si="299"/>
        <v>0</v>
      </c>
    </row>
    <row r="9577" spans="3:9">
      <c r="C9577" s="125"/>
      <c r="D9577" s="125"/>
      <c r="E9577" s="125"/>
      <c r="F9577" s="125"/>
      <c r="G9577" s="176"/>
      <c r="H9577" s="125" t="str">
        <f t="shared" si="298"/>
        <v/>
      </c>
      <c r="I9577" s="176">
        <f t="shared" si="299"/>
        <v>0</v>
      </c>
    </row>
    <row r="9578" spans="3:9">
      <c r="C9578" s="125"/>
      <c r="D9578" s="125"/>
      <c r="E9578" s="125"/>
      <c r="F9578" s="125"/>
      <c r="G9578" s="176"/>
      <c r="H9578" s="125" t="str">
        <f t="shared" si="298"/>
        <v/>
      </c>
      <c r="I9578" s="176">
        <f t="shared" si="299"/>
        <v>0</v>
      </c>
    </row>
    <row r="9579" spans="3:9">
      <c r="C9579" s="125"/>
      <c r="D9579" s="125"/>
      <c r="E9579" s="125"/>
      <c r="F9579" s="125"/>
      <c r="G9579" s="176"/>
      <c r="H9579" s="125" t="str">
        <f t="shared" si="298"/>
        <v/>
      </c>
      <c r="I9579" s="176">
        <f t="shared" si="299"/>
        <v>0</v>
      </c>
    </row>
    <row r="9580" spans="3:9">
      <c r="C9580" s="125"/>
      <c r="D9580" s="125"/>
      <c r="E9580" s="125"/>
      <c r="F9580" s="125"/>
      <c r="G9580" s="176"/>
      <c r="H9580" s="125" t="str">
        <f t="shared" si="298"/>
        <v/>
      </c>
      <c r="I9580" s="176">
        <f t="shared" si="299"/>
        <v>0</v>
      </c>
    </row>
    <row r="9581" spans="3:9">
      <c r="C9581" s="125"/>
      <c r="D9581" s="125"/>
      <c r="E9581" s="125"/>
      <c r="F9581" s="125"/>
      <c r="G9581" s="176"/>
      <c r="H9581" s="125" t="str">
        <f t="shared" si="298"/>
        <v/>
      </c>
      <c r="I9581" s="176">
        <f t="shared" si="299"/>
        <v>0</v>
      </c>
    </row>
    <row r="9582" spans="3:9">
      <c r="C9582" s="125"/>
      <c r="D9582" s="125"/>
      <c r="E9582" s="125"/>
      <c r="F9582" s="125"/>
      <c r="G9582" s="176"/>
      <c r="H9582" s="125" t="str">
        <f t="shared" si="298"/>
        <v/>
      </c>
      <c r="I9582" s="176">
        <f t="shared" si="299"/>
        <v>0</v>
      </c>
    </row>
    <row r="9583" spans="3:9">
      <c r="C9583" s="125"/>
      <c r="D9583" s="125"/>
      <c r="E9583" s="125"/>
      <c r="F9583" s="125"/>
      <c r="G9583" s="176"/>
      <c r="H9583" s="125" t="str">
        <f t="shared" si="298"/>
        <v/>
      </c>
      <c r="I9583" s="176">
        <f t="shared" si="299"/>
        <v>0</v>
      </c>
    </row>
    <row r="9584" spans="3:9">
      <c r="C9584" s="125"/>
      <c r="D9584" s="125"/>
      <c r="E9584" s="125"/>
      <c r="F9584" s="125"/>
      <c r="G9584" s="176"/>
      <c r="H9584" s="125" t="str">
        <f t="shared" si="298"/>
        <v/>
      </c>
      <c r="I9584" s="176">
        <f t="shared" si="299"/>
        <v>0</v>
      </c>
    </row>
    <row r="9585" spans="3:9">
      <c r="C9585" s="125"/>
      <c r="D9585" s="125"/>
      <c r="E9585" s="125"/>
      <c r="F9585" s="125"/>
      <c r="G9585" s="176"/>
      <c r="H9585" s="125" t="str">
        <f t="shared" si="298"/>
        <v/>
      </c>
      <c r="I9585" s="176">
        <f t="shared" si="299"/>
        <v>0</v>
      </c>
    </row>
    <row r="9586" spans="3:9">
      <c r="C9586" s="125"/>
      <c r="D9586" s="125"/>
      <c r="E9586" s="125"/>
      <c r="F9586" s="125"/>
      <c r="G9586" s="176"/>
      <c r="H9586" s="125" t="str">
        <f t="shared" si="298"/>
        <v/>
      </c>
      <c r="I9586" s="176">
        <f t="shared" si="299"/>
        <v>0</v>
      </c>
    </row>
    <row r="9587" spans="3:9">
      <c r="C9587" s="125"/>
      <c r="D9587" s="125"/>
      <c r="E9587" s="125"/>
      <c r="F9587" s="125"/>
      <c r="G9587" s="176"/>
      <c r="H9587" s="125" t="str">
        <f t="shared" si="298"/>
        <v/>
      </c>
      <c r="I9587" s="176">
        <f t="shared" si="299"/>
        <v>0</v>
      </c>
    </row>
    <row r="9588" spans="3:9">
      <c r="C9588" s="125"/>
      <c r="D9588" s="125"/>
      <c r="E9588" s="125"/>
      <c r="F9588" s="125"/>
      <c r="G9588" s="176"/>
      <c r="H9588" s="125" t="str">
        <f t="shared" si="298"/>
        <v/>
      </c>
      <c r="I9588" s="176">
        <f t="shared" si="299"/>
        <v>0</v>
      </c>
    </row>
    <row r="9589" spans="3:9">
      <c r="C9589" s="125"/>
      <c r="D9589" s="125"/>
      <c r="E9589" s="125"/>
      <c r="F9589" s="125"/>
      <c r="G9589" s="176"/>
      <c r="H9589" s="125" t="str">
        <f t="shared" si="298"/>
        <v/>
      </c>
      <c r="I9589" s="176">
        <f t="shared" si="299"/>
        <v>0</v>
      </c>
    </row>
    <row r="9590" spans="3:9">
      <c r="C9590" s="125"/>
      <c r="D9590" s="125"/>
      <c r="E9590" s="125"/>
      <c r="F9590" s="125"/>
      <c r="G9590" s="176"/>
      <c r="H9590" s="125" t="str">
        <f t="shared" si="298"/>
        <v/>
      </c>
      <c r="I9590" s="176">
        <f t="shared" si="299"/>
        <v>0</v>
      </c>
    </row>
    <row r="9591" spans="3:9">
      <c r="C9591" s="125"/>
      <c r="D9591" s="125"/>
      <c r="E9591" s="125"/>
      <c r="F9591" s="125"/>
      <c r="G9591" s="176"/>
      <c r="H9591" s="125" t="str">
        <f t="shared" si="298"/>
        <v/>
      </c>
      <c r="I9591" s="176">
        <f t="shared" si="299"/>
        <v>0</v>
      </c>
    </row>
    <row r="9592" spans="3:9">
      <c r="C9592" s="125"/>
      <c r="D9592" s="125"/>
      <c r="E9592" s="125"/>
      <c r="F9592" s="125"/>
      <c r="G9592" s="176"/>
      <c r="H9592" s="125" t="str">
        <f t="shared" si="298"/>
        <v/>
      </c>
      <c r="I9592" s="176">
        <f t="shared" si="299"/>
        <v>0</v>
      </c>
    </row>
    <row r="9593" spans="3:9">
      <c r="C9593" s="125"/>
      <c r="D9593" s="125"/>
      <c r="E9593" s="125"/>
      <c r="F9593" s="125"/>
      <c r="G9593" s="176"/>
      <c r="H9593" s="125" t="str">
        <f t="shared" si="298"/>
        <v/>
      </c>
      <c r="I9593" s="176">
        <f t="shared" si="299"/>
        <v>0</v>
      </c>
    </row>
    <row r="9594" spans="3:9">
      <c r="C9594" s="125"/>
      <c r="D9594" s="125"/>
      <c r="E9594" s="125"/>
      <c r="F9594" s="125"/>
      <c r="G9594" s="176"/>
      <c r="H9594" s="125" t="str">
        <f t="shared" si="298"/>
        <v/>
      </c>
      <c r="I9594" s="176">
        <f t="shared" si="299"/>
        <v>0</v>
      </c>
    </row>
    <row r="9595" spans="3:9">
      <c r="C9595" s="125"/>
      <c r="D9595" s="125"/>
      <c r="E9595" s="125"/>
      <c r="F9595" s="125"/>
      <c r="G9595" s="176"/>
      <c r="H9595" s="125" t="str">
        <f t="shared" si="298"/>
        <v/>
      </c>
      <c r="I9595" s="176">
        <f t="shared" si="299"/>
        <v>0</v>
      </c>
    </row>
    <row r="9596" spans="3:9">
      <c r="C9596" s="125"/>
      <c r="D9596" s="125"/>
      <c r="E9596" s="125"/>
      <c r="F9596" s="125"/>
      <c r="G9596" s="176"/>
      <c r="H9596" s="125" t="str">
        <f t="shared" si="298"/>
        <v/>
      </c>
      <c r="I9596" s="176">
        <f t="shared" si="299"/>
        <v>0</v>
      </c>
    </row>
    <row r="9597" spans="3:9">
      <c r="C9597" s="125"/>
      <c r="D9597" s="125"/>
      <c r="E9597" s="125"/>
      <c r="F9597" s="125"/>
      <c r="G9597" s="176"/>
      <c r="H9597" s="125" t="str">
        <f t="shared" si="298"/>
        <v/>
      </c>
      <c r="I9597" s="176">
        <f t="shared" si="299"/>
        <v>0</v>
      </c>
    </row>
    <row r="9598" spans="3:9">
      <c r="C9598" s="125"/>
      <c r="D9598" s="125"/>
      <c r="E9598" s="125"/>
      <c r="F9598" s="125"/>
      <c r="G9598" s="176"/>
      <c r="H9598" s="125" t="str">
        <f t="shared" si="298"/>
        <v/>
      </c>
      <c r="I9598" s="176">
        <f t="shared" si="299"/>
        <v>0</v>
      </c>
    </row>
    <row r="9599" spans="3:9">
      <c r="C9599" s="125"/>
      <c r="D9599" s="125"/>
      <c r="E9599" s="125"/>
      <c r="F9599" s="125"/>
      <c r="G9599" s="176"/>
      <c r="H9599" s="125" t="str">
        <f t="shared" si="298"/>
        <v/>
      </c>
      <c r="I9599" s="176">
        <f t="shared" si="299"/>
        <v>0</v>
      </c>
    </row>
    <row r="9600" spans="3:9">
      <c r="C9600" s="125"/>
      <c r="D9600" s="125"/>
      <c r="E9600" s="125"/>
      <c r="F9600" s="125"/>
      <c r="G9600" s="176"/>
      <c r="H9600" s="125" t="str">
        <f t="shared" si="298"/>
        <v/>
      </c>
      <c r="I9600" s="176">
        <f t="shared" si="299"/>
        <v>0</v>
      </c>
    </row>
    <row r="9601" spans="3:9">
      <c r="C9601" s="125"/>
      <c r="D9601" s="125"/>
      <c r="E9601" s="125"/>
      <c r="F9601" s="125"/>
      <c r="G9601" s="176"/>
      <c r="H9601" s="125" t="str">
        <f t="shared" si="298"/>
        <v/>
      </c>
      <c r="I9601" s="176">
        <f t="shared" si="299"/>
        <v>0</v>
      </c>
    </row>
    <row r="9602" spans="3:9">
      <c r="C9602" s="125"/>
      <c r="D9602" s="125"/>
      <c r="E9602" s="125"/>
      <c r="F9602" s="125"/>
      <c r="G9602" s="176"/>
      <c r="H9602" s="125" t="str">
        <f t="shared" si="298"/>
        <v/>
      </c>
      <c r="I9602" s="176">
        <f t="shared" si="299"/>
        <v>0</v>
      </c>
    </row>
    <row r="9603" spans="3:9">
      <c r="C9603" s="125"/>
      <c r="D9603" s="125"/>
      <c r="E9603" s="125"/>
      <c r="F9603" s="125"/>
      <c r="G9603" s="176"/>
      <c r="H9603" s="125" t="str">
        <f t="shared" si="298"/>
        <v/>
      </c>
      <c r="I9603" s="176">
        <f t="shared" si="299"/>
        <v>0</v>
      </c>
    </row>
    <row r="9604" spans="3:9">
      <c r="C9604" s="125"/>
      <c r="D9604" s="125"/>
      <c r="E9604" s="125"/>
      <c r="F9604" s="125"/>
      <c r="G9604" s="176"/>
      <c r="H9604" s="125" t="str">
        <f t="shared" si="298"/>
        <v/>
      </c>
      <c r="I9604" s="176">
        <f t="shared" si="299"/>
        <v>0</v>
      </c>
    </row>
    <row r="9605" spans="3:9">
      <c r="C9605" s="125"/>
      <c r="D9605" s="125"/>
      <c r="E9605" s="125"/>
      <c r="F9605" s="125"/>
      <c r="G9605" s="176"/>
      <c r="H9605" s="125" t="str">
        <f t="shared" si="298"/>
        <v/>
      </c>
      <c r="I9605" s="176">
        <f t="shared" si="299"/>
        <v>0</v>
      </c>
    </row>
    <row r="9606" spans="3:9">
      <c r="C9606" s="125"/>
      <c r="D9606" s="125"/>
      <c r="E9606" s="125"/>
      <c r="F9606" s="125"/>
      <c r="G9606" s="176"/>
      <c r="H9606" s="125" t="str">
        <f t="shared" si="298"/>
        <v/>
      </c>
      <c r="I9606" s="176">
        <f t="shared" si="299"/>
        <v>0</v>
      </c>
    </row>
    <row r="9607" spans="3:9">
      <c r="C9607" s="125"/>
      <c r="D9607" s="125"/>
      <c r="E9607" s="125"/>
      <c r="F9607" s="125"/>
      <c r="G9607" s="176"/>
      <c r="H9607" s="125" t="str">
        <f t="shared" ref="H9607:H9670" si="300">IF(ISBLANK(C9607),"",IF(C9607&lt;F9607,D9607-E9607,E9607-D9607))</f>
        <v/>
      </c>
      <c r="I9607" s="176">
        <f t="shared" ref="I9607:I9670" si="301">IF(ISERR(H9607),1,0)</f>
        <v>0</v>
      </c>
    </row>
    <row r="9608" spans="3:9">
      <c r="C9608" s="125"/>
      <c r="D9608" s="125"/>
      <c r="E9608" s="125"/>
      <c r="F9608" s="125"/>
      <c r="G9608" s="176"/>
      <c r="H9608" s="125" t="str">
        <f t="shared" si="300"/>
        <v/>
      </c>
      <c r="I9608" s="176">
        <f t="shared" si="301"/>
        <v>0</v>
      </c>
    </row>
    <row r="9609" spans="3:9">
      <c r="C9609" s="125"/>
      <c r="D9609" s="125"/>
      <c r="E9609" s="125"/>
      <c r="F9609" s="125"/>
      <c r="G9609" s="176"/>
      <c r="H9609" s="125" t="str">
        <f t="shared" si="300"/>
        <v/>
      </c>
      <c r="I9609" s="176">
        <f t="shared" si="301"/>
        <v>0</v>
      </c>
    </row>
    <row r="9610" spans="3:9">
      <c r="C9610" s="125"/>
      <c r="D9610" s="125"/>
      <c r="E9610" s="125"/>
      <c r="F9610" s="125"/>
      <c r="G9610" s="176"/>
      <c r="H9610" s="125" t="str">
        <f t="shared" si="300"/>
        <v/>
      </c>
      <c r="I9610" s="176">
        <f t="shared" si="301"/>
        <v>0</v>
      </c>
    </row>
    <row r="9611" spans="3:9">
      <c r="C9611" s="125"/>
      <c r="D9611" s="125"/>
      <c r="E9611" s="125"/>
      <c r="F9611" s="125"/>
      <c r="G9611" s="176"/>
      <c r="H9611" s="125" t="str">
        <f t="shared" si="300"/>
        <v/>
      </c>
      <c r="I9611" s="176">
        <f t="shared" si="301"/>
        <v>0</v>
      </c>
    </row>
    <row r="9612" spans="3:9">
      <c r="C9612" s="125"/>
      <c r="D9612" s="125"/>
      <c r="E9612" s="125"/>
      <c r="F9612" s="125"/>
      <c r="G9612" s="176"/>
      <c r="H9612" s="125" t="str">
        <f t="shared" si="300"/>
        <v/>
      </c>
      <c r="I9612" s="176">
        <f t="shared" si="301"/>
        <v>0</v>
      </c>
    </row>
    <row r="9613" spans="3:9">
      <c r="C9613" s="125"/>
      <c r="D9613" s="125"/>
      <c r="E9613" s="125"/>
      <c r="F9613" s="125"/>
      <c r="G9613" s="176"/>
      <c r="H9613" s="125" t="str">
        <f t="shared" si="300"/>
        <v/>
      </c>
      <c r="I9613" s="176">
        <f t="shared" si="301"/>
        <v>0</v>
      </c>
    </row>
    <row r="9614" spans="3:9">
      <c r="C9614" s="125"/>
      <c r="D9614" s="125"/>
      <c r="E9614" s="125"/>
      <c r="F9614" s="125"/>
      <c r="G9614" s="176"/>
      <c r="H9614" s="125" t="str">
        <f t="shared" si="300"/>
        <v/>
      </c>
      <c r="I9614" s="176">
        <f t="shared" si="301"/>
        <v>0</v>
      </c>
    </row>
    <row r="9615" spans="3:9">
      <c r="C9615" s="125"/>
      <c r="D9615" s="125"/>
      <c r="E9615" s="125"/>
      <c r="F9615" s="125"/>
      <c r="G9615" s="176"/>
      <c r="H9615" s="125" t="str">
        <f t="shared" si="300"/>
        <v/>
      </c>
      <c r="I9615" s="176">
        <f t="shared" si="301"/>
        <v>0</v>
      </c>
    </row>
    <row r="9616" spans="3:9">
      <c r="C9616" s="125"/>
      <c r="D9616" s="125"/>
      <c r="E9616" s="125"/>
      <c r="F9616" s="125"/>
      <c r="G9616" s="176"/>
      <c r="H9616" s="125" t="str">
        <f t="shared" si="300"/>
        <v/>
      </c>
      <c r="I9616" s="176">
        <f t="shared" si="301"/>
        <v>0</v>
      </c>
    </row>
    <row r="9617" spans="3:9">
      <c r="C9617" s="125"/>
      <c r="D9617" s="125"/>
      <c r="E9617" s="125"/>
      <c r="F9617" s="125"/>
      <c r="G9617" s="176"/>
      <c r="H9617" s="125" t="str">
        <f t="shared" si="300"/>
        <v/>
      </c>
      <c r="I9617" s="176">
        <f t="shared" si="301"/>
        <v>0</v>
      </c>
    </row>
    <row r="9618" spans="3:9">
      <c r="C9618" s="125"/>
      <c r="D9618" s="125"/>
      <c r="E9618" s="125"/>
      <c r="F9618" s="125"/>
      <c r="G9618" s="176"/>
      <c r="H9618" s="125" t="str">
        <f t="shared" si="300"/>
        <v/>
      </c>
      <c r="I9618" s="176">
        <f t="shared" si="301"/>
        <v>0</v>
      </c>
    </row>
    <row r="9619" spans="3:9">
      <c r="C9619" s="125"/>
      <c r="D9619" s="125"/>
      <c r="E9619" s="125"/>
      <c r="F9619" s="125"/>
      <c r="G9619" s="176"/>
      <c r="H9619" s="125" t="str">
        <f t="shared" si="300"/>
        <v/>
      </c>
      <c r="I9619" s="176">
        <f t="shared" si="301"/>
        <v>0</v>
      </c>
    </row>
    <row r="9620" spans="3:9">
      <c r="C9620" s="125"/>
      <c r="D9620" s="125"/>
      <c r="E9620" s="125"/>
      <c r="F9620" s="125"/>
      <c r="G9620" s="176"/>
      <c r="H9620" s="125" t="str">
        <f t="shared" si="300"/>
        <v/>
      </c>
      <c r="I9620" s="176">
        <f t="shared" si="301"/>
        <v>0</v>
      </c>
    </row>
    <row r="9621" spans="3:9">
      <c r="C9621" s="125"/>
      <c r="D9621" s="125"/>
      <c r="E9621" s="125"/>
      <c r="F9621" s="125"/>
      <c r="G9621" s="176"/>
      <c r="H9621" s="125" t="str">
        <f t="shared" si="300"/>
        <v/>
      </c>
      <c r="I9621" s="176">
        <f t="shared" si="301"/>
        <v>0</v>
      </c>
    </row>
    <row r="9622" spans="3:9">
      <c r="C9622" s="125"/>
      <c r="D9622" s="125"/>
      <c r="E9622" s="125"/>
      <c r="F9622" s="125"/>
      <c r="G9622" s="176"/>
      <c r="H9622" s="125" t="str">
        <f t="shared" si="300"/>
        <v/>
      </c>
      <c r="I9622" s="176">
        <f t="shared" si="301"/>
        <v>0</v>
      </c>
    </row>
    <row r="9623" spans="3:9">
      <c r="C9623" s="125"/>
      <c r="D9623" s="125"/>
      <c r="E9623" s="125"/>
      <c r="F9623" s="125"/>
      <c r="G9623" s="176"/>
      <c r="H9623" s="125" t="str">
        <f t="shared" si="300"/>
        <v/>
      </c>
      <c r="I9623" s="176">
        <f t="shared" si="301"/>
        <v>0</v>
      </c>
    </row>
    <row r="9624" spans="3:9">
      <c r="C9624" s="125"/>
      <c r="D9624" s="125"/>
      <c r="E9624" s="125"/>
      <c r="F9624" s="125"/>
      <c r="G9624" s="176"/>
      <c r="H9624" s="125" t="str">
        <f t="shared" si="300"/>
        <v/>
      </c>
      <c r="I9624" s="176">
        <f t="shared" si="301"/>
        <v>0</v>
      </c>
    </row>
    <row r="9625" spans="3:9">
      <c r="C9625" s="125"/>
      <c r="D9625" s="125"/>
      <c r="E9625" s="125"/>
      <c r="F9625" s="125"/>
      <c r="G9625" s="176"/>
      <c r="H9625" s="125" t="str">
        <f t="shared" si="300"/>
        <v/>
      </c>
      <c r="I9625" s="176">
        <f t="shared" si="301"/>
        <v>0</v>
      </c>
    </row>
    <row r="9626" spans="3:9">
      <c r="C9626" s="125"/>
      <c r="D9626" s="125"/>
      <c r="E9626" s="125"/>
      <c r="F9626" s="125"/>
      <c r="G9626" s="176"/>
      <c r="H9626" s="125" t="str">
        <f t="shared" si="300"/>
        <v/>
      </c>
      <c r="I9626" s="176">
        <f t="shared" si="301"/>
        <v>0</v>
      </c>
    </row>
    <row r="9627" spans="3:9">
      <c r="C9627" s="125"/>
      <c r="D9627" s="125"/>
      <c r="E9627" s="125"/>
      <c r="F9627" s="125"/>
      <c r="G9627" s="176"/>
      <c r="H9627" s="125" t="str">
        <f t="shared" si="300"/>
        <v/>
      </c>
      <c r="I9627" s="176">
        <f t="shared" si="301"/>
        <v>0</v>
      </c>
    </row>
    <row r="9628" spans="3:9">
      <c r="C9628" s="125"/>
      <c r="D9628" s="125"/>
      <c r="E9628" s="125"/>
      <c r="F9628" s="125"/>
      <c r="G9628" s="176"/>
      <c r="H9628" s="125" t="str">
        <f t="shared" si="300"/>
        <v/>
      </c>
      <c r="I9628" s="176">
        <f t="shared" si="301"/>
        <v>0</v>
      </c>
    </row>
    <row r="9629" spans="3:9">
      <c r="C9629" s="125"/>
      <c r="D9629" s="125"/>
      <c r="E9629" s="125"/>
      <c r="F9629" s="125"/>
      <c r="G9629" s="176"/>
      <c r="H9629" s="125" t="str">
        <f t="shared" si="300"/>
        <v/>
      </c>
      <c r="I9629" s="176">
        <f t="shared" si="301"/>
        <v>0</v>
      </c>
    </row>
    <row r="9630" spans="3:9">
      <c r="C9630" s="125"/>
      <c r="D9630" s="125"/>
      <c r="E9630" s="125"/>
      <c r="F9630" s="125"/>
      <c r="G9630" s="176"/>
      <c r="H9630" s="125" t="str">
        <f t="shared" si="300"/>
        <v/>
      </c>
      <c r="I9630" s="176">
        <f t="shared" si="301"/>
        <v>0</v>
      </c>
    </row>
    <row r="9631" spans="3:9">
      <c r="C9631" s="125"/>
      <c r="D9631" s="125"/>
      <c r="E9631" s="125"/>
      <c r="F9631" s="125"/>
      <c r="G9631" s="176"/>
      <c r="H9631" s="125" t="str">
        <f t="shared" si="300"/>
        <v/>
      </c>
      <c r="I9631" s="176">
        <f t="shared" si="301"/>
        <v>0</v>
      </c>
    </row>
    <row r="9632" spans="3:9">
      <c r="C9632" s="125"/>
      <c r="D9632" s="125"/>
      <c r="E9632" s="125"/>
      <c r="F9632" s="125"/>
      <c r="G9632" s="176"/>
      <c r="H9632" s="125" t="str">
        <f t="shared" si="300"/>
        <v/>
      </c>
      <c r="I9632" s="176">
        <f t="shared" si="301"/>
        <v>0</v>
      </c>
    </row>
    <row r="9633" spans="3:9">
      <c r="C9633" s="125"/>
      <c r="D9633" s="125"/>
      <c r="E9633" s="125"/>
      <c r="F9633" s="125"/>
      <c r="G9633" s="176"/>
      <c r="H9633" s="125" t="str">
        <f t="shared" si="300"/>
        <v/>
      </c>
      <c r="I9633" s="176">
        <f t="shared" si="301"/>
        <v>0</v>
      </c>
    </row>
    <row r="9634" spans="3:9">
      <c r="C9634" s="125"/>
      <c r="D9634" s="125"/>
      <c r="E9634" s="125"/>
      <c r="F9634" s="125"/>
      <c r="G9634" s="176"/>
      <c r="H9634" s="125" t="str">
        <f t="shared" si="300"/>
        <v/>
      </c>
      <c r="I9634" s="176">
        <f t="shared" si="301"/>
        <v>0</v>
      </c>
    </row>
    <row r="9635" spans="3:9">
      <c r="C9635" s="125"/>
      <c r="D9635" s="125"/>
      <c r="E9635" s="125"/>
      <c r="F9635" s="125"/>
      <c r="G9635" s="176"/>
      <c r="H9635" s="125" t="str">
        <f t="shared" si="300"/>
        <v/>
      </c>
      <c r="I9635" s="176">
        <f t="shared" si="301"/>
        <v>0</v>
      </c>
    </row>
    <row r="9636" spans="3:9">
      <c r="C9636" s="125"/>
      <c r="D9636" s="125"/>
      <c r="E9636" s="125"/>
      <c r="F9636" s="125"/>
      <c r="G9636" s="176"/>
      <c r="H9636" s="125" t="str">
        <f t="shared" si="300"/>
        <v/>
      </c>
      <c r="I9636" s="176">
        <f t="shared" si="301"/>
        <v>0</v>
      </c>
    </row>
    <row r="9637" spans="3:9">
      <c r="C9637" s="125"/>
      <c r="D9637" s="125"/>
      <c r="E9637" s="125"/>
      <c r="F9637" s="125"/>
      <c r="G9637" s="176"/>
      <c r="H9637" s="125" t="str">
        <f t="shared" si="300"/>
        <v/>
      </c>
      <c r="I9637" s="176">
        <f t="shared" si="301"/>
        <v>0</v>
      </c>
    </row>
    <row r="9638" spans="3:9">
      <c r="C9638" s="125"/>
      <c r="D9638" s="125"/>
      <c r="E9638" s="125"/>
      <c r="F9638" s="125"/>
      <c r="G9638" s="176"/>
      <c r="H9638" s="125" t="str">
        <f t="shared" si="300"/>
        <v/>
      </c>
      <c r="I9638" s="176">
        <f t="shared" si="301"/>
        <v>0</v>
      </c>
    </row>
    <row r="9639" spans="3:9">
      <c r="C9639" s="125"/>
      <c r="D9639" s="125"/>
      <c r="E9639" s="125"/>
      <c r="F9639" s="125"/>
      <c r="G9639" s="176"/>
      <c r="H9639" s="125" t="str">
        <f t="shared" si="300"/>
        <v/>
      </c>
      <c r="I9639" s="176">
        <f t="shared" si="301"/>
        <v>0</v>
      </c>
    </row>
    <row r="9640" spans="3:9">
      <c r="C9640" s="125"/>
      <c r="D9640" s="125"/>
      <c r="E9640" s="125"/>
      <c r="F9640" s="125"/>
      <c r="G9640" s="176"/>
      <c r="H9640" s="125" t="str">
        <f t="shared" si="300"/>
        <v/>
      </c>
      <c r="I9640" s="176">
        <f t="shared" si="301"/>
        <v>0</v>
      </c>
    </row>
    <row r="9641" spans="3:9">
      <c r="C9641" s="125"/>
      <c r="D9641" s="125"/>
      <c r="E9641" s="125"/>
      <c r="F9641" s="125"/>
      <c r="G9641" s="176"/>
      <c r="H9641" s="125" t="str">
        <f t="shared" si="300"/>
        <v/>
      </c>
      <c r="I9641" s="176">
        <f t="shared" si="301"/>
        <v>0</v>
      </c>
    </row>
    <row r="9642" spans="3:9">
      <c r="C9642" s="125"/>
      <c r="D9642" s="125"/>
      <c r="E9642" s="125"/>
      <c r="F9642" s="125"/>
      <c r="G9642" s="176"/>
      <c r="H9642" s="125" t="str">
        <f t="shared" si="300"/>
        <v/>
      </c>
      <c r="I9642" s="176">
        <f t="shared" si="301"/>
        <v>0</v>
      </c>
    </row>
    <row r="9643" spans="3:9">
      <c r="C9643" s="125"/>
      <c r="D9643" s="125"/>
      <c r="E9643" s="125"/>
      <c r="F9643" s="125"/>
      <c r="G9643" s="176"/>
      <c r="H9643" s="125" t="str">
        <f t="shared" si="300"/>
        <v/>
      </c>
      <c r="I9643" s="176">
        <f t="shared" si="301"/>
        <v>0</v>
      </c>
    </row>
    <row r="9644" spans="3:9">
      <c r="C9644" s="125"/>
      <c r="D9644" s="125"/>
      <c r="E9644" s="125"/>
      <c r="F9644" s="125"/>
      <c r="G9644" s="176"/>
      <c r="H9644" s="125" t="str">
        <f t="shared" si="300"/>
        <v/>
      </c>
      <c r="I9644" s="176">
        <f t="shared" si="301"/>
        <v>0</v>
      </c>
    </row>
    <row r="9645" spans="3:9">
      <c r="C9645" s="125"/>
      <c r="D9645" s="125"/>
      <c r="E9645" s="125"/>
      <c r="F9645" s="125"/>
      <c r="G9645" s="176"/>
      <c r="H9645" s="125" t="str">
        <f t="shared" si="300"/>
        <v/>
      </c>
      <c r="I9645" s="176">
        <f t="shared" si="301"/>
        <v>0</v>
      </c>
    </row>
    <row r="9646" spans="3:9">
      <c r="C9646" s="125"/>
      <c r="D9646" s="125"/>
      <c r="E9646" s="125"/>
      <c r="F9646" s="125"/>
      <c r="G9646" s="176"/>
      <c r="H9646" s="125" t="str">
        <f t="shared" si="300"/>
        <v/>
      </c>
      <c r="I9646" s="176">
        <f t="shared" si="301"/>
        <v>0</v>
      </c>
    </row>
    <row r="9647" spans="3:9">
      <c r="C9647" s="125"/>
      <c r="D9647" s="125"/>
      <c r="E9647" s="125"/>
      <c r="F9647" s="125"/>
      <c r="G9647" s="176"/>
      <c r="H9647" s="125" t="str">
        <f t="shared" si="300"/>
        <v/>
      </c>
      <c r="I9647" s="176">
        <f t="shared" si="301"/>
        <v>0</v>
      </c>
    </row>
    <row r="9648" spans="3:9">
      <c r="C9648" s="125"/>
      <c r="D9648" s="125"/>
      <c r="E9648" s="125"/>
      <c r="F9648" s="125"/>
      <c r="G9648" s="176"/>
      <c r="H9648" s="125" t="str">
        <f t="shared" si="300"/>
        <v/>
      </c>
      <c r="I9648" s="176">
        <f t="shared" si="301"/>
        <v>0</v>
      </c>
    </row>
    <row r="9649" spans="3:9">
      <c r="C9649" s="125"/>
      <c r="D9649" s="125"/>
      <c r="E9649" s="125"/>
      <c r="F9649" s="125"/>
      <c r="G9649" s="176"/>
      <c r="H9649" s="125" t="str">
        <f t="shared" si="300"/>
        <v/>
      </c>
      <c r="I9649" s="176">
        <f t="shared" si="301"/>
        <v>0</v>
      </c>
    </row>
    <row r="9650" spans="3:9">
      <c r="C9650" s="125"/>
      <c r="D9650" s="125"/>
      <c r="E9650" s="125"/>
      <c r="F9650" s="125"/>
      <c r="G9650" s="176"/>
      <c r="H9650" s="125" t="str">
        <f t="shared" si="300"/>
        <v/>
      </c>
      <c r="I9650" s="176">
        <f t="shared" si="301"/>
        <v>0</v>
      </c>
    </row>
    <row r="9651" spans="3:9">
      <c r="C9651" s="125"/>
      <c r="D9651" s="125"/>
      <c r="E9651" s="125"/>
      <c r="F9651" s="125"/>
      <c r="G9651" s="176"/>
      <c r="H9651" s="125" t="str">
        <f t="shared" si="300"/>
        <v/>
      </c>
      <c r="I9651" s="176">
        <f t="shared" si="301"/>
        <v>0</v>
      </c>
    </row>
    <row r="9652" spans="3:9">
      <c r="C9652" s="125"/>
      <c r="D9652" s="125"/>
      <c r="E9652" s="125"/>
      <c r="F9652" s="125"/>
      <c r="G9652" s="176"/>
      <c r="H9652" s="125" t="str">
        <f t="shared" si="300"/>
        <v/>
      </c>
      <c r="I9652" s="176">
        <f t="shared" si="301"/>
        <v>0</v>
      </c>
    </row>
    <row r="9653" spans="3:9">
      <c r="C9653" s="125"/>
      <c r="D9653" s="125"/>
      <c r="E9653" s="125"/>
      <c r="F9653" s="125"/>
      <c r="G9653" s="176"/>
      <c r="H9653" s="125" t="str">
        <f t="shared" si="300"/>
        <v/>
      </c>
      <c r="I9653" s="176">
        <f t="shared" si="301"/>
        <v>0</v>
      </c>
    </row>
    <row r="9654" spans="3:9">
      <c r="C9654" s="125"/>
      <c r="D9654" s="125"/>
      <c r="E9654" s="125"/>
      <c r="F9654" s="125"/>
      <c r="G9654" s="176"/>
      <c r="H9654" s="125" t="str">
        <f t="shared" si="300"/>
        <v/>
      </c>
      <c r="I9654" s="176">
        <f t="shared" si="301"/>
        <v>0</v>
      </c>
    </row>
    <row r="9655" spans="3:9">
      <c r="C9655" s="125"/>
      <c r="D9655" s="125"/>
      <c r="E9655" s="125"/>
      <c r="F9655" s="125"/>
      <c r="G9655" s="176"/>
      <c r="H9655" s="125" t="str">
        <f t="shared" si="300"/>
        <v/>
      </c>
      <c r="I9655" s="176">
        <f t="shared" si="301"/>
        <v>0</v>
      </c>
    </row>
    <row r="9656" spans="3:9">
      <c r="C9656" s="125"/>
      <c r="D9656" s="125"/>
      <c r="E9656" s="125"/>
      <c r="F9656" s="125"/>
      <c r="G9656" s="176"/>
      <c r="H9656" s="125" t="str">
        <f t="shared" si="300"/>
        <v/>
      </c>
      <c r="I9656" s="176">
        <f t="shared" si="301"/>
        <v>0</v>
      </c>
    </row>
    <row r="9657" spans="3:9">
      <c r="C9657" s="125"/>
      <c r="D9657" s="125"/>
      <c r="E9657" s="125"/>
      <c r="F9657" s="125"/>
      <c r="G9657" s="176"/>
      <c r="H9657" s="125" t="str">
        <f t="shared" si="300"/>
        <v/>
      </c>
      <c r="I9657" s="176">
        <f t="shared" si="301"/>
        <v>0</v>
      </c>
    </row>
    <row r="9658" spans="3:9">
      <c r="C9658" s="125"/>
      <c r="D9658" s="125"/>
      <c r="E9658" s="125"/>
      <c r="F9658" s="125"/>
      <c r="G9658" s="176"/>
      <c r="H9658" s="125" t="str">
        <f t="shared" si="300"/>
        <v/>
      </c>
      <c r="I9658" s="176">
        <f t="shared" si="301"/>
        <v>0</v>
      </c>
    </row>
    <row r="9659" spans="3:9">
      <c r="C9659" s="125"/>
      <c r="D9659" s="125"/>
      <c r="E9659" s="125"/>
      <c r="F9659" s="125"/>
      <c r="G9659" s="176"/>
      <c r="H9659" s="125" t="str">
        <f t="shared" si="300"/>
        <v/>
      </c>
      <c r="I9659" s="176">
        <f t="shared" si="301"/>
        <v>0</v>
      </c>
    </row>
    <row r="9660" spans="3:9">
      <c r="C9660" s="125"/>
      <c r="D9660" s="125"/>
      <c r="E9660" s="125"/>
      <c r="F9660" s="125"/>
      <c r="G9660" s="176"/>
      <c r="H9660" s="125" t="str">
        <f t="shared" si="300"/>
        <v/>
      </c>
      <c r="I9660" s="176">
        <f t="shared" si="301"/>
        <v>0</v>
      </c>
    </row>
    <row r="9661" spans="3:9">
      <c r="C9661" s="125"/>
      <c r="D9661" s="125"/>
      <c r="E9661" s="125"/>
      <c r="F9661" s="125"/>
      <c r="G9661" s="176"/>
      <c r="H9661" s="125" t="str">
        <f t="shared" si="300"/>
        <v/>
      </c>
      <c r="I9661" s="176">
        <f t="shared" si="301"/>
        <v>0</v>
      </c>
    </row>
    <row r="9662" spans="3:9">
      <c r="C9662" s="125"/>
      <c r="D9662" s="125"/>
      <c r="E9662" s="125"/>
      <c r="F9662" s="125"/>
      <c r="G9662" s="176"/>
      <c r="H9662" s="125" t="str">
        <f t="shared" si="300"/>
        <v/>
      </c>
      <c r="I9662" s="176">
        <f t="shared" si="301"/>
        <v>0</v>
      </c>
    </row>
    <row r="9663" spans="3:9">
      <c r="C9663" s="125"/>
      <c r="D9663" s="125"/>
      <c r="E9663" s="125"/>
      <c r="F9663" s="125"/>
      <c r="G9663" s="176"/>
      <c r="H9663" s="125" t="str">
        <f t="shared" si="300"/>
        <v/>
      </c>
      <c r="I9663" s="176">
        <f t="shared" si="301"/>
        <v>0</v>
      </c>
    </row>
    <row r="9664" spans="3:9">
      <c r="C9664" s="125"/>
      <c r="D9664" s="125"/>
      <c r="E9664" s="125"/>
      <c r="F9664" s="125"/>
      <c r="G9664" s="176"/>
      <c r="H9664" s="125" t="str">
        <f t="shared" si="300"/>
        <v/>
      </c>
      <c r="I9664" s="176">
        <f t="shared" si="301"/>
        <v>0</v>
      </c>
    </row>
    <row r="9665" spans="3:9">
      <c r="C9665" s="125"/>
      <c r="D9665" s="125"/>
      <c r="E9665" s="125"/>
      <c r="F9665" s="125"/>
      <c r="G9665" s="176"/>
      <c r="H9665" s="125" t="str">
        <f t="shared" si="300"/>
        <v/>
      </c>
      <c r="I9665" s="176">
        <f t="shared" si="301"/>
        <v>0</v>
      </c>
    </row>
    <row r="9666" spans="3:9">
      <c r="C9666" s="125"/>
      <c r="D9666" s="125"/>
      <c r="E9666" s="125"/>
      <c r="F9666" s="125"/>
      <c r="G9666" s="176"/>
      <c r="H9666" s="125" t="str">
        <f t="shared" si="300"/>
        <v/>
      </c>
      <c r="I9666" s="176">
        <f t="shared" si="301"/>
        <v>0</v>
      </c>
    </row>
    <row r="9667" spans="3:9">
      <c r="C9667" s="125"/>
      <c r="D9667" s="125"/>
      <c r="E9667" s="125"/>
      <c r="F9667" s="125"/>
      <c r="G9667" s="176"/>
      <c r="H9667" s="125" t="str">
        <f t="shared" si="300"/>
        <v/>
      </c>
      <c r="I9667" s="176">
        <f t="shared" si="301"/>
        <v>0</v>
      </c>
    </row>
    <row r="9668" spans="3:9">
      <c r="C9668" s="125"/>
      <c r="D9668" s="125"/>
      <c r="E9668" s="125"/>
      <c r="F9668" s="125"/>
      <c r="G9668" s="176"/>
      <c r="H9668" s="125" t="str">
        <f t="shared" si="300"/>
        <v/>
      </c>
      <c r="I9668" s="176">
        <f t="shared" si="301"/>
        <v>0</v>
      </c>
    </row>
    <row r="9669" spans="3:9">
      <c r="C9669" s="125"/>
      <c r="D9669" s="125"/>
      <c r="E9669" s="125"/>
      <c r="F9669" s="125"/>
      <c r="G9669" s="176"/>
      <c r="H9669" s="125" t="str">
        <f t="shared" si="300"/>
        <v/>
      </c>
      <c r="I9669" s="176">
        <f t="shared" si="301"/>
        <v>0</v>
      </c>
    </row>
    <row r="9670" spans="3:9">
      <c r="C9670" s="125"/>
      <c r="D9670" s="125"/>
      <c r="E9670" s="125"/>
      <c r="F9670" s="125"/>
      <c r="G9670" s="176"/>
      <c r="H9670" s="125" t="str">
        <f t="shared" si="300"/>
        <v/>
      </c>
      <c r="I9670" s="176">
        <f t="shared" si="301"/>
        <v>0</v>
      </c>
    </row>
    <row r="9671" spans="3:9">
      <c r="C9671" s="125"/>
      <c r="D9671" s="125"/>
      <c r="E9671" s="125"/>
      <c r="F9671" s="125"/>
      <c r="G9671" s="176"/>
      <c r="H9671" s="125" t="str">
        <f t="shared" ref="H9671:H9734" si="302">IF(ISBLANK(C9671),"",IF(C9671&lt;F9671,D9671-E9671,E9671-D9671))</f>
        <v/>
      </c>
      <c r="I9671" s="176">
        <f t="shared" ref="I9671:I9734" si="303">IF(ISERR(H9671),1,0)</f>
        <v>0</v>
      </c>
    </row>
    <row r="9672" spans="3:9">
      <c r="C9672" s="125"/>
      <c r="D9672" s="125"/>
      <c r="E9672" s="125"/>
      <c r="F9672" s="125"/>
      <c r="G9672" s="176"/>
      <c r="H9672" s="125" t="str">
        <f t="shared" si="302"/>
        <v/>
      </c>
      <c r="I9672" s="176">
        <f t="shared" si="303"/>
        <v>0</v>
      </c>
    </row>
    <row r="9673" spans="3:9">
      <c r="C9673" s="125"/>
      <c r="D9673" s="125"/>
      <c r="E9673" s="125"/>
      <c r="F9673" s="125"/>
      <c r="G9673" s="176"/>
      <c r="H9673" s="125" t="str">
        <f t="shared" si="302"/>
        <v/>
      </c>
      <c r="I9673" s="176">
        <f t="shared" si="303"/>
        <v>0</v>
      </c>
    </row>
    <row r="9674" spans="3:9">
      <c r="C9674" s="125"/>
      <c r="D9674" s="125"/>
      <c r="E9674" s="125"/>
      <c r="F9674" s="125"/>
      <c r="G9674" s="176"/>
      <c r="H9674" s="125" t="str">
        <f t="shared" si="302"/>
        <v/>
      </c>
      <c r="I9674" s="176">
        <f t="shared" si="303"/>
        <v>0</v>
      </c>
    </row>
    <row r="9675" spans="3:9">
      <c r="C9675" s="125"/>
      <c r="D9675" s="125"/>
      <c r="E9675" s="125"/>
      <c r="F9675" s="125"/>
      <c r="G9675" s="176"/>
      <c r="H9675" s="125" t="str">
        <f t="shared" si="302"/>
        <v/>
      </c>
      <c r="I9675" s="176">
        <f t="shared" si="303"/>
        <v>0</v>
      </c>
    </row>
    <row r="9676" spans="3:9">
      <c r="C9676" s="125"/>
      <c r="D9676" s="125"/>
      <c r="E9676" s="125"/>
      <c r="F9676" s="125"/>
      <c r="G9676" s="176"/>
      <c r="H9676" s="125" t="str">
        <f t="shared" si="302"/>
        <v/>
      </c>
      <c r="I9676" s="176">
        <f t="shared" si="303"/>
        <v>0</v>
      </c>
    </row>
    <row r="9677" spans="3:9">
      <c r="C9677" s="125"/>
      <c r="D9677" s="125"/>
      <c r="E9677" s="125"/>
      <c r="F9677" s="125"/>
      <c r="G9677" s="176"/>
      <c r="H9677" s="125" t="str">
        <f t="shared" si="302"/>
        <v/>
      </c>
      <c r="I9677" s="176">
        <f t="shared" si="303"/>
        <v>0</v>
      </c>
    </row>
    <row r="9678" spans="3:9">
      <c r="C9678" s="125"/>
      <c r="D9678" s="125"/>
      <c r="E9678" s="125"/>
      <c r="F9678" s="125"/>
      <c r="G9678" s="176"/>
      <c r="H9678" s="125" t="str">
        <f t="shared" si="302"/>
        <v/>
      </c>
      <c r="I9678" s="176">
        <f t="shared" si="303"/>
        <v>0</v>
      </c>
    </row>
    <row r="9679" spans="3:9">
      <c r="C9679" s="125"/>
      <c r="D9679" s="125"/>
      <c r="E9679" s="125"/>
      <c r="F9679" s="125"/>
      <c r="G9679" s="176"/>
      <c r="H9679" s="125" t="str">
        <f t="shared" si="302"/>
        <v/>
      </c>
      <c r="I9679" s="176">
        <f t="shared" si="303"/>
        <v>0</v>
      </c>
    </row>
    <row r="9680" spans="3:9">
      <c r="C9680" s="125"/>
      <c r="D9680" s="125"/>
      <c r="E9680" s="125"/>
      <c r="F9680" s="125"/>
      <c r="G9680" s="176"/>
      <c r="H9680" s="125" t="str">
        <f t="shared" si="302"/>
        <v/>
      </c>
      <c r="I9680" s="176">
        <f t="shared" si="303"/>
        <v>0</v>
      </c>
    </row>
    <row r="9681" spans="3:9">
      <c r="C9681" s="125"/>
      <c r="D9681" s="125"/>
      <c r="E9681" s="125"/>
      <c r="F9681" s="125"/>
      <c r="G9681" s="176"/>
      <c r="H9681" s="125" t="str">
        <f t="shared" si="302"/>
        <v/>
      </c>
      <c r="I9681" s="176">
        <f t="shared" si="303"/>
        <v>0</v>
      </c>
    </row>
    <row r="9682" spans="3:9">
      <c r="C9682" s="125"/>
      <c r="D9682" s="125"/>
      <c r="E9682" s="125"/>
      <c r="F9682" s="125"/>
      <c r="G9682" s="176"/>
      <c r="H9682" s="125" t="str">
        <f t="shared" si="302"/>
        <v/>
      </c>
      <c r="I9682" s="176">
        <f t="shared" si="303"/>
        <v>0</v>
      </c>
    </row>
    <row r="9683" spans="3:9">
      <c r="C9683" s="125"/>
      <c r="D9683" s="125"/>
      <c r="E9683" s="125"/>
      <c r="F9683" s="125"/>
      <c r="G9683" s="176"/>
      <c r="H9683" s="125" t="str">
        <f t="shared" si="302"/>
        <v/>
      </c>
      <c r="I9683" s="176">
        <f t="shared" si="303"/>
        <v>0</v>
      </c>
    </row>
    <row r="9684" spans="3:9">
      <c r="C9684" s="125"/>
      <c r="D9684" s="125"/>
      <c r="E9684" s="125"/>
      <c r="F9684" s="125"/>
      <c r="G9684" s="176"/>
      <c r="H9684" s="125" t="str">
        <f t="shared" si="302"/>
        <v/>
      </c>
      <c r="I9684" s="176">
        <f t="shared" si="303"/>
        <v>0</v>
      </c>
    </row>
    <row r="9685" spans="3:9">
      <c r="C9685" s="125"/>
      <c r="D9685" s="125"/>
      <c r="E9685" s="125"/>
      <c r="F9685" s="125"/>
      <c r="G9685" s="176"/>
      <c r="H9685" s="125" t="str">
        <f t="shared" si="302"/>
        <v/>
      </c>
      <c r="I9685" s="176">
        <f t="shared" si="303"/>
        <v>0</v>
      </c>
    </row>
    <row r="9686" spans="3:9">
      <c r="C9686" s="125"/>
      <c r="D9686" s="125"/>
      <c r="E9686" s="125"/>
      <c r="F9686" s="125"/>
      <c r="G9686" s="176"/>
      <c r="H9686" s="125" t="str">
        <f t="shared" si="302"/>
        <v/>
      </c>
      <c r="I9686" s="176">
        <f t="shared" si="303"/>
        <v>0</v>
      </c>
    </row>
    <row r="9687" spans="3:9">
      <c r="C9687" s="125"/>
      <c r="D9687" s="125"/>
      <c r="E9687" s="125"/>
      <c r="F9687" s="125"/>
      <c r="G9687" s="176"/>
      <c r="H9687" s="125" t="str">
        <f t="shared" si="302"/>
        <v/>
      </c>
      <c r="I9687" s="176">
        <f t="shared" si="303"/>
        <v>0</v>
      </c>
    </row>
    <row r="9688" spans="3:9">
      <c r="C9688" s="125"/>
      <c r="D9688" s="125"/>
      <c r="E9688" s="125"/>
      <c r="F9688" s="125"/>
      <c r="G9688" s="176"/>
      <c r="H9688" s="125" t="str">
        <f t="shared" si="302"/>
        <v/>
      </c>
      <c r="I9688" s="176">
        <f t="shared" si="303"/>
        <v>0</v>
      </c>
    </row>
    <row r="9689" spans="3:9">
      <c r="C9689" s="125"/>
      <c r="D9689" s="125"/>
      <c r="E9689" s="125"/>
      <c r="F9689" s="125"/>
      <c r="G9689" s="176"/>
      <c r="H9689" s="125" t="str">
        <f t="shared" si="302"/>
        <v/>
      </c>
      <c r="I9689" s="176">
        <f t="shared" si="303"/>
        <v>0</v>
      </c>
    </row>
    <row r="9690" spans="3:9">
      <c r="C9690" s="125"/>
      <c r="D9690" s="125"/>
      <c r="E9690" s="125"/>
      <c r="F9690" s="125"/>
      <c r="G9690" s="176"/>
      <c r="H9690" s="125" t="str">
        <f t="shared" si="302"/>
        <v/>
      </c>
      <c r="I9690" s="176">
        <f t="shared" si="303"/>
        <v>0</v>
      </c>
    </row>
    <row r="9691" spans="3:9">
      <c r="C9691" s="125"/>
      <c r="D9691" s="125"/>
      <c r="E9691" s="125"/>
      <c r="F9691" s="125"/>
      <c r="G9691" s="176"/>
      <c r="H9691" s="125" t="str">
        <f t="shared" si="302"/>
        <v/>
      </c>
      <c r="I9691" s="176">
        <f t="shared" si="303"/>
        <v>0</v>
      </c>
    </row>
    <row r="9692" spans="3:9">
      <c r="C9692" s="125"/>
      <c r="D9692" s="125"/>
      <c r="E9692" s="125"/>
      <c r="F9692" s="125"/>
      <c r="G9692" s="176"/>
      <c r="H9692" s="125" t="str">
        <f t="shared" si="302"/>
        <v/>
      </c>
      <c r="I9692" s="176">
        <f t="shared" si="303"/>
        <v>0</v>
      </c>
    </row>
    <row r="9693" spans="3:9">
      <c r="C9693" s="125"/>
      <c r="D9693" s="125"/>
      <c r="E9693" s="125"/>
      <c r="F9693" s="125"/>
      <c r="G9693" s="176"/>
      <c r="H9693" s="125" t="str">
        <f t="shared" si="302"/>
        <v/>
      </c>
      <c r="I9693" s="176">
        <f t="shared" si="303"/>
        <v>0</v>
      </c>
    </row>
    <row r="9694" spans="3:9">
      <c r="C9694" s="125"/>
      <c r="D9694" s="125"/>
      <c r="E9694" s="125"/>
      <c r="F9694" s="125"/>
      <c r="G9694" s="176"/>
      <c r="H9694" s="125" t="str">
        <f t="shared" si="302"/>
        <v/>
      </c>
      <c r="I9694" s="176">
        <f t="shared" si="303"/>
        <v>0</v>
      </c>
    </row>
    <row r="9695" spans="3:9">
      <c r="C9695" s="125"/>
      <c r="D9695" s="125"/>
      <c r="E9695" s="125"/>
      <c r="F9695" s="125"/>
      <c r="G9695" s="176"/>
      <c r="H9695" s="125" t="str">
        <f t="shared" si="302"/>
        <v/>
      </c>
      <c r="I9695" s="176">
        <f t="shared" si="303"/>
        <v>0</v>
      </c>
    </row>
    <row r="9696" spans="3:9">
      <c r="C9696" s="125"/>
      <c r="D9696" s="125"/>
      <c r="E9696" s="125"/>
      <c r="F9696" s="125"/>
      <c r="G9696" s="176"/>
      <c r="H9696" s="125" t="str">
        <f t="shared" si="302"/>
        <v/>
      </c>
      <c r="I9696" s="176">
        <f t="shared" si="303"/>
        <v>0</v>
      </c>
    </row>
    <row r="9697" spans="3:9">
      <c r="C9697" s="125"/>
      <c r="D9697" s="125"/>
      <c r="E9697" s="125"/>
      <c r="F9697" s="125"/>
      <c r="G9697" s="176"/>
      <c r="H9697" s="125" t="str">
        <f t="shared" si="302"/>
        <v/>
      </c>
      <c r="I9697" s="176">
        <f t="shared" si="303"/>
        <v>0</v>
      </c>
    </row>
    <row r="9698" spans="3:9">
      <c r="C9698" s="125"/>
      <c r="D9698" s="125"/>
      <c r="E9698" s="125"/>
      <c r="F9698" s="125"/>
      <c r="G9698" s="176"/>
      <c r="H9698" s="125" t="str">
        <f t="shared" si="302"/>
        <v/>
      </c>
      <c r="I9698" s="176">
        <f t="shared" si="303"/>
        <v>0</v>
      </c>
    </row>
    <row r="9699" spans="3:9">
      <c r="C9699" s="125"/>
      <c r="D9699" s="125"/>
      <c r="E9699" s="125"/>
      <c r="F9699" s="125"/>
      <c r="G9699" s="176"/>
      <c r="H9699" s="125" t="str">
        <f t="shared" si="302"/>
        <v/>
      </c>
      <c r="I9699" s="176">
        <f t="shared" si="303"/>
        <v>0</v>
      </c>
    </row>
    <row r="9700" spans="3:9">
      <c r="C9700" s="125"/>
      <c r="D9700" s="125"/>
      <c r="E9700" s="125"/>
      <c r="F9700" s="125"/>
      <c r="G9700" s="176"/>
      <c r="H9700" s="125" t="str">
        <f t="shared" si="302"/>
        <v/>
      </c>
      <c r="I9700" s="176">
        <f t="shared" si="303"/>
        <v>0</v>
      </c>
    </row>
    <row r="9701" spans="3:9">
      <c r="C9701" s="125"/>
      <c r="D9701" s="125"/>
      <c r="E9701" s="125"/>
      <c r="F9701" s="125"/>
      <c r="G9701" s="176"/>
      <c r="H9701" s="125" t="str">
        <f t="shared" si="302"/>
        <v/>
      </c>
      <c r="I9701" s="176">
        <f t="shared" si="303"/>
        <v>0</v>
      </c>
    </row>
    <row r="9702" spans="3:9">
      <c r="C9702" s="125"/>
      <c r="D9702" s="125"/>
      <c r="E9702" s="125"/>
      <c r="F9702" s="125"/>
      <c r="G9702" s="176"/>
      <c r="H9702" s="125" t="str">
        <f t="shared" si="302"/>
        <v/>
      </c>
      <c r="I9702" s="176">
        <f t="shared" si="303"/>
        <v>0</v>
      </c>
    </row>
    <row r="9703" spans="3:9">
      <c r="C9703" s="125"/>
      <c r="D9703" s="125"/>
      <c r="E9703" s="125"/>
      <c r="F9703" s="125"/>
      <c r="G9703" s="176"/>
      <c r="H9703" s="125" t="str">
        <f t="shared" si="302"/>
        <v/>
      </c>
      <c r="I9703" s="176">
        <f t="shared" si="303"/>
        <v>0</v>
      </c>
    </row>
    <row r="9704" spans="3:9">
      <c r="C9704" s="125"/>
      <c r="D9704" s="125"/>
      <c r="E9704" s="125"/>
      <c r="F9704" s="125"/>
      <c r="G9704" s="176"/>
      <c r="H9704" s="125" t="str">
        <f t="shared" si="302"/>
        <v/>
      </c>
      <c r="I9704" s="176">
        <f t="shared" si="303"/>
        <v>0</v>
      </c>
    </row>
    <row r="9705" spans="3:9">
      <c r="C9705" s="125"/>
      <c r="D9705" s="125"/>
      <c r="E9705" s="125"/>
      <c r="F9705" s="125"/>
      <c r="G9705" s="176"/>
      <c r="H9705" s="125" t="str">
        <f t="shared" si="302"/>
        <v/>
      </c>
      <c r="I9705" s="176">
        <f t="shared" si="303"/>
        <v>0</v>
      </c>
    </row>
    <row r="9706" spans="3:9">
      <c r="C9706" s="125"/>
      <c r="D9706" s="125"/>
      <c r="E9706" s="125"/>
      <c r="F9706" s="125"/>
      <c r="G9706" s="176"/>
      <c r="H9706" s="125" t="str">
        <f t="shared" si="302"/>
        <v/>
      </c>
      <c r="I9706" s="176">
        <f t="shared" si="303"/>
        <v>0</v>
      </c>
    </row>
    <row r="9707" spans="3:9">
      <c r="C9707" s="125"/>
      <c r="D9707" s="125"/>
      <c r="E9707" s="125"/>
      <c r="F9707" s="125"/>
      <c r="G9707" s="176"/>
      <c r="H9707" s="125" t="str">
        <f t="shared" si="302"/>
        <v/>
      </c>
      <c r="I9707" s="176">
        <f t="shared" si="303"/>
        <v>0</v>
      </c>
    </row>
    <row r="9708" spans="3:9">
      <c r="C9708" s="125"/>
      <c r="D9708" s="125"/>
      <c r="E9708" s="125"/>
      <c r="F9708" s="125"/>
      <c r="G9708" s="176"/>
      <c r="H9708" s="125" t="str">
        <f t="shared" si="302"/>
        <v/>
      </c>
      <c r="I9708" s="176">
        <f t="shared" si="303"/>
        <v>0</v>
      </c>
    </row>
    <row r="9709" spans="3:9">
      <c r="C9709" s="125"/>
      <c r="D9709" s="125"/>
      <c r="E9709" s="125"/>
      <c r="F9709" s="125"/>
      <c r="G9709" s="176"/>
      <c r="H9709" s="125" t="str">
        <f t="shared" si="302"/>
        <v/>
      </c>
      <c r="I9709" s="176">
        <f t="shared" si="303"/>
        <v>0</v>
      </c>
    </row>
    <row r="9710" spans="3:9">
      <c r="C9710" s="125"/>
      <c r="D9710" s="125"/>
      <c r="E9710" s="125"/>
      <c r="F9710" s="125"/>
      <c r="G9710" s="176"/>
      <c r="H9710" s="125" t="str">
        <f t="shared" si="302"/>
        <v/>
      </c>
      <c r="I9710" s="176">
        <f t="shared" si="303"/>
        <v>0</v>
      </c>
    </row>
    <row r="9711" spans="3:9">
      <c r="C9711" s="125"/>
      <c r="D9711" s="125"/>
      <c r="E9711" s="125"/>
      <c r="F9711" s="125"/>
      <c r="G9711" s="176"/>
      <c r="H9711" s="125" t="str">
        <f t="shared" si="302"/>
        <v/>
      </c>
      <c r="I9711" s="176">
        <f t="shared" si="303"/>
        <v>0</v>
      </c>
    </row>
    <row r="9712" spans="3:9">
      <c r="C9712" s="125"/>
      <c r="D9712" s="125"/>
      <c r="E9712" s="125"/>
      <c r="F9712" s="125"/>
      <c r="G9712" s="176"/>
      <c r="H9712" s="125" t="str">
        <f t="shared" si="302"/>
        <v/>
      </c>
      <c r="I9712" s="176">
        <f t="shared" si="303"/>
        <v>0</v>
      </c>
    </row>
    <row r="9713" spans="3:9">
      <c r="C9713" s="125"/>
      <c r="D9713" s="125"/>
      <c r="E9713" s="125"/>
      <c r="F9713" s="125"/>
      <c r="G9713" s="176"/>
      <c r="H9713" s="125" t="str">
        <f t="shared" si="302"/>
        <v/>
      </c>
      <c r="I9713" s="176">
        <f t="shared" si="303"/>
        <v>0</v>
      </c>
    </row>
    <row r="9714" spans="3:9">
      <c r="C9714" s="125"/>
      <c r="D9714" s="125"/>
      <c r="E9714" s="125"/>
      <c r="F9714" s="125"/>
      <c r="G9714" s="176"/>
      <c r="H9714" s="125" t="str">
        <f t="shared" si="302"/>
        <v/>
      </c>
      <c r="I9714" s="176">
        <f t="shared" si="303"/>
        <v>0</v>
      </c>
    </row>
    <row r="9715" spans="3:9">
      <c r="C9715" s="125"/>
      <c r="D9715" s="125"/>
      <c r="E9715" s="125"/>
      <c r="F9715" s="125"/>
      <c r="G9715" s="176"/>
      <c r="H9715" s="125" t="str">
        <f t="shared" si="302"/>
        <v/>
      </c>
      <c r="I9715" s="176">
        <f t="shared" si="303"/>
        <v>0</v>
      </c>
    </row>
    <row r="9716" spans="3:9">
      <c r="C9716" s="125"/>
      <c r="D9716" s="125"/>
      <c r="E9716" s="125"/>
      <c r="F9716" s="125"/>
      <c r="G9716" s="176"/>
      <c r="H9716" s="125" t="str">
        <f t="shared" si="302"/>
        <v/>
      </c>
      <c r="I9716" s="176">
        <f t="shared" si="303"/>
        <v>0</v>
      </c>
    </row>
    <row r="9717" spans="3:9">
      <c r="C9717" s="125"/>
      <c r="D9717" s="125"/>
      <c r="E9717" s="125"/>
      <c r="F9717" s="125"/>
      <c r="G9717" s="176"/>
      <c r="H9717" s="125" t="str">
        <f t="shared" si="302"/>
        <v/>
      </c>
      <c r="I9717" s="176">
        <f t="shared" si="303"/>
        <v>0</v>
      </c>
    </row>
    <row r="9718" spans="3:9">
      <c r="C9718" s="125"/>
      <c r="D9718" s="125"/>
      <c r="E9718" s="125"/>
      <c r="F9718" s="125"/>
      <c r="G9718" s="176"/>
      <c r="H9718" s="125" t="str">
        <f t="shared" si="302"/>
        <v/>
      </c>
      <c r="I9718" s="176">
        <f t="shared" si="303"/>
        <v>0</v>
      </c>
    </row>
    <row r="9719" spans="3:9">
      <c r="C9719" s="125"/>
      <c r="D9719" s="125"/>
      <c r="E9719" s="125"/>
      <c r="F9719" s="125"/>
      <c r="G9719" s="176"/>
      <c r="H9719" s="125" t="str">
        <f t="shared" si="302"/>
        <v/>
      </c>
      <c r="I9719" s="176">
        <f t="shared" si="303"/>
        <v>0</v>
      </c>
    </row>
    <row r="9720" spans="3:9">
      <c r="C9720" s="125"/>
      <c r="D9720" s="125"/>
      <c r="E9720" s="125"/>
      <c r="F9720" s="125"/>
      <c r="G9720" s="176"/>
      <c r="H9720" s="125" t="str">
        <f t="shared" si="302"/>
        <v/>
      </c>
      <c r="I9720" s="176">
        <f t="shared" si="303"/>
        <v>0</v>
      </c>
    </row>
    <row r="9721" spans="3:9">
      <c r="C9721" s="125"/>
      <c r="D9721" s="125"/>
      <c r="E9721" s="125"/>
      <c r="F9721" s="125"/>
      <c r="G9721" s="176"/>
      <c r="H9721" s="125" t="str">
        <f t="shared" si="302"/>
        <v/>
      </c>
      <c r="I9721" s="176">
        <f t="shared" si="303"/>
        <v>0</v>
      </c>
    </row>
    <row r="9722" spans="3:9">
      <c r="C9722" s="125"/>
      <c r="D9722" s="125"/>
      <c r="E9722" s="125"/>
      <c r="F9722" s="125"/>
      <c r="G9722" s="176"/>
      <c r="H9722" s="125" t="str">
        <f t="shared" si="302"/>
        <v/>
      </c>
      <c r="I9722" s="176">
        <f t="shared" si="303"/>
        <v>0</v>
      </c>
    </row>
    <row r="9723" spans="3:9">
      <c r="C9723" s="125"/>
      <c r="D9723" s="125"/>
      <c r="E9723" s="125"/>
      <c r="F9723" s="125"/>
      <c r="G9723" s="176"/>
      <c r="H9723" s="125" t="str">
        <f t="shared" si="302"/>
        <v/>
      </c>
      <c r="I9723" s="176">
        <f t="shared" si="303"/>
        <v>0</v>
      </c>
    </row>
    <row r="9724" spans="3:9">
      <c r="C9724" s="125"/>
      <c r="D9724" s="125"/>
      <c r="E9724" s="125"/>
      <c r="F9724" s="125"/>
      <c r="G9724" s="176"/>
      <c r="H9724" s="125" t="str">
        <f t="shared" si="302"/>
        <v/>
      </c>
      <c r="I9724" s="176">
        <f t="shared" si="303"/>
        <v>0</v>
      </c>
    </row>
    <row r="9725" spans="3:9">
      <c r="C9725" s="125"/>
      <c r="D9725" s="125"/>
      <c r="E9725" s="125"/>
      <c r="F9725" s="125"/>
      <c r="G9725" s="176"/>
      <c r="H9725" s="125" t="str">
        <f t="shared" si="302"/>
        <v/>
      </c>
      <c r="I9725" s="176">
        <f t="shared" si="303"/>
        <v>0</v>
      </c>
    </row>
    <row r="9726" spans="3:9">
      <c r="C9726" s="125"/>
      <c r="D9726" s="125"/>
      <c r="E9726" s="125"/>
      <c r="F9726" s="125"/>
      <c r="G9726" s="176"/>
      <c r="H9726" s="125" t="str">
        <f t="shared" si="302"/>
        <v/>
      </c>
      <c r="I9726" s="176">
        <f t="shared" si="303"/>
        <v>0</v>
      </c>
    </row>
    <row r="9727" spans="3:9">
      <c r="C9727" s="125"/>
      <c r="D9727" s="125"/>
      <c r="E9727" s="125"/>
      <c r="F9727" s="125"/>
      <c r="G9727" s="176"/>
      <c r="H9727" s="125" t="str">
        <f t="shared" si="302"/>
        <v/>
      </c>
      <c r="I9727" s="176">
        <f t="shared" si="303"/>
        <v>0</v>
      </c>
    </row>
    <row r="9728" spans="3:9">
      <c r="C9728" s="125"/>
      <c r="D9728" s="125"/>
      <c r="E9728" s="125"/>
      <c r="F9728" s="125"/>
      <c r="G9728" s="176"/>
      <c r="H9728" s="125" t="str">
        <f t="shared" si="302"/>
        <v/>
      </c>
      <c r="I9728" s="176">
        <f t="shared" si="303"/>
        <v>0</v>
      </c>
    </row>
    <row r="9729" spans="3:9">
      <c r="C9729" s="125"/>
      <c r="D9729" s="125"/>
      <c r="E9729" s="125"/>
      <c r="F9729" s="125"/>
      <c r="G9729" s="176"/>
      <c r="H9729" s="125" t="str">
        <f t="shared" si="302"/>
        <v/>
      </c>
      <c r="I9729" s="176">
        <f t="shared" si="303"/>
        <v>0</v>
      </c>
    </row>
    <row r="9730" spans="3:9">
      <c r="C9730" s="125"/>
      <c r="D9730" s="125"/>
      <c r="E9730" s="125"/>
      <c r="F9730" s="125"/>
      <c r="G9730" s="176"/>
      <c r="H9730" s="125" t="str">
        <f t="shared" si="302"/>
        <v/>
      </c>
      <c r="I9730" s="176">
        <f t="shared" si="303"/>
        <v>0</v>
      </c>
    </row>
    <row r="9731" spans="3:9">
      <c r="C9731" s="125"/>
      <c r="D9731" s="125"/>
      <c r="E9731" s="125"/>
      <c r="F9731" s="125"/>
      <c r="G9731" s="176"/>
      <c r="H9731" s="125" t="str">
        <f t="shared" si="302"/>
        <v/>
      </c>
      <c r="I9731" s="176">
        <f t="shared" si="303"/>
        <v>0</v>
      </c>
    </row>
    <row r="9732" spans="3:9">
      <c r="C9732" s="125"/>
      <c r="D9732" s="125"/>
      <c r="E9732" s="125"/>
      <c r="F9732" s="125"/>
      <c r="G9732" s="176"/>
      <c r="H9732" s="125" t="str">
        <f t="shared" si="302"/>
        <v/>
      </c>
      <c r="I9732" s="176">
        <f t="shared" si="303"/>
        <v>0</v>
      </c>
    </row>
    <row r="9733" spans="3:9">
      <c r="C9733" s="125"/>
      <c r="D9733" s="125"/>
      <c r="E9733" s="125"/>
      <c r="F9733" s="125"/>
      <c r="G9733" s="176"/>
      <c r="H9733" s="125" t="str">
        <f t="shared" si="302"/>
        <v/>
      </c>
      <c r="I9733" s="176">
        <f t="shared" si="303"/>
        <v>0</v>
      </c>
    </row>
    <row r="9734" spans="3:9">
      <c r="C9734" s="125"/>
      <c r="D9734" s="125"/>
      <c r="E9734" s="125"/>
      <c r="F9734" s="125"/>
      <c r="G9734" s="176"/>
      <c r="H9734" s="125" t="str">
        <f t="shared" si="302"/>
        <v/>
      </c>
      <c r="I9734" s="176">
        <f t="shared" si="303"/>
        <v>0</v>
      </c>
    </row>
    <row r="9735" spans="3:9">
      <c r="C9735" s="125"/>
      <c r="D9735" s="125"/>
      <c r="E9735" s="125"/>
      <c r="F9735" s="125"/>
      <c r="G9735" s="176"/>
      <c r="H9735" s="125" t="str">
        <f t="shared" ref="H9735:H9798" si="304">IF(ISBLANK(C9735),"",IF(C9735&lt;F9735,D9735-E9735,E9735-D9735))</f>
        <v/>
      </c>
      <c r="I9735" s="176">
        <f t="shared" ref="I9735:I9798" si="305">IF(ISERR(H9735),1,0)</f>
        <v>0</v>
      </c>
    </row>
    <row r="9736" spans="3:9">
      <c r="C9736" s="125"/>
      <c r="D9736" s="125"/>
      <c r="E9736" s="125"/>
      <c r="F9736" s="125"/>
      <c r="G9736" s="176"/>
      <c r="H9736" s="125" t="str">
        <f t="shared" si="304"/>
        <v/>
      </c>
      <c r="I9736" s="176">
        <f t="shared" si="305"/>
        <v>0</v>
      </c>
    </row>
    <row r="9737" spans="3:9">
      <c r="C9737" s="125"/>
      <c r="D9737" s="125"/>
      <c r="E9737" s="125"/>
      <c r="F9737" s="125"/>
      <c r="G9737" s="176"/>
      <c r="H9737" s="125" t="str">
        <f t="shared" si="304"/>
        <v/>
      </c>
      <c r="I9737" s="176">
        <f t="shared" si="305"/>
        <v>0</v>
      </c>
    </row>
    <row r="9738" spans="3:9">
      <c r="C9738" s="125"/>
      <c r="D9738" s="125"/>
      <c r="E9738" s="125"/>
      <c r="F9738" s="125"/>
      <c r="G9738" s="176"/>
      <c r="H9738" s="125" t="str">
        <f t="shared" si="304"/>
        <v/>
      </c>
      <c r="I9738" s="176">
        <f t="shared" si="305"/>
        <v>0</v>
      </c>
    </row>
    <row r="9739" spans="3:9">
      <c r="C9739" s="125"/>
      <c r="D9739" s="125"/>
      <c r="E9739" s="125"/>
      <c r="F9739" s="125"/>
      <c r="G9739" s="176"/>
      <c r="H9739" s="125" t="str">
        <f t="shared" si="304"/>
        <v/>
      </c>
      <c r="I9739" s="176">
        <f t="shared" si="305"/>
        <v>0</v>
      </c>
    </row>
    <row r="9740" spans="3:9">
      <c r="C9740" s="125"/>
      <c r="D9740" s="125"/>
      <c r="E9740" s="125"/>
      <c r="F9740" s="125"/>
      <c r="G9740" s="176"/>
      <c r="H9740" s="125" t="str">
        <f t="shared" si="304"/>
        <v/>
      </c>
      <c r="I9740" s="176">
        <f t="shared" si="305"/>
        <v>0</v>
      </c>
    </row>
    <row r="9741" spans="3:9">
      <c r="C9741" s="125"/>
      <c r="D9741" s="125"/>
      <c r="E9741" s="125"/>
      <c r="F9741" s="125"/>
      <c r="G9741" s="176"/>
      <c r="H9741" s="125" t="str">
        <f t="shared" si="304"/>
        <v/>
      </c>
      <c r="I9741" s="176">
        <f t="shared" si="305"/>
        <v>0</v>
      </c>
    </row>
    <row r="9742" spans="3:9">
      <c r="C9742" s="125"/>
      <c r="D9742" s="125"/>
      <c r="E9742" s="125"/>
      <c r="F9742" s="125"/>
      <c r="G9742" s="176"/>
      <c r="H9742" s="125" t="str">
        <f t="shared" si="304"/>
        <v/>
      </c>
      <c r="I9742" s="176">
        <f t="shared" si="305"/>
        <v>0</v>
      </c>
    </row>
    <row r="9743" spans="3:9">
      <c r="C9743" s="125"/>
      <c r="D9743" s="125"/>
      <c r="E9743" s="125"/>
      <c r="F9743" s="125"/>
      <c r="G9743" s="176"/>
      <c r="H9743" s="125" t="str">
        <f t="shared" si="304"/>
        <v/>
      </c>
      <c r="I9743" s="176">
        <f t="shared" si="305"/>
        <v>0</v>
      </c>
    </row>
    <row r="9744" spans="3:9">
      <c r="C9744" s="125"/>
      <c r="D9744" s="125"/>
      <c r="E9744" s="125"/>
      <c r="F9744" s="125"/>
      <c r="G9744" s="176"/>
      <c r="H9744" s="125" t="str">
        <f t="shared" si="304"/>
        <v/>
      </c>
      <c r="I9744" s="176">
        <f t="shared" si="305"/>
        <v>0</v>
      </c>
    </row>
    <row r="9745" spans="3:9">
      <c r="C9745" s="125"/>
      <c r="D9745" s="125"/>
      <c r="E9745" s="125"/>
      <c r="F9745" s="125"/>
      <c r="G9745" s="176"/>
      <c r="H9745" s="125" t="str">
        <f t="shared" si="304"/>
        <v/>
      </c>
      <c r="I9745" s="176">
        <f t="shared" si="305"/>
        <v>0</v>
      </c>
    </row>
    <row r="9746" spans="3:9">
      <c r="C9746" s="125"/>
      <c r="D9746" s="125"/>
      <c r="E9746" s="125"/>
      <c r="F9746" s="125"/>
      <c r="G9746" s="176"/>
      <c r="H9746" s="125" t="str">
        <f t="shared" si="304"/>
        <v/>
      </c>
      <c r="I9746" s="176">
        <f t="shared" si="305"/>
        <v>0</v>
      </c>
    </row>
    <row r="9747" spans="3:9">
      <c r="C9747" s="125"/>
      <c r="D9747" s="125"/>
      <c r="E9747" s="125"/>
      <c r="F9747" s="125"/>
      <c r="G9747" s="176"/>
      <c r="H9747" s="125" t="str">
        <f t="shared" si="304"/>
        <v/>
      </c>
      <c r="I9747" s="176">
        <f t="shared" si="305"/>
        <v>0</v>
      </c>
    </row>
    <row r="9748" spans="3:9">
      <c r="C9748" s="125"/>
      <c r="D9748" s="125"/>
      <c r="E9748" s="125"/>
      <c r="F9748" s="125"/>
      <c r="G9748" s="176"/>
      <c r="H9748" s="125" t="str">
        <f t="shared" si="304"/>
        <v/>
      </c>
      <c r="I9748" s="176">
        <f t="shared" si="305"/>
        <v>0</v>
      </c>
    </row>
    <row r="9749" spans="3:9">
      <c r="C9749" s="125"/>
      <c r="D9749" s="125"/>
      <c r="E9749" s="125"/>
      <c r="F9749" s="125"/>
      <c r="G9749" s="176"/>
      <c r="H9749" s="125" t="str">
        <f t="shared" si="304"/>
        <v/>
      </c>
      <c r="I9749" s="176">
        <f t="shared" si="305"/>
        <v>0</v>
      </c>
    </row>
    <row r="9750" spans="3:9">
      <c r="C9750" s="125"/>
      <c r="D9750" s="125"/>
      <c r="E9750" s="125"/>
      <c r="F9750" s="125"/>
      <c r="G9750" s="176"/>
      <c r="H9750" s="125" t="str">
        <f t="shared" si="304"/>
        <v/>
      </c>
      <c r="I9750" s="176">
        <f t="shared" si="305"/>
        <v>0</v>
      </c>
    </row>
    <row r="9751" spans="3:9">
      <c r="C9751" s="125"/>
      <c r="D9751" s="125"/>
      <c r="E9751" s="125"/>
      <c r="F9751" s="125"/>
      <c r="G9751" s="176"/>
      <c r="H9751" s="125" t="str">
        <f t="shared" si="304"/>
        <v/>
      </c>
      <c r="I9751" s="176">
        <f t="shared" si="305"/>
        <v>0</v>
      </c>
    </row>
    <row r="9752" spans="3:9">
      <c r="C9752" s="125"/>
      <c r="D9752" s="125"/>
      <c r="E9752" s="125"/>
      <c r="F9752" s="125"/>
      <c r="G9752" s="176"/>
      <c r="H9752" s="125" t="str">
        <f t="shared" si="304"/>
        <v/>
      </c>
      <c r="I9752" s="176">
        <f t="shared" si="305"/>
        <v>0</v>
      </c>
    </row>
    <row r="9753" spans="3:9">
      <c r="C9753" s="125"/>
      <c r="D9753" s="125"/>
      <c r="E9753" s="125"/>
      <c r="F9753" s="125"/>
      <c r="G9753" s="176"/>
      <c r="H9753" s="125" t="str">
        <f t="shared" si="304"/>
        <v/>
      </c>
      <c r="I9753" s="176">
        <f t="shared" si="305"/>
        <v>0</v>
      </c>
    </row>
    <row r="9754" spans="3:9">
      <c r="C9754" s="125"/>
      <c r="D9754" s="125"/>
      <c r="E9754" s="125"/>
      <c r="F9754" s="125"/>
      <c r="G9754" s="176"/>
      <c r="H9754" s="125" t="str">
        <f t="shared" si="304"/>
        <v/>
      </c>
      <c r="I9754" s="176">
        <f t="shared" si="305"/>
        <v>0</v>
      </c>
    </row>
    <row r="9755" spans="3:9">
      <c r="C9755" s="125"/>
      <c r="D9755" s="125"/>
      <c r="E9755" s="125"/>
      <c r="F9755" s="125"/>
      <c r="G9755" s="176"/>
      <c r="H9755" s="125" t="str">
        <f t="shared" si="304"/>
        <v/>
      </c>
      <c r="I9755" s="176">
        <f t="shared" si="305"/>
        <v>0</v>
      </c>
    </row>
    <row r="9756" spans="3:9">
      <c r="C9756" s="125"/>
      <c r="D9756" s="125"/>
      <c r="E9756" s="125"/>
      <c r="F9756" s="125"/>
      <c r="G9756" s="176"/>
      <c r="H9756" s="125" t="str">
        <f t="shared" si="304"/>
        <v/>
      </c>
      <c r="I9756" s="176">
        <f t="shared" si="305"/>
        <v>0</v>
      </c>
    </row>
    <row r="9757" spans="3:9">
      <c r="C9757" s="125"/>
      <c r="D9757" s="125"/>
      <c r="E9757" s="125"/>
      <c r="F9757" s="125"/>
      <c r="G9757" s="176"/>
      <c r="H9757" s="125" t="str">
        <f t="shared" si="304"/>
        <v/>
      </c>
      <c r="I9757" s="176">
        <f t="shared" si="305"/>
        <v>0</v>
      </c>
    </row>
    <row r="9758" spans="3:9">
      <c r="C9758" s="125"/>
      <c r="D9758" s="125"/>
      <c r="E9758" s="125"/>
      <c r="F9758" s="125"/>
      <c r="G9758" s="176"/>
      <c r="H9758" s="125" t="str">
        <f t="shared" si="304"/>
        <v/>
      </c>
      <c r="I9758" s="176">
        <f t="shared" si="305"/>
        <v>0</v>
      </c>
    </row>
    <row r="9759" spans="3:9">
      <c r="C9759" s="125"/>
      <c r="D9759" s="125"/>
      <c r="E9759" s="125"/>
      <c r="F9759" s="125"/>
      <c r="G9759" s="176"/>
      <c r="H9759" s="125" t="str">
        <f t="shared" si="304"/>
        <v/>
      </c>
      <c r="I9759" s="176">
        <f t="shared" si="305"/>
        <v>0</v>
      </c>
    </row>
    <row r="9760" spans="3:9">
      <c r="C9760" s="125"/>
      <c r="D9760" s="125"/>
      <c r="E9760" s="125"/>
      <c r="F9760" s="125"/>
      <c r="G9760" s="176"/>
      <c r="H9760" s="125" t="str">
        <f t="shared" si="304"/>
        <v/>
      </c>
      <c r="I9760" s="176">
        <f t="shared" si="305"/>
        <v>0</v>
      </c>
    </row>
    <row r="9761" spans="3:9">
      <c r="C9761" s="125"/>
      <c r="D9761" s="125"/>
      <c r="E9761" s="125"/>
      <c r="F9761" s="125"/>
      <c r="G9761" s="176"/>
      <c r="H9761" s="125" t="str">
        <f t="shared" si="304"/>
        <v/>
      </c>
      <c r="I9761" s="176">
        <f t="shared" si="305"/>
        <v>0</v>
      </c>
    </row>
    <row r="9762" spans="3:9">
      <c r="C9762" s="125"/>
      <c r="D9762" s="125"/>
      <c r="E9762" s="125"/>
      <c r="F9762" s="125"/>
      <c r="G9762" s="176"/>
      <c r="H9762" s="125" t="str">
        <f t="shared" si="304"/>
        <v/>
      </c>
      <c r="I9762" s="176">
        <f t="shared" si="305"/>
        <v>0</v>
      </c>
    </row>
    <row r="9763" spans="3:9">
      <c r="C9763" s="125"/>
      <c r="D9763" s="125"/>
      <c r="E9763" s="125"/>
      <c r="F9763" s="125"/>
      <c r="G9763" s="176"/>
      <c r="H9763" s="125" t="str">
        <f t="shared" si="304"/>
        <v/>
      </c>
      <c r="I9763" s="176">
        <f t="shared" si="305"/>
        <v>0</v>
      </c>
    </row>
    <row r="9764" spans="3:9">
      <c r="C9764" s="125"/>
      <c r="D9764" s="125"/>
      <c r="E9764" s="125"/>
      <c r="F9764" s="125"/>
      <c r="G9764" s="176"/>
      <c r="H9764" s="125" t="str">
        <f t="shared" si="304"/>
        <v/>
      </c>
      <c r="I9764" s="176">
        <f t="shared" si="305"/>
        <v>0</v>
      </c>
    </row>
    <row r="9765" spans="3:9">
      <c r="C9765" s="125"/>
      <c r="D9765" s="125"/>
      <c r="E9765" s="125"/>
      <c r="F9765" s="125"/>
      <c r="G9765" s="176"/>
      <c r="H9765" s="125" t="str">
        <f t="shared" si="304"/>
        <v/>
      </c>
      <c r="I9765" s="176">
        <f t="shared" si="305"/>
        <v>0</v>
      </c>
    </row>
    <row r="9766" spans="3:9">
      <c r="C9766" s="125"/>
      <c r="D9766" s="125"/>
      <c r="E9766" s="125"/>
      <c r="F9766" s="125"/>
      <c r="G9766" s="176"/>
      <c r="H9766" s="125" t="str">
        <f t="shared" si="304"/>
        <v/>
      </c>
      <c r="I9766" s="176">
        <f t="shared" si="305"/>
        <v>0</v>
      </c>
    </row>
    <row r="9767" spans="3:9">
      <c r="C9767" s="125"/>
      <c r="D9767" s="125"/>
      <c r="E9767" s="125"/>
      <c r="F9767" s="125"/>
      <c r="G9767" s="176"/>
      <c r="H9767" s="125" t="str">
        <f t="shared" si="304"/>
        <v/>
      </c>
      <c r="I9767" s="176">
        <f t="shared" si="305"/>
        <v>0</v>
      </c>
    </row>
    <row r="9768" spans="3:9">
      <c r="C9768" s="125"/>
      <c r="D9768" s="125"/>
      <c r="E9768" s="125"/>
      <c r="F9768" s="125"/>
      <c r="G9768" s="176"/>
      <c r="H9768" s="125" t="str">
        <f t="shared" si="304"/>
        <v/>
      </c>
      <c r="I9768" s="176">
        <f t="shared" si="305"/>
        <v>0</v>
      </c>
    </row>
    <row r="9769" spans="3:9">
      <c r="C9769" s="125"/>
      <c r="D9769" s="125"/>
      <c r="E9769" s="125"/>
      <c r="F9769" s="125"/>
      <c r="G9769" s="176"/>
      <c r="H9769" s="125" t="str">
        <f t="shared" si="304"/>
        <v/>
      </c>
      <c r="I9769" s="176">
        <f t="shared" si="305"/>
        <v>0</v>
      </c>
    </row>
    <row r="9770" spans="3:9">
      <c r="C9770" s="125"/>
      <c r="D9770" s="125"/>
      <c r="E9770" s="125"/>
      <c r="F9770" s="125"/>
      <c r="G9770" s="176"/>
      <c r="H9770" s="125" t="str">
        <f t="shared" si="304"/>
        <v/>
      </c>
      <c r="I9770" s="176">
        <f t="shared" si="305"/>
        <v>0</v>
      </c>
    </row>
    <row r="9771" spans="3:9">
      <c r="C9771" s="125"/>
      <c r="D9771" s="125"/>
      <c r="E9771" s="125"/>
      <c r="F9771" s="125"/>
      <c r="G9771" s="176"/>
      <c r="H9771" s="125" t="str">
        <f t="shared" si="304"/>
        <v/>
      </c>
      <c r="I9771" s="176">
        <f t="shared" si="305"/>
        <v>0</v>
      </c>
    </row>
    <row r="9772" spans="3:9">
      <c r="C9772" s="125"/>
      <c r="D9772" s="125"/>
      <c r="E9772" s="125"/>
      <c r="F9772" s="125"/>
      <c r="G9772" s="176"/>
      <c r="H9772" s="125" t="str">
        <f t="shared" si="304"/>
        <v/>
      </c>
      <c r="I9772" s="176">
        <f t="shared" si="305"/>
        <v>0</v>
      </c>
    </row>
    <row r="9773" spans="3:9">
      <c r="C9773" s="125"/>
      <c r="D9773" s="125"/>
      <c r="E9773" s="125"/>
      <c r="F9773" s="125"/>
      <c r="G9773" s="176"/>
      <c r="H9773" s="125" t="str">
        <f t="shared" si="304"/>
        <v/>
      </c>
      <c r="I9773" s="176">
        <f t="shared" si="305"/>
        <v>0</v>
      </c>
    </row>
    <row r="9774" spans="3:9">
      <c r="C9774" s="125"/>
      <c r="D9774" s="125"/>
      <c r="E9774" s="125"/>
      <c r="F9774" s="125"/>
      <c r="G9774" s="176"/>
      <c r="H9774" s="125" t="str">
        <f t="shared" si="304"/>
        <v/>
      </c>
      <c r="I9774" s="176">
        <f t="shared" si="305"/>
        <v>0</v>
      </c>
    </row>
    <row r="9775" spans="3:9">
      <c r="C9775" s="125"/>
      <c r="D9775" s="125"/>
      <c r="E9775" s="125"/>
      <c r="F9775" s="125"/>
      <c r="G9775" s="176"/>
      <c r="H9775" s="125" t="str">
        <f t="shared" si="304"/>
        <v/>
      </c>
      <c r="I9775" s="176">
        <f t="shared" si="305"/>
        <v>0</v>
      </c>
    </row>
    <row r="9776" spans="3:9">
      <c r="C9776" s="125"/>
      <c r="D9776" s="125"/>
      <c r="E9776" s="125"/>
      <c r="F9776" s="125"/>
      <c r="G9776" s="176"/>
      <c r="H9776" s="125" t="str">
        <f t="shared" si="304"/>
        <v/>
      </c>
      <c r="I9776" s="176">
        <f t="shared" si="305"/>
        <v>0</v>
      </c>
    </row>
    <row r="9777" spans="3:9">
      <c r="C9777" s="125"/>
      <c r="D9777" s="125"/>
      <c r="E9777" s="125"/>
      <c r="F9777" s="125"/>
      <c r="G9777" s="176"/>
      <c r="H9777" s="125" t="str">
        <f t="shared" si="304"/>
        <v/>
      </c>
      <c r="I9777" s="176">
        <f t="shared" si="305"/>
        <v>0</v>
      </c>
    </row>
    <row r="9778" spans="3:9">
      <c r="C9778" s="125"/>
      <c r="D9778" s="125"/>
      <c r="E9778" s="125"/>
      <c r="F9778" s="125"/>
      <c r="G9778" s="176"/>
      <c r="H9778" s="125" t="str">
        <f t="shared" si="304"/>
        <v/>
      </c>
      <c r="I9778" s="176">
        <f t="shared" si="305"/>
        <v>0</v>
      </c>
    </row>
    <row r="9779" spans="3:9">
      <c r="C9779" s="125"/>
      <c r="D9779" s="125"/>
      <c r="E9779" s="125"/>
      <c r="F9779" s="125"/>
      <c r="G9779" s="176"/>
      <c r="H9779" s="125" t="str">
        <f t="shared" si="304"/>
        <v/>
      </c>
      <c r="I9779" s="176">
        <f t="shared" si="305"/>
        <v>0</v>
      </c>
    </row>
    <row r="9780" spans="3:9">
      <c r="C9780" s="125"/>
      <c r="D9780" s="125"/>
      <c r="E9780" s="125"/>
      <c r="F9780" s="125"/>
      <c r="G9780" s="176"/>
      <c r="H9780" s="125" t="str">
        <f t="shared" si="304"/>
        <v/>
      </c>
      <c r="I9780" s="176">
        <f t="shared" si="305"/>
        <v>0</v>
      </c>
    </row>
    <row r="9781" spans="3:9">
      <c r="C9781" s="125"/>
      <c r="D9781" s="125"/>
      <c r="E9781" s="125"/>
      <c r="F9781" s="125"/>
      <c r="G9781" s="176"/>
      <c r="H9781" s="125" t="str">
        <f t="shared" si="304"/>
        <v/>
      </c>
      <c r="I9781" s="176">
        <f t="shared" si="305"/>
        <v>0</v>
      </c>
    </row>
    <row r="9782" spans="3:9">
      <c r="C9782" s="125"/>
      <c r="D9782" s="125"/>
      <c r="E9782" s="125"/>
      <c r="F9782" s="125"/>
      <c r="G9782" s="176"/>
      <c r="H9782" s="125" t="str">
        <f t="shared" si="304"/>
        <v/>
      </c>
      <c r="I9782" s="176">
        <f t="shared" si="305"/>
        <v>0</v>
      </c>
    </row>
    <row r="9783" spans="3:9">
      <c r="C9783" s="125"/>
      <c r="D9783" s="125"/>
      <c r="E9783" s="125"/>
      <c r="F9783" s="125"/>
      <c r="G9783" s="176"/>
      <c r="H9783" s="125" t="str">
        <f t="shared" si="304"/>
        <v/>
      </c>
      <c r="I9783" s="176">
        <f t="shared" si="305"/>
        <v>0</v>
      </c>
    </row>
    <row r="9784" spans="3:9">
      <c r="C9784" s="125"/>
      <c r="D9784" s="125"/>
      <c r="E9784" s="125"/>
      <c r="F9784" s="125"/>
      <c r="G9784" s="176"/>
      <c r="H9784" s="125" t="str">
        <f t="shared" si="304"/>
        <v/>
      </c>
      <c r="I9784" s="176">
        <f t="shared" si="305"/>
        <v>0</v>
      </c>
    </row>
    <row r="9785" spans="3:9">
      <c r="C9785" s="125"/>
      <c r="D9785" s="125"/>
      <c r="E9785" s="125"/>
      <c r="F9785" s="125"/>
      <c r="G9785" s="176"/>
      <c r="H9785" s="125" t="str">
        <f t="shared" si="304"/>
        <v/>
      </c>
      <c r="I9785" s="176">
        <f t="shared" si="305"/>
        <v>0</v>
      </c>
    </row>
    <row r="9786" spans="3:9">
      <c r="C9786" s="125"/>
      <c r="D9786" s="125"/>
      <c r="E9786" s="125"/>
      <c r="F9786" s="125"/>
      <c r="G9786" s="176"/>
      <c r="H9786" s="125" t="str">
        <f t="shared" si="304"/>
        <v/>
      </c>
      <c r="I9786" s="176">
        <f t="shared" si="305"/>
        <v>0</v>
      </c>
    </row>
    <row r="9787" spans="3:9">
      <c r="C9787" s="125"/>
      <c r="D9787" s="125"/>
      <c r="E9787" s="125"/>
      <c r="F9787" s="125"/>
      <c r="G9787" s="176"/>
      <c r="H9787" s="125" t="str">
        <f t="shared" si="304"/>
        <v/>
      </c>
      <c r="I9787" s="176">
        <f t="shared" si="305"/>
        <v>0</v>
      </c>
    </row>
    <row r="9788" spans="3:9">
      <c r="C9788" s="125"/>
      <c r="D9788" s="125"/>
      <c r="E9788" s="125"/>
      <c r="F9788" s="125"/>
      <c r="G9788" s="176"/>
      <c r="H9788" s="125" t="str">
        <f t="shared" si="304"/>
        <v/>
      </c>
      <c r="I9788" s="176">
        <f t="shared" si="305"/>
        <v>0</v>
      </c>
    </row>
    <row r="9789" spans="3:9">
      <c r="C9789" s="125"/>
      <c r="D9789" s="125"/>
      <c r="E9789" s="125"/>
      <c r="F9789" s="125"/>
      <c r="G9789" s="176"/>
      <c r="H9789" s="125" t="str">
        <f t="shared" si="304"/>
        <v/>
      </c>
      <c r="I9789" s="176">
        <f t="shared" si="305"/>
        <v>0</v>
      </c>
    </row>
    <row r="9790" spans="3:9">
      <c r="C9790" s="125"/>
      <c r="D9790" s="125"/>
      <c r="E9790" s="125"/>
      <c r="F9790" s="125"/>
      <c r="G9790" s="176"/>
      <c r="H9790" s="125" t="str">
        <f t="shared" si="304"/>
        <v/>
      </c>
      <c r="I9790" s="176">
        <f t="shared" si="305"/>
        <v>0</v>
      </c>
    </row>
    <row r="9791" spans="3:9">
      <c r="C9791" s="125"/>
      <c r="D9791" s="125"/>
      <c r="E9791" s="125"/>
      <c r="F9791" s="125"/>
      <c r="G9791" s="176"/>
      <c r="H9791" s="125" t="str">
        <f t="shared" si="304"/>
        <v/>
      </c>
      <c r="I9791" s="176">
        <f t="shared" si="305"/>
        <v>0</v>
      </c>
    </row>
    <row r="9792" spans="3:9">
      <c r="C9792" s="125"/>
      <c r="D9792" s="125"/>
      <c r="E9792" s="125"/>
      <c r="F9792" s="125"/>
      <c r="G9792" s="176"/>
      <c r="H9792" s="125" t="str">
        <f t="shared" si="304"/>
        <v/>
      </c>
      <c r="I9792" s="176">
        <f t="shared" si="305"/>
        <v>0</v>
      </c>
    </row>
    <row r="9793" spans="3:9">
      <c r="C9793" s="125"/>
      <c r="D9793" s="125"/>
      <c r="E9793" s="125"/>
      <c r="F9793" s="125"/>
      <c r="G9793" s="176"/>
      <c r="H9793" s="125" t="str">
        <f t="shared" si="304"/>
        <v/>
      </c>
      <c r="I9793" s="176">
        <f t="shared" si="305"/>
        <v>0</v>
      </c>
    </row>
    <row r="9794" spans="3:9">
      <c r="C9794" s="125"/>
      <c r="D9794" s="125"/>
      <c r="E9794" s="125"/>
      <c r="F9794" s="125"/>
      <c r="G9794" s="176"/>
      <c r="H9794" s="125" t="str">
        <f t="shared" si="304"/>
        <v/>
      </c>
      <c r="I9794" s="176">
        <f t="shared" si="305"/>
        <v>0</v>
      </c>
    </row>
    <row r="9795" spans="3:9">
      <c r="C9795" s="125"/>
      <c r="D9795" s="125"/>
      <c r="E9795" s="125"/>
      <c r="F9795" s="125"/>
      <c r="G9795" s="176"/>
      <c r="H9795" s="125" t="str">
        <f t="shared" si="304"/>
        <v/>
      </c>
      <c r="I9795" s="176">
        <f t="shared" si="305"/>
        <v>0</v>
      </c>
    </row>
    <row r="9796" spans="3:9">
      <c r="C9796" s="125"/>
      <c r="D9796" s="125"/>
      <c r="E9796" s="125"/>
      <c r="F9796" s="125"/>
      <c r="G9796" s="176"/>
      <c r="H9796" s="125" t="str">
        <f t="shared" si="304"/>
        <v/>
      </c>
      <c r="I9796" s="176">
        <f t="shared" si="305"/>
        <v>0</v>
      </c>
    </row>
    <row r="9797" spans="3:9">
      <c r="C9797" s="125"/>
      <c r="D9797" s="125"/>
      <c r="E9797" s="125"/>
      <c r="F9797" s="125"/>
      <c r="G9797" s="176"/>
      <c r="H9797" s="125" t="str">
        <f t="shared" si="304"/>
        <v/>
      </c>
      <c r="I9797" s="176">
        <f t="shared" si="305"/>
        <v>0</v>
      </c>
    </row>
    <row r="9798" spans="3:9">
      <c r="C9798" s="125"/>
      <c r="D9798" s="125"/>
      <c r="E9798" s="125"/>
      <c r="F9798" s="125"/>
      <c r="G9798" s="176"/>
      <c r="H9798" s="125" t="str">
        <f t="shared" si="304"/>
        <v/>
      </c>
      <c r="I9798" s="176">
        <f t="shared" si="305"/>
        <v>0</v>
      </c>
    </row>
    <row r="9799" spans="3:9">
      <c r="C9799" s="125"/>
      <c r="D9799" s="125"/>
      <c r="E9799" s="125"/>
      <c r="F9799" s="125"/>
      <c r="G9799" s="176"/>
      <c r="H9799" s="125" t="str">
        <f t="shared" ref="H9799:H9862" si="306">IF(ISBLANK(C9799),"",IF(C9799&lt;F9799,D9799-E9799,E9799-D9799))</f>
        <v/>
      </c>
      <c r="I9799" s="176">
        <f t="shared" ref="I9799:I9862" si="307">IF(ISERR(H9799),1,0)</f>
        <v>0</v>
      </c>
    </row>
    <row r="9800" spans="3:9">
      <c r="C9800" s="125"/>
      <c r="D9800" s="125"/>
      <c r="E9800" s="125"/>
      <c r="F9800" s="125"/>
      <c r="G9800" s="176"/>
      <c r="H9800" s="125" t="str">
        <f t="shared" si="306"/>
        <v/>
      </c>
      <c r="I9800" s="176">
        <f t="shared" si="307"/>
        <v>0</v>
      </c>
    </row>
    <row r="9801" spans="3:9">
      <c r="C9801" s="125"/>
      <c r="D9801" s="125"/>
      <c r="E9801" s="125"/>
      <c r="F9801" s="125"/>
      <c r="G9801" s="176"/>
      <c r="H9801" s="125" t="str">
        <f t="shared" si="306"/>
        <v/>
      </c>
      <c r="I9801" s="176">
        <f t="shared" si="307"/>
        <v>0</v>
      </c>
    </row>
    <row r="9802" spans="3:9">
      <c r="C9802" s="125"/>
      <c r="D9802" s="125"/>
      <c r="E9802" s="125"/>
      <c r="F9802" s="125"/>
      <c r="G9802" s="176"/>
      <c r="H9802" s="125" t="str">
        <f t="shared" si="306"/>
        <v/>
      </c>
      <c r="I9802" s="176">
        <f t="shared" si="307"/>
        <v>0</v>
      </c>
    </row>
    <row r="9803" spans="3:9">
      <c r="C9803" s="125"/>
      <c r="D9803" s="125"/>
      <c r="E9803" s="125"/>
      <c r="F9803" s="125"/>
      <c r="G9803" s="176"/>
      <c r="H9803" s="125" t="str">
        <f t="shared" si="306"/>
        <v/>
      </c>
      <c r="I9803" s="176">
        <f t="shared" si="307"/>
        <v>0</v>
      </c>
    </row>
    <row r="9804" spans="3:9">
      <c r="C9804" s="125"/>
      <c r="D9804" s="125"/>
      <c r="E9804" s="125"/>
      <c r="F9804" s="125"/>
      <c r="G9804" s="176"/>
      <c r="H9804" s="125" t="str">
        <f t="shared" si="306"/>
        <v/>
      </c>
      <c r="I9804" s="176">
        <f t="shared" si="307"/>
        <v>0</v>
      </c>
    </row>
    <row r="9805" spans="3:9">
      <c r="C9805" s="125"/>
      <c r="D9805" s="125"/>
      <c r="E9805" s="125"/>
      <c r="F9805" s="125"/>
      <c r="G9805" s="176"/>
      <c r="H9805" s="125" t="str">
        <f t="shared" si="306"/>
        <v/>
      </c>
      <c r="I9805" s="176">
        <f t="shared" si="307"/>
        <v>0</v>
      </c>
    </row>
    <row r="9806" spans="3:9">
      <c r="C9806" s="125"/>
      <c r="D9806" s="125"/>
      <c r="E9806" s="125"/>
      <c r="F9806" s="125"/>
      <c r="G9806" s="176"/>
      <c r="H9806" s="125" t="str">
        <f t="shared" si="306"/>
        <v/>
      </c>
      <c r="I9806" s="176">
        <f t="shared" si="307"/>
        <v>0</v>
      </c>
    </row>
    <row r="9807" spans="3:9">
      <c r="C9807" s="125"/>
      <c r="D9807" s="125"/>
      <c r="E9807" s="125"/>
      <c r="F9807" s="125"/>
      <c r="G9807" s="176"/>
      <c r="H9807" s="125" t="str">
        <f t="shared" si="306"/>
        <v/>
      </c>
      <c r="I9807" s="176">
        <f t="shared" si="307"/>
        <v>0</v>
      </c>
    </row>
    <row r="9808" spans="3:9">
      <c r="C9808" s="125"/>
      <c r="D9808" s="125"/>
      <c r="E9808" s="125"/>
      <c r="F9808" s="125"/>
      <c r="G9808" s="176"/>
      <c r="H9808" s="125" t="str">
        <f t="shared" si="306"/>
        <v/>
      </c>
      <c r="I9808" s="176">
        <f t="shared" si="307"/>
        <v>0</v>
      </c>
    </row>
    <row r="9809" spans="3:9">
      <c r="C9809" s="125"/>
      <c r="D9809" s="125"/>
      <c r="E9809" s="125"/>
      <c r="F9809" s="125"/>
      <c r="G9809" s="176"/>
      <c r="H9809" s="125" t="str">
        <f t="shared" si="306"/>
        <v/>
      </c>
      <c r="I9809" s="176">
        <f t="shared" si="307"/>
        <v>0</v>
      </c>
    </row>
    <row r="9810" spans="3:9">
      <c r="C9810" s="125"/>
      <c r="D9810" s="125"/>
      <c r="E9810" s="125"/>
      <c r="F9810" s="125"/>
      <c r="G9810" s="176"/>
      <c r="H9810" s="125" t="str">
        <f t="shared" si="306"/>
        <v/>
      </c>
      <c r="I9810" s="176">
        <f t="shared" si="307"/>
        <v>0</v>
      </c>
    </row>
    <row r="9811" spans="3:9">
      <c r="C9811" s="125"/>
      <c r="D9811" s="125"/>
      <c r="E9811" s="125"/>
      <c r="F9811" s="125"/>
      <c r="G9811" s="176"/>
      <c r="H9811" s="125" t="str">
        <f t="shared" si="306"/>
        <v/>
      </c>
      <c r="I9811" s="176">
        <f t="shared" si="307"/>
        <v>0</v>
      </c>
    </row>
    <row r="9812" spans="3:9">
      <c r="C9812" s="125"/>
      <c r="D9812" s="125"/>
      <c r="E9812" s="125"/>
      <c r="F9812" s="125"/>
      <c r="G9812" s="176"/>
      <c r="H9812" s="125" t="str">
        <f t="shared" si="306"/>
        <v/>
      </c>
      <c r="I9812" s="176">
        <f t="shared" si="307"/>
        <v>0</v>
      </c>
    </row>
    <row r="9813" spans="3:9">
      <c r="C9813" s="125"/>
      <c r="D9813" s="125"/>
      <c r="E9813" s="125"/>
      <c r="F9813" s="125"/>
      <c r="G9813" s="176"/>
      <c r="H9813" s="125" t="str">
        <f t="shared" si="306"/>
        <v/>
      </c>
      <c r="I9813" s="176">
        <f t="shared" si="307"/>
        <v>0</v>
      </c>
    </row>
    <row r="9814" spans="3:9">
      <c r="C9814" s="125"/>
      <c r="D9814" s="125"/>
      <c r="E9814" s="125"/>
      <c r="F9814" s="125"/>
      <c r="G9814" s="176"/>
      <c r="H9814" s="125" t="str">
        <f t="shared" si="306"/>
        <v/>
      </c>
      <c r="I9814" s="176">
        <f t="shared" si="307"/>
        <v>0</v>
      </c>
    </row>
    <row r="9815" spans="3:9">
      <c r="C9815" s="125"/>
      <c r="D9815" s="125"/>
      <c r="E9815" s="125"/>
      <c r="F9815" s="125"/>
      <c r="G9815" s="176"/>
      <c r="H9815" s="125" t="str">
        <f t="shared" si="306"/>
        <v/>
      </c>
      <c r="I9815" s="176">
        <f t="shared" si="307"/>
        <v>0</v>
      </c>
    </row>
    <row r="9816" spans="3:9">
      <c r="C9816" s="125"/>
      <c r="D9816" s="125"/>
      <c r="E9816" s="125"/>
      <c r="F9816" s="125"/>
      <c r="G9816" s="176"/>
      <c r="H9816" s="125" t="str">
        <f t="shared" si="306"/>
        <v/>
      </c>
      <c r="I9816" s="176">
        <f t="shared" si="307"/>
        <v>0</v>
      </c>
    </row>
    <row r="9817" spans="3:9">
      <c r="C9817" s="125"/>
      <c r="D9817" s="125"/>
      <c r="E9817" s="125"/>
      <c r="F9817" s="125"/>
      <c r="G9817" s="176"/>
      <c r="H9817" s="125" t="str">
        <f t="shared" si="306"/>
        <v/>
      </c>
      <c r="I9817" s="176">
        <f t="shared" si="307"/>
        <v>0</v>
      </c>
    </row>
    <row r="9818" spans="3:9">
      <c r="C9818" s="125"/>
      <c r="D9818" s="125"/>
      <c r="E9818" s="125"/>
      <c r="F9818" s="125"/>
      <c r="G9818" s="176"/>
      <c r="H9818" s="125" t="str">
        <f t="shared" si="306"/>
        <v/>
      </c>
      <c r="I9818" s="176">
        <f t="shared" si="307"/>
        <v>0</v>
      </c>
    </row>
    <row r="9819" spans="3:9">
      <c r="C9819" s="125"/>
      <c r="D9819" s="125"/>
      <c r="E9819" s="125"/>
      <c r="F9819" s="125"/>
      <c r="G9819" s="176"/>
      <c r="H9819" s="125" t="str">
        <f t="shared" si="306"/>
        <v/>
      </c>
      <c r="I9819" s="176">
        <f t="shared" si="307"/>
        <v>0</v>
      </c>
    </row>
    <row r="9820" spans="3:9">
      <c r="C9820" s="125"/>
      <c r="D9820" s="125"/>
      <c r="E9820" s="125"/>
      <c r="F9820" s="125"/>
      <c r="G9820" s="176"/>
      <c r="H9820" s="125" t="str">
        <f t="shared" si="306"/>
        <v/>
      </c>
      <c r="I9820" s="176">
        <f t="shared" si="307"/>
        <v>0</v>
      </c>
    </row>
    <row r="9821" spans="3:9">
      <c r="C9821" s="125"/>
      <c r="D9821" s="125"/>
      <c r="E9821" s="125"/>
      <c r="F9821" s="125"/>
      <c r="G9821" s="176"/>
      <c r="H9821" s="125" t="str">
        <f t="shared" si="306"/>
        <v/>
      </c>
      <c r="I9821" s="176">
        <f t="shared" si="307"/>
        <v>0</v>
      </c>
    </row>
    <row r="9822" spans="3:9">
      <c r="C9822" s="125"/>
      <c r="D9822" s="125"/>
      <c r="E9822" s="125"/>
      <c r="F9822" s="125"/>
      <c r="G9822" s="176"/>
      <c r="H9822" s="125" t="str">
        <f t="shared" si="306"/>
        <v/>
      </c>
      <c r="I9822" s="176">
        <f t="shared" si="307"/>
        <v>0</v>
      </c>
    </row>
    <row r="9823" spans="3:9">
      <c r="C9823" s="125"/>
      <c r="D9823" s="125"/>
      <c r="E9823" s="125"/>
      <c r="F9823" s="125"/>
      <c r="G9823" s="176"/>
      <c r="H9823" s="125" t="str">
        <f t="shared" si="306"/>
        <v/>
      </c>
      <c r="I9823" s="176">
        <f t="shared" si="307"/>
        <v>0</v>
      </c>
    </row>
    <row r="9824" spans="3:9">
      <c r="C9824" s="125"/>
      <c r="D9824" s="125"/>
      <c r="E9824" s="125"/>
      <c r="F9824" s="125"/>
      <c r="G9824" s="176"/>
      <c r="H9824" s="125" t="str">
        <f t="shared" si="306"/>
        <v/>
      </c>
      <c r="I9824" s="176">
        <f t="shared" si="307"/>
        <v>0</v>
      </c>
    </row>
    <row r="9825" spans="3:9">
      <c r="C9825" s="125"/>
      <c r="D9825" s="125"/>
      <c r="E9825" s="125"/>
      <c r="F9825" s="125"/>
      <c r="G9825" s="176"/>
      <c r="H9825" s="125" t="str">
        <f t="shared" si="306"/>
        <v/>
      </c>
      <c r="I9825" s="176">
        <f t="shared" si="307"/>
        <v>0</v>
      </c>
    </row>
    <row r="9826" spans="3:9">
      <c r="C9826" s="125"/>
      <c r="D9826" s="125"/>
      <c r="E9826" s="125"/>
      <c r="F9826" s="125"/>
      <c r="G9826" s="176"/>
      <c r="H9826" s="125" t="str">
        <f t="shared" si="306"/>
        <v/>
      </c>
      <c r="I9826" s="176">
        <f t="shared" si="307"/>
        <v>0</v>
      </c>
    </row>
    <row r="9827" spans="3:9">
      <c r="C9827" s="125"/>
      <c r="D9827" s="125"/>
      <c r="E9827" s="125"/>
      <c r="F9827" s="125"/>
      <c r="G9827" s="176"/>
      <c r="H9827" s="125" t="str">
        <f t="shared" si="306"/>
        <v/>
      </c>
      <c r="I9827" s="176">
        <f t="shared" si="307"/>
        <v>0</v>
      </c>
    </row>
    <row r="9828" spans="3:9">
      <c r="C9828" s="125"/>
      <c r="D9828" s="125"/>
      <c r="E9828" s="125"/>
      <c r="F9828" s="125"/>
      <c r="G9828" s="176"/>
      <c r="H9828" s="125" t="str">
        <f t="shared" si="306"/>
        <v/>
      </c>
      <c r="I9828" s="176">
        <f t="shared" si="307"/>
        <v>0</v>
      </c>
    </row>
    <row r="9829" spans="3:9">
      <c r="C9829" s="125"/>
      <c r="D9829" s="125"/>
      <c r="E9829" s="125"/>
      <c r="F9829" s="125"/>
      <c r="G9829" s="176"/>
      <c r="H9829" s="125" t="str">
        <f t="shared" si="306"/>
        <v/>
      </c>
      <c r="I9829" s="176">
        <f t="shared" si="307"/>
        <v>0</v>
      </c>
    </row>
    <row r="9830" spans="3:9">
      <c r="C9830" s="125"/>
      <c r="D9830" s="125"/>
      <c r="E9830" s="125"/>
      <c r="F9830" s="125"/>
      <c r="G9830" s="176"/>
      <c r="H9830" s="125" t="str">
        <f t="shared" si="306"/>
        <v/>
      </c>
      <c r="I9830" s="176">
        <f t="shared" si="307"/>
        <v>0</v>
      </c>
    </row>
    <row r="9831" spans="3:9">
      <c r="C9831" s="125"/>
      <c r="D9831" s="125"/>
      <c r="E9831" s="125"/>
      <c r="F9831" s="125"/>
      <c r="G9831" s="176"/>
      <c r="H9831" s="125" t="str">
        <f t="shared" si="306"/>
        <v/>
      </c>
      <c r="I9831" s="176">
        <f t="shared" si="307"/>
        <v>0</v>
      </c>
    </row>
    <row r="9832" spans="3:9">
      <c r="C9832" s="125"/>
      <c r="D9832" s="125"/>
      <c r="E9832" s="125"/>
      <c r="F9832" s="125"/>
      <c r="G9832" s="176"/>
      <c r="H9832" s="125" t="str">
        <f t="shared" si="306"/>
        <v/>
      </c>
      <c r="I9832" s="176">
        <f t="shared" si="307"/>
        <v>0</v>
      </c>
    </row>
    <row r="9833" spans="3:9">
      <c r="C9833" s="125"/>
      <c r="D9833" s="125"/>
      <c r="E9833" s="125"/>
      <c r="F9833" s="125"/>
      <c r="G9833" s="176"/>
      <c r="H9833" s="125" t="str">
        <f t="shared" si="306"/>
        <v/>
      </c>
      <c r="I9833" s="176">
        <f t="shared" si="307"/>
        <v>0</v>
      </c>
    </row>
    <row r="9834" spans="3:9">
      <c r="C9834" s="125"/>
      <c r="D9834" s="125"/>
      <c r="E9834" s="125"/>
      <c r="F9834" s="125"/>
      <c r="G9834" s="176"/>
      <c r="H9834" s="125" t="str">
        <f t="shared" si="306"/>
        <v/>
      </c>
      <c r="I9834" s="176">
        <f t="shared" si="307"/>
        <v>0</v>
      </c>
    </row>
    <row r="9835" spans="3:9">
      <c r="C9835" s="125"/>
      <c r="D9835" s="125"/>
      <c r="E9835" s="125"/>
      <c r="F9835" s="125"/>
      <c r="G9835" s="176"/>
      <c r="H9835" s="125" t="str">
        <f t="shared" si="306"/>
        <v/>
      </c>
      <c r="I9835" s="176">
        <f t="shared" si="307"/>
        <v>0</v>
      </c>
    </row>
    <row r="9836" spans="3:9">
      <c r="C9836" s="125"/>
      <c r="D9836" s="125"/>
      <c r="E9836" s="125"/>
      <c r="F9836" s="125"/>
      <c r="G9836" s="176"/>
      <c r="H9836" s="125" t="str">
        <f t="shared" si="306"/>
        <v/>
      </c>
      <c r="I9836" s="176">
        <f t="shared" si="307"/>
        <v>0</v>
      </c>
    </row>
    <row r="9837" spans="3:9">
      <c r="C9837" s="125"/>
      <c r="D9837" s="125"/>
      <c r="E9837" s="125"/>
      <c r="F9837" s="125"/>
      <c r="G9837" s="176"/>
      <c r="H9837" s="125" t="str">
        <f t="shared" si="306"/>
        <v/>
      </c>
      <c r="I9837" s="176">
        <f t="shared" si="307"/>
        <v>0</v>
      </c>
    </row>
    <row r="9838" spans="3:9">
      <c r="C9838" s="125"/>
      <c r="D9838" s="125"/>
      <c r="E9838" s="125"/>
      <c r="F9838" s="125"/>
      <c r="G9838" s="176"/>
      <c r="H9838" s="125" t="str">
        <f t="shared" si="306"/>
        <v/>
      </c>
      <c r="I9838" s="176">
        <f t="shared" si="307"/>
        <v>0</v>
      </c>
    </row>
    <row r="9839" spans="3:9">
      <c r="C9839" s="125"/>
      <c r="D9839" s="125"/>
      <c r="E9839" s="125"/>
      <c r="F9839" s="125"/>
      <c r="G9839" s="176"/>
      <c r="H9839" s="125" t="str">
        <f t="shared" si="306"/>
        <v/>
      </c>
      <c r="I9839" s="176">
        <f t="shared" si="307"/>
        <v>0</v>
      </c>
    </row>
    <row r="9840" spans="3:9">
      <c r="C9840" s="125"/>
      <c r="D9840" s="125"/>
      <c r="E9840" s="125"/>
      <c r="F9840" s="125"/>
      <c r="G9840" s="176"/>
      <c r="H9840" s="125" t="str">
        <f t="shared" si="306"/>
        <v/>
      </c>
      <c r="I9840" s="176">
        <f t="shared" si="307"/>
        <v>0</v>
      </c>
    </row>
    <row r="9841" spans="3:9">
      <c r="C9841" s="125"/>
      <c r="D9841" s="125"/>
      <c r="E9841" s="125"/>
      <c r="F9841" s="125"/>
      <c r="G9841" s="176"/>
      <c r="H9841" s="125" t="str">
        <f t="shared" si="306"/>
        <v/>
      </c>
      <c r="I9841" s="176">
        <f t="shared" si="307"/>
        <v>0</v>
      </c>
    </row>
    <row r="9842" spans="3:9">
      <c r="C9842" s="125"/>
      <c r="D9842" s="125"/>
      <c r="E9842" s="125"/>
      <c r="F9842" s="125"/>
      <c r="G9842" s="176"/>
      <c r="H9842" s="125" t="str">
        <f t="shared" si="306"/>
        <v/>
      </c>
      <c r="I9842" s="176">
        <f t="shared" si="307"/>
        <v>0</v>
      </c>
    </row>
    <row r="9843" spans="3:9">
      <c r="C9843" s="125"/>
      <c r="D9843" s="125"/>
      <c r="E9843" s="125"/>
      <c r="F9843" s="125"/>
      <c r="G9843" s="176"/>
      <c r="H9843" s="125" t="str">
        <f t="shared" si="306"/>
        <v/>
      </c>
      <c r="I9843" s="176">
        <f t="shared" si="307"/>
        <v>0</v>
      </c>
    </row>
    <row r="9844" spans="3:9">
      <c r="C9844" s="125"/>
      <c r="D9844" s="125"/>
      <c r="E9844" s="125"/>
      <c r="F9844" s="125"/>
      <c r="G9844" s="176"/>
      <c r="H9844" s="125" t="str">
        <f t="shared" si="306"/>
        <v/>
      </c>
      <c r="I9844" s="176">
        <f t="shared" si="307"/>
        <v>0</v>
      </c>
    </row>
    <row r="9845" spans="3:9">
      <c r="C9845" s="125"/>
      <c r="D9845" s="125"/>
      <c r="E9845" s="125"/>
      <c r="F9845" s="125"/>
      <c r="G9845" s="176"/>
      <c r="H9845" s="125" t="str">
        <f t="shared" si="306"/>
        <v/>
      </c>
      <c r="I9845" s="176">
        <f t="shared" si="307"/>
        <v>0</v>
      </c>
    </row>
    <row r="9846" spans="3:9">
      <c r="C9846" s="125"/>
      <c r="D9846" s="125"/>
      <c r="E9846" s="125"/>
      <c r="F9846" s="125"/>
      <c r="G9846" s="176"/>
      <c r="H9846" s="125" t="str">
        <f t="shared" si="306"/>
        <v/>
      </c>
      <c r="I9846" s="176">
        <f t="shared" si="307"/>
        <v>0</v>
      </c>
    </row>
    <row r="9847" spans="3:9">
      <c r="C9847" s="125"/>
      <c r="D9847" s="125"/>
      <c r="E9847" s="125"/>
      <c r="F9847" s="125"/>
      <c r="G9847" s="176"/>
      <c r="H9847" s="125" t="str">
        <f t="shared" si="306"/>
        <v/>
      </c>
      <c r="I9847" s="176">
        <f t="shared" si="307"/>
        <v>0</v>
      </c>
    </row>
    <row r="9848" spans="3:9">
      <c r="C9848" s="125"/>
      <c r="D9848" s="125"/>
      <c r="E9848" s="125"/>
      <c r="F9848" s="125"/>
      <c r="G9848" s="176"/>
      <c r="H9848" s="125" t="str">
        <f t="shared" si="306"/>
        <v/>
      </c>
      <c r="I9848" s="176">
        <f t="shared" si="307"/>
        <v>0</v>
      </c>
    </row>
    <row r="9849" spans="3:9">
      <c r="C9849" s="125"/>
      <c r="D9849" s="125"/>
      <c r="E9849" s="125"/>
      <c r="F9849" s="125"/>
      <c r="G9849" s="176"/>
      <c r="H9849" s="125" t="str">
        <f t="shared" si="306"/>
        <v/>
      </c>
      <c r="I9849" s="176">
        <f t="shared" si="307"/>
        <v>0</v>
      </c>
    </row>
    <row r="9850" spans="3:9">
      <c r="C9850" s="125"/>
      <c r="D9850" s="125"/>
      <c r="E9850" s="125"/>
      <c r="F9850" s="125"/>
      <c r="G9850" s="176"/>
      <c r="H9850" s="125" t="str">
        <f t="shared" si="306"/>
        <v/>
      </c>
      <c r="I9850" s="176">
        <f t="shared" si="307"/>
        <v>0</v>
      </c>
    </row>
    <row r="9851" spans="3:9">
      <c r="C9851" s="125"/>
      <c r="D9851" s="125"/>
      <c r="E9851" s="125"/>
      <c r="F9851" s="125"/>
      <c r="G9851" s="176"/>
      <c r="H9851" s="125" t="str">
        <f t="shared" si="306"/>
        <v/>
      </c>
      <c r="I9851" s="176">
        <f t="shared" si="307"/>
        <v>0</v>
      </c>
    </row>
    <row r="9852" spans="3:9">
      <c r="C9852" s="125"/>
      <c r="D9852" s="125"/>
      <c r="E9852" s="125"/>
      <c r="F9852" s="125"/>
      <c r="G9852" s="176"/>
      <c r="H9852" s="125" t="str">
        <f t="shared" si="306"/>
        <v/>
      </c>
      <c r="I9852" s="176">
        <f t="shared" si="307"/>
        <v>0</v>
      </c>
    </row>
    <row r="9853" spans="3:9">
      <c r="C9853" s="125"/>
      <c r="D9853" s="125"/>
      <c r="E9853" s="125"/>
      <c r="F9853" s="125"/>
      <c r="G9853" s="176"/>
      <c r="H9853" s="125" t="str">
        <f t="shared" si="306"/>
        <v/>
      </c>
      <c r="I9853" s="176">
        <f t="shared" si="307"/>
        <v>0</v>
      </c>
    </row>
    <row r="9854" spans="3:9">
      <c r="C9854" s="125"/>
      <c r="D9854" s="125"/>
      <c r="E9854" s="125"/>
      <c r="F9854" s="125"/>
      <c r="G9854" s="176"/>
      <c r="H9854" s="125" t="str">
        <f t="shared" si="306"/>
        <v/>
      </c>
      <c r="I9854" s="176">
        <f t="shared" si="307"/>
        <v>0</v>
      </c>
    </row>
    <row r="9855" spans="3:9">
      <c r="C9855" s="125"/>
      <c r="D9855" s="125"/>
      <c r="E9855" s="125"/>
      <c r="F9855" s="125"/>
      <c r="G9855" s="176"/>
      <c r="H9855" s="125" t="str">
        <f t="shared" si="306"/>
        <v/>
      </c>
      <c r="I9855" s="176">
        <f t="shared" si="307"/>
        <v>0</v>
      </c>
    </row>
    <row r="9856" spans="3:9">
      <c r="C9856" s="125"/>
      <c r="D9856" s="125"/>
      <c r="E9856" s="125"/>
      <c r="F9856" s="125"/>
      <c r="G9856" s="176"/>
      <c r="H9856" s="125" t="str">
        <f t="shared" si="306"/>
        <v/>
      </c>
      <c r="I9856" s="176">
        <f t="shared" si="307"/>
        <v>0</v>
      </c>
    </row>
    <row r="9857" spans="3:9">
      <c r="C9857" s="125"/>
      <c r="D9857" s="125"/>
      <c r="E9857" s="125"/>
      <c r="F9857" s="125"/>
      <c r="G9857" s="176"/>
      <c r="H9857" s="125" t="str">
        <f t="shared" si="306"/>
        <v/>
      </c>
      <c r="I9857" s="176">
        <f t="shared" si="307"/>
        <v>0</v>
      </c>
    </row>
    <row r="9858" spans="3:9">
      <c r="C9858" s="125"/>
      <c r="D9858" s="125"/>
      <c r="E9858" s="125"/>
      <c r="F9858" s="125"/>
      <c r="G9858" s="176"/>
      <c r="H9858" s="125" t="str">
        <f t="shared" si="306"/>
        <v/>
      </c>
      <c r="I9858" s="176">
        <f t="shared" si="307"/>
        <v>0</v>
      </c>
    </row>
    <row r="9859" spans="3:9">
      <c r="C9859" s="125"/>
      <c r="D9859" s="125"/>
      <c r="E9859" s="125"/>
      <c r="F9859" s="125"/>
      <c r="G9859" s="176"/>
      <c r="H9859" s="125" t="str">
        <f t="shared" si="306"/>
        <v/>
      </c>
      <c r="I9859" s="176">
        <f t="shared" si="307"/>
        <v>0</v>
      </c>
    </row>
    <row r="9860" spans="3:9">
      <c r="C9860" s="125"/>
      <c r="D9860" s="125"/>
      <c r="E9860" s="125"/>
      <c r="F9860" s="125"/>
      <c r="G9860" s="176"/>
      <c r="H9860" s="125" t="str">
        <f t="shared" si="306"/>
        <v/>
      </c>
      <c r="I9860" s="176">
        <f t="shared" si="307"/>
        <v>0</v>
      </c>
    </row>
    <row r="9861" spans="3:9">
      <c r="C9861" s="125"/>
      <c r="D9861" s="125"/>
      <c r="E9861" s="125"/>
      <c r="F9861" s="125"/>
      <c r="G9861" s="176"/>
      <c r="H9861" s="125" t="str">
        <f t="shared" si="306"/>
        <v/>
      </c>
      <c r="I9861" s="176">
        <f t="shared" si="307"/>
        <v>0</v>
      </c>
    </row>
    <row r="9862" spans="3:9">
      <c r="C9862" s="125"/>
      <c r="D9862" s="125"/>
      <c r="E9862" s="125"/>
      <c r="F9862" s="125"/>
      <c r="G9862" s="176"/>
      <c r="H9862" s="125" t="str">
        <f t="shared" si="306"/>
        <v/>
      </c>
      <c r="I9862" s="176">
        <f t="shared" si="307"/>
        <v>0</v>
      </c>
    </row>
    <row r="9863" spans="3:9">
      <c r="C9863" s="125"/>
      <c r="D9863" s="125"/>
      <c r="E9863" s="125"/>
      <c r="F9863" s="125"/>
      <c r="G9863" s="176"/>
      <c r="H9863" s="125" t="str">
        <f t="shared" ref="H9863:H9926" si="308">IF(ISBLANK(C9863),"",IF(C9863&lt;F9863,D9863-E9863,E9863-D9863))</f>
        <v/>
      </c>
      <c r="I9863" s="176">
        <f t="shared" ref="I9863:I9926" si="309">IF(ISERR(H9863),1,0)</f>
        <v>0</v>
      </c>
    </row>
    <row r="9864" spans="3:9">
      <c r="C9864" s="125"/>
      <c r="D9864" s="125"/>
      <c r="E9864" s="125"/>
      <c r="F9864" s="125"/>
      <c r="G9864" s="176"/>
      <c r="H9864" s="125" t="str">
        <f t="shared" si="308"/>
        <v/>
      </c>
      <c r="I9864" s="176">
        <f t="shared" si="309"/>
        <v>0</v>
      </c>
    </row>
    <row r="9865" spans="3:9">
      <c r="C9865" s="125"/>
      <c r="D9865" s="125"/>
      <c r="E9865" s="125"/>
      <c r="F9865" s="125"/>
      <c r="G9865" s="176"/>
      <c r="H9865" s="125" t="str">
        <f t="shared" si="308"/>
        <v/>
      </c>
      <c r="I9865" s="176">
        <f t="shared" si="309"/>
        <v>0</v>
      </c>
    </row>
    <row r="9866" spans="3:9">
      <c r="C9866" s="125"/>
      <c r="D9866" s="125"/>
      <c r="E9866" s="125"/>
      <c r="F9866" s="125"/>
      <c r="G9866" s="176"/>
      <c r="H9866" s="125" t="str">
        <f t="shared" si="308"/>
        <v/>
      </c>
      <c r="I9866" s="176">
        <f t="shared" si="309"/>
        <v>0</v>
      </c>
    </row>
    <row r="9867" spans="3:9">
      <c r="C9867" s="125"/>
      <c r="D9867" s="125"/>
      <c r="E9867" s="125"/>
      <c r="F9867" s="125"/>
      <c r="G9867" s="176"/>
      <c r="H9867" s="125" t="str">
        <f t="shared" si="308"/>
        <v/>
      </c>
      <c r="I9867" s="176">
        <f t="shared" si="309"/>
        <v>0</v>
      </c>
    </row>
    <row r="9868" spans="3:9">
      <c r="C9868" s="125"/>
      <c r="D9868" s="125"/>
      <c r="E9868" s="125"/>
      <c r="F9868" s="125"/>
      <c r="G9868" s="176"/>
      <c r="H9868" s="125" t="str">
        <f t="shared" si="308"/>
        <v/>
      </c>
      <c r="I9868" s="176">
        <f t="shared" si="309"/>
        <v>0</v>
      </c>
    </row>
    <row r="9869" spans="3:9">
      <c r="C9869" s="125"/>
      <c r="D9869" s="125"/>
      <c r="E9869" s="125"/>
      <c r="F9869" s="125"/>
      <c r="G9869" s="176"/>
      <c r="H9869" s="125" t="str">
        <f t="shared" si="308"/>
        <v/>
      </c>
      <c r="I9869" s="176">
        <f t="shared" si="309"/>
        <v>0</v>
      </c>
    </row>
    <row r="9870" spans="3:9">
      <c r="C9870" s="125"/>
      <c r="D9870" s="125"/>
      <c r="E9870" s="125"/>
      <c r="F9870" s="125"/>
      <c r="G9870" s="176"/>
      <c r="H9870" s="125" t="str">
        <f t="shared" si="308"/>
        <v/>
      </c>
      <c r="I9870" s="176">
        <f t="shared" si="309"/>
        <v>0</v>
      </c>
    </row>
    <row r="9871" spans="3:9">
      <c r="C9871" s="125"/>
      <c r="D9871" s="125"/>
      <c r="E9871" s="125"/>
      <c r="F9871" s="125"/>
      <c r="G9871" s="176"/>
      <c r="H9871" s="125" t="str">
        <f t="shared" si="308"/>
        <v/>
      </c>
      <c r="I9871" s="176">
        <f t="shared" si="309"/>
        <v>0</v>
      </c>
    </row>
    <row r="9872" spans="3:9">
      <c r="C9872" s="125"/>
      <c r="D9872" s="125"/>
      <c r="E9872" s="125"/>
      <c r="F9872" s="125"/>
      <c r="G9872" s="176"/>
      <c r="H9872" s="125" t="str">
        <f t="shared" si="308"/>
        <v/>
      </c>
      <c r="I9872" s="176">
        <f t="shared" si="309"/>
        <v>0</v>
      </c>
    </row>
    <row r="9873" spans="3:9">
      <c r="C9873" s="125"/>
      <c r="D9873" s="125"/>
      <c r="E9873" s="125"/>
      <c r="F9873" s="125"/>
      <c r="G9873" s="176"/>
      <c r="H9873" s="125" t="str">
        <f t="shared" si="308"/>
        <v/>
      </c>
      <c r="I9873" s="176">
        <f t="shared" si="309"/>
        <v>0</v>
      </c>
    </row>
    <row r="9874" spans="3:9">
      <c r="C9874" s="125"/>
      <c r="D9874" s="125"/>
      <c r="E9874" s="125"/>
      <c r="F9874" s="125"/>
      <c r="G9874" s="176"/>
      <c r="H9874" s="125" t="str">
        <f t="shared" si="308"/>
        <v/>
      </c>
      <c r="I9874" s="176">
        <f t="shared" si="309"/>
        <v>0</v>
      </c>
    </row>
    <row r="9875" spans="3:9">
      <c r="C9875" s="125"/>
      <c r="D9875" s="125"/>
      <c r="E9875" s="125"/>
      <c r="F9875" s="125"/>
      <c r="G9875" s="176"/>
      <c r="H9875" s="125" t="str">
        <f t="shared" si="308"/>
        <v/>
      </c>
      <c r="I9875" s="176">
        <f t="shared" si="309"/>
        <v>0</v>
      </c>
    </row>
    <row r="9876" spans="3:9">
      <c r="C9876" s="125"/>
      <c r="D9876" s="125"/>
      <c r="E9876" s="125"/>
      <c r="F9876" s="125"/>
      <c r="G9876" s="176"/>
      <c r="H9876" s="125" t="str">
        <f t="shared" si="308"/>
        <v/>
      </c>
      <c r="I9876" s="176">
        <f t="shared" si="309"/>
        <v>0</v>
      </c>
    </row>
    <row r="9877" spans="3:9">
      <c r="C9877" s="125"/>
      <c r="D9877" s="125"/>
      <c r="E9877" s="125"/>
      <c r="F9877" s="125"/>
      <c r="G9877" s="176"/>
      <c r="H9877" s="125" t="str">
        <f t="shared" si="308"/>
        <v/>
      </c>
      <c r="I9877" s="176">
        <f t="shared" si="309"/>
        <v>0</v>
      </c>
    </row>
    <row r="9878" spans="3:9">
      <c r="C9878" s="125"/>
      <c r="D9878" s="125"/>
      <c r="E9878" s="125"/>
      <c r="F9878" s="125"/>
      <c r="G9878" s="176"/>
      <c r="H9878" s="125" t="str">
        <f t="shared" si="308"/>
        <v/>
      </c>
      <c r="I9878" s="176">
        <f t="shared" si="309"/>
        <v>0</v>
      </c>
    </row>
    <row r="9879" spans="3:9">
      <c r="C9879" s="125"/>
      <c r="D9879" s="125"/>
      <c r="E9879" s="125"/>
      <c r="F9879" s="125"/>
      <c r="G9879" s="176"/>
      <c r="H9879" s="125" t="str">
        <f t="shared" si="308"/>
        <v/>
      </c>
      <c r="I9879" s="176">
        <f t="shared" si="309"/>
        <v>0</v>
      </c>
    </row>
    <row r="9880" spans="3:9">
      <c r="C9880" s="125"/>
      <c r="D9880" s="125"/>
      <c r="E9880" s="125"/>
      <c r="F9880" s="125"/>
      <c r="G9880" s="176"/>
      <c r="H9880" s="125" t="str">
        <f t="shared" si="308"/>
        <v/>
      </c>
      <c r="I9880" s="176">
        <f t="shared" si="309"/>
        <v>0</v>
      </c>
    </row>
    <row r="9881" spans="3:9">
      <c r="C9881" s="125"/>
      <c r="D9881" s="125"/>
      <c r="E9881" s="125"/>
      <c r="F9881" s="125"/>
      <c r="G9881" s="176"/>
      <c r="H9881" s="125" t="str">
        <f t="shared" si="308"/>
        <v/>
      </c>
      <c r="I9881" s="176">
        <f t="shared" si="309"/>
        <v>0</v>
      </c>
    </row>
    <row r="9882" spans="3:9">
      <c r="C9882" s="125"/>
      <c r="D9882" s="125"/>
      <c r="E9882" s="125"/>
      <c r="F9882" s="125"/>
      <c r="G9882" s="176"/>
      <c r="H9882" s="125" t="str">
        <f t="shared" si="308"/>
        <v/>
      </c>
      <c r="I9882" s="176">
        <f t="shared" si="309"/>
        <v>0</v>
      </c>
    </row>
    <row r="9883" spans="3:9">
      <c r="C9883" s="125"/>
      <c r="D9883" s="125"/>
      <c r="E9883" s="125"/>
      <c r="F9883" s="125"/>
      <c r="G9883" s="176"/>
      <c r="H9883" s="125" t="str">
        <f t="shared" si="308"/>
        <v/>
      </c>
      <c r="I9883" s="176">
        <f t="shared" si="309"/>
        <v>0</v>
      </c>
    </row>
    <row r="9884" spans="3:9">
      <c r="C9884" s="125"/>
      <c r="D9884" s="125"/>
      <c r="E9884" s="125"/>
      <c r="F9884" s="125"/>
      <c r="G9884" s="176"/>
      <c r="H9884" s="125" t="str">
        <f t="shared" si="308"/>
        <v/>
      </c>
      <c r="I9884" s="176">
        <f t="shared" si="309"/>
        <v>0</v>
      </c>
    </row>
    <row r="9885" spans="3:9">
      <c r="C9885" s="125"/>
      <c r="D9885" s="125"/>
      <c r="E9885" s="125"/>
      <c r="F9885" s="125"/>
      <c r="G9885" s="176"/>
      <c r="H9885" s="125" t="str">
        <f t="shared" si="308"/>
        <v/>
      </c>
      <c r="I9885" s="176">
        <f t="shared" si="309"/>
        <v>0</v>
      </c>
    </row>
    <row r="9886" spans="3:9">
      <c r="C9886" s="125"/>
      <c r="D9886" s="125"/>
      <c r="E9886" s="125"/>
      <c r="F9886" s="125"/>
      <c r="G9886" s="176"/>
      <c r="H9886" s="125" t="str">
        <f t="shared" si="308"/>
        <v/>
      </c>
      <c r="I9886" s="176">
        <f t="shared" si="309"/>
        <v>0</v>
      </c>
    </row>
    <row r="9887" spans="3:9">
      <c r="C9887" s="125"/>
      <c r="D9887" s="125"/>
      <c r="E9887" s="125"/>
      <c r="F9887" s="125"/>
      <c r="G9887" s="176"/>
      <c r="H9887" s="125" t="str">
        <f t="shared" si="308"/>
        <v/>
      </c>
      <c r="I9887" s="176">
        <f t="shared" si="309"/>
        <v>0</v>
      </c>
    </row>
    <row r="9888" spans="3:9">
      <c r="C9888" s="125"/>
      <c r="D9888" s="125"/>
      <c r="E9888" s="125"/>
      <c r="F9888" s="125"/>
      <c r="G9888" s="176"/>
      <c r="H9888" s="125" t="str">
        <f t="shared" si="308"/>
        <v/>
      </c>
      <c r="I9888" s="176">
        <f t="shared" si="309"/>
        <v>0</v>
      </c>
    </row>
    <row r="9889" spans="3:9">
      <c r="C9889" s="125"/>
      <c r="D9889" s="125"/>
      <c r="E9889" s="125"/>
      <c r="F9889" s="125"/>
      <c r="G9889" s="176"/>
      <c r="H9889" s="125" t="str">
        <f t="shared" si="308"/>
        <v/>
      </c>
      <c r="I9889" s="176">
        <f t="shared" si="309"/>
        <v>0</v>
      </c>
    </row>
    <row r="9890" spans="3:9">
      <c r="C9890" s="125"/>
      <c r="D9890" s="125"/>
      <c r="E9890" s="125"/>
      <c r="F9890" s="125"/>
      <c r="G9890" s="176"/>
      <c r="H9890" s="125" t="str">
        <f t="shared" si="308"/>
        <v/>
      </c>
      <c r="I9890" s="176">
        <f t="shared" si="309"/>
        <v>0</v>
      </c>
    </row>
    <row r="9891" spans="3:9">
      <c r="C9891" s="125"/>
      <c r="D9891" s="125"/>
      <c r="E9891" s="125"/>
      <c r="F9891" s="125"/>
      <c r="G9891" s="176"/>
      <c r="H9891" s="125" t="str">
        <f t="shared" si="308"/>
        <v/>
      </c>
      <c r="I9891" s="176">
        <f t="shared" si="309"/>
        <v>0</v>
      </c>
    </row>
    <row r="9892" spans="3:9">
      <c r="C9892" s="125"/>
      <c r="D9892" s="125"/>
      <c r="E9892" s="125"/>
      <c r="F9892" s="125"/>
      <c r="G9892" s="176"/>
      <c r="H9892" s="125" t="str">
        <f t="shared" si="308"/>
        <v/>
      </c>
      <c r="I9892" s="176">
        <f t="shared" si="309"/>
        <v>0</v>
      </c>
    </row>
    <row r="9893" spans="3:9">
      <c r="C9893" s="125"/>
      <c r="D9893" s="125"/>
      <c r="E9893" s="125"/>
      <c r="F9893" s="125"/>
      <c r="G9893" s="176"/>
      <c r="H9893" s="125" t="str">
        <f t="shared" si="308"/>
        <v/>
      </c>
      <c r="I9893" s="176">
        <f t="shared" si="309"/>
        <v>0</v>
      </c>
    </row>
    <row r="9894" spans="3:9">
      <c r="C9894" s="125"/>
      <c r="D9894" s="125"/>
      <c r="E9894" s="125"/>
      <c r="F9894" s="125"/>
      <c r="G9894" s="176"/>
      <c r="H9894" s="125" t="str">
        <f t="shared" si="308"/>
        <v/>
      </c>
      <c r="I9894" s="176">
        <f t="shared" si="309"/>
        <v>0</v>
      </c>
    </row>
    <row r="9895" spans="3:9">
      <c r="C9895" s="125"/>
      <c r="D9895" s="125"/>
      <c r="E9895" s="125"/>
      <c r="F9895" s="125"/>
      <c r="G9895" s="176"/>
      <c r="H9895" s="125" t="str">
        <f t="shared" si="308"/>
        <v/>
      </c>
      <c r="I9895" s="176">
        <f t="shared" si="309"/>
        <v>0</v>
      </c>
    </row>
    <row r="9896" spans="3:9">
      <c r="C9896" s="125"/>
      <c r="D9896" s="125"/>
      <c r="E9896" s="125"/>
      <c r="F9896" s="125"/>
      <c r="G9896" s="176"/>
      <c r="H9896" s="125" t="str">
        <f t="shared" si="308"/>
        <v/>
      </c>
      <c r="I9896" s="176">
        <f t="shared" si="309"/>
        <v>0</v>
      </c>
    </row>
    <row r="9897" spans="3:9">
      <c r="C9897" s="125"/>
      <c r="D9897" s="125"/>
      <c r="E9897" s="125"/>
      <c r="F9897" s="125"/>
      <c r="G9897" s="176"/>
      <c r="H9897" s="125" t="str">
        <f t="shared" si="308"/>
        <v/>
      </c>
      <c r="I9897" s="176">
        <f t="shared" si="309"/>
        <v>0</v>
      </c>
    </row>
    <row r="9898" spans="3:9">
      <c r="C9898" s="125"/>
      <c r="D9898" s="125"/>
      <c r="E9898" s="125"/>
      <c r="F9898" s="125"/>
      <c r="G9898" s="176"/>
      <c r="H9898" s="125" t="str">
        <f t="shared" si="308"/>
        <v/>
      </c>
      <c r="I9898" s="176">
        <f t="shared" si="309"/>
        <v>0</v>
      </c>
    </row>
    <row r="9899" spans="3:9">
      <c r="C9899" s="125"/>
      <c r="D9899" s="125"/>
      <c r="E9899" s="125"/>
      <c r="F9899" s="125"/>
      <c r="G9899" s="176"/>
      <c r="H9899" s="125" t="str">
        <f t="shared" si="308"/>
        <v/>
      </c>
      <c r="I9899" s="176">
        <f t="shared" si="309"/>
        <v>0</v>
      </c>
    </row>
    <row r="9900" spans="3:9">
      <c r="C9900" s="125"/>
      <c r="D9900" s="125"/>
      <c r="E9900" s="125"/>
      <c r="F9900" s="125"/>
      <c r="G9900" s="176"/>
      <c r="H9900" s="125" t="str">
        <f t="shared" si="308"/>
        <v/>
      </c>
      <c r="I9900" s="176">
        <f t="shared" si="309"/>
        <v>0</v>
      </c>
    </row>
    <row r="9901" spans="3:9">
      <c r="C9901" s="125"/>
      <c r="D9901" s="125"/>
      <c r="E9901" s="125"/>
      <c r="F9901" s="125"/>
      <c r="G9901" s="176"/>
      <c r="H9901" s="125" t="str">
        <f t="shared" si="308"/>
        <v/>
      </c>
      <c r="I9901" s="176">
        <f t="shared" si="309"/>
        <v>0</v>
      </c>
    </row>
    <row r="9902" spans="3:9">
      <c r="C9902" s="125"/>
      <c r="D9902" s="125"/>
      <c r="E9902" s="125"/>
      <c r="F9902" s="125"/>
      <c r="G9902" s="176"/>
      <c r="H9902" s="125" t="str">
        <f t="shared" si="308"/>
        <v/>
      </c>
      <c r="I9902" s="176">
        <f t="shared" si="309"/>
        <v>0</v>
      </c>
    </row>
    <row r="9903" spans="3:9">
      <c r="C9903" s="125"/>
      <c r="D9903" s="125"/>
      <c r="E9903" s="125"/>
      <c r="F9903" s="125"/>
      <c r="G9903" s="176"/>
      <c r="H9903" s="125" t="str">
        <f t="shared" si="308"/>
        <v/>
      </c>
      <c r="I9903" s="176">
        <f t="shared" si="309"/>
        <v>0</v>
      </c>
    </row>
    <row r="9904" spans="3:9">
      <c r="C9904" s="125"/>
      <c r="D9904" s="125"/>
      <c r="E9904" s="125"/>
      <c r="F9904" s="125"/>
      <c r="G9904" s="176"/>
      <c r="H9904" s="125" t="str">
        <f t="shared" si="308"/>
        <v/>
      </c>
      <c r="I9904" s="176">
        <f t="shared" si="309"/>
        <v>0</v>
      </c>
    </row>
    <row r="9905" spans="3:9">
      <c r="C9905" s="125"/>
      <c r="D9905" s="125"/>
      <c r="E9905" s="125"/>
      <c r="F9905" s="125"/>
      <c r="G9905" s="176"/>
      <c r="H9905" s="125" t="str">
        <f t="shared" si="308"/>
        <v/>
      </c>
      <c r="I9905" s="176">
        <f t="shared" si="309"/>
        <v>0</v>
      </c>
    </row>
    <row r="9906" spans="3:9">
      <c r="C9906" s="125"/>
      <c r="D9906" s="125"/>
      <c r="E9906" s="125"/>
      <c r="F9906" s="125"/>
      <c r="G9906" s="176"/>
      <c r="H9906" s="125" t="str">
        <f t="shared" si="308"/>
        <v/>
      </c>
      <c r="I9906" s="176">
        <f t="shared" si="309"/>
        <v>0</v>
      </c>
    </row>
    <row r="9907" spans="3:9">
      <c r="C9907" s="125"/>
      <c r="D9907" s="125"/>
      <c r="E9907" s="125"/>
      <c r="F9907" s="125"/>
      <c r="G9907" s="176"/>
      <c r="H9907" s="125" t="str">
        <f t="shared" si="308"/>
        <v/>
      </c>
      <c r="I9907" s="176">
        <f t="shared" si="309"/>
        <v>0</v>
      </c>
    </row>
    <row r="9908" spans="3:9">
      <c r="C9908" s="125"/>
      <c r="D9908" s="125"/>
      <c r="E9908" s="125"/>
      <c r="F9908" s="125"/>
      <c r="G9908" s="176"/>
      <c r="H9908" s="125" t="str">
        <f t="shared" si="308"/>
        <v/>
      </c>
      <c r="I9908" s="176">
        <f t="shared" si="309"/>
        <v>0</v>
      </c>
    </row>
    <row r="9909" spans="3:9">
      <c r="C9909" s="125"/>
      <c r="D9909" s="125"/>
      <c r="E9909" s="125"/>
      <c r="F9909" s="125"/>
      <c r="G9909" s="176"/>
      <c r="H9909" s="125" t="str">
        <f t="shared" si="308"/>
        <v/>
      </c>
      <c r="I9909" s="176">
        <f t="shared" si="309"/>
        <v>0</v>
      </c>
    </row>
    <row r="9910" spans="3:9">
      <c r="C9910" s="125"/>
      <c r="D9910" s="125"/>
      <c r="E9910" s="125"/>
      <c r="F9910" s="125"/>
      <c r="G9910" s="176"/>
      <c r="H9910" s="125" t="str">
        <f t="shared" si="308"/>
        <v/>
      </c>
      <c r="I9910" s="176">
        <f t="shared" si="309"/>
        <v>0</v>
      </c>
    </row>
    <row r="9911" spans="3:9">
      <c r="C9911" s="125"/>
      <c r="D9911" s="125"/>
      <c r="E9911" s="125"/>
      <c r="F9911" s="125"/>
      <c r="G9911" s="176"/>
      <c r="H9911" s="125" t="str">
        <f t="shared" si="308"/>
        <v/>
      </c>
      <c r="I9911" s="176">
        <f t="shared" si="309"/>
        <v>0</v>
      </c>
    </row>
    <row r="9912" spans="3:9">
      <c r="C9912" s="125"/>
      <c r="D9912" s="125"/>
      <c r="E9912" s="125"/>
      <c r="F9912" s="125"/>
      <c r="G9912" s="176"/>
      <c r="H9912" s="125" t="str">
        <f t="shared" si="308"/>
        <v/>
      </c>
      <c r="I9912" s="176">
        <f t="shared" si="309"/>
        <v>0</v>
      </c>
    </row>
    <row r="9913" spans="3:9">
      <c r="C9913" s="125"/>
      <c r="D9913" s="125"/>
      <c r="E9913" s="125"/>
      <c r="F9913" s="125"/>
      <c r="G9913" s="176"/>
      <c r="H9913" s="125" t="str">
        <f t="shared" si="308"/>
        <v/>
      </c>
      <c r="I9913" s="176">
        <f t="shared" si="309"/>
        <v>0</v>
      </c>
    </row>
    <row r="9914" spans="3:9">
      <c r="C9914" s="125"/>
      <c r="D9914" s="125"/>
      <c r="E9914" s="125"/>
      <c r="F9914" s="125"/>
      <c r="G9914" s="176"/>
      <c r="H9914" s="125" t="str">
        <f t="shared" si="308"/>
        <v/>
      </c>
      <c r="I9914" s="176">
        <f t="shared" si="309"/>
        <v>0</v>
      </c>
    </row>
    <row r="9915" spans="3:9">
      <c r="C9915" s="125"/>
      <c r="D9915" s="125"/>
      <c r="E9915" s="125"/>
      <c r="F9915" s="125"/>
      <c r="G9915" s="176"/>
      <c r="H9915" s="125" t="str">
        <f t="shared" si="308"/>
        <v/>
      </c>
      <c r="I9915" s="176">
        <f t="shared" si="309"/>
        <v>0</v>
      </c>
    </row>
    <row r="9916" spans="3:9">
      <c r="C9916" s="125"/>
      <c r="D9916" s="125"/>
      <c r="E9916" s="125"/>
      <c r="F9916" s="125"/>
      <c r="G9916" s="176"/>
      <c r="H9916" s="125" t="str">
        <f t="shared" si="308"/>
        <v/>
      </c>
      <c r="I9916" s="176">
        <f t="shared" si="309"/>
        <v>0</v>
      </c>
    </row>
    <row r="9917" spans="3:9">
      <c r="C9917" s="125"/>
      <c r="D9917" s="125"/>
      <c r="E9917" s="125"/>
      <c r="F9917" s="125"/>
      <c r="G9917" s="176"/>
      <c r="H9917" s="125" t="str">
        <f t="shared" si="308"/>
        <v/>
      </c>
      <c r="I9917" s="176">
        <f t="shared" si="309"/>
        <v>0</v>
      </c>
    </row>
    <row r="9918" spans="3:9">
      <c r="C9918" s="125"/>
      <c r="D9918" s="125"/>
      <c r="E9918" s="125"/>
      <c r="F9918" s="125"/>
      <c r="G9918" s="176"/>
      <c r="H9918" s="125" t="str">
        <f t="shared" si="308"/>
        <v/>
      </c>
      <c r="I9918" s="176">
        <f t="shared" si="309"/>
        <v>0</v>
      </c>
    </row>
    <row r="9919" spans="3:9">
      <c r="C9919" s="125"/>
      <c r="D9919" s="125"/>
      <c r="E9919" s="125"/>
      <c r="F9919" s="125"/>
      <c r="G9919" s="176"/>
      <c r="H9919" s="125" t="str">
        <f t="shared" si="308"/>
        <v/>
      </c>
      <c r="I9919" s="176">
        <f t="shared" si="309"/>
        <v>0</v>
      </c>
    </row>
    <row r="9920" spans="3:9">
      <c r="C9920" s="125"/>
      <c r="D9920" s="125"/>
      <c r="E9920" s="125"/>
      <c r="F9920" s="125"/>
      <c r="G9920" s="176"/>
      <c r="H9920" s="125" t="str">
        <f t="shared" si="308"/>
        <v/>
      </c>
      <c r="I9920" s="176">
        <f t="shared" si="309"/>
        <v>0</v>
      </c>
    </row>
    <row r="9921" spans="3:9">
      <c r="C9921" s="125"/>
      <c r="D9921" s="125"/>
      <c r="E9921" s="125"/>
      <c r="F9921" s="125"/>
      <c r="G9921" s="176"/>
      <c r="H9921" s="125" t="str">
        <f t="shared" si="308"/>
        <v/>
      </c>
      <c r="I9921" s="176">
        <f t="shared" si="309"/>
        <v>0</v>
      </c>
    </row>
    <row r="9922" spans="3:9">
      <c r="C9922" s="125"/>
      <c r="D9922" s="125"/>
      <c r="E9922" s="125"/>
      <c r="F9922" s="125"/>
      <c r="G9922" s="176"/>
      <c r="H9922" s="125" t="str">
        <f t="shared" si="308"/>
        <v/>
      </c>
      <c r="I9922" s="176">
        <f t="shared" si="309"/>
        <v>0</v>
      </c>
    </row>
    <row r="9923" spans="3:9">
      <c r="C9923" s="125"/>
      <c r="D9923" s="125"/>
      <c r="E9923" s="125"/>
      <c r="F9923" s="125"/>
      <c r="G9923" s="176"/>
      <c r="H9923" s="125" t="str">
        <f t="shared" si="308"/>
        <v/>
      </c>
      <c r="I9923" s="176">
        <f t="shared" si="309"/>
        <v>0</v>
      </c>
    </row>
    <row r="9924" spans="3:9">
      <c r="C9924" s="125"/>
      <c r="D9924" s="125"/>
      <c r="E9924" s="125"/>
      <c r="F9924" s="125"/>
      <c r="G9924" s="176"/>
      <c r="H9924" s="125" t="str">
        <f t="shared" si="308"/>
        <v/>
      </c>
      <c r="I9924" s="176">
        <f t="shared" si="309"/>
        <v>0</v>
      </c>
    </row>
    <row r="9925" spans="3:9">
      <c r="C9925" s="125"/>
      <c r="D9925" s="125"/>
      <c r="E9925" s="125"/>
      <c r="F9925" s="125"/>
      <c r="G9925" s="176"/>
      <c r="H9925" s="125" t="str">
        <f t="shared" si="308"/>
        <v/>
      </c>
      <c r="I9925" s="176">
        <f t="shared" si="309"/>
        <v>0</v>
      </c>
    </row>
    <row r="9926" spans="3:9">
      <c r="C9926" s="125"/>
      <c r="D9926" s="125"/>
      <c r="E9926" s="125"/>
      <c r="F9926" s="125"/>
      <c r="G9926" s="176"/>
      <c r="H9926" s="125" t="str">
        <f t="shared" si="308"/>
        <v/>
      </c>
      <c r="I9926" s="176">
        <f t="shared" si="309"/>
        <v>0</v>
      </c>
    </row>
    <row r="9927" spans="3:9">
      <c r="C9927" s="125"/>
      <c r="D9927" s="125"/>
      <c r="E9927" s="125"/>
      <c r="F9927" s="125"/>
      <c r="G9927" s="176"/>
      <c r="H9927" s="125" t="str">
        <f t="shared" ref="H9927:H9990" si="310">IF(ISBLANK(C9927),"",IF(C9927&lt;F9927,D9927-E9927,E9927-D9927))</f>
        <v/>
      </c>
      <c r="I9927" s="176">
        <f t="shared" ref="I9927:I9990" si="311">IF(ISERR(H9927),1,0)</f>
        <v>0</v>
      </c>
    </row>
    <row r="9928" spans="3:9">
      <c r="C9928" s="125"/>
      <c r="D9928" s="125"/>
      <c r="E9928" s="125"/>
      <c r="F9928" s="125"/>
      <c r="G9928" s="176"/>
      <c r="H9928" s="125" t="str">
        <f t="shared" si="310"/>
        <v/>
      </c>
      <c r="I9928" s="176">
        <f t="shared" si="311"/>
        <v>0</v>
      </c>
    </row>
    <row r="9929" spans="3:9">
      <c r="C9929" s="125"/>
      <c r="D9929" s="125"/>
      <c r="E9929" s="125"/>
      <c r="F9929" s="125"/>
      <c r="G9929" s="176"/>
      <c r="H9929" s="125" t="str">
        <f t="shared" si="310"/>
        <v/>
      </c>
      <c r="I9929" s="176">
        <f t="shared" si="311"/>
        <v>0</v>
      </c>
    </row>
    <row r="9930" spans="3:9">
      <c r="C9930" s="125"/>
      <c r="D9930" s="125"/>
      <c r="E9930" s="125"/>
      <c r="F9930" s="125"/>
      <c r="G9930" s="176"/>
      <c r="H9930" s="125" t="str">
        <f t="shared" si="310"/>
        <v/>
      </c>
      <c r="I9930" s="176">
        <f t="shared" si="311"/>
        <v>0</v>
      </c>
    </row>
    <row r="9931" spans="3:9">
      <c r="C9931" s="125"/>
      <c r="D9931" s="125"/>
      <c r="E9931" s="125"/>
      <c r="F9931" s="125"/>
      <c r="G9931" s="176"/>
      <c r="H9931" s="125" t="str">
        <f t="shared" si="310"/>
        <v/>
      </c>
      <c r="I9931" s="176">
        <f t="shared" si="311"/>
        <v>0</v>
      </c>
    </row>
    <row r="9932" spans="3:9">
      <c r="C9932" s="125"/>
      <c r="D9932" s="125"/>
      <c r="E9932" s="125"/>
      <c r="F9932" s="125"/>
      <c r="G9932" s="176"/>
      <c r="H9932" s="125" t="str">
        <f t="shared" si="310"/>
        <v/>
      </c>
      <c r="I9932" s="176">
        <f t="shared" si="311"/>
        <v>0</v>
      </c>
    </row>
    <row r="9933" spans="3:9">
      <c r="C9933" s="125"/>
      <c r="D9933" s="125"/>
      <c r="E9933" s="125"/>
      <c r="F9933" s="125"/>
      <c r="G9933" s="176"/>
      <c r="H9933" s="125" t="str">
        <f t="shared" si="310"/>
        <v/>
      </c>
      <c r="I9933" s="176">
        <f t="shared" si="311"/>
        <v>0</v>
      </c>
    </row>
    <row r="9934" spans="3:9">
      <c r="C9934" s="125"/>
      <c r="D9934" s="125"/>
      <c r="E9934" s="125"/>
      <c r="F9934" s="125"/>
      <c r="G9934" s="176"/>
      <c r="H9934" s="125" t="str">
        <f t="shared" si="310"/>
        <v/>
      </c>
      <c r="I9934" s="176">
        <f t="shared" si="311"/>
        <v>0</v>
      </c>
    </row>
    <row r="9935" spans="3:9">
      <c r="C9935" s="125"/>
      <c r="D9935" s="125"/>
      <c r="E9935" s="125"/>
      <c r="F9935" s="125"/>
      <c r="G9935" s="176"/>
      <c r="H9935" s="125" t="str">
        <f t="shared" si="310"/>
        <v/>
      </c>
      <c r="I9935" s="176">
        <f t="shared" si="311"/>
        <v>0</v>
      </c>
    </row>
    <row r="9936" spans="3:9">
      <c r="C9936" s="125"/>
      <c r="D9936" s="125"/>
      <c r="E9936" s="125"/>
      <c r="F9936" s="125"/>
      <c r="G9936" s="176"/>
      <c r="H9936" s="125" t="str">
        <f t="shared" si="310"/>
        <v/>
      </c>
      <c r="I9936" s="176">
        <f t="shared" si="311"/>
        <v>0</v>
      </c>
    </row>
    <row r="9937" spans="3:9">
      <c r="C9937" s="125"/>
      <c r="D9937" s="125"/>
      <c r="E9937" s="125"/>
      <c r="F9937" s="125"/>
      <c r="G9937" s="176"/>
      <c r="H9937" s="125" t="str">
        <f t="shared" si="310"/>
        <v/>
      </c>
      <c r="I9937" s="176">
        <f t="shared" si="311"/>
        <v>0</v>
      </c>
    </row>
    <row r="9938" spans="3:9">
      <c r="C9938" s="125"/>
      <c r="D9938" s="125"/>
      <c r="E9938" s="125"/>
      <c r="F9938" s="125"/>
      <c r="G9938" s="176"/>
      <c r="H9938" s="125" t="str">
        <f t="shared" si="310"/>
        <v/>
      </c>
      <c r="I9938" s="176">
        <f t="shared" si="311"/>
        <v>0</v>
      </c>
    </row>
    <row r="9939" spans="3:9">
      <c r="C9939" s="125"/>
      <c r="D9939" s="125"/>
      <c r="E9939" s="125"/>
      <c r="F9939" s="125"/>
      <c r="G9939" s="176"/>
      <c r="H9939" s="125" t="str">
        <f t="shared" si="310"/>
        <v/>
      </c>
      <c r="I9939" s="176">
        <f t="shared" si="311"/>
        <v>0</v>
      </c>
    </row>
    <row r="9940" spans="3:9">
      <c r="C9940" s="125"/>
      <c r="D9940" s="125"/>
      <c r="E9940" s="125"/>
      <c r="F9940" s="125"/>
      <c r="G9940" s="176"/>
      <c r="H9940" s="125" t="str">
        <f t="shared" si="310"/>
        <v/>
      </c>
      <c r="I9940" s="176">
        <f t="shared" si="311"/>
        <v>0</v>
      </c>
    </row>
    <row r="9941" spans="3:9">
      <c r="C9941" s="125"/>
      <c r="D9941" s="125"/>
      <c r="E9941" s="125"/>
      <c r="F9941" s="125"/>
      <c r="G9941" s="176"/>
      <c r="H9941" s="125" t="str">
        <f t="shared" si="310"/>
        <v/>
      </c>
      <c r="I9941" s="176">
        <f t="shared" si="311"/>
        <v>0</v>
      </c>
    </row>
    <row r="9942" spans="3:9">
      <c r="C9942" s="125"/>
      <c r="D9942" s="125"/>
      <c r="E9942" s="125"/>
      <c r="F9942" s="125"/>
      <c r="G9942" s="176"/>
      <c r="H9942" s="125" t="str">
        <f t="shared" si="310"/>
        <v/>
      </c>
      <c r="I9942" s="176">
        <f t="shared" si="311"/>
        <v>0</v>
      </c>
    </row>
    <row r="9943" spans="3:9">
      <c r="C9943" s="125"/>
      <c r="D9943" s="125"/>
      <c r="E9943" s="125"/>
      <c r="F9943" s="125"/>
      <c r="G9943" s="176"/>
      <c r="H9943" s="125" t="str">
        <f t="shared" si="310"/>
        <v/>
      </c>
      <c r="I9943" s="176">
        <f t="shared" si="311"/>
        <v>0</v>
      </c>
    </row>
    <row r="9944" spans="3:9">
      <c r="C9944" s="125"/>
      <c r="D9944" s="125"/>
      <c r="E9944" s="125"/>
      <c r="F9944" s="125"/>
      <c r="G9944" s="176"/>
      <c r="H9944" s="125" t="str">
        <f t="shared" si="310"/>
        <v/>
      </c>
      <c r="I9944" s="176">
        <f t="shared" si="311"/>
        <v>0</v>
      </c>
    </row>
    <row r="9945" spans="3:9">
      <c r="C9945" s="125"/>
      <c r="D9945" s="125"/>
      <c r="E9945" s="125"/>
      <c r="F9945" s="125"/>
      <c r="G9945" s="176"/>
      <c r="H9945" s="125" t="str">
        <f t="shared" si="310"/>
        <v/>
      </c>
      <c r="I9945" s="176">
        <f t="shared" si="311"/>
        <v>0</v>
      </c>
    </row>
    <row r="9946" spans="3:9">
      <c r="C9946" s="125"/>
      <c r="D9946" s="125"/>
      <c r="E9946" s="125"/>
      <c r="F9946" s="125"/>
      <c r="G9946" s="176"/>
      <c r="H9946" s="125" t="str">
        <f t="shared" si="310"/>
        <v/>
      </c>
      <c r="I9946" s="176">
        <f t="shared" si="311"/>
        <v>0</v>
      </c>
    </row>
    <row r="9947" spans="3:9">
      <c r="C9947" s="125"/>
      <c r="D9947" s="125"/>
      <c r="E9947" s="125"/>
      <c r="F9947" s="125"/>
      <c r="G9947" s="176"/>
      <c r="H9947" s="125" t="str">
        <f t="shared" si="310"/>
        <v/>
      </c>
      <c r="I9947" s="176">
        <f t="shared" si="311"/>
        <v>0</v>
      </c>
    </row>
    <row r="9948" spans="3:9">
      <c r="C9948" s="125"/>
      <c r="D9948" s="125"/>
      <c r="E9948" s="125"/>
      <c r="F9948" s="125"/>
      <c r="G9948" s="176"/>
      <c r="H9948" s="125" t="str">
        <f t="shared" si="310"/>
        <v/>
      </c>
      <c r="I9948" s="176">
        <f t="shared" si="311"/>
        <v>0</v>
      </c>
    </row>
    <row r="9949" spans="3:9">
      <c r="C9949" s="125"/>
      <c r="D9949" s="125"/>
      <c r="E9949" s="125"/>
      <c r="F9949" s="125"/>
      <c r="G9949" s="176"/>
      <c r="H9949" s="125" t="str">
        <f t="shared" si="310"/>
        <v/>
      </c>
      <c r="I9949" s="176">
        <f t="shared" si="311"/>
        <v>0</v>
      </c>
    </row>
    <row r="9950" spans="3:9">
      <c r="C9950" s="125"/>
      <c r="D9950" s="125"/>
      <c r="E9950" s="125"/>
      <c r="F9950" s="125"/>
      <c r="G9950" s="176"/>
      <c r="H9950" s="125" t="str">
        <f t="shared" si="310"/>
        <v/>
      </c>
      <c r="I9950" s="176">
        <f t="shared" si="311"/>
        <v>0</v>
      </c>
    </row>
    <row r="9951" spans="3:9">
      <c r="C9951" s="125"/>
      <c r="D9951" s="125"/>
      <c r="E9951" s="125"/>
      <c r="F9951" s="125"/>
      <c r="G9951" s="176"/>
      <c r="H9951" s="125" t="str">
        <f t="shared" si="310"/>
        <v/>
      </c>
      <c r="I9951" s="176">
        <f t="shared" si="311"/>
        <v>0</v>
      </c>
    </row>
    <row r="9952" spans="3:9">
      <c r="C9952" s="125"/>
      <c r="D9952" s="125"/>
      <c r="E9952" s="125"/>
      <c r="F9952" s="125"/>
      <c r="G9952" s="176"/>
      <c r="H9952" s="125" t="str">
        <f t="shared" si="310"/>
        <v/>
      </c>
      <c r="I9952" s="176">
        <f t="shared" si="311"/>
        <v>0</v>
      </c>
    </row>
    <row r="9953" spans="3:9">
      <c r="C9953" s="125"/>
      <c r="D9953" s="125"/>
      <c r="E9953" s="125"/>
      <c r="F9953" s="125"/>
      <c r="G9953" s="176"/>
      <c r="H9953" s="125" t="str">
        <f t="shared" si="310"/>
        <v/>
      </c>
      <c r="I9953" s="176">
        <f t="shared" si="311"/>
        <v>0</v>
      </c>
    </row>
    <row r="9954" spans="3:9">
      <c r="C9954" s="125"/>
      <c r="D9954" s="125"/>
      <c r="E9954" s="125"/>
      <c r="F9954" s="125"/>
      <c r="G9954" s="176"/>
      <c r="H9954" s="125" t="str">
        <f t="shared" si="310"/>
        <v/>
      </c>
      <c r="I9954" s="176">
        <f t="shared" si="311"/>
        <v>0</v>
      </c>
    </row>
    <row r="9955" spans="3:9">
      <c r="C9955" s="125"/>
      <c r="D9955" s="125"/>
      <c r="E9955" s="125"/>
      <c r="F9955" s="125"/>
      <c r="G9955" s="176"/>
      <c r="H9955" s="125" t="str">
        <f t="shared" si="310"/>
        <v/>
      </c>
      <c r="I9955" s="176">
        <f t="shared" si="311"/>
        <v>0</v>
      </c>
    </row>
    <row r="9956" spans="3:9">
      <c r="C9956" s="125"/>
      <c r="D9956" s="125"/>
      <c r="E9956" s="125"/>
      <c r="F9956" s="125"/>
      <c r="G9956" s="176"/>
      <c r="H9956" s="125" t="str">
        <f t="shared" si="310"/>
        <v/>
      </c>
      <c r="I9956" s="176">
        <f t="shared" si="311"/>
        <v>0</v>
      </c>
    </row>
    <row r="9957" spans="3:9">
      <c r="C9957" s="125"/>
      <c r="D9957" s="125"/>
      <c r="E9957" s="125"/>
      <c r="F9957" s="125"/>
      <c r="G9957" s="176"/>
      <c r="H9957" s="125" t="str">
        <f t="shared" si="310"/>
        <v/>
      </c>
      <c r="I9957" s="176">
        <f t="shared" si="311"/>
        <v>0</v>
      </c>
    </row>
    <row r="9958" spans="3:9">
      <c r="C9958" s="125"/>
      <c r="D9958" s="125"/>
      <c r="E9958" s="125"/>
      <c r="F9958" s="125"/>
      <c r="G9958" s="176"/>
      <c r="H9958" s="125" t="str">
        <f t="shared" si="310"/>
        <v/>
      </c>
      <c r="I9958" s="176">
        <f t="shared" si="311"/>
        <v>0</v>
      </c>
    </row>
    <row r="9959" spans="3:9">
      <c r="C9959" s="125"/>
      <c r="D9959" s="125"/>
      <c r="E9959" s="125"/>
      <c r="F9959" s="125"/>
      <c r="G9959" s="176"/>
      <c r="H9959" s="125" t="str">
        <f t="shared" si="310"/>
        <v/>
      </c>
      <c r="I9959" s="176">
        <f t="shared" si="311"/>
        <v>0</v>
      </c>
    </row>
    <row r="9960" spans="3:9">
      <c r="C9960" s="125"/>
      <c r="D9960" s="125"/>
      <c r="E9960" s="125"/>
      <c r="F9960" s="125"/>
      <c r="G9960" s="176"/>
      <c r="H9960" s="125" t="str">
        <f t="shared" si="310"/>
        <v/>
      </c>
      <c r="I9960" s="176">
        <f t="shared" si="311"/>
        <v>0</v>
      </c>
    </row>
    <row r="9961" spans="3:9">
      <c r="C9961" s="125"/>
      <c r="D9961" s="125"/>
      <c r="E9961" s="125"/>
      <c r="F9961" s="125"/>
      <c r="G9961" s="176"/>
      <c r="H9961" s="125" t="str">
        <f t="shared" si="310"/>
        <v/>
      </c>
      <c r="I9961" s="176">
        <f t="shared" si="311"/>
        <v>0</v>
      </c>
    </row>
    <row r="9962" spans="3:9">
      <c r="C9962" s="125"/>
      <c r="D9962" s="125"/>
      <c r="E9962" s="125"/>
      <c r="F9962" s="125"/>
      <c r="G9962" s="176"/>
      <c r="H9962" s="125" t="str">
        <f t="shared" si="310"/>
        <v/>
      </c>
      <c r="I9962" s="176">
        <f t="shared" si="311"/>
        <v>0</v>
      </c>
    </row>
    <row r="9963" spans="3:9">
      <c r="C9963" s="125"/>
      <c r="D9963" s="125"/>
      <c r="E9963" s="125"/>
      <c r="F9963" s="125"/>
      <c r="G9963" s="176"/>
      <c r="H9963" s="125" t="str">
        <f t="shared" si="310"/>
        <v/>
      </c>
      <c r="I9963" s="176">
        <f t="shared" si="311"/>
        <v>0</v>
      </c>
    </row>
    <row r="9964" spans="3:9">
      <c r="C9964" s="125"/>
      <c r="D9964" s="125"/>
      <c r="E9964" s="125"/>
      <c r="F9964" s="125"/>
      <c r="G9964" s="176"/>
      <c r="H9964" s="125" t="str">
        <f t="shared" si="310"/>
        <v/>
      </c>
      <c r="I9964" s="176">
        <f t="shared" si="311"/>
        <v>0</v>
      </c>
    </row>
    <row r="9965" spans="3:9">
      <c r="C9965" s="125"/>
      <c r="D9965" s="125"/>
      <c r="E9965" s="125"/>
      <c r="F9965" s="125"/>
      <c r="G9965" s="176"/>
      <c r="H9965" s="125" t="str">
        <f t="shared" si="310"/>
        <v/>
      </c>
      <c r="I9965" s="176">
        <f t="shared" si="311"/>
        <v>0</v>
      </c>
    </row>
    <row r="9966" spans="3:9">
      <c r="C9966" s="125"/>
      <c r="D9966" s="125"/>
      <c r="E9966" s="125"/>
      <c r="F9966" s="125"/>
      <c r="G9966" s="176"/>
      <c r="H9966" s="125" t="str">
        <f t="shared" si="310"/>
        <v/>
      </c>
      <c r="I9966" s="176">
        <f t="shared" si="311"/>
        <v>0</v>
      </c>
    </row>
    <row r="9967" spans="3:9">
      <c r="C9967" s="125"/>
      <c r="D9967" s="125"/>
      <c r="E9967" s="125"/>
      <c r="F9967" s="125"/>
      <c r="G9967" s="176"/>
      <c r="H9967" s="125" t="str">
        <f t="shared" si="310"/>
        <v/>
      </c>
      <c r="I9967" s="176">
        <f t="shared" si="311"/>
        <v>0</v>
      </c>
    </row>
    <row r="9968" spans="3:9">
      <c r="C9968" s="125"/>
      <c r="D9968" s="125"/>
      <c r="E9968" s="125"/>
      <c r="F9968" s="125"/>
      <c r="G9968" s="176"/>
      <c r="H9968" s="125" t="str">
        <f t="shared" si="310"/>
        <v/>
      </c>
      <c r="I9968" s="176">
        <f t="shared" si="311"/>
        <v>0</v>
      </c>
    </row>
    <row r="9969" spans="3:9">
      <c r="C9969" s="125"/>
      <c r="D9969" s="125"/>
      <c r="E9969" s="125"/>
      <c r="F9969" s="125"/>
      <c r="G9969" s="176"/>
      <c r="H9969" s="125" t="str">
        <f t="shared" si="310"/>
        <v/>
      </c>
      <c r="I9969" s="176">
        <f t="shared" si="311"/>
        <v>0</v>
      </c>
    </row>
    <row r="9970" spans="3:9">
      <c r="C9970" s="125"/>
      <c r="D9970" s="125"/>
      <c r="E9970" s="125"/>
      <c r="F9970" s="125"/>
      <c r="G9970" s="176"/>
      <c r="H9970" s="125" t="str">
        <f t="shared" si="310"/>
        <v/>
      </c>
      <c r="I9970" s="176">
        <f t="shared" si="311"/>
        <v>0</v>
      </c>
    </row>
    <row r="9971" spans="3:9">
      <c r="C9971" s="125"/>
      <c r="D9971" s="125"/>
      <c r="E9971" s="125"/>
      <c r="F9971" s="125"/>
      <c r="G9971" s="176"/>
      <c r="H9971" s="125" t="str">
        <f t="shared" si="310"/>
        <v/>
      </c>
      <c r="I9971" s="176">
        <f t="shared" si="311"/>
        <v>0</v>
      </c>
    </row>
    <row r="9972" spans="3:9">
      <c r="C9972" s="125"/>
      <c r="D9972" s="125"/>
      <c r="E9972" s="125"/>
      <c r="F9972" s="125"/>
      <c r="G9972" s="176"/>
      <c r="H9972" s="125" t="str">
        <f t="shared" si="310"/>
        <v/>
      </c>
      <c r="I9972" s="176">
        <f t="shared" si="311"/>
        <v>0</v>
      </c>
    </row>
    <row r="9973" spans="3:9">
      <c r="C9973" s="125"/>
      <c r="D9973" s="125"/>
      <c r="E9973" s="125"/>
      <c r="F9973" s="125"/>
      <c r="G9973" s="176"/>
      <c r="H9973" s="125" t="str">
        <f t="shared" si="310"/>
        <v/>
      </c>
      <c r="I9973" s="176">
        <f t="shared" si="311"/>
        <v>0</v>
      </c>
    </row>
    <row r="9974" spans="3:9">
      <c r="C9974" s="125"/>
      <c r="D9974" s="125"/>
      <c r="E9974" s="125"/>
      <c r="F9974" s="125"/>
      <c r="G9974" s="176"/>
      <c r="H9974" s="125" t="str">
        <f t="shared" si="310"/>
        <v/>
      </c>
      <c r="I9974" s="176">
        <f t="shared" si="311"/>
        <v>0</v>
      </c>
    </row>
    <row r="9975" spans="3:9">
      <c r="C9975" s="125"/>
      <c r="D9975" s="125"/>
      <c r="E9975" s="125"/>
      <c r="F9975" s="125"/>
      <c r="G9975" s="176"/>
      <c r="H9975" s="125" t="str">
        <f t="shared" si="310"/>
        <v/>
      </c>
      <c r="I9975" s="176">
        <f t="shared" si="311"/>
        <v>0</v>
      </c>
    </row>
    <row r="9976" spans="3:9">
      <c r="C9976" s="125"/>
      <c r="D9976" s="125"/>
      <c r="E9976" s="125"/>
      <c r="F9976" s="125"/>
      <c r="G9976" s="176"/>
      <c r="H9976" s="125" t="str">
        <f t="shared" si="310"/>
        <v/>
      </c>
      <c r="I9976" s="176">
        <f t="shared" si="311"/>
        <v>0</v>
      </c>
    </row>
    <row r="9977" spans="3:9">
      <c r="C9977" s="125"/>
      <c r="D9977" s="125"/>
      <c r="E9977" s="125"/>
      <c r="F9977" s="125"/>
      <c r="G9977" s="176"/>
      <c r="H9977" s="125" t="str">
        <f t="shared" si="310"/>
        <v/>
      </c>
      <c r="I9977" s="176">
        <f t="shared" si="311"/>
        <v>0</v>
      </c>
    </row>
    <row r="9978" spans="3:9">
      <c r="C9978" s="125"/>
      <c r="D9978" s="125"/>
      <c r="E9978" s="125"/>
      <c r="F9978" s="125"/>
      <c r="G9978" s="176"/>
      <c r="H9978" s="125" t="str">
        <f t="shared" si="310"/>
        <v/>
      </c>
      <c r="I9978" s="176">
        <f t="shared" si="311"/>
        <v>0</v>
      </c>
    </row>
    <row r="9979" spans="3:9">
      <c r="C9979" s="125"/>
      <c r="D9979" s="125"/>
      <c r="E9979" s="125"/>
      <c r="F9979" s="125"/>
      <c r="G9979" s="176"/>
      <c r="H9979" s="125" t="str">
        <f t="shared" si="310"/>
        <v/>
      </c>
      <c r="I9979" s="176">
        <f t="shared" si="311"/>
        <v>0</v>
      </c>
    </row>
    <row r="9980" spans="3:9">
      <c r="C9980" s="125"/>
      <c r="D9980" s="125"/>
      <c r="E9980" s="125"/>
      <c r="F9980" s="125"/>
      <c r="G9980" s="176"/>
      <c r="H9980" s="125" t="str">
        <f t="shared" si="310"/>
        <v/>
      </c>
      <c r="I9980" s="176">
        <f t="shared" si="311"/>
        <v>0</v>
      </c>
    </row>
    <row r="9981" spans="3:9">
      <c r="C9981" s="125"/>
      <c r="D9981" s="125"/>
      <c r="E9981" s="125"/>
      <c r="F9981" s="125"/>
      <c r="G9981" s="176"/>
      <c r="H9981" s="125" t="str">
        <f t="shared" si="310"/>
        <v/>
      </c>
      <c r="I9981" s="176">
        <f t="shared" si="311"/>
        <v>0</v>
      </c>
    </row>
    <row r="9982" spans="3:9">
      <c r="C9982" s="125"/>
      <c r="D9982" s="125"/>
      <c r="E9982" s="125"/>
      <c r="F9982" s="125"/>
      <c r="G9982" s="176"/>
      <c r="H9982" s="125" t="str">
        <f t="shared" si="310"/>
        <v/>
      </c>
      <c r="I9982" s="176">
        <f t="shared" si="311"/>
        <v>0</v>
      </c>
    </row>
    <row r="9983" spans="3:9">
      <c r="C9983" s="125"/>
      <c r="D9983" s="125"/>
      <c r="E9983" s="125"/>
      <c r="F9983" s="125"/>
      <c r="G9983" s="176"/>
      <c r="H9983" s="125" t="str">
        <f t="shared" si="310"/>
        <v/>
      </c>
      <c r="I9983" s="176">
        <f t="shared" si="311"/>
        <v>0</v>
      </c>
    </row>
    <row r="9984" spans="3:9">
      <c r="C9984" s="125"/>
      <c r="D9984" s="125"/>
      <c r="E9984" s="125"/>
      <c r="F9984" s="125"/>
      <c r="G9984" s="176"/>
      <c r="H9984" s="125" t="str">
        <f t="shared" si="310"/>
        <v/>
      </c>
      <c r="I9984" s="176">
        <f t="shared" si="311"/>
        <v>0</v>
      </c>
    </row>
    <row r="9985" spans="3:9">
      <c r="C9985" s="125"/>
      <c r="D9985" s="125"/>
      <c r="E9985" s="125"/>
      <c r="F9985" s="125"/>
      <c r="G9985" s="176"/>
      <c r="H9985" s="125" t="str">
        <f t="shared" si="310"/>
        <v/>
      </c>
      <c r="I9985" s="176">
        <f t="shared" si="311"/>
        <v>0</v>
      </c>
    </row>
    <row r="9986" spans="3:9">
      <c r="C9986" s="125"/>
      <c r="D9986" s="125"/>
      <c r="E9986" s="125"/>
      <c r="F9986" s="125"/>
      <c r="G9986" s="176"/>
      <c r="H9986" s="125" t="str">
        <f t="shared" si="310"/>
        <v/>
      </c>
      <c r="I9986" s="176">
        <f t="shared" si="311"/>
        <v>0</v>
      </c>
    </row>
    <row r="9987" spans="3:9">
      <c r="C9987" s="125"/>
      <c r="D9987" s="125"/>
      <c r="E9987" s="125"/>
      <c r="F9987" s="125"/>
      <c r="G9987" s="176"/>
      <c r="H9987" s="125" t="str">
        <f t="shared" si="310"/>
        <v/>
      </c>
      <c r="I9987" s="176">
        <f t="shared" si="311"/>
        <v>0</v>
      </c>
    </row>
    <row r="9988" spans="3:9">
      <c r="C9988" s="125"/>
      <c r="D9988" s="125"/>
      <c r="E9988" s="125"/>
      <c r="F9988" s="125"/>
      <c r="G9988" s="176"/>
      <c r="H9988" s="125" t="str">
        <f t="shared" si="310"/>
        <v/>
      </c>
      <c r="I9988" s="176">
        <f t="shared" si="311"/>
        <v>0</v>
      </c>
    </row>
    <row r="9989" spans="3:9">
      <c r="C9989" s="125"/>
      <c r="D9989" s="125"/>
      <c r="E9989" s="125"/>
      <c r="F9989" s="125"/>
      <c r="G9989" s="176"/>
      <c r="H9989" s="125" t="str">
        <f t="shared" si="310"/>
        <v/>
      </c>
      <c r="I9989" s="176">
        <f t="shared" si="311"/>
        <v>0</v>
      </c>
    </row>
    <row r="9990" spans="3:9">
      <c r="C9990" s="125"/>
      <c r="D9990" s="125"/>
      <c r="E9990" s="125"/>
      <c r="F9990" s="125"/>
      <c r="G9990" s="176"/>
      <c r="H9990" s="125" t="str">
        <f t="shared" si="310"/>
        <v/>
      </c>
      <c r="I9990" s="176">
        <f t="shared" si="311"/>
        <v>0</v>
      </c>
    </row>
    <row r="9991" spans="3:9">
      <c r="C9991" s="125"/>
      <c r="D9991" s="125"/>
      <c r="E9991" s="125"/>
      <c r="F9991" s="125"/>
      <c r="G9991" s="176"/>
      <c r="H9991" s="125" t="str">
        <f t="shared" ref="H9991:H10004" si="312">IF(ISBLANK(C9991),"",IF(C9991&lt;F9991,D9991-E9991,E9991-D9991))</f>
        <v/>
      </c>
      <c r="I9991" s="176">
        <f t="shared" ref="I9991:I10004" si="313">IF(ISERR(H9991),1,0)</f>
        <v>0</v>
      </c>
    </row>
    <row r="9992" spans="3:9">
      <c r="C9992" s="125"/>
      <c r="D9992" s="125"/>
      <c r="E9992" s="125"/>
      <c r="F9992" s="125"/>
      <c r="G9992" s="176"/>
      <c r="H9992" s="125" t="str">
        <f t="shared" si="312"/>
        <v/>
      </c>
      <c r="I9992" s="176">
        <f t="shared" si="313"/>
        <v>0</v>
      </c>
    </row>
    <row r="9993" spans="3:9">
      <c r="C9993" s="125"/>
      <c r="D9993" s="125"/>
      <c r="E9993" s="125"/>
      <c r="F9993" s="125"/>
      <c r="G9993" s="176"/>
      <c r="H9993" s="125" t="str">
        <f t="shared" si="312"/>
        <v/>
      </c>
      <c r="I9993" s="176">
        <f t="shared" si="313"/>
        <v>0</v>
      </c>
    </row>
    <row r="9994" spans="3:9">
      <c r="C9994" s="125"/>
      <c r="D9994" s="125"/>
      <c r="E9994" s="125"/>
      <c r="F9994" s="125"/>
      <c r="G9994" s="176"/>
      <c r="H9994" s="125" t="str">
        <f t="shared" si="312"/>
        <v/>
      </c>
      <c r="I9994" s="176">
        <f t="shared" si="313"/>
        <v>0</v>
      </c>
    </row>
    <row r="9995" spans="3:9">
      <c r="C9995" s="125"/>
      <c r="D9995" s="125"/>
      <c r="E9995" s="125"/>
      <c r="F9995" s="125"/>
      <c r="G9995" s="176"/>
      <c r="H9995" s="125" t="str">
        <f t="shared" si="312"/>
        <v/>
      </c>
      <c r="I9995" s="176">
        <f t="shared" si="313"/>
        <v>0</v>
      </c>
    </row>
    <row r="9996" spans="3:9">
      <c r="C9996" s="125"/>
      <c r="D9996" s="125"/>
      <c r="E9996" s="125"/>
      <c r="F9996" s="125"/>
      <c r="G9996" s="176"/>
      <c r="H9996" s="125" t="str">
        <f t="shared" si="312"/>
        <v/>
      </c>
      <c r="I9996" s="176">
        <f t="shared" si="313"/>
        <v>0</v>
      </c>
    </row>
    <row r="9997" spans="3:9">
      <c r="C9997" s="125"/>
      <c r="D9997" s="125"/>
      <c r="E9997" s="125"/>
      <c r="F9997" s="125"/>
      <c r="G9997" s="176"/>
      <c r="H9997" s="125" t="str">
        <f t="shared" si="312"/>
        <v/>
      </c>
      <c r="I9997" s="176">
        <f t="shared" si="313"/>
        <v>0</v>
      </c>
    </row>
    <row r="9998" spans="3:9">
      <c r="C9998" s="125"/>
      <c r="D9998" s="125"/>
      <c r="E9998" s="125"/>
      <c r="F9998" s="125"/>
      <c r="G9998" s="176"/>
      <c r="H9998" s="125" t="str">
        <f t="shared" si="312"/>
        <v/>
      </c>
      <c r="I9998" s="176">
        <f t="shared" si="313"/>
        <v>0</v>
      </c>
    </row>
    <row r="9999" spans="3:9">
      <c r="C9999" s="125"/>
      <c r="D9999" s="125"/>
      <c r="E9999" s="125"/>
      <c r="F9999" s="125"/>
      <c r="G9999" s="176"/>
      <c r="H9999" s="125" t="str">
        <f t="shared" si="312"/>
        <v/>
      </c>
      <c r="I9999" s="176">
        <f t="shared" si="313"/>
        <v>0</v>
      </c>
    </row>
    <row r="10000" spans="3:9">
      <c r="C10000" s="125"/>
      <c r="D10000" s="125"/>
      <c r="E10000" s="125"/>
      <c r="F10000" s="125"/>
      <c r="G10000" s="176"/>
      <c r="H10000" s="125" t="str">
        <f t="shared" si="312"/>
        <v/>
      </c>
      <c r="I10000" s="176">
        <f t="shared" si="313"/>
        <v>0</v>
      </c>
    </row>
    <row r="10001" spans="3:16">
      <c r="C10001" s="125"/>
      <c r="D10001" s="125"/>
      <c r="E10001" s="125"/>
      <c r="F10001" s="125"/>
      <c r="G10001" s="176"/>
      <c r="H10001" s="125" t="str">
        <f t="shared" si="312"/>
        <v/>
      </c>
      <c r="I10001" s="176">
        <f t="shared" si="313"/>
        <v>0</v>
      </c>
    </row>
    <row r="10002" spans="3:16">
      <c r="C10002" s="125"/>
      <c r="D10002" s="125"/>
      <c r="E10002" s="125"/>
      <c r="F10002" s="125"/>
      <c r="G10002" s="176"/>
      <c r="H10002" s="125" t="str">
        <f t="shared" si="312"/>
        <v/>
      </c>
      <c r="I10002" s="176">
        <f t="shared" si="313"/>
        <v>0</v>
      </c>
    </row>
    <row r="10003" spans="3:16">
      <c r="C10003" s="125"/>
      <c r="D10003" s="125"/>
      <c r="E10003" s="125"/>
      <c r="F10003" s="125"/>
      <c r="G10003" s="176"/>
      <c r="H10003" s="125" t="str">
        <f t="shared" si="312"/>
        <v/>
      </c>
      <c r="I10003" s="176">
        <f t="shared" si="313"/>
        <v>0</v>
      </c>
    </row>
    <row r="10004" spans="3:16">
      <c r="C10004" s="125"/>
      <c r="D10004" s="125"/>
      <c r="E10004" s="125"/>
      <c r="F10004" s="125"/>
      <c r="G10004" s="176"/>
      <c r="H10004" s="125" t="str">
        <f t="shared" si="312"/>
        <v/>
      </c>
      <c r="I10004" s="176">
        <f t="shared" si="313"/>
        <v>0</v>
      </c>
    </row>
    <row r="10005" spans="3:16">
      <c r="H10005" s="132" t="s">
        <v>88</v>
      </c>
      <c r="I10005" s="132" t="s">
        <v>88</v>
      </c>
      <c r="J10005" s="119" t="s">
        <v>165</v>
      </c>
      <c r="K10005" s="19" t="s">
        <v>164</v>
      </c>
      <c r="L10005" s="19" t="s">
        <v>88</v>
      </c>
      <c r="M10005" s="19" t="s">
        <v>88</v>
      </c>
      <c r="N10005" s="19" t="s">
        <v>88</v>
      </c>
      <c r="O10005" s="19" t="s">
        <v>88</v>
      </c>
      <c r="P10005" s="19" t="s">
        <v>88</v>
      </c>
    </row>
    <row r="10006" spans="3:16">
      <c r="H10006" s="125"/>
    </row>
    <row r="10007" spans="3:16">
      <c r="H10007" s="125"/>
    </row>
    <row r="10008" spans="3:16">
      <c r="H10008" s="125"/>
    </row>
    <row r="10009" spans="3:16">
      <c r="H10009" s="125"/>
    </row>
    <row r="10010" spans="3:16">
      <c r="H10010" s="125"/>
    </row>
    <row r="10011" spans="3:16">
      <c r="H10011" s="125"/>
    </row>
    <row r="10012" spans="3:16">
      <c r="H10012" s="125"/>
    </row>
    <row r="10013" spans="3:16">
      <c r="H10013" s="125"/>
    </row>
    <row r="10014" spans="3:16">
      <c r="H10014" s="125"/>
    </row>
    <row r="10015" spans="3:16">
      <c r="H10015" s="125"/>
    </row>
    <row r="10016" spans="3:16">
      <c r="H10016" s="125"/>
    </row>
    <row r="10017" spans="8:8">
      <c r="H10017" s="125"/>
    </row>
    <row r="10018" spans="8:8">
      <c r="H10018" s="125"/>
    </row>
    <row r="10019" spans="8:8">
      <c r="H10019" s="125"/>
    </row>
    <row r="10020" spans="8:8">
      <c r="H10020" s="125"/>
    </row>
    <row r="10021" spans="8:8">
      <c r="H10021" s="125"/>
    </row>
    <row r="10022" spans="8:8">
      <c r="H10022" s="125"/>
    </row>
    <row r="10023" spans="8:8">
      <c r="H10023" s="125"/>
    </row>
    <row r="10024" spans="8:8">
      <c r="H10024" s="125"/>
    </row>
    <row r="10025" spans="8:8">
      <c r="H10025" s="125"/>
    </row>
    <row r="10026" spans="8:8">
      <c r="H10026" s="125"/>
    </row>
    <row r="10027" spans="8:8">
      <c r="H10027" s="125"/>
    </row>
    <row r="10028" spans="8:8">
      <c r="H10028" s="125"/>
    </row>
    <row r="10029" spans="8:8">
      <c r="H10029" s="125"/>
    </row>
    <row r="10030" spans="8:8">
      <c r="H10030" s="125"/>
    </row>
    <row r="10031" spans="8:8">
      <c r="H10031" s="125"/>
    </row>
    <row r="10032" spans="8:8">
      <c r="H10032" s="125"/>
    </row>
    <row r="10033" spans="8:8">
      <c r="H10033" s="125"/>
    </row>
    <row r="10034" spans="8:8">
      <c r="H10034" s="125"/>
    </row>
    <row r="10035" spans="8:8">
      <c r="H10035" s="125"/>
    </row>
    <row r="10036" spans="8:8">
      <c r="H10036" s="125"/>
    </row>
    <row r="10037" spans="8:8">
      <c r="H10037" s="125"/>
    </row>
    <row r="10038" spans="8:8">
      <c r="H10038" s="125"/>
    </row>
    <row r="10039" spans="8:8">
      <c r="H10039" s="125"/>
    </row>
    <row r="10040" spans="8:8">
      <c r="H10040" s="125"/>
    </row>
    <row r="10041" spans="8:8">
      <c r="H10041" s="125"/>
    </row>
    <row r="10042" spans="8:8">
      <c r="H10042" s="125"/>
    </row>
    <row r="10043" spans="8:8">
      <c r="H10043" s="125"/>
    </row>
    <row r="10044" spans="8:8">
      <c r="H10044" s="125"/>
    </row>
    <row r="10045" spans="8:8">
      <c r="H10045" s="125"/>
    </row>
    <row r="10046" spans="8:8">
      <c r="H10046" s="125"/>
    </row>
    <row r="10047" spans="8:8">
      <c r="H10047" s="125"/>
    </row>
    <row r="10048" spans="8:8">
      <c r="H10048" s="125"/>
    </row>
    <row r="10049" spans="8:8">
      <c r="H10049" s="125"/>
    </row>
    <row r="10050" spans="8:8">
      <c r="H10050" s="125"/>
    </row>
    <row r="10051" spans="8:8">
      <c r="H10051" s="125"/>
    </row>
    <row r="10052" spans="8:8">
      <c r="H10052" s="125"/>
    </row>
    <row r="10053" spans="8:8">
      <c r="H10053" s="125"/>
    </row>
    <row r="10054" spans="8:8">
      <c r="H10054" s="125"/>
    </row>
    <row r="10055" spans="8:8">
      <c r="H10055" s="125"/>
    </row>
    <row r="10056" spans="8:8">
      <c r="H10056" s="125"/>
    </row>
    <row r="10057" spans="8:8">
      <c r="H10057" s="125"/>
    </row>
    <row r="10058" spans="8:8">
      <c r="H10058" s="125"/>
    </row>
    <row r="10059" spans="8:8">
      <c r="H10059" s="125"/>
    </row>
    <row r="10060" spans="8:8">
      <c r="H10060" s="125"/>
    </row>
    <row r="10061" spans="8:8">
      <c r="H10061" s="125"/>
    </row>
    <row r="10062" spans="8:8">
      <c r="H10062" s="125"/>
    </row>
    <row r="10063" spans="8:8">
      <c r="H10063" s="125"/>
    </row>
    <row r="10064" spans="8:8">
      <c r="H10064" s="125"/>
    </row>
    <row r="10065" spans="8:8">
      <c r="H10065" s="125"/>
    </row>
    <row r="10066" spans="8:8">
      <c r="H10066" s="125"/>
    </row>
    <row r="10067" spans="8:8">
      <c r="H10067" s="125"/>
    </row>
    <row r="10068" spans="8:8">
      <c r="H10068" s="125"/>
    </row>
    <row r="10069" spans="8:8">
      <c r="H10069" s="125"/>
    </row>
    <row r="10070" spans="8:8">
      <c r="H10070" s="125"/>
    </row>
    <row r="10071" spans="8:8">
      <c r="H10071" s="125"/>
    </row>
    <row r="10072" spans="8:8">
      <c r="H10072" s="125"/>
    </row>
    <row r="10073" spans="8:8">
      <c r="H10073" s="125"/>
    </row>
    <row r="10074" spans="8:8">
      <c r="H10074" s="125"/>
    </row>
    <row r="10075" spans="8:8">
      <c r="H10075" s="125"/>
    </row>
    <row r="10076" spans="8:8">
      <c r="H10076" s="125"/>
    </row>
    <row r="10077" spans="8:8">
      <c r="H10077" s="125"/>
    </row>
    <row r="10078" spans="8:8">
      <c r="H10078" s="125"/>
    </row>
    <row r="10079" spans="8:8">
      <c r="H10079" s="125"/>
    </row>
    <row r="10080" spans="8:8">
      <c r="H10080" s="125"/>
    </row>
    <row r="10081" spans="8:8">
      <c r="H10081" s="125"/>
    </row>
    <row r="10082" spans="8:8">
      <c r="H10082" s="125"/>
    </row>
    <row r="10083" spans="8:8">
      <c r="H10083" s="125"/>
    </row>
    <row r="10084" spans="8:8">
      <c r="H10084" s="125"/>
    </row>
    <row r="10085" spans="8:8">
      <c r="H10085" s="125"/>
    </row>
    <row r="10086" spans="8:8">
      <c r="H10086" s="125"/>
    </row>
    <row r="10087" spans="8:8">
      <c r="H10087" s="125"/>
    </row>
    <row r="10088" spans="8:8">
      <c r="H10088" s="125"/>
    </row>
    <row r="10089" spans="8:8">
      <c r="H10089" s="125"/>
    </row>
    <row r="10090" spans="8:8">
      <c r="H10090" s="125"/>
    </row>
    <row r="10091" spans="8:8">
      <c r="H10091" s="125"/>
    </row>
    <row r="10092" spans="8:8">
      <c r="H10092" s="125"/>
    </row>
    <row r="10093" spans="8:8">
      <c r="H10093" s="125"/>
    </row>
    <row r="10094" spans="8:8">
      <c r="H10094" s="125"/>
    </row>
    <row r="10095" spans="8:8">
      <c r="H10095" s="125"/>
    </row>
    <row r="10096" spans="8:8">
      <c r="H10096" s="125"/>
    </row>
    <row r="10097" spans="8:8">
      <c r="H10097" s="125"/>
    </row>
    <row r="10098" spans="8:8">
      <c r="H10098" s="125"/>
    </row>
    <row r="10099" spans="8:8">
      <c r="H10099" s="125"/>
    </row>
    <row r="10100" spans="8:8">
      <c r="H10100" s="125"/>
    </row>
    <row r="10101" spans="8:8">
      <c r="H10101" s="125"/>
    </row>
    <row r="10102" spans="8:8">
      <c r="H10102" s="125"/>
    </row>
    <row r="10103" spans="8:8">
      <c r="H10103" s="125"/>
    </row>
    <row r="10104" spans="8:8">
      <c r="H10104" s="125"/>
    </row>
    <row r="10105" spans="8:8">
      <c r="H10105" s="125"/>
    </row>
    <row r="10106" spans="8:8">
      <c r="H10106" s="125"/>
    </row>
    <row r="10107" spans="8:8">
      <c r="H10107" s="125"/>
    </row>
    <row r="10108" spans="8:8">
      <c r="H10108" s="125"/>
    </row>
    <row r="10109" spans="8:8">
      <c r="H10109" s="125"/>
    </row>
    <row r="10110" spans="8:8">
      <c r="H10110" s="125"/>
    </row>
    <row r="10111" spans="8:8">
      <c r="H10111" s="125"/>
    </row>
    <row r="10112" spans="8:8">
      <c r="H10112" s="125"/>
    </row>
    <row r="10113" spans="8:8">
      <c r="H10113" s="125"/>
    </row>
    <row r="10114" spans="8:8">
      <c r="H10114" s="125"/>
    </row>
    <row r="10115" spans="8:8">
      <c r="H10115" s="125"/>
    </row>
    <row r="10116" spans="8:8">
      <c r="H10116" s="125"/>
    </row>
    <row r="10117" spans="8:8">
      <c r="H10117" s="125"/>
    </row>
    <row r="10118" spans="8:8">
      <c r="H10118" s="125"/>
    </row>
    <row r="10119" spans="8:8">
      <c r="H10119" s="125"/>
    </row>
    <row r="10120" spans="8:8">
      <c r="H10120" s="125"/>
    </row>
    <row r="10121" spans="8:8">
      <c r="H10121" s="125"/>
    </row>
    <row r="10122" spans="8:8">
      <c r="H10122" s="125"/>
    </row>
    <row r="10123" spans="8:8">
      <c r="H10123" s="125"/>
    </row>
    <row r="10124" spans="8:8">
      <c r="H10124" s="125"/>
    </row>
    <row r="10125" spans="8:8">
      <c r="H10125" s="125"/>
    </row>
    <row r="10126" spans="8:8">
      <c r="H10126" s="125"/>
    </row>
    <row r="10127" spans="8:8">
      <c r="H10127" s="125"/>
    </row>
    <row r="10128" spans="8:8">
      <c r="H10128" s="125"/>
    </row>
    <row r="10129" spans="8:8">
      <c r="H10129" s="125"/>
    </row>
    <row r="10130" spans="8:8">
      <c r="H10130" s="125"/>
    </row>
    <row r="10131" spans="8:8">
      <c r="H10131" s="125"/>
    </row>
    <row r="10132" spans="8:8">
      <c r="H10132" s="125"/>
    </row>
    <row r="10133" spans="8:8">
      <c r="H10133" s="125"/>
    </row>
    <row r="10134" spans="8:8">
      <c r="H10134" s="125"/>
    </row>
    <row r="10135" spans="8:8">
      <c r="H10135" s="125"/>
    </row>
    <row r="10136" spans="8:8">
      <c r="H10136" s="125"/>
    </row>
    <row r="10137" spans="8:8">
      <c r="H10137" s="125"/>
    </row>
    <row r="10138" spans="8:8">
      <c r="H10138" s="125"/>
    </row>
    <row r="10139" spans="8:8">
      <c r="H10139" s="125"/>
    </row>
    <row r="10140" spans="8:8">
      <c r="H10140" s="125"/>
    </row>
    <row r="10141" spans="8:8">
      <c r="H10141" s="125"/>
    </row>
    <row r="10142" spans="8:8">
      <c r="H10142" s="125"/>
    </row>
    <row r="10143" spans="8:8">
      <c r="H10143" s="125"/>
    </row>
    <row r="10144" spans="8:8">
      <c r="H10144" s="125"/>
    </row>
    <row r="10145" spans="8:8">
      <c r="H10145" s="125"/>
    </row>
    <row r="10146" spans="8:8">
      <c r="H10146" s="125"/>
    </row>
    <row r="10147" spans="8:8">
      <c r="H10147" s="125"/>
    </row>
    <row r="10148" spans="8:8">
      <c r="H10148" s="125"/>
    </row>
    <row r="10149" spans="8:8">
      <c r="H10149" s="125"/>
    </row>
    <row r="10150" spans="8:8">
      <c r="H10150" s="125"/>
    </row>
    <row r="10151" spans="8:8">
      <c r="H10151" s="125"/>
    </row>
    <row r="10152" spans="8:8">
      <c r="H10152" s="125"/>
    </row>
    <row r="10153" spans="8:8">
      <c r="H10153" s="125"/>
    </row>
    <row r="10154" spans="8:8">
      <c r="H10154" s="125"/>
    </row>
    <row r="10155" spans="8:8">
      <c r="H10155" s="125"/>
    </row>
    <row r="10156" spans="8:8">
      <c r="H10156" s="125"/>
    </row>
    <row r="10157" spans="8:8">
      <c r="H10157" s="125"/>
    </row>
    <row r="10158" spans="8:8">
      <c r="H10158" s="125"/>
    </row>
    <row r="10159" spans="8:8">
      <c r="H10159" s="125"/>
    </row>
    <row r="10160" spans="8:8">
      <c r="H10160" s="125"/>
    </row>
    <row r="10161" spans="8:8">
      <c r="H10161" s="125"/>
    </row>
    <row r="10162" spans="8:8">
      <c r="H10162" s="125"/>
    </row>
    <row r="10163" spans="8:8">
      <c r="H10163" s="125"/>
    </row>
    <row r="10164" spans="8:8">
      <c r="H10164" s="125"/>
    </row>
    <row r="10165" spans="8:8">
      <c r="H10165" s="125"/>
    </row>
    <row r="10166" spans="8:8">
      <c r="H10166" s="125"/>
    </row>
    <row r="10167" spans="8:8">
      <c r="H10167" s="125"/>
    </row>
    <row r="10168" spans="8:8">
      <c r="H10168" s="125"/>
    </row>
    <row r="10169" spans="8:8">
      <c r="H10169" s="125"/>
    </row>
    <row r="10170" spans="8:8">
      <c r="H10170" s="125"/>
    </row>
    <row r="10171" spans="8:8">
      <c r="H10171" s="125"/>
    </row>
    <row r="10172" spans="8:8">
      <c r="H10172" s="125"/>
    </row>
    <row r="10173" spans="8:8">
      <c r="H10173" s="125"/>
    </row>
    <row r="10174" spans="8:8">
      <c r="H10174" s="125"/>
    </row>
    <row r="10175" spans="8:8">
      <c r="H10175" s="125"/>
    </row>
    <row r="10176" spans="8:8">
      <c r="H10176" s="125"/>
    </row>
    <row r="10177" spans="8:8">
      <c r="H10177" s="125"/>
    </row>
    <row r="10178" spans="8:8">
      <c r="H10178" s="125"/>
    </row>
    <row r="10179" spans="8:8">
      <c r="H10179" s="125"/>
    </row>
    <row r="10180" spans="8:8">
      <c r="H10180" s="125"/>
    </row>
    <row r="10181" spans="8:8">
      <c r="H10181" s="125"/>
    </row>
    <row r="10182" spans="8:8">
      <c r="H10182" s="125"/>
    </row>
    <row r="10183" spans="8:8">
      <c r="H10183" s="125"/>
    </row>
    <row r="10184" spans="8:8">
      <c r="H10184" s="125"/>
    </row>
    <row r="10185" spans="8:8">
      <c r="H10185" s="125"/>
    </row>
    <row r="10186" spans="8:8">
      <c r="H10186" s="125"/>
    </row>
    <row r="10187" spans="8:8">
      <c r="H10187" s="125"/>
    </row>
    <row r="10188" spans="8:8">
      <c r="H10188" s="125"/>
    </row>
    <row r="10189" spans="8:8">
      <c r="H10189" s="125"/>
    </row>
    <row r="10190" spans="8:8">
      <c r="H10190" s="125"/>
    </row>
    <row r="10191" spans="8:8">
      <c r="H10191" s="125"/>
    </row>
    <row r="10192" spans="8:8">
      <c r="H10192" s="125"/>
    </row>
    <row r="10193" spans="8:8">
      <c r="H10193" s="125"/>
    </row>
    <row r="10194" spans="8:8">
      <c r="H10194" s="125"/>
    </row>
    <row r="10195" spans="8:8">
      <c r="H10195" s="125"/>
    </row>
    <row r="10196" spans="8:8">
      <c r="H10196" s="125"/>
    </row>
    <row r="10197" spans="8:8">
      <c r="H10197" s="125"/>
    </row>
    <row r="10198" spans="8:8">
      <c r="H10198" s="125"/>
    </row>
    <row r="10199" spans="8:8">
      <c r="H10199" s="125"/>
    </row>
    <row r="10200" spans="8:8">
      <c r="H10200" s="125"/>
    </row>
    <row r="10201" spans="8:8">
      <c r="H10201" s="125"/>
    </row>
    <row r="10202" spans="8:8">
      <c r="H10202" s="125"/>
    </row>
    <row r="10203" spans="8:8">
      <c r="H10203" s="125"/>
    </row>
    <row r="10204" spans="8:8">
      <c r="H10204" s="125"/>
    </row>
    <row r="10205" spans="8:8">
      <c r="H10205" s="125"/>
    </row>
    <row r="10206" spans="8:8">
      <c r="H10206" s="125"/>
    </row>
    <row r="10207" spans="8:8">
      <c r="H10207" s="125"/>
    </row>
    <row r="10208" spans="8:8">
      <c r="H10208" s="125"/>
    </row>
    <row r="10209" spans="8:8">
      <c r="H10209" s="125"/>
    </row>
    <row r="10210" spans="8:8">
      <c r="H10210" s="125"/>
    </row>
    <row r="10211" spans="8:8">
      <c r="H10211" s="125"/>
    </row>
    <row r="10212" spans="8:8">
      <c r="H10212" s="125"/>
    </row>
    <row r="10213" spans="8:8">
      <c r="H10213" s="125"/>
    </row>
    <row r="10214" spans="8:8">
      <c r="H10214" s="125"/>
    </row>
    <row r="10215" spans="8:8">
      <c r="H10215" s="125"/>
    </row>
    <row r="10216" spans="8:8">
      <c r="H10216" s="125"/>
    </row>
    <row r="10217" spans="8:8">
      <c r="H10217" s="125"/>
    </row>
    <row r="10218" spans="8:8">
      <c r="H10218" s="125"/>
    </row>
    <row r="10219" spans="8:8">
      <c r="H10219" s="125"/>
    </row>
    <row r="10220" spans="8:8">
      <c r="H10220" s="125"/>
    </row>
    <row r="10221" spans="8:8">
      <c r="H10221" s="125"/>
    </row>
    <row r="10222" spans="8:8">
      <c r="H10222" s="125"/>
    </row>
    <row r="10223" spans="8:8">
      <c r="H10223" s="125"/>
    </row>
    <row r="10224" spans="8:8">
      <c r="H10224" s="125"/>
    </row>
    <row r="10225" spans="8:8">
      <c r="H10225" s="125"/>
    </row>
    <row r="10226" spans="8:8">
      <c r="H10226" s="125"/>
    </row>
    <row r="10227" spans="8:8">
      <c r="H10227" s="125"/>
    </row>
    <row r="10228" spans="8:8">
      <c r="H10228" s="125"/>
    </row>
    <row r="10229" spans="8:8">
      <c r="H10229" s="125"/>
    </row>
    <row r="10230" spans="8:8">
      <c r="H10230" s="125"/>
    </row>
    <row r="10231" spans="8:8">
      <c r="H10231" s="125"/>
    </row>
    <row r="10232" spans="8:8">
      <c r="H10232" s="125"/>
    </row>
    <row r="10233" spans="8:8">
      <c r="H10233" s="125"/>
    </row>
    <row r="10234" spans="8:8">
      <c r="H10234" s="125"/>
    </row>
    <row r="10235" spans="8:8">
      <c r="H10235" s="125"/>
    </row>
    <row r="10236" spans="8:8">
      <c r="H10236" s="125"/>
    </row>
    <row r="10237" spans="8:8">
      <c r="H10237" s="125"/>
    </row>
    <row r="10238" spans="8:8">
      <c r="H10238" s="125"/>
    </row>
    <row r="10239" spans="8:8">
      <c r="H10239" s="125"/>
    </row>
    <row r="10240" spans="8:8">
      <c r="H10240" s="125"/>
    </row>
    <row r="10241" spans="8:8">
      <c r="H10241" s="125"/>
    </row>
    <row r="10242" spans="8:8">
      <c r="H10242" s="125"/>
    </row>
    <row r="10243" spans="8:8">
      <c r="H10243" s="125"/>
    </row>
    <row r="10244" spans="8:8">
      <c r="H10244" s="125"/>
    </row>
    <row r="10245" spans="8:8">
      <c r="H10245" s="125"/>
    </row>
    <row r="10246" spans="8:8">
      <c r="H10246" s="125"/>
    </row>
    <row r="10247" spans="8:8">
      <c r="H10247" s="125"/>
    </row>
    <row r="10248" spans="8:8">
      <c r="H10248" s="125"/>
    </row>
    <row r="10249" spans="8:8">
      <c r="H10249" s="125"/>
    </row>
    <row r="10250" spans="8:8">
      <c r="H10250" s="125"/>
    </row>
    <row r="10251" spans="8:8">
      <c r="H10251" s="125"/>
    </row>
    <row r="10252" spans="8:8">
      <c r="H10252" s="125"/>
    </row>
    <row r="10253" spans="8:8">
      <c r="H10253" s="125"/>
    </row>
    <row r="10254" spans="8:8">
      <c r="H10254" s="125"/>
    </row>
    <row r="10255" spans="8:8">
      <c r="H10255" s="125"/>
    </row>
    <row r="10256" spans="8:8">
      <c r="H10256" s="125"/>
    </row>
    <row r="10257" spans="8:8">
      <c r="H10257" s="125"/>
    </row>
    <row r="10258" spans="8:8">
      <c r="H10258" s="125"/>
    </row>
    <row r="10259" spans="8:8">
      <c r="H10259" s="125"/>
    </row>
    <row r="10260" spans="8:8">
      <c r="H10260" s="125"/>
    </row>
    <row r="10261" spans="8:8">
      <c r="H10261" s="125"/>
    </row>
    <row r="10262" spans="8:8">
      <c r="H10262" s="125"/>
    </row>
    <row r="10263" spans="8:8">
      <c r="H10263" s="125"/>
    </row>
    <row r="10264" spans="8:8">
      <c r="H10264" s="125"/>
    </row>
    <row r="10265" spans="8:8">
      <c r="H10265" s="125"/>
    </row>
    <row r="10266" spans="8:8">
      <c r="H10266" s="125"/>
    </row>
    <row r="10267" spans="8:8">
      <c r="H10267" s="125"/>
    </row>
    <row r="10268" spans="8:8">
      <c r="H10268" s="125"/>
    </row>
    <row r="10269" spans="8:8">
      <c r="H10269" s="125"/>
    </row>
    <row r="10270" spans="8:8">
      <c r="H10270" s="125"/>
    </row>
    <row r="10271" spans="8:8">
      <c r="H10271" s="125"/>
    </row>
    <row r="10272" spans="8:8">
      <c r="H10272" s="125"/>
    </row>
    <row r="10273" spans="8:8">
      <c r="H10273" s="125"/>
    </row>
    <row r="10274" spans="8:8">
      <c r="H10274" s="125"/>
    </row>
    <row r="10275" spans="8:8">
      <c r="H10275" s="125"/>
    </row>
    <row r="10276" spans="8:8">
      <c r="H10276" s="125"/>
    </row>
    <row r="10277" spans="8:8">
      <c r="H10277" s="125"/>
    </row>
    <row r="10278" spans="8:8">
      <c r="H10278" s="125"/>
    </row>
    <row r="10279" spans="8:8">
      <c r="H10279" s="125"/>
    </row>
    <row r="10280" spans="8:8">
      <c r="H10280" s="125"/>
    </row>
    <row r="10281" spans="8:8">
      <c r="H10281" s="125"/>
    </row>
    <row r="10282" spans="8:8">
      <c r="H10282" s="125"/>
    </row>
    <row r="10283" spans="8:8">
      <c r="H10283" s="125"/>
    </row>
    <row r="10284" spans="8:8">
      <c r="H10284" s="125"/>
    </row>
    <row r="10285" spans="8:8">
      <c r="H10285" s="125"/>
    </row>
    <row r="10286" spans="8:8">
      <c r="H10286" s="125"/>
    </row>
    <row r="10287" spans="8:8">
      <c r="H10287" s="125"/>
    </row>
    <row r="10288" spans="8:8">
      <c r="H10288" s="125"/>
    </row>
    <row r="10289" spans="8:8">
      <c r="H10289" s="125"/>
    </row>
    <row r="10290" spans="8:8">
      <c r="H10290" s="125"/>
    </row>
    <row r="10291" spans="8:8">
      <c r="H10291" s="125"/>
    </row>
    <row r="10292" spans="8:8">
      <c r="H10292" s="125"/>
    </row>
    <row r="10293" spans="8:8">
      <c r="H10293" s="125"/>
    </row>
    <row r="10294" spans="8:8">
      <c r="H10294" s="125"/>
    </row>
    <row r="10295" spans="8:8">
      <c r="H10295" s="125"/>
    </row>
    <row r="10296" spans="8:8">
      <c r="H10296" s="125"/>
    </row>
    <row r="10297" spans="8:8">
      <c r="H10297" s="125"/>
    </row>
    <row r="10298" spans="8:8">
      <c r="H10298" s="125"/>
    </row>
    <row r="10299" spans="8:8">
      <c r="H10299" s="125"/>
    </row>
    <row r="10300" spans="8:8">
      <c r="H10300" s="125"/>
    </row>
    <row r="10301" spans="8:8">
      <c r="H10301" s="125"/>
    </row>
    <row r="10302" spans="8:8">
      <c r="H10302" s="125"/>
    </row>
    <row r="10303" spans="8:8">
      <c r="H10303" s="125"/>
    </row>
    <row r="10304" spans="8:8">
      <c r="H10304" s="125"/>
    </row>
    <row r="10305" spans="8:8">
      <c r="H10305" s="125"/>
    </row>
    <row r="10306" spans="8:8">
      <c r="H10306" s="125"/>
    </row>
    <row r="10307" spans="8:8">
      <c r="H10307" s="125"/>
    </row>
    <row r="10308" spans="8:8">
      <c r="H10308" s="125"/>
    </row>
    <row r="10309" spans="8:8">
      <c r="H10309" s="125"/>
    </row>
    <row r="10310" spans="8:8">
      <c r="H10310" s="125"/>
    </row>
    <row r="10311" spans="8:8">
      <c r="H10311" s="125"/>
    </row>
    <row r="10312" spans="8:8">
      <c r="H10312" s="125"/>
    </row>
    <row r="10313" spans="8:8">
      <c r="H10313" s="125"/>
    </row>
    <row r="10314" spans="8:8">
      <c r="H10314" s="125"/>
    </row>
    <row r="10315" spans="8:8">
      <c r="H10315" s="125"/>
    </row>
    <row r="10316" spans="8:8">
      <c r="H10316" s="125"/>
    </row>
    <row r="10317" spans="8:8">
      <c r="H10317" s="125"/>
    </row>
    <row r="10318" spans="8:8">
      <c r="H10318" s="125"/>
    </row>
    <row r="10319" spans="8:8">
      <c r="H10319" s="125"/>
    </row>
    <row r="10320" spans="8:8">
      <c r="H10320" s="125"/>
    </row>
    <row r="10321" spans="8:8">
      <c r="H10321" s="125"/>
    </row>
    <row r="10322" spans="8:8">
      <c r="H10322" s="125"/>
    </row>
    <row r="10323" spans="8:8">
      <c r="H10323" s="125"/>
    </row>
    <row r="10324" spans="8:8">
      <c r="H10324" s="125"/>
    </row>
    <row r="10325" spans="8:8">
      <c r="H10325" s="125"/>
    </row>
    <row r="10326" spans="8:8">
      <c r="H10326" s="125"/>
    </row>
    <row r="10327" spans="8:8">
      <c r="H10327" s="125"/>
    </row>
    <row r="10328" spans="8:8">
      <c r="H10328" s="125"/>
    </row>
    <row r="10329" spans="8:8">
      <c r="H10329" s="125"/>
    </row>
    <row r="10330" spans="8:8">
      <c r="H10330" s="125"/>
    </row>
    <row r="10331" spans="8:8">
      <c r="H10331" s="125"/>
    </row>
    <row r="10332" spans="8:8">
      <c r="H10332" s="125"/>
    </row>
    <row r="10333" spans="8:8">
      <c r="H10333" s="125"/>
    </row>
    <row r="10334" spans="8:8">
      <c r="H10334" s="125"/>
    </row>
    <row r="10335" spans="8:8">
      <c r="H10335" s="125"/>
    </row>
    <row r="10336" spans="8:8">
      <c r="H10336" s="125"/>
    </row>
    <row r="10337" spans="8:8">
      <c r="H10337" s="125"/>
    </row>
    <row r="10338" spans="8:8">
      <c r="H10338" s="125"/>
    </row>
    <row r="10339" spans="8:8">
      <c r="H10339" s="125"/>
    </row>
    <row r="10340" spans="8:8">
      <c r="H10340" s="125"/>
    </row>
    <row r="10341" spans="8:8">
      <c r="H10341" s="125"/>
    </row>
    <row r="10342" spans="8:8">
      <c r="H10342" s="125"/>
    </row>
    <row r="10343" spans="8:8">
      <c r="H10343" s="125"/>
    </row>
    <row r="10344" spans="8:8">
      <c r="H10344" s="125"/>
    </row>
    <row r="10345" spans="8:8">
      <c r="H10345" s="125"/>
    </row>
    <row r="10346" spans="8:8">
      <c r="H10346" s="125"/>
    </row>
    <row r="10347" spans="8:8">
      <c r="H10347" s="125"/>
    </row>
    <row r="10348" spans="8:8">
      <c r="H10348" s="125"/>
    </row>
    <row r="10349" spans="8:8">
      <c r="H10349" s="125"/>
    </row>
    <row r="10350" spans="8:8">
      <c r="H10350" s="125"/>
    </row>
    <row r="10351" spans="8:8">
      <c r="H10351" s="125"/>
    </row>
    <row r="10352" spans="8:8">
      <c r="H10352" s="125"/>
    </row>
    <row r="10353" spans="8:8">
      <c r="H10353" s="125"/>
    </row>
    <row r="10354" spans="8:8">
      <c r="H10354" s="125"/>
    </row>
    <row r="10355" spans="8:8">
      <c r="H10355" s="125"/>
    </row>
    <row r="10356" spans="8:8">
      <c r="H10356" s="125"/>
    </row>
    <row r="10357" spans="8:8">
      <c r="H10357" s="125"/>
    </row>
    <row r="10358" spans="8:8">
      <c r="H10358" s="125"/>
    </row>
    <row r="10359" spans="8:8">
      <c r="H10359" s="125"/>
    </row>
    <row r="10360" spans="8:8">
      <c r="H10360" s="125"/>
    </row>
    <row r="10361" spans="8:8">
      <c r="H10361" s="125"/>
    </row>
    <row r="10362" spans="8:8">
      <c r="H10362" s="125"/>
    </row>
    <row r="10363" spans="8:8">
      <c r="H10363" s="125"/>
    </row>
    <row r="10364" spans="8:8">
      <c r="H10364" s="125"/>
    </row>
    <row r="10365" spans="8:8">
      <c r="H10365" s="125"/>
    </row>
    <row r="10366" spans="8:8">
      <c r="H10366" s="125"/>
    </row>
    <row r="10367" spans="8:8">
      <c r="H10367" s="125"/>
    </row>
    <row r="10368" spans="8:8">
      <c r="H10368" s="125"/>
    </row>
    <row r="10369" spans="8:8">
      <c r="H10369" s="125"/>
    </row>
    <row r="10370" spans="8:8">
      <c r="H10370" s="125"/>
    </row>
    <row r="10371" spans="8:8">
      <c r="H10371" s="125"/>
    </row>
    <row r="10372" spans="8:8">
      <c r="H10372" s="125"/>
    </row>
    <row r="10373" spans="8:8">
      <c r="H10373" s="125"/>
    </row>
    <row r="10374" spans="8:8">
      <c r="H10374" s="125"/>
    </row>
    <row r="10375" spans="8:8">
      <c r="H10375" s="125"/>
    </row>
    <row r="10376" spans="8:8">
      <c r="H10376" s="125"/>
    </row>
    <row r="10377" spans="8:8">
      <c r="H10377" s="125"/>
    </row>
    <row r="10378" spans="8:8">
      <c r="H10378" s="125"/>
    </row>
    <row r="10379" spans="8:8">
      <c r="H10379" s="125"/>
    </row>
    <row r="10380" spans="8:8">
      <c r="H10380" s="125"/>
    </row>
    <row r="10381" spans="8:8">
      <c r="H10381" s="125"/>
    </row>
    <row r="10382" spans="8:8">
      <c r="H10382" s="125"/>
    </row>
    <row r="10383" spans="8:8">
      <c r="H10383" s="125"/>
    </row>
    <row r="10384" spans="8:8">
      <c r="H10384" s="125"/>
    </row>
    <row r="10385" spans="8:8">
      <c r="H10385" s="125"/>
    </row>
    <row r="10386" spans="8:8">
      <c r="H10386" s="125"/>
    </row>
    <row r="10387" spans="8:8">
      <c r="H10387" s="125"/>
    </row>
    <row r="10388" spans="8:8">
      <c r="H10388" s="125"/>
    </row>
    <row r="10389" spans="8:8">
      <c r="H10389" s="125"/>
    </row>
    <row r="10390" spans="8:8">
      <c r="H10390" s="125"/>
    </row>
    <row r="10391" spans="8:8">
      <c r="H10391" s="125"/>
    </row>
    <row r="10392" spans="8:8">
      <c r="H10392" s="125"/>
    </row>
    <row r="10393" spans="8:8">
      <c r="H10393" s="125"/>
    </row>
    <row r="10394" spans="8:8">
      <c r="H10394" s="125"/>
    </row>
    <row r="10395" spans="8:8">
      <c r="H10395" s="125"/>
    </row>
    <row r="10396" spans="8:8">
      <c r="H10396" s="125"/>
    </row>
    <row r="10397" spans="8:8">
      <c r="H10397" s="125"/>
    </row>
    <row r="10398" spans="8:8">
      <c r="H10398" s="125"/>
    </row>
    <row r="10399" spans="8:8">
      <c r="H10399" s="125"/>
    </row>
    <row r="10400" spans="8:8">
      <c r="H10400" s="125"/>
    </row>
    <row r="10401" spans="8:8">
      <c r="H10401" s="125"/>
    </row>
    <row r="10402" spans="8:8">
      <c r="H10402" s="125"/>
    </row>
    <row r="10403" spans="8:8">
      <c r="H10403" s="125"/>
    </row>
    <row r="10404" spans="8:8">
      <c r="H10404" s="125"/>
    </row>
    <row r="10405" spans="8:8">
      <c r="H10405" s="125"/>
    </row>
    <row r="10406" spans="8:8">
      <c r="H10406" s="125"/>
    </row>
    <row r="10407" spans="8:8">
      <c r="H10407" s="125"/>
    </row>
    <row r="10408" spans="8:8">
      <c r="H10408" s="125"/>
    </row>
    <row r="10409" spans="8:8">
      <c r="H10409" s="125"/>
    </row>
    <row r="10410" spans="8:8">
      <c r="H10410" s="125"/>
    </row>
    <row r="10411" spans="8:8">
      <c r="H10411" s="125"/>
    </row>
    <row r="10412" spans="8:8">
      <c r="H10412" s="125"/>
    </row>
    <row r="10413" spans="8:8">
      <c r="H10413" s="125"/>
    </row>
    <row r="10414" spans="8:8">
      <c r="H10414" s="125"/>
    </row>
    <row r="10415" spans="8:8">
      <c r="H10415" s="125"/>
    </row>
    <row r="10416" spans="8:8">
      <c r="H10416" s="125"/>
    </row>
    <row r="10417" spans="8:8">
      <c r="H10417" s="125"/>
    </row>
    <row r="10418" spans="8:8">
      <c r="H10418" s="125"/>
    </row>
    <row r="10419" spans="8:8">
      <c r="H10419" s="125"/>
    </row>
    <row r="10420" spans="8:8">
      <c r="H10420" s="125"/>
    </row>
    <row r="10421" spans="8:8">
      <c r="H10421" s="125"/>
    </row>
    <row r="10422" spans="8:8">
      <c r="H10422" s="125"/>
    </row>
    <row r="10423" spans="8:8">
      <c r="H10423" s="125"/>
    </row>
    <row r="10424" spans="8:8">
      <c r="H10424" s="125"/>
    </row>
    <row r="10425" spans="8:8">
      <c r="H10425" s="125"/>
    </row>
    <row r="10426" spans="8:8">
      <c r="H10426" s="125"/>
    </row>
    <row r="10427" spans="8:8">
      <c r="H10427" s="125"/>
    </row>
    <row r="10428" spans="8:8">
      <c r="H10428" s="125"/>
    </row>
    <row r="10429" spans="8:8">
      <c r="H10429" s="125"/>
    </row>
    <row r="10430" spans="8:8">
      <c r="H10430" s="125"/>
    </row>
    <row r="10431" spans="8:8">
      <c r="H10431" s="125"/>
    </row>
    <row r="10432" spans="8:8">
      <c r="H10432" s="125"/>
    </row>
    <row r="10433" spans="8:8">
      <c r="H10433" s="125"/>
    </row>
    <row r="10434" spans="8:8">
      <c r="H10434" s="125"/>
    </row>
    <row r="10435" spans="8:8">
      <c r="H10435" s="125"/>
    </row>
    <row r="10436" spans="8:8">
      <c r="H10436" s="125"/>
    </row>
    <row r="10437" spans="8:8">
      <c r="H10437" s="125"/>
    </row>
    <row r="10438" spans="8:8">
      <c r="H10438" s="125"/>
    </row>
    <row r="10439" spans="8:8">
      <c r="H10439" s="125"/>
    </row>
    <row r="10440" spans="8:8">
      <c r="H10440" s="125"/>
    </row>
    <row r="10441" spans="8:8">
      <c r="H10441" s="125"/>
    </row>
    <row r="10442" spans="8:8">
      <c r="H10442" s="125"/>
    </row>
    <row r="10443" spans="8:8">
      <c r="H10443" s="125"/>
    </row>
    <row r="10444" spans="8:8">
      <c r="H10444" s="125"/>
    </row>
    <row r="10445" spans="8:8">
      <c r="H10445" s="125"/>
    </row>
    <row r="10446" spans="8:8">
      <c r="H10446" s="125"/>
    </row>
    <row r="10447" spans="8:8">
      <c r="H10447" s="125"/>
    </row>
    <row r="10448" spans="8:8">
      <c r="H10448" s="125"/>
    </row>
    <row r="10449" spans="8:8">
      <c r="H10449" s="125"/>
    </row>
    <row r="10450" spans="8:8">
      <c r="H10450" s="125"/>
    </row>
    <row r="10451" spans="8:8">
      <c r="H10451" s="125"/>
    </row>
    <row r="10452" spans="8:8">
      <c r="H10452" s="125"/>
    </row>
    <row r="10453" spans="8:8">
      <c r="H10453" s="125"/>
    </row>
    <row r="10454" spans="8:8">
      <c r="H10454" s="125"/>
    </row>
    <row r="10455" spans="8:8">
      <c r="H10455" s="125"/>
    </row>
    <row r="10456" spans="8:8">
      <c r="H10456" s="125"/>
    </row>
    <row r="10457" spans="8:8">
      <c r="H10457" s="125"/>
    </row>
    <row r="10458" spans="8:8">
      <c r="H10458" s="125"/>
    </row>
    <row r="10459" spans="8:8">
      <c r="H10459" s="125"/>
    </row>
    <row r="10460" spans="8:8">
      <c r="H10460" s="125"/>
    </row>
    <row r="10461" spans="8:8">
      <c r="H10461" s="125"/>
    </row>
    <row r="10462" spans="8:8">
      <c r="H10462" s="125"/>
    </row>
    <row r="10463" spans="8:8">
      <c r="H10463" s="125"/>
    </row>
    <row r="10464" spans="8:8">
      <c r="H10464" s="125"/>
    </row>
    <row r="10465" spans="8:8">
      <c r="H10465" s="125"/>
    </row>
    <row r="10466" spans="8:8">
      <c r="H10466" s="125"/>
    </row>
    <row r="10467" spans="8:8">
      <c r="H10467" s="125"/>
    </row>
    <row r="10468" spans="8:8">
      <c r="H10468" s="125"/>
    </row>
    <row r="10469" spans="8:8">
      <c r="H10469" s="125"/>
    </row>
    <row r="10470" spans="8:8">
      <c r="H10470" s="125"/>
    </row>
    <row r="10471" spans="8:8">
      <c r="H10471" s="125"/>
    </row>
    <row r="10472" spans="8:8">
      <c r="H10472" s="125"/>
    </row>
    <row r="10473" spans="8:8">
      <c r="H10473" s="125"/>
    </row>
    <row r="10474" spans="8:8">
      <c r="H10474" s="125"/>
    </row>
    <row r="10475" spans="8:8">
      <c r="H10475" s="125"/>
    </row>
    <row r="10476" spans="8:8">
      <c r="H10476" s="125"/>
    </row>
    <row r="10477" spans="8:8">
      <c r="H10477" s="125"/>
    </row>
    <row r="10478" spans="8:8">
      <c r="H10478" s="125"/>
    </row>
    <row r="10479" spans="8:8">
      <c r="H10479" s="125"/>
    </row>
    <row r="10480" spans="8:8">
      <c r="H10480" s="125"/>
    </row>
    <row r="10481" spans="8:8">
      <c r="H10481" s="125"/>
    </row>
    <row r="10482" spans="8:8">
      <c r="H10482" s="125"/>
    </row>
    <row r="10483" spans="8:8">
      <c r="H10483" s="125"/>
    </row>
    <row r="10484" spans="8:8">
      <c r="H10484" s="125"/>
    </row>
    <row r="10485" spans="8:8">
      <c r="H10485" s="125"/>
    </row>
    <row r="10486" spans="8:8">
      <c r="H10486" s="125"/>
    </row>
    <row r="10487" spans="8:8">
      <c r="H10487" s="125"/>
    </row>
    <row r="10488" spans="8:8">
      <c r="H10488" s="125"/>
    </row>
    <row r="10489" spans="8:8">
      <c r="H10489" s="125"/>
    </row>
    <row r="10490" spans="8:8">
      <c r="H10490" s="125"/>
    </row>
    <row r="10491" spans="8:8">
      <c r="H10491" s="125"/>
    </row>
    <row r="10492" spans="8:8">
      <c r="H10492" s="125"/>
    </row>
    <row r="10493" spans="8:8">
      <c r="H10493" s="125"/>
    </row>
    <row r="10494" spans="8:8">
      <c r="H10494" s="125"/>
    </row>
    <row r="10495" spans="8:8">
      <c r="H10495" s="125"/>
    </row>
    <row r="10496" spans="8:8">
      <c r="H10496" s="125"/>
    </row>
    <row r="10497" spans="8:8">
      <c r="H10497" s="125"/>
    </row>
    <row r="10498" spans="8:8">
      <c r="H10498" s="125"/>
    </row>
    <row r="10499" spans="8:8">
      <c r="H10499" s="125"/>
    </row>
    <row r="10500" spans="8:8">
      <c r="H10500" s="125"/>
    </row>
    <row r="10501" spans="8:8">
      <c r="H10501" s="125"/>
    </row>
    <row r="10502" spans="8:8">
      <c r="H10502" s="125"/>
    </row>
    <row r="10503" spans="8:8">
      <c r="H10503" s="125"/>
    </row>
    <row r="10504" spans="8:8">
      <c r="H10504" s="125"/>
    </row>
    <row r="10505" spans="8:8">
      <c r="H10505" s="125"/>
    </row>
    <row r="10506" spans="8:8">
      <c r="H10506" s="125"/>
    </row>
    <row r="10507" spans="8:8">
      <c r="H10507" s="125"/>
    </row>
    <row r="10508" spans="8:8">
      <c r="H10508" s="125"/>
    </row>
    <row r="10509" spans="8:8">
      <c r="H10509" s="125"/>
    </row>
    <row r="10510" spans="8:8">
      <c r="H10510" s="125"/>
    </row>
    <row r="10511" spans="8:8">
      <c r="H10511" s="125"/>
    </row>
    <row r="10512" spans="8:8">
      <c r="H10512" s="125"/>
    </row>
    <row r="10513" spans="8:8">
      <c r="H10513" s="125"/>
    </row>
    <row r="10514" spans="8:8">
      <c r="H10514" s="125"/>
    </row>
    <row r="10515" spans="8:8">
      <c r="H10515" s="125"/>
    </row>
    <row r="10516" spans="8:8">
      <c r="H10516" s="125"/>
    </row>
    <row r="10517" spans="8:8">
      <c r="H10517" s="125"/>
    </row>
    <row r="10518" spans="8:8">
      <c r="H10518" s="125"/>
    </row>
    <row r="10519" spans="8:8">
      <c r="H10519" s="125"/>
    </row>
    <row r="10520" spans="8:8">
      <c r="H10520" s="125"/>
    </row>
    <row r="10521" spans="8:8">
      <c r="H10521" s="125"/>
    </row>
    <row r="10522" spans="8:8">
      <c r="H10522" s="125"/>
    </row>
    <row r="10523" spans="8:8">
      <c r="H10523" s="125"/>
    </row>
    <row r="10524" spans="8:8">
      <c r="H10524" s="125"/>
    </row>
    <row r="10525" spans="8:8">
      <c r="H10525" s="125"/>
    </row>
    <row r="10526" spans="8:8">
      <c r="H10526" s="125"/>
    </row>
    <row r="10527" spans="8:8">
      <c r="H10527" s="125"/>
    </row>
    <row r="10528" spans="8:8">
      <c r="H10528" s="125"/>
    </row>
    <row r="10529" spans="8:8">
      <c r="H10529" s="125"/>
    </row>
    <row r="10530" spans="8:8">
      <c r="H10530" s="125"/>
    </row>
    <row r="10531" spans="8:8">
      <c r="H10531" s="125"/>
    </row>
    <row r="10532" spans="8:8">
      <c r="H10532" s="125"/>
    </row>
    <row r="10533" spans="8:8">
      <c r="H10533" s="125"/>
    </row>
    <row r="10534" spans="8:8">
      <c r="H10534" s="125"/>
    </row>
    <row r="10535" spans="8:8">
      <c r="H10535" s="125"/>
    </row>
    <row r="10536" spans="8:8">
      <c r="H10536" s="125"/>
    </row>
    <row r="10537" spans="8:8">
      <c r="H10537" s="125"/>
    </row>
    <row r="10538" spans="8:8">
      <c r="H10538" s="125"/>
    </row>
    <row r="10539" spans="8:8">
      <c r="H10539" s="125"/>
    </row>
    <row r="10540" spans="8:8">
      <c r="H10540" s="125"/>
    </row>
    <row r="10541" spans="8:8">
      <c r="H10541" s="125"/>
    </row>
    <row r="10542" spans="8:8">
      <c r="H10542" s="125"/>
    </row>
    <row r="10543" spans="8:8">
      <c r="H10543" s="125"/>
    </row>
    <row r="10544" spans="8:8">
      <c r="H10544" s="125"/>
    </row>
    <row r="10545" spans="8:8">
      <c r="H10545" s="125"/>
    </row>
    <row r="10546" spans="8:8">
      <c r="H10546" s="125"/>
    </row>
    <row r="10547" spans="8:8">
      <c r="H10547" s="125"/>
    </row>
    <row r="10548" spans="8:8">
      <c r="H10548" s="125"/>
    </row>
    <row r="10549" spans="8:8">
      <c r="H10549" s="125"/>
    </row>
    <row r="10550" spans="8:8">
      <c r="H10550" s="125"/>
    </row>
    <row r="10551" spans="8:8">
      <c r="H10551" s="125"/>
    </row>
    <row r="10552" spans="8:8">
      <c r="H10552" s="125"/>
    </row>
    <row r="10553" spans="8:8">
      <c r="H10553" s="125"/>
    </row>
    <row r="10554" spans="8:8">
      <c r="H10554" s="125"/>
    </row>
    <row r="10555" spans="8:8">
      <c r="H10555" s="125"/>
    </row>
    <row r="10556" spans="8:8">
      <c r="H10556" s="125"/>
    </row>
    <row r="10557" spans="8:8">
      <c r="H10557" s="125"/>
    </row>
    <row r="10558" spans="8:8">
      <c r="H10558" s="125"/>
    </row>
    <row r="10559" spans="8:8">
      <c r="H10559" s="125"/>
    </row>
    <row r="10560" spans="8:8">
      <c r="H10560" s="125"/>
    </row>
    <row r="10561" spans="8:8">
      <c r="H10561" s="125"/>
    </row>
    <row r="10562" spans="8:8">
      <c r="H10562" s="125"/>
    </row>
    <row r="10563" spans="8:8">
      <c r="H10563" s="125"/>
    </row>
    <row r="10564" spans="8:8">
      <c r="H10564" s="125"/>
    </row>
    <row r="10565" spans="8:8">
      <c r="H10565" s="125"/>
    </row>
    <row r="10566" spans="8:8">
      <c r="H10566" s="125"/>
    </row>
    <row r="10567" spans="8:8">
      <c r="H10567" s="125"/>
    </row>
    <row r="10568" spans="8:8">
      <c r="H10568" s="125"/>
    </row>
    <row r="10569" spans="8:8">
      <c r="H10569" s="125"/>
    </row>
    <row r="10570" spans="8:8">
      <c r="H10570" s="125"/>
    </row>
    <row r="10571" spans="8:8">
      <c r="H10571" s="125"/>
    </row>
    <row r="10572" spans="8:8">
      <c r="H10572" s="125"/>
    </row>
    <row r="10573" spans="8:8">
      <c r="H10573" s="125"/>
    </row>
    <row r="10574" spans="8:8">
      <c r="H10574" s="125"/>
    </row>
    <row r="10575" spans="8:8">
      <c r="H10575" s="125"/>
    </row>
    <row r="10576" spans="8:8">
      <c r="H10576" s="125"/>
    </row>
    <row r="10577" spans="8:8">
      <c r="H10577" s="125"/>
    </row>
    <row r="10578" spans="8:8">
      <c r="H10578" s="125"/>
    </row>
    <row r="10579" spans="8:8">
      <c r="H10579" s="125"/>
    </row>
    <row r="10580" spans="8:8">
      <c r="H10580" s="125"/>
    </row>
    <row r="10581" spans="8:8">
      <c r="H10581" s="125"/>
    </row>
    <row r="10582" spans="8:8">
      <c r="H10582" s="125"/>
    </row>
    <row r="10583" spans="8:8">
      <c r="H10583" s="125"/>
    </row>
    <row r="10584" spans="8:8">
      <c r="H10584" s="125"/>
    </row>
    <row r="10585" spans="8:8">
      <c r="H10585" s="125"/>
    </row>
    <row r="10586" spans="8:8">
      <c r="H10586" s="125"/>
    </row>
    <row r="10587" spans="8:8">
      <c r="H10587" s="125"/>
    </row>
    <row r="10588" spans="8:8">
      <c r="H10588" s="125"/>
    </row>
    <row r="10589" spans="8:8">
      <c r="H10589" s="125"/>
    </row>
    <row r="10590" spans="8:8">
      <c r="H10590" s="125"/>
    </row>
    <row r="10591" spans="8:8">
      <c r="H10591" s="125"/>
    </row>
    <row r="10592" spans="8:8">
      <c r="H10592" s="125"/>
    </row>
    <row r="10593" spans="8:8">
      <c r="H10593" s="125"/>
    </row>
    <row r="10594" spans="8:8">
      <c r="H10594" s="125"/>
    </row>
    <row r="10595" spans="8:8">
      <c r="H10595" s="125"/>
    </row>
    <row r="10596" spans="8:8">
      <c r="H10596" s="125"/>
    </row>
    <row r="10597" spans="8:8">
      <c r="H10597" s="125"/>
    </row>
    <row r="10598" spans="8:8">
      <c r="H10598" s="125"/>
    </row>
    <row r="10599" spans="8:8">
      <c r="H10599" s="125"/>
    </row>
    <row r="10600" spans="8:8">
      <c r="H10600" s="125"/>
    </row>
    <row r="10601" spans="8:8">
      <c r="H10601" s="125"/>
    </row>
    <row r="10602" spans="8:8">
      <c r="H10602" s="125"/>
    </row>
    <row r="10603" spans="8:8">
      <c r="H10603" s="125"/>
    </row>
    <row r="10604" spans="8:8">
      <c r="H10604" s="125"/>
    </row>
    <row r="10605" spans="8:8">
      <c r="H10605" s="125"/>
    </row>
    <row r="10606" spans="8:8">
      <c r="H10606" s="125"/>
    </row>
    <row r="10607" spans="8:8">
      <c r="H10607" s="125"/>
    </row>
    <row r="10608" spans="8:8">
      <c r="H10608" s="125"/>
    </row>
    <row r="10609" spans="8:8">
      <c r="H10609" s="125"/>
    </row>
    <row r="10610" spans="8:8">
      <c r="H10610" s="125"/>
    </row>
    <row r="10611" spans="8:8">
      <c r="H10611" s="125"/>
    </row>
    <row r="10612" spans="8:8">
      <c r="H10612" s="125"/>
    </row>
    <row r="10613" spans="8:8">
      <c r="H10613" s="125"/>
    </row>
    <row r="10614" spans="8:8">
      <c r="H10614" s="125"/>
    </row>
    <row r="10615" spans="8:8">
      <c r="H10615" s="125"/>
    </row>
    <row r="10616" spans="8:8">
      <c r="H10616" s="125"/>
    </row>
    <row r="10617" spans="8:8">
      <c r="H10617" s="125"/>
    </row>
    <row r="10618" spans="8:8">
      <c r="H10618" s="125"/>
    </row>
    <row r="10619" spans="8:8">
      <c r="H10619" s="125"/>
    </row>
    <row r="10620" spans="8:8">
      <c r="H10620" s="125"/>
    </row>
    <row r="10621" spans="8:8">
      <c r="H10621" s="125"/>
    </row>
    <row r="10622" spans="8:8">
      <c r="H10622" s="125"/>
    </row>
    <row r="10623" spans="8:8">
      <c r="H10623" s="125"/>
    </row>
    <row r="10624" spans="8:8">
      <c r="H10624" s="125"/>
    </row>
    <row r="10625" spans="8:8">
      <c r="H10625" s="125"/>
    </row>
    <row r="10626" spans="8:8">
      <c r="H10626" s="125"/>
    </row>
    <row r="10627" spans="8:8">
      <c r="H10627" s="125"/>
    </row>
    <row r="10628" spans="8:8">
      <c r="H10628" s="125"/>
    </row>
    <row r="10629" spans="8:8">
      <c r="H10629" s="125"/>
    </row>
    <row r="10630" spans="8:8">
      <c r="H10630" s="125"/>
    </row>
    <row r="10631" spans="8:8">
      <c r="H10631" s="125"/>
    </row>
    <row r="10632" spans="8:8">
      <c r="H10632" s="125"/>
    </row>
    <row r="10633" spans="8:8">
      <c r="H10633" s="125"/>
    </row>
    <row r="10634" spans="8:8">
      <c r="H10634" s="125"/>
    </row>
    <row r="10635" spans="8:8">
      <c r="H10635" s="125"/>
    </row>
    <row r="10636" spans="8:8">
      <c r="H10636" s="125"/>
    </row>
    <row r="10637" spans="8:8">
      <c r="H10637" s="125"/>
    </row>
    <row r="10638" spans="8:8">
      <c r="H10638" s="125"/>
    </row>
    <row r="10639" spans="8:8">
      <c r="H10639" s="125"/>
    </row>
    <row r="10640" spans="8:8">
      <c r="H10640" s="125"/>
    </row>
    <row r="10641" spans="8:8">
      <c r="H10641" s="125"/>
    </row>
    <row r="10642" spans="8:8">
      <c r="H10642" s="125"/>
    </row>
    <row r="10643" spans="8:8">
      <c r="H10643" s="125"/>
    </row>
    <row r="10644" spans="8:8">
      <c r="H10644" s="125"/>
    </row>
    <row r="10645" spans="8:8">
      <c r="H10645" s="125"/>
    </row>
    <row r="10646" spans="8:8">
      <c r="H10646" s="125"/>
    </row>
    <row r="10647" spans="8:8">
      <c r="H10647" s="125"/>
    </row>
    <row r="10648" spans="8:8">
      <c r="H10648" s="125"/>
    </row>
    <row r="10649" spans="8:8">
      <c r="H10649" s="125"/>
    </row>
    <row r="10650" spans="8:8">
      <c r="H10650" s="125"/>
    </row>
    <row r="10651" spans="8:8">
      <c r="H10651" s="125"/>
    </row>
    <row r="10652" spans="8:8">
      <c r="H10652" s="125"/>
    </row>
    <row r="10653" spans="8:8">
      <c r="H10653" s="125"/>
    </row>
    <row r="10654" spans="8:8">
      <c r="H10654" s="125"/>
    </row>
    <row r="10655" spans="8:8">
      <c r="H10655" s="125"/>
    </row>
    <row r="10656" spans="8:8">
      <c r="H10656" s="125"/>
    </row>
    <row r="10657" spans="8:8">
      <c r="H10657" s="125"/>
    </row>
    <row r="10658" spans="8:8">
      <c r="H10658" s="125"/>
    </row>
    <row r="10659" spans="8:8">
      <c r="H10659" s="125"/>
    </row>
    <row r="10660" spans="8:8">
      <c r="H10660" s="125"/>
    </row>
    <row r="10661" spans="8:8">
      <c r="H10661" s="125"/>
    </row>
    <row r="10662" spans="8:8">
      <c r="H10662" s="125"/>
    </row>
    <row r="10663" spans="8:8">
      <c r="H10663" s="125"/>
    </row>
    <row r="10664" spans="8:8">
      <c r="H10664" s="125"/>
    </row>
    <row r="10665" spans="8:8">
      <c r="H10665" s="125"/>
    </row>
    <row r="10666" spans="8:8">
      <c r="H10666" s="125"/>
    </row>
    <row r="10667" spans="8:8">
      <c r="H10667" s="125"/>
    </row>
    <row r="10668" spans="8:8">
      <c r="H10668" s="125"/>
    </row>
    <row r="10669" spans="8:8">
      <c r="H10669" s="125"/>
    </row>
    <row r="10670" spans="8:8">
      <c r="H10670" s="125"/>
    </row>
    <row r="10671" spans="8:8">
      <c r="H10671" s="125"/>
    </row>
    <row r="10672" spans="8:8">
      <c r="H10672" s="125"/>
    </row>
    <row r="10673" spans="8:8">
      <c r="H10673" s="125"/>
    </row>
    <row r="10674" spans="8:8">
      <c r="H10674" s="125"/>
    </row>
    <row r="10675" spans="8:8">
      <c r="H10675" s="125"/>
    </row>
    <row r="10676" spans="8:8">
      <c r="H10676" s="125"/>
    </row>
    <row r="10677" spans="8:8">
      <c r="H10677" s="125"/>
    </row>
    <row r="10678" spans="8:8">
      <c r="H10678" s="125"/>
    </row>
    <row r="10679" spans="8:8">
      <c r="H10679" s="125"/>
    </row>
    <row r="10680" spans="8:8">
      <c r="H10680" s="125"/>
    </row>
    <row r="10681" spans="8:8">
      <c r="H10681" s="125"/>
    </row>
    <row r="10682" spans="8:8">
      <c r="H10682" s="125"/>
    </row>
    <row r="10683" spans="8:8">
      <c r="H10683" s="125"/>
    </row>
    <row r="10684" spans="8:8">
      <c r="H10684" s="125"/>
    </row>
    <row r="10685" spans="8:8">
      <c r="H10685" s="125"/>
    </row>
    <row r="10686" spans="8:8">
      <c r="H10686" s="125"/>
    </row>
    <row r="10687" spans="8:8">
      <c r="H10687" s="125"/>
    </row>
    <row r="10688" spans="8:8">
      <c r="H10688" s="125"/>
    </row>
    <row r="10689" spans="8:8">
      <c r="H10689" s="125"/>
    </row>
    <row r="10690" spans="8:8">
      <c r="H10690" s="125"/>
    </row>
    <row r="10691" spans="8:8">
      <c r="H10691" s="125"/>
    </row>
    <row r="10692" spans="8:8">
      <c r="H10692" s="125"/>
    </row>
    <row r="10693" spans="8:8">
      <c r="H10693" s="125"/>
    </row>
    <row r="10694" spans="8:8">
      <c r="H10694" s="125"/>
    </row>
    <row r="10695" spans="8:8">
      <c r="H10695" s="125"/>
    </row>
    <row r="10696" spans="8:8">
      <c r="H10696" s="125"/>
    </row>
    <row r="10697" spans="8:8">
      <c r="H10697" s="125"/>
    </row>
    <row r="10698" spans="8:8">
      <c r="H10698" s="125"/>
    </row>
    <row r="10699" spans="8:8">
      <c r="H10699" s="125"/>
    </row>
    <row r="10700" spans="8:8">
      <c r="H10700" s="125"/>
    </row>
    <row r="10701" spans="8:8">
      <c r="H10701" s="125"/>
    </row>
    <row r="10702" spans="8:8">
      <c r="H10702" s="125"/>
    </row>
    <row r="10703" spans="8:8">
      <c r="H10703" s="125"/>
    </row>
    <row r="10704" spans="8:8">
      <c r="H10704" s="125"/>
    </row>
    <row r="10705" spans="8:8">
      <c r="H10705" s="125"/>
    </row>
    <row r="10706" spans="8:8">
      <c r="H10706" s="125"/>
    </row>
    <row r="10707" spans="8:8">
      <c r="H10707" s="125"/>
    </row>
    <row r="10708" spans="8:8">
      <c r="H10708" s="125"/>
    </row>
    <row r="10709" spans="8:8">
      <c r="H10709" s="125"/>
    </row>
    <row r="10710" spans="8:8">
      <c r="H10710" s="125"/>
    </row>
    <row r="10711" spans="8:8">
      <c r="H10711" s="125"/>
    </row>
    <row r="10712" spans="8:8">
      <c r="H10712" s="125"/>
    </row>
    <row r="10713" spans="8:8">
      <c r="H10713" s="125"/>
    </row>
    <row r="10714" spans="8:8">
      <c r="H10714" s="125"/>
    </row>
    <row r="10715" spans="8:8">
      <c r="H10715" s="125"/>
    </row>
    <row r="10716" spans="8:8">
      <c r="H10716" s="125"/>
    </row>
    <row r="10717" spans="8:8">
      <c r="H10717" s="125"/>
    </row>
    <row r="10718" spans="8:8">
      <c r="H10718" s="125"/>
    </row>
    <row r="10719" spans="8:8">
      <c r="H10719" s="125"/>
    </row>
    <row r="10720" spans="8:8">
      <c r="H10720" s="125"/>
    </row>
    <row r="10721" spans="8:8">
      <c r="H10721" s="125"/>
    </row>
    <row r="10722" spans="8:8">
      <c r="H10722" s="125"/>
    </row>
    <row r="10723" spans="8:8">
      <c r="H10723" s="125"/>
    </row>
    <row r="10724" spans="8:8">
      <c r="H10724" s="125"/>
    </row>
    <row r="10725" spans="8:8">
      <c r="H10725" s="125"/>
    </row>
    <row r="10726" spans="8:8">
      <c r="H10726" s="125"/>
    </row>
    <row r="10727" spans="8:8">
      <c r="H10727" s="125"/>
    </row>
    <row r="10728" spans="8:8">
      <c r="H10728" s="125"/>
    </row>
    <row r="10729" spans="8:8">
      <c r="H10729" s="125"/>
    </row>
    <row r="10730" spans="8:8">
      <c r="H10730" s="125"/>
    </row>
    <row r="10731" spans="8:8">
      <c r="H10731" s="125"/>
    </row>
    <row r="10732" spans="8:8">
      <c r="H10732" s="125"/>
    </row>
    <row r="10733" spans="8:8">
      <c r="H10733" s="125"/>
    </row>
    <row r="10734" spans="8:8">
      <c r="H10734" s="125"/>
    </row>
    <row r="10735" spans="8:8">
      <c r="H10735" s="125"/>
    </row>
    <row r="10736" spans="8:8">
      <c r="H10736" s="125"/>
    </row>
    <row r="10737" spans="8:8">
      <c r="H10737" s="125"/>
    </row>
    <row r="10738" spans="8:8">
      <c r="H10738" s="125"/>
    </row>
    <row r="10739" spans="8:8">
      <c r="H10739" s="125"/>
    </row>
    <row r="10740" spans="8:8">
      <c r="H10740" s="125"/>
    </row>
    <row r="10741" spans="8:8">
      <c r="H10741" s="125"/>
    </row>
    <row r="10742" spans="8:8">
      <c r="H10742" s="125"/>
    </row>
    <row r="10743" spans="8:8">
      <c r="H10743" s="125"/>
    </row>
    <row r="10744" spans="8:8">
      <c r="H10744" s="125"/>
    </row>
    <row r="10745" spans="8:8">
      <c r="H10745" s="125"/>
    </row>
    <row r="10746" spans="8:8">
      <c r="H10746" s="125"/>
    </row>
    <row r="10747" spans="8:8">
      <c r="H10747" s="125"/>
    </row>
    <row r="10748" spans="8:8">
      <c r="H10748" s="125"/>
    </row>
    <row r="10749" spans="8:8">
      <c r="H10749" s="125"/>
    </row>
    <row r="10750" spans="8:8">
      <c r="H10750" s="125"/>
    </row>
    <row r="10751" spans="8:8">
      <c r="H10751" s="125"/>
    </row>
    <row r="10752" spans="8:8">
      <c r="H10752" s="125"/>
    </row>
    <row r="10753" spans="8:8">
      <c r="H10753" s="125"/>
    </row>
    <row r="10754" spans="8:8">
      <c r="H10754" s="125"/>
    </row>
    <row r="10755" spans="8:8">
      <c r="H10755" s="125"/>
    </row>
    <row r="10756" spans="8:8">
      <c r="H10756" s="125"/>
    </row>
    <row r="10757" spans="8:8">
      <c r="H10757" s="125"/>
    </row>
    <row r="10758" spans="8:8">
      <c r="H10758" s="125"/>
    </row>
    <row r="10759" spans="8:8">
      <c r="H10759" s="125"/>
    </row>
    <row r="10760" spans="8:8">
      <c r="H10760" s="125"/>
    </row>
    <row r="10761" spans="8:8">
      <c r="H10761" s="125"/>
    </row>
    <row r="10762" spans="8:8">
      <c r="H10762" s="125"/>
    </row>
    <row r="10763" spans="8:8">
      <c r="H10763" s="125"/>
    </row>
    <row r="10764" spans="8:8">
      <c r="H10764" s="125"/>
    </row>
    <row r="10765" spans="8:8">
      <c r="H10765" s="125"/>
    </row>
    <row r="10766" spans="8:8">
      <c r="H10766" s="125"/>
    </row>
    <row r="10767" spans="8:8">
      <c r="H10767" s="125"/>
    </row>
    <row r="10768" spans="8:8">
      <c r="H10768" s="125"/>
    </row>
    <row r="10769" spans="8:8">
      <c r="H10769" s="125"/>
    </row>
    <row r="10770" spans="8:8">
      <c r="H10770" s="125"/>
    </row>
    <row r="10771" spans="8:8">
      <c r="H10771" s="125"/>
    </row>
    <row r="10772" spans="8:8">
      <c r="H10772" s="125"/>
    </row>
    <row r="10773" spans="8:8">
      <c r="H10773" s="125"/>
    </row>
    <row r="10774" spans="8:8">
      <c r="H10774" s="125"/>
    </row>
    <row r="10775" spans="8:8">
      <c r="H10775" s="125"/>
    </row>
    <row r="10776" spans="8:8">
      <c r="H10776" s="125"/>
    </row>
    <row r="10777" spans="8:8">
      <c r="H10777" s="125"/>
    </row>
    <row r="10778" spans="8:8">
      <c r="H10778" s="125"/>
    </row>
    <row r="10779" spans="8:8">
      <c r="H10779" s="125"/>
    </row>
    <row r="10780" spans="8:8">
      <c r="H10780" s="125"/>
    </row>
    <row r="10781" spans="8:8">
      <c r="H10781" s="125"/>
    </row>
    <row r="10782" spans="8:8">
      <c r="H10782" s="125"/>
    </row>
    <row r="10783" spans="8:8">
      <c r="H10783" s="125"/>
    </row>
    <row r="10784" spans="8:8">
      <c r="H10784" s="125"/>
    </row>
    <row r="10785" spans="8:8">
      <c r="H10785" s="125"/>
    </row>
    <row r="10786" spans="8:8">
      <c r="H10786" s="125"/>
    </row>
    <row r="10787" spans="8:8">
      <c r="H10787" s="125"/>
    </row>
    <row r="10788" spans="8:8">
      <c r="H10788" s="125"/>
    </row>
    <row r="10789" spans="8:8">
      <c r="H10789" s="125"/>
    </row>
    <row r="10790" spans="8:8">
      <c r="H10790" s="125"/>
    </row>
    <row r="10791" spans="8:8">
      <c r="H10791" s="125"/>
    </row>
    <row r="10792" spans="8:8">
      <c r="H10792" s="125"/>
    </row>
    <row r="10793" spans="8:8">
      <c r="H10793" s="125"/>
    </row>
    <row r="10794" spans="8:8">
      <c r="H10794" s="125"/>
    </row>
    <row r="10795" spans="8:8">
      <c r="H10795" s="125"/>
    </row>
    <row r="10796" spans="8:8">
      <c r="H10796" s="125"/>
    </row>
    <row r="10797" spans="8:8">
      <c r="H10797" s="125"/>
    </row>
    <row r="10798" spans="8:8">
      <c r="H10798" s="125"/>
    </row>
    <row r="10799" spans="8:8">
      <c r="H10799" s="125"/>
    </row>
    <row r="10800" spans="8:8">
      <c r="H10800" s="125"/>
    </row>
    <row r="10801" spans="8:8">
      <c r="H10801" s="125"/>
    </row>
    <row r="10802" spans="8:8">
      <c r="H10802" s="125"/>
    </row>
    <row r="10803" spans="8:8">
      <c r="H10803" s="125"/>
    </row>
    <row r="10804" spans="8:8">
      <c r="H10804" s="125"/>
    </row>
    <row r="10805" spans="8:8">
      <c r="H10805" s="125"/>
    </row>
    <row r="10806" spans="8:8">
      <c r="H10806" s="125"/>
    </row>
    <row r="10807" spans="8:8">
      <c r="H10807" s="125"/>
    </row>
    <row r="10808" spans="8:8">
      <c r="H10808" s="125"/>
    </row>
    <row r="10809" spans="8:8">
      <c r="H10809" s="125"/>
    </row>
    <row r="10810" spans="8:8">
      <c r="H10810" s="125"/>
    </row>
    <row r="10811" spans="8:8">
      <c r="H10811" s="125"/>
    </row>
    <row r="10812" spans="8:8">
      <c r="H10812" s="125"/>
    </row>
    <row r="10813" spans="8:8">
      <c r="H10813" s="125"/>
    </row>
    <row r="10814" spans="8:8">
      <c r="H10814" s="125"/>
    </row>
    <row r="10815" spans="8:8">
      <c r="H10815" s="125"/>
    </row>
    <row r="10816" spans="8:8">
      <c r="H10816" s="125"/>
    </row>
    <row r="10817" spans="8:8">
      <c r="H10817" s="125"/>
    </row>
    <row r="10818" spans="8:8">
      <c r="H10818" s="125"/>
    </row>
    <row r="10819" spans="8:8">
      <c r="H10819" s="125"/>
    </row>
    <row r="10820" spans="8:8">
      <c r="H10820" s="125"/>
    </row>
    <row r="10821" spans="8:8">
      <c r="H10821" s="125"/>
    </row>
    <row r="10822" spans="8:8">
      <c r="H10822" s="125"/>
    </row>
    <row r="10823" spans="8:8">
      <c r="H10823" s="125"/>
    </row>
    <row r="10824" spans="8:8">
      <c r="H10824" s="125"/>
    </row>
    <row r="10825" spans="8:8">
      <c r="H10825" s="125"/>
    </row>
    <row r="10826" spans="8:8">
      <c r="H10826" s="125"/>
    </row>
    <row r="10827" spans="8:8">
      <c r="H10827" s="125"/>
    </row>
    <row r="10828" spans="8:8">
      <c r="H10828" s="125"/>
    </row>
    <row r="10829" spans="8:8">
      <c r="H10829" s="125"/>
    </row>
    <row r="10830" spans="8:8">
      <c r="H10830" s="125"/>
    </row>
    <row r="10831" spans="8:8">
      <c r="H10831" s="125"/>
    </row>
    <row r="10832" spans="8:8">
      <c r="H10832" s="125"/>
    </row>
    <row r="10833" spans="8:8">
      <c r="H10833" s="125"/>
    </row>
    <row r="10834" spans="8:8">
      <c r="H10834" s="125"/>
    </row>
    <row r="10835" spans="8:8">
      <c r="H10835" s="125"/>
    </row>
    <row r="10836" spans="8:8">
      <c r="H10836" s="125"/>
    </row>
    <row r="10837" spans="8:8">
      <c r="H10837" s="125"/>
    </row>
    <row r="10838" spans="8:8">
      <c r="H10838" s="125"/>
    </row>
    <row r="10839" spans="8:8">
      <c r="H10839" s="125"/>
    </row>
    <row r="10840" spans="8:8">
      <c r="H10840" s="125"/>
    </row>
    <row r="10841" spans="8:8">
      <c r="H10841" s="125"/>
    </row>
    <row r="10842" spans="8:8">
      <c r="H10842" s="125"/>
    </row>
    <row r="10843" spans="8:8">
      <c r="H10843" s="125"/>
    </row>
    <row r="10844" spans="8:8">
      <c r="H10844" s="125"/>
    </row>
    <row r="10845" spans="8:8">
      <c r="H10845" s="125"/>
    </row>
    <row r="10846" spans="8:8">
      <c r="H10846" s="125"/>
    </row>
    <row r="10847" spans="8:8">
      <c r="H10847" s="125"/>
    </row>
    <row r="10848" spans="8:8">
      <c r="H10848" s="125"/>
    </row>
    <row r="10849" spans="8:8">
      <c r="H10849" s="125"/>
    </row>
    <row r="10850" spans="8:8">
      <c r="H10850" s="125"/>
    </row>
    <row r="10851" spans="8:8">
      <c r="H10851" s="125"/>
    </row>
    <row r="10852" spans="8:8">
      <c r="H10852" s="125"/>
    </row>
    <row r="10853" spans="8:8">
      <c r="H10853" s="125"/>
    </row>
    <row r="10854" spans="8:8">
      <c r="H10854" s="125"/>
    </row>
    <row r="10855" spans="8:8">
      <c r="H10855" s="125"/>
    </row>
    <row r="10856" spans="8:8">
      <c r="H10856" s="125"/>
    </row>
    <row r="10857" spans="8:8">
      <c r="H10857" s="125"/>
    </row>
    <row r="10858" spans="8:8">
      <c r="H10858" s="125"/>
    </row>
    <row r="10859" spans="8:8">
      <c r="H10859" s="125"/>
    </row>
    <row r="10860" spans="8:8">
      <c r="H10860" s="125"/>
    </row>
    <row r="10861" spans="8:8">
      <c r="H10861" s="125"/>
    </row>
    <row r="10862" spans="8:8">
      <c r="H10862" s="125"/>
    </row>
    <row r="10863" spans="8:8">
      <c r="H10863" s="125"/>
    </row>
    <row r="10864" spans="8:8">
      <c r="H10864" s="125"/>
    </row>
    <row r="10865" spans="8:8">
      <c r="H10865" s="125"/>
    </row>
    <row r="10866" spans="8:8">
      <c r="H10866" s="125"/>
    </row>
    <row r="10867" spans="8:8">
      <c r="H10867" s="125"/>
    </row>
    <row r="10868" spans="8:8">
      <c r="H10868" s="125"/>
    </row>
    <row r="10869" spans="8:8">
      <c r="H10869" s="125"/>
    </row>
    <row r="10870" spans="8:8">
      <c r="H10870" s="125"/>
    </row>
    <row r="10871" spans="8:8">
      <c r="H10871" s="125"/>
    </row>
    <row r="10872" spans="8:8">
      <c r="H10872" s="125"/>
    </row>
    <row r="10873" spans="8:8">
      <c r="H10873" s="125"/>
    </row>
    <row r="10874" spans="8:8">
      <c r="H10874" s="125"/>
    </row>
    <row r="10875" spans="8:8">
      <c r="H10875" s="125"/>
    </row>
    <row r="10876" spans="8:8">
      <c r="H10876" s="125"/>
    </row>
    <row r="10877" spans="8:8">
      <c r="H10877" s="125"/>
    </row>
    <row r="10878" spans="8:8">
      <c r="H10878" s="125"/>
    </row>
    <row r="10879" spans="8:8">
      <c r="H10879" s="125"/>
    </row>
    <row r="10880" spans="8:8">
      <c r="H10880" s="125"/>
    </row>
    <row r="10881" spans="8:8">
      <c r="H10881" s="125"/>
    </row>
    <row r="10882" spans="8:8">
      <c r="H10882" s="125"/>
    </row>
    <row r="10883" spans="8:8">
      <c r="H10883" s="125"/>
    </row>
    <row r="10884" spans="8:8">
      <c r="H10884" s="125"/>
    </row>
    <row r="10885" spans="8:8">
      <c r="H10885" s="125"/>
    </row>
    <row r="10886" spans="8:8">
      <c r="H10886" s="125"/>
    </row>
    <row r="10887" spans="8:8">
      <c r="H10887" s="125"/>
    </row>
    <row r="10888" spans="8:8">
      <c r="H10888" s="125"/>
    </row>
    <row r="10889" spans="8:8">
      <c r="H10889" s="125"/>
    </row>
    <row r="10890" spans="8:8">
      <c r="H10890" s="125"/>
    </row>
    <row r="10891" spans="8:8">
      <c r="H10891" s="125"/>
    </row>
    <row r="10892" spans="8:8">
      <c r="H10892" s="125"/>
    </row>
    <row r="10893" spans="8:8">
      <c r="H10893" s="125"/>
    </row>
    <row r="10894" spans="8:8">
      <c r="H10894" s="125"/>
    </row>
    <row r="10895" spans="8:8">
      <c r="H10895" s="125"/>
    </row>
    <row r="10896" spans="8:8">
      <c r="H10896" s="125"/>
    </row>
    <row r="10897" spans="8:8">
      <c r="H10897" s="125"/>
    </row>
    <row r="10898" spans="8:8">
      <c r="H10898" s="125"/>
    </row>
    <row r="10899" spans="8:8">
      <c r="H10899" s="125"/>
    </row>
    <row r="10900" spans="8:8">
      <c r="H10900" s="125"/>
    </row>
    <row r="10901" spans="8:8">
      <c r="H10901" s="125"/>
    </row>
    <row r="10902" spans="8:8">
      <c r="H10902" s="125"/>
    </row>
    <row r="10903" spans="8:8">
      <c r="H10903" s="125"/>
    </row>
    <row r="10904" spans="8:8">
      <c r="H10904" s="125"/>
    </row>
    <row r="10905" spans="8:8">
      <c r="H10905" s="125"/>
    </row>
    <row r="10906" spans="8:8">
      <c r="H10906" s="125"/>
    </row>
    <row r="10907" spans="8:8">
      <c r="H10907" s="125"/>
    </row>
    <row r="10908" spans="8:8">
      <c r="H10908" s="125"/>
    </row>
    <row r="10909" spans="8:8">
      <c r="H10909" s="125"/>
    </row>
    <row r="10910" spans="8:8">
      <c r="H10910" s="125"/>
    </row>
    <row r="10911" spans="8:8">
      <c r="H10911" s="125"/>
    </row>
    <row r="10912" spans="8:8">
      <c r="H10912" s="125"/>
    </row>
    <row r="10913" spans="8:8">
      <c r="H10913" s="125"/>
    </row>
    <row r="10914" spans="8:8">
      <c r="H10914" s="125"/>
    </row>
    <row r="10915" spans="8:8">
      <c r="H10915" s="125"/>
    </row>
    <row r="10916" spans="8:8">
      <c r="H10916" s="125"/>
    </row>
    <row r="10917" spans="8:8">
      <c r="H10917" s="125"/>
    </row>
    <row r="10918" spans="8:8">
      <c r="H10918" s="125"/>
    </row>
    <row r="10919" spans="8:8">
      <c r="H10919" s="125"/>
    </row>
    <row r="10920" spans="8:8">
      <c r="H10920" s="125"/>
    </row>
    <row r="10921" spans="8:8">
      <c r="H10921" s="125"/>
    </row>
    <row r="10922" spans="8:8">
      <c r="H10922" s="125"/>
    </row>
    <row r="10923" spans="8:8">
      <c r="H10923" s="125"/>
    </row>
    <row r="10924" spans="8:8">
      <c r="H10924" s="125"/>
    </row>
    <row r="10925" spans="8:8">
      <c r="H10925" s="125"/>
    </row>
    <row r="10926" spans="8:8">
      <c r="H10926" s="125"/>
    </row>
    <row r="10927" spans="8:8">
      <c r="H10927" s="125"/>
    </row>
    <row r="10928" spans="8:8">
      <c r="H10928" s="125"/>
    </row>
    <row r="10929" spans="8:8">
      <c r="H10929" s="125"/>
    </row>
    <row r="10930" spans="8:8">
      <c r="H10930" s="125"/>
    </row>
    <row r="10931" spans="8:8">
      <c r="H10931" s="125"/>
    </row>
    <row r="10932" spans="8:8">
      <c r="H10932" s="125"/>
    </row>
    <row r="10933" spans="8:8">
      <c r="H10933" s="125"/>
    </row>
    <row r="10934" spans="8:8">
      <c r="H10934" s="125"/>
    </row>
    <row r="10935" spans="8:8">
      <c r="H10935" s="125"/>
    </row>
    <row r="10936" spans="8:8">
      <c r="H10936" s="125"/>
    </row>
    <row r="10937" spans="8:8">
      <c r="H10937" s="125"/>
    </row>
    <row r="10938" spans="8:8">
      <c r="H10938" s="125"/>
    </row>
    <row r="10939" spans="8:8">
      <c r="H10939" s="125"/>
    </row>
    <row r="10940" spans="8:8">
      <c r="H10940" s="125"/>
    </row>
    <row r="10941" spans="8:8">
      <c r="H10941" s="125"/>
    </row>
    <row r="10942" spans="8:8">
      <c r="H10942" s="125"/>
    </row>
    <row r="10943" spans="8:8">
      <c r="H10943" s="125"/>
    </row>
    <row r="10944" spans="8:8">
      <c r="H10944" s="125"/>
    </row>
    <row r="10945" spans="8:8">
      <c r="H10945" s="125"/>
    </row>
    <row r="10946" spans="8:8">
      <c r="H10946" s="125"/>
    </row>
    <row r="10947" spans="8:8">
      <c r="H10947" s="125"/>
    </row>
    <row r="10948" spans="8:8">
      <c r="H10948" s="125"/>
    </row>
    <row r="10949" spans="8:8">
      <c r="H10949" s="125"/>
    </row>
    <row r="10950" spans="8:8">
      <c r="H10950" s="125"/>
    </row>
    <row r="10951" spans="8:8">
      <c r="H10951" s="125"/>
    </row>
    <row r="10952" spans="8:8">
      <c r="H10952" s="125"/>
    </row>
    <row r="10953" spans="8:8">
      <c r="H10953" s="125"/>
    </row>
    <row r="10954" spans="8:8">
      <c r="H10954" s="125"/>
    </row>
    <row r="10955" spans="8:8">
      <c r="H10955" s="125"/>
    </row>
    <row r="10956" spans="8:8">
      <c r="H10956" s="125"/>
    </row>
    <row r="10957" spans="8:8">
      <c r="H10957" s="125"/>
    </row>
    <row r="10958" spans="8:8">
      <c r="H10958" s="125"/>
    </row>
    <row r="10959" spans="8:8">
      <c r="H10959" s="125"/>
    </row>
    <row r="10960" spans="8:8">
      <c r="H10960" s="125"/>
    </row>
    <row r="10961" spans="8:8">
      <c r="H10961" s="125"/>
    </row>
    <row r="10962" spans="8:8">
      <c r="H10962" s="125"/>
    </row>
    <row r="10963" spans="8:8">
      <c r="H10963" s="125"/>
    </row>
    <row r="10964" spans="8:8">
      <c r="H10964" s="125"/>
    </row>
    <row r="10965" spans="8:8">
      <c r="H10965" s="125"/>
    </row>
    <row r="10966" spans="8:8">
      <c r="H10966" s="125"/>
    </row>
    <row r="10967" spans="8:8">
      <c r="H10967" s="125"/>
    </row>
    <row r="10968" spans="8:8">
      <c r="H10968" s="125"/>
    </row>
    <row r="10969" spans="8:8">
      <c r="H10969" s="125"/>
    </row>
    <row r="10970" spans="8:8">
      <c r="H10970" s="125"/>
    </row>
    <row r="10971" spans="8:8">
      <c r="H10971" s="125"/>
    </row>
    <row r="10972" spans="8:8">
      <c r="H10972" s="125"/>
    </row>
    <row r="10973" spans="8:8">
      <c r="H10973" s="125"/>
    </row>
    <row r="10974" spans="8:8">
      <c r="H10974" s="125"/>
    </row>
    <row r="10975" spans="8:8">
      <c r="H10975" s="125"/>
    </row>
    <row r="10976" spans="8:8">
      <c r="H10976" s="125"/>
    </row>
    <row r="10977" spans="8:8">
      <c r="H10977" s="125"/>
    </row>
    <row r="10978" spans="8:8">
      <c r="H10978" s="125"/>
    </row>
    <row r="10979" spans="8:8">
      <c r="H10979" s="125"/>
    </row>
    <row r="10980" spans="8:8">
      <c r="H10980" s="125"/>
    </row>
    <row r="10981" spans="8:8">
      <c r="H10981" s="125"/>
    </row>
    <row r="10982" spans="8:8">
      <c r="H10982" s="125"/>
    </row>
    <row r="10983" spans="8:8">
      <c r="H10983" s="125"/>
    </row>
    <row r="10984" spans="8:8">
      <c r="H10984" s="125"/>
    </row>
    <row r="10985" spans="8:8">
      <c r="H10985" s="125"/>
    </row>
    <row r="10986" spans="8:8">
      <c r="H10986" s="125"/>
    </row>
    <row r="10987" spans="8:8">
      <c r="H10987" s="125"/>
    </row>
    <row r="10988" spans="8:8">
      <c r="H10988" s="125"/>
    </row>
    <row r="10989" spans="8:8">
      <c r="H10989" s="125"/>
    </row>
    <row r="10990" spans="8:8">
      <c r="H10990" s="125"/>
    </row>
    <row r="10991" spans="8:8">
      <c r="H10991" s="125"/>
    </row>
    <row r="10992" spans="8:8">
      <c r="H10992" s="125"/>
    </row>
    <row r="10993" spans="8:8">
      <c r="H10993" s="125"/>
    </row>
    <row r="10994" spans="8:8">
      <c r="H10994" s="125"/>
    </row>
    <row r="10995" spans="8:8">
      <c r="H10995" s="125"/>
    </row>
    <row r="10996" spans="8:8">
      <c r="H10996" s="125"/>
    </row>
    <row r="10997" spans="8:8">
      <c r="H10997" s="125"/>
    </row>
    <row r="10998" spans="8:8">
      <c r="H10998" s="125"/>
    </row>
    <row r="10999" spans="8:8">
      <c r="H10999" s="125"/>
    </row>
    <row r="11000" spans="8:8">
      <c r="H11000" s="125"/>
    </row>
    <row r="11001" spans="8:8">
      <c r="H11001" s="125"/>
    </row>
    <row r="11002" spans="8:8">
      <c r="H11002" s="125"/>
    </row>
    <row r="11003" spans="8:8">
      <c r="H11003" s="125"/>
    </row>
    <row r="11004" spans="8:8">
      <c r="H11004" s="125"/>
    </row>
    <row r="11005" spans="8:8">
      <c r="H11005" s="125"/>
    </row>
    <row r="11006" spans="8:8">
      <c r="H11006" s="125"/>
    </row>
    <row r="11007" spans="8:8">
      <c r="H11007" s="125"/>
    </row>
    <row r="11008" spans="8:8">
      <c r="H11008" s="125"/>
    </row>
    <row r="11009" spans="8:8">
      <c r="H11009" s="125"/>
    </row>
    <row r="11010" spans="8:8">
      <c r="H11010" s="125"/>
    </row>
    <row r="11011" spans="8:8">
      <c r="H11011" s="125"/>
    </row>
    <row r="11012" spans="8:8">
      <c r="H11012" s="125"/>
    </row>
    <row r="11013" spans="8:8">
      <c r="H11013" s="125"/>
    </row>
    <row r="11014" spans="8:8">
      <c r="H11014" s="125"/>
    </row>
    <row r="11015" spans="8:8">
      <c r="H11015" s="125"/>
    </row>
    <row r="11016" spans="8:8">
      <c r="H11016" s="125"/>
    </row>
    <row r="11017" spans="8:8">
      <c r="H11017" s="125"/>
    </row>
    <row r="11018" spans="8:8">
      <c r="H11018" s="125"/>
    </row>
    <row r="11019" spans="8:8">
      <c r="H11019" s="125"/>
    </row>
    <row r="11020" spans="8:8">
      <c r="H11020" s="125"/>
    </row>
    <row r="11021" spans="8:8">
      <c r="H11021" s="125"/>
    </row>
    <row r="11022" spans="8:8">
      <c r="H11022" s="125"/>
    </row>
    <row r="11023" spans="8:8">
      <c r="H11023" s="125"/>
    </row>
    <row r="11024" spans="8:8">
      <c r="H11024" s="125"/>
    </row>
    <row r="11025" spans="8:8">
      <c r="H11025" s="125"/>
    </row>
    <row r="11026" spans="8:8">
      <c r="H11026" s="125"/>
    </row>
    <row r="11027" spans="8:8">
      <c r="H11027" s="125"/>
    </row>
    <row r="11028" spans="8:8">
      <c r="H11028" s="125"/>
    </row>
    <row r="11029" spans="8:8">
      <c r="H11029" s="125"/>
    </row>
    <row r="11030" spans="8:8">
      <c r="H11030" s="125"/>
    </row>
    <row r="11031" spans="8:8">
      <c r="H11031" s="125"/>
    </row>
    <row r="11032" spans="8:8">
      <c r="H11032" s="125"/>
    </row>
    <row r="11033" spans="8:8">
      <c r="H11033" s="125"/>
    </row>
    <row r="11034" spans="8:8">
      <c r="H11034" s="125"/>
    </row>
    <row r="11035" spans="8:8">
      <c r="H11035" s="125"/>
    </row>
    <row r="11036" spans="8:8">
      <c r="H11036" s="125"/>
    </row>
    <row r="11037" spans="8:8">
      <c r="H11037" s="125"/>
    </row>
    <row r="11038" spans="8:8">
      <c r="H11038" s="125"/>
    </row>
    <row r="11039" spans="8:8">
      <c r="H11039" s="125"/>
    </row>
    <row r="11040" spans="8:8">
      <c r="H11040" s="125"/>
    </row>
    <row r="11041" spans="8:8">
      <c r="H11041" s="125"/>
    </row>
    <row r="11042" spans="8:8">
      <c r="H11042" s="125"/>
    </row>
    <row r="11043" spans="8:8">
      <c r="H11043" s="125"/>
    </row>
    <row r="11044" spans="8:8">
      <c r="H11044" s="125"/>
    </row>
    <row r="11045" spans="8:8">
      <c r="H11045" s="125"/>
    </row>
    <row r="11046" spans="8:8">
      <c r="H11046" s="125"/>
    </row>
    <row r="11047" spans="8:8">
      <c r="H11047" s="125"/>
    </row>
    <row r="11048" spans="8:8">
      <c r="H11048" s="125"/>
    </row>
    <row r="11049" spans="8:8">
      <c r="H11049" s="125"/>
    </row>
    <row r="11050" spans="8:8">
      <c r="H11050" s="125"/>
    </row>
    <row r="11051" spans="8:8">
      <c r="H11051" s="125"/>
    </row>
    <row r="11052" spans="8:8">
      <c r="H11052" s="125"/>
    </row>
    <row r="11053" spans="8:8">
      <c r="H11053" s="125"/>
    </row>
    <row r="11054" spans="8:8">
      <c r="H11054" s="125"/>
    </row>
    <row r="11055" spans="8:8">
      <c r="H11055" s="125"/>
    </row>
    <row r="11056" spans="8:8">
      <c r="H11056" s="125"/>
    </row>
    <row r="11057" spans="8:8">
      <c r="H11057" s="125"/>
    </row>
    <row r="11058" spans="8:8">
      <c r="H11058" s="125"/>
    </row>
    <row r="11059" spans="8:8">
      <c r="H11059" s="125"/>
    </row>
    <row r="11060" spans="8:8">
      <c r="H11060" s="125"/>
    </row>
    <row r="11061" spans="8:8">
      <c r="H11061" s="125"/>
    </row>
    <row r="11062" spans="8:8">
      <c r="H11062" s="125"/>
    </row>
    <row r="11063" spans="8:8">
      <c r="H11063" s="125"/>
    </row>
    <row r="11064" spans="8:8">
      <c r="H11064" s="125"/>
    </row>
    <row r="11065" spans="8:8">
      <c r="H11065" s="125"/>
    </row>
    <row r="11066" spans="8:8">
      <c r="H11066" s="125"/>
    </row>
    <row r="11067" spans="8:8">
      <c r="H11067" s="125"/>
    </row>
    <row r="11068" spans="8:8">
      <c r="H11068" s="125"/>
    </row>
    <row r="11069" spans="8:8">
      <c r="H11069" s="125"/>
    </row>
    <row r="11070" spans="8:8">
      <c r="H11070" s="125"/>
    </row>
    <row r="11071" spans="8:8">
      <c r="H11071" s="125"/>
    </row>
    <row r="11072" spans="8:8">
      <c r="H11072" s="125"/>
    </row>
    <row r="11073" spans="8:8">
      <c r="H11073" s="125"/>
    </row>
    <row r="11074" spans="8:8">
      <c r="H11074" s="125"/>
    </row>
    <row r="11075" spans="8:8">
      <c r="H11075" s="125"/>
    </row>
    <row r="11076" spans="8:8">
      <c r="H11076" s="125"/>
    </row>
    <row r="11077" spans="8:8">
      <c r="H11077" s="125"/>
    </row>
    <row r="11078" spans="8:8">
      <c r="H11078" s="125"/>
    </row>
    <row r="11079" spans="8:8">
      <c r="H11079" s="125"/>
    </row>
    <row r="11080" spans="8:8">
      <c r="H11080" s="125"/>
    </row>
    <row r="11081" spans="8:8">
      <c r="H11081" s="125"/>
    </row>
    <row r="11082" spans="8:8">
      <c r="H11082" s="125"/>
    </row>
    <row r="11083" spans="8:8">
      <c r="H11083" s="125"/>
    </row>
    <row r="11084" spans="8:8">
      <c r="H11084" s="125"/>
    </row>
    <row r="11085" spans="8:8">
      <c r="H11085" s="125"/>
    </row>
    <row r="11086" spans="8:8">
      <c r="H11086" s="125"/>
    </row>
    <row r="11087" spans="8:8">
      <c r="H11087" s="125"/>
    </row>
    <row r="11088" spans="8:8">
      <c r="H11088" s="125"/>
    </row>
    <row r="11089" spans="8:8">
      <c r="H11089" s="125"/>
    </row>
    <row r="11090" spans="8:8">
      <c r="H11090" s="125"/>
    </row>
    <row r="11091" spans="8:8">
      <c r="H11091" s="125"/>
    </row>
    <row r="11092" spans="8:8">
      <c r="H11092" s="125"/>
    </row>
    <row r="11093" spans="8:8">
      <c r="H11093" s="125"/>
    </row>
    <row r="11094" spans="8:8">
      <c r="H11094" s="125"/>
    </row>
    <row r="11095" spans="8:8">
      <c r="H11095" s="125"/>
    </row>
    <row r="11096" spans="8:8">
      <c r="H11096" s="125"/>
    </row>
    <row r="11097" spans="8:8">
      <c r="H11097" s="125"/>
    </row>
    <row r="11098" spans="8:8">
      <c r="H11098" s="125"/>
    </row>
    <row r="11099" spans="8:8">
      <c r="H11099" s="125"/>
    </row>
    <row r="11100" spans="8:8">
      <c r="H11100" s="125"/>
    </row>
    <row r="11101" spans="8:8">
      <c r="H11101" s="125"/>
    </row>
    <row r="11102" spans="8:8">
      <c r="H11102" s="125"/>
    </row>
    <row r="11103" spans="8:8">
      <c r="H11103" s="125"/>
    </row>
    <row r="11104" spans="8:8">
      <c r="H11104" s="125"/>
    </row>
    <row r="11105" spans="8:8">
      <c r="H11105" s="125"/>
    </row>
    <row r="11106" spans="8:8">
      <c r="H11106" s="125"/>
    </row>
    <row r="11107" spans="8:8">
      <c r="H11107" s="125"/>
    </row>
    <row r="11108" spans="8:8">
      <c r="H11108" s="125"/>
    </row>
    <row r="11109" spans="8:8">
      <c r="H11109" s="125"/>
    </row>
    <row r="11110" spans="8:8">
      <c r="H11110" s="125"/>
    </row>
    <row r="11111" spans="8:8">
      <c r="H11111" s="125"/>
    </row>
    <row r="11112" spans="8:8">
      <c r="H11112" s="125"/>
    </row>
    <row r="11113" spans="8:8">
      <c r="H11113" s="125"/>
    </row>
    <row r="11114" spans="8:8">
      <c r="H11114" s="125"/>
    </row>
    <row r="11115" spans="8:8">
      <c r="H11115" s="125"/>
    </row>
    <row r="11116" spans="8:8">
      <c r="H11116" s="125"/>
    </row>
    <row r="11117" spans="8:8">
      <c r="H11117" s="125"/>
    </row>
    <row r="11118" spans="8:8">
      <c r="H11118" s="125"/>
    </row>
    <row r="11119" spans="8:8">
      <c r="H11119" s="125"/>
    </row>
    <row r="11120" spans="8:8">
      <c r="H11120" s="125"/>
    </row>
    <row r="11121" spans="8:8">
      <c r="H11121" s="125"/>
    </row>
    <row r="11122" spans="8:8">
      <c r="H11122" s="125"/>
    </row>
    <row r="11123" spans="8:8">
      <c r="H11123" s="125"/>
    </row>
    <row r="11124" spans="8:8">
      <c r="H11124" s="125"/>
    </row>
    <row r="11125" spans="8:8">
      <c r="H11125" s="125"/>
    </row>
    <row r="11126" spans="8:8">
      <c r="H11126" s="125"/>
    </row>
    <row r="11127" spans="8:8">
      <c r="H11127" s="125"/>
    </row>
    <row r="11128" spans="8:8">
      <c r="H11128" s="125"/>
    </row>
    <row r="11129" spans="8:8">
      <c r="H11129" s="125"/>
    </row>
    <row r="11130" spans="8:8">
      <c r="H11130" s="125"/>
    </row>
    <row r="11131" spans="8:8">
      <c r="H11131" s="125"/>
    </row>
    <row r="11132" spans="8:8">
      <c r="H11132" s="125"/>
    </row>
    <row r="11133" spans="8:8">
      <c r="H11133" s="125"/>
    </row>
    <row r="11134" spans="8:8">
      <c r="H11134" s="125"/>
    </row>
    <row r="11135" spans="8:8">
      <c r="H11135" s="125"/>
    </row>
    <row r="11136" spans="8:8">
      <c r="H11136" s="125"/>
    </row>
    <row r="11137" spans="8:8">
      <c r="H11137" s="125"/>
    </row>
    <row r="11138" spans="8:8">
      <c r="H11138" s="125"/>
    </row>
    <row r="11139" spans="8:8">
      <c r="H11139" s="125"/>
    </row>
    <row r="11140" spans="8:8">
      <c r="H11140" s="125"/>
    </row>
    <row r="11141" spans="8:8">
      <c r="H11141" s="125"/>
    </row>
    <row r="11142" spans="8:8">
      <c r="H11142" s="125"/>
    </row>
    <row r="11143" spans="8:8">
      <c r="H11143" s="125"/>
    </row>
    <row r="11144" spans="8:8">
      <c r="H11144" s="125"/>
    </row>
    <row r="11145" spans="8:8">
      <c r="H11145" s="125"/>
    </row>
    <row r="11146" spans="8:8">
      <c r="H11146" s="125"/>
    </row>
    <row r="11147" spans="8:8">
      <c r="H11147" s="125"/>
    </row>
    <row r="11148" spans="8:8">
      <c r="H11148" s="125"/>
    </row>
    <row r="11149" spans="8:8">
      <c r="H11149" s="125"/>
    </row>
    <row r="11150" spans="8:8">
      <c r="H11150" s="125"/>
    </row>
    <row r="11151" spans="8:8">
      <c r="H11151" s="125"/>
    </row>
    <row r="11152" spans="8:8">
      <c r="H11152" s="125"/>
    </row>
    <row r="11153" spans="8:8">
      <c r="H11153" s="125"/>
    </row>
    <row r="11154" spans="8:8">
      <c r="H11154" s="125"/>
    </row>
    <row r="11155" spans="8:8">
      <c r="H11155" s="125"/>
    </row>
    <row r="11156" spans="8:8">
      <c r="H11156" s="125"/>
    </row>
    <row r="11157" spans="8:8">
      <c r="H11157" s="125"/>
    </row>
    <row r="11158" spans="8:8">
      <c r="H11158" s="125"/>
    </row>
    <row r="11159" spans="8:8">
      <c r="H11159" s="125"/>
    </row>
    <row r="11160" spans="8:8">
      <c r="H11160" s="125"/>
    </row>
    <row r="11161" spans="8:8">
      <c r="H11161" s="125"/>
    </row>
    <row r="11162" spans="8:8">
      <c r="H11162" s="125"/>
    </row>
    <row r="11163" spans="8:8">
      <c r="H11163" s="125"/>
    </row>
    <row r="11164" spans="8:8">
      <c r="H11164" s="125"/>
    </row>
    <row r="11165" spans="8:8">
      <c r="H11165" s="125"/>
    </row>
    <row r="11166" spans="8:8">
      <c r="H11166" s="125"/>
    </row>
    <row r="11167" spans="8:8">
      <c r="H11167" s="125"/>
    </row>
    <row r="11168" spans="8:8">
      <c r="H11168" s="125"/>
    </row>
    <row r="11169" spans="8:8">
      <c r="H11169" s="125"/>
    </row>
    <row r="11170" spans="8:8">
      <c r="H11170" s="125"/>
    </row>
    <row r="11171" spans="8:8">
      <c r="H11171" s="125"/>
    </row>
    <row r="11172" spans="8:8">
      <c r="H11172" s="125"/>
    </row>
    <row r="11173" spans="8:8">
      <c r="H11173" s="125"/>
    </row>
    <row r="11174" spans="8:8">
      <c r="H11174" s="125"/>
    </row>
    <row r="11175" spans="8:8">
      <c r="H11175" s="125"/>
    </row>
    <row r="11176" spans="8:8">
      <c r="H11176" s="125"/>
    </row>
    <row r="11177" spans="8:8">
      <c r="H11177" s="125"/>
    </row>
    <row r="11178" spans="8:8">
      <c r="H11178" s="125"/>
    </row>
    <row r="11179" spans="8:8">
      <c r="H11179" s="125"/>
    </row>
    <row r="11180" spans="8:8">
      <c r="H11180" s="125"/>
    </row>
    <row r="11181" spans="8:8">
      <c r="H11181" s="125"/>
    </row>
    <row r="11182" spans="8:8">
      <c r="H11182" s="125"/>
    </row>
    <row r="11183" spans="8:8">
      <c r="H11183" s="125"/>
    </row>
    <row r="11184" spans="8:8">
      <c r="H11184" s="125"/>
    </row>
    <row r="11185" spans="8:8">
      <c r="H11185" s="125"/>
    </row>
    <row r="11186" spans="8:8">
      <c r="H11186" s="125"/>
    </row>
    <row r="11187" spans="8:8">
      <c r="H11187" s="125"/>
    </row>
    <row r="11188" spans="8:8">
      <c r="H11188" s="125"/>
    </row>
    <row r="11189" spans="8:8">
      <c r="H11189" s="125"/>
    </row>
    <row r="11190" spans="8:8">
      <c r="H11190" s="125"/>
    </row>
    <row r="11191" spans="8:8">
      <c r="H11191" s="125"/>
    </row>
    <row r="11192" spans="8:8">
      <c r="H11192" s="125"/>
    </row>
    <row r="11193" spans="8:8">
      <c r="H11193" s="125"/>
    </row>
    <row r="11194" spans="8:8">
      <c r="H11194" s="125"/>
    </row>
    <row r="11195" spans="8:8">
      <c r="H11195" s="125"/>
    </row>
    <row r="11196" spans="8:8">
      <c r="H11196" s="125"/>
    </row>
    <row r="11197" spans="8:8">
      <c r="H11197" s="125"/>
    </row>
    <row r="11198" spans="8:8">
      <c r="H11198" s="125"/>
    </row>
    <row r="11199" spans="8:8">
      <c r="H11199" s="125"/>
    </row>
    <row r="11200" spans="8:8">
      <c r="H11200" s="125"/>
    </row>
    <row r="11201" spans="8:8">
      <c r="H11201" s="125"/>
    </row>
    <row r="11202" spans="8:8">
      <c r="H11202" s="125"/>
    </row>
    <row r="11203" spans="8:8">
      <c r="H11203" s="125"/>
    </row>
    <row r="11204" spans="8:8">
      <c r="H11204" s="125"/>
    </row>
    <row r="11205" spans="8:8">
      <c r="H11205" s="125"/>
    </row>
    <row r="11206" spans="8:8">
      <c r="H11206" s="125"/>
    </row>
    <row r="11207" spans="8:8">
      <c r="H11207" s="125"/>
    </row>
    <row r="11208" spans="8:8">
      <c r="H11208" s="125"/>
    </row>
    <row r="11209" spans="8:8">
      <c r="H11209" s="125"/>
    </row>
    <row r="11210" spans="8:8">
      <c r="H11210" s="125"/>
    </row>
    <row r="11211" spans="8:8">
      <c r="H11211" s="125"/>
    </row>
    <row r="11212" spans="8:8">
      <c r="H11212" s="125"/>
    </row>
    <row r="11213" spans="8:8">
      <c r="H11213" s="125"/>
    </row>
    <row r="11214" spans="8:8">
      <c r="H11214" s="125"/>
    </row>
    <row r="11215" spans="8:8">
      <c r="H11215" s="125"/>
    </row>
    <row r="11216" spans="8:8">
      <c r="H11216" s="125"/>
    </row>
    <row r="11217" spans="8:8">
      <c r="H11217" s="125"/>
    </row>
    <row r="11218" spans="8:8">
      <c r="H11218" s="125"/>
    </row>
    <row r="11219" spans="8:8">
      <c r="H11219" s="125"/>
    </row>
    <row r="11220" spans="8:8">
      <c r="H11220" s="125"/>
    </row>
    <row r="11221" spans="8:8">
      <c r="H11221" s="125"/>
    </row>
    <row r="11222" spans="8:8">
      <c r="H11222" s="125"/>
    </row>
    <row r="11223" spans="8:8">
      <c r="H11223" s="125"/>
    </row>
    <row r="11224" spans="8:8">
      <c r="H11224" s="125"/>
    </row>
    <row r="11225" spans="8:8">
      <c r="H11225" s="125"/>
    </row>
    <row r="11226" spans="8:8">
      <c r="H11226" s="125"/>
    </row>
    <row r="11227" spans="8:8">
      <c r="H11227" s="125"/>
    </row>
    <row r="11228" spans="8:8">
      <c r="H11228" s="125"/>
    </row>
    <row r="11229" spans="8:8">
      <c r="H11229" s="125"/>
    </row>
    <row r="11230" spans="8:8">
      <c r="H11230" s="125"/>
    </row>
    <row r="11231" spans="8:8">
      <c r="H11231" s="125"/>
    </row>
    <row r="11232" spans="8:8">
      <c r="H11232" s="125"/>
    </row>
    <row r="11233" spans="8:8">
      <c r="H11233" s="125"/>
    </row>
    <row r="11234" spans="8:8">
      <c r="H11234" s="125"/>
    </row>
    <row r="11235" spans="8:8">
      <c r="H11235" s="125"/>
    </row>
    <row r="11236" spans="8:8">
      <c r="H11236" s="125"/>
    </row>
    <row r="11237" spans="8:8">
      <c r="H11237" s="125"/>
    </row>
    <row r="11238" spans="8:8">
      <c r="H11238" s="125"/>
    </row>
    <row r="11239" spans="8:8">
      <c r="H11239" s="125"/>
    </row>
    <row r="11240" spans="8:8">
      <c r="H11240" s="125"/>
    </row>
    <row r="11241" spans="8:8">
      <c r="H11241" s="125"/>
    </row>
    <row r="11242" spans="8:8">
      <c r="H11242" s="125"/>
    </row>
    <row r="11243" spans="8:8">
      <c r="H11243" s="125"/>
    </row>
    <row r="11244" spans="8:8">
      <c r="H11244" s="125"/>
    </row>
    <row r="11245" spans="8:8">
      <c r="H11245" s="125"/>
    </row>
    <row r="11246" spans="8:8">
      <c r="H11246" s="125"/>
    </row>
    <row r="11247" spans="8:8">
      <c r="H11247" s="125"/>
    </row>
    <row r="11248" spans="8:8">
      <c r="H11248" s="125"/>
    </row>
    <row r="11249" spans="8:8">
      <c r="H11249" s="125"/>
    </row>
    <row r="11250" spans="8:8">
      <c r="H11250" s="125"/>
    </row>
    <row r="11251" spans="8:8">
      <c r="H11251" s="125"/>
    </row>
    <row r="11252" spans="8:8">
      <c r="H11252" s="125"/>
    </row>
    <row r="11253" spans="8:8">
      <c r="H11253" s="125"/>
    </row>
    <row r="11254" spans="8:8">
      <c r="H11254" s="125"/>
    </row>
    <row r="11255" spans="8:8">
      <c r="H11255" s="125"/>
    </row>
    <row r="11256" spans="8:8">
      <c r="H11256" s="125"/>
    </row>
    <row r="11257" spans="8:8">
      <c r="H11257" s="125"/>
    </row>
    <row r="11258" spans="8:8">
      <c r="H11258" s="125"/>
    </row>
    <row r="11259" spans="8:8">
      <c r="H11259" s="125"/>
    </row>
    <row r="11260" spans="8:8">
      <c r="H11260" s="125"/>
    </row>
    <row r="11261" spans="8:8">
      <c r="H11261" s="125"/>
    </row>
    <row r="11262" spans="8:8">
      <c r="H11262" s="125"/>
    </row>
    <row r="11263" spans="8:8">
      <c r="H11263" s="125"/>
    </row>
    <row r="11264" spans="8:8">
      <c r="H11264" s="125"/>
    </row>
    <row r="11265" spans="8:8">
      <c r="H11265" s="125"/>
    </row>
    <row r="11266" spans="8:8">
      <c r="H11266" s="125"/>
    </row>
    <row r="11267" spans="8:8">
      <c r="H11267" s="125"/>
    </row>
    <row r="11268" spans="8:8">
      <c r="H11268" s="125"/>
    </row>
    <row r="11269" spans="8:8">
      <c r="H11269" s="125"/>
    </row>
    <row r="11270" spans="8:8">
      <c r="H11270" s="125"/>
    </row>
    <row r="11271" spans="8:8">
      <c r="H11271" s="125"/>
    </row>
    <row r="11272" spans="8:8">
      <c r="H11272" s="125"/>
    </row>
    <row r="11273" spans="8:8">
      <c r="H11273" s="125"/>
    </row>
    <row r="11274" spans="8:8">
      <c r="H11274" s="125"/>
    </row>
    <row r="11275" spans="8:8">
      <c r="H11275" s="125"/>
    </row>
    <row r="11276" spans="8:8">
      <c r="H11276" s="125"/>
    </row>
    <row r="11277" spans="8:8">
      <c r="H11277" s="125"/>
    </row>
    <row r="11278" spans="8:8">
      <c r="H11278" s="125"/>
    </row>
    <row r="11279" spans="8:8">
      <c r="H11279" s="125"/>
    </row>
    <row r="11280" spans="8:8">
      <c r="H11280" s="125"/>
    </row>
    <row r="11281" spans="8:8">
      <c r="H11281" s="125"/>
    </row>
    <row r="11282" spans="8:8">
      <c r="H11282" s="125"/>
    </row>
    <row r="11283" spans="8:8">
      <c r="H11283" s="125"/>
    </row>
    <row r="11284" spans="8:8">
      <c r="H11284" s="125"/>
    </row>
    <row r="11285" spans="8:8">
      <c r="H11285" s="125"/>
    </row>
    <row r="11286" spans="8:8">
      <c r="H11286" s="125"/>
    </row>
    <row r="11287" spans="8:8">
      <c r="H11287" s="125"/>
    </row>
    <row r="11288" spans="8:8">
      <c r="H11288" s="125"/>
    </row>
    <row r="11289" spans="8:8">
      <c r="H11289" s="125"/>
    </row>
    <row r="11290" spans="8:8">
      <c r="H11290" s="125"/>
    </row>
    <row r="11291" spans="8:8">
      <c r="H11291" s="125"/>
    </row>
    <row r="11292" spans="8:8">
      <c r="H11292" s="125"/>
    </row>
    <row r="11293" spans="8:8">
      <c r="H11293" s="125"/>
    </row>
    <row r="11294" spans="8:8">
      <c r="H11294" s="125"/>
    </row>
    <row r="11295" spans="8:8">
      <c r="H11295" s="125"/>
    </row>
    <row r="11296" spans="8:8">
      <c r="H11296" s="125"/>
    </row>
    <row r="11297" spans="8:8">
      <c r="H11297" s="125"/>
    </row>
    <row r="11298" spans="8:8">
      <c r="H11298" s="125"/>
    </row>
    <row r="11299" spans="8:8">
      <c r="H11299" s="125"/>
    </row>
    <row r="11300" spans="8:8">
      <c r="H11300" s="125"/>
    </row>
    <row r="11301" spans="8:8">
      <c r="H11301" s="125"/>
    </row>
    <row r="11302" spans="8:8">
      <c r="H11302" s="125"/>
    </row>
    <row r="11303" spans="8:8">
      <c r="H11303" s="125"/>
    </row>
    <row r="11304" spans="8:8">
      <c r="H11304" s="125"/>
    </row>
    <row r="11305" spans="8:8">
      <c r="H11305" s="125"/>
    </row>
    <row r="11306" spans="8:8">
      <c r="H11306" s="125"/>
    </row>
    <row r="11307" spans="8:8">
      <c r="H11307" s="125"/>
    </row>
    <row r="11308" spans="8:8">
      <c r="H11308" s="125"/>
    </row>
    <row r="11309" spans="8:8">
      <c r="H11309" s="125"/>
    </row>
    <row r="11310" spans="8:8">
      <c r="H11310" s="125"/>
    </row>
    <row r="11311" spans="8:8">
      <c r="H11311" s="125"/>
    </row>
    <row r="11312" spans="8:8">
      <c r="H11312" s="125"/>
    </row>
    <row r="11313" spans="8:8">
      <c r="H11313" s="125"/>
    </row>
    <row r="11314" spans="8:8">
      <c r="H11314" s="125"/>
    </row>
    <row r="11315" spans="8:8">
      <c r="H11315" s="125"/>
    </row>
    <row r="11316" spans="8:8">
      <c r="H11316" s="125"/>
    </row>
    <row r="11317" spans="8:8">
      <c r="H11317" s="125"/>
    </row>
    <row r="11318" spans="8:8">
      <c r="H11318" s="125"/>
    </row>
    <row r="11319" spans="8:8">
      <c r="H11319" s="125"/>
    </row>
    <row r="11320" spans="8:8">
      <c r="H11320" s="125"/>
    </row>
    <row r="11321" spans="8:8">
      <c r="H11321" s="125"/>
    </row>
    <row r="11322" spans="8:8">
      <c r="H11322" s="125"/>
    </row>
    <row r="11323" spans="8:8">
      <c r="H11323" s="125"/>
    </row>
    <row r="11324" spans="8:8">
      <c r="H11324" s="125"/>
    </row>
    <row r="11325" spans="8:8">
      <c r="H11325" s="125"/>
    </row>
    <row r="11326" spans="8:8">
      <c r="H11326" s="125"/>
    </row>
    <row r="11327" spans="8:8">
      <c r="H11327" s="125"/>
    </row>
    <row r="11328" spans="8:8">
      <c r="H11328" s="125"/>
    </row>
    <row r="11329" spans="8:8">
      <c r="H11329" s="125"/>
    </row>
    <row r="11330" spans="8:8">
      <c r="H11330" s="125"/>
    </row>
    <row r="11331" spans="8:8">
      <c r="H11331" s="125"/>
    </row>
    <row r="11332" spans="8:8">
      <c r="H11332" s="125"/>
    </row>
    <row r="11333" spans="8:8">
      <c r="H11333" s="125"/>
    </row>
    <row r="11334" spans="8:8">
      <c r="H11334" s="125"/>
    </row>
    <row r="11335" spans="8:8">
      <c r="H11335" s="125"/>
    </row>
    <row r="11336" spans="8:8">
      <c r="H11336" s="125"/>
    </row>
    <row r="11337" spans="8:8">
      <c r="H11337" s="125"/>
    </row>
    <row r="11338" spans="8:8">
      <c r="H11338" s="125"/>
    </row>
    <row r="11339" spans="8:8">
      <c r="H11339" s="125"/>
    </row>
    <row r="11340" spans="8:8">
      <c r="H11340" s="125"/>
    </row>
    <row r="11341" spans="8:8">
      <c r="H11341" s="125"/>
    </row>
    <row r="11342" spans="8:8">
      <c r="H11342" s="125"/>
    </row>
    <row r="11343" spans="8:8">
      <c r="H11343" s="125"/>
    </row>
    <row r="11344" spans="8:8">
      <c r="H11344" s="125"/>
    </row>
    <row r="11345" spans="8:8">
      <c r="H11345" s="125"/>
    </row>
    <row r="11346" spans="8:8">
      <c r="H11346" s="125"/>
    </row>
    <row r="11347" spans="8:8">
      <c r="H11347" s="125"/>
    </row>
    <row r="11348" spans="8:8">
      <c r="H11348" s="125"/>
    </row>
    <row r="11349" spans="8:8">
      <c r="H11349" s="125"/>
    </row>
    <row r="11350" spans="8:8">
      <c r="H11350" s="125"/>
    </row>
    <row r="11351" spans="8:8">
      <c r="H11351" s="125"/>
    </row>
    <row r="11352" spans="8:8">
      <c r="H11352" s="125"/>
    </row>
    <row r="11353" spans="8:8">
      <c r="H11353" s="125"/>
    </row>
    <row r="11354" spans="8:8">
      <c r="H11354" s="125"/>
    </row>
    <row r="11355" spans="8:8">
      <c r="H11355" s="125"/>
    </row>
    <row r="11356" spans="8:8">
      <c r="H11356" s="125"/>
    </row>
    <row r="11357" spans="8:8">
      <c r="H11357" s="125"/>
    </row>
    <row r="11358" spans="8:8">
      <c r="H11358" s="125"/>
    </row>
    <row r="11359" spans="8:8">
      <c r="H11359" s="125"/>
    </row>
    <row r="11360" spans="8:8">
      <c r="H11360" s="125"/>
    </row>
    <row r="11361" spans="8:8">
      <c r="H11361" s="125"/>
    </row>
    <row r="11362" spans="8:8">
      <c r="H11362" s="125"/>
    </row>
    <row r="11363" spans="8:8">
      <c r="H11363" s="125"/>
    </row>
    <row r="11364" spans="8:8">
      <c r="H11364" s="125"/>
    </row>
    <row r="11365" spans="8:8">
      <c r="H11365" s="125"/>
    </row>
    <row r="11366" spans="8:8">
      <c r="H11366" s="125"/>
    </row>
    <row r="11367" spans="8:8">
      <c r="H11367" s="125"/>
    </row>
    <row r="11368" spans="8:8">
      <c r="H11368" s="125"/>
    </row>
    <row r="11369" spans="8:8">
      <c r="H11369" s="125"/>
    </row>
    <row r="11370" spans="8:8">
      <c r="H11370" s="125"/>
    </row>
    <row r="11371" spans="8:8">
      <c r="H11371" s="125"/>
    </row>
    <row r="11372" spans="8:8">
      <c r="H11372" s="125"/>
    </row>
    <row r="11373" spans="8:8">
      <c r="H11373" s="125"/>
    </row>
    <row r="11374" spans="8:8">
      <c r="H11374" s="125"/>
    </row>
    <row r="11375" spans="8:8">
      <c r="H11375" s="125"/>
    </row>
    <row r="11376" spans="8:8">
      <c r="H11376" s="125"/>
    </row>
    <row r="11377" spans="8:8">
      <c r="H11377" s="125"/>
    </row>
    <row r="11378" spans="8:8">
      <c r="H11378" s="125"/>
    </row>
    <row r="11379" spans="8:8">
      <c r="H11379" s="125"/>
    </row>
    <row r="11380" spans="8:8">
      <c r="H11380" s="125"/>
    </row>
    <row r="11381" spans="8:8">
      <c r="H11381" s="125"/>
    </row>
    <row r="11382" spans="8:8">
      <c r="H11382" s="125"/>
    </row>
    <row r="11383" spans="8:8">
      <c r="H11383" s="125"/>
    </row>
    <row r="11384" spans="8:8">
      <c r="H11384" s="125"/>
    </row>
    <row r="11385" spans="8:8">
      <c r="H11385" s="125"/>
    </row>
    <row r="11386" spans="8:8">
      <c r="H11386" s="125"/>
    </row>
    <row r="11387" spans="8:8">
      <c r="H11387" s="125"/>
    </row>
    <row r="11388" spans="8:8">
      <c r="H11388" s="125"/>
    </row>
    <row r="11389" spans="8:8">
      <c r="H11389" s="125"/>
    </row>
    <row r="11390" spans="8:8">
      <c r="H11390" s="125"/>
    </row>
    <row r="11391" spans="8:8">
      <c r="H11391" s="125"/>
    </row>
    <row r="11392" spans="8:8">
      <c r="H11392" s="125"/>
    </row>
    <row r="11393" spans="8:8">
      <c r="H11393" s="125"/>
    </row>
    <row r="11394" spans="8:8">
      <c r="H11394" s="125"/>
    </row>
    <row r="11395" spans="8:8">
      <c r="H11395" s="125"/>
    </row>
    <row r="11396" spans="8:8">
      <c r="H11396" s="125"/>
    </row>
    <row r="11397" spans="8:8">
      <c r="H11397" s="125"/>
    </row>
    <row r="11398" spans="8:8">
      <c r="H11398" s="125"/>
    </row>
    <row r="11399" spans="8:8">
      <c r="H11399" s="125"/>
    </row>
    <row r="11400" spans="8:8">
      <c r="H11400" s="125"/>
    </row>
    <row r="11401" spans="8:8">
      <c r="H11401" s="125"/>
    </row>
    <row r="11402" spans="8:8">
      <c r="H11402" s="125"/>
    </row>
    <row r="11403" spans="8:8">
      <c r="H11403" s="125"/>
    </row>
    <row r="11404" spans="8:8">
      <c r="H11404" s="125"/>
    </row>
    <row r="11405" spans="8:8">
      <c r="H11405" s="125"/>
    </row>
    <row r="11406" spans="8:8">
      <c r="H11406" s="125"/>
    </row>
    <row r="11407" spans="8:8">
      <c r="H11407" s="125"/>
    </row>
    <row r="11408" spans="8:8">
      <c r="H11408" s="125"/>
    </row>
    <row r="11409" spans="8:8">
      <c r="H11409" s="125"/>
    </row>
    <row r="11410" spans="8:8">
      <c r="H11410" s="125"/>
    </row>
    <row r="11411" spans="8:8">
      <c r="H11411" s="125"/>
    </row>
    <row r="11412" spans="8:8">
      <c r="H11412" s="125"/>
    </row>
    <row r="11413" spans="8:8">
      <c r="H11413" s="125"/>
    </row>
    <row r="11414" spans="8:8">
      <c r="H11414" s="125"/>
    </row>
    <row r="11415" spans="8:8">
      <c r="H11415" s="125"/>
    </row>
    <row r="11416" spans="8:8">
      <c r="H11416" s="125"/>
    </row>
    <row r="11417" spans="8:8">
      <c r="H11417" s="125"/>
    </row>
    <row r="11418" spans="8:8">
      <c r="H11418" s="125"/>
    </row>
    <row r="11419" spans="8:8">
      <c r="H11419" s="125"/>
    </row>
    <row r="11420" spans="8:8">
      <c r="H11420" s="125"/>
    </row>
    <row r="11421" spans="8:8">
      <c r="H11421" s="125"/>
    </row>
    <row r="11422" spans="8:8">
      <c r="H11422" s="125"/>
    </row>
    <row r="11423" spans="8:8">
      <c r="H11423" s="125"/>
    </row>
    <row r="11424" spans="8:8">
      <c r="H11424" s="125"/>
    </row>
    <row r="11425" spans="8:8">
      <c r="H11425" s="125"/>
    </row>
    <row r="11426" spans="8:8">
      <c r="H11426" s="125"/>
    </row>
    <row r="11427" spans="8:8">
      <c r="H11427" s="125"/>
    </row>
    <row r="11428" spans="8:8">
      <c r="H11428" s="125"/>
    </row>
    <row r="11429" spans="8:8">
      <c r="H11429" s="125"/>
    </row>
    <row r="11430" spans="8:8">
      <c r="H11430" s="125"/>
    </row>
    <row r="11431" spans="8:8">
      <c r="H11431" s="125"/>
    </row>
    <row r="11432" spans="8:8">
      <c r="H11432" s="125"/>
    </row>
    <row r="11433" spans="8:8">
      <c r="H11433" s="125"/>
    </row>
    <row r="11434" spans="8:8">
      <c r="H11434" s="125"/>
    </row>
    <row r="11435" spans="8:8">
      <c r="H11435" s="125"/>
    </row>
    <row r="11436" spans="8:8">
      <c r="H11436" s="125"/>
    </row>
    <row r="11437" spans="8:8">
      <c r="H11437" s="125"/>
    </row>
    <row r="11438" spans="8:8">
      <c r="H11438" s="125"/>
    </row>
    <row r="11439" spans="8:8">
      <c r="H11439" s="125"/>
    </row>
    <row r="11440" spans="8:8">
      <c r="H11440" s="125"/>
    </row>
    <row r="11441" spans="8:8">
      <c r="H11441" s="125"/>
    </row>
    <row r="11442" spans="8:8">
      <c r="H11442" s="125"/>
    </row>
    <row r="11443" spans="8:8">
      <c r="H11443" s="125"/>
    </row>
    <row r="11444" spans="8:8">
      <c r="H11444" s="125"/>
    </row>
    <row r="11445" spans="8:8">
      <c r="H11445" s="125"/>
    </row>
    <row r="11446" spans="8:8">
      <c r="H11446" s="125"/>
    </row>
    <row r="11447" spans="8:8">
      <c r="H11447" s="125"/>
    </row>
    <row r="11448" spans="8:8">
      <c r="H11448" s="125"/>
    </row>
    <row r="11449" spans="8:8">
      <c r="H11449" s="125"/>
    </row>
    <row r="11450" spans="8:8">
      <c r="H11450" s="125"/>
    </row>
    <row r="11451" spans="8:8">
      <c r="H11451" s="125"/>
    </row>
    <row r="11452" spans="8:8">
      <c r="H11452" s="125"/>
    </row>
    <row r="11453" spans="8:8">
      <c r="H11453" s="125"/>
    </row>
    <row r="11454" spans="8:8">
      <c r="H11454" s="125"/>
    </row>
    <row r="11455" spans="8:8">
      <c r="H11455" s="125"/>
    </row>
    <row r="11456" spans="8:8">
      <c r="H11456" s="125"/>
    </row>
    <row r="11457" spans="8:8">
      <c r="H11457" s="125"/>
    </row>
    <row r="11458" spans="8:8">
      <c r="H11458" s="125"/>
    </row>
    <row r="11459" spans="8:8">
      <c r="H11459" s="125"/>
    </row>
    <row r="11460" spans="8:8">
      <c r="H11460" s="125"/>
    </row>
    <row r="11461" spans="8:8">
      <c r="H11461" s="125"/>
    </row>
    <row r="11462" spans="8:8">
      <c r="H11462" s="125"/>
    </row>
    <row r="11463" spans="8:8">
      <c r="H11463" s="125"/>
    </row>
    <row r="11464" spans="8:8">
      <c r="H11464" s="125"/>
    </row>
    <row r="11465" spans="8:8">
      <c r="H11465" s="125"/>
    </row>
    <row r="11466" spans="8:8">
      <c r="H11466" s="125"/>
    </row>
    <row r="11467" spans="8:8">
      <c r="H11467" s="125"/>
    </row>
    <row r="11468" spans="8:8">
      <c r="H11468" s="125"/>
    </row>
    <row r="11469" spans="8:8">
      <c r="H11469" s="125"/>
    </row>
    <row r="11470" spans="8:8">
      <c r="H11470" s="125"/>
    </row>
    <row r="11471" spans="8:8">
      <c r="H11471" s="125"/>
    </row>
    <row r="11472" spans="8:8">
      <c r="H11472" s="125"/>
    </row>
    <row r="11473" spans="8:8">
      <c r="H11473" s="125"/>
    </row>
    <row r="11474" spans="8:8">
      <c r="H11474" s="125"/>
    </row>
    <row r="11475" spans="8:8">
      <c r="H11475" s="125"/>
    </row>
    <row r="11476" spans="8:8">
      <c r="H11476" s="125"/>
    </row>
    <row r="11477" spans="8:8">
      <c r="H11477" s="125"/>
    </row>
    <row r="11478" spans="8:8">
      <c r="H11478" s="125"/>
    </row>
    <row r="11479" spans="8:8">
      <c r="H11479" s="125"/>
    </row>
    <row r="11480" spans="8:8">
      <c r="H11480" s="125"/>
    </row>
    <row r="11481" spans="8:8">
      <c r="H11481" s="125"/>
    </row>
    <row r="11482" spans="8:8">
      <c r="H11482" s="125"/>
    </row>
    <row r="11483" spans="8:8">
      <c r="H11483" s="125"/>
    </row>
    <row r="11484" spans="8:8">
      <c r="H11484" s="125"/>
    </row>
    <row r="11485" spans="8:8">
      <c r="H11485" s="125"/>
    </row>
    <row r="11486" spans="8:8">
      <c r="H11486" s="125"/>
    </row>
    <row r="11487" spans="8:8">
      <c r="H11487" s="125"/>
    </row>
    <row r="11488" spans="8:8">
      <c r="H11488" s="125"/>
    </row>
    <row r="11489" spans="8:8">
      <c r="H11489" s="125"/>
    </row>
    <row r="11490" spans="8:8">
      <c r="H11490" s="125"/>
    </row>
    <row r="11491" spans="8:8">
      <c r="H11491" s="125"/>
    </row>
    <row r="11492" spans="8:8">
      <c r="H11492" s="125"/>
    </row>
    <row r="11493" spans="8:8">
      <c r="H11493" s="125"/>
    </row>
    <row r="11494" spans="8:8">
      <c r="H11494" s="125"/>
    </row>
    <row r="11495" spans="8:8">
      <c r="H11495" s="125"/>
    </row>
    <row r="11496" spans="8:8">
      <c r="H11496" s="125"/>
    </row>
    <row r="11497" spans="8:8">
      <c r="H11497" s="125"/>
    </row>
    <row r="11498" spans="8:8">
      <c r="H11498" s="125"/>
    </row>
    <row r="11499" spans="8:8">
      <c r="H11499" s="125"/>
    </row>
    <row r="11500" spans="8:8">
      <c r="H11500" s="125"/>
    </row>
    <row r="11501" spans="8:8">
      <c r="H11501" s="125"/>
    </row>
    <row r="11502" spans="8:8">
      <c r="H11502" s="125"/>
    </row>
    <row r="11503" spans="8:8">
      <c r="H11503" s="125"/>
    </row>
    <row r="11504" spans="8:8">
      <c r="H11504" s="125"/>
    </row>
    <row r="11505" spans="8:8">
      <c r="H11505" s="125"/>
    </row>
    <row r="11506" spans="8:8">
      <c r="H11506" s="125"/>
    </row>
    <row r="11507" spans="8:8">
      <c r="H11507" s="125"/>
    </row>
    <row r="11508" spans="8:8">
      <c r="H11508" s="125"/>
    </row>
    <row r="11509" spans="8:8">
      <c r="H11509" s="125"/>
    </row>
    <row r="11510" spans="8:8">
      <c r="H11510" s="125"/>
    </row>
    <row r="11511" spans="8:8">
      <c r="H11511" s="125"/>
    </row>
    <row r="11512" spans="8:8">
      <c r="H11512" s="125"/>
    </row>
    <row r="11513" spans="8:8">
      <c r="H11513" s="125"/>
    </row>
    <row r="11514" spans="8:8">
      <c r="H11514" s="125"/>
    </row>
    <row r="11515" spans="8:8">
      <c r="H11515" s="125"/>
    </row>
    <row r="11516" spans="8:8">
      <c r="H11516" s="125"/>
    </row>
    <row r="11517" spans="8:8">
      <c r="H11517" s="125"/>
    </row>
    <row r="11518" spans="8:8">
      <c r="H11518" s="125"/>
    </row>
    <row r="11519" spans="8:8">
      <c r="H11519" s="125"/>
    </row>
    <row r="11520" spans="8:8">
      <c r="H11520" s="125"/>
    </row>
    <row r="11521" spans="8:8">
      <c r="H11521" s="125"/>
    </row>
    <row r="11522" spans="8:8">
      <c r="H11522" s="125"/>
    </row>
    <row r="11523" spans="8:8">
      <c r="H11523" s="125"/>
    </row>
    <row r="11524" spans="8:8">
      <c r="H11524" s="125"/>
    </row>
    <row r="11525" spans="8:8">
      <c r="H11525" s="125"/>
    </row>
    <row r="11526" spans="8:8">
      <c r="H11526" s="125"/>
    </row>
    <row r="11527" spans="8:8">
      <c r="H11527" s="125"/>
    </row>
    <row r="11528" spans="8:8">
      <c r="H11528" s="125"/>
    </row>
    <row r="11529" spans="8:8">
      <c r="H11529" s="125"/>
    </row>
    <row r="11530" spans="8:8">
      <c r="H11530" s="125"/>
    </row>
    <row r="11531" spans="8:8">
      <c r="H11531" s="125"/>
    </row>
    <row r="11532" spans="8:8">
      <c r="H11532" s="125"/>
    </row>
    <row r="11533" spans="8:8">
      <c r="H11533" s="125"/>
    </row>
    <row r="11534" spans="8:8">
      <c r="H11534" s="125"/>
    </row>
    <row r="11535" spans="8:8">
      <c r="H11535" s="125"/>
    </row>
    <row r="11536" spans="8:8">
      <c r="H11536" s="125"/>
    </row>
    <row r="11537" spans="8:8">
      <c r="H11537" s="125"/>
    </row>
    <row r="11538" spans="8:8">
      <c r="H11538" s="125"/>
    </row>
    <row r="11539" spans="8:8">
      <c r="H11539" s="125"/>
    </row>
    <row r="11540" spans="8:8">
      <c r="H11540" s="125"/>
    </row>
    <row r="11541" spans="8:8">
      <c r="H11541" s="125"/>
    </row>
    <row r="11542" spans="8:8">
      <c r="H11542" s="125"/>
    </row>
    <row r="11543" spans="8:8">
      <c r="H11543" s="125"/>
    </row>
    <row r="11544" spans="8:8">
      <c r="H11544" s="125"/>
    </row>
    <row r="11545" spans="8:8">
      <c r="H11545" s="125"/>
    </row>
    <row r="11546" spans="8:8">
      <c r="H11546" s="125"/>
    </row>
    <row r="11547" spans="8:8">
      <c r="H11547" s="125"/>
    </row>
    <row r="11548" spans="8:8">
      <c r="H11548" s="125"/>
    </row>
    <row r="11549" spans="8:8">
      <c r="H11549" s="125"/>
    </row>
    <row r="11550" spans="8:8">
      <c r="H11550" s="125"/>
    </row>
    <row r="11551" spans="8:8">
      <c r="H11551" s="125"/>
    </row>
    <row r="11552" spans="8:8">
      <c r="H11552" s="125"/>
    </row>
    <row r="11553" spans="8:8">
      <c r="H11553" s="125"/>
    </row>
    <row r="11554" spans="8:8">
      <c r="H11554" s="125"/>
    </row>
    <row r="11555" spans="8:8">
      <c r="H11555" s="125"/>
    </row>
    <row r="11556" spans="8:8">
      <c r="H11556" s="125"/>
    </row>
    <row r="11557" spans="8:8">
      <c r="H11557" s="125"/>
    </row>
    <row r="11558" spans="8:8">
      <c r="H11558" s="125"/>
    </row>
    <row r="11559" spans="8:8">
      <c r="H11559" s="125"/>
    </row>
    <row r="11560" spans="8:8">
      <c r="H11560" s="125"/>
    </row>
    <row r="11561" spans="8:8">
      <c r="H11561" s="125"/>
    </row>
    <row r="11562" spans="8:8">
      <c r="H11562" s="125"/>
    </row>
    <row r="11563" spans="8:8">
      <c r="H11563" s="125"/>
    </row>
    <row r="11564" spans="8:8">
      <c r="H11564" s="125"/>
    </row>
    <row r="11565" spans="8:8">
      <c r="H11565" s="125"/>
    </row>
    <row r="11566" spans="8:8">
      <c r="H11566" s="125"/>
    </row>
    <row r="11567" spans="8:8">
      <c r="H11567" s="125"/>
    </row>
    <row r="11568" spans="8:8">
      <c r="H11568" s="125"/>
    </row>
    <row r="11569" spans="8:8">
      <c r="H11569" s="125"/>
    </row>
    <row r="11570" spans="8:8">
      <c r="H11570" s="125"/>
    </row>
    <row r="11571" spans="8:8">
      <c r="H11571" s="125"/>
    </row>
    <row r="11572" spans="8:8">
      <c r="H11572" s="125"/>
    </row>
    <row r="11573" spans="8:8">
      <c r="H11573" s="125"/>
    </row>
    <row r="11574" spans="8:8">
      <c r="H11574" s="125"/>
    </row>
    <row r="11575" spans="8:8">
      <c r="H11575" s="125"/>
    </row>
    <row r="11576" spans="8:8">
      <c r="H11576" s="125"/>
    </row>
    <row r="11577" spans="8:8">
      <c r="H11577" s="125"/>
    </row>
    <row r="11578" spans="8:8">
      <c r="H11578" s="125"/>
    </row>
    <row r="11579" spans="8:8">
      <c r="H11579" s="125"/>
    </row>
    <row r="11580" spans="8:8">
      <c r="H11580" s="125"/>
    </row>
    <row r="11581" spans="8:8">
      <c r="H11581" s="125"/>
    </row>
    <row r="11582" spans="8:8">
      <c r="H11582" s="125"/>
    </row>
    <row r="11583" spans="8:8">
      <c r="H11583" s="125"/>
    </row>
    <row r="11584" spans="8:8">
      <c r="H11584" s="125"/>
    </row>
    <row r="11585" spans="8:8">
      <c r="H11585" s="125"/>
    </row>
    <row r="11586" spans="8:8">
      <c r="H11586" s="125"/>
    </row>
    <row r="11587" spans="8:8">
      <c r="H11587" s="125"/>
    </row>
    <row r="11588" spans="8:8">
      <c r="H11588" s="125"/>
    </row>
    <row r="11589" spans="8:8">
      <c r="H11589" s="125"/>
    </row>
    <row r="11590" spans="8:8">
      <c r="H11590" s="125"/>
    </row>
    <row r="11591" spans="8:8">
      <c r="H11591" s="125"/>
    </row>
    <row r="11592" spans="8:8">
      <c r="H11592" s="125"/>
    </row>
    <row r="11593" spans="8:8">
      <c r="H11593" s="125"/>
    </row>
    <row r="11594" spans="8:8">
      <c r="H11594" s="125"/>
    </row>
    <row r="11595" spans="8:8">
      <c r="H11595" s="125"/>
    </row>
    <row r="11596" spans="8:8">
      <c r="H11596" s="125"/>
    </row>
    <row r="11597" spans="8:8">
      <c r="H11597" s="125"/>
    </row>
    <row r="11598" spans="8:8">
      <c r="H11598" s="125"/>
    </row>
    <row r="11599" spans="8:8">
      <c r="H11599" s="125"/>
    </row>
    <row r="11600" spans="8:8">
      <c r="H11600" s="125"/>
    </row>
    <row r="11601" spans="8:8">
      <c r="H11601" s="125"/>
    </row>
    <row r="11602" spans="8:8">
      <c r="H11602" s="125"/>
    </row>
    <row r="11603" spans="8:8">
      <c r="H11603" s="125"/>
    </row>
    <row r="11604" spans="8:8">
      <c r="H11604" s="125"/>
    </row>
    <row r="11605" spans="8:8">
      <c r="H11605" s="125"/>
    </row>
    <row r="11606" spans="8:8">
      <c r="H11606" s="125"/>
    </row>
    <row r="11607" spans="8:8">
      <c r="H11607" s="125"/>
    </row>
    <row r="11608" spans="8:8">
      <c r="H11608" s="125"/>
    </row>
    <row r="11609" spans="8:8">
      <c r="H11609" s="125"/>
    </row>
    <row r="11610" spans="8:8">
      <c r="H11610" s="125"/>
    </row>
    <row r="11611" spans="8:8">
      <c r="H11611" s="125"/>
    </row>
    <row r="11612" spans="8:8">
      <c r="H11612" s="125"/>
    </row>
    <row r="11613" spans="8:8">
      <c r="H11613" s="125"/>
    </row>
    <row r="11614" spans="8:8">
      <c r="H11614" s="125"/>
    </row>
    <row r="11615" spans="8:8">
      <c r="H11615" s="125"/>
    </row>
    <row r="11616" spans="8:8">
      <c r="H11616" s="125"/>
    </row>
    <row r="11617" spans="8:8">
      <c r="H11617" s="125"/>
    </row>
    <row r="11618" spans="8:8">
      <c r="H11618" s="125"/>
    </row>
    <row r="11619" spans="8:8">
      <c r="H11619" s="125"/>
    </row>
    <row r="11620" spans="8:8">
      <c r="H11620" s="125"/>
    </row>
    <row r="11621" spans="8:8">
      <c r="H11621" s="125"/>
    </row>
    <row r="11622" spans="8:8">
      <c r="H11622" s="125"/>
    </row>
    <row r="11623" spans="8:8">
      <c r="H11623" s="125"/>
    </row>
    <row r="11624" spans="8:8">
      <c r="H11624" s="125"/>
    </row>
    <row r="11625" spans="8:8">
      <c r="H11625" s="125"/>
    </row>
    <row r="11626" spans="8:8">
      <c r="H11626" s="125"/>
    </row>
    <row r="11627" spans="8:8">
      <c r="H11627" s="125"/>
    </row>
    <row r="11628" spans="8:8">
      <c r="H11628" s="125"/>
    </row>
    <row r="11629" spans="8:8">
      <c r="H11629" s="125"/>
    </row>
    <row r="11630" spans="8:8">
      <c r="H11630" s="125"/>
    </row>
    <row r="11631" spans="8:8">
      <c r="H11631" s="125"/>
    </row>
    <row r="11632" spans="8:8">
      <c r="H11632" s="125"/>
    </row>
    <row r="11633" spans="8:8">
      <c r="H11633" s="125"/>
    </row>
    <row r="11634" spans="8:8">
      <c r="H11634" s="125"/>
    </row>
    <row r="11635" spans="8:8">
      <c r="H11635" s="125"/>
    </row>
    <row r="11636" spans="8:8">
      <c r="H11636" s="125"/>
    </row>
    <row r="11637" spans="8:8">
      <c r="H11637" s="125"/>
    </row>
    <row r="11638" spans="8:8">
      <c r="H11638" s="125"/>
    </row>
    <row r="11639" spans="8:8">
      <c r="H11639" s="125"/>
    </row>
    <row r="11640" spans="8:8">
      <c r="H11640" s="125"/>
    </row>
    <row r="11641" spans="8:8">
      <c r="H11641" s="125"/>
    </row>
    <row r="11642" spans="8:8">
      <c r="H11642" s="125"/>
    </row>
    <row r="11643" spans="8:8">
      <c r="H11643" s="125"/>
    </row>
    <row r="11644" spans="8:8">
      <c r="H11644" s="125"/>
    </row>
    <row r="11645" spans="8:8">
      <c r="H11645" s="125"/>
    </row>
    <row r="11646" spans="8:8">
      <c r="H11646" s="125"/>
    </row>
    <row r="11647" spans="8:8">
      <c r="H11647" s="125"/>
    </row>
    <row r="11648" spans="8:8">
      <c r="H11648" s="125"/>
    </row>
    <row r="11649" spans="8:8">
      <c r="H11649" s="125"/>
    </row>
    <row r="11650" spans="8:8">
      <c r="H11650" s="125"/>
    </row>
    <row r="11651" spans="8:8">
      <c r="H11651" s="125"/>
    </row>
    <row r="11652" spans="8:8">
      <c r="H11652" s="125"/>
    </row>
    <row r="11653" spans="8:8">
      <c r="H11653" s="125"/>
    </row>
    <row r="11654" spans="8:8">
      <c r="H11654" s="125"/>
    </row>
    <row r="11655" spans="8:8">
      <c r="H11655" s="125"/>
    </row>
    <row r="11656" spans="8:8">
      <c r="H11656" s="125"/>
    </row>
    <row r="11657" spans="8:8">
      <c r="H11657" s="125"/>
    </row>
    <row r="11658" spans="8:8">
      <c r="H11658" s="125"/>
    </row>
    <row r="11659" spans="8:8">
      <c r="H11659" s="125"/>
    </row>
    <row r="11660" spans="8:8">
      <c r="H11660" s="125"/>
    </row>
    <row r="11661" spans="8:8">
      <c r="H11661" s="125"/>
    </row>
    <row r="11662" spans="8:8">
      <c r="H11662" s="125"/>
    </row>
    <row r="11663" spans="8:8">
      <c r="H11663" s="125"/>
    </row>
    <row r="11664" spans="8:8">
      <c r="H11664" s="125"/>
    </row>
    <row r="11665" spans="8:8">
      <c r="H11665" s="125"/>
    </row>
    <row r="11666" spans="8:8">
      <c r="H11666" s="125"/>
    </row>
    <row r="11667" spans="8:8">
      <c r="H11667" s="125"/>
    </row>
    <row r="11668" spans="8:8">
      <c r="H11668" s="125"/>
    </row>
    <row r="11669" spans="8:8">
      <c r="H11669" s="125"/>
    </row>
    <row r="11670" spans="8:8">
      <c r="H11670" s="125"/>
    </row>
    <row r="11671" spans="8:8">
      <c r="H11671" s="125"/>
    </row>
    <row r="11672" spans="8:8">
      <c r="H11672" s="125"/>
    </row>
    <row r="11673" spans="8:8">
      <c r="H11673" s="125"/>
    </row>
    <row r="11674" spans="8:8">
      <c r="H11674" s="125"/>
    </row>
    <row r="11675" spans="8:8">
      <c r="H11675" s="125"/>
    </row>
    <row r="11676" spans="8:8">
      <c r="H11676" s="125"/>
    </row>
    <row r="11677" spans="8:8">
      <c r="H11677" s="125"/>
    </row>
    <row r="11678" spans="8:8">
      <c r="H11678" s="125"/>
    </row>
    <row r="11679" spans="8:8">
      <c r="H11679" s="125"/>
    </row>
    <row r="11680" spans="8:8">
      <c r="H11680" s="125"/>
    </row>
    <row r="11681" spans="8:8">
      <c r="H11681" s="125"/>
    </row>
    <row r="11682" spans="8:8">
      <c r="H11682" s="125"/>
    </row>
    <row r="11683" spans="8:8">
      <c r="H11683" s="125"/>
    </row>
    <row r="11684" spans="8:8">
      <c r="H11684" s="125"/>
    </row>
    <row r="11685" spans="8:8">
      <c r="H11685" s="125"/>
    </row>
    <row r="11686" spans="8:8">
      <c r="H11686" s="125"/>
    </row>
    <row r="11687" spans="8:8">
      <c r="H11687" s="125"/>
    </row>
    <row r="11688" spans="8:8">
      <c r="H11688" s="125"/>
    </row>
    <row r="11689" spans="8:8">
      <c r="H11689" s="125"/>
    </row>
    <row r="11690" spans="8:8">
      <c r="H11690" s="125"/>
    </row>
    <row r="11691" spans="8:8">
      <c r="H11691" s="125"/>
    </row>
    <row r="11692" spans="8:8">
      <c r="H11692" s="125"/>
    </row>
    <row r="11693" spans="8:8">
      <c r="H11693" s="125"/>
    </row>
    <row r="11694" spans="8:8">
      <c r="H11694" s="125"/>
    </row>
    <row r="11695" spans="8:8">
      <c r="H11695" s="125"/>
    </row>
    <row r="11696" spans="8:8">
      <c r="H11696" s="125"/>
    </row>
    <row r="11697" spans="8:8">
      <c r="H11697" s="125"/>
    </row>
    <row r="11698" spans="8:8">
      <c r="H11698" s="125"/>
    </row>
    <row r="11699" spans="8:8">
      <c r="H11699" s="125"/>
    </row>
    <row r="11700" spans="8:8">
      <c r="H11700" s="125"/>
    </row>
    <row r="11701" spans="8:8">
      <c r="H11701" s="125"/>
    </row>
    <row r="11702" spans="8:8">
      <c r="H11702" s="125"/>
    </row>
    <row r="11703" spans="8:8">
      <c r="H11703" s="125"/>
    </row>
    <row r="11704" spans="8:8">
      <c r="H11704" s="125"/>
    </row>
    <row r="11705" spans="8:8">
      <c r="H11705" s="125"/>
    </row>
    <row r="11706" spans="8:8">
      <c r="H11706" s="125"/>
    </row>
    <row r="11707" spans="8:8">
      <c r="H11707" s="125"/>
    </row>
    <row r="11708" spans="8:8">
      <c r="H11708" s="125"/>
    </row>
    <row r="11709" spans="8:8">
      <c r="H11709" s="125"/>
    </row>
    <row r="11710" spans="8:8">
      <c r="H11710" s="125"/>
    </row>
    <row r="11711" spans="8:8">
      <c r="H11711" s="125"/>
    </row>
    <row r="11712" spans="8:8">
      <c r="H11712" s="125"/>
    </row>
    <row r="11713" spans="8:8">
      <c r="H11713" s="125"/>
    </row>
    <row r="11714" spans="8:8">
      <c r="H11714" s="125"/>
    </row>
    <row r="11715" spans="8:8">
      <c r="H11715" s="125"/>
    </row>
    <row r="11716" spans="8:8">
      <c r="H11716" s="125"/>
    </row>
    <row r="11717" spans="8:8">
      <c r="H11717" s="125"/>
    </row>
    <row r="11718" spans="8:8">
      <c r="H11718" s="125"/>
    </row>
    <row r="11719" spans="8:8">
      <c r="H11719" s="125"/>
    </row>
    <row r="11720" spans="8:8">
      <c r="H11720" s="125"/>
    </row>
    <row r="11721" spans="8:8">
      <c r="H11721" s="125"/>
    </row>
    <row r="11722" spans="8:8">
      <c r="H11722" s="125"/>
    </row>
    <row r="11723" spans="8:8">
      <c r="H11723" s="125"/>
    </row>
    <row r="11724" spans="8:8">
      <c r="H11724" s="125"/>
    </row>
    <row r="11725" spans="8:8">
      <c r="H11725" s="125"/>
    </row>
    <row r="11726" spans="8:8">
      <c r="H11726" s="125"/>
    </row>
    <row r="11727" spans="8:8">
      <c r="H11727" s="125"/>
    </row>
    <row r="11728" spans="8:8">
      <c r="H11728" s="125"/>
    </row>
    <row r="11729" spans="8:8">
      <c r="H11729" s="125"/>
    </row>
    <row r="11730" spans="8:8">
      <c r="H11730" s="125"/>
    </row>
    <row r="11731" spans="8:8">
      <c r="H11731" s="125"/>
    </row>
    <row r="11732" spans="8:8">
      <c r="H11732" s="125"/>
    </row>
    <row r="11733" spans="8:8">
      <c r="H11733" s="125"/>
    </row>
    <row r="11734" spans="8:8">
      <c r="H11734" s="125"/>
    </row>
    <row r="11735" spans="8:8">
      <c r="H11735" s="125"/>
    </row>
    <row r="11736" spans="8:8">
      <c r="H11736" s="125"/>
    </row>
    <row r="11737" spans="8:8">
      <c r="H11737" s="125"/>
    </row>
    <row r="11738" spans="8:8">
      <c r="H11738" s="125"/>
    </row>
    <row r="11739" spans="8:8">
      <c r="H11739" s="125"/>
    </row>
    <row r="11740" spans="8:8">
      <c r="H11740" s="125"/>
    </row>
    <row r="11741" spans="8:8">
      <c r="H11741" s="125"/>
    </row>
    <row r="11742" spans="8:8">
      <c r="H11742" s="125"/>
    </row>
    <row r="11743" spans="8:8">
      <c r="H11743" s="125"/>
    </row>
    <row r="11744" spans="8:8">
      <c r="H11744" s="125"/>
    </row>
    <row r="11745" spans="8:8">
      <c r="H11745" s="125"/>
    </row>
    <row r="11746" spans="8:8">
      <c r="H11746" s="125"/>
    </row>
    <row r="11747" spans="8:8">
      <c r="H11747" s="125"/>
    </row>
    <row r="11748" spans="8:8">
      <c r="H11748" s="125"/>
    </row>
    <row r="11749" spans="8:8">
      <c r="H11749" s="125"/>
    </row>
    <row r="11750" spans="8:8">
      <c r="H11750" s="125"/>
    </row>
    <row r="11751" spans="8:8">
      <c r="H11751" s="125"/>
    </row>
    <row r="11752" spans="8:8">
      <c r="H11752" s="125"/>
    </row>
    <row r="11753" spans="8:8">
      <c r="H11753" s="125"/>
    </row>
    <row r="11754" spans="8:8">
      <c r="H11754" s="125"/>
    </row>
    <row r="11755" spans="8:8">
      <c r="H11755" s="125"/>
    </row>
    <row r="11756" spans="8:8">
      <c r="H11756" s="125"/>
    </row>
    <row r="11757" spans="8:8">
      <c r="H11757" s="125"/>
    </row>
    <row r="11758" spans="8:8">
      <c r="H11758" s="125"/>
    </row>
    <row r="11759" spans="8:8">
      <c r="H11759" s="125"/>
    </row>
    <row r="11760" spans="8:8">
      <c r="H11760" s="125"/>
    </row>
    <row r="11761" spans="8:8">
      <c r="H11761" s="125"/>
    </row>
    <row r="11762" spans="8:8">
      <c r="H11762" s="125"/>
    </row>
    <row r="11763" spans="8:8">
      <c r="H11763" s="125"/>
    </row>
    <row r="11764" spans="8:8">
      <c r="H11764" s="125"/>
    </row>
    <row r="11765" spans="8:8">
      <c r="H11765" s="125"/>
    </row>
    <row r="11766" spans="8:8">
      <c r="H11766" s="125"/>
    </row>
    <row r="11767" spans="8:8">
      <c r="H11767" s="125"/>
    </row>
    <row r="11768" spans="8:8">
      <c r="H11768" s="125"/>
    </row>
    <row r="11769" spans="8:8">
      <c r="H11769" s="125"/>
    </row>
    <row r="11770" spans="8:8">
      <c r="H11770" s="125"/>
    </row>
    <row r="11771" spans="8:8">
      <c r="H11771" s="125"/>
    </row>
    <row r="11772" spans="8:8">
      <c r="H11772" s="125"/>
    </row>
    <row r="11773" spans="8:8">
      <c r="H11773" s="125"/>
    </row>
    <row r="11774" spans="8:8">
      <c r="H11774" s="125"/>
    </row>
    <row r="11775" spans="8:8">
      <c r="H11775" s="125"/>
    </row>
    <row r="11776" spans="8:8">
      <c r="H11776" s="125"/>
    </row>
    <row r="11777" spans="8:8">
      <c r="H11777" s="125"/>
    </row>
    <row r="11778" spans="8:8">
      <c r="H11778" s="125"/>
    </row>
    <row r="11779" spans="8:8">
      <c r="H11779" s="125"/>
    </row>
    <row r="11780" spans="8:8">
      <c r="H11780" s="125"/>
    </row>
    <row r="11781" spans="8:8">
      <c r="H11781" s="125"/>
    </row>
    <row r="11782" spans="8:8">
      <c r="H11782" s="125"/>
    </row>
    <row r="11783" spans="8:8">
      <c r="H11783" s="125"/>
    </row>
    <row r="11784" spans="8:8">
      <c r="H11784" s="125"/>
    </row>
    <row r="11785" spans="8:8">
      <c r="H11785" s="125"/>
    </row>
    <row r="11786" spans="8:8">
      <c r="H11786" s="125"/>
    </row>
    <row r="11787" spans="8:8">
      <c r="H11787" s="125"/>
    </row>
    <row r="11788" spans="8:8">
      <c r="H11788" s="125"/>
    </row>
    <row r="11789" spans="8:8">
      <c r="H11789" s="125"/>
    </row>
    <row r="11790" spans="8:8">
      <c r="H11790" s="125"/>
    </row>
    <row r="11791" spans="8:8">
      <c r="H11791" s="125"/>
    </row>
    <row r="11792" spans="8:8">
      <c r="H11792" s="125"/>
    </row>
    <row r="11793" spans="8:8">
      <c r="H11793" s="125"/>
    </row>
    <row r="11794" spans="8:8">
      <c r="H11794" s="125"/>
    </row>
    <row r="11795" spans="8:8">
      <c r="H11795" s="125"/>
    </row>
    <row r="11796" spans="8:8">
      <c r="H11796" s="125"/>
    </row>
    <row r="11797" spans="8:8">
      <c r="H11797" s="125"/>
    </row>
    <row r="11798" spans="8:8">
      <c r="H11798" s="125"/>
    </row>
    <row r="11799" spans="8:8">
      <c r="H11799" s="125"/>
    </row>
    <row r="11800" spans="8:8">
      <c r="H11800" s="125"/>
    </row>
    <row r="11801" spans="8:8">
      <c r="H11801" s="125"/>
    </row>
    <row r="11802" spans="8:8">
      <c r="H11802" s="125"/>
    </row>
    <row r="11803" spans="8:8">
      <c r="H11803" s="125"/>
    </row>
    <row r="11804" spans="8:8">
      <c r="H11804" s="125"/>
    </row>
    <row r="11805" spans="8:8">
      <c r="H11805" s="125"/>
    </row>
    <row r="11806" spans="8:8">
      <c r="H11806" s="125"/>
    </row>
    <row r="11807" spans="8:8">
      <c r="H11807" s="125"/>
    </row>
    <row r="11808" spans="8:8">
      <c r="H11808" s="125"/>
    </row>
    <row r="11809" spans="8:8">
      <c r="H11809" s="125"/>
    </row>
    <row r="11810" spans="8:8">
      <c r="H11810" s="125"/>
    </row>
    <row r="11811" spans="8:8">
      <c r="H11811" s="125"/>
    </row>
    <row r="11812" spans="8:8">
      <c r="H11812" s="125"/>
    </row>
    <row r="11813" spans="8:8">
      <c r="H11813" s="125"/>
    </row>
    <row r="11814" spans="8:8">
      <c r="H11814" s="125"/>
    </row>
    <row r="11815" spans="8:8">
      <c r="H11815" s="125"/>
    </row>
    <row r="11816" spans="8:8">
      <c r="H11816" s="125"/>
    </row>
    <row r="11817" spans="8:8">
      <c r="H11817" s="125"/>
    </row>
    <row r="11818" spans="8:8">
      <c r="H11818" s="125"/>
    </row>
    <row r="11819" spans="8:8">
      <c r="H11819" s="125"/>
    </row>
    <row r="11820" spans="8:8">
      <c r="H11820" s="125"/>
    </row>
    <row r="11821" spans="8:8">
      <c r="H11821" s="125"/>
    </row>
    <row r="11822" spans="8:8">
      <c r="H11822" s="125"/>
    </row>
    <row r="11823" spans="8:8">
      <c r="H11823" s="125"/>
    </row>
    <row r="11824" spans="8:8">
      <c r="H11824" s="125"/>
    </row>
    <row r="11825" spans="8:8">
      <c r="H11825" s="125"/>
    </row>
    <row r="11826" spans="8:8">
      <c r="H11826" s="125"/>
    </row>
    <row r="11827" spans="8:8">
      <c r="H11827" s="125"/>
    </row>
    <row r="11828" spans="8:8">
      <c r="H11828" s="125"/>
    </row>
    <row r="11829" spans="8:8">
      <c r="H11829" s="125"/>
    </row>
    <row r="11830" spans="8:8">
      <c r="H11830" s="125"/>
    </row>
    <row r="11831" spans="8:8">
      <c r="H11831" s="125"/>
    </row>
    <row r="11832" spans="8:8">
      <c r="H11832" s="125"/>
    </row>
    <row r="11833" spans="8:8">
      <c r="H11833" s="125"/>
    </row>
    <row r="11834" spans="8:8">
      <c r="H11834" s="125"/>
    </row>
    <row r="11835" spans="8:8">
      <c r="H11835" s="125"/>
    </row>
    <row r="11836" spans="8:8">
      <c r="H11836" s="125"/>
    </row>
    <row r="11837" spans="8:8">
      <c r="H11837" s="125"/>
    </row>
    <row r="11838" spans="8:8">
      <c r="H11838" s="125"/>
    </row>
    <row r="11839" spans="8:8">
      <c r="H11839" s="125"/>
    </row>
    <row r="11840" spans="8:8">
      <c r="H11840" s="125"/>
    </row>
    <row r="11841" spans="8:8">
      <c r="H11841" s="125"/>
    </row>
    <row r="11842" spans="8:8">
      <c r="H11842" s="125"/>
    </row>
    <row r="11843" spans="8:8">
      <c r="H11843" s="125"/>
    </row>
    <row r="11844" spans="8:8">
      <c r="H11844" s="125"/>
    </row>
    <row r="11845" spans="8:8">
      <c r="H11845" s="125"/>
    </row>
    <row r="11846" spans="8:8">
      <c r="H11846" s="125"/>
    </row>
    <row r="11847" spans="8:8">
      <c r="H11847" s="125"/>
    </row>
    <row r="11848" spans="8:8">
      <c r="H11848" s="125"/>
    </row>
    <row r="11849" spans="8:8">
      <c r="H11849" s="125"/>
    </row>
    <row r="11850" spans="8:8">
      <c r="H11850" s="125"/>
    </row>
    <row r="11851" spans="8:8">
      <c r="H11851" s="125"/>
    </row>
    <row r="11852" spans="8:8">
      <c r="H11852" s="125"/>
    </row>
    <row r="11853" spans="8:8">
      <c r="H11853" s="125"/>
    </row>
    <row r="11854" spans="8:8">
      <c r="H11854" s="125"/>
    </row>
    <row r="11855" spans="8:8">
      <c r="H11855" s="125"/>
    </row>
    <row r="11856" spans="8:8">
      <c r="H11856" s="125"/>
    </row>
    <row r="11857" spans="8:8">
      <c r="H11857" s="125"/>
    </row>
    <row r="11858" spans="8:8">
      <c r="H11858" s="125"/>
    </row>
    <row r="11859" spans="8:8">
      <c r="H11859" s="125"/>
    </row>
    <row r="11860" spans="8:8">
      <c r="H11860" s="125"/>
    </row>
    <row r="11861" spans="8:8">
      <c r="H11861" s="125"/>
    </row>
    <row r="11862" spans="8:8">
      <c r="H11862" s="125"/>
    </row>
    <row r="11863" spans="8:8">
      <c r="H11863" s="125"/>
    </row>
    <row r="11864" spans="8:8">
      <c r="H11864" s="125"/>
    </row>
    <row r="11865" spans="8:8">
      <c r="H11865" s="125"/>
    </row>
    <row r="11866" spans="8:8">
      <c r="H11866" s="125"/>
    </row>
    <row r="11867" spans="8:8">
      <c r="H11867" s="125"/>
    </row>
    <row r="11868" spans="8:8">
      <c r="H11868" s="125"/>
    </row>
    <row r="11869" spans="8:8">
      <c r="H11869" s="125"/>
    </row>
    <row r="11870" spans="8:8">
      <c r="H11870" s="125"/>
    </row>
    <row r="11871" spans="8:8">
      <c r="H11871" s="125"/>
    </row>
    <row r="11872" spans="8:8">
      <c r="H11872" s="125"/>
    </row>
    <row r="11873" spans="8:8">
      <c r="H11873" s="125"/>
    </row>
    <row r="11874" spans="8:8">
      <c r="H11874" s="125"/>
    </row>
    <row r="11875" spans="8:8">
      <c r="H11875" s="125"/>
    </row>
    <row r="11876" spans="8:8">
      <c r="H11876" s="125"/>
    </row>
    <row r="11877" spans="8:8">
      <c r="H11877" s="125"/>
    </row>
    <row r="11878" spans="8:8">
      <c r="H11878" s="125"/>
    </row>
    <row r="11879" spans="8:8">
      <c r="H11879" s="125"/>
    </row>
    <row r="11880" spans="8:8">
      <c r="H11880" s="125"/>
    </row>
    <row r="11881" spans="8:8">
      <c r="H11881" s="125"/>
    </row>
    <row r="11882" spans="8:8">
      <c r="H11882" s="125"/>
    </row>
    <row r="11883" spans="8:8">
      <c r="H11883" s="125"/>
    </row>
    <row r="11884" spans="8:8">
      <c r="H11884" s="125"/>
    </row>
    <row r="11885" spans="8:8">
      <c r="H11885" s="125"/>
    </row>
    <row r="11886" spans="8:8">
      <c r="H11886" s="125"/>
    </row>
    <row r="11887" spans="8:8">
      <c r="H11887" s="125"/>
    </row>
    <row r="11888" spans="8:8">
      <c r="H11888" s="125"/>
    </row>
    <row r="11889" spans="8:8">
      <c r="H11889" s="125"/>
    </row>
    <row r="11890" spans="8:8">
      <c r="H11890" s="125"/>
    </row>
    <row r="11891" spans="8:8">
      <c r="H11891" s="125"/>
    </row>
    <row r="11892" spans="8:8">
      <c r="H11892" s="125"/>
    </row>
    <row r="11893" spans="8:8">
      <c r="H11893" s="125"/>
    </row>
    <row r="11894" spans="8:8">
      <c r="H11894" s="125"/>
    </row>
    <row r="11895" spans="8:8">
      <c r="H11895" s="125"/>
    </row>
    <row r="11896" spans="8:8">
      <c r="H11896" s="125"/>
    </row>
    <row r="11897" spans="8:8">
      <c r="H11897" s="125"/>
    </row>
    <row r="11898" spans="8:8">
      <c r="H11898" s="125"/>
    </row>
    <row r="11899" spans="8:8">
      <c r="H11899" s="125"/>
    </row>
    <row r="11900" spans="8:8">
      <c r="H11900" s="125"/>
    </row>
    <row r="11901" spans="8:8">
      <c r="H11901" s="125"/>
    </row>
    <row r="11902" spans="8:8">
      <c r="H11902" s="125"/>
    </row>
    <row r="11903" spans="8:8">
      <c r="H11903" s="125"/>
    </row>
    <row r="11904" spans="8:8">
      <c r="H11904" s="125"/>
    </row>
    <row r="11905" spans="8:8">
      <c r="H11905" s="125"/>
    </row>
    <row r="11906" spans="8:8">
      <c r="H11906" s="125"/>
    </row>
    <row r="11907" spans="8:8">
      <c r="H11907" s="125"/>
    </row>
    <row r="11908" spans="8:8">
      <c r="H11908" s="125"/>
    </row>
    <row r="11909" spans="8:8">
      <c r="H11909" s="125"/>
    </row>
    <row r="11910" spans="8:8">
      <c r="H11910" s="125"/>
    </row>
    <row r="11911" spans="8:8">
      <c r="H11911" s="125"/>
    </row>
    <row r="11912" spans="8:8">
      <c r="H11912" s="125"/>
    </row>
    <row r="11913" spans="8:8">
      <c r="H11913" s="125"/>
    </row>
    <row r="11914" spans="8:8">
      <c r="H11914" s="125"/>
    </row>
    <row r="11915" spans="8:8">
      <c r="H11915" s="125"/>
    </row>
    <row r="11916" spans="8:8">
      <c r="H11916" s="125"/>
    </row>
    <row r="11917" spans="8:8">
      <c r="H11917" s="125"/>
    </row>
    <row r="11918" spans="8:8">
      <c r="H11918" s="125"/>
    </row>
    <row r="11919" spans="8:8">
      <c r="H11919" s="125"/>
    </row>
    <row r="11920" spans="8:8">
      <c r="H11920" s="125"/>
    </row>
    <row r="11921" spans="8:8">
      <c r="H11921" s="125"/>
    </row>
    <row r="11922" spans="8:8">
      <c r="H11922" s="125"/>
    </row>
    <row r="11923" spans="8:8">
      <c r="H11923" s="125"/>
    </row>
    <row r="11924" spans="8:8">
      <c r="H11924" s="125"/>
    </row>
    <row r="11925" spans="8:8">
      <c r="H11925" s="125"/>
    </row>
    <row r="11926" spans="8:8">
      <c r="H11926" s="125"/>
    </row>
    <row r="11927" spans="8:8">
      <c r="H11927" s="125"/>
    </row>
    <row r="11928" spans="8:8">
      <c r="H11928" s="125"/>
    </row>
    <row r="11929" spans="8:8">
      <c r="H11929" s="125"/>
    </row>
    <row r="11930" spans="8:8">
      <c r="H11930" s="125"/>
    </row>
    <row r="11931" spans="8:8">
      <c r="H11931" s="125"/>
    </row>
    <row r="11932" spans="8:8">
      <c r="H11932" s="125"/>
    </row>
    <row r="11933" spans="8:8">
      <c r="H11933" s="125"/>
    </row>
    <row r="11934" spans="8:8">
      <c r="H11934" s="125"/>
    </row>
    <row r="11935" spans="8:8">
      <c r="H11935" s="125"/>
    </row>
    <row r="11936" spans="8:8">
      <c r="H11936" s="125"/>
    </row>
    <row r="11937" spans="8:8">
      <c r="H11937" s="125"/>
    </row>
    <row r="11938" spans="8:8">
      <c r="H11938" s="125"/>
    </row>
    <row r="11939" spans="8:8">
      <c r="H11939" s="125"/>
    </row>
    <row r="11940" spans="8:8">
      <c r="H11940" s="125"/>
    </row>
    <row r="11941" spans="8:8">
      <c r="H11941" s="125"/>
    </row>
    <row r="11942" spans="8:8">
      <c r="H11942" s="125"/>
    </row>
    <row r="11943" spans="8:8">
      <c r="H11943" s="125"/>
    </row>
    <row r="11944" spans="8:8">
      <c r="H11944" s="125"/>
    </row>
    <row r="11945" spans="8:8">
      <c r="H11945" s="125"/>
    </row>
    <row r="11946" spans="8:8">
      <c r="H11946" s="125"/>
    </row>
    <row r="11947" spans="8:8">
      <c r="H11947" s="125"/>
    </row>
    <row r="11948" spans="8:8">
      <c r="H11948" s="125"/>
    </row>
    <row r="11949" spans="8:8">
      <c r="H11949" s="125"/>
    </row>
    <row r="11950" spans="8:8">
      <c r="H11950" s="125"/>
    </row>
    <row r="11951" spans="8:8">
      <c r="H11951" s="125"/>
    </row>
    <row r="11952" spans="8:8">
      <c r="H11952" s="125"/>
    </row>
    <row r="11953" spans="8:8">
      <c r="H11953" s="125"/>
    </row>
    <row r="11954" spans="8:8">
      <c r="H11954" s="125"/>
    </row>
    <row r="11955" spans="8:8">
      <c r="H11955" s="125"/>
    </row>
    <row r="11956" spans="8:8">
      <c r="H11956" s="125"/>
    </row>
    <row r="11957" spans="8:8">
      <c r="H11957" s="125"/>
    </row>
    <row r="11958" spans="8:8">
      <c r="H11958" s="125"/>
    </row>
    <row r="11959" spans="8:8">
      <c r="H11959" s="125"/>
    </row>
    <row r="11960" spans="8:8">
      <c r="H11960" s="125"/>
    </row>
    <row r="11961" spans="8:8">
      <c r="H11961" s="125"/>
    </row>
    <row r="11962" spans="8:8">
      <c r="H11962" s="125"/>
    </row>
    <row r="11963" spans="8:8">
      <c r="H11963" s="125"/>
    </row>
    <row r="11964" spans="8:8">
      <c r="H11964" s="125"/>
    </row>
    <row r="11965" spans="8:8">
      <c r="H11965" s="125"/>
    </row>
    <row r="11966" spans="8:8">
      <c r="H11966" s="125"/>
    </row>
    <row r="11967" spans="8:8">
      <c r="H11967" s="125"/>
    </row>
    <row r="11968" spans="8:8">
      <c r="H11968" s="125"/>
    </row>
    <row r="11969" spans="8:8">
      <c r="H11969" s="125"/>
    </row>
    <row r="11970" spans="8:8">
      <c r="H11970" s="125"/>
    </row>
    <row r="11971" spans="8:8">
      <c r="H11971" s="125"/>
    </row>
    <row r="11972" spans="8:8">
      <c r="H11972" s="125"/>
    </row>
    <row r="11973" spans="8:8">
      <c r="H11973" s="125"/>
    </row>
    <row r="11974" spans="8:8">
      <c r="H11974" s="125"/>
    </row>
    <row r="11975" spans="8:8">
      <c r="H11975" s="125"/>
    </row>
    <row r="11976" spans="8:8">
      <c r="H11976" s="125"/>
    </row>
    <row r="11977" spans="8:8">
      <c r="H11977" s="125"/>
    </row>
    <row r="11978" spans="8:8">
      <c r="H11978" s="125"/>
    </row>
    <row r="11979" spans="8:8">
      <c r="H11979" s="125"/>
    </row>
    <row r="11980" spans="8:8">
      <c r="H11980" s="125"/>
    </row>
    <row r="11981" spans="8:8">
      <c r="H11981" s="125"/>
    </row>
    <row r="11982" spans="8:8">
      <c r="H11982" s="125"/>
    </row>
    <row r="11983" spans="8:8">
      <c r="H11983" s="125"/>
    </row>
    <row r="11984" spans="8:8">
      <c r="H11984" s="125"/>
    </row>
    <row r="11985" spans="8:8">
      <c r="H11985" s="125"/>
    </row>
    <row r="11986" spans="8:8">
      <c r="H11986" s="125"/>
    </row>
    <row r="11987" spans="8:8">
      <c r="H11987" s="125"/>
    </row>
    <row r="11988" spans="8:8">
      <c r="H11988" s="125"/>
    </row>
    <row r="11989" spans="8:8">
      <c r="H11989" s="125"/>
    </row>
    <row r="11990" spans="8:8">
      <c r="H11990" s="125"/>
    </row>
    <row r="11991" spans="8:8">
      <c r="H11991" s="125"/>
    </row>
    <row r="11992" spans="8:8">
      <c r="H11992" s="125"/>
    </row>
    <row r="11993" spans="8:8">
      <c r="H11993" s="125"/>
    </row>
    <row r="11994" spans="8:8">
      <c r="H11994" s="125"/>
    </row>
    <row r="11995" spans="8:8">
      <c r="H11995" s="125"/>
    </row>
    <row r="11996" spans="8:8">
      <c r="H11996" s="125"/>
    </row>
    <row r="11997" spans="8:8">
      <c r="H11997" s="125"/>
    </row>
    <row r="11998" spans="8:8">
      <c r="H11998" s="125"/>
    </row>
    <row r="11999" spans="8:8">
      <c r="H11999" s="125"/>
    </row>
    <row r="12000" spans="8:8">
      <c r="H12000" s="125"/>
    </row>
    <row r="12001" spans="8:8">
      <c r="H12001" s="125"/>
    </row>
    <row r="12002" spans="8:8">
      <c r="H12002" s="125"/>
    </row>
    <row r="12003" spans="8:8">
      <c r="H12003" s="125"/>
    </row>
    <row r="12004" spans="8:8">
      <c r="H12004" s="125"/>
    </row>
    <row r="12005" spans="8:8">
      <c r="H12005" s="125"/>
    </row>
    <row r="12006" spans="8:8">
      <c r="H12006" s="125"/>
    </row>
    <row r="12007" spans="8:8">
      <c r="H12007" s="125"/>
    </row>
    <row r="12008" spans="8:8">
      <c r="H12008" s="125"/>
    </row>
    <row r="12009" spans="8:8">
      <c r="H12009" s="125"/>
    </row>
    <row r="12010" spans="8:8">
      <c r="H12010" s="125"/>
    </row>
    <row r="12011" spans="8:8">
      <c r="H12011" s="125"/>
    </row>
    <row r="12012" spans="8:8">
      <c r="H12012" s="125"/>
    </row>
    <row r="12013" spans="8:8">
      <c r="H12013" s="125"/>
    </row>
    <row r="12014" spans="8:8">
      <c r="H12014" s="125"/>
    </row>
    <row r="12015" spans="8:8">
      <c r="H12015" s="125"/>
    </row>
    <row r="12016" spans="8:8">
      <c r="H12016" s="125"/>
    </row>
    <row r="12017" spans="8:8">
      <c r="H12017" s="125"/>
    </row>
    <row r="12018" spans="8:8">
      <c r="H12018" s="125"/>
    </row>
    <row r="12019" spans="8:8">
      <c r="H12019" s="125"/>
    </row>
    <row r="12020" spans="8:8">
      <c r="H12020" s="125"/>
    </row>
    <row r="12021" spans="8:8">
      <c r="H12021" s="125"/>
    </row>
    <row r="12022" spans="8:8">
      <c r="H12022" s="125"/>
    </row>
    <row r="12023" spans="8:8">
      <c r="H12023" s="125"/>
    </row>
    <row r="12024" spans="8:8">
      <c r="H12024" s="125"/>
    </row>
    <row r="12025" spans="8:8">
      <c r="H12025" s="125"/>
    </row>
    <row r="12026" spans="8:8">
      <c r="H12026" s="125"/>
    </row>
    <row r="12027" spans="8:8">
      <c r="H12027" s="125"/>
    </row>
    <row r="12028" spans="8:8">
      <c r="H12028" s="125"/>
    </row>
    <row r="12029" spans="8:8">
      <c r="H12029" s="125"/>
    </row>
    <row r="12030" spans="8:8">
      <c r="H12030" s="125"/>
    </row>
    <row r="12031" spans="8:8">
      <c r="H12031" s="125"/>
    </row>
    <row r="12032" spans="8:8">
      <c r="H12032" s="125"/>
    </row>
    <row r="12033" spans="8:8">
      <c r="H12033" s="125"/>
    </row>
    <row r="12034" spans="8:8">
      <c r="H12034" s="125"/>
    </row>
    <row r="12035" spans="8:8">
      <c r="H12035" s="125"/>
    </row>
    <row r="12036" spans="8:8">
      <c r="H12036" s="125"/>
    </row>
    <row r="12037" spans="8:8">
      <c r="H12037" s="125"/>
    </row>
    <row r="12038" spans="8:8">
      <c r="H12038" s="125"/>
    </row>
    <row r="12039" spans="8:8">
      <c r="H12039" s="125"/>
    </row>
    <row r="12040" spans="8:8">
      <c r="H12040" s="125"/>
    </row>
    <row r="12041" spans="8:8">
      <c r="H12041" s="125"/>
    </row>
    <row r="12042" spans="8:8">
      <c r="H12042" s="125"/>
    </row>
    <row r="12043" spans="8:8">
      <c r="H12043" s="125"/>
    </row>
    <row r="12044" spans="8:8">
      <c r="H12044" s="125"/>
    </row>
    <row r="12045" spans="8:8">
      <c r="H12045" s="125"/>
    </row>
    <row r="12046" spans="8:8">
      <c r="H12046" s="125"/>
    </row>
    <row r="12047" spans="8:8">
      <c r="H12047" s="125"/>
    </row>
    <row r="12048" spans="8:8">
      <c r="H12048" s="125"/>
    </row>
    <row r="12049" spans="8:8">
      <c r="H12049" s="125"/>
    </row>
    <row r="12050" spans="8:8">
      <c r="H12050" s="125"/>
    </row>
    <row r="12051" spans="8:8">
      <c r="H12051" s="125"/>
    </row>
    <row r="12052" spans="8:8">
      <c r="H12052" s="125"/>
    </row>
    <row r="12053" spans="8:8">
      <c r="H12053" s="125"/>
    </row>
    <row r="12054" spans="8:8">
      <c r="H12054" s="125"/>
    </row>
    <row r="12055" spans="8:8">
      <c r="H12055" s="125"/>
    </row>
    <row r="12056" spans="8:8">
      <c r="H12056" s="125"/>
    </row>
    <row r="12057" spans="8:8">
      <c r="H12057" s="125"/>
    </row>
    <row r="12058" spans="8:8">
      <c r="H12058" s="125"/>
    </row>
    <row r="12059" spans="8:8">
      <c r="H12059" s="125"/>
    </row>
    <row r="12060" spans="8:8">
      <c r="H12060" s="125"/>
    </row>
    <row r="12061" spans="8:8">
      <c r="H12061" s="125"/>
    </row>
    <row r="12062" spans="8:8">
      <c r="H12062" s="125"/>
    </row>
    <row r="12063" spans="8:8">
      <c r="H12063" s="125"/>
    </row>
    <row r="12064" spans="8:8">
      <c r="H12064" s="125"/>
    </row>
    <row r="12065" spans="8:8">
      <c r="H12065" s="125"/>
    </row>
    <row r="12066" spans="8:8">
      <c r="H12066" s="125"/>
    </row>
    <row r="12067" spans="8:8">
      <c r="H12067" s="125"/>
    </row>
    <row r="12068" spans="8:8">
      <c r="H12068" s="125"/>
    </row>
    <row r="12069" spans="8:8">
      <c r="H12069" s="125"/>
    </row>
    <row r="12070" spans="8:8">
      <c r="H12070" s="125"/>
    </row>
    <row r="12071" spans="8:8">
      <c r="H12071" s="125"/>
    </row>
    <row r="12072" spans="8:8">
      <c r="H12072" s="125"/>
    </row>
    <row r="12073" spans="8:8">
      <c r="H12073" s="125"/>
    </row>
    <row r="12074" spans="8:8">
      <c r="H12074" s="125"/>
    </row>
    <row r="12075" spans="8:8">
      <c r="H12075" s="125"/>
    </row>
    <row r="12076" spans="8:8">
      <c r="H12076" s="125"/>
    </row>
    <row r="12077" spans="8:8">
      <c r="H12077" s="125"/>
    </row>
    <row r="12078" spans="8:8">
      <c r="H12078" s="125"/>
    </row>
    <row r="12079" spans="8:8">
      <c r="H12079" s="125"/>
    </row>
    <row r="12080" spans="8:8">
      <c r="H12080" s="125"/>
    </row>
    <row r="12081" spans="8:8">
      <c r="H12081" s="125"/>
    </row>
    <row r="12082" spans="8:8">
      <c r="H12082" s="125"/>
    </row>
    <row r="12083" spans="8:8">
      <c r="H12083" s="125"/>
    </row>
    <row r="12084" spans="8:8">
      <c r="H12084" s="125"/>
    </row>
    <row r="12085" spans="8:8">
      <c r="H12085" s="125"/>
    </row>
    <row r="12086" spans="8:8">
      <c r="H12086" s="125"/>
    </row>
    <row r="12087" spans="8:8">
      <c r="H12087" s="125"/>
    </row>
    <row r="12088" spans="8:8">
      <c r="H12088" s="125"/>
    </row>
    <row r="12089" spans="8:8">
      <c r="H12089" s="125"/>
    </row>
    <row r="12090" spans="8:8">
      <c r="H12090" s="125"/>
    </row>
    <row r="12091" spans="8:8">
      <c r="H12091" s="125"/>
    </row>
    <row r="12092" spans="8:8">
      <c r="H12092" s="125"/>
    </row>
    <row r="12093" spans="8:8">
      <c r="H12093" s="125"/>
    </row>
    <row r="12094" spans="8:8">
      <c r="H12094" s="125"/>
    </row>
    <row r="12095" spans="8:8">
      <c r="H12095" s="125"/>
    </row>
    <row r="12096" spans="8:8">
      <c r="H12096" s="125"/>
    </row>
    <row r="12097" spans="8:8">
      <c r="H12097" s="125"/>
    </row>
    <row r="12098" spans="8:8">
      <c r="H12098" s="125"/>
    </row>
    <row r="12099" spans="8:8">
      <c r="H12099" s="125"/>
    </row>
    <row r="12100" spans="8:8">
      <c r="H12100" s="125"/>
    </row>
    <row r="12101" spans="8:8">
      <c r="H12101" s="125"/>
    </row>
    <row r="12102" spans="8:8">
      <c r="H12102" s="125"/>
    </row>
    <row r="12103" spans="8:8">
      <c r="H12103" s="125"/>
    </row>
    <row r="12104" spans="8:8">
      <c r="H12104" s="125"/>
    </row>
    <row r="12105" spans="8:8">
      <c r="H12105" s="125"/>
    </row>
    <row r="12106" spans="8:8">
      <c r="H12106" s="125"/>
    </row>
    <row r="12107" spans="8:8">
      <c r="H12107" s="125"/>
    </row>
    <row r="12108" spans="8:8">
      <c r="H12108" s="125"/>
    </row>
    <row r="12109" spans="8:8">
      <c r="H12109" s="125"/>
    </row>
    <row r="12110" spans="8:8">
      <c r="H12110" s="125"/>
    </row>
    <row r="12111" spans="8:8">
      <c r="H12111" s="125"/>
    </row>
    <row r="12112" spans="8:8">
      <c r="H12112" s="125"/>
    </row>
    <row r="12113" spans="8:8">
      <c r="H12113" s="125"/>
    </row>
    <row r="12114" spans="8:8">
      <c r="H12114" s="125"/>
    </row>
    <row r="12115" spans="8:8">
      <c r="H12115" s="125"/>
    </row>
    <row r="12116" spans="8:8">
      <c r="H12116" s="125"/>
    </row>
    <row r="12117" spans="8:8">
      <c r="H12117" s="125"/>
    </row>
    <row r="12118" spans="8:8">
      <c r="H12118" s="125"/>
    </row>
    <row r="12119" spans="8:8">
      <c r="H12119" s="125"/>
    </row>
    <row r="12120" spans="8:8">
      <c r="H12120" s="125"/>
    </row>
    <row r="12121" spans="8:8">
      <c r="H12121" s="125"/>
    </row>
    <row r="12122" spans="8:8">
      <c r="H12122" s="125"/>
    </row>
    <row r="12123" spans="8:8">
      <c r="H12123" s="125"/>
    </row>
    <row r="12124" spans="8:8">
      <c r="H12124" s="125"/>
    </row>
    <row r="12125" spans="8:8">
      <c r="H12125" s="125"/>
    </row>
    <row r="12126" spans="8:8">
      <c r="H12126" s="125"/>
    </row>
    <row r="12127" spans="8:8">
      <c r="H12127" s="125"/>
    </row>
    <row r="12128" spans="8:8">
      <c r="H12128" s="125"/>
    </row>
    <row r="12129" spans="8:8">
      <c r="H12129" s="125"/>
    </row>
    <row r="12130" spans="8:8">
      <c r="H12130" s="125"/>
    </row>
    <row r="12131" spans="8:8">
      <c r="H12131" s="125"/>
    </row>
    <row r="12132" spans="8:8">
      <c r="H12132" s="125"/>
    </row>
    <row r="12133" spans="8:8">
      <c r="H12133" s="125"/>
    </row>
    <row r="12134" spans="8:8">
      <c r="H12134" s="125"/>
    </row>
    <row r="12135" spans="8:8">
      <c r="H12135" s="125"/>
    </row>
    <row r="12136" spans="8:8">
      <c r="H12136" s="125"/>
    </row>
    <row r="12137" spans="8:8">
      <c r="H12137" s="125"/>
    </row>
    <row r="12138" spans="8:8">
      <c r="H12138" s="125"/>
    </row>
    <row r="12139" spans="8:8">
      <c r="H12139" s="125"/>
    </row>
    <row r="12140" spans="8:8">
      <c r="H12140" s="125"/>
    </row>
    <row r="12141" spans="8:8">
      <c r="H12141" s="125"/>
    </row>
    <row r="12142" spans="8:8">
      <c r="H12142" s="125"/>
    </row>
    <row r="12143" spans="8:8">
      <c r="H12143" s="125"/>
    </row>
    <row r="12144" spans="8:8">
      <c r="H12144" s="125"/>
    </row>
    <row r="12145" spans="8:8">
      <c r="H12145" s="125"/>
    </row>
    <row r="12146" spans="8:8">
      <c r="H12146" s="125"/>
    </row>
    <row r="12147" spans="8:8">
      <c r="H12147" s="125"/>
    </row>
    <row r="12148" spans="8:8">
      <c r="H12148" s="125"/>
    </row>
    <row r="12149" spans="8:8">
      <c r="H12149" s="125"/>
    </row>
    <row r="12150" spans="8:8">
      <c r="H12150" s="125"/>
    </row>
    <row r="12151" spans="8:8">
      <c r="H12151" s="125"/>
    </row>
    <row r="12152" spans="8:8">
      <c r="H12152" s="125"/>
    </row>
    <row r="12153" spans="8:8">
      <c r="H12153" s="125"/>
    </row>
    <row r="12154" spans="8:8">
      <c r="H12154" s="125"/>
    </row>
    <row r="12155" spans="8:8">
      <c r="H12155" s="125"/>
    </row>
    <row r="12156" spans="8:8">
      <c r="H12156" s="125"/>
    </row>
    <row r="12157" spans="8:8">
      <c r="H12157" s="125"/>
    </row>
    <row r="12158" spans="8:8">
      <c r="H12158" s="125"/>
    </row>
    <row r="12159" spans="8:8">
      <c r="H12159" s="125"/>
    </row>
    <row r="12160" spans="8:8">
      <c r="H12160" s="125"/>
    </row>
    <row r="12161" spans="8:8">
      <c r="H12161" s="125"/>
    </row>
    <row r="12162" spans="8:8">
      <c r="H12162" s="125"/>
    </row>
    <row r="12163" spans="8:8">
      <c r="H12163" s="125"/>
    </row>
    <row r="12164" spans="8:8">
      <c r="H12164" s="125"/>
    </row>
    <row r="12165" spans="8:8">
      <c r="H12165" s="125"/>
    </row>
    <row r="12166" spans="8:8">
      <c r="H12166" s="125"/>
    </row>
    <row r="12167" spans="8:8">
      <c r="H12167" s="125"/>
    </row>
    <row r="12168" spans="8:8">
      <c r="H12168" s="125"/>
    </row>
    <row r="12169" spans="8:8">
      <c r="H12169" s="125"/>
    </row>
    <row r="12170" spans="8:8">
      <c r="H12170" s="125"/>
    </row>
    <row r="12171" spans="8:8">
      <c r="H12171" s="125"/>
    </row>
    <row r="12172" spans="8:8">
      <c r="H12172" s="125"/>
    </row>
    <row r="12173" spans="8:8">
      <c r="H12173" s="125"/>
    </row>
    <row r="12174" spans="8:8">
      <c r="H12174" s="125"/>
    </row>
    <row r="12175" spans="8:8">
      <c r="H12175" s="125"/>
    </row>
    <row r="12176" spans="8:8">
      <c r="H12176" s="125"/>
    </row>
    <row r="12177" spans="8:8">
      <c r="H12177" s="125"/>
    </row>
    <row r="12178" spans="8:8">
      <c r="H12178" s="125"/>
    </row>
    <row r="12179" spans="8:8">
      <c r="H12179" s="125"/>
    </row>
    <row r="12180" spans="8:8">
      <c r="H12180" s="125"/>
    </row>
    <row r="12181" spans="8:8">
      <c r="H12181" s="125"/>
    </row>
    <row r="12182" spans="8:8">
      <c r="H12182" s="125"/>
    </row>
    <row r="12183" spans="8:8">
      <c r="H12183" s="125"/>
    </row>
    <row r="12184" spans="8:8">
      <c r="H12184" s="125"/>
    </row>
    <row r="12185" spans="8:8">
      <c r="H12185" s="125"/>
    </row>
    <row r="12186" spans="8:8">
      <c r="H12186" s="125"/>
    </row>
    <row r="12187" spans="8:8">
      <c r="H12187" s="125"/>
    </row>
    <row r="12188" spans="8:8">
      <c r="H12188" s="125"/>
    </row>
    <row r="12189" spans="8:8">
      <c r="H12189" s="125"/>
    </row>
    <row r="12190" spans="8:8">
      <c r="H12190" s="125"/>
    </row>
    <row r="12191" spans="8:8">
      <c r="H12191" s="125"/>
    </row>
    <row r="12192" spans="8:8">
      <c r="H12192" s="125"/>
    </row>
    <row r="12193" spans="8:8">
      <c r="H12193" s="125"/>
    </row>
    <row r="12194" spans="8:8">
      <c r="H12194" s="125"/>
    </row>
    <row r="12195" spans="8:8">
      <c r="H12195" s="125"/>
    </row>
    <row r="12196" spans="8:8">
      <c r="H12196" s="125"/>
    </row>
    <row r="12197" spans="8:8">
      <c r="H12197" s="125"/>
    </row>
    <row r="12198" spans="8:8">
      <c r="H12198" s="125"/>
    </row>
    <row r="12199" spans="8:8">
      <c r="H12199" s="125"/>
    </row>
    <row r="12200" spans="8:8">
      <c r="H12200" s="125"/>
    </row>
    <row r="12201" spans="8:8">
      <c r="H12201" s="125"/>
    </row>
    <row r="12202" spans="8:8">
      <c r="H12202" s="125"/>
    </row>
    <row r="12203" spans="8:8">
      <c r="H12203" s="125"/>
    </row>
    <row r="12204" spans="8:8">
      <c r="H12204" s="125"/>
    </row>
    <row r="12205" spans="8:8">
      <c r="H12205" s="125"/>
    </row>
    <row r="12206" spans="8:8">
      <c r="H12206" s="125"/>
    </row>
    <row r="12207" spans="8:8">
      <c r="H12207" s="125"/>
    </row>
    <row r="12208" spans="8:8">
      <c r="H12208" s="125"/>
    </row>
    <row r="12209" spans="8:8">
      <c r="H12209" s="125"/>
    </row>
    <row r="12210" spans="8:8">
      <c r="H12210" s="125"/>
    </row>
    <row r="12211" spans="8:8">
      <c r="H12211" s="125"/>
    </row>
    <row r="12212" spans="8:8">
      <c r="H12212" s="125"/>
    </row>
    <row r="12213" spans="8:8">
      <c r="H12213" s="125"/>
    </row>
    <row r="12214" spans="8:8">
      <c r="H12214" s="125"/>
    </row>
    <row r="12215" spans="8:8">
      <c r="H12215" s="125"/>
    </row>
    <row r="12216" spans="8:8">
      <c r="H12216" s="125"/>
    </row>
    <row r="12217" spans="8:8">
      <c r="H12217" s="125"/>
    </row>
    <row r="12218" spans="8:8">
      <c r="H12218" s="125"/>
    </row>
    <row r="12219" spans="8:8">
      <c r="H12219" s="125"/>
    </row>
    <row r="12220" spans="8:8">
      <c r="H12220" s="125"/>
    </row>
    <row r="12221" spans="8:8">
      <c r="H12221" s="125"/>
    </row>
    <row r="12222" spans="8:8">
      <c r="H12222" s="125"/>
    </row>
    <row r="12223" spans="8:8">
      <c r="H12223" s="125"/>
    </row>
    <row r="12224" spans="8:8">
      <c r="H12224" s="125"/>
    </row>
    <row r="12225" spans="8:8">
      <c r="H12225" s="125"/>
    </row>
    <row r="12226" spans="8:8">
      <c r="H12226" s="125"/>
    </row>
    <row r="12227" spans="8:8">
      <c r="H12227" s="125"/>
    </row>
    <row r="12228" spans="8:8">
      <c r="H12228" s="125"/>
    </row>
    <row r="12229" spans="8:8">
      <c r="H12229" s="125"/>
    </row>
    <row r="12230" spans="8:8">
      <c r="H12230" s="125"/>
    </row>
    <row r="12231" spans="8:8">
      <c r="H12231" s="125"/>
    </row>
    <row r="12232" spans="8:8">
      <c r="H12232" s="125"/>
    </row>
    <row r="12233" spans="8:8">
      <c r="H12233" s="125"/>
    </row>
    <row r="12234" spans="8:8">
      <c r="H12234" s="125"/>
    </row>
    <row r="12235" spans="8:8">
      <c r="H12235" s="125"/>
    </row>
    <row r="12236" spans="8:8">
      <c r="H12236" s="125"/>
    </row>
    <row r="12237" spans="8:8">
      <c r="H12237" s="125"/>
    </row>
    <row r="12238" spans="8:8">
      <c r="H12238" s="125"/>
    </row>
    <row r="12239" spans="8:8">
      <c r="H12239" s="125"/>
    </row>
    <row r="12240" spans="8:8">
      <c r="H12240" s="125"/>
    </row>
    <row r="12241" spans="8:8">
      <c r="H12241" s="125"/>
    </row>
    <row r="12242" spans="8:8">
      <c r="H12242" s="125"/>
    </row>
    <row r="12243" spans="8:8">
      <c r="H12243" s="125"/>
    </row>
    <row r="12244" spans="8:8">
      <c r="H12244" s="125"/>
    </row>
    <row r="12245" spans="8:8">
      <c r="H12245" s="125"/>
    </row>
    <row r="12246" spans="8:8">
      <c r="H12246" s="125"/>
    </row>
    <row r="12247" spans="8:8">
      <c r="H12247" s="125"/>
    </row>
    <row r="12248" spans="8:8">
      <c r="H12248" s="125"/>
    </row>
    <row r="12249" spans="8:8">
      <c r="H12249" s="125"/>
    </row>
    <row r="12250" spans="8:8">
      <c r="H12250" s="125"/>
    </row>
    <row r="12251" spans="8:8">
      <c r="H12251" s="125"/>
    </row>
    <row r="12252" spans="8:8">
      <c r="H12252" s="125"/>
    </row>
    <row r="12253" spans="8:8">
      <c r="H12253" s="125"/>
    </row>
    <row r="12254" spans="8:8">
      <c r="H12254" s="125"/>
    </row>
    <row r="12255" spans="8:8">
      <c r="H12255" s="125"/>
    </row>
    <row r="12256" spans="8:8">
      <c r="H12256" s="125"/>
    </row>
    <row r="12257" spans="8:8">
      <c r="H12257" s="125"/>
    </row>
    <row r="12258" spans="8:8">
      <c r="H12258" s="125"/>
    </row>
    <row r="12259" spans="8:8">
      <c r="H12259" s="125"/>
    </row>
    <row r="12260" spans="8:8">
      <c r="H12260" s="125"/>
    </row>
    <row r="12261" spans="8:8">
      <c r="H12261" s="125"/>
    </row>
    <row r="12262" spans="8:8">
      <c r="H12262" s="125"/>
    </row>
    <row r="12263" spans="8:8">
      <c r="H12263" s="125"/>
    </row>
    <row r="12264" spans="8:8">
      <c r="H12264" s="125"/>
    </row>
    <row r="12265" spans="8:8">
      <c r="H12265" s="125"/>
    </row>
    <row r="12266" spans="8:8">
      <c r="H12266" s="125"/>
    </row>
    <row r="12267" spans="8:8">
      <c r="H12267" s="125"/>
    </row>
    <row r="12268" spans="8:8">
      <c r="H12268" s="125"/>
    </row>
    <row r="12269" spans="8:8">
      <c r="H12269" s="125"/>
    </row>
    <row r="12270" spans="8:8">
      <c r="H12270" s="125"/>
    </row>
    <row r="12271" spans="8:8">
      <c r="H12271" s="125"/>
    </row>
    <row r="12272" spans="8:8">
      <c r="H12272" s="125"/>
    </row>
    <row r="12273" spans="8:8">
      <c r="H12273" s="125"/>
    </row>
    <row r="12274" spans="8:8">
      <c r="H12274" s="125"/>
    </row>
    <row r="12275" spans="8:8">
      <c r="H12275" s="125"/>
    </row>
    <row r="12276" spans="8:8">
      <c r="H12276" s="125"/>
    </row>
    <row r="12277" spans="8:8">
      <c r="H12277" s="125"/>
    </row>
    <row r="12278" spans="8:8">
      <c r="H12278" s="125"/>
    </row>
    <row r="12279" spans="8:8">
      <c r="H12279" s="125"/>
    </row>
    <row r="12280" spans="8:8">
      <c r="H12280" s="125"/>
    </row>
    <row r="12281" spans="8:8">
      <c r="H12281" s="125"/>
    </row>
    <row r="12282" spans="8:8">
      <c r="H12282" s="125"/>
    </row>
    <row r="12283" spans="8:8">
      <c r="H12283" s="125"/>
    </row>
    <row r="12284" spans="8:8">
      <c r="H12284" s="125"/>
    </row>
    <row r="12285" spans="8:8">
      <c r="H12285" s="125"/>
    </row>
    <row r="12286" spans="8:8">
      <c r="H12286" s="125"/>
    </row>
    <row r="12287" spans="8:8">
      <c r="H12287" s="125"/>
    </row>
    <row r="12288" spans="8:8">
      <c r="H12288" s="125"/>
    </row>
    <row r="12289" spans="8:8">
      <c r="H12289" s="125"/>
    </row>
    <row r="12290" spans="8:8">
      <c r="H12290" s="125"/>
    </row>
    <row r="12291" spans="8:8">
      <c r="H12291" s="125"/>
    </row>
    <row r="12292" spans="8:8">
      <c r="H12292" s="125"/>
    </row>
    <row r="12293" spans="8:8">
      <c r="H12293" s="125"/>
    </row>
    <row r="12294" spans="8:8">
      <c r="H12294" s="125"/>
    </row>
    <row r="12295" spans="8:8">
      <c r="H12295" s="125"/>
    </row>
    <row r="12296" spans="8:8">
      <c r="H12296" s="125"/>
    </row>
    <row r="12297" spans="8:8">
      <c r="H12297" s="125"/>
    </row>
    <row r="12298" spans="8:8">
      <c r="H12298" s="125"/>
    </row>
    <row r="12299" spans="8:8">
      <c r="H12299" s="125"/>
    </row>
    <row r="12300" spans="8:8">
      <c r="H12300" s="125"/>
    </row>
    <row r="12301" spans="8:8">
      <c r="H12301" s="125"/>
    </row>
    <row r="12302" spans="8:8">
      <c r="H12302" s="125"/>
    </row>
    <row r="12303" spans="8:8">
      <c r="H12303" s="125"/>
    </row>
    <row r="12304" spans="8:8">
      <c r="H12304" s="125"/>
    </row>
    <row r="12305" spans="8:8">
      <c r="H12305" s="125"/>
    </row>
    <row r="12306" spans="8:8">
      <c r="H12306" s="125"/>
    </row>
    <row r="12307" spans="8:8">
      <c r="H12307" s="125"/>
    </row>
    <row r="12308" spans="8:8">
      <c r="H12308" s="125"/>
    </row>
    <row r="12309" spans="8:8">
      <c r="H12309" s="125"/>
    </row>
    <row r="12310" spans="8:8">
      <c r="H12310" s="125"/>
    </row>
    <row r="12311" spans="8:8">
      <c r="H12311" s="125"/>
    </row>
    <row r="12312" spans="8:8">
      <c r="H12312" s="125"/>
    </row>
    <row r="12313" spans="8:8">
      <c r="H12313" s="125"/>
    </row>
    <row r="12314" spans="8:8">
      <c r="H12314" s="125"/>
    </row>
    <row r="12315" spans="8:8">
      <c r="H12315" s="125"/>
    </row>
    <row r="12316" spans="8:8">
      <c r="H12316" s="125"/>
    </row>
    <row r="12317" spans="8:8">
      <c r="H12317" s="125"/>
    </row>
    <row r="12318" spans="8:8">
      <c r="H12318" s="125"/>
    </row>
    <row r="12319" spans="8:8">
      <c r="H12319" s="125"/>
    </row>
    <row r="12320" spans="8:8">
      <c r="H12320" s="125"/>
    </row>
    <row r="12321" spans="8:8">
      <c r="H12321" s="125"/>
    </row>
    <row r="12322" spans="8:8">
      <c r="H12322" s="125"/>
    </row>
    <row r="12323" spans="8:8">
      <c r="H12323" s="125"/>
    </row>
    <row r="12324" spans="8:8">
      <c r="H12324" s="125"/>
    </row>
    <row r="12325" spans="8:8">
      <c r="H12325" s="125"/>
    </row>
    <row r="12326" spans="8:8">
      <c r="H12326" s="125"/>
    </row>
    <row r="12327" spans="8:8">
      <c r="H12327" s="125"/>
    </row>
    <row r="12328" spans="8:8">
      <c r="H12328" s="125"/>
    </row>
    <row r="12329" spans="8:8">
      <c r="H12329" s="125"/>
    </row>
    <row r="12330" spans="8:8">
      <c r="H12330" s="125"/>
    </row>
    <row r="12331" spans="8:8">
      <c r="H12331" s="125"/>
    </row>
    <row r="12332" spans="8:8">
      <c r="H12332" s="125"/>
    </row>
    <row r="12333" spans="8:8">
      <c r="H12333" s="125"/>
    </row>
    <row r="12334" spans="8:8">
      <c r="H12334" s="125"/>
    </row>
    <row r="12335" spans="8:8">
      <c r="H12335" s="125"/>
    </row>
    <row r="12336" spans="8:8">
      <c r="H12336" s="125"/>
    </row>
    <row r="12337" spans="8:8">
      <c r="H12337" s="125"/>
    </row>
    <row r="12338" spans="8:8">
      <c r="H12338" s="125"/>
    </row>
    <row r="12339" spans="8:8">
      <c r="H12339" s="125"/>
    </row>
    <row r="12340" spans="8:8">
      <c r="H12340" s="125"/>
    </row>
    <row r="12341" spans="8:8">
      <c r="H12341" s="125"/>
    </row>
    <row r="12342" spans="8:8">
      <c r="H12342" s="125"/>
    </row>
    <row r="12343" spans="8:8">
      <c r="H12343" s="125"/>
    </row>
    <row r="12344" spans="8:8">
      <c r="H12344" s="125"/>
    </row>
    <row r="12345" spans="8:8">
      <c r="H12345" s="125"/>
    </row>
    <row r="12346" spans="8:8">
      <c r="H12346" s="125"/>
    </row>
    <row r="12347" spans="8:8">
      <c r="H12347" s="125"/>
    </row>
    <row r="12348" spans="8:8">
      <c r="H12348" s="125"/>
    </row>
    <row r="12349" spans="8:8">
      <c r="H12349" s="125"/>
    </row>
    <row r="12350" spans="8:8">
      <c r="H12350" s="125"/>
    </row>
    <row r="12351" spans="8:8">
      <c r="H12351" s="125"/>
    </row>
    <row r="12352" spans="8:8">
      <c r="H12352" s="125"/>
    </row>
    <row r="12353" spans="8:8">
      <c r="H12353" s="125"/>
    </row>
    <row r="12354" spans="8:8">
      <c r="H12354" s="125"/>
    </row>
    <row r="12355" spans="8:8">
      <c r="H12355" s="125"/>
    </row>
    <row r="12356" spans="8:8">
      <c r="H12356" s="125"/>
    </row>
    <row r="12357" spans="8:8">
      <c r="H12357" s="125"/>
    </row>
    <row r="12358" spans="8:8">
      <c r="H12358" s="125"/>
    </row>
    <row r="12359" spans="8:8">
      <c r="H12359" s="125"/>
    </row>
    <row r="12360" spans="8:8">
      <c r="H12360" s="125"/>
    </row>
    <row r="12361" spans="8:8">
      <c r="H12361" s="125"/>
    </row>
    <row r="12362" spans="8:8">
      <c r="H12362" s="125"/>
    </row>
    <row r="12363" spans="8:8">
      <c r="H12363" s="125"/>
    </row>
    <row r="12364" spans="8:8">
      <c r="H12364" s="125"/>
    </row>
    <row r="12365" spans="8:8">
      <c r="H12365" s="125"/>
    </row>
    <row r="12366" spans="8:8">
      <c r="H12366" s="125"/>
    </row>
    <row r="12367" spans="8:8">
      <c r="H12367" s="125"/>
    </row>
    <row r="12368" spans="8:8">
      <c r="H12368" s="125"/>
    </row>
    <row r="12369" spans="8:8">
      <c r="H12369" s="125"/>
    </row>
    <row r="12370" spans="8:8">
      <c r="H12370" s="125"/>
    </row>
    <row r="12371" spans="8:8">
      <c r="H12371" s="125"/>
    </row>
    <row r="12372" spans="8:8">
      <c r="H12372" s="125"/>
    </row>
    <row r="12373" spans="8:8">
      <c r="H12373" s="125"/>
    </row>
    <row r="12374" spans="8:8">
      <c r="H12374" s="125"/>
    </row>
    <row r="12375" spans="8:8">
      <c r="H12375" s="125"/>
    </row>
    <row r="12376" spans="8:8">
      <c r="H12376" s="125"/>
    </row>
    <row r="12377" spans="8:8">
      <c r="H12377" s="125"/>
    </row>
    <row r="12378" spans="8:8">
      <c r="H12378" s="125"/>
    </row>
    <row r="12379" spans="8:8">
      <c r="H12379" s="125"/>
    </row>
    <row r="12380" spans="8:8">
      <c r="H12380" s="125"/>
    </row>
    <row r="12381" spans="8:8">
      <c r="H12381" s="125"/>
    </row>
    <row r="12382" spans="8:8">
      <c r="H12382" s="125"/>
    </row>
    <row r="12383" spans="8:8">
      <c r="H12383" s="125"/>
    </row>
    <row r="12384" spans="8:8">
      <c r="H12384" s="125"/>
    </row>
    <row r="12385" spans="8:8">
      <c r="H12385" s="125"/>
    </row>
    <row r="12386" spans="8:8">
      <c r="H12386" s="125"/>
    </row>
    <row r="12387" spans="8:8">
      <c r="H12387" s="125"/>
    </row>
    <row r="12388" spans="8:8">
      <c r="H12388" s="125"/>
    </row>
    <row r="12389" spans="8:8">
      <c r="H12389" s="125"/>
    </row>
    <row r="12390" spans="8:8">
      <c r="H12390" s="125"/>
    </row>
    <row r="12391" spans="8:8">
      <c r="H12391" s="125"/>
    </row>
    <row r="12392" spans="8:8">
      <c r="H12392" s="125"/>
    </row>
    <row r="12393" spans="8:8">
      <c r="H12393" s="125"/>
    </row>
    <row r="12394" spans="8:8">
      <c r="H12394" s="125"/>
    </row>
    <row r="12395" spans="8:8">
      <c r="H12395" s="125"/>
    </row>
    <row r="12396" spans="8:8">
      <c r="H12396" s="125"/>
    </row>
    <row r="12397" spans="8:8">
      <c r="H12397" s="125"/>
    </row>
    <row r="12398" spans="8:8">
      <c r="H12398" s="125"/>
    </row>
    <row r="12399" spans="8:8">
      <c r="H12399" s="125"/>
    </row>
    <row r="12400" spans="8:8">
      <c r="H12400" s="125"/>
    </row>
    <row r="12401" spans="8:8">
      <c r="H12401" s="125"/>
    </row>
    <row r="12402" spans="8:8">
      <c r="H12402" s="125"/>
    </row>
    <row r="12403" spans="8:8">
      <c r="H12403" s="125"/>
    </row>
    <row r="12404" spans="8:8">
      <c r="H12404" s="125"/>
    </row>
    <row r="12405" spans="8:8">
      <c r="H12405" s="125"/>
    </row>
    <row r="12406" spans="8:8">
      <c r="H12406" s="125"/>
    </row>
    <row r="12407" spans="8:8">
      <c r="H12407" s="125"/>
    </row>
    <row r="12408" spans="8:8">
      <c r="H12408" s="125"/>
    </row>
    <row r="12409" spans="8:8">
      <c r="H12409" s="125"/>
    </row>
    <row r="12410" spans="8:8">
      <c r="H12410" s="125"/>
    </row>
    <row r="12411" spans="8:8">
      <c r="H12411" s="125"/>
    </row>
    <row r="12412" spans="8:8">
      <c r="H12412" s="125"/>
    </row>
    <row r="12413" spans="8:8">
      <c r="H12413" s="125"/>
    </row>
    <row r="12414" spans="8:8">
      <c r="H12414" s="125"/>
    </row>
    <row r="12415" spans="8:8">
      <c r="H12415" s="125"/>
    </row>
    <row r="12416" spans="8:8">
      <c r="H12416" s="125"/>
    </row>
    <row r="12417" spans="8:8">
      <c r="H12417" s="125"/>
    </row>
    <row r="12418" spans="8:8">
      <c r="H12418" s="125"/>
    </row>
    <row r="12419" spans="8:8">
      <c r="H12419" s="125"/>
    </row>
    <row r="12420" spans="8:8">
      <c r="H12420" s="125"/>
    </row>
    <row r="12421" spans="8:8">
      <c r="H12421" s="125"/>
    </row>
    <row r="12422" spans="8:8">
      <c r="H12422" s="125"/>
    </row>
    <row r="12423" spans="8:8">
      <c r="H12423" s="125"/>
    </row>
    <row r="12424" spans="8:8">
      <c r="H12424" s="125"/>
    </row>
    <row r="12425" spans="8:8">
      <c r="H12425" s="125"/>
    </row>
    <row r="12426" spans="8:8">
      <c r="H12426" s="125"/>
    </row>
    <row r="12427" spans="8:8">
      <c r="H12427" s="125"/>
    </row>
    <row r="12428" spans="8:8">
      <c r="H12428" s="125"/>
    </row>
    <row r="12429" spans="8:8">
      <c r="H12429" s="125"/>
    </row>
    <row r="12430" spans="8:8">
      <c r="H12430" s="125"/>
    </row>
    <row r="12431" spans="8:8">
      <c r="H12431" s="125"/>
    </row>
    <row r="12432" spans="8:8">
      <c r="H12432" s="125"/>
    </row>
    <row r="12433" spans="8:8">
      <c r="H12433" s="125"/>
    </row>
    <row r="12434" spans="8:8">
      <c r="H12434" s="125"/>
    </row>
    <row r="12435" spans="8:8">
      <c r="H12435" s="125"/>
    </row>
    <row r="12436" spans="8:8">
      <c r="H12436" s="125"/>
    </row>
    <row r="12437" spans="8:8">
      <c r="H12437" s="125"/>
    </row>
    <row r="12438" spans="8:8">
      <c r="H12438" s="125"/>
    </row>
    <row r="12439" spans="8:8">
      <c r="H12439" s="125"/>
    </row>
    <row r="12440" spans="8:8">
      <c r="H12440" s="125"/>
    </row>
    <row r="12441" spans="8:8">
      <c r="H12441" s="125"/>
    </row>
    <row r="12442" spans="8:8">
      <c r="H12442" s="125"/>
    </row>
    <row r="12443" spans="8:8">
      <c r="H12443" s="125"/>
    </row>
    <row r="12444" spans="8:8">
      <c r="H12444" s="125"/>
    </row>
    <row r="12445" spans="8:8">
      <c r="H12445" s="125"/>
    </row>
    <row r="12446" spans="8:8">
      <c r="H12446" s="125"/>
    </row>
    <row r="12447" spans="8:8">
      <c r="H12447" s="125"/>
    </row>
    <row r="12448" spans="8:8">
      <c r="H12448" s="125"/>
    </row>
    <row r="12449" spans="8:8">
      <c r="H12449" s="125"/>
    </row>
    <row r="12450" spans="8:8">
      <c r="H12450" s="125"/>
    </row>
    <row r="12451" spans="8:8">
      <c r="H12451" s="125"/>
    </row>
    <row r="12452" spans="8:8">
      <c r="H12452" s="125"/>
    </row>
    <row r="12453" spans="8:8">
      <c r="H12453" s="125"/>
    </row>
    <row r="12454" spans="8:8">
      <c r="H12454" s="125"/>
    </row>
    <row r="12455" spans="8:8">
      <c r="H12455" s="125"/>
    </row>
    <row r="12456" spans="8:8">
      <c r="H12456" s="125"/>
    </row>
    <row r="12457" spans="8:8">
      <c r="H12457" s="125"/>
    </row>
    <row r="12458" spans="8:8">
      <c r="H12458" s="125"/>
    </row>
    <row r="12459" spans="8:8">
      <c r="H12459" s="125"/>
    </row>
    <row r="12460" spans="8:8">
      <c r="H12460" s="125"/>
    </row>
    <row r="12461" spans="8:8">
      <c r="H12461" s="125"/>
    </row>
    <row r="12462" spans="8:8">
      <c r="H12462" s="125"/>
    </row>
    <row r="12463" spans="8:8">
      <c r="H12463" s="125"/>
    </row>
    <row r="12464" spans="8:8">
      <c r="H12464" s="125"/>
    </row>
    <row r="12465" spans="8:8">
      <c r="H12465" s="125"/>
    </row>
    <row r="12466" spans="8:8">
      <c r="H12466" s="125"/>
    </row>
    <row r="12467" spans="8:8">
      <c r="H12467" s="125"/>
    </row>
    <row r="12468" spans="8:8">
      <c r="H12468" s="125"/>
    </row>
    <row r="12469" spans="8:8">
      <c r="H12469" s="125"/>
    </row>
    <row r="12470" spans="8:8">
      <c r="H12470" s="125"/>
    </row>
    <row r="12471" spans="8:8">
      <c r="H12471" s="125"/>
    </row>
    <row r="12472" spans="8:8">
      <c r="H12472" s="125"/>
    </row>
    <row r="12473" spans="8:8">
      <c r="H12473" s="125"/>
    </row>
    <row r="12474" spans="8:8">
      <c r="H12474" s="125"/>
    </row>
    <row r="12475" spans="8:8">
      <c r="H12475" s="125"/>
    </row>
    <row r="12476" spans="8:8">
      <c r="H12476" s="125"/>
    </row>
    <row r="12477" spans="8:8">
      <c r="H12477" s="125"/>
    </row>
    <row r="12478" spans="8:8">
      <c r="H12478" s="125"/>
    </row>
    <row r="12479" spans="8:8">
      <c r="H12479" s="125"/>
    </row>
    <row r="12480" spans="8:8">
      <c r="H12480" s="125"/>
    </row>
    <row r="12481" spans="8:8">
      <c r="H12481" s="125"/>
    </row>
    <row r="12482" spans="8:8">
      <c r="H12482" s="125"/>
    </row>
    <row r="12483" spans="8:8">
      <c r="H12483" s="125"/>
    </row>
    <row r="12484" spans="8:8">
      <c r="H12484" s="125"/>
    </row>
    <row r="12485" spans="8:8">
      <c r="H12485" s="125"/>
    </row>
    <row r="12486" spans="8:8">
      <c r="H12486" s="125"/>
    </row>
    <row r="12487" spans="8:8">
      <c r="H12487" s="125"/>
    </row>
    <row r="12488" spans="8:8">
      <c r="H12488" s="125"/>
    </row>
    <row r="12489" spans="8:8">
      <c r="H12489" s="125"/>
    </row>
    <row r="12490" spans="8:8">
      <c r="H12490" s="125"/>
    </row>
    <row r="12491" spans="8:8">
      <c r="H12491" s="125"/>
    </row>
    <row r="12492" spans="8:8">
      <c r="H12492" s="125"/>
    </row>
    <row r="12493" spans="8:8">
      <c r="H12493" s="125"/>
    </row>
    <row r="12494" spans="8:8">
      <c r="H12494" s="125"/>
    </row>
    <row r="12495" spans="8:8">
      <c r="H12495" s="125"/>
    </row>
    <row r="12496" spans="8:8">
      <c r="H12496" s="125"/>
    </row>
    <row r="12497" spans="8:8">
      <c r="H12497" s="125"/>
    </row>
    <row r="12498" spans="8:8">
      <c r="H12498" s="125"/>
    </row>
    <row r="12499" spans="8:8">
      <c r="H12499" s="125"/>
    </row>
    <row r="12500" spans="8:8">
      <c r="H12500" s="125"/>
    </row>
    <row r="12501" spans="8:8">
      <c r="H12501" s="125"/>
    </row>
    <row r="12502" spans="8:8">
      <c r="H12502" s="125"/>
    </row>
    <row r="12503" spans="8:8">
      <c r="H12503" s="125"/>
    </row>
    <row r="12504" spans="8:8">
      <c r="H12504" s="125"/>
    </row>
    <row r="12505" spans="8:8">
      <c r="H12505" s="125"/>
    </row>
    <row r="12506" spans="8:8">
      <c r="H12506" s="125"/>
    </row>
    <row r="12507" spans="8:8">
      <c r="H12507" s="125"/>
    </row>
    <row r="12508" spans="8:8">
      <c r="H12508" s="125"/>
    </row>
    <row r="12509" spans="8:8">
      <c r="H12509" s="125"/>
    </row>
    <row r="12510" spans="8:8">
      <c r="H12510" s="125"/>
    </row>
    <row r="12511" spans="8:8">
      <c r="H12511" s="125"/>
    </row>
    <row r="12512" spans="8:8">
      <c r="H12512" s="125"/>
    </row>
    <row r="12513" spans="8:8">
      <c r="H12513" s="125"/>
    </row>
    <row r="12514" spans="8:8">
      <c r="H12514" s="125"/>
    </row>
    <row r="12515" spans="8:8">
      <c r="H12515" s="125"/>
    </row>
    <row r="12516" spans="8:8">
      <c r="H12516" s="125"/>
    </row>
    <row r="12517" spans="8:8">
      <c r="H12517" s="125"/>
    </row>
    <row r="12518" spans="8:8">
      <c r="H12518" s="125"/>
    </row>
    <row r="12519" spans="8:8">
      <c r="H12519" s="125"/>
    </row>
    <row r="12520" spans="8:8">
      <c r="H12520" s="125"/>
    </row>
    <row r="12521" spans="8:8">
      <c r="H12521" s="125"/>
    </row>
    <row r="12522" spans="8:8">
      <c r="H12522" s="125"/>
    </row>
    <row r="12523" spans="8:8">
      <c r="H12523" s="125"/>
    </row>
    <row r="12524" spans="8:8">
      <c r="H12524" s="125"/>
    </row>
    <row r="12525" spans="8:8">
      <c r="H12525" s="125"/>
    </row>
    <row r="12526" spans="8:8">
      <c r="H12526" s="125"/>
    </row>
    <row r="12527" spans="8:8">
      <c r="H12527" s="125"/>
    </row>
    <row r="12528" spans="8:8">
      <c r="H12528" s="125"/>
    </row>
    <row r="12529" spans="8:8">
      <c r="H12529" s="125"/>
    </row>
    <row r="12530" spans="8:8">
      <c r="H12530" s="125"/>
    </row>
    <row r="12531" spans="8:8">
      <c r="H12531" s="125"/>
    </row>
    <row r="12532" spans="8:8">
      <c r="H12532" s="125"/>
    </row>
    <row r="12533" spans="8:8">
      <c r="H12533" s="125"/>
    </row>
    <row r="12534" spans="8:8">
      <c r="H12534" s="125"/>
    </row>
    <row r="12535" spans="8:8">
      <c r="H12535" s="125"/>
    </row>
    <row r="12536" spans="8:8">
      <c r="H12536" s="125"/>
    </row>
    <row r="12537" spans="8:8">
      <c r="H12537" s="125"/>
    </row>
    <row r="12538" spans="8:8">
      <c r="H12538" s="125"/>
    </row>
    <row r="12539" spans="8:8">
      <c r="H12539" s="125"/>
    </row>
    <row r="12540" spans="8:8">
      <c r="H12540" s="125"/>
    </row>
    <row r="12541" spans="8:8">
      <c r="H12541" s="125"/>
    </row>
    <row r="12542" spans="8:8">
      <c r="H12542" s="125"/>
    </row>
    <row r="12543" spans="8:8">
      <c r="H12543" s="125"/>
    </row>
    <row r="12544" spans="8:8">
      <c r="H12544" s="125"/>
    </row>
    <row r="12545" spans="8:8">
      <c r="H12545" s="125"/>
    </row>
    <row r="12546" spans="8:8">
      <c r="H12546" s="125"/>
    </row>
    <row r="12547" spans="8:8">
      <c r="H12547" s="125"/>
    </row>
    <row r="12548" spans="8:8">
      <c r="H12548" s="125"/>
    </row>
    <row r="12549" spans="8:8">
      <c r="H12549" s="125"/>
    </row>
    <row r="12550" spans="8:8">
      <c r="H12550" s="125"/>
    </row>
    <row r="12551" spans="8:8">
      <c r="H12551" s="125"/>
    </row>
    <row r="12552" spans="8:8">
      <c r="H12552" s="125"/>
    </row>
    <row r="12553" spans="8:8">
      <c r="H12553" s="125"/>
    </row>
    <row r="12554" spans="8:8">
      <c r="H12554" s="125"/>
    </row>
    <row r="12555" spans="8:8">
      <c r="H12555" s="125"/>
    </row>
    <row r="12556" spans="8:8">
      <c r="H12556" s="125"/>
    </row>
    <row r="12557" spans="8:8">
      <c r="H12557" s="125"/>
    </row>
    <row r="12558" spans="8:8">
      <c r="H12558" s="125"/>
    </row>
    <row r="12559" spans="8:8">
      <c r="H12559" s="125"/>
    </row>
    <row r="12560" spans="8:8">
      <c r="H12560" s="125"/>
    </row>
    <row r="12561" spans="8:8">
      <c r="H12561" s="125"/>
    </row>
    <row r="12562" spans="8:8">
      <c r="H12562" s="125"/>
    </row>
    <row r="12563" spans="8:8">
      <c r="H12563" s="125"/>
    </row>
    <row r="12564" spans="8:8">
      <c r="H12564" s="125"/>
    </row>
    <row r="12565" spans="8:8">
      <c r="H12565" s="125"/>
    </row>
    <row r="12566" spans="8:8">
      <c r="H12566" s="125"/>
    </row>
    <row r="12567" spans="8:8">
      <c r="H12567" s="125"/>
    </row>
    <row r="12568" spans="8:8">
      <c r="H12568" s="125"/>
    </row>
    <row r="12569" spans="8:8">
      <c r="H12569" s="125"/>
    </row>
    <row r="12570" spans="8:8">
      <c r="H12570" s="125"/>
    </row>
    <row r="12571" spans="8:8">
      <c r="H12571" s="125"/>
    </row>
    <row r="12572" spans="8:8">
      <c r="H12572" s="125"/>
    </row>
    <row r="12573" spans="8:8">
      <c r="H12573" s="125"/>
    </row>
    <row r="12574" spans="8:8">
      <c r="H12574" s="125"/>
    </row>
    <row r="12575" spans="8:8">
      <c r="H12575" s="125"/>
    </row>
    <row r="12576" spans="8:8">
      <c r="H12576" s="125"/>
    </row>
    <row r="12577" spans="8:8">
      <c r="H12577" s="125"/>
    </row>
    <row r="12578" spans="8:8">
      <c r="H12578" s="125"/>
    </row>
    <row r="12579" spans="8:8">
      <c r="H12579" s="125"/>
    </row>
    <row r="12580" spans="8:8">
      <c r="H12580" s="125"/>
    </row>
    <row r="12581" spans="8:8">
      <c r="H12581" s="125"/>
    </row>
    <row r="12582" spans="8:8">
      <c r="H12582" s="125"/>
    </row>
    <row r="12583" spans="8:8">
      <c r="H12583" s="125"/>
    </row>
    <row r="12584" spans="8:8">
      <c r="H12584" s="125"/>
    </row>
    <row r="12585" spans="8:8">
      <c r="H12585" s="125"/>
    </row>
    <row r="12586" spans="8:8">
      <c r="H12586" s="125"/>
    </row>
    <row r="12587" spans="8:8">
      <c r="H12587" s="125"/>
    </row>
    <row r="12588" spans="8:8">
      <c r="H12588" s="125"/>
    </row>
    <row r="12589" spans="8:8">
      <c r="H12589" s="125"/>
    </row>
    <row r="12590" spans="8:8">
      <c r="H12590" s="125"/>
    </row>
    <row r="12591" spans="8:8">
      <c r="H12591" s="125"/>
    </row>
    <row r="12592" spans="8:8">
      <c r="H12592" s="125"/>
    </row>
    <row r="12593" spans="8:8">
      <c r="H12593" s="125"/>
    </row>
    <row r="12594" spans="8:8">
      <c r="H12594" s="125"/>
    </row>
    <row r="12595" spans="8:8">
      <c r="H12595" s="125"/>
    </row>
    <row r="12596" spans="8:8">
      <c r="H12596" s="125"/>
    </row>
    <row r="12597" spans="8:8">
      <c r="H12597" s="125"/>
    </row>
    <row r="12598" spans="8:8">
      <c r="H12598" s="125"/>
    </row>
    <row r="12599" spans="8:8">
      <c r="H12599" s="125"/>
    </row>
    <row r="12600" spans="8:8">
      <c r="H12600" s="125"/>
    </row>
    <row r="12601" spans="8:8">
      <c r="H12601" s="125"/>
    </row>
    <row r="12602" spans="8:8">
      <c r="H12602" s="125"/>
    </row>
    <row r="12603" spans="8:8">
      <c r="H12603" s="125"/>
    </row>
    <row r="12604" spans="8:8">
      <c r="H12604" s="125"/>
    </row>
    <row r="12605" spans="8:8">
      <c r="H12605" s="125"/>
    </row>
    <row r="12606" spans="8:8">
      <c r="H12606" s="125"/>
    </row>
    <row r="12607" spans="8:8">
      <c r="H12607" s="125"/>
    </row>
    <row r="12608" spans="8:8">
      <c r="H12608" s="125"/>
    </row>
    <row r="12609" spans="8:8">
      <c r="H12609" s="125"/>
    </row>
    <row r="12610" spans="8:8">
      <c r="H12610" s="125"/>
    </row>
    <row r="12611" spans="8:8">
      <c r="H12611" s="125"/>
    </row>
    <row r="12612" spans="8:8">
      <c r="H12612" s="125"/>
    </row>
    <row r="12613" spans="8:8">
      <c r="H12613" s="125"/>
    </row>
    <row r="12614" spans="8:8">
      <c r="H12614" s="125"/>
    </row>
    <row r="12615" spans="8:8">
      <c r="H12615" s="125"/>
    </row>
    <row r="12616" spans="8:8">
      <c r="H12616" s="125"/>
    </row>
    <row r="12617" spans="8:8">
      <c r="H12617" s="125"/>
    </row>
    <row r="12618" spans="8:8">
      <c r="H12618" s="125"/>
    </row>
    <row r="12619" spans="8:8">
      <c r="H12619" s="125"/>
    </row>
    <row r="12620" spans="8:8">
      <c r="H12620" s="125"/>
    </row>
    <row r="12621" spans="8:8">
      <c r="H12621" s="125"/>
    </row>
    <row r="12622" spans="8:8">
      <c r="H12622" s="125"/>
    </row>
    <row r="12623" spans="8:8">
      <c r="H12623" s="125"/>
    </row>
    <row r="12624" spans="8:8">
      <c r="H12624" s="125"/>
    </row>
    <row r="12625" spans="8:8">
      <c r="H12625" s="125"/>
    </row>
    <row r="12626" spans="8:8">
      <c r="H12626" s="125"/>
    </row>
    <row r="12627" spans="8:8">
      <c r="H12627" s="125"/>
    </row>
    <row r="12628" spans="8:8">
      <c r="H12628" s="125"/>
    </row>
    <row r="12629" spans="8:8">
      <c r="H12629" s="125"/>
    </row>
    <row r="12630" spans="8:8">
      <c r="H12630" s="125"/>
    </row>
    <row r="12631" spans="8:8">
      <c r="H12631" s="125"/>
    </row>
    <row r="12632" spans="8:8">
      <c r="H12632" s="125"/>
    </row>
    <row r="12633" spans="8:8">
      <c r="H12633" s="125"/>
    </row>
    <row r="12634" spans="8:8">
      <c r="H12634" s="125"/>
    </row>
    <row r="12635" spans="8:8">
      <c r="H12635" s="125"/>
    </row>
    <row r="12636" spans="8:8">
      <c r="H12636" s="125"/>
    </row>
    <row r="12637" spans="8:8">
      <c r="H12637" s="125"/>
    </row>
    <row r="12638" spans="8:8">
      <c r="H12638" s="125"/>
    </row>
    <row r="12639" spans="8:8">
      <c r="H12639" s="125"/>
    </row>
    <row r="12640" spans="8:8">
      <c r="H12640" s="125"/>
    </row>
    <row r="12641" spans="8:8">
      <c r="H12641" s="125"/>
    </row>
    <row r="12642" spans="8:8">
      <c r="H12642" s="125"/>
    </row>
    <row r="12643" spans="8:8">
      <c r="H12643" s="125"/>
    </row>
    <row r="12644" spans="8:8">
      <c r="H12644" s="125"/>
    </row>
    <row r="12645" spans="8:8">
      <c r="H12645" s="125"/>
    </row>
    <row r="12646" spans="8:8">
      <c r="H12646" s="125"/>
    </row>
    <row r="12647" spans="8:8">
      <c r="H12647" s="125"/>
    </row>
    <row r="12648" spans="8:8">
      <c r="H12648" s="125"/>
    </row>
    <row r="12649" spans="8:8">
      <c r="H12649" s="125"/>
    </row>
    <row r="12650" spans="8:8">
      <c r="H12650" s="125"/>
    </row>
    <row r="12651" spans="8:8">
      <c r="H12651" s="125"/>
    </row>
    <row r="12652" spans="8:8">
      <c r="H12652" s="125"/>
    </row>
    <row r="12653" spans="8:8">
      <c r="H12653" s="125"/>
    </row>
    <row r="12654" spans="8:8">
      <c r="H12654" s="125"/>
    </row>
    <row r="12655" spans="8:8">
      <c r="H12655" s="125"/>
    </row>
    <row r="12656" spans="8:8">
      <c r="H12656" s="125"/>
    </row>
    <row r="12657" spans="8:8">
      <c r="H12657" s="125"/>
    </row>
    <row r="12658" spans="8:8">
      <c r="H12658" s="125"/>
    </row>
    <row r="12659" spans="8:8">
      <c r="H12659" s="125"/>
    </row>
    <row r="12660" spans="8:8">
      <c r="H12660" s="125"/>
    </row>
    <row r="12661" spans="8:8">
      <c r="H12661" s="125"/>
    </row>
    <row r="12662" spans="8:8">
      <c r="H12662" s="125"/>
    </row>
    <row r="12663" spans="8:8">
      <c r="H12663" s="125"/>
    </row>
    <row r="12664" spans="8:8">
      <c r="H12664" s="125"/>
    </row>
    <row r="12665" spans="8:8">
      <c r="H12665" s="125"/>
    </row>
    <row r="12666" spans="8:8">
      <c r="H12666" s="125"/>
    </row>
    <row r="12667" spans="8:8">
      <c r="H12667" s="125"/>
    </row>
    <row r="12668" spans="8:8">
      <c r="H12668" s="125"/>
    </row>
    <row r="12669" spans="8:8">
      <c r="H12669" s="125"/>
    </row>
    <row r="12670" spans="8:8">
      <c r="H12670" s="125"/>
    </row>
    <row r="12671" spans="8:8">
      <c r="H12671" s="125"/>
    </row>
    <row r="12672" spans="8:8">
      <c r="H12672" s="125"/>
    </row>
    <row r="12673" spans="8:8">
      <c r="H12673" s="125"/>
    </row>
    <row r="12674" spans="8:8">
      <c r="H12674" s="125"/>
    </row>
    <row r="12675" spans="8:8">
      <c r="H12675" s="125"/>
    </row>
    <row r="12676" spans="8:8">
      <c r="H12676" s="125"/>
    </row>
    <row r="12677" spans="8:8">
      <c r="H12677" s="125"/>
    </row>
    <row r="12678" spans="8:8">
      <c r="H12678" s="125"/>
    </row>
    <row r="12679" spans="8:8">
      <c r="H12679" s="125"/>
    </row>
    <row r="12680" spans="8:8">
      <c r="H12680" s="125"/>
    </row>
    <row r="12681" spans="8:8">
      <c r="H12681" s="125"/>
    </row>
    <row r="12682" spans="8:8">
      <c r="H12682" s="125"/>
    </row>
    <row r="12683" spans="8:8">
      <c r="H12683" s="125"/>
    </row>
    <row r="12684" spans="8:8">
      <c r="H12684" s="125"/>
    </row>
    <row r="12685" spans="8:8">
      <c r="H12685" s="125"/>
    </row>
    <row r="12686" spans="8:8">
      <c r="H12686" s="125"/>
    </row>
    <row r="12687" spans="8:8">
      <c r="H12687" s="125"/>
    </row>
    <row r="12688" spans="8:8">
      <c r="H12688" s="125"/>
    </row>
    <row r="12689" spans="8:8">
      <c r="H12689" s="125"/>
    </row>
    <row r="12690" spans="8:8">
      <c r="H12690" s="125"/>
    </row>
    <row r="12691" spans="8:8">
      <c r="H12691" s="125"/>
    </row>
    <row r="12692" spans="8:8">
      <c r="H12692" s="125"/>
    </row>
    <row r="12693" spans="8:8">
      <c r="H12693" s="125"/>
    </row>
    <row r="12694" spans="8:8">
      <c r="H12694" s="125"/>
    </row>
    <row r="12695" spans="8:8">
      <c r="H12695" s="125"/>
    </row>
    <row r="12696" spans="8:8">
      <c r="H12696" s="125"/>
    </row>
    <row r="12697" spans="8:8">
      <c r="H12697" s="125"/>
    </row>
    <row r="12698" spans="8:8">
      <c r="H12698" s="125"/>
    </row>
    <row r="12699" spans="8:8">
      <c r="H12699" s="125"/>
    </row>
    <row r="12700" spans="8:8">
      <c r="H12700" s="125"/>
    </row>
    <row r="12701" spans="8:8">
      <c r="H12701" s="125"/>
    </row>
    <row r="12702" spans="8:8">
      <c r="H12702" s="125"/>
    </row>
    <row r="12703" spans="8:8">
      <c r="H12703" s="125"/>
    </row>
    <row r="12704" spans="8:8">
      <c r="H12704" s="125"/>
    </row>
    <row r="12705" spans="8:8">
      <c r="H12705" s="125"/>
    </row>
    <row r="12706" spans="8:8">
      <c r="H12706" s="125"/>
    </row>
    <row r="12707" spans="8:8">
      <c r="H12707" s="125"/>
    </row>
    <row r="12708" spans="8:8">
      <c r="H12708" s="125"/>
    </row>
    <row r="12709" spans="8:8">
      <c r="H12709" s="125"/>
    </row>
    <row r="12710" spans="8:8">
      <c r="H12710" s="125"/>
    </row>
    <row r="12711" spans="8:8">
      <c r="H12711" s="125"/>
    </row>
    <row r="12712" spans="8:8">
      <c r="H12712" s="125"/>
    </row>
    <row r="12713" spans="8:8">
      <c r="H12713" s="125"/>
    </row>
    <row r="12714" spans="8:8">
      <c r="H12714" s="125"/>
    </row>
    <row r="12715" spans="8:8">
      <c r="H12715" s="125"/>
    </row>
    <row r="12716" spans="8:8">
      <c r="H12716" s="125"/>
    </row>
    <row r="12717" spans="8:8">
      <c r="H12717" s="125"/>
    </row>
    <row r="12718" spans="8:8">
      <c r="H12718" s="125"/>
    </row>
    <row r="12719" spans="8:8">
      <c r="H12719" s="125"/>
    </row>
    <row r="12720" spans="8:8">
      <c r="H12720" s="125"/>
    </row>
    <row r="12721" spans="8:8">
      <c r="H12721" s="125"/>
    </row>
    <row r="12722" spans="8:8">
      <c r="H12722" s="125"/>
    </row>
    <row r="12723" spans="8:8">
      <c r="H12723" s="125"/>
    </row>
    <row r="12724" spans="8:8">
      <c r="H12724" s="125"/>
    </row>
    <row r="12725" spans="8:8">
      <c r="H12725" s="125"/>
    </row>
    <row r="12726" spans="8:8">
      <c r="H12726" s="125"/>
    </row>
    <row r="12727" spans="8:8">
      <c r="H12727" s="125"/>
    </row>
    <row r="12728" spans="8:8">
      <c r="H12728" s="125"/>
    </row>
    <row r="12729" spans="8:8">
      <c r="H12729" s="125"/>
    </row>
    <row r="12730" spans="8:8">
      <c r="H12730" s="125"/>
    </row>
    <row r="12731" spans="8:8">
      <c r="H12731" s="125"/>
    </row>
    <row r="12732" spans="8:8">
      <c r="H12732" s="125"/>
    </row>
    <row r="12733" spans="8:8">
      <c r="H12733" s="125"/>
    </row>
    <row r="12734" spans="8:8">
      <c r="H12734" s="125"/>
    </row>
    <row r="12735" spans="8:8">
      <c r="H12735" s="125"/>
    </row>
    <row r="12736" spans="8:8">
      <c r="H12736" s="125"/>
    </row>
    <row r="12737" spans="8:8">
      <c r="H12737" s="125"/>
    </row>
    <row r="12738" spans="8:8">
      <c r="H12738" s="125"/>
    </row>
    <row r="12739" spans="8:8">
      <c r="H12739" s="125"/>
    </row>
    <row r="12740" spans="8:8">
      <c r="H12740" s="125"/>
    </row>
    <row r="12741" spans="8:8">
      <c r="H12741" s="125"/>
    </row>
    <row r="12742" spans="8:8">
      <c r="H12742" s="125"/>
    </row>
    <row r="12743" spans="8:8">
      <c r="H12743" s="125"/>
    </row>
    <row r="12744" spans="8:8">
      <c r="H12744" s="125"/>
    </row>
    <row r="12745" spans="8:8">
      <c r="H12745" s="125"/>
    </row>
    <row r="12746" spans="8:8">
      <c r="H12746" s="125"/>
    </row>
    <row r="12747" spans="8:8">
      <c r="H12747" s="125"/>
    </row>
    <row r="12748" spans="8:8">
      <c r="H12748" s="125"/>
    </row>
    <row r="12749" spans="8:8">
      <c r="H12749" s="125"/>
    </row>
    <row r="12750" spans="8:8">
      <c r="H12750" s="125"/>
    </row>
    <row r="12751" spans="8:8">
      <c r="H12751" s="125"/>
    </row>
    <row r="12752" spans="8:8">
      <c r="H12752" s="125"/>
    </row>
    <row r="12753" spans="8:8">
      <c r="H12753" s="125"/>
    </row>
    <row r="12754" spans="8:8">
      <c r="H12754" s="125"/>
    </row>
    <row r="12755" spans="8:8">
      <c r="H12755" s="125"/>
    </row>
    <row r="12756" spans="8:8">
      <c r="H12756" s="125"/>
    </row>
    <row r="12757" spans="8:8">
      <c r="H12757" s="125"/>
    </row>
    <row r="12758" spans="8:8">
      <c r="H12758" s="125"/>
    </row>
    <row r="12759" spans="8:8">
      <c r="H12759" s="125"/>
    </row>
    <row r="12760" spans="8:8">
      <c r="H12760" s="125"/>
    </row>
    <row r="12761" spans="8:8">
      <c r="H12761" s="125"/>
    </row>
    <row r="12762" spans="8:8">
      <c r="H12762" s="125"/>
    </row>
    <row r="12763" spans="8:8">
      <c r="H12763" s="125"/>
    </row>
    <row r="12764" spans="8:8">
      <c r="H12764" s="125"/>
    </row>
    <row r="12765" spans="8:8">
      <c r="H12765" s="125"/>
    </row>
    <row r="12766" spans="8:8">
      <c r="H12766" s="125"/>
    </row>
    <row r="12767" spans="8:8">
      <c r="H12767" s="125"/>
    </row>
    <row r="12768" spans="8:8">
      <c r="H12768" s="125"/>
    </row>
    <row r="12769" spans="8:8">
      <c r="H12769" s="125"/>
    </row>
    <row r="12770" spans="8:8">
      <c r="H12770" s="125"/>
    </row>
    <row r="12771" spans="8:8">
      <c r="H12771" s="125"/>
    </row>
    <row r="12772" spans="8:8">
      <c r="H12772" s="125"/>
    </row>
    <row r="12773" spans="8:8">
      <c r="H12773" s="125"/>
    </row>
    <row r="12774" spans="8:8">
      <c r="H12774" s="125"/>
    </row>
    <row r="12775" spans="8:8">
      <c r="H12775" s="125"/>
    </row>
    <row r="12776" spans="8:8">
      <c r="H12776" s="125"/>
    </row>
    <row r="12777" spans="8:8">
      <c r="H12777" s="125"/>
    </row>
    <row r="12778" spans="8:8">
      <c r="H12778" s="125"/>
    </row>
    <row r="12779" spans="8:8">
      <c r="H12779" s="125"/>
    </row>
    <row r="12780" spans="8:8">
      <c r="H12780" s="125"/>
    </row>
    <row r="12781" spans="8:8">
      <c r="H12781" s="125"/>
    </row>
    <row r="12782" spans="8:8">
      <c r="H12782" s="125"/>
    </row>
    <row r="12783" spans="8:8">
      <c r="H12783" s="125"/>
    </row>
    <row r="12784" spans="8:8">
      <c r="H12784" s="125"/>
    </row>
    <row r="12785" spans="8:8">
      <c r="H12785" s="125"/>
    </row>
    <row r="12786" spans="8:8">
      <c r="H12786" s="125"/>
    </row>
    <row r="12787" spans="8:8">
      <c r="H12787" s="125"/>
    </row>
    <row r="12788" spans="8:8">
      <c r="H12788" s="125"/>
    </row>
    <row r="12789" spans="8:8">
      <c r="H12789" s="125"/>
    </row>
    <row r="12790" spans="8:8">
      <c r="H12790" s="125"/>
    </row>
    <row r="12791" spans="8:8">
      <c r="H12791" s="125"/>
    </row>
    <row r="12792" spans="8:8">
      <c r="H12792" s="125"/>
    </row>
    <row r="12793" spans="8:8">
      <c r="H12793" s="125"/>
    </row>
    <row r="12794" spans="8:8">
      <c r="H12794" s="125"/>
    </row>
    <row r="12795" spans="8:8">
      <c r="H12795" s="125"/>
    </row>
    <row r="12796" spans="8:8">
      <c r="H12796" s="125"/>
    </row>
    <row r="12797" spans="8:8">
      <c r="H12797" s="125"/>
    </row>
    <row r="12798" spans="8:8">
      <c r="H12798" s="125"/>
    </row>
    <row r="12799" spans="8:8">
      <c r="H12799" s="125"/>
    </row>
    <row r="12800" spans="8:8">
      <c r="H12800" s="125"/>
    </row>
    <row r="12801" spans="8:8">
      <c r="H12801" s="125"/>
    </row>
    <row r="12802" spans="8:8">
      <c r="H12802" s="125"/>
    </row>
    <row r="12803" spans="8:8">
      <c r="H12803" s="125"/>
    </row>
    <row r="12804" spans="8:8">
      <c r="H12804" s="125"/>
    </row>
    <row r="12805" spans="8:8">
      <c r="H12805" s="125"/>
    </row>
    <row r="12806" spans="8:8">
      <c r="H12806" s="125"/>
    </row>
    <row r="12807" spans="8:8">
      <c r="H12807" s="125"/>
    </row>
    <row r="12808" spans="8:8">
      <c r="H12808" s="125"/>
    </row>
    <row r="12809" spans="8:8">
      <c r="H12809" s="125"/>
    </row>
    <row r="12810" spans="8:8">
      <c r="H12810" s="125"/>
    </row>
    <row r="12811" spans="8:8">
      <c r="H12811" s="125"/>
    </row>
    <row r="12812" spans="8:8">
      <c r="H12812" s="125"/>
    </row>
    <row r="12813" spans="8:8">
      <c r="H12813" s="125"/>
    </row>
    <row r="12814" spans="8:8">
      <c r="H12814" s="125"/>
    </row>
    <row r="12815" spans="8:8">
      <c r="H12815" s="125"/>
    </row>
    <row r="12816" spans="8:8">
      <c r="H12816" s="125"/>
    </row>
    <row r="12817" spans="8:8">
      <c r="H12817" s="125"/>
    </row>
    <row r="12818" spans="8:8">
      <c r="H12818" s="125"/>
    </row>
    <row r="12819" spans="8:8">
      <c r="H12819" s="125"/>
    </row>
    <row r="12820" spans="8:8">
      <c r="H12820" s="125"/>
    </row>
    <row r="12821" spans="8:8">
      <c r="H12821" s="125"/>
    </row>
    <row r="12822" spans="8:8">
      <c r="H12822" s="125"/>
    </row>
    <row r="12823" spans="8:8">
      <c r="H12823" s="125"/>
    </row>
    <row r="12824" spans="8:8">
      <c r="H12824" s="125"/>
    </row>
    <row r="12825" spans="8:8">
      <c r="H12825" s="125"/>
    </row>
    <row r="12826" spans="8:8">
      <c r="H12826" s="125"/>
    </row>
    <row r="12827" spans="8:8">
      <c r="H12827" s="125"/>
    </row>
    <row r="12828" spans="8:8">
      <c r="H12828" s="125"/>
    </row>
    <row r="12829" spans="8:8">
      <c r="H12829" s="125"/>
    </row>
    <row r="12830" spans="8:8">
      <c r="H12830" s="125"/>
    </row>
    <row r="12831" spans="8:8">
      <c r="H12831" s="125"/>
    </row>
    <row r="12832" spans="8:8">
      <c r="H12832" s="125"/>
    </row>
    <row r="12833" spans="8:8">
      <c r="H12833" s="125"/>
    </row>
    <row r="12834" spans="8:8">
      <c r="H12834" s="125"/>
    </row>
    <row r="12835" spans="8:8">
      <c r="H12835" s="125"/>
    </row>
    <row r="12836" spans="8:8">
      <c r="H12836" s="125"/>
    </row>
    <row r="12837" spans="8:8">
      <c r="H12837" s="125"/>
    </row>
    <row r="12838" spans="8:8">
      <c r="H12838" s="125"/>
    </row>
    <row r="12839" spans="8:8">
      <c r="H12839" s="125"/>
    </row>
    <row r="12840" spans="8:8">
      <c r="H12840" s="125"/>
    </row>
    <row r="12841" spans="8:8">
      <c r="H12841" s="125"/>
    </row>
    <row r="12842" spans="8:8">
      <c r="H12842" s="125"/>
    </row>
    <row r="12843" spans="8:8">
      <c r="H12843" s="125"/>
    </row>
    <row r="12844" spans="8:8">
      <c r="H12844" s="125"/>
    </row>
    <row r="12845" spans="8:8">
      <c r="H12845" s="125"/>
    </row>
    <row r="12846" spans="8:8">
      <c r="H12846" s="125"/>
    </row>
    <row r="12847" spans="8:8">
      <c r="H12847" s="125"/>
    </row>
    <row r="12848" spans="8:8">
      <c r="H12848" s="125"/>
    </row>
    <row r="12849" spans="8:8">
      <c r="H12849" s="125"/>
    </row>
    <row r="12850" spans="8:8">
      <c r="H12850" s="125"/>
    </row>
    <row r="12851" spans="8:8">
      <c r="H12851" s="125"/>
    </row>
    <row r="12852" spans="8:8">
      <c r="H12852" s="125"/>
    </row>
    <row r="12853" spans="8:8">
      <c r="H12853" s="125"/>
    </row>
    <row r="12854" spans="8:8">
      <c r="H12854" s="125"/>
    </row>
    <row r="12855" spans="8:8">
      <c r="H12855" s="125"/>
    </row>
    <row r="12856" spans="8:8">
      <c r="H12856" s="125"/>
    </row>
    <row r="12857" spans="8:8">
      <c r="H12857" s="125"/>
    </row>
    <row r="12858" spans="8:8">
      <c r="H12858" s="125"/>
    </row>
    <row r="12859" spans="8:8">
      <c r="H12859" s="125"/>
    </row>
    <row r="12860" spans="8:8">
      <c r="H12860" s="125"/>
    </row>
    <row r="12861" spans="8:8">
      <c r="H12861" s="125"/>
    </row>
    <row r="12862" spans="8:8">
      <c r="H12862" s="125"/>
    </row>
    <row r="12863" spans="8:8">
      <c r="H12863" s="125"/>
    </row>
    <row r="12864" spans="8:8">
      <c r="H12864" s="125"/>
    </row>
    <row r="12865" spans="8:8">
      <c r="H12865" s="125"/>
    </row>
    <row r="12866" spans="8:8">
      <c r="H12866" s="125"/>
    </row>
    <row r="12867" spans="8:8">
      <c r="H12867" s="125"/>
    </row>
    <row r="12868" spans="8:8">
      <c r="H12868" s="125"/>
    </row>
    <row r="12869" spans="8:8">
      <c r="H12869" s="125"/>
    </row>
    <row r="12870" spans="8:8">
      <c r="H12870" s="125"/>
    </row>
    <row r="12871" spans="8:8">
      <c r="H12871" s="125"/>
    </row>
    <row r="12872" spans="8:8">
      <c r="H12872" s="125"/>
    </row>
    <row r="12873" spans="8:8">
      <c r="H12873" s="125"/>
    </row>
    <row r="12874" spans="8:8">
      <c r="H12874" s="125"/>
    </row>
    <row r="12875" spans="8:8">
      <c r="H12875" s="125"/>
    </row>
    <row r="12876" spans="8:8">
      <c r="H12876" s="125"/>
    </row>
    <row r="12877" spans="8:8">
      <c r="H12877" s="125"/>
    </row>
    <row r="12878" spans="8:8">
      <c r="H12878" s="125"/>
    </row>
    <row r="12879" spans="8:8">
      <c r="H12879" s="125"/>
    </row>
    <row r="12880" spans="8:8">
      <c r="H12880" s="125"/>
    </row>
    <row r="12881" spans="8:8">
      <c r="H12881" s="125"/>
    </row>
    <row r="12882" spans="8:8">
      <c r="H12882" s="125"/>
    </row>
    <row r="12883" spans="8:8">
      <c r="H12883" s="125"/>
    </row>
    <row r="12884" spans="8:8">
      <c r="H12884" s="125"/>
    </row>
    <row r="12885" spans="8:8">
      <c r="H12885" s="125"/>
    </row>
    <row r="12886" spans="8:8">
      <c r="H12886" s="125"/>
    </row>
    <row r="12887" spans="8:8">
      <c r="H12887" s="125"/>
    </row>
    <row r="12888" spans="8:8">
      <c r="H12888" s="125"/>
    </row>
    <row r="12889" spans="8:8">
      <c r="H12889" s="125"/>
    </row>
    <row r="12890" spans="8:8">
      <c r="H12890" s="125"/>
    </row>
    <row r="12891" spans="8:8">
      <c r="H12891" s="125"/>
    </row>
    <row r="12892" spans="8:8">
      <c r="H12892" s="125"/>
    </row>
    <row r="12893" spans="8:8">
      <c r="H12893" s="125"/>
    </row>
    <row r="12894" spans="8:8">
      <c r="H12894" s="125"/>
    </row>
    <row r="12895" spans="8:8">
      <c r="H12895" s="125"/>
    </row>
    <row r="12896" spans="8:8">
      <c r="H12896" s="125"/>
    </row>
    <row r="12897" spans="8:8">
      <c r="H12897" s="125"/>
    </row>
    <row r="12898" spans="8:8">
      <c r="H12898" s="125"/>
    </row>
    <row r="12899" spans="8:8">
      <c r="H12899" s="125"/>
    </row>
    <row r="12900" spans="8:8">
      <c r="H12900" s="125"/>
    </row>
    <row r="12901" spans="8:8">
      <c r="H12901" s="125"/>
    </row>
    <row r="12902" spans="8:8">
      <c r="H12902" s="125"/>
    </row>
    <row r="12903" spans="8:8">
      <c r="H12903" s="125"/>
    </row>
    <row r="12904" spans="8:8">
      <c r="H12904" s="125"/>
    </row>
    <row r="12905" spans="8:8">
      <c r="H12905" s="125"/>
    </row>
    <row r="12906" spans="8:8">
      <c r="H12906" s="125"/>
    </row>
    <row r="12907" spans="8:8">
      <c r="H12907" s="125"/>
    </row>
    <row r="12908" spans="8:8">
      <c r="H12908" s="125"/>
    </row>
    <row r="12909" spans="8:8">
      <c r="H12909" s="125"/>
    </row>
    <row r="12910" spans="8:8">
      <c r="H12910" s="125"/>
    </row>
    <row r="12911" spans="8:8">
      <c r="H12911" s="125"/>
    </row>
    <row r="12912" spans="8:8">
      <c r="H12912" s="125"/>
    </row>
    <row r="12913" spans="8:8">
      <c r="H12913" s="125"/>
    </row>
    <row r="12914" spans="8:8">
      <c r="H12914" s="125"/>
    </row>
    <row r="12915" spans="8:8">
      <c r="H12915" s="125"/>
    </row>
    <row r="12916" spans="8:8">
      <c r="H12916" s="125"/>
    </row>
    <row r="12917" spans="8:8">
      <c r="H12917" s="125"/>
    </row>
    <row r="12918" spans="8:8">
      <c r="H12918" s="125"/>
    </row>
    <row r="12919" spans="8:8">
      <c r="H12919" s="125"/>
    </row>
    <row r="12920" spans="8:8">
      <c r="H12920" s="125"/>
    </row>
    <row r="12921" spans="8:8">
      <c r="H12921" s="125"/>
    </row>
    <row r="12922" spans="8:8">
      <c r="H12922" s="125"/>
    </row>
    <row r="12923" spans="8:8">
      <c r="H12923" s="125"/>
    </row>
    <row r="12924" spans="8:8">
      <c r="H12924" s="125"/>
    </row>
    <row r="12925" spans="8:8">
      <c r="H12925" s="125"/>
    </row>
    <row r="12926" spans="8:8">
      <c r="H12926" s="125"/>
    </row>
    <row r="12927" spans="8:8">
      <c r="H12927" s="125"/>
    </row>
    <row r="12928" spans="8:8">
      <c r="H12928" s="125"/>
    </row>
    <row r="50002" spans="1:12">
      <c r="I50002" s="165"/>
      <c r="J50002" s="165"/>
      <c r="K50002" s="165"/>
      <c r="L50002" s="165"/>
    </row>
    <row r="50004" spans="1:12">
      <c r="H50004" s="125"/>
    </row>
    <row r="50005" spans="1:12">
      <c r="A50005" s="178"/>
      <c r="B50005" s="165"/>
      <c r="C50005" s="165"/>
      <c r="D50005" s="165"/>
      <c r="E50005" s="165"/>
      <c r="F50005" s="165"/>
      <c r="G50005" s="165"/>
      <c r="H50005" s="165"/>
    </row>
  </sheetData>
  <sheetProtection password="9213" sheet="1" objects="1" scenarios="1"/>
  <mergeCells count="1">
    <mergeCell ref="C2:G2"/>
  </mergeCells>
  <conditionalFormatting sqref="C6:G2053">
    <cfRule type="cellIs" dxfId="1" priority="2" operator="notBetween">
      <formula>0</formula>
      <formula>9999999</formula>
    </cfRule>
  </conditionalFormatting>
  <conditionalFormatting sqref="C6:F10004">
    <cfRule type="cellIs" dxfId="0" priority="1" operator="notBetween">
      <formula>0</formula>
      <formula>9999999</formula>
    </cfRule>
  </conditionalFormatting>
  <dataValidations count="1">
    <dataValidation type="list" allowBlank="1" showInputMessage="1" showErrorMessage="1" promptTitle="Time frame" prompt="What time frame will you be trading?" sqref="C1">
      <formula1>rTimeframe</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3"/>
  <sheetViews>
    <sheetView workbookViewId="0">
      <selection sqref="A1:XFD1048576"/>
    </sheetView>
  </sheetViews>
  <sheetFormatPr defaultRowHeight="15"/>
  <cols>
    <col min="1" max="1" width="5.7109375" style="34" bestFit="1" customWidth="1"/>
    <col min="2" max="2" width="8.5703125" style="34" bestFit="1" customWidth="1"/>
    <col min="3" max="3" width="4" style="34" bestFit="1" customWidth="1"/>
    <col min="4" max="16384" width="9.140625" style="34"/>
  </cols>
  <sheetData>
    <row r="1" spans="1:3">
      <c r="A1" s="35" t="s">
        <v>5</v>
      </c>
      <c r="B1" s="35" t="s">
        <v>6</v>
      </c>
      <c r="C1" s="35" t="s">
        <v>4</v>
      </c>
    </row>
    <row r="2" spans="1:3">
      <c r="A2" s="34">
        <f>IFERROR(C2-1,"")</f>
        <v>0</v>
      </c>
      <c r="B2" s="34" t="str">
        <f>IFERROR("P(Z&gt;="&amp;C2-1&amp;")","")</f>
        <v>P(Z&gt;=0)</v>
      </c>
      <c r="C2" s="34">
        <v>1</v>
      </c>
    </row>
    <row r="3" spans="1:3">
      <c r="A3" s="34">
        <f t="shared" ref="A3:A66" si="0">IFERROR(C3-1,"")</f>
        <v>1</v>
      </c>
      <c r="B3" s="34" t="str">
        <f t="shared" ref="B3:B66" si="1">IFERROR("P(Z&gt;="&amp;C3-1&amp;")","")</f>
        <v>P(Z&gt;=1)</v>
      </c>
      <c r="C3" s="34">
        <f t="shared" ref="C3:C66" si="2">IF(C2&gt;rNtrials,"",1+C2)</f>
        <v>2</v>
      </c>
    </row>
    <row r="4" spans="1:3">
      <c r="A4" s="34">
        <f t="shared" si="0"/>
        <v>2</v>
      </c>
      <c r="B4" s="34" t="str">
        <f t="shared" si="1"/>
        <v>P(Z&gt;=2)</v>
      </c>
      <c r="C4" s="34">
        <f t="shared" si="2"/>
        <v>3</v>
      </c>
    </row>
    <row r="5" spans="1:3">
      <c r="A5" s="34">
        <f t="shared" si="0"/>
        <v>3</v>
      </c>
      <c r="B5" s="34" t="str">
        <f t="shared" si="1"/>
        <v>P(Z&gt;=3)</v>
      </c>
      <c r="C5" s="34">
        <f t="shared" si="2"/>
        <v>4</v>
      </c>
    </row>
    <row r="6" spans="1:3">
      <c r="A6" s="34">
        <f t="shared" si="0"/>
        <v>4</v>
      </c>
      <c r="B6" s="34" t="str">
        <f t="shared" si="1"/>
        <v>P(Z&gt;=4)</v>
      </c>
      <c r="C6" s="34">
        <f t="shared" si="2"/>
        <v>5</v>
      </c>
    </row>
    <row r="7" spans="1:3">
      <c r="A7" s="34">
        <f t="shared" si="0"/>
        <v>5</v>
      </c>
      <c r="B7" s="34" t="str">
        <f t="shared" si="1"/>
        <v>P(Z&gt;=5)</v>
      </c>
      <c r="C7" s="34">
        <f t="shared" si="2"/>
        <v>6</v>
      </c>
    </row>
    <row r="8" spans="1:3">
      <c r="A8" s="34">
        <f t="shared" si="0"/>
        <v>6</v>
      </c>
      <c r="B8" s="34" t="str">
        <f t="shared" si="1"/>
        <v>P(Z&gt;=6)</v>
      </c>
      <c r="C8" s="34">
        <f t="shared" si="2"/>
        <v>7</v>
      </c>
    </row>
    <row r="9" spans="1:3">
      <c r="A9" s="34">
        <f t="shared" si="0"/>
        <v>7</v>
      </c>
      <c r="B9" s="34" t="str">
        <f t="shared" si="1"/>
        <v>P(Z&gt;=7)</v>
      </c>
      <c r="C9" s="34">
        <f t="shared" si="2"/>
        <v>8</v>
      </c>
    </row>
    <row r="10" spans="1:3">
      <c r="A10" s="34">
        <f t="shared" si="0"/>
        <v>8</v>
      </c>
      <c r="B10" s="34" t="str">
        <f t="shared" si="1"/>
        <v>P(Z&gt;=8)</v>
      </c>
      <c r="C10" s="34">
        <f t="shared" si="2"/>
        <v>9</v>
      </c>
    </row>
    <row r="11" spans="1:3">
      <c r="A11" s="34">
        <f t="shared" si="0"/>
        <v>9</v>
      </c>
      <c r="B11" s="34" t="str">
        <f t="shared" si="1"/>
        <v>P(Z&gt;=9)</v>
      </c>
      <c r="C11" s="34">
        <f t="shared" si="2"/>
        <v>10</v>
      </c>
    </row>
    <row r="12" spans="1:3">
      <c r="A12" s="34">
        <f t="shared" si="0"/>
        <v>10</v>
      </c>
      <c r="B12" s="34" t="str">
        <f t="shared" si="1"/>
        <v>P(Z&gt;=10)</v>
      </c>
      <c r="C12" s="34">
        <f t="shared" si="2"/>
        <v>11</v>
      </c>
    </row>
    <row r="13" spans="1:3">
      <c r="A13" s="34">
        <f t="shared" si="0"/>
        <v>11</v>
      </c>
      <c r="B13" s="34" t="str">
        <f t="shared" si="1"/>
        <v>P(Z&gt;=11)</v>
      </c>
      <c r="C13" s="34">
        <f t="shared" si="2"/>
        <v>12</v>
      </c>
    </row>
    <row r="14" spans="1:3">
      <c r="A14" s="34">
        <f t="shared" si="0"/>
        <v>12</v>
      </c>
      <c r="B14" s="34" t="str">
        <f t="shared" si="1"/>
        <v>P(Z&gt;=12)</v>
      </c>
      <c r="C14" s="34">
        <f t="shared" si="2"/>
        <v>13</v>
      </c>
    </row>
    <row r="15" spans="1:3">
      <c r="A15" s="34">
        <f t="shared" si="0"/>
        <v>13</v>
      </c>
      <c r="B15" s="34" t="str">
        <f t="shared" si="1"/>
        <v>P(Z&gt;=13)</v>
      </c>
      <c r="C15" s="34">
        <f t="shared" si="2"/>
        <v>14</v>
      </c>
    </row>
    <row r="16" spans="1:3">
      <c r="A16" s="34">
        <f t="shared" si="0"/>
        <v>14</v>
      </c>
      <c r="B16" s="34" t="str">
        <f t="shared" si="1"/>
        <v>P(Z&gt;=14)</v>
      </c>
      <c r="C16" s="34">
        <f t="shared" si="2"/>
        <v>15</v>
      </c>
    </row>
    <row r="17" spans="1:3">
      <c r="A17" s="34">
        <f t="shared" si="0"/>
        <v>15</v>
      </c>
      <c r="B17" s="34" t="str">
        <f t="shared" si="1"/>
        <v>P(Z&gt;=15)</v>
      </c>
      <c r="C17" s="34">
        <f t="shared" si="2"/>
        <v>16</v>
      </c>
    </row>
    <row r="18" spans="1:3">
      <c r="A18" s="34">
        <f t="shared" si="0"/>
        <v>16</v>
      </c>
      <c r="B18" s="34" t="str">
        <f t="shared" si="1"/>
        <v>P(Z&gt;=16)</v>
      </c>
      <c r="C18" s="34">
        <f t="shared" si="2"/>
        <v>17</v>
      </c>
    </row>
    <row r="19" spans="1:3">
      <c r="A19" s="34">
        <f t="shared" si="0"/>
        <v>17</v>
      </c>
      <c r="B19" s="34" t="str">
        <f t="shared" si="1"/>
        <v>P(Z&gt;=17)</v>
      </c>
      <c r="C19" s="34">
        <f t="shared" si="2"/>
        <v>18</v>
      </c>
    </row>
    <row r="20" spans="1:3">
      <c r="A20" s="34">
        <f t="shared" si="0"/>
        <v>18</v>
      </c>
      <c r="B20" s="34" t="str">
        <f t="shared" si="1"/>
        <v>P(Z&gt;=18)</v>
      </c>
      <c r="C20" s="34">
        <f t="shared" si="2"/>
        <v>19</v>
      </c>
    </row>
    <row r="21" spans="1:3">
      <c r="A21" s="34">
        <f t="shared" si="0"/>
        <v>19</v>
      </c>
      <c r="B21" s="34" t="str">
        <f t="shared" si="1"/>
        <v>P(Z&gt;=19)</v>
      </c>
      <c r="C21" s="34">
        <f t="shared" si="2"/>
        <v>20</v>
      </c>
    </row>
    <row r="22" spans="1:3">
      <c r="A22" s="34">
        <f t="shared" si="0"/>
        <v>20</v>
      </c>
      <c r="B22" s="34" t="str">
        <f t="shared" si="1"/>
        <v>P(Z&gt;=20)</v>
      </c>
      <c r="C22" s="34">
        <f t="shared" si="2"/>
        <v>21</v>
      </c>
    </row>
    <row r="23" spans="1:3">
      <c r="A23" s="34">
        <f t="shared" si="0"/>
        <v>21</v>
      </c>
      <c r="B23" s="34" t="str">
        <f t="shared" si="1"/>
        <v>P(Z&gt;=21)</v>
      </c>
      <c r="C23" s="34">
        <f t="shared" si="2"/>
        <v>22</v>
      </c>
    </row>
    <row r="24" spans="1:3">
      <c r="A24" s="34">
        <f t="shared" si="0"/>
        <v>22</v>
      </c>
      <c r="B24" s="34" t="str">
        <f t="shared" si="1"/>
        <v>P(Z&gt;=22)</v>
      </c>
      <c r="C24" s="34">
        <f t="shared" si="2"/>
        <v>23</v>
      </c>
    </row>
    <row r="25" spans="1:3">
      <c r="A25" s="34">
        <f t="shared" si="0"/>
        <v>23</v>
      </c>
      <c r="B25" s="34" t="str">
        <f t="shared" si="1"/>
        <v>P(Z&gt;=23)</v>
      </c>
      <c r="C25" s="34">
        <f t="shared" si="2"/>
        <v>24</v>
      </c>
    </row>
    <row r="26" spans="1:3">
      <c r="A26" s="34">
        <f t="shared" si="0"/>
        <v>24</v>
      </c>
      <c r="B26" s="34" t="str">
        <f t="shared" si="1"/>
        <v>P(Z&gt;=24)</v>
      </c>
      <c r="C26" s="34">
        <f t="shared" si="2"/>
        <v>25</v>
      </c>
    </row>
    <row r="27" spans="1:3">
      <c r="A27" s="34">
        <f t="shared" si="0"/>
        <v>25</v>
      </c>
      <c r="B27" s="34" t="str">
        <f t="shared" si="1"/>
        <v>P(Z&gt;=25)</v>
      </c>
      <c r="C27" s="34">
        <f t="shared" si="2"/>
        <v>26</v>
      </c>
    </row>
    <row r="28" spans="1:3">
      <c r="A28" s="34">
        <f t="shared" si="0"/>
        <v>26</v>
      </c>
      <c r="B28" s="34" t="str">
        <f t="shared" si="1"/>
        <v>P(Z&gt;=26)</v>
      </c>
      <c r="C28" s="34">
        <f t="shared" si="2"/>
        <v>27</v>
      </c>
    </row>
    <row r="29" spans="1:3">
      <c r="A29" s="34">
        <f t="shared" si="0"/>
        <v>27</v>
      </c>
      <c r="B29" s="34" t="str">
        <f t="shared" si="1"/>
        <v>P(Z&gt;=27)</v>
      </c>
      <c r="C29" s="34">
        <f t="shared" si="2"/>
        <v>28</v>
      </c>
    </row>
    <row r="30" spans="1:3">
      <c r="A30" s="34">
        <f t="shared" si="0"/>
        <v>28</v>
      </c>
      <c r="B30" s="34" t="str">
        <f t="shared" si="1"/>
        <v>P(Z&gt;=28)</v>
      </c>
      <c r="C30" s="34">
        <f t="shared" si="2"/>
        <v>29</v>
      </c>
    </row>
    <row r="31" spans="1:3">
      <c r="A31" s="34">
        <f t="shared" si="0"/>
        <v>29</v>
      </c>
      <c r="B31" s="34" t="str">
        <f t="shared" si="1"/>
        <v>P(Z&gt;=29)</v>
      </c>
      <c r="C31" s="34">
        <f t="shared" si="2"/>
        <v>30</v>
      </c>
    </row>
    <row r="32" spans="1:3">
      <c r="A32" s="34">
        <f t="shared" si="0"/>
        <v>30</v>
      </c>
      <c r="B32" s="34" t="str">
        <f t="shared" si="1"/>
        <v>P(Z&gt;=30)</v>
      </c>
      <c r="C32" s="34">
        <f t="shared" si="2"/>
        <v>31</v>
      </c>
    </row>
    <row r="33" spans="1:3">
      <c r="A33" s="34">
        <f t="shared" si="0"/>
        <v>31</v>
      </c>
      <c r="B33" s="34" t="str">
        <f t="shared" si="1"/>
        <v>P(Z&gt;=31)</v>
      </c>
      <c r="C33" s="34">
        <f t="shared" si="2"/>
        <v>32</v>
      </c>
    </row>
    <row r="34" spans="1:3">
      <c r="A34" s="34">
        <f t="shared" si="0"/>
        <v>32</v>
      </c>
      <c r="B34" s="34" t="str">
        <f t="shared" si="1"/>
        <v>P(Z&gt;=32)</v>
      </c>
      <c r="C34" s="34">
        <f t="shared" si="2"/>
        <v>33</v>
      </c>
    </row>
    <row r="35" spans="1:3">
      <c r="A35" s="34">
        <f t="shared" si="0"/>
        <v>33</v>
      </c>
      <c r="B35" s="34" t="str">
        <f t="shared" si="1"/>
        <v>P(Z&gt;=33)</v>
      </c>
      <c r="C35" s="34">
        <f t="shared" si="2"/>
        <v>34</v>
      </c>
    </row>
    <row r="36" spans="1:3">
      <c r="A36" s="34">
        <f t="shared" si="0"/>
        <v>34</v>
      </c>
      <c r="B36" s="34" t="str">
        <f t="shared" si="1"/>
        <v>P(Z&gt;=34)</v>
      </c>
      <c r="C36" s="34">
        <f t="shared" si="2"/>
        <v>35</v>
      </c>
    </row>
    <row r="37" spans="1:3">
      <c r="A37" s="34">
        <f t="shared" si="0"/>
        <v>35</v>
      </c>
      <c r="B37" s="34" t="str">
        <f t="shared" si="1"/>
        <v>P(Z&gt;=35)</v>
      </c>
      <c r="C37" s="34">
        <f t="shared" si="2"/>
        <v>36</v>
      </c>
    </row>
    <row r="38" spans="1:3">
      <c r="A38" s="34">
        <f t="shared" si="0"/>
        <v>36</v>
      </c>
      <c r="B38" s="34" t="str">
        <f t="shared" si="1"/>
        <v>P(Z&gt;=36)</v>
      </c>
      <c r="C38" s="34">
        <f t="shared" si="2"/>
        <v>37</v>
      </c>
    </row>
    <row r="39" spans="1:3">
      <c r="A39" s="34">
        <f t="shared" si="0"/>
        <v>37</v>
      </c>
      <c r="B39" s="34" t="str">
        <f t="shared" si="1"/>
        <v>P(Z&gt;=37)</v>
      </c>
      <c r="C39" s="34">
        <f t="shared" si="2"/>
        <v>38</v>
      </c>
    </row>
    <row r="40" spans="1:3">
      <c r="A40" s="34">
        <f t="shared" si="0"/>
        <v>38</v>
      </c>
      <c r="B40" s="34" t="str">
        <f t="shared" si="1"/>
        <v>P(Z&gt;=38)</v>
      </c>
      <c r="C40" s="34">
        <f t="shared" si="2"/>
        <v>39</v>
      </c>
    </row>
    <row r="41" spans="1:3">
      <c r="A41" s="34">
        <f t="shared" si="0"/>
        <v>39</v>
      </c>
      <c r="B41" s="34" t="str">
        <f t="shared" si="1"/>
        <v>P(Z&gt;=39)</v>
      </c>
      <c r="C41" s="34">
        <f t="shared" si="2"/>
        <v>40</v>
      </c>
    </row>
    <row r="42" spans="1:3">
      <c r="A42" s="34">
        <f t="shared" si="0"/>
        <v>40</v>
      </c>
      <c r="B42" s="34" t="str">
        <f t="shared" si="1"/>
        <v>P(Z&gt;=40)</v>
      </c>
      <c r="C42" s="34">
        <f t="shared" si="2"/>
        <v>41</v>
      </c>
    </row>
    <row r="43" spans="1:3">
      <c r="A43" s="34">
        <f t="shared" si="0"/>
        <v>41</v>
      </c>
      <c r="B43" s="34" t="str">
        <f t="shared" si="1"/>
        <v>P(Z&gt;=41)</v>
      </c>
      <c r="C43" s="34">
        <f t="shared" si="2"/>
        <v>42</v>
      </c>
    </row>
    <row r="44" spans="1:3">
      <c r="A44" s="34">
        <f t="shared" si="0"/>
        <v>42</v>
      </c>
      <c r="B44" s="34" t="str">
        <f t="shared" si="1"/>
        <v>P(Z&gt;=42)</v>
      </c>
      <c r="C44" s="34">
        <f t="shared" si="2"/>
        <v>43</v>
      </c>
    </row>
    <row r="45" spans="1:3">
      <c r="A45" s="34">
        <f t="shared" si="0"/>
        <v>43</v>
      </c>
      <c r="B45" s="34" t="str">
        <f t="shared" si="1"/>
        <v>P(Z&gt;=43)</v>
      </c>
      <c r="C45" s="34">
        <f t="shared" si="2"/>
        <v>44</v>
      </c>
    </row>
    <row r="46" spans="1:3">
      <c r="A46" s="34">
        <f t="shared" si="0"/>
        <v>44</v>
      </c>
      <c r="B46" s="34" t="str">
        <f t="shared" si="1"/>
        <v>P(Z&gt;=44)</v>
      </c>
      <c r="C46" s="34">
        <f t="shared" si="2"/>
        <v>45</v>
      </c>
    </row>
    <row r="47" spans="1:3">
      <c r="A47" s="34">
        <f t="shared" si="0"/>
        <v>45</v>
      </c>
      <c r="B47" s="34" t="str">
        <f t="shared" si="1"/>
        <v>P(Z&gt;=45)</v>
      </c>
      <c r="C47" s="34">
        <f t="shared" si="2"/>
        <v>46</v>
      </c>
    </row>
    <row r="48" spans="1:3">
      <c r="A48" s="34">
        <f t="shared" si="0"/>
        <v>46</v>
      </c>
      <c r="B48" s="34" t="str">
        <f t="shared" si="1"/>
        <v>P(Z&gt;=46)</v>
      </c>
      <c r="C48" s="34">
        <f t="shared" si="2"/>
        <v>47</v>
      </c>
    </row>
    <row r="49" spans="1:3">
      <c r="A49" s="34">
        <f t="shared" si="0"/>
        <v>47</v>
      </c>
      <c r="B49" s="34" t="str">
        <f t="shared" si="1"/>
        <v>P(Z&gt;=47)</v>
      </c>
      <c r="C49" s="34">
        <f t="shared" si="2"/>
        <v>48</v>
      </c>
    </row>
    <row r="50" spans="1:3">
      <c r="A50" s="34">
        <f t="shared" si="0"/>
        <v>48</v>
      </c>
      <c r="B50" s="34" t="str">
        <f t="shared" si="1"/>
        <v>P(Z&gt;=48)</v>
      </c>
      <c r="C50" s="34">
        <f t="shared" si="2"/>
        <v>49</v>
      </c>
    </row>
    <row r="51" spans="1:3">
      <c r="A51" s="34">
        <f t="shared" si="0"/>
        <v>49</v>
      </c>
      <c r="B51" s="34" t="str">
        <f t="shared" si="1"/>
        <v>P(Z&gt;=49)</v>
      </c>
      <c r="C51" s="34">
        <f t="shared" si="2"/>
        <v>50</v>
      </c>
    </row>
    <row r="52" spans="1:3">
      <c r="A52" s="34">
        <f t="shared" si="0"/>
        <v>50</v>
      </c>
      <c r="B52" s="34" t="str">
        <f t="shared" si="1"/>
        <v>P(Z&gt;=50)</v>
      </c>
      <c r="C52" s="34">
        <f t="shared" si="2"/>
        <v>51</v>
      </c>
    </row>
    <row r="53" spans="1:3">
      <c r="A53" s="34">
        <f t="shared" si="0"/>
        <v>51</v>
      </c>
      <c r="B53" s="34" t="str">
        <f t="shared" si="1"/>
        <v>P(Z&gt;=51)</v>
      </c>
      <c r="C53" s="34">
        <f t="shared" si="2"/>
        <v>52</v>
      </c>
    </row>
    <row r="54" spans="1:3">
      <c r="A54" s="34">
        <f t="shared" si="0"/>
        <v>52</v>
      </c>
      <c r="B54" s="34" t="str">
        <f t="shared" si="1"/>
        <v>P(Z&gt;=52)</v>
      </c>
      <c r="C54" s="34">
        <f t="shared" si="2"/>
        <v>53</v>
      </c>
    </row>
    <row r="55" spans="1:3">
      <c r="A55" s="34">
        <f t="shared" si="0"/>
        <v>53</v>
      </c>
      <c r="B55" s="34" t="str">
        <f t="shared" si="1"/>
        <v>P(Z&gt;=53)</v>
      </c>
      <c r="C55" s="34">
        <f t="shared" si="2"/>
        <v>54</v>
      </c>
    </row>
    <row r="56" spans="1:3">
      <c r="A56" s="34">
        <f t="shared" si="0"/>
        <v>54</v>
      </c>
      <c r="B56" s="34" t="str">
        <f t="shared" si="1"/>
        <v>P(Z&gt;=54)</v>
      </c>
      <c r="C56" s="34">
        <f t="shared" si="2"/>
        <v>55</v>
      </c>
    </row>
    <row r="57" spans="1:3">
      <c r="A57" s="34">
        <f t="shared" si="0"/>
        <v>55</v>
      </c>
      <c r="B57" s="34" t="str">
        <f t="shared" si="1"/>
        <v>P(Z&gt;=55)</v>
      </c>
      <c r="C57" s="34">
        <f t="shared" si="2"/>
        <v>56</v>
      </c>
    </row>
    <row r="58" spans="1:3">
      <c r="A58" s="34">
        <f t="shared" si="0"/>
        <v>56</v>
      </c>
      <c r="B58" s="34" t="str">
        <f t="shared" si="1"/>
        <v>P(Z&gt;=56)</v>
      </c>
      <c r="C58" s="34">
        <f t="shared" si="2"/>
        <v>57</v>
      </c>
    </row>
    <row r="59" spans="1:3">
      <c r="A59" s="34">
        <f t="shared" si="0"/>
        <v>57</v>
      </c>
      <c r="B59" s="34" t="str">
        <f t="shared" si="1"/>
        <v>P(Z&gt;=57)</v>
      </c>
      <c r="C59" s="34">
        <f t="shared" si="2"/>
        <v>58</v>
      </c>
    </row>
    <row r="60" spans="1:3">
      <c r="A60" s="34">
        <f t="shared" si="0"/>
        <v>58</v>
      </c>
      <c r="B60" s="34" t="str">
        <f t="shared" si="1"/>
        <v>P(Z&gt;=58)</v>
      </c>
      <c r="C60" s="34">
        <f t="shared" si="2"/>
        <v>59</v>
      </c>
    </row>
    <row r="61" spans="1:3">
      <c r="A61" s="34">
        <f t="shared" si="0"/>
        <v>59</v>
      </c>
      <c r="B61" s="34" t="str">
        <f t="shared" si="1"/>
        <v>P(Z&gt;=59)</v>
      </c>
      <c r="C61" s="34">
        <f t="shared" si="2"/>
        <v>60</v>
      </c>
    </row>
    <row r="62" spans="1:3">
      <c r="A62" s="34">
        <f t="shared" si="0"/>
        <v>60</v>
      </c>
      <c r="B62" s="34" t="str">
        <f t="shared" si="1"/>
        <v>P(Z&gt;=60)</v>
      </c>
      <c r="C62" s="34">
        <f t="shared" si="2"/>
        <v>61</v>
      </c>
    </row>
    <row r="63" spans="1:3">
      <c r="A63" s="34">
        <f t="shared" si="0"/>
        <v>61</v>
      </c>
      <c r="B63" s="34" t="str">
        <f t="shared" si="1"/>
        <v>P(Z&gt;=61)</v>
      </c>
      <c r="C63" s="34">
        <f t="shared" si="2"/>
        <v>62</v>
      </c>
    </row>
    <row r="64" spans="1:3">
      <c r="A64" s="34">
        <f t="shared" si="0"/>
        <v>62</v>
      </c>
      <c r="B64" s="34" t="str">
        <f t="shared" si="1"/>
        <v>P(Z&gt;=62)</v>
      </c>
      <c r="C64" s="34">
        <f t="shared" si="2"/>
        <v>63</v>
      </c>
    </row>
    <row r="65" spans="1:3">
      <c r="A65" s="34">
        <f t="shared" si="0"/>
        <v>63</v>
      </c>
      <c r="B65" s="34" t="str">
        <f t="shared" si="1"/>
        <v>P(Z&gt;=63)</v>
      </c>
      <c r="C65" s="34">
        <f t="shared" si="2"/>
        <v>64</v>
      </c>
    </row>
    <row r="66" spans="1:3">
      <c r="A66" s="34">
        <f t="shared" si="0"/>
        <v>64</v>
      </c>
      <c r="B66" s="34" t="str">
        <f t="shared" si="1"/>
        <v>P(Z&gt;=64)</v>
      </c>
      <c r="C66" s="34">
        <f t="shared" si="2"/>
        <v>65</v>
      </c>
    </row>
    <row r="67" spans="1:3">
      <c r="A67" s="34">
        <f t="shared" ref="A67:A130" si="3">IFERROR(C67-1,"")</f>
        <v>65</v>
      </c>
      <c r="B67" s="34" t="str">
        <f t="shared" ref="B67:B130" si="4">IFERROR("P(Z&gt;="&amp;C67-1&amp;")","")</f>
        <v>P(Z&gt;=65)</v>
      </c>
      <c r="C67" s="34">
        <f t="shared" ref="C67:C130" si="5">IF(C66&gt;rNtrials,"",1+C66)</f>
        <v>66</v>
      </c>
    </row>
    <row r="68" spans="1:3">
      <c r="A68" s="34">
        <f t="shared" si="3"/>
        <v>66</v>
      </c>
      <c r="B68" s="34" t="str">
        <f t="shared" si="4"/>
        <v>P(Z&gt;=66)</v>
      </c>
      <c r="C68" s="34">
        <f t="shared" si="5"/>
        <v>67</v>
      </c>
    </row>
    <row r="69" spans="1:3">
      <c r="A69" s="34">
        <f t="shared" si="3"/>
        <v>67</v>
      </c>
      <c r="B69" s="34" t="str">
        <f t="shared" si="4"/>
        <v>P(Z&gt;=67)</v>
      </c>
      <c r="C69" s="34">
        <f t="shared" si="5"/>
        <v>68</v>
      </c>
    </row>
    <row r="70" spans="1:3">
      <c r="A70" s="34">
        <f t="shared" si="3"/>
        <v>68</v>
      </c>
      <c r="B70" s="34" t="str">
        <f t="shared" si="4"/>
        <v>P(Z&gt;=68)</v>
      </c>
      <c r="C70" s="34">
        <f t="shared" si="5"/>
        <v>69</v>
      </c>
    </row>
    <row r="71" spans="1:3">
      <c r="A71" s="34">
        <f t="shared" si="3"/>
        <v>69</v>
      </c>
      <c r="B71" s="34" t="str">
        <f t="shared" si="4"/>
        <v>P(Z&gt;=69)</v>
      </c>
      <c r="C71" s="34">
        <f t="shared" si="5"/>
        <v>70</v>
      </c>
    </row>
    <row r="72" spans="1:3">
      <c r="A72" s="34">
        <f t="shared" si="3"/>
        <v>70</v>
      </c>
      <c r="B72" s="34" t="str">
        <f t="shared" si="4"/>
        <v>P(Z&gt;=70)</v>
      </c>
      <c r="C72" s="34">
        <f t="shared" si="5"/>
        <v>71</v>
      </c>
    </row>
    <row r="73" spans="1:3">
      <c r="A73" s="34">
        <f t="shared" si="3"/>
        <v>71</v>
      </c>
      <c r="B73" s="34" t="str">
        <f t="shared" si="4"/>
        <v>P(Z&gt;=71)</v>
      </c>
      <c r="C73" s="34">
        <f t="shared" si="5"/>
        <v>72</v>
      </c>
    </row>
    <row r="74" spans="1:3">
      <c r="A74" s="34">
        <f t="shared" si="3"/>
        <v>72</v>
      </c>
      <c r="B74" s="34" t="str">
        <f t="shared" si="4"/>
        <v>P(Z&gt;=72)</v>
      </c>
      <c r="C74" s="34">
        <f t="shared" si="5"/>
        <v>73</v>
      </c>
    </row>
    <row r="75" spans="1:3">
      <c r="A75" s="34">
        <f t="shared" si="3"/>
        <v>73</v>
      </c>
      <c r="B75" s="34" t="str">
        <f t="shared" si="4"/>
        <v>P(Z&gt;=73)</v>
      </c>
      <c r="C75" s="34">
        <f t="shared" si="5"/>
        <v>74</v>
      </c>
    </row>
    <row r="76" spans="1:3">
      <c r="A76" s="34">
        <f t="shared" si="3"/>
        <v>74</v>
      </c>
      <c r="B76" s="34" t="str">
        <f t="shared" si="4"/>
        <v>P(Z&gt;=74)</v>
      </c>
      <c r="C76" s="34">
        <f t="shared" si="5"/>
        <v>75</v>
      </c>
    </row>
    <row r="77" spans="1:3">
      <c r="A77" s="34">
        <f t="shared" si="3"/>
        <v>75</v>
      </c>
      <c r="B77" s="34" t="str">
        <f t="shared" si="4"/>
        <v>P(Z&gt;=75)</v>
      </c>
      <c r="C77" s="34">
        <f t="shared" si="5"/>
        <v>76</v>
      </c>
    </row>
    <row r="78" spans="1:3">
      <c r="A78" s="34">
        <f t="shared" si="3"/>
        <v>76</v>
      </c>
      <c r="B78" s="34" t="str">
        <f t="shared" si="4"/>
        <v>P(Z&gt;=76)</v>
      </c>
      <c r="C78" s="34">
        <f t="shared" si="5"/>
        <v>77</v>
      </c>
    </row>
    <row r="79" spans="1:3">
      <c r="A79" s="34">
        <f t="shared" si="3"/>
        <v>77</v>
      </c>
      <c r="B79" s="34" t="str">
        <f t="shared" si="4"/>
        <v>P(Z&gt;=77)</v>
      </c>
      <c r="C79" s="34">
        <f t="shared" si="5"/>
        <v>78</v>
      </c>
    </row>
    <row r="80" spans="1:3">
      <c r="A80" s="34">
        <f t="shared" si="3"/>
        <v>78</v>
      </c>
      <c r="B80" s="34" t="str">
        <f t="shared" si="4"/>
        <v>P(Z&gt;=78)</v>
      </c>
      <c r="C80" s="34">
        <f t="shared" si="5"/>
        <v>79</v>
      </c>
    </row>
    <row r="81" spans="1:3">
      <c r="A81" s="34">
        <f t="shared" si="3"/>
        <v>79</v>
      </c>
      <c r="B81" s="34" t="str">
        <f t="shared" si="4"/>
        <v>P(Z&gt;=79)</v>
      </c>
      <c r="C81" s="34">
        <f t="shared" si="5"/>
        <v>80</v>
      </c>
    </row>
    <row r="82" spans="1:3">
      <c r="A82" s="34">
        <f t="shared" si="3"/>
        <v>80</v>
      </c>
      <c r="B82" s="34" t="str">
        <f t="shared" si="4"/>
        <v>P(Z&gt;=80)</v>
      </c>
      <c r="C82" s="34">
        <f t="shared" si="5"/>
        <v>81</v>
      </c>
    </row>
    <row r="83" spans="1:3">
      <c r="A83" s="34">
        <f t="shared" si="3"/>
        <v>81</v>
      </c>
      <c r="B83" s="34" t="str">
        <f t="shared" si="4"/>
        <v>P(Z&gt;=81)</v>
      </c>
      <c r="C83" s="34">
        <f t="shared" si="5"/>
        <v>82</v>
      </c>
    </row>
    <row r="84" spans="1:3">
      <c r="A84" s="34">
        <f t="shared" si="3"/>
        <v>82</v>
      </c>
      <c r="B84" s="34" t="str">
        <f t="shared" si="4"/>
        <v>P(Z&gt;=82)</v>
      </c>
      <c r="C84" s="34">
        <f t="shared" si="5"/>
        <v>83</v>
      </c>
    </row>
    <row r="85" spans="1:3">
      <c r="A85" s="34">
        <f t="shared" si="3"/>
        <v>83</v>
      </c>
      <c r="B85" s="34" t="str">
        <f t="shared" si="4"/>
        <v>P(Z&gt;=83)</v>
      </c>
      <c r="C85" s="34">
        <f t="shared" si="5"/>
        <v>84</v>
      </c>
    </row>
    <row r="86" spans="1:3">
      <c r="A86" s="34">
        <f t="shared" si="3"/>
        <v>84</v>
      </c>
      <c r="B86" s="34" t="str">
        <f t="shared" si="4"/>
        <v>P(Z&gt;=84)</v>
      </c>
      <c r="C86" s="34">
        <f t="shared" si="5"/>
        <v>85</v>
      </c>
    </row>
    <row r="87" spans="1:3">
      <c r="A87" s="34">
        <f t="shared" si="3"/>
        <v>85</v>
      </c>
      <c r="B87" s="34" t="str">
        <f t="shared" si="4"/>
        <v>P(Z&gt;=85)</v>
      </c>
      <c r="C87" s="34">
        <f t="shared" si="5"/>
        <v>86</v>
      </c>
    </row>
    <row r="88" spans="1:3">
      <c r="A88" s="34">
        <f t="shared" si="3"/>
        <v>86</v>
      </c>
      <c r="B88" s="34" t="str">
        <f t="shared" si="4"/>
        <v>P(Z&gt;=86)</v>
      </c>
      <c r="C88" s="34">
        <f t="shared" si="5"/>
        <v>87</v>
      </c>
    </row>
    <row r="89" spans="1:3">
      <c r="A89" s="34">
        <f t="shared" si="3"/>
        <v>87</v>
      </c>
      <c r="B89" s="34" t="str">
        <f t="shared" si="4"/>
        <v>P(Z&gt;=87)</v>
      </c>
      <c r="C89" s="34">
        <f t="shared" si="5"/>
        <v>88</v>
      </c>
    </row>
    <row r="90" spans="1:3">
      <c r="A90" s="34">
        <f t="shared" si="3"/>
        <v>88</v>
      </c>
      <c r="B90" s="34" t="str">
        <f t="shared" si="4"/>
        <v>P(Z&gt;=88)</v>
      </c>
      <c r="C90" s="34">
        <f t="shared" si="5"/>
        <v>89</v>
      </c>
    </row>
    <row r="91" spans="1:3">
      <c r="A91" s="34">
        <f t="shared" si="3"/>
        <v>89</v>
      </c>
      <c r="B91" s="34" t="str">
        <f t="shared" si="4"/>
        <v>P(Z&gt;=89)</v>
      </c>
      <c r="C91" s="34">
        <f t="shared" si="5"/>
        <v>90</v>
      </c>
    </row>
    <row r="92" spans="1:3">
      <c r="A92" s="34">
        <f t="shared" si="3"/>
        <v>90</v>
      </c>
      <c r="B92" s="34" t="str">
        <f t="shared" si="4"/>
        <v>P(Z&gt;=90)</v>
      </c>
      <c r="C92" s="34">
        <f t="shared" si="5"/>
        <v>91</v>
      </c>
    </row>
    <row r="93" spans="1:3">
      <c r="A93" s="34">
        <f t="shared" si="3"/>
        <v>91</v>
      </c>
      <c r="B93" s="34" t="str">
        <f t="shared" si="4"/>
        <v>P(Z&gt;=91)</v>
      </c>
      <c r="C93" s="34">
        <f t="shared" si="5"/>
        <v>92</v>
      </c>
    </row>
    <row r="94" spans="1:3">
      <c r="A94" s="34">
        <f t="shared" si="3"/>
        <v>92</v>
      </c>
      <c r="B94" s="34" t="str">
        <f t="shared" si="4"/>
        <v>P(Z&gt;=92)</v>
      </c>
      <c r="C94" s="34">
        <f t="shared" si="5"/>
        <v>93</v>
      </c>
    </row>
    <row r="95" spans="1:3">
      <c r="A95" s="34">
        <f t="shared" si="3"/>
        <v>93</v>
      </c>
      <c r="B95" s="34" t="str">
        <f t="shared" si="4"/>
        <v>P(Z&gt;=93)</v>
      </c>
      <c r="C95" s="34">
        <f t="shared" si="5"/>
        <v>94</v>
      </c>
    </row>
    <row r="96" spans="1:3">
      <c r="A96" s="34">
        <f t="shared" si="3"/>
        <v>94</v>
      </c>
      <c r="B96" s="34" t="str">
        <f t="shared" si="4"/>
        <v>P(Z&gt;=94)</v>
      </c>
      <c r="C96" s="34">
        <f t="shared" si="5"/>
        <v>95</v>
      </c>
    </row>
    <row r="97" spans="1:3">
      <c r="A97" s="34">
        <f t="shared" si="3"/>
        <v>95</v>
      </c>
      <c r="B97" s="34" t="str">
        <f t="shared" si="4"/>
        <v>P(Z&gt;=95)</v>
      </c>
      <c r="C97" s="34">
        <f t="shared" si="5"/>
        <v>96</v>
      </c>
    </row>
    <row r="98" spans="1:3">
      <c r="A98" s="34">
        <f t="shared" si="3"/>
        <v>96</v>
      </c>
      <c r="B98" s="34" t="str">
        <f t="shared" si="4"/>
        <v>P(Z&gt;=96)</v>
      </c>
      <c r="C98" s="34">
        <f t="shared" si="5"/>
        <v>97</v>
      </c>
    </row>
    <row r="99" spans="1:3">
      <c r="A99" s="34">
        <f t="shared" si="3"/>
        <v>97</v>
      </c>
      <c r="B99" s="34" t="str">
        <f t="shared" si="4"/>
        <v>P(Z&gt;=97)</v>
      </c>
      <c r="C99" s="34">
        <f t="shared" si="5"/>
        <v>98</v>
      </c>
    </row>
    <row r="100" spans="1:3">
      <c r="A100" s="34">
        <f t="shared" si="3"/>
        <v>98</v>
      </c>
      <c r="B100" s="34" t="str">
        <f t="shared" si="4"/>
        <v>P(Z&gt;=98)</v>
      </c>
      <c r="C100" s="34">
        <f t="shared" si="5"/>
        <v>99</v>
      </c>
    </row>
    <row r="101" spans="1:3">
      <c r="A101" s="34">
        <f t="shared" si="3"/>
        <v>99</v>
      </c>
      <c r="B101" s="34" t="str">
        <f t="shared" si="4"/>
        <v>P(Z&gt;=99)</v>
      </c>
      <c r="C101" s="34">
        <f t="shared" si="5"/>
        <v>100</v>
      </c>
    </row>
    <row r="102" spans="1:3">
      <c r="A102" s="34">
        <f t="shared" si="3"/>
        <v>100</v>
      </c>
      <c r="B102" s="34" t="str">
        <f t="shared" si="4"/>
        <v>P(Z&gt;=100)</v>
      </c>
      <c r="C102" s="34">
        <f t="shared" si="5"/>
        <v>101</v>
      </c>
    </row>
    <row r="103" spans="1:3">
      <c r="A103" s="34">
        <f t="shared" si="3"/>
        <v>101</v>
      </c>
      <c r="B103" s="34" t="str">
        <f t="shared" si="4"/>
        <v>P(Z&gt;=101)</v>
      </c>
      <c r="C103" s="34">
        <f t="shared" si="5"/>
        <v>102</v>
      </c>
    </row>
    <row r="104" spans="1:3">
      <c r="A104" s="34">
        <f t="shared" si="3"/>
        <v>102</v>
      </c>
      <c r="B104" s="34" t="str">
        <f t="shared" si="4"/>
        <v>P(Z&gt;=102)</v>
      </c>
      <c r="C104" s="34">
        <f t="shared" si="5"/>
        <v>103</v>
      </c>
    </row>
    <row r="105" spans="1:3">
      <c r="A105" s="34">
        <f t="shared" si="3"/>
        <v>103</v>
      </c>
      <c r="B105" s="34" t="str">
        <f t="shared" si="4"/>
        <v>P(Z&gt;=103)</v>
      </c>
      <c r="C105" s="34">
        <f t="shared" si="5"/>
        <v>104</v>
      </c>
    </row>
    <row r="106" spans="1:3">
      <c r="A106" s="34">
        <f t="shared" si="3"/>
        <v>104</v>
      </c>
      <c r="B106" s="34" t="str">
        <f t="shared" si="4"/>
        <v>P(Z&gt;=104)</v>
      </c>
      <c r="C106" s="34">
        <f t="shared" si="5"/>
        <v>105</v>
      </c>
    </row>
    <row r="107" spans="1:3">
      <c r="A107" s="34">
        <f t="shared" si="3"/>
        <v>105</v>
      </c>
      <c r="B107" s="34" t="str">
        <f t="shared" si="4"/>
        <v>P(Z&gt;=105)</v>
      </c>
      <c r="C107" s="34">
        <f t="shared" si="5"/>
        <v>106</v>
      </c>
    </row>
    <row r="108" spans="1:3">
      <c r="A108" s="34">
        <f t="shared" si="3"/>
        <v>106</v>
      </c>
      <c r="B108" s="34" t="str">
        <f t="shared" si="4"/>
        <v>P(Z&gt;=106)</v>
      </c>
      <c r="C108" s="34">
        <f t="shared" si="5"/>
        <v>107</v>
      </c>
    </row>
    <row r="109" spans="1:3">
      <c r="A109" s="34">
        <f t="shared" si="3"/>
        <v>107</v>
      </c>
      <c r="B109" s="34" t="str">
        <f t="shared" si="4"/>
        <v>P(Z&gt;=107)</v>
      </c>
      <c r="C109" s="34">
        <f t="shared" si="5"/>
        <v>108</v>
      </c>
    </row>
    <row r="110" spans="1:3">
      <c r="A110" s="34">
        <f t="shared" si="3"/>
        <v>108</v>
      </c>
      <c r="B110" s="34" t="str">
        <f t="shared" si="4"/>
        <v>P(Z&gt;=108)</v>
      </c>
      <c r="C110" s="34">
        <f t="shared" si="5"/>
        <v>109</v>
      </c>
    </row>
    <row r="111" spans="1:3">
      <c r="A111" s="34">
        <f t="shared" si="3"/>
        <v>109</v>
      </c>
      <c r="B111" s="34" t="str">
        <f t="shared" si="4"/>
        <v>P(Z&gt;=109)</v>
      </c>
      <c r="C111" s="34">
        <f t="shared" si="5"/>
        <v>110</v>
      </c>
    </row>
    <row r="112" spans="1:3">
      <c r="A112" s="34">
        <f t="shared" si="3"/>
        <v>110</v>
      </c>
      <c r="B112" s="34" t="str">
        <f t="shared" si="4"/>
        <v>P(Z&gt;=110)</v>
      </c>
      <c r="C112" s="34">
        <f t="shared" si="5"/>
        <v>111</v>
      </c>
    </row>
    <row r="113" spans="1:3">
      <c r="A113" s="34">
        <f t="shared" si="3"/>
        <v>111</v>
      </c>
      <c r="B113" s="34" t="str">
        <f t="shared" si="4"/>
        <v>P(Z&gt;=111)</v>
      </c>
      <c r="C113" s="34">
        <f t="shared" si="5"/>
        <v>112</v>
      </c>
    </row>
    <row r="114" spans="1:3">
      <c r="A114" s="34">
        <f t="shared" si="3"/>
        <v>112</v>
      </c>
      <c r="B114" s="34" t="str">
        <f t="shared" si="4"/>
        <v>P(Z&gt;=112)</v>
      </c>
      <c r="C114" s="34">
        <f t="shared" si="5"/>
        <v>113</v>
      </c>
    </row>
    <row r="115" spans="1:3">
      <c r="A115" s="34">
        <f t="shared" si="3"/>
        <v>113</v>
      </c>
      <c r="B115" s="34" t="str">
        <f t="shared" si="4"/>
        <v>P(Z&gt;=113)</v>
      </c>
      <c r="C115" s="34">
        <f t="shared" si="5"/>
        <v>114</v>
      </c>
    </row>
    <row r="116" spans="1:3">
      <c r="A116" s="34">
        <f t="shared" si="3"/>
        <v>114</v>
      </c>
      <c r="B116" s="34" t="str">
        <f t="shared" si="4"/>
        <v>P(Z&gt;=114)</v>
      </c>
      <c r="C116" s="34">
        <f t="shared" si="5"/>
        <v>115</v>
      </c>
    </row>
    <row r="117" spans="1:3">
      <c r="A117" s="34">
        <f t="shared" si="3"/>
        <v>115</v>
      </c>
      <c r="B117" s="34" t="str">
        <f t="shared" si="4"/>
        <v>P(Z&gt;=115)</v>
      </c>
      <c r="C117" s="34">
        <f t="shared" si="5"/>
        <v>116</v>
      </c>
    </row>
    <row r="118" spans="1:3">
      <c r="A118" s="34">
        <f t="shared" si="3"/>
        <v>116</v>
      </c>
      <c r="B118" s="34" t="str">
        <f t="shared" si="4"/>
        <v>P(Z&gt;=116)</v>
      </c>
      <c r="C118" s="34">
        <f t="shared" si="5"/>
        <v>117</v>
      </c>
    </row>
    <row r="119" spans="1:3">
      <c r="A119" s="34">
        <f t="shared" si="3"/>
        <v>117</v>
      </c>
      <c r="B119" s="34" t="str">
        <f t="shared" si="4"/>
        <v>P(Z&gt;=117)</v>
      </c>
      <c r="C119" s="34">
        <f t="shared" si="5"/>
        <v>118</v>
      </c>
    </row>
    <row r="120" spans="1:3">
      <c r="A120" s="34">
        <f t="shared" si="3"/>
        <v>118</v>
      </c>
      <c r="B120" s="34" t="str">
        <f t="shared" si="4"/>
        <v>P(Z&gt;=118)</v>
      </c>
      <c r="C120" s="34">
        <f t="shared" si="5"/>
        <v>119</v>
      </c>
    </row>
    <row r="121" spans="1:3">
      <c r="A121" s="34">
        <f t="shared" si="3"/>
        <v>119</v>
      </c>
      <c r="B121" s="34" t="str">
        <f t="shared" si="4"/>
        <v>P(Z&gt;=119)</v>
      </c>
      <c r="C121" s="34">
        <f t="shared" si="5"/>
        <v>120</v>
      </c>
    </row>
    <row r="122" spans="1:3">
      <c r="A122" s="34">
        <f t="shared" si="3"/>
        <v>120</v>
      </c>
      <c r="B122" s="34" t="str">
        <f t="shared" si="4"/>
        <v>P(Z&gt;=120)</v>
      </c>
      <c r="C122" s="34">
        <f t="shared" si="5"/>
        <v>121</v>
      </c>
    </row>
    <row r="123" spans="1:3">
      <c r="A123" s="34">
        <f t="shared" si="3"/>
        <v>121</v>
      </c>
      <c r="B123" s="34" t="str">
        <f t="shared" si="4"/>
        <v>P(Z&gt;=121)</v>
      </c>
      <c r="C123" s="34">
        <f t="shared" si="5"/>
        <v>122</v>
      </c>
    </row>
    <row r="124" spans="1:3">
      <c r="A124" s="34">
        <f t="shared" si="3"/>
        <v>122</v>
      </c>
      <c r="B124" s="34" t="str">
        <f t="shared" si="4"/>
        <v>P(Z&gt;=122)</v>
      </c>
      <c r="C124" s="34">
        <f t="shared" si="5"/>
        <v>123</v>
      </c>
    </row>
    <row r="125" spans="1:3">
      <c r="A125" s="34">
        <f t="shared" si="3"/>
        <v>123</v>
      </c>
      <c r="B125" s="34" t="str">
        <f t="shared" si="4"/>
        <v>P(Z&gt;=123)</v>
      </c>
      <c r="C125" s="34">
        <f t="shared" si="5"/>
        <v>124</v>
      </c>
    </row>
    <row r="126" spans="1:3">
      <c r="A126" s="34">
        <f t="shared" si="3"/>
        <v>124</v>
      </c>
      <c r="B126" s="34" t="str">
        <f t="shared" si="4"/>
        <v>P(Z&gt;=124)</v>
      </c>
      <c r="C126" s="34">
        <f t="shared" si="5"/>
        <v>125</v>
      </c>
    </row>
    <row r="127" spans="1:3">
      <c r="A127" s="34">
        <f t="shared" si="3"/>
        <v>125</v>
      </c>
      <c r="B127" s="34" t="str">
        <f t="shared" si="4"/>
        <v>P(Z&gt;=125)</v>
      </c>
      <c r="C127" s="34">
        <f t="shared" si="5"/>
        <v>126</v>
      </c>
    </row>
    <row r="128" spans="1:3">
      <c r="A128" s="34">
        <f t="shared" si="3"/>
        <v>126</v>
      </c>
      <c r="B128" s="34" t="str">
        <f t="shared" si="4"/>
        <v>P(Z&gt;=126)</v>
      </c>
      <c r="C128" s="34">
        <f t="shared" si="5"/>
        <v>127</v>
      </c>
    </row>
    <row r="129" spans="1:3">
      <c r="A129" s="34">
        <f t="shared" si="3"/>
        <v>127</v>
      </c>
      <c r="B129" s="34" t="str">
        <f t="shared" si="4"/>
        <v>P(Z&gt;=127)</v>
      </c>
      <c r="C129" s="34">
        <f t="shared" si="5"/>
        <v>128</v>
      </c>
    </row>
    <row r="130" spans="1:3">
      <c r="A130" s="34">
        <f t="shared" si="3"/>
        <v>128</v>
      </c>
      <c r="B130" s="34" t="str">
        <f t="shared" si="4"/>
        <v>P(Z&gt;=128)</v>
      </c>
      <c r="C130" s="34">
        <f t="shared" si="5"/>
        <v>129</v>
      </c>
    </row>
    <row r="131" spans="1:3">
      <c r="A131" s="34">
        <f t="shared" ref="A131:A194" si="6">IFERROR(C131-1,"")</f>
        <v>129</v>
      </c>
      <c r="B131" s="34" t="str">
        <f t="shared" ref="B131:B194" si="7">IFERROR("P(Z&gt;="&amp;C131-1&amp;")","")</f>
        <v>P(Z&gt;=129)</v>
      </c>
      <c r="C131" s="34">
        <f t="shared" ref="C131:C194" si="8">IF(C130&gt;rNtrials,"",1+C130)</f>
        <v>130</v>
      </c>
    </row>
    <row r="132" spans="1:3">
      <c r="A132" s="34">
        <f t="shared" si="6"/>
        <v>130</v>
      </c>
      <c r="B132" s="34" t="str">
        <f t="shared" si="7"/>
        <v>P(Z&gt;=130)</v>
      </c>
      <c r="C132" s="34">
        <f t="shared" si="8"/>
        <v>131</v>
      </c>
    </row>
    <row r="133" spans="1:3">
      <c r="A133" s="34">
        <f t="shared" si="6"/>
        <v>131</v>
      </c>
      <c r="B133" s="34" t="str">
        <f t="shared" si="7"/>
        <v>P(Z&gt;=131)</v>
      </c>
      <c r="C133" s="34">
        <f t="shared" si="8"/>
        <v>132</v>
      </c>
    </row>
    <row r="134" spans="1:3">
      <c r="A134" s="34">
        <f t="shared" si="6"/>
        <v>132</v>
      </c>
      <c r="B134" s="34" t="str">
        <f t="shared" si="7"/>
        <v>P(Z&gt;=132)</v>
      </c>
      <c r="C134" s="34">
        <f t="shared" si="8"/>
        <v>133</v>
      </c>
    </row>
    <row r="135" spans="1:3">
      <c r="A135" s="34">
        <f t="shared" si="6"/>
        <v>133</v>
      </c>
      <c r="B135" s="34" t="str">
        <f t="shared" si="7"/>
        <v>P(Z&gt;=133)</v>
      </c>
      <c r="C135" s="34">
        <f t="shared" si="8"/>
        <v>134</v>
      </c>
    </row>
    <row r="136" spans="1:3">
      <c r="A136" s="34">
        <f t="shared" si="6"/>
        <v>134</v>
      </c>
      <c r="B136" s="34" t="str">
        <f t="shared" si="7"/>
        <v>P(Z&gt;=134)</v>
      </c>
      <c r="C136" s="34">
        <f t="shared" si="8"/>
        <v>135</v>
      </c>
    </row>
    <row r="137" spans="1:3">
      <c r="A137" s="34">
        <f t="shared" si="6"/>
        <v>135</v>
      </c>
      <c r="B137" s="34" t="str">
        <f t="shared" si="7"/>
        <v>P(Z&gt;=135)</v>
      </c>
      <c r="C137" s="34">
        <f t="shared" si="8"/>
        <v>136</v>
      </c>
    </row>
    <row r="138" spans="1:3">
      <c r="A138" s="34">
        <f t="shared" si="6"/>
        <v>136</v>
      </c>
      <c r="B138" s="34" t="str">
        <f t="shared" si="7"/>
        <v>P(Z&gt;=136)</v>
      </c>
      <c r="C138" s="34">
        <f t="shared" si="8"/>
        <v>137</v>
      </c>
    </row>
    <row r="139" spans="1:3">
      <c r="A139" s="34">
        <f t="shared" si="6"/>
        <v>137</v>
      </c>
      <c r="B139" s="34" t="str">
        <f t="shared" si="7"/>
        <v>P(Z&gt;=137)</v>
      </c>
      <c r="C139" s="34">
        <f t="shared" si="8"/>
        <v>138</v>
      </c>
    </row>
    <row r="140" spans="1:3">
      <c r="A140" s="34">
        <f t="shared" si="6"/>
        <v>138</v>
      </c>
      <c r="B140" s="34" t="str">
        <f t="shared" si="7"/>
        <v>P(Z&gt;=138)</v>
      </c>
      <c r="C140" s="34">
        <f t="shared" si="8"/>
        <v>139</v>
      </c>
    </row>
    <row r="141" spans="1:3">
      <c r="A141" s="34">
        <f t="shared" si="6"/>
        <v>139</v>
      </c>
      <c r="B141" s="34" t="str">
        <f t="shared" si="7"/>
        <v>P(Z&gt;=139)</v>
      </c>
      <c r="C141" s="34">
        <f t="shared" si="8"/>
        <v>140</v>
      </c>
    </row>
    <row r="142" spans="1:3">
      <c r="A142" s="34">
        <f t="shared" si="6"/>
        <v>140</v>
      </c>
      <c r="B142" s="34" t="str">
        <f t="shared" si="7"/>
        <v>P(Z&gt;=140)</v>
      </c>
      <c r="C142" s="34">
        <f t="shared" si="8"/>
        <v>141</v>
      </c>
    </row>
    <row r="143" spans="1:3">
      <c r="A143" s="34">
        <f t="shared" si="6"/>
        <v>141</v>
      </c>
      <c r="B143" s="34" t="str">
        <f t="shared" si="7"/>
        <v>P(Z&gt;=141)</v>
      </c>
      <c r="C143" s="34">
        <f t="shared" si="8"/>
        <v>142</v>
      </c>
    </row>
    <row r="144" spans="1:3">
      <c r="A144" s="34">
        <f t="shared" si="6"/>
        <v>142</v>
      </c>
      <c r="B144" s="34" t="str">
        <f t="shared" si="7"/>
        <v>P(Z&gt;=142)</v>
      </c>
      <c r="C144" s="34">
        <f t="shared" si="8"/>
        <v>143</v>
      </c>
    </row>
    <row r="145" spans="1:3">
      <c r="A145" s="34">
        <f t="shared" si="6"/>
        <v>143</v>
      </c>
      <c r="B145" s="34" t="str">
        <f t="shared" si="7"/>
        <v>P(Z&gt;=143)</v>
      </c>
      <c r="C145" s="34">
        <f t="shared" si="8"/>
        <v>144</v>
      </c>
    </row>
    <row r="146" spans="1:3">
      <c r="A146" s="34">
        <f t="shared" si="6"/>
        <v>144</v>
      </c>
      <c r="B146" s="34" t="str">
        <f t="shared" si="7"/>
        <v>P(Z&gt;=144)</v>
      </c>
      <c r="C146" s="34">
        <f t="shared" si="8"/>
        <v>145</v>
      </c>
    </row>
    <row r="147" spans="1:3">
      <c r="A147" s="34">
        <f t="shared" si="6"/>
        <v>145</v>
      </c>
      <c r="B147" s="34" t="str">
        <f t="shared" si="7"/>
        <v>P(Z&gt;=145)</v>
      </c>
      <c r="C147" s="34">
        <f t="shared" si="8"/>
        <v>146</v>
      </c>
    </row>
    <row r="148" spans="1:3">
      <c r="A148" s="34">
        <f t="shared" si="6"/>
        <v>146</v>
      </c>
      <c r="B148" s="34" t="str">
        <f t="shared" si="7"/>
        <v>P(Z&gt;=146)</v>
      </c>
      <c r="C148" s="34">
        <f t="shared" si="8"/>
        <v>147</v>
      </c>
    </row>
    <row r="149" spans="1:3">
      <c r="A149" s="34">
        <f t="shared" si="6"/>
        <v>147</v>
      </c>
      <c r="B149" s="34" t="str">
        <f t="shared" si="7"/>
        <v>P(Z&gt;=147)</v>
      </c>
      <c r="C149" s="34">
        <f t="shared" si="8"/>
        <v>148</v>
      </c>
    </row>
    <row r="150" spans="1:3">
      <c r="A150" s="34">
        <f t="shared" si="6"/>
        <v>148</v>
      </c>
      <c r="B150" s="34" t="str">
        <f t="shared" si="7"/>
        <v>P(Z&gt;=148)</v>
      </c>
      <c r="C150" s="34">
        <f t="shared" si="8"/>
        <v>149</v>
      </c>
    </row>
    <row r="151" spans="1:3">
      <c r="A151" s="34">
        <f t="shared" si="6"/>
        <v>149</v>
      </c>
      <c r="B151" s="34" t="str">
        <f t="shared" si="7"/>
        <v>P(Z&gt;=149)</v>
      </c>
      <c r="C151" s="34">
        <f t="shared" si="8"/>
        <v>150</v>
      </c>
    </row>
    <row r="152" spans="1:3">
      <c r="A152" s="34">
        <f t="shared" si="6"/>
        <v>150</v>
      </c>
      <c r="B152" s="34" t="str">
        <f t="shared" si="7"/>
        <v>P(Z&gt;=150)</v>
      </c>
      <c r="C152" s="34">
        <f t="shared" si="8"/>
        <v>151</v>
      </c>
    </row>
    <row r="153" spans="1:3">
      <c r="A153" s="34">
        <f t="shared" si="6"/>
        <v>151</v>
      </c>
      <c r="B153" s="34" t="str">
        <f t="shared" si="7"/>
        <v>P(Z&gt;=151)</v>
      </c>
      <c r="C153" s="34">
        <f t="shared" si="8"/>
        <v>152</v>
      </c>
    </row>
    <row r="154" spans="1:3">
      <c r="A154" s="34">
        <f t="shared" si="6"/>
        <v>152</v>
      </c>
      <c r="B154" s="34" t="str">
        <f t="shared" si="7"/>
        <v>P(Z&gt;=152)</v>
      </c>
      <c r="C154" s="34">
        <f t="shared" si="8"/>
        <v>153</v>
      </c>
    </row>
    <row r="155" spans="1:3">
      <c r="A155" s="34">
        <f t="shared" si="6"/>
        <v>153</v>
      </c>
      <c r="B155" s="34" t="str">
        <f t="shared" si="7"/>
        <v>P(Z&gt;=153)</v>
      </c>
      <c r="C155" s="34">
        <f t="shared" si="8"/>
        <v>154</v>
      </c>
    </row>
    <row r="156" spans="1:3">
      <c r="A156" s="34">
        <f t="shared" si="6"/>
        <v>154</v>
      </c>
      <c r="B156" s="34" t="str">
        <f t="shared" si="7"/>
        <v>P(Z&gt;=154)</v>
      </c>
      <c r="C156" s="34">
        <f t="shared" si="8"/>
        <v>155</v>
      </c>
    </row>
    <row r="157" spans="1:3">
      <c r="A157" s="34">
        <f t="shared" si="6"/>
        <v>155</v>
      </c>
      <c r="B157" s="34" t="str">
        <f t="shared" si="7"/>
        <v>P(Z&gt;=155)</v>
      </c>
      <c r="C157" s="34">
        <f t="shared" si="8"/>
        <v>156</v>
      </c>
    </row>
    <row r="158" spans="1:3">
      <c r="A158" s="34">
        <f t="shared" si="6"/>
        <v>156</v>
      </c>
      <c r="B158" s="34" t="str">
        <f t="shared" si="7"/>
        <v>P(Z&gt;=156)</v>
      </c>
      <c r="C158" s="34">
        <f t="shared" si="8"/>
        <v>157</v>
      </c>
    </row>
    <row r="159" spans="1:3">
      <c r="A159" s="34">
        <f t="shared" si="6"/>
        <v>157</v>
      </c>
      <c r="B159" s="34" t="str">
        <f t="shared" si="7"/>
        <v>P(Z&gt;=157)</v>
      </c>
      <c r="C159" s="34">
        <f t="shared" si="8"/>
        <v>158</v>
      </c>
    </row>
    <row r="160" spans="1:3">
      <c r="A160" s="34">
        <f t="shared" si="6"/>
        <v>158</v>
      </c>
      <c r="B160" s="34" t="str">
        <f t="shared" si="7"/>
        <v>P(Z&gt;=158)</v>
      </c>
      <c r="C160" s="34">
        <f t="shared" si="8"/>
        <v>159</v>
      </c>
    </row>
    <row r="161" spans="1:3">
      <c r="A161" s="34">
        <f t="shared" si="6"/>
        <v>159</v>
      </c>
      <c r="B161" s="34" t="str">
        <f t="shared" si="7"/>
        <v>P(Z&gt;=159)</v>
      </c>
      <c r="C161" s="34">
        <f t="shared" si="8"/>
        <v>160</v>
      </c>
    </row>
    <row r="162" spans="1:3">
      <c r="A162" s="34">
        <f t="shared" si="6"/>
        <v>160</v>
      </c>
      <c r="B162" s="34" t="str">
        <f t="shared" si="7"/>
        <v>P(Z&gt;=160)</v>
      </c>
      <c r="C162" s="34">
        <f t="shared" si="8"/>
        <v>161</v>
      </c>
    </row>
    <row r="163" spans="1:3">
      <c r="A163" s="34">
        <f t="shared" si="6"/>
        <v>161</v>
      </c>
      <c r="B163" s="34" t="str">
        <f t="shared" si="7"/>
        <v>P(Z&gt;=161)</v>
      </c>
      <c r="C163" s="34">
        <f t="shared" si="8"/>
        <v>162</v>
      </c>
    </row>
    <row r="164" spans="1:3">
      <c r="A164" s="34">
        <f t="shared" si="6"/>
        <v>162</v>
      </c>
      <c r="B164" s="34" t="str">
        <f t="shared" si="7"/>
        <v>P(Z&gt;=162)</v>
      </c>
      <c r="C164" s="34">
        <f t="shared" si="8"/>
        <v>163</v>
      </c>
    </row>
    <row r="165" spans="1:3">
      <c r="A165" s="34">
        <f t="shared" si="6"/>
        <v>163</v>
      </c>
      <c r="B165" s="34" t="str">
        <f t="shared" si="7"/>
        <v>P(Z&gt;=163)</v>
      </c>
      <c r="C165" s="34">
        <f t="shared" si="8"/>
        <v>164</v>
      </c>
    </row>
    <row r="166" spans="1:3">
      <c r="A166" s="34">
        <f t="shared" si="6"/>
        <v>164</v>
      </c>
      <c r="B166" s="34" t="str">
        <f t="shared" si="7"/>
        <v>P(Z&gt;=164)</v>
      </c>
      <c r="C166" s="34">
        <f t="shared" si="8"/>
        <v>165</v>
      </c>
    </row>
    <row r="167" spans="1:3">
      <c r="A167" s="34">
        <f t="shared" si="6"/>
        <v>165</v>
      </c>
      <c r="B167" s="34" t="str">
        <f t="shared" si="7"/>
        <v>P(Z&gt;=165)</v>
      </c>
      <c r="C167" s="34">
        <f t="shared" si="8"/>
        <v>166</v>
      </c>
    </row>
    <row r="168" spans="1:3">
      <c r="A168" s="34">
        <f t="shared" si="6"/>
        <v>166</v>
      </c>
      <c r="B168" s="34" t="str">
        <f t="shared" si="7"/>
        <v>P(Z&gt;=166)</v>
      </c>
      <c r="C168" s="34">
        <f t="shared" si="8"/>
        <v>167</v>
      </c>
    </row>
    <row r="169" spans="1:3">
      <c r="A169" s="34">
        <f t="shared" si="6"/>
        <v>167</v>
      </c>
      <c r="B169" s="34" t="str">
        <f t="shared" si="7"/>
        <v>P(Z&gt;=167)</v>
      </c>
      <c r="C169" s="34">
        <f t="shared" si="8"/>
        <v>168</v>
      </c>
    </row>
    <row r="170" spans="1:3">
      <c r="A170" s="34">
        <f t="shared" si="6"/>
        <v>168</v>
      </c>
      <c r="B170" s="34" t="str">
        <f t="shared" si="7"/>
        <v>P(Z&gt;=168)</v>
      </c>
      <c r="C170" s="34">
        <f t="shared" si="8"/>
        <v>169</v>
      </c>
    </row>
    <row r="171" spans="1:3">
      <c r="A171" s="34">
        <f t="shared" si="6"/>
        <v>169</v>
      </c>
      <c r="B171" s="34" t="str">
        <f t="shared" si="7"/>
        <v>P(Z&gt;=169)</v>
      </c>
      <c r="C171" s="34">
        <f t="shared" si="8"/>
        <v>170</v>
      </c>
    </row>
    <row r="172" spans="1:3">
      <c r="A172" s="34">
        <f t="shared" si="6"/>
        <v>170</v>
      </c>
      <c r="B172" s="34" t="str">
        <f t="shared" si="7"/>
        <v>P(Z&gt;=170)</v>
      </c>
      <c r="C172" s="34">
        <f t="shared" si="8"/>
        <v>171</v>
      </c>
    </row>
    <row r="173" spans="1:3">
      <c r="A173" s="34">
        <f t="shared" si="6"/>
        <v>171</v>
      </c>
      <c r="B173" s="34" t="str">
        <f t="shared" si="7"/>
        <v>P(Z&gt;=171)</v>
      </c>
      <c r="C173" s="34">
        <f t="shared" si="8"/>
        <v>172</v>
      </c>
    </row>
    <row r="174" spans="1:3">
      <c r="A174" s="34">
        <f t="shared" si="6"/>
        <v>172</v>
      </c>
      <c r="B174" s="34" t="str">
        <f t="shared" si="7"/>
        <v>P(Z&gt;=172)</v>
      </c>
      <c r="C174" s="34">
        <f t="shared" si="8"/>
        <v>173</v>
      </c>
    </row>
    <row r="175" spans="1:3">
      <c r="A175" s="34">
        <f t="shared" si="6"/>
        <v>173</v>
      </c>
      <c r="B175" s="34" t="str">
        <f t="shared" si="7"/>
        <v>P(Z&gt;=173)</v>
      </c>
      <c r="C175" s="34">
        <f t="shared" si="8"/>
        <v>174</v>
      </c>
    </row>
    <row r="176" spans="1:3">
      <c r="A176" s="34">
        <f t="shared" si="6"/>
        <v>174</v>
      </c>
      <c r="B176" s="34" t="str">
        <f t="shared" si="7"/>
        <v>P(Z&gt;=174)</v>
      </c>
      <c r="C176" s="34">
        <f t="shared" si="8"/>
        <v>175</v>
      </c>
    </row>
    <row r="177" spans="1:3">
      <c r="A177" s="34">
        <f t="shared" si="6"/>
        <v>175</v>
      </c>
      <c r="B177" s="34" t="str">
        <f t="shared" si="7"/>
        <v>P(Z&gt;=175)</v>
      </c>
      <c r="C177" s="34">
        <f t="shared" si="8"/>
        <v>176</v>
      </c>
    </row>
    <row r="178" spans="1:3">
      <c r="A178" s="34">
        <f t="shared" si="6"/>
        <v>176</v>
      </c>
      <c r="B178" s="34" t="str">
        <f t="shared" si="7"/>
        <v>P(Z&gt;=176)</v>
      </c>
      <c r="C178" s="34">
        <f t="shared" si="8"/>
        <v>177</v>
      </c>
    </row>
    <row r="179" spans="1:3">
      <c r="A179" s="34">
        <f t="shared" si="6"/>
        <v>177</v>
      </c>
      <c r="B179" s="34" t="str">
        <f t="shared" si="7"/>
        <v>P(Z&gt;=177)</v>
      </c>
      <c r="C179" s="34">
        <f t="shared" si="8"/>
        <v>178</v>
      </c>
    </row>
    <row r="180" spans="1:3">
      <c r="A180" s="34">
        <f t="shared" si="6"/>
        <v>178</v>
      </c>
      <c r="B180" s="34" t="str">
        <f t="shared" si="7"/>
        <v>P(Z&gt;=178)</v>
      </c>
      <c r="C180" s="34">
        <f t="shared" si="8"/>
        <v>179</v>
      </c>
    </row>
    <row r="181" spans="1:3">
      <c r="A181" s="34">
        <f t="shared" si="6"/>
        <v>179</v>
      </c>
      <c r="B181" s="34" t="str">
        <f t="shared" si="7"/>
        <v>P(Z&gt;=179)</v>
      </c>
      <c r="C181" s="34">
        <f t="shared" si="8"/>
        <v>180</v>
      </c>
    </row>
    <row r="182" spans="1:3">
      <c r="A182" s="34">
        <f t="shared" si="6"/>
        <v>180</v>
      </c>
      <c r="B182" s="34" t="str">
        <f t="shared" si="7"/>
        <v>P(Z&gt;=180)</v>
      </c>
      <c r="C182" s="34">
        <f t="shared" si="8"/>
        <v>181</v>
      </c>
    </row>
    <row r="183" spans="1:3">
      <c r="A183" s="34">
        <f t="shared" si="6"/>
        <v>181</v>
      </c>
      <c r="B183" s="34" t="str">
        <f t="shared" si="7"/>
        <v>P(Z&gt;=181)</v>
      </c>
      <c r="C183" s="34">
        <f t="shared" si="8"/>
        <v>182</v>
      </c>
    </row>
    <row r="184" spans="1:3">
      <c r="A184" s="34">
        <f t="shared" si="6"/>
        <v>182</v>
      </c>
      <c r="B184" s="34" t="str">
        <f t="shared" si="7"/>
        <v>P(Z&gt;=182)</v>
      </c>
      <c r="C184" s="34">
        <f t="shared" si="8"/>
        <v>183</v>
      </c>
    </row>
    <row r="185" spans="1:3">
      <c r="A185" s="34">
        <f t="shared" si="6"/>
        <v>183</v>
      </c>
      <c r="B185" s="34" t="str">
        <f t="shared" si="7"/>
        <v>P(Z&gt;=183)</v>
      </c>
      <c r="C185" s="34">
        <f t="shared" si="8"/>
        <v>184</v>
      </c>
    </row>
    <row r="186" spans="1:3">
      <c r="A186" s="34">
        <f t="shared" si="6"/>
        <v>184</v>
      </c>
      <c r="B186" s="34" t="str">
        <f t="shared" si="7"/>
        <v>P(Z&gt;=184)</v>
      </c>
      <c r="C186" s="34">
        <f t="shared" si="8"/>
        <v>185</v>
      </c>
    </row>
    <row r="187" spans="1:3">
      <c r="A187" s="34">
        <f t="shared" si="6"/>
        <v>185</v>
      </c>
      <c r="B187" s="34" t="str">
        <f t="shared" si="7"/>
        <v>P(Z&gt;=185)</v>
      </c>
      <c r="C187" s="34">
        <f t="shared" si="8"/>
        <v>186</v>
      </c>
    </row>
    <row r="188" spans="1:3">
      <c r="A188" s="34">
        <f t="shared" si="6"/>
        <v>186</v>
      </c>
      <c r="B188" s="34" t="str">
        <f t="shared" si="7"/>
        <v>P(Z&gt;=186)</v>
      </c>
      <c r="C188" s="34">
        <f t="shared" si="8"/>
        <v>187</v>
      </c>
    </row>
    <row r="189" spans="1:3">
      <c r="A189" s="34">
        <f t="shared" si="6"/>
        <v>187</v>
      </c>
      <c r="B189" s="34" t="str">
        <f t="shared" si="7"/>
        <v>P(Z&gt;=187)</v>
      </c>
      <c r="C189" s="34">
        <f t="shared" si="8"/>
        <v>188</v>
      </c>
    </row>
    <row r="190" spans="1:3">
      <c r="A190" s="34">
        <f t="shared" si="6"/>
        <v>188</v>
      </c>
      <c r="B190" s="34" t="str">
        <f t="shared" si="7"/>
        <v>P(Z&gt;=188)</v>
      </c>
      <c r="C190" s="34">
        <f t="shared" si="8"/>
        <v>189</v>
      </c>
    </row>
    <row r="191" spans="1:3">
      <c r="A191" s="34">
        <f t="shared" si="6"/>
        <v>189</v>
      </c>
      <c r="B191" s="34" t="str">
        <f t="shared" si="7"/>
        <v>P(Z&gt;=189)</v>
      </c>
      <c r="C191" s="34">
        <f t="shared" si="8"/>
        <v>190</v>
      </c>
    </row>
    <row r="192" spans="1:3">
      <c r="A192" s="34">
        <f t="shared" si="6"/>
        <v>190</v>
      </c>
      <c r="B192" s="34" t="str">
        <f t="shared" si="7"/>
        <v>P(Z&gt;=190)</v>
      </c>
      <c r="C192" s="34">
        <f t="shared" si="8"/>
        <v>191</v>
      </c>
    </row>
    <row r="193" spans="1:3">
      <c r="A193" s="34">
        <f t="shared" si="6"/>
        <v>191</v>
      </c>
      <c r="B193" s="34" t="str">
        <f t="shared" si="7"/>
        <v>P(Z&gt;=191)</v>
      </c>
      <c r="C193" s="34">
        <f t="shared" si="8"/>
        <v>192</v>
      </c>
    </row>
    <row r="194" spans="1:3">
      <c r="A194" s="34">
        <f t="shared" si="6"/>
        <v>192</v>
      </c>
      <c r="B194" s="34" t="str">
        <f t="shared" si="7"/>
        <v>P(Z&gt;=192)</v>
      </c>
      <c r="C194" s="34">
        <f t="shared" si="8"/>
        <v>193</v>
      </c>
    </row>
    <row r="195" spans="1:3">
      <c r="A195" s="34">
        <f t="shared" ref="A195:A258" si="9">IFERROR(C195-1,"")</f>
        <v>193</v>
      </c>
      <c r="B195" s="34" t="str">
        <f t="shared" ref="B195:B258" si="10">IFERROR("P(Z&gt;="&amp;C195-1&amp;")","")</f>
        <v>P(Z&gt;=193)</v>
      </c>
      <c r="C195" s="34">
        <f t="shared" ref="C195:C258" si="11">IF(C194&gt;rNtrials,"",1+C194)</f>
        <v>194</v>
      </c>
    </row>
    <row r="196" spans="1:3">
      <c r="A196" s="34">
        <f t="shared" si="9"/>
        <v>194</v>
      </c>
      <c r="B196" s="34" t="str">
        <f t="shared" si="10"/>
        <v>P(Z&gt;=194)</v>
      </c>
      <c r="C196" s="34">
        <f t="shared" si="11"/>
        <v>195</v>
      </c>
    </row>
    <row r="197" spans="1:3">
      <c r="A197" s="34">
        <f t="shared" si="9"/>
        <v>195</v>
      </c>
      <c r="B197" s="34" t="str">
        <f t="shared" si="10"/>
        <v>P(Z&gt;=195)</v>
      </c>
      <c r="C197" s="34">
        <f t="shared" si="11"/>
        <v>196</v>
      </c>
    </row>
    <row r="198" spans="1:3">
      <c r="A198" s="34">
        <f t="shared" si="9"/>
        <v>196</v>
      </c>
      <c r="B198" s="34" t="str">
        <f t="shared" si="10"/>
        <v>P(Z&gt;=196)</v>
      </c>
      <c r="C198" s="34">
        <f t="shared" si="11"/>
        <v>197</v>
      </c>
    </row>
    <row r="199" spans="1:3">
      <c r="A199" s="34">
        <f t="shared" si="9"/>
        <v>197</v>
      </c>
      <c r="B199" s="34" t="str">
        <f t="shared" si="10"/>
        <v>P(Z&gt;=197)</v>
      </c>
      <c r="C199" s="34">
        <f t="shared" si="11"/>
        <v>198</v>
      </c>
    </row>
    <row r="200" spans="1:3">
      <c r="A200" s="34">
        <f t="shared" si="9"/>
        <v>198</v>
      </c>
      <c r="B200" s="34" t="str">
        <f t="shared" si="10"/>
        <v>P(Z&gt;=198)</v>
      </c>
      <c r="C200" s="34">
        <f t="shared" si="11"/>
        <v>199</v>
      </c>
    </row>
    <row r="201" spans="1:3">
      <c r="A201" s="34">
        <f t="shared" si="9"/>
        <v>199</v>
      </c>
      <c r="B201" s="34" t="str">
        <f t="shared" si="10"/>
        <v>P(Z&gt;=199)</v>
      </c>
      <c r="C201" s="34">
        <f t="shared" si="11"/>
        <v>200</v>
      </c>
    </row>
    <row r="202" spans="1:3">
      <c r="A202" s="34">
        <f t="shared" si="9"/>
        <v>200</v>
      </c>
      <c r="B202" s="34" t="str">
        <f t="shared" si="10"/>
        <v>P(Z&gt;=200)</v>
      </c>
      <c r="C202" s="34">
        <f t="shared" si="11"/>
        <v>201</v>
      </c>
    </row>
    <row r="203" spans="1:3">
      <c r="A203" s="34">
        <f t="shared" si="9"/>
        <v>201</v>
      </c>
      <c r="B203" s="34" t="str">
        <f t="shared" si="10"/>
        <v>P(Z&gt;=201)</v>
      </c>
      <c r="C203" s="34">
        <f t="shared" si="11"/>
        <v>202</v>
      </c>
    </row>
    <row r="204" spans="1:3">
      <c r="A204" s="34">
        <f t="shared" si="9"/>
        <v>202</v>
      </c>
      <c r="B204" s="34" t="str">
        <f t="shared" si="10"/>
        <v>P(Z&gt;=202)</v>
      </c>
      <c r="C204" s="34">
        <f t="shared" si="11"/>
        <v>203</v>
      </c>
    </row>
    <row r="205" spans="1:3">
      <c r="A205" s="34">
        <f t="shared" si="9"/>
        <v>203</v>
      </c>
      <c r="B205" s="34" t="str">
        <f t="shared" si="10"/>
        <v>P(Z&gt;=203)</v>
      </c>
      <c r="C205" s="34">
        <f t="shared" si="11"/>
        <v>204</v>
      </c>
    </row>
    <row r="206" spans="1:3">
      <c r="A206" s="34">
        <f t="shared" si="9"/>
        <v>204</v>
      </c>
      <c r="B206" s="34" t="str">
        <f t="shared" si="10"/>
        <v>P(Z&gt;=204)</v>
      </c>
      <c r="C206" s="34">
        <f t="shared" si="11"/>
        <v>205</v>
      </c>
    </row>
    <row r="207" spans="1:3">
      <c r="A207" s="34">
        <f t="shared" si="9"/>
        <v>205</v>
      </c>
      <c r="B207" s="34" t="str">
        <f t="shared" si="10"/>
        <v>P(Z&gt;=205)</v>
      </c>
      <c r="C207" s="34">
        <f t="shared" si="11"/>
        <v>206</v>
      </c>
    </row>
    <row r="208" spans="1:3">
      <c r="A208" s="34">
        <f t="shared" si="9"/>
        <v>206</v>
      </c>
      <c r="B208" s="34" t="str">
        <f t="shared" si="10"/>
        <v>P(Z&gt;=206)</v>
      </c>
      <c r="C208" s="34">
        <f t="shared" si="11"/>
        <v>207</v>
      </c>
    </row>
    <row r="209" spans="1:3">
      <c r="A209" s="34">
        <f t="shared" si="9"/>
        <v>207</v>
      </c>
      <c r="B209" s="34" t="str">
        <f t="shared" si="10"/>
        <v>P(Z&gt;=207)</v>
      </c>
      <c r="C209" s="34">
        <f t="shared" si="11"/>
        <v>208</v>
      </c>
    </row>
    <row r="210" spans="1:3">
      <c r="A210" s="34">
        <f t="shared" si="9"/>
        <v>208</v>
      </c>
      <c r="B210" s="34" t="str">
        <f t="shared" si="10"/>
        <v>P(Z&gt;=208)</v>
      </c>
      <c r="C210" s="34">
        <f t="shared" si="11"/>
        <v>209</v>
      </c>
    </row>
    <row r="211" spans="1:3">
      <c r="A211" s="34">
        <f t="shared" si="9"/>
        <v>209</v>
      </c>
      <c r="B211" s="34" t="str">
        <f t="shared" si="10"/>
        <v>P(Z&gt;=209)</v>
      </c>
      <c r="C211" s="34">
        <f t="shared" si="11"/>
        <v>210</v>
      </c>
    </row>
    <row r="212" spans="1:3">
      <c r="A212" s="34">
        <f t="shared" si="9"/>
        <v>210</v>
      </c>
      <c r="B212" s="34" t="str">
        <f t="shared" si="10"/>
        <v>P(Z&gt;=210)</v>
      </c>
      <c r="C212" s="34">
        <f t="shared" si="11"/>
        <v>211</v>
      </c>
    </row>
    <row r="213" spans="1:3">
      <c r="A213" s="34">
        <f t="shared" si="9"/>
        <v>211</v>
      </c>
      <c r="B213" s="34" t="str">
        <f t="shared" si="10"/>
        <v>P(Z&gt;=211)</v>
      </c>
      <c r="C213" s="34">
        <f t="shared" si="11"/>
        <v>212</v>
      </c>
    </row>
    <row r="214" spans="1:3">
      <c r="A214" s="34">
        <f t="shared" si="9"/>
        <v>212</v>
      </c>
      <c r="B214" s="34" t="str">
        <f t="shared" si="10"/>
        <v>P(Z&gt;=212)</v>
      </c>
      <c r="C214" s="34">
        <f t="shared" si="11"/>
        <v>213</v>
      </c>
    </row>
    <row r="215" spans="1:3">
      <c r="A215" s="34">
        <f t="shared" si="9"/>
        <v>213</v>
      </c>
      <c r="B215" s="34" t="str">
        <f t="shared" si="10"/>
        <v>P(Z&gt;=213)</v>
      </c>
      <c r="C215" s="34">
        <f t="shared" si="11"/>
        <v>214</v>
      </c>
    </row>
    <row r="216" spans="1:3">
      <c r="A216" s="34">
        <f t="shared" si="9"/>
        <v>214</v>
      </c>
      <c r="B216" s="34" t="str">
        <f t="shared" si="10"/>
        <v>P(Z&gt;=214)</v>
      </c>
      <c r="C216" s="34">
        <f t="shared" si="11"/>
        <v>215</v>
      </c>
    </row>
    <row r="217" spans="1:3">
      <c r="A217" s="34">
        <f t="shared" si="9"/>
        <v>215</v>
      </c>
      <c r="B217" s="34" t="str">
        <f t="shared" si="10"/>
        <v>P(Z&gt;=215)</v>
      </c>
      <c r="C217" s="34">
        <f t="shared" si="11"/>
        <v>216</v>
      </c>
    </row>
    <row r="218" spans="1:3">
      <c r="A218" s="34">
        <f t="shared" si="9"/>
        <v>216</v>
      </c>
      <c r="B218" s="34" t="str">
        <f t="shared" si="10"/>
        <v>P(Z&gt;=216)</v>
      </c>
      <c r="C218" s="34">
        <f t="shared" si="11"/>
        <v>217</v>
      </c>
    </row>
    <row r="219" spans="1:3">
      <c r="A219" s="34">
        <f t="shared" si="9"/>
        <v>217</v>
      </c>
      <c r="B219" s="34" t="str">
        <f t="shared" si="10"/>
        <v>P(Z&gt;=217)</v>
      </c>
      <c r="C219" s="34">
        <f t="shared" si="11"/>
        <v>218</v>
      </c>
    </row>
    <row r="220" spans="1:3">
      <c r="A220" s="34">
        <f t="shared" si="9"/>
        <v>218</v>
      </c>
      <c r="B220" s="34" t="str">
        <f t="shared" si="10"/>
        <v>P(Z&gt;=218)</v>
      </c>
      <c r="C220" s="34">
        <f t="shared" si="11"/>
        <v>219</v>
      </c>
    </row>
    <row r="221" spans="1:3">
      <c r="A221" s="34">
        <f t="shared" si="9"/>
        <v>219</v>
      </c>
      <c r="B221" s="34" t="str">
        <f t="shared" si="10"/>
        <v>P(Z&gt;=219)</v>
      </c>
      <c r="C221" s="34">
        <f t="shared" si="11"/>
        <v>220</v>
      </c>
    </row>
    <row r="222" spans="1:3">
      <c r="A222" s="34">
        <f t="shared" si="9"/>
        <v>220</v>
      </c>
      <c r="B222" s="34" t="str">
        <f t="shared" si="10"/>
        <v>P(Z&gt;=220)</v>
      </c>
      <c r="C222" s="34">
        <f t="shared" si="11"/>
        <v>221</v>
      </c>
    </row>
    <row r="223" spans="1:3">
      <c r="A223" s="34">
        <f t="shared" si="9"/>
        <v>221</v>
      </c>
      <c r="B223" s="34" t="str">
        <f t="shared" si="10"/>
        <v>P(Z&gt;=221)</v>
      </c>
      <c r="C223" s="34">
        <f t="shared" si="11"/>
        <v>222</v>
      </c>
    </row>
    <row r="224" spans="1:3">
      <c r="A224" s="34">
        <f t="shared" si="9"/>
        <v>222</v>
      </c>
      <c r="B224" s="34" t="str">
        <f t="shared" si="10"/>
        <v>P(Z&gt;=222)</v>
      </c>
      <c r="C224" s="34">
        <f t="shared" si="11"/>
        <v>223</v>
      </c>
    </row>
    <row r="225" spans="1:3">
      <c r="A225" s="34">
        <f t="shared" si="9"/>
        <v>223</v>
      </c>
      <c r="B225" s="34" t="str">
        <f t="shared" si="10"/>
        <v>P(Z&gt;=223)</v>
      </c>
      <c r="C225" s="34">
        <f t="shared" si="11"/>
        <v>224</v>
      </c>
    </row>
    <row r="226" spans="1:3">
      <c r="A226" s="34">
        <f t="shared" si="9"/>
        <v>224</v>
      </c>
      <c r="B226" s="34" t="str">
        <f t="shared" si="10"/>
        <v>P(Z&gt;=224)</v>
      </c>
      <c r="C226" s="34">
        <f t="shared" si="11"/>
        <v>225</v>
      </c>
    </row>
    <row r="227" spans="1:3">
      <c r="A227" s="34">
        <f t="shared" si="9"/>
        <v>225</v>
      </c>
      <c r="B227" s="34" t="str">
        <f t="shared" si="10"/>
        <v>P(Z&gt;=225)</v>
      </c>
      <c r="C227" s="34">
        <f t="shared" si="11"/>
        <v>226</v>
      </c>
    </row>
    <row r="228" spans="1:3">
      <c r="A228" s="34">
        <f t="shared" si="9"/>
        <v>226</v>
      </c>
      <c r="B228" s="34" t="str">
        <f t="shared" si="10"/>
        <v>P(Z&gt;=226)</v>
      </c>
      <c r="C228" s="34">
        <f t="shared" si="11"/>
        <v>227</v>
      </c>
    </row>
    <row r="229" spans="1:3">
      <c r="A229" s="34">
        <f t="shared" si="9"/>
        <v>227</v>
      </c>
      <c r="B229" s="34" t="str">
        <f t="shared" si="10"/>
        <v>P(Z&gt;=227)</v>
      </c>
      <c r="C229" s="34">
        <f t="shared" si="11"/>
        <v>228</v>
      </c>
    </row>
    <row r="230" spans="1:3">
      <c r="A230" s="34">
        <f t="shared" si="9"/>
        <v>228</v>
      </c>
      <c r="B230" s="34" t="str">
        <f t="shared" si="10"/>
        <v>P(Z&gt;=228)</v>
      </c>
      <c r="C230" s="34">
        <f t="shared" si="11"/>
        <v>229</v>
      </c>
    </row>
    <row r="231" spans="1:3">
      <c r="A231" s="34">
        <f t="shared" si="9"/>
        <v>229</v>
      </c>
      <c r="B231" s="34" t="str">
        <f t="shared" si="10"/>
        <v>P(Z&gt;=229)</v>
      </c>
      <c r="C231" s="34">
        <f t="shared" si="11"/>
        <v>230</v>
      </c>
    </row>
    <row r="232" spans="1:3">
      <c r="A232" s="34">
        <f t="shared" si="9"/>
        <v>230</v>
      </c>
      <c r="B232" s="34" t="str">
        <f t="shared" si="10"/>
        <v>P(Z&gt;=230)</v>
      </c>
      <c r="C232" s="34">
        <f t="shared" si="11"/>
        <v>231</v>
      </c>
    </row>
    <row r="233" spans="1:3">
      <c r="A233" s="34">
        <f t="shared" si="9"/>
        <v>231</v>
      </c>
      <c r="B233" s="34" t="str">
        <f t="shared" si="10"/>
        <v>P(Z&gt;=231)</v>
      </c>
      <c r="C233" s="34">
        <f t="shared" si="11"/>
        <v>232</v>
      </c>
    </row>
    <row r="234" spans="1:3">
      <c r="A234" s="34">
        <f t="shared" si="9"/>
        <v>232</v>
      </c>
      <c r="B234" s="34" t="str">
        <f t="shared" si="10"/>
        <v>P(Z&gt;=232)</v>
      </c>
      <c r="C234" s="34">
        <f t="shared" si="11"/>
        <v>233</v>
      </c>
    </row>
    <row r="235" spans="1:3">
      <c r="A235" s="34">
        <f t="shared" si="9"/>
        <v>233</v>
      </c>
      <c r="B235" s="34" t="str">
        <f t="shared" si="10"/>
        <v>P(Z&gt;=233)</v>
      </c>
      <c r="C235" s="34">
        <f t="shared" si="11"/>
        <v>234</v>
      </c>
    </row>
    <row r="236" spans="1:3">
      <c r="A236" s="34">
        <f t="shared" si="9"/>
        <v>234</v>
      </c>
      <c r="B236" s="34" t="str">
        <f t="shared" si="10"/>
        <v>P(Z&gt;=234)</v>
      </c>
      <c r="C236" s="34">
        <f t="shared" si="11"/>
        <v>235</v>
      </c>
    </row>
    <row r="237" spans="1:3">
      <c r="A237" s="34">
        <f t="shared" si="9"/>
        <v>235</v>
      </c>
      <c r="B237" s="34" t="str">
        <f t="shared" si="10"/>
        <v>P(Z&gt;=235)</v>
      </c>
      <c r="C237" s="34">
        <f t="shared" si="11"/>
        <v>236</v>
      </c>
    </row>
    <row r="238" spans="1:3">
      <c r="A238" s="34">
        <f t="shared" si="9"/>
        <v>236</v>
      </c>
      <c r="B238" s="34" t="str">
        <f t="shared" si="10"/>
        <v>P(Z&gt;=236)</v>
      </c>
      <c r="C238" s="34">
        <f t="shared" si="11"/>
        <v>237</v>
      </c>
    </row>
    <row r="239" spans="1:3">
      <c r="A239" s="34">
        <f t="shared" si="9"/>
        <v>237</v>
      </c>
      <c r="B239" s="34" t="str">
        <f t="shared" si="10"/>
        <v>P(Z&gt;=237)</v>
      </c>
      <c r="C239" s="34">
        <f t="shared" si="11"/>
        <v>238</v>
      </c>
    </row>
    <row r="240" spans="1:3">
      <c r="A240" s="34">
        <f t="shared" si="9"/>
        <v>238</v>
      </c>
      <c r="B240" s="34" t="str">
        <f t="shared" si="10"/>
        <v>P(Z&gt;=238)</v>
      </c>
      <c r="C240" s="34">
        <f t="shared" si="11"/>
        <v>239</v>
      </c>
    </row>
    <row r="241" spans="1:3">
      <c r="A241" s="34">
        <f t="shared" si="9"/>
        <v>239</v>
      </c>
      <c r="B241" s="34" t="str">
        <f t="shared" si="10"/>
        <v>P(Z&gt;=239)</v>
      </c>
      <c r="C241" s="34">
        <f t="shared" si="11"/>
        <v>240</v>
      </c>
    </row>
    <row r="242" spans="1:3">
      <c r="A242" s="34">
        <f t="shared" si="9"/>
        <v>240</v>
      </c>
      <c r="B242" s="34" t="str">
        <f t="shared" si="10"/>
        <v>P(Z&gt;=240)</v>
      </c>
      <c r="C242" s="34">
        <f t="shared" si="11"/>
        <v>241</v>
      </c>
    </row>
    <row r="243" spans="1:3">
      <c r="A243" s="34">
        <f t="shared" si="9"/>
        <v>241</v>
      </c>
      <c r="B243" s="34" t="str">
        <f t="shared" si="10"/>
        <v>P(Z&gt;=241)</v>
      </c>
      <c r="C243" s="34">
        <f t="shared" si="11"/>
        <v>242</v>
      </c>
    </row>
    <row r="244" spans="1:3">
      <c r="A244" s="34">
        <f t="shared" si="9"/>
        <v>242</v>
      </c>
      <c r="B244" s="34" t="str">
        <f t="shared" si="10"/>
        <v>P(Z&gt;=242)</v>
      </c>
      <c r="C244" s="34">
        <f t="shared" si="11"/>
        <v>243</v>
      </c>
    </row>
    <row r="245" spans="1:3">
      <c r="A245" s="34">
        <f t="shared" si="9"/>
        <v>243</v>
      </c>
      <c r="B245" s="34" t="str">
        <f t="shared" si="10"/>
        <v>P(Z&gt;=243)</v>
      </c>
      <c r="C245" s="34">
        <f t="shared" si="11"/>
        <v>244</v>
      </c>
    </row>
    <row r="246" spans="1:3">
      <c r="A246" s="34">
        <f t="shared" si="9"/>
        <v>244</v>
      </c>
      <c r="B246" s="34" t="str">
        <f t="shared" si="10"/>
        <v>P(Z&gt;=244)</v>
      </c>
      <c r="C246" s="34">
        <f t="shared" si="11"/>
        <v>245</v>
      </c>
    </row>
    <row r="247" spans="1:3">
      <c r="A247" s="34">
        <f t="shared" si="9"/>
        <v>245</v>
      </c>
      <c r="B247" s="34" t="str">
        <f t="shared" si="10"/>
        <v>P(Z&gt;=245)</v>
      </c>
      <c r="C247" s="34">
        <f t="shared" si="11"/>
        <v>246</v>
      </c>
    </row>
    <row r="248" spans="1:3">
      <c r="A248" s="34">
        <f t="shared" si="9"/>
        <v>246</v>
      </c>
      <c r="B248" s="34" t="str">
        <f t="shared" si="10"/>
        <v>P(Z&gt;=246)</v>
      </c>
      <c r="C248" s="34">
        <f t="shared" si="11"/>
        <v>247</v>
      </c>
    </row>
    <row r="249" spans="1:3">
      <c r="A249" s="34">
        <f t="shared" si="9"/>
        <v>247</v>
      </c>
      <c r="B249" s="34" t="str">
        <f t="shared" si="10"/>
        <v>P(Z&gt;=247)</v>
      </c>
      <c r="C249" s="34">
        <f t="shared" si="11"/>
        <v>248</v>
      </c>
    </row>
    <row r="250" spans="1:3">
      <c r="A250" s="34">
        <f t="shared" si="9"/>
        <v>248</v>
      </c>
      <c r="B250" s="34" t="str">
        <f t="shared" si="10"/>
        <v>P(Z&gt;=248)</v>
      </c>
      <c r="C250" s="34">
        <f t="shared" si="11"/>
        <v>249</v>
      </c>
    </row>
    <row r="251" spans="1:3">
      <c r="A251" s="34">
        <f t="shared" si="9"/>
        <v>249</v>
      </c>
      <c r="B251" s="34" t="str">
        <f t="shared" si="10"/>
        <v>P(Z&gt;=249)</v>
      </c>
      <c r="C251" s="34">
        <f t="shared" si="11"/>
        <v>250</v>
      </c>
    </row>
    <row r="252" spans="1:3">
      <c r="A252" s="34">
        <f t="shared" si="9"/>
        <v>250</v>
      </c>
      <c r="B252" s="34" t="str">
        <f t="shared" si="10"/>
        <v>P(Z&gt;=250)</v>
      </c>
      <c r="C252" s="34">
        <f t="shared" si="11"/>
        <v>251</v>
      </c>
    </row>
    <row r="253" spans="1:3">
      <c r="A253" s="34">
        <f t="shared" si="9"/>
        <v>251</v>
      </c>
      <c r="B253" s="34" t="str">
        <f t="shared" si="10"/>
        <v>P(Z&gt;=251)</v>
      </c>
      <c r="C253" s="34">
        <f t="shared" si="11"/>
        <v>252</v>
      </c>
    </row>
    <row r="254" spans="1:3">
      <c r="A254" s="34">
        <f t="shared" si="9"/>
        <v>252</v>
      </c>
      <c r="B254" s="34" t="str">
        <f t="shared" si="10"/>
        <v>P(Z&gt;=252)</v>
      </c>
      <c r="C254" s="34">
        <f t="shared" si="11"/>
        <v>253</v>
      </c>
    </row>
    <row r="255" spans="1:3">
      <c r="A255" s="34">
        <f t="shared" si="9"/>
        <v>253</v>
      </c>
      <c r="B255" s="34" t="str">
        <f t="shared" si="10"/>
        <v>P(Z&gt;=253)</v>
      </c>
      <c r="C255" s="34">
        <f t="shared" si="11"/>
        <v>254</v>
      </c>
    </row>
    <row r="256" spans="1:3">
      <c r="A256" s="34">
        <f t="shared" si="9"/>
        <v>254</v>
      </c>
      <c r="B256" s="34" t="str">
        <f t="shared" si="10"/>
        <v>P(Z&gt;=254)</v>
      </c>
      <c r="C256" s="34">
        <f t="shared" si="11"/>
        <v>255</v>
      </c>
    </row>
    <row r="257" spans="1:3">
      <c r="A257" s="34">
        <f t="shared" si="9"/>
        <v>255</v>
      </c>
      <c r="B257" s="34" t="str">
        <f t="shared" si="10"/>
        <v>P(Z&gt;=255)</v>
      </c>
      <c r="C257" s="34">
        <f t="shared" si="11"/>
        <v>256</v>
      </c>
    </row>
    <row r="258" spans="1:3">
      <c r="A258" s="34">
        <f t="shared" si="9"/>
        <v>256</v>
      </c>
      <c r="B258" s="34" t="str">
        <f t="shared" si="10"/>
        <v>P(Z&gt;=256)</v>
      </c>
      <c r="C258" s="34">
        <f t="shared" si="11"/>
        <v>257</v>
      </c>
    </row>
    <row r="259" spans="1:3">
      <c r="A259" s="34">
        <f t="shared" ref="A259:A322" si="12">IFERROR(C259-1,"")</f>
        <v>257</v>
      </c>
      <c r="B259" s="34" t="str">
        <f t="shared" ref="B259:B322" si="13">IFERROR("P(Z&gt;="&amp;C259-1&amp;")","")</f>
        <v>P(Z&gt;=257)</v>
      </c>
      <c r="C259" s="34">
        <f t="shared" ref="C259:C322" si="14">IF(C258&gt;rNtrials,"",1+C258)</f>
        <v>258</v>
      </c>
    </row>
    <row r="260" spans="1:3">
      <c r="A260" s="34">
        <f t="shared" si="12"/>
        <v>258</v>
      </c>
      <c r="B260" s="34" t="str">
        <f t="shared" si="13"/>
        <v>P(Z&gt;=258)</v>
      </c>
      <c r="C260" s="34">
        <f t="shared" si="14"/>
        <v>259</v>
      </c>
    </row>
    <row r="261" spans="1:3">
      <c r="A261" s="34">
        <f t="shared" si="12"/>
        <v>259</v>
      </c>
      <c r="B261" s="34" t="str">
        <f t="shared" si="13"/>
        <v>P(Z&gt;=259)</v>
      </c>
      <c r="C261" s="34">
        <f t="shared" si="14"/>
        <v>260</v>
      </c>
    </row>
    <row r="262" spans="1:3">
      <c r="A262" s="34">
        <f t="shared" si="12"/>
        <v>260</v>
      </c>
      <c r="B262" s="34" t="str">
        <f t="shared" si="13"/>
        <v>P(Z&gt;=260)</v>
      </c>
      <c r="C262" s="34">
        <f t="shared" si="14"/>
        <v>261</v>
      </c>
    </row>
    <row r="263" spans="1:3">
      <c r="A263" s="34">
        <f t="shared" si="12"/>
        <v>261</v>
      </c>
      <c r="B263" s="34" t="str">
        <f t="shared" si="13"/>
        <v>P(Z&gt;=261)</v>
      </c>
      <c r="C263" s="34">
        <f t="shared" si="14"/>
        <v>262</v>
      </c>
    </row>
    <row r="264" spans="1:3">
      <c r="A264" s="34">
        <f t="shared" si="12"/>
        <v>262</v>
      </c>
      <c r="B264" s="34" t="str">
        <f t="shared" si="13"/>
        <v>P(Z&gt;=262)</v>
      </c>
      <c r="C264" s="34">
        <f t="shared" si="14"/>
        <v>263</v>
      </c>
    </row>
    <row r="265" spans="1:3">
      <c r="A265" s="34">
        <f t="shared" si="12"/>
        <v>263</v>
      </c>
      <c r="B265" s="34" t="str">
        <f t="shared" si="13"/>
        <v>P(Z&gt;=263)</v>
      </c>
      <c r="C265" s="34">
        <f t="shared" si="14"/>
        <v>264</v>
      </c>
    </row>
    <row r="266" spans="1:3">
      <c r="A266" s="34">
        <f t="shared" si="12"/>
        <v>264</v>
      </c>
      <c r="B266" s="34" t="str">
        <f t="shared" si="13"/>
        <v>P(Z&gt;=264)</v>
      </c>
      <c r="C266" s="34">
        <f t="shared" si="14"/>
        <v>265</v>
      </c>
    </row>
    <row r="267" spans="1:3">
      <c r="A267" s="34">
        <f t="shared" si="12"/>
        <v>265</v>
      </c>
      <c r="B267" s="34" t="str">
        <f t="shared" si="13"/>
        <v>P(Z&gt;=265)</v>
      </c>
      <c r="C267" s="34">
        <f t="shared" si="14"/>
        <v>266</v>
      </c>
    </row>
    <row r="268" spans="1:3">
      <c r="A268" s="34">
        <f t="shared" si="12"/>
        <v>266</v>
      </c>
      <c r="B268" s="34" t="str">
        <f t="shared" si="13"/>
        <v>P(Z&gt;=266)</v>
      </c>
      <c r="C268" s="34">
        <f t="shared" si="14"/>
        <v>267</v>
      </c>
    </row>
    <row r="269" spans="1:3">
      <c r="A269" s="34">
        <f t="shared" si="12"/>
        <v>267</v>
      </c>
      <c r="B269" s="34" t="str">
        <f t="shared" si="13"/>
        <v>P(Z&gt;=267)</v>
      </c>
      <c r="C269" s="34">
        <f t="shared" si="14"/>
        <v>268</v>
      </c>
    </row>
    <row r="270" spans="1:3">
      <c r="A270" s="34">
        <f t="shared" si="12"/>
        <v>268</v>
      </c>
      <c r="B270" s="34" t="str">
        <f t="shared" si="13"/>
        <v>P(Z&gt;=268)</v>
      </c>
      <c r="C270" s="34">
        <f t="shared" si="14"/>
        <v>269</v>
      </c>
    </row>
    <row r="271" spans="1:3">
      <c r="A271" s="34">
        <f t="shared" si="12"/>
        <v>269</v>
      </c>
      <c r="B271" s="34" t="str">
        <f t="shared" si="13"/>
        <v>P(Z&gt;=269)</v>
      </c>
      <c r="C271" s="34">
        <f t="shared" si="14"/>
        <v>270</v>
      </c>
    </row>
    <row r="272" spans="1:3">
      <c r="A272" s="34">
        <f t="shared" si="12"/>
        <v>270</v>
      </c>
      <c r="B272" s="34" t="str">
        <f t="shared" si="13"/>
        <v>P(Z&gt;=270)</v>
      </c>
      <c r="C272" s="34">
        <f t="shared" si="14"/>
        <v>271</v>
      </c>
    </row>
    <row r="273" spans="1:3">
      <c r="A273" s="34">
        <f t="shared" si="12"/>
        <v>271</v>
      </c>
      <c r="B273" s="34" t="str">
        <f t="shared" si="13"/>
        <v>P(Z&gt;=271)</v>
      </c>
      <c r="C273" s="34">
        <f t="shared" si="14"/>
        <v>272</v>
      </c>
    </row>
    <row r="274" spans="1:3">
      <c r="A274" s="34">
        <f t="shared" si="12"/>
        <v>272</v>
      </c>
      <c r="B274" s="34" t="str">
        <f t="shared" si="13"/>
        <v>P(Z&gt;=272)</v>
      </c>
      <c r="C274" s="34">
        <f t="shared" si="14"/>
        <v>273</v>
      </c>
    </row>
    <row r="275" spans="1:3">
      <c r="A275" s="34">
        <f t="shared" si="12"/>
        <v>273</v>
      </c>
      <c r="B275" s="34" t="str">
        <f t="shared" si="13"/>
        <v>P(Z&gt;=273)</v>
      </c>
      <c r="C275" s="34">
        <f t="shared" si="14"/>
        <v>274</v>
      </c>
    </row>
    <row r="276" spans="1:3">
      <c r="A276" s="34">
        <f t="shared" si="12"/>
        <v>274</v>
      </c>
      <c r="B276" s="34" t="str">
        <f t="shared" si="13"/>
        <v>P(Z&gt;=274)</v>
      </c>
      <c r="C276" s="34">
        <f t="shared" si="14"/>
        <v>275</v>
      </c>
    </row>
    <row r="277" spans="1:3">
      <c r="A277" s="34">
        <f t="shared" si="12"/>
        <v>275</v>
      </c>
      <c r="B277" s="34" t="str">
        <f t="shared" si="13"/>
        <v>P(Z&gt;=275)</v>
      </c>
      <c r="C277" s="34">
        <f t="shared" si="14"/>
        <v>276</v>
      </c>
    </row>
    <row r="278" spans="1:3">
      <c r="A278" s="34">
        <f t="shared" si="12"/>
        <v>276</v>
      </c>
      <c r="B278" s="34" t="str">
        <f t="shared" si="13"/>
        <v>P(Z&gt;=276)</v>
      </c>
      <c r="C278" s="34">
        <f t="shared" si="14"/>
        <v>277</v>
      </c>
    </row>
    <row r="279" spans="1:3">
      <c r="A279" s="34">
        <f t="shared" si="12"/>
        <v>277</v>
      </c>
      <c r="B279" s="34" t="str">
        <f t="shared" si="13"/>
        <v>P(Z&gt;=277)</v>
      </c>
      <c r="C279" s="34">
        <f t="shared" si="14"/>
        <v>278</v>
      </c>
    </row>
    <row r="280" spans="1:3">
      <c r="A280" s="34">
        <f t="shared" si="12"/>
        <v>278</v>
      </c>
      <c r="B280" s="34" t="str">
        <f t="shared" si="13"/>
        <v>P(Z&gt;=278)</v>
      </c>
      <c r="C280" s="34">
        <f t="shared" si="14"/>
        <v>279</v>
      </c>
    </row>
    <row r="281" spans="1:3">
      <c r="A281" s="34">
        <f t="shared" si="12"/>
        <v>279</v>
      </c>
      <c r="B281" s="34" t="str">
        <f t="shared" si="13"/>
        <v>P(Z&gt;=279)</v>
      </c>
      <c r="C281" s="34">
        <f t="shared" si="14"/>
        <v>280</v>
      </c>
    </row>
    <row r="282" spans="1:3">
      <c r="A282" s="34">
        <f t="shared" si="12"/>
        <v>280</v>
      </c>
      <c r="B282" s="34" t="str">
        <f t="shared" si="13"/>
        <v>P(Z&gt;=280)</v>
      </c>
      <c r="C282" s="34">
        <f t="shared" si="14"/>
        <v>281</v>
      </c>
    </row>
    <row r="283" spans="1:3">
      <c r="A283" s="34">
        <f t="shared" si="12"/>
        <v>281</v>
      </c>
      <c r="B283" s="34" t="str">
        <f t="shared" si="13"/>
        <v>P(Z&gt;=281)</v>
      </c>
      <c r="C283" s="34">
        <f t="shared" si="14"/>
        <v>282</v>
      </c>
    </row>
    <row r="284" spans="1:3">
      <c r="A284" s="34">
        <f t="shared" si="12"/>
        <v>282</v>
      </c>
      <c r="B284" s="34" t="str">
        <f t="shared" si="13"/>
        <v>P(Z&gt;=282)</v>
      </c>
      <c r="C284" s="34">
        <f t="shared" si="14"/>
        <v>283</v>
      </c>
    </row>
    <row r="285" spans="1:3">
      <c r="A285" s="34">
        <f t="shared" si="12"/>
        <v>283</v>
      </c>
      <c r="B285" s="34" t="str">
        <f t="shared" si="13"/>
        <v>P(Z&gt;=283)</v>
      </c>
      <c r="C285" s="34">
        <f t="shared" si="14"/>
        <v>284</v>
      </c>
    </row>
    <row r="286" spans="1:3">
      <c r="A286" s="34">
        <f t="shared" si="12"/>
        <v>284</v>
      </c>
      <c r="B286" s="34" t="str">
        <f t="shared" si="13"/>
        <v>P(Z&gt;=284)</v>
      </c>
      <c r="C286" s="34">
        <f t="shared" si="14"/>
        <v>285</v>
      </c>
    </row>
    <row r="287" spans="1:3">
      <c r="A287" s="34">
        <f t="shared" si="12"/>
        <v>285</v>
      </c>
      <c r="B287" s="34" t="str">
        <f t="shared" si="13"/>
        <v>P(Z&gt;=285)</v>
      </c>
      <c r="C287" s="34">
        <f t="shared" si="14"/>
        <v>286</v>
      </c>
    </row>
    <row r="288" spans="1:3">
      <c r="A288" s="34">
        <f t="shared" si="12"/>
        <v>286</v>
      </c>
      <c r="B288" s="34" t="str">
        <f t="shared" si="13"/>
        <v>P(Z&gt;=286)</v>
      </c>
      <c r="C288" s="34">
        <f t="shared" si="14"/>
        <v>287</v>
      </c>
    </row>
    <row r="289" spans="1:3">
      <c r="A289" s="34">
        <f t="shared" si="12"/>
        <v>287</v>
      </c>
      <c r="B289" s="34" t="str">
        <f t="shared" si="13"/>
        <v>P(Z&gt;=287)</v>
      </c>
      <c r="C289" s="34">
        <f t="shared" si="14"/>
        <v>288</v>
      </c>
    </row>
    <row r="290" spans="1:3">
      <c r="A290" s="34">
        <f t="shared" si="12"/>
        <v>288</v>
      </c>
      <c r="B290" s="34" t="str">
        <f t="shared" si="13"/>
        <v>P(Z&gt;=288)</v>
      </c>
      <c r="C290" s="34">
        <f t="shared" si="14"/>
        <v>289</v>
      </c>
    </row>
    <row r="291" spans="1:3">
      <c r="A291" s="34" t="str">
        <f t="shared" si="12"/>
        <v/>
      </c>
      <c r="B291" s="34" t="str">
        <f t="shared" si="13"/>
        <v/>
      </c>
      <c r="C291" s="34" t="str">
        <f t="shared" si="14"/>
        <v/>
      </c>
    </row>
    <row r="292" spans="1:3">
      <c r="A292" s="34" t="str">
        <f t="shared" si="12"/>
        <v/>
      </c>
      <c r="B292" s="34" t="str">
        <f t="shared" si="13"/>
        <v/>
      </c>
      <c r="C292" s="34" t="str">
        <f t="shared" si="14"/>
        <v/>
      </c>
    </row>
    <row r="293" spans="1:3">
      <c r="A293" s="34" t="str">
        <f t="shared" si="12"/>
        <v/>
      </c>
      <c r="B293" s="34" t="str">
        <f t="shared" si="13"/>
        <v/>
      </c>
      <c r="C293" s="34" t="str">
        <f t="shared" si="14"/>
        <v/>
      </c>
    </row>
    <row r="294" spans="1:3">
      <c r="A294" s="34" t="str">
        <f t="shared" si="12"/>
        <v/>
      </c>
      <c r="B294" s="34" t="str">
        <f t="shared" si="13"/>
        <v/>
      </c>
      <c r="C294" s="34" t="str">
        <f t="shared" si="14"/>
        <v/>
      </c>
    </row>
    <row r="295" spans="1:3">
      <c r="A295" s="34" t="str">
        <f t="shared" si="12"/>
        <v/>
      </c>
      <c r="B295" s="34" t="str">
        <f t="shared" si="13"/>
        <v/>
      </c>
      <c r="C295" s="34" t="str">
        <f t="shared" si="14"/>
        <v/>
      </c>
    </row>
    <row r="296" spans="1:3">
      <c r="A296" s="34" t="str">
        <f t="shared" si="12"/>
        <v/>
      </c>
      <c r="B296" s="34" t="str">
        <f t="shared" si="13"/>
        <v/>
      </c>
      <c r="C296" s="34" t="str">
        <f t="shared" si="14"/>
        <v/>
      </c>
    </row>
    <row r="297" spans="1:3">
      <c r="A297" s="34" t="str">
        <f t="shared" si="12"/>
        <v/>
      </c>
      <c r="B297" s="34" t="str">
        <f t="shared" si="13"/>
        <v/>
      </c>
      <c r="C297" s="34" t="str">
        <f t="shared" si="14"/>
        <v/>
      </c>
    </row>
    <row r="298" spans="1:3">
      <c r="A298" s="34" t="str">
        <f t="shared" si="12"/>
        <v/>
      </c>
      <c r="B298" s="34" t="str">
        <f t="shared" si="13"/>
        <v/>
      </c>
      <c r="C298" s="34" t="str">
        <f t="shared" si="14"/>
        <v/>
      </c>
    </row>
    <row r="299" spans="1:3">
      <c r="A299" s="34" t="str">
        <f t="shared" si="12"/>
        <v/>
      </c>
      <c r="B299" s="34" t="str">
        <f t="shared" si="13"/>
        <v/>
      </c>
      <c r="C299" s="34" t="str">
        <f t="shared" si="14"/>
        <v/>
      </c>
    </row>
    <row r="300" spans="1:3">
      <c r="A300" s="34" t="str">
        <f t="shared" si="12"/>
        <v/>
      </c>
      <c r="B300" s="34" t="str">
        <f t="shared" si="13"/>
        <v/>
      </c>
      <c r="C300" s="34" t="str">
        <f t="shared" si="14"/>
        <v/>
      </c>
    </row>
    <row r="301" spans="1:3">
      <c r="A301" s="34" t="str">
        <f t="shared" si="12"/>
        <v/>
      </c>
      <c r="B301" s="34" t="str">
        <f t="shared" si="13"/>
        <v/>
      </c>
      <c r="C301" s="34" t="str">
        <f t="shared" si="14"/>
        <v/>
      </c>
    </row>
    <row r="302" spans="1:3">
      <c r="A302" s="34" t="str">
        <f t="shared" si="12"/>
        <v/>
      </c>
      <c r="B302" s="34" t="str">
        <f t="shared" si="13"/>
        <v/>
      </c>
      <c r="C302" s="34" t="str">
        <f t="shared" si="14"/>
        <v/>
      </c>
    </row>
    <row r="303" spans="1:3">
      <c r="A303" s="34" t="str">
        <f t="shared" si="12"/>
        <v/>
      </c>
      <c r="B303" s="34" t="str">
        <f t="shared" si="13"/>
        <v/>
      </c>
      <c r="C303" s="34" t="str">
        <f t="shared" si="14"/>
        <v/>
      </c>
    </row>
    <row r="304" spans="1:3">
      <c r="A304" s="34" t="str">
        <f t="shared" si="12"/>
        <v/>
      </c>
      <c r="B304" s="34" t="str">
        <f t="shared" si="13"/>
        <v/>
      </c>
      <c r="C304" s="34" t="str">
        <f t="shared" si="14"/>
        <v/>
      </c>
    </row>
    <row r="305" spans="1:3">
      <c r="A305" s="34" t="str">
        <f t="shared" si="12"/>
        <v/>
      </c>
      <c r="B305" s="34" t="str">
        <f t="shared" si="13"/>
        <v/>
      </c>
      <c r="C305" s="34" t="str">
        <f t="shared" si="14"/>
        <v/>
      </c>
    </row>
    <row r="306" spans="1:3">
      <c r="A306" s="34" t="str">
        <f t="shared" si="12"/>
        <v/>
      </c>
      <c r="B306" s="34" t="str">
        <f t="shared" si="13"/>
        <v/>
      </c>
      <c r="C306" s="34" t="str">
        <f t="shared" si="14"/>
        <v/>
      </c>
    </row>
    <row r="307" spans="1:3">
      <c r="A307" s="34" t="str">
        <f t="shared" si="12"/>
        <v/>
      </c>
      <c r="B307" s="34" t="str">
        <f t="shared" si="13"/>
        <v/>
      </c>
      <c r="C307" s="34" t="str">
        <f t="shared" si="14"/>
        <v/>
      </c>
    </row>
    <row r="308" spans="1:3">
      <c r="A308" s="34" t="str">
        <f t="shared" si="12"/>
        <v/>
      </c>
      <c r="B308" s="34" t="str">
        <f t="shared" si="13"/>
        <v/>
      </c>
      <c r="C308" s="34" t="str">
        <f t="shared" si="14"/>
        <v/>
      </c>
    </row>
    <row r="309" spans="1:3">
      <c r="A309" s="34" t="str">
        <f t="shared" si="12"/>
        <v/>
      </c>
      <c r="B309" s="34" t="str">
        <f t="shared" si="13"/>
        <v/>
      </c>
      <c r="C309" s="34" t="str">
        <f t="shared" si="14"/>
        <v/>
      </c>
    </row>
    <row r="310" spans="1:3">
      <c r="A310" s="34" t="str">
        <f t="shared" si="12"/>
        <v/>
      </c>
      <c r="B310" s="34" t="str">
        <f t="shared" si="13"/>
        <v/>
      </c>
      <c r="C310" s="34" t="str">
        <f t="shared" si="14"/>
        <v/>
      </c>
    </row>
    <row r="311" spans="1:3">
      <c r="A311" s="34" t="str">
        <f t="shared" si="12"/>
        <v/>
      </c>
      <c r="B311" s="34" t="str">
        <f t="shared" si="13"/>
        <v/>
      </c>
      <c r="C311" s="34" t="str">
        <f t="shared" si="14"/>
        <v/>
      </c>
    </row>
    <row r="312" spans="1:3">
      <c r="A312" s="34" t="str">
        <f t="shared" si="12"/>
        <v/>
      </c>
      <c r="B312" s="34" t="str">
        <f t="shared" si="13"/>
        <v/>
      </c>
      <c r="C312" s="34" t="str">
        <f t="shared" si="14"/>
        <v/>
      </c>
    </row>
    <row r="313" spans="1:3">
      <c r="A313" s="34" t="str">
        <f t="shared" si="12"/>
        <v/>
      </c>
      <c r="B313" s="34" t="str">
        <f t="shared" si="13"/>
        <v/>
      </c>
      <c r="C313" s="34" t="str">
        <f t="shared" si="14"/>
        <v/>
      </c>
    </row>
    <row r="314" spans="1:3">
      <c r="A314" s="34" t="str">
        <f t="shared" si="12"/>
        <v/>
      </c>
      <c r="B314" s="34" t="str">
        <f t="shared" si="13"/>
        <v/>
      </c>
      <c r="C314" s="34" t="str">
        <f t="shared" si="14"/>
        <v/>
      </c>
    </row>
    <row r="315" spans="1:3">
      <c r="A315" s="34" t="str">
        <f t="shared" si="12"/>
        <v/>
      </c>
      <c r="B315" s="34" t="str">
        <f t="shared" si="13"/>
        <v/>
      </c>
      <c r="C315" s="34" t="str">
        <f t="shared" si="14"/>
        <v/>
      </c>
    </row>
    <row r="316" spans="1:3">
      <c r="A316" s="34" t="str">
        <f t="shared" si="12"/>
        <v/>
      </c>
      <c r="B316" s="34" t="str">
        <f t="shared" si="13"/>
        <v/>
      </c>
      <c r="C316" s="34" t="str">
        <f t="shared" si="14"/>
        <v/>
      </c>
    </row>
    <row r="317" spans="1:3">
      <c r="A317" s="34" t="str">
        <f t="shared" si="12"/>
        <v/>
      </c>
      <c r="B317" s="34" t="str">
        <f t="shared" si="13"/>
        <v/>
      </c>
      <c r="C317" s="34" t="str">
        <f t="shared" si="14"/>
        <v/>
      </c>
    </row>
    <row r="318" spans="1:3">
      <c r="A318" s="34" t="str">
        <f t="shared" si="12"/>
        <v/>
      </c>
      <c r="B318" s="34" t="str">
        <f t="shared" si="13"/>
        <v/>
      </c>
      <c r="C318" s="34" t="str">
        <f t="shared" si="14"/>
        <v/>
      </c>
    </row>
    <row r="319" spans="1:3">
      <c r="A319" s="34" t="str">
        <f t="shared" si="12"/>
        <v/>
      </c>
      <c r="B319" s="34" t="str">
        <f t="shared" si="13"/>
        <v/>
      </c>
      <c r="C319" s="34" t="str">
        <f t="shared" si="14"/>
        <v/>
      </c>
    </row>
    <row r="320" spans="1:3">
      <c r="A320" s="34" t="str">
        <f t="shared" si="12"/>
        <v/>
      </c>
      <c r="B320" s="34" t="str">
        <f t="shared" si="13"/>
        <v/>
      </c>
      <c r="C320" s="34" t="str">
        <f t="shared" si="14"/>
        <v/>
      </c>
    </row>
    <row r="321" spans="1:3">
      <c r="A321" s="34" t="str">
        <f t="shared" si="12"/>
        <v/>
      </c>
      <c r="B321" s="34" t="str">
        <f t="shared" si="13"/>
        <v/>
      </c>
      <c r="C321" s="34" t="str">
        <f t="shared" si="14"/>
        <v/>
      </c>
    </row>
    <row r="322" spans="1:3">
      <c r="A322" s="34" t="str">
        <f t="shared" si="12"/>
        <v/>
      </c>
      <c r="B322" s="34" t="str">
        <f t="shared" si="13"/>
        <v/>
      </c>
      <c r="C322" s="34" t="str">
        <f t="shared" si="14"/>
        <v/>
      </c>
    </row>
    <row r="323" spans="1:3">
      <c r="A323" s="34" t="str">
        <f t="shared" ref="A323:A386" si="15">IFERROR(C323-1,"")</f>
        <v/>
      </c>
      <c r="B323" s="34" t="str">
        <f t="shared" ref="B323:B386" si="16">IFERROR("P(Z&gt;="&amp;C323-1&amp;")","")</f>
        <v/>
      </c>
      <c r="C323" s="34" t="str">
        <f t="shared" ref="C323:C386" si="17">IF(C322&gt;rNtrials,"",1+C322)</f>
        <v/>
      </c>
    </row>
    <row r="324" spans="1:3">
      <c r="A324" s="34" t="str">
        <f t="shared" si="15"/>
        <v/>
      </c>
      <c r="B324" s="34" t="str">
        <f t="shared" si="16"/>
        <v/>
      </c>
      <c r="C324" s="34" t="str">
        <f t="shared" si="17"/>
        <v/>
      </c>
    </row>
    <row r="325" spans="1:3">
      <c r="A325" s="34" t="str">
        <f t="shared" si="15"/>
        <v/>
      </c>
      <c r="B325" s="34" t="str">
        <f t="shared" si="16"/>
        <v/>
      </c>
      <c r="C325" s="34" t="str">
        <f t="shared" si="17"/>
        <v/>
      </c>
    </row>
    <row r="326" spans="1:3">
      <c r="A326" s="34" t="str">
        <f t="shared" si="15"/>
        <v/>
      </c>
      <c r="B326" s="34" t="str">
        <f t="shared" si="16"/>
        <v/>
      </c>
      <c r="C326" s="34" t="str">
        <f t="shared" si="17"/>
        <v/>
      </c>
    </row>
    <row r="327" spans="1:3">
      <c r="A327" s="34" t="str">
        <f t="shared" si="15"/>
        <v/>
      </c>
      <c r="B327" s="34" t="str">
        <f t="shared" si="16"/>
        <v/>
      </c>
      <c r="C327" s="34" t="str">
        <f t="shared" si="17"/>
        <v/>
      </c>
    </row>
    <row r="328" spans="1:3">
      <c r="A328" s="34" t="str">
        <f t="shared" si="15"/>
        <v/>
      </c>
      <c r="B328" s="34" t="str">
        <f t="shared" si="16"/>
        <v/>
      </c>
      <c r="C328" s="34" t="str">
        <f t="shared" si="17"/>
        <v/>
      </c>
    </row>
    <row r="329" spans="1:3">
      <c r="A329" s="34" t="str">
        <f t="shared" si="15"/>
        <v/>
      </c>
      <c r="B329" s="34" t="str">
        <f t="shared" si="16"/>
        <v/>
      </c>
      <c r="C329" s="34" t="str">
        <f t="shared" si="17"/>
        <v/>
      </c>
    </row>
    <row r="330" spans="1:3">
      <c r="A330" s="34" t="str">
        <f t="shared" si="15"/>
        <v/>
      </c>
      <c r="B330" s="34" t="str">
        <f t="shared" si="16"/>
        <v/>
      </c>
      <c r="C330" s="34" t="str">
        <f t="shared" si="17"/>
        <v/>
      </c>
    </row>
    <row r="331" spans="1:3">
      <c r="A331" s="34" t="str">
        <f t="shared" si="15"/>
        <v/>
      </c>
      <c r="B331" s="34" t="str">
        <f t="shared" si="16"/>
        <v/>
      </c>
      <c r="C331" s="34" t="str">
        <f t="shared" si="17"/>
        <v/>
      </c>
    </row>
    <row r="332" spans="1:3">
      <c r="A332" s="34" t="str">
        <f t="shared" si="15"/>
        <v/>
      </c>
      <c r="B332" s="34" t="str">
        <f t="shared" si="16"/>
        <v/>
      </c>
      <c r="C332" s="34" t="str">
        <f t="shared" si="17"/>
        <v/>
      </c>
    </row>
    <row r="333" spans="1:3">
      <c r="A333" s="34" t="str">
        <f t="shared" si="15"/>
        <v/>
      </c>
      <c r="B333" s="34" t="str">
        <f t="shared" si="16"/>
        <v/>
      </c>
      <c r="C333" s="34" t="str">
        <f t="shared" si="17"/>
        <v/>
      </c>
    </row>
    <row r="334" spans="1:3">
      <c r="A334" s="34" t="str">
        <f t="shared" si="15"/>
        <v/>
      </c>
      <c r="B334" s="34" t="str">
        <f t="shared" si="16"/>
        <v/>
      </c>
      <c r="C334" s="34" t="str">
        <f t="shared" si="17"/>
        <v/>
      </c>
    </row>
    <row r="335" spans="1:3">
      <c r="A335" s="34" t="str">
        <f t="shared" si="15"/>
        <v/>
      </c>
      <c r="B335" s="34" t="str">
        <f t="shared" si="16"/>
        <v/>
      </c>
      <c r="C335" s="34" t="str">
        <f t="shared" si="17"/>
        <v/>
      </c>
    </row>
    <row r="336" spans="1:3">
      <c r="A336" s="34" t="str">
        <f t="shared" si="15"/>
        <v/>
      </c>
      <c r="B336" s="34" t="str">
        <f t="shared" si="16"/>
        <v/>
      </c>
      <c r="C336" s="34" t="str">
        <f t="shared" si="17"/>
        <v/>
      </c>
    </row>
    <row r="337" spans="1:3">
      <c r="A337" s="34" t="str">
        <f t="shared" si="15"/>
        <v/>
      </c>
      <c r="B337" s="34" t="str">
        <f t="shared" si="16"/>
        <v/>
      </c>
      <c r="C337" s="34" t="str">
        <f t="shared" si="17"/>
        <v/>
      </c>
    </row>
    <row r="338" spans="1:3">
      <c r="A338" s="34" t="str">
        <f t="shared" si="15"/>
        <v/>
      </c>
      <c r="B338" s="34" t="str">
        <f t="shared" si="16"/>
        <v/>
      </c>
      <c r="C338" s="34" t="str">
        <f t="shared" si="17"/>
        <v/>
      </c>
    </row>
    <row r="339" spans="1:3">
      <c r="A339" s="34" t="str">
        <f t="shared" si="15"/>
        <v/>
      </c>
      <c r="B339" s="34" t="str">
        <f t="shared" si="16"/>
        <v/>
      </c>
      <c r="C339" s="34" t="str">
        <f t="shared" si="17"/>
        <v/>
      </c>
    </row>
    <row r="340" spans="1:3">
      <c r="A340" s="34" t="str">
        <f t="shared" si="15"/>
        <v/>
      </c>
      <c r="B340" s="34" t="str">
        <f t="shared" si="16"/>
        <v/>
      </c>
      <c r="C340" s="34" t="str">
        <f t="shared" si="17"/>
        <v/>
      </c>
    </row>
    <row r="341" spans="1:3">
      <c r="A341" s="34" t="str">
        <f t="shared" si="15"/>
        <v/>
      </c>
      <c r="B341" s="34" t="str">
        <f t="shared" si="16"/>
        <v/>
      </c>
      <c r="C341" s="34" t="str">
        <f t="shared" si="17"/>
        <v/>
      </c>
    </row>
    <row r="342" spans="1:3">
      <c r="A342" s="34" t="str">
        <f t="shared" si="15"/>
        <v/>
      </c>
      <c r="B342" s="34" t="str">
        <f t="shared" si="16"/>
        <v/>
      </c>
      <c r="C342" s="34" t="str">
        <f t="shared" si="17"/>
        <v/>
      </c>
    </row>
    <row r="343" spans="1:3">
      <c r="A343" s="34" t="str">
        <f t="shared" si="15"/>
        <v/>
      </c>
      <c r="B343" s="34" t="str">
        <f t="shared" si="16"/>
        <v/>
      </c>
      <c r="C343" s="34" t="str">
        <f t="shared" si="17"/>
        <v/>
      </c>
    </row>
    <row r="344" spans="1:3">
      <c r="A344" s="34" t="str">
        <f t="shared" si="15"/>
        <v/>
      </c>
      <c r="B344" s="34" t="str">
        <f t="shared" si="16"/>
        <v/>
      </c>
      <c r="C344" s="34" t="str">
        <f t="shared" si="17"/>
        <v/>
      </c>
    </row>
    <row r="345" spans="1:3">
      <c r="A345" s="34" t="str">
        <f t="shared" si="15"/>
        <v/>
      </c>
      <c r="B345" s="34" t="str">
        <f t="shared" si="16"/>
        <v/>
      </c>
      <c r="C345" s="34" t="str">
        <f t="shared" si="17"/>
        <v/>
      </c>
    </row>
    <row r="346" spans="1:3">
      <c r="A346" s="34" t="str">
        <f t="shared" si="15"/>
        <v/>
      </c>
      <c r="B346" s="34" t="str">
        <f t="shared" si="16"/>
        <v/>
      </c>
      <c r="C346" s="34" t="str">
        <f t="shared" si="17"/>
        <v/>
      </c>
    </row>
    <row r="347" spans="1:3">
      <c r="A347" s="34" t="str">
        <f t="shared" si="15"/>
        <v/>
      </c>
      <c r="B347" s="34" t="str">
        <f t="shared" si="16"/>
        <v/>
      </c>
      <c r="C347" s="34" t="str">
        <f t="shared" si="17"/>
        <v/>
      </c>
    </row>
    <row r="348" spans="1:3">
      <c r="A348" s="34" t="str">
        <f t="shared" si="15"/>
        <v/>
      </c>
      <c r="B348" s="34" t="str">
        <f t="shared" si="16"/>
        <v/>
      </c>
      <c r="C348" s="34" t="str">
        <f t="shared" si="17"/>
        <v/>
      </c>
    </row>
    <row r="349" spans="1:3">
      <c r="A349" s="34" t="str">
        <f t="shared" si="15"/>
        <v/>
      </c>
      <c r="B349" s="34" t="str">
        <f t="shared" si="16"/>
        <v/>
      </c>
      <c r="C349" s="34" t="str">
        <f t="shared" si="17"/>
        <v/>
      </c>
    </row>
    <row r="350" spans="1:3">
      <c r="A350" s="34" t="str">
        <f t="shared" si="15"/>
        <v/>
      </c>
      <c r="B350" s="34" t="str">
        <f t="shared" si="16"/>
        <v/>
      </c>
      <c r="C350" s="34" t="str">
        <f t="shared" si="17"/>
        <v/>
      </c>
    </row>
    <row r="351" spans="1:3">
      <c r="A351" s="34" t="str">
        <f t="shared" si="15"/>
        <v/>
      </c>
      <c r="B351" s="34" t="str">
        <f t="shared" si="16"/>
        <v/>
      </c>
      <c r="C351" s="34" t="str">
        <f t="shared" si="17"/>
        <v/>
      </c>
    </row>
    <row r="352" spans="1:3">
      <c r="A352" s="34" t="str">
        <f t="shared" si="15"/>
        <v/>
      </c>
      <c r="B352" s="34" t="str">
        <f t="shared" si="16"/>
        <v/>
      </c>
      <c r="C352" s="34" t="str">
        <f t="shared" si="17"/>
        <v/>
      </c>
    </row>
    <row r="353" spans="1:3">
      <c r="A353" s="34" t="str">
        <f t="shared" si="15"/>
        <v/>
      </c>
      <c r="B353" s="34" t="str">
        <f t="shared" si="16"/>
        <v/>
      </c>
      <c r="C353" s="34" t="str">
        <f t="shared" si="17"/>
        <v/>
      </c>
    </row>
    <row r="354" spans="1:3">
      <c r="A354" s="34" t="str">
        <f t="shared" si="15"/>
        <v/>
      </c>
      <c r="B354" s="34" t="str">
        <f t="shared" si="16"/>
        <v/>
      </c>
      <c r="C354" s="34" t="str">
        <f t="shared" si="17"/>
        <v/>
      </c>
    </row>
    <row r="355" spans="1:3">
      <c r="A355" s="34" t="str">
        <f t="shared" si="15"/>
        <v/>
      </c>
      <c r="B355" s="34" t="str">
        <f t="shared" si="16"/>
        <v/>
      </c>
      <c r="C355" s="34" t="str">
        <f t="shared" si="17"/>
        <v/>
      </c>
    </row>
    <row r="356" spans="1:3">
      <c r="A356" s="34" t="str">
        <f t="shared" si="15"/>
        <v/>
      </c>
      <c r="B356" s="34" t="str">
        <f t="shared" si="16"/>
        <v/>
      </c>
      <c r="C356" s="34" t="str">
        <f t="shared" si="17"/>
        <v/>
      </c>
    </row>
    <row r="357" spans="1:3">
      <c r="A357" s="34" t="str">
        <f t="shared" si="15"/>
        <v/>
      </c>
      <c r="B357" s="34" t="str">
        <f t="shared" si="16"/>
        <v/>
      </c>
      <c r="C357" s="34" t="str">
        <f t="shared" si="17"/>
        <v/>
      </c>
    </row>
    <row r="358" spans="1:3">
      <c r="A358" s="34" t="str">
        <f t="shared" si="15"/>
        <v/>
      </c>
      <c r="B358" s="34" t="str">
        <f t="shared" si="16"/>
        <v/>
      </c>
      <c r="C358" s="34" t="str">
        <f t="shared" si="17"/>
        <v/>
      </c>
    </row>
    <row r="359" spans="1:3">
      <c r="A359" s="34" t="str">
        <f t="shared" si="15"/>
        <v/>
      </c>
      <c r="B359" s="34" t="str">
        <f t="shared" si="16"/>
        <v/>
      </c>
      <c r="C359" s="34" t="str">
        <f t="shared" si="17"/>
        <v/>
      </c>
    </row>
    <row r="360" spans="1:3">
      <c r="A360" s="34" t="str">
        <f t="shared" si="15"/>
        <v/>
      </c>
      <c r="B360" s="34" t="str">
        <f t="shared" si="16"/>
        <v/>
      </c>
      <c r="C360" s="34" t="str">
        <f t="shared" si="17"/>
        <v/>
      </c>
    </row>
    <row r="361" spans="1:3">
      <c r="A361" s="34" t="str">
        <f t="shared" si="15"/>
        <v/>
      </c>
      <c r="B361" s="34" t="str">
        <f t="shared" si="16"/>
        <v/>
      </c>
      <c r="C361" s="34" t="str">
        <f t="shared" si="17"/>
        <v/>
      </c>
    </row>
    <row r="362" spans="1:3">
      <c r="A362" s="34" t="str">
        <f t="shared" si="15"/>
        <v/>
      </c>
      <c r="B362" s="34" t="str">
        <f t="shared" si="16"/>
        <v/>
      </c>
      <c r="C362" s="34" t="str">
        <f t="shared" si="17"/>
        <v/>
      </c>
    </row>
    <row r="363" spans="1:3">
      <c r="A363" s="34" t="str">
        <f t="shared" si="15"/>
        <v/>
      </c>
      <c r="B363" s="34" t="str">
        <f t="shared" si="16"/>
        <v/>
      </c>
      <c r="C363" s="34" t="str">
        <f t="shared" si="17"/>
        <v/>
      </c>
    </row>
    <row r="364" spans="1:3">
      <c r="A364" s="34" t="str">
        <f t="shared" si="15"/>
        <v/>
      </c>
      <c r="B364" s="34" t="str">
        <f t="shared" si="16"/>
        <v/>
      </c>
      <c r="C364" s="34" t="str">
        <f t="shared" si="17"/>
        <v/>
      </c>
    </row>
    <row r="365" spans="1:3">
      <c r="A365" s="34" t="str">
        <f t="shared" si="15"/>
        <v/>
      </c>
      <c r="B365" s="34" t="str">
        <f t="shared" si="16"/>
        <v/>
      </c>
      <c r="C365" s="34" t="str">
        <f t="shared" si="17"/>
        <v/>
      </c>
    </row>
    <row r="366" spans="1:3">
      <c r="A366" s="34" t="str">
        <f t="shared" si="15"/>
        <v/>
      </c>
      <c r="B366" s="34" t="str">
        <f t="shared" si="16"/>
        <v/>
      </c>
      <c r="C366" s="34" t="str">
        <f t="shared" si="17"/>
        <v/>
      </c>
    </row>
    <row r="367" spans="1:3">
      <c r="A367" s="34" t="str">
        <f t="shared" si="15"/>
        <v/>
      </c>
      <c r="B367" s="34" t="str">
        <f t="shared" si="16"/>
        <v/>
      </c>
      <c r="C367" s="34" t="str">
        <f t="shared" si="17"/>
        <v/>
      </c>
    </row>
    <row r="368" spans="1:3">
      <c r="A368" s="34" t="str">
        <f t="shared" si="15"/>
        <v/>
      </c>
      <c r="B368" s="34" t="str">
        <f t="shared" si="16"/>
        <v/>
      </c>
      <c r="C368" s="34" t="str">
        <f t="shared" si="17"/>
        <v/>
      </c>
    </row>
    <row r="369" spans="1:3">
      <c r="A369" s="34" t="str">
        <f t="shared" si="15"/>
        <v/>
      </c>
      <c r="B369" s="34" t="str">
        <f t="shared" si="16"/>
        <v/>
      </c>
      <c r="C369" s="34" t="str">
        <f t="shared" si="17"/>
        <v/>
      </c>
    </row>
    <row r="370" spans="1:3">
      <c r="A370" s="34" t="str">
        <f t="shared" si="15"/>
        <v/>
      </c>
      <c r="B370" s="34" t="str">
        <f t="shared" si="16"/>
        <v/>
      </c>
      <c r="C370" s="34" t="str">
        <f t="shared" si="17"/>
        <v/>
      </c>
    </row>
    <row r="371" spans="1:3">
      <c r="A371" s="34" t="str">
        <f t="shared" si="15"/>
        <v/>
      </c>
      <c r="B371" s="34" t="str">
        <f t="shared" si="16"/>
        <v/>
      </c>
      <c r="C371" s="34" t="str">
        <f t="shared" si="17"/>
        <v/>
      </c>
    </row>
    <row r="372" spans="1:3">
      <c r="A372" s="34" t="str">
        <f t="shared" si="15"/>
        <v/>
      </c>
      <c r="B372" s="34" t="str">
        <f t="shared" si="16"/>
        <v/>
      </c>
      <c r="C372" s="34" t="str">
        <f t="shared" si="17"/>
        <v/>
      </c>
    </row>
    <row r="373" spans="1:3">
      <c r="A373" s="34" t="str">
        <f t="shared" si="15"/>
        <v/>
      </c>
      <c r="B373" s="34" t="str">
        <f t="shared" si="16"/>
        <v/>
      </c>
      <c r="C373" s="34" t="str">
        <f t="shared" si="17"/>
        <v/>
      </c>
    </row>
    <row r="374" spans="1:3">
      <c r="A374" s="34" t="str">
        <f t="shared" si="15"/>
        <v/>
      </c>
      <c r="B374" s="34" t="str">
        <f t="shared" si="16"/>
        <v/>
      </c>
      <c r="C374" s="34" t="str">
        <f t="shared" si="17"/>
        <v/>
      </c>
    </row>
    <row r="375" spans="1:3">
      <c r="A375" s="34" t="str">
        <f t="shared" si="15"/>
        <v/>
      </c>
      <c r="B375" s="34" t="str">
        <f t="shared" si="16"/>
        <v/>
      </c>
      <c r="C375" s="34" t="str">
        <f t="shared" si="17"/>
        <v/>
      </c>
    </row>
    <row r="376" spans="1:3">
      <c r="A376" s="34" t="str">
        <f t="shared" si="15"/>
        <v/>
      </c>
      <c r="B376" s="34" t="str">
        <f t="shared" si="16"/>
        <v/>
      </c>
      <c r="C376" s="34" t="str">
        <f t="shared" si="17"/>
        <v/>
      </c>
    </row>
    <row r="377" spans="1:3">
      <c r="A377" s="34" t="str">
        <f t="shared" si="15"/>
        <v/>
      </c>
      <c r="B377" s="34" t="str">
        <f t="shared" si="16"/>
        <v/>
      </c>
      <c r="C377" s="34" t="str">
        <f t="shared" si="17"/>
        <v/>
      </c>
    </row>
    <row r="378" spans="1:3">
      <c r="A378" s="34" t="str">
        <f t="shared" si="15"/>
        <v/>
      </c>
      <c r="B378" s="34" t="str">
        <f t="shared" si="16"/>
        <v/>
      </c>
      <c r="C378" s="34" t="str">
        <f t="shared" si="17"/>
        <v/>
      </c>
    </row>
    <row r="379" spans="1:3">
      <c r="A379" s="34" t="str">
        <f t="shared" si="15"/>
        <v/>
      </c>
      <c r="B379" s="34" t="str">
        <f t="shared" si="16"/>
        <v/>
      </c>
      <c r="C379" s="34" t="str">
        <f t="shared" si="17"/>
        <v/>
      </c>
    </row>
    <row r="380" spans="1:3">
      <c r="A380" s="34" t="str">
        <f t="shared" si="15"/>
        <v/>
      </c>
      <c r="B380" s="34" t="str">
        <f t="shared" si="16"/>
        <v/>
      </c>
      <c r="C380" s="34" t="str">
        <f t="shared" si="17"/>
        <v/>
      </c>
    </row>
    <row r="381" spans="1:3">
      <c r="A381" s="34" t="str">
        <f t="shared" si="15"/>
        <v/>
      </c>
      <c r="B381" s="34" t="str">
        <f t="shared" si="16"/>
        <v/>
      </c>
      <c r="C381" s="34" t="str">
        <f t="shared" si="17"/>
        <v/>
      </c>
    </row>
    <row r="382" spans="1:3">
      <c r="A382" s="34" t="str">
        <f t="shared" si="15"/>
        <v/>
      </c>
      <c r="B382" s="34" t="str">
        <f t="shared" si="16"/>
        <v/>
      </c>
      <c r="C382" s="34" t="str">
        <f t="shared" si="17"/>
        <v/>
      </c>
    </row>
    <row r="383" spans="1:3">
      <c r="A383" s="34" t="str">
        <f t="shared" si="15"/>
        <v/>
      </c>
      <c r="B383" s="34" t="str">
        <f t="shared" si="16"/>
        <v/>
      </c>
      <c r="C383" s="34" t="str">
        <f t="shared" si="17"/>
        <v/>
      </c>
    </row>
    <row r="384" spans="1:3">
      <c r="A384" s="34" t="str">
        <f t="shared" si="15"/>
        <v/>
      </c>
      <c r="B384" s="34" t="str">
        <f t="shared" si="16"/>
        <v/>
      </c>
      <c r="C384" s="34" t="str">
        <f t="shared" si="17"/>
        <v/>
      </c>
    </row>
    <row r="385" spans="1:3">
      <c r="A385" s="34" t="str">
        <f t="shared" si="15"/>
        <v/>
      </c>
      <c r="B385" s="34" t="str">
        <f t="shared" si="16"/>
        <v/>
      </c>
      <c r="C385" s="34" t="str">
        <f t="shared" si="17"/>
        <v/>
      </c>
    </row>
    <row r="386" spans="1:3">
      <c r="A386" s="34" t="str">
        <f t="shared" si="15"/>
        <v/>
      </c>
      <c r="B386" s="34" t="str">
        <f t="shared" si="16"/>
        <v/>
      </c>
      <c r="C386" s="34" t="str">
        <f t="shared" si="17"/>
        <v/>
      </c>
    </row>
    <row r="387" spans="1:3">
      <c r="A387" s="34" t="str">
        <f t="shared" ref="A387:A450" si="18">IFERROR(C387-1,"")</f>
        <v/>
      </c>
      <c r="B387" s="34" t="str">
        <f t="shared" ref="B387:B450" si="19">IFERROR("P(Z&gt;="&amp;C387-1&amp;")","")</f>
        <v/>
      </c>
      <c r="C387" s="34" t="str">
        <f t="shared" ref="C387:C450" si="20">IF(C386&gt;rNtrials,"",1+C386)</f>
        <v/>
      </c>
    </row>
    <row r="388" spans="1:3">
      <c r="A388" s="34" t="str">
        <f t="shared" si="18"/>
        <v/>
      </c>
      <c r="B388" s="34" t="str">
        <f t="shared" si="19"/>
        <v/>
      </c>
      <c r="C388" s="34" t="str">
        <f t="shared" si="20"/>
        <v/>
      </c>
    </row>
    <row r="389" spans="1:3">
      <c r="A389" s="34" t="str">
        <f t="shared" si="18"/>
        <v/>
      </c>
      <c r="B389" s="34" t="str">
        <f t="shared" si="19"/>
        <v/>
      </c>
      <c r="C389" s="34" t="str">
        <f t="shared" si="20"/>
        <v/>
      </c>
    </row>
    <row r="390" spans="1:3">
      <c r="A390" s="34" t="str">
        <f t="shared" si="18"/>
        <v/>
      </c>
      <c r="B390" s="34" t="str">
        <f t="shared" si="19"/>
        <v/>
      </c>
      <c r="C390" s="34" t="str">
        <f t="shared" si="20"/>
        <v/>
      </c>
    </row>
    <row r="391" spans="1:3">
      <c r="A391" s="34" t="str">
        <f t="shared" si="18"/>
        <v/>
      </c>
      <c r="B391" s="34" t="str">
        <f t="shared" si="19"/>
        <v/>
      </c>
      <c r="C391" s="34" t="str">
        <f t="shared" si="20"/>
        <v/>
      </c>
    </row>
    <row r="392" spans="1:3">
      <c r="A392" s="34" t="str">
        <f t="shared" si="18"/>
        <v/>
      </c>
      <c r="B392" s="34" t="str">
        <f t="shared" si="19"/>
        <v/>
      </c>
      <c r="C392" s="34" t="str">
        <f t="shared" si="20"/>
        <v/>
      </c>
    </row>
    <row r="393" spans="1:3">
      <c r="A393" s="34" t="str">
        <f t="shared" si="18"/>
        <v/>
      </c>
      <c r="B393" s="34" t="str">
        <f t="shared" si="19"/>
        <v/>
      </c>
      <c r="C393" s="34" t="str">
        <f t="shared" si="20"/>
        <v/>
      </c>
    </row>
    <row r="394" spans="1:3">
      <c r="A394" s="34" t="str">
        <f t="shared" si="18"/>
        <v/>
      </c>
      <c r="B394" s="34" t="str">
        <f t="shared" si="19"/>
        <v/>
      </c>
      <c r="C394" s="34" t="str">
        <f t="shared" si="20"/>
        <v/>
      </c>
    </row>
    <row r="395" spans="1:3">
      <c r="A395" s="34" t="str">
        <f t="shared" si="18"/>
        <v/>
      </c>
      <c r="B395" s="34" t="str">
        <f t="shared" si="19"/>
        <v/>
      </c>
      <c r="C395" s="34" t="str">
        <f t="shared" si="20"/>
        <v/>
      </c>
    </row>
    <row r="396" spans="1:3">
      <c r="A396" s="34" t="str">
        <f t="shared" si="18"/>
        <v/>
      </c>
      <c r="B396" s="34" t="str">
        <f t="shared" si="19"/>
        <v/>
      </c>
      <c r="C396" s="34" t="str">
        <f t="shared" si="20"/>
        <v/>
      </c>
    </row>
    <row r="397" spans="1:3">
      <c r="A397" s="34" t="str">
        <f t="shared" si="18"/>
        <v/>
      </c>
      <c r="B397" s="34" t="str">
        <f t="shared" si="19"/>
        <v/>
      </c>
      <c r="C397" s="34" t="str">
        <f t="shared" si="20"/>
        <v/>
      </c>
    </row>
    <row r="398" spans="1:3">
      <c r="A398" s="34" t="str">
        <f t="shared" si="18"/>
        <v/>
      </c>
      <c r="B398" s="34" t="str">
        <f t="shared" si="19"/>
        <v/>
      </c>
      <c r="C398" s="34" t="str">
        <f t="shared" si="20"/>
        <v/>
      </c>
    </row>
    <row r="399" spans="1:3">
      <c r="A399" s="34" t="str">
        <f t="shared" si="18"/>
        <v/>
      </c>
      <c r="B399" s="34" t="str">
        <f t="shared" si="19"/>
        <v/>
      </c>
      <c r="C399" s="34" t="str">
        <f t="shared" si="20"/>
        <v/>
      </c>
    </row>
    <row r="400" spans="1:3">
      <c r="A400" s="34" t="str">
        <f t="shared" si="18"/>
        <v/>
      </c>
      <c r="B400" s="34" t="str">
        <f t="shared" si="19"/>
        <v/>
      </c>
      <c r="C400" s="34" t="str">
        <f t="shared" si="20"/>
        <v/>
      </c>
    </row>
    <row r="401" spans="1:3">
      <c r="A401" s="34" t="str">
        <f t="shared" si="18"/>
        <v/>
      </c>
      <c r="B401" s="34" t="str">
        <f t="shared" si="19"/>
        <v/>
      </c>
      <c r="C401" s="34" t="str">
        <f t="shared" si="20"/>
        <v/>
      </c>
    </row>
    <row r="402" spans="1:3">
      <c r="A402" s="34" t="str">
        <f t="shared" si="18"/>
        <v/>
      </c>
      <c r="B402" s="34" t="str">
        <f t="shared" si="19"/>
        <v/>
      </c>
      <c r="C402" s="34" t="str">
        <f t="shared" si="20"/>
        <v/>
      </c>
    </row>
    <row r="403" spans="1:3">
      <c r="A403" s="34" t="str">
        <f t="shared" si="18"/>
        <v/>
      </c>
      <c r="B403" s="34" t="str">
        <f t="shared" si="19"/>
        <v/>
      </c>
      <c r="C403" s="34" t="str">
        <f t="shared" si="20"/>
        <v/>
      </c>
    </row>
    <row r="404" spans="1:3">
      <c r="A404" s="34" t="str">
        <f t="shared" si="18"/>
        <v/>
      </c>
      <c r="B404" s="34" t="str">
        <f t="shared" si="19"/>
        <v/>
      </c>
      <c r="C404" s="34" t="str">
        <f t="shared" si="20"/>
        <v/>
      </c>
    </row>
    <row r="405" spans="1:3">
      <c r="A405" s="34" t="str">
        <f t="shared" si="18"/>
        <v/>
      </c>
      <c r="B405" s="34" t="str">
        <f t="shared" si="19"/>
        <v/>
      </c>
      <c r="C405" s="34" t="str">
        <f t="shared" si="20"/>
        <v/>
      </c>
    </row>
    <row r="406" spans="1:3">
      <c r="A406" s="34" t="str">
        <f t="shared" si="18"/>
        <v/>
      </c>
      <c r="B406" s="34" t="str">
        <f t="shared" si="19"/>
        <v/>
      </c>
      <c r="C406" s="34" t="str">
        <f t="shared" si="20"/>
        <v/>
      </c>
    </row>
    <row r="407" spans="1:3">
      <c r="A407" s="34" t="str">
        <f t="shared" si="18"/>
        <v/>
      </c>
      <c r="B407" s="34" t="str">
        <f t="shared" si="19"/>
        <v/>
      </c>
      <c r="C407" s="34" t="str">
        <f t="shared" si="20"/>
        <v/>
      </c>
    </row>
    <row r="408" spans="1:3">
      <c r="A408" s="34" t="str">
        <f t="shared" si="18"/>
        <v/>
      </c>
      <c r="B408" s="34" t="str">
        <f t="shared" si="19"/>
        <v/>
      </c>
      <c r="C408" s="34" t="str">
        <f t="shared" si="20"/>
        <v/>
      </c>
    </row>
    <row r="409" spans="1:3">
      <c r="A409" s="34" t="str">
        <f t="shared" si="18"/>
        <v/>
      </c>
      <c r="B409" s="34" t="str">
        <f t="shared" si="19"/>
        <v/>
      </c>
      <c r="C409" s="34" t="str">
        <f t="shared" si="20"/>
        <v/>
      </c>
    </row>
    <row r="410" spans="1:3">
      <c r="A410" s="34" t="str">
        <f t="shared" si="18"/>
        <v/>
      </c>
      <c r="B410" s="34" t="str">
        <f t="shared" si="19"/>
        <v/>
      </c>
      <c r="C410" s="34" t="str">
        <f t="shared" si="20"/>
        <v/>
      </c>
    </row>
    <row r="411" spans="1:3">
      <c r="A411" s="34" t="str">
        <f t="shared" si="18"/>
        <v/>
      </c>
      <c r="B411" s="34" t="str">
        <f t="shared" si="19"/>
        <v/>
      </c>
      <c r="C411" s="34" t="str">
        <f t="shared" si="20"/>
        <v/>
      </c>
    </row>
    <row r="412" spans="1:3">
      <c r="A412" s="34" t="str">
        <f t="shared" si="18"/>
        <v/>
      </c>
      <c r="B412" s="34" t="str">
        <f t="shared" si="19"/>
        <v/>
      </c>
      <c r="C412" s="34" t="str">
        <f t="shared" si="20"/>
        <v/>
      </c>
    </row>
    <row r="413" spans="1:3">
      <c r="A413" s="34" t="str">
        <f t="shared" si="18"/>
        <v/>
      </c>
      <c r="B413" s="34" t="str">
        <f t="shared" si="19"/>
        <v/>
      </c>
      <c r="C413" s="34" t="str">
        <f t="shared" si="20"/>
        <v/>
      </c>
    </row>
    <row r="414" spans="1:3">
      <c r="A414" s="34" t="str">
        <f t="shared" si="18"/>
        <v/>
      </c>
      <c r="B414" s="34" t="str">
        <f t="shared" si="19"/>
        <v/>
      </c>
      <c r="C414" s="34" t="str">
        <f t="shared" si="20"/>
        <v/>
      </c>
    </row>
    <row r="415" spans="1:3">
      <c r="A415" s="34" t="str">
        <f t="shared" si="18"/>
        <v/>
      </c>
      <c r="B415" s="34" t="str">
        <f t="shared" si="19"/>
        <v/>
      </c>
      <c r="C415" s="34" t="str">
        <f t="shared" si="20"/>
        <v/>
      </c>
    </row>
    <row r="416" spans="1:3">
      <c r="A416" s="34" t="str">
        <f t="shared" si="18"/>
        <v/>
      </c>
      <c r="B416" s="34" t="str">
        <f t="shared" si="19"/>
        <v/>
      </c>
      <c r="C416" s="34" t="str">
        <f t="shared" si="20"/>
        <v/>
      </c>
    </row>
    <row r="417" spans="1:3">
      <c r="A417" s="34" t="str">
        <f t="shared" si="18"/>
        <v/>
      </c>
      <c r="B417" s="34" t="str">
        <f t="shared" si="19"/>
        <v/>
      </c>
      <c r="C417" s="34" t="str">
        <f t="shared" si="20"/>
        <v/>
      </c>
    </row>
    <row r="418" spans="1:3">
      <c r="A418" s="34" t="str">
        <f t="shared" si="18"/>
        <v/>
      </c>
      <c r="B418" s="34" t="str">
        <f t="shared" si="19"/>
        <v/>
      </c>
      <c r="C418" s="34" t="str">
        <f t="shared" si="20"/>
        <v/>
      </c>
    </row>
    <row r="419" spans="1:3">
      <c r="A419" s="34" t="str">
        <f t="shared" si="18"/>
        <v/>
      </c>
      <c r="B419" s="34" t="str">
        <f t="shared" si="19"/>
        <v/>
      </c>
      <c r="C419" s="34" t="str">
        <f t="shared" si="20"/>
        <v/>
      </c>
    </row>
    <row r="420" spans="1:3">
      <c r="A420" s="34" t="str">
        <f t="shared" si="18"/>
        <v/>
      </c>
      <c r="B420" s="34" t="str">
        <f t="shared" si="19"/>
        <v/>
      </c>
      <c r="C420" s="34" t="str">
        <f t="shared" si="20"/>
        <v/>
      </c>
    </row>
    <row r="421" spans="1:3">
      <c r="A421" s="34" t="str">
        <f t="shared" si="18"/>
        <v/>
      </c>
      <c r="B421" s="34" t="str">
        <f t="shared" si="19"/>
        <v/>
      </c>
      <c r="C421" s="34" t="str">
        <f t="shared" si="20"/>
        <v/>
      </c>
    </row>
    <row r="422" spans="1:3">
      <c r="A422" s="34" t="str">
        <f t="shared" si="18"/>
        <v/>
      </c>
      <c r="B422" s="34" t="str">
        <f t="shared" si="19"/>
        <v/>
      </c>
      <c r="C422" s="34" t="str">
        <f t="shared" si="20"/>
        <v/>
      </c>
    </row>
    <row r="423" spans="1:3">
      <c r="A423" s="34" t="str">
        <f t="shared" si="18"/>
        <v/>
      </c>
      <c r="B423" s="34" t="str">
        <f t="shared" si="19"/>
        <v/>
      </c>
      <c r="C423" s="34" t="str">
        <f t="shared" si="20"/>
        <v/>
      </c>
    </row>
    <row r="424" spans="1:3">
      <c r="A424" s="34" t="str">
        <f t="shared" si="18"/>
        <v/>
      </c>
      <c r="B424" s="34" t="str">
        <f t="shared" si="19"/>
        <v/>
      </c>
      <c r="C424" s="34" t="str">
        <f t="shared" si="20"/>
        <v/>
      </c>
    </row>
    <row r="425" spans="1:3">
      <c r="A425" s="34" t="str">
        <f t="shared" si="18"/>
        <v/>
      </c>
      <c r="B425" s="34" t="str">
        <f t="shared" si="19"/>
        <v/>
      </c>
      <c r="C425" s="34" t="str">
        <f t="shared" si="20"/>
        <v/>
      </c>
    </row>
    <row r="426" spans="1:3">
      <c r="A426" s="34" t="str">
        <f t="shared" si="18"/>
        <v/>
      </c>
      <c r="B426" s="34" t="str">
        <f t="shared" si="19"/>
        <v/>
      </c>
      <c r="C426" s="34" t="str">
        <f t="shared" si="20"/>
        <v/>
      </c>
    </row>
    <row r="427" spans="1:3">
      <c r="A427" s="34" t="str">
        <f t="shared" si="18"/>
        <v/>
      </c>
      <c r="B427" s="34" t="str">
        <f t="shared" si="19"/>
        <v/>
      </c>
      <c r="C427" s="34" t="str">
        <f t="shared" si="20"/>
        <v/>
      </c>
    </row>
    <row r="428" spans="1:3">
      <c r="A428" s="34" t="str">
        <f t="shared" si="18"/>
        <v/>
      </c>
      <c r="B428" s="34" t="str">
        <f t="shared" si="19"/>
        <v/>
      </c>
      <c r="C428" s="34" t="str">
        <f t="shared" si="20"/>
        <v/>
      </c>
    </row>
    <row r="429" spans="1:3">
      <c r="A429" s="34" t="str">
        <f t="shared" si="18"/>
        <v/>
      </c>
      <c r="B429" s="34" t="str">
        <f t="shared" si="19"/>
        <v/>
      </c>
      <c r="C429" s="34" t="str">
        <f t="shared" si="20"/>
        <v/>
      </c>
    </row>
    <row r="430" spans="1:3">
      <c r="A430" s="34" t="str">
        <f t="shared" si="18"/>
        <v/>
      </c>
      <c r="B430" s="34" t="str">
        <f t="shared" si="19"/>
        <v/>
      </c>
      <c r="C430" s="34" t="str">
        <f t="shared" si="20"/>
        <v/>
      </c>
    </row>
    <row r="431" spans="1:3">
      <c r="A431" s="34" t="str">
        <f t="shared" si="18"/>
        <v/>
      </c>
      <c r="B431" s="34" t="str">
        <f t="shared" si="19"/>
        <v/>
      </c>
      <c r="C431" s="34" t="str">
        <f t="shared" si="20"/>
        <v/>
      </c>
    </row>
    <row r="432" spans="1:3">
      <c r="A432" s="34" t="str">
        <f t="shared" si="18"/>
        <v/>
      </c>
      <c r="B432" s="34" t="str">
        <f t="shared" si="19"/>
        <v/>
      </c>
      <c r="C432" s="34" t="str">
        <f t="shared" si="20"/>
        <v/>
      </c>
    </row>
    <row r="433" spans="1:3">
      <c r="A433" s="34" t="str">
        <f t="shared" si="18"/>
        <v/>
      </c>
      <c r="B433" s="34" t="str">
        <f t="shared" si="19"/>
        <v/>
      </c>
      <c r="C433" s="34" t="str">
        <f t="shared" si="20"/>
        <v/>
      </c>
    </row>
    <row r="434" spans="1:3">
      <c r="A434" s="34" t="str">
        <f t="shared" si="18"/>
        <v/>
      </c>
      <c r="B434" s="34" t="str">
        <f t="shared" si="19"/>
        <v/>
      </c>
      <c r="C434" s="34" t="str">
        <f t="shared" si="20"/>
        <v/>
      </c>
    </row>
    <row r="435" spans="1:3">
      <c r="A435" s="34" t="str">
        <f t="shared" si="18"/>
        <v/>
      </c>
      <c r="B435" s="34" t="str">
        <f t="shared" si="19"/>
        <v/>
      </c>
      <c r="C435" s="34" t="str">
        <f t="shared" si="20"/>
        <v/>
      </c>
    </row>
    <row r="436" spans="1:3">
      <c r="A436" s="34" t="str">
        <f t="shared" si="18"/>
        <v/>
      </c>
      <c r="B436" s="34" t="str">
        <f t="shared" si="19"/>
        <v/>
      </c>
      <c r="C436" s="34" t="str">
        <f t="shared" si="20"/>
        <v/>
      </c>
    </row>
    <row r="437" spans="1:3">
      <c r="A437" s="34" t="str">
        <f t="shared" si="18"/>
        <v/>
      </c>
      <c r="B437" s="34" t="str">
        <f t="shared" si="19"/>
        <v/>
      </c>
      <c r="C437" s="34" t="str">
        <f t="shared" si="20"/>
        <v/>
      </c>
    </row>
    <row r="438" spans="1:3">
      <c r="A438" s="34" t="str">
        <f t="shared" si="18"/>
        <v/>
      </c>
      <c r="B438" s="34" t="str">
        <f t="shared" si="19"/>
        <v/>
      </c>
      <c r="C438" s="34" t="str">
        <f t="shared" si="20"/>
        <v/>
      </c>
    </row>
    <row r="439" spans="1:3">
      <c r="A439" s="34" t="str">
        <f t="shared" si="18"/>
        <v/>
      </c>
      <c r="B439" s="34" t="str">
        <f t="shared" si="19"/>
        <v/>
      </c>
      <c r="C439" s="34" t="str">
        <f t="shared" si="20"/>
        <v/>
      </c>
    </row>
    <row r="440" spans="1:3">
      <c r="A440" s="34" t="str">
        <f t="shared" si="18"/>
        <v/>
      </c>
      <c r="B440" s="34" t="str">
        <f t="shared" si="19"/>
        <v/>
      </c>
      <c r="C440" s="34" t="str">
        <f t="shared" si="20"/>
        <v/>
      </c>
    </row>
    <row r="441" spans="1:3">
      <c r="A441" s="34" t="str">
        <f t="shared" si="18"/>
        <v/>
      </c>
      <c r="B441" s="34" t="str">
        <f t="shared" si="19"/>
        <v/>
      </c>
      <c r="C441" s="34" t="str">
        <f t="shared" si="20"/>
        <v/>
      </c>
    </row>
    <row r="442" spans="1:3">
      <c r="A442" s="34" t="str">
        <f t="shared" si="18"/>
        <v/>
      </c>
      <c r="B442" s="34" t="str">
        <f t="shared" si="19"/>
        <v/>
      </c>
      <c r="C442" s="34" t="str">
        <f t="shared" si="20"/>
        <v/>
      </c>
    </row>
    <row r="443" spans="1:3">
      <c r="A443" s="34" t="str">
        <f t="shared" si="18"/>
        <v/>
      </c>
      <c r="B443" s="34" t="str">
        <f t="shared" si="19"/>
        <v/>
      </c>
      <c r="C443" s="34" t="str">
        <f t="shared" si="20"/>
        <v/>
      </c>
    </row>
    <row r="444" spans="1:3">
      <c r="A444" s="34" t="str">
        <f t="shared" si="18"/>
        <v/>
      </c>
      <c r="B444" s="34" t="str">
        <f t="shared" si="19"/>
        <v/>
      </c>
      <c r="C444" s="34" t="str">
        <f t="shared" si="20"/>
        <v/>
      </c>
    </row>
    <row r="445" spans="1:3">
      <c r="A445" s="34" t="str">
        <f t="shared" si="18"/>
        <v/>
      </c>
      <c r="B445" s="34" t="str">
        <f t="shared" si="19"/>
        <v/>
      </c>
      <c r="C445" s="34" t="str">
        <f t="shared" si="20"/>
        <v/>
      </c>
    </row>
    <row r="446" spans="1:3">
      <c r="A446" s="34" t="str">
        <f t="shared" si="18"/>
        <v/>
      </c>
      <c r="B446" s="34" t="str">
        <f t="shared" si="19"/>
        <v/>
      </c>
      <c r="C446" s="34" t="str">
        <f t="shared" si="20"/>
        <v/>
      </c>
    </row>
    <row r="447" spans="1:3">
      <c r="A447" s="34" t="str">
        <f t="shared" si="18"/>
        <v/>
      </c>
      <c r="B447" s="34" t="str">
        <f t="shared" si="19"/>
        <v/>
      </c>
      <c r="C447" s="34" t="str">
        <f t="shared" si="20"/>
        <v/>
      </c>
    </row>
    <row r="448" spans="1:3">
      <c r="A448" s="34" t="str">
        <f t="shared" si="18"/>
        <v/>
      </c>
      <c r="B448" s="34" t="str">
        <f t="shared" si="19"/>
        <v/>
      </c>
      <c r="C448" s="34" t="str">
        <f t="shared" si="20"/>
        <v/>
      </c>
    </row>
    <row r="449" spans="1:3">
      <c r="A449" s="34" t="str">
        <f t="shared" si="18"/>
        <v/>
      </c>
      <c r="B449" s="34" t="str">
        <f t="shared" si="19"/>
        <v/>
      </c>
      <c r="C449" s="34" t="str">
        <f t="shared" si="20"/>
        <v/>
      </c>
    </row>
    <row r="450" spans="1:3">
      <c r="A450" s="34" t="str">
        <f t="shared" si="18"/>
        <v/>
      </c>
      <c r="B450" s="34" t="str">
        <f t="shared" si="19"/>
        <v/>
      </c>
      <c r="C450" s="34" t="str">
        <f t="shared" si="20"/>
        <v/>
      </c>
    </row>
    <row r="451" spans="1:3">
      <c r="A451" s="34" t="str">
        <f t="shared" ref="A451:A514" si="21">IFERROR(C451-1,"")</f>
        <v/>
      </c>
      <c r="B451" s="34" t="str">
        <f t="shared" ref="B451:B514" si="22">IFERROR("P(Z&gt;="&amp;C451-1&amp;")","")</f>
        <v/>
      </c>
      <c r="C451" s="34" t="str">
        <f t="shared" ref="C451:C514" si="23">IF(C450&gt;rNtrials,"",1+C450)</f>
        <v/>
      </c>
    </row>
    <row r="452" spans="1:3">
      <c r="A452" s="34" t="str">
        <f t="shared" si="21"/>
        <v/>
      </c>
      <c r="B452" s="34" t="str">
        <f t="shared" si="22"/>
        <v/>
      </c>
      <c r="C452" s="34" t="str">
        <f t="shared" si="23"/>
        <v/>
      </c>
    </row>
    <row r="453" spans="1:3">
      <c r="A453" s="34" t="str">
        <f t="shared" si="21"/>
        <v/>
      </c>
      <c r="B453" s="34" t="str">
        <f t="shared" si="22"/>
        <v/>
      </c>
      <c r="C453" s="34" t="str">
        <f t="shared" si="23"/>
        <v/>
      </c>
    </row>
    <row r="454" spans="1:3">
      <c r="A454" s="34" t="str">
        <f t="shared" si="21"/>
        <v/>
      </c>
      <c r="B454" s="34" t="str">
        <f t="shared" si="22"/>
        <v/>
      </c>
      <c r="C454" s="34" t="str">
        <f t="shared" si="23"/>
        <v/>
      </c>
    </row>
    <row r="455" spans="1:3">
      <c r="A455" s="34" t="str">
        <f t="shared" si="21"/>
        <v/>
      </c>
      <c r="B455" s="34" t="str">
        <f t="shared" si="22"/>
        <v/>
      </c>
      <c r="C455" s="34" t="str">
        <f t="shared" si="23"/>
        <v/>
      </c>
    </row>
    <row r="456" spans="1:3">
      <c r="A456" s="34" t="str">
        <f t="shared" si="21"/>
        <v/>
      </c>
      <c r="B456" s="34" t="str">
        <f t="shared" si="22"/>
        <v/>
      </c>
      <c r="C456" s="34" t="str">
        <f t="shared" si="23"/>
        <v/>
      </c>
    </row>
    <row r="457" spans="1:3">
      <c r="A457" s="34" t="str">
        <f t="shared" si="21"/>
        <v/>
      </c>
      <c r="B457" s="34" t="str">
        <f t="shared" si="22"/>
        <v/>
      </c>
      <c r="C457" s="34" t="str">
        <f t="shared" si="23"/>
        <v/>
      </c>
    </row>
    <row r="458" spans="1:3">
      <c r="A458" s="34" t="str">
        <f t="shared" si="21"/>
        <v/>
      </c>
      <c r="B458" s="34" t="str">
        <f t="shared" si="22"/>
        <v/>
      </c>
      <c r="C458" s="34" t="str">
        <f t="shared" si="23"/>
        <v/>
      </c>
    </row>
    <row r="459" spans="1:3">
      <c r="A459" s="34" t="str">
        <f t="shared" si="21"/>
        <v/>
      </c>
      <c r="B459" s="34" t="str">
        <f t="shared" si="22"/>
        <v/>
      </c>
      <c r="C459" s="34" t="str">
        <f t="shared" si="23"/>
        <v/>
      </c>
    </row>
    <row r="460" spans="1:3">
      <c r="A460" s="34" t="str">
        <f t="shared" si="21"/>
        <v/>
      </c>
      <c r="B460" s="34" t="str">
        <f t="shared" si="22"/>
        <v/>
      </c>
      <c r="C460" s="34" t="str">
        <f t="shared" si="23"/>
        <v/>
      </c>
    </row>
    <row r="461" spans="1:3">
      <c r="A461" s="34" t="str">
        <f t="shared" si="21"/>
        <v/>
      </c>
      <c r="B461" s="34" t="str">
        <f t="shared" si="22"/>
        <v/>
      </c>
      <c r="C461" s="34" t="str">
        <f t="shared" si="23"/>
        <v/>
      </c>
    </row>
    <row r="462" spans="1:3">
      <c r="A462" s="34" t="str">
        <f t="shared" si="21"/>
        <v/>
      </c>
      <c r="B462" s="34" t="str">
        <f t="shared" si="22"/>
        <v/>
      </c>
      <c r="C462" s="34" t="str">
        <f t="shared" si="23"/>
        <v/>
      </c>
    </row>
    <row r="463" spans="1:3">
      <c r="A463" s="34" t="str">
        <f t="shared" si="21"/>
        <v/>
      </c>
      <c r="B463" s="34" t="str">
        <f t="shared" si="22"/>
        <v/>
      </c>
      <c r="C463" s="34" t="str">
        <f t="shared" si="23"/>
        <v/>
      </c>
    </row>
    <row r="464" spans="1:3">
      <c r="A464" s="34" t="str">
        <f t="shared" si="21"/>
        <v/>
      </c>
      <c r="B464" s="34" t="str">
        <f t="shared" si="22"/>
        <v/>
      </c>
      <c r="C464" s="34" t="str">
        <f t="shared" si="23"/>
        <v/>
      </c>
    </row>
    <row r="465" spans="1:3">
      <c r="A465" s="34" t="str">
        <f t="shared" si="21"/>
        <v/>
      </c>
      <c r="B465" s="34" t="str">
        <f t="shared" si="22"/>
        <v/>
      </c>
      <c r="C465" s="34" t="str">
        <f t="shared" si="23"/>
        <v/>
      </c>
    </row>
    <row r="466" spans="1:3">
      <c r="A466" s="34" t="str">
        <f t="shared" si="21"/>
        <v/>
      </c>
      <c r="B466" s="34" t="str">
        <f t="shared" si="22"/>
        <v/>
      </c>
      <c r="C466" s="34" t="str">
        <f t="shared" si="23"/>
        <v/>
      </c>
    </row>
    <row r="467" spans="1:3">
      <c r="A467" s="34" t="str">
        <f t="shared" si="21"/>
        <v/>
      </c>
      <c r="B467" s="34" t="str">
        <f t="shared" si="22"/>
        <v/>
      </c>
      <c r="C467" s="34" t="str">
        <f t="shared" si="23"/>
        <v/>
      </c>
    </row>
    <row r="468" spans="1:3">
      <c r="A468" s="34" t="str">
        <f t="shared" si="21"/>
        <v/>
      </c>
      <c r="B468" s="34" t="str">
        <f t="shared" si="22"/>
        <v/>
      </c>
      <c r="C468" s="34" t="str">
        <f t="shared" si="23"/>
        <v/>
      </c>
    </row>
    <row r="469" spans="1:3">
      <c r="A469" s="34" t="str">
        <f t="shared" si="21"/>
        <v/>
      </c>
      <c r="B469" s="34" t="str">
        <f t="shared" si="22"/>
        <v/>
      </c>
      <c r="C469" s="34" t="str">
        <f t="shared" si="23"/>
        <v/>
      </c>
    </row>
    <row r="470" spans="1:3">
      <c r="A470" s="34" t="str">
        <f t="shared" si="21"/>
        <v/>
      </c>
      <c r="B470" s="34" t="str">
        <f t="shared" si="22"/>
        <v/>
      </c>
      <c r="C470" s="34" t="str">
        <f t="shared" si="23"/>
        <v/>
      </c>
    </row>
    <row r="471" spans="1:3">
      <c r="A471" s="34" t="str">
        <f t="shared" si="21"/>
        <v/>
      </c>
      <c r="B471" s="34" t="str">
        <f t="shared" si="22"/>
        <v/>
      </c>
      <c r="C471" s="34" t="str">
        <f t="shared" si="23"/>
        <v/>
      </c>
    </row>
    <row r="472" spans="1:3">
      <c r="A472" s="34" t="str">
        <f t="shared" si="21"/>
        <v/>
      </c>
      <c r="B472" s="34" t="str">
        <f t="shared" si="22"/>
        <v/>
      </c>
      <c r="C472" s="34" t="str">
        <f t="shared" si="23"/>
        <v/>
      </c>
    </row>
    <row r="473" spans="1:3">
      <c r="A473" s="34" t="str">
        <f t="shared" si="21"/>
        <v/>
      </c>
      <c r="B473" s="34" t="str">
        <f t="shared" si="22"/>
        <v/>
      </c>
      <c r="C473" s="34" t="str">
        <f t="shared" si="23"/>
        <v/>
      </c>
    </row>
    <row r="474" spans="1:3">
      <c r="A474" s="34" t="str">
        <f t="shared" si="21"/>
        <v/>
      </c>
      <c r="B474" s="34" t="str">
        <f t="shared" si="22"/>
        <v/>
      </c>
      <c r="C474" s="34" t="str">
        <f t="shared" si="23"/>
        <v/>
      </c>
    </row>
    <row r="475" spans="1:3">
      <c r="A475" s="34" t="str">
        <f t="shared" si="21"/>
        <v/>
      </c>
      <c r="B475" s="34" t="str">
        <f t="shared" si="22"/>
        <v/>
      </c>
      <c r="C475" s="34" t="str">
        <f t="shared" si="23"/>
        <v/>
      </c>
    </row>
    <row r="476" spans="1:3">
      <c r="A476" s="34" t="str">
        <f t="shared" si="21"/>
        <v/>
      </c>
      <c r="B476" s="34" t="str">
        <f t="shared" si="22"/>
        <v/>
      </c>
      <c r="C476" s="34" t="str">
        <f t="shared" si="23"/>
        <v/>
      </c>
    </row>
    <row r="477" spans="1:3">
      <c r="A477" s="34" t="str">
        <f t="shared" si="21"/>
        <v/>
      </c>
      <c r="B477" s="34" t="str">
        <f t="shared" si="22"/>
        <v/>
      </c>
      <c r="C477" s="34" t="str">
        <f t="shared" si="23"/>
        <v/>
      </c>
    </row>
    <row r="478" spans="1:3">
      <c r="A478" s="34" t="str">
        <f t="shared" si="21"/>
        <v/>
      </c>
      <c r="B478" s="34" t="str">
        <f t="shared" si="22"/>
        <v/>
      </c>
      <c r="C478" s="34" t="str">
        <f t="shared" si="23"/>
        <v/>
      </c>
    </row>
    <row r="479" spans="1:3">
      <c r="A479" s="34" t="str">
        <f t="shared" si="21"/>
        <v/>
      </c>
      <c r="B479" s="34" t="str">
        <f t="shared" si="22"/>
        <v/>
      </c>
      <c r="C479" s="34" t="str">
        <f t="shared" si="23"/>
        <v/>
      </c>
    </row>
    <row r="480" spans="1:3">
      <c r="A480" s="34" t="str">
        <f t="shared" si="21"/>
        <v/>
      </c>
      <c r="B480" s="34" t="str">
        <f t="shared" si="22"/>
        <v/>
      </c>
      <c r="C480" s="34" t="str">
        <f t="shared" si="23"/>
        <v/>
      </c>
    </row>
    <row r="481" spans="1:3">
      <c r="A481" s="34" t="str">
        <f t="shared" si="21"/>
        <v/>
      </c>
      <c r="B481" s="34" t="str">
        <f t="shared" si="22"/>
        <v/>
      </c>
      <c r="C481" s="34" t="str">
        <f t="shared" si="23"/>
        <v/>
      </c>
    </row>
    <row r="482" spans="1:3">
      <c r="A482" s="34" t="str">
        <f t="shared" si="21"/>
        <v/>
      </c>
      <c r="B482" s="34" t="str">
        <f t="shared" si="22"/>
        <v/>
      </c>
      <c r="C482" s="34" t="str">
        <f t="shared" si="23"/>
        <v/>
      </c>
    </row>
    <row r="483" spans="1:3">
      <c r="A483" s="34" t="str">
        <f t="shared" si="21"/>
        <v/>
      </c>
      <c r="B483" s="34" t="str">
        <f t="shared" si="22"/>
        <v/>
      </c>
      <c r="C483" s="34" t="str">
        <f t="shared" si="23"/>
        <v/>
      </c>
    </row>
    <row r="484" spans="1:3">
      <c r="A484" s="34" t="str">
        <f t="shared" si="21"/>
        <v/>
      </c>
      <c r="B484" s="34" t="str">
        <f t="shared" si="22"/>
        <v/>
      </c>
      <c r="C484" s="34" t="str">
        <f t="shared" si="23"/>
        <v/>
      </c>
    </row>
    <row r="485" spans="1:3">
      <c r="A485" s="34" t="str">
        <f t="shared" si="21"/>
        <v/>
      </c>
      <c r="B485" s="34" t="str">
        <f t="shared" si="22"/>
        <v/>
      </c>
      <c r="C485" s="34" t="str">
        <f t="shared" si="23"/>
        <v/>
      </c>
    </row>
    <row r="486" spans="1:3">
      <c r="A486" s="34" t="str">
        <f t="shared" si="21"/>
        <v/>
      </c>
      <c r="B486" s="34" t="str">
        <f t="shared" si="22"/>
        <v/>
      </c>
      <c r="C486" s="34" t="str">
        <f t="shared" si="23"/>
        <v/>
      </c>
    </row>
    <row r="487" spans="1:3">
      <c r="A487" s="34" t="str">
        <f t="shared" si="21"/>
        <v/>
      </c>
      <c r="B487" s="34" t="str">
        <f t="shared" si="22"/>
        <v/>
      </c>
      <c r="C487" s="34" t="str">
        <f t="shared" si="23"/>
        <v/>
      </c>
    </row>
    <row r="488" spans="1:3">
      <c r="A488" s="34" t="str">
        <f t="shared" si="21"/>
        <v/>
      </c>
      <c r="B488" s="34" t="str">
        <f t="shared" si="22"/>
        <v/>
      </c>
      <c r="C488" s="34" t="str">
        <f t="shared" si="23"/>
        <v/>
      </c>
    </row>
    <row r="489" spans="1:3">
      <c r="A489" s="34" t="str">
        <f t="shared" si="21"/>
        <v/>
      </c>
      <c r="B489" s="34" t="str">
        <f t="shared" si="22"/>
        <v/>
      </c>
      <c r="C489" s="34" t="str">
        <f t="shared" si="23"/>
        <v/>
      </c>
    </row>
    <row r="490" spans="1:3">
      <c r="A490" s="34" t="str">
        <f t="shared" si="21"/>
        <v/>
      </c>
      <c r="B490" s="34" t="str">
        <f t="shared" si="22"/>
        <v/>
      </c>
      <c r="C490" s="34" t="str">
        <f t="shared" si="23"/>
        <v/>
      </c>
    </row>
    <row r="491" spans="1:3">
      <c r="A491" s="34" t="str">
        <f t="shared" si="21"/>
        <v/>
      </c>
      <c r="B491" s="34" t="str">
        <f t="shared" si="22"/>
        <v/>
      </c>
      <c r="C491" s="34" t="str">
        <f t="shared" si="23"/>
        <v/>
      </c>
    </row>
    <row r="492" spans="1:3">
      <c r="A492" s="34" t="str">
        <f t="shared" si="21"/>
        <v/>
      </c>
      <c r="B492" s="34" t="str">
        <f t="shared" si="22"/>
        <v/>
      </c>
      <c r="C492" s="34" t="str">
        <f t="shared" si="23"/>
        <v/>
      </c>
    </row>
    <row r="493" spans="1:3">
      <c r="A493" s="34" t="str">
        <f t="shared" si="21"/>
        <v/>
      </c>
      <c r="B493" s="34" t="str">
        <f t="shared" si="22"/>
        <v/>
      </c>
      <c r="C493" s="34" t="str">
        <f t="shared" si="23"/>
        <v/>
      </c>
    </row>
    <row r="494" spans="1:3">
      <c r="A494" s="34" t="str">
        <f t="shared" si="21"/>
        <v/>
      </c>
      <c r="B494" s="34" t="str">
        <f t="shared" si="22"/>
        <v/>
      </c>
      <c r="C494" s="34" t="str">
        <f t="shared" si="23"/>
        <v/>
      </c>
    </row>
    <row r="495" spans="1:3">
      <c r="A495" s="34" t="str">
        <f t="shared" si="21"/>
        <v/>
      </c>
      <c r="B495" s="34" t="str">
        <f t="shared" si="22"/>
        <v/>
      </c>
      <c r="C495" s="34" t="str">
        <f t="shared" si="23"/>
        <v/>
      </c>
    </row>
    <row r="496" spans="1:3">
      <c r="A496" s="34" t="str">
        <f t="shared" si="21"/>
        <v/>
      </c>
      <c r="B496" s="34" t="str">
        <f t="shared" si="22"/>
        <v/>
      </c>
      <c r="C496" s="34" t="str">
        <f t="shared" si="23"/>
        <v/>
      </c>
    </row>
    <row r="497" spans="1:3">
      <c r="A497" s="34" t="str">
        <f t="shared" si="21"/>
        <v/>
      </c>
      <c r="B497" s="34" t="str">
        <f t="shared" si="22"/>
        <v/>
      </c>
      <c r="C497" s="34" t="str">
        <f t="shared" si="23"/>
        <v/>
      </c>
    </row>
    <row r="498" spans="1:3">
      <c r="A498" s="34" t="str">
        <f t="shared" si="21"/>
        <v/>
      </c>
      <c r="B498" s="34" t="str">
        <f t="shared" si="22"/>
        <v/>
      </c>
      <c r="C498" s="34" t="str">
        <f t="shared" si="23"/>
        <v/>
      </c>
    </row>
    <row r="499" spans="1:3">
      <c r="A499" s="34" t="str">
        <f t="shared" si="21"/>
        <v/>
      </c>
      <c r="B499" s="34" t="str">
        <f t="shared" si="22"/>
        <v/>
      </c>
      <c r="C499" s="34" t="str">
        <f t="shared" si="23"/>
        <v/>
      </c>
    </row>
    <row r="500" spans="1:3">
      <c r="A500" s="34" t="str">
        <f t="shared" si="21"/>
        <v/>
      </c>
      <c r="B500" s="34" t="str">
        <f t="shared" si="22"/>
        <v/>
      </c>
      <c r="C500" s="34" t="str">
        <f t="shared" si="23"/>
        <v/>
      </c>
    </row>
    <row r="501" spans="1:3">
      <c r="A501" s="34" t="str">
        <f t="shared" si="21"/>
        <v/>
      </c>
      <c r="B501" s="34" t="str">
        <f t="shared" si="22"/>
        <v/>
      </c>
      <c r="C501" s="34" t="str">
        <f t="shared" si="23"/>
        <v/>
      </c>
    </row>
    <row r="502" spans="1:3">
      <c r="A502" s="34" t="str">
        <f t="shared" si="21"/>
        <v/>
      </c>
      <c r="B502" s="34" t="str">
        <f t="shared" si="22"/>
        <v/>
      </c>
      <c r="C502" s="34" t="str">
        <f t="shared" si="23"/>
        <v/>
      </c>
    </row>
    <row r="503" spans="1:3">
      <c r="A503" s="34" t="str">
        <f t="shared" si="21"/>
        <v/>
      </c>
      <c r="B503" s="34" t="str">
        <f t="shared" si="22"/>
        <v/>
      </c>
      <c r="C503" s="34" t="str">
        <f t="shared" si="23"/>
        <v/>
      </c>
    </row>
    <row r="504" spans="1:3">
      <c r="A504" s="34" t="str">
        <f t="shared" si="21"/>
        <v/>
      </c>
      <c r="B504" s="34" t="str">
        <f t="shared" si="22"/>
        <v/>
      </c>
      <c r="C504" s="34" t="str">
        <f t="shared" si="23"/>
        <v/>
      </c>
    </row>
    <row r="505" spans="1:3">
      <c r="A505" s="34" t="str">
        <f t="shared" si="21"/>
        <v/>
      </c>
      <c r="B505" s="34" t="str">
        <f t="shared" si="22"/>
        <v/>
      </c>
      <c r="C505" s="34" t="str">
        <f t="shared" si="23"/>
        <v/>
      </c>
    </row>
    <row r="506" spans="1:3">
      <c r="A506" s="34" t="str">
        <f t="shared" si="21"/>
        <v/>
      </c>
      <c r="B506" s="34" t="str">
        <f t="shared" si="22"/>
        <v/>
      </c>
      <c r="C506" s="34" t="str">
        <f t="shared" si="23"/>
        <v/>
      </c>
    </row>
    <row r="507" spans="1:3">
      <c r="A507" s="34" t="str">
        <f t="shared" si="21"/>
        <v/>
      </c>
      <c r="B507" s="34" t="str">
        <f t="shared" si="22"/>
        <v/>
      </c>
      <c r="C507" s="34" t="str">
        <f t="shared" si="23"/>
        <v/>
      </c>
    </row>
    <row r="508" spans="1:3">
      <c r="A508" s="34" t="str">
        <f t="shared" si="21"/>
        <v/>
      </c>
      <c r="B508" s="34" t="str">
        <f t="shared" si="22"/>
        <v/>
      </c>
      <c r="C508" s="34" t="str">
        <f t="shared" si="23"/>
        <v/>
      </c>
    </row>
    <row r="509" spans="1:3">
      <c r="A509" s="34" t="str">
        <f t="shared" si="21"/>
        <v/>
      </c>
      <c r="B509" s="34" t="str">
        <f t="shared" si="22"/>
        <v/>
      </c>
      <c r="C509" s="34" t="str">
        <f t="shared" si="23"/>
        <v/>
      </c>
    </row>
    <row r="510" spans="1:3">
      <c r="A510" s="34" t="str">
        <f t="shared" si="21"/>
        <v/>
      </c>
      <c r="B510" s="34" t="str">
        <f t="shared" si="22"/>
        <v/>
      </c>
      <c r="C510" s="34" t="str">
        <f t="shared" si="23"/>
        <v/>
      </c>
    </row>
    <row r="511" spans="1:3">
      <c r="A511" s="34" t="str">
        <f t="shared" si="21"/>
        <v/>
      </c>
      <c r="B511" s="34" t="str">
        <f t="shared" si="22"/>
        <v/>
      </c>
      <c r="C511" s="34" t="str">
        <f t="shared" si="23"/>
        <v/>
      </c>
    </row>
    <row r="512" spans="1:3">
      <c r="A512" s="34" t="str">
        <f t="shared" si="21"/>
        <v/>
      </c>
      <c r="B512" s="34" t="str">
        <f t="shared" si="22"/>
        <v/>
      </c>
      <c r="C512" s="34" t="str">
        <f t="shared" si="23"/>
        <v/>
      </c>
    </row>
    <row r="513" spans="1:3">
      <c r="A513" s="34" t="str">
        <f t="shared" si="21"/>
        <v/>
      </c>
      <c r="B513" s="34" t="str">
        <f t="shared" si="22"/>
        <v/>
      </c>
      <c r="C513" s="34" t="str">
        <f t="shared" si="23"/>
        <v/>
      </c>
    </row>
    <row r="514" spans="1:3">
      <c r="A514" s="34" t="str">
        <f t="shared" si="21"/>
        <v/>
      </c>
      <c r="B514" s="34" t="str">
        <f t="shared" si="22"/>
        <v/>
      </c>
      <c r="C514" s="34" t="str">
        <f t="shared" si="23"/>
        <v/>
      </c>
    </row>
    <row r="515" spans="1:3">
      <c r="A515" s="34" t="str">
        <f t="shared" ref="A515:A578" si="24">IFERROR(C515-1,"")</f>
        <v/>
      </c>
      <c r="B515" s="34" t="str">
        <f t="shared" ref="B515:B578" si="25">IFERROR("P(Z&gt;="&amp;C515-1&amp;")","")</f>
        <v/>
      </c>
      <c r="C515" s="34" t="str">
        <f t="shared" ref="C515:C578" si="26">IF(C514&gt;rNtrials,"",1+C514)</f>
        <v/>
      </c>
    </row>
    <row r="516" spans="1:3">
      <c r="A516" s="34" t="str">
        <f t="shared" si="24"/>
        <v/>
      </c>
      <c r="B516" s="34" t="str">
        <f t="shared" si="25"/>
        <v/>
      </c>
      <c r="C516" s="34" t="str">
        <f t="shared" si="26"/>
        <v/>
      </c>
    </row>
    <row r="517" spans="1:3">
      <c r="A517" s="34" t="str">
        <f t="shared" si="24"/>
        <v/>
      </c>
      <c r="B517" s="34" t="str">
        <f t="shared" si="25"/>
        <v/>
      </c>
      <c r="C517" s="34" t="str">
        <f t="shared" si="26"/>
        <v/>
      </c>
    </row>
    <row r="518" spans="1:3">
      <c r="A518" s="34" t="str">
        <f t="shared" si="24"/>
        <v/>
      </c>
      <c r="B518" s="34" t="str">
        <f t="shared" si="25"/>
        <v/>
      </c>
      <c r="C518" s="34" t="str">
        <f t="shared" si="26"/>
        <v/>
      </c>
    </row>
    <row r="519" spans="1:3">
      <c r="A519" s="34" t="str">
        <f t="shared" si="24"/>
        <v/>
      </c>
      <c r="B519" s="34" t="str">
        <f t="shared" si="25"/>
        <v/>
      </c>
      <c r="C519" s="34" t="str">
        <f t="shared" si="26"/>
        <v/>
      </c>
    </row>
    <row r="520" spans="1:3">
      <c r="A520" s="34" t="str">
        <f t="shared" si="24"/>
        <v/>
      </c>
      <c r="B520" s="34" t="str">
        <f t="shared" si="25"/>
        <v/>
      </c>
      <c r="C520" s="34" t="str">
        <f t="shared" si="26"/>
        <v/>
      </c>
    </row>
    <row r="521" spans="1:3">
      <c r="A521" s="34" t="str">
        <f t="shared" si="24"/>
        <v/>
      </c>
      <c r="B521" s="34" t="str">
        <f t="shared" si="25"/>
        <v/>
      </c>
      <c r="C521" s="34" t="str">
        <f t="shared" si="26"/>
        <v/>
      </c>
    </row>
    <row r="522" spans="1:3">
      <c r="A522" s="34" t="str">
        <f t="shared" si="24"/>
        <v/>
      </c>
      <c r="B522" s="34" t="str">
        <f t="shared" si="25"/>
        <v/>
      </c>
      <c r="C522" s="34" t="str">
        <f t="shared" si="26"/>
        <v/>
      </c>
    </row>
    <row r="523" spans="1:3">
      <c r="A523" s="34" t="str">
        <f t="shared" si="24"/>
        <v/>
      </c>
      <c r="B523" s="34" t="str">
        <f t="shared" si="25"/>
        <v/>
      </c>
      <c r="C523" s="34" t="str">
        <f t="shared" si="26"/>
        <v/>
      </c>
    </row>
    <row r="524" spans="1:3">
      <c r="A524" s="34" t="str">
        <f t="shared" si="24"/>
        <v/>
      </c>
      <c r="B524" s="34" t="str">
        <f t="shared" si="25"/>
        <v/>
      </c>
      <c r="C524" s="34" t="str">
        <f t="shared" si="26"/>
        <v/>
      </c>
    </row>
    <row r="525" spans="1:3">
      <c r="A525" s="34" t="str">
        <f t="shared" si="24"/>
        <v/>
      </c>
      <c r="B525" s="34" t="str">
        <f t="shared" si="25"/>
        <v/>
      </c>
      <c r="C525" s="34" t="str">
        <f t="shared" si="26"/>
        <v/>
      </c>
    </row>
    <row r="526" spans="1:3">
      <c r="A526" s="34" t="str">
        <f t="shared" si="24"/>
        <v/>
      </c>
      <c r="B526" s="34" t="str">
        <f t="shared" si="25"/>
        <v/>
      </c>
      <c r="C526" s="34" t="str">
        <f t="shared" si="26"/>
        <v/>
      </c>
    </row>
    <row r="527" spans="1:3">
      <c r="A527" s="34" t="str">
        <f t="shared" si="24"/>
        <v/>
      </c>
      <c r="B527" s="34" t="str">
        <f t="shared" si="25"/>
        <v/>
      </c>
      <c r="C527" s="34" t="str">
        <f t="shared" si="26"/>
        <v/>
      </c>
    </row>
    <row r="528" spans="1:3">
      <c r="A528" s="34" t="str">
        <f t="shared" si="24"/>
        <v/>
      </c>
      <c r="B528" s="34" t="str">
        <f t="shared" si="25"/>
        <v/>
      </c>
      <c r="C528" s="34" t="str">
        <f t="shared" si="26"/>
        <v/>
      </c>
    </row>
    <row r="529" spans="1:3">
      <c r="A529" s="34" t="str">
        <f t="shared" si="24"/>
        <v/>
      </c>
      <c r="B529" s="34" t="str">
        <f t="shared" si="25"/>
        <v/>
      </c>
      <c r="C529" s="34" t="str">
        <f t="shared" si="26"/>
        <v/>
      </c>
    </row>
    <row r="530" spans="1:3">
      <c r="A530" s="34" t="str">
        <f t="shared" si="24"/>
        <v/>
      </c>
      <c r="B530" s="34" t="str">
        <f t="shared" si="25"/>
        <v/>
      </c>
      <c r="C530" s="34" t="str">
        <f t="shared" si="26"/>
        <v/>
      </c>
    </row>
    <row r="531" spans="1:3">
      <c r="A531" s="34" t="str">
        <f t="shared" si="24"/>
        <v/>
      </c>
      <c r="B531" s="34" t="str">
        <f t="shared" si="25"/>
        <v/>
      </c>
      <c r="C531" s="34" t="str">
        <f t="shared" si="26"/>
        <v/>
      </c>
    </row>
    <row r="532" spans="1:3">
      <c r="A532" s="34" t="str">
        <f t="shared" si="24"/>
        <v/>
      </c>
      <c r="B532" s="34" t="str">
        <f t="shared" si="25"/>
        <v/>
      </c>
      <c r="C532" s="34" t="str">
        <f t="shared" si="26"/>
        <v/>
      </c>
    </row>
    <row r="533" spans="1:3">
      <c r="A533" s="34" t="str">
        <f t="shared" si="24"/>
        <v/>
      </c>
      <c r="B533" s="34" t="str">
        <f t="shared" si="25"/>
        <v/>
      </c>
      <c r="C533" s="34" t="str">
        <f t="shared" si="26"/>
        <v/>
      </c>
    </row>
    <row r="534" spans="1:3">
      <c r="A534" s="34" t="str">
        <f t="shared" si="24"/>
        <v/>
      </c>
      <c r="B534" s="34" t="str">
        <f t="shared" si="25"/>
        <v/>
      </c>
      <c r="C534" s="34" t="str">
        <f t="shared" si="26"/>
        <v/>
      </c>
    </row>
    <row r="535" spans="1:3">
      <c r="A535" s="34" t="str">
        <f t="shared" si="24"/>
        <v/>
      </c>
      <c r="B535" s="34" t="str">
        <f t="shared" si="25"/>
        <v/>
      </c>
      <c r="C535" s="34" t="str">
        <f t="shared" si="26"/>
        <v/>
      </c>
    </row>
    <row r="536" spans="1:3">
      <c r="A536" s="34" t="str">
        <f t="shared" si="24"/>
        <v/>
      </c>
      <c r="B536" s="34" t="str">
        <f t="shared" si="25"/>
        <v/>
      </c>
      <c r="C536" s="34" t="str">
        <f t="shared" si="26"/>
        <v/>
      </c>
    </row>
    <row r="537" spans="1:3">
      <c r="A537" s="34" t="str">
        <f t="shared" si="24"/>
        <v/>
      </c>
      <c r="B537" s="34" t="str">
        <f t="shared" si="25"/>
        <v/>
      </c>
      <c r="C537" s="34" t="str">
        <f t="shared" si="26"/>
        <v/>
      </c>
    </row>
    <row r="538" spans="1:3">
      <c r="A538" s="34" t="str">
        <f t="shared" si="24"/>
        <v/>
      </c>
      <c r="B538" s="34" t="str">
        <f t="shared" si="25"/>
        <v/>
      </c>
      <c r="C538" s="34" t="str">
        <f t="shared" si="26"/>
        <v/>
      </c>
    </row>
    <row r="539" spans="1:3">
      <c r="A539" s="34" t="str">
        <f t="shared" si="24"/>
        <v/>
      </c>
      <c r="B539" s="34" t="str">
        <f t="shared" si="25"/>
        <v/>
      </c>
      <c r="C539" s="34" t="str">
        <f t="shared" si="26"/>
        <v/>
      </c>
    </row>
    <row r="540" spans="1:3">
      <c r="A540" s="34" t="str">
        <f t="shared" si="24"/>
        <v/>
      </c>
      <c r="B540" s="34" t="str">
        <f t="shared" si="25"/>
        <v/>
      </c>
      <c r="C540" s="34" t="str">
        <f t="shared" si="26"/>
        <v/>
      </c>
    </row>
    <row r="541" spans="1:3">
      <c r="A541" s="34" t="str">
        <f t="shared" si="24"/>
        <v/>
      </c>
      <c r="B541" s="34" t="str">
        <f t="shared" si="25"/>
        <v/>
      </c>
      <c r="C541" s="34" t="str">
        <f t="shared" si="26"/>
        <v/>
      </c>
    </row>
    <row r="542" spans="1:3">
      <c r="A542" s="34" t="str">
        <f t="shared" si="24"/>
        <v/>
      </c>
      <c r="B542" s="34" t="str">
        <f t="shared" si="25"/>
        <v/>
      </c>
      <c r="C542" s="34" t="str">
        <f t="shared" si="26"/>
        <v/>
      </c>
    </row>
    <row r="543" spans="1:3">
      <c r="A543" s="34" t="str">
        <f t="shared" si="24"/>
        <v/>
      </c>
      <c r="B543" s="34" t="str">
        <f t="shared" si="25"/>
        <v/>
      </c>
      <c r="C543" s="34" t="str">
        <f t="shared" si="26"/>
        <v/>
      </c>
    </row>
    <row r="544" spans="1:3">
      <c r="A544" s="34" t="str">
        <f t="shared" si="24"/>
        <v/>
      </c>
      <c r="B544" s="34" t="str">
        <f t="shared" si="25"/>
        <v/>
      </c>
      <c r="C544" s="34" t="str">
        <f t="shared" si="26"/>
        <v/>
      </c>
    </row>
    <row r="545" spans="1:3">
      <c r="A545" s="34" t="str">
        <f t="shared" si="24"/>
        <v/>
      </c>
      <c r="B545" s="34" t="str">
        <f t="shared" si="25"/>
        <v/>
      </c>
      <c r="C545" s="34" t="str">
        <f t="shared" si="26"/>
        <v/>
      </c>
    </row>
    <row r="546" spans="1:3">
      <c r="A546" s="34" t="str">
        <f t="shared" si="24"/>
        <v/>
      </c>
      <c r="B546" s="34" t="str">
        <f t="shared" si="25"/>
        <v/>
      </c>
      <c r="C546" s="34" t="str">
        <f t="shared" si="26"/>
        <v/>
      </c>
    </row>
    <row r="547" spans="1:3">
      <c r="A547" s="34" t="str">
        <f t="shared" si="24"/>
        <v/>
      </c>
      <c r="B547" s="34" t="str">
        <f t="shared" si="25"/>
        <v/>
      </c>
      <c r="C547" s="34" t="str">
        <f t="shared" si="26"/>
        <v/>
      </c>
    </row>
    <row r="548" spans="1:3">
      <c r="A548" s="34" t="str">
        <f t="shared" si="24"/>
        <v/>
      </c>
      <c r="B548" s="34" t="str">
        <f t="shared" si="25"/>
        <v/>
      </c>
      <c r="C548" s="34" t="str">
        <f t="shared" si="26"/>
        <v/>
      </c>
    </row>
    <row r="549" spans="1:3">
      <c r="A549" s="34" t="str">
        <f t="shared" si="24"/>
        <v/>
      </c>
      <c r="B549" s="34" t="str">
        <f t="shared" si="25"/>
        <v/>
      </c>
      <c r="C549" s="34" t="str">
        <f t="shared" si="26"/>
        <v/>
      </c>
    </row>
    <row r="550" spans="1:3">
      <c r="A550" s="34" t="str">
        <f t="shared" si="24"/>
        <v/>
      </c>
      <c r="B550" s="34" t="str">
        <f t="shared" si="25"/>
        <v/>
      </c>
      <c r="C550" s="34" t="str">
        <f t="shared" si="26"/>
        <v/>
      </c>
    </row>
    <row r="551" spans="1:3">
      <c r="A551" s="34" t="str">
        <f t="shared" si="24"/>
        <v/>
      </c>
      <c r="B551" s="34" t="str">
        <f t="shared" si="25"/>
        <v/>
      </c>
      <c r="C551" s="34" t="str">
        <f t="shared" si="26"/>
        <v/>
      </c>
    </row>
    <row r="552" spans="1:3">
      <c r="A552" s="34" t="str">
        <f t="shared" si="24"/>
        <v/>
      </c>
      <c r="B552" s="34" t="str">
        <f t="shared" si="25"/>
        <v/>
      </c>
      <c r="C552" s="34" t="str">
        <f t="shared" si="26"/>
        <v/>
      </c>
    </row>
    <row r="553" spans="1:3">
      <c r="A553" s="34" t="str">
        <f t="shared" si="24"/>
        <v/>
      </c>
      <c r="B553" s="34" t="str">
        <f t="shared" si="25"/>
        <v/>
      </c>
      <c r="C553" s="34" t="str">
        <f t="shared" si="26"/>
        <v/>
      </c>
    </row>
    <row r="554" spans="1:3">
      <c r="A554" s="34" t="str">
        <f t="shared" si="24"/>
        <v/>
      </c>
      <c r="B554" s="34" t="str">
        <f t="shared" si="25"/>
        <v/>
      </c>
      <c r="C554" s="34" t="str">
        <f t="shared" si="26"/>
        <v/>
      </c>
    </row>
    <row r="555" spans="1:3">
      <c r="A555" s="34" t="str">
        <f t="shared" si="24"/>
        <v/>
      </c>
      <c r="B555" s="34" t="str">
        <f t="shared" si="25"/>
        <v/>
      </c>
      <c r="C555" s="34" t="str">
        <f t="shared" si="26"/>
        <v/>
      </c>
    </row>
    <row r="556" spans="1:3">
      <c r="A556" s="34" t="str">
        <f t="shared" si="24"/>
        <v/>
      </c>
      <c r="B556" s="34" t="str">
        <f t="shared" si="25"/>
        <v/>
      </c>
      <c r="C556" s="34" t="str">
        <f t="shared" si="26"/>
        <v/>
      </c>
    </row>
    <row r="557" spans="1:3">
      <c r="A557" s="34" t="str">
        <f t="shared" si="24"/>
        <v/>
      </c>
      <c r="B557" s="34" t="str">
        <f t="shared" si="25"/>
        <v/>
      </c>
      <c r="C557" s="34" t="str">
        <f t="shared" si="26"/>
        <v/>
      </c>
    </row>
    <row r="558" spans="1:3">
      <c r="A558" s="34" t="str">
        <f t="shared" si="24"/>
        <v/>
      </c>
      <c r="B558" s="34" t="str">
        <f t="shared" si="25"/>
        <v/>
      </c>
      <c r="C558" s="34" t="str">
        <f t="shared" si="26"/>
        <v/>
      </c>
    </row>
    <row r="559" spans="1:3">
      <c r="A559" s="34" t="str">
        <f t="shared" si="24"/>
        <v/>
      </c>
      <c r="B559" s="34" t="str">
        <f t="shared" si="25"/>
        <v/>
      </c>
      <c r="C559" s="34" t="str">
        <f t="shared" si="26"/>
        <v/>
      </c>
    </row>
    <row r="560" spans="1:3">
      <c r="A560" s="34" t="str">
        <f t="shared" si="24"/>
        <v/>
      </c>
      <c r="B560" s="34" t="str">
        <f t="shared" si="25"/>
        <v/>
      </c>
      <c r="C560" s="34" t="str">
        <f t="shared" si="26"/>
        <v/>
      </c>
    </row>
    <row r="561" spans="1:3">
      <c r="A561" s="34" t="str">
        <f t="shared" si="24"/>
        <v/>
      </c>
      <c r="B561" s="34" t="str">
        <f t="shared" si="25"/>
        <v/>
      </c>
      <c r="C561" s="34" t="str">
        <f t="shared" si="26"/>
        <v/>
      </c>
    </row>
    <row r="562" spans="1:3">
      <c r="A562" s="34" t="str">
        <f t="shared" si="24"/>
        <v/>
      </c>
      <c r="B562" s="34" t="str">
        <f t="shared" si="25"/>
        <v/>
      </c>
      <c r="C562" s="34" t="str">
        <f t="shared" si="26"/>
        <v/>
      </c>
    </row>
    <row r="563" spans="1:3">
      <c r="A563" s="34" t="str">
        <f t="shared" si="24"/>
        <v/>
      </c>
      <c r="B563" s="34" t="str">
        <f t="shared" si="25"/>
        <v/>
      </c>
      <c r="C563" s="34" t="str">
        <f t="shared" si="26"/>
        <v/>
      </c>
    </row>
    <row r="564" spans="1:3">
      <c r="A564" s="34" t="str">
        <f t="shared" si="24"/>
        <v/>
      </c>
      <c r="B564" s="34" t="str">
        <f t="shared" si="25"/>
        <v/>
      </c>
      <c r="C564" s="34" t="str">
        <f t="shared" si="26"/>
        <v/>
      </c>
    </row>
    <row r="565" spans="1:3">
      <c r="A565" s="34" t="str">
        <f t="shared" si="24"/>
        <v/>
      </c>
      <c r="B565" s="34" t="str">
        <f t="shared" si="25"/>
        <v/>
      </c>
      <c r="C565" s="34" t="str">
        <f t="shared" si="26"/>
        <v/>
      </c>
    </row>
    <row r="566" spans="1:3">
      <c r="A566" s="34" t="str">
        <f t="shared" si="24"/>
        <v/>
      </c>
      <c r="B566" s="34" t="str">
        <f t="shared" si="25"/>
        <v/>
      </c>
      <c r="C566" s="34" t="str">
        <f t="shared" si="26"/>
        <v/>
      </c>
    </row>
    <row r="567" spans="1:3">
      <c r="A567" s="34" t="str">
        <f t="shared" si="24"/>
        <v/>
      </c>
      <c r="B567" s="34" t="str">
        <f t="shared" si="25"/>
        <v/>
      </c>
      <c r="C567" s="34" t="str">
        <f t="shared" si="26"/>
        <v/>
      </c>
    </row>
    <row r="568" spans="1:3">
      <c r="A568" s="34" t="str">
        <f t="shared" si="24"/>
        <v/>
      </c>
      <c r="B568" s="34" t="str">
        <f t="shared" si="25"/>
        <v/>
      </c>
      <c r="C568" s="34" t="str">
        <f t="shared" si="26"/>
        <v/>
      </c>
    </row>
    <row r="569" spans="1:3">
      <c r="A569" s="34" t="str">
        <f t="shared" si="24"/>
        <v/>
      </c>
      <c r="B569" s="34" t="str">
        <f t="shared" si="25"/>
        <v/>
      </c>
      <c r="C569" s="34" t="str">
        <f t="shared" si="26"/>
        <v/>
      </c>
    </row>
    <row r="570" spans="1:3">
      <c r="A570" s="34" t="str">
        <f t="shared" si="24"/>
        <v/>
      </c>
      <c r="B570" s="34" t="str">
        <f t="shared" si="25"/>
        <v/>
      </c>
      <c r="C570" s="34" t="str">
        <f t="shared" si="26"/>
        <v/>
      </c>
    </row>
    <row r="571" spans="1:3">
      <c r="A571" s="34" t="str">
        <f t="shared" si="24"/>
        <v/>
      </c>
      <c r="B571" s="34" t="str">
        <f t="shared" si="25"/>
        <v/>
      </c>
      <c r="C571" s="34" t="str">
        <f t="shared" si="26"/>
        <v/>
      </c>
    </row>
    <row r="572" spans="1:3">
      <c r="A572" s="34" t="str">
        <f t="shared" si="24"/>
        <v/>
      </c>
      <c r="B572" s="34" t="str">
        <f t="shared" si="25"/>
        <v/>
      </c>
      <c r="C572" s="34" t="str">
        <f t="shared" si="26"/>
        <v/>
      </c>
    </row>
    <row r="573" spans="1:3">
      <c r="A573" s="34" t="str">
        <f t="shared" si="24"/>
        <v/>
      </c>
      <c r="B573" s="34" t="str">
        <f t="shared" si="25"/>
        <v/>
      </c>
      <c r="C573" s="34" t="str">
        <f t="shared" si="26"/>
        <v/>
      </c>
    </row>
    <row r="574" spans="1:3">
      <c r="A574" s="34" t="str">
        <f t="shared" si="24"/>
        <v/>
      </c>
      <c r="B574" s="34" t="str">
        <f t="shared" si="25"/>
        <v/>
      </c>
      <c r="C574" s="34" t="str">
        <f t="shared" si="26"/>
        <v/>
      </c>
    </row>
    <row r="575" spans="1:3">
      <c r="A575" s="34" t="str">
        <f t="shared" si="24"/>
        <v/>
      </c>
      <c r="B575" s="34" t="str">
        <f t="shared" si="25"/>
        <v/>
      </c>
      <c r="C575" s="34" t="str">
        <f t="shared" si="26"/>
        <v/>
      </c>
    </row>
    <row r="576" spans="1:3">
      <c r="A576" s="34" t="str">
        <f t="shared" si="24"/>
        <v/>
      </c>
      <c r="B576" s="34" t="str">
        <f t="shared" si="25"/>
        <v/>
      </c>
      <c r="C576" s="34" t="str">
        <f t="shared" si="26"/>
        <v/>
      </c>
    </row>
    <row r="577" spans="1:3">
      <c r="A577" s="34" t="str">
        <f t="shared" si="24"/>
        <v/>
      </c>
      <c r="B577" s="34" t="str">
        <f t="shared" si="25"/>
        <v/>
      </c>
      <c r="C577" s="34" t="str">
        <f t="shared" si="26"/>
        <v/>
      </c>
    </row>
    <row r="578" spans="1:3">
      <c r="A578" s="34" t="str">
        <f t="shared" si="24"/>
        <v/>
      </c>
      <c r="B578" s="34" t="str">
        <f t="shared" si="25"/>
        <v/>
      </c>
      <c r="C578" s="34" t="str">
        <f t="shared" si="26"/>
        <v/>
      </c>
    </row>
    <row r="579" spans="1:3">
      <c r="A579" s="34" t="str">
        <f t="shared" ref="A579:A642" si="27">IFERROR(C579-1,"")</f>
        <v/>
      </c>
      <c r="B579" s="34" t="str">
        <f t="shared" ref="B579:B642" si="28">IFERROR("P(Z&gt;="&amp;C579-1&amp;")","")</f>
        <v/>
      </c>
      <c r="C579" s="34" t="str">
        <f t="shared" ref="C579:C642" si="29">IF(C578&gt;rNtrials,"",1+C578)</f>
        <v/>
      </c>
    </row>
    <row r="580" spans="1:3">
      <c r="A580" s="34" t="str">
        <f t="shared" si="27"/>
        <v/>
      </c>
      <c r="B580" s="34" t="str">
        <f t="shared" si="28"/>
        <v/>
      </c>
      <c r="C580" s="34" t="str">
        <f t="shared" si="29"/>
        <v/>
      </c>
    </row>
    <row r="581" spans="1:3">
      <c r="A581" s="34" t="str">
        <f t="shared" si="27"/>
        <v/>
      </c>
      <c r="B581" s="34" t="str">
        <f t="shared" si="28"/>
        <v/>
      </c>
      <c r="C581" s="34" t="str">
        <f t="shared" si="29"/>
        <v/>
      </c>
    </row>
    <row r="582" spans="1:3">
      <c r="A582" s="34" t="str">
        <f t="shared" si="27"/>
        <v/>
      </c>
      <c r="B582" s="34" t="str">
        <f t="shared" si="28"/>
        <v/>
      </c>
      <c r="C582" s="34" t="str">
        <f t="shared" si="29"/>
        <v/>
      </c>
    </row>
    <row r="583" spans="1:3">
      <c r="A583" s="34" t="str">
        <f t="shared" si="27"/>
        <v/>
      </c>
      <c r="B583" s="34" t="str">
        <f t="shared" si="28"/>
        <v/>
      </c>
      <c r="C583" s="34" t="str">
        <f t="shared" si="29"/>
        <v/>
      </c>
    </row>
    <row r="584" spans="1:3">
      <c r="A584" s="34" t="str">
        <f t="shared" si="27"/>
        <v/>
      </c>
      <c r="B584" s="34" t="str">
        <f t="shared" si="28"/>
        <v/>
      </c>
      <c r="C584" s="34" t="str">
        <f t="shared" si="29"/>
        <v/>
      </c>
    </row>
    <row r="585" spans="1:3">
      <c r="A585" s="34" t="str">
        <f t="shared" si="27"/>
        <v/>
      </c>
      <c r="B585" s="34" t="str">
        <f t="shared" si="28"/>
        <v/>
      </c>
      <c r="C585" s="34" t="str">
        <f t="shared" si="29"/>
        <v/>
      </c>
    </row>
    <row r="586" spans="1:3">
      <c r="A586" s="34" t="str">
        <f t="shared" si="27"/>
        <v/>
      </c>
      <c r="B586" s="34" t="str">
        <f t="shared" si="28"/>
        <v/>
      </c>
      <c r="C586" s="34" t="str">
        <f t="shared" si="29"/>
        <v/>
      </c>
    </row>
    <row r="587" spans="1:3">
      <c r="A587" s="34" t="str">
        <f t="shared" si="27"/>
        <v/>
      </c>
      <c r="B587" s="34" t="str">
        <f t="shared" si="28"/>
        <v/>
      </c>
      <c r="C587" s="34" t="str">
        <f t="shared" si="29"/>
        <v/>
      </c>
    </row>
    <row r="588" spans="1:3">
      <c r="A588" s="34" t="str">
        <f t="shared" si="27"/>
        <v/>
      </c>
      <c r="B588" s="34" t="str">
        <f t="shared" si="28"/>
        <v/>
      </c>
      <c r="C588" s="34" t="str">
        <f t="shared" si="29"/>
        <v/>
      </c>
    </row>
    <row r="589" spans="1:3">
      <c r="A589" s="34" t="str">
        <f t="shared" si="27"/>
        <v/>
      </c>
      <c r="B589" s="34" t="str">
        <f t="shared" si="28"/>
        <v/>
      </c>
      <c r="C589" s="34" t="str">
        <f t="shared" si="29"/>
        <v/>
      </c>
    </row>
    <row r="590" spans="1:3">
      <c r="A590" s="34" t="str">
        <f t="shared" si="27"/>
        <v/>
      </c>
      <c r="B590" s="34" t="str">
        <f t="shared" si="28"/>
        <v/>
      </c>
      <c r="C590" s="34" t="str">
        <f t="shared" si="29"/>
        <v/>
      </c>
    </row>
    <row r="591" spans="1:3">
      <c r="A591" s="34" t="str">
        <f t="shared" si="27"/>
        <v/>
      </c>
      <c r="B591" s="34" t="str">
        <f t="shared" si="28"/>
        <v/>
      </c>
      <c r="C591" s="34" t="str">
        <f t="shared" si="29"/>
        <v/>
      </c>
    </row>
    <row r="592" spans="1:3">
      <c r="A592" s="34" t="str">
        <f t="shared" si="27"/>
        <v/>
      </c>
      <c r="B592" s="34" t="str">
        <f t="shared" si="28"/>
        <v/>
      </c>
      <c r="C592" s="34" t="str">
        <f t="shared" si="29"/>
        <v/>
      </c>
    </row>
    <row r="593" spans="1:3">
      <c r="A593" s="34" t="str">
        <f t="shared" si="27"/>
        <v/>
      </c>
      <c r="B593" s="34" t="str">
        <f t="shared" si="28"/>
        <v/>
      </c>
      <c r="C593" s="34" t="str">
        <f t="shared" si="29"/>
        <v/>
      </c>
    </row>
    <row r="594" spans="1:3">
      <c r="A594" s="34" t="str">
        <f t="shared" si="27"/>
        <v/>
      </c>
      <c r="B594" s="34" t="str">
        <f t="shared" si="28"/>
        <v/>
      </c>
      <c r="C594" s="34" t="str">
        <f t="shared" si="29"/>
        <v/>
      </c>
    </row>
    <row r="595" spans="1:3">
      <c r="A595" s="34" t="str">
        <f t="shared" si="27"/>
        <v/>
      </c>
      <c r="B595" s="34" t="str">
        <f t="shared" si="28"/>
        <v/>
      </c>
      <c r="C595" s="34" t="str">
        <f t="shared" si="29"/>
        <v/>
      </c>
    </row>
    <row r="596" spans="1:3">
      <c r="A596" s="34" t="str">
        <f t="shared" si="27"/>
        <v/>
      </c>
      <c r="B596" s="34" t="str">
        <f t="shared" si="28"/>
        <v/>
      </c>
      <c r="C596" s="34" t="str">
        <f t="shared" si="29"/>
        <v/>
      </c>
    </row>
    <row r="597" spans="1:3">
      <c r="A597" s="34" t="str">
        <f t="shared" si="27"/>
        <v/>
      </c>
      <c r="B597" s="34" t="str">
        <f t="shared" si="28"/>
        <v/>
      </c>
      <c r="C597" s="34" t="str">
        <f t="shared" si="29"/>
        <v/>
      </c>
    </row>
    <row r="598" spans="1:3">
      <c r="A598" s="34" t="str">
        <f t="shared" si="27"/>
        <v/>
      </c>
      <c r="B598" s="34" t="str">
        <f t="shared" si="28"/>
        <v/>
      </c>
      <c r="C598" s="34" t="str">
        <f t="shared" si="29"/>
        <v/>
      </c>
    </row>
    <row r="599" spans="1:3">
      <c r="A599" s="34" t="str">
        <f t="shared" si="27"/>
        <v/>
      </c>
      <c r="B599" s="34" t="str">
        <f t="shared" si="28"/>
        <v/>
      </c>
      <c r="C599" s="34" t="str">
        <f t="shared" si="29"/>
        <v/>
      </c>
    </row>
    <row r="600" spans="1:3">
      <c r="A600" s="34" t="str">
        <f t="shared" si="27"/>
        <v/>
      </c>
      <c r="B600" s="34" t="str">
        <f t="shared" si="28"/>
        <v/>
      </c>
      <c r="C600" s="34" t="str">
        <f t="shared" si="29"/>
        <v/>
      </c>
    </row>
    <row r="601" spans="1:3">
      <c r="A601" s="34" t="str">
        <f t="shared" si="27"/>
        <v/>
      </c>
      <c r="B601" s="34" t="str">
        <f t="shared" si="28"/>
        <v/>
      </c>
      <c r="C601" s="34" t="str">
        <f t="shared" si="29"/>
        <v/>
      </c>
    </row>
    <row r="602" spans="1:3">
      <c r="A602" s="34" t="str">
        <f t="shared" si="27"/>
        <v/>
      </c>
      <c r="B602" s="34" t="str">
        <f t="shared" si="28"/>
        <v/>
      </c>
      <c r="C602" s="34" t="str">
        <f t="shared" si="29"/>
        <v/>
      </c>
    </row>
    <row r="603" spans="1:3">
      <c r="A603" s="34" t="str">
        <f t="shared" si="27"/>
        <v/>
      </c>
      <c r="B603" s="34" t="str">
        <f t="shared" si="28"/>
        <v/>
      </c>
      <c r="C603" s="34" t="str">
        <f t="shared" si="29"/>
        <v/>
      </c>
    </row>
    <row r="604" spans="1:3">
      <c r="A604" s="34" t="str">
        <f t="shared" si="27"/>
        <v/>
      </c>
      <c r="B604" s="34" t="str">
        <f t="shared" si="28"/>
        <v/>
      </c>
      <c r="C604" s="34" t="str">
        <f t="shared" si="29"/>
        <v/>
      </c>
    </row>
    <row r="605" spans="1:3">
      <c r="A605" s="34" t="str">
        <f t="shared" si="27"/>
        <v/>
      </c>
      <c r="B605" s="34" t="str">
        <f t="shared" si="28"/>
        <v/>
      </c>
      <c r="C605" s="34" t="str">
        <f t="shared" si="29"/>
        <v/>
      </c>
    </row>
    <row r="606" spans="1:3">
      <c r="A606" s="34" t="str">
        <f t="shared" si="27"/>
        <v/>
      </c>
      <c r="B606" s="34" t="str">
        <f t="shared" si="28"/>
        <v/>
      </c>
      <c r="C606" s="34" t="str">
        <f t="shared" si="29"/>
        <v/>
      </c>
    </row>
    <row r="607" spans="1:3">
      <c r="A607" s="34" t="str">
        <f t="shared" si="27"/>
        <v/>
      </c>
      <c r="B607" s="34" t="str">
        <f t="shared" si="28"/>
        <v/>
      </c>
      <c r="C607" s="34" t="str">
        <f t="shared" si="29"/>
        <v/>
      </c>
    </row>
    <row r="608" spans="1:3">
      <c r="A608" s="34" t="str">
        <f t="shared" si="27"/>
        <v/>
      </c>
      <c r="B608" s="34" t="str">
        <f t="shared" si="28"/>
        <v/>
      </c>
      <c r="C608" s="34" t="str">
        <f t="shared" si="29"/>
        <v/>
      </c>
    </row>
    <row r="609" spans="1:3">
      <c r="A609" s="34" t="str">
        <f t="shared" si="27"/>
        <v/>
      </c>
      <c r="B609" s="34" t="str">
        <f t="shared" si="28"/>
        <v/>
      </c>
      <c r="C609" s="34" t="str">
        <f t="shared" si="29"/>
        <v/>
      </c>
    </row>
    <row r="610" spans="1:3">
      <c r="A610" s="34" t="str">
        <f t="shared" si="27"/>
        <v/>
      </c>
      <c r="B610" s="34" t="str">
        <f t="shared" si="28"/>
        <v/>
      </c>
      <c r="C610" s="34" t="str">
        <f t="shared" si="29"/>
        <v/>
      </c>
    </row>
    <row r="611" spans="1:3">
      <c r="A611" s="34" t="str">
        <f t="shared" si="27"/>
        <v/>
      </c>
      <c r="B611" s="34" t="str">
        <f t="shared" si="28"/>
        <v/>
      </c>
      <c r="C611" s="34" t="str">
        <f t="shared" si="29"/>
        <v/>
      </c>
    </row>
    <row r="612" spans="1:3">
      <c r="A612" s="34" t="str">
        <f t="shared" si="27"/>
        <v/>
      </c>
      <c r="B612" s="34" t="str">
        <f t="shared" si="28"/>
        <v/>
      </c>
      <c r="C612" s="34" t="str">
        <f t="shared" si="29"/>
        <v/>
      </c>
    </row>
    <row r="613" spans="1:3">
      <c r="A613" s="34" t="str">
        <f t="shared" si="27"/>
        <v/>
      </c>
      <c r="B613" s="34" t="str">
        <f t="shared" si="28"/>
        <v/>
      </c>
      <c r="C613" s="34" t="str">
        <f t="shared" si="29"/>
        <v/>
      </c>
    </row>
    <row r="614" spans="1:3">
      <c r="A614" s="34" t="str">
        <f t="shared" si="27"/>
        <v/>
      </c>
      <c r="B614" s="34" t="str">
        <f t="shared" si="28"/>
        <v/>
      </c>
      <c r="C614" s="34" t="str">
        <f t="shared" si="29"/>
        <v/>
      </c>
    </row>
    <row r="615" spans="1:3">
      <c r="A615" s="34" t="str">
        <f t="shared" si="27"/>
        <v/>
      </c>
      <c r="B615" s="34" t="str">
        <f t="shared" si="28"/>
        <v/>
      </c>
      <c r="C615" s="34" t="str">
        <f t="shared" si="29"/>
        <v/>
      </c>
    </row>
    <row r="616" spans="1:3">
      <c r="A616" s="34" t="str">
        <f t="shared" si="27"/>
        <v/>
      </c>
      <c r="B616" s="34" t="str">
        <f t="shared" si="28"/>
        <v/>
      </c>
      <c r="C616" s="34" t="str">
        <f t="shared" si="29"/>
        <v/>
      </c>
    </row>
    <row r="617" spans="1:3">
      <c r="A617" s="34" t="str">
        <f t="shared" si="27"/>
        <v/>
      </c>
      <c r="B617" s="34" t="str">
        <f t="shared" si="28"/>
        <v/>
      </c>
      <c r="C617" s="34" t="str">
        <f t="shared" si="29"/>
        <v/>
      </c>
    </row>
    <row r="618" spans="1:3">
      <c r="A618" s="34" t="str">
        <f t="shared" si="27"/>
        <v/>
      </c>
      <c r="B618" s="34" t="str">
        <f t="shared" si="28"/>
        <v/>
      </c>
      <c r="C618" s="34" t="str">
        <f t="shared" si="29"/>
        <v/>
      </c>
    </row>
    <row r="619" spans="1:3">
      <c r="A619" s="34" t="str">
        <f t="shared" si="27"/>
        <v/>
      </c>
      <c r="B619" s="34" t="str">
        <f t="shared" si="28"/>
        <v/>
      </c>
      <c r="C619" s="34" t="str">
        <f t="shared" si="29"/>
        <v/>
      </c>
    </row>
    <row r="620" spans="1:3">
      <c r="A620" s="34" t="str">
        <f t="shared" si="27"/>
        <v/>
      </c>
      <c r="B620" s="34" t="str">
        <f t="shared" si="28"/>
        <v/>
      </c>
      <c r="C620" s="34" t="str">
        <f t="shared" si="29"/>
        <v/>
      </c>
    </row>
    <row r="621" spans="1:3">
      <c r="A621" s="34" t="str">
        <f t="shared" si="27"/>
        <v/>
      </c>
      <c r="B621" s="34" t="str">
        <f t="shared" si="28"/>
        <v/>
      </c>
      <c r="C621" s="34" t="str">
        <f t="shared" si="29"/>
        <v/>
      </c>
    </row>
    <row r="622" spans="1:3">
      <c r="A622" s="34" t="str">
        <f t="shared" si="27"/>
        <v/>
      </c>
      <c r="B622" s="34" t="str">
        <f t="shared" si="28"/>
        <v/>
      </c>
      <c r="C622" s="34" t="str">
        <f t="shared" si="29"/>
        <v/>
      </c>
    </row>
    <row r="623" spans="1:3">
      <c r="A623" s="34" t="str">
        <f t="shared" si="27"/>
        <v/>
      </c>
      <c r="B623" s="34" t="str">
        <f t="shared" si="28"/>
        <v/>
      </c>
      <c r="C623" s="34" t="str">
        <f t="shared" si="29"/>
        <v/>
      </c>
    </row>
    <row r="624" spans="1:3">
      <c r="A624" s="34" t="str">
        <f t="shared" si="27"/>
        <v/>
      </c>
      <c r="B624" s="34" t="str">
        <f t="shared" si="28"/>
        <v/>
      </c>
      <c r="C624" s="34" t="str">
        <f t="shared" si="29"/>
        <v/>
      </c>
    </row>
    <row r="625" spans="1:3">
      <c r="A625" s="34" t="str">
        <f t="shared" si="27"/>
        <v/>
      </c>
      <c r="B625" s="34" t="str">
        <f t="shared" si="28"/>
        <v/>
      </c>
      <c r="C625" s="34" t="str">
        <f t="shared" si="29"/>
        <v/>
      </c>
    </row>
    <row r="626" spans="1:3">
      <c r="A626" s="34" t="str">
        <f t="shared" si="27"/>
        <v/>
      </c>
      <c r="B626" s="34" t="str">
        <f t="shared" si="28"/>
        <v/>
      </c>
      <c r="C626" s="34" t="str">
        <f t="shared" si="29"/>
        <v/>
      </c>
    </row>
    <row r="627" spans="1:3">
      <c r="A627" s="34" t="str">
        <f t="shared" si="27"/>
        <v/>
      </c>
      <c r="B627" s="34" t="str">
        <f t="shared" si="28"/>
        <v/>
      </c>
      <c r="C627" s="34" t="str">
        <f t="shared" si="29"/>
        <v/>
      </c>
    </row>
    <row r="628" spans="1:3">
      <c r="A628" s="34" t="str">
        <f t="shared" si="27"/>
        <v/>
      </c>
      <c r="B628" s="34" t="str">
        <f t="shared" si="28"/>
        <v/>
      </c>
      <c r="C628" s="34" t="str">
        <f t="shared" si="29"/>
        <v/>
      </c>
    </row>
    <row r="629" spans="1:3">
      <c r="A629" s="34" t="str">
        <f t="shared" si="27"/>
        <v/>
      </c>
      <c r="B629" s="34" t="str">
        <f t="shared" si="28"/>
        <v/>
      </c>
      <c r="C629" s="34" t="str">
        <f t="shared" si="29"/>
        <v/>
      </c>
    </row>
    <row r="630" spans="1:3">
      <c r="A630" s="34" t="str">
        <f t="shared" si="27"/>
        <v/>
      </c>
      <c r="B630" s="34" t="str">
        <f t="shared" si="28"/>
        <v/>
      </c>
      <c r="C630" s="34" t="str">
        <f t="shared" si="29"/>
        <v/>
      </c>
    </row>
    <row r="631" spans="1:3">
      <c r="A631" s="34" t="str">
        <f t="shared" si="27"/>
        <v/>
      </c>
      <c r="B631" s="34" t="str">
        <f t="shared" si="28"/>
        <v/>
      </c>
      <c r="C631" s="34" t="str">
        <f t="shared" si="29"/>
        <v/>
      </c>
    </row>
    <row r="632" spans="1:3">
      <c r="A632" s="34" t="str">
        <f t="shared" si="27"/>
        <v/>
      </c>
      <c r="B632" s="34" t="str">
        <f t="shared" si="28"/>
        <v/>
      </c>
      <c r="C632" s="34" t="str">
        <f t="shared" si="29"/>
        <v/>
      </c>
    </row>
    <row r="633" spans="1:3">
      <c r="A633" s="34" t="str">
        <f t="shared" si="27"/>
        <v/>
      </c>
      <c r="B633" s="34" t="str">
        <f t="shared" si="28"/>
        <v/>
      </c>
      <c r="C633" s="34" t="str">
        <f t="shared" si="29"/>
        <v/>
      </c>
    </row>
    <row r="634" spans="1:3">
      <c r="A634" s="34" t="str">
        <f t="shared" si="27"/>
        <v/>
      </c>
      <c r="B634" s="34" t="str">
        <f t="shared" si="28"/>
        <v/>
      </c>
      <c r="C634" s="34" t="str">
        <f t="shared" si="29"/>
        <v/>
      </c>
    </row>
    <row r="635" spans="1:3">
      <c r="A635" s="34" t="str">
        <f t="shared" si="27"/>
        <v/>
      </c>
      <c r="B635" s="34" t="str">
        <f t="shared" si="28"/>
        <v/>
      </c>
      <c r="C635" s="34" t="str">
        <f t="shared" si="29"/>
        <v/>
      </c>
    </row>
    <row r="636" spans="1:3">
      <c r="A636" s="34" t="str">
        <f t="shared" si="27"/>
        <v/>
      </c>
      <c r="B636" s="34" t="str">
        <f t="shared" si="28"/>
        <v/>
      </c>
      <c r="C636" s="34" t="str">
        <f t="shared" si="29"/>
        <v/>
      </c>
    </row>
    <row r="637" spans="1:3">
      <c r="A637" s="34" t="str">
        <f t="shared" si="27"/>
        <v/>
      </c>
      <c r="B637" s="34" t="str">
        <f t="shared" si="28"/>
        <v/>
      </c>
      <c r="C637" s="34" t="str">
        <f t="shared" si="29"/>
        <v/>
      </c>
    </row>
    <row r="638" spans="1:3">
      <c r="A638" s="34" t="str">
        <f t="shared" si="27"/>
        <v/>
      </c>
      <c r="B638" s="34" t="str">
        <f t="shared" si="28"/>
        <v/>
      </c>
      <c r="C638" s="34" t="str">
        <f t="shared" si="29"/>
        <v/>
      </c>
    </row>
    <row r="639" spans="1:3">
      <c r="A639" s="34" t="str">
        <f t="shared" si="27"/>
        <v/>
      </c>
      <c r="B639" s="34" t="str">
        <f t="shared" si="28"/>
        <v/>
      </c>
      <c r="C639" s="34" t="str">
        <f t="shared" si="29"/>
        <v/>
      </c>
    </row>
    <row r="640" spans="1:3">
      <c r="A640" s="34" t="str">
        <f t="shared" si="27"/>
        <v/>
      </c>
      <c r="B640" s="34" t="str">
        <f t="shared" si="28"/>
        <v/>
      </c>
      <c r="C640" s="34" t="str">
        <f t="shared" si="29"/>
        <v/>
      </c>
    </row>
    <row r="641" spans="1:3">
      <c r="A641" s="34" t="str">
        <f t="shared" si="27"/>
        <v/>
      </c>
      <c r="B641" s="34" t="str">
        <f t="shared" si="28"/>
        <v/>
      </c>
      <c r="C641" s="34" t="str">
        <f t="shared" si="29"/>
        <v/>
      </c>
    </row>
    <row r="642" spans="1:3">
      <c r="A642" s="34" t="str">
        <f t="shared" si="27"/>
        <v/>
      </c>
      <c r="B642" s="34" t="str">
        <f t="shared" si="28"/>
        <v/>
      </c>
      <c r="C642" s="34" t="str">
        <f t="shared" si="29"/>
        <v/>
      </c>
    </row>
    <row r="643" spans="1:3">
      <c r="A643" s="34" t="str">
        <f t="shared" ref="A643:A706" si="30">IFERROR(C643-1,"")</f>
        <v/>
      </c>
      <c r="B643" s="34" t="str">
        <f t="shared" ref="B643:B706" si="31">IFERROR("P(Z&gt;="&amp;C643-1&amp;")","")</f>
        <v/>
      </c>
      <c r="C643" s="34" t="str">
        <f t="shared" ref="C643:C706" si="32">IF(C642&gt;rNtrials,"",1+C642)</f>
        <v/>
      </c>
    </row>
    <row r="644" spans="1:3">
      <c r="A644" s="34" t="str">
        <f t="shared" si="30"/>
        <v/>
      </c>
      <c r="B644" s="34" t="str">
        <f t="shared" si="31"/>
        <v/>
      </c>
      <c r="C644" s="34" t="str">
        <f t="shared" si="32"/>
        <v/>
      </c>
    </row>
    <row r="645" spans="1:3">
      <c r="A645" s="34" t="str">
        <f t="shared" si="30"/>
        <v/>
      </c>
      <c r="B645" s="34" t="str">
        <f t="shared" si="31"/>
        <v/>
      </c>
      <c r="C645" s="34" t="str">
        <f t="shared" si="32"/>
        <v/>
      </c>
    </row>
    <row r="646" spans="1:3">
      <c r="A646" s="34" t="str">
        <f t="shared" si="30"/>
        <v/>
      </c>
      <c r="B646" s="34" t="str">
        <f t="shared" si="31"/>
        <v/>
      </c>
      <c r="C646" s="34" t="str">
        <f t="shared" si="32"/>
        <v/>
      </c>
    </row>
    <row r="647" spans="1:3">
      <c r="A647" s="34" t="str">
        <f t="shared" si="30"/>
        <v/>
      </c>
      <c r="B647" s="34" t="str">
        <f t="shared" si="31"/>
        <v/>
      </c>
      <c r="C647" s="34" t="str">
        <f t="shared" si="32"/>
        <v/>
      </c>
    </row>
    <row r="648" spans="1:3">
      <c r="A648" s="34" t="str">
        <f t="shared" si="30"/>
        <v/>
      </c>
      <c r="B648" s="34" t="str">
        <f t="shared" si="31"/>
        <v/>
      </c>
      <c r="C648" s="34" t="str">
        <f t="shared" si="32"/>
        <v/>
      </c>
    </row>
    <row r="649" spans="1:3">
      <c r="A649" s="34" t="str">
        <f t="shared" si="30"/>
        <v/>
      </c>
      <c r="B649" s="34" t="str">
        <f t="shared" si="31"/>
        <v/>
      </c>
      <c r="C649" s="34" t="str">
        <f t="shared" si="32"/>
        <v/>
      </c>
    </row>
    <row r="650" spans="1:3">
      <c r="A650" s="34" t="str">
        <f t="shared" si="30"/>
        <v/>
      </c>
      <c r="B650" s="34" t="str">
        <f t="shared" si="31"/>
        <v/>
      </c>
      <c r="C650" s="34" t="str">
        <f t="shared" si="32"/>
        <v/>
      </c>
    </row>
    <row r="651" spans="1:3">
      <c r="A651" s="34" t="str">
        <f t="shared" si="30"/>
        <v/>
      </c>
      <c r="B651" s="34" t="str">
        <f t="shared" si="31"/>
        <v/>
      </c>
      <c r="C651" s="34" t="str">
        <f t="shared" si="32"/>
        <v/>
      </c>
    </row>
    <row r="652" spans="1:3">
      <c r="A652" s="34" t="str">
        <f t="shared" si="30"/>
        <v/>
      </c>
      <c r="B652" s="34" t="str">
        <f t="shared" si="31"/>
        <v/>
      </c>
      <c r="C652" s="34" t="str">
        <f t="shared" si="32"/>
        <v/>
      </c>
    </row>
    <row r="653" spans="1:3">
      <c r="A653" s="34" t="str">
        <f t="shared" si="30"/>
        <v/>
      </c>
      <c r="B653" s="34" t="str">
        <f t="shared" si="31"/>
        <v/>
      </c>
      <c r="C653" s="34" t="str">
        <f t="shared" si="32"/>
        <v/>
      </c>
    </row>
    <row r="654" spans="1:3">
      <c r="A654" s="34" t="str">
        <f t="shared" si="30"/>
        <v/>
      </c>
      <c r="B654" s="34" t="str">
        <f t="shared" si="31"/>
        <v/>
      </c>
      <c r="C654" s="34" t="str">
        <f t="shared" si="32"/>
        <v/>
      </c>
    </row>
    <row r="655" spans="1:3">
      <c r="A655" s="34" t="str">
        <f t="shared" si="30"/>
        <v/>
      </c>
      <c r="B655" s="34" t="str">
        <f t="shared" si="31"/>
        <v/>
      </c>
      <c r="C655" s="34" t="str">
        <f t="shared" si="32"/>
        <v/>
      </c>
    </row>
    <row r="656" spans="1:3">
      <c r="A656" s="34" t="str">
        <f t="shared" si="30"/>
        <v/>
      </c>
      <c r="B656" s="34" t="str">
        <f t="shared" si="31"/>
        <v/>
      </c>
      <c r="C656" s="34" t="str">
        <f t="shared" si="32"/>
        <v/>
      </c>
    </row>
    <row r="657" spans="1:3">
      <c r="A657" s="34" t="str">
        <f t="shared" si="30"/>
        <v/>
      </c>
      <c r="B657" s="34" t="str">
        <f t="shared" si="31"/>
        <v/>
      </c>
      <c r="C657" s="34" t="str">
        <f t="shared" si="32"/>
        <v/>
      </c>
    </row>
    <row r="658" spans="1:3">
      <c r="A658" s="34" t="str">
        <f t="shared" si="30"/>
        <v/>
      </c>
      <c r="B658" s="34" t="str">
        <f t="shared" si="31"/>
        <v/>
      </c>
      <c r="C658" s="34" t="str">
        <f t="shared" si="32"/>
        <v/>
      </c>
    </row>
    <row r="659" spans="1:3">
      <c r="A659" s="34" t="str">
        <f t="shared" si="30"/>
        <v/>
      </c>
      <c r="B659" s="34" t="str">
        <f t="shared" si="31"/>
        <v/>
      </c>
      <c r="C659" s="34" t="str">
        <f t="shared" si="32"/>
        <v/>
      </c>
    </row>
    <row r="660" spans="1:3">
      <c r="A660" s="34" t="str">
        <f t="shared" si="30"/>
        <v/>
      </c>
      <c r="B660" s="34" t="str">
        <f t="shared" si="31"/>
        <v/>
      </c>
      <c r="C660" s="34" t="str">
        <f t="shared" si="32"/>
        <v/>
      </c>
    </row>
    <row r="661" spans="1:3">
      <c r="A661" s="34" t="str">
        <f t="shared" si="30"/>
        <v/>
      </c>
      <c r="B661" s="34" t="str">
        <f t="shared" si="31"/>
        <v/>
      </c>
      <c r="C661" s="34" t="str">
        <f t="shared" si="32"/>
        <v/>
      </c>
    </row>
    <row r="662" spans="1:3">
      <c r="A662" s="34" t="str">
        <f t="shared" si="30"/>
        <v/>
      </c>
      <c r="B662" s="34" t="str">
        <f t="shared" si="31"/>
        <v/>
      </c>
      <c r="C662" s="34" t="str">
        <f t="shared" si="32"/>
        <v/>
      </c>
    </row>
    <row r="663" spans="1:3">
      <c r="A663" s="34" t="str">
        <f t="shared" si="30"/>
        <v/>
      </c>
      <c r="B663" s="34" t="str">
        <f t="shared" si="31"/>
        <v/>
      </c>
      <c r="C663" s="34" t="str">
        <f t="shared" si="32"/>
        <v/>
      </c>
    </row>
    <row r="664" spans="1:3">
      <c r="A664" s="34" t="str">
        <f t="shared" si="30"/>
        <v/>
      </c>
      <c r="B664" s="34" t="str">
        <f t="shared" si="31"/>
        <v/>
      </c>
      <c r="C664" s="34" t="str">
        <f t="shared" si="32"/>
        <v/>
      </c>
    </row>
    <row r="665" spans="1:3">
      <c r="A665" s="34" t="str">
        <f t="shared" si="30"/>
        <v/>
      </c>
      <c r="B665" s="34" t="str">
        <f t="shared" si="31"/>
        <v/>
      </c>
      <c r="C665" s="34" t="str">
        <f t="shared" si="32"/>
        <v/>
      </c>
    </row>
    <row r="666" spans="1:3">
      <c r="A666" s="34" t="str">
        <f t="shared" si="30"/>
        <v/>
      </c>
      <c r="B666" s="34" t="str">
        <f t="shared" si="31"/>
        <v/>
      </c>
      <c r="C666" s="34" t="str">
        <f t="shared" si="32"/>
        <v/>
      </c>
    </row>
    <row r="667" spans="1:3">
      <c r="A667" s="34" t="str">
        <f t="shared" si="30"/>
        <v/>
      </c>
      <c r="B667" s="34" t="str">
        <f t="shared" si="31"/>
        <v/>
      </c>
      <c r="C667" s="34" t="str">
        <f t="shared" si="32"/>
        <v/>
      </c>
    </row>
    <row r="668" spans="1:3">
      <c r="A668" s="34" t="str">
        <f t="shared" si="30"/>
        <v/>
      </c>
      <c r="B668" s="34" t="str">
        <f t="shared" si="31"/>
        <v/>
      </c>
      <c r="C668" s="34" t="str">
        <f t="shared" si="32"/>
        <v/>
      </c>
    </row>
    <row r="669" spans="1:3">
      <c r="A669" s="34" t="str">
        <f t="shared" si="30"/>
        <v/>
      </c>
      <c r="B669" s="34" t="str">
        <f t="shared" si="31"/>
        <v/>
      </c>
      <c r="C669" s="34" t="str">
        <f t="shared" si="32"/>
        <v/>
      </c>
    </row>
    <row r="670" spans="1:3">
      <c r="A670" s="34" t="str">
        <f t="shared" si="30"/>
        <v/>
      </c>
      <c r="B670" s="34" t="str">
        <f t="shared" si="31"/>
        <v/>
      </c>
      <c r="C670" s="34" t="str">
        <f t="shared" si="32"/>
        <v/>
      </c>
    </row>
    <row r="671" spans="1:3">
      <c r="A671" s="34" t="str">
        <f t="shared" si="30"/>
        <v/>
      </c>
      <c r="B671" s="34" t="str">
        <f t="shared" si="31"/>
        <v/>
      </c>
      <c r="C671" s="34" t="str">
        <f t="shared" si="32"/>
        <v/>
      </c>
    </row>
    <row r="672" spans="1:3">
      <c r="A672" s="34" t="str">
        <f t="shared" si="30"/>
        <v/>
      </c>
      <c r="B672" s="34" t="str">
        <f t="shared" si="31"/>
        <v/>
      </c>
      <c r="C672" s="34" t="str">
        <f t="shared" si="32"/>
        <v/>
      </c>
    </row>
    <row r="673" spans="1:3">
      <c r="A673" s="34" t="str">
        <f t="shared" si="30"/>
        <v/>
      </c>
      <c r="B673" s="34" t="str">
        <f t="shared" si="31"/>
        <v/>
      </c>
      <c r="C673" s="34" t="str">
        <f t="shared" si="32"/>
        <v/>
      </c>
    </row>
    <row r="674" spans="1:3">
      <c r="A674" s="34" t="str">
        <f t="shared" si="30"/>
        <v/>
      </c>
      <c r="B674" s="34" t="str">
        <f t="shared" si="31"/>
        <v/>
      </c>
      <c r="C674" s="34" t="str">
        <f t="shared" si="32"/>
        <v/>
      </c>
    </row>
    <row r="675" spans="1:3">
      <c r="A675" s="34" t="str">
        <f t="shared" si="30"/>
        <v/>
      </c>
      <c r="B675" s="34" t="str">
        <f t="shared" si="31"/>
        <v/>
      </c>
      <c r="C675" s="34" t="str">
        <f t="shared" si="32"/>
        <v/>
      </c>
    </row>
    <row r="676" spans="1:3">
      <c r="A676" s="34" t="str">
        <f t="shared" si="30"/>
        <v/>
      </c>
      <c r="B676" s="34" t="str">
        <f t="shared" si="31"/>
        <v/>
      </c>
      <c r="C676" s="34" t="str">
        <f t="shared" si="32"/>
        <v/>
      </c>
    </row>
    <row r="677" spans="1:3">
      <c r="A677" s="34" t="str">
        <f t="shared" si="30"/>
        <v/>
      </c>
      <c r="B677" s="34" t="str">
        <f t="shared" si="31"/>
        <v/>
      </c>
      <c r="C677" s="34" t="str">
        <f t="shared" si="32"/>
        <v/>
      </c>
    </row>
    <row r="678" spans="1:3">
      <c r="A678" s="34" t="str">
        <f t="shared" si="30"/>
        <v/>
      </c>
      <c r="B678" s="34" t="str">
        <f t="shared" si="31"/>
        <v/>
      </c>
      <c r="C678" s="34" t="str">
        <f t="shared" si="32"/>
        <v/>
      </c>
    </row>
    <row r="679" spans="1:3">
      <c r="A679" s="34" t="str">
        <f t="shared" si="30"/>
        <v/>
      </c>
      <c r="B679" s="34" t="str">
        <f t="shared" si="31"/>
        <v/>
      </c>
      <c r="C679" s="34" t="str">
        <f t="shared" si="32"/>
        <v/>
      </c>
    </row>
    <row r="680" spans="1:3">
      <c r="A680" s="34" t="str">
        <f t="shared" si="30"/>
        <v/>
      </c>
      <c r="B680" s="34" t="str">
        <f t="shared" si="31"/>
        <v/>
      </c>
      <c r="C680" s="34" t="str">
        <f t="shared" si="32"/>
        <v/>
      </c>
    </row>
    <row r="681" spans="1:3">
      <c r="A681" s="34" t="str">
        <f t="shared" si="30"/>
        <v/>
      </c>
      <c r="B681" s="34" t="str">
        <f t="shared" si="31"/>
        <v/>
      </c>
      <c r="C681" s="34" t="str">
        <f t="shared" si="32"/>
        <v/>
      </c>
    </row>
    <row r="682" spans="1:3">
      <c r="A682" s="34" t="str">
        <f t="shared" si="30"/>
        <v/>
      </c>
      <c r="B682" s="34" t="str">
        <f t="shared" si="31"/>
        <v/>
      </c>
      <c r="C682" s="34" t="str">
        <f t="shared" si="32"/>
        <v/>
      </c>
    </row>
    <row r="683" spans="1:3">
      <c r="A683" s="34" t="str">
        <f t="shared" si="30"/>
        <v/>
      </c>
      <c r="B683" s="34" t="str">
        <f t="shared" si="31"/>
        <v/>
      </c>
      <c r="C683" s="34" t="str">
        <f t="shared" si="32"/>
        <v/>
      </c>
    </row>
    <row r="684" spans="1:3">
      <c r="A684" s="34" t="str">
        <f t="shared" si="30"/>
        <v/>
      </c>
      <c r="B684" s="34" t="str">
        <f t="shared" si="31"/>
        <v/>
      </c>
      <c r="C684" s="34" t="str">
        <f t="shared" si="32"/>
        <v/>
      </c>
    </row>
    <row r="685" spans="1:3">
      <c r="A685" s="34" t="str">
        <f t="shared" si="30"/>
        <v/>
      </c>
      <c r="B685" s="34" t="str">
        <f t="shared" si="31"/>
        <v/>
      </c>
      <c r="C685" s="34" t="str">
        <f t="shared" si="32"/>
        <v/>
      </c>
    </row>
    <row r="686" spans="1:3">
      <c r="A686" s="34" t="str">
        <f t="shared" si="30"/>
        <v/>
      </c>
      <c r="B686" s="34" t="str">
        <f t="shared" si="31"/>
        <v/>
      </c>
      <c r="C686" s="34" t="str">
        <f t="shared" si="32"/>
        <v/>
      </c>
    </row>
    <row r="687" spans="1:3">
      <c r="A687" s="34" t="str">
        <f t="shared" si="30"/>
        <v/>
      </c>
      <c r="B687" s="34" t="str">
        <f t="shared" si="31"/>
        <v/>
      </c>
      <c r="C687" s="34" t="str">
        <f t="shared" si="32"/>
        <v/>
      </c>
    </row>
    <row r="688" spans="1:3">
      <c r="A688" s="34" t="str">
        <f t="shared" si="30"/>
        <v/>
      </c>
      <c r="B688" s="34" t="str">
        <f t="shared" si="31"/>
        <v/>
      </c>
      <c r="C688" s="34" t="str">
        <f t="shared" si="32"/>
        <v/>
      </c>
    </row>
    <row r="689" spans="1:3">
      <c r="A689" s="34" t="str">
        <f t="shared" si="30"/>
        <v/>
      </c>
      <c r="B689" s="34" t="str">
        <f t="shared" si="31"/>
        <v/>
      </c>
      <c r="C689" s="34" t="str">
        <f t="shared" si="32"/>
        <v/>
      </c>
    </row>
    <row r="690" spans="1:3">
      <c r="A690" s="34" t="str">
        <f t="shared" si="30"/>
        <v/>
      </c>
      <c r="B690" s="34" t="str">
        <f t="shared" si="31"/>
        <v/>
      </c>
      <c r="C690" s="34" t="str">
        <f t="shared" si="32"/>
        <v/>
      </c>
    </row>
    <row r="691" spans="1:3">
      <c r="A691" s="34" t="str">
        <f t="shared" si="30"/>
        <v/>
      </c>
      <c r="B691" s="34" t="str">
        <f t="shared" si="31"/>
        <v/>
      </c>
      <c r="C691" s="34" t="str">
        <f t="shared" si="32"/>
        <v/>
      </c>
    </row>
    <row r="692" spans="1:3">
      <c r="A692" s="34" t="str">
        <f t="shared" si="30"/>
        <v/>
      </c>
      <c r="B692" s="34" t="str">
        <f t="shared" si="31"/>
        <v/>
      </c>
      <c r="C692" s="34" t="str">
        <f t="shared" si="32"/>
        <v/>
      </c>
    </row>
    <row r="693" spans="1:3">
      <c r="A693" s="34" t="str">
        <f t="shared" si="30"/>
        <v/>
      </c>
      <c r="B693" s="34" t="str">
        <f t="shared" si="31"/>
        <v/>
      </c>
      <c r="C693" s="34" t="str">
        <f t="shared" si="32"/>
        <v/>
      </c>
    </row>
    <row r="694" spans="1:3">
      <c r="A694" s="34" t="str">
        <f t="shared" si="30"/>
        <v/>
      </c>
      <c r="B694" s="34" t="str">
        <f t="shared" si="31"/>
        <v/>
      </c>
      <c r="C694" s="34" t="str">
        <f t="shared" si="32"/>
        <v/>
      </c>
    </row>
    <row r="695" spans="1:3">
      <c r="A695" s="34" t="str">
        <f t="shared" si="30"/>
        <v/>
      </c>
      <c r="B695" s="34" t="str">
        <f t="shared" si="31"/>
        <v/>
      </c>
      <c r="C695" s="34" t="str">
        <f t="shared" si="32"/>
        <v/>
      </c>
    </row>
    <row r="696" spans="1:3">
      <c r="A696" s="34" t="str">
        <f t="shared" si="30"/>
        <v/>
      </c>
      <c r="B696" s="34" t="str">
        <f t="shared" si="31"/>
        <v/>
      </c>
      <c r="C696" s="34" t="str">
        <f t="shared" si="32"/>
        <v/>
      </c>
    </row>
    <row r="697" spans="1:3">
      <c r="A697" s="34" t="str">
        <f t="shared" si="30"/>
        <v/>
      </c>
      <c r="B697" s="34" t="str">
        <f t="shared" si="31"/>
        <v/>
      </c>
      <c r="C697" s="34" t="str">
        <f t="shared" si="32"/>
        <v/>
      </c>
    </row>
    <row r="698" spans="1:3">
      <c r="A698" s="34" t="str">
        <f t="shared" si="30"/>
        <v/>
      </c>
      <c r="B698" s="34" t="str">
        <f t="shared" si="31"/>
        <v/>
      </c>
      <c r="C698" s="34" t="str">
        <f t="shared" si="32"/>
        <v/>
      </c>
    </row>
    <row r="699" spans="1:3">
      <c r="A699" s="34" t="str">
        <f t="shared" si="30"/>
        <v/>
      </c>
      <c r="B699" s="34" t="str">
        <f t="shared" si="31"/>
        <v/>
      </c>
      <c r="C699" s="34" t="str">
        <f t="shared" si="32"/>
        <v/>
      </c>
    </row>
    <row r="700" spans="1:3">
      <c r="A700" s="34" t="str">
        <f t="shared" si="30"/>
        <v/>
      </c>
      <c r="B700" s="34" t="str">
        <f t="shared" si="31"/>
        <v/>
      </c>
      <c r="C700" s="34" t="str">
        <f t="shared" si="32"/>
        <v/>
      </c>
    </row>
    <row r="701" spans="1:3">
      <c r="A701" s="34" t="str">
        <f t="shared" si="30"/>
        <v/>
      </c>
      <c r="B701" s="34" t="str">
        <f t="shared" si="31"/>
        <v/>
      </c>
      <c r="C701" s="34" t="str">
        <f t="shared" si="32"/>
        <v/>
      </c>
    </row>
    <row r="702" spans="1:3">
      <c r="A702" s="34" t="str">
        <f t="shared" si="30"/>
        <v/>
      </c>
      <c r="B702" s="34" t="str">
        <f t="shared" si="31"/>
        <v/>
      </c>
      <c r="C702" s="34" t="str">
        <f t="shared" si="32"/>
        <v/>
      </c>
    </row>
    <row r="703" spans="1:3">
      <c r="A703" s="34" t="str">
        <f t="shared" si="30"/>
        <v/>
      </c>
      <c r="B703" s="34" t="str">
        <f t="shared" si="31"/>
        <v/>
      </c>
      <c r="C703" s="34" t="str">
        <f t="shared" si="32"/>
        <v/>
      </c>
    </row>
    <row r="704" spans="1:3">
      <c r="A704" s="34" t="str">
        <f t="shared" si="30"/>
        <v/>
      </c>
      <c r="B704" s="34" t="str">
        <f t="shared" si="31"/>
        <v/>
      </c>
      <c r="C704" s="34" t="str">
        <f t="shared" si="32"/>
        <v/>
      </c>
    </row>
    <row r="705" spans="1:3">
      <c r="A705" s="34" t="str">
        <f t="shared" si="30"/>
        <v/>
      </c>
      <c r="B705" s="34" t="str">
        <f t="shared" si="31"/>
        <v/>
      </c>
      <c r="C705" s="34" t="str">
        <f t="shared" si="32"/>
        <v/>
      </c>
    </row>
    <row r="706" spans="1:3">
      <c r="A706" s="34" t="str">
        <f t="shared" si="30"/>
        <v/>
      </c>
      <c r="B706" s="34" t="str">
        <f t="shared" si="31"/>
        <v/>
      </c>
      <c r="C706" s="34" t="str">
        <f t="shared" si="32"/>
        <v/>
      </c>
    </row>
    <row r="707" spans="1:3">
      <c r="A707" s="34" t="str">
        <f t="shared" ref="A707:A770" si="33">IFERROR(C707-1,"")</f>
        <v/>
      </c>
      <c r="B707" s="34" t="str">
        <f t="shared" ref="B707:B770" si="34">IFERROR("P(Z&gt;="&amp;C707-1&amp;")","")</f>
        <v/>
      </c>
      <c r="C707" s="34" t="str">
        <f t="shared" ref="C707:C770" si="35">IF(C706&gt;rNtrials,"",1+C706)</f>
        <v/>
      </c>
    </row>
    <row r="708" spans="1:3">
      <c r="A708" s="34" t="str">
        <f t="shared" si="33"/>
        <v/>
      </c>
      <c r="B708" s="34" t="str">
        <f t="shared" si="34"/>
        <v/>
      </c>
      <c r="C708" s="34" t="str">
        <f t="shared" si="35"/>
        <v/>
      </c>
    </row>
    <row r="709" spans="1:3">
      <c r="A709" s="34" t="str">
        <f t="shared" si="33"/>
        <v/>
      </c>
      <c r="B709" s="34" t="str">
        <f t="shared" si="34"/>
        <v/>
      </c>
      <c r="C709" s="34" t="str">
        <f t="shared" si="35"/>
        <v/>
      </c>
    </row>
    <row r="710" spans="1:3">
      <c r="A710" s="34" t="str">
        <f t="shared" si="33"/>
        <v/>
      </c>
      <c r="B710" s="34" t="str">
        <f t="shared" si="34"/>
        <v/>
      </c>
      <c r="C710" s="34" t="str">
        <f t="shared" si="35"/>
        <v/>
      </c>
    </row>
    <row r="711" spans="1:3">
      <c r="A711" s="34" t="str">
        <f t="shared" si="33"/>
        <v/>
      </c>
      <c r="B711" s="34" t="str">
        <f t="shared" si="34"/>
        <v/>
      </c>
      <c r="C711" s="34" t="str">
        <f t="shared" si="35"/>
        <v/>
      </c>
    </row>
    <row r="712" spans="1:3">
      <c r="A712" s="34" t="str">
        <f t="shared" si="33"/>
        <v/>
      </c>
      <c r="B712" s="34" t="str">
        <f t="shared" si="34"/>
        <v/>
      </c>
      <c r="C712" s="34" t="str">
        <f t="shared" si="35"/>
        <v/>
      </c>
    </row>
    <row r="713" spans="1:3">
      <c r="A713" s="34" t="str">
        <f t="shared" si="33"/>
        <v/>
      </c>
      <c r="B713" s="34" t="str">
        <f t="shared" si="34"/>
        <v/>
      </c>
      <c r="C713" s="34" t="str">
        <f t="shared" si="35"/>
        <v/>
      </c>
    </row>
    <row r="714" spans="1:3">
      <c r="A714" s="34" t="str">
        <f t="shared" si="33"/>
        <v/>
      </c>
      <c r="B714" s="34" t="str">
        <f t="shared" si="34"/>
        <v/>
      </c>
      <c r="C714" s="34" t="str">
        <f t="shared" si="35"/>
        <v/>
      </c>
    </row>
    <row r="715" spans="1:3">
      <c r="A715" s="34" t="str">
        <f t="shared" si="33"/>
        <v/>
      </c>
      <c r="B715" s="34" t="str">
        <f t="shared" si="34"/>
        <v/>
      </c>
      <c r="C715" s="34" t="str">
        <f t="shared" si="35"/>
        <v/>
      </c>
    </row>
    <row r="716" spans="1:3">
      <c r="A716" s="34" t="str">
        <f t="shared" si="33"/>
        <v/>
      </c>
      <c r="B716" s="34" t="str">
        <f t="shared" si="34"/>
        <v/>
      </c>
      <c r="C716" s="34" t="str">
        <f t="shared" si="35"/>
        <v/>
      </c>
    </row>
    <row r="717" spans="1:3">
      <c r="A717" s="34" t="str">
        <f t="shared" si="33"/>
        <v/>
      </c>
      <c r="B717" s="34" t="str">
        <f t="shared" si="34"/>
        <v/>
      </c>
      <c r="C717" s="34" t="str">
        <f t="shared" si="35"/>
        <v/>
      </c>
    </row>
    <row r="718" spans="1:3">
      <c r="A718" s="34" t="str">
        <f t="shared" si="33"/>
        <v/>
      </c>
      <c r="B718" s="34" t="str">
        <f t="shared" si="34"/>
        <v/>
      </c>
      <c r="C718" s="34" t="str">
        <f t="shared" si="35"/>
        <v/>
      </c>
    </row>
    <row r="719" spans="1:3">
      <c r="A719" s="34" t="str">
        <f t="shared" si="33"/>
        <v/>
      </c>
      <c r="B719" s="34" t="str">
        <f t="shared" si="34"/>
        <v/>
      </c>
      <c r="C719" s="34" t="str">
        <f t="shared" si="35"/>
        <v/>
      </c>
    </row>
    <row r="720" spans="1:3">
      <c r="A720" s="34" t="str">
        <f t="shared" si="33"/>
        <v/>
      </c>
      <c r="B720" s="34" t="str">
        <f t="shared" si="34"/>
        <v/>
      </c>
      <c r="C720" s="34" t="str">
        <f t="shared" si="35"/>
        <v/>
      </c>
    </row>
    <row r="721" spans="1:3">
      <c r="A721" s="34" t="str">
        <f t="shared" si="33"/>
        <v/>
      </c>
      <c r="B721" s="34" t="str">
        <f t="shared" si="34"/>
        <v/>
      </c>
      <c r="C721" s="34" t="str">
        <f t="shared" si="35"/>
        <v/>
      </c>
    </row>
    <row r="722" spans="1:3">
      <c r="A722" s="34" t="str">
        <f t="shared" si="33"/>
        <v/>
      </c>
      <c r="B722" s="34" t="str">
        <f t="shared" si="34"/>
        <v/>
      </c>
      <c r="C722" s="34" t="str">
        <f t="shared" si="35"/>
        <v/>
      </c>
    </row>
    <row r="723" spans="1:3">
      <c r="A723" s="34" t="str">
        <f t="shared" si="33"/>
        <v/>
      </c>
      <c r="B723" s="34" t="str">
        <f t="shared" si="34"/>
        <v/>
      </c>
      <c r="C723" s="34" t="str">
        <f t="shared" si="35"/>
        <v/>
      </c>
    </row>
    <row r="724" spans="1:3">
      <c r="A724" s="34" t="str">
        <f t="shared" si="33"/>
        <v/>
      </c>
      <c r="B724" s="34" t="str">
        <f t="shared" si="34"/>
        <v/>
      </c>
      <c r="C724" s="34" t="str">
        <f t="shared" si="35"/>
        <v/>
      </c>
    </row>
    <row r="725" spans="1:3">
      <c r="A725" s="34" t="str">
        <f t="shared" si="33"/>
        <v/>
      </c>
      <c r="B725" s="34" t="str">
        <f t="shared" si="34"/>
        <v/>
      </c>
      <c r="C725" s="34" t="str">
        <f t="shared" si="35"/>
        <v/>
      </c>
    </row>
    <row r="726" spans="1:3">
      <c r="A726" s="34" t="str">
        <f t="shared" si="33"/>
        <v/>
      </c>
      <c r="B726" s="34" t="str">
        <f t="shared" si="34"/>
        <v/>
      </c>
      <c r="C726" s="34" t="str">
        <f t="shared" si="35"/>
        <v/>
      </c>
    </row>
    <row r="727" spans="1:3">
      <c r="A727" s="34" t="str">
        <f t="shared" si="33"/>
        <v/>
      </c>
      <c r="B727" s="34" t="str">
        <f t="shared" si="34"/>
        <v/>
      </c>
      <c r="C727" s="34" t="str">
        <f t="shared" si="35"/>
        <v/>
      </c>
    </row>
    <row r="728" spans="1:3">
      <c r="A728" s="34" t="str">
        <f t="shared" si="33"/>
        <v/>
      </c>
      <c r="B728" s="34" t="str">
        <f t="shared" si="34"/>
        <v/>
      </c>
      <c r="C728" s="34" t="str">
        <f t="shared" si="35"/>
        <v/>
      </c>
    </row>
    <row r="729" spans="1:3">
      <c r="A729" s="34" t="str">
        <f t="shared" si="33"/>
        <v/>
      </c>
      <c r="B729" s="34" t="str">
        <f t="shared" si="34"/>
        <v/>
      </c>
      <c r="C729" s="34" t="str">
        <f t="shared" si="35"/>
        <v/>
      </c>
    </row>
    <row r="730" spans="1:3">
      <c r="A730" s="34" t="str">
        <f t="shared" si="33"/>
        <v/>
      </c>
      <c r="B730" s="34" t="str">
        <f t="shared" si="34"/>
        <v/>
      </c>
      <c r="C730" s="34" t="str">
        <f t="shared" si="35"/>
        <v/>
      </c>
    </row>
    <row r="731" spans="1:3">
      <c r="A731" s="34" t="str">
        <f t="shared" si="33"/>
        <v/>
      </c>
      <c r="B731" s="34" t="str">
        <f t="shared" si="34"/>
        <v/>
      </c>
      <c r="C731" s="34" t="str">
        <f t="shared" si="35"/>
        <v/>
      </c>
    </row>
    <row r="732" spans="1:3">
      <c r="A732" s="34" t="str">
        <f t="shared" si="33"/>
        <v/>
      </c>
      <c r="B732" s="34" t="str">
        <f t="shared" si="34"/>
        <v/>
      </c>
      <c r="C732" s="34" t="str">
        <f t="shared" si="35"/>
        <v/>
      </c>
    </row>
    <row r="733" spans="1:3">
      <c r="A733" s="34" t="str">
        <f t="shared" si="33"/>
        <v/>
      </c>
      <c r="B733" s="34" t="str">
        <f t="shared" si="34"/>
        <v/>
      </c>
      <c r="C733" s="34" t="str">
        <f t="shared" si="35"/>
        <v/>
      </c>
    </row>
    <row r="734" spans="1:3">
      <c r="A734" s="34" t="str">
        <f t="shared" si="33"/>
        <v/>
      </c>
      <c r="B734" s="34" t="str">
        <f t="shared" si="34"/>
        <v/>
      </c>
      <c r="C734" s="34" t="str">
        <f t="shared" si="35"/>
        <v/>
      </c>
    </row>
    <row r="735" spans="1:3">
      <c r="A735" s="34" t="str">
        <f t="shared" si="33"/>
        <v/>
      </c>
      <c r="B735" s="34" t="str">
        <f t="shared" si="34"/>
        <v/>
      </c>
      <c r="C735" s="34" t="str">
        <f t="shared" si="35"/>
        <v/>
      </c>
    </row>
    <row r="736" spans="1:3">
      <c r="A736" s="34" t="str">
        <f t="shared" si="33"/>
        <v/>
      </c>
      <c r="B736" s="34" t="str">
        <f t="shared" si="34"/>
        <v/>
      </c>
      <c r="C736" s="34" t="str">
        <f t="shared" si="35"/>
        <v/>
      </c>
    </row>
    <row r="737" spans="1:3">
      <c r="A737" s="34" t="str">
        <f t="shared" si="33"/>
        <v/>
      </c>
      <c r="B737" s="34" t="str">
        <f t="shared" si="34"/>
        <v/>
      </c>
      <c r="C737" s="34" t="str">
        <f t="shared" si="35"/>
        <v/>
      </c>
    </row>
    <row r="738" spans="1:3">
      <c r="A738" s="34" t="str">
        <f t="shared" si="33"/>
        <v/>
      </c>
      <c r="B738" s="34" t="str">
        <f t="shared" si="34"/>
        <v/>
      </c>
      <c r="C738" s="34" t="str">
        <f t="shared" si="35"/>
        <v/>
      </c>
    </row>
    <row r="739" spans="1:3">
      <c r="A739" s="34" t="str">
        <f t="shared" si="33"/>
        <v/>
      </c>
      <c r="B739" s="34" t="str">
        <f t="shared" si="34"/>
        <v/>
      </c>
      <c r="C739" s="34" t="str">
        <f t="shared" si="35"/>
        <v/>
      </c>
    </row>
    <row r="740" spans="1:3">
      <c r="A740" s="34" t="str">
        <f t="shared" si="33"/>
        <v/>
      </c>
      <c r="B740" s="34" t="str">
        <f t="shared" si="34"/>
        <v/>
      </c>
      <c r="C740" s="34" t="str">
        <f t="shared" si="35"/>
        <v/>
      </c>
    </row>
    <row r="741" spans="1:3">
      <c r="A741" s="34" t="str">
        <f t="shared" si="33"/>
        <v/>
      </c>
      <c r="B741" s="34" t="str">
        <f t="shared" si="34"/>
        <v/>
      </c>
      <c r="C741" s="34" t="str">
        <f t="shared" si="35"/>
        <v/>
      </c>
    </row>
    <row r="742" spans="1:3">
      <c r="A742" s="34" t="str">
        <f t="shared" si="33"/>
        <v/>
      </c>
      <c r="B742" s="34" t="str">
        <f t="shared" si="34"/>
        <v/>
      </c>
      <c r="C742" s="34" t="str">
        <f t="shared" si="35"/>
        <v/>
      </c>
    </row>
    <row r="743" spans="1:3">
      <c r="A743" s="34" t="str">
        <f t="shared" si="33"/>
        <v/>
      </c>
      <c r="B743" s="34" t="str">
        <f t="shared" si="34"/>
        <v/>
      </c>
      <c r="C743" s="34" t="str">
        <f t="shared" si="35"/>
        <v/>
      </c>
    </row>
    <row r="744" spans="1:3">
      <c r="A744" s="34" t="str">
        <f t="shared" si="33"/>
        <v/>
      </c>
      <c r="B744" s="34" t="str">
        <f t="shared" si="34"/>
        <v/>
      </c>
      <c r="C744" s="34" t="str">
        <f t="shared" si="35"/>
        <v/>
      </c>
    </row>
    <row r="745" spans="1:3">
      <c r="A745" s="34" t="str">
        <f t="shared" si="33"/>
        <v/>
      </c>
      <c r="B745" s="34" t="str">
        <f t="shared" si="34"/>
        <v/>
      </c>
      <c r="C745" s="34" t="str">
        <f t="shared" si="35"/>
        <v/>
      </c>
    </row>
    <row r="746" spans="1:3">
      <c r="A746" s="34" t="str">
        <f t="shared" si="33"/>
        <v/>
      </c>
      <c r="B746" s="34" t="str">
        <f t="shared" si="34"/>
        <v/>
      </c>
      <c r="C746" s="34" t="str">
        <f t="shared" si="35"/>
        <v/>
      </c>
    </row>
    <row r="747" spans="1:3">
      <c r="A747" s="34" t="str">
        <f t="shared" si="33"/>
        <v/>
      </c>
      <c r="B747" s="34" t="str">
        <f t="shared" si="34"/>
        <v/>
      </c>
      <c r="C747" s="34" t="str">
        <f t="shared" si="35"/>
        <v/>
      </c>
    </row>
    <row r="748" spans="1:3">
      <c r="A748" s="34" t="str">
        <f t="shared" si="33"/>
        <v/>
      </c>
      <c r="B748" s="34" t="str">
        <f t="shared" si="34"/>
        <v/>
      </c>
      <c r="C748" s="34" t="str">
        <f t="shared" si="35"/>
        <v/>
      </c>
    </row>
    <row r="749" spans="1:3">
      <c r="A749" s="34" t="str">
        <f t="shared" si="33"/>
        <v/>
      </c>
      <c r="B749" s="34" t="str">
        <f t="shared" si="34"/>
        <v/>
      </c>
      <c r="C749" s="34" t="str">
        <f t="shared" si="35"/>
        <v/>
      </c>
    </row>
    <row r="750" spans="1:3">
      <c r="A750" s="34" t="str">
        <f t="shared" si="33"/>
        <v/>
      </c>
      <c r="B750" s="34" t="str">
        <f t="shared" si="34"/>
        <v/>
      </c>
      <c r="C750" s="34" t="str">
        <f t="shared" si="35"/>
        <v/>
      </c>
    </row>
    <row r="751" spans="1:3">
      <c r="A751" s="34" t="str">
        <f t="shared" si="33"/>
        <v/>
      </c>
      <c r="B751" s="34" t="str">
        <f t="shared" si="34"/>
        <v/>
      </c>
      <c r="C751" s="34" t="str">
        <f t="shared" si="35"/>
        <v/>
      </c>
    </row>
    <row r="752" spans="1:3">
      <c r="A752" s="34" t="str">
        <f t="shared" si="33"/>
        <v/>
      </c>
      <c r="B752" s="34" t="str">
        <f t="shared" si="34"/>
        <v/>
      </c>
      <c r="C752" s="34" t="str">
        <f t="shared" si="35"/>
        <v/>
      </c>
    </row>
    <row r="753" spans="1:3">
      <c r="A753" s="34" t="str">
        <f t="shared" si="33"/>
        <v/>
      </c>
      <c r="B753" s="34" t="str">
        <f t="shared" si="34"/>
        <v/>
      </c>
      <c r="C753" s="34" t="str">
        <f t="shared" si="35"/>
        <v/>
      </c>
    </row>
    <row r="754" spans="1:3">
      <c r="A754" s="34" t="str">
        <f t="shared" si="33"/>
        <v/>
      </c>
      <c r="B754" s="34" t="str">
        <f t="shared" si="34"/>
        <v/>
      </c>
      <c r="C754" s="34" t="str">
        <f t="shared" si="35"/>
        <v/>
      </c>
    </row>
    <row r="755" spans="1:3">
      <c r="A755" s="34" t="str">
        <f t="shared" si="33"/>
        <v/>
      </c>
      <c r="B755" s="34" t="str">
        <f t="shared" si="34"/>
        <v/>
      </c>
      <c r="C755" s="34" t="str">
        <f t="shared" si="35"/>
        <v/>
      </c>
    </row>
    <row r="756" spans="1:3">
      <c r="A756" s="34" t="str">
        <f t="shared" si="33"/>
        <v/>
      </c>
      <c r="B756" s="34" t="str">
        <f t="shared" si="34"/>
        <v/>
      </c>
      <c r="C756" s="34" t="str">
        <f t="shared" si="35"/>
        <v/>
      </c>
    </row>
    <row r="757" spans="1:3">
      <c r="A757" s="34" t="str">
        <f t="shared" si="33"/>
        <v/>
      </c>
      <c r="B757" s="34" t="str">
        <f t="shared" si="34"/>
        <v/>
      </c>
      <c r="C757" s="34" t="str">
        <f t="shared" si="35"/>
        <v/>
      </c>
    </row>
    <row r="758" spans="1:3">
      <c r="A758" s="34" t="str">
        <f t="shared" si="33"/>
        <v/>
      </c>
      <c r="B758" s="34" t="str">
        <f t="shared" si="34"/>
        <v/>
      </c>
      <c r="C758" s="34" t="str">
        <f t="shared" si="35"/>
        <v/>
      </c>
    </row>
    <row r="759" spans="1:3">
      <c r="A759" s="34" t="str">
        <f t="shared" si="33"/>
        <v/>
      </c>
      <c r="B759" s="34" t="str">
        <f t="shared" si="34"/>
        <v/>
      </c>
      <c r="C759" s="34" t="str">
        <f t="shared" si="35"/>
        <v/>
      </c>
    </row>
    <row r="760" spans="1:3">
      <c r="A760" s="34" t="str">
        <f t="shared" si="33"/>
        <v/>
      </c>
      <c r="B760" s="34" t="str">
        <f t="shared" si="34"/>
        <v/>
      </c>
      <c r="C760" s="34" t="str">
        <f t="shared" si="35"/>
        <v/>
      </c>
    </row>
    <row r="761" spans="1:3">
      <c r="A761" s="34" t="str">
        <f t="shared" si="33"/>
        <v/>
      </c>
      <c r="B761" s="34" t="str">
        <f t="shared" si="34"/>
        <v/>
      </c>
      <c r="C761" s="34" t="str">
        <f t="shared" si="35"/>
        <v/>
      </c>
    </row>
    <row r="762" spans="1:3">
      <c r="A762" s="34" t="str">
        <f t="shared" si="33"/>
        <v/>
      </c>
      <c r="B762" s="34" t="str">
        <f t="shared" si="34"/>
        <v/>
      </c>
      <c r="C762" s="34" t="str">
        <f t="shared" si="35"/>
        <v/>
      </c>
    </row>
    <row r="763" spans="1:3">
      <c r="A763" s="34" t="str">
        <f t="shared" si="33"/>
        <v/>
      </c>
      <c r="B763" s="34" t="str">
        <f t="shared" si="34"/>
        <v/>
      </c>
      <c r="C763" s="34" t="str">
        <f t="shared" si="35"/>
        <v/>
      </c>
    </row>
    <row r="764" spans="1:3">
      <c r="A764" s="34" t="str">
        <f t="shared" si="33"/>
        <v/>
      </c>
      <c r="B764" s="34" t="str">
        <f t="shared" si="34"/>
        <v/>
      </c>
      <c r="C764" s="34" t="str">
        <f t="shared" si="35"/>
        <v/>
      </c>
    </row>
    <row r="765" spans="1:3">
      <c r="A765" s="34" t="str">
        <f t="shared" si="33"/>
        <v/>
      </c>
      <c r="B765" s="34" t="str">
        <f t="shared" si="34"/>
        <v/>
      </c>
      <c r="C765" s="34" t="str">
        <f t="shared" si="35"/>
        <v/>
      </c>
    </row>
    <row r="766" spans="1:3">
      <c r="A766" s="34" t="str">
        <f t="shared" si="33"/>
        <v/>
      </c>
      <c r="B766" s="34" t="str">
        <f t="shared" si="34"/>
        <v/>
      </c>
      <c r="C766" s="34" t="str">
        <f t="shared" si="35"/>
        <v/>
      </c>
    </row>
    <row r="767" spans="1:3">
      <c r="A767" s="34" t="str">
        <f t="shared" si="33"/>
        <v/>
      </c>
      <c r="B767" s="34" t="str">
        <f t="shared" si="34"/>
        <v/>
      </c>
      <c r="C767" s="34" t="str">
        <f t="shared" si="35"/>
        <v/>
      </c>
    </row>
    <row r="768" spans="1:3">
      <c r="A768" s="34" t="str">
        <f t="shared" si="33"/>
        <v/>
      </c>
      <c r="B768" s="34" t="str">
        <f t="shared" si="34"/>
        <v/>
      </c>
      <c r="C768" s="34" t="str">
        <f t="shared" si="35"/>
        <v/>
      </c>
    </row>
    <row r="769" spans="1:3">
      <c r="A769" s="34" t="str">
        <f t="shared" si="33"/>
        <v/>
      </c>
      <c r="B769" s="34" t="str">
        <f t="shared" si="34"/>
        <v/>
      </c>
      <c r="C769" s="34" t="str">
        <f t="shared" si="35"/>
        <v/>
      </c>
    </row>
    <row r="770" spans="1:3">
      <c r="A770" s="34" t="str">
        <f t="shared" si="33"/>
        <v/>
      </c>
      <c r="B770" s="34" t="str">
        <f t="shared" si="34"/>
        <v/>
      </c>
      <c r="C770" s="34" t="str">
        <f t="shared" si="35"/>
        <v/>
      </c>
    </row>
    <row r="771" spans="1:3">
      <c r="A771" s="34" t="str">
        <f t="shared" ref="A771:A834" si="36">IFERROR(C771-1,"")</f>
        <v/>
      </c>
      <c r="B771" s="34" t="str">
        <f t="shared" ref="B771:B834" si="37">IFERROR("P(Z&gt;="&amp;C771-1&amp;")","")</f>
        <v/>
      </c>
      <c r="C771" s="34" t="str">
        <f t="shared" ref="C771:C834" si="38">IF(C770&gt;rNtrials,"",1+C770)</f>
        <v/>
      </c>
    </row>
    <row r="772" spans="1:3">
      <c r="A772" s="34" t="str">
        <f t="shared" si="36"/>
        <v/>
      </c>
      <c r="B772" s="34" t="str">
        <f t="shared" si="37"/>
        <v/>
      </c>
      <c r="C772" s="34" t="str">
        <f t="shared" si="38"/>
        <v/>
      </c>
    </row>
    <row r="773" spans="1:3">
      <c r="A773" s="34" t="str">
        <f t="shared" si="36"/>
        <v/>
      </c>
      <c r="B773" s="34" t="str">
        <f t="shared" si="37"/>
        <v/>
      </c>
      <c r="C773" s="34" t="str">
        <f t="shared" si="38"/>
        <v/>
      </c>
    </row>
    <row r="774" spans="1:3">
      <c r="A774" s="34" t="str">
        <f t="shared" si="36"/>
        <v/>
      </c>
      <c r="B774" s="34" t="str">
        <f t="shared" si="37"/>
        <v/>
      </c>
      <c r="C774" s="34" t="str">
        <f t="shared" si="38"/>
        <v/>
      </c>
    </row>
    <row r="775" spans="1:3">
      <c r="A775" s="34" t="str">
        <f t="shared" si="36"/>
        <v/>
      </c>
      <c r="B775" s="34" t="str">
        <f t="shared" si="37"/>
        <v/>
      </c>
      <c r="C775" s="34" t="str">
        <f t="shared" si="38"/>
        <v/>
      </c>
    </row>
    <row r="776" spans="1:3">
      <c r="A776" s="34" t="str">
        <f t="shared" si="36"/>
        <v/>
      </c>
      <c r="B776" s="34" t="str">
        <f t="shared" si="37"/>
        <v/>
      </c>
      <c r="C776" s="34" t="str">
        <f t="shared" si="38"/>
        <v/>
      </c>
    </row>
    <row r="777" spans="1:3">
      <c r="A777" s="34" t="str">
        <f t="shared" si="36"/>
        <v/>
      </c>
      <c r="B777" s="34" t="str">
        <f t="shared" si="37"/>
        <v/>
      </c>
      <c r="C777" s="34" t="str">
        <f t="shared" si="38"/>
        <v/>
      </c>
    </row>
    <row r="778" spans="1:3">
      <c r="A778" s="34" t="str">
        <f t="shared" si="36"/>
        <v/>
      </c>
      <c r="B778" s="34" t="str">
        <f t="shared" si="37"/>
        <v/>
      </c>
      <c r="C778" s="34" t="str">
        <f t="shared" si="38"/>
        <v/>
      </c>
    </row>
    <row r="779" spans="1:3">
      <c r="A779" s="34" t="str">
        <f t="shared" si="36"/>
        <v/>
      </c>
      <c r="B779" s="34" t="str">
        <f t="shared" si="37"/>
        <v/>
      </c>
      <c r="C779" s="34" t="str">
        <f t="shared" si="38"/>
        <v/>
      </c>
    </row>
    <row r="780" spans="1:3">
      <c r="A780" s="34" t="str">
        <f t="shared" si="36"/>
        <v/>
      </c>
      <c r="B780" s="34" t="str">
        <f t="shared" si="37"/>
        <v/>
      </c>
      <c r="C780" s="34" t="str">
        <f t="shared" si="38"/>
        <v/>
      </c>
    </row>
    <row r="781" spans="1:3">
      <c r="A781" s="34" t="str">
        <f t="shared" si="36"/>
        <v/>
      </c>
      <c r="B781" s="34" t="str">
        <f t="shared" si="37"/>
        <v/>
      </c>
      <c r="C781" s="34" t="str">
        <f t="shared" si="38"/>
        <v/>
      </c>
    </row>
    <row r="782" spans="1:3">
      <c r="A782" s="34" t="str">
        <f t="shared" si="36"/>
        <v/>
      </c>
      <c r="B782" s="34" t="str">
        <f t="shared" si="37"/>
        <v/>
      </c>
      <c r="C782" s="34" t="str">
        <f t="shared" si="38"/>
        <v/>
      </c>
    </row>
    <row r="783" spans="1:3">
      <c r="A783" s="34" t="str">
        <f t="shared" si="36"/>
        <v/>
      </c>
      <c r="B783" s="34" t="str">
        <f t="shared" si="37"/>
        <v/>
      </c>
      <c r="C783" s="34" t="str">
        <f t="shared" si="38"/>
        <v/>
      </c>
    </row>
    <row r="784" spans="1:3">
      <c r="A784" s="34" t="str">
        <f t="shared" si="36"/>
        <v/>
      </c>
      <c r="B784" s="34" t="str">
        <f t="shared" si="37"/>
        <v/>
      </c>
      <c r="C784" s="34" t="str">
        <f t="shared" si="38"/>
        <v/>
      </c>
    </row>
    <row r="785" spans="1:3">
      <c r="A785" s="34" t="str">
        <f t="shared" si="36"/>
        <v/>
      </c>
      <c r="B785" s="34" t="str">
        <f t="shared" si="37"/>
        <v/>
      </c>
      <c r="C785" s="34" t="str">
        <f t="shared" si="38"/>
        <v/>
      </c>
    </row>
    <row r="786" spans="1:3">
      <c r="A786" s="34" t="str">
        <f t="shared" si="36"/>
        <v/>
      </c>
      <c r="B786" s="34" t="str">
        <f t="shared" si="37"/>
        <v/>
      </c>
      <c r="C786" s="34" t="str">
        <f t="shared" si="38"/>
        <v/>
      </c>
    </row>
    <row r="787" spans="1:3">
      <c r="A787" s="34" t="str">
        <f t="shared" si="36"/>
        <v/>
      </c>
      <c r="B787" s="34" t="str">
        <f t="shared" si="37"/>
        <v/>
      </c>
      <c r="C787" s="34" t="str">
        <f t="shared" si="38"/>
        <v/>
      </c>
    </row>
    <row r="788" spans="1:3">
      <c r="A788" s="34" t="str">
        <f t="shared" si="36"/>
        <v/>
      </c>
      <c r="B788" s="34" t="str">
        <f t="shared" si="37"/>
        <v/>
      </c>
      <c r="C788" s="34" t="str">
        <f t="shared" si="38"/>
        <v/>
      </c>
    </row>
    <row r="789" spans="1:3">
      <c r="A789" s="34" t="str">
        <f t="shared" si="36"/>
        <v/>
      </c>
      <c r="B789" s="34" t="str">
        <f t="shared" si="37"/>
        <v/>
      </c>
      <c r="C789" s="34" t="str">
        <f t="shared" si="38"/>
        <v/>
      </c>
    </row>
    <row r="790" spans="1:3">
      <c r="A790" s="34" t="str">
        <f t="shared" si="36"/>
        <v/>
      </c>
      <c r="B790" s="34" t="str">
        <f t="shared" si="37"/>
        <v/>
      </c>
      <c r="C790" s="34" t="str">
        <f t="shared" si="38"/>
        <v/>
      </c>
    </row>
    <row r="791" spans="1:3">
      <c r="A791" s="34" t="str">
        <f t="shared" si="36"/>
        <v/>
      </c>
      <c r="B791" s="34" t="str">
        <f t="shared" si="37"/>
        <v/>
      </c>
      <c r="C791" s="34" t="str">
        <f t="shared" si="38"/>
        <v/>
      </c>
    </row>
    <row r="792" spans="1:3">
      <c r="A792" s="34" t="str">
        <f t="shared" si="36"/>
        <v/>
      </c>
      <c r="B792" s="34" t="str">
        <f t="shared" si="37"/>
        <v/>
      </c>
      <c r="C792" s="34" t="str">
        <f t="shared" si="38"/>
        <v/>
      </c>
    </row>
    <row r="793" spans="1:3">
      <c r="A793" s="34" t="str">
        <f t="shared" si="36"/>
        <v/>
      </c>
      <c r="B793" s="34" t="str">
        <f t="shared" si="37"/>
        <v/>
      </c>
      <c r="C793" s="34" t="str">
        <f t="shared" si="38"/>
        <v/>
      </c>
    </row>
    <row r="794" spans="1:3">
      <c r="A794" s="34" t="str">
        <f t="shared" si="36"/>
        <v/>
      </c>
      <c r="B794" s="34" t="str">
        <f t="shared" si="37"/>
        <v/>
      </c>
      <c r="C794" s="34" t="str">
        <f t="shared" si="38"/>
        <v/>
      </c>
    </row>
    <row r="795" spans="1:3">
      <c r="A795" s="34" t="str">
        <f t="shared" si="36"/>
        <v/>
      </c>
      <c r="B795" s="34" t="str">
        <f t="shared" si="37"/>
        <v/>
      </c>
      <c r="C795" s="34" t="str">
        <f t="shared" si="38"/>
        <v/>
      </c>
    </row>
    <row r="796" spans="1:3">
      <c r="A796" s="34" t="str">
        <f t="shared" si="36"/>
        <v/>
      </c>
      <c r="B796" s="34" t="str">
        <f t="shared" si="37"/>
        <v/>
      </c>
      <c r="C796" s="34" t="str">
        <f t="shared" si="38"/>
        <v/>
      </c>
    </row>
    <row r="797" spans="1:3">
      <c r="A797" s="34" t="str">
        <f t="shared" si="36"/>
        <v/>
      </c>
      <c r="B797" s="34" t="str">
        <f t="shared" si="37"/>
        <v/>
      </c>
      <c r="C797" s="34" t="str">
        <f t="shared" si="38"/>
        <v/>
      </c>
    </row>
    <row r="798" spans="1:3">
      <c r="A798" s="34" t="str">
        <f t="shared" si="36"/>
        <v/>
      </c>
      <c r="B798" s="34" t="str">
        <f t="shared" si="37"/>
        <v/>
      </c>
      <c r="C798" s="34" t="str">
        <f t="shared" si="38"/>
        <v/>
      </c>
    </row>
    <row r="799" spans="1:3">
      <c r="A799" s="34" t="str">
        <f t="shared" si="36"/>
        <v/>
      </c>
      <c r="B799" s="34" t="str">
        <f t="shared" si="37"/>
        <v/>
      </c>
      <c r="C799" s="34" t="str">
        <f t="shared" si="38"/>
        <v/>
      </c>
    </row>
    <row r="800" spans="1:3">
      <c r="A800" s="34" t="str">
        <f t="shared" si="36"/>
        <v/>
      </c>
      <c r="B800" s="34" t="str">
        <f t="shared" si="37"/>
        <v/>
      </c>
      <c r="C800" s="34" t="str">
        <f t="shared" si="38"/>
        <v/>
      </c>
    </row>
    <row r="801" spans="1:3">
      <c r="A801" s="34" t="str">
        <f t="shared" si="36"/>
        <v/>
      </c>
      <c r="B801" s="34" t="str">
        <f t="shared" si="37"/>
        <v/>
      </c>
      <c r="C801" s="34" t="str">
        <f t="shared" si="38"/>
        <v/>
      </c>
    </row>
    <row r="802" spans="1:3">
      <c r="A802" s="34" t="str">
        <f t="shared" si="36"/>
        <v/>
      </c>
      <c r="B802" s="34" t="str">
        <f t="shared" si="37"/>
        <v/>
      </c>
      <c r="C802" s="34" t="str">
        <f t="shared" si="38"/>
        <v/>
      </c>
    </row>
    <row r="803" spans="1:3">
      <c r="A803" s="34" t="str">
        <f t="shared" si="36"/>
        <v/>
      </c>
      <c r="B803" s="34" t="str">
        <f t="shared" si="37"/>
        <v/>
      </c>
      <c r="C803" s="34" t="str">
        <f t="shared" si="38"/>
        <v/>
      </c>
    </row>
    <row r="804" spans="1:3">
      <c r="A804" s="34" t="str">
        <f t="shared" si="36"/>
        <v/>
      </c>
      <c r="B804" s="34" t="str">
        <f t="shared" si="37"/>
        <v/>
      </c>
      <c r="C804" s="34" t="str">
        <f t="shared" si="38"/>
        <v/>
      </c>
    </row>
    <row r="805" spans="1:3">
      <c r="A805" s="34" t="str">
        <f t="shared" si="36"/>
        <v/>
      </c>
      <c r="B805" s="34" t="str">
        <f t="shared" si="37"/>
        <v/>
      </c>
      <c r="C805" s="34" t="str">
        <f t="shared" si="38"/>
        <v/>
      </c>
    </row>
    <row r="806" spans="1:3">
      <c r="A806" s="34" t="str">
        <f t="shared" si="36"/>
        <v/>
      </c>
      <c r="B806" s="34" t="str">
        <f t="shared" si="37"/>
        <v/>
      </c>
      <c r="C806" s="34" t="str">
        <f t="shared" si="38"/>
        <v/>
      </c>
    </row>
    <row r="807" spans="1:3">
      <c r="A807" s="34" t="str">
        <f t="shared" si="36"/>
        <v/>
      </c>
      <c r="B807" s="34" t="str">
        <f t="shared" si="37"/>
        <v/>
      </c>
      <c r="C807" s="34" t="str">
        <f t="shared" si="38"/>
        <v/>
      </c>
    </row>
    <row r="808" spans="1:3">
      <c r="A808" s="34" t="str">
        <f t="shared" si="36"/>
        <v/>
      </c>
      <c r="B808" s="34" t="str">
        <f t="shared" si="37"/>
        <v/>
      </c>
      <c r="C808" s="34" t="str">
        <f t="shared" si="38"/>
        <v/>
      </c>
    </row>
    <row r="809" spans="1:3">
      <c r="A809" s="34" t="str">
        <f t="shared" si="36"/>
        <v/>
      </c>
      <c r="B809" s="34" t="str">
        <f t="shared" si="37"/>
        <v/>
      </c>
      <c r="C809" s="34" t="str">
        <f t="shared" si="38"/>
        <v/>
      </c>
    </row>
    <row r="810" spans="1:3">
      <c r="A810" s="34" t="str">
        <f t="shared" si="36"/>
        <v/>
      </c>
      <c r="B810" s="34" t="str">
        <f t="shared" si="37"/>
        <v/>
      </c>
      <c r="C810" s="34" t="str">
        <f t="shared" si="38"/>
        <v/>
      </c>
    </row>
    <row r="811" spans="1:3">
      <c r="A811" s="34" t="str">
        <f t="shared" si="36"/>
        <v/>
      </c>
      <c r="B811" s="34" t="str">
        <f t="shared" si="37"/>
        <v/>
      </c>
      <c r="C811" s="34" t="str">
        <f t="shared" si="38"/>
        <v/>
      </c>
    </row>
    <row r="812" spans="1:3">
      <c r="A812" s="34" t="str">
        <f t="shared" si="36"/>
        <v/>
      </c>
      <c r="B812" s="34" t="str">
        <f t="shared" si="37"/>
        <v/>
      </c>
      <c r="C812" s="34" t="str">
        <f t="shared" si="38"/>
        <v/>
      </c>
    </row>
    <row r="813" spans="1:3">
      <c r="A813" s="34" t="str">
        <f t="shared" si="36"/>
        <v/>
      </c>
      <c r="B813" s="34" t="str">
        <f t="shared" si="37"/>
        <v/>
      </c>
      <c r="C813" s="34" t="str">
        <f t="shared" si="38"/>
        <v/>
      </c>
    </row>
    <row r="814" spans="1:3">
      <c r="A814" s="34" t="str">
        <f t="shared" si="36"/>
        <v/>
      </c>
      <c r="B814" s="34" t="str">
        <f t="shared" si="37"/>
        <v/>
      </c>
      <c r="C814" s="34" t="str">
        <f t="shared" si="38"/>
        <v/>
      </c>
    </row>
    <row r="815" spans="1:3">
      <c r="A815" s="34" t="str">
        <f t="shared" si="36"/>
        <v/>
      </c>
      <c r="B815" s="34" t="str">
        <f t="shared" si="37"/>
        <v/>
      </c>
      <c r="C815" s="34" t="str">
        <f t="shared" si="38"/>
        <v/>
      </c>
    </row>
    <row r="816" spans="1:3">
      <c r="A816" s="34" t="str">
        <f t="shared" si="36"/>
        <v/>
      </c>
      <c r="B816" s="34" t="str">
        <f t="shared" si="37"/>
        <v/>
      </c>
      <c r="C816" s="34" t="str">
        <f t="shared" si="38"/>
        <v/>
      </c>
    </row>
    <row r="817" spans="1:3">
      <c r="A817" s="34" t="str">
        <f t="shared" si="36"/>
        <v/>
      </c>
      <c r="B817" s="34" t="str">
        <f t="shared" si="37"/>
        <v/>
      </c>
      <c r="C817" s="34" t="str">
        <f t="shared" si="38"/>
        <v/>
      </c>
    </row>
    <row r="818" spans="1:3">
      <c r="A818" s="34" t="str">
        <f t="shared" si="36"/>
        <v/>
      </c>
      <c r="B818" s="34" t="str">
        <f t="shared" si="37"/>
        <v/>
      </c>
      <c r="C818" s="34" t="str">
        <f t="shared" si="38"/>
        <v/>
      </c>
    </row>
    <row r="819" spans="1:3">
      <c r="A819" s="34" t="str">
        <f t="shared" si="36"/>
        <v/>
      </c>
      <c r="B819" s="34" t="str">
        <f t="shared" si="37"/>
        <v/>
      </c>
      <c r="C819" s="34" t="str">
        <f t="shared" si="38"/>
        <v/>
      </c>
    </row>
    <row r="820" spans="1:3">
      <c r="A820" s="34" t="str">
        <f t="shared" si="36"/>
        <v/>
      </c>
      <c r="B820" s="34" t="str">
        <f t="shared" si="37"/>
        <v/>
      </c>
      <c r="C820" s="34" t="str">
        <f t="shared" si="38"/>
        <v/>
      </c>
    </row>
    <row r="821" spans="1:3">
      <c r="A821" s="34" t="str">
        <f t="shared" si="36"/>
        <v/>
      </c>
      <c r="B821" s="34" t="str">
        <f t="shared" si="37"/>
        <v/>
      </c>
      <c r="C821" s="34" t="str">
        <f t="shared" si="38"/>
        <v/>
      </c>
    </row>
    <row r="822" spans="1:3">
      <c r="A822" s="34" t="str">
        <f t="shared" si="36"/>
        <v/>
      </c>
      <c r="B822" s="34" t="str">
        <f t="shared" si="37"/>
        <v/>
      </c>
      <c r="C822" s="34" t="str">
        <f t="shared" si="38"/>
        <v/>
      </c>
    </row>
    <row r="823" spans="1:3">
      <c r="A823" s="34" t="str">
        <f t="shared" si="36"/>
        <v/>
      </c>
      <c r="B823" s="34" t="str">
        <f t="shared" si="37"/>
        <v/>
      </c>
      <c r="C823" s="34" t="str">
        <f t="shared" si="38"/>
        <v/>
      </c>
    </row>
    <row r="824" spans="1:3">
      <c r="A824" s="34" t="str">
        <f t="shared" si="36"/>
        <v/>
      </c>
      <c r="B824" s="34" t="str">
        <f t="shared" si="37"/>
        <v/>
      </c>
      <c r="C824" s="34" t="str">
        <f t="shared" si="38"/>
        <v/>
      </c>
    </row>
    <row r="825" spans="1:3">
      <c r="A825" s="34" t="str">
        <f t="shared" si="36"/>
        <v/>
      </c>
      <c r="B825" s="34" t="str">
        <f t="shared" si="37"/>
        <v/>
      </c>
      <c r="C825" s="34" t="str">
        <f t="shared" si="38"/>
        <v/>
      </c>
    </row>
    <row r="826" spans="1:3">
      <c r="A826" s="34" t="str">
        <f t="shared" si="36"/>
        <v/>
      </c>
      <c r="B826" s="34" t="str">
        <f t="shared" si="37"/>
        <v/>
      </c>
      <c r="C826" s="34" t="str">
        <f t="shared" si="38"/>
        <v/>
      </c>
    </row>
    <row r="827" spans="1:3">
      <c r="A827" s="34" t="str">
        <f t="shared" si="36"/>
        <v/>
      </c>
      <c r="B827" s="34" t="str">
        <f t="shared" si="37"/>
        <v/>
      </c>
      <c r="C827" s="34" t="str">
        <f t="shared" si="38"/>
        <v/>
      </c>
    </row>
    <row r="828" spans="1:3">
      <c r="A828" s="34" t="str">
        <f t="shared" si="36"/>
        <v/>
      </c>
      <c r="B828" s="34" t="str">
        <f t="shared" si="37"/>
        <v/>
      </c>
      <c r="C828" s="34" t="str">
        <f t="shared" si="38"/>
        <v/>
      </c>
    </row>
    <row r="829" spans="1:3">
      <c r="A829" s="34" t="str">
        <f t="shared" si="36"/>
        <v/>
      </c>
      <c r="B829" s="34" t="str">
        <f t="shared" si="37"/>
        <v/>
      </c>
      <c r="C829" s="34" t="str">
        <f t="shared" si="38"/>
        <v/>
      </c>
    </row>
    <row r="830" spans="1:3">
      <c r="A830" s="34" t="str">
        <f t="shared" si="36"/>
        <v/>
      </c>
      <c r="B830" s="34" t="str">
        <f t="shared" si="37"/>
        <v/>
      </c>
      <c r="C830" s="34" t="str">
        <f t="shared" si="38"/>
        <v/>
      </c>
    </row>
    <row r="831" spans="1:3">
      <c r="A831" s="34" t="str">
        <f t="shared" si="36"/>
        <v/>
      </c>
      <c r="B831" s="34" t="str">
        <f t="shared" si="37"/>
        <v/>
      </c>
      <c r="C831" s="34" t="str">
        <f t="shared" si="38"/>
        <v/>
      </c>
    </row>
    <row r="832" spans="1:3">
      <c r="A832" s="34" t="str">
        <f t="shared" si="36"/>
        <v/>
      </c>
      <c r="B832" s="34" t="str">
        <f t="shared" si="37"/>
        <v/>
      </c>
      <c r="C832" s="34" t="str">
        <f t="shared" si="38"/>
        <v/>
      </c>
    </row>
    <row r="833" spans="1:3">
      <c r="A833" s="34" t="str">
        <f t="shared" si="36"/>
        <v/>
      </c>
      <c r="B833" s="34" t="str">
        <f t="shared" si="37"/>
        <v/>
      </c>
      <c r="C833" s="34" t="str">
        <f t="shared" si="38"/>
        <v/>
      </c>
    </row>
    <row r="834" spans="1:3">
      <c r="A834" s="34" t="str">
        <f t="shared" si="36"/>
        <v/>
      </c>
      <c r="B834" s="34" t="str">
        <f t="shared" si="37"/>
        <v/>
      </c>
      <c r="C834" s="34" t="str">
        <f t="shared" si="38"/>
        <v/>
      </c>
    </row>
    <row r="835" spans="1:3">
      <c r="A835" s="34" t="str">
        <f t="shared" ref="A835:A898" si="39">IFERROR(C835-1,"")</f>
        <v/>
      </c>
      <c r="B835" s="34" t="str">
        <f t="shared" ref="B835:B898" si="40">IFERROR("P(Z&gt;="&amp;C835-1&amp;")","")</f>
        <v/>
      </c>
      <c r="C835" s="34" t="str">
        <f t="shared" ref="C835:C898" si="41">IF(C834&gt;rNtrials,"",1+C834)</f>
        <v/>
      </c>
    </row>
    <row r="836" spans="1:3">
      <c r="A836" s="34" t="str">
        <f t="shared" si="39"/>
        <v/>
      </c>
      <c r="B836" s="34" t="str">
        <f t="shared" si="40"/>
        <v/>
      </c>
      <c r="C836" s="34" t="str">
        <f t="shared" si="41"/>
        <v/>
      </c>
    </row>
    <row r="837" spans="1:3">
      <c r="A837" s="34" t="str">
        <f t="shared" si="39"/>
        <v/>
      </c>
      <c r="B837" s="34" t="str">
        <f t="shared" si="40"/>
        <v/>
      </c>
      <c r="C837" s="34" t="str">
        <f t="shared" si="41"/>
        <v/>
      </c>
    </row>
    <row r="838" spans="1:3">
      <c r="A838" s="34" t="str">
        <f t="shared" si="39"/>
        <v/>
      </c>
      <c r="B838" s="34" t="str">
        <f t="shared" si="40"/>
        <v/>
      </c>
      <c r="C838" s="34" t="str">
        <f t="shared" si="41"/>
        <v/>
      </c>
    </row>
    <row r="839" spans="1:3">
      <c r="A839" s="34" t="str">
        <f t="shared" si="39"/>
        <v/>
      </c>
      <c r="B839" s="34" t="str">
        <f t="shared" si="40"/>
        <v/>
      </c>
      <c r="C839" s="34" t="str">
        <f t="shared" si="41"/>
        <v/>
      </c>
    </row>
    <row r="840" spans="1:3">
      <c r="A840" s="34" t="str">
        <f t="shared" si="39"/>
        <v/>
      </c>
      <c r="B840" s="34" t="str">
        <f t="shared" si="40"/>
        <v/>
      </c>
      <c r="C840" s="34" t="str">
        <f t="shared" si="41"/>
        <v/>
      </c>
    </row>
    <row r="841" spans="1:3">
      <c r="A841" s="34" t="str">
        <f t="shared" si="39"/>
        <v/>
      </c>
      <c r="B841" s="34" t="str">
        <f t="shared" si="40"/>
        <v/>
      </c>
      <c r="C841" s="34" t="str">
        <f t="shared" si="41"/>
        <v/>
      </c>
    </row>
    <row r="842" spans="1:3">
      <c r="A842" s="34" t="str">
        <f t="shared" si="39"/>
        <v/>
      </c>
      <c r="B842" s="34" t="str">
        <f t="shared" si="40"/>
        <v/>
      </c>
      <c r="C842" s="34" t="str">
        <f t="shared" si="41"/>
        <v/>
      </c>
    </row>
    <row r="843" spans="1:3">
      <c r="A843" s="34" t="str">
        <f t="shared" si="39"/>
        <v/>
      </c>
      <c r="B843" s="34" t="str">
        <f t="shared" si="40"/>
        <v/>
      </c>
      <c r="C843" s="34" t="str">
        <f t="shared" si="41"/>
        <v/>
      </c>
    </row>
    <row r="844" spans="1:3">
      <c r="A844" s="34" t="str">
        <f t="shared" si="39"/>
        <v/>
      </c>
      <c r="B844" s="34" t="str">
        <f t="shared" si="40"/>
        <v/>
      </c>
      <c r="C844" s="34" t="str">
        <f t="shared" si="41"/>
        <v/>
      </c>
    </row>
    <row r="845" spans="1:3">
      <c r="A845" s="34" t="str">
        <f t="shared" si="39"/>
        <v/>
      </c>
      <c r="B845" s="34" t="str">
        <f t="shared" si="40"/>
        <v/>
      </c>
      <c r="C845" s="34" t="str">
        <f t="shared" si="41"/>
        <v/>
      </c>
    </row>
    <row r="846" spans="1:3">
      <c r="A846" s="34" t="str">
        <f t="shared" si="39"/>
        <v/>
      </c>
      <c r="B846" s="34" t="str">
        <f t="shared" si="40"/>
        <v/>
      </c>
      <c r="C846" s="34" t="str">
        <f t="shared" si="41"/>
        <v/>
      </c>
    </row>
    <row r="847" spans="1:3">
      <c r="A847" s="34" t="str">
        <f t="shared" si="39"/>
        <v/>
      </c>
      <c r="B847" s="34" t="str">
        <f t="shared" si="40"/>
        <v/>
      </c>
      <c r="C847" s="34" t="str">
        <f t="shared" si="41"/>
        <v/>
      </c>
    </row>
    <row r="848" spans="1:3">
      <c r="A848" s="34" t="str">
        <f t="shared" si="39"/>
        <v/>
      </c>
      <c r="B848" s="34" t="str">
        <f t="shared" si="40"/>
        <v/>
      </c>
      <c r="C848" s="34" t="str">
        <f t="shared" si="41"/>
        <v/>
      </c>
    </row>
    <row r="849" spans="1:3">
      <c r="A849" s="34" t="str">
        <f t="shared" si="39"/>
        <v/>
      </c>
      <c r="B849" s="34" t="str">
        <f t="shared" si="40"/>
        <v/>
      </c>
      <c r="C849" s="34" t="str">
        <f t="shared" si="41"/>
        <v/>
      </c>
    </row>
    <row r="850" spans="1:3">
      <c r="A850" s="34" t="str">
        <f t="shared" si="39"/>
        <v/>
      </c>
      <c r="B850" s="34" t="str">
        <f t="shared" si="40"/>
        <v/>
      </c>
      <c r="C850" s="34" t="str">
        <f t="shared" si="41"/>
        <v/>
      </c>
    </row>
    <row r="851" spans="1:3">
      <c r="A851" s="34" t="str">
        <f t="shared" si="39"/>
        <v/>
      </c>
      <c r="B851" s="34" t="str">
        <f t="shared" si="40"/>
        <v/>
      </c>
      <c r="C851" s="34" t="str">
        <f t="shared" si="41"/>
        <v/>
      </c>
    </row>
    <row r="852" spans="1:3">
      <c r="A852" s="34" t="str">
        <f t="shared" si="39"/>
        <v/>
      </c>
      <c r="B852" s="34" t="str">
        <f t="shared" si="40"/>
        <v/>
      </c>
      <c r="C852" s="34" t="str">
        <f t="shared" si="41"/>
        <v/>
      </c>
    </row>
    <row r="853" spans="1:3">
      <c r="A853" s="34" t="str">
        <f t="shared" si="39"/>
        <v/>
      </c>
      <c r="B853" s="34" t="str">
        <f t="shared" si="40"/>
        <v/>
      </c>
      <c r="C853" s="34" t="str">
        <f t="shared" si="41"/>
        <v/>
      </c>
    </row>
    <row r="854" spans="1:3">
      <c r="A854" s="34" t="str">
        <f t="shared" si="39"/>
        <v/>
      </c>
      <c r="B854" s="34" t="str">
        <f t="shared" si="40"/>
        <v/>
      </c>
      <c r="C854" s="34" t="str">
        <f t="shared" si="41"/>
        <v/>
      </c>
    </row>
    <row r="855" spans="1:3">
      <c r="A855" s="34" t="str">
        <f t="shared" si="39"/>
        <v/>
      </c>
      <c r="B855" s="34" t="str">
        <f t="shared" si="40"/>
        <v/>
      </c>
      <c r="C855" s="34" t="str">
        <f t="shared" si="41"/>
        <v/>
      </c>
    </row>
    <row r="856" spans="1:3">
      <c r="A856" s="34" t="str">
        <f t="shared" si="39"/>
        <v/>
      </c>
      <c r="B856" s="34" t="str">
        <f t="shared" si="40"/>
        <v/>
      </c>
      <c r="C856" s="34" t="str">
        <f t="shared" si="41"/>
        <v/>
      </c>
    </row>
    <row r="857" spans="1:3">
      <c r="A857" s="34" t="str">
        <f t="shared" si="39"/>
        <v/>
      </c>
      <c r="B857" s="34" t="str">
        <f t="shared" si="40"/>
        <v/>
      </c>
      <c r="C857" s="34" t="str">
        <f t="shared" si="41"/>
        <v/>
      </c>
    </row>
    <row r="858" spans="1:3">
      <c r="A858" s="34" t="str">
        <f t="shared" si="39"/>
        <v/>
      </c>
      <c r="B858" s="34" t="str">
        <f t="shared" si="40"/>
        <v/>
      </c>
      <c r="C858" s="34" t="str">
        <f t="shared" si="41"/>
        <v/>
      </c>
    </row>
    <row r="859" spans="1:3">
      <c r="A859" s="34" t="str">
        <f t="shared" si="39"/>
        <v/>
      </c>
      <c r="B859" s="34" t="str">
        <f t="shared" si="40"/>
        <v/>
      </c>
      <c r="C859" s="34" t="str">
        <f t="shared" si="41"/>
        <v/>
      </c>
    </row>
    <row r="860" spans="1:3">
      <c r="A860" s="34" t="str">
        <f t="shared" si="39"/>
        <v/>
      </c>
      <c r="B860" s="34" t="str">
        <f t="shared" si="40"/>
        <v/>
      </c>
      <c r="C860" s="34" t="str">
        <f t="shared" si="41"/>
        <v/>
      </c>
    </row>
    <row r="861" spans="1:3">
      <c r="A861" s="34" t="str">
        <f t="shared" si="39"/>
        <v/>
      </c>
      <c r="B861" s="34" t="str">
        <f t="shared" si="40"/>
        <v/>
      </c>
      <c r="C861" s="34" t="str">
        <f t="shared" si="41"/>
        <v/>
      </c>
    </row>
    <row r="862" spans="1:3">
      <c r="A862" s="34" t="str">
        <f t="shared" si="39"/>
        <v/>
      </c>
      <c r="B862" s="34" t="str">
        <f t="shared" si="40"/>
        <v/>
      </c>
      <c r="C862" s="34" t="str">
        <f t="shared" si="41"/>
        <v/>
      </c>
    </row>
    <row r="863" spans="1:3">
      <c r="A863" s="34" t="str">
        <f t="shared" si="39"/>
        <v/>
      </c>
      <c r="B863" s="34" t="str">
        <f t="shared" si="40"/>
        <v/>
      </c>
      <c r="C863" s="34" t="str">
        <f t="shared" si="41"/>
        <v/>
      </c>
    </row>
    <row r="864" spans="1:3">
      <c r="A864" s="34" t="str">
        <f t="shared" si="39"/>
        <v/>
      </c>
      <c r="B864" s="34" t="str">
        <f t="shared" si="40"/>
        <v/>
      </c>
      <c r="C864" s="34" t="str">
        <f t="shared" si="41"/>
        <v/>
      </c>
    </row>
    <row r="865" spans="1:3">
      <c r="A865" s="34" t="str">
        <f t="shared" si="39"/>
        <v/>
      </c>
      <c r="B865" s="34" t="str">
        <f t="shared" si="40"/>
        <v/>
      </c>
      <c r="C865" s="34" t="str">
        <f t="shared" si="41"/>
        <v/>
      </c>
    </row>
    <row r="866" spans="1:3">
      <c r="A866" s="34" t="str">
        <f t="shared" si="39"/>
        <v/>
      </c>
      <c r="B866" s="34" t="str">
        <f t="shared" si="40"/>
        <v/>
      </c>
      <c r="C866" s="34" t="str">
        <f t="shared" si="41"/>
        <v/>
      </c>
    </row>
    <row r="867" spans="1:3">
      <c r="A867" s="34" t="str">
        <f t="shared" si="39"/>
        <v/>
      </c>
      <c r="B867" s="34" t="str">
        <f t="shared" si="40"/>
        <v/>
      </c>
      <c r="C867" s="34" t="str">
        <f t="shared" si="41"/>
        <v/>
      </c>
    </row>
    <row r="868" spans="1:3">
      <c r="A868" s="34" t="str">
        <f t="shared" si="39"/>
        <v/>
      </c>
      <c r="B868" s="34" t="str">
        <f t="shared" si="40"/>
        <v/>
      </c>
      <c r="C868" s="34" t="str">
        <f t="shared" si="41"/>
        <v/>
      </c>
    </row>
    <row r="869" spans="1:3">
      <c r="A869" s="34" t="str">
        <f t="shared" si="39"/>
        <v/>
      </c>
      <c r="B869" s="34" t="str">
        <f t="shared" si="40"/>
        <v/>
      </c>
      <c r="C869" s="34" t="str">
        <f t="shared" si="41"/>
        <v/>
      </c>
    </row>
    <row r="870" spans="1:3">
      <c r="A870" s="34" t="str">
        <f t="shared" si="39"/>
        <v/>
      </c>
      <c r="B870" s="34" t="str">
        <f t="shared" si="40"/>
        <v/>
      </c>
      <c r="C870" s="34" t="str">
        <f t="shared" si="41"/>
        <v/>
      </c>
    </row>
    <row r="871" spans="1:3">
      <c r="A871" s="34" t="str">
        <f t="shared" si="39"/>
        <v/>
      </c>
      <c r="B871" s="34" t="str">
        <f t="shared" si="40"/>
        <v/>
      </c>
      <c r="C871" s="34" t="str">
        <f t="shared" si="41"/>
        <v/>
      </c>
    </row>
    <row r="872" spans="1:3">
      <c r="A872" s="34" t="str">
        <f t="shared" si="39"/>
        <v/>
      </c>
      <c r="B872" s="34" t="str">
        <f t="shared" si="40"/>
        <v/>
      </c>
      <c r="C872" s="34" t="str">
        <f t="shared" si="41"/>
        <v/>
      </c>
    </row>
    <row r="873" spans="1:3">
      <c r="A873" s="34" t="str">
        <f t="shared" si="39"/>
        <v/>
      </c>
      <c r="B873" s="34" t="str">
        <f t="shared" si="40"/>
        <v/>
      </c>
      <c r="C873" s="34" t="str">
        <f t="shared" si="41"/>
        <v/>
      </c>
    </row>
    <row r="874" spans="1:3">
      <c r="A874" s="34" t="str">
        <f t="shared" si="39"/>
        <v/>
      </c>
      <c r="B874" s="34" t="str">
        <f t="shared" si="40"/>
        <v/>
      </c>
      <c r="C874" s="34" t="str">
        <f t="shared" si="41"/>
        <v/>
      </c>
    </row>
    <row r="875" spans="1:3">
      <c r="A875" s="34" t="str">
        <f t="shared" si="39"/>
        <v/>
      </c>
      <c r="B875" s="34" t="str">
        <f t="shared" si="40"/>
        <v/>
      </c>
      <c r="C875" s="34" t="str">
        <f t="shared" si="41"/>
        <v/>
      </c>
    </row>
    <row r="876" spans="1:3">
      <c r="A876" s="34" t="str">
        <f t="shared" si="39"/>
        <v/>
      </c>
      <c r="B876" s="34" t="str">
        <f t="shared" si="40"/>
        <v/>
      </c>
      <c r="C876" s="34" t="str">
        <f t="shared" si="41"/>
        <v/>
      </c>
    </row>
    <row r="877" spans="1:3">
      <c r="A877" s="34" t="str">
        <f t="shared" si="39"/>
        <v/>
      </c>
      <c r="B877" s="34" t="str">
        <f t="shared" si="40"/>
        <v/>
      </c>
      <c r="C877" s="34" t="str">
        <f t="shared" si="41"/>
        <v/>
      </c>
    </row>
    <row r="878" spans="1:3">
      <c r="A878" s="34" t="str">
        <f t="shared" si="39"/>
        <v/>
      </c>
      <c r="B878" s="34" t="str">
        <f t="shared" si="40"/>
        <v/>
      </c>
      <c r="C878" s="34" t="str">
        <f t="shared" si="41"/>
        <v/>
      </c>
    </row>
    <row r="879" spans="1:3">
      <c r="A879" s="34" t="str">
        <f t="shared" si="39"/>
        <v/>
      </c>
      <c r="B879" s="34" t="str">
        <f t="shared" si="40"/>
        <v/>
      </c>
      <c r="C879" s="34" t="str">
        <f t="shared" si="41"/>
        <v/>
      </c>
    </row>
    <row r="880" spans="1:3">
      <c r="A880" s="34" t="str">
        <f t="shared" si="39"/>
        <v/>
      </c>
      <c r="B880" s="34" t="str">
        <f t="shared" si="40"/>
        <v/>
      </c>
      <c r="C880" s="34" t="str">
        <f t="shared" si="41"/>
        <v/>
      </c>
    </row>
    <row r="881" spans="1:3">
      <c r="A881" s="34" t="str">
        <f t="shared" si="39"/>
        <v/>
      </c>
      <c r="B881" s="34" t="str">
        <f t="shared" si="40"/>
        <v/>
      </c>
      <c r="C881" s="34" t="str">
        <f t="shared" si="41"/>
        <v/>
      </c>
    </row>
    <row r="882" spans="1:3">
      <c r="A882" s="34" t="str">
        <f t="shared" si="39"/>
        <v/>
      </c>
      <c r="B882" s="34" t="str">
        <f t="shared" si="40"/>
        <v/>
      </c>
      <c r="C882" s="34" t="str">
        <f t="shared" si="41"/>
        <v/>
      </c>
    </row>
    <row r="883" spans="1:3">
      <c r="A883" s="34" t="str">
        <f t="shared" si="39"/>
        <v/>
      </c>
      <c r="B883" s="34" t="str">
        <f t="shared" si="40"/>
        <v/>
      </c>
      <c r="C883" s="34" t="str">
        <f t="shared" si="41"/>
        <v/>
      </c>
    </row>
    <row r="884" spans="1:3">
      <c r="A884" s="34" t="str">
        <f t="shared" si="39"/>
        <v/>
      </c>
      <c r="B884" s="34" t="str">
        <f t="shared" si="40"/>
        <v/>
      </c>
      <c r="C884" s="34" t="str">
        <f t="shared" si="41"/>
        <v/>
      </c>
    </row>
    <row r="885" spans="1:3">
      <c r="A885" s="34" t="str">
        <f t="shared" si="39"/>
        <v/>
      </c>
      <c r="B885" s="34" t="str">
        <f t="shared" si="40"/>
        <v/>
      </c>
      <c r="C885" s="34" t="str">
        <f t="shared" si="41"/>
        <v/>
      </c>
    </row>
    <row r="886" spans="1:3">
      <c r="A886" s="34" t="str">
        <f t="shared" si="39"/>
        <v/>
      </c>
      <c r="B886" s="34" t="str">
        <f t="shared" si="40"/>
        <v/>
      </c>
      <c r="C886" s="34" t="str">
        <f t="shared" si="41"/>
        <v/>
      </c>
    </row>
    <row r="887" spans="1:3">
      <c r="A887" s="34" t="str">
        <f t="shared" si="39"/>
        <v/>
      </c>
      <c r="B887" s="34" t="str">
        <f t="shared" si="40"/>
        <v/>
      </c>
      <c r="C887" s="34" t="str">
        <f t="shared" si="41"/>
        <v/>
      </c>
    </row>
    <row r="888" spans="1:3">
      <c r="A888" s="34" t="str">
        <f t="shared" si="39"/>
        <v/>
      </c>
      <c r="B888" s="34" t="str">
        <f t="shared" si="40"/>
        <v/>
      </c>
      <c r="C888" s="34" t="str">
        <f t="shared" si="41"/>
        <v/>
      </c>
    </row>
    <row r="889" spans="1:3">
      <c r="A889" s="34" t="str">
        <f t="shared" si="39"/>
        <v/>
      </c>
      <c r="B889" s="34" t="str">
        <f t="shared" si="40"/>
        <v/>
      </c>
      <c r="C889" s="34" t="str">
        <f t="shared" si="41"/>
        <v/>
      </c>
    </row>
    <row r="890" spans="1:3">
      <c r="A890" s="34" t="str">
        <f t="shared" si="39"/>
        <v/>
      </c>
      <c r="B890" s="34" t="str">
        <f t="shared" si="40"/>
        <v/>
      </c>
      <c r="C890" s="34" t="str">
        <f t="shared" si="41"/>
        <v/>
      </c>
    </row>
    <row r="891" spans="1:3">
      <c r="A891" s="34" t="str">
        <f t="shared" si="39"/>
        <v/>
      </c>
      <c r="B891" s="34" t="str">
        <f t="shared" si="40"/>
        <v/>
      </c>
      <c r="C891" s="34" t="str">
        <f t="shared" si="41"/>
        <v/>
      </c>
    </row>
    <row r="892" spans="1:3">
      <c r="A892" s="34" t="str">
        <f t="shared" si="39"/>
        <v/>
      </c>
      <c r="B892" s="34" t="str">
        <f t="shared" si="40"/>
        <v/>
      </c>
      <c r="C892" s="34" t="str">
        <f t="shared" si="41"/>
        <v/>
      </c>
    </row>
    <row r="893" spans="1:3">
      <c r="A893" s="34" t="str">
        <f t="shared" si="39"/>
        <v/>
      </c>
      <c r="B893" s="34" t="str">
        <f t="shared" si="40"/>
        <v/>
      </c>
      <c r="C893" s="34" t="str">
        <f t="shared" si="41"/>
        <v/>
      </c>
    </row>
    <row r="894" spans="1:3">
      <c r="A894" s="34" t="str">
        <f t="shared" si="39"/>
        <v/>
      </c>
      <c r="B894" s="34" t="str">
        <f t="shared" si="40"/>
        <v/>
      </c>
      <c r="C894" s="34" t="str">
        <f t="shared" si="41"/>
        <v/>
      </c>
    </row>
    <row r="895" spans="1:3">
      <c r="A895" s="34" t="str">
        <f t="shared" si="39"/>
        <v/>
      </c>
      <c r="B895" s="34" t="str">
        <f t="shared" si="40"/>
        <v/>
      </c>
      <c r="C895" s="34" t="str">
        <f t="shared" si="41"/>
        <v/>
      </c>
    </row>
    <row r="896" spans="1:3">
      <c r="A896" s="34" t="str">
        <f t="shared" si="39"/>
        <v/>
      </c>
      <c r="B896" s="34" t="str">
        <f t="shared" si="40"/>
        <v/>
      </c>
      <c r="C896" s="34" t="str">
        <f t="shared" si="41"/>
        <v/>
      </c>
    </row>
    <row r="897" spans="1:3">
      <c r="A897" s="34" t="str">
        <f t="shared" si="39"/>
        <v/>
      </c>
      <c r="B897" s="34" t="str">
        <f t="shared" si="40"/>
        <v/>
      </c>
      <c r="C897" s="34" t="str">
        <f t="shared" si="41"/>
        <v/>
      </c>
    </row>
    <row r="898" spans="1:3">
      <c r="A898" s="34" t="str">
        <f t="shared" si="39"/>
        <v/>
      </c>
      <c r="B898" s="34" t="str">
        <f t="shared" si="40"/>
        <v/>
      </c>
      <c r="C898" s="34" t="str">
        <f t="shared" si="41"/>
        <v/>
      </c>
    </row>
    <row r="899" spans="1:3">
      <c r="A899" s="34" t="str">
        <f t="shared" ref="A899:A962" si="42">IFERROR(C899-1,"")</f>
        <v/>
      </c>
      <c r="B899" s="34" t="str">
        <f t="shared" ref="B899:B962" si="43">IFERROR("P(Z&gt;="&amp;C899-1&amp;")","")</f>
        <v/>
      </c>
      <c r="C899" s="34" t="str">
        <f t="shared" ref="C899:C962" si="44">IF(C898&gt;rNtrials,"",1+C898)</f>
        <v/>
      </c>
    </row>
    <row r="900" spans="1:3">
      <c r="A900" s="34" t="str">
        <f t="shared" si="42"/>
        <v/>
      </c>
      <c r="B900" s="34" t="str">
        <f t="shared" si="43"/>
        <v/>
      </c>
      <c r="C900" s="34" t="str">
        <f t="shared" si="44"/>
        <v/>
      </c>
    </row>
    <row r="901" spans="1:3">
      <c r="A901" s="34" t="str">
        <f t="shared" si="42"/>
        <v/>
      </c>
      <c r="B901" s="34" t="str">
        <f t="shared" si="43"/>
        <v/>
      </c>
      <c r="C901" s="34" t="str">
        <f t="shared" si="44"/>
        <v/>
      </c>
    </row>
    <row r="902" spans="1:3">
      <c r="A902" s="34" t="str">
        <f t="shared" si="42"/>
        <v/>
      </c>
      <c r="B902" s="34" t="str">
        <f t="shared" si="43"/>
        <v/>
      </c>
      <c r="C902" s="34" t="str">
        <f t="shared" si="44"/>
        <v/>
      </c>
    </row>
    <row r="903" spans="1:3">
      <c r="A903" s="34" t="str">
        <f t="shared" si="42"/>
        <v/>
      </c>
      <c r="B903" s="34" t="str">
        <f t="shared" si="43"/>
        <v/>
      </c>
      <c r="C903" s="34" t="str">
        <f t="shared" si="44"/>
        <v/>
      </c>
    </row>
    <row r="904" spans="1:3">
      <c r="A904" s="34" t="str">
        <f t="shared" si="42"/>
        <v/>
      </c>
      <c r="B904" s="34" t="str">
        <f t="shared" si="43"/>
        <v/>
      </c>
      <c r="C904" s="34" t="str">
        <f t="shared" si="44"/>
        <v/>
      </c>
    </row>
    <row r="905" spans="1:3">
      <c r="A905" s="34" t="str">
        <f t="shared" si="42"/>
        <v/>
      </c>
      <c r="B905" s="34" t="str">
        <f t="shared" si="43"/>
        <v/>
      </c>
      <c r="C905" s="34" t="str">
        <f t="shared" si="44"/>
        <v/>
      </c>
    </row>
    <row r="906" spans="1:3">
      <c r="A906" s="34" t="str">
        <f t="shared" si="42"/>
        <v/>
      </c>
      <c r="B906" s="34" t="str">
        <f t="shared" si="43"/>
        <v/>
      </c>
      <c r="C906" s="34" t="str">
        <f t="shared" si="44"/>
        <v/>
      </c>
    </row>
    <row r="907" spans="1:3">
      <c r="A907" s="34" t="str">
        <f t="shared" si="42"/>
        <v/>
      </c>
      <c r="B907" s="34" t="str">
        <f t="shared" si="43"/>
        <v/>
      </c>
      <c r="C907" s="34" t="str">
        <f t="shared" si="44"/>
        <v/>
      </c>
    </row>
    <row r="908" spans="1:3">
      <c r="A908" s="34" t="str">
        <f t="shared" si="42"/>
        <v/>
      </c>
      <c r="B908" s="34" t="str">
        <f t="shared" si="43"/>
        <v/>
      </c>
      <c r="C908" s="34" t="str">
        <f t="shared" si="44"/>
        <v/>
      </c>
    </row>
    <row r="909" spans="1:3">
      <c r="A909" s="34" t="str">
        <f t="shared" si="42"/>
        <v/>
      </c>
      <c r="B909" s="34" t="str">
        <f t="shared" si="43"/>
        <v/>
      </c>
      <c r="C909" s="34" t="str">
        <f t="shared" si="44"/>
        <v/>
      </c>
    </row>
    <row r="910" spans="1:3">
      <c r="A910" s="34" t="str">
        <f t="shared" si="42"/>
        <v/>
      </c>
      <c r="B910" s="34" t="str">
        <f t="shared" si="43"/>
        <v/>
      </c>
      <c r="C910" s="34" t="str">
        <f t="shared" si="44"/>
        <v/>
      </c>
    </row>
    <row r="911" spans="1:3">
      <c r="A911" s="34" t="str">
        <f t="shared" si="42"/>
        <v/>
      </c>
      <c r="B911" s="34" t="str">
        <f t="shared" si="43"/>
        <v/>
      </c>
      <c r="C911" s="34" t="str">
        <f t="shared" si="44"/>
        <v/>
      </c>
    </row>
    <row r="912" spans="1:3">
      <c r="A912" s="34" t="str">
        <f t="shared" si="42"/>
        <v/>
      </c>
      <c r="B912" s="34" t="str">
        <f t="shared" si="43"/>
        <v/>
      </c>
      <c r="C912" s="34" t="str">
        <f t="shared" si="44"/>
        <v/>
      </c>
    </row>
    <row r="913" spans="1:3">
      <c r="A913" s="34" t="str">
        <f t="shared" si="42"/>
        <v/>
      </c>
      <c r="B913" s="34" t="str">
        <f t="shared" si="43"/>
        <v/>
      </c>
      <c r="C913" s="34" t="str">
        <f t="shared" si="44"/>
        <v/>
      </c>
    </row>
    <row r="914" spans="1:3">
      <c r="A914" s="34" t="str">
        <f t="shared" si="42"/>
        <v/>
      </c>
      <c r="B914" s="34" t="str">
        <f t="shared" si="43"/>
        <v/>
      </c>
      <c r="C914" s="34" t="str">
        <f t="shared" si="44"/>
        <v/>
      </c>
    </row>
    <row r="915" spans="1:3">
      <c r="A915" s="34" t="str">
        <f t="shared" si="42"/>
        <v/>
      </c>
      <c r="B915" s="34" t="str">
        <f t="shared" si="43"/>
        <v/>
      </c>
      <c r="C915" s="34" t="str">
        <f t="shared" si="44"/>
        <v/>
      </c>
    </row>
    <row r="916" spans="1:3">
      <c r="A916" s="34" t="str">
        <f t="shared" si="42"/>
        <v/>
      </c>
      <c r="B916" s="34" t="str">
        <f t="shared" si="43"/>
        <v/>
      </c>
      <c r="C916" s="34" t="str">
        <f t="shared" si="44"/>
        <v/>
      </c>
    </row>
    <row r="917" spans="1:3">
      <c r="A917" s="34" t="str">
        <f t="shared" si="42"/>
        <v/>
      </c>
      <c r="B917" s="34" t="str">
        <f t="shared" si="43"/>
        <v/>
      </c>
      <c r="C917" s="34" t="str">
        <f t="shared" si="44"/>
        <v/>
      </c>
    </row>
    <row r="918" spans="1:3">
      <c r="A918" s="34" t="str">
        <f t="shared" si="42"/>
        <v/>
      </c>
      <c r="B918" s="34" t="str">
        <f t="shared" si="43"/>
        <v/>
      </c>
      <c r="C918" s="34" t="str">
        <f t="shared" si="44"/>
        <v/>
      </c>
    </row>
    <row r="919" spans="1:3">
      <c r="A919" s="34" t="str">
        <f t="shared" si="42"/>
        <v/>
      </c>
      <c r="B919" s="34" t="str">
        <f t="shared" si="43"/>
        <v/>
      </c>
      <c r="C919" s="34" t="str">
        <f t="shared" si="44"/>
        <v/>
      </c>
    </row>
    <row r="920" spans="1:3">
      <c r="A920" s="34" t="str">
        <f t="shared" si="42"/>
        <v/>
      </c>
      <c r="B920" s="34" t="str">
        <f t="shared" si="43"/>
        <v/>
      </c>
      <c r="C920" s="34" t="str">
        <f t="shared" si="44"/>
        <v/>
      </c>
    </row>
    <row r="921" spans="1:3">
      <c r="A921" s="34" t="str">
        <f t="shared" si="42"/>
        <v/>
      </c>
      <c r="B921" s="34" t="str">
        <f t="shared" si="43"/>
        <v/>
      </c>
      <c r="C921" s="34" t="str">
        <f t="shared" si="44"/>
        <v/>
      </c>
    </row>
    <row r="922" spans="1:3">
      <c r="A922" s="34" t="str">
        <f t="shared" si="42"/>
        <v/>
      </c>
      <c r="B922" s="34" t="str">
        <f t="shared" si="43"/>
        <v/>
      </c>
      <c r="C922" s="34" t="str">
        <f t="shared" si="44"/>
        <v/>
      </c>
    </row>
    <row r="923" spans="1:3">
      <c r="A923" s="34" t="str">
        <f t="shared" si="42"/>
        <v/>
      </c>
      <c r="B923" s="34" t="str">
        <f t="shared" si="43"/>
        <v/>
      </c>
      <c r="C923" s="34" t="str">
        <f t="shared" si="44"/>
        <v/>
      </c>
    </row>
    <row r="924" spans="1:3">
      <c r="A924" s="34" t="str">
        <f t="shared" si="42"/>
        <v/>
      </c>
      <c r="B924" s="34" t="str">
        <f t="shared" si="43"/>
        <v/>
      </c>
      <c r="C924" s="34" t="str">
        <f t="shared" si="44"/>
        <v/>
      </c>
    </row>
    <row r="925" spans="1:3">
      <c r="A925" s="34" t="str">
        <f t="shared" si="42"/>
        <v/>
      </c>
      <c r="B925" s="34" t="str">
        <f t="shared" si="43"/>
        <v/>
      </c>
      <c r="C925" s="34" t="str">
        <f t="shared" si="44"/>
        <v/>
      </c>
    </row>
    <row r="926" spans="1:3">
      <c r="A926" s="34" t="str">
        <f t="shared" si="42"/>
        <v/>
      </c>
      <c r="B926" s="34" t="str">
        <f t="shared" si="43"/>
        <v/>
      </c>
      <c r="C926" s="34" t="str">
        <f t="shared" si="44"/>
        <v/>
      </c>
    </row>
    <row r="927" spans="1:3">
      <c r="A927" s="34" t="str">
        <f t="shared" si="42"/>
        <v/>
      </c>
      <c r="B927" s="34" t="str">
        <f t="shared" si="43"/>
        <v/>
      </c>
      <c r="C927" s="34" t="str">
        <f t="shared" si="44"/>
        <v/>
      </c>
    </row>
    <row r="928" spans="1:3">
      <c r="A928" s="34" t="str">
        <f t="shared" si="42"/>
        <v/>
      </c>
      <c r="B928" s="34" t="str">
        <f t="shared" si="43"/>
        <v/>
      </c>
      <c r="C928" s="34" t="str">
        <f t="shared" si="44"/>
        <v/>
      </c>
    </row>
    <row r="929" spans="1:3">
      <c r="A929" s="34" t="str">
        <f t="shared" si="42"/>
        <v/>
      </c>
      <c r="B929" s="34" t="str">
        <f t="shared" si="43"/>
        <v/>
      </c>
      <c r="C929" s="34" t="str">
        <f t="shared" si="44"/>
        <v/>
      </c>
    </row>
    <row r="930" spans="1:3">
      <c r="A930" s="34" t="str">
        <f t="shared" si="42"/>
        <v/>
      </c>
      <c r="B930" s="34" t="str">
        <f t="shared" si="43"/>
        <v/>
      </c>
      <c r="C930" s="34" t="str">
        <f t="shared" si="44"/>
        <v/>
      </c>
    </row>
    <row r="931" spans="1:3">
      <c r="A931" s="34" t="str">
        <f t="shared" si="42"/>
        <v/>
      </c>
      <c r="B931" s="34" t="str">
        <f t="shared" si="43"/>
        <v/>
      </c>
      <c r="C931" s="34" t="str">
        <f t="shared" si="44"/>
        <v/>
      </c>
    </row>
    <row r="932" spans="1:3">
      <c r="A932" s="34" t="str">
        <f t="shared" si="42"/>
        <v/>
      </c>
      <c r="B932" s="34" t="str">
        <f t="shared" si="43"/>
        <v/>
      </c>
      <c r="C932" s="34" t="str">
        <f t="shared" si="44"/>
        <v/>
      </c>
    </row>
    <row r="933" spans="1:3">
      <c r="A933" s="34" t="str">
        <f t="shared" si="42"/>
        <v/>
      </c>
      <c r="B933" s="34" t="str">
        <f t="shared" si="43"/>
        <v/>
      </c>
      <c r="C933" s="34" t="str">
        <f t="shared" si="44"/>
        <v/>
      </c>
    </row>
    <row r="934" spans="1:3">
      <c r="A934" s="34" t="str">
        <f t="shared" si="42"/>
        <v/>
      </c>
      <c r="B934" s="34" t="str">
        <f t="shared" si="43"/>
        <v/>
      </c>
      <c r="C934" s="34" t="str">
        <f t="shared" si="44"/>
        <v/>
      </c>
    </row>
    <row r="935" spans="1:3">
      <c r="A935" s="34" t="str">
        <f t="shared" si="42"/>
        <v/>
      </c>
      <c r="B935" s="34" t="str">
        <f t="shared" si="43"/>
        <v/>
      </c>
      <c r="C935" s="34" t="str">
        <f t="shared" si="44"/>
        <v/>
      </c>
    </row>
    <row r="936" spans="1:3">
      <c r="A936" s="34" t="str">
        <f t="shared" si="42"/>
        <v/>
      </c>
      <c r="B936" s="34" t="str">
        <f t="shared" si="43"/>
        <v/>
      </c>
      <c r="C936" s="34" t="str">
        <f t="shared" si="44"/>
        <v/>
      </c>
    </row>
    <row r="937" spans="1:3">
      <c r="A937" s="34" t="str">
        <f t="shared" si="42"/>
        <v/>
      </c>
      <c r="B937" s="34" t="str">
        <f t="shared" si="43"/>
        <v/>
      </c>
      <c r="C937" s="34" t="str">
        <f t="shared" si="44"/>
        <v/>
      </c>
    </row>
    <row r="938" spans="1:3">
      <c r="A938" s="34" t="str">
        <f t="shared" si="42"/>
        <v/>
      </c>
      <c r="B938" s="34" t="str">
        <f t="shared" si="43"/>
        <v/>
      </c>
      <c r="C938" s="34" t="str">
        <f t="shared" si="44"/>
        <v/>
      </c>
    </row>
    <row r="939" spans="1:3">
      <c r="A939" s="34" t="str">
        <f t="shared" si="42"/>
        <v/>
      </c>
      <c r="B939" s="34" t="str">
        <f t="shared" si="43"/>
        <v/>
      </c>
      <c r="C939" s="34" t="str">
        <f t="shared" si="44"/>
        <v/>
      </c>
    </row>
    <row r="940" spans="1:3">
      <c r="A940" s="34" t="str">
        <f t="shared" si="42"/>
        <v/>
      </c>
      <c r="B940" s="34" t="str">
        <f t="shared" si="43"/>
        <v/>
      </c>
      <c r="C940" s="34" t="str">
        <f t="shared" si="44"/>
        <v/>
      </c>
    </row>
    <row r="941" spans="1:3">
      <c r="A941" s="34" t="str">
        <f t="shared" si="42"/>
        <v/>
      </c>
      <c r="B941" s="34" t="str">
        <f t="shared" si="43"/>
        <v/>
      </c>
      <c r="C941" s="34" t="str">
        <f t="shared" si="44"/>
        <v/>
      </c>
    </row>
    <row r="942" spans="1:3">
      <c r="A942" s="34" t="str">
        <f t="shared" si="42"/>
        <v/>
      </c>
      <c r="B942" s="34" t="str">
        <f t="shared" si="43"/>
        <v/>
      </c>
      <c r="C942" s="34" t="str">
        <f t="shared" si="44"/>
        <v/>
      </c>
    </row>
    <row r="943" spans="1:3">
      <c r="A943" s="34" t="str">
        <f t="shared" si="42"/>
        <v/>
      </c>
      <c r="B943" s="34" t="str">
        <f t="shared" si="43"/>
        <v/>
      </c>
      <c r="C943" s="34" t="str">
        <f t="shared" si="44"/>
        <v/>
      </c>
    </row>
    <row r="944" spans="1:3">
      <c r="A944" s="34" t="str">
        <f t="shared" si="42"/>
        <v/>
      </c>
      <c r="B944" s="34" t="str">
        <f t="shared" si="43"/>
        <v/>
      </c>
      <c r="C944" s="34" t="str">
        <f t="shared" si="44"/>
        <v/>
      </c>
    </row>
    <row r="945" spans="1:3">
      <c r="A945" s="34" t="str">
        <f t="shared" si="42"/>
        <v/>
      </c>
      <c r="B945" s="34" t="str">
        <f t="shared" si="43"/>
        <v/>
      </c>
      <c r="C945" s="34" t="str">
        <f t="shared" si="44"/>
        <v/>
      </c>
    </row>
    <row r="946" spans="1:3">
      <c r="A946" s="34" t="str">
        <f t="shared" si="42"/>
        <v/>
      </c>
      <c r="B946" s="34" t="str">
        <f t="shared" si="43"/>
        <v/>
      </c>
      <c r="C946" s="34" t="str">
        <f t="shared" si="44"/>
        <v/>
      </c>
    </row>
    <row r="947" spans="1:3">
      <c r="A947" s="34" t="str">
        <f t="shared" si="42"/>
        <v/>
      </c>
      <c r="B947" s="34" t="str">
        <f t="shared" si="43"/>
        <v/>
      </c>
      <c r="C947" s="34" t="str">
        <f t="shared" si="44"/>
        <v/>
      </c>
    </row>
    <row r="948" spans="1:3">
      <c r="A948" s="34" t="str">
        <f t="shared" si="42"/>
        <v/>
      </c>
      <c r="B948" s="34" t="str">
        <f t="shared" si="43"/>
        <v/>
      </c>
      <c r="C948" s="34" t="str">
        <f t="shared" si="44"/>
        <v/>
      </c>
    </row>
    <row r="949" spans="1:3">
      <c r="A949" s="34" t="str">
        <f t="shared" si="42"/>
        <v/>
      </c>
      <c r="B949" s="34" t="str">
        <f t="shared" si="43"/>
        <v/>
      </c>
      <c r="C949" s="34" t="str">
        <f t="shared" si="44"/>
        <v/>
      </c>
    </row>
    <row r="950" spans="1:3">
      <c r="A950" s="34" t="str">
        <f t="shared" si="42"/>
        <v/>
      </c>
      <c r="B950" s="34" t="str">
        <f t="shared" si="43"/>
        <v/>
      </c>
      <c r="C950" s="34" t="str">
        <f t="shared" si="44"/>
        <v/>
      </c>
    </row>
    <row r="951" spans="1:3">
      <c r="A951" s="34" t="str">
        <f t="shared" si="42"/>
        <v/>
      </c>
      <c r="B951" s="34" t="str">
        <f t="shared" si="43"/>
        <v/>
      </c>
      <c r="C951" s="34" t="str">
        <f t="shared" si="44"/>
        <v/>
      </c>
    </row>
    <row r="952" spans="1:3">
      <c r="A952" s="34" t="str">
        <f t="shared" si="42"/>
        <v/>
      </c>
      <c r="B952" s="34" t="str">
        <f t="shared" si="43"/>
        <v/>
      </c>
      <c r="C952" s="34" t="str">
        <f t="shared" si="44"/>
        <v/>
      </c>
    </row>
    <row r="953" spans="1:3">
      <c r="A953" s="34" t="str">
        <f t="shared" si="42"/>
        <v/>
      </c>
      <c r="B953" s="34" t="str">
        <f t="shared" si="43"/>
        <v/>
      </c>
      <c r="C953" s="34" t="str">
        <f t="shared" si="44"/>
        <v/>
      </c>
    </row>
    <row r="954" spans="1:3">
      <c r="A954" s="34" t="str">
        <f t="shared" si="42"/>
        <v/>
      </c>
      <c r="B954" s="34" t="str">
        <f t="shared" si="43"/>
        <v/>
      </c>
      <c r="C954" s="34" t="str">
        <f t="shared" si="44"/>
        <v/>
      </c>
    </row>
    <row r="955" spans="1:3">
      <c r="A955" s="34" t="str">
        <f t="shared" si="42"/>
        <v/>
      </c>
      <c r="B955" s="34" t="str">
        <f t="shared" si="43"/>
        <v/>
      </c>
      <c r="C955" s="34" t="str">
        <f t="shared" si="44"/>
        <v/>
      </c>
    </row>
    <row r="956" spans="1:3">
      <c r="A956" s="34" t="str">
        <f t="shared" si="42"/>
        <v/>
      </c>
      <c r="B956" s="34" t="str">
        <f t="shared" si="43"/>
        <v/>
      </c>
      <c r="C956" s="34" t="str">
        <f t="shared" si="44"/>
        <v/>
      </c>
    </row>
    <row r="957" spans="1:3">
      <c r="A957" s="34" t="str">
        <f t="shared" si="42"/>
        <v/>
      </c>
      <c r="B957" s="34" t="str">
        <f t="shared" si="43"/>
        <v/>
      </c>
      <c r="C957" s="34" t="str">
        <f t="shared" si="44"/>
        <v/>
      </c>
    </row>
    <row r="958" spans="1:3">
      <c r="A958" s="34" t="str">
        <f t="shared" si="42"/>
        <v/>
      </c>
      <c r="B958" s="34" t="str">
        <f t="shared" si="43"/>
        <v/>
      </c>
      <c r="C958" s="34" t="str">
        <f t="shared" si="44"/>
        <v/>
      </c>
    </row>
    <row r="959" spans="1:3">
      <c r="A959" s="34" t="str">
        <f t="shared" si="42"/>
        <v/>
      </c>
      <c r="B959" s="34" t="str">
        <f t="shared" si="43"/>
        <v/>
      </c>
      <c r="C959" s="34" t="str">
        <f t="shared" si="44"/>
        <v/>
      </c>
    </row>
    <row r="960" spans="1:3">
      <c r="A960" s="34" t="str">
        <f t="shared" si="42"/>
        <v/>
      </c>
      <c r="B960" s="34" t="str">
        <f t="shared" si="43"/>
        <v/>
      </c>
      <c r="C960" s="34" t="str">
        <f t="shared" si="44"/>
        <v/>
      </c>
    </row>
    <row r="961" spans="1:3">
      <c r="A961" s="34" t="str">
        <f t="shared" si="42"/>
        <v/>
      </c>
      <c r="B961" s="34" t="str">
        <f t="shared" si="43"/>
        <v/>
      </c>
      <c r="C961" s="34" t="str">
        <f t="shared" si="44"/>
        <v/>
      </c>
    </row>
    <row r="962" spans="1:3">
      <c r="A962" s="34" t="str">
        <f t="shared" si="42"/>
        <v/>
      </c>
      <c r="B962" s="34" t="str">
        <f t="shared" si="43"/>
        <v/>
      </c>
      <c r="C962" s="34" t="str">
        <f t="shared" si="44"/>
        <v/>
      </c>
    </row>
    <row r="963" spans="1:3">
      <c r="A963" s="34" t="str">
        <f t="shared" ref="A963:A1026" si="45">IFERROR(C963-1,"")</f>
        <v/>
      </c>
      <c r="B963" s="34" t="str">
        <f t="shared" ref="B963:B1026" si="46">IFERROR("P(Z&gt;="&amp;C963-1&amp;")","")</f>
        <v/>
      </c>
      <c r="C963" s="34" t="str">
        <f t="shared" ref="C963:C1026" si="47">IF(C962&gt;rNtrials,"",1+C962)</f>
        <v/>
      </c>
    </row>
    <row r="964" spans="1:3">
      <c r="A964" s="34" t="str">
        <f t="shared" si="45"/>
        <v/>
      </c>
      <c r="B964" s="34" t="str">
        <f t="shared" si="46"/>
        <v/>
      </c>
      <c r="C964" s="34" t="str">
        <f t="shared" si="47"/>
        <v/>
      </c>
    </row>
    <row r="965" spans="1:3">
      <c r="A965" s="34" t="str">
        <f t="shared" si="45"/>
        <v/>
      </c>
      <c r="B965" s="34" t="str">
        <f t="shared" si="46"/>
        <v/>
      </c>
      <c r="C965" s="34" t="str">
        <f t="shared" si="47"/>
        <v/>
      </c>
    </row>
    <row r="966" spans="1:3">
      <c r="A966" s="34" t="str">
        <f t="shared" si="45"/>
        <v/>
      </c>
      <c r="B966" s="34" t="str">
        <f t="shared" si="46"/>
        <v/>
      </c>
      <c r="C966" s="34" t="str">
        <f t="shared" si="47"/>
        <v/>
      </c>
    </row>
    <row r="967" spans="1:3">
      <c r="A967" s="34" t="str">
        <f t="shared" si="45"/>
        <v/>
      </c>
      <c r="B967" s="34" t="str">
        <f t="shared" si="46"/>
        <v/>
      </c>
      <c r="C967" s="34" t="str">
        <f t="shared" si="47"/>
        <v/>
      </c>
    </row>
    <row r="968" spans="1:3">
      <c r="A968" s="34" t="str">
        <f t="shared" si="45"/>
        <v/>
      </c>
      <c r="B968" s="34" t="str">
        <f t="shared" si="46"/>
        <v/>
      </c>
      <c r="C968" s="34" t="str">
        <f t="shared" si="47"/>
        <v/>
      </c>
    </row>
    <row r="969" spans="1:3">
      <c r="A969" s="34" t="str">
        <f t="shared" si="45"/>
        <v/>
      </c>
      <c r="B969" s="34" t="str">
        <f t="shared" si="46"/>
        <v/>
      </c>
      <c r="C969" s="34" t="str">
        <f t="shared" si="47"/>
        <v/>
      </c>
    </row>
    <row r="970" spans="1:3">
      <c r="A970" s="34" t="str">
        <f t="shared" si="45"/>
        <v/>
      </c>
      <c r="B970" s="34" t="str">
        <f t="shared" si="46"/>
        <v/>
      </c>
      <c r="C970" s="34" t="str">
        <f t="shared" si="47"/>
        <v/>
      </c>
    </row>
    <row r="971" spans="1:3">
      <c r="A971" s="34" t="str">
        <f t="shared" si="45"/>
        <v/>
      </c>
      <c r="B971" s="34" t="str">
        <f t="shared" si="46"/>
        <v/>
      </c>
      <c r="C971" s="34" t="str">
        <f t="shared" si="47"/>
        <v/>
      </c>
    </row>
    <row r="972" spans="1:3">
      <c r="A972" s="34" t="str">
        <f t="shared" si="45"/>
        <v/>
      </c>
      <c r="B972" s="34" t="str">
        <f t="shared" si="46"/>
        <v/>
      </c>
      <c r="C972" s="34" t="str">
        <f t="shared" si="47"/>
        <v/>
      </c>
    </row>
    <row r="973" spans="1:3">
      <c r="A973" s="34" t="str">
        <f t="shared" si="45"/>
        <v/>
      </c>
      <c r="B973" s="34" t="str">
        <f t="shared" si="46"/>
        <v/>
      </c>
      <c r="C973" s="34" t="str">
        <f t="shared" si="47"/>
        <v/>
      </c>
    </row>
    <row r="974" spans="1:3">
      <c r="A974" s="34" t="str">
        <f t="shared" si="45"/>
        <v/>
      </c>
      <c r="B974" s="34" t="str">
        <f t="shared" si="46"/>
        <v/>
      </c>
      <c r="C974" s="34" t="str">
        <f t="shared" si="47"/>
        <v/>
      </c>
    </row>
    <row r="975" spans="1:3">
      <c r="A975" s="34" t="str">
        <f t="shared" si="45"/>
        <v/>
      </c>
      <c r="B975" s="34" t="str">
        <f t="shared" si="46"/>
        <v/>
      </c>
      <c r="C975" s="34" t="str">
        <f t="shared" si="47"/>
        <v/>
      </c>
    </row>
    <row r="976" spans="1:3">
      <c r="A976" s="34" t="str">
        <f t="shared" si="45"/>
        <v/>
      </c>
      <c r="B976" s="34" t="str">
        <f t="shared" si="46"/>
        <v/>
      </c>
      <c r="C976" s="34" t="str">
        <f t="shared" si="47"/>
        <v/>
      </c>
    </row>
    <row r="977" spans="1:3">
      <c r="A977" s="34" t="str">
        <f t="shared" si="45"/>
        <v/>
      </c>
      <c r="B977" s="34" t="str">
        <f t="shared" si="46"/>
        <v/>
      </c>
      <c r="C977" s="34" t="str">
        <f t="shared" si="47"/>
        <v/>
      </c>
    </row>
    <row r="978" spans="1:3">
      <c r="A978" s="34" t="str">
        <f t="shared" si="45"/>
        <v/>
      </c>
      <c r="B978" s="34" t="str">
        <f t="shared" si="46"/>
        <v/>
      </c>
      <c r="C978" s="34" t="str">
        <f t="shared" si="47"/>
        <v/>
      </c>
    </row>
    <row r="979" spans="1:3">
      <c r="A979" s="34" t="str">
        <f t="shared" si="45"/>
        <v/>
      </c>
      <c r="B979" s="34" t="str">
        <f t="shared" si="46"/>
        <v/>
      </c>
      <c r="C979" s="34" t="str">
        <f t="shared" si="47"/>
        <v/>
      </c>
    </row>
    <row r="980" spans="1:3">
      <c r="A980" s="34" t="str">
        <f t="shared" si="45"/>
        <v/>
      </c>
      <c r="B980" s="34" t="str">
        <f t="shared" si="46"/>
        <v/>
      </c>
      <c r="C980" s="34" t="str">
        <f t="shared" si="47"/>
        <v/>
      </c>
    </row>
    <row r="981" spans="1:3">
      <c r="A981" s="34" t="str">
        <f t="shared" si="45"/>
        <v/>
      </c>
      <c r="B981" s="34" t="str">
        <f t="shared" si="46"/>
        <v/>
      </c>
      <c r="C981" s="34" t="str">
        <f t="shared" si="47"/>
        <v/>
      </c>
    </row>
    <row r="982" spans="1:3">
      <c r="A982" s="34" t="str">
        <f t="shared" si="45"/>
        <v/>
      </c>
      <c r="B982" s="34" t="str">
        <f t="shared" si="46"/>
        <v/>
      </c>
      <c r="C982" s="34" t="str">
        <f t="shared" si="47"/>
        <v/>
      </c>
    </row>
    <row r="983" spans="1:3">
      <c r="A983" s="34" t="str">
        <f t="shared" si="45"/>
        <v/>
      </c>
      <c r="B983" s="34" t="str">
        <f t="shared" si="46"/>
        <v/>
      </c>
      <c r="C983" s="34" t="str">
        <f t="shared" si="47"/>
        <v/>
      </c>
    </row>
    <row r="984" spans="1:3">
      <c r="A984" s="34" t="str">
        <f t="shared" si="45"/>
        <v/>
      </c>
      <c r="B984" s="34" t="str">
        <f t="shared" si="46"/>
        <v/>
      </c>
      <c r="C984" s="34" t="str">
        <f t="shared" si="47"/>
        <v/>
      </c>
    </row>
    <row r="985" spans="1:3">
      <c r="A985" s="34" t="str">
        <f t="shared" si="45"/>
        <v/>
      </c>
      <c r="B985" s="34" t="str">
        <f t="shared" si="46"/>
        <v/>
      </c>
      <c r="C985" s="34" t="str">
        <f t="shared" si="47"/>
        <v/>
      </c>
    </row>
    <row r="986" spans="1:3">
      <c r="A986" s="34" t="str">
        <f t="shared" si="45"/>
        <v/>
      </c>
      <c r="B986" s="34" t="str">
        <f t="shared" si="46"/>
        <v/>
      </c>
      <c r="C986" s="34" t="str">
        <f t="shared" si="47"/>
        <v/>
      </c>
    </row>
    <row r="987" spans="1:3">
      <c r="A987" s="34" t="str">
        <f t="shared" si="45"/>
        <v/>
      </c>
      <c r="B987" s="34" t="str">
        <f t="shared" si="46"/>
        <v/>
      </c>
      <c r="C987" s="34" t="str">
        <f t="shared" si="47"/>
        <v/>
      </c>
    </row>
    <row r="988" spans="1:3">
      <c r="A988" s="34" t="str">
        <f t="shared" si="45"/>
        <v/>
      </c>
      <c r="B988" s="34" t="str">
        <f t="shared" si="46"/>
        <v/>
      </c>
      <c r="C988" s="34" t="str">
        <f t="shared" si="47"/>
        <v/>
      </c>
    </row>
    <row r="989" spans="1:3">
      <c r="A989" s="34" t="str">
        <f t="shared" si="45"/>
        <v/>
      </c>
      <c r="B989" s="34" t="str">
        <f t="shared" si="46"/>
        <v/>
      </c>
      <c r="C989" s="34" t="str">
        <f t="shared" si="47"/>
        <v/>
      </c>
    </row>
    <row r="990" spans="1:3">
      <c r="A990" s="34" t="str">
        <f t="shared" si="45"/>
        <v/>
      </c>
      <c r="B990" s="34" t="str">
        <f t="shared" si="46"/>
        <v/>
      </c>
      <c r="C990" s="34" t="str">
        <f t="shared" si="47"/>
        <v/>
      </c>
    </row>
    <row r="991" spans="1:3">
      <c r="A991" s="34" t="str">
        <f t="shared" si="45"/>
        <v/>
      </c>
      <c r="B991" s="34" t="str">
        <f t="shared" si="46"/>
        <v/>
      </c>
      <c r="C991" s="34" t="str">
        <f t="shared" si="47"/>
        <v/>
      </c>
    </row>
    <row r="992" spans="1:3">
      <c r="A992" s="34" t="str">
        <f t="shared" si="45"/>
        <v/>
      </c>
      <c r="B992" s="34" t="str">
        <f t="shared" si="46"/>
        <v/>
      </c>
      <c r="C992" s="34" t="str">
        <f t="shared" si="47"/>
        <v/>
      </c>
    </row>
    <row r="993" spans="1:3">
      <c r="A993" s="34" t="str">
        <f t="shared" si="45"/>
        <v/>
      </c>
      <c r="B993" s="34" t="str">
        <f t="shared" si="46"/>
        <v/>
      </c>
      <c r="C993" s="34" t="str">
        <f t="shared" si="47"/>
        <v/>
      </c>
    </row>
    <row r="994" spans="1:3">
      <c r="A994" s="34" t="str">
        <f t="shared" si="45"/>
        <v/>
      </c>
      <c r="B994" s="34" t="str">
        <f t="shared" si="46"/>
        <v/>
      </c>
      <c r="C994" s="34" t="str">
        <f t="shared" si="47"/>
        <v/>
      </c>
    </row>
    <row r="995" spans="1:3">
      <c r="A995" s="34" t="str">
        <f t="shared" si="45"/>
        <v/>
      </c>
      <c r="B995" s="34" t="str">
        <f t="shared" si="46"/>
        <v/>
      </c>
      <c r="C995" s="34" t="str">
        <f t="shared" si="47"/>
        <v/>
      </c>
    </row>
    <row r="996" spans="1:3">
      <c r="A996" s="34" t="str">
        <f t="shared" si="45"/>
        <v/>
      </c>
      <c r="B996" s="34" t="str">
        <f t="shared" si="46"/>
        <v/>
      </c>
      <c r="C996" s="34" t="str">
        <f t="shared" si="47"/>
        <v/>
      </c>
    </row>
    <row r="997" spans="1:3">
      <c r="A997" s="34" t="str">
        <f t="shared" si="45"/>
        <v/>
      </c>
      <c r="B997" s="34" t="str">
        <f t="shared" si="46"/>
        <v/>
      </c>
      <c r="C997" s="34" t="str">
        <f t="shared" si="47"/>
        <v/>
      </c>
    </row>
    <row r="998" spans="1:3">
      <c r="A998" s="34" t="str">
        <f t="shared" si="45"/>
        <v/>
      </c>
      <c r="B998" s="34" t="str">
        <f t="shared" si="46"/>
        <v/>
      </c>
      <c r="C998" s="34" t="str">
        <f t="shared" si="47"/>
        <v/>
      </c>
    </row>
    <row r="999" spans="1:3">
      <c r="A999" s="34" t="str">
        <f t="shared" si="45"/>
        <v/>
      </c>
      <c r="B999" s="34" t="str">
        <f t="shared" si="46"/>
        <v/>
      </c>
      <c r="C999" s="34" t="str">
        <f t="shared" si="47"/>
        <v/>
      </c>
    </row>
    <row r="1000" spans="1:3">
      <c r="A1000" s="34" t="str">
        <f t="shared" si="45"/>
        <v/>
      </c>
      <c r="B1000" s="34" t="str">
        <f t="shared" si="46"/>
        <v/>
      </c>
      <c r="C1000" s="34" t="str">
        <f t="shared" si="47"/>
        <v/>
      </c>
    </row>
    <row r="1001" spans="1:3">
      <c r="A1001" s="34" t="str">
        <f t="shared" si="45"/>
        <v/>
      </c>
      <c r="B1001" s="34" t="str">
        <f t="shared" si="46"/>
        <v/>
      </c>
      <c r="C1001" s="34" t="str">
        <f t="shared" si="47"/>
        <v/>
      </c>
    </row>
    <row r="1002" spans="1:3">
      <c r="A1002" s="34" t="str">
        <f t="shared" si="45"/>
        <v/>
      </c>
      <c r="B1002" s="34" t="str">
        <f t="shared" si="46"/>
        <v/>
      </c>
      <c r="C1002" s="34" t="str">
        <f t="shared" si="47"/>
        <v/>
      </c>
    </row>
    <row r="1003" spans="1:3">
      <c r="A1003" s="34" t="str">
        <f t="shared" si="45"/>
        <v/>
      </c>
      <c r="B1003" s="34" t="str">
        <f t="shared" si="46"/>
        <v/>
      </c>
      <c r="C1003" s="34" t="str">
        <f t="shared" si="47"/>
        <v/>
      </c>
    </row>
    <row r="1004" spans="1:3">
      <c r="A1004" s="34" t="str">
        <f t="shared" si="45"/>
        <v/>
      </c>
      <c r="B1004" s="34" t="str">
        <f t="shared" si="46"/>
        <v/>
      </c>
      <c r="C1004" s="34" t="str">
        <f t="shared" si="47"/>
        <v/>
      </c>
    </row>
    <row r="1005" spans="1:3">
      <c r="A1005" s="34" t="str">
        <f t="shared" si="45"/>
        <v/>
      </c>
      <c r="B1005" s="34" t="str">
        <f t="shared" si="46"/>
        <v/>
      </c>
      <c r="C1005" s="34" t="str">
        <f t="shared" si="47"/>
        <v/>
      </c>
    </row>
    <row r="1006" spans="1:3">
      <c r="A1006" s="34" t="str">
        <f t="shared" si="45"/>
        <v/>
      </c>
      <c r="B1006" s="34" t="str">
        <f t="shared" si="46"/>
        <v/>
      </c>
      <c r="C1006" s="34" t="str">
        <f t="shared" si="47"/>
        <v/>
      </c>
    </row>
    <row r="1007" spans="1:3">
      <c r="A1007" s="34" t="str">
        <f t="shared" si="45"/>
        <v/>
      </c>
      <c r="B1007" s="34" t="str">
        <f t="shared" si="46"/>
        <v/>
      </c>
      <c r="C1007" s="34" t="str">
        <f t="shared" si="47"/>
        <v/>
      </c>
    </row>
    <row r="1008" spans="1:3">
      <c r="A1008" s="34" t="str">
        <f t="shared" si="45"/>
        <v/>
      </c>
      <c r="B1008" s="34" t="str">
        <f t="shared" si="46"/>
        <v/>
      </c>
      <c r="C1008" s="34" t="str">
        <f t="shared" si="47"/>
        <v/>
      </c>
    </row>
    <row r="1009" spans="1:3">
      <c r="A1009" s="34" t="str">
        <f t="shared" si="45"/>
        <v/>
      </c>
      <c r="B1009" s="34" t="str">
        <f t="shared" si="46"/>
        <v/>
      </c>
      <c r="C1009" s="34" t="str">
        <f t="shared" si="47"/>
        <v/>
      </c>
    </row>
    <row r="1010" spans="1:3">
      <c r="A1010" s="34" t="str">
        <f t="shared" si="45"/>
        <v/>
      </c>
      <c r="B1010" s="34" t="str">
        <f t="shared" si="46"/>
        <v/>
      </c>
      <c r="C1010" s="34" t="str">
        <f t="shared" si="47"/>
        <v/>
      </c>
    </row>
    <row r="1011" spans="1:3">
      <c r="A1011" s="34" t="str">
        <f t="shared" si="45"/>
        <v/>
      </c>
      <c r="B1011" s="34" t="str">
        <f t="shared" si="46"/>
        <v/>
      </c>
      <c r="C1011" s="34" t="str">
        <f t="shared" si="47"/>
        <v/>
      </c>
    </row>
    <row r="1012" spans="1:3">
      <c r="A1012" s="34" t="str">
        <f t="shared" si="45"/>
        <v/>
      </c>
      <c r="B1012" s="34" t="str">
        <f t="shared" si="46"/>
        <v/>
      </c>
      <c r="C1012" s="34" t="str">
        <f t="shared" si="47"/>
        <v/>
      </c>
    </row>
    <row r="1013" spans="1:3">
      <c r="A1013" s="34" t="str">
        <f t="shared" si="45"/>
        <v/>
      </c>
      <c r="B1013" s="34" t="str">
        <f t="shared" si="46"/>
        <v/>
      </c>
      <c r="C1013" s="34" t="str">
        <f t="shared" si="47"/>
        <v/>
      </c>
    </row>
    <row r="1014" spans="1:3">
      <c r="A1014" s="34" t="str">
        <f t="shared" si="45"/>
        <v/>
      </c>
      <c r="B1014" s="34" t="str">
        <f t="shared" si="46"/>
        <v/>
      </c>
      <c r="C1014" s="34" t="str">
        <f t="shared" si="47"/>
        <v/>
      </c>
    </row>
    <row r="1015" spans="1:3">
      <c r="A1015" s="34" t="str">
        <f t="shared" si="45"/>
        <v/>
      </c>
      <c r="B1015" s="34" t="str">
        <f t="shared" si="46"/>
        <v/>
      </c>
      <c r="C1015" s="34" t="str">
        <f t="shared" si="47"/>
        <v/>
      </c>
    </row>
    <row r="1016" spans="1:3">
      <c r="A1016" s="34" t="str">
        <f t="shared" si="45"/>
        <v/>
      </c>
      <c r="B1016" s="34" t="str">
        <f t="shared" si="46"/>
        <v/>
      </c>
      <c r="C1016" s="34" t="str">
        <f t="shared" si="47"/>
        <v/>
      </c>
    </row>
    <row r="1017" spans="1:3">
      <c r="A1017" s="34" t="str">
        <f t="shared" si="45"/>
        <v/>
      </c>
      <c r="B1017" s="34" t="str">
        <f t="shared" si="46"/>
        <v/>
      </c>
      <c r="C1017" s="34" t="str">
        <f t="shared" si="47"/>
        <v/>
      </c>
    </row>
    <row r="1018" spans="1:3">
      <c r="A1018" s="34" t="str">
        <f t="shared" si="45"/>
        <v/>
      </c>
      <c r="B1018" s="34" t="str">
        <f t="shared" si="46"/>
        <v/>
      </c>
      <c r="C1018" s="34" t="str">
        <f t="shared" si="47"/>
        <v/>
      </c>
    </row>
    <row r="1019" spans="1:3">
      <c r="A1019" s="34" t="str">
        <f t="shared" si="45"/>
        <v/>
      </c>
      <c r="B1019" s="34" t="str">
        <f t="shared" si="46"/>
        <v/>
      </c>
      <c r="C1019" s="34" t="str">
        <f t="shared" si="47"/>
        <v/>
      </c>
    </row>
    <row r="1020" spans="1:3">
      <c r="A1020" s="34" t="str">
        <f t="shared" si="45"/>
        <v/>
      </c>
      <c r="B1020" s="34" t="str">
        <f t="shared" si="46"/>
        <v/>
      </c>
      <c r="C1020" s="34" t="str">
        <f t="shared" si="47"/>
        <v/>
      </c>
    </row>
    <row r="1021" spans="1:3">
      <c r="A1021" s="34" t="str">
        <f t="shared" si="45"/>
        <v/>
      </c>
      <c r="B1021" s="34" t="str">
        <f t="shared" si="46"/>
        <v/>
      </c>
      <c r="C1021" s="34" t="str">
        <f t="shared" si="47"/>
        <v/>
      </c>
    </row>
    <row r="1022" spans="1:3">
      <c r="A1022" s="34" t="str">
        <f t="shared" si="45"/>
        <v/>
      </c>
      <c r="B1022" s="34" t="str">
        <f t="shared" si="46"/>
        <v/>
      </c>
      <c r="C1022" s="34" t="str">
        <f t="shared" si="47"/>
        <v/>
      </c>
    </row>
    <row r="1023" spans="1:3">
      <c r="A1023" s="34" t="str">
        <f t="shared" si="45"/>
        <v/>
      </c>
      <c r="B1023" s="34" t="str">
        <f t="shared" si="46"/>
        <v/>
      </c>
      <c r="C1023" s="34" t="str">
        <f t="shared" si="47"/>
        <v/>
      </c>
    </row>
    <row r="1024" spans="1:3">
      <c r="A1024" s="34" t="str">
        <f t="shared" si="45"/>
        <v/>
      </c>
      <c r="B1024" s="34" t="str">
        <f t="shared" si="46"/>
        <v/>
      </c>
      <c r="C1024" s="34" t="str">
        <f t="shared" si="47"/>
        <v/>
      </c>
    </row>
    <row r="1025" spans="1:3">
      <c r="A1025" s="34" t="str">
        <f t="shared" si="45"/>
        <v/>
      </c>
      <c r="B1025" s="34" t="str">
        <f t="shared" si="46"/>
        <v/>
      </c>
      <c r="C1025" s="34" t="str">
        <f t="shared" si="47"/>
        <v/>
      </c>
    </row>
    <row r="1026" spans="1:3">
      <c r="A1026" s="34" t="str">
        <f t="shared" si="45"/>
        <v/>
      </c>
      <c r="B1026" s="34" t="str">
        <f t="shared" si="46"/>
        <v/>
      </c>
      <c r="C1026" s="34" t="str">
        <f t="shared" si="47"/>
        <v/>
      </c>
    </row>
    <row r="1027" spans="1:3">
      <c r="A1027" s="34" t="str">
        <f t="shared" ref="A1027:A1090" si="48">IFERROR(C1027-1,"")</f>
        <v/>
      </c>
      <c r="B1027" s="34" t="str">
        <f t="shared" ref="B1027:B1090" si="49">IFERROR("P(Z&gt;="&amp;C1027-1&amp;")","")</f>
        <v/>
      </c>
      <c r="C1027" s="34" t="str">
        <f t="shared" ref="C1027:C1090" si="50">IF(C1026&gt;rNtrials,"",1+C1026)</f>
        <v/>
      </c>
    </row>
    <row r="1028" spans="1:3">
      <c r="A1028" s="34" t="str">
        <f t="shared" si="48"/>
        <v/>
      </c>
      <c r="B1028" s="34" t="str">
        <f t="shared" si="49"/>
        <v/>
      </c>
      <c r="C1028" s="34" t="str">
        <f t="shared" si="50"/>
        <v/>
      </c>
    </row>
    <row r="1029" spans="1:3">
      <c r="A1029" s="34" t="str">
        <f t="shared" si="48"/>
        <v/>
      </c>
      <c r="B1029" s="34" t="str">
        <f t="shared" si="49"/>
        <v/>
      </c>
      <c r="C1029" s="34" t="str">
        <f t="shared" si="50"/>
        <v/>
      </c>
    </row>
    <row r="1030" spans="1:3">
      <c r="A1030" s="34" t="str">
        <f t="shared" si="48"/>
        <v/>
      </c>
      <c r="B1030" s="34" t="str">
        <f t="shared" si="49"/>
        <v/>
      </c>
      <c r="C1030" s="34" t="str">
        <f t="shared" si="50"/>
        <v/>
      </c>
    </row>
    <row r="1031" spans="1:3">
      <c r="A1031" s="34" t="str">
        <f t="shared" si="48"/>
        <v/>
      </c>
      <c r="B1031" s="34" t="str">
        <f t="shared" si="49"/>
        <v/>
      </c>
      <c r="C1031" s="34" t="str">
        <f t="shared" si="50"/>
        <v/>
      </c>
    </row>
    <row r="1032" spans="1:3">
      <c r="A1032" s="34" t="str">
        <f t="shared" si="48"/>
        <v/>
      </c>
      <c r="B1032" s="34" t="str">
        <f t="shared" si="49"/>
        <v/>
      </c>
      <c r="C1032" s="34" t="str">
        <f t="shared" si="50"/>
        <v/>
      </c>
    </row>
    <row r="1033" spans="1:3">
      <c r="A1033" s="34" t="str">
        <f t="shared" si="48"/>
        <v/>
      </c>
      <c r="B1033" s="34" t="str">
        <f t="shared" si="49"/>
        <v/>
      </c>
      <c r="C1033" s="34" t="str">
        <f t="shared" si="50"/>
        <v/>
      </c>
    </row>
    <row r="1034" spans="1:3">
      <c r="A1034" s="34" t="str">
        <f t="shared" si="48"/>
        <v/>
      </c>
      <c r="B1034" s="34" t="str">
        <f t="shared" si="49"/>
        <v/>
      </c>
      <c r="C1034" s="34" t="str">
        <f t="shared" si="50"/>
        <v/>
      </c>
    </row>
    <row r="1035" spans="1:3">
      <c r="A1035" s="34" t="str">
        <f t="shared" si="48"/>
        <v/>
      </c>
      <c r="B1035" s="34" t="str">
        <f t="shared" si="49"/>
        <v/>
      </c>
      <c r="C1035" s="34" t="str">
        <f t="shared" si="50"/>
        <v/>
      </c>
    </row>
    <row r="1036" spans="1:3">
      <c r="A1036" s="34" t="str">
        <f t="shared" si="48"/>
        <v/>
      </c>
      <c r="B1036" s="34" t="str">
        <f t="shared" si="49"/>
        <v/>
      </c>
      <c r="C1036" s="34" t="str">
        <f t="shared" si="50"/>
        <v/>
      </c>
    </row>
    <row r="1037" spans="1:3">
      <c r="A1037" s="34" t="str">
        <f t="shared" si="48"/>
        <v/>
      </c>
      <c r="B1037" s="34" t="str">
        <f t="shared" si="49"/>
        <v/>
      </c>
      <c r="C1037" s="34" t="str">
        <f t="shared" si="50"/>
        <v/>
      </c>
    </row>
    <row r="1038" spans="1:3">
      <c r="A1038" s="34" t="str">
        <f t="shared" si="48"/>
        <v/>
      </c>
      <c r="B1038" s="34" t="str">
        <f t="shared" si="49"/>
        <v/>
      </c>
      <c r="C1038" s="34" t="str">
        <f t="shared" si="50"/>
        <v/>
      </c>
    </row>
    <row r="1039" spans="1:3">
      <c r="A1039" s="34" t="str">
        <f t="shared" si="48"/>
        <v/>
      </c>
      <c r="B1039" s="34" t="str">
        <f t="shared" si="49"/>
        <v/>
      </c>
      <c r="C1039" s="34" t="str">
        <f t="shared" si="50"/>
        <v/>
      </c>
    </row>
    <row r="1040" spans="1:3">
      <c r="A1040" s="34" t="str">
        <f t="shared" si="48"/>
        <v/>
      </c>
      <c r="B1040" s="34" t="str">
        <f t="shared" si="49"/>
        <v/>
      </c>
      <c r="C1040" s="34" t="str">
        <f t="shared" si="50"/>
        <v/>
      </c>
    </row>
    <row r="1041" spans="1:3">
      <c r="A1041" s="34" t="str">
        <f t="shared" si="48"/>
        <v/>
      </c>
      <c r="B1041" s="34" t="str">
        <f t="shared" si="49"/>
        <v/>
      </c>
      <c r="C1041" s="34" t="str">
        <f t="shared" si="50"/>
        <v/>
      </c>
    </row>
    <row r="1042" spans="1:3">
      <c r="A1042" s="34" t="str">
        <f t="shared" si="48"/>
        <v/>
      </c>
      <c r="B1042" s="34" t="str">
        <f t="shared" si="49"/>
        <v/>
      </c>
      <c r="C1042" s="34" t="str">
        <f t="shared" si="50"/>
        <v/>
      </c>
    </row>
    <row r="1043" spans="1:3">
      <c r="A1043" s="34" t="str">
        <f t="shared" si="48"/>
        <v/>
      </c>
      <c r="B1043" s="34" t="str">
        <f t="shared" si="49"/>
        <v/>
      </c>
      <c r="C1043" s="34" t="str">
        <f t="shared" si="50"/>
        <v/>
      </c>
    </row>
    <row r="1044" spans="1:3">
      <c r="A1044" s="34" t="str">
        <f t="shared" si="48"/>
        <v/>
      </c>
      <c r="B1044" s="34" t="str">
        <f t="shared" si="49"/>
        <v/>
      </c>
      <c r="C1044" s="34" t="str">
        <f t="shared" si="50"/>
        <v/>
      </c>
    </row>
    <row r="1045" spans="1:3">
      <c r="A1045" s="34" t="str">
        <f t="shared" si="48"/>
        <v/>
      </c>
      <c r="B1045" s="34" t="str">
        <f t="shared" si="49"/>
        <v/>
      </c>
      <c r="C1045" s="34" t="str">
        <f t="shared" si="50"/>
        <v/>
      </c>
    </row>
    <row r="1046" spans="1:3">
      <c r="A1046" s="34" t="str">
        <f t="shared" si="48"/>
        <v/>
      </c>
      <c r="B1046" s="34" t="str">
        <f t="shared" si="49"/>
        <v/>
      </c>
      <c r="C1046" s="34" t="str">
        <f t="shared" si="50"/>
        <v/>
      </c>
    </row>
    <row r="1047" spans="1:3">
      <c r="A1047" s="34" t="str">
        <f t="shared" si="48"/>
        <v/>
      </c>
      <c r="B1047" s="34" t="str">
        <f t="shared" si="49"/>
        <v/>
      </c>
      <c r="C1047" s="34" t="str">
        <f t="shared" si="50"/>
        <v/>
      </c>
    </row>
    <row r="1048" spans="1:3">
      <c r="A1048" s="34" t="str">
        <f t="shared" si="48"/>
        <v/>
      </c>
      <c r="B1048" s="34" t="str">
        <f t="shared" si="49"/>
        <v/>
      </c>
      <c r="C1048" s="34" t="str">
        <f t="shared" si="50"/>
        <v/>
      </c>
    </row>
    <row r="1049" spans="1:3">
      <c r="A1049" s="34" t="str">
        <f t="shared" si="48"/>
        <v/>
      </c>
      <c r="B1049" s="34" t="str">
        <f t="shared" si="49"/>
        <v/>
      </c>
      <c r="C1049" s="34" t="str">
        <f t="shared" si="50"/>
        <v/>
      </c>
    </row>
    <row r="1050" spans="1:3">
      <c r="A1050" s="34" t="str">
        <f t="shared" si="48"/>
        <v/>
      </c>
      <c r="B1050" s="34" t="str">
        <f t="shared" si="49"/>
        <v/>
      </c>
      <c r="C1050" s="34" t="str">
        <f t="shared" si="50"/>
        <v/>
      </c>
    </row>
    <row r="1051" spans="1:3">
      <c r="A1051" s="34" t="str">
        <f t="shared" si="48"/>
        <v/>
      </c>
      <c r="B1051" s="34" t="str">
        <f t="shared" si="49"/>
        <v/>
      </c>
      <c r="C1051" s="34" t="str">
        <f t="shared" si="50"/>
        <v/>
      </c>
    </row>
    <row r="1052" spans="1:3">
      <c r="A1052" s="34" t="str">
        <f t="shared" si="48"/>
        <v/>
      </c>
      <c r="B1052" s="34" t="str">
        <f t="shared" si="49"/>
        <v/>
      </c>
      <c r="C1052" s="34" t="str">
        <f t="shared" si="50"/>
        <v/>
      </c>
    </row>
    <row r="1053" spans="1:3">
      <c r="A1053" s="34" t="str">
        <f t="shared" si="48"/>
        <v/>
      </c>
      <c r="B1053" s="34" t="str">
        <f t="shared" si="49"/>
        <v/>
      </c>
      <c r="C1053" s="34" t="str">
        <f t="shared" si="50"/>
        <v/>
      </c>
    </row>
    <row r="1054" spans="1:3">
      <c r="A1054" s="34" t="str">
        <f t="shared" si="48"/>
        <v/>
      </c>
      <c r="B1054" s="34" t="str">
        <f t="shared" si="49"/>
        <v/>
      </c>
      <c r="C1054" s="34" t="str">
        <f t="shared" si="50"/>
        <v/>
      </c>
    </row>
    <row r="1055" spans="1:3">
      <c r="A1055" s="34" t="str">
        <f t="shared" si="48"/>
        <v/>
      </c>
      <c r="B1055" s="34" t="str">
        <f t="shared" si="49"/>
        <v/>
      </c>
      <c r="C1055" s="34" t="str">
        <f t="shared" si="50"/>
        <v/>
      </c>
    </row>
    <row r="1056" spans="1:3">
      <c r="A1056" s="34" t="str">
        <f t="shared" si="48"/>
        <v/>
      </c>
      <c r="B1056" s="34" t="str">
        <f t="shared" si="49"/>
        <v/>
      </c>
      <c r="C1056" s="34" t="str">
        <f t="shared" si="50"/>
        <v/>
      </c>
    </row>
    <row r="1057" spans="1:3">
      <c r="A1057" s="34" t="str">
        <f t="shared" si="48"/>
        <v/>
      </c>
      <c r="B1057" s="34" t="str">
        <f t="shared" si="49"/>
        <v/>
      </c>
      <c r="C1057" s="34" t="str">
        <f t="shared" si="50"/>
        <v/>
      </c>
    </row>
    <row r="1058" spans="1:3">
      <c r="A1058" s="34" t="str">
        <f t="shared" si="48"/>
        <v/>
      </c>
      <c r="B1058" s="34" t="str">
        <f t="shared" si="49"/>
        <v/>
      </c>
      <c r="C1058" s="34" t="str">
        <f t="shared" si="50"/>
        <v/>
      </c>
    </row>
    <row r="1059" spans="1:3">
      <c r="A1059" s="34" t="str">
        <f t="shared" si="48"/>
        <v/>
      </c>
      <c r="B1059" s="34" t="str">
        <f t="shared" si="49"/>
        <v/>
      </c>
      <c r="C1059" s="34" t="str">
        <f t="shared" si="50"/>
        <v/>
      </c>
    </row>
    <row r="1060" spans="1:3">
      <c r="A1060" s="34" t="str">
        <f t="shared" si="48"/>
        <v/>
      </c>
      <c r="B1060" s="34" t="str">
        <f t="shared" si="49"/>
        <v/>
      </c>
      <c r="C1060" s="34" t="str">
        <f t="shared" si="50"/>
        <v/>
      </c>
    </row>
    <row r="1061" spans="1:3">
      <c r="A1061" s="34" t="str">
        <f t="shared" si="48"/>
        <v/>
      </c>
      <c r="B1061" s="34" t="str">
        <f t="shared" si="49"/>
        <v/>
      </c>
      <c r="C1061" s="34" t="str">
        <f t="shared" si="50"/>
        <v/>
      </c>
    </row>
    <row r="1062" spans="1:3">
      <c r="A1062" s="34" t="str">
        <f t="shared" si="48"/>
        <v/>
      </c>
      <c r="B1062" s="34" t="str">
        <f t="shared" si="49"/>
        <v/>
      </c>
      <c r="C1062" s="34" t="str">
        <f t="shared" si="50"/>
        <v/>
      </c>
    </row>
    <row r="1063" spans="1:3">
      <c r="A1063" s="34" t="str">
        <f t="shared" si="48"/>
        <v/>
      </c>
      <c r="B1063" s="34" t="str">
        <f t="shared" si="49"/>
        <v/>
      </c>
      <c r="C1063" s="34" t="str">
        <f t="shared" si="50"/>
        <v/>
      </c>
    </row>
    <row r="1064" spans="1:3">
      <c r="A1064" s="34" t="str">
        <f t="shared" si="48"/>
        <v/>
      </c>
      <c r="B1064" s="34" t="str">
        <f t="shared" si="49"/>
        <v/>
      </c>
      <c r="C1064" s="34" t="str">
        <f t="shared" si="50"/>
        <v/>
      </c>
    </row>
    <row r="1065" spans="1:3">
      <c r="A1065" s="34" t="str">
        <f t="shared" si="48"/>
        <v/>
      </c>
      <c r="B1065" s="34" t="str">
        <f t="shared" si="49"/>
        <v/>
      </c>
      <c r="C1065" s="34" t="str">
        <f t="shared" si="50"/>
        <v/>
      </c>
    </row>
    <row r="1066" spans="1:3">
      <c r="A1066" s="34" t="str">
        <f t="shared" si="48"/>
        <v/>
      </c>
      <c r="B1066" s="34" t="str">
        <f t="shared" si="49"/>
        <v/>
      </c>
      <c r="C1066" s="34" t="str">
        <f t="shared" si="50"/>
        <v/>
      </c>
    </row>
    <row r="1067" spans="1:3">
      <c r="A1067" s="34" t="str">
        <f t="shared" si="48"/>
        <v/>
      </c>
      <c r="B1067" s="34" t="str">
        <f t="shared" si="49"/>
        <v/>
      </c>
      <c r="C1067" s="34" t="str">
        <f t="shared" si="50"/>
        <v/>
      </c>
    </row>
    <row r="1068" spans="1:3">
      <c r="A1068" s="34" t="str">
        <f t="shared" si="48"/>
        <v/>
      </c>
      <c r="B1068" s="34" t="str">
        <f t="shared" si="49"/>
        <v/>
      </c>
      <c r="C1068" s="34" t="str">
        <f t="shared" si="50"/>
        <v/>
      </c>
    </row>
    <row r="1069" spans="1:3">
      <c r="A1069" s="34" t="str">
        <f t="shared" si="48"/>
        <v/>
      </c>
      <c r="B1069" s="34" t="str">
        <f t="shared" si="49"/>
        <v/>
      </c>
      <c r="C1069" s="34" t="str">
        <f t="shared" si="50"/>
        <v/>
      </c>
    </row>
    <row r="1070" spans="1:3">
      <c r="A1070" s="34" t="str">
        <f t="shared" si="48"/>
        <v/>
      </c>
      <c r="B1070" s="34" t="str">
        <f t="shared" si="49"/>
        <v/>
      </c>
      <c r="C1070" s="34" t="str">
        <f t="shared" si="50"/>
        <v/>
      </c>
    </row>
    <row r="1071" spans="1:3">
      <c r="A1071" s="34" t="str">
        <f t="shared" si="48"/>
        <v/>
      </c>
      <c r="B1071" s="34" t="str">
        <f t="shared" si="49"/>
        <v/>
      </c>
      <c r="C1071" s="34" t="str">
        <f t="shared" si="50"/>
        <v/>
      </c>
    </row>
    <row r="1072" spans="1:3">
      <c r="A1072" s="34" t="str">
        <f t="shared" si="48"/>
        <v/>
      </c>
      <c r="B1072" s="34" t="str">
        <f t="shared" si="49"/>
        <v/>
      </c>
      <c r="C1072" s="34" t="str">
        <f t="shared" si="50"/>
        <v/>
      </c>
    </row>
    <row r="1073" spans="1:3">
      <c r="A1073" s="34" t="str">
        <f t="shared" si="48"/>
        <v/>
      </c>
      <c r="B1073" s="34" t="str">
        <f t="shared" si="49"/>
        <v/>
      </c>
      <c r="C1073" s="34" t="str">
        <f t="shared" si="50"/>
        <v/>
      </c>
    </row>
    <row r="1074" spans="1:3">
      <c r="A1074" s="34" t="str">
        <f t="shared" si="48"/>
        <v/>
      </c>
      <c r="B1074" s="34" t="str">
        <f t="shared" si="49"/>
        <v/>
      </c>
      <c r="C1074" s="34" t="str">
        <f t="shared" si="50"/>
        <v/>
      </c>
    </row>
    <row r="1075" spans="1:3">
      <c r="A1075" s="34" t="str">
        <f t="shared" si="48"/>
        <v/>
      </c>
      <c r="B1075" s="34" t="str">
        <f t="shared" si="49"/>
        <v/>
      </c>
      <c r="C1075" s="34" t="str">
        <f t="shared" si="50"/>
        <v/>
      </c>
    </row>
    <row r="1076" spans="1:3">
      <c r="A1076" s="34" t="str">
        <f t="shared" si="48"/>
        <v/>
      </c>
      <c r="B1076" s="34" t="str">
        <f t="shared" si="49"/>
        <v/>
      </c>
      <c r="C1076" s="34" t="str">
        <f t="shared" si="50"/>
        <v/>
      </c>
    </row>
    <row r="1077" spans="1:3">
      <c r="A1077" s="34" t="str">
        <f t="shared" si="48"/>
        <v/>
      </c>
      <c r="B1077" s="34" t="str">
        <f t="shared" si="49"/>
        <v/>
      </c>
      <c r="C1077" s="34" t="str">
        <f t="shared" si="50"/>
        <v/>
      </c>
    </row>
    <row r="1078" spans="1:3">
      <c r="A1078" s="34" t="str">
        <f t="shared" si="48"/>
        <v/>
      </c>
      <c r="B1078" s="34" t="str">
        <f t="shared" si="49"/>
        <v/>
      </c>
      <c r="C1078" s="34" t="str">
        <f t="shared" si="50"/>
        <v/>
      </c>
    </row>
    <row r="1079" spans="1:3">
      <c r="A1079" s="34" t="str">
        <f t="shared" si="48"/>
        <v/>
      </c>
      <c r="B1079" s="34" t="str">
        <f t="shared" si="49"/>
        <v/>
      </c>
      <c r="C1079" s="34" t="str">
        <f t="shared" si="50"/>
        <v/>
      </c>
    </row>
    <row r="1080" spans="1:3">
      <c r="A1080" s="34" t="str">
        <f t="shared" si="48"/>
        <v/>
      </c>
      <c r="B1080" s="34" t="str">
        <f t="shared" si="49"/>
        <v/>
      </c>
      <c r="C1080" s="34" t="str">
        <f t="shared" si="50"/>
        <v/>
      </c>
    </row>
    <row r="1081" spans="1:3">
      <c r="A1081" s="34" t="str">
        <f t="shared" si="48"/>
        <v/>
      </c>
      <c r="B1081" s="34" t="str">
        <f t="shared" si="49"/>
        <v/>
      </c>
      <c r="C1081" s="34" t="str">
        <f t="shared" si="50"/>
        <v/>
      </c>
    </row>
    <row r="1082" spans="1:3">
      <c r="A1082" s="34" t="str">
        <f t="shared" si="48"/>
        <v/>
      </c>
      <c r="B1082" s="34" t="str">
        <f t="shared" si="49"/>
        <v/>
      </c>
      <c r="C1082" s="34" t="str">
        <f t="shared" si="50"/>
        <v/>
      </c>
    </row>
    <row r="1083" spans="1:3">
      <c r="A1083" s="34" t="str">
        <f t="shared" si="48"/>
        <v/>
      </c>
      <c r="B1083" s="34" t="str">
        <f t="shared" si="49"/>
        <v/>
      </c>
      <c r="C1083" s="34" t="str">
        <f t="shared" si="50"/>
        <v/>
      </c>
    </row>
    <row r="1084" spans="1:3">
      <c r="A1084" s="34" t="str">
        <f t="shared" si="48"/>
        <v/>
      </c>
      <c r="B1084" s="34" t="str">
        <f t="shared" si="49"/>
        <v/>
      </c>
      <c r="C1084" s="34" t="str">
        <f t="shared" si="50"/>
        <v/>
      </c>
    </row>
    <row r="1085" spans="1:3">
      <c r="A1085" s="34" t="str">
        <f t="shared" si="48"/>
        <v/>
      </c>
      <c r="B1085" s="34" t="str">
        <f t="shared" si="49"/>
        <v/>
      </c>
      <c r="C1085" s="34" t="str">
        <f t="shared" si="50"/>
        <v/>
      </c>
    </row>
    <row r="1086" spans="1:3">
      <c r="A1086" s="34" t="str">
        <f t="shared" si="48"/>
        <v/>
      </c>
      <c r="B1086" s="34" t="str">
        <f t="shared" si="49"/>
        <v/>
      </c>
      <c r="C1086" s="34" t="str">
        <f t="shared" si="50"/>
        <v/>
      </c>
    </row>
    <row r="1087" spans="1:3">
      <c r="A1087" s="34" t="str">
        <f t="shared" si="48"/>
        <v/>
      </c>
      <c r="B1087" s="34" t="str">
        <f t="shared" si="49"/>
        <v/>
      </c>
      <c r="C1087" s="34" t="str">
        <f t="shared" si="50"/>
        <v/>
      </c>
    </row>
    <row r="1088" spans="1:3">
      <c r="A1088" s="34" t="str">
        <f t="shared" si="48"/>
        <v/>
      </c>
      <c r="B1088" s="34" t="str">
        <f t="shared" si="49"/>
        <v/>
      </c>
      <c r="C1088" s="34" t="str">
        <f t="shared" si="50"/>
        <v/>
      </c>
    </row>
    <row r="1089" spans="1:3">
      <c r="A1089" s="34" t="str">
        <f t="shared" si="48"/>
        <v/>
      </c>
      <c r="B1089" s="34" t="str">
        <f t="shared" si="49"/>
        <v/>
      </c>
      <c r="C1089" s="34" t="str">
        <f t="shared" si="50"/>
        <v/>
      </c>
    </row>
    <row r="1090" spans="1:3">
      <c r="A1090" s="34" t="str">
        <f t="shared" si="48"/>
        <v/>
      </c>
      <c r="B1090" s="34" t="str">
        <f t="shared" si="49"/>
        <v/>
      </c>
      <c r="C1090" s="34" t="str">
        <f t="shared" si="50"/>
        <v/>
      </c>
    </row>
    <row r="1091" spans="1:3">
      <c r="A1091" s="34" t="str">
        <f t="shared" ref="A1091:A1154" si="51">IFERROR(C1091-1,"")</f>
        <v/>
      </c>
      <c r="B1091" s="34" t="str">
        <f t="shared" ref="B1091:B1154" si="52">IFERROR("P(Z&gt;="&amp;C1091-1&amp;")","")</f>
        <v/>
      </c>
      <c r="C1091" s="34" t="str">
        <f t="shared" ref="C1091:C1154" si="53">IF(C1090&gt;rNtrials,"",1+C1090)</f>
        <v/>
      </c>
    </row>
    <row r="1092" spans="1:3">
      <c r="A1092" s="34" t="str">
        <f t="shared" si="51"/>
        <v/>
      </c>
      <c r="B1092" s="34" t="str">
        <f t="shared" si="52"/>
        <v/>
      </c>
      <c r="C1092" s="34" t="str">
        <f t="shared" si="53"/>
        <v/>
      </c>
    </row>
    <row r="1093" spans="1:3">
      <c r="A1093" s="34" t="str">
        <f t="shared" si="51"/>
        <v/>
      </c>
      <c r="B1093" s="34" t="str">
        <f t="shared" si="52"/>
        <v/>
      </c>
      <c r="C1093" s="34" t="str">
        <f t="shared" si="53"/>
        <v/>
      </c>
    </row>
    <row r="1094" spans="1:3">
      <c r="A1094" s="34" t="str">
        <f t="shared" si="51"/>
        <v/>
      </c>
      <c r="B1094" s="34" t="str">
        <f t="shared" si="52"/>
        <v/>
      </c>
      <c r="C1094" s="34" t="str">
        <f t="shared" si="53"/>
        <v/>
      </c>
    </row>
    <row r="1095" spans="1:3">
      <c r="A1095" s="34" t="str">
        <f t="shared" si="51"/>
        <v/>
      </c>
      <c r="B1095" s="34" t="str">
        <f t="shared" si="52"/>
        <v/>
      </c>
      <c r="C1095" s="34" t="str">
        <f t="shared" si="53"/>
        <v/>
      </c>
    </row>
    <row r="1096" spans="1:3">
      <c r="A1096" s="34" t="str">
        <f t="shared" si="51"/>
        <v/>
      </c>
      <c r="B1096" s="34" t="str">
        <f t="shared" si="52"/>
        <v/>
      </c>
      <c r="C1096" s="34" t="str">
        <f t="shared" si="53"/>
        <v/>
      </c>
    </row>
    <row r="1097" spans="1:3">
      <c r="A1097" s="34" t="str">
        <f t="shared" si="51"/>
        <v/>
      </c>
      <c r="B1097" s="34" t="str">
        <f t="shared" si="52"/>
        <v/>
      </c>
      <c r="C1097" s="34" t="str">
        <f t="shared" si="53"/>
        <v/>
      </c>
    </row>
    <row r="1098" spans="1:3">
      <c r="A1098" s="34" t="str">
        <f t="shared" si="51"/>
        <v/>
      </c>
      <c r="B1098" s="34" t="str">
        <f t="shared" si="52"/>
        <v/>
      </c>
      <c r="C1098" s="34" t="str">
        <f t="shared" si="53"/>
        <v/>
      </c>
    </row>
    <row r="1099" spans="1:3">
      <c r="A1099" s="34" t="str">
        <f t="shared" si="51"/>
        <v/>
      </c>
      <c r="B1099" s="34" t="str">
        <f t="shared" si="52"/>
        <v/>
      </c>
      <c r="C1099" s="34" t="str">
        <f t="shared" si="53"/>
        <v/>
      </c>
    </row>
    <row r="1100" spans="1:3">
      <c r="A1100" s="34" t="str">
        <f t="shared" si="51"/>
        <v/>
      </c>
      <c r="B1100" s="34" t="str">
        <f t="shared" si="52"/>
        <v/>
      </c>
      <c r="C1100" s="34" t="str">
        <f t="shared" si="53"/>
        <v/>
      </c>
    </row>
    <row r="1101" spans="1:3">
      <c r="A1101" s="34" t="str">
        <f t="shared" si="51"/>
        <v/>
      </c>
      <c r="B1101" s="34" t="str">
        <f t="shared" si="52"/>
        <v/>
      </c>
      <c r="C1101" s="34" t="str">
        <f t="shared" si="53"/>
        <v/>
      </c>
    </row>
    <row r="1102" spans="1:3">
      <c r="A1102" s="34" t="str">
        <f t="shared" si="51"/>
        <v/>
      </c>
      <c r="B1102" s="34" t="str">
        <f t="shared" si="52"/>
        <v/>
      </c>
      <c r="C1102" s="34" t="str">
        <f t="shared" si="53"/>
        <v/>
      </c>
    </row>
    <row r="1103" spans="1:3">
      <c r="A1103" s="34" t="str">
        <f t="shared" si="51"/>
        <v/>
      </c>
      <c r="B1103" s="34" t="str">
        <f t="shared" si="52"/>
        <v/>
      </c>
      <c r="C1103" s="34" t="str">
        <f t="shared" si="53"/>
        <v/>
      </c>
    </row>
    <row r="1104" spans="1:3">
      <c r="A1104" s="34" t="str">
        <f t="shared" si="51"/>
        <v/>
      </c>
      <c r="B1104" s="34" t="str">
        <f t="shared" si="52"/>
        <v/>
      </c>
      <c r="C1104" s="34" t="str">
        <f t="shared" si="53"/>
        <v/>
      </c>
    </row>
    <row r="1105" spans="1:3">
      <c r="A1105" s="34" t="str">
        <f t="shared" si="51"/>
        <v/>
      </c>
      <c r="B1105" s="34" t="str">
        <f t="shared" si="52"/>
        <v/>
      </c>
      <c r="C1105" s="34" t="str">
        <f t="shared" si="53"/>
        <v/>
      </c>
    </row>
    <row r="1106" spans="1:3">
      <c r="A1106" s="34" t="str">
        <f t="shared" si="51"/>
        <v/>
      </c>
      <c r="B1106" s="34" t="str">
        <f t="shared" si="52"/>
        <v/>
      </c>
      <c r="C1106" s="34" t="str">
        <f t="shared" si="53"/>
        <v/>
      </c>
    </row>
    <row r="1107" spans="1:3">
      <c r="A1107" s="34" t="str">
        <f t="shared" si="51"/>
        <v/>
      </c>
      <c r="B1107" s="34" t="str">
        <f t="shared" si="52"/>
        <v/>
      </c>
      <c r="C1107" s="34" t="str">
        <f t="shared" si="53"/>
        <v/>
      </c>
    </row>
    <row r="1108" spans="1:3">
      <c r="A1108" s="34" t="str">
        <f t="shared" si="51"/>
        <v/>
      </c>
      <c r="B1108" s="34" t="str">
        <f t="shared" si="52"/>
        <v/>
      </c>
      <c r="C1108" s="34" t="str">
        <f t="shared" si="53"/>
        <v/>
      </c>
    </row>
    <row r="1109" spans="1:3">
      <c r="A1109" s="34" t="str">
        <f t="shared" si="51"/>
        <v/>
      </c>
      <c r="B1109" s="34" t="str">
        <f t="shared" si="52"/>
        <v/>
      </c>
      <c r="C1109" s="34" t="str">
        <f t="shared" si="53"/>
        <v/>
      </c>
    </row>
    <row r="1110" spans="1:3">
      <c r="A1110" s="34" t="str">
        <f t="shared" si="51"/>
        <v/>
      </c>
      <c r="B1110" s="34" t="str">
        <f t="shared" si="52"/>
        <v/>
      </c>
      <c r="C1110" s="34" t="str">
        <f t="shared" si="53"/>
        <v/>
      </c>
    </row>
    <row r="1111" spans="1:3">
      <c r="A1111" s="34" t="str">
        <f t="shared" si="51"/>
        <v/>
      </c>
      <c r="B1111" s="34" t="str">
        <f t="shared" si="52"/>
        <v/>
      </c>
      <c r="C1111" s="34" t="str">
        <f t="shared" si="53"/>
        <v/>
      </c>
    </row>
    <row r="1112" spans="1:3">
      <c r="A1112" s="34" t="str">
        <f t="shared" si="51"/>
        <v/>
      </c>
      <c r="B1112" s="34" t="str">
        <f t="shared" si="52"/>
        <v/>
      </c>
      <c r="C1112" s="34" t="str">
        <f t="shared" si="53"/>
        <v/>
      </c>
    </row>
    <row r="1113" spans="1:3">
      <c r="A1113" s="34" t="str">
        <f t="shared" si="51"/>
        <v/>
      </c>
      <c r="B1113" s="34" t="str">
        <f t="shared" si="52"/>
        <v/>
      </c>
      <c r="C1113" s="34" t="str">
        <f t="shared" si="53"/>
        <v/>
      </c>
    </row>
    <row r="1114" spans="1:3">
      <c r="A1114" s="34" t="str">
        <f t="shared" si="51"/>
        <v/>
      </c>
      <c r="B1114" s="34" t="str">
        <f t="shared" si="52"/>
        <v/>
      </c>
      <c r="C1114" s="34" t="str">
        <f t="shared" si="53"/>
        <v/>
      </c>
    </row>
    <row r="1115" spans="1:3">
      <c r="A1115" s="34" t="str">
        <f t="shared" si="51"/>
        <v/>
      </c>
      <c r="B1115" s="34" t="str">
        <f t="shared" si="52"/>
        <v/>
      </c>
      <c r="C1115" s="34" t="str">
        <f t="shared" si="53"/>
        <v/>
      </c>
    </row>
    <row r="1116" spans="1:3">
      <c r="A1116" s="34" t="str">
        <f t="shared" si="51"/>
        <v/>
      </c>
      <c r="B1116" s="34" t="str">
        <f t="shared" si="52"/>
        <v/>
      </c>
      <c r="C1116" s="34" t="str">
        <f t="shared" si="53"/>
        <v/>
      </c>
    </row>
    <row r="1117" spans="1:3">
      <c r="A1117" s="34" t="str">
        <f t="shared" si="51"/>
        <v/>
      </c>
      <c r="B1117" s="34" t="str">
        <f t="shared" si="52"/>
        <v/>
      </c>
      <c r="C1117" s="34" t="str">
        <f t="shared" si="53"/>
        <v/>
      </c>
    </row>
    <row r="1118" spans="1:3">
      <c r="A1118" s="34" t="str">
        <f t="shared" si="51"/>
        <v/>
      </c>
      <c r="B1118" s="34" t="str">
        <f t="shared" si="52"/>
        <v/>
      </c>
      <c r="C1118" s="34" t="str">
        <f t="shared" si="53"/>
        <v/>
      </c>
    </row>
    <row r="1119" spans="1:3">
      <c r="A1119" s="34" t="str">
        <f t="shared" si="51"/>
        <v/>
      </c>
      <c r="B1119" s="34" t="str">
        <f t="shared" si="52"/>
        <v/>
      </c>
      <c r="C1119" s="34" t="str">
        <f t="shared" si="53"/>
        <v/>
      </c>
    </row>
    <row r="1120" spans="1:3">
      <c r="A1120" s="34" t="str">
        <f t="shared" si="51"/>
        <v/>
      </c>
      <c r="B1120" s="34" t="str">
        <f t="shared" si="52"/>
        <v/>
      </c>
      <c r="C1120" s="34" t="str">
        <f t="shared" si="53"/>
        <v/>
      </c>
    </row>
    <row r="1121" spans="1:3">
      <c r="A1121" s="34" t="str">
        <f t="shared" si="51"/>
        <v/>
      </c>
      <c r="B1121" s="34" t="str">
        <f t="shared" si="52"/>
        <v/>
      </c>
      <c r="C1121" s="34" t="str">
        <f t="shared" si="53"/>
        <v/>
      </c>
    </row>
    <row r="1122" spans="1:3">
      <c r="A1122" s="34" t="str">
        <f t="shared" si="51"/>
        <v/>
      </c>
      <c r="B1122" s="34" t="str">
        <f t="shared" si="52"/>
        <v/>
      </c>
      <c r="C1122" s="34" t="str">
        <f t="shared" si="53"/>
        <v/>
      </c>
    </row>
    <row r="1123" spans="1:3">
      <c r="A1123" s="34" t="str">
        <f t="shared" si="51"/>
        <v/>
      </c>
      <c r="B1123" s="34" t="str">
        <f t="shared" si="52"/>
        <v/>
      </c>
      <c r="C1123" s="34" t="str">
        <f t="shared" si="53"/>
        <v/>
      </c>
    </row>
    <row r="1124" spans="1:3">
      <c r="A1124" s="34" t="str">
        <f t="shared" si="51"/>
        <v/>
      </c>
      <c r="B1124" s="34" t="str">
        <f t="shared" si="52"/>
        <v/>
      </c>
      <c r="C1124" s="34" t="str">
        <f t="shared" si="53"/>
        <v/>
      </c>
    </row>
    <row r="1125" spans="1:3">
      <c r="A1125" s="34" t="str">
        <f t="shared" si="51"/>
        <v/>
      </c>
      <c r="B1125" s="34" t="str">
        <f t="shared" si="52"/>
        <v/>
      </c>
      <c r="C1125" s="34" t="str">
        <f t="shared" si="53"/>
        <v/>
      </c>
    </row>
    <row r="1126" spans="1:3">
      <c r="A1126" s="34" t="str">
        <f t="shared" si="51"/>
        <v/>
      </c>
      <c r="B1126" s="34" t="str">
        <f t="shared" si="52"/>
        <v/>
      </c>
      <c r="C1126" s="34" t="str">
        <f t="shared" si="53"/>
        <v/>
      </c>
    </row>
    <row r="1127" spans="1:3">
      <c r="A1127" s="34" t="str">
        <f t="shared" si="51"/>
        <v/>
      </c>
      <c r="B1127" s="34" t="str">
        <f t="shared" si="52"/>
        <v/>
      </c>
      <c r="C1127" s="34" t="str">
        <f t="shared" si="53"/>
        <v/>
      </c>
    </row>
    <row r="1128" spans="1:3">
      <c r="A1128" s="34" t="str">
        <f t="shared" si="51"/>
        <v/>
      </c>
      <c r="B1128" s="34" t="str">
        <f t="shared" si="52"/>
        <v/>
      </c>
      <c r="C1128" s="34" t="str">
        <f t="shared" si="53"/>
        <v/>
      </c>
    </row>
    <row r="1129" spans="1:3">
      <c r="A1129" s="34" t="str">
        <f t="shared" si="51"/>
        <v/>
      </c>
      <c r="B1129" s="34" t="str">
        <f t="shared" si="52"/>
        <v/>
      </c>
      <c r="C1129" s="34" t="str">
        <f t="shared" si="53"/>
        <v/>
      </c>
    </row>
    <row r="1130" spans="1:3">
      <c r="A1130" s="34" t="str">
        <f t="shared" si="51"/>
        <v/>
      </c>
      <c r="B1130" s="34" t="str">
        <f t="shared" si="52"/>
        <v/>
      </c>
      <c r="C1130" s="34" t="str">
        <f t="shared" si="53"/>
        <v/>
      </c>
    </row>
    <row r="1131" spans="1:3">
      <c r="A1131" s="34" t="str">
        <f t="shared" si="51"/>
        <v/>
      </c>
      <c r="B1131" s="34" t="str">
        <f t="shared" si="52"/>
        <v/>
      </c>
      <c r="C1131" s="34" t="str">
        <f t="shared" si="53"/>
        <v/>
      </c>
    </row>
    <row r="1132" spans="1:3">
      <c r="A1132" s="34" t="str">
        <f t="shared" si="51"/>
        <v/>
      </c>
      <c r="B1132" s="34" t="str">
        <f t="shared" si="52"/>
        <v/>
      </c>
      <c r="C1132" s="34" t="str">
        <f t="shared" si="53"/>
        <v/>
      </c>
    </row>
    <row r="1133" spans="1:3">
      <c r="A1133" s="34" t="str">
        <f t="shared" si="51"/>
        <v/>
      </c>
      <c r="B1133" s="34" t="str">
        <f t="shared" si="52"/>
        <v/>
      </c>
      <c r="C1133" s="34" t="str">
        <f t="shared" si="53"/>
        <v/>
      </c>
    </row>
    <row r="1134" spans="1:3">
      <c r="A1134" s="34" t="str">
        <f t="shared" si="51"/>
        <v/>
      </c>
      <c r="B1134" s="34" t="str">
        <f t="shared" si="52"/>
        <v/>
      </c>
      <c r="C1134" s="34" t="str">
        <f t="shared" si="53"/>
        <v/>
      </c>
    </row>
    <row r="1135" spans="1:3">
      <c r="A1135" s="34" t="str">
        <f t="shared" si="51"/>
        <v/>
      </c>
      <c r="B1135" s="34" t="str">
        <f t="shared" si="52"/>
        <v/>
      </c>
      <c r="C1135" s="34" t="str">
        <f t="shared" si="53"/>
        <v/>
      </c>
    </row>
    <row r="1136" spans="1:3">
      <c r="A1136" s="34" t="str">
        <f t="shared" si="51"/>
        <v/>
      </c>
      <c r="B1136" s="34" t="str">
        <f t="shared" si="52"/>
        <v/>
      </c>
      <c r="C1136" s="34" t="str">
        <f t="shared" si="53"/>
        <v/>
      </c>
    </row>
    <row r="1137" spans="1:3">
      <c r="A1137" s="34" t="str">
        <f t="shared" si="51"/>
        <v/>
      </c>
      <c r="B1137" s="34" t="str">
        <f t="shared" si="52"/>
        <v/>
      </c>
      <c r="C1137" s="34" t="str">
        <f t="shared" si="53"/>
        <v/>
      </c>
    </row>
    <row r="1138" spans="1:3">
      <c r="A1138" s="34" t="str">
        <f t="shared" si="51"/>
        <v/>
      </c>
      <c r="B1138" s="34" t="str">
        <f t="shared" si="52"/>
        <v/>
      </c>
      <c r="C1138" s="34" t="str">
        <f t="shared" si="53"/>
        <v/>
      </c>
    </row>
    <row r="1139" spans="1:3">
      <c r="A1139" s="34" t="str">
        <f t="shared" si="51"/>
        <v/>
      </c>
      <c r="B1139" s="34" t="str">
        <f t="shared" si="52"/>
        <v/>
      </c>
      <c r="C1139" s="34" t="str">
        <f t="shared" si="53"/>
        <v/>
      </c>
    </row>
    <row r="1140" spans="1:3">
      <c r="A1140" s="34" t="str">
        <f t="shared" si="51"/>
        <v/>
      </c>
      <c r="B1140" s="34" t="str">
        <f t="shared" si="52"/>
        <v/>
      </c>
      <c r="C1140" s="34" t="str">
        <f t="shared" si="53"/>
        <v/>
      </c>
    </row>
    <row r="1141" spans="1:3">
      <c r="A1141" s="34" t="str">
        <f t="shared" si="51"/>
        <v/>
      </c>
      <c r="B1141" s="34" t="str">
        <f t="shared" si="52"/>
        <v/>
      </c>
      <c r="C1141" s="34" t="str">
        <f t="shared" si="53"/>
        <v/>
      </c>
    </row>
    <row r="1142" spans="1:3">
      <c r="A1142" s="34" t="str">
        <f t="shared" si="51"/>
        <v/>
      </c>
      <c r="B1142" s="34" t="str">
        <f t="shared" si="52"/>
        <v/>
      </c>
      <c r="C1142" s="34" t="str">
        <f t="shared" si="53"/>
        <v/>
      </c>
    </row>
    <row r="1143" spans="1:3">
      <c r="A1143" s="34" t="str">
        <f t="shared" si="51"/>
        <v/>
      </c>
      <c r="B1143" s="34" t="str">
        <f t="shared" si="52"/>
        <v/>
      </c>
      <c r="C1143" s="34" t="str">
        <f t="shared" si="53"/>
        <v/>
      </c>
    </row>
    <row r="1144" spans="1:3">
      <c r="A1144" s="34" t="str">
        <f t="shared" si="51"/>
        <v/>
      </c>
      <c r="B1144" s="34" t="str">
        <f t="shared" si="52"/>
        <v/>
      </c>
      <c r="C1144" s="34" t="str">
        <f t="shared" si="53"/>
        <v/>
      </c>
    </row>
    <row r="1145" spans="1:3">
      <c r="A1145" s="34" t="str">
        <f t="shared" si="51"/>
        <v/>
      </c>
      <c r="B1145" s="34" t="str">
        <f t="shared" si="52"/>
        <v/>
      </c>
      <c r="C1145" s="34" t="str">
        <f t="shared" si="53"/>
        <v/>
      </c>
    </row>
    <row r="1146" spans="1:3">
      <c r="A1146" s="34" t="str">
        <f t="shared" si="51"/>
        <v/>
      </c>
      <c r="B1146" s="34" t="str">
        <f t="shared" si="52"/>
        <v/>
      </c>
      <c r="C1146" s="34" t="str">
        <f t="shared" si="53"/>
        <v/>
      </c>
    </row>
    <row r="1147" spans="1:3">
      <c r="A1147" s="34" t="str">
        <f t="shared" si="51"/>
        <v/>
      </c>
      <c r="B1147" s="34" t="str">
        <f t="shared" si="52"/>
        <v/>
      </c>
      <c r="C1147" s="34" t="str">
        <f t="shared" si="53"/>
        <v/>
      </c>
    </row>
    <row r="1148" spans="1:3">
      <c r="A1148" s="34" t="str">
        <f t="shared" si="51"/>
        <v/>
      </c>
      <c r="B1148" s="34" t="str">
        <f t="shared" si="52"/>
        <v/>
      </c>
      <c r="C1148" s="34" t="str">
        <f t="shared" si="53"/>
        <v/>
      </c>
    </row>
    <row r="1149" spans="1:3">
      <c r="A1149" s="34" t="str">
        <f t="shared" si="51"/>
        <v/>
      </c>
      <c r="B1149" s="34" t="str">
        <f t="shared" si="52"/>
        <v/>
      </c>
      <c r="C1149" s="34" t="str">
        <f t="shared" si="53"/>
        <v/>
      </c>
    </row>
    <row r="1150" spans="1:3">
      <c r="A1150" s="34" t="str">
        <f t="shared" si="51"/>
        <v/>
      </c>
      <c r="B1150" s="34" t="str">
        <f t="shared" si="52"/>
        <v/>
      </c>
      <c r="C1150" s="34" t="str">
        <f t="shared" si="53"/>
        <v/>
      </c>
    </row>
    <row r="1151" spans="1:3">
      <c r="A1151" s="34" t="str">
        <f t="shared" si="51"/>
        <v/>
      </c>
      <c r="B1151" s="34" t="str">
        <f t="shared" si="52"/>
        <v/>
      </c>
      <c r="C1151" s="34" t="str">
        <f t="shared" si="53"/>
        <v/>
      </c>
    </row>
    <row r="1152" spans="1:3">
      <c r="A1152" s="34" t="str">
        <f t="shared" si="51"/>
        <v/>
      </c>
      <c r="B1152" s="34" t="str">
        <f t="shared" si="52"/>
        <v/>
      </c>
      <c r="C1152" s="34" t="str">
        <f t="shared" si="53"/>
        <v/>
      </c>
    </row>
    <row r="1153" spans="1:3">
      <c r="A1153" s="34" t="str">
        <f t="shared" si="51"/>
        <v/>
      </c>
      <c r="B1153" s="34" t="str">
        <f t="shared" si="52"/>
        <v/>
      </c>
      <c r="C1153" s="34" t="str">
        <f t="shared" si="53"/>
        <v/>
      </c>
    </row>
    <row r="1154" spans="1:3">
      <c r="A1154" s="34" t="str">
        <f t="shared" si="51"/>
        <v/>
      </c>
      <c r="B1154" s="34" t="str">
        <f t="shared" si="52"/>
        <v/>
      </c>
      <c r="C1154" s="34" t="str">
        <f t="shared" si="53"/>
        <v/>
      </c>
    </row>
    <row r="1155" spans="1:3">
      <c r="A1155" s="34" t="str">
        <f t="shared" ref="A1155:A1218" si="54">IFERROR(C1155-1,"")</f>
        <v/>
      </c>
      <c r="B1155" s="34" t="str">
        <f t="shared" ref="B1155:B1218" si="55">IFERROR("P(Z&gt;="&amp;C1155-1&amp;")","")</f>
        <v/>
      </c>
      <c r="C1155" s="34" t="str">
        <f t="shared" ref="C1155:C1218" si="56">IF(C1154&gt;rNtrials,"",1+C1154)</f>
        <v/>
      </c>
    </row>
    <row r="1156" spans="1:3">
      <c r="A1156" s="34" t="str">
        <f t="shared" si="54"/>
        <v/>
      </c>
      <c r="B1156" s="34" t="str">
        <f t="shared" si="55"/>
        <v/>
      </c>
      <c r="C1156" s="34" t="str">
        <f t="shared" si="56"/>
        <v/>
      </c>
    </row>
    <row r="1157" spans="1:3">
      <c r="A1157" s="34" t="str">
        <f t="shared" si="54"/>
        <v/>
      </c>
      <c r="B1157" s="34" t="str">
        <f t="shared" si="55"/>
        <v/>
      </c>
      <c r="C1157" s="34" t="str">
        <f t="shared" si="56"/>
        <v/>
      </c>
    </row>
    <row r="1158" spans="1:3">
      <c r="A1158" s="34" t="str">
        <f t="shared" si="54"/>
        <v/>
      </c>
      <c r="B1158" s="34" t="str">
        <f t="shared" si="55"/>
        <v/>
      </c>
      <c r="C1158" s="34" t="str">
        <f t="shared" si="56"/>
        <v/>
      </c>
    </row>
    <row r="1159" spans="1:3">
      <c r="A1159" s="34" t="str">
        <f t="shared" si="54"/>
        <v/>
      </c>
      <c r="B1159" s="34" t="str">
        <f t="shared" si="55"/>
        <v/>
      </c>
      <c r="C1159" s="34" t="str">
        <f t="shared" si="56"/>
        <v/>
      </c>
    </row>
    <row r="1160" spans="1:3">
      <c r="A1160" s="34" t="str">
        <f t="shared" si="54"/>
        <v/>
      </c>
      <c r="B1160" s="34" t="str">
        <f t="shared" si="55"/>
        <v/>
      </c>
      <c r="C1160" s="34" t="str">
        <f t="shared" si="56"/>
        <v/>
      </c>
    </row>
    <row r="1161" spans="1:3">
      <c r="A1161" s="34" t="str">
        <f t="shared" si="54"/>
        <v/>
      </c>
      <c r="B1161" s="34" t="str">
        <f t="shared" si="55"/>
        <v/>
      </c>
      <c r="C1161" s="34" t="str">
        <f t="shared" si="56"/>
        <v/>
      </c>
    </row>
    <row r="1162" spans="1:3">
      <c r="A1162" s="34" t="str">
        <f t="shared" si="54"/>
        <v/>
      </c>
      <c r="B1162" s="34" t="str">
        <f t="shared" si="55"/>
        <v/>
      </c>
      <c r="C1162" s="34" t="str">
        <f t="shared" si="56"/>
        <v/>
      </c>
    </row>
    <row r="1163" spans="1:3">
      <c r="A1163" s="34" t="str">
        <f t="shared" si="54"/>
        <v/>
      </c>
      <c r="B1163" s="34" t="str">
        <f t="shared" si="55"/>
        <v/>
      </c>
      <c r="C1163" s="34" t="str">
        <f t="shared" si="56"/>
        <v/>
      </c>
    </row>
    <row r="1164" spans="1:3">
      <c r="A1164" s="34" t="str">
        <f t="shared" si="54"/>
        <v/>
      </c>
      <c r="B1164" s="34" t="str">
        <f t="shared" si="55"/>
        <v/>
      </c>
      <c r="C1164" s="34" t="str">
        <f t="shared" si="56"/>
        <v/>
      </c>
    </row>
    <row r="1165" spans="1:3">
      <c r="A1165" s="34" t="str">
        <f t="shared" si="54"/>
        <v/>
      </c>
      <c r="B1165" s="34" t="str">
        <f t="shared" si="55"/>
        <v/>
      </c>
      <c r="C1165" s="34" t="str">
        <f t="shared" si="56"/>
        <v/>
      </c>
    </row>
    <row r="1166" spans="1:3">
      <c r="A1166" s="34" t="str">
        <f t="shared" si="54"/>
        <v/>
      </c>
      <c r="B1166" s="34" t="str">
        <f t="shared" si="55"/>
        <v/>
      </c>
      <c r="C1166" s="34" t="str">
        <f t="shared" si="56"/>
        <v/>
      </c>
    </row>
    <row r="1167" spans="1:3">
      <c r="A1167" s="34" t="str">
        <f t="shared" si="54"/>
        <v/>
      </c>
      <c r="B1167" s="34" t="str">
        <f t="shared" si="55"/>
        <v/>
      </c>
      <c r="C1167" s="34" t="str">
        <f t="shared" si="56"/>
        <v/>
      </c>
    </row>
    <row r="1168" spans="1:3">
      <c r="A1168" s="34" t="str">
        <f t="shared" si="54"/>
        <v/>
      </c>
      <c r="B1168" s="34" t="str">
        <f t="shared" si="55"/>
        <v/>
      </c>
      <c r="C1168" s="34" t="str">
        <f t="shared" si="56"/>
        <v/>
      </c>
    </row>
    <row r="1169" spans="1:3">
      <c r="A1169" s="34" t="str">
        <f t="shared" si="54"/>
        <v/>
      </c>
      <c r="B1169" s="34" t="str">
        <f t="shared" si="55"/>
        <v/>
      </c>
      <c r="C1169" s="34" t="str">
        <f t="shared" si="56"/>
        <v/>
      </c>
    </row>
    <row r="1170" spans="1:3">
      <c r="A1170" s="34" t="str">
        <f t="shared" si="54"/>
        <v/>
      </c>
      <c r="B1170" s="34" t="str">
        <f t="shared" si="55"/>
        <v/>
      </c>
      <c r="C1170" s="34" t="str">
        <f t="shared" si="56"/>
        <v/>
      </c>
    </row>
    <row r="1171" spans="1:3">
      <c r="A1171" s="34" t="str">
        <f t="shared" si="54"/>
        <v/>
      </c>
      <c r="B1171" s="34" t="str">
        <f t="shared" si="55"/>
        <v/>
      </c>
      <c r="C1171" s="34" t="str">
        <f t="shared" si="56"/>
        <v/>
      </c>
    </row>
    <row r="1172" spans="1:3">
      <c r="A1172" s="34" t="str">
        <f t="shared" si="54"/>
        <v/>
      </c>
      <c r="B1172" s="34" t="str">
        <f t="shared" si="55"/>
        <v/>
      </c>
      <c r="C1172" s="34" t="str">
        <f t="shared" si="56"/>
        <v/>
      </c>
    </row>
    <row r="1173" spans="1:3">
      <c r="A1173" s="34" t="str">
        <f t="shared" si="54"/>
        <v/>
      </c>
      <c r="B1173" s="34" t="str">
        <f t="shared" si="55"/>
        <v/>
      </c>
      <c r="C1173" s="34" t="str">
        <f t="shared" si="56"/>
        <v/>
      </c>
    </row>
    <row r="1174" spans="1:3">
      <c r="A1174" s="34" t="str">
        <f t="shared" si="54"/>
        <v/>
      </c>
      <c r="B1174" s="34" t="str">
        <f t="shared" si="55"/>
        <v/>
      </c>
      <c r="C1174" s="34" t="str">
        <f t="shared" si="56"/>
        <v/>
      </c>
    </row>
    <row r="1175" spans="1:3">
      <c r="A1175" s="34" t="str">
        <f t="shared" si="54"/>
        <v/>
      </c>
      <c r="B1175" s="34" t="str">
        <f t="shared" si="55"/>
        <v/>
      </c>
      <c r="C1175" s="34" t="str">
        <f t="shared" si="56"/>
        <v/>
      </c>
    </row>
    <row r="1176" spans="1:3">
      <c r="A1176" s="34" t="str">
        <f t="shared" si="54"/>
        <v/>
      </c>
      <c r="B1176" s="34" t="str">
        <f t="shared" si="55"/>
        <v/>
      </c>
      <c r="C1176" s="34" t="str">
        <f t="shared" si="56"/>
        <v/>
      </c>
    </row>
    <row r="1177" spans="1:3">
      <c r="A1177" s="34" t="str">
        <f t="shared" si="54"/>
        <v/>
      </c>
      <c r="B1177" s="34" t="str">
        <f t="shared" si="55"/>
        <v/>
      </c>
      <c r="C1177" s="34" t="str">
        <f t="shared" si="56"/>
        <v/>
      </c>
    </row>
    <row r="1178" spans="1:3">
      <c r="A1178" s="34" t="str">
        <f t="shared" si="54"/>
        <v/>
      </c>
      <c r="B1178" s="34" t="str">
        <f t="shared" si="55"/>
        <v/>
      </c>
      <c r="C1178" s="34" t="str">
        <f t="shared" si="56"/>
        <v/>
      </c>
    </row>
    <row r="1179" spans="1:3">
      <c r="A1179" s="34" t="str">
        <f t="shared" si="54"/>
        <v/>
      </c>
      <c r="B1179" s="34" t="str">
        <f t="shared" si="55"/>
        <v/>
      </c>
      <c r="C1179" s="34" t="str">
        <f t="shared" si="56"/>
        <v/>
      </c>
    </row>
    <row r="1180" spans="1:3">
      <c r="A1180" s="34" t="str">
        <f t="shared" si="54"/>
        <v/>
      </c>
      <c r="B1180" s="34" t="str">
        <f t="shared" si="55"/>
        <v/>
      </c>
      <c r="C1180" s="34" t="str">
        <f t="shared" si="56"/>
        <v/>
      </c>
    </row>
    <row r="1181" spans="1:3">
      <c r="A1181" s="34" t="str">
        <f t="shared" si="54"/>
        <v/>
      </c>
      <c r="B1181" s="34" t="str">
        <f t="shared" si="55"/>
        <v/>
      </c>
      <c r="C1181" s="34" t="str">
        <f t="shared" si="56"/>
        <v/>
      </c>
    </row>
    <row r="1182" spans="1:3">
      <c r="A1182" s="34" t="str">
        <f t="shared" si="54"/>
        <v/>
      </c>
      <c r="B1182" s="34" t="str">
        <f t="shared" si="55"/>
        <v/>
      </c>
      <c r="C1182" s="34" t="str">
        <f t="shared" si="56"/>
        <v/>
      </c>
    </row>
    <row r="1183" spans="1:3">
      <c r="A1183" s="34" t="str">
        <f t="shared" si="54"/>
        <v/>
      </c>
      <c r="B1183" s="34" t="str">
        <f t="shared" si="55"/>
        <v/>
      </c>
      <c r="C1183" s="34" t="str">
        <f t="shared" si="56"/>
        <v/>
      </c>
    </row>
    <row r="1184" spans="1:3">
      <c r="A1184" s="34" t="str">
        <f t="shared" si="54"/>
        <v/>
      </c>
      <c r="B1184" s="34" t="str">
        <f t="shared" si="55"/>
        <v/>
      </c>
      <c r="C1184" s="34" t="str">
        <f t="shared" si="56"/>
        <v/>
      </c>
    </row>
    <row r="1185" spans="1:3">
      <c r="A1185" s="34" t="str">
        <f t="shared" si="54"/>
        <v/>
      </c>
      <c r="B1185" s="34" t="str">
        <f t="shared" si="55"/>
        <v/>
      </c>
      <c r="C1185" s="34" t="str">
        <f t="shared" si="56"/>
        <v/>
      </c>
    </row>
    <row r="1186" spans="1:3">
      <c r="A1186" s="34" t="str">
        <f t="shared" si="54"/>
        <v/>
      </c>
      <c r="B1186" s="34" t="str">
        <f t="shared" si="55"/>
        <v/>
      </c>
      <c r="C1186" s="34" t="str">
        <f t="shared" si="56"/>
        <v/>
      </c>
    </row>
    <row r="1187" spans="1:3">
      <c r="A1187" s="34" t="str">
        <f t="shared" si="54"/>
        <v/>
      </c>
      <c r="B1187" s="34" t="str">
        <f t="shared" si="55"/>
        <v/>
      </c>
      <c r="C1187" s="34" t="str">
        <f t="shared" si="56"/>
        <v/>
      </c>
    </row>
    <row r="1188" spans="1:3">
      <c r="A1188" s="34" t="str">
        <f t="shared" si="54"/>
        <v/>
      </c>
      <c r="B1188" s="34" t="str">
        <f t="shared" si="55"/>
        <v/>
      </c>
      <c r="C1188" s="34" t="str">
        <f t="shared" si="56"/>
        <v/>
      </c>
    </row>
    <row r="1189" spans="1:3">
      <c r="A1189" s="34" t="str">
        <f t="shared" si="54"/>
        <v/>
      </c>
      <c r="B1189" s="34" t="str">
        <f t="shared" si="55"/>
        <v/>
      </c>
      <c r="C1189" s="34" t="str">
        <f t="shared" si="56"/>
        <v/>
      </c>
    </row>
    <row r="1190" spans="1:3">
      <c r="A1190" s="34" t="str">
        <f t="shared" si="54"/>
        <v/>
      </c>
      <c r="B1190" s="34" t="str">
        <f t="shared" si="55"/>
        <v/>
      </c>
      <c r="C1190" s="34" t="str">
        <f t="shared" si="56"/>
        <v/>
      </c>
    </row>
    <row r="1191" spans="1:3">
      <c r="A1191" s="34" t="str">
        <f t="shared" si="54"/>
        <v/>
      </c>
      <c r="B1191" s="34" t="str">
        <f t="shared" si="55"/>
        <v/>
      </c>
      <c r="C1191" s="34" t="str">
        <f t="shared" si="56"/>
        <v/>
      </c>
    </row>
    <row r="1192" spans="1:3">
      <c r="A1192" s="34" t="str">
        <f t="shared" si="54"/>
        <v/>
      </c>
      <c r="B1192" s="34" t="str">
        <f t="shared" si="55"/>
        <v/>
      </c>
      <c r="C1192" s="34" t="str">
        <f t="shared" si="56"/>
        <v/>
      </c>
    </row>
    <row r="1193" spans="1:3">
      <c r="A1193" s="34" t="str">
        <f t="shared" si="54"/>
        <v/>
      </c>
      <c r="B1193" s="34" t="str">
        <f t="shared" si="55"/>
        <v/>
      </c>
      <c r="C1193" s="34" t="str">
        <f t="shared" si="56"/>
        <v/>
      </c>
    </row>
    <row r="1194" spans="1:3">
      <c r="A1194" s="34" t="str">
        <f t="shared" si="54"/>
        <v/>
      </c>
      <c r="B1194" s="34" t="str">
        <f t="shared" si="55"/>
        <v/>
      </c>
      <c r="C1194" s="34" t="str">
        <f t="shared" si="56"/>
        <v/>
      </c>
    </row>
    <row r="1195" spans="1:3">
      <c r="A1195" s="34" t="str">
        <f t="shared" si="54"/>
        <v/>
      </c>
      <c r="B1195" s="34" t="str">
        <f t="shared" si="55"/>
        <v/>
      </c>
      <c r="C1195" s="34" t="str">
        <f t="shared" si="56"/>
        <v/>
      </c>
    </row>
    <row r="1196" spans="1:3">
      <c r="A1196" s="34" t="str">
        <f t="shared" si="54"/>
        <v/>
      </c>
      <c r="B1196" s="34" t="str">
        <f t="shared" si="55"/>
        <v/>
      </c>
      <c r="C1196" s="34" t="str">
        <f t="shared" si="56"/>
        <v/>
      </c>
    </row>
    <row r="1197" spans="1:3">
      <c r="A1197" s="34" t="str">
        <f t="shared" si="54"/>
        <v/>
      </c>
      <c r="B1197" s="34" t="str">
        <f t="shared" si="55"/>
        <v/>
      </c>
      <c r="C1197" s="34" t="str">
        <f t="shared" si="56"/>
        <v/>
      </c>
    </row>
    <row r="1198" spans="1:3">
      <c r="A1198" s="34" t="str">
        <f t="shared" si="54"/>
        <v/>
      </c>
      <c r="B1198" s="34" t="str">
        <f t="shared" si="55"/>
        <v/>
      </c>
      <c r="C1198" s="34" t="str">
        <f t="shared" si="56"/>
        <v/>
      </c>
    </row>
    <row r="1199" spans="1:3">
      <c r="A1199" s="34" t="str">
        <f t="shared" si="54"/>
        <v/>
      </c>
      <c r="B1199" s="34" t="str">
        <f t="shared" si="55"/>
        <v/>
      </c>
      <c r="C1199" s="34" t="str">
        <f t="shared" si="56"/>
        <v/>
      </c>
    </row>
    <row r="1200" spans="1:3">
      <c r="A1200" s="34" t="str">
        <f t="shared" si="54"/>
        <v/>
      </c>
      <c r="B1200" s="34" t="str">
        <f t="shared" si="55"/>
        <v/>
      </c>
      <c r="C1200" s="34" t="str">
        <f t="shared" si="56"/>
        <v/>
      </c>
    </row>
    <row r="1201" spans="1:3">
      <c r="A1201" s="34" t="str">
        <f t="shared" si="54"/>
        <v/>
      </c>
      <c r="B1201" s="34" t="str">
        <f t="shared" si="55"/>
        <v/>
      </c>
      <c r="C1201" s="34" t="str">
        <f t="shared" si="56"/>
        <v/>
      </c>
    </row>
    <row r="1202" spans="1:3">
      <c r="A1202" s="34" t="str">
        <f t="shared" si="54"/>
        <v/>
      </c>
      <c r="B1202" s="34" t="str">
        <f t="shared" si="55"/>
        <v/>
      </c>
      <c r="C1202" s="34" t="str">
        <f t="shared" si="56"/>
        <v/>
      </c>
    </row>
    <row r="1203" spans="1:3">
      <c r="A1203" s="34" t="str">
        <f t="shared" si="54"/>
        <v/>
      </c>
      <c r="B1203" s="34" t="str">
        <f t="shared" si="55"/>
        <v/>
      </c>
      <c r="C1203" s="34" t="str">
        <f t="shared" si="56"/>
        <v/>
      </c>
    </row>
    <row r="1204" spans="1:3">
      <c r="A1204" s="34" t="str">
        <f t="shared" si="54"/>
        <v/>
      </c>
      <c r="B1204" s="34" t="str">
        <f t="shared" si="55"/>
        <v/>
      </c>
      <c r="C1204" s="34" t="str">
        <f t="shared" si="56"/>
        <v/>
      </c>
    </row>
    <row r="1205" spans="1:3">
      <c r="A1205" s="34" t="str">
        <f t="shared" si="54"/>
        <v/>
      </c>
      <c r="B1205" s="34" t="str">
        <f t="shared" si="55"/>
        <v/>
      </c>
      <c r="C1205" s="34" t="str">
        <f t="shared" si="56"/>
        <v/>
      </c>
    </row>
    <row r="1206" spans="1:3">
      <c r="A1206" s="34" t="str">
        <f t="shared" si="54"/>
        <v/>
      </c>
      <c r="B1206" s="34" t="str">
        <f t="shared" si="55"/>
        <v/>
      </c>
      <c r="C1206" s="34" t="str">
        <f t="shared" si="56"/>
        <v/>
      </c>
    </row>
    <row r="1207" spans="1:3">
      <c r="A1207" s="34" t="str">
        <f t="shared" si="54"/>
        <v/>
      </c>
      <c r="B1207" s="34" t="str">
        <f t="shared" si="55"/>
        <v/>
      </c>
      <c r="C1207" s="34" t="str">
        <f t="shared" si="56"/>
        <v/>
      </c>
    </row>
    <row r="1208" spans="1:3">
      <c r="A1208" s="34" t="str">
        <f t="shared" si="54"/>
        <v/>
      </c>
      <c r="B1208" s="34" t="str">
        <f t="shared" si="55"/>
        <v/>
      </c>
      <c r="C1208" s="34" t="str">
        <f t="shared" si="56"/>
        <v/>
      </c>
    </row>
    <row r="1209" spans="1:3">
      <c r="A1209" s="34" t="str">
        <f t="shared" si="54"/>
        <v/>
      </c>
      <c r="B1209" s="34" t="str">
        <f t="shared" si="55"/>
        <v/>
      </c>
      <c r="C1209" s="34" t="str">
        <f t="shared" si="56"/>
        <v/>
      </c>
    </row>
    <row r="1210" spans="1:3">
      <c r="A1210" s="34" t="str">
        <f t="shared" si="54"/>
        <v/>
      </c>
      <c r="B1210" s="34" t="str">
        <f t="shared" si="55"/>
        <v/>
      </c>
      <c r="C1210" s="34" t="str">
        <f t="shared" si="56"/>
        <v/>
      </c>
    </row>
    <row r="1211" spans="1:3">
      <c r="A1211" s="34" t="str">
        <f t="shared" si="54"/>
        <v/>
      </c>
      <c r="B1211" s="34" t="str">
        <f t="shared" si="55"/>
        <v/>
      </c>
      <c r="C1211" s="34" t="str">
        <f t="shared" si="56"/>
        <v/>
      </c>
    </row>
    <row r="1212" spans="1:3">
      <c r="A1212" s="34" t="str">
        <f t="shared" si="54"/>
        <v/>
      </c>
      <c r="B1212" s="34" t="str">
        <f t="shared" si="55"/>
        <v/>
      </c>
      <c r="C1212" s="34" t="str">
        <f t="shared" si="56"/>
        <v/>
      </c>
    </row>
    <row r="1213" spans="1:3">
      <c r="A1213" s="34" t="str">
        <f t="shared" si="54"/>
        <v/>
      </c>
      <c r="B1213" s="34" t="str">
        <f t="shared" si="55"/>
        <v/>
      </c>
      <c r="C1213" s="34" t="str">
        <f t="shared" si="56"/>
        <v/>
      </c>
    </row>
    <row r="1214" spans="1:3">
      <c r="A1214" s="34" t="str">
        <f t="shared" si="54"/>
        <v/>
      </c>
      <c r="B1214" s="34" t="str">
        <f t="shared" si="55"/>
        <v/>
      </c>
      <c r="C1214" s="34" t="str">
        <f t="shared" si="56"/>
        <v/>
      </c>
    </row>
    <row r="1215" spans="1:3">
      <c r="A1215" s="34" t="str">
        <f t="shared" si="54"/>
        <v/>
      </c>
      <c r="B1215" s="34" t="str">
        <f t="shared" si="55"/>
        <v/>
      </c>
      <c r="C1215" s="34" t="str">
        <f t="shared" si="56"/>
        <v/>
      </c>
    </row>
    <row r="1216" spans="1:3">
      <c r="A1216" s="34" t="str">
        <f t="shared" si="54"/>
        <v/>
      </c>
      <c r="B1216" s="34" t="str">
        <f t="shared" si="55"/>
        <v/>
      </c>
      <c r="C1216" s="34" t="str">
        <f t="shared" si="56"/>
        <v/>
      </c>
    </row>
    <row r="1217" spans="1:3">
      <c r="A1217" s="34" t="str">
        <f t="shared" si="54"/>
        <v/>
      </c>
      <c r="B1217" s="34" t="str">
        <f t="shared" si="55"/>
        <v/>
      </c>
      <c r="C1217" s="34" t="str">
        <f t="shared" si="56"/>
        <v/>
      </c>
    </row>
    <row r="1218" spans="1:3">
      <c r="A1218" s="34" t="str">
        <f t="shared" si="54"/>
        <v/>
      </c>
      <c r="B1218" s="34" t="str">
        <f t="shared" si="55"/>
        <v/>
      </c>
      <c r="C1218" s="34" t="str">
        <f t="shared" si="56"/>
        <v/>
      </c>
    </row>
    <row r="1219" spans="1:3">
      <c r="A1219" s="34" t="str">
        <f t="shared" ref="A1219:A1282" si="57">IFERROR(C1219-1,"")</f>
        <v/>
      </c>
      <c r="B1219" s="34" t="str">
        <f t="shared" ref="B1219:B1282" si="58">IFERROR("P(Z&gt;="&amp;C1219-1&amp;")","")</f>
        <v/>
      </c>
      <c r="C1219" s="34" t="str">
        <f t="shared" ref="C1219:C1282" si="59">IF(C1218&gt;rNtrials,"",1+C1218)</f>
        <v/>
      </c>
    </row>
    <row r="1220" spans="1:3">
      <c r="A1220" s="34" t="str">
        <f t="shared" si="57"/>
        <v/>
      </c>
      <c r="B1220" s="34" t="str">
        <f t="shared" si="58"/>
        <v/>
      </c>
      <c r="C1220" s="34" t="str">
        <f t="shared" si="59"/>
        <v/>
      </c>
    </row>
    <row r="1221" spans="1:3">
      <c r="A1221" s="34" t="str">
        <f t="shared" si="57"/>
        <v/>
      </c>
      <c r="B1221" s="34" t="str">
        <f t="shared" si="58"/>
        <v/>
      </c>
      <c r="C1221" s="34" t="str">
        <f t="shared" si="59"/>
        <v/>
      </c>
    </row>
    <row r="1222" spans="1:3">
      <c r="A1222" s="34" t="str">
        <f t="shared" si="57"/>
        <v/>
      </c>
      <c r="B1222" s="34" t="str">
        <f t="shared" si="58"/>
        <v/>
      </c>
      <c r="C1222" s="34" t="str">
        <f t="shared" si="59"/>
        <v/>
      </c>
    </row>
    <row r="1223" spans="1:3">
      <c r="A1223" s="34" t="str">
        <f t="shared" si="57"/>
        <v/>
      </c>
      <c r="B1223" s="34" t="str">
        <f t="shared" si="58"/>
        <v/>
      </c>
      <c r="C1223" s="34" t="str">
        <f t="shared" si="59"/>
        <v/>
      </c>
    </row>
    <row r="1224" spans="1:3">
      <c r="A1224" s="34" t="str">
        <f t="shared" si="57"/>
        <v/>
      </c>
      <c r="B1224" s="34" t="str">
        <f t="shared" si="58"/>
        <v/>
      </c>
      <c r="C1224" s="34" t="str">
        <f t="shared" si="59"/>
        <v/>
      </c>
    </row>
    <row r="1225" spans="1:3">
      <c r="A1225" s="34" t="str">
        <f t="shared" si="57"/>
        <v/>
      </c>
      <c r="B1225" s="34" t="str">
        <f t="shared" si="58"/>
        <v/>
      </c>
      <c r="C1225" s="34" t="str">
        <f t="shared" si="59"/>
        <v/>
      </c>
    </row>
    <row r="1226" spans="1:3">
      <c r="A1226" s="34" t="str">
        <f t="shared" si="57"/>
        <v/>
      </c>
      <c r="B1226" s="34" t="str">
        <f t="shared" si="58"/>
        <v/>
      </c>
      <c r="C1226" s="34" t="str">
        <f t="shared" si="59"/>
        <v/>
      </c>
    </row>
    <row r="1227" spans="1:3">
      <c r="A1227" s="34" t="str">
        <f t="shared" si="57"/>
        <v/>
      </c>
      <c r="B1227" s="34" t="str">
        <f t="shared" si="58"/>
        <v/>
      </c>
      <c r="C1227" s="34" t="str">
        <f t="shared" si="59"/>
        <v/>
      </c>
    </row>
    <row r="1228" spans="1:3">
      <c r="A1228" s="34" t="str">
        <f t="shared" si="57"/>
        <v/>
      </c>
      <c r="B1228" s="34" t="str">
        <f t="shared" si="58"/>
        <v/>
      </c>
      <c r="C1228" s="34" t="str">
        <f t="shared" si="59"/>
        <v/>
      </c>
    </row>
    <row r="1229" spans="1:3">
      <c r="A1229" s="34" t="str">
        <f t="shared" si="57"/>
        <v/>
      </c>
      <c r="B1229" s="34" t="str">
        <f t="shared" si="58"/>
        <v/>
      </c>
      <c r="C1229" s="34" t="str">
        <f t="shared" si="59"/>
        <v/>
      </c>
    </row>
    <row r="1230" spans="1:3">
      <c r="A1230" s="34" t="str">
        <f t="shared" si="57"/>
        <v/>
      </c>
      <c r="B1230" s="34" t="str">
        <f t="shared" si="58"/>
        <v/>
      </c>
      <c r="C1230" s="34" t="str">
        <f t="shared" si="59"/>
        <v/>
      </c>
    </row>
    <row r="1231" spans="1:3">
      <c r="A1231" s="34" t="str">
        <f t="shared" si="57"/>
        <v/>
      </c>
      <c r="B1231" s="34" t="str">
        <f t="shared" si="58"/>
        <v/>
      </c>
      <c r="C1231" s="34" t="str">
        <f t="shared" si="59"/>
        <v/>
      </c>
    </row>
    <row r="1232" spans="1:3">
      <c r="A1232" s="34" t="str">
        <f t="shared" si="57"/>
        <v/>
      </c>
      <c r="B1232" s="34" t="str">
        <f t="shared" si="58"/>
        <v/>
      </c>
      <c r="C1232" s="34" t="str">
        <f t="shared" si="59"/>
        <v/>
      </c>
    </row>
    <row r="1233" spans="1:3">
      <c r="A1233" s="34" t="str">
        <f t="shared" si="57"/>
        <v/>
      </c>
      <c r="B1233" s="34" t="str">
        <f t="shared" si="58"/>
        <v/>
      </c>
      <c r="C1233" s="34" t="str">
        <f t="shared" si="59"/>
        <v/>
      </c>
    </row>
    <row r="1234" spans="1:3">
      <c r="A1234" s="34" t="str">
        <f t="shared" si="57"/>
        <v/>
      </c>
      <c r="B1234" s="34" t="str">
        <f t="shared" si="58"/>
        <v/>
      </c>
      <c r="C1234" s="34" t="str">
        <f t="shared" si="59"/>
        <v/>
      </c>
    </row>
    <row r="1235" spans="1:3">
      <c r="A1235" s="34" t="str">
        <f t="shared" si="57"/>
        <v/>
      </c>
      <c r="B1235" s="34" t="str">
        <f t="shared" si="58"/>
        <v/>
      </c>
      <c r="C1235" s="34" t="str">
        <f t="shared" si="59"/>
        <v/>
      </c>
    </row>
    <row r="1236" spans="1:3">
      <c r="A1236" s="34" t="str">
        <f t="shared" si="57"/>
        <v/>
      </c>
      <c r="B1236" s="34" t="str">
        <f t="shared" si="58"/>
        <v/>
      </c>
      <c r="C1236" s="34" t="str">
        <f t="shared" si="59"/>
        <v/>
      </c>
    </row>
    <row r="1237" spans="1:3">
      <c r="A1237" s="34" t="str">
        <f t="shared" si="57"/>
        <v/>
      </c>
      <c r="B1237" s="34" t="str">
        <f t="shared" si="58"/>
        <v/>
      </c>
      <c r="C1237" s="34" t="str">
        <f t="shared" si="59"/>
        <v/>
      </c>
    </row>
    <row r="1238" spans="1:3">
      <c r="A1238" s="34" t="str">
        <f t="shared" si="57"/>
        <v/>
      </c>
      <c r="B1238" s="34" t="str">
        <f t="shared" si="58"/>
        <v/>
      </c>
      <c r="C1238" s="34" t="str">
        <f t="shared" si="59"/>
        <v/>
      </c>
    </row>
    <row r="1239" spans="1:3">
      <c r="A1239" s="34" t="str">
        <f t="shared" si="57"/>
        <v/>
      </c>
      <c r="B1239" s="34" t="str">
        <f t="shared" si="58"/>
        <v/>
      </c>
      <c r="C1239" s="34" t="str">
        <f t="shared" si="59"/>
        <v/>
      </c>
    </row>
    <row r="1240" spans="1:3">
      <c r="A1240" s="34" t="str">
        <f t="shared" si="57"/>
        <v/>
      </c>
      <c r="B1240" s="34" t="str">
        <f t="shared" si="58"/>
        <v/>
      </c>
      <c r="C1240" s="34" t="str">
        <f t="shared" si="59"/>
        <v/>
      </c>
    </row>
    <row r="1241" spans="1:3">
      <c r="A1241" s="34" t="str">
        <f t="shared" si="57"/>
        <v/>
      </c>
      <c r="B1241" s="34" t="str">
        <f t="shared" si="58"/>
        <v/>
      </c>
      <c r="C1241" s="34" t="str">
        <f t="shared" si="59"/>
        <v/>
      </c>
    </row>
    <row r="1242" spans="1:3">
      <c r="A1242" s="34" t="str">
        <f t="shared" si="57"/>
        <v/>
      </c>
      <c r="B1242" s="34" t="str">
        <f t="shared" si="58"/>
        <v/>
      </c>
      <c r="C1242" s="34" t="str">
        <f t="shared" si="59"/>
        <v/>
      </c>
    </row>
    <row r="1243" spans="1:3">
      <c r="A1243" s="34" t="str">
        <f t="shared" si="57"/>
        <v/>
      </c>
      <c r="B1243" s="34" t="str">
        <f t="shared" si="58"/>
        <v/>
      </c>
      <c r="C1243" s="34" t="str">
        <f t="shared" si="59"/>
        <v/>
      </c>
    </row>
    <row r="1244" spans="1:3">
      <c r="A1244" s="34" t="str">
        <f t="shared" si="57"/>
        <v/>
      </c>
      <c r="B1244" s="34" t="str">
        <f t="shared" si="58"/>
        <v/>
      </c>
      <c r="C1244" s="34" t="str">
        <f t="shared" si="59"/>
        <v/>
      </c>
    </row>
    <row r="1245" spans="1:3">
      <c r="A1245" s="34" t="str">
        <f t="shared" si="57"/>
        <v/>
      </c>
      <c r="B1245" s="34" t="str">
        <f t="shared" si="58"/>
        <v/>
      </c>
      <c r="C1245" s="34" t="str">
        <f t="shared" si="59"/>
        <v/>
      </c>
    </row>
    <row r="1246" spans="1:3">
      <c r="A1246" s="34" t="str">
        <f t="shared" si="57"/>
        <v/>
      </c>
      <c r="B1246" s="34" t="str">
        <f t="shared" si="58"/>
        <v/>
      </c>
      <c r="C1246" s="34" t="str">
        <f t="shared" si="59"/>
        <v/>
      </c>
    </row>
    <row r="1247" spans="1:3">
      <c r="A1247" s="34" t="str">
        <f t="shared" si="57"/>
        <v/>
      </c>
      <c r="B1247" s="34" t="str">
        <f t="shared" si="58"/>
        <v/>
      </c>
      <c r="C1247" s="34" t="str">
        <f t="shared" si="59"/>
        <v/>
      </c>
    </row>
    <row r="1248" spans="1:3">
      <c r="A1248" s="34" t="str">
        <f t="shared" si="57"/>
        <v/>
      </c>
      <c r="B1248" s="34" t="str">
        <f t="shared" si="58"/>
        <v/>
      </c>
      <c r="C1248" s="34" t="str">
        <f t="shared" si="59"/>
        <v/>
      </c>
    </row>
    <row r="1249" spans="1:3">
      <c r="A1249" s="34" t="str">
        <f t="shared" si="57"/>
        <v/>
      </c>
      <c r="B1249" s="34" t="str">
        <f t="shared" si="58"/>
        <v/>
      </c>
      <c r="C1249" s="34" t="str">
        <f t="shared" si="59"/>
        <v/>
      </c>
    </row>
    <row r="1250" spans="1:3">
      <c r="A1250" s="34" t="str">
        <f t="shared" si="57"/>
        <v/>
      </c>
      <c r="B1250" s="34" t="str">
        <f t="shared" si="58"/>
        <v/>
      </c>
      <c r="C1250" s="34" t="str">
        <f t="shared" si="59"/>
        <v/>
      </c>
    </row>
    <row r="1251" spans="1:3">
      <c r="A1251" s="34" t="str">
        <f t="shared" si="57"/>
        <v/>
      </c>
      <c r="B1251" s="34" t="str">
        <f t="shared" si="58"/>
        <v/>
      </c>
      <c r="C1251" s="34" t="str">
        <f t="shared" si="59"/>
        <v/>
      </c>
    </row>
    <row r="1252" spans="1:3">
      <c r="A1252" s="34" t="str">
        <f t="shared" si="57"/>
        <v/>
      </c>
      <c r="B1252" s="34" t="str">
        <f t="shared" si="58"/>
        <v/>
      </c>
      <c r="C1252" s="34" t="str">
        <f t="shared" si="59"/>
        <v/>
      </c>
    </row>
    <row r="1253" spans="1:3">
      <c r="A1253" s="34" t="str">
        <f t="shared" si="57"/>
        <v/>
      </c>
      <c r="B1253" s="34" t="str">
        <f t="shared" si="58"/>
        <v/>
      </c>
      <c r="C1253" s="34" t="str">
        <f t="shared" si="59"/>
        <v/>
      </c>
    </row>
    <row r="1254" spans="1:3">
      <c r="A1254" s="34" t="str">
        <f t="shared" si="57"/>
        <v/>
      </c>
      <c r="B1254" s="34" t="str">
        <f t="shared" si="58"/>
        <v/>
      </c>
      <c r="C1254" s="34" t="str">
        <f t="shared" si="59"/>
        <v/>
      </c>
    </row>
    <row r="1255" spans="1:3">
      <c r="A1255" s="34" t="str">
        <f t="shared" si="57"/>
        <v/>
      </c>
      <c r="B1255" s="34" t="str">
        <f t="shared" si="58"/>
        <v/>
      </c>
      <c r="C1255" s="34" t="str">
        <f t="shared" si="59"/>
        <v/>
      </c>
    </row>
    <row r="1256" spans="1:3">
      <c r="A1256" s="34" t="str">
        <f t="shared" si="57"/>
        <v/>
      </c>
      <c r="B1256" s="34" t="str">
        <f t="shared" si="58"/>
        <v/>
      </c>
      <c r="C1256" s="34" t="str">
        <f t="shared" si="59"/>
        <v/>
      </c>
    </row>
    <row r="1257" spans="1:3">
      <c r="A1257" s="34" t="str">
        <f t="shared" si="57"/>
        <v/>
      </c>
      <c r="B1257" s="34" t="str">
        <f t="shared" si="58"/>
        <v/>
      </c>
      <c r="C1257" s="34" t="str">
        <f t="shared" si="59"/>
        <v/>
      </c>
    </row>
    <row r="1258" spans="1:3">
      <c r="A1258" s="34" t="str">
        <f t="shared" si="57"/>
        <v/>
      </c>
      <c r="B1258" s="34" t="str">
        <f t="shared" si="58"/>
        <v/>
      </c>
      <c r="C1258" s="34" t="str">
        <f t="shared" si="59"/>
        <v/>
      </c>
    </row>
    <row r="1259" spans="1:3">
      <c r="A1259" s="34" t="str">
        <f t="shared" si="57"/>
        <v/>
      </c>
      <c r="B1259" s="34" t="str">
        <f t="shared" si="58"/>
        <v/>
      </c>
      <c r="C1259" s="34" t="str">
        <f t="shared" si="59"/>
        <v/>
      </c>
    </row>
    <row r="1260" spans="1:3">
      <c r="A1260" s="34" t="str">
        <f t="shared" si="57"/>
        <v/>
      </c>
      <c r="B1260" s="34" t="str">
        <f t="shared" si="58"/>
        <v/>
      </c>
      <c r="C1260" s="34" t="str">
        <f t="shared" si="59"/>
        <v/>
      </c>
    </row>
    <row r="1261" spans="1:3">
      <c r="A1261" s="34" t="str">
        <f t="shared" si="57"/>
        <v/>
      </c>
      <c r="B1261" s="34" t="str">
        <f t="shared" si="58"/>
        <v/>
      </c>
      <c r="C1261" s="34" t="str">
        <f t="shared" si="59"/>
        <v/>
      </c>
    </row>
    <row r="1262" spans="1:3">
      <c r="A1262" s="34" t="str">
        <f t="shared" si="57"/>
        <v/>
      </c>
      <c r="B1262" s="34" t="str">
        <f t="shared" si="58"/>
        <v/>
      </c>
      <c r="C1262" s="34" t="str">
        <f t="shared" si="59"/>
        <v/>
      </c>
    </row>
    <row r="1263" spans="1:3">
      <c r="A1263" s="34" t="str">
        <f t="shared" si="57"/>
        <v/>
      </c>
      <c r="B1263" s="34" t="str">
        <f t="shared" si="58"/>
        <v/>
      </c>
      <c r="C1263" s="34" t="str">
        <f t="shared" si="59"/>
        <v/>
      </c>
    </row>
    <row r="1264" spans="1:3">
      <c r="A1264" s="34" t="str">
        <f t="shared" si="57"/>
        <v/>
      </c>
      <c r="B1264" s="34" t="str">
        <f t="shared" si="58"/>
        <v/>
      </c>
      <c r="C1264" s="34" t="str">
        <f t="shared" si="59"/>
        <v/>
      </c>
    </row>
    <row r="1265" spans="1:3">
      <c r="A1265" s="34" t="str">
        <f t="shared" si="57"/>
        <v/>
      </c>
      <c r="B1265" s="34" t="str">
        <f t="shared" si="58"/>
        <v/>
      </c>
      <c r="C1265" s="34" t="str">
        <f t="shared" si="59"/>
        <v/>
      </c>
    </row>
    <row r="1266" spans="1:3">
      <c r="A1266" s="34" t="str">
        <f t="shared" si="57"/>
        <v/>
      </c>
      <c r="B1266" s="34" t="str">
        <f t="shared" si="58"/>
        <v/>
      </c>
      <c r="C1266" s="34" t="str">
        <f t="shared" si="59"/>
        <v/>
      </c>
    </row>
    <row r="1267" spans="1:3">
      <c r="A1267" s="34" t="str">
        <f t="shared" si="57"/>
        <v/>
      </c>
      <c r="B1267" s="34" t="str">
        <f t="shared" si="58"/>
        <v/>
      </c>
      <c r="C1267" s="34" t="str">
        <f t="shared" si="59"/>
        <v/>
      </c>
    </row>
    <row r="1268" spans="1:3">
      <c r="A1268" s="34" t="str">
        <f t="shared" si="57"/>
        <v/>
      </c>
      <c r="B1268" s="34" t="str">
        <f t="shared" si="58"/>
        <v/>
      </c>
      <c r="C1268" s="34" t="str">
        <f t="shared" si="59"/>
        <v/>
      </c>
    </row>
    <row r="1269" spans="1:3">
      <c r="A1269" s="34" t="str">
        <f t="shared" si="57"/>
        <v/>
      </c>
      <c r="B1269" s="34" t="str">
        <f t="shared" si="58"/>
        <v/>
      </c>
      <c r="C1269" s="34" t="str">
        <f t="shared" si="59"/>
        <v/>
      </c>
    </row>
    <row r="1270" spans="1:3">
      <c r="A1270" s="34" t="str">
        <f t="shared" si="57"/>
        <v/>
      </c>
      <c r="B1270" s="34" t="str">
        <f t="shared" si="58"/>
        <v/>
      </c>
      <c r="C1270" s="34" t="str">
        <f t="shared" si="59"/>
        <v/>
      </c>
    </row>
    <row r="1271" spans="1:3">
      <c r="A1271" s="34" t="str">
        <f t="shared" si="57"/>
        <v/>
      </c>
      <c r="B1271" s="34" t="str">
        <f t="shared" si="58"/>
        <v/>
      </c>
      <c r="C1271" s="34" t="str">
        <f t="shared" si="59"/>
        <v/>
      </c>
    </row>
    <row r="1272" spans="1:3">
      <c r="A1272" s="34" t="str">
        <f t="shared" si="57"/>
        <v/>
      </c>
      <c r="B1272" s="34" t="str">
        <f t="shared" si="58"/>
        <v/>
      </c>
      <c r="C1272" s="34" t="str">
        <f t="shared" si="59"/>
        <v/>
      </c>
    </row>
    <row r="1273" spans="1:3">
      <c r="A1273" s="34" t="str">
        <f t="shared" si="57"/>
        <v/>
      </c>
      <c r="B1273" s="34" t="str">
        <f t="shared" si="58"/>
        <v/>
      </c>
      <c r="C1273" s="34" t="str">
        <f t="shared" si="59"/>
        <v/>
      </c>
    </row>
    <row r="1274" spans="1:3">
      <c r="A1274" s="34" t="str">
        <f t="shared" si="57"/>
        <v/>
      </c>
      <c r="B1274" s="34" t="str">
        <f t="shared" si="58"/>
        <v/>
      </c>
      <c r="C1274" s="34" t="str">
        <f t="shared" si="59"/>
        <v/>
      </c>
    </row>
    <row r="1275" spans="1:3">
      <c r="A1275" s="34" t="str">
        <f t="shared" si="57"/>
        <v/>
      </c>
      <c r="B1275" s="34" t="str">
        <f t="shared" si="58"/>
        <v/>
      </c>
      <c r="C1275" s="34" t="str">
        <f t="shared" si="59"/>
        <v/>
      </c>
    </row>
    <row r="1276" spans="1:3">
      <c r="A1276" s="34" t="str">
        <f t="shared" si="57"/>
        <v/>
      </c>
      <c r="B1276" s="34" t="str">
        <f t="shared" si="58"/>
        <v/>
      </c>
      <c r="C1276" s="34" t="str">
        <f t="shared" si="59"/>
        <v/>
      </c>
    </row>
    <row r="1277" spans="1:3">
      <c r="A1277" s="34" t="str">
        <f t="shared" si="57"/>
        <v/>
      </c>
      <c r="B1277" s="34" t="str">
        <f t="shared" si="58"/>
        <v/>
      </c>
      <c r="C1277" s="34" t="str">
        <f t="shared" si="59"/>
        <v/>
      </c>
    </row>
    <row r="1278" spans="1:3">
      <c r="A1278" s="34" t="str">
        <f t="shared" si="57"/>
        <v/>
      </c>
      <c r="B1278" s="34" t="str">
        <f t="shared" si="58"/>
        <v/>
      </c>
      <c r="C1278" s="34" t="str">
        <f t="shared" si="59"/>
        <v/>
      </c>
    </row>
    <row r="1279" spans="1:3">
      <c r="A1279" s="34" t="str">
        <f t="shared" si="57"/>
        <v/>
      </c>
      <c r="B1279" s="34" t="str">
        <f t="shared" si="58"/>
        <v/>
      </c>
      <c r="C1279" s="34" t="str">
        <f t="shared" si="59"/>
        <v/>
      </c>
    </row>
    <row r="1280" spans="1:3">
      <c r="A1280" s="34" t="str">
        <f t="shared" si="57"/>
        <v/>
      </c>
      <c r="B1280" s="34" t="str">
        <f t="shared" si="58"/>
        <v/>
      </c>
      <c r="C1280" s="34" t="str">
        <f t="shared" si="59"/>
        <v/>
      </c>
    </row>
    <row r="1281" spans="1:3">
      <c r="A1281" s="34" t="str">
        <f t="shared" si="57"/>
        <v/>
      </c>
      <c r="B1281" s="34" t="str">
        <f t="shared" si="58"/>
        <v/>
      </c>
      <c r="C1281" s="34" t="str">
        <f t="shared" si="59"/>
        <v/>
      </c>
    </row>
    <row r="1282" spans="1:3">
      <c r="A1282" s="34" t="str">
        <f t="shared" si="57"/>
        <v/>
      </c>
      <c r="B1282" s="34" t="str">
        <f t="shared" si="58"/>
        <v/>
      </c>
      <c r="C1282" s="34" t="str">
        <f t="shared" si="59"/>
        <v/>
      </c>
    </row>
    <row r="1283" spans="1:3">
      <c r="A1283" s="34" t="str">
        <f t="shared" ref="A1283:A1346" si="60">IFERROR(C1283-1,"")</f>
        <v/>
      </c>
      <c r="B1283" s="34" t="str">
        <f t="shared" ref="B1283:B1346" si="61">IFERROR("P(Z&gt;="&amp;C1283-1&amp;")","")</f>
        <v/>
      </c>
      <c r="C1283" s="34" t="str">
        <f t="shared" ref="C1283:C1346" si="62">IF(C1282&gt;rNtrials,"",1+C1282)</f>
        <v/>
      </c>
    </row>
    <row r="1284" spans="1:3">
      <c r="A1284" s="34" t="str">
        <f t="shared" si="60"/>
        <v/>
      </c>
      <c r="B1284" s="34" t="str">
        <f t="shared" si="61"/>
        <v/>
      </c>
      <c r="C1284" s="34" t="str">
        <f t="shared" si="62"/>
        <v/>
      </c>
    </row>
    <row r="1285" spans="1:3">
      <c r="A1285" s="34" t="str">
        <f t="shared" si="60"/>
        <v/>
      </c>
      <c r="B1285" s="34" t="str">
        <f t="shared" si="61"/>
        <v/>
      </c>
      <c r="C1285" s="34" t="str">
        <f t="shared" si="62"/>
        <v/>
      </c>
    </row>
    <row r="1286" spans="1:3">
      <c r="A1286" s="34" t="str">
        <f t="shared" si="60"/>
        <v/>
      </c>
      <c r="B1286" s="34" t="str">
        <f t="shared" si="61"/>
        <v/>
      </c>
      <c r="C1286" s="34" t="str">
        <f t="shared" si="62"/>
        <v/>
      </c>
    </row>
    <row r="1287" spans="1:3">
      <c r="A1287" s="34" t="str">
        <f t="shared" si="60"/>
        <v/>
      </c>
      <c r="B1287" s="34" t="str">
        <f t="shared" si="61"/>
        <v/>
      </c>
      <c r="C1287" s="34" t="str">
        <f t="shared" si="62"/>
        <v/>
      </c>
    </row>
    <row r="1288" spans="1:3">
      <c r="A1288" s="34" t="str">
        <f t="shared" si="60"/>
        <v/>
      </c>
      <c r="B1288" s="34" t="str">
        <f t="shared" si="61"/>
        <v/>
      </c>
      <c r="C1288" s="34" t="str">
        <f t="shared" si="62"/>
        <v/>
      </c>
    </row>
    <row r="1289" spans="1:3">
      <c r="A1289" s="34" t="str">
        <f t="shared" si="60"/>
        <v/>
      </c>
      <c r="B1289" s="34" t="str">
        <f t="shared" si="61"/>
        <v/>
      </c>
      <c r="C1289" s="34" t="str">
        <f t="shared" si="62"/>
        <v/>
      </c>
    </row>
    <row r="1290" spans="1:3">
      <c r="A1290" s="34" t="str">
        <f t="shared" si="60"/>
        <v/>
      </c>
      <c r="B1290" s="34" t="str">
        <f t="shared" si="61"/>
        <v/>
      </c>
      <c r="C1290" s="34" t="str">
        <f t="shared" si="62"/>
        <v/>
      </c>
    </row>
    <row r="1291" spans="1:3">
      <c r="A1291" s="34" t="str">
        <f t="shared" si="60"/>
        <v/>
      </c>
      <c r="B1291" s="34" t="str">
        <f t="shared" si="61"/>
        <v/>
      </c>
      <c r="C1291" s="34" t="str">
        <f t="shared" si="62"/>
        <v/>
      </c>
    </row>
    <row r="1292" spans="1:3">
      <c r="A1292" s="34" t="str">
        <f t="shared" si="60"/>
        <v/>
      </c>
      <c r="B1292" s="34" t="str">
        <f t="shared" si="61"/>
        <v/>
      </c>
      <c r="C1292" s="34" t="str">
        <f t="shared" si="62"/>
        <v/>
      </c>
    </row>
    <row r="1293" spans="1:3">
      <c r="A1293" s="34" t="str">
        <f t="shared" si="60"/>
        <v/>
      </c>
      <c r="B1293" s="34" t="str">
        <f t="shared" si="61"/>
        <v/>
      </c>
      <c r="C1293" s="34" t="str">
        <f t="shared" si="62"/>
        <v/>
      </c>
    </row>
    <row r="1294" spans="1:3">
      <c r="A1294" s="34" t="str">
        <f t="shared" si="60"/>
        <v/>
      </c>
      <c r="B1294" s="34" t="str">
        <f t="shared" si="61"/>
        <v/>
      </c>
      <c r="C1294" s="34" t="str">
        <f t="shared" si="62"/>
        <v/>
      </c>
    </row>
    <row r="1295" spans="1:3">
      <c r="A1295" s="34" t="str">
        <f t="shared" si="60"/>
        <v/>
      </c>
      <c r="B1295" s="34" t="str">
        <f t="shared" si="61"/>
        <v/>
      </c>
      <c r="C1295" s="34" t="str">
        <f t="shared" si="62"/>
        <v/>
      </c>
    </row>
    <row r="1296" spans="1:3">
      <c r="A1296" s="34" t="str">
        <f t="shared" si="60"/>
        <v/>
      </c>
      <c r="B1296" s="34" t="str">
        <f t="shared" si="61"/>
        <v/>
      </c>
      <c r="C1296" s="34" t="str">
        <f t="shared" si="62"/>
        <v/>
      </c>
    </row>
    <row r="1297" spans="1:3">
      <c r="A1297" s="34" t="str">
        <f t="shared" si="60"/>
        <v/>
      </c>
      <c r="B1297" s="34" t="str">
        <f t="shared" si="61"/>
        <v/>
      </c>
      <c r="C1297" s="34" t="str">
        <f t="shared" si="62"/>
        <v/>
      </c>
    </row>
    <row r="1298" spans="1:3">
      <c r="A1298" s="34" t="str">
        <f t="shared" si="60"/>
        <v/>
      </c>
      <c r="B1298" s="34" t="str">
        <f t="shared" si="61"/>
        <v/>
      </c>
      <c r="C1298" s="34" t="str">
        <f t="shared" si="62"/>
        <v/>
      </c>
    </row>
    <row r="1299" spans="1:3">
      <c r="A1299" s="34" t="str">
        <f t="shared" si="60"/>
        <v/>
      </c>
      <c r="B1299" s="34" t="str">
        <f t="shared" si="61"/>
        <v/>
      </c>
      <c r="C1299" s="34" t="str">
        <f t="shared" si="62"/>
        <v/>
      </c>
    </row>
    <row r="1300" spans="1:3">
      <c r="A1300" s="34" t="str">
        <f t="shared" si="60"/>
        <v/>
      </c>
      <c r="B1300" s="34" t="str">
        <f t="shared" si="61"/>
        <v/>
      </c>
      <c r="C1300" s="34" t="str">
        <f t="shared" si="62"/>
        <v/>
      </c>
    </row>
    <row r="1301" spans="1:3">
      <c r="A1301" s="34" t="str">
        <f t="shared" si="60"/>
        <v/>
      </c>
      <c r="B1301" s="34" t="str">
        <f t="shared" si="61"/>
        <v/>
      </c>
      <c r="C1301" s="34" t="str">
        <f t="shared" si="62"/>
        <v/>
      </c>
    </row>
    <row r="1302" spans="1:3">
      <c r="A1302" s="34" t="str">
        <f t="shared" si="60"/>
        <v/>
      </c>
      <c r="B1302" s="34" t="str">
        <f t="shared" si="61"/>
        <v/>
      </c>
      <c r="C1302" s="34" t="str">
        <f t="shared" si="62"/>
        <v/>
      </c>
    </row>
    <row r="1303" spans="1:3">
      <c r="A1303" s="34" t="str">
        <f t="shared" si="60"/>
        <v/>
      </c>
      <c r="B1303" s="34" t="str">
        <f t="shared" si="61"/>
        <v/>
      </c>
      <c r="C1303" s="34" t="str">
        <f t="shared" si="62"/>
        <v/>
      </c>
    </row>
    <row r="1304" spans="1:3">
      <c r="A1304" s="34" t="str">
        <f t="shared" si="60"/>
        <v/>
      </c>
      <c r="B1304" s="34" t="str">
        <f t="shared" si="61"/>
        <v/>
      </c>
      <c r="C1304" s="34" t="str">
        <f t="shared" si="62"/>
        <v/>
      </c>
    </row>
    <row r="1305" spans="1:3">
      <c r="A1305" s="34" t="str">
        <f t="shared" si="60"/>
        <v/>
      </c>
      <c r="B1305" s="34" t="str">
        <f t="shared" si="61"/>
        <v/>
      </c>
      <c r="C1305" s="34" t="str">
        <f t="shared" si="62"/>
        <v/>
      </c>
    </row>
    <row r="1306" spans="1:3">
      <c r="A1306" s="34" t="str">
        <f t="shared" si="60"/>
        <v/>
      </c>
      <c r="B1306" s="34" t="str">
        <f t="shared" si="61"/>
        <v/>
      </c>
      <c r="C1306" s="34" t="str">
        <f t="shared" si="62"/>
        <v/>
      </c>
    </row>
    <row r="1307" spans="1:3">
      <c r="A1307" s="34" t="str">
        <f t="shared" si="60"/>
        <v/>
      </c>
      <c r="B1307" s="34" t="str">
        <f t="shared" si="61"/>
        <v/>
      </c>
      <c r="C1307" s="34" t="str">
        <f t="shared" si="62"/>
        <v/>
      </c>
    </row>
    <row r="1308" spans="1:3">
      <c r="A1308" s="34" t="str">
        <f t="shared" si="60"/>
        <v/>
      </c>
      <c r="B1308" s="34" t="str">
        <f t="shared" si="61"/>
        <v/>
      </c>
      <c r="C1308" s="34" t="str">
        <f t="shared" si="62"/>
        <v/>
      </c>
    </row>
    <row r="1309" spans="1:3">
      <c r="A1309" s="34" t="str">
        <f t="shared" si="60"/>
        <v/>
      </c>
      <c r="B1309" s="34" t="str">
        <f t="shared" si="61"/>
        <v/>
      </c>
      <c r="C1309" s="34" t="str">
        <f t="shared" si="62"/>
        <v/>
      </c>
    </row>
    <row r="1310" spans="1:3">
      <c r="A1310" s="34" t="str">
        <f t="shared" si="60"/>
        <v/>
      </c>
      <c r="B1310" s="34" t="str">
        <f t="shared" si="61"/>
        <v/>
      </c>
      <c r="C1310" s="34" t="str">
        <f t="shared" si="62"/>
        <v/>
      </c>
    </row>
    <row r="1311" spans="1:3">
      <c r="A1311" s="34" t="str">
        <f t="shared" si="60"/>
        <v/>
      </c>
      <c r="B1311" s="34" t="str">
        <f t="shared" si="61"/>
        <v/>
      </c>
      <c r="C1311" s="34" t="str">
        <f t="shared" si="62"/>
        <v/>
      </c>
    </row>
    <row r="1312" spans="1:3">
      <c r="A1312" s="34" t="str">
        <f t="shared" si="60"/>
        <v/>
      </c>
      <c r="B1312" s="34" t="str">
        <f t="shared" si="61"/>
        <v/>
      </c>
      <c r="C1312" s="34" t="str">
        <f t="shared" si="62"/>
        <v/>
      </c>
    </row>
    <row r="1313" spans="1:3">
      <c r="A1313" s="34" t="str">
        <f t="shared" si="60"/>
        <v/>
      </c>
      <c r="B1313" s="34" t="str">
        <f t="shared" si="61"/>
        <v/>
      </c>
      <c r="C1313" s="34" t="str">
        <f t="shared" si="62"/>
        <v/>
      </c>
    </row>
    <row r="1314" spans="1:3">
      <c r="A1314" s="34" t="str">
        <f t="shared" si="60"/>
        <v/>
      </c>
      <c r="B1314" s="34" t="str">
        <f t="shared" si="61"/>
        <v/>
      </c>
      <c r="C1314" s="34" t="str">
        <f t="shared" si="62"/>
        <v/>
      </c>
    </row>
    <row r="1315" spans="1:3">
      <c r="A1315" s="34" t="str">
        <f t="shared" si="60"/>
        <v/>
      </c>
      <c r="B1315" s="34" t="str">
        <f t="shared" si="61"/>
        <v/>
      </c>
      <c r="C1315" s="34" t="str">
        <f t="shared" si="62"/>
        <v/>
      </c>
    </row>
    <row r="1316" spans="1:3">
      <c r="A1316" s="34" t="str">
        <f t="shared" si="60"/>
        <v/>
      </c>
      <c r="B1316" s="34" t="str">
        <f t="shared" si="61"/>
        <v/>
      </c>
      <c r="C1316" s="34" t="str">
        <f t="shared" si="62"/>
        <v/>
      </c>
    </row>
    <row r="1317" spans="1:3">
      <c r="A1317" s="34" t="str">
        <f t="shared" si="60"/>
        <v/>
      </c>
      <c r="B1317" s="34" t="str">
        <f t="shared" si="61"/>
        <v/>
      </c>
      <c r="C1317" s="34" t="str">
        <f t="shared" si="62"/>
        <v/>
      </c>
    </row>
    <row r="1318" spans="1:3">
      <c r="A1318" s="34" t="str">
        <f t="shared" si="60"/>
        <v/>
      </c>
      <c r="B1318" s="34" t="str">
        <f t="shared" si="61"/>
        <v/>
      </c>
      <c r="C1318" s="34" t="str">
        <f t="shared" si="62"/>
        <v/>
      </c>
    </row>
    <row r="1319" spans="1:3">
      <c r="A1319" s="34" t="str">
        <f t="shared" si="60"/>
        <v/>
      </c>
      <c r="B1319" s="34" t="str">
        <f t="shared" si="61"/>
        <v/>
      </c>
      <c r="C1319" s="34" t="str">
        <f t="shared" si="62"/>
        <v/>
      </c>
    </row>
    <row r="1320" spans="1:3">
      <c r="A1320" s="34" t="str">
        <f t="shared" si="60"/>
        <v/>
      </c>
      <c r="B1320" s="34" t="str">
        <f t="shared" si="61"/>
        <v/>
      </c>
      <c r="C1320" s="34" t="str">
        <f t="shared" si="62"/>
        <v/>
      </c>
    </row>
    <row r="1321" spans="1:3">
      <c r="A1321" s="34" t="str">
        <f t="shared" si="60"/>
        <v/>
      </c>
      <c r="B1321" s="34" t="str">
        <f t="shared" si="61"/>
        <v/>
      </c>
      <c r="C1321" s="34" t="str">
        <f t="shared" si="62"/>
        <v/>
      </c>
    </row>
    <row r="1322" spans="1:3">
      <c r="A1322" s="34" t="str">
        <f t="shared" si="60"/>
        <v/>
      </c>
      <c r="B1322" s="34" t="str">
        <f t="shared" si="61"/>
        <v/>
      </c>
      <c r="C1322" s="34" t="str">
        <f t="shared" si="62"/>
        <v/>
      </c>
    </row>
    <row r="1323" spans="1:3">
      <c r="A1323" s="34" t="str">
        <f t="shared" si="60"/>
        <v/>
      </c>
      <c r="B1323" s="34" t="str">
        <f t="shared" si="61"/>
        <v/>
      </c>
      <c r="C1323" s="34" t="str">
        <f t="shared" si="62"/>
        <v/>
      </c>
    </row>
    <row r="1324" spans="1:3">
      <c r="A1324" s="34" t="str">
        <f t="shared" si="60"/>
        <v/>
      </c>
      <c r="B1324" s="34" t="str">
        <f t="shared" si="61"/>
        <v/>
      </c>
      <c r="C1324" s="34" t="str">
        <f t="shared" si="62"/>
        <v/>
      </c>
    </row>
    <row r="1325" spans="1:3">
      <c r="A1325" s="34" t="str">
        <f t="shared" si="60"/>
        <v/>
      </c>
      <c r="B1325" s="34" t="str">
        <f t="shared" si="61"/>
        <v/>
      </c>
      <c r="C1325" s="34" t="str">
        <f t="shared" si="62"/>
        <v/>
      </c>
    </row>
    <row r="1326" spans="1:3">
      <c r="A1326" s="34" t="str">
        <f t="shared" si="60"/>
        <v/>
      </c>
      <c r="B1326" s="34" t="str">
        <f t="shared" si="61"/>
        <v/>
      </c>
      <c r="C1326" s="34" t="str">
        <f t="shared" si="62"/>
        <v/>
      </c>
    </row>
    <row r="1327" spans="1:3">
      <c r="A1327" s="34" t="str">
        <f t="shared" si="60"/>
        <v/>
      </c>
      <c r="B1327" s="34" t="str">
        <f t="shared" si="61"/>
        <v/>
      </c>
      <c r="C1327" s="34" t="str">
        <f t="shared" si="62"/>
        <v/>
      </c>
    </row>
    <row r="1328" spans="1:3">
      <c r="A1328" s="34" t="str">
        <f t="shared" si="60"/>
        <v/>
      </c>
      <c r="B1328" s="34" t="str">
        <f t="shared" si="61"/>
        <v/>
      </c>
      <c r="C1328" s="34" t="str">
        <f t="shared" si="62"/>
        <v/>
      </c>
    </row>
    <row r="1329" spans="1:3">
      <c r="A1329" s="34" t="str">
        <f t="shared" si="60"/>
        <v/>
      </c>
      <c r="B1329" s="34" t="str">
        <f t="shared" si="61"/>
        <v/>
      </c>
      <c r="C1329" s="34" t="str">
        <f t="shared" si="62"/>
        <v/>
      </c>
    </row>
    <row r="1330" spans="1:3">
      <c r="A1330" s="34" t="str">
        <f t="shared" si="60"/>
        <v/>
      </c>
      <c r="B1330" s="34" t="str">
        <f t="shared" si="61"/>
        <v/>
      </c>
      <c r="C1330" s="34" t="str">
        <f t="shared" si="62"/>
        <v/>
      </c>
    </row>
    <row r="1331" spans="1:3">
      <c r="A1331" s="34" t="str">
        <f t="shared" si="60"/>
        <v/>
      </c>
      <c r="B1331" s="34" t="str">
        <f t="shared" si="61"/>
        <v/>
      </c>
      <c r="C1331" s="34" t="str">
        <f t="shared" si="62"/>
        <v/>
      </c>
    </row>
    <row r="1332" spans="1:3">
      <c r="A1332" s="34" t="str">
        <f t="shared" si="60"/>
        <v/>
      </c>
      <c r="B1332" s="34" t="str">
        <f t="shared" si="61"/>
        <v/>
      </c>
      <c r="C1332" s="34" t="str">
        <f t="shared" si="62"/>
        <v/>
      </c>
    </row>
    <row r="1333" spans="1:3">
      <c r="A1333" s="34" t="str">
        <f t="shared" si="60"/>
        <v/>
      </c>
      <c r="B1333" s="34" t="str">
        <f t="shared" si="61"/>
        <v/>
      </c>
      <c r="C1333" s="34" t="str">
        <f t="shared" si="62"/>
        <v/>
      </c>
    </row>
    <row r="1334" spans="1:3">
      <c r="A1334" s="34" t="str">
        <f t="shared" si="60"/>
        <v/>
      </c>
      <c r="B1334" s="34" t="str">
        <f t="shared" si="61"/>
        <v/>
      </c>
      <c r="C1334" s="34" t="str">
        <f t="shared" si="62"/>
        <v/>
      </c>
    </row>
    <row r="1335" spans="1:3">
      <c r="A1335" s="34" t="str">
        <f t="shared" si="60"/>
        <v/>
      </c>
      <c r="B1335" s="34" t="str">
        <f t="shared" si="61"/>
        <v/>
      </c>
      <c r="C1335" s="34" t="str">
        <f t="shared" si="62"/>
        <v/>
      </c>
    </row>
    <row r="1336" spans="1:3">
      <c r="A1336" s="34" t="str">
        <f t="shared" si="60"/>
        <v/>
      </c>
      <c r="B1336" s="34" t="str">
        <f t="shared" si="61"/>
        <v/>
      </c>
      <c r="C1336" s="34" t="str">
        <f t="shared" si="62"/>
        <v/>
      </c>
    </row>
    <row r="1337" spans="1:3">
      <c r="A1337" s="34" t="str">
        <f t="shared" si="60"/>
        <v/>
      </c>
      <c r="B1337" s="34" t="str">
        <f t="shared" si="61"/>
        <v/>
      </c>
      <c r="C1337" s="34" t="str">
        <f t="shared" si="62"/>
        <v/>
      </c>
    </row>
    <row r="1338" spans="1:3">
      <c r="A1338" s="34" t="str">
        <f t="shared" si="60"/>
        <v/>
      </c>
      <c r="B1338" s="34" t="str">
        <f t="shared" si="61"/>
        <v/>
      </c>
      <c r="C1338" s="34" t="str">
        <f t="shared" si="62"/>
        <v/>
      </c>
    </row>
    <row r="1339" spans="1:3">
      <c r="A1339" s="34" t="str">
        <f t="shared" si="60"/>
        <v/>
      </c>
      <c r="B1339" s="34" t="str">
        <f t="shared" si="61"/>
        <v/>
      </c>
      <c r="C1339" s="34" t="str">
        <f t="shared" si="62"/>
        <v/>
      </c>
    </row>
    <row r="1340" spans="1:3">
      <c r="A1340" s="34" t="str">
        <f t="shared" si="60"/>
        <v/>
      </c>
      <c r="B1340" s="34" t="str">
        <f t="shared" si="61"/>
        <v/>
      </c>
      <c r="C1340" s="34" t="str">
        <f t="shared" si="62"/>
        <v/>
      </c>
    </row>
    <row r="1341" spans="1:3">
      <c r="A1341" s="34" t="str">
        <f t="shared" si="60"/>
        <v/>
      </c>
      <c r="B1341" s="34" t="str">
        <f t="shared" si="61"/>
        <v/>
      </c>
      <c r="C1341" s="34" t="str">
        <f t="shared" si="62"/>
        <v/>
      </c>
    </row>
    <row r="1342" spans="1:3">
      <c r="A1342" s="34" t="str">
        <f t="shared" si="60"/>
        <v/>
      </c>
      <c r="B1342" s="34" t="str">
        <f t="shared" si="61"/>
        <v/>
      </c>
      <c r="C1342" s="34" t="str">
        <f t="shared" si="62"/>
        <v/>
      </c>
    </row>
    <row r="1343" spans="1:3">
      <c r="A1343" s="34" t="str">
        <f t="shared" si="60"/>
        <v/>
      </c>
      <c r="B1343" s="34" t="str">
        <f t="shared" si="61"/>
        <v/>
      </c>
      <c r="C1343" s="34" t="str">
        <f t="shared" si="62"/>
        <v/>
      </c>
    </row>
    <row r="1344" spans="1:3">
      <c r="A1344" s="34" t="str">
        <f t="shared" si="60"/>
        <v/>
      </c>
      <c r="B1344" s="34" t="str">
        <f t="shared" si="61"/>
        <v/>
      </c>
      <c r="C1344" s="34" t="str">
        <f t="shared" si="62"/>
        <v/>
      </c>
    </row>
    <row r="1345" spans="1:3">
      <c r="A1345" s="34" t="str">
        <f t="shared" si="60"/>
        <v/>
      </c>
      <c r="B1345" s="34" t="str">
        <f t="shared" si="61"/>
        <v/>
      </c>
      <c r="C1345" s="34" t="str">
        <f t="shared" si="62"/>
        <v/>
      </c>
    </row>
    <row r="1346" spans="1:3">
      <c r="A1346" s="34" t="str">
        <f t="shared" si="60"/>
        <v/>
      </c>
      <c r="B1346" s="34" t="str">
        <f t="shared" si="61"/>
        <v/>
      </c>
      <c r="C1346" s="34" t="str">
        <f t="shared" si="62"/>
        <v/>
      </c>
    </row>
    <row r="1347" spans="1:3">
      <c r="A1347" s="34" t="str">
        <f t="shared" ref="A1347:A1410" si="63">IFERROR(C1347-1,"")</f>
        <v/>
      </c>
      <c r="B1347" s="34" t="str">
        <f t="shared" ref="B1347:B1410" si="64">IFERROR("P(Z&gt;="&amp;C1347-1&amp;")","")</f>
        <v/>
      </c>
      <c r="C1347" s="34" t="str">
        <f t="shared" ref="C1347:C1410" si="65">IF(C1346&gt;rNtrials,"",1+C1346)</f>
        <v/>
      </c>
    </row>
    <row r="1348" spans="1:3">
      <c r="A1348" s="34" t="str">
        <f t="shared" si="63"/>
        <v/>
      </c>
      <c r="B1348" s="34" t="str">
        <f t="shared" si="64"/>
        <v/>
      </c>
      <c r="C1348" s="34" t="str">
        <f t="shared" si="65"/>
        <v/>
      </c>
    </row>
    <row r="1349" spans="1:3">
      <c r="A1349" s="34" t="str">
        <f t="shared" si="63"/>
        <v/>
      </c>
      <c r="B1349" s="34" t="str">
        <f t="shared" si="64"/>
        <v/>
      </c>
      <c r="C1349" s="34" t="str">
        <f t="shared" si="65"/>
        <v/>
      </c>
    </row>
    <row r="1350" spans="1:3">
      <c r="A1350" s="34" t="str">
        <f t="shared" si="63"/>
        <v/>
      </c>
      <c r="B1350" s="34" t="str">
        <f t="shared" si="64"/>
        <v/>
      </c>
      <c r="C1350" s="34" t="str">
        <f t="shared" si="65"/>
        <v/>
      </c>
    </row>
    <row r="1351" spans="1:3">
      <c r="A1351" s="34" t="str">
        <f t="shared" si="63"/>
        <v/>
      </c>
      <c r="B1351" s="34" t="str">
        <f t="shared" si="64"/>
        <v/>
      </c>
      <c r="C1351" s="34" t="str">
        <f t="shared" si="65"/>
        <v/>
      </c>
    </row>
    <row r="1352" spans="1:3">
      <c r="A1352" s="34" t="str">
        <f t="shared" si="63"/>
        <v/>
      </c>
      <c r="B1352" s="34" t="str">
        <f t="shared" si="64"/>
        <v/>
      </c>
      <c r="C1352" s="34" t="str">
        <f t="shared" si="65"/>
        <v/>
      </c>
    </row>
    <row r="1353" spans="1:3">
      <c r="A1353" s="34" t="str">
        <f t="shared" si="63"/>
        <v/>
      </c>
      <c r="B1353" s="34" t="str">
        <f t="shared" si="64"/>
        <v/>
      </c>
      <c r="C1353" s="34" t="str">
        <f t="shared" si="65"/>
        <v/>
      </c>
    </row>
    <row r="1354" spans="1:3">
      <c r="A1354" s="34" t="str">
        <f t="shared" si="63"/>
        <v/>
      </c>
      <c r="B1354" s="34" t="str">
        <f t="shared" si="64"/>
        <v/>
      </c>
      <c r="C1354" s="34" t="str">
        <f t="shared" si="65"/>
        <v/>
      </c>
    </row>
    <row r="1355" spans="1:3">
      <c r="A1355" s="34" t="str">
        <f t="shared" si="63"/>
        <v/>
      </c>
      <c r="B1355" s="34" t="str">
        <f t="shared" si="64"/>
        <v/>
      </c>
      <c r="C1355" s="34" t="str">
        <f t="shared" si="65"/>
        <v/>
      </c>
    </row>
    <row r="1356" spans="1:3">
      <c r="A1356" s="34" t="str">
        <f t="shared" si="63"/>
        <v/>
      </c>
      <c r="B1356" s="34" t="str">
        <f t="shared" si="64"/>
        <v/>
      </c>
      <c r="C1356" s="34" t="str">
        <f t="shared" si="65"/>
        <v/>
      </c>
    </row>
    <row r="1357" spans="1:3">
      <c r="A1357" s="34" t="str">
        <f t="shared" si="63"/>
        <v/>
      </c>
      <c r="B1357" s="34" t="str">
        <f t="shared" si="64"/>
        <v/>
      </c>
      <c r="C1357" s="34" t="str">
        <f t="shared" si="65"/>
        <v/>
      </c>
    </row>
    <row r="1358" spans="1:3">
      <c r="A1358" s="34" t="str">
        <f t="shared" si="63"/>
        <v/>
      </c>
      <c r="B1358" s="34" t="str">
        <f t="shared" si="64"/>
        <v/>
      </c>
      <c r="C1358" s="34" t="str">
        <f t="shared" si="65"/>
        <v/>
      </c>
    </row>
    <row r="1359" spans="1:3">
      <c r="A1359" s="34" t="str">
        <f t="shared" si="63"/>
        <v/>
      </c>
      <c r="B1359" s="34" t="str">
        <f t="shared" si="64"/>
        <v/>
      </c>
      <c r="C1359" s="34" t="str">
        <f t="shared" si="65"/>
        <v/>
      </c>
    </row>
    <row r="1360" spans="1:3">
      <c r="A1360" s="34" t="str">
        <f t="shared" si="63"/>
        <v/>
      </c>
      <c r="B1360" s="34" t="str">
        <f t="shared" si="64"/>
        <v/>
      </c>
      <c r="C1360" s="34" t="str">
        <f t="shared" si="65"/>
        <v/>
      </c>
    </row>
    <row r="1361" spans="1:3">
      <c r="A1361" s="34" t="str">
        <f t="shared" si="63"/>
        <v/>
      </c>
      <c r="B1361" s="34" t="str">
        <f t="shared" si="64"/>
        <v/>
      </c>
      <c r="C1361" s="34" t="str">
        <f t="shared" si="65"/>
        <v/>
      </c>
    </row>
    <row r="1362" spans="1:3">
      <c r="A1362" s="34" t="str">
        <f t="shared" si="63"/>
        <v/>
      </c>
      <c r="B1362" s="34" t="str">
        <f t="shared" si="64"/>
        <v/>
      </c>
      <c r="C1362" s="34" t="str">
        <f t="shared" si="65"/>
        <v/>
      </c>
    </row>
    <row r="1363" spans="1:3">
      <c r="A1363" s="34" t="str">
        <f t="shared" si="63"/>
        <v/>
      </c>
      <c r="B1363" s="34" t="str">
        <f t="shared" si="64"/>
        <v/>
      </c>
      <c r="C1363" s="34" t="str">
        <f t="shared" si="65"/>
        <v/>
      </c>
    </row>
    <row r="1364" spans="1:3">
      <c r="A1364" s="34" t="str">
        <f t="shared" si="63"/>
        <v/>
      </c>
      <c r="B1364" s="34" t="str">
        <f t="shared" si="64"/>
        <v/>
      </c>
      <c r="C1364" s="34" t="str">
        <f t="shared" si="65"/>
        <v/>
      </c>
    </row>
    <row r="1365" spans="1:3">
      <c r="A1365" s="34" t="str">
        <f t="shared" si="63"/>
        <v/>
      </c>
      <c r="B1365" s="34" t="str">
        <f t="shared" si="64"/>
        <v/>
      </c>
      <c r="C1365" s="34" t="str">
        <f t="shared" si="65"/>
        <v/>
      </c>
    </row>
    <row r="1366" spans="1:3">
      <c r="A1366" s="34" t="str">
        <f t="shared" si="63"/>
        <v/>
      </c>
      <c r="B1366" s="34" t="str">
        <f t="shared" si="64"/>
        <v/>
      </c>
      <c r="C1366" s="34" t="str">
        <f t="shared" si="65"/>
        <v/>
      </c>
    </row>
    <row r="1367" spans="1:3">
      <c r="A1367" s="34" t="str">
        <f t="shared" si="63"/>
        <v/>
      </c>
      <c r="B1367" s="34" t="str">
        <f t="shared" si="64"/>
        <v/>
      </c>
      <c r="C1367" s="34" t="str">
        <f t="shared" si="65"/>
        <v/>
      </c>
    </row>
    <row r="1368" spans="1:3">
      <c r="A1368" s="34" t="str">
        <f t="shared" si="63"/>
        <v/>
      </c>
      <c r="B1368" s="34" t="str">
        <f t="shared" si="64"/>
        <v/>
      </c>
      <c r="C1368" s="34" t="str">
        <f t="shared" si="65"/>
        <v/>
      </c>
    </row>
    <row r="1369" spans="1:3">
      <c r="A1369" s="34" t="str">
        <f t="shared" si="63"/>
        <v/>
      </c>
      <c r="B1369" s="34" t="str">
        <f t="shared" si="64"/>
        <v/>
      </c>
      <c r="C1369" s="34" t="str">
        <f t="shared" si="65"/>
        <v/>
      </c>
    </row>
    <row r="1370" spans="1:3">
      <c r="A1370" s="34" t="str">
        <f t="shared" si="63"/>
        <v/>
      </c>
      <c r="B1370" s="34" t="str">
        <f t="shared" si="64"/>
        <v/>
      </c>
      <c r="C1370" s="34" t="str">
        <f t="shared" si="65"/>
        <v/>
      </c>
    </row>
    <row r="1371" spans="1:3">
      <c r="A1371" s="34" t="str">
        <f t="shared" si="63"/>
        <v/>
      </c>
      <c r="B1371" s="34" t="str">
        <f t="shared" si="64"/>
        <v/>
      </c>
      <c r="C1371" s="34" t="str">
        <f t="shared" si="65"/>
        <v/>
      </c>
    </row>
    <row r="1372" spans="1:3">
      <c r="A1372" s="34" t="str">
        <f t="shared" si="63"/>
        <v/>
      </c>
      <c r="B1372" s="34" t="str">
        <f t="shared" si="64"/>
        <v/>
      </c>
      <c r="C1372" s="34" t="str">
        <f t="shared" si="65"/>
        <v/>
      </c>
    </row>
    <row r="1373" spans="1:3">
      <c r="A1373" s="34" t="str">
        <f t="shared" si="63"/>
        <v/>
      </c>
      <c r="B1373" s="34" t="str">
        <f t="shared" si="64"/>
        <v/>
      </c>
      <c r="C1373" s="34" t="str">
        <f t="shared" si="65"/>
        <v/>
      </c>
    </row>
    <row r="1374" spans="1:3">
      <c r="A1374" s="34" t="str">
        <f t="shared" si="63"/>
        <v/>
      </c>
      <c r="B1374" s="34" t="str">
        <f t="shared" si="64"/>
        <v/>
      </c>
      <c r="C1374" s="34" t="str">
        <f t="shared" si="65"/>
        <v/>
      </c>
    </row>
    <row r="1375" spans="1:3">
      <c r="A1375" s="34" t="str">
        <f t="shared" si="63"/>
        <v/>
      </c>
      <c r="B1375" s="34" t="str">
        <f t="shared" si="64"/>
        <v/>
      </c>
      <c r="C1375" s="34" t="str">
        <f t="shared" si="65"/>
        <v/>
      </c>
    </row>
    <row r="1376" spans="1:3">
      <c r="A1376" s="34" t="str">
        <f t="shared" si="63"/>
        <v/>
      </c>
      <c r="B1376" s="34" t="str">
        <f t="shared" si="64"/>
        <v/>
      </c>
      <c r="C1376" s="34" t="str">
        <f t="shared" si="65"/>
        <v/>
      </c>
    </row>
    <row r="1377" spans="1:3">
      <c r="A1377" s="34" t="str">
        <f t="shared" si="63"/>
        <v/>
      </c>
      <c r="B1377" s="34" t="str">
        <f t="shared" si="64"/>
        <v/>
      </c>
      <c r="C1377" s="34" t="str">
        <f t="shared" si="65"/>
        <v/>
      </c>
    </row>
    <row r="1378" spans="1:3">
      <c r="A1378" s="34" t="str">
        <f t="shared" si="63"/>
        <v/>
      </c>
      <c r="B1378" s="34" t="str">
        <f t="shared" si="64"/>
        <v/>
      </c>
      <c r="C1378" s="34" t="str">
        <f t="shared" si="65"/>
        <v/>
      </c>
    </row>
    <row r="1379" spans="1:3">
      <c r="A1379" s="34" t="str">
        <f t="shared" si="63"/>
        <v/>
      </c>
      <c r="B1379" s="34" t="str">
        <f t="shared" si="64"/>
        <v/>
      </c>
      <c r="C1379" s="34" t="str">
        <f t="shared" si="65"/>
        <v/>
      </c>
    </row>
    <row r="1380" spans="1:3">
      <c r="A1380" s="34" t="str">
        <f t="shared" si="63"/>
        <v/>
      </c>
      <c r="B1380" s="34" t="str">
        <f t="shared" si="64"/>
        <v/>
      </c>
      <c r="C1380" s="34" t="str">
        <f t="shared" si="65"/>
        <v/>
      </c>
    </row>
    <row r="1381" spans="1:3">
      <c r="A1381" s="34" t="str">
        <f t="shared" si="63"/>
        <v/>
      </c>
      <c r="B1381" s="34" t="str">
        <f t="shared" si="64"/>
        <v/>
      </c>
      <c r="C1381" s="34" t="str">
        <f t="shared" si="65"/>
        <v/>
      </c>
    </row>
    <row r="1382" spans="1:3">
      <c r="A1382" s="34" t="str">
        <f t="shared" si="63"/>
        <v/>
      </c>
      <c r="B1382" s="34" t="str">
        <f t="shared" si="64"/>
        <v/>
      </c>
      <c r="C1382" s="34" t="str">
        <f t="shared" si="65"/>
        <v/>
      </c>
    </row>
    <row r="1383" spans="1:3">
      <c r="A1383" s="34" t="str">
        <f t="shared" si="63"/>
        <v/>
      </c>
      <c r="B1383" s="34" t="str">
        <f t="shared" si="64"/>
        <v/>
      </c>
      <c r="C1383" s="34" t="str">
        <f t="shared" si="65"/>
        <v/>
      </c>
    </row>
    <row r="1384" spans="1:3">
      <c r="A1384" s="34" t="str">
        <f t="shared" si="63"/>
        <v/>
      </c>
      <c r="B1384" s="34" t="str">
        <f t="shared" si="64"/>
        <v/>
      </c>
      <c r="C1384" s="34" t="str">
        <f t="shared" si="65"/>
        <v/>
      </c>
    </row>
    <row r="1385" spans="1:3">
      <c r="A1385" s="34" t="str">
        <f t="shared" si="63"/>
        <v/>
      </c>
      <c r="B1385" s="34" t="str">
        <f t="shared" si="64"/>
        <v/>
      </c>
      <c r="C1385" s="34" t="str">
        <f t="shared" si="65"/>
        <v/>
      </c>
    </row>
    <row r="1386" spans="1:3">
      <c r="A1386" s="34" t="str">
        <f t="shared" si="63"/>
        <v/>
      </c>
      <c r="B1386" s="34" t="str">
        <f t="shared" si="64"/>
        <v/>
      </c>
      <c r="C1386" s="34" t="str">
        <f t="shared" si="65"/>
        <v/>
      </c>
    </row>
    <row r="1387" spans="1:3">
      <c r="A1387" s="34" t="str">
        <f t="shared" si="63"/>
        <v/>
      </c>
      <c r="B1387" s="34" t="str">
        <f t="shared" si="64"/>
        <v/>
      </c>
      <c r="C1387" s="34" t="str">
        <f t="shared" si="65"/>
        <v/>
      </c>
    </row>
    <row r="1388" spans="1:3">
      <c r="A1388" s="34" t="str">
        <f t="shared" si="63"/>
        <v/>
      </c>
      <c r="B1388" s="34" t="str">
        <f t="shared" si="64"/>
        <v/>
      </c>
      <c r="C1388" s="34" t="str">
        <f t="shared" si="65"/>
        <v/>
      </c>
    </row>
    <row r="1389" spans="1:3">
      <c r="A1389" s="34" t="str">
        <f t="shared" si="63"/>
        <v/>
      </c>
      <c r="B1389" s="34" t="str">
        <f t="shared" si="64"/>
        <v/>
      </c>
      <c r="C1389" s="34" t="str">
        <f t="shared" si="65"/>
        <v/>
      </c>
    </row>
    <row r="1390" spans="1:3">
      <c r="A1390" s="34" t="str">
        <f t="shared" si="63"/>
        <v/>
      </c>
      <c r="B1390" s="34" t="str">
        <f t="shared" si="64"/>
        <v/>
      </c>
      <c r="C1390" s="34" t="str">
        <f t="shared" si="65"/>
        <v/>
      </c>
    </row>
    <row r="1391" spans="1:3">
      <c r="A1391" s="34" t="str">
        <f t="shared" si="63"/>
        <v/>
      </c>
      <c r="B1391" s="34" t="str">
        <f t="shared" si="64"/>
        <v/>
      </c>
      <c r="C1391" s="34" t="str">
        <f t="shared" si="65"/>
        <v/>
      </c>
    </row>
    <row r="1392" spans="1:3">
      <c r="A1392" s="34" t="str">
        <f t="shared" si="63"/>
        <v/>
      </c>
      <c r="B1392" s="34" t="str">
        <f t="shared" si="64"/>
        <v/>
      </c>
      <c r="C1392" s="34" t="str">
        <f t="shared" si="65"/>
        <v/>
      </c>
    </row>
    <row r="1393" spans="1:3">
      <c r="A1393" s="34" t="str">
        <f t="shared" si="63"/>
        <v/>
      </c>
      <c r="B1393" s="34" t="str">
        <f t="shared" si="64"/>
        <v/>
      </c>
      <c r="C1393" s="34" t="str">
        <f t="shared" si="65"/>
        <v/>
      </c>
    </row>
    <row r="1394" spans="1:3">
      <c r="A1394" s="34" t="str">
        <f t="shared" si="63"/>
        <v/>
      </c>
      <c r="B1394" s="34" t="str">
        <f t="shared" si="64"/>
        <v/>
      </c>
      <c r="C1394" s="34" t="str">
        <f t="shared" si="65"/>
        <v/>
      </c>
    </row>
    <row r="1395" spans="1:3">
      <c r="A1395" s="34" t="str">
        <f t="shared" si="63"/>
        <v/>
      </c>
      <c r="B1395" s="34" t="str">
        <f t="shared" si="64"/>
        <v/>
      </c>
      <c r="C1395" s="34" t="str">
        <f t="shared" si="65"/>
        <v/>
      </c>
    </row>
    <row r="1396" spans="1:3">
      <c r="A1396" s="34" t="str">
        <f t="shared" si="63"/>
        <v/>
      </c>
      <c r="B1396" s="34" t="str">
        <f t="shared" si="64"/>
        <v/>
      </c>
      <c r="C1396" s="34" t="str">
        <f t="shared" si="65"/>
        <v/>
      </c>
    </row>
    <row r="1397" spans="1:3">
      <c r="A1397" s="34" t="str">
        <f t="shared" si="63"/>
        <v/>
      </c>
      <c r="B1397" s="34" t="str">
        <f t="shared" si="64"/>
        <v/>
      </c>
      <c r="C1397" s="34" t="str">
        <f t="shared" si="65"/>
        <v/>
      </c>
    </row>
    <row r="1398" spans="1:3">
      <c r="A1398" s="34" t="str">
        <f t="shared" si="63"/>
        <v/>
      </c>
      <c r="B1398" s="34" t="str">
        <f t="shared" si="64"/>
        <v/>
      </c>
      <c r="C1398" s="34" t="str">
        <f t="shared" si="65"/>
        <v/>
      </c>
    </row>
    <row r="1399" spans="1:3">
      <c r="A1399" s="34" t="str">
        <f t="shared" si="63"/>
        <v/>
      </c>
      <c r="B1399" s="34" t="str">
        <f t="shared" si="64"/>
        <v/>
      </c>
      <c r="C1399" s="34" t="str">
        <f t="shared" si="65"/>
        <v/>
      </c>
    </row>
    <row r="1400" spans="1:3">
      <c r="A1400" s="34" t="str">
        <f t="shared" si="63"/>
        <v/>
      </c>
      <c r="B1400" s="34" t="str">
        <f t="shared" si="64"/>
        <v/>
      </c>
      <c r="C1400" s="34" t="str">
        <f t="shared" si="65"/>
        <v/>
      </c>
    </row>
    <row r="1401" spans="1:3">
      <c r="A1401" s="34" t="str">
        <f t="shared" si="63"/>
        <v/>
      </c>
      <c r="B1401" s="34" t="str">
        <f t="shared" si="64"/>
        <v/>
      </c>
      <c r="C1401" s="34" t="str">
        <f t="shared" si="65"/>
        <v/>
      </c>
    </row>
    <row r="1402" spans="1:3">
      <c r="A1402" s="34" t="str">
        <f t="shared" si="63"/>
        <v/>
      </c>
      <c r="B1402" s="34" t="str">
        <f t="shared" si="64"/>
        <v/>
      </c>
      <c r="C1402" s="34" t="str">
        <f t="shared" si="65"/>
        <v/>
      </c>
    </row>
    <row r="1403" spans="1:3">
      <c r="A1403" s="34" t="str">
        <f t="shared" si="63"/>
        <v/>
      </c>
      <c r="B1403" s="34" t="str">
        <f t="shared" si="64"/>
        <v/>
      </c>
      <c r="C1403" s="34" t="str">
        <f t="shared" si="65"/>
        <v/>
      </c>
    </row>
    <row r="1404" spans="1:3">
      <c r="A1404" s="34" t="str">
        <f t="shared" si="63"/>
        <v/>
      </c>
      <c r="B1404" s="34" t="str">
        <f t="shared" si="64"/>
        <v/>
      </c>
      <c r="C1404" s="34" t="str">
        <f t="shared" si="65"/>
        <v/>
      </c>
    </row>
    <row r="1405" spans="1:3">
      <c r="A1405" s="34" t="str">
        <f t="shared" si="63"/>
        <v/>
      </c>
      <c r="B1405" s="34" t="str">
        <f t="shared" si="64"/>
        <v/>
      </c>
      <c r="C1405" s="34" t="str">
        <f t="shared" si="65"/>
        <v/>
      </c>
    </row>
    <row r="1406" spans="1:3">
      <c r="A1406" s="34" t="str">
        <f t="shared" si="63"/>
        <v/>
      </c>
      <c r="B1406" s="34" t="str">
        <f t="shared" si="64"/>
        <v/>
      </c>
      <c r="C1406" s="34" t="str">
        <f t="shared" si="65"/>
        <v/>
      </c>
    </row>
    <row r="1407" spans="1:3">
      <c r="A1407" s="34" t="str">
        <f t="shared" si="63"/>
        <v/>
      </c>
      <c r="B1407" s="34" t="str">
        <f t="shared" si="64"/>
        <v/>
      </c>
      <c r="C1407" s="34" t="str">
        <f t="shared" si="65"/>
        <v/>
      </c>
    </row>
    <row r="1408" spans="1:3">
      <c r="A1408" s="34" t="str">
        <f t="shared" si="63"/>
        <v/>
      </c>
      <c r="B1408" s="34" t="str">
        <f t="shared" si="64"/>
        <v/>
      </c>
      <c r="C1408" s="34" t="str">
        <f t="shared" si="65"/>
        <v/>
      </c>
    </row>
    <row r="1409" spans="1:3">
      <c r="A1409" s="34" t="str">
        <f t="shared" si="63"/>
        <v/>
      </c>
      <c r="B1409" s="34" t="str">
        <f t="shared" si="64"/>
        <v/>
      </c>
      <c r="C1409" s="34" t="str">
        <f t="shared" si="65"/>
        <v/>
      </c>
    </row>
    <row r="1410" spans="1:3">
      <c r="A1410" s="34" t="str">
        <f t="shared" si="63"/>
        <v/>
      </c>
      <c r="B1410" s="34" t="str">
        <f t="shared" si="64"/>
        <v/>
      </c>
      <c r="C1410" s="34" t="str">
        <f t="shared" si="65"/>
        <v/>
      </c>
    </row>
    <row r="1411" spans="1:3">
      <c r="A1411" s="34" t="str">
        <f t="shared" ref="A1411:A1474" si="66">IFERROR(C1411-1,"")</f>
        <v/>
      </c>
      <c r="B1411" s="34" t="str">
        <f t="shared" ref="B1411:B1474" si="67">IFERROR("P(Z&gt;="&amp;C1411-1&amp;")","")</f>
        <v/>
      </c>
      <c r="C1411" s="34" t="str">
        <f t="shared" ref="C1411:C1474" si="68">IF(C1410&gt;rNtrials,"",1+C1410)</f>
        <v/>
      </c>
    </row>
    <row r="1412" spans="1:3">
      <c r="A1412" s="34" t="str">
        <f t="shared" si="66"/>
        <v/>
      </c>
      <c r="B1412" s="34" t="str">
        <f t="shared" si="67"/>
        <v/>
      </c>
      <c r="C1412" s="34" t="str">
        <f t="shared" si="68"/>
        <v/>
      </c>
    </row>
    <row r="1413" spans="1:3">
      <c r="A1413" s="34" t="str">
        <f t="shared" si="66"/>
        <v/>
      </c>
      <c r="B1413" s="34" t="str">
        <f t="shared" si="67"/>
        <v/>
      </c>
      <c r="C1413" s="34" t="str">
        <f t="shared" si="68"/>
        <v/>
      </c>
    </row>
    <row r="1414" spans="1:3">
      <c r="A1414" s="34" t="str">
        <f t="shared" si="66"/>
        <v/>
      </c>
      <c r="B1414" s="34" t="str">
        <f t="shared" si="67"/>
        <v/>
      </c>
      <c r="C1414" s="34" t="str">
        <f t="shared" si="68"/>
        <v/>
      </c>
    </row>
    <row r="1415" spans="1:3">
      <c r="A1415" s="34" t="str">
        <f t="shared" si="66"/>
        <v/>
      </c>
      <c r="B1415" s="34" t="str">
        <f t="shared" si="67"/>
        <v/>
      </c>
      <c r="C1415" s="34" t="str">
        <f t="shared" si="68"/>
        <v/>
      </c>
    </row>
    <row r="1416" spans="1:3">
      <c r="A1416" s="34" t="str">
        <f t="shared" si="66"/>
        <v/>
      </c>
      <c r="B1416" s="34" t="str">
        <f t="shared" si="67"/>
        <v/>
      </c>
      <c r="C1416" s="34" t="str">
        <f t="shared" si="68"/>
        <v/>
      </c>
    </row>
    <row r="1417" spans="1:3">
      <c r="A1417" s="34" t="str">
        <f t="shared" si="66"/>
        <v/>
      </c>
      <c r="B1417" s="34" t="str">
        <f t="shared" si="67"/>
        <v/>
      </c>
      <c r="C1417" s="34" t="str">
        <f t="shared" si="68"/>
        <v/>
      </c>
    </row>
    <row r="1418" spans="1:3">
      <c r="A1418" s="34" t="str">
        <f t="shared" si="66"/>
        <v/>
      </c>
      <c r="B1418" s="34" t="str">
        <f t="shared" si="67"/>
        <v/>
      </c>
      <c r="C1418" s="34" t="str">
        <f t="shared" si="68"/>
        <v/>
      </c>
    </row>
    <row r="1419" spans="1:3">
      <c r="A1419" s="34" t="str">
        <f t="shared" si="66"/>
        <v/>
      </c>
      <c r="B1419" s="34" t="str">
        <f t="shared" si="67"/>
        <v/>
      </c>
      <c r="C1419" s="34" t="str">
        <f t="shared" si="68"/>
        <v/>
      </c>
    </row>
    <row r="1420" spans="1:3">
      <c r="A1420" s="34" t="str">
        <f t="shared" si="66"/>
        <v/>
      </c>
      <c r="B1420" s="34" t="str">
        <f t="shared" si="67"/>
        <v/>
      </c>
      <c r="C1420" s="34" t="str">
        <f t="shared" si="68"/>
        <v/>
      </c>
    </row>
    <row r="1421" spans="1:3">
      <c r="A1421" s="34" t="str">
        <f t="shared" si="66"/>
        <v/>
      </c>
      <c r="B1421" s="34" t="str">
        <f t="shared" si="67"/>
        <v/>
      </c>
      <c r="C1421" s="34" t="str">
        <f t="shared" si="68"/>
        <v/>
      </c>
    </row>
    <row r="1422" spans="1:3">
      <c r="A1422" s="34" t="str">
        <f t="shared" si="66"/>
        <v/>
      </c>
      <c r="B1422" s="34" t="str">
        <f t="shared" si="67"/>
        <v/>
      </c>
      <c r="C1422" s="34" t="str">
        <f t="shared" si="68"/>
        <v/>
      </c>
    </row>
    <row r="1423" spans="1:3">
      <c r="A1423" s="34" t="str">
        <f t="shared" si="66"/>
        <v/>
      </c>
      <c r="B1423" s="34" t="str">
        <f t="shared" si="67"/>
        <v/>
      </c>
      <c r="C1423" s="34" t="str">
        <f t="shared" si="68"/>
        <v/>
      </c>
    </row>
    <row r="1424" spans="1:3">
      <c r="A1424" s="34" t="str">
        <f t="shared" si="66"/>
        <v/>
      </c>
      <c r="B1424" s="34" t="str">
        <f t="shared" si="67"/>
        <v/>
      </c>
      <c r="C1424" s="34" t="str">
        <f t="shared" si="68"/>
        <v/>
      </c>
    </row>
    <row r="1425" spans="1:3">
      <c r="A1425" s="34" t="str">
        <f t="shared" si="66"/>
        <v/>
      </c>
      <c r="B1425" s="34" t="str">
        <f t="shared" si="67"/>
        <v/>
      </c>
      <c r="C1425" s="34" t="str">
        <f t="shared" si="68"/>
        <v/>
      </c>
    </row>
    <row r="1426" spans="1:3">
      <c r="A1426" s="34" t="str">
        <f t="shared" si="66"/>
        <v/>
      </c>
      <c r="B1426" s="34" t="str">
        <f t="shared" si="67"/>
        <v/>
      </c>
      <c r="C1426" s="34" t="str">
        <f t="shared" si="68"/>
        <v/>
      </c>
    </row>
    <row r="1427" spans="1:3">
      <c r="A1427" s="34" t="str">
        <f t="shared" si="66"/>
        <v/>
      </c>
      <c r="B1427" s="34" t="str">
        <f t="shared" si="67"/>
        <v/>
      </c>
      <c r="C1427" s="34" t="str">
        <f t="shared" si="68"/>
        <v/>
      </c>
    </row>
    <row r="1428" spans="1:3">
      <c r="A1428" s="34" t="str">
        <f t="shared" si="66"/>
        <v/>
      </c>
      <c r="B1428" s="34" t="str">
        <f t="shared" si="67"/>
        <v/>
      </c>
      <c r="C1428" s="34" t="str">
        <f t="shared" si="68"/>
        <v/>
      </c>
    </row>
    <row r="1429" spans="1:3">
      <c r="A1429" s="34" t="str">
        <f t="shared" si="66"/>
        <v/>
      </c>
      <c r="B1429" s="34" t="str">
        <f t="shared" si="67"/>
        <v/>
      </c>
      <c r="C1429" s="34" t="str">
        <f t="shared" si="68"/>
        <v/>
      </c>
    </row>
    <row r="1430" spans="1:3">
      <c r="A1430" s="34" t="str">
        <f t="shared" si="66"/>
        <v/>
      </c>
      <c r="B1430" s="34" t="str">
        <f t="shared" si="67"/>
        <v/>
      </c>
      <c r="C1430" s="34" t="str">
        <f t="shared" si="68"/>
        <v/>
      </c>
    </row>
    <row r="1431" spans="1:3">
      <c r="A1431" s="34" t="str">
        <f t="shared" si="66"/>
        <v/>
      </c>
      <c r="B1431" s="34" t="str">
        <f t="shared" si="67"/>
        <v/>
      </c>
      <c r="C1431" s="34" t="str">
        <f t="shared" si="68"/>
        <v/>
      </c>
    </row>
    <row r="1432" spans="1:3">
      <c r="A1432" s="34" t="str">
        <f t="shared" si="66"/>
        <v/>
      </c>
      <c r="B1432" s="34" t="str">
        <f t="shared" si="67"/>
        <v/>
      </c>
      <c r="C1432" s="34" t="str">
        <f t="shared" si="68"/>
        <v/>
      </c>
    </row>
    <row r="1433" spans="1:3">
      <c r="A1433" s="34" t="str">
        <f t="shared" si="66"/>
        <v/>
      </c>
      <c r="B1433" s="34" t="str">
        <f t="shared" si="67"/>
        <v/>
      </c>
      <c r="C1433" s="34" t="str">
        <f t="shared" si="68"/>
        <v/>
      </c>
    </row>
    <row r="1434" spans="1:3">
      <c r="A1434" s="34" t="str">
        <f t="shared" si="66"/>
        <v/>
      </c>
      <c r="B1434" s="34" t="str">
        <f t="shared" si="67"/>
        <v/>
      </c>
      <c r="C1434" s="34" t="str">
        <f t="shared" si="68"/>
        <v/>
      </c>
    </row>
    <row r="1435" spans="1:3">
      <c r="A1435" s="34" t="str">
        <f t="shared" si="66"/>
        <v/>
      </c>
      <c r="B1435" s="34" t="str">
        <f t="shared" si="67"/>
        <v/>
      </c>
      <c r="C1435" s="34" t="str">
        <f t="shared" si="68"/>
        <v/>
      </c>
    </row>
    <row r="1436" spans="1:3">
      <c r="A1436" s="34" t="str">
        <f t="shared" si="66"/>
        <v/>
      </c>
      <c r="B1436" s="34" t="str">
        <f t="shared" si="67"/>
        <v/>
      </c>
      <c r="C1436" s="34" t="str">
        <f t="shared" si="68"/>
        <v/>
      </c>
    </row>
    <row r="1437" spans="1:3">
      <c r="A1437" s="34" t="str">
        <f t="shared" si="66"/>
        <v/>
      </c>
      <c r="B1437" s="34" t="str">
        <f t="shared" si="67"/>
        <v/>
      </c>
      <c r="C1437" s="34" t="str">
        <f t="shared" si="68"/>
        <v/>
      </c>
    </row>
    <row r="1438" spans="1:3">
      <c r="A1438" s="34" t="str">
        <f t="shared" si="66"/>
        <v/>
      </c>
      <c r="B1438" s="34" t="str">
        <f t="shared" si="67"/>
        <v/>
      </c>
      <c r="C1438" s="34" t="str">
        <f t="shared" si="68"/>
        <v/>
      </c>
    </row>
    <row r="1439" spans="1:3">
      <c r="A1439" s="34" t="str">
        <f t="shared" si="66"/>
        <v/>
      </c>
      <c r="B1439" s="34" t="str">
        <f t="shared" si="67"/>
        <v/>
      </c>
      <c r="C1439" s="34" t="str">
        <f t="shared" si="68"/>
        <v/>
      </c>
    </row>
    <row r="1440" spans="1:3">
      <c r="A1440" s="34" t="str">
        <f t="shared" si="66"/>
        <v/>
      </c>
      <c r="B1440" s="34" t="str">
        <f t="shared" si="67"/>
        <v/>
      </c>
      <c r="C1440" s="34" t="str">
        <f t="shared" si="68"/>
        <v/>
      </c>
    </row>
    <row r="1441" spans="1:3">
      <c r="A1441" s="34" t="str">
        <f t="shared" si="66"/>
        <v/>
      </c>
      <c r="B1441" s="34" t="str">
        <f t="shared" si="67"/>
        <v/>
      </c>
      <c r="C1441" s="34" t="str">
        <f t="shared" si="68"/>
        <v/>
      </c>
    </row>
    <row r="1442" spans="1:3">
      <c r="A1442" s="34" t="str">
        <f t="shared" si="66"/>
        <v/>
      </c>
      <c r="B1442" s="34" t="str">
        <f t="shared" si="67"/>
        <v/>
      </c>
      <c r="C1442" s="34" t="str">
        <f t="shared" si="68"/>
        <v/>
      </c>
    </row>
    <row r="1443" spans="1:3">
      <c r="A1443" s="34" t="str">
        <f t="shared" si="66"/>
        <v/>
      </c>
      <c r="B1443" s="34" t="str">
        <f t="shared" si="67"/>
        <v/>
      </c>
      <c r="C1443" s="34" t="str">
        <f t="shared" si="68"/>
        <v/>
      </c>
    </row>
    <row r="1444" spans="1:3">
      <c r="A1444" s="34" t="str">
        <f t="shared" si="66"/>
        <v/>
      </c>
      <c r="B1444" s="34" t="str">
        <f t="shared" si="67"/>
        <v/>
      </c>
      <c r="C1444" s="34" t="str">
        <f t="shared" si="68"/>
        <v/>
      </c>
    </row>
    <row r="1445" spans="1:3">
      <c r="A1445" s="34" t="str">
        <f t="shared" si="66"/>
        <v/>
      </c>
      <c r="B1445" s="34" t="str">
        <f t="shared" si="67"/>
        <v/>
      </c>
      <c r="C1445" s="34" t="str">
        <f t="shared" si="68"/>
        <v/>
      </c>
    </row>
    <row r="1446" spans="1:3">
      <c r="A1446" s="34" t="str">
        <f t="shared" si="66"/>
        <v/>
      </c>
      <c r="B1446" s="34" t="str">
        <f t="shared" si="67"/>
        <v/>
      </c>
      <c r="C1446" s="34" t="str">
        <f t="shared" si="68"/>
        <v/>
      </c>
    </row>
    <row r="1447" spans="1:3">
      <c r="A1447" s="34" t="str">
        <f t="shared" si="66"/>
        <v/>
      </c>
      <c r="B1447" s="34" t="str">
        <f t="shared" si="67"/>
        <v/>
      </c>
      <c r="C1447" s="34" t="str">
        <f t="shared" si="68"/>
        <v/>
      </c>
    </row>
    <row r="1448" spans="1:3">
      <c r="A1448" s="34" t="str">
        <f t="shared" si="66"/>
        <v/>
      </c>
      <c r="B1448" s="34" t="str">
        <f t="shared" si="67"/>
        <v/>
      </c>
      <c r="C1448" s="34" t="str">
        <f t="shared" si="68"/>
        <v/>
      </c>
    </row>
    <row r="1449" spans="1:3">
      <c r="A1449" s="34" t="str">
        <f t="shared" si="66"/>
        <v/>
      </c>
      <c r="B1449" s="34" t="str">
        <f t="shared" si="67"/>
        <v/>
      </c>
      <c r="C1449" s="34" t="str">
        <f t="shared" si="68"/>
        <v/>
      </c>
    </row>
    <row r="1450" spans="1:3">
      <c r="A1450" s="34" t="str">
        <f t="shared" si="66"/>
        <v/>
      </c>
      <c r="B1450" s="34" t="str">
        <f t="shared" si="67"/>
        <v/>
      </c>
      <c r="C1450" s="34" t="str">
        <f t="shared" si="68"/>
        <v/>
      </c>
    </row>
    <row r="1451" spans="1:3">
      <c r="A1451" s="34" t="str">
        <f t="shared" si="66"/>
        <v/>
      </c>
      <c r="B1451" s="34" t="str">
        <f t="shared" si="67"/>
        <v/>
      </c>
      <c r="C1451" s="34" t="str">
        <f t="shared" si="68"/>
        <v/>
      </c>
    </row>
    <row r="1452" spans="1:3">
      <c r="A1452" s="34" t="str">
        <f t="shared" si="66"/>
        <v/>
      </c>
      <c r="B1452" s="34" t="str">
        <f t="shared" si="67"/>
        <v/>
      </c>
      <c r="C1452" s="34" t="str">
        <f t="shared" si="68"/>
        <v/>
      </c>
    </row>
    <row r="1453" spans="1:3">
      <c r="A1453" s="34" t="str">
        <f t="shared" si="66"/>
        <v/>
      </c>
      <c r="B1453" s="34" t="str">
        <f t="shared" si="67"/>
        <v/>
      </c>
      <c r="C1453" s="34" t="str">
        <f t="shared" si="68"/>
        <v/>
      </c>
    </row>
    <row r="1454" spans="1:3">
      <c r="A1454" s="34" t="str">
        <f t="shared" si="66"/>
        <v/>
      </c>
      <c r="B1454" s="34" t="str">
        <f t="shared" si="67"/>
        <v/>
      </c>
      <c r="C1454" s="34" t="str">
        <f t="shared" si="68"/>
        <v/>
      </c>
    </row>
    <row r="1455" spans="1:3">
      <c r="A1455" s="34" t="str">
        <f t="shared" si="66"/>
        <v/>
      </c>
      <c r="B1455" s="34" t="str">
        <f t="shared" si="67"/>
        <v/>
      </c>
      <c r="C1455" s="34" t="str">
        <f t="shared" si="68"/>
        <v/>
      </c>
    </row>
    <row r="1456" spans="1:3">
      <c r="A1456" s="34" t="str">
        <f t="shared" si="66"/>
        <v/>
      </c>
      <c r="B1456" s="34" t="str">
        <f t="shared" si="67"/>
        <v/>
      </c>
      <c r="C1456" s="34" t="str">
        <f t="shared" si="68"/>
        <v/>
      </c>
    </row>
    <row r="1457" spans="1:3">
      <c r="A1457" s="34" t="str">
        <f t="shared" si="66"/>
        <v/>
      </c>
      <c r="B1457" s="34" t="str">
        <f t="shared" si="67"/>
        <v/>
      </c>
      <c r="C1457" s="34" t="str">
        <f t="shared" si="68"/>
        <v/>
      </c>
    </row>
    <row r="1458" spans="1:3">
      <c r="A1458" s="34" t="str">
        <f t="shared" si="66"/>
        <v/>
      </c>
      <c r="B1458" s="34" t="str">
        <f t="shared" si="67"/>
        <v/>
      </c>
      <c r="C1458" s="34" t="str">
        <f t="shared" si="68"/>
        <v/>
      </c>
    </row>
    <row r="1459" spans="1:3">
      <c r="A1459" s="34" t="str">
        <f t="shared" si="66"/>
        <v/>
      </c>
      <c r="B1459" s="34" t="str">
        <f t="shared" si="67"/>
        <v/>
      </c>
      <c r="C1459" s="34" t="str">
        <f t="shared" si="68"/>
        <v/>
      </c>
    </row>
    <row r="1460" spans="1:3">
      <c r="A1460" s="34" t="str">
        <f t="shared" si="66"/>
        <v/>
      </c>
      <c r="B1460" s="34" t="str">
        <f t="shared" si="67"/>
        <v/>
      </c>
      <c r="C1460" s="34" t="str">
        <f t="shared" si="68"/>
        <v/>
      </c>
    </row>
    <row r="1461" spans="1:3">
      <c r="A1461" s="34" t="str">
        <f t="shared" si="66"/>
        <v/>
      </c>
      <c r="B1461" s="34" t="str">
        <f t="shared" si="67"/>
        <v/>
      </c>
      <c r="C1461" s="34" t="str">
        <f t="shared" si="68"/>
        <v/>
      </c>
    </row>
    <row r="1462" spans="1:3">
      <c r="A1462" s="34" t="str">
        <f t="shared" si="66"/>
        <v/>
      </c>
      <c r="B1462" s="34" t="str">
        <f t="shared" si="67"/>
        <v/>
      </c>
      <c r="C1462" s="34" t="str">
        <f t="shared" si="68"/>
        <v/>
      </c>
    </row>
    <row r="1463" spans="1:3">
      <c r="A1463" s="34" t="str">
        <f t="shared" si="66"/>
        <v/>
      </c>
      <c r="B1463" s="34" t="str">
        <f t="shared" si="67"/>
        <v/>
      </c>
      <c r="C1463" s="34" t="str">
        <f t="shared" si="68"/>
        <v/>
      </c>
    </row>
    <row r="1464" spans="1:3">
      <c r="A1464" s="34" t="str">
        <f t="shared" si="66"/>
        <v/>
      </c>
      <c r="B1464" s="34" t="str">
        <f t="shared" si="67"/>
        <v/>
      </c>
      <c r="C1464" s="34" t="str">
        <f t="shared" si="68"/>
        <v/>
      </c>
    </row>
    <row r="1465" spans="1:3">
      <c r="A1465" s="34" t="str">
        <f t="shared" si="66"/>
        <v/>
      </c>
      <c r="B1465" s="34" t="str">
        <f t="shared" si="67"/>
        <v/>
      </c>
      <c r="C1465" s="34" t="str">
        <f t="shared" si="68"/>
        <v/>
      </c>
    </row>
    <row r="1466" spans="1:3">
      <c r="A1466" s="34" t="str">
        <f t="shared" si="66"/>
        <v/>
      </c>
      <c r="B1466" s="34" t="str">
        <f t="shared" si="67"/>
        <v/>
      </c>
      <c r="C1466" s="34" t="str">
        <f t="shared" si="68"/>
        <v/>
      </c>
    </row>
    <row r="1467" spans="1:3">
      <c r="A1467" s="34" t="str">
        <f t="shared" si="66"/>
        <v/>
      </c>
      <c r="B1467" s="34" t="str">
        <f t="shared" si="67"/>
        <v/>
      </c>
      <c r="C1467" s="34" t="str">
        <f t="shared" si="68"/>
        <v/>
      </c>
    </row>
    <row r="1468" spans="1:3">
      <c r="A1468" s="34" t="str">
        <f t="shared" si="66"/>
        <v/>
      </c>
      <c r="B1468" s="34" t="str">
        <f t="shared" si="67"/>
        <v/>
      </c>
      <c r="C1468" s="34" t="str">
        <f t="shared" si="68"/>
        <v/>
      </c>
    </row>
    <row r="1469" spans="1:3">
      <c r="A1469" s="34" t="str">
        <f t="shared" si="66"/>
        <v/>
      </c>
      <c r="B1469" s="34" t="str">
        <f t="shared" si="67"/>
        <v/>
      </c>
      <c r="C1469" s="34" t="str">
        <f t="shared" si="68"/>
        <v/>
      </c>
    </row>
    <row r="1470" spans="1:3">
      <c r="A1470" s="34" t="str">
        <f t="shared" si="66"/>
        <v/>
      </c>
      <c r="B1470" s="34" t="str">
        <f t="shared" si="67"/>
        <v/>
      </c>
      <c r="C1470" s="34" t="str">
        <f t="shared" si="68"/>
        <v/>
      </c>
    </row>
    <row r="1471" spans="1:3">
      <c r="A1471" s="34" t="str">
        <f t="shared" si="66"/>
        <v/>
      </c>
      <c r="B1471" s="34" t="str">
        <f t="shared" si="67"/>
        <v/>
      </c>
      <c r="C1471" s="34" t="str">
        <f t="shared" si="68"/>
        <v/>
      </c>
    </row>
    <row r="1472" spans="1:3">
      <c r="A1472" s="34" t="str">
        <f t="shared" si="66"/>
        <v/>
      </c>
      <c r="B1472" s="34" t="str">
        <f t="shared" si="67"/>
        <v/>
      </c>
      <c r="C1472" s="34" t="str">
        <f t="shared" si="68"/>
        <v/>
      </c>
    </row>
    <row r="1473" spans="1:3">
      <c r="A1473" s="34" t="str">
        <f t="shared" si="66"/>
        <v/>
      </c>
      <c r="B1473" s="34" t="str">
        <f t="shared" si="67"/>
        <v/>
      </c>
      <c r="C1473" s="34" t="str">
        <f t="shared" si="68"/>
        <v/>
      </c>
    </row>
    <row r="1474" spans="1:3">
      <c r="A1474" s="34" t="str">
        <f t="shared" si="66"/>
        <v/>
      </c>
      <c r="B1474" s="34" t="str">
        <f t="shared" si="67"/>
        <v/>
      </c>
      <c r="C1474" s="34" t="str">
        <f t="shared" si="68"/>
        <v/>
      </c>
    </row>
    <row r="1475" spans="1:3">
      <c r="A1475" s="34" t="str">
        <f t="shared" ref="A1475:A1538" si="69">IFERROR(C1475-1,"")</f>
        <v/>
      </c>
      <c r="B1475" s="34" t="str">
        <f t="shared" ref="B1475:B1538" si="70">IFERROR("P(Z&gt;="&amp;C1475-1&amp;")","")</f>
        <v/>
      </c>
      <c r="C1475" s="34" t="str">
        <f t="shared" ref="C1475:C1538" si="71">IF(C1474&gt;rNtrials,"",1+C1474)</f>
        <v/>
      </c>
    </row>
    <row r="1476" spans="1:3">
      <c r="A1476" s="34" t="str">
        <f t="shared" si="69"/>
        <v/>
      </c>
      <c r="B1476" s="34" t="str">
        <f t="shared" si="70"/>
        <v/>
      </c>
      <c r="C1476" s="34" t="str">
        <f t="shared" si="71"/>
        <v/>
      </c>
    </row>
    <row r="1477" spans="1:3">
      <c r="A1477" s="34" t="str">
        <f t="shared" si="69"/>
        <v/>
      </c>
      <c r="B1477" s="34" t="str">
        <f t="shared" si="70"/>
        <v/>
      </c>
      <c r="C1477" s="34" t="str">
        <f t="shared" si="71"/>
        <v/>
      </c>
    </row>
    <row r="1478" spans="1:3">
      <c r="A1478" s="34" t="str">
        <f t="shared" si="69"/>
        <v/>
      </c>
      <c r="B1478" s="34" t="str">
        <f t="shared" si="70"/>
        <v/>
      </c>
      <c r="C1478" s="34" t="str">
        <f t="shared" si="71"/>
        <v/>
      </c>
    </row>
    <row r="1479" spans="1:3">
      <c r="A1479" s="34" t="str">
        <f t="shared" si="69"/>
        <v/>
      </c>
      <c r="B1479" s="34" t="str">
        <f t="shared" si="70"/>
        <v/>
      </c>
      <c r="C1479" s="34" t="str">
        <f t="shared" si="71"/>
        <v/>
      </c>
    </row>
    <row r="1480" spans="1:3">
      <c r="A1480" s="34" t="str">
        <f t="shared" si="69"/>
        <v/>
      </c>
      <c r="B1480" s="34" t="str">
        <f t="shared" si="70"/>
        <v/>
      </c>
      <c r="C1480" s="34" t="str">
        <f t="shared" si="71"/>
        <v/>
      </c>
    </row>
    <row r="1481" spans="1:3">
      <c r="A1481" s="34" t="str">
        <f t="shared" si="69"/>
        <v/>
      </c>
      <c r="B1481" s="34" t="str">
        <f t="shared" si="70"/>
        <v/>
      </c>
      <c r="C1481" s="34" t="str">
        <f t="shared" si="71"/>
        <v/>
      </c>
    </row>
    <row r="1482" spans="1:3">
      <c r="A1482" s="34" t="str">
        <f t="shared" si="69"/>
        <v/>
      </c>
      <c r="B1482" s="34" t="str">
        <f t="shared" si="70"/>
        <v/>
      </c>
      <c r="C1482" s="34" t="str">
        <f t="shared" si="71"/>
        <v/>
      </c>
    </row>
    <row r="1483" spans="1:3">
      <c r="A1483" s="34" t="str">
        <f t="shared" si="69"/>
        <v/>
      </c>
      <c r="B1483" s="34" t="str">
        <f t="shared" si="70"/>
        <v/>
      </c>
      <c r="C1483" s="34" t="str">
        <f t="shared" si="71"/>
        <v/>
      </c>
    </row>
    <row r="1484" spans="1:3">
      <c r="A1484" s="34" t="str">
        <f t="shared" si="69"/>
        <v/>
      </c>
      <c r="B1484" s="34" t="str">
        <f t="shared" si="70"/>
        <v/>
      </c>
      <c r="C1484" s="34" t="str">
        <f t="shared" si="71"/>
        <v/>
      </c>
    </row>
    <row r="1485" spans="1:3">
      <c r="A1485" s="34" t="str">
        <f t="shared" si="69"/>
        <v/>
      </c>
      <c r="B1485" s="34" t="str">
        <f t="shared" si="70"/>
        <v/>
      </c>
      <c r="C1485" s="34" t="str">
        <f t="shared" si="71"/>
        <v/>
      </c>
    </row>
    <row r="1486" spans="1:3">
      <c r="A1486" s="34" t="str">
        <f t="shared" si="69"/>
        <v/>
      </c>
      <c r="B1486" s="34" t="str">
        <f t="shared" si="70"/>
        <v/>
      </c>
      <c r="C1486" s="34" t="str">
        <f t="shared" si="71"/>
        <v/>
      </c>
    </row>
    <row r="1487" spans="1:3">
      <c r="A1487" s="34" t="str">
        <f t="shared" si="69"/>
        <v/>
      </c>
      <c r="B1487" s="34" t="str">
        <f t="shared" si="70"/>
        <v/>
      </c>
      <c r="C1487" s="34" t="str">
        <f t="shared" si="71"/>
        <v/>
      </c>
    </row>
    <row r="1488" spans="1:3">
      <c r="A1488" s="34" t="str">
        <f t="shared" si="69"/>
        <v/>
      </c>
      <c r="B1488" s="34" t="str">
        <f t="shared" si="70"/>
        <v/>
      </c>
      <c r="C1488" s="34" t="str">
        <f t="shared" si="71"/>
        <v/>
      </c>
    </row>
    <row r="1489" spans="1:3">
      <c r="A1489" s="34" t="str">
        <f t="shared" si="69"/>
        <v/>
      </c>
      <c r="B1489" s="34" t="str">
        <f t="shared" si="70"/>
        <v/>
      </c>
      <c r="C1489" s="34" t="str">
        <f t="shared" si="71"/>
        <v/>
      </c>
    </row>
    <row r="1490" spans="1:3">
      <c r="A1490" s="34" t="str">
        <f t="shared" si="69"/>
        <v/>
      </c>
      <c r="B1490" s="34" t="str">
        <f t="shared" si="70"/>
        <v/>
      </c>
      <c r="C1490" s="34" t="str">
        <f t="shared" si="71"/>
        <v/>
      </c>
    </row>
    <row r="1491" spans="1:3">
      <c r="A1491" s="34" t="str">
        <f t="shared" si="69"/>
        <v/>
      </c>
      <c r="B1491" s="34" t="str">
        <f t="shared" si="70"/>
        <v/>
      </c>
      <c r="C1491" s="34" t="str">
        <f t="shared" si="71"/>
        <v/>
      </c>
    </row>
    <row r="1492" spans="1:3">
      <c r="A1492" s="34" t="str">
        <f t="shared" si="69"/>
        <v/>
      </c>
      <c r="B1492" s="34" t="str">
        <f t="shared" si="70"/>
        <v/>
      </c>
      <c r="C1492" s="34" t="str">
        <f t="shared" si="71"/>
        <v/>
      </c>
    </row>
    <row r="1493" spans="1:3">
      <c r="A1493" s="34" t="str">
        <f t="shared" si="69"/>
        <v/>
      </c>
      <c r="B1493" s="34" t="str">
        <f t="shared" si="70"/>
        <v/>
      </c>
      <c r="C1493" s="34" t="str">
        <f t="shared" si="71"/>
        <v/>
      </c>
    </row>
    <row r="1494" spans="1:3">
      <c r="A1494" s="34" t="str">
        <f t="shared" si="69"/>
        <v/>
      </c>
      <c r="B1494" s="34" t="str">
        <f t="shared" si="70"/>
        <v/>
      </c>
      <c r="C1494" s="34" t="str">
        <f t="shared" si="71"/>
        <v/>
      </c>
    </row>
    <row r="1495" spans="1:3">
      <c r="A1495" s="34" t="str">
        <f t="shared" si="69"/>
        <v/>
      </c>
      <c r="B1495" s="34" t="str">
        <f t="shared" si="70"/>
        <v/>
      </c>
      <c r="C1495" s="34" t="str">
        <f t="shared" si="71"/>
        <v/>
      </c>
    </row>
    <row r="1496" spans="1:3">
      <c r="A1496" s="34" t="str">
        <f t="shared" si="69"/>
        <v/>
      </c>
      <c r="B1496" s="34" t="str">
        <f t="shared" si="70"/>
        <v/>
      </c>
      <c r="C1496" s="34" t="str">
        <f t="shared" si="71"/>
        <v/>
      </c>
    </row>
    <row r="1497" spans="1:3">
      <c r="A1497" s="34" t="str">
        <f t="shared" si="69"/>
        <v/>
      </c>
      <c r="B1497" s="34" t="str">
        <f t="shared" si="70"/>
        <v/>
      </c>
      <c r="C1497" s="34" t="str">
        <f t="shared" si="71"/>
        <v/>
      </c>
    </row>
    <row r="1498" spans="1:3">
      <c r="A1498" s="34" t="str">
        <f t="shared" si="69"/>
        <v/>
      </c>
      <c r="B1498" s="34" t="str">
        <f t="shared" si="70"/>
        <v/>
      </c>
      <c r="C1498" s="34" t="str">
        <f t="shared" si="71"/>
        <v/>
      </c>
    </row>
    <row r="1499" spans="1:3">
      <c r="A1499" s="34" t="str">
        <f t="shared" si="69"/>
        <v/>
      </c>
      <c r="B1499" s="34" t="str">
        <f t="shared" si="70"/>
        <v/>
      </c>
      <c r="C1499" s="34" t="str">
        <f t="shared" si="71"/>
        <v/>
      </c>
    </row>
    <row r="1500" spans="1:3">
      <c r="A1500" s="34" t="str">
        <f t="shared" si="69"/>
        <v/>
      </c>
      <c r="B1500" s="34" t="str">
        <f t="shared" si="70"/>
        <v/>
      </c>
      <c r="C1500" s="34" t="str">
        <f t="shared" si="71"/>
        <v/>
      </c>
    </row>
    <row r="1501" spans="1:3">
      <c r="A1501" s="34" t="str">
        <f t="shared" si="69"/>
        <v/>
      </c>
      <c r="B1501" s="34" t="str">
        <f t="shared" si="70"/>
        <v/>
      </c>
      <c r="C1501" s="34" t="str">
        <f t="shared" si="71"/>
        <v/>
      </c>
    </row>
    <row r="1502" spans="1:3">
      <c r="A1502" s="34" t="str">
        <f t="shared" si="69"/>
        <v/>
      </c>
      <c r="B1502" s="34" t="str">
        <f t="shared" si="70"/>
        <v/>
      </c>
      <c r="C1502" s="34" t="str">
        <f t="shared" si="71"/>
        <v/>
      </c>
    </row>
    <row r="1503" spans="1:3">
      <c r="A1503" s="34" t="str">
        <f t="shared" si="69"/>
        <v/>
      </c>
      <c r="B1503" s="34" t="str">
        <f t="shared" si="70"/>
        <v/>
      </c>
      <c r="C1503" s="34" t="str">
        <f t="shared" si="71"/>
        <v/>
      </c>
    </row>
    <row r="1504" spans="1:3">
      <c r="A1504" s="34" t="str">
        <f t="shared" si="69"/>
        <v/>
      </c>
      <c r="B1504" s="34" t="str">
        <f t="shared" si="70"/>
        <v/>
      </c>
      <c r="C1504" s="34" t="str">
        <f t="shared" si="71"/>
        <v/>
      </c>
    </row>
    <row r="1505" spans="1:3">
      <c r="A1505" s="34" t="str">
        <f t="shared" si="69"/>
        <v/>
      </c>
      <c r="B1505" s="34" t="str">
        <f t="shared" si="70"/>
        <v/>
      </c>
      <c r="C1505" s="34" t="str">
        <f t="shared" si="71"/>
        <v/>
      </c>
    </row>
    <row r="1506" spans="1:3">
      <c r="A1506" s="34" t="str">
        <f t="shared" si="69"/>
        <v/>
      </c>
      <c r="B1506" s="34" t="str">
        <f t="shared" si="70"/>
        <v/>
      </c>
      <c r="C1506" s="34" t="str">
        <f t="shared" si="71"/>
        <v/>
      </c>
    </row>
    <row r="1507" spans="1:3">
      <c r="A1507" s="34" t="str">
        <f t="shared" si="69"/>
        <v/>
      </c>
      <c r="B1507" s="34" t="str">
        <f t="shared" si="70"/>
        <v/>
      </c>
      <c r="C1507" s="34" t="str">
        <f t="shared" si="71"/>
        <v/>
      </c>
    </row>
    <row r="1508" spans="1:3">
      <c r="A1508" s="34" t="str">
        <f t="shared" si="69"/>
        <v/>
      </c>
      <c r="B1508" s="34" t="str">
        <f t="shared" si="70"/>
        <v/>
      </c>
      <c r="C1508" s="34" t="str">
        <f t="shared" si="71"/>
        <v/>
      </c>
    </row>
    <row r="1509" spans="1:3">
      <c r="A1509" s="34" t="str">
        <f t="shared" si="69"/>
        <v/>
      </c>
      <c r="B1509" s="34" t="str">
        <f t="shared" si="70"/>
        <v/>
      </c>
      <c r="C1509" s="34" t="str">
        <f t="shared" si="71"/>
        <v/>
      </c>
    </row>
    <row r="1510" spans="1:3">
      <c r="A1510" s="34" t="str">
        <f t="shared" si="69"/>
        <v/>
      </c>
      <c r="B1510" s="34" t="str">
        <f t="shared" si="70"/>
        <v/>
      </c>
      <c r="C1510" s="34" t="str">
        <f t="shared" si="71"/>
        <v/>
      </c>
    </row>
    <row r="1511" spans="1:3">
      <c r="A1511" s="34" t="str">
        <f t="shared" si="69"/>
        <v/>
      </c>
      <c r="B1511" s="34" t="str">
        <f t="shared" si="70"/>
        <v/>
      </c>
      <c r="C1511" s="34" t="str">
        <f t="shared" si="71"/>
        <v/>
      </c>
    </row>
    <row r="1512" spans="1:3">
      <c r="A1512" s="34" t="str">
        <f t="shared" si="69"/>
        <v/>
      </c>
      <c r="B1512" s="34" t="str">
        <f t="shared" si="70"/>
        <v/>
      </c>
      <c r="C1512" s="34" t="str">
        <f t="shared" si="71"/>
        <v/>
      </c>
    </row>
    <row r="1513" spans="1:3">
      <c r="A1513" s="34" t="str">
        <f t="shared" si="69"/>
        <v/>
      </c>
      <c r="B1513" s="34" t="str">
        <f t="shared" si="70"/>
        <v/>
      </c>
      <c r="C1513" s="34" t="str">
        <f t="shared" si="71"/>
        <v/>
      </c>
    </row>
    <row r="1514" spans="1:3">
      <c r="A1514" s="34" t="str">
        <f t="shared" si="69"/>
        <v/>
      </c>
      <c r="B1514" s="34" t="str">
        <f t="shared" si="70"/>
        <v/>
      </c>
      <c r="C1514" s="34" t="str">
        <f t="shared" si="71"/>
        <v/>
      </c>
    </row>
    <row r="1515" spans="1:3">
      <c r="A1515" s="34" t="str">
        <f t="shared" si="69"/>
        <v/>
      </c>
      <c r="B1515" s="34" t="str">
        <f t="shared" si="70"/>
        <v/>
      </c>
      <c r="C1515" s="34" t="str">
        <f t="shared" si="71"/>
        <v/>
      </c>
    </row>
    <row r="1516" spans="1:3">
      <c r="A1516" s="34" t="str">
        <f t="shared" si="69"/>
        <v/>
      </c>
      <c r="B1516" s="34" t="str">
        <f t="shared" si="70"/>
        <v/>
      </c>
      <c r="C1516" s="34" t="str">
        <f t="shared" si="71"/>
        <v/>
      </c>
    </row>
    <row r="1517" spans="1:3">
      <c r="A1517" s="34" t="str">
        <f t="shared" si="69"/>
        <v/>
      </c>
      <c r="B1517" s="34" t="str">
        <f t="shared" si="70"/>
        <v/>
      </c>
      <c r="C1517" s="34" t="str">
        <f t="shared" si="71"/>
        <v/>
      </c>
    </row>
    <row r="1518" spans="1:3">
      <c r="A1518" s="34" t="str">
        <f t="shared" si="69"/>
        <v/>
      </c>
      <c r="B1518" s="34" t="str">
        <f t="shared" si="70"/>
        <v/>
      </c>
      <c r="C1518" s="34" t="str">
        <f t="shared" si="71"/>
        <v/>
      </c>
    </row>
    <row r="1519" spans="1:3">
      <c r="A1519" s="34" t="str">
        <f t="shared" si="69"/>
        <v/>
      </c>
      <c r="B1519" s="34" t="str">
        <f t="shared" si="70"/>
        <v/>
      </c>
      <c r="C1519" s="34" t="str">
        <f t="shared" si="71"/>
        <v/>
      </c>
    </row>
    <row r="1520" spans="1:3">
      <c r="A1520" s="34" t="str">
        <f t="shared" si="69"/>
        <v/>
      </c>
      <c r="B1520" s="34" t="str">
        <f t="shared" si="70"/>
        <v/>
      </c>
      <c r="C1520" s="34" t="str">
        <f t="shared" si="71"/>
        <v/>
      </c>
    </row>
    <row r="1521" spans="1:3">
      <c r="A1521" s="34" t="str">
        <f t="shared" si="69"/>
        <v/>
      </c>
      <c r="B1521" s="34" t="str">
        <f t="shared" si="70"/>
        <v/>
      </c>
      <c r="C1521" s="34" t="str">
        <f t="shared" si="71"/>
        <v/>
      </c>
    </row>
    <row r="1522" spans="1:3">
      <c r="A1522" s="34" t="str">
        <f t="shared" si="69"/>
        <v/>
      </c>
      <c r="B1522" s="34" t="str">
        <f t="shared" si="70"/>
        <v/>
      </c>
      <c r="C1522" s="34" t="str">
        <f t="shared" si="71"/>
        <v/>
      </c>
    </row>
    <row r="1523" spans="1:3">
      <c r="A1523" s="34" t="str">
        <f t="shared" si="69"/>
        <v/>
      </c>
      <c r="B1523" s="34" t="str">
        <f t="shared" si="70"/>
        <v/>
      </c>
      <c r="C1523" s="34" t="str">
        <f t="shared" si="71"/>
        <v/>
      </c>
    </row>
    <row r="1524" spans="1:3">
      <c r="A1524" s="34" t="str">
        <f t="shared" si="69"/>
        <v/>
      </c>
      <c r="B1524" s="34" t="str">
        <f t="shared" si="70"/>
        <v/>
      </c>
      <c r="C1524" s="34" t="str">
        <f t="shared" si="71"/>
        <v/>
      </c>
    </row>
    <row r="1525" spans="1:3">
      <c r="A1525" s="34" t="str">
        <f t="shared" si="69"/>
        <v/>
      </c>
      <c r="B1525" s="34" t="str">
        <f t="shared" si="70"/>
        <v/>
      </c>
      <c r="C1525" s="34" t="str">
        <f t="shared" si="71"/>
        <v/>
      </c>
    </row>
    <row r="1526" spans="1:3">
      <c r="A1526" s="34" t="str">
        <f t="shared" si="69"/>
        <v/>
      </c>
      <c r="B1526" s="34" t="str">
        <f t="shared" si="70"/>
        <v/>
      </c>
      <c r="C1526" s="34" t="str">
        <f t="shared" si="71"/>
        <v/>
      </c>
    </row>
    <row r="1527" spans="1:3">
      <c r="A1527" s="34" t="str">
        <f t="shared" si="69"/>
        <v/>
      </c>
      <c r="B1527" s="34" t="str">
        <f t="shared" si="70"/>
        <v/>
      </c>
      <c r="C1527" s="34" t="str">
        <f t="shared" si="71"/>
        <v/>
      </c>
    </row>
    <row r="1528" spans="1:3">
      <c r="A1528" s="34" t="str">
        <f t="shared" si="69"/>
        <v/>
      </c>
      <c r="B1528" s="34" t="str">
        <f t="shared" si="70"/>
        <v/>
      </c>
      <c r="C1528" s="34" t="str">
        <f t="shared" si="71"/>
        <v/>
      </c>
    </row>
    <row r="1529" spans="1:3">
      <c r="A1529" s="34" t="str">
        <f t="shared" si="69"/>
        <v/>
      </c>
      <c r="B1529" s="34" t="str">
        <f t="shared" si="70"/>
        <v/>
      </c>
      <c r="C1529" s="34" t="str">
        <f t="shared" si="71"/>
        <v/>
      </c>
    </row>
    <row r="1530" spans="1:3">
      <c r="A1530" s="34" t="str">
        <f t="shared" si="69"/>
        <v/>
      </c>
      <c r="B1530" s="34" t="str">
        <f t="shared" si="70"/>
        <v/>
      </c>
      <c r="C1530" s="34" t="str">
        <f t="shared" si="71"/>
        <v/>
      </c>
    </row>
    <row r="1531" spans="1:3">
      <c r="A1531" s="34" t="str">
        <f t="shared" si="69"/>
        <v/>
      </c>
      <c r="B1531" s="34" t="str">
        <f t="shared" si="70"/>
        <v/>
      </c>
      <c r="C1531" s="34" t="str">
        <f t="shared" si="71"/>
        <v/>
      </c>
    </row>
    <row r="1532" spans="1:3">
      <c r="A1532" s="34" t="str">
        <f t="shared" si="69"/>
        <v/>
      </c>
      <c r="B1532" s="34" t="str">
        <f t="shared" si="70"/>
        <v/>
      </c>
      <c r="C1532" s="34" t="str">
        <f t="shared" si="71"/>
        <v/>
      </c>
    </row>
    <row r="1533" spans="1:3">
      <c r="A1533" s="34" t="str">
        <f t="shared" si="69"/>
        <v/>
      </c>
      <c r="B1533" s="34" t="str">
        <f t="shared" si="70"/>
        <v/>
      </c>
      <c r="C1533" s="34" t="str">
        <f t="shared" si="71"/>
        <v/>
      </c>
    </row>
    <row r="1534" spans="1:3">
      <c r="A1534" s="34" t="str">
        <f t="shared" si="69"/>
        <v/>
      </c>
      <c r="B1534" s="34" t="str">
        <f t="shared" si="70"/>
        <v/>
      </c>
      <c r="C1534" s="34" t="str">
        <f t="shared" si="71"/>
        <v/>
      </c>
    </row>
    <row r="1535" spans="1:3">
      <c r="A1535" s="34" t="str">
        <f t="shared" si="69"/>
        <v/>
      </c>
      <c r="B1535" s="34" t="str">
        <f t="shared" si="70"/>
        <v/>
      </c>
      <c r="C1535" s="34" t="str">
        <f t="shared" si="71"/>
        <v/>
      </c>
    </row>
    <row r="1536" spans="1:3">
      <c r="A1536" s="34" t="str">
        <f t="shared" si="69"/>
        <v/>
      </c>
      <c r="B1536" s="34" t="str">
        <f t="shared" si="70"/>
        <v/>
      </c>
      <c r="C1536" s="34" t="str">
        <f t="shared" si="71"/>
        <v/>
      </c>
    </row>
    <row r="1537" spans="1:3">
      <c r="A1537" s="34" t="str">
        <f t="shared" si="69"/>
        <v/>
      </c>
      <c r="B1537" s="34" t="str">
        <f t="shared" si="70"/>
        <v/>
      </c>
      <c r="C1537" s="34" t="str">
        <f t="shared" si="71"/>
        <v/>
      </c>
    </row>
    <row r="1538" spans="1:3">
      <c r="A1538" s="34" t="str">
        <f t="shared" si="69"/>
        <v/>
      </c>
      <c r="B1538" s="34" t="str">
        <f t="shared" si="70"/>
        <v/>
      </c>
      <c r="C1538" s="34" t="str">
        <f t="shared" si="71"/>
        <v/>
      </c>
    </row>
    <row r="1539" spans="1:3">
      <c r="A1539" s="34" t="str">
        <f t="shared" ref="A1539:A1602" si="72">IFERROR(C1539-1,"")</f>
        <v/>
      </c>
      <c r="B1539" s="34" t="str">
        <f t="shared" ref="B1539:B1602" si="73">IFERROR("P(Z&gt;="&amp;C1539-1&amp;")","")</f>
        <v/>
      </c>
      <c r="C1539" s="34" t="str">
        <f t="shared" ref="C1539:C1602" si="74">IF(C1538&gt;rNtrials,"",1+C1538)</f>
        <v/>
      </c>
    </row>
    <row r="1540" spans="1:3">
      <c r="A1540" s="34" t="str">
        <f t="shared" si="72"/>
        <v/>
      </c>
      <c r="B1540" s="34" t="str">
        <f t="shared" si="73"/>
        <v/>
      </c>
      <c r="C1540" s="34" t="str">
        <f t="shared" si="74"/>
        <v/>
      </c>
    </row>
    <row r="1541" spans="1:3">
      <c r="A1541" s="34" t="str">
        <f t="shared" si="72"/>
        <v/>
      </c>
      <c r="B1541" s="34" t="str">
        <f t="shared" si="73"/>
        <v/>
      </c>
      <c r="C1541" s="34" t="str">
        <f t="shared" si="74"/>
        <v/>
      </c>
    </row>
    <row r="1542" spans="1:3">
      <c r="A1542" s="34" t="str">
        <f t="shared" si="72"/>
        <v/>
      </c>
      <c r="B1542" s="34" t="str">
        <f t="shared" si="73"/>
        <v/>
      </c>
      <c r="C1542" s="34" t="str">
        <f t="shared" si="74"/>
        <v/>
      </c>
    </row>
    <row r="1543" spans="1:3">
      <c r="A1543" s="34" t="str">
        <f t="shared" si="72"/>
        <v/>
      </c>
      <c r="B1543" s="34" t="str">
        <f t="shared" si="73"/>
        <v/>
      </c>
      <c r="C1543" s="34" t="str">
        <f t="shared" si="74"/>
        <v/>
      </c>
    </row>
    <row r="1544" spans="1:3">
      <c r="A1544" s="34" t="str">
        <f t="shared" si="72"/>
        <v/>
      </c>
      <c r="B1544" s="34" t="str">
        <f t="shared" si="73"/>
        <v/>
      </c>
      <c r="C1544" s="34" t="str">
        <f t="shared" si="74"/>
        <v/>
      </c>
    </row>
    <row r="1545" spans="1:3">
      <c r="A1545" s="34" t="str">
        <f t="shared" si="72"/>
        <v/>
      </c>
      <c r="B1545" s="34" t="str">
        <f t="shared" si="73"/>
        <v/>
      </c>
      <c r="C1545" s="34" t="str">
        <f t="shared" si="74"/>
        <v/>
      </c>
    </row>
    <row r="1546" spans="1:3">
      <c r="A1546" s="34" t="str">
        <f t="shared" si="72"/>
        <v/>
      </c>
      <c r="B1546" s="34" t="str">
        <f t="shared" si="73"/>
        <v/>
      </c>
      <c r="C1546" s="34" t="str">
        <f t="shared" si="74"/>
        <v/>
      </c>
    </row>
    <row r="1547" spans="1:3">
      <c r="A1547" s="34" t="str">
        <f t="shared" si="72"/>
        <v/>
      </c>
      <c r="B1547" s="34" t="str">
        <f t="shared" si="73"/>
        <v/>
      </c>
      <c r="C1547" s="34" t="str">
        <f t="shared" si="74"/>
        <v/>
      </c>
    </row>
    <row r="1548" spans="1:3">
      <c r="A1548" s="34" t="str">
        <f t="shared" si="72"/>
        <v/>
      </c>
      <c r="B1548" s="34" t="str">
        <f t="shared" si="73"/>
        <v/>
      </c>
      <c r="C1548" s="34" t="str">
        <f t="shared" si="74"/>
        <v/>
      </c>
    </row>
    <row r="1549" spans="1:3">
      <c r="A1549" s="34" t="str">
        <f t="shared" si="72"/>
        <v/>
      </c>
      <c r="B1549" s="34" t="str">
        <f t="shared" si="73"/>
        <v/>
      </c>
      <c r="C1549" s="34" t="str">
        <f t="shared" si="74"/>
        <v/>
      </c>
    </row>
    <row r="1550" spans="1:3">
      <c r="A1550" s="34" t="str">
        <f t="shared" si="72"/>
        <v/>
      </c>
      <c r="B1550" s="34" t="str">
        <f t="shared" si="73"/>
        <v/>
      </c>
      <c r="C1550" s="34" t="str">
        <f t="shared" si="74"/>
        <v/>
      </c>
    </row>
    <row r="1551" spans="1:3">
      <c r="A1551" s="34" t="str">
        <f t="shared" si="72"/>
        <v/>
      </c>
      <c r="B1551" s="34" t="str">
        <f t="shared" si="73"/>
        <v/>
      </c>
      <c r="C1551" s="34" t="str">
        <f t="shared" si="74"/>
        <v/>
      </c>
    </row>
    <row r="1552" spans="1:3">
      <c r="A1552" s="34" t="str">
        <f t="shared" si="72"/>
        <v/>
      </c>
      <c r="B1552" s="34" t="str">
        <f t="shared" si="73"/>
        <v/>
      </c>
      <c r="C1552" s="34" t="str">
        <f t="shared" si="74"/>
        <v/>
      </c>
    </row>
    <row r="1553" spans="1:3">
      <c r="A1553" s="34" t="str">
        <f t="shared" si="72"/>
        <v/>
      </c>
      <c r="B1553" s="34" t="str">
        <f t="shared" si="73"/>
        <v/>
      </c>
      <c r="C1553" s="34" t="str">
        <f t="shared" si="74"/>
        <v/>
      </c>
    </row>
    <row r="1554" spans="1:3">
      <c r="A1554" s="34" t="str">
        <f t="shared" si="72"/>
        <v/>
      </c>
      <c r="B1554" s="34" t="str">
        <f t="shared" si="73"/>
        <v/>
      </c>
      <c r="C1554" s="34" t="str">
        <f t="shared" si="74"/>
        <v/>
      </c>
    </row>
    <row r="1555" spans="1:3">
      <c r="A1555" s="34" t="str">
        <f t="shared" si="72"/>
        <v/>
      </c>
      <c r="B1555" s="34" t="str">
        <f t="shared" si="73"/>
        <v/>
      </c>
      <c r="C1555" s="34" t="str">
        <f t="shared" si="74"/>
        <v/>
      </c>
    </row>
    <row r="1556" spans="1:3">
      <c r="A1556" s="34" t="str">
        <f t="shared" si="72"/>
        <v/>
      </c>
      <c r="B1556" s="34" t="str">
        <f t="shared" si="73"/>
        <v/>
      </c>
      <c r="C1556" s="34" t="str">
        <f t="shared" si="74"/>
        <v/>
      </c>
    </row>
    <row r="1557" spans="1:3">
      <c r="A1557" s="34" t="str">
        <f t="shared" si="72"/>
        <v/>
      </c>
      <c r="B1557" s="34" t="str">
        <f t="shared" si="73"/>
        <v/>
      </c>
      <c r="C1557" s="34" t="str">
        <f t="shared" si="74"/>
        <v/>
      </c>
    </row>
    <row r="1558" spans="1:3">
      <c r="A1558" s="34" t="str">
        <f t="shared" si="72"/>
        <v/>
      </c>
      <c r="B1558" s="34" t="str">
        <f t="shared" si="73"/>
        <v/>
      </c>
      <c r="C1558" s="34" t="str">
        <f t="shared" si="74"/>
        <v/>
      </c>
    </row>
    <row r="1559" spans="1:3">
      <c r="A1559" s="34" t="str">
        <f t="shared" si="72"/>
        <v/>
      </c>
      <c r="B1559" s="34" t="str">
        <f t="shared" si="73"/>
        <v/>
      </c>
      <c r="C1559" s="34" t="str">
        <f t="shared" si="74"/>
        <v/>
      </c>
    </row>
    <row r="1560" spans="1:3">
      <c r="A1560" s="34" t="str">
        <f t="shared" si="72"/>
        <v/>
      </c>
      <c r="B1560" s="34" t="str">
        <f t="shared" si="73"/>
        <v/>
      </c>
      <c r="C1560" s="34" t="str">
        <f t="shared" si="74"/>
        <v/>
      </c>
    </row>
    <row r="1561" spans="1:3">
      <c r="A1561" s="34" t="str">
        <f t="shared" si="72"/>
        <v/>
      </c>
      <c r="B1561" s="34" t="str">
        <f t="shared" si="73"/>
        <v/>
      </c>
      <c r="C1561" s="34" t="str">
        <f t="shared" si="74"/>
        <v/>
      </c>
    </row>
    <row r="1562" spans="1:3">
      <c r="A1562" s="34" t="str">
        <f t="shared" si="72"/>
        <v/>
      </c>
      <c r="B1562" s="34" t="str">
        <f t="shared" si="73"/>
        <v/>
      </c>
      <c r="C1562" s="34" t="str">
        <f t="shared" si="74"/>
        <v/>
      </c>
    </row>
    <row r="1563" spans="1:3">
      <c r="A1563" s="34" t="str">
        <f t="shared" si="72"/>
        <v/>
      </c>
      <c r="B1563" s="34" t="str">
        <f t="shared" si="73"/>
        <v/>
      </c>
      <c r="C1563" s="34" t="str">
        <f t="shared" si="74"/>
        <v/>
      </c>
    </row>
    <row r="1564" spans="1:3">
      <c r="A1564" s="34" t="str">
        <f t="shared" si="72"/>
        <v/>
      </c>
      <c r="B1564" s="34" t="str">
        <f t="shared" si="73"/>
        <v/>
      </c>
      <c r="C1564" s="34" t="str">
        <f t="shared" si="74"/>
        <v/>
      </c>
    </row>
    <row r="1565" spans="1:3">
      <c r="A1565" s="34" t="str">
        <f t="shared" si="72"/>
        <v/>
      </c>
      <c r="B1565" s="34" t="str">
        <f t="shared" si="73"/>
        <v/>
      </c>
      <c r="C1565" s="34" t="str">
        <f t="shared" si="74"/>
        <v/>
      </c>
    </row>
    <row r="1566" spans="1:3">
      <c r="A1566" s="34" t="str">
        <f t="shared" si="72"/>
        <v/>
      </c>
      <c r="B1566" s="34" t="str">
        <f t="shared" si="73"/>
        <v/>
      </c>
      <c r="C1566" s="34" t="str">
        <f t="shared" si="74"/>
        <v/>
      </c>
    </row>
    <row r="1567" spans="1:3">
      <c r="A1567" s="34" t="str">
        <f t="shared" si="72"/>
        <v/>
      </c>
      <c r="B1567" s="34" t="str">
        <f t="shared" si="73"/>
        <v/>
      </c>
      <c r="C1567" s="34" t="str">
        <f t="shared" si="74"/>
        <v/>
      </c>
    </row>
    <row r="1568" spans="1:3">
      <c r="A1568" s="34" t="str">
        <f t="shared" si="72"/>
        <v/>
      </c>
      <c r="B1568" s="34" t="str">
        <f t="shared" si="73"/>
        <v/>
      </c>
      <c r="C1568" s="34" t="str">
        <f t="shared" si="74"/>
        <v/>
      </c>
    </row>
    <row r="1569" spans="1:3">
      <c r="A1569" s="34" t="str">
        <f t="shared" si="72"/>
        <v/>
      </c>
      <c r="B1569" s="34" t="str">
        <f t="shared" si="73"/>
        <v/>
      </c>
      <c r="C1569" s="34" t="str">
        <f t="shared" si="74"/>
        <v/>
      </c>
    </row>
    <row r="1570" spans="1:3">
      <c r="A1570" s="34" t="str">
        <f t="shared" si="72"/>
        <v/>
      </c>
      <c r="B1570" s="34" t="str">
        <f t="shared" si="73"/>
        <v/>
      </c>
      <c r="C1570" s="34" t="str">
        <f t="shared" si="74"/>
        <v/>
      </c>
    </row>
    <row r="1571" spans="1:3">
      <c r="A1571" s="34" t="str">
        <f t="shared" si="72"/>
        <v/>
      </c>
      <c r="B1571" s="34" t="str">
        <f t="shared" si="73"/>
        <v/>
      </c>
      <c r="C1571" s="34" t="str">
        <f t="shared" si="74"/>
        <v/>
      </c>
    </row>
    <row r="1572" spans="1:3">
      <c r="A1572" s="34" t="str">
        <f t="shared" si="72"/>
        <v/>
      </c>
      <c r="B1572" s="34" t="str">
        <f t="shared" si="73"/>
        <v/>
      </c>
      <c r="C1572" s="34" t="str">
        <f t="shared" si="74"/>
        <v/>
      </c>
    </row>
    <row r="1573" spans="1:3">
      <c r="A1573" s="34" t="str">
        <f t="shared" si="72"/>
        <v/>
      </c>
      <c r="B1573" s="34" t="str">
        <f t="shared" si="73"/>
        <v/>
      </c>
      <c r="C1573" s="34" t="str">
        <f t="shared" si="74"/>
        <v/>
      </c>
    </row>
    <row r="1574" spans="1:3">
      <c r="A1574" s="34" t="str">
        <f t="shared" si="72"/>
        <v/>
      </c>
      <c r="B1574" s="34" t="str">
        <f t="shared" si="73"/>
        <v/>
      </c>
      <c r="C1574" s="34" t="str">
        <f t="shared" si="74"/>
        <v/>
      </c>
    </row>
    <row r="1575" spans="1:3">
      <c r="A1575" s="34" t="str">
        <f t="shared" si="72"/>
        <v/>
      </c>
      <c r="B1575" s="34" t="str">
        <f t="shared" si="73"/>
        <v/>
      </c>
      <c r="C1575" s="34" t="str">
        <f t="shared" si="74"/>
        <v/>
      </c>
    </row>
    <row r="1576" spans="1:3">
      <c r="A1576" s="34" t="str">
        <f t="shared" si="72"/>
        <v/>
      </c>
      <c r="B1576" s="34" t="str">
        <f t="shared" si="73"/>
        <v/>
      </c>
      <c r="C1576" s="34" t="str">
        <f t="shared" si="74"/>
        <v/>
      </c>
    </row>
    <row r="1577" spans="1:3">
      <c r="A1577" s="34" t="str">
        <f t="shared" si="72"/>
        <v/>
      </c>
      <c r="B1577" s="34" t="str">
        <f t="shared" si="73"/>
        <v/>
      </c>
      <c r="C1577" s="34" t="str">
        <f t="shared" si="74"/>
        <v/>
      </c>
    </row>
    <row r="1578" spans="1:3">
      <c r="A1578" s="34" t="str">
        <f t="shared" si="72"/>
        <v/>
      </c>
      <c r="B1578" s="34" t="str">
        <f t="shared" si="73"/>
        <v/>
      </c>
      <c r="C1578" s="34" t="str">
        <f t="shared" si="74"/>
        <v/>
      </c>
    </row>
    <row r="1579" spans="1:3">
      <c r="A1579" s="34" t="str">
        <f t="shared" si="72"/>
        <v/>
      </c>
      <c r="B1579" s="34" t="str">
        <f t="shared" si="73"/>
        <v/>
      </c>
      <c r="C1579" s="34" t="str">
        <f t="shared" si="74"/>
        <v/>
      </c>
    </row>
    <row r="1580" spans="1:3">
      <c r="A1580" s="34" t="str">
        <f t="shared" si="72"/>
        <v/>
      </c>
      <c r="B1580" s="34" t="str">
        <f t="shared" si="73"/>
        <v/>
      </c>
      <c r="C1580" s="34" t="str">
        <f t="shared" si="74"/>
        <v/>
      </c>
    </row>
    <row r="1581" spans="1:3">
      <c r="A1581" s="34" t="str">
        <f t="shared" si="72"/>
        <v/>
      </c>
      <c r="B1581" s="34" t="str">
        <f t="shared" si="73"/>
        <v/>
      </c>
      <c r="C1581" s="34" t="str">
        <f t="shared" si="74"/>
        <v/>
      </c>
    </row>
    <row r="1582" spans="1:3">
      <c r="A1582" s="34" t="str">
        <f t="shared" si="72"/>
        <v/>
      </c>
      <c r="B1582" s="34" t="str">
        <f t="shared" si="73"/>
        <v/>
      </c>
      <c r="C1582" s="34" t="str">
        <f t="shared" si="74"/>
        <v/>
      </c>
    </row>
    <row r="1583" spans="1:3">
      <c r="A1583" s="34" t="str">
        <f t="shared" si="72"/>
        <v/>
      </c>
      <c r="B1583" s="34" t="str">
        <f t="shared" si="73"/>
        <v/>
      </c>
      <c r="C1583" s="34" t="str">
        <f t="shared" si="74"/>
        <v/>
      </c>
    </row>
    <row r="1584" spans="1:3">
      <c r="A1584" s="34" t="str">
        <f t="shared" si="72"/>
        <v/>
      </c>
      <c r="B1584" s="34" t="str">
        <f t="shared" si="73"/>
        <v/>
      </c>
      <c r="C1584" s="34" t="str">
        <f t="shared" si="74"/>
        <v/>
      </c>
    </row>
    <row r="1585" spans="1:3">
      <c r="A1585" s="34" t="str">
        <f t="shared" si="72"/>
        <v/>
      </c>
      <c r="B1585" s="34" t="str">
        <f t="shared" si="73"/>
        <v/>
      </c>
      <c r="C1585" s="34" t="str">
        <f t="shared" si="74"/>
        <v/>
      </c>
    </row>
    <row r="1586" spans="1:3">
      <c r="A1586" s="34" t="str">
        <f t="shared" si="72"/>
        <v/>
      </c>
      <c r="B1586" s="34" t="str">
        <f t="shared" si="73"/>
        <v/>
      </c>
      <c r="C1586" s="34" t="str">
        <f t="shared" si="74"/>
        <v/>
      </c>
    </row>
    <row r="1587" spans="1:3">
      <c r="A1587" s="34" t="str">
        <f t="shared" si="72"/>
        <v/>
      </c>
      <c r="B1587" s="34" t="str">
        <f t="shared" si="73"/>
        <v/>
      </c>
      <c r="C1587" s="34" t="str">
        <f t="shared" si="74"/>
        <v/>
      </c>
    </row>
    <row r="1588" spans="1:3">
      <c r="A1588" s="34" t="str">
        <f t="shared" si="72"/>
        <v/>
      </c>
      <c r="B1588" s="34" t="str">
        <f t="shared" si="73"/>
        <v/>
      </c>
      <c r="C1588" s="34" t="str">
        <f t="shared" si="74"/>
        <v/>
      </c>
    </row>
    <row r="1589" spans="1:3">
      <c r="A1589" s="34" t="str">
        <f t="shared" si="72"/>
        <v/>
      </c>
      <c r="B1589" s="34" t="str">
        <f t="shared" si="73"/>
        <v/>
      </c>
      <c r="C1589" s="34" t="str">
        <f t="shared" si="74"/>
        <v/>
      </c>
    </row>
    <row r="1590" spans="1:3">
      <c r="A1590" s="34" t="str">
        <f t="shared" si="72"/>
        <v/>
      </c>
      <c r="B1590" s="34" t="str">
        <f t="shared" si="73"/>
        <v/>
      </c>
      <c r="C1590" s="34" t="str">
        <f t="shared" si="74"/>
        <v/>
      </c>
    </row>
    <row r="1591" spans="1:3">
      <c r="A1591" s="34" t="str">
        <f t="shared" si="72"/>
        <v/>
      </c>
      <c r="B1591" s="34" t="str">
        <f t="shared" si="73"/>
        <v/>
      </c>
      <c r="C1591" s="34" t="str">
        <f t="shared" si="74"/>
        <v/>
      </c>
    </row>
    <row r="1592" spans="1:3">
      <c r="A1592" s="34" t="str">
        <f t="shared" si="72"/>
        <v/>
      </c>
      <c r="B1592" s="34" t="str">
        <f t="shared" si="73"/>
        <v/>
      </c>
      <c r="C1592" s="34" t="str">
        <f t="shared" si="74"/>
        <v/>
      </c>
    </row>
    <row r="1593" spans="1:3">
      <c r="A1593" s="34" t="str">
        <f t="shared" si="72"/>
        <v/>
      </c>
      <c r="B1593" s="34" t="str">
        <f t="shared" si="73"/>
        <v/>
      </c>
      <c r="C1593" s="34" t="str">
        <f t="shared" si="74"/>
        <v/>
      </c>
    </row>
    <row r="1594" spans="1:3">
      <c r="A1594" s="34" t="str">
        <f t="shared" si="72"/>
        <v/>
      </c>
      <c r="B1594" s="34" t="str">
        <f t="shared" si="73"/>
        <v/>
      </c>
      <c r="C1594" s="34" t="str">
        <f t="shared" si="74"/>
        <v/>
      </c>
    </row>
    <row r="1595" spans="1:3">
      <c r="A1595" s="34" t="str">
        <f t="shared" si="72"/>
        <v/>
      </c>
      <c r="B1595" s="34" t="str">
        <f t="shared" si="73"/>
        <v/>
      </c>
      <c r="C1595" s="34" t="str">
        <f t="shared" si="74"/>
        <v/>
      </c>
    </row>
    <row r="1596" spans="1:3">
      <c r="A1596" s="34" t="str">
        <f t="shared" si="72"/>
        <v/>
      </c>
      <c r="B1596" s="34" t="str">
        <f t="shared" si="73"/>
        <v/>
      </c>
      <c r="C1596" s="34" t="str">
        <f t="shared" si="74"/>
        <v/>
      </c>
    </row>
    <row r="1597" spans="1:3">
      <c r="A1597" s="34" t="str">
        <f t="shared" si="72"/>
        <v/>
      </c>
      <c r="B1597" s="34" t="str">
        <f t="shared" si="73"/>
        <v/>
      </c>
      <c r="C1597" s="34" t="str">
        <f t="shared" si="74"/>
        <v/>
      </c>
    </row>
    <row r="1598" spans="1:3">
      <c r="A1598" s="34" t="str">
        <f t="shared" si="72"/>
        <v/>
      </c>
      <c r="B1598" s="34" t="str">
        <f t="shared" si="73"/>
        <v/>
      </c>
      <c r="C1598" s="34" t="str">
        <f t="shared" si="74"/>
        <v/>
      </c>
    </row>
    <row r="1599" spans="1:3">
      <c r="A1599" s="34" t="str">
        <f t="shared" si="72"/>
        <v/>
      </c>
      <c r="B1599" s="34" t="str">
        <f t="shared" si="73"/>
        <v/>
      </c>
      <c r="C1599" s="34" t="str">
        <f t="shared" si="74"/>
        <v/>
      </c>
    </row>
    <row r="1600" spans="1:3">
      <c r="A1600" s="34" t="str">
        <f t="shared" si="72"/>
        <v/>
      </c>
      <c r="B1600" s="34" t="str">
        <f t="shared" si="73"/>
        <v/>
      </c>
      <c r="C1600" s="34" t="str">
        <f t="shared" si="74"/>
        <v/>
      </c>
    </row>
    <row r="1601" spans="1:3">
      <c r="A1601" s="34" t="str">
        <f t="shared" si="72"/>
        <v/>
      </c>
      <c r="B1601" s="34" t="str">
        <f t="shared" si="73"/>
        <v/>
      </c>
      <c r="C1601" s="34" t="str">
        <f t="shared" si="74"/>
        <v/>
      </c>
    </row>
    <row r="1602" spans="1:3">
      <c r="A1602" s="34" t="str">
        <f t="shared" si="72"/>
        <v/>
      </c>
      <c r="B1602" s="34" t="str">
        <f t="shared" si="73"/>
        <v/>
      </c>
      <c r="C1602" s="34" t="str">
        <f t="shared" si="74"/>
        <v/>
      </c>
    </row>
    <row r="1603" spans="1:3">
      <c r="A1603" s="34" t="str">
        <f t="shared" ref="A1603:A1666" si="75">IFERROR(C1603-1,"")</f>
        <v/>
      </c>
      <c r="B1603" s="34" t="str">
        <f t="shared" ref="B1603:B1666" si="76">IFERROR("P(Z&gt;="&amp;C1603-1&amp;")","")</f>
        <v/>
      </c>
      <c r="C1603" s="34" t="str">
        <f t="shared" ref="C1603:C1666" si="77">IF(C1602&gt;rNtrials,"",1+C1602)</f>
        <v/>
      </c>
    </row>
    <row r="1604" spans="1:3">
      <c r="A1604" s="34" t="str">
        <f t="shared" si="75"/>
        <v/>
      </c>
      <c r="B1604" s="34" t="str">
        <f t="shared" si="76"/>
        <v/>
      </c>
      <c r="C1604" s="34" t="str">
        <f t="shared" si="77"/>
        <v/>
      </c>
    </row>
    <row r="1605" spans="1:3">
      <c r="A1605" s="34" t="str">
        <f t="shared" si="75"/>
        <v/>
      </c>
      <c r="B1605" s="34" t="str">
        <f t="shared" si="76"/>
        <v/>
      </c>
      <c r="C1605" s="34" t="str">
        <f t="shared" si="77"/>
        <v/>
      </c>
    </row>
    <row r="1606" spans="1:3">
      <c r="A1606" s="34" t="str">
        <f t="shared" si="75"/>
        <v/>
      </c>
      <c r="B1606" s="34" t="str">
        <f t="shared" si="76"/>
        <v/>
      </c>
      <c r="C1606" s="34" t="str">
        <f t="shared" si="77"/>
        <v/>
      </c>
    </row>
    <row r="1607" spans="1:3">
      <c r="A1607" s="34" t="str">
        <f t="shared" si="75"/>
        <v/>
      </c>
      <c r="B1607" s="34" t="str">
        <f t="shared" si="76"/>
        <v/>
      </c>
      <c r="C1607" s="34" t="str">
        <f t="shared" si="77"/>
        <v/>
      </c>
    </row>
    <row r="1608" spans="1:3">
      <c r="A1608" s="34" t="str">
        <f t="shared" si="75"/>
        <v/>
      </c>
      <c r="B1608" s="34" t="str">
        <f t="shared" si="76"/>
        <v/>
      </c>
      <c r="C1608" s="34" t="str">
        <f t="shared" si="77"/>
        <v/>
      </c>
    </row>
    <row r="1609" spans="1:3">
      <c r="A1609" s="34" t="str">
        <f t="shared" si="75"/>
        <v/>
      </c>
      <c r="B1609" s="34" t="str">
        <f t="shared" si="76"/>
        <v/>
      </c>
      <c r="C1609" s="34" t="str">
        <f t="shared" si="77"/>
        <v/>
      </c>
    </row>
    <row r="1610" spans="1:3">
      <c r="A1610" s="34" t="str">
        <f t="shared" si="75"/>
        <v/>
      </c>
      <c r="B1610" s="34" t="str">
        <f t="shared" si="76"/>
        <v/>
      </c>
      <c r="C1610" s="34" t="str">
        <f t="shared" si="77"/>
        <v/>
      </c>
    </row>
    <row r="1611" spans="1:3">
      <c r="A1611" s="34" t="str">
        <f t="shared" si="75"/>
        <v/>
      </c>
      <c r="B1611" s="34" t="str">
        <f t="shared" si="76"/>
        <v/>
      </c>
      <c r="C1611" s="34" t="str">
        <f t="shared" si="77"/>
        <v/>
      </c>
    </row>
    <row r="1612" spans="1:3">
      <c r="A1612" s="34" t="str">
        <f t="shared" si="75"/>
        <v/>
      </c>
      <c r="B1612" s="34" t="str">
        <f t="shared" si="76"/>
        <v/>
      </c>
      <c r="C1612" s="34" t="str">
        <f t="shared" si="77"/>
        <v/>
      </c>
    </row>
    <row r="1613" spans="1:3">
      <c r="A1613" s="34" t="str">
        <f t="shared" si="75"/>
        <v/>
      </c>
      <c r="B1613" s="34" t="str">
        <f t="shared" si="76"/>
        <v/>
      </c>
      <c r="C1613" s="34" t="str">
        <f t="shared" si="77"/>
        <v/>
      </c>
    </row>
    <row r="1614" spans="1:3">
      <c r="A1614" s="34" t="str">
        <f t="shared" si="75"/>
        <v/>
      </c>
      <c r="B1614" s="34" t="str">
        <f t="shared" si="76"/>
        <v/>
      </c>
      <c r="C1614" s="34" t="str">
        <f t="shared" si="77"/>
        <v/>
      </c>
    </row>
    <row r="1615" spans="1:3">
      <c r="A1615" s="34" t="str">
        <f t="shared" si="75"/>
        <v/>
      </c>
      <c r="B1615" s="34" t="str">
        <f t="shared" si="76"/>
        <v/>
      </c>
      <c r="C1615" s="34" t="str">
        <f t="shared" si="77"/>
        <v/>
      </c>
    </row>
    <row r="1616" spans="1:3">
      <c r="A1616" s="34" t="str">
        <f t="shared" si="75"/>
        <v/>
      </c>
      <c r="B1616" s="34" t="str">
        <f t="shared" si="76"/>
        <v/>
      </c>
      <c r="C1616" s="34" t="str">
        <f t="shared" si="77"/>
        <v/>
      </c>
    </row>
    <row r="1617" spans="1:3">
      <c r="A1617" s="34" t="str">
        <f t="shared" si="75"/>
        <v/>
      </c>
      <c r="B1617" s="34" t="str">
        <f t="shared" si="76"/>
        <v/>
      </c>
      <c r="C1617" s="34" t="str">
        <f t="shared" si="77"/>
        <v/>
      </c>
    </row>
    <row r="1618" spans="1:3">
      <c r="A1618" s="34" t="str">
        <f t="shared" si="75"/>
        <v/>
      </c>
      <c r="B1618" s="34" t="str">
        <f t="shared" si="76"/>
        <v/>
      </c>
      <c r="C1618" s="34" t="str">
        <f t="shared" si="77"/>
        <v/>
      </c>
    </row>
    <row r="1619" spans="1:3">
      <c r="A1619" s="34" t="str">
        <f t="shared" si="75"/>
        <v/>
      </c>
      <c r="B1619" s="34" t="str">
        <f t="shared" si="76"/>
        <v/>
      </c>
      <c r="C1619" s="34" t="str">
        <f t="shared" si="77"/>
        <v/>
      </c>
    </row>
    <row r="1620" spans="1:3">
      <c r="A1620" s="34" t="str">
        <f t="shared" si="75"/>
        <v/>
      </c>
      <c r="B1620" s="34" t="str">
        <f t="shared" si="76"/>
        <v/>
      </c>
      <c r="C1620" s="34" t="str">
        <f t="shared" si="77"/>
        <v/>
      </c>
    </row>
    <row r="1621" spans="1:3">
      <c r="A1621" s="34" t="str">
        <f t="shared" si="75"/>
        <v/>
      </c>
      <c r="B1621" s="34" t="str">
        <f t="shared" si="76"/>
        <v/>
      </c>
      <c r="C1621" s="34" t="str">
        <f t="shared" si="77"/>
        <v/>
      </c>
    </row>
    <row r="1622" spans="1:3">
      <c r="A1622" s="34" t="str">
        <f t="shared" si="75"/>
        <v/>
      </c>
      <c r="B1622" s="34" t="str">
        <f t="shared" si="76"/>
        <v/>
      </c>
      <c r="C1622" s="34" t="str">
        <f t="shared" si="77"/>
        <v/>
      </c>
    </row>
    <row r="1623" spans="1:3">
      <c r="A1623" s="34" t="str">
        <f t="shared" si="75"/>
        <v/>
      </c>
      <c r="B1623" s="34" t="str">
        <f t="shared" si="76"/>
        <v/>
      </c>
      <c r="C1623" s="34" t="str">
        <f t="shared" si="77"/>
        <v/>
      </c>
    </row>
    <row r="1624" spans="1:3">
      <c r="A1624" s="34" t="str">
        <f t="shared" si="75"/>
        <v/>
      </c>
      <c r="B1624" s="34" t="str">
        <f t="shared" si="76"/>
        <v/>
      </c>
      <c r="C1624" s="34" t="str">
        <f t="shared" si="77"/>
        <v/>
      </c>
    </row>
    <row r="1625" spans="1:3">
      <c r="A1625" s="34" t="str">
        <f t="shared" si="75"/>
        <v/>
      </c>
      <c r="B1625" s="34" t="str">
        <f t="shared" si="76"/>
        <v/>
      </c>
      <c r="C1625" s="34" t="str">
        <f t="shared" si="77"/>
        <v/>
      </c>
    </row>
    <row r="1626" spans="1:3">
      <c r="A1626" s="34" t="str">
        <f t="shared" si="75"/>
        <v/>
      </c>
      <c r="B1626" s="34" t="str">
        <f t="shared" si="76"/>
        <v/>
      </c>
      <c r="C1626" s="34" t="str">
        <f t="shared" si="77"/>
        <v/>
      </c>
    </row>
    <row r="1627" spans="1:3">
      <c r="A1627" s="34" t="str">
        <f t="shared" si="75"/>
        <v/>
      </c>
      <c r="B1627" s="34" t="str">
        <f t="shared" si="76"/>
        <v/>
      </c>
      <c r="C1627" s="34" t="str">
        <f t="shared" si="77"/>
        <v/>
      </c>
    </row>
    <row r="1628" spans="1:3">
      <c r="A1628" s="34" t="str">
        <f t="shared" si="75"/>
        <v/>
      </c>
      <c r="B1628" s="34" t="str">
        <f t="shared" si="76"/>
        <v/>
      </c>
      <c r="C1628" s="34" t="str">
        <f t="shared" si="77"/>
        <v/>
      </c>
    </row>
    <row r="1629" spans="1:3">
      <c r="A1629" s="34" t="str">
        <f t="shared" si="75"/>
        <v/>
      </c>
      <c r="B1629" s="34" t="str">
        <f t="shared" si="76"/>
        <v/>
      </c>
      <c r="C1629" s="34" t="str">
        <f t="shared" si="77"/>
        <v/>
      </c>
    </row>
    <row r="1630" spans="1:3">
      <c r="A1630" s="34" t="str">
        <f t="shared" si="75"/>
        <v/>
      </c>
      <c r="B1630" s="34" t="str">
        <f t="shared" si="76"/>
        <v/>
      </c>
      <c r="C1630" s="34" t="str">
        <f t="shared" si="77"/>
        <v/>
      </c>
    </row>
    <row r="1631" spans="1:3">
      <c r="A1631" s="34" t="str">
        <f t="shared" si="75"/>
        <v/>
      </c>
      <c r="B1631" s="34" t="str">
        <f t="shared" si="76"/>
        <v/>
      </c>
      <c r="C1631" s="34" t="str">
        <f t="shared" si="77"/>
        <v/>
      </c>
    </row>
    <row r="1632" spans="1:3">
      <c r="A1632" s="34" t="str">
        <f t="shared" si="75"/>
        <v/>
      </c>
      <c r="B1632" s="34" t="str">
        <f t="shared" si="76"/>
        <v/>
      </c>
      <c r="C1632" s="34" t="str">
        <f t="shared" si="77"/>
        <v/>
      </c>
    </row>
    <row r="1633" spans="1:3">
      <c r="A1633" s="34" t="str">
        <f t="shared" si="75"/>
        <v/>
      </c>
      <c r="B1633" s="34" t="str">
        <f t="shared" si="76"/>
        <v/>
      </c>
      <c r="C1633" s="34" t="str">
        <f t="shared" si="77"/>
        <v/>
      </c>
    </row>
    <row r="1634" spans="1:3">
      <c r="A1634" s="34" t="str">
        <f t="shared" si="75"/>
        <v/>
      </c>
      <c r="B1634" s="34" t="str">
        <f t="shared" si="76"/>
        <v/>
      </c>
      <c r="C1634" s="34" t="str">
        <f t="shared" si="77"/>
        <v/>
      </c>
    </row>
    <row r="1635" spans="1:3">
      <c r="A1635" s="34" t="str">
        <f t="shared" si="75"/>
        <v/>
      </c>
      <c r="B1635" s="34" t="str">
        <f t="shared" si="76"/>
        <v/>
      </c>
      <c r="C1635" s="34" t="str">
        <f t="shared" si="77"/>
        <v/>
      </c>
    </row>
    <row r="1636" spans="1:3">
      <c r="A1636" s="34" t="str">
        <f t="shared" si="75"/>
        <v/>
      </c>
      <c r="B1636" s="34" t="str">
        <f t="shared" si="76"/>
        <v/>
      </c>
      <c r="C1636" s="34" t="str">
        <f t="shared" si="77"/>
        <v/>
      </c>
    </row>
    <row r="1637" spans="1:3">
      <c r="A1637" s="34" t="str">
        <f t="shared" si="75"/>
        <v/>
      </c>
      <c r="B1637" s="34" t="str">
        <f t="shared" si="76"/>
        <v/>
      </c>
      <c r="C1637" s="34" t="str">
        <f t="shared" si="77"/>
        <v/>
      </c>
    </row>
    <row r="1638" spans="1:3">
      <c r="A1638" s="34" t="str">
        <f t="shared" si="75"/>
        <v/>
      </c>
      <c r="B1638" s="34" t="str">
        <f t="shared" si="76"/>
        <v/>
      </c>
      <c r="C1638" s="34" t="str">
        <f t="shared" si="77"/>
        <v/>
      </c>
    </row>
    <row r="1639" spans="1:3">
      <c r="A1639" s="34" t="str">
        <f t="shared" si="75"/>
        <v/>
      </c>
      <c r="B1639" s="34" t="str">
        <f t="shared" si="76"/>
        <v/>
      </c>
      <c r="C1639" s="34" t="str">
        <f t="shared" si="77"/>
        <v/>
      </c>
    </row>
    <row r="1640" spans="1:3">
      <c r="A1640" s="34" t="str">
        <f t="shared" si="75"/>
        <v/>
      </c>
      <c r="B1640" s="34" t="str">
        <f t="shared" si="76"/>
        <v/>
      </c>
      <c r="C1640" s="34" t="str">
        <f t="shared" si="77"/>
        <v/>
      </c>
    </row>
    <row r="1641" spans="1:3">
      <c r="A1641" s="34" t="str">
        <f t="shared" si="75"/>
        <v/>
      </c>
      <c r="B1641" s="34" t="str">
        <f t="shared" si="76"/>
        <v/>
      </c>
      <c r="C1641" s="34" t="str">
        <f t="shared" si="77"/>
        <v/>
      </c>
    </row>
    <row r="1642" spans="1:3">
      <c r="A1642" s="34" t="str">
        <f t="shared" si="75"/>
        <v/>
      </c>
      <c r="B1642" s="34" t="str">
        <f t="shared" si="76"/>
        <v/>
      </c>
      <c r="C1642" s="34" t="str">
        <f t="shared" si="77"/>
        <v/>
      </c>
    </row>
    <row r="1643" spans="1:3">
      <c r="A1643" s="34" t="str">
        <f t="shared" si="75"/>
        <v/>
      </c>
      <c r="B1643" s="34" t="str">
        <f t="shared" si="76"/>
        <v/>
      </c>
      <c r="C1643" s="34" t="str">
        <f t="shared" si="77"/>
        <v/>
      </c>
    </row>
    <row r="1644" spans="1:3">
      <c r="A1644" s="34" t="str">
        <f t="shared" si="75"/>
        <v/>
      </c>
      <c r="B1644" s="34" t="str">
        <f t="shared" si="76"/>
        <v/>
      </c>
      <c r="C1644" s="34" t="str">
        <f t="shared" si="77"/>
        <v/>
      </c>
    </row>
    <row r="1645" spans="1:3">
      <c r="A1645" s="34" t="str">
        <f t="shared" si="75"/>
        <v/>
      </c>
      <c r="B1645" s="34" t="str">
        <f t="shared" si="76"/>
        <v/>
      </c>
      <c r="C1645" s="34" t="str">
        <f t="shared" si="77"/>
        <v/>
      </c>
    </row>
    <row r="1646" spans="1:3">
      <c r="A1646" s="34" t="str">
        <f t="shared" si="75"/>
        <v/>
      </c>
      <c r="B1646" s="34" t="str">
        <f t="shared" si="76"/>
        <v/>
      </c>
      <c r="C1646" s="34" t="str">
        <f t="shared" si="77"/>
        <v/>
      </c>
    </row>
    <row r="1647" spans="1:3">
      <c r="A1647" s="34" t="str">
        <f t="shared" si="75"/>
        <v/>
      </c>
      <c r="B1647" s="34" t="str">
        <f t="shared" si="76"/>
        <v/>
      </c>
      <c r="C1647" s="34" t="str">
        <f t="shared" si="77"/>
        <v/>
      </c>
    </row>
    <row r="1648" spans="1:3">
      <c r="A1648" s="34" t="str">
        <f t="shared" si="75"/>
        <v/>
      </c>
      <c r="B1648" s="34" t="str">
        <f t="shared" si="76"/>
        <v/>
      </c>
      <c r="C1648" s="34" t="str">
        <f t="shared" si="77"/>
        <v/>
      </c>
    </row>
    <row r="1649" spans="1:3">
      <c r="A1649" s="34" t="str">
        <f t="shared" si="75"/>
        <v/>
      </c>
      <c r="B1649" s="34" t="str">
        <f t="shared" si="76"/>
        <v/>
      </c>
      <c r="C1649" s="34" t="str">
        <f t="shared" si="77"/>
        <v/>
      </c>
    </row>
    <row r="1650" spans="1:3">
      <c r="A1650" s="34" t="str">
        <f t="shared" si="75"/>
        <v/>
      </c>
      <c r="B1650" s="34" t="str">
        <f t="shared" si="76"/>
        <v/>
      </c>
      <c r="C1650" s="34" t="str">
        <f t="shared" si="77"/>
        <v/>
      </c>
    </row>
    <row r="1651" spans="1:3">
      <c r="A1651" s="34" t="str">
        <f t="shared" si="75"/>
        <v/>
      </c>
      <c r="B1651" s="34" t="str">
        <f t="shared" si="76"/>
        <v/>
      </c>
      <c r="C1651" s="34" t="str">
        <f t="shared" si="77"/>
        <v/>
      </c>
    </row>
    <row r="1652" spans="1:3">
      <c r="A1652" s="34" t="str">
        <f t="shared" si="75"/>
        <v/>
      </c>
      <c r="B1652" s="34" t="str">
        <f t="shared" si="76"/>
        <v/>
      </c>
      <c r="C1652" s="34" t="str">
        <f t="shared" si="77"/>
        <v/>
      </c>
    </row>
    <row r="1653" spans="1:3">
      <c r="A1653" s="34" t="str">
        <f t="shared" si="75"/>
        <v/>
      </c>
      <c r="B1653" s="34" t="str">
        <f t="shared" si="76"/>
        <v/>
      </c>
      <c r="C1653" s="34" t="str">
        <f t="shared" si="77"/>
        <v/>
      </c>
    </row>
    <row r="1654" spans="1:3">
      <c r="A1654" s="34" t="str">
        <f t="shared" si="75"/>
        <v/>
      </c>
      <c r="B1654" s="34" t="str">
        <f t="shared" si="76"/>
        <v/>
      </c>
      <c r="C1654" s="34" t="str">
        <f t="shared" si="77"/>
        <v/>
      </c>
    </row>
    <row r="1655" spans="1:3">
      <c r="A1655" s="34" t="str">
        <f t="shared" si="75"/>
        <v/>
      </c>
      <c r="B1655" s="34" t="str">
        <f t="shared" si="76"/>
        <v/>
      </c>
      <c r="C1655" s="34" t="str">
        <f t="shared" si="77"/>
        <v/>
      </c>
    </row>
    <row r="1656" spans="1:3">
      <c r="A1656" s="34" t="str">
        <f t="shared" si="75"/>
        <v/>
      </c>
      <c r="B1656" s="34" t="str">
        <f t="shared" si="76"/>
        <v/>
      </c>
      <c r="C1656" s="34" t="str">
        <f t="shared" si="77"/>
        <v/>
      </c>
    </row>
    <row r="1657" spans="1:3">
      <c r="A1657" s="34" t="str">
        <f t="shared" si="75"/>
        <v/>
      </c>
      <c r="B1657" s="34" t="str">
        <f t="shared" si="76"/>
        <v/>
      </c>
      <c r="C1657" s="34" t="str">
        <f t="shared" si="77"/>
        <v/>
      </c>
    </row>
    <row r="1658" spans="1:3">
      <c r="A1658" s="34" t="str">
        <f t="shared" si="75"/>
        <v/>
      </c>
      <c r="B1658" s="34" t="str">
        <f t="shared" si="76"/>
        <v/>
      </c>
      <c r="C1658" s="34" t="str">
        <f t="shared" si="77"/>
        <v/>
      </c>
    </row>
    <row r="1659" spans="1:3">
      <c r="A1659" s="34" t="str">
        <f t="shared" si="75"/>
        <v/>
      </c>
      <c r="B1659" s="34" t="str">
        <f t="shared" si="76"/>
        <v/>
      </c>
      <c r="C1659" s="34" t="str">
        <f t="shared" si="77"/>
        <v/>
      </c>
    </row>
    <row r="1660" spans="1:3">
      <c r="A1660" s="34" t="str">
        <f t="shared" si="75"/>
        <v/>
      </c>
      <c r="B1660" s="34" t="str">
        <f t="shared" si="76"/>
        <v/>
      </c>
      <c r="C1660" s="34" t="str">
        <f t="shared" si="77"/>
        <v/>
      </c>
    </row>
    <row r="1661" spans="1:3">
      <c r="A1661" s="34" t="str">
        <f t="shared" si="75"/>
        <v/>
      </c>
      <c r="B1661" s="34" t="str">
        <f t="shared" si="76"/>
        <v/>
      </c>
      <c r="C1661" s="34" t="str">
        <f t="shared" si="77"/>
        <v/>
      </c>
    </row>
    <row r="1662" spans="1:3">
      <c r="A1662" s="34" t="str">
        <f t="shared" si="75"/>
        <v/>
      </c>
      <c r="B1662" s="34" t="str">
        <f t="shared" si="76"/>
        <v/>
      </c>
      <c r="C1662" s="34" t="str">
        <f t="shared" si="77"/>
        <v/>
      </c>
    </row>
    <row r="1663" spans="1:3">
      <c r="A1663" s="34" t="str">
        <f t="shared" si="75"/>
        <v/>
      </c>
      <c r="B1663" s="34" t="str">
        <f t="shared" si="76"/>
        <v/>
      </c>
      <c r="C1663" s="34" t="str">
        <f t="shared" si="77"/>
        <v/>
      </c>
    </row>
    <row r="1664" spans="1:3">
      <c r="A1664" s="34" t="str">
        <f t="shared" si="75"/>
        <v/>
      </c>
      <c r="B1664" s="34" t="str">
        <f t="shared" si="76"/>
        <v/>
      </c>
      <c r="C1664" s="34" t="str">
        <f t="shared" si="77"/>
        <v/>
      </c>
    </row>
    <row r="1665" spans="1:3">
      <c r="A1665" s="34" t="str">
        <f t="shared" si="75"/>
        <v/>
      </c>
      <c r="B1665" s="34" t="str">
        <f t="shared" si="76"/>
        <v/>
      </c>
      <c r="C1665" s="34" t="str">
        <f t="shared" si="77"/>
        <v/>
      </c>
    </row>
    <row r="1666" spans="1:3">
      <c r="A1666" s="34" t="str">
        <f t="shared" si="75"/>
        <v/>
      </c>
      <c r="B1666" s="34" t="str">
        <f t="shared" si="76"/>
        <v/>
      </c>
      <c r="C1666" s="34" t="str">
        <f t="shared" si="77"/>
        <v/>
      </c>
    </row>
    <row r="1667" spans="1:3">
      <c r="A1667" s="34" t="str">
        <f t="shared" ref="A1667:A1730" si="78">IFERROR(C1667-1,"")</f>
        <v/>
      </c>
      <c r="B1667" s="34" t="str">
        <f t="shared" ref="B1667:B1730" si="79">IFERROR("P(Z&gt;="&amp;C1667-1&amp;")","")</f>
        <v/>
      </c>
      <c r="C1667" s="34" t="str">
        <f t="shared" ref="C1667:C1730" si="80">IF(C1666&gt;rNtrials,"",1+C1666)</f>
        <v/>
      </c>
    </row>
    <row r="1668" spans="1:3">
      <c r="A1668" s="34" t="str">
        <f t="shared" si="78"/>
        <v/>
      </c>
      <c r="B1668" s="34" t="str">
        <f t="shared" si="79"/>
        <v/>
      </c>
      <c r="C1668" s="34" t="str">
        <f t="shared" si="80"/>
        <v/>
      </c>
    </row>
    <row r="1669" spans="1:3">
      <c r="A1669" s="34" t="str">
        <f t="shared" si="78"/>
        <v/>
      </c>
      <c r="B1669" s="34" t="str">
        <f t="shared" si="79"/>
        <v/>
      </c>
      <c r="C1669" s="34" t="str">
        <f t="shared" si="80"/>
        <v/>
      </c>
    </row>
    <row r="1670" spans="1:3">
      <c r="A1670" s="34" t="str">
        <f t="shared" si="78"/>
        <v/>
      </c>
      <c r="B1670" s="34" t="str">
        <f t="shared" si="79"/>
        <v/>
      </c>
      <c r="C1670" s="34" t="str">
        <f t="shared" si="80"/>
        <v/>
      </c>
    </row>
    <row r="1671" spans="1:3">
      <c r="A1671" s="34" t="str">
        <f t="shared" si="78"/>
        <v/>
      </c>
      <c r="B1671" s="34" t="str">
        <f t="shared" si="79"/>
        <v/>
      </c>
      <c r="C1671" s="34" t="str">
        <f t="shared" si="80"/>
        <v/>
      </c>
    </row>
    <row r="1672" spans="1:3">
      <c r="A1672" s="34" t="str">
        <f t="shared" si="78"/>
        <v/>
      </c>
      <c r="B1672" s="34" t="str">
        <f t="shared" si="79"/>
        <v/>
      </c>
      <c r="C1672" s="34" t="str">
        <f t="shared" si="80"/>
        <v/>
      </c>
    </row>
    <row r="1673" spans="1:3">
      <c r="A1673" s="34" t="str">
        <f t="shared" si="78"/>
        <v/>
      </c>
      <c r="B1673" s="34" t="str">
        <f t="shared" si="79"/>
        <v/>
      </c>
      <c r="C1673" s="34" t="str">
        <f t="shared" si="80"/>
        <v/>
      </c>
    </row>
    <row r="1674" spans="1:3">
      <c r="A1674" s="34" t="str">
        <f t="shared" si="78"/>
        <v/>
      </c>
      <c r="B1674" s="34" t="str">
        <f t="shared" si="79"/>
        <v/>
      </c>
      <c r="C1674" s="34" t="str">
        <f t="shared" si="80"/>
        <v/>
      </c>
    </row>
    <row r="1675" spans="1:3">
      <c r="A1675" s="34" t="str">
        <f t="shared" si="78"/>
        <v/>
      </c>
      <c r="B1675" s="34" t="str">
        <f t="shared" si="79"/>
        <v/>
      </c>
      <c r="C1675" s="34" t="str">
        <f t="shared" si="80"/>
        <v/>
      </c>
    </row>
    <row r="1676" spans="1:3">
      <c r="A1676" s="34" t="str">
        <f t="shared" si="78"/>
        <v/>
      </c>
      <c r="B1676" s="34" t="str">
        <f t="shared" si="79"/>
        <v/>
      </c>
      <c r="C1676" s="34" t="str">
        <f t="shared" si="80"/>
        <v/>
      </c>
    </row>
    <row r="1677" spans="1:3">
      <c r="A1677" s="34" t="str">
        <f t="shared" si="78"/>
        <v/>
      </c>
      <c r="B1677" s="34" t="str">
        <f t="shared" si="79"/>
        <v/>
      </c>
      <c r="C1677" s="34" t="str">
        <f t="shared" si="80"/>
        <v/>
      </c>
    </row>
    <row r="1678" spans="1:3">
      <c r="A1678" s="34" t="str">
        <f t="shared" si="78"/>
        <v/>
      </c>
      <c r="B1678" s="34" t="str">
        <f t="shared" si="79"/>
        <v/>
      </c>
      <c r="C1678" s="34" t="str">
        <f t="shared" si="80"/>
        <v/>
      </c>
    </row>
    <row r="1679" spans="1:3">
      <c r="A1679" s="34" t="str">
        <f t="shared" si="78"/>
        <v/>
      </c>
      <c r="B1679" s="34" t="str">
        <f t="shared" si="79"/>
        <v/>
      </c>
      <c r="C1679" s="34" t="str">
        <f t="shared" si="80"/>
        <v/>
      </c>
    </row>
    <row r="1680" spans="1:3">
      <c r="A1680" s="34" t="str">
        <f t="shared" si="78"/>
        <v/>
      </c>
      <c r="B1680" s="34" t="str">
        <f t="shared" si="79"/>
        <v/>
      </c>
      <c r="C1680" s="34" t="str">
        <f t="shared" si="80"/>
        <v/>
      </c>
    </row>
    <row r="1681" spans="1:3">
      <c r="A1681" s="34" t="str">
        <f t="shared" si="78"/>
        <v/>
      </c>
      <c r="B1681" s="34" t="str">
        <f t="shared" si="79"/>
        <v/>
      </c>
      <c r="C1681" s="34" t="str">
        <f t="shared" si="80"/>
        <v/>
      </c>
    </row>
    <row r="1682" spans="1:3">
      <c r="A1682" s="34" t="str">
        <f t="shared" si="78"/>
        <v/>
      </c>
      <c r="B1682" s="34" t="str">
        <f t="shared" si="79"/>
        <v/>
      </c>
      <c r="C1682" s="34" t="str">
        <f t="shared" si="80"/>
        <v/>
      </c>
    </row>
    <row r="1683" spans="1:3">
      <c r="A1683" s="34" t="str">
        <f t="shared" si="78"/>
        <v/>
      </c>
      <c r="B1683" s="34" t="str">
        <f t="shared" si="79"/>
        <v/>
      </c>
      <c r="C1683" s="34" t="str">
        <f t="shared" si="80"/>
        <v/>
      </c>
    </row>
    <row r="1684" spans="1:3">
      <c r="A1684" s="34" t="str">
        <f t="shared" si="78"/>
        <v/>
      </c>
      <c r="B1684" s="34" t="str">
        <f t="shared" si="79"/>
        <v/>
      </c>
      <c r="C1684" s="34" t="str">
        <f t="shared" si="80"/>
        <v/>
      </c>
    </row>
    <row r="1685" spans="1:3">
      <c r="A1685" s="34" t="str">
        <f t="shared" si="78"/>
        <v/>
      </c>
      <c r="B1685" s="34" t="str">
        <f t="shared" si="79"/>
        <v/>
      </c>
      <c r="C1685" s="34" t="str">
        <f t="shared" si="80"/>
        <v/>
      </c>
    </row>
    <row r="1686" spans="1:3">
      <c r="A1686" s="34" t="str">
        <f t="shared" si="78"/>
        <v/>
      </c>
      <c r="B1686" s="34" t="str">
        <f t="shared" si="79"/>
        <v/>
      </c>
      <c r="C1686" s="34" t="str">
        <f t="shared" si="80"/>
        <v/>
      </c>
    </row>
    <row r="1687" spans="1:3">
      <c r="A1687" s="34" t="str">
        <f t="shared" si="78"/>
        <v/>
      </c>
      <c r="B1687" s="34" t="str">
        <f t="shared" si="79"/>
        <v/>
      </c>
      <c r="C1687" s="34" t="str">
        <f t="shared" si="80"/>
        <v/>
      </c>
    </row>
    <row r="1688" spans="1:3">
      <c r="A1688" s="34" t="str">
        <f t="shared" si="78"/>
        <v/>
      </c>
      <c r="B1688" s="34" t="str">
        <f t="shared" si="79"/>
        <v/>
      </c>
      <c r="C1688" s="34" t="str">
        <f t="shared" si="80"/>
        <v/>
      </c>
    </row>
    <row r="1689" spans="1:3">
      <c r="A1689" s="34" t="str">
        <f t="shared" si="78"/>
        <v/>
      </c>
      <c r="B1689" s="34" t="str">
        <f t="shared" si="79"/>
        <v/>
      </c>
      <c r="C1689" s="34" t="str">
        <f t="shared" si="80"/>
        <v/>
      </c>
    </row>
    <row r="1690" spans="1:3">
      <c r="A1690" s="34" t="str">
        <f t="shared" si="78"/>
        <v/>
      </c>
      <c r="B1690" s="34" t="str">
        <f t="shared" si="79"/>
        <v/>
      </c>
      <c r="C1690" s="34" t="str">
        <f t="shared" si="80"/>
        <v/>
      </c>
    </row>
    <row r="1691" spans="1:3">
      <c r="A1691" s="34" t="str">
        <f t="shared" si="78"/>
        <v/>
      </c>
      <c r="B1691" s="34" t="str">
        <f t="shared" si="79"/>
        <v/>
      </c>
      <c r="C1691" s="34" t="str">
        <f t="shared" si="80"/>
        <v/>
      </c>
    </row>
    <row r="1692" spans="1:3">
      <c r="A1692" s="34" t="str">
        <f t="shared" si="78"/>
        <v/>
      </c>
      <c r="B1692" s="34" t="str">
        <f t="shared" si="79"/>
        <v/>
      </c>
      <c r="C1692" s="34" t="str">
        <f t="shared" si="80"/>
        <v/>
      </c>
    </row>
    <row r="1693" spans="1:3">
      <c r="A1693" s="34" t="str">
        <f t="shared" si="78"/>
        <v/>
      </c>
      <c r="B1693" s="34" t="str">
        <f t="shared" si="79"/>
        <v/>
      </c>
      <c r="C1693" s="34" t="str">
        <f t="shared" si="80"/>
        <v/>
      </c>
    </row>
    <row r="1694" spans="1:3">
      <c r="A1694" s="34" t="str">
        <f t="shared" si="78"/>
        <v/>
      </c>
      <c r="B1694" s="34" t="str">
        <f t="shared" si="79"/>
        <v/>
      </c>
      <c r="C1694" s="34" t="str">
        <f t="shared" si="80"/>
        <v/>
      </c>
    </row>
    <row r="1695" spans="1:3">
      <c r="A1695" s="34" t="str">
        <f t="shared" si="78"/>
        <v/>
      </c>
      <c r="B1695" s="34" t="str">
        <f t="shared" si="79"/>
        <v/>
      </c>
      <c r="C1695" s="34" t="str">
        <f t="shared" si="80"/>
        <v/>
      </c>
    </row>
    <row r="1696" spans="1:3">
      <c r="A1696" s="34" t="str">
        <f t="shared" si="78"/>
        <v/>
      </c>
      <c r="B1696" s="34" t="str">
        <f t="shared" si="79"/>
        <v/>
      </c>
      <c r="C1696" s="34" t="str">
        <f t="shared" si="80"/>
        <v/>
      </c>
    </row>
    <row r="1697" spans="1:3">
      <c r="A1697" s="34" t="str">
        <f t="shared" si="78"/>
        <v/>
      </c>
      <c r="B1697" s="34" t="str">
        <f t="shared" si="79"/>
        <v/>
      </c>
      <c r="C1697" s="34" t="str">
        <f t="shared" si="80"/>
        <v/>
      </c>
    </row>
    <row r="1698" spans="1:3">
      <c r="A1698" s="34" t="str">
        <f t="shared" si="78"/>
        <v/>
      </c>
      <c r="B1698" s="34" t="str">
        <f t="shared" si="79"/>
        <v/>
      </c>
      <c r="C1698" s="34" t="str">
        <f t="shared" si="80"/>
        <v/>
      </c>
    </row>
    <row r="1699" spans="1:3">
      <c r="A1699" s="34" t="str">
        <f t="shared" si="78"/>
        <v/>
      </c>
      <c r="B1699" s="34" t="str">
        <f t="shared" si="79"/>
        <v/>
      </c>
      <c r="C1699" s="34" t="str">
        <f t="shared" si="80"/>
        <v/>
      </c>
    </row>
    <row r="1700" spans="1:3">
      <c r="A1700" s="34" t="str">
        <f t="shared" si="78"/>
        <v/>
      </c>
      <c r="B1700" s="34" t="str">
        <f t="shared" si="79"/>
        <v/>
      </c>
      <c r="C1700" s="34" t="str">
        <f t="shared" si="80"/>
        <v/>
      </c>
    </row>
    <row r="1701" spans="1:3">
      <c r="A1701" s="34" t="str">
        <f t="shared" si="78"/>
        <v/>
      </c>
      <c r="B1701" s="34" t="str">
        <f t="shared" si="79"/>
        <v/>
      </c>
      <c r="C1701" s="34" t="str">
        <f t="shared" si="80"/>
        <v/>
      </c>
    </row>
    <row r="1702" spans="1:3">
      <c r="A1702" s="34" t="str">
        <f t="shared" si="78"/>
        <v/>
      </c>
      <c r="B1702" s="34" t="str">
        <f t="shared" si="79"/>
        <v/>
      </c>
      <c r="C1702" s="34" t="str">
        <f t="shared" si="80"/>
        <v/>
      </c>
    </row>
    <row r="1703" spans="1:3">
      <c r="A1703" s="34" t="str">
        <f t="shared" si="78"/>
        <v/>
      </c>
      <c r="B1703" s="34" t="str">
        <f t="shared" si="79"/>
        <v/>
      </c>
      <c r="C1703" s="34" t="str">
        <f t="shared" si="80"/>
        <v/>
      </c>
    </row>
    <row r="1704" spans="1:3">
      <c r="A1704" s="34" t="str">
        <f t="shared" si="78"/>
        <v/>
      </c>
      <c r="B1704" s="34" t="str">
        <f t="shared" si="79"/>
        <v/>
      </c>
      <c r="C1704" s="34" t="str">
        <f t="shared" si="80"/>
        <v/>
      </c>
    </row>
    <row r="1705" spans="1:3">
      <c r="A1705" s="34" t="str">
        <f t="shared" si="78"/>
        <v/>
      </c>
      <c r="B1705" s="34" t="str">
        <f t="shared" si="79"/>
        <v/>
      </c>
      <c r="C1705" s="34" t="str">
        <f t="shared" si="80"/>
        <v/>
      </c>
    </row>
    <row r="1706" spans="1:3">
      <c r="A1706" s="34" t="str">
        <f t="shared" si="78"/>
        <v/>
      </c>
      <c r="B1706" s="34" t="str">
        <f t="shared" si="79"/>
        <v/>
      </c>
      <c r="C1706" s="34" t="str">
        <f t="shared" si="80"/>
        <v/>
      </c>
    </row>
    <row r="1707" spans="1:3">
      <c r="A1707" s="34" t="str">
        <f t="shared" si="78"/>
        <v/>
      </c>
      <c r="B1707" s="34" t="str">
        <f t="shared" si="79"/>
        <v/>
      </c>
      <c r="C1707" s="34" t="str">
        <f t="shared" si="80"/>
        <v/>
      </c>
    </row>
    <row r="1708" spans="1:3">
      <c r="A1708" s="34" t="str">
        <f t="shared" si="78"/>
        <v/>
      </c>
      <c r="B1708" s="34" t="str">
        <f t="shared" si="79"/>
        <v/>
      </c>
      <c r="C1708" s="34" t="str">
        <f t="shared" si="80"/>
        <v/>
      </c>
    </row>
    <row r="1709" spans="1:3">
      <c r="A1709" s="34" t="str">
        <f t="shared" si="78"/>
        <v/>
      </c>
      <c r="B1709" s="34" t="str">
        <f t="shared" si="79"/>
        <v/>
      </c>
      <c r="C1709" s="34" t="str">
        <f t="shared" si="80"/>
        <v/>
      </c>
    </row>
    <row r="1710" spans="1:3">
      <c r="A1710" s="34" t="str">
        <f t="shared" si="78"/>
        <v/>
      </c>
      <c r="B1710" s="34" t="str">
        <f t="shared" si="79"/>
        <v/>
      </c>
      <c r="C1710" s="34" t="str">
        <f t="shared" si="80"/>
        <v/>
      </c>
    </row>
    <row r="1711" spans="1:3">
      <c r="A1711" s="34" t="str">
        <f t="shared" si="78"/>
        <v/>
      </c>
      <c r="B1711" s="34" t="str">
        <f t="shared" si="79"/>
        <v/>
      </c>
      <c r="C1711" s="34" t="str">
        <f t="shared" si="80"/>
        <v/>
      </c>
    </row>
    <row r="1712" spans="1:3">
      <c r="A1712" s="34" t="str">
        <f t="shared" si="78"/>
        <v/>
      </c>
      <c r="B1712" s="34" t="str">
        <f t="shared" si="79"/>
        <v/>
      </c>
      <c r="C1712" s="34" t="str">
        <f t="shared" si="80"/>
        <v/>
      </c>
    </row>
    <row r="1713" spans="1:3">
      <c r="A1713" s="34" t="str">
        <f t="shared" si="78"/>
        <v/>
      </c>
      <c r="B1713" s="34" t="str">
        <f t="shared" si="79"/>
        <v/>
      </c>
      <c r="C1713" s="34" t="str">
        <f t="shared" si="80"/>
        <v/>
      </c>
    </row>
    <row r="1714" spans="1:3">
      <c r="A1714" s="34" t="str">
        <f t="shared" si="78"/>
        <v/>
      </c>
      <c r="B1714" s="34" t="str">
        <f t="shared" si="79"/>
        <v/>
      </c>
      <c r="C1714" s="34" t="str">
        <f t="shared" si="80"/>
        <v/>
      </c>
    </row>
    <row r="1715" spans="1:3">
      <c r="A1715" s="34" t="str">
        <f t="shared" si="78"/>
        <v/>
      </c>
      <c r="B1715" s="34" t="str">
        <f t="shared" si="79"/>
        <v/>
      </c>
      <c r="C1715" s="34" t="str">
        <f t="shared" si="80"/>
        <v/>
      </c>
    </row>
    <row r="1716" spans="1:3">
      <c r="A1716" s="34" t="str">
        <f t="shared" si="78"/>
        <v/>
      </c>
      <c r="B1716" s="34" t="str">
        <f t="shared" si="79"/>
        <v/>
      </c>
      <c r="C1716" s="34" t="str">
        <f t="shared" si="80"/>
        <v/>
      </c>
    </row>
    <row r="1717" spans="1:3">
      <c r="A1717" s="34" t="str">
        <f t="shared" si="78"/>
        <v/>
      </c>
      <c r="B1717" s="34" t="str">
        <f t="shared" si="79"/>
        <v/>
      </c>
      <c r="C1717" s="34" t="str">
        <f t="shared" si="80"/>
        <v/>
      </c>
    </row>
    <row r="1718" spans="1:3">
      <c r="A1718" s="34" t="str">
        <f t="shared" si="78"/>
        <v/>
      </c>
      <c r="B1718" s="34" t="str">
        <f t="shared" si="79"/>
        <v/>
      </c>
      <c r="C1718" s="34" t="str">
        <f t="shared" si="80"/>
        <v/>
      </c>
    </row>
    <row r="1719" spans="1:3">
      <c r="A1719" s="34" t="str">
        <f t="shared" si="78"/>
        <v/>
      </c>
      <c r="B1719" s="34" t="str">
        <f t="shared" si="79"/>
        <v/>
      </c>
      <c r="C1719" s="34" t="str">
        <f t="shared" si="80"/>
        <v/>
      </c>
    </row>
    <row r="1720" spans="1:3">
      <c r="A1720" s="34" t="str">
        <f t="shared" si="78"/>
        <v/>
      </c>
      <c r="B1720" s="34" t="str">
        <f t="shared" si="79"/>
        <v/>
      </c>
      <c r="C1720" s="34" t="str">
        <f t="shared" si="80"/>
        <v/>
      </c>
    </row>
    <row r="1721" spans="1:3">
      <c r="A1721" s="34" t="str">
        <f t="shared" si="78"/>
        <v/>
      </c>
      <c r="B1721" s="34" t="str">
        <f t="shared" si="79"/>
        <v/>
      </c>
      <c r="C1721" s="34" t="str">
        <f t="shared" si="80"/>
        <v/>
      </c>
    </row>
    <row r="1722" spans="1:3">
      <c r="A1722" s="34" t="str">
        <f t="shared" si="78"/>
        <v/>
      </c>
      <c r="B1722" s="34" t="str">
        <f t="shared" si="79"/>
        <v/>
      </c>
      <c r="C1722" s="34" t="str">
        <f t="shared" si="80"/>
        <v/>
      </c>
    </row>
    <row r="1723" spans="1:3">
      <c r="A1723" s="34" t="str">
        <f t="shared" si="78"/>
        <v/>
      </c>
      <c r="B1723" s="34" t="str">
        <f t="shared" si="79"/>
        <v/>
      </c>
      <c r="C1723" s="34" t="str">
        <f t="shared" si="80"/>
        <v/>
      </c>
    </row>
    <row r="1724" spans="1:3">
      <c r="A1724" s="34" t="str">
        <f t="shared" si="78"/>
        <v/>
      </c>
      <c r="B1724" s="34" t="str">
        <f t="shared" si="79"/>
        <v/>
      </c>
      <c r="C1724" s="34" t="str">
        <f t="shared" si="80"/>
        <v/>
      </c>
    </row>
    <row r="1725" spans="1:3">
      <c r="A1725" s="34" t="str">
        <f t="shared" si="78"/>
        <v/>
      </c>
      <c r="B1725" s="34" t="str">
        <f t="shared" si="79"/>
        <v/>
      </c>
      <c r="C1725" s="34" t="str">
        <f t="shared" si="80"/>
        <v/>
      </c>
    </row>
    <row r="1726" spans="1:3">
      <c r="A1726" s="34" t="str">
        <f t="shared" si="78"/>
        <v/>
      </c>
      <c r="B1726" s="34" t="str">
        <f t="shared" si="79"/>
        <v/>
      </c>
      <c r="C1726" s="34" t="str">
        <f t="shared" si="80"/>
        <v/>
      </c>
    </row>
    <row r="1727" spans="1:3">
      <c r="A1727" s="34" t="str">
        <f t="shared" si="78"/>
        <v/>
      </c>
      <c r="B1727" s="34" t="str">
        <f t="shared" si="79"/>
        <v/>
      </c>
      <c r="C1727" s="34" t="str">
        <f t="shared" si="80"/>
        <v/>
      </c>
    </row>
    <row r="1728" spans="1:3">
      <c r="A1728" s="34" t="str">
        <f t="shared" si="78"/>
        <v/>
      </c>
      <c r="B1728" s="34" t="str">
        <f t="shared" si="79"/>
        <v/>
      </c>
      <c r="C1728" s="34" t="str">
        <f t="shared" si="80"/>
        <v/>
      </c>
    </row>
    <row r="1729" spans="1:3">
      <c r="A1729" s="34" t="str">
        <f t="shared" si="78"/>
        <v/>
      </c>
      <c r="B1729" s="34" t="str">
        <f t="shared" si="79"/>
        <v/>
      </c>
      <c r="C1729" s="34" t="str">
        <f t="shared" si="80"/>
        <v/>
      </c>
    </row>
    <row r="1730" spans="1:3">
      <c r="A1730" s="34" t="str">
        <f t="shared" si="78"/>
        <v/>
      </c>
      <c r="B1730" s="34" t="str">
        <f t="shared" si="79"/>
        <v/>
      </c>
      <c r="C1730" s="34" t="str">
        <f t="shared" si="80"/>
        <v/>
      </c>
    </row>
    <row r="1731" spans="1:3">
      <c r="A1731" s="34" t="str">
        <f t="shared" ref="A1731:A1794" si="81">IFERROR(C1731-1,"")</f>
        <v/>
      </c>
      <c r="B1731" s="34" t="str">
        <f t="shared" ref="B1731:B1794" si="82">IFERROR("P(Z&gt;="&amp;C1731-1&amp;")","")</f>
        <v/>
      </c>
      <c r="C1731" s="34" t="str">
        <f t="shared" ref="C1731:C1794" si="83">IF(C1730&gt;rNtrials,"",1+C1730)</f>
        <v/>
      </c>
    </row>
    <row r="1732" spans="1:3">
      <c r="A1732" s="34" t="str">
        <f t="shared" si="81"/>
        <v/>
      </c>
      <c r="B1732" s="34" t="str">
        <f t="shared" si="82"/>
        <v/>
      </c>
      <c r="C1732" s="34" t="str">
        <f t="shared" si="83"/>
        <v/>
      </c>
    </row>
    <row r="1733" spans="1:3">
      <c r="A1733" s="34" t="str">
        <f t="shared" si="81"/>
        <v/>
      </c>
      <c r="B1733" s="34" t="str">
        <f t="shared" si="82"/>
        <v/>
      </c>
      <c r="C1733" s="34" t="str">
        <f t="shared" si="83"/>
        <v/>
      </c>
    </row>
    <row r="1734" spans="1:3">
      <c r="A1734" s="34" t="str">
        <f t="shared" si="81"/>
        <v/>
      </c>
      <c r="B1734" s="34" t="str">
        <f t="shared" si="82"/>
        <v/>
      </c>
      <c r="C1734" s="34" t="str">
        <f t="shared" si="83"/>
        <v/>
      </c>
    </row>
    <row r="1735" spans="1:3">
      <c r="A1735" s="34" t="str">
        <f t="shared" si="81"/>
        <v/>
      </c>
      <c r="B1735" s="34" t="str">
        <f t="shared" si="82"/>
        <v/>
      </c>
      <c r="C1735" s="34" t="str">
        <f t="shared" si="83"/>
        <v/>
      </c>
    </row>
    <row r="1736" spans="1:3">
      <c r="A1736" s="34" t="str">
        <f t="shared" si="81"/>
        <v/>
      </c>
      <c r="B1736" s="34" t="str">
        <f t="shared" si="82"/>
        <v/>
      </c>
      <c r="C1736" s="34" t="str">
        <f t="shared" si="83"/>
        <v/>
      </c>
    </row>
    <row r="1737" spans="1:3">
      <c r="A1737" s="34" t="str">
        <f t="shared" si="81"/>
        <v/>
      </c>
      <c r="B1737" s="34" t="str">
        <f t="shared" si="82"/>
        <v/>
      </c>
      <c r="C1737" s="34" t="str">
        <f t="shared" si="83"/>
        <v/>
      </c>
    </row>
    <row r="1738" spans="1:3">
      <c r="A1738" s="34" t="str">
        <f t="shared" si="81"/>
        <v/>
      </c>
      <c r="B1738" s="34" t="str">
        <f t="shared" si="82"/>
        <v/>
      </c>
      <c r="C1738" s="34" t="str">
        <f t="shared" si="83"/>
        <v/>
      </c>
    </row>
    <row r="1739" spans="1:3">
      <c r="A1739" s="34" t="str">
        <f t="shared" si="81"/>
        <v/>
      </c>
      <c r="B1739" s="34" t="str">
        <f t="shared" si="82"/>
        <v/>
      </c>
      <c r="C1739" s="34" t="str">
        <f t="shared" si="83"/>
        <v/>
      </c>
    </row>
    <row r="1740" spans="1:3">
      <c r="A1740" s="34" t="str">
        <f t="shared" si="81"/>
        <v/>
      </c>
      <c r="B1740" s="34" t="str">
        <f t="shared" si="82"/>
        <v/>
      </c>
      <c r="C1740" s="34" t="str">
        <f t="shared" si="83"/>
        <v/>
      </c>
    </row>
    <row r="1741" spans="1:3">
      <c r="A1741" s="34" t="str">
        <f t="shared" si="81"/>
        <v/>
      </c>
      <c r="B1741" s="34" t="str">
        <f t="shared" si="82"/>
        <v/>
      </c>
      <c r="C1741" s="34" t="str">
        <f t="shared" si="83"/>
        <v/>
      </c>
    </row>
    <row r="1742" spans="1:3">
      <c r="A1742" s="34" t="str">
        <f t="shared" si="81"/>
        <v/>
      </c>
      <c r="B1742" s="34" t="str">
        <f t="shared" si="82"/>
        <v/>
      </c>
      <c r="C1742" s="34" t="str">
        <f t="shared" si="83"/>
        <v/>
      </c>
    </row>
    <row r="1743" spans="1:3">
      <c r="A1743" s="34" t="str">
        <f t="shared" si="81"/>
        <v/>
      </c>
      <c r="B1743" s="34" t="str">
        <f t="shared" si="82"/>
        <v/>
      </c>
      <c r="C1743" s="34" t="str">
        <f t="shared" si="83"/>
        <v/>
      </c>
    </row>
    <row r="1744" spans="1:3">
      <c r="A1744" s="34" t="str">
        <f t="shared" si="81"/>
        <v/>
      </c>
      <c r="B1744" s="34" t="str">
        <f t="shared" si="82"/>
        <v/>
      </c>
      <c r="C1744" s="34" t="str">
        <f t="shared" si="83"/>
        <v/>
      </c>
    </row>
    <row r="1745" spans="1:3">
      <c r="A1745" s="34" t="str">
        <f t="shared" si="81"/>
        <v/>
      </c>
      <c r="B1745" s="34" t="str">
        <f t="shared" si="82"/>
        <v/>
      </c>
      <c r="C1745" s="34" t="str">
        <f t="shared" si="83"/>
        <v/>
      </c>
    </row>
    <row r="1746" spans="1:3">
      <c r="A1746" s="34" t="str">
        <f t="shared" si="81"/>
        <v/>
      </c>
      <c r="B1746" s="34" t="str">
        <f t="shared" si="82"/>
        <v/>
      </c>
      <c r="C1746" s="34" t="str">
        <f t="shared" si="83"/>
        <v/>
      </c>
    </row>
    <row r="1747" spans="1:3">
      <c r="A1747" s="34" t="str">
        <f t="shared" si="81"/>
        <v/>
      </c>
      <c r="B1747" s="34" t="str">
        <f t="shared" si="82"/>
        <v/>
      </c>
      <c r="C1747" s="34" t="str">
        <f t="shared" si="83"/>
        <v/>
      </c>
    </row>
    <row r="1748" spans="1:3">
      <c r="A1748" s="34" t="str">
        <f t="shared" si="81"/>
        <v/>
      </c>
      <c r="B1748" s="34" t="str">
        <f t="shared" si="82"/>
        <v/>
      </c>
      <c r="C1748" s="34" t="str">
        <f t="shared" si="83"/>
        <v/>
      </c>
    </row>
    <row r="1749" spans="1:3">
      <c r="A1749" s="34" t="str">
        <f t="shared" si="81"/>
        <v/>
      </c>
      <c r="B1749" s="34" t="str">
        <f t="shared" si="82"/>
        <v/>
      </c>
      <c r="C1749" s="34" t="str">
        <f t="shared" si="83"/>
        <v/>
      </c>
    </row>
    <row r="1750" spans="1:3">
      <c r="A1750" s="34" t="str">
        <f t="shared" si="81"/>
        <v/>
      </c>
      <c r="B1750" s="34" t="str">
        <f t="shared" si="82"/>
        <v/>
      </c>
      <c r="C1750" s="34" t="str">
        <f t="shared" si="83"/>
        <v/>
      </c>
    </row>
    <row r="1751" spans="1:3">
      <c r="A1751" s="34" t="str">
        <f t="shared" si="81"/>
        <v/>
      </c>
      <c r="B1751" s="34" t="str">
        <f t="shared" si="82"/>
        <v/>
      </c>
      <c r="C1751" s="34" t="str">
        <f t="shared" si="83"/>
        <v/>
      </c>
    </row>
    <row r="1752" spans="1:3">
      <c r="A1752" s="34" t="str">
        <f t="shared" si="81"/>
        <v/>
      </c>
      <c r="B1752" s="34" t="str">
        <f t="shared" si="82"/>
        <v/>
      </c>
      <c r="C1752" s="34" t="str">
        <f t="shared" si="83"/>
        <v/>
      </c>
    </row>
    <row r="1753" spans="1:3">
      <c r="A1753" s="34" t="str">
        <f t="shared" si="81"/>
        <v/>
      </c>
      <c r="B1753" s="34" t="str">
        <f t="shared" si="82"/>
        <v/>
      </c>
      <c r="C1753" s="34" t="str">
        <f t="shared" si="83"/>
        <v/>
      </c>
    </row>
    <row r="1754" spans="1:3">
      <c r="A1754" s="34" t="str">
        <f t="shared" si="81"/>
        <v/>
      </c>
      <c r="B1754" s="34" t="str">
        <f t="shared" si="82"/>
        <v/>
      </c>
      <c r="C1754" s="34" t="str">
        <f t="shared" si="83"/>
        <v/>
      </c>
    </row>
    <row r="1755" spans="1:3">
      <c r="A1755" s="34" t="str">
        <f t="shared" si="81"/>
        <v/>
      </c>
      <c r="B1755" s="34" t="str">
        <f t="shared" si="82"/>
        <v/>
      </c>
      <c r="C1755" s="34" t="str">
        <f t="shared" si="83"/>
        <v/>
      </c>
    </row>
    <row r="1756" spans="1:3">
      <c r="A1756" s="34" t="str">
        <f t="shared" si="81"/>
        <v/>
      </c>
      <c r="B1756" s="34" t="str">
        <f t="shared" si="82"/>
        <v/>
      </c>
      <c r="C1756" s="34" t="str">
        <f t="shared" si="83"/>
        <v/>
      </c>
    </row>
    <row r="1757" spans="1:3">
      <c r="A1757" s="34" t="str">
        <f t="shared" si="81"/>
        <v/>
      </c>
      <c r="B1757" s="34" t="str">
        <f t="shared" si="82"/>
        <v/>
      </c>
      <c r="C1757" s="34" t="str">
        <f t="shared" si="83"/>
        <v/>
      </c>
    </row>
    <row r="1758" spans="1:3">
      <c r="A1758" s="34" t="str">
        <f t="shared" si="81"/>
        <v/>
      </c>
      <c r="B1758" s="34" t="str">
        <f t="shared" si="82"/>
        <v/>
      </c>
      <c r="C1758" s="34" t="str">
        <f t="shared" si="83"/>
        <v/>
      </c>
    </row>
    <row r="1759" spans="1:3">
      <c r="A1759" s="34" t="str">
        <f t="shared" si="81"/>
        <v/>
      </c>
      <c r="B1759" s="34" t="str">
        <f t="shared" si="82"/>
        <v/>
      </c>
      <c r="C1759" s="34" t="str">
        <f t="shared" si="83"/>
        <v/>
      </c>
    </row>
    <row r="1760" spans="1:3">
      <c r="A1760" s="34" t="str">
        <f t="shared" si="81"/>
        <v/>
      </c>
      <c r="B1760" s="34" t="str">
        <f t="shared" si="82"/>
        <v/>
      </c>
      <c r="C1760" s="34" t="str">
        <f t="shared" si="83"/>
        <v/>
      </c>
    </row>
    <row r="1761" spans="1:3">
      <c r="A1761" s="34" t="str">
        <f t="shared" si="81"/>
        <v/>
      </c>
      <c r="B1761" s="34" t="str">
        <f t="shared" si="82"/>
        <v/>
      </c>
      <c r="C1761" s="34" t="str">
        <f t="shared" si="83"/>
        <v/>
      </c>
    </row>
    <row r="1762" spans="1:3">
      <c r="A1762" s="34" t="str">
        <f t="shared" si="81"/>
        <v/>
      </c>
      <c r="B1762" s="34" t="str">
        <f t="shared" si="82"/>
        <v/>
      </c>
      <c r="C1762" s="34" t="str">
        <f t="shared" si="83"/>
        <v/>
      </c>
    </row>
    <row r="1763" spans="1:3">
      <c r="A1763" s="34" t="str">
        <f t="shared" si="81"/>
        <v/>
      </c>
      <c r="B1763" s="34" t="str">
        <f t="shared" si="82"/>
        <v/>
      </c>
      <c r="C1763" s="34" t="str">
        <f t="shared" si="83"/>
        <v/>
      </c>
    </row>
    <row r="1764" spans="1:3">
      <c r="A1764" s="34" t="str">
        <f t="shared" si="81"/>
        <v/>
      </c>
      <c r="B1764" s="34" t="str">
        <f t="shared" si="82"/>
        <v/>
      </c>
      <c r="C1764" s="34" t="str">
        <f t="shared" si="83"/>
        <v/>
      </c>
    </row>
    <row r="1765" spans="1:3">
      <c r="A1765" s="34" t="str">
        <f t="shared" si="81"/>
        <v/>
      </c>
      <c r="B1765" s="34" t="str">
        <f t="shared" si="82"/>
        <v/>
      </c>
      <c r="C1765" s="34" t="str">
        <f t="shared" si="83"/>
        <v/>
      </c>
    </row>
    <row r="1766" spans="1:3">
      <c r="A1766" s="34" t="str">
        <f t="shared" si="81"/>
        <v/>
      </c>
      <c r="B1766" s="34" t="str">
        <f t="shared" si="82"/>
        <v/>
      </c>
      <c r="C1766" s="34" t="str">
        <f t="shared" si="83"/>
        <v/>
      </c>
    </row>
    <row r="1767" spans="1:3">
      <c r="A1767" s="34" t="str">
        <f t="shared" si="81"/>
        <v/>
      </c>
      <c r="B1767" s="34" t="str">
        <f t="shared" si="82"/>
        <v/>
      </c>
      <c r="C1767" s="34" t="str">
        <f t="shared" si="83"/>
        <v/>
      </c>
    </row>
    <row r="1768" spans="1:3">
      <c r="A1768" s="34" t="str">
        <f t="shared" si="81"/>
        <v/>
      </c>
      <c r="B1768" s="34" t="str">
        <f t="shared" si="82"/>
        <v/>
      </c>
      <c r="C1768" s="34" t="str">
        <f t="shared" si="83"/>
        <v/>
      </c>
    </row>
    <row r="1769" spans="1:3">
      <c r="A1769" s="34" t="str">
        <f t="shared" si="81"/>
        <v/>
      </c>
      <c r="B1769" s="34" t="str">
        <f t="shared" si="82"/>
        <v/>
      </c>
      <c r="C1769" s="34" t="str">
        <f t="shared" si="83"/>
        <v/>
      </c>
    </row>
    <row r="1770" spans="1:3">
      <c r="A1770" s="34" t="str">
        <f t="shared" si="81"/>
        <v/>
      </c>
      <c r="B1770" s="34" t="str">
        <f t="shared" si="82"/>
        <v/>
      </c>
      <c r="C1770" s="34" t="str">
        <f t="shared" si="83"/>
        <v/>
      </c>
    </row>
    <row r="1771" spans="1:3">
      <c r="A1771" s="34" t="str">
        <f t="shared" si="81"/>
        <v/>
      </c>
      <c r="B1771" s="34" t="str">
        <f t="shared" si="82"/>
        <v/>
      </c>
      <c r="C1771" s="34" t="str">
        <f t="shared" si="83"/>
        <v/>
      </c>
    </row>
    <row r="1772" spans="1:3">
      <c r="A1772" s="34" t="str">
        <f t="shared" si="81"/>
        <v/>
      </c>
      <c r="B1772" s="34" t="str">
        <f t="shared" si="82"/>
        <v/>
      </c>
      <c r="C1772" s="34" t="str">
        <f t="shared" si="83"/>
        <v/>
      </c>
    </row>
    <row r="1773" spans="1:3">
      <c r="A1773" s="34" t="str">
        <f t="shared" si="81"/>
        <v/>
      </c>
      <c r="B1773" s="34" t="str">
        <f t="shared" si="82"/>
        <v/>
      </c>
      <c r="C1773" s="34" t="str">
        <f t="shared" si="83"/>
        <v/>
      </c>
    </row>
    <row r="1774" spans="1:3">
      <c r="A1774" s="34" t="str">
        <f t="shared" si="81"/>
        <v/>
      </c>
      <c r="B1774" s="34" t="str">
        <f t="shared" si="82"/>
        <v/>
      </c>
      <c r="C1774" s="34" t="str">
        <f t="shared" si="83"/>
        <v/>
      </c>
    </row>
    <row r="1775" spans="1:3">
      <c r="A1775" s="34" t="str">
        <f t="shared" si="81"/>
        <v/>
      </c>
      <c r="B1775" s="34" t="str">
        <f t="shared" si="82"/>
        <v/>
      </c>
      <c r="C1775" s="34" t="str">
        <f t="shared" si="83"/>
        <v/>
      </c>
    </row>
    <row r="1776" spans="1:3">
      <c r="A1776" s="34" t="str">
        <f t="shared" si="81"/>
        <v/>
      </c>
      <c r="B1776" s="34" t="str">
        <f t="shared" si="82"/>
        <v/>
      </c>
      <c r="C1776" s="34" t="str">
        <f t="shared" si="83"/>
        <v/>
      </c>
    </row>
    <row r="1777" spans="1:3">
      <c r="A1777" s="34" t="str">
        <f t="shared" si="81"/>
        <v/>
      </c>
      <c r="B1777" s="34" t="str">
        <f t="shared" si="82"/>
        <v/>
      </c>
      <c r="C1777" s="34" t="str">
        <f t="shared" si="83"/>
        <v/>
      </c>
    </row>
    <row r="1778" spans="1:3">
      <c r="A1778" s="34" t="str">
        <f t="shared" si="81"/>
        <v/>
      </c>
      <c r="B1778" s="34" t="str">
        <f t="shared" si="82"/>
        <v/>
      </c>
      <c r="C1778" s="34" t="str">
        <f t="shared" si="83"/>
        <v/>
      </c>
    </row>
    <row r="1779" spans="1:3">
      <c r="A1779" s="34" t="str">
        <f t="shared" si="81"/>
        <v/>
      </c>
      <c r="B1779" s="34" t="str">
        <f t="shared" si="82"/>
        <v/>
      </c>
      <c r="C1779" s="34" t="str">
        <f t="shared" si="83"/>
        <v/>
      </c>
    </row>
    <row r="1780" spans="1:3">
      <c r="A1780" s="34" t="str">
        <f t="shared" si="81"/>
        <v/>
      </c>
      <c r="B1780" s="34" t="str">
        <f t="shared" si="82"/>
        <v/>
      </c>
      <c r="C1780" s="34" t="str">
        <f t="shared" si="83"/>
        <v/>
      </c>
    </row>
    <row r="1781" spans="1:3">
      <c r="A1781" s="34" t="str">
        <f t="shared" si="81"/>
        <v/>
      </c>
      <c r="B1781" s="34" t="str">
        <f t="shared" si="82"/>
        <v/>
      </c>
      <c r="C1781" s="34" t="str">
        <f t="shared" si="83"/>
        <v/>
      </c>
    </row>
    <row r="1782" spans="1:3">
      <c r="A1782" s="34" t="str">
        <f t="shared" si="81"/>
        <v/>
      </c>
      <c r="B1782" s="34" t="str">
        <f t="shared" si="82"/>
        <v/>
      </c>
      <c r="C1782" s="34" t="str">
        <f t="shared" si="83"/>
        <v/>
      </c>
    </row>
    <row r="1783" spans="1:3">
      <c r="A1783" s="34" t="str">
        <f t="shared" si="81"/>
        <v/>
      </c>
      <c r="B1783" s="34" t="str">
        <f t="shared" si="82"/>
        <v/>
      </c>
      <c r="C1783" s="34" t="str">
        <f t="shared" si="83"/>
        <v/>
      </c>
    </row>
    <row r="1784" spans="1:3">
      <c r="A1784" s="34" t="str">
        <f t="shared" si="81"/>
        <v/>
      </c>
      <c r="B1784" s="34" t="str">
        <f t="shared" si="82"/>
        <v/>
      </c>
      <c r="C1784" s="34" t="str">
        <f t="shared" si="83"/>
        <v/>
      </c>
    </row>
    <row r="1785" spans="1:3">
      <c r="A1785" s="34" t="str">
        <f t="shared" si="81"/>
        <v/>
      </c>
      <c r="B1785" s="34" t="str">
        <f t="shared" si="82"/>
        <v/>
      </c>
      <c r="C1785" s="34" t="str">
        <f t="shared" si="83"/>
        <v/>
      </c>
    </row>
    <row r="1786" spans="1:3">
      <c r="A1786" s="34" t="str">
        <f t="shared" si="81"/>
        <v/>
      </c>
      <c r="B1786" s="34" t="str">
        <f t="shared" si="82"/>
        <v/>
      </c>
      <c r="C1786" s="34" t="str">
        <f t="shared" si="83"/>
        <v/>
      </c>
    </row>
    <row r="1787" spans="1:3">
      <c r="A1787" s="34" t="str">
        <f t="shared" si="81"/>
        <v/>
      </c>
      <c r="B1787" s="34" t="str">
        <f t="shared" si="82"/>
        <v/>
      </c>
      <c r="C1787" s="34" t="str">
        <f t="shared" si="83"/>
        <v/>
      </c>
    </row>
    <row r="1788" spans="1:3">
      <c r="A1788" s="34" t="str">
        <f t="shared" si="81"/>
        <v/>
      </c>
      <c r="B1788" s="34" t="str">
        <f t="shared" si="82"/>
        <v/>
      </c>
      <c r="C1788" s="34" t="str">
        <f t="shared" si="83"/>
        <v/>
      </c>
    </row>
    <row r="1789" spans="1:3">
      <c r="A1789" s="34" t="str">
        <f t="shared" si="81"/>
        <v/>
      </c>
      <c r="B1789" s="34" t="str">
        <f t="shared" si="82"/>
        <v/>
      </c>
      <c r="C1789" s="34" t="str">
        <f t="shared" si="83"/>
        <v/>
      </c>
    </row>
    <row r="1790" spans="1:3">
      <c r="A1790" s="34" t="str">
        <f t="shared" si="81"/>
        <v/>
      </c>
      <c r="B1790" s="34" t="str">
        <f t="shared" si="82"/>
        <v/>
      </c>
      <c r="C1790" s="34" t="str">
        <f t="shared" si="83"/>
        <v/>
      </c>
    </row>
    <row r="1791" spans="1:3">
      <c r="A1791" s="34" t="str">
        <f t="shared" si="81"/>
        <v/>
      </c>
      <c r="B1791" s="34" t="str">
        <f t="shared" si="82"/>
        <v/>
      </c>
      <c r="C1791" s="34" t="str">
        <f t="shared" si="83"/>
        <v/>
      </c>
    </row>
    <row r="1792" spans="1:3">
      <c r="A1792" s="34" t="str">
        <f t="shared" si="81"/>
        <v/>
      </c>
      <c r="B1792" s="34" t="str">
        <f t="shared" si="82"/>
        <v/>
      </c>
      <c r="C1792" s="34" t="str">
        <f t="shared" si="83"/>
        <v/>
      </c>
    </row>
    <row r="1793" spans="1:3">
      <c r="A1793" s="34" t="str">
        <f t="shared" si="81"/>
        <v/>
      </c>
      <c r="B1793" s="34" t="str">
        <f t="shared" si="82"/>
        <v/>
      </c>
      <c r="C1793" s="34" t="str">
        <f t="shared" si="83"/>
        <v/>
      </c>
    </row>
    <row r="1794" spans="1:3">
      <c r="A1794" s="34" t="str">
        <f t="shared" si="81"/>
        <v/>
      </c>
      <c r="B1794" s="34" t="str">
        <f t="shared" si="82"/>
        <v/>
      </c>
      <c r="C1794" s="34" t="str">
        <f t="shared" si="83"/>
        <v/>
      </c>
    </row>
    <row r="1795" spans="1:3">
      <c r="A1795" s="34" t="str">
        <f t="shared" ref="A1795:A1858" si="84">IFERROR(C1795-1,"")</f>
        <v/>
      </c>
      <c r="B1795" s="34" t="str">
        <f t="shared" ref="B1795:B1858" si="85">IFERROR("P(Z&gt;="&amp;C1795-1&amp;")","")</f>
        <v/>
      </c>
      <c r="C1795" s="34" t="str">
        <f t="shared" ref="C1795:C1858" si="86">IF(C1794&gt;rNtrials,"",1+C1794)</f>
        <v/>
      </c>
    </row>
    <row r="1796" spans="1:3">
      <c r="A1796" s="34" t="str">
        <f t="shared" si="84"/>
        <v/>
      </c>
      <c r="B1796" s="34" t="str">
        <f t="shared" si="85"/>
        <v/>
      </c>
      <c r="C1796" s="34" t="str">
        <f t="shared" si="86"/>
        <v/>
      </c>
    </row>
    <row r="1797" spans="1:3">
      <c r="A1797" s="34" t="str">
        <f t="shared" si="84"/>
        <v/>
      </c>
      <c r="B1797" s="34" t="str">
        <f t="shared" si="85"/>
        <v/>
      </c>
      <c r="C1797" s="34" t="str">
        <f t="shared" si="86"/>
        <v/>
      </c>
    </row>
    <row r="1798" spans="1:3">
      <c r="A1798" s="34" t="str">
        <f t="shared" si="84"/>
        <v/>
      </c>
      <c r="B1798" s="34" t="str">
        <f t="shared" si="85"/>
        <v/>
      </c>
      <c r="C1798" s="34" t="str">
        <f t="shared" si="86"/>
        <v/>
      </c>
    </row>
    <row r="1799" spans="1:3">
      <c r="A1799" s="34" t="str">
        <f t="shared" si="84"/>
        <v/>
      </c>
      <c r="B1799" s="34" t="str">
        <f t="shared" si="85"/>
        <v/>
      </c>
      <c r="C1799" s="34" t="str">
        <f t="shared" si="86"/>
        <v/>
      </c>
    </row>
    <row r="1800" spans="1:3">
      <c r="A1800" s="34" t="str">
        <f t="shared" si="84"/>
        <v/>
      </c>
      <c r="B1800" s="34" t="str">
        <f t="shared" si="85"/>
        <v/>
      </c>
      <c r="C1800" s="34" t="str">
        <f t="shared" si="86"/>
        <v/>
      </c>
    </row>
    <row r="1801" spans="1:3">
      <c r="A1801" s="34" t="str">
        <f t="shared" si="84"/>
        <v/>
      </c>
      <c r="B1801" s="34" t="str">
        <f t="shared" si="85"/>
        <v/>
      </c>
      <c r="C1801" s="34" t="str">
        <f t="shared" si="86"/>
        <v/>
      </c>
    </row>
    <row r="1802" spans="1:3">
      <c r="A1802" s="34" t="str">
        <f t="shared" si="84"/>
        <v/>
      </c>
      <c r="B1802" s="34" t="str">
        <f t="shared" si="85"/>
        <v/>
      </c>
      <c r="C1802" s="34" t="str">
        <f t="shared" si="86"/>
        <v/>
      </c>
    </row>
    <row r="1803" spans="1:3">
      <c r="A1803" s="34" t="str">
        <f t="shared" si="84"/>
        <v/>
      </c>
      <c r="B1803" s="34" t="str">
        <f t="shared" si="85"/>
        <v/>
      </c>
      <c r="C1803" s="34" t="str">
        <f t="shared" si="86"/>
        <v/>
      </c>
    </row>
    <row r="1804" spans="1:3">
      <c r="A1804" s="34" t="str">
        <f t="shared" si="84"/>
        <v/>
      </c>
      <c r="B1804" s="34" t="str">
        <f t="shared" si="85"/>
        <v/>
      </c>
      <c r="C1804" s="34" t="str">
        <f t="shared" si="86"/>
        <v/>
      </c>
    </row>
    <row r="1805" spans="1:3">
      <c r="A1805" s="34" t="str">
        <f t="shared" si="84"/>
        <v/>
      </c>
      <c r="B1805" s="34" t="str">
        <f t="shared" si="85"/>
        <v/>
      </c>
      <c r="C1805" s="34" t="str">
        <f t="shared" si="86"/>
        <v/>
      </c>
    </row>
    <row r="1806" spans="1:3">
      <c r="A1806" s="34" t="str">
        <f t="shared" si="84"/>
        <v/>
      </c>
      <c r="B1806" s="34" t="str">
        <f t="shared" si="85"/>
        <v/>
      </c>
      <c r="C1806" s="34" t="str">
        <f t="shared" si="86"/>
        <v/>
      </c>
    </row>
    <row r="1807" spans="1:3">
      <c r="A1807" s="34" t="str">
        <f t="shared" si="84"/>
        <v/>
      </c>
      <c r="B1807" s="34" t="str">
        <f t="shared" si="85"/>
        <v/>
      </c>
      <c r="C1807" s="34" t="str">
        <f t="shared" si="86"/>
        <v/>
      </c>
    </row>
    <row r="1808" spans="1:3">
      <c r="A1808" s="34" t="str">
        <f t="shared" si="84"/>
        <v/>
      </c>
      <c r="B1808" s="34" t="str">
        <f t="shared" si="85"/>
        <v/>
      </c>
      <c r="C1808" s="34" t="str">
        <f t="shared" si="86"/>
        <v/>
      </c>
    </row>
    <row r="1809" spans="1:3">
      <c r="A1809" s="34" t="str">
        <f t="shared" si="84"/>
        <v/>
      </c>
      <c r="B1809" s="34" t="str">
        <f t="shared" si="85"/>
        <v/>
      </c>
      <c r="C1809" s="34" t="str">
        <f t="shared" si="86"/>
        <v/>
      </c>
    </row>
    <row r="1810" spans="1:3">
      <c r="A1810" s="34" t="str">
        <f t="shared" si="84"/>
        <v/>
      </c>
      <c r="B1810" s="34" t="str">
        <f t="shared" si="85"/>
        <v/>
      </c>
      <c r="C1810" s="34" t="str">
        <f t="shared" si="86"/>
        <v/>
      </c>
    </row>
    <row r="1811" spans="1:3">
      <c r="A1811" s="34" t="str">
        <f t="shared" si="84"/>
        <v/>
      </c>
      <c r="B1811" s="34" t="str">
        <f t="shared" si="85"/>
        <v/>
      </c>
      <c r="C1811" s="34" t="str">
        <f t="shared" si="86"/>
        <v/>
      </c>
    </row>
    <row r="1812" spans="1:3">
      <c r="A1812" s="34" t="str">
        <f t="shared" si="84"/>
        <v/>
      </c>
      <c r="B1812" s="34" t="str">
        <f t="shared" si="85"/>
        <v/>
      </c>
      <c r="C1812" s="34" t="str">
        <f t="shared" si="86"/>
        <v/>
      </c>
    </row>
    <row r="1813" spans="1:3">
      <c r="A1813" s="34" t="str">
        <f t="shared" si="84"/>
        <v/>
      </c>
      <c r="B1813" s="34" t="str">
        <f t="shared" si="85"/>
        <v/>
      </c>
      <c r="C1813" s="34" t="str">
        <f t="shared" si="86"/>
        <v/>
      </c>
    </row>
    <row r="1814" spans="1:3">
      <c r="A1814" s="34" t="str">
        <f t="shared" si="84"/>
        <v/>
      </c>
      <c r="B1814" s="34" t="str">
        <f t="shared" si="85"/>
        <v/>
      </c>
      <c r="C1814" s="34" t="str">
        <f t="shared" si="86"/>
        <v/>
      </c>
    </row>
    <row r="1815" spans="1:3">
      <c r="A1815" s="34" t="str">
        <f t="shared" si="84"/>
        <v/>
      </c>
      <c r="B1815" s="34" t="str">
        <f t="shared" si="85"/>
        <v/>
      </c>
      <c r="C1815" s="34" t="str">
        <f t="shared" si="86"/>
        <v/>
      </c>
    </row>
    <row r="1816" spans="1:3">
      <c r="A1816" s="34" t="str">
        <f t="shared" si="84"/>
        <v/>
      </c>
      <c r="B1816" s="34" t="str">
        <f t="shared" si="85"/>
        <v/>
      </c>
      <c r="C1816" s="34" t="str">
        <f t="shared" si="86"/>
        <v/>
      </c>
    </row>
    <row r="1817" spans="1:3">
      <c r="A1817" s="34" t="str">
        <f t="shared" si="84"/>
        <v/>
      </c>
      <c r="B1817" s="34" t="str">
        <f t="shared" si="85"/>
        <v/>
      </c>
      <c r="C1817" s="34" t="str">
        <f t="shared" si="86"/>
        <v/>
      </c>
    </row>
    <row r="1818" spans="1:3">
      <c r="A1818" s="34" t="str">
        <f t="shared" si="84"/>
        <v/>
      </c>
      <c r="B1818" s="34" t="str">
        <f t="shared" si="85"/>
        <v/>
      </c>
      <c r="C1818" s="34" t="str">
        <f t="shared" si="86"/>
        <v/>
      </c>
    </row>
    <row r="1819" spans="1:3">
      <c r="A1819" s="34" t="str">
        <f t="shared" si="84"/>
        <v/>
      </c>
      <c r="B1819" s="34" t="str">
        <f t="shared" si="85"/>
        <v/>
      </c>
      <c r="C1819" s="34" t="str">
        <f t="shared" si="86"/>
        <v/>
      </c>
    </row>
    <row r="1820" spans="1:3">
      <c r="A1820" s="34" t="str">
        <f t="shared" si="84"/>
        <v/>
      </c>
      <c r="B1820" s="34" t="str">
        <f t="shared" si="85"/>
        <v/>
      </c>
      <c r="C1820" s="34" t="str">
        <f t="shared" si="86"/>
        <v/>
      </c>
    </row>
    <row r="1821" spans="1:3">
      <c r="A1821" s="34" t="str">
        <f t="shared" si="84"/>
        <v/>
      </c>
      <c r="B1821" s="34" t="str">
        <f t="shared" si="85"/>
        <v/>
      </c>
      <c r="C1821" s="34" t="str">
        <f t="shared" si="86"/>
        <v/>
      </c>
    </row>
    <row r="1822" spans="1:3">
      <c r="A1822" s="34" t="str">
        <f t="shared" si="84"/>
        <v/>
      </c>
      <c r="B1822" s="34" t="str">
        <f t="shared" si="85"/>
        <v/>
      </c>
      <c r="C1822" s="34" t="str">
        <f t="shared" si="86"/>
        <v/>
      </c>
    </row>
    <row r="1823" spans="1:3">
      <c r="A1823" s="34" t="str">
        <f t="shared" si="84"/>
        <v/>
      </c>
      <c r="B1823" s="34" t="str">
        <f t="shared" si="85"/>
        <v/>
      </c>
      <c r="C1823" s="34" t="str">
        <f t="shared" si="86"/>
        <v/>
      </c>
    </row>
    <row r="1824" spans="1:3">
      <c r="A1824" s="34" t="str">
        <f t="shared" si="84"/>
        <v/>
      </c>
      <c r="B1824" s="34" t="str">
        <f t="shared" si="85"/>
        <v/>
      </c>
      <c r="C1824" s="34" t="str">
        <f t="shared" si="86"/>
        <v/>
      </c>
    </row>
    <row r="1825" spans="1:3">
      <c r="A1825" s="34" t="str">
        <f t="shared" si="84"/>
        <v/>
      </c>
      <c r="B1825" s="34" t="str">
        <f t="shared" si="85"/>
        <v/>
      </c>
      <c r="C1825" s="34" t="str">
        <f t="shared" si="86"/>
        <v/>
      </c>
    </row>
    <row r="1826" spans="1:3">
      <c r="A1826" s="34" t="str">
        <f t="shared" si="84"/>
        <v/>
      </c>
      <c r="B1826" s="34" t="str">
        <f t="shared" si="85"/>
        <v/>
      </c>
      <c r="C1826" s="34" t="str">
        <f t="shared" si="86"/>
        <v/>
      </c>
    </row>
    <row r="1827" spans="1:3">
      <c r="A1827" s="34" t="str">
        <f t="shared" si="84"/>
        <v/>
      </c>
      <c r="B1827" s="34" t="str">
        <f t="shared" si="85"/>
        <v/>
      </c>
      <c r="C1827" s="34" t="str">
        <f t="shared" si="86"/>
        <v/>
      </c>
    </row>
    <row r="1828" spans="1:3">
      <c r="A1828" s="34" t="str">
        <f t="shared" si="84"/>
        <v/>
      </c>
      <c r="B1828" s="34" t="str">
        <f t="shared" si="85"/>
        <v/>
      </c>
      <c r="C1828" s="34" t="str">
        <f t="shared" si="86"/>
        <v/>
      </c>
    </row>
    <row r="1829" spans="1:3">
      <c r="A1829" s="34" t="str">
        <f t="shared" si="84"/>
        <v/>
      </c>
      <c r="B1829" s="34" t="str">
        <f t="shared" si="85"/>
        <v/>
      </c>
      <c r="C1829" s="34" t="str">
        <f t="shared" si="86"/>
        <v/>
      </c>
    </row>
    <row r="1830" spans="1:3">
      <c r="A1830" s="34" t="str">
        <f t="shared" si="84"/>
        <v/>
      </c>
      <c r="B1830" s="34" t="str">
        <f t="shared" si="85"/>
        <v/>
      </c>
      <c r="C1830" s="34" t="str">
        <f t="shared" si="86"/>
        <v/>
      </c>
    </row>
    <row r="1831" spans="1:3">
      <c r="A1831" s="34" t="str">
        <f t="shared" si="84"/>
        <v/>
      </c>
      <c r="B1831" s="34" t="str">
        <f t="shared" si="85"/>
        <v/>
      </c>
      <c r="C1831" s="34" t="str">
        <f t="shared" si="86"/>
        <v/>
      </c>
    </row>
    <row r="1832" spans="1:3">
      <c r="A1832" s="34" t="str">
        <f t="shared" si="84"/>
        <v/>
      </c>
      <c r="B1832" s="34" t="str">
        <f t="shared" si="85"/>
        <v/>
      </c>
      <c r="C1832" s="34" t="str">
        <f t="shared" si="86"/>
        <v/>
      </c>
    </row>
    <row r="1833" spans="1:3">
      <c r="A1833" s="34" t="str">
        <f t="shared" si="84"/>
        <v/>
      </c>
      <c r="B1833" s="34" t="str">
        <f t="shared" si="85"/>
        <v/>
      </c>
      <c r="C1833" s="34" t="str">
        <f t="shared" si="86"/>
        <v/>
      </c>
    </row>
    <row r="1834" spans="1:3">
      <c r="A1834" s="34" t="str">
        <f t="shared" si="84"/>
        <v/>
      </c>
      <c r="B1834" s="34" t="str">
        <f t="shared" si="85"/>
        <v/>
      </c>
      <c r="C1834" s="34" t="str">
        <f t="shared" si="86"/>
        <v/>
      </c>
    </row>
    <row r="1835" spans="1:3">
      <c r="A1835" s="34" t="str">
        <f t="shared" si="84"/>
        <v/>
      </c>
      <c r="B1835" s="34" t="str">
        <f t="shared" si="85"/>
        <v/>
      </c>
      <c r="C1835" s="34" t="str">
        <f t="shared" si="86"/>
        <v/>
      </c>
    </row>
    <row r="1836" spans="1:3">
      <c r="A1836" s="34" t="str">
        <f t="shared" si="84"/>
        <v/>
      </c>
      <c r="B1836" s="34" t="str">
        <f t="shared" si="85"/>
        <v/>
      </c>
      <c r="C1836" s="34" t="str">
        <f t="shared" si="86"/>
        <v/>
      </c>
    </row>
    <row r="1837" spans="1:3">
      <c r="A1837" s="34" t="str">
        <f t="shared" si="84"/>
        <v/>
      </c>
      <c r="B1837" s="34" t="str">
        <f t="shared" si="85"/>
        <v/>
      </c>
      <c r="C1837" s="34" t="str">
        <f t="shared" si="86"/>
        <v/>
      </c>
    </row>
    <row r="1838" spans="1:3">
      <c r="A1838" s="34" t="str">
        <f t="shared" si="84"/>
        <v/>
      </c>
      <c r="B1838" s="34" t="str">
        <f t="shared" si="85"/>
        <v/>
      </c>
      <c r="C1838" s="34" t="str">
        <f t="shared" si="86"/>
        <v/>
      </c>
    </row>
    <row r="1839" spans="1:3">
      <c r="A1839" s="34" t="str">
        <f t="shared" si="84"/>
        <v/>
      </c>
      <c r="B1839" s="34" t="str">
        <f t="shared" si="85"/>
        <v/>
      </c>
      <c r="C1839" s="34" t="str">
        <f t="shared" si="86"/>
        <v/>
      </c>
    </row>
    <row r="1840" spans="1:3">
      <c r="A1840" s="34" t="str">
        <f t="shared" si="84"/>
        <v/>
      </c>
      <c r="B1840" s="34" t="str">
        <f t="shared" si="85"/>
        <v/>
      </c>
      <c r="C1840" s="34" t="str">
        <f t="shared" si="86"/>
        <v/>
      </c>
    </row>
    <row r="1841" spans="1:3">
      <c r="A1841" s="34" t="str">
        <f t="shared" si="84"/>
        <v/>
      </c>
      <c r="B1841" s="34" t="str">
        <f t="shared" si="85"/>
        <v/>
      </c>
      <c r="C1841" s="34" t="str">
        <f t="shared" si="86"/>
        <v/>
      </c>
    </row>
    <row r="1842" spans="1:3">
      <c r="A1842" s="34" t="str">
        <f t="shared" si="84"/>
        <v/>
      </c>
      <c r="B1842" s="34" t="str">
        <f t="shared" si="85"/>
        <v/>
      </c>
      <c r="C1842" s="34" t="str">
        <f t="shared" si="86"/>
        <v/>
      </c>
    </row>
    <row r="1843" spans="1:3">
      <c r="A1843" s="34" t="str">
        <f t="shared" si="84"/>
        <v/>
      </c>
      <c r="B1843" s="34" t="str">
        <f t="shared" si="85"/>
        <v/>
      </c>
      <c r="C1843" s="34" t="str">
        <f t="shared" si="86"/>
        <v/>
      </c>
    </row>
    <row r="1844" spans="1:3">
      <c r="A1844" s="34" t="str">
        <f t="shared" si="84"/>
        <v/>
      </c>
      <c r="B1844" s="34" t="str">
        <f t="shared" si="85"/>
        <v/>
      </c>
      <c r="C1844" s="34" t="str">
        <f t="shared" si="86"/>
        <v/>
      </c>
    </row>
    <row r="1845" spans="1:3">
      <c r="A1845" s="34" t="str">
        <f t="shared" si="84"/>
        <v/>
      </c>
      <c r="B1845" s="34" t="str">
        <f t="shared" si="85"/>
        <v/>
      </c>
      <c r="C1845" s="34" t="str">
        <f t="shared" si="86"/>
        <v/>
      </c>
    </row>
    <row r="1846" spans="1:3">
      <c r="A1846" s="34" t="str">
        <f t="shared" si="84"/>
        <v/>
      </c>
      <c r="B1846" s="34" t="str">
        <f t="shared" si="85"/>
        <v/>
      </c>
      <c r="C1846" s="34" t="str">
        <f t="shared" si="86"/>
        <v/>
      </c>
    </row>
    <row r="1847" spans="1:3">
      <c r="A1847" s="34" t="str">
        <f t="shared" si="84"/>
        <v/>
      </c>
      <c r="B1847" s="34" t="str">
        <f t="shared" si="85"/>
        <v/>
      </c>
      <c r="C1847" s="34" t="str">
        <f t="shared" si="86"/>
        <v/>
      </c>
    </row>
    <row r="1848" spans="1:3">
      <c r="A1848" s="34" t="str">
        <f t="shared" si="84"/>
        <v/>
      </c>
      <c r="B1848" s="34" t="str">
        <f t="shared" si="85"/>
        <v/>
      </c>
      <c r="C1848" s="34" t="str">
        <f t="shared" si="86"/>
        <v/>
      </c>
    </row>
    <row r="1849" spans="1:3">
      <c r="A1849" s="34" t="str">
        <f t="shared" si="84"/>
        <v/>
      </c>
      <c r="B1849" s="34" t="str">
        <f t="shared" si="85"/>
        <v/>
      </c>
      <c r="C1849" s="34" t="str">
        <f t="shared" si="86"/>
        <v/>
      </c>
    </row>
    <row r="1850" spans="1:3">
      <c r="A1850" s="34" t="str">
        <f t="shared" si="84"/>
        <v/>
      </c>
      <c r="B1850" s="34" t="str">
        <f t="shared" si="85"/>
        <v/>
      </c>
      <c r="C1850" s="34" t="str">
        <f t="shared" si="86"/>
        <v/>
      </c>
    </row>
    <row r="1851" spans="1:3">
      <c r="A1851" s="34" t="str">
        <f t="shared" si="84"/>
        <v/>
      </c>
      <c r="B1851" s="34" t="str">
        <f t="shared" si="85"/>
        <v/>
      </c>
      <c r="C1851" s="34" t="str">
        <f t="shared" si="86"/>
        <v/>
      </c>
    </row>
    <row r="1852" spans="1:3">
      <c r="A1852" s="34" t="str">
        <f t="shared" si="84"/>
        <v/>
      </c>
      <c r="B1852" s="34" t="str">
        <f t="shared" si="85"/>
        <v/>
      </c>
      <c r="C1852" s="34" t="str">
        <f t="shared" si="86"/>
        <v/>
      </c>
    </row>
    <row r="1853" spans="1:3">
      <c r="A1853" s="34" t="str">
        <f t="shared" si="84"/>
        <v/>
      </c>
      <c r="B1853" s="34" t="str">
        <f t="shared" si="85"/>
        <v/>
      </c>
      <c r="C1853" s="34" t="str">
        <f t="shared" si="86"/>
        <v/>
      </c>
    </row>
    <row r="1854" spans="1:3">
      <c r="A1854" s="34" t="str">
        <f t="shared" si="84"/>
        <v/>
      </c>
      <c r="B1854" s="34" t="str">
        <f t="shared" si="85"/>
        <v/>
      </c>
      <c r="C1854" s="34" t="str">
        <f t="shared" si="86"/>
        <v/>
      </c>
    </row>
    <row r="1855" spans="1:3">
      <c r="A1855" s="34" t="str">
        <f t="shared" si="84"/>
        <v/>
      </c>
      <c r="B1855" s="34" t="str">
        <f t="shared" si="85"/>
        <v/>
      </c>
      <c r="C1855" s="34" t="str">
        <f t="shared" si="86"/>
        <v/>
      </c>
    </row>
    <row r="1856" spans="1:3">
      <c r="A1856" s="34" t="str">
        <f t="shared" si="84"/>
        <v/>
      </c>
      <c r="B1856" s="34" t="str">
        <f t="shared" si="85"/>
        <v/>
      </c>
      <c r="C1856" s="34" t="str">
        <f t="shared" si="86"/>
        <v/>
      </c>
    </row>
    <row r="1857" spans="1:3">
      <c r="A1857" s="34" t="str">
        <f t="shared" si="84"/>
        <v/>
      </c>
      <c r="B1857" s="34" t="str">
        <f t="shared" si="85"/>
        <v/>
      </c>
      <c r="C1857" s="34" t="str">
        <f t="shared" si="86"/>
        <v/>
      </c>
    </row>
    <row r="1858" spans="1:3">
      <c r="A1858" s="34" t="str">
        <f t="shared" si="84"/>
        <v/>
      </c>
      <c r="B1858" s="34" t="str">
        <f t="shared" si="85"/>
        <v/>
      </c>
      <c r="C1858" s="34" t="str">
        <f t="shared" si="86"/>
        <v/>
      </c>
    </row>
    <row r="1859" spans="1:3">
      <c r="A1859" s="34" t="str">
        <f t="shared" ref="A1859:A1922" si="87">IFERROR(C1859-1,"")</f>
        <v/>
      </c>
      <c r="B1859" s="34" t="str">
        <f t="shared" ref="B1859:B1922" si="88">IFERROR("P(Z&gt;="&amp;C1859-1&amp;")","")</f>
        <v/>
      </c>
      <c r="C1859" s="34" t="str">
        <f t="shared" ref="C1859:C1922" si="89">IF(C1858&gt;rNtrials,"",1+C1858)</f>
        <v/>
      </c>
    </row>
    <row r="1860" spans="1:3">
      <c r="A1860" s="34" t="str">
        <f t="shared" si="87"/>
        <v/>
      </c>
      <c r="B1860" s="34" t="str">
        <f t="shared" si="88"/>
        <v/>
      </c>
      <c r="C1860" s="34" t="str">
        <f t="shared" si="89"/>
        <v/>
      </c>
    </row>
    <row r="1861" spans="1:3">
      <c r="A1861" s="34" t="str">
        <f t="shared" si="87"/>
        <v/>
      </c>
      <c r="B1861" s="34" t="str">
        <f t="shared" si="88"/>
        <v/>
      </c>
      <c r="C1861" s="34" t="str">
        <f t="shared" si="89"/>
        <v/>
      </c>
    </row>
    <row r="1862" spans="1:3">
      <c r="A1862" s="34" t="str">
        <f t="shared" si="87"/>
        <v/>
      </c>
      <c r="B1862" s="34" t="str">
        <f t="shared" si="88"/>
        <v/>
      </c>
      <c r="C1862" s="34" t="str">
        <f t="shared" si="89"/>
        <v/>
      </c>
    </row>
    <row r="1863" spans="1:3">
      <c r="A1863" s="34" t="str">
        <f t="shared" si="87"/>
        <v/>
      </c>
      <c r="B1863" s="34" t="str">
        <f t="shared" si="88"/>
        <v/>
      </c>
      <c r="C1863" s="34" t="str">
        <f t="shared" si="89"/>
        <v/>
      </c>
    </row>
    <row r="1864" spans="1:3">
      <c r="A1864" s="34" t="str">
        <f t="shared" si="87"/>
        <v/>
      </c>
      <c r="B1864" s="34" t="str">
        <f t="shared" si="88"/>
        <v/>
      </c>
      <c r="C1864" s="34" t="str">
        <f t="shared" si="89"/>
        <v/>
      </c>
    </row>
    <row r="1865" spans="1:3">
      <c r="A1865" s="34" t="str">
        <f t="shared" si="87"/>
        <v/>
      </c>
      <c r="B1865" s="34" t="str">
        <f t="shared" si="88"/>
        <v/>
      </c>
      <c r="C1865" s="34" t="str">
        <f t="shared" si="89"/>
        <v/>
      </c>
    </row>
    <row r="1866" spans="1:3">
      <c r="A1866" s="34" t="str">
        <f t="shared" si="87"/>
        <v/>
      </c>
      <c r="B1866" s="34" t="str">
        <f t="shared" si="88"/>
        <v/>
      </c>
      <c r="C1866" s="34" t="str">
        <f t="shared" si="89"/>
        <v/>
      </c>
    </row>
    <row r="1867" spans="1:3">
      <c r="A1867" s="34" t="str">
        <f t="shared" si="87"/>
        <v/>
      </c>
      <c r="B1867" s="34" t="str">
        <f t="shared" si="88"/>
        <v/>
      </c>
      <c r="C1867" s="34" t="str">
        <f t="shared" si="89"/>
        <v/>
      </c>
    </row>
    <row r="1868" spans="1:3">
      <c r="A1868" s="34" t="str">
        <f t="shared" si="87"/>
        <v/>
      </c>
      <c r="B1868" s="34" t="str">
        <f t="shared" si="88"/>
        <v/>
      </c>
      <c r="C1868" s="34" t="str">
        <f t="shared" si="89"/>
        <v/>
      </c>
    </row>
    <row r="1869" spans="1:3">
      <c r="A1869" s="34" t="str">
        <f t="shared" si="87"/>
        <v/>
      </c>
      <c r="B1869" s="34" t="str">
        <f t="shared" si="88"/>
        <v/>
      </c>
      <c r="C1869" s="34" t="str">
        <f t="shared" si="89"/>
        <v/>
      </c>
    </row>
    <row r="1870" spans="1:3">
      <c r="A1870" s="34" t="str">
        <f t="shared" si="87"/>
        <v/>
      </c>
      <c r="B1870" s="34" t="str">
        <f t="shared" si="88"/>
        <v/>
      </c>
      <c r="C1870" s="34" t="str">
        <f t="shared" si="89"/>
        <v/>
      </c>
    </row>
    <row r="1871" spans="1:3">
      <c r="A1871" s="34" t="str">
        <f t="shared" si="87"/>
        <v/>
      </c>
      <c r="B1871" s="34" t="str">
        <f t="shared" si="88"/>
        <v/>
      </c>
      <c r="C1871" s="34" t="str">
        <f t="shared" si="89"/>
        <v/>
      </c>
    </row>
    <row r="1872" spans="1:3">
      <c r="A1872" s="34" t="str">
        <f t="shared" si="87"/>
        <v/>
      </c>
      <c r="B1872" s="34" t="str">
        <f t="shared" si="88"/>
        <v/>
      </c>
      <c r="C1872" s="34" t="str">
        <f t="shared" si="89"/>
        <v/>
      </c>
    </row>
    <row r="1873" spans="1:3">
      <c r="A1873" s="34" t="str">
        <f t="shared" si="87"/>
        <v/>
      </c>
      <c r="B1873" s="34" t="str">
        <f t="shared" si="88"/>
        <v/>
      </c>
      <c r="C1873" s="34" t="str">
        <f t="shared" si="89"/>
        <v/>
      </c>
    </row>
    <row r="1874" spans="1:3">
      <c r="A1874" s="34" t="str">
        <f t="shared" si="87"/>
        <v/>
      </c>
      <c r="B1874" s="34" t="str">
        <f t="shared" si="88"/>
        <v/>
      </c>
      <c r="C1874" s="34" t="str">
        <f t="shared" si="89"/>
        <v/>
      </c>
    </row>
    <row r="1875" spans="1:3">
      <c r="A1875" s="34" t="str">
        <f t="shared" si="87"/>
        <v/>
      </c>
      <c r="B1875" s="34" t="str">
        <f t="shared" si="88"/>
        <v/>
      </c>
      <c r="C1875" s="34" t="str">
        <f t="shared" si="89"/>
        <v/>
      </c>
    </row>
    <row r="1876" spans="1:3">
      <c r="A1876" s="34" t="str">
        <f t="shared" si="87"/>
        <v/>
      </c>
      <c r="B1876" s="34" t="str">
        <f t="shared" si="88"/>
        <v/>
      </c>
      <c r="C1876" s="34" t="str">
        <f t="shared" si="89"/>
        <v/>
      </c>
    </row>
    <row r="1877" spans="1:3">
      <c r="A1877" s="34" t="str">
        <f t="shared" si="87"/>
        <v/>
      </c>
      <c r="B1877" s="34" t="str">
        <f t="shared" si="88"/>
        <v/>
      </c>
      <c r="C1877" s="34" t="str">
        <f t="shared" si="89"/>
        <v/>
      </c>
    </row>
    <row r="1878" spans="1:3">
      <c r="A1878" s="34" t="str">
        <f t="shared" si="87"/>
        <v/>
      </c>
      <c r="B1878" s="34" t="str">
        <f t="shared" si="88"/>
        <v/>
      </c>
      <c r="C1878" s="34" t="str">
        <f t="shared" si="89"/>
        <v/>
      </c>
    </row>
    <row r="1879" spans="1:3">
      <c r="A1879" s="34" t="str">
        <f t="shared" si="87"/>
        <v/>
      </c>
      <c r="B1879" s="34" t="str">
        <f t="shared" si="88"/>
        <v/>
      </c>
      <c r="C1879" s="34" t="str">
        <f t="shared" si="89"/>
        <v/>
      </c>
    </row>
    <row r="1880" spans="1:3">
      <c r="A1880" s="34" t="str">
        <f t="shared" si="87"/>
        <v/>
      </c>
      <c r="B1880" s="34" t="str">
        <f t="shared" si="88"/>
        <v/>
      </c>
      <c r="C1880" s="34" t="str">
        <f t="shared" si="89"/>
        <v/>
      </c>
    </row>
    <row r="1881" spans="1:3">
      <c r="A1881" s="34" t="str">
        <f t="shared" si="87"/>
        <v/>
      </c>
      <c r="B1881" s="34" t="str">
        <f t="shared" si="88"/>
        <v/>
      </c>
      <c r="C1881" s="34" t="str">
        <f t="shared" si="89"/>
        <v/>
      </c>
    </row>
    <row r="1882" spans="1:3">
      <c r="A1882" s="34" t="str">
        <f t="shared" si="87"/>
        <v/>
      </c>
      <c r="B1882" s="34" t="str">
        <f t="shared" si="88"/>
        <v/>
      </c>
      <c r="C1882" s="34" t="str">
        <f t="shared" si="89"/>
        <v/>
      </c>
    </row>
    <row r="1883" spans="1:3">
      <c r="A1883" s="34" t="str">
        <f t="shared" si="87"/>
        <v/>
      </c>
      <c r="B1883" s="34" t="str">
        <f t="shared" si="88"/>
        <v/>
      </c>
      <c r="C1883" s="34" t="str">
        <f t="shared" si="89"/>
        <v/>
      </c>
    </row>
    <row r="1884" spans="1:3">
      <c r="A1884" s="34" t="str">
        <f t="shared" si="87"/>
        <v/>
      </c>
      <c r="B1884" s="34" t="str">
        <f t="shared" si="88"/>
        <v/>
      </c>
      <c r="C1884" s="34" t="str">
        <f t="shared" si="89"/>
        <v/>
      </c>
    </row>
    <row r="1885" spans="1:3">
      <c r="A1885" s="34" t="str">
        <f t="shared" si="87"/>
        <v/>
      </c>
      <c r="B1885" s="34" t="str">
        <f t="shared" si="88"/>
        <v/>
      </c>
      <c r="C1885" s="34" t="str">
        <f t="shared" si="89"/>
        <v/>
      </c>
    </row>
    <row r="1886" spans="1:3">
      <c r="A1886" s="34" t="str">
        <f t="shared" si="87"/>
        <v/>
      </c>
      <c r="B1886" s="34" t="str">
        <f t="shared" si="88"/>
        <v/>
      </c>
      <c r="C1886" s="34" t="str">
        <f t="shared" si="89"/>
        <v/>
      </c>
    </row>
    <row r="1887" spans="1:3">
      <c r="A1887" s="34" t="str">
        <f t="shared" si="87"/>
        <v/>
      </c>
      <c r="B1887" s="34" t="str">
        <f t="shared" si="88"/>
        <v/>
      </c>
      <c r="C1887" s="34" t="str">
        <f t="shared" si="89"/>
        <v/>
      </c>
    </row>
    <row r="1888" spans="1:3">
      <c r="A1888" s="34" t="str">
        <f t="shared" si="87"/>
        <v/>
      </c>
      <c r="B1888" s="34" t="str">
        <f t="shared" si="88"/>
        <v/>
      </c>
      <c r="C1888" s="34" t="str">
        <f t="shared" si="89"/>
        <v/>
      </c>
    </row>
    <row r="1889" spans="1:3">
      <c r="A1889" s="34" t="str">
        <f t="shared" si="87"/>
        <v/>
      </c>
      <c r="B1889" s="34" t="str">
        <f t="shared" si="88"/>
        <v/>
      </c>
      <c r="C1889" s="34" t="str">
        <f t="shared" si="89"/>
        <v/>
      </c>
    </row>
    <row r="1890" spans="1:3">
      <c r="A1890" s="34" t="str">
        <f t="shared" si="87"/>
        <v/>
      </c>
      <c r="B1890" s="34" t="str">
        <f t="shared" si="88"/>
        <v/>
      </c>
      <c r="C1890" s="34" t="str">
        <f t="shared" si="89"/>
        <v/>
      </c>
    </row>
    <row r="1891" spans="1:3">
      <c r="A1891" s="34" t="str">
        <f t="shared" si="87"/>
        <v/>
      </c>
      <c r="B1891" s="34" t="str">
        <f t="shared" si="88"/>
        <v/>
      </c>
      <c r="C1891" s="34" t="str">
        <f t="shared" si="89"/>
        <v/>
      </c>
    </row>
    <row r="1892" spans="1:3">
      <c r="A1892" s="34" t="str">
        <f t="shared" si="87"/>
        <v/>
      </c>
      <c r="B1892" s="34" t="str">
        <f t="shared" si="88"/>
        <v/>
      </c>
      <c r="C1892" s="34" t="str">
        <f t="shared" si="89"/>
        <v/>
      </c>
    </row>
    <row r="1893" spans="1:3">
      <c r="A1893" s="34" t="str">
        <f t="shared" si="87"/>
        <v/>
      </c>
      <c r="B1893" s="34" t="str">
        <f t="shared" si="88"/>
        <v/>
      </c>
      <c r="C1893" s="34" t="str">
        <f t="shared" si="89"/>
        <v/>
      </c>
    </row>
    <row r="1894" spans="1:3">
      <c r="A1894" s="34" t="str">
        <f t="shared" si="87"/>
        <v/>
      </c>
      <c r="B1894" s="34" t="str">
        <f t="shared" si="88"/>
        <v/>
      </c>
      <c r="C1894" s="34" t="str">
        <f t="shared" si="89"/>
        <v/>
      </c>
    </row>
    <row r="1895" spans="1:3">
      <c r="A1895" s="34" t="str">
        <f t="shared" si="87"/>
        <v/>
      </c>
      <c r="B1895" s="34" t="str">
        <f t="shared" si="88"/>
        <v/>
      </c>
      <c r="C1895" s="34" t="str">
        <f t="shared" si="89"/>
        <v/>
      </c>
    </row>
    <row r="1896" spans="1:3">
      <c r="A1896" s="34" t="str">
        <f t="shared" si="87"/>
        <v/>
      </c>
      <c r="B1896" s="34" t="str">
        <f t="shared" si="88"/>
        <v/>
      </c>
      <c r="C1896" s="34" t="str">
        <f t="shared" si="89"/>
        <v/>
      </c>
    </row>
    <row r="1897" spans="1:3">
      <c r="A1897" s="34" t="str">
        <f t="shared" si="87"/>
        <v/>
      </c>
      <c r="B1897" s="34" t="str">
        <f t="shared" si="88"/>
        <v/>
      </c>
      <c r="C1897" s="34" t="str">
        <f t="shared" si="89"/>
        <v/>
      </c>
    </row>
    <row r="1898" spans="1:3">
      <c r="A1898" s="34" t="str">
        <f t="shared" si="87"/>
        <v/>
      </c>
      <c r="B1898" s="34" t="str">
        <f t="shared" si="88"/>
        <v/>
      </c>
      <c r="C1898" s="34" t="str">
        <f t="shared" si="89"/>
        <v/>
      </c>
    </row>
    <row r="1899" spans="1:3">
      <c r="A1899" s="34" t="str">
        <f t="shared" si="87"/>
        <v/>
      </c>
      <c r="B1899" s="34" t="str">
        <f t="shared" si="88"/>
        <v/>
      </c>
      <c r="C1899" s="34" t="str">
        <f t="shared" si="89"/>
        <v/>
      </c>
    </row>
    <row r="1900" spans="1:3">
      <c r="A1900" s="34" t="str">
        <f t="shared" si="87"/>
        <v/>
      </c>
      <c r="B1900" s="34" t="str">
        <f t="shared" si="88"/>
        <v/>
      </c>
      <c r="C1900" s="34" t="str">
        <f t="shared" si="89"/>
        <v/>
      </c>
    </row>
    <row r="1901" spans="1:3">
      <c r="A1901" s="34" t="str">
        <f t="shared" si="87"/>
        <v/>
      </c>
      <c r="B1901" s="34" t="str">
        <f t="shared" si="88"/>
        <v/>
      </c>
      <c r="C1901" s="34" t="str">
        <f t="shared" si="89"/>
        <v/>
      </c>
    </row>
    <row r="1902" spans="1:3">
      <c r="A1902" s="34" t="str">
        <f t="shared" si="87"/>
        <v/>
      </c>
      <c r="B1902" s="34" t="str">
        <f t="shared" si="88"/>
        <v/>
      </c>
      <c r="C1902" s="34" t="str">
        <f t="shared" si="89"/>
        <v/>
      </c>
    </row>
    <row r="1903" spans="1:3">
      <c r="A1903" s="34" t="str">
        <f t="shared" si="87"/>
        <v/>
      </c>
      <c r="B1903" s="34" t="str">
        <f t="shared" si="88"/>
        <v/>
      </c>
      <c r="C1903" s="34" t="str">
        <f t="shared" si="89"/>
        <v/>
      </c>
    </row>
    <row r="1904" spans="1:3">
      <c r="A1904" s="34" t="str">
        <f t="shared" si="87"/>
        <v/>
      </c>
      <c r="B1904" s="34" t="str">
        <f t="shared" si="88"/>
        <v/>
      </c>
      <c r="C1904" s="34" t="str">
        <f t="shared" si="89"/>
        <v/>
      </c>
    </row>
    <row r="1905" spans="1:3">
      <c r="A1905" s="34" t="str">
        <f t="shared" si="87"/>
        <v/>
      </c>
      <c r="B1905" s="34" t="str">
        <f t="shared" si="88"/>
        <v/>
      </c>
      <c r="C1905" s="34" t="str">
        <f t="shared" si="89"/>
        <v/>
      </c>
    </row>
    <row r="1906" spans="1:3">
      <c r="A1906" s="34" t="str">
        <f t="shared" si="87"/>
        <v/>
      </c>
      <c r="B1906" s="34" t="str">
        <f t="shared" si="88"/>
        <v/>
      </c>
      <c r="C1906" s="34" t="str">
        <f t="shared" si="89"/>
        <v/>
      </c>
    </row>
    <row r="1907" spans="1:3">
      <c r="A1907" s="34" t="str">
        <f t="shared" si="87"/>
        <v/>
      </c>
      <c r="B1907" s="34" t="str">
        <f t="shared" si="88"/>
        <v/>
      </c>
      <c r="C1907" s="34" t="str">
        <f t="shared" si="89"/>
        <v/>
      </c>
    </row>
    <row r="1908" spans="1:3">
      <c r="A1908" s="34" t="str">
        <f t="shared" si="87"/>
        <v/>
      </c>
      <c r="B1908" s="34" t="str">
        <f t="shared" si="88"/>
        <v/>
      </c>
      <c r="C1908" s="34" t="str">
        <f t="shared" si="89"/>
        <v/>
      </c>
    </row>
    <row r="1909" spans="1:3">
      <c r="A1909" s="34" t="str">
        <f t="shared" si="87"/>
        <v/>
      </c>
      <c r="B1909" s="34" t="str">
        <f t="shared" si="88"/>
        <v/>
      </c>
      <c r="C1909" s="34" t="str">
        <f t="shared" si="89"/>
        <v/>
      </c>
    </row>
    <row r="1910" spans="1:3">
      <c r="A1910" s="34" t="str">
        <f t="shared" si="87"/>
        <v/>
      </c>
      <c r="B1910" s="34" t="str">
        <f t="shared" si="88"/>
        <v/>
      </c>
      <c r="C1910" s="34" t="str">
        <f t="shared" si="89"/>
        <v/>
      </c>
    </row>
    <row r="1911" spans="1:3">
      <c r="A1911" s="34" t="str">
        <f t="shared" si="87"/>
        <v/>
      </c>
      <c r="B1911" s="34" t="str">
        <f t="shared" si="88"/>
        <v/>
      </c>
      <c r="C1911" s="34" t="str">
        <f t="shared" si="89"/>
        <v/>
      </c>
    </row>
    <row r="1912" spans="1:3">
      <c r="A1912" s="34" t="str">
        <f t="shared" si="87"/>
        <v/>
      </c>
      <c r="B1912" s="34" t="str">
        <f t="shared" si="88"/>
        <v/>
      </c>
      <c r="C1912" s="34" t="str">
        <f t="shared" si="89"/>
        <v/>
      </c>
    </row>
    <row r="1913" spans="1:3">
      <c r="A1913" s="34" t="str">
        <f t="shared" si="87"/>
        <v/>
      </c>
      <c r="B1913" s="34" t="str">
        <f t="shared" si="88"/>
        <v/>
      </c>
      <c r="C1913" s="34" t="str">
        <f t="shared" si="89"/>
        <v/>
      </c>
    </row>
    <row r="1914" spans="1:3">
      <c r="A1914" s="34" t="str">
        <f t="shared" si="87"/>
        <v/>
      </c>
      <c r="B1914" s="34" t="str">
        <f t="shared" si="88"/>
        <v/>
      </c>
      <c r="C1914" s="34" t="str">
        <f t="shared" si="89"/>
        <v/>
      </c>
    </row>
    <row r="1915" spans="1:3">
      <c r="A1915" s="34" t="str">
        <f t="shared" si="87"/>
        <v/>
      </c>
      <c r="B1915" s="34" t="str">
        <f t="shared" si="88"/>
        <v/>
      </c>
      <c r="C1915" s="34" t="str">
        <f t="shared" si="89"/>
        <v/>
      </c>
    </row>
    <row r="1916" spans="1:3">
      <c r="A1916" s="34" t="str">
        <f t="shared" si="87"/>
        <v/>
      </c>
      <c r="B1916" s="34" t="str">
        <f t="shared" si="88"/>
        <v/>
      </c>
      <c r="C1916" s="34" t="str">
        <f t="shared" si="89"/>
        <v/>
      </c>
    </row>
    <row r="1917" spans="1:3">
      <c r="A1917" s="34" t="str">
        <f t="shared" si="87"/>
        <v/>
      </c>
      <c r="B1917" s="34" t="str">
        <f t="shared" si="88"/>
        <v/>
      </c>
      <c r="C1917" s="34" t="str">
        <f t="shared" si="89"/>
        <v/>
      </c>
    </row>
    <row r="1918" spans="1:3">
      <c r="A1918" s="34" t="str">
        <f t="shared" si="87"/>
        <v/>
      </c>
      <c r="B1918" s="34" t="str">
        <f t="shared" si="88"/>
        <v/>
      </c>
      <c r="C1918" s="34" t="str">
        <f t="shared" si="89"/>
        <v/>
      </c>
    </row>
    <row r="1919" spans="1:3">
      <c r="A1919" s="34" t="str">
        <f t="shared" si="87"/>
        <v/>
      </c>
      <c r="B1919" s="34" t="str">
        <f t="shared" si="88"/>
        <v/>
      </c>
      <c r="C1919" s="34" t="str">
        <f t="shared" si="89"/>
        <v/>
      </c>
    </row>
    <row r="1920" spans="1:3">
      <c r="A1920" s="34" t="str">
        <f t="shared" si="87"/>
        <v/>
      </c>
      <c r="B1920" s="34" t="str">
        <f t="shared" si="88"/>
        <v/>
      </c>
      <c r="C1920" s="34" t="str">
        <f t="shared" si="89"/>
        <v/>
      </c>
    </row>
    <row r="1921" spans="1:3">
      <c r="A1921" s="34" t="str">
        <f t="shared" si="87"/>
        <v/>
      </c>
      <c r="B1921" s="34" t="str">
        <f t="shared" si="88"/>
        <v/>
      </c>
      <c r="C1921" s="34" t="str">
        <f t="shared" si="89"/>
        <v/>
      </c>
    </row>
    <row r="1922" spans="1:3">
      <c r="A1922" s="34" t="str">
        <f t="shared" si="87"/>
        <v/>
      </c>
      <c r="B1922" s="34" t="str">
        <f t="shared" si="88"/>
        <v/>
      </c>
      <c r="C1922" s="34" t="str">
        <f t="shared" si="89"/>
        <v/>
      </c>
    </row>
    <row r="1923" spans="1:3">
      <c r="A1923" s="34" t="str">
        <f t="shared" ref="A1923:A1986" si="90">IFERROR(C1923-1,"")</f>
        <v/>
      </c>
      <c r="B1923" s="34" t="str">
        <f t="shared" ref="B1923:B1986" si="91">IFERROR("P(Z&gt;="&amp;C1923-1&amp;")","")</f>
        <v/>
      </c>
      <c r="C1923" s="34" t="str">
        <f t="shared" ref="C1923:C1986" si="92">IF(C1922&gt;rNtrials,"",1+C1922)</f>
        <v/>
      </c>
    </row>
    <row r="1924" spans="1:3">
      <c r="A1924" s="34" t="str">
        <f t="shared" si="90"/>
        <v/>
      </c>
      <c r="B1924" s="34" t="str">
        <f t="shared" si="91"/>
        <v/>
      </c>
      <c r="C1924" s="34" t="str">
        <f t="shared" si="92"/>
        <v/>
      </c>
    </row>
    <row r="1925" spans="1:3">
      <c r="A1925" s="34" t="str">
        <f t="shared" si="90"/>
        <v/>
      </c>
      <c r="B1925" s="34" t="str">
        <f t="shared" si="91"/>
        <v/>
      </c>
      <c r="C1925" s="34" t="str">
        <f t="shared" si="92"/>
        <v/>
      </c>
    </row>
    <row r="1926" spans="1:3">
      <c r="A1926" s="34" t="str">
        <f t="shared" si="90"/>
        <v/>
      </c>
      <c r="B1926" s="34" t="str">
        <f t="shared" si="91"/>
        <v/>
      </c>
      <c r="C1926" s="34" t="str">
        <f t="shared" si="92"/>
        <v/>
      </c>
    </row>
    <row r="1927" spans="1:3">
      <c r="A1927" s="34" t="str">
        <f t="shared" si="90"/>
        <v/>
      </c>
      <c r="B1927" s="34" t="str">
        <f t="shared" si="91"/>
        <v/>
      </c>
      <c r="C1927" s="34" t="str">
        <f t="shared" si="92"/>
        <v/>
      </c>
    </row>
    <row r="1928" spans="1:3">
      <c r="A1928" s="34" t="str">
        <f t="shared" si="90"/>
        <v/>
      </c>
      <c r="B1928" s="34" t="str">
        <f t="shared" si="91"/>
        <v/>
      </c>
      <c r="C1928" s="34" t="str">
        <f t="shared" si="92"/>
        <v/>
      </c>
    </row>
    <row r="1929" spans="1:3">
      <c r="A1929" s="34" t="str">
        <f t="shared" si="90"/>
        <v/>
      </c>
      <c r="B1929" s="34" t="str">
        <f t="shared" si="91"/>
        <v/>
      </c>
      <c r="C1929" s="34" t="str">
        <f t="shared" si="92"/>
        <v/>
      </c>
    </row>
    <row r="1930" spans="1:3">
      <c r="A1930" s="34" t="str">
        <f t="shared" si="90"/>
        <v/>
      </c>
      <c r="B1930" s="34" t="str">
        <f t="shared" si="91"/>
        <v/>
      </c>
      <c r="C1930" s="34" t="str">
        <f t="shared" si="92"/>
        <v/>
      </c>
    </row>
    <row r="1931" spans="1:3">
      <c r="A1931" s="34" t="str">
        <f t="shared" si="90"/>
        <v/>
      </c>
      <c r="B1931" s="34" t="str">
        <f t="shared" si="91"/>
        <v/>
      </c>
      <c r="C1931" s="34" t="str">
        <f t="shared" si="92"/>
        <v/>
      </c>
    </row>
    <row r="1932" spans="1:3">
      <c r="A1932" s="34" t="str">
        <f t="shared" si="90"/>
        <v/>
      </c>
      <c r="B1932" s="34" t="str">
        <f t="shared" si="91"/>
        <v/>
      </c>
      <c r="C1932" s="34" t="str">
        <f t="shared" si="92"/>
        <v/>
      </c>
    </row>
    <row r="1933" spans="1:3">
      <c r="A1933" s="34" t="str">
        <f t="shared" si="90"/>
        <v/>
      </c>
      <c r="B1933" s="34" t="str">
        <f t="shared" si="91"/>
        <v/>
      </c>
      <c r="C1933" s="34" t="str">
        <f t="shared" si="92"/>
        <v/>
      </c>
    </row>
    <row r="1934" spans="1:3">
      <c r="A1934" s="34" t="str">
        <f t="shared" si="90"/>
        <v/>
      </c>
      <c r="B1934" s="34" t="str">
        <f t="shared" si="91"/>
        <v/>
      </c>
      <c r="C1934" s="34" t="str">
        <f t="shared" si="92"/>
        <v/>
      </c>
    </row>
    <row r="1935" spans="1:3">
      <c r="A1935" s="34" t="str">
        <f t="shared" si="90"/>
        <v/>
      </c>
      <c r="B1935" s="34" t="str">
        <f t="shared" si="91"/>
        <v/>
      </c>
      <c r="C1935" s="34" t="str">
        <f t="shared" si="92"/>
        <v/>
      </c>
    </row>
    <row r="1936" spans="1:3">
      <c r="A1936" s="34" t="str">
        <f t="shared" si="90"/>
        <v/>
      </c>
      <c r="B1936" s="34" t="str">
        <f t="shared" si="91"/>
        <v/>
      </c>
      <c r="C1936" s="34" t="str">
        <f t="shared" si="92"/>
        <v/>
      </c>
    </row>
    <row r="1937" spans="1:3">
      <c r="A1937" s="34" t="str">
        <f t="shared" si="90"/>
        <v/>
      </c>
      <c r="B1937" s="34" t="str">
        <f t="shared" si="91"/>
        <v/>
      </c>
      <c r="C1937" s="34" t="str">
        <f t="shared" si="92"/>
        <v/>
      </c>
    </row>
    <row r="1938" spans="1:3">
      <c r="A1938" s="34" t="str">
        <f t="shared" si="90"/>
        <v/>
      </c>
      <c r="B1938" s="34" t="str">
        <f t="shared" si="91"/>
        <v/>
      </c>
      <c r="C1938" s="34" t="str">
        <f t="shared" si="92"/>
        <v/>
      </c>
    </row>
    <row r="1939" spans="1:3">
      <c r="A1939" s="34" t="str">
        <f t="shared" si="90"/>
        <v/>
      </c>
      <c r="B1939" s="34" t="str">
        <f t="shared" si="91"/>
        <v/>
      </c>
      <c r="C1939" s="34" t="str">
        <f t="shared" si="92"/>
        <v/>
      </c>
    </row>
    <row r="1940" spans="1:3">
      <c r="A1940" s="34" t="str">
        <f t="shared" si="90"/>
        <v/>
      </c>
      <c r="B1940" s="34" t="str">
        <f t="shared" si="91"/>
        <v/>
      </c>
      <c r="C1940" s="34" t="str">
        <f t="shared" si="92"/>
        <v/>
      </c>
    </row>
    <row r="1941" spans="1:3">
      <c r="A1941" s="34" t="str">
        <f t="shared" si="90"/>
        <v/>
      </c>
      <c r="B1941" s="34" t="str">
        <f t="shared" si="91"/>
        <v/>
      </c>
      <c r="C1941" s="34" t="str">
        <f t="shared" si="92"/>
        <v/>
      </c>
    </row>
    <row r="1942" spans="1:3">
      <c r="A1942" s="34" t="str">
        <f t="shared" si="90"/>
        <v/>
      </c>
      <c r="B1942" s="34" t="str">
        <f t="shared" si="91"/>
        <v/>
      </c>
      <c r="C1942" s="34" t="str">
        <f t="shared" si="92"/>
        <v/>
      </c>
    </row>
    <row r="1943" spans="1:3">
      <c r="A1943" s="34" t="str">
        <f t="shared" si="90"/>
        <v/>
      </c>
      <c r="B1943" s="34" t="str">
        <f t="shared" si="91"/>
        <v/>
      </c>
      <c r="C1943" s="34" t="str">
        <f t="shared" si="92"/>
        <v/>
      </c>
    </row>
    <row r="1944" spans="1:3">
      <c r="A1944" s="34" t="str">
        <f t="shared" si="90"/>
        <v/>
      </c>
      <c r="B1944" s="34" t="str">
        <f t="shared" si="91"/>
        <v/>
      </c>
      <c r="C1944" s="34" t="str">
        <f t="shared" si="92"/>
        <v/>
      </c>
    </row>
    <row r="1945" spans="1:3">
      <c r="A1945" s="34" t="str">
        <f t="shared" si="90"/>
        <v/>
      </c>
      <c r="B1945" s="34" t="str">
        <f t="shared" si="91"/>
        <v/>
      </c>
      <c r="C1945" s="34" t="str">
        <f t="shared" si="92"/>
        <v/>
      </c>
    </row>
    <row r="1946" spans="1:3">
      <c r="A1946" s="34" t="str">
        <f t="shared" si="90"/>
        <v/>
      </c>
      <c r="B1946" s="34" t="str">
        <f t="shared" si="91"/>
        <v/>
      </c>
      <c r="C1946" s="34" t="str">
        <f t="shared" si="92"/>
        <v/>
      </c>
    </row>
    <row r="1947" spans="1:3">
      <c r="A1947" s="34" t="str">
        <f t="shared" si="90"/>
        <v/>
      </c>
      <c r="B1947" s="34" t="str">
        <f t="shared" si="91"/>
        <v/>
      </c>
      <c r="C1947" s="34" t="str">
        <f t="shared" si="92"/>
        <v/>
      </c>
    </row>
    <row r="1948" spans="1:3">
      <c r="A1948" s="34" t="str">
        <f t="shared" si="90"/>
        <v/>
      </c>
      <c r="B1948" s="34" t="str">
        <f t="shared" si="91"/>
        <v/>
      </c>
      <c r="C1948" s="34" t="str">
        <f t="shared" si="92"/>
        <v/>
      </c>
    </row>
    <row r="1949" spans="1:3">
      <c r="A1949" s="34" t="str">
        <f t="shared" si="90"/>
        <v/>
      </c>
      <c r="B1949" s="34" t="str">
        <f t="shared" si="91"/>
        <v/>
      </c>
      <c r="C1949" s="34" t="str">
        <f t="shared" si="92"/>
        <v/>
      </c>
    </row>
    <row r="1950" spans="1:3">
      <c r="A1950" s="34" t="str">
        <f t="shared" si="90"/>
        <v/>
      </c>
      <c r="B1950" s="34" t="str">
        <f t="shared" si="91"/>
        <v/>
      </c>
      <c r="C1950" s="34" t="str">
        <f t="shared" si="92"/>
        <v/>
      </c>
    </row>
    <row r="1951" spans="1:3">
      <c r="A1951" s="34" t="str">
        <f t="shared" si="90"/>
        <v/>
      </c>
      <c r="B1951" s="34" t="str">
        <f t="shared" si="91"/>
        <v/>
      </c>
      <c r="C1951" s="34" t="str">
        <f t="shared" si="92"/>
        <v/>
      </c>
    </row>
    <row r="1952" spans="1:3">
      <c r="A1952" s="34" t="str">
        <f t="shared" si="90"/>
        <v/>
      </c>
      <c r="B1952" s="34" t="str">
        <f t="shared" si="91"/>
        <v/>
      </c>
      <c r="C1952" s="34" t="str">
        <f t="shared" si="92"/>
        <v/>
      </c>
    </row>
    <row r="1953" spans="1:3">
      <c r="A1953" s="34" t="str">
        <f t="shared" si="90"/>
        <v/>
      </c>
      <c r="B1953" s="34" t="str">
        <f t="shared" si="91"/>
        <v/>
      </c>
      <c r="C1953" s="34" t="str">
        <f t="shared" si="92"/>
        <v/>
      </c>
    </row>
    <row r="1954" spans="1:3">
      <c r="A1954" s="34" t="str">
        <f t="shared" si="90"/>
        <v/>
      </c>
      <c r="B1954" s="34" t="str">
        <f t="shared" si="91"/>
        <v/>
      </c>
      <c r="C1954" s="34" t="str">
        <f t="shared" si="92"/>
        <v/>
      </c>
    </row>
    <row r="1955" spans="1:3">
      <c r="A1955" s="34" t="str">
        <f t="shared" si="90"/>
        <v/>
      </c>
      <c r="B1955" s="34" t="str">
        <f t="shared" si="91"/>
        <v/>
      </c>
      <c r="C1955" s="34" t="str">
        <f t="shared" si="92"/>
        <v/>
      </c>
    </row>
    <row r="1956" spans="1:3">
      <c r="A1956" s="34" t="str">
        <f t="shared" si="90"/>
        <v/>
      </c>
      <c r="B1956" s="34" t="str">
        <f t="shared" si="91"/>
        <v/>
      </c>
      <c r="C1956" s="34" t="str">
        <f t="shared" si="92"/>
        <v/>
      </c>
    </row>
    <row r="1957" spans="1:3">
      <c r="A1957" s="34" t="str">
        <f t="shared" si="90"/>
        <v/>
      </c>
      <c r="B1957" s="34" t="str">
        <f t="shared" si="91"/>
        <v/>
      </c>
      <c r="C1957" s="34" t="str">
        <f t="shared" si="92"/>
        <v/>
      </c>
    </row>
    <row r="1958" spans="1:3">
      <c r="A1958" s="34" t="str">
        <f t="shared" si="90"/>
        <v/>
      </c>
      <c r="B1958" s="34" t="str">
        <f t="shared" si="91"/>
        <v/>
      </c>
      <c r="C1958" s="34" t="str">
        <f t="shared" si="92"/>
        <v/>
      </c>
    </row>
    <row r="1959" spans="1:3">
      <c r="A1959" s="34" t="str">
        <f t="shared" si="90"/>
        <v/>
      </c>
      <c r="B1959" s="34" t="str">
        <f t="shared" si="91"/>
        <v/>
      </c>
      <c r="C1959" s="34" t="str">
        <f t="shared" si="92"/>
        <v/>
      </c>
    </row>
    <row r="1960" spans="1:3">
      <c r="A1960" s="34" t="str">
        <f t="shared" si="90"/>
        <v/>
      </c>
      <c r="B1960" s="34" t="str">
        <f t="shared" si="91"/>
        <v/>
      </c>
      <c r="C1960" s="34" t="str">
        <f t="shared" si="92"/>
        <v/>
      </c>
    </row>
    <row r="1961" spans="1:3">
      <c r="A1961" s="34" t="str">
        <f t="shared" si="90"/>
        <v/>
      </c>
      <c r="B1961" s="34" t="str">
        <f t="shared" si="91"/>
        <v/>
      </c>
      <c r="C1961" s="34" t="str">
        <f t="shared" si="92"/>
        <v/>
      </c>
    </row>
    <row r="1962" spans="1:3">
      <c r="A1962" s="34" t="str">
        <f t="shared" si="90"/>
        <v/>
      </c>
      <c r="B1962" s="34" t="str">
        <f t="shared" si="91"/>
        <v/>
      </c>
      <c r="C1962" s="34" t="str">
        <f t="shared" si="92"/>
        <v/>
      </c>
    </row>
    <row r="1963" spans="1:3">
      <c r="A1963" s="34" t="str">
        <f t="shared" si="90"/>
        <v/>
      </c>
      <c r="B1963" s="34" t="str">
        <f t="shared" si="91"/>
        <v/>
      </c>
      <c r="C1963" s="34" t="str">
        <f t="shared" si="92"/>
        <v/>
      </c>
    </row>
    <row r="1964" spans="1:3">
      <c r="A1964" s="34" t="str">
        <f t="shared" si="90"/>
        <v/>
      </c>
      <c r="B1964" s="34" t="str">
        <f t="shared" si="91"/>
        <v/>
      </c>
      <c r="C1964" s="34" t="str">
        <f t="shared" si="92"/>
        <v/>
      </c>
    </row>
    <row r="1965" spans="1:3">
      <c r="A1965" s="34" t="str">
        <f t="shared" si="90"/>
        <v/>
      </c>
      <c r="B1965" s="34" t="str">
        <f t="shared" si="91"/>
        <v/>
      </c>
      <c r="C1965" s="34" t="str">
        <f t="shared" si="92"/>
        <v/>
      </c>
    </row>
    <row r="1966" spans="1:3">
      <c r="A1966" s="34" t="str">
        <f t="shared" si="90"/>
        <v/>
      </c>
      <c r="B1966" s="34" t="str">
        <f t="shared" si="91"/>
        <v/>
      </c>
      <c r="C1966" s="34" t="str">
        <f t="shared" si="92"/>
        <v/>
      </c>
    </row>
    <row r="1967" spans="1:3">
      <c r="A1967" s="34" t="str">
        <f t="shared" si="90"/>
        <v/>
      </c>
      <c r="B1967" s="34" t="str">
        <f t="shared" si="91"/>
        <v/>
      </c>
      <c r="C1967" s="34" t="str">
        <f t="shared" si="92"/>
        <v/>
      </c>
    </row>
    <row r="1968" spans="1:3">
      <c r="A1968" s="34" t="str">
        <f t="shared" si="90"/>
        <v/>
      </c>
      <c r="B1968" s="34" t="str">
        <f t="shared" si="91"/>
        <v/>
      </c>
      <c r="C1968" s="34" t="str">
        <f t="shared" si="92"/>
        <v/>
      </c>
    </row>
    <row r="1969" spans="1:3">
      <c r="A1969" s="34" t="str">
        <f t="shared" si="90"/>
        <v/>
      </c>
      <c r="B1969" s="34" t="str">
        <f t="shared" si="91"/>
        <v/>
      </c>
      <c r="C1969" s="34" t="str">
        <f t="shared" si="92"/>
        <v/>
      </c>
    </row>
    <row r="1970" spans="1:3">
      <c r="A1970" s="34" t="str">
        <f t="shared" si="90"/>
        <v/>
      </c>
      <c r="B1970" s="34" t="str">
        <f t="shared" si="91"/>
        <v/>
      </c>
      <c r="C1970" s="34" t="str">
        <f t="shared" si="92"/>
        <v/>
      </c>
    </row>
    <row r="1971" spans="1:3">
      <c r="A1971" s="34" t="str">
        <f t="shared" si="90"/>
        <v/>
      </c>
      <c r="B1971" s="34" t="str">
        <f t="shared" si="91"/>
        <v/>
      </c>
      <c r="C1971" s="34" t="str">
        <f t="shared" si="92"/>
        <v/>
      </c>
    </row>
    <row r="1972" spans="1:3">
      <c r="A1972" s="34" t="str">
        <f t="shared" si="90"/>
        <v/>
      </c>
      <c r="B1972" s="34" t="str">
        <f t="shared" si="91"/>
        <v/>
      </c>
      <c r="C1972" s="34" t="str">
        <f t="shared" si="92"/>
        <v/>
      </c>
    </row>
    <row r="1973" spans="1:3">
      <c r="A1973" s="34" t="str">
        <f t="shared" si="90"/>
        <v/>
      </c>
      <c r="B1973" s="34" t="str">
        <f t="shared" si="91"/>
        <v/>
      </c>
      <c r="C1973" s="34" t="str">
        <f t="shared" si="92"/>
        <v/>
      </c>
    </row>
    <row r="1974" spans="1:3">
      <c r="A1974" s="34" t="str">
        <f t="shared" si="90"/>
        <v/>
      </c>
      <c r="B1974" s="34" t="str">
        <f t="shared" si="91"/>
        <v/>
      </c>
      <c r="C1974" s="34" t="str">
        <f t="shared" si="92"/>
        <v/>
      </c>
    </row>
    <row r="1975" spans="1:3">
      <c r="A1975" s="34" t="str">
        <f t="shared" si="90"/>
        <v/>
      </c>
      <c r="B1975" s="34" t="str">
        <f t="shared" si="91"/>
        <v/>
      </c>
      <c r="C1975" s="34" t="str">
        <f t="shared" si="92"/>
        <v/>
      </c>
    </row>
    <row r="1976" spans="1:3">
      <c r="A1976" s="34" t="str">
        <f t="shared" si="90"/>
        <v/>
      </c>
      <c r="B1976" s="34" t="str">
        <f t="shared" si="91"/>
        <v/>
      </c>
      <c r="C1976" s="34" t="str">
        <f t="shared" si="92"/>
        <v/>
      </c>
    </row>
    <row r="1977" spans="1:3">
      <c r="A1977" s="34" t="str">
        <f t="shared" si="90"/>
        <v/>
      </c>
      <c r="B1977" s="34" t="str">
        <f t="shared" si="91"/>
        <v/>
      </c>
      <c r="C1977" s="34" t="str">
        <f t="shared" si="92"/>
        <v/>
      </c>
    </row>
    <row r="1978" spans="1:3">
      <c r="A1978" s="34" t="str">
        <f t="shared" si="90"/>
        <v/>
      </c>
      <c r="B1978" s="34" t="str">
        <f t="shared" si="91"/>
        <v/>
      </c>
      <c r="C1978" s="34" t="str">
        <f t="shared" si="92"/>
        <v/>
      </c>
    </row>
    <row r="1979" spans="1:3">
      <c r="A1979" s="34" t="str">
        <f t="shared" si="90"/>
        <v/>
      </c>
      <c r="B1979" s="34" t="str">
        <f t="shared" si="91"/>
        <v/>
      </c>
      <c r="C1979" s="34" t="str">
        <f t="shared" si="92"/>
        <v/>
      </c>
    </row>
    <row r="1980" spans="1:3">
      <c r="A1980" s="34" t="str">
        <f t="shared" si="90"/>
        <v/>
      </c>
      <c r="B1980" s="34" t="str">
        <f t="shared" si="91"/>
        <v/>
      </c>
      <c r="C1980" s="34" t="str">
        <f t="shared" si="92"/>
        <v/>
      </c>
    </row>
    <row r="1981" spans="1:3">
      <c r="A1981" s="34" t="str">
        <f t="shared" si="90"/>
        <v/>
      </c>
      <c r="B1981" s="34" t="str">
        <f t="shared" si="91"/>
        <v/>
      </c>
      <c r="C1981" s="34" t="str">
        <f t="shared" si="92"/>
        <v/>
      </c>
    </row>
    <row r="1982" spans="1:3">
      <c r="A1982" s="34" t="str">
        <f t="shared" si="90"/>
        <v/>
      </c>
      <c r="B1982" s="34" t="str">
        <f t="shared" si="91"/>
        <v/>
      </c>
      <c r="C1982" s="34" t="str">
        <f t="shared" si="92"/>
        <v/>
      </c>
    </row>
    <row r="1983" spans="1:3">
      <c r="A1983" s="34" t="str">
        <f t="shared" si="90"/>
        <v/>
      </c>
      <c r="B1983" s="34" t="str">
        <f t="shared" si="91"/>
        <v/>
      </c>
      <c r="C1983" s="34" t="str">
        <f t="shared" si="92"/>
        <v/>
      </c>
    </row>
    <row r="1984" spans="1:3">
      <c r="A1984" s="34" t="str">
        <f t="shared" si="90"/>
        <v/>
      </c>
      <c r="B1984" s="34" t="str">
        <f t="shared" si="91"/>
        <v/>
      </c>
      <c r="C1984" s="34" t="str">
        <f t="shared" si="92"/>
        <v/>
      </c>
    </row>
    <row r="1985" spans="1:3">
      <c r="A1985" s="34" t="str">
        <f t="shared" si="90"/>
        <v/>
      </c>
      <c r="B1985" s="34" t="str">
        <f t="shared" si="91"/>
        <v/>
      </c>
      <c r="C1985" s="34" t="str">
        <f t="shared" si="92"/>
        <v/>
      </c>
    </row>
    <row r="1986" spans="1:3">
      <c r="A1986" s="34" t="str">
        <f t="shared" si="90"/>
        <v/>
      </c>
      <c r="B1986" s="34" t="str">
        <f t="shared" si="91"/>
        <v/>
      </c>
      <c r="C1986" s="34" t="str">
        <f t="shared" si="92"/>
        <v/>
      </c>
    </row>
    <row r="1987" spans="1:3">
      <c r="A1987" s="34" t="str">
        <f t="shared" ref="A1987:A2050" si="93">IFERROR(C1987-1,"")</f>
        <v/>
      </c>
      <c r="B1987" s="34" t="str">
        <f t="shared" ref="B1987:B2050" si="94">IFERROR("P(Z&gt;="&amp;C1987-1&amp;")","")</f>
        <v/>
      </c>
      <c r="C1987" s="34" t="str">
        <f t="shared" ref="C1987:C2050" si="95">IF(C1986&gt;rNtrials,"",1+C1986)</f>
        <v/>
      </c>
    </row>
    <row r="1988" spans="1:3">
      <c r="A1988" s="34" t="str">
        <f t="shared" si="93"/>
        <v/>
      </c>
      <c r="B1988" s="34" t="str">
        <f t="shared" si="94"/>
        <v/>
      </c>
      <c r="C1988" s="34" t="str">
        <f t="shared" si="95"/>
        <v/>
      </c>
    </row>
    <row r="1989" spans="1:3">
      <c r="A1989" s="34" t="str">
        <f t="shared" si="93"/>
        <v/>
      </c>
      <c r="B1989" s="34" t="str">
        <f t="shared" si="94"/>
        <v/>
      </c>
      <c r="C1989" s="34" t="str">
        <f t="shared" si="95"/>
        <v/>
      </c>
    </row>
    <row r="1990" spans="1:3">
      <c r="A1990" s="34" t="str">
        <f t="shared" si="93"/>
        <v/>
      </c>
      <c r="B1990" s="34" t="str">
        <f t="shared" si="94"/>
        <v/>
      </c>
      <c r="C1990" s="34" t="str">
        <f t="shared" si="95"/>
        <v/>
      </c>
    </row>
    <row r="1991" spans="1:3">
      <c r="A1991" s="34" t="str">
        <f t="shared" si="93"/>
        <v/>
      </c>
      <c r="B1991" s="34" t="str">
        <f t="shared" si="94"/>
        <v/>
      </c>
      <c r="C1991" s="34" t="str">
        <f t="shared" si="95"/>
        <v/>
      </c>
    </row>
    <row r="1992" spans="1:3">
      <c r="A1992" s="34" t="str">
        <f t="shared" si="93"/>
        <v/>
      </c>
      <c r="B1992" s="34" t="str">
        <f t="shared" si="94"/>
        <v/>
      </c>
      <c r="C1992" s="34" t="str">
        <f t="shared" si="95"/>
        <v/>
      </c>
    </row>
    <row r="1993" spans="1:3">
      <c r="A1993" s="34" t="str">
        <f t="shared" si="93"/>
        <v/>
      </c>
      <c r="B1993" s="34" t="str">
        <f t="shared" si="94"/>
        <v/>
      </c>
      <c r="C1993" s="34" t="str">
        <f t="shared" si="95"/>
        <v/>
      </c>
    </row>
    <row r="1994" spans="1:3">
      <c r="A1994" s="34" t="str">
        <f t="shared" si="93"/>
        <v/>
      </c>
      <c r="B1994" s="34" t="str">
        <f t="shared" si="94"/>
        <v/>
      </c>
      <c r="C1994" s="34" t="str">
        <f t="shared" si="95"/>
        <v/>
      </c>
    </row>
    <row r="1995" spans="1:3">
      <c r="A1995" s="34" t="str">
        <f t="shared" si="93"/>
        <v/>
      </c>
      <c r="B1995" s="34" t="str">
        <f t="shared" si="94"/>
        <v/>
      </c>
      <c r="C1995" s="34" t="str">
        <f t="shared" si="95"/>
        <v/>
      </c>
    </row>
    <row r="1996" spans="1:3">
      <c r="A1996" s="34" t="str">
        <f t="shared" si="93"/>
        <v/>
      </c>
      <c r="B1996" s="34" t="str">
        <f t="shared" si="94"/>
        <v/>
      </c>
      <c r="C1996" s="34" t="str">
        <f t="shared" si="95"/>
        <v/>
      </c>
    </row>
    <row r="1997" spans="1:3">
      <c r="A1997" s="34" t="str">
        <f t="shared" si="93"/>
        <v/>
      </c>
      <c r="B1997" s="34" t="str">
        <f t="shared" si="94"/>
        <v/>
      </c>
      <c r="C1997" s="34" t="str">
        <f t="shared" si="95"/>
        <v/>
      </c>
    </row>
    <row r="1998" spans="1:3">
      <c r="A1998" s="34" t="str">
        <f t="shared" si="93"/>
        <v/>
      </c>
      <c r="B1998" s="34" t="str">
        <f t="shared" si="94"/>
        <v/>
      </c>
      <c r="C1998" s="34" t="str">
        <f t="shared" si="95"/>
        <v/>
      </c>
    </row>
    <row r="1999" spans="1:3">
      <c r="A1999" s="34" t="str">
        <f t="shared" si="93"/>
        <v/>
      </c>
      <c r="B1999" s="34" t="str">
        <f t="shared" si="94"/>
        <v/>
      </c>
      <c r="C1999" s="34" t="str">
        <f t="shared" si="95"/>
        <v/>
      </c>
    </row>
    <row r="2000" spans="1:3">
      <c r="A2000" s="34" t="str">
        <f t="shared" si="93"/>
        <v/>
      </c>
      <c r="B2000" s="34" t="str">
        <f t="shared" si="94"/>
        <v/>
      </c>
      <c r="C2000" s="34" t="str">
        <f t="shared" si="95"/>
        <v/>
      </c>
    </row>
    <row r="2001" spans="1:3">
      <c r="A2001" s="34" t="str">
        <f t="shared" si="93"/>
        <v/>
      </c>
      <c r="B2001" s="34" t="str">
        <f t="shared" si="94"/>
        <v/>
      </c>
      <c r="C2001" s="34" t="str">
        <f t="shared" si="95"/>
        <v/>
      </c>
    </row>
    <row r="2002" spans="1:3">
      <c r="A2002" s="34" t="str">
        <f t="shared" si="93"/>
        <v/>
      </c>
      <c r="B2002" s="34" t="str">
        <f t="shared" si="94"/>
        <v/>
      </c>
      <c r="C2002" s="34" t="str">
        <f t="shared" si="95"/>
        <v/>
      </c>
    </row>
    <row r="2003" spans="1:3">
      <c r="A2003" s="34" t="str">
        <f t="shared" si="93"/>
        <v/>
      </c>
      <c r="B2003" s="34" t="str">
        <f t="shared" si="94"/>
        <v/>
      </c>
      <c r="C2003" s="34" t="str">
        <f t="shared" si="95"/>
        <v/>
      </c>
    </row>
    <row r="2004" spans="1:3">
      <c r="A2004" s="34" t="str">
        <f t="shared" si="93"/>
        <v/>
      </c>
      <c r="B2004" s="34" t="str">
        <f t="shared" si="94"/>
        <v/>
      </c>
      <c r="C2004" s="34" t="str">
        <f t="shared" si="95"/>
        <v/>
      </c>
    </row>
    <row r="2005" spans="1:3">
      <c r="A2005" s="34" t="str">
        <f t="shared" si="93"/>
        <v/>
      </c>
      <c r="B2005" s="34" t="str">
        <f t="shared" si="94"/>
        <v/>
      </c>
      <c r="C2005" s="34" t="str">
        <f t="shared" si="95"/>
        <v/>
      </c>
    </row>
    <row r="2006" spans="1:3">
      <c r="A2006" s="34" t="str">
        <f t="shared" si="93"/>
        <v/>
      </c>
      <c r="B2006" s="34" t="str">
        <f t="shared" si="94"/>
        <v/>
      </c>
      <c r="C2006" s="34" t="str">
        <f t="shared" si="95"/>
        <v/>
      </c>
    </row>
    <row r="2007" spans="1:3">
      <c r="A2007" s="34" t="str">
        <f t="shared" si="93"/>
        <v/>
      </c>
      <c r="B2007" s="34" t="str">
        <f t="shared" si="94"/>
        <v/>
      </c>
      <c r="C2007" s="34" t="str">
        <f t="shared" si="95"/>
        <v/>
      </c>
    </row>
    <row r="2008" spans="1:3">
      <c r="A2008" s="34" t="str">
        <f t="shared" si="93"/>
        <v/>
      </c>
      <c r="B2008" s="34" t="str">
        <f t="shared" si="94"/>
        <v/>
      </c>
      <c r="C2008" s="34" t="str">
        <f t="shared" si="95"/>
        <v/>
      </c>
    </row>
    <row r="2009" spans="1:3">
      <c r="A2009" s="34" t="str">
        <f t="shared" si="93"/>
        <v/>
      </c>
      <c r="B2009" s="34" t="str">
        <f t="shared" si="94"/>
        <v/>
      </c>
      <c r="C2009" s="34" t="str">
        <f t="shared" si="95"/>
        <v/>
      </c>
    </row>
    <row r="2010" spans="1:3">
      <c r="A2010" s="34" t="str">
        <f t="shared" si="93"/>
        <v/>
      </c>
      <c r="B2010" s="34" t="str">
        <f t="shared" si="94"/>
        <v/>
      </c>
      <c r="C2010" s="34" t="str">
        <f t="shared" si="95"/>
        <v/>
      </c>
    </row>
    <row r="2011" spans="1:3">
      <c r="A2011" s="34" t="str">
        <f t="shared" si="93"/>
        <v/>
      </c>
      <c r="B2011" s="34" t="str">
        <f t="shared" si="94"/>
        <v/>
      </c>
      <c r="C2011" s="34" t="str">
        <f t="shared" si="95"/>
        <v/>
      </c>
    </row>
    <row r="2012" spans="1:3">
      <c r="A2012" s="34" t="str">
        <f t="shared" si="93"/>
        <v/>
      </c>
      <c r="B2012" s="34" t="str">
        <f t="shared" si="94"/>
        <v/>
      </c>
      <c r="C2012" s="34" t="str">
        <f t="shared" si="95"/>
        <v/>
      </c>
    </row>
    <row r="2013" spans="1:3">
      <c r="A2013" s="34" t="str">
        <f t="shared" si="93"/>
        <v/>
      </c>
      <c r="B2013" s="34" t="str">
        <f t="shared" si="94"/>
        <v/>
      </c>
      <c r="C2013" s="34" t="str">
        <f t="shared" si="95"/>
        <v/>
      </c>
    </row>
    <row r="2014" spans="1:3">
      <c r="A2014" s="34" t="str">
        <f t="shared" si="93"/>
        <v/>
      </c>
      <c r="B2014" s="34" t="str">
        <f t="shared" si="94"/>
        <v/>
      </c>
      <c r="C2014" s="34" t="str">
        <f t="shared" si="95"/>
        <v/>
      </c>
    </row>
    <row r="2015" spans="1:3">
      <c r="A2015" s="34" t="str">
        <f t="shared" si="93"/>
        <v/>
      </c>
      <c r="B2015" s="34" t="str">
        <f t="shared" si="94"/>
        <v/>
      </c>
      <c r="C2015" s="34" t="str">
        <f t="shared" si="95"/>
        <v/>
      </c>
    </row>
    <row r="2016" spans="1:3">
      <c r="A2016" s="34" t="str">
        <f t="shared" si="93"/>
        <v/>
      </c>
      <c r="B2016" s="34" t="str">
        <f t="shared" si="94"/>
        <v/>
      </c>
      <c r="C2016" s="34" t="str">
        <f t="shared" si="95"/>
        <v/>
      </c>
    </row>
    <row r="2017" spans="1:3">
      <c r="A2017" s="34" t="str">
        <f t="shared" si="93"/>
        <v/>
      </c>
      <c r="B2017" s="34" t="str">
        <f t="shared" si="94"/>
        <v/>
      </c>
      <c r="C2017" s="34" t="str">
        <f t="shared" si="95"/>
        <v/>
      </c>
    </row>
    <row r="2018" spans="1:3">
      <c r="A2018" s="34" t="str">
        <f t="shared" si="93"/>
        <v/>
      </c>
      <c r="B2018" s="34" t="str">
        <f t="shared" si="94"/>
        <v/>
      </c>
      <c r="C2018" s="34" t="str">
        <f t="shared" si="95"/>
        <v/>
      </c>
    </row>
    <row r="2019" spans="1:3">
      <c r="A2019" s="34" t="str">
        <f t="shared" si="93"/>
        <v/>
      </c>
      <c r="B2019" s="34" t="str">
        <f t="shared" si="94"/>
        <v/>
      </c>
      <c r="C2019" s="34" t="str">
        <f t="shared" si="95"/>
        <v/>
      </c>
    </row>
    <row r="2020" spans="1:3">
      <c r="A2020" s="34" t="str">
        <f t="shared" si="93"/>
        <v/>
      </c>
      <c r="B2020" s="34" t="str">
        <f t="shared" si="94"/>
        <v/>
      </c>
      <c r="C2020" s="34" t="str">
        <f t="shared" si="95"/>
        <v/>
      </c>
    </row>
    <row r="2021" spans="1:3">
      <c r="A2021" s="34" t="str">
        <f t="shared" si="93"/>
        <v/>
      </c>
      <c r="B2021" s="34" t="str">
        <f t="shared" si="94"/>
        <v/>
      </c>
      <c r="C2021" s="34" t="str">
        <f t="shared" si="95"/>
        <v/>
      </c>
    </row>
    <row r="2022" spans="1:3">
      <c r="A2022" s="34" t="str">
        <f t="shared" si="93"/>
        <v/>
      </c>
      <c r="B2022" s="34" t="str">
        <f t="shared" si="94"/>
        <v/>
      </c>
      <c r="C2022" s="34" t="str">
        <f t="shared" si="95"/>
        <v/>
      </c>
    </row>
    <row r="2023" spans="1:3">
      <c r="A2023" s="34" t="str">
        <f t="shared" si="93"/>
        <v/>
      </c>
      <c r="B2023" s="34" t="str">
        <f t="shared" si="94"/>
        <v/>
      </c>
      <c r="C2023" s="34" t="str">
        <f t="shared" si="95"/>
        <v/>
      </c>
    </row>
    <row r="2024" spans="1:3">
      <c r="A2024" s="34" t="str">
        <f t="shared" si="93"/>
        <v/>
      </c>
      <c r="B2024" s="34" t="str">
        <f t="shared" si="94"/>
        <v/>
      </c>
      <c r="C2024" s="34" t="str">
        <f t="shared" si="95"/>
        <v/>
      </c>
    </row>
    <row r="2025" spans="1:3">
      <c r="A2025" s="34" t="str">
        <f t="shared" si="93"/>
        <v/>
      </c>
      <c r="B2025" s="34" t="str">
        <f t="shared" si="94"/>
        <v/>
      </c>
      <c r="C2025" s="34" t="str">
        <f t="shared" si="95"/>
        <v/>
      </c>
    </row>
    <row r="2026" spans="1:3">
      <c r="A2026" s="34" t="str">
        <f t="shared" si="93"/>
        <v/>
      </c>
      <c r="B2026" s="34" t="str">
        <f t="shared" si="94"/>
        <v/>
      </c>
      <c r="C2026" s="34" t="str">
        <f t="shared" si="95"/>
        <v/>
      </c>
    </row>
    <row r="2027" spans="1:3">
      <c r="A2027" s="34" t="str">
        <f t="shared" si="93"/>
        <v/>
      </c>
      <c r="B2027" s="34" t="str">
        <f t="shared" si="94"/>
        <v/>
      </c>
      <c r="C2027" s="34" t="str">
        <f t="shared" si="95"/>
        <v/>
      </c>
    </row>
    <row r="2028" spans="1:3">
      <c r="A2028" s="34" t="str">
        <f t="shared" si="93"/>
        <v/>
      </c>
      <c r="B2028" s="34" t="str">
        <f t="shared" si="94"/>
        <v/>
      </c>
      <c r="C2028" s="34" t="str">
        <f t="shared" si="95"/>
        <v/>
      </c>
    </row>
    <row r="2029" spans="1:3">
      <c r="A2029" s="34" t="str">
        <f t="shared" si="93"/>
        <v/>
      </c>
      <c r="B2029" s="34" t="str">
        <f t="shared" si="94"/>
        <v/>
      </c>
      <c r="C2029" s="34" t="str">
        <f t="shared" si="95"/>
        <v/>
      </c>
    </row>
    <row r="2030" spans="1:3">
      <c r="A2030" s="34" t="str">
        <f t="shared" si="93"/>
        <v/>
      </c>
      <c r="B2030" s="34" t="str">
        <f t="shared" si="94"/>
        <v/>
      </c>
      <c r="C2030" s="34" t="str">
        <f t="shared" si="95"/>
        <v/>
      </c>
    </row>
    <row r="2031" spans="1:3">
      <c r="A2031" s="34" t="str">
        <f t="shared" si="93"/>
        <v/>
      </c>
      <c r="B2031" s="34" t="str">
        <f t="shared" si="94"/>
        <v/>
      </c>
      <c r="C2031" s="34" t="str">
        <f t="shared" si="95"/>
        <v/>
      </c>
    </row>
    <row r="2032" spans="1:3">
      <c r="A2032" s="34" t="str">
        <f t="shared" si="93"/>
        <v/>
      </c>
      <c r="B2032" s="34" t="str">
        <f t="shared" si="94"/>
        <v/>
      </c>
      <c r="C2032" s="34" t="str">
        <f t="shared" si="95"/>
        <v/>
      </c>
    </row>
    <row r="2033" spans="1:3">
      <c r="A2033" s="34" t="str">
        <f t="shared" si="93"/>
        <v/>
      </c>
      <c r="B2033" s="34" t="str">
        <f t="shared" si="94"/>
        <v/>
      </c>
      <c r="C2033" s="34" t="str">
        <f t="shared" si="95"/>
        <v/>
      </c>
    </row>
    <row r="2034" spans="1:3">
      <c r="A2034" s="34" t="str">
        <f t="shared" si="93"/>
        <v/>
      </c>
      <c r="B2034" s="34" t="str">
        <f t="shared" si="94"/>
        <v/>
      </c>
      <c r="C2034" s="34" t="str">
        <f t="shared" si="95"/>
        <v/>
      </c>
    </row>
    <row r="2035" spans="1:3">
      <c r="A2035" s="34" t="str">
        <f t="shared" si="93"/>
        <v/>
      </c>
      <c r="B2035" s="34" t="str">
        <f t="shared" si="94"/>
        <v/>
      </c>
      <c r="C2035" s="34" t="str">
        <f t="shared" si="95"/>
        <v/>
      </c>
    </row>
    <row r="2036" spans="1:3">
      <c r="A2036" s="34" t="str">
        <f t="shared" si="93"/>
        <v/>
      </c>
      <c r="B2036" s="34" t="str">
        <f t="shared" si="94"/>
        <v/>
      </c>
      <c r="C2036" s="34" t="str">
        <f t="shared" si="95"/>
        <v/>
      </c>
    </row>
    <row r="2037" spans="1:3">
      <c r="A2037" s="34" t="str">
        <f t="shared" si="93"/>
        <v/>
      </c>
      <c r="B2037" s="34" t="str">
        <f t="shared" si="94"/>
        <v/>
      </c>
      <c r="C2037" s="34" t="str">
        <f t="shared" si="95"/>
        <v/>
      </c>
    </row>
    <row r="2038" spans="1:3">
      <c r="A2038" s="34" t="str">
        <f t="shared" si="93"/>
        <v/>
      </c>
      <c r="B2038" s="34" t="str">
        <f t="shared" si="94"/>
        <v/>
      </c>
      <c r="C2038" s="34" t="str">
        <f t="shared" si="95"/>
        <v/>
      </c>
    </row>
    <row r="2039" spans="1:3">
      <c r="A2039" s="34" t="str">
        <f t="shared" si="93"/>
        <v/>
      </c>
      <c r="B2039" s="34" t="str">
        <f t="shared" si="94"/>
        <v/>
      </c>
      <c r="C2039" s="34" t="str">
        <f t="shared" si="95"/>
        <v/>
      </c>
    </row>
    <row r="2040" spans="1:3">
      <c r="A2040" s="34" t="str">
        <f t="shared" si="93"/>
        <v/>
      </c>
      <c r="B2040" s="34" t="str">
        <f t="shared" si="94"/>
        <v/>
      </c>
      <c r="C2040" s="34" t="str">
        <f t="shared" si="95"/>
        <v/>
      </c>
    </row>
    <row r="2041" spans="1:3">
      <c r="A2041" s="34" t="str">
        <f t="shared" si="93"/>
        <v/>
      </c>
      <c r="B2041" s="34" t="str">
        <f t="shared" si="94"/>
        <v/>
      </c>
      <c r="C2041" s="34" t="str">
        <f t="shared" si="95"/>
        <v/>
      </c>
    </row>
    <row r="2042" spans="1:3">
      <c r="A2042" s="34" t="str">
        <f t="shared" si="93"/>
        <v/>
      </c>
      <c r="B2042" s="34" t="str">
        <f t="shared" si="94"/>
        <v/>
      </c>
      <c r="C2042" s="34" t="str">
        <f t="shared" si="95"/>
        <v/>
      </c>
    </row>
    <row r="2043" spans="1:3">
      <c r="A2043" s="34" t="str">
        <f t="shared" si="93"/>
        <v/>
      </c>
      <c r="B2043" s="34" t="str">
        <f t="shared" si="94"/>
        <v/>
      </c>
      <c r="C2043" s="34" t="str">
        <f t="shared" si="95"/>
        <v/>
      </c>
    </row>
    <row r="2044" spans="1:3">
      <c r="A2044" s="34" t="str">
        <f t="shared" si="93"/>
        <v/>
      </c>
      <c r="B2044" s="34" t="str">
        <f t="shared" si="94"/>
        <v/>
      </c>
      <c r="C2044" s="34" t="str">
        <f t="shared" si="95"/>
        <v/>
      </c>
    </row>
    <row r="2045" spans="1:3">
      <c r="A2045" s="34" t="str">
        <f t="shared" si="93"/>
        <v/>
      </c>
      <c r="B2045" s="34" t="str">
        <f t="shared" si="94"/>
        <v/>
      </c>
      <c r="C2045" s="34" t="str">
        <f t="shared" si="95"/>
        <v/>
      </c>
    </row>
    <row r="2046" spans="1:3">
      <c r="A2046" s="34" t="str">
        <f t="shared" si="93"/>
        <v/>
      </c>
      <c r="B2046" s="34" t="str">
        <f t="shared" si="94"/>
        <v/>
      </c>
      <c r="C2046" s="34" t="str">
        <f t="shared" si="95"/>
        <v/>
      </c>
    </row>
    <row r="2047" spans="1:3">
      <c r="A2047" s="34" t="str">
        <f t="shared" si="93"/>
        <v/>
      </c>
      <c r="B2047" s="34" t="str">
        <f t="shared" si="94"/>
        <v/>
      </c>
      <c r="C2047" s="34" t="str">
        <f t="shared" si="95"/>
        <v/>
      </c>
    </row>
    <row r="2048" spans="1:3">
      <c r="A2048" s="34" t="str">
        <f t="shared" si="93"/>
        <v/>
      </c>
      <c r="B2048" s="34" t="str">
        <f t="shared" si="94"/>
        <v/>
      </c>
      <c r="C2048" s="34" t="str">
        <f t="shared" si="95"/>
        <v/>
      </c>
    </row>
    <row r="2049" spans="1:3">
      <c r="A2049" s="34" t="str">
        <f t="shared" si="93"/>
        <v/>
      </c>
      <c r="B2049" s="34" t="str">
        <f t="shared" si="94"/>
        <v/>
      </c>
      <c r="C2049" s="34" t="str">
        <f t="shared" si="95"/>
        <v/>
      </c>
    </row>
    <row r="2050" spans="1:3">
      <c r="A2050" s="34" t="str">
        <f t="shared" si="93"/>
        <v/>
      </c>
      <c r="B2050" s="34" t="str">
        <f t="shared" si="94"/>
        <v/>
      </c>
      <c r="C2050" s="34" t="str">
        <f t="shared" si="95"/>
        <v/>
      </c>
    </row>
    <row r="2051" spans="1:3">
      <c r="A2051" s="34" t="str">
        <f t="shared" ref="A2051:A2114" si="96">IFERROR(C2051-1,"")</f>
        <v/>
      </c>
      <c r="B2051" s="34" t="str">
        <f t="shared" ref="B2051:B2114" si="97">IFERROR("P(Z&gt;="&amp;C2051-1&amp;")","")</f>
        <v/>
      </c>
      <c r="C2051" s="34" t="str">
        <f t="shared" ref="C2051:C2114" si="98">IF(C2050&gt;rNtrials,"",1+C2050)</f>
        <v/>
      </c>
    </row>
    <row r="2052" spans="1:3">
      <c r="A2052" s="34" t="str">
        <f t="shared" si="96"/>
        <v/>
      </c>
      <c r="B2052" s="34" t="str">
        <f t="shared" si="97"/>
        <v/>
      </c>
      <c r="C2052" s="34" t="str">
        <f t="shared" si="98"/>
        <v/>
      </c>
    </row>
    <row r="2053" spans="1:3">
      <c r="A2053" s="34" t="str">
        <f t="shared" si="96"/>
        <v/>
      </c>
      <c r="B2053" s="34" t="str">
        <f t="shared" si="97"/>
        <v/>
      </c>
      <c r="C2053" s="34" t="str">
        <f t="shared" si="98"/>
        <v/>
      </c>
    </row>
    <row r="2054" spans="1:3">
      <c r="A2054" s="34" t="str">
        <f t="shared" si="96"/>
        <v/>
      </c>
      <c r="B2054" s="34" t="str">
        <f t="shared" si="97"/>
        <v/>
      </c>
      <c r="C2054" s="34" t="str">
        <f t="shared" si="98"/>
        <v/>
      </c>
    </row>
    <row r="2055" spans="1:3">
      <c r="A2055" s="34" t="str">
        <f t="shared" si="96"/>
        <v/>
      </c>
      <c r="B2055" s="34" t="str">
        <f t="shared" si="97"/>
        <v/>
      </c>
      <c r="C2055" s="34" t="str">
        <f t="shared" si="98"/>
        <v/>
      </c>
    </row>
    <row r="2056" spans="1:3">
      <c r="A2056" s="34" t="str">
        <f t="shared" si="96"/>
        <v/>
      </c>
      <c r="B2056" s="34" t="str">
        <f t="shared" si="97"/>
        <v/>
      </c>
      <c r="C2056" s="34" t="str">
        <f t="shared" si="98"/>
        <v/>
      </c>
    </row>
    <row r="2057" spans="1:3">
      <c r="A2057" s="34" t="str">
        <f t="shared" si="96"/>
        <v/>
      </c>
      <c r="B2057" s="34" t="str">
        <f t="shared" si="97"/>
        <v/>
      </c>
      <c r="C2057" s="34" t="str">
        <f t="shared" si="98"/>
        <v/>
      </c>
    </row>
    <row r="2058" spans="1:3">
      <c r="A2058" s="34" t="str">
        <f t="shared" si="96"/>
        <v/>
      </c>
      <c r="B2058" s="34" t="str">
        <f t="shared" si="97"/>
        <v/>
      </c>
      <c r="C2058" s="34" t="str">
        <f t="shared" si="98"/>
        <v/>
      </c>
    </row>
    <row r="2059" spans="1:3">
      <c r="A2059" s="34" t="str">
        <f t="shared" si="96"/>
        <v/>
      </c>
      <c r="B2059" s="34" t="str">
        <f t="shared" si="97"/>
        <v/>
      </c>
      <c r="C2059" s="34" t="str">
        <f t="shared" si="98"/>
        <v/>
      </c>
    </row>
    <row r="2060" spans="1:3">
      <c r="A2060" s="34" t="str">
        <f t="shared" si="96"/>
        <v/>
      </c>
      <c r="B2060" s="34" t="str">
        <f t="shared" si="97"/>
        <v/>
      </c>
      <c r="C2060" s="34" t="str">
        <f t="shared" si="98"/>
        <v/>
      </c>
    </row>
    <row r="2061" spans="1:3">
      <c r="A2061" s="34" t="str">
        <f t="shared" si="96"/>
        <v/>
      </c>
      <c r="B2061" s="34" t="str">
        <f t="shared" si="97"/>
        <v/>
      </c>
      <c r="C2061" s="34" t="str">
        <f t="shared" si="98"/>
        <v/>
      </c>
    </row>
    <row r="2062" spans="1:3">
      <c r="A2062" s="34" t="str">
        <f t="shared" si="96"/>
        <v/>
      </c>
      <c r="B2062" s="34" t="str">
        <f t="shared" si="97"/>
        <v/>
      </c>
      <c r="C2062" s="34" t="str">
        <f t="shared" si="98"/>
        <v/>
      </c>
    </row>
    <row r="2063" spans="1:3">
      <c r="A2063" s="34" t="str">
        <f t="shared" si="96"/>
        <v/>
      </c>
      <c r="B2063" s="34" t="str">
        <f t="shared" si="97"/>
        <v/>
      </c>
      <c r="C2063" s="34" t="str">
        <f t="shared" si="98"/>
        <v/>
      </c>
    </row>
    <row r="2064" spans="1:3">
      <c r="A2064" s="34" t="str">
        <f t="shared" si="96"/>
        <v/>
      </c>
      <c r="B2064" s="34" t="str">
        <f t="shared" si="97"/>
        <v/>
      </c>
      <c r="C2064" s="34" t="str">
        <f t="shared" si="98"/>
        <v/>
      </c>
    </row>
    <row r="2065" spans="1:3">
      <c r="A2065" s="34" t="str">
        <f t="shared" si="96"/>
        <v/>
      </c>
      <c r="B2065" s="34" t="str">
        <f t="shared" si="97"/>
        <v/>
      </c>
      <c r="C2065" s="34" t="str">
        <f t="shared" si="98"/>
        <v/>
      </c>
    </row>
    <row r="2066" spans="1:3">
      <c r="A2066" s="34" t="str">
        <f t="shared" si="96"/>
        <v/>
      </c>
      <c r="B2066" s="34" t="str">
        <f t="shared" si="97"/>
        <v/>
      </c>
      <c r="C2066" s="34" t="str">
        <f t="shared" si="98"/>
        <v/>
      </c>
    </row>
    <row r="2067" spans="1:3">
      <c r="A2067" s="34" t="str">
        <f t="shared" si="96"/>
        <v/>
      </c>
      <c r="B2067" s="34" t="str">
        <f t="shared" si="97"/>
        <v/>
      </c>
      <c r="C2067" s="34" t="str">
        <f t="shared" si="98"/>
        <v/>
      </c>
    </row>
    <row r="2068" spans="1:3">
      <c r="A2068" s="34" t="str">
        <f t="shared" si="96"/>
        <v/>
      </c>
      <c r="B2068" s="34" t="str">
        <f t="shared" si="97"/>
        <v/>
      </c>
      <c r="C2068" s="34" t="str">
        <f t="shared" si="98"/>
        <v/>
      </c>
    </row>
    <row r="2069" spans="1:3">
      <c r="A2069" s="34" t="str">
        <f t="shared" si="96"/>
        <v/>
      </c>
      <c r="B2069" s="34" t="str">
        <f t="shared" si="97"/>
        <v/>
      </c>
      <c r="C2069" s="34" t="str">
        <f t="shared" si="98"/>
        <v/>
      </c>
    </row>
    <row r="2070" spans="1:3">
      <c r="A2070" s="34" t="str">
        <f t="shared" si="96"/>
        <v/>
      </c>
      <c r="B2070" s="34" t="str">
        <f t="shared" si="97"/>
        <v/>
      </c>
      <c r="C2070" s="34" t="str">
        <f t="shared" si="98"/>
        <v/>
      </c>
    </row>
    <row r="2071" spans="1:3">
      <c r="A2071" s="34" t="str">
        <f t="shared" si="96"/>
        <v/>
      </c>
      <c r="B2071" s="34" t="str">
        <f t="shared" si="97"/>
        <v/>
      </c>
      <c r="C2071" s="34" t="str">
        <f t="shared" si="98"/>
        <v/>
      </c>
    </row>
    <row r="2072" spans="1:3">
      <c r="A2072" s="34" t="str">
        <f t="shared" si="96"/>
        <v/>
      </c>
      <c r="B2072" s="34" t="str">
        <f t="shared" si="97"/>
        <v/>
      </c>
      <c r="C2072" s="34" t="str">
        <f t="shared" si="98"/>
        <v/>
      </c>
    </row>
    <row r="2073" spans="1:3">
      <c r="A2073" s="34" t="str">
        <f t="shared" si="96"/>
        <v/>
      </c>
      <c r="B2073" s="34" t="str">
        <f t="shared" si="97"/>
        <v/>
      </c>
      <c r="C2073" s="34" t="str">
        <f t="shared" si="98"/>
        <v/>
      </c>
    </row>
    <row r="2074" spans="1:3">
      <c r="A2074" s="34" t="str">
        <f t="shared" si="96"/>
        <v/>
      </c>
      <c r="B2074" s="34" t="str">
        <f t="shared" si="97"/>
        <v/>
      </c>
      <c r="C2074" s="34" t="str">
        <f t="shared" si="98"/>
        <v/>
      </c>
    </row>
    <row r="2075" spans="1:3">
      <c r="A2075" s="34" t="str">
        <f t="shared" si="96"/>
        <v/>
      </c>
      <c r="B2075" s="34" t="str">
        <f t="shared" si="97"/>
        <v/>
      </c>
      <c r="C2075" s="34" t="str">
        <f t="shared" si="98"/>
        <v/>
      </c>
    </row>
    <row r="2076" spans="1:3">
      <c r="A2076" s="34" t="str">
        <f t="shared" si="96"/>
        <v/>
      </c>
      <c r="B2076" s="34" t="str">
        <f t="shared" si="97"/>
        <v/>
      </c>
      <c r="C2076" s="34" t="str">
        <f t="shared" si="98"/>
        <v/>
      </c>
    </row>
    <row r="2077" spans="1:3">
      <c r="A2077" s="34" t="str">
        <f t="shared" si="96"/>
        <v/>
      </c>
      <c r="B2077" s="34" t="str">
        <f t="shared" si="97"/>
        <v/>
      </c>
      <c r="C2077" s="34" t="str">
        <f t="shared" si="98"/>
        <v/>
      </c>
    </row>
    <row r="2078" spans="1:3">
      <c r="A2078" s="34" t="str">
        <f t="shared" si="96"/>
        <v/>
      </c>
      <c r="B2078" s="34" t="str">
        <f t="shared" si="97"/>
        <v/>
      </c>
      <c r="C2078" s="34" t="str">
        <f t="shared" si="98"/>
        <v/>
      </c>
    </row>
    <row r="2079" spans="1:3">
      <c r="A2079" s="34" t="str">
        <f t="shared" si="96"/>
        <v/>
      </c>
      <c r="B2079" s="34" t="str">
        <f t="shared" si="97"/>
        <v/>
      </c>
      <c r="C2079" s="34" t="str">
        <f t="shared" si="98"/>
        <v/>
      </c>
    </row>
    <row r="2080" spans="1:3">
      <c r="A2080" s="34" t="str">
        <f t="shared" si="96"/>
        <v/>
      </c>
      <c r="B2080" s="34" t="str">
        <f t="shared" si="97"/>
        <v/>
      </c>
      <c r="C2080" s="34" t="str">
        <f t="shared" si="98"/>
        <v/>
      </c>
    </row>
    <row r="2081" spans="1:3">
      <c r="A2081" s="34" t="str">
        <f t="shared" si="96"/>
        <v/>
      </c>
      <c r="B2081" s="34" t="str">
        <f t="shared" si="97"/>
        <v/>
      </c>
      <c r="C2081" s="34" t="str">
        <f t="shared" si="98"/>
        <v/>
      </c>
    </row>
    <row r="2082" spans="1:3">
      <c r="A2082" s="34" t="str">
        <f t="shared" si="96"/>
        <v/>
      </c>
      <c r="B2082" s="34" t="str">
        <f t="shared" si="97"/>
        <v/>
      </c>
      <c r="C2082" s="34" t="str">
        <f t="shared" si="98"/>
        <v/>
      </c>
    </row>
    <row r="2083" spans="1:3">
      <c r="A2083" s="34" t="str">
        <f t="shared" si="96"/>
        <v/>
      </c>
      <c r="B2083" s="34" t="str">
        <f t="shared" si="97"/>
        <v/>
      </c>
      <c r="C2083" s="34" t="str">
        <f t="shared" si="98"/>
        <v/>
      </c>
    </row>
    <row r="2084" spans="1:3">
      <c r="A2084" s="34" t="str">
        <f t="shared" si="96"/>
        <v/>
      </c>
      <c r="B2084" s="34" t="str">
        <f t="shared" si="97"/>
        <v/>
      </c>
      <c r="C2084" s="34" t="str">
        <f t="shared" si="98"/>
        <v/>
      </c>
    </row>
    <row r="2085" spans="1:3">
      <c r="A2085" s="34" t="str">
        <f t="shared" si="96"/>
        <v/>
      </c>
      <c r="B2085" s="34" t="str">
        <f t="shared" si="97"/>
        <v/>
      </c>
      <c r="C2085" s="34" t="str">
        <f t="shared" si="98"/>
        <v/>
      </c>
    </row>
    <row r="2086" spans="1:3">
      <c r="A2086" s="34" t="str">
        <f t="shared" si="96"/>
        <v/>
      </c>
      <c r="B2086" s="34" t="str">
        <f t="shared" si="97"/>
        <v/>
      </c>
      <c r="C2086" s="34" t="str">
        <f t="shared" si="98"/>
        <v/>
      </c>
    </row>
    <row r="2087" spans="1:3">
      <c r="A2087" s="34" t="str">
        <f t="shared" si="96"/>
        <v/>
      </c>
      <c r="B2087" s="34" t="str">
        <f t="shared" si="97"/>
        <v/>
      </c>
      <c r="C2087" s="34" t="str">
        <f t="shared" si="98"/>
        <v/>
      </c>
    </row>
    <row r="2088" spans="1:3">
      <c r="A2088" s="34" t="str">
        <f t="shared" si="96"/>
        <v/>
      </c>
      <c r="B2088" s="34" t="str">
        <f t="shared" si="97"/>
        <v/>
      </c>
      <c r="C2088" s="34" t="str">
        <f t="shared" si="98"/>
        <v/>
      </c>
    </row>
    <row r="2089" spans="1:3">
      <c r="A2089" s="34" t="str">
        <f t="shared" si="96"/>
        <v/>
      </c>
      <c r="B2089" s="34" t="str">
        <f t="shared" si="97"/>
        <v/>
      </c>
      <c r="C2089" s="34" t="str">
        <f t="shared" si="98"/>
        <v/>
      </c>
    </row>
    <row r="2090" spans="1:3">
      <c r="A2090" s="34" t="str">
        <f t="shared" si="96"/>
        <v/>
      </c>
      <c r="B2090" s="34" t="str">
        <f t="shared" si="97"/>
        <v/>
      </c>
      <c r="C2090" s="34" t="str">
        <f t="shared" si="98"/>
        <v/>
      </c>
    </row>
    <row r="2091" spans="1:3">
      <c r="A2091" s="34" t="str">
        <f t="shared" si="96"/>
        <v/>
      </c>
      <c r="B2091" s="34" t="str">
        <f t="shared" si="97"/>
        <v/>
      </c>
      <c r="C2091" s="34" t="str">
        <f t="shared" si="98"/>
        <v/>
      </c>
    </row>
    <row r="2092" spans="1:3">
      <c r="A2092" s="34" t="str">
        <f t="shared" si="96"/>
        <v/>
      </c>
      <c r="B2092" s="34" t="str">
        <f t="shared" si="97"/>
        <v/>
      </c>
      <c r="C2092" s="34" t="str">
        <f t="shared" si="98"/>
        <v/>
      </c>
    </row>
    <row r="2093" spans="1:3">
      <c r="A2093" s="34" t="str">
        <f t="shared" si="96"/>
        <v/>
      </c>
      <c r="B2093" s="34" t="str">
        <f t="shared" si="97"/>
        <v/>
      </c>
      <c r="C2093" s="34" t="str">
        <f t="shared" si="98"/>
        <v/>
      </c>
    </row>
    <row r="2094" spans="1:3">
      <c r="A2094" s="34" t="str">
        <f t="shared" si="96"/>
        <v/>
      </c>
      <c r="B2094" s="34" t="str">
        <f t="shared" si="97"/>
        <v/>
      </c>
      <c r="C2094" s="34" t="str">
        <f t="shared" si="98"/>
        <v/>
      </c>
    </row>
    <row r="2095" spans="1:3">
      <c r="A2095" s="34" t="str">
        <f t="shared" si="96"/>
        <v/>
      </c>
      <c r="B2095" s="34" t="str">
        <f t="shared" si="97"/>
        <v/>
      </c>
      <c r="C2095" s="34" t="str">
        <f t="shared" si="98"/>
        <v/>
      </c>
    </row>
    <row r="2096" spans="1:3">
      <c r="A2096" s="34" t="str">
        <f t="shared" si="96"/>
        <v/>
      </c>
      <c r="B2096" s="34" t="str">
        <f t="shared" si="97"/>
        <v/>
      </c>
      <c r="C2096" s="34" t="str">
        <f t="shared" si="98"/>
        <v/>
      </c>
    </row>
    <row r="2097" spans="1:3">
      <c r="A2097" s="34" t="str">
        <f t="shared" si="96"/>
        <v/>
      </c>
      <c r="B2097" s="34" t="str">
        <f t="shared" si="97"/>
        <v/>
      </c>
      <c r="C2097" s="34" t="str">
        <f t="shared" si="98"/>
        <v/>
      </c>
    </row>
    <row r="2098" spans="1:3">
      <c r="A2098" s="34" t="str">
        <f t="shared" si="96"/>
        <v/>
      </c>
      <c r="B2098" s="34" t="str">
        <f t="shared" si="97"/>
        <v/>
      </c>
      <c r="C2098" s="34" t="str">
        <f t="shared" si="98"/>
        <v/>
      </c>
    </row>
    <row r="2099" spans="1:3">
      <c r="A2099" s="34" t="str">
        <f t="shared" si="96"/>
        <v/>
      </c>
      <c r="B2099" s="34" t="str">
        <f t="shared" si="97"/>
        <v/>
      </c>
      <c r="C2099" s="34" t="str">
        <f t="shared" si="98"/>
        <v/>
      </c>
    </row>
    <row r="2100" spans="1:3">
      <c r="A2100" s="34" t="str">
        <f t="shared" si="96"/>
        <v/>
      </c>
      <c r="B2100" s="34" t="str">
        <f t="shared" si="97"/>
        <v/>
      </c>
      <c r="C2100" s="34" t="str">
        <f t="shared" si="98"/>
        <v/>
      </c>
    </row>
    <row r="2101" spans="1:3">
      <c r="A2101" s="34" t="str">
        <f t="shared" si="96"/>
        <v/>
      </c>
      <c r="B2101" s="34" t="str">
        <f t="shared" si="97"/>
        <v/>
      </c>
      <c r="C2101" s="34" t="str">
        <f t="shared" si="98"/>
        <v/>
      </c>
    </row>
    <row r="2102" spans="1:3">
      <c r="A2102" s="34" t="str">
        <f t="shared" si="96"/>
        <v/>
      </c>
      <c r="B2102" s="34" t="str">
        <f t="shared" si="97"/>
        <v/>
      </c>
      <c r="C2102" s="34" t="str">
        <f t="shared" si="98"/>
        <v/>
      </c>
    </row>
    <row r="2103" spans="1:3">
      <c r="A2103" s="34" t="str">
        <f t="shared" si="96"/>
        <v/>
      </c>
      <c r="B2103" s="34" t="str">
        <f t="shared" si="97"/>
        <v/>
      </c>
      <c r="C2103" s="34" t="str">
        <f t="shared" si="98"/>
        <v/>
      </c>
    </row>
    <row r="2104" spans="1:3">
      <c r="A2104" s="34" t="str">
        <f t="shared" si="96"/>
        <v/>
      </c>
      <c r="B2104" s="34" t="str">
        <f t="shared" si="97"/>
        <v/>
      </c>
      <c r="C2104" s="34" t="str">
        <f t="shared" si="98"/>
        <v/>
      </c>
    </row>
    <row r="2105" spans="1:3">
      <c r="A2105" s="34" t="str">
        <f t="shared" si="96"/>
        <v/>
      </c>
      <c r="B2105" s="34" t="str">
        <f t="shared" si="97"/>
        <v/>
      </c>
      <c r="C2105" s="34" t="str">
        <f t="shared" si="98"/>
        <v/>
      </c>
    </row>
    <row r="2106" spans="1:3">
      <c r="A2106" s="34" t="str">
        <f t="shared" si="96"/>
        <v/>
      </c>
      <c r="B2106" s="34" t="str">
        <f t="shared" si="97"/>
        <v/>
      </c>
      <c r="C2106" s="34" t="str">
        <f t="shared" si="98"/>
        <v/>
      </c>
    </row>
    <row r="2107" spans="1:3">
      <c r="A2107" s="34" t="str">
        <f t="shared" si="96"/>
        <v/>
      </c>
      <c r="B2107" s="34" t="str">
        <f t="shared" si="97"/>
        <v/>
      </c>
      <c r="C2107" s="34" t="str">
        <f t="shared" si="98"/>
        <v/>
      </c>
    </row>
    <row r="2108" spans="1:3">
      <c r="A2108" s="34" t="str">
        <f t="shared" si="96"/>
        <v/>
      </c>
      <c r="B2108" s="34" t="str">
        <f t="shared" si="97"/>
        <v/>
      </c>
      <c r="C2108" s="34" t="str">
        <f t="shared" si="98"/>
        <v/>
      </c>
    </row>
    <row r="2109" spans="1:3">
      <c r="A2109" s="34" t="str">
        <f t="shared" si="96"/>
        <v/>
      </c>
      <c r="B2109" s="34" t="str">
        <f t="shared" si="97"/>
        <v/>
      </c>
      <c r="C2109" s="34" t="str">
        <f t="shared" si="98"/>
        <v/>
      </c>
    </row>
    <row r="2110" spans="1:3">
      <c r="A2110" s="34" t="str">
        <f t="shared" si="96"/>
        <v/>
      </c>
      <c r="B2110" s="34" t="str">
        <f t="shared" si="97"/>
        <v/>
      </c>
      <c r="C2110" s="34" t="str">
        <f t="shared" si="98"/>
        <v/>
      </c>
    </row>
    <row r="2111" spans="1:3">
      <c r="A2111" s="34" t="str">
        <f t="shared" si="96"/>
        <v/>
      </c>
      <c r="B2111" s="34" t="str">
        <f t="shared" si="97"/>
        <v/>
      </c>
      <c r="C2111" s="34" t="str">
        <f t="shared" si="98"/>
        <v/>
      </c>
    </row>
    <row r="2112" spans="1:3">
      <c r="A2112" s="34" t="str">
        <f t="shared" si="96"/>
        <v/>
      </c>
      <c r="B2112" s="34" t="str">
        <f t="shared" si="97"/>
        <v/>
      </c>
      <c r="C2112" s="34" t="str">
        <f t="shared" si="98"/>
        <v/>
      </c>
    </row>
    <row r="2113" spans="1:3">
      <c r="A2113" s="34" t="str">
        <f t="shared" si="96"/>
        <v/>
      </c>
      <c r="B2113" s="34" t="str">
        <f t="shared" si="97"/>
        <v/>
      </c>
      <c r="C2113" s="34" t="str">
        <f t="shared" si="98"/>
        <v/>
      </c>
    </row>
    <row r="2114" spans="1:3">
      <c r="A2114" s="34" t="str">
        <f t="shared" si="96"/>
        <v/>
      </c>
      <c r="B2114" s="34" t="str">
        <f t="shared" si="97"/>
        <v/>
      </c>
      <c r="C2114" s="34" t="str">
        <f t="shared" si="98"/>
        <v/>
      </c>
    </row>
    <row r="2115" spans="1:3">
      <c r="A2115" s="34" t="str">
        <f t="shared" ref="A2115:A2178" si="99">IFERROR(C2115-1,"")</f>
        <v/>
      </c>
      <c r="B2115" s="34" t="str">
        <f t="shared" ref="B2115:B2178" si="100">IFERROR("P(Z&gt;="&amp;C2115-1&amp;")","")</f>
        <v/>
      </c>
      <c r="C2115" s="34" t="str">
        <f t="shared" ref="C2115:C2178" si="101">IF(C2114&gt;rNtrials,"",1+C2114)</f>
        <v/>
      </c>
    </row>
    <row r="2116" spans="1:3">
      <c r="A2116" s="34" t="str">
        <f t="shared" si="99"/>
        <v/>
      </c>
      <c r="B2116" s="34" t="str">
        <f t="shared" si="100"/>
        <v/>
      </c>
      <c r="C2116" s="34" t="str">
        <f t="shared" si="101"/>
        <v/>
      </c>
    </row>
    <row r="2117" spans="1:3">
      <c r="A2117" s="34" t="str">
        <f t="shared" si="99"/>
        <v/>
      </c>
      <c r="B2117" s="34" t="str">
        <f t="shared" si="100"/>
        <v/>
      </c>
      <c r="C2117" s="34" t="str">
        <f t="shared" si="101"/>
        <v/>
      </c>
    </row>
    <row r="2118" spans="1:3">
      <c r="A2118" s="34" t="str">
        <f t="shared" si="99"/>
        <v/>
      </c>
      <c r="B2118" s="34" t="str">
        <f t="shared" si="100"/>
        <v/>
      </c>
      <c r="C2118" s="34" t="str">
        <f t="shared" si="101"/>
        <v/>
      </c>
    </row>
    <row r="2119" spans="1:3">
      <c r="A2119" s="34" t="str">
        <f t="shared" si="99"/>
        <v/>
      </c>
      <c r="B2119" s="34" t="str">
        <f t="shared" si="100"/>
        <v/>
      </c>
      <c r="C2119" s="34" t="str">
        <f t="shared" si="101"/>
        <v/>
      </c>
    </row>
    <row r="2120" spans="1:3">
      <c r="A2120" s="34" t="str">
        <f t="shared" si="99"/>
        <v/>
      </c>
      <c r="B2120" s="34" t="str">
        <f t="shared" si="100"/>
        <v/>
      </c>
      <c r="C2120" s="34" t="str">
        <f t="shared" si="101"/>
        <v/>
      </c>
    </row>
    <row r="2121" spans="1:3">
      <c r="A2121" s="34" t="str">
        <f t="shared" si="99"/>
        <v/>
      </c>
      <c r="B2121" s="34" t="str">
        <f t="shared" si="100"/>
        <v/>
      </c>
      <c r="C2121" s="34" t="str">
        <f t="shared" si="101"/>
        <v/>
      </c>
    </row>
    <row r="2122" spans="1:3">
      <c r="A2122" s="34" t="str">
        <f t="shared" si="99"/>
        <v/>
      </c>
      <c r="B2122" s="34" t="str">
        <f t="shared" si="100"/>
        <v/>
      </c>
      <c r="C2122" s="34" t="str">
        <f t="shared" si="101"/>
        <v/>
      </c>
    </row>
    <row r="2123" spans="1:3">
      <c r="A2123" s="34" t="str">
        <f t="shared" si="99"/>
        <v/>
      </c>
      <c r="B2123" s="34" t="str">
        <f t="shared" si="100"/>
        <v/>
      </c>
      <c r="C2123" s="34" t="str">
        <f t="shared" si="101"/>
        <v/>
      </c>
    </row>
    <row r="2124" spans="1:3">
      <c r="A2124" s="34" t="str">
        <f t="shared" si="99"/>
        <v/>
      </c>
      <c r="B2124" s="34" t="str">
        <f t="shared" si="100"/>
        <v/>
      </c>
      <c r="C2124" s="34" t="str">
        <f t="shared" si="101"/>
        <v/>
      </c>
    </row>
    <row r="2125" spans="1:3">
      <c r="A2125" s="34" t="str">
        <f t="shared" si="99"/>
        <v/>
      </c>
      <c r="B2125" s="34" t="str">
        <f t="shared" si="100"/>
        <v/>
      </c>
      <c r="C2125" s="34" t="str">
        <f t="shared" si="101"/>
        <v/>
      </c>
    </row>
    <row r="2126" spans="1:3">
      <c r="A2126" s="34" t="str">
        <f t="shared" si="99"/>
        <v/>
      </c>
      <c r="B2126" s="34" t="str">
        <f t="shared" si="100"/>
        <v/>
      </c>
      <c r="C2126" s="34" t="str">
        <f t="shared" si="101"/>
        <v/>
      </c>
    </row>
    <row r="2127" spans="1:3">
      <c r="A2127" s="34" t="str">
        <f t="shared" si="99"/>
        <v/>
      </c>
      <c r="B2127" s="34" t="str">
        <f t="shared" si="100"/>
        <v/>
      </c>
      <c r="C2127" s="34" t="str">
        <f t="shared" si="101"/>
        <v/>
      </c>
    </row>
    <row r="2128" spans="1:3">
      <c r="A2128" s="34" t="str">
        <f t="shared" si="99"/>
        <v/>
      </c>
      <c r="B2128" s="34" t="str">
        <f t="shared" si="100"/>
        <v/>
      </c>
      <c r="C2128" s="34" t="str">
        <f t="shared" si="101"/>
        <v/>
      </c>
    </row>
    <row r="2129" spans="1:3">
      <c r="A2129" s="34" t="str">
        <f t="shared" si="99"/>
        <v/>
      </c>
      <c r="B2129" s="34" t="str">
        <f t="shared" si="100"/>
        <v/>
      </c>
      <c r="C2129" s="34" t="str">
        <f t="shared" si="101"/>
        <v/>
      </c>
    </row>
    <row r="2130" spans="1:3">
      <c r="A2130" s="34" t="str">
        <f t="shared" si="99"/>
        <v/>
      </c>
      <c r="B2130" s="34" t="str">
        <f t="shared" si="100"/>
        <v/>
      </c>
      <c r="C2130" s="34" t="str">
        <f t="shared" si="101"/>
        <v/>
      </c>
    </row>
    <row r="2131" spans="1:3">
      <c r="A2131" s="34" t="str">
        <f t="shared" si="99"/>
        <v/>
      </c>
      <c r="B2131" s="34" t="str">
        <f t="shared" si="100"/>
        <v/>
      </c>
      <c r="C2131" s="34" t="str">
        <f t="shared" si="101"/>
        <v/>
      </c>
    </row>
    <row r="2132" spans="1:3">
      <c r="A2132" s="34" t="str">
        <f t="shared" si="99"/>
        <v/>
      </c>
      <c r="B2132" s="34" t="str">
        <f t="shared" si="100"/>
        <v/>
      </c>
      <c r="C2132" s="34" t="str">
        <f t="shared" si="101"/>
        <v/>
      </c>
    </row>
    <row r="2133" spans="1:3">
      <c r="A2133" s="34" t="str">
        <f t="shared" si="99"/>
        <v/>
      </c>
      <c r="B2133" s="34" t="str">
        <f t="shared" si="100"/>
        <v/>
      </c>
      <c r="C2133" s="34" t="str">
        <f t="shared" si="101"/>
        <v/>
      </c>
    </row>
    <row r="2134" spans="1:3">
      <c r="A2134" s="34" t="str">
        <f t="shared" si="99"/>
        <v/>
      </c>
      <c r="B2134" s="34" t="str">
        <f t="shared" si="100"/>
        <v/>
      </c>
      <c r="C2134" s="34" t="str">
        <f t="shared" si="101"/>
        <v/>
      </c>
    </row>
    <row r="2135" spans="1:3">
      <c r="A2135" s="34" t="str">
        <f t="shared" si="99"/>
        <v/>
      </c>
      <c r="B2135" s="34" t="str">
        <f t="shared" si="100"/>
        <v/>
      </c>
      <c r="C2135" s="34" t="str">
        <f t="shared" si="101"/>
        <v/>
      </c>
    </row>
    <row r="2136" spans="1:3">
      <c r="A2136" s="34" t="str">
        <f t="shared" si="99"/>
        <v/>
      </c>
      <c r="B2136" s="34" t="str">
        <f t="shared" si="100"/>
        <v/>
      </c>
      <c r="C2136" s="34" t="str">
        <f t="shared" si="101"/>
        <v/>
      </c>
    </row>
    <row r="2137" spans="1:3">
      <c r="A2137" s="34" t="str">
        <f t="shared" si="99"/>
        <v/>
      </c>
      <c r="B2137" s="34" t="str">
        <f t="shared" si="100"/>
        <v/>
      </c>
      <c r="C2137" s="34" t="str">
        <f t="shared" si="101"/>
        <v/>
      </c>
    </row>
    <row r="2138" spans="1:3">
      <c r="A2138" s="34" t="str">
        <f t="shared" si="99"/>
        <v/>
      </c>
      <c r="B2138" s="34" t="str">
        <f t="shared" si="100"/>
        <v/>
      </c>
      <c r="C2138" s="34" t="str">
        <f t="shared" si="101"/>
        <v/>
      </c>
    </row>
    <row r="2139" spans="1:3">
      <c r="A2139" s="34" t="str">
        <f t="shared" si="99"/>
        <v/>
      </c>
      <c r="B2139" s="34" t="str">
        <f t="shared" si="100"/>
        <v/>
      </c>
      <c r="C2139" s="34" t="str">
        <f t="shared" si="101"/>
        <v/>
      </c>
    </row>
    <row r="2140" spans="1:3">
      <c r="A2140" s="34" t="str">
        <f t="shared" si="99"/>
        <v/>
      </c>
      <c r="B2140" s="34" t="str">
        <f t="shared" si="100"/>
        <v/>
      </c>
      <c r="C2140" s="34" t="str">
        <f t="shared" si="101"/>
        <v/>
      </c>
    </row>
    <row r="2141" spans="1:3">
      <c r="A2141" s="34" t="str">
        <f t="shared" si="99"/>
        <v/>
      </c>
      <c r="B2141" s="34" t="str">
        <f t="shared" si="100"/>
        <v/>
      </c>
      <c r="C2141" s="34" t="str">
        <f t="shared" si="101"/>
        <v/>
      </c>
    </row>
    <row r="2142" spans="1:3">
      <c r="A2142" s="34" t="str">
        <f t="shared" si="99"/>
        <v/>
      </c>
      <c r="B2142" s="34" t="str">
        <f t="shared" si="100"/>
        <v/>
      </c>
      <c r="C2142" s="34" t="str">
        <f t="shared" si="101"/>
        <v/>
      </c>
    </row>
    <row r="2143" spans="1:3">
      <c r="A2143" s="34" t="str">
        <f t="shared" si="99"/>
        <v/>
      </c>
      <c r="B2143" s="34" t="str">
        <f t="shared" si="100"/>
        <v/>
      </c>
      <c r="C2143" s="34" t="str">
        <f t="shared" si="101"/>
        <v/>
      </c>
    </row>
    <row r="2144" spans="1:3">
      <c r="A2144" s="34" t="str">
        <f t="shared" si="99"/>
        <v/>
      </c>
      <c r="B2144" s="34" t="str">
        <f t="shared" si="100"/>
        <v/>
      </c>
      <c r="C2144" s="34" t="str">
        <f t="shared" si="101"/>
        <v/>
      </c>
    </row>
    <row r="2145" spans="1:3">
      <c r="A2145" s="34" t="str">
        <f t="shared" si="99"/>
        <v/>
      </c>
      <c r="B2145" s="34" t="str">
        <f t="shared" si="100"/>
        <v/>
      </c>
      <c r="C2145" s="34" t="str">
        <f t="shared" si="101"/>
        <v/>
      </c>
    </row>
    <row r="2146" spans="1:3">
      <c r="A2146" s="34" t="str">
        <f t="shared" si="99"/>
        <v/>
      </c>
      <c r="B2146" s="34" t="str">
        <f t="shared" si="100"/>
        <v/>
      </c>
      <c r="C2146" s="34" t="str">
        <f t="shared" si="101"/>
        <v/>
      </c>
    </row>
    <row r="2147" spans="1:3">
      <c r="A2147" s="34" t="str">
        <f t="shared" si="99"/>
        <v/>
      </c>
      <c r="B2147" s="34" t="str">
        <f t="shared" si="100"/>
        <v/>
      </c>
      <c r="C2147" s="34" t="str">
        <f t="shared" si="101"/>
        <v/>
      </c>
    </row>
    <row r="2148" spans="1:3">
      <c r="A2148" s="34" t="str">
        <f t="shared" si="99"/>
        <v/>
      </c>
      <c r="B2148" s="34" t="str">
        <f t="shared" si="100"/>
        <v/>
      </c>
      <c r="C2148" s="34" t="str">
        <f t="shared" si="101"/>
        <v/>
      </c>
    </row>
    <row r="2149" spans="1:3">
      <c r="A2149" s="34" t="str">
        <f t="shared" si="99"/>
        <v/>
      </c>
      <c r="B2149" s="34" t="str">
        <f t="shared" si="100"/>
        <v/>
      </c>
      <c r="C2149" s="34" t="str">
        <f t="shared" si="101"/>
        <v/>
      </c>
    </row>
    <row r="2150" spans="1:3">
      <c r="A2150" s="34" t="str">
        <f t="shared" si="99"/>
        <v/>
      </c>
      <c r="B2150" s="34" t="str">
        <f t="shared" si="100"/>
        <v/>
      </c>
      <c r="C2150" s="34" t="str">
        <f t="shared" si="101"/>
        <v/>
      </c>
    </row>
    <row r="2151" spans="1:3">
      <c r="A2151" s="34" t="str">
        <f t="shared" si="99"/>
        <v/>
      </c>
      <c r="B2151" s="34" t="str">
        <f t="shared" si="100"/>
        <v/>
      </c>
      <c r="C2151" s="34" t="str">
        <f t="shared" si="101"/>
        <v/>
      </c>
    </row>
    <row r="2152" spans="1:3">
      <c r="A2152" s="34" t="str">
        <f t="shared" si="99"/>
        <v/>
      </c>
      <c r="B2152" s="34" t="str">
        <f t="shared" si="100"/>
        <v/>
      </c>
      <c r="C2152" s="34" t="str">
        <f t="shared" si="101"/>
        <v/>
      </c>
    </row>
    <row r="2153" spans="1:3">
      <c r="A2153" s="34" t="str">
        <f t="shared" si="99"/>
        <v/>
      </c>
      <c r="B2153" s="34" t="str">
        <f t="shared" si="100"/>
        <v/>
      </c>
      <c r="C2153" s="34" t="str">
        <f t="shared" si="101"/>
        <v/>
      </c>
    </row>
    <row r="2154" spans="1:3">
      <c r="A2154" s="34" t="str">
        <f t="shared" si="99"/>
        <v/>
      </c>
      <c r="B2154" s="34" t="str">
        <f t="shared" si="100"/>
        <v/>
      </c>
      <c r="C2154" s="34" t="str">
        <f t="shared" si="101"/>
        <v/>
      </c>
    </row>
    <row r="2155" spans="1:3">
      <c r="A2155" s="34" t="str">
        <f t="shared" si="99"/>
        <v/>
      </c>
      <c r="B2155" s="34" t="str">
        <f t="shared" si="100"/>
        <v/>
      </c>
      <c r="C2155" s="34" t="str">
        <f t="shared" si="101"/>
        <v/>
      </c>
    </row>
    <row r="2156" spans="1:3">
      <c r="A2156" s="34" t="str">
        <f t="shared" si="99"/>
        <v/>
      </c>
      <c r="B2156" s="34" t="str">
        <f t="shared" si="100"/>
        <v/>
      </c>
      <c r="C2156" s="34" t="str">
        <f t="shared" si="101"/>
        <v/>
      </c>
    </row>
    <row r="2157" spans="1:3">
      <c r="A2157" s="34" t="str">
        <f t="shared" si="99"/>
        <v/>
      </c>
      <c r="B2157" s="34" t="str">
        <f t="shared" si="100"/>
        <v/>
      </c>
      <c r="C2157" s="34" t="str">
        <f t="shared" si="101"/>
        <v/>
      </c>
    </row>
    <row r="2158" spans="1:3">
      <c r="A2158" s="34" t="str">
        <f t="shared" si="99"/>
        <v/>
      </c>
      <c r="B2158" s="34" t="str">
        <f t="shared" si="100"/>
        <v/>
      </c>
      <c r="C2158" s="34" t="str">
        <f t="shared" si="101"/>
        <v/>
      </c>
    </row>
    <row r="2159" spans="1:3">
      <c r="A2159" s="34" t="str">
        <f t="shared" si="99"/>
        <v/>
      </c>
      <c r="B2159" s="34" t="str">
        <f t="shared" si="100"/>
        <v/>
      </c>
      <c r="C2159" s="34" t="str">
        <f t="shared" si="101"/>
        <v/>
      </c>
    </row>
    <row r="2160" spans="1:3">
      <c r="A2160" s="34" t="str">
        <f t="shared" si="99"/>
        <v/>
      </c>
      <c r="B2160" s="34" t="str">
        <f t="shared" si="100"/>
        <v/>
      </c>
      <c r="C2160" s="34" t="str">
        <f t="shared" si="101"/>
        <v/>
      </c>
    </row>
    <row r="2161" spans="1:3">
      <c r="A2161" s="34" t="str">
        <f t="shared" si="99"/>
        <v/>
      </c>
      <c r="B2161" s="34" t="str">
        <f t="shared" si="100"/>
        <v/>
      </c>
      <c r="C2161" s="34" t="str">
        <f t="shared" si="101"/>
        <v/>
      </c>
    </row>
    <row r="2162" spans="1:3">
      <c r="A2162" s="34" t="str">
        <f t="shared" si="99"/>
        <v/>
      </c>
      <c r="B2162" s="34" t="str">
        <f t="shared" si="100"/>
        <v/>
      </c>
      <c r="C2162" s="34" t="str">
        <f t="shared" si="101"/>
        <v/>
      </c>
    </row>
    <row r="2163" spans="1:3">
      <c r="A2163" s="34" t="str">
        <f t="shared" si="99"/>
        <v/>
      </c>
      <c r="B2163" s="34" t="str">
        <f t="shared" si="100"/>
        <v/>
      </c>
      <c r="C2163" s="34" t="str">
        <f t="shared" si="101"/>
        <v/>
      </c>
    </row>
    <row r="2164" spans="1:3">
      <c r="A2164" s="34" t="str">
        <f t="shared" si="99"/>
        <v/>
      </c>
      <c r="B2164" s="34" t="str">
        <f t="shared" si="100"/>
        <v/>
      </c>
      <c r="C2164" s="34" t="str">
        <f t="shared" si="101"/>
        <v/>
      </c>
    </row>
    <row r="2165" spans="1:3">
      <c r="A2165" s="34" t="str">
        <f t="shared" si="99"/>
        <v/>
      </c>
      <c r="B2165" s="34" t="str">
        <f t="shared" si="100"/>
        <v/>
      </c>
      <c r="C2165" s="34" t="str">
        <f t="shared" si="101"/>
        <v/>
      </c>
    </row>
    <row r="2166" spans="1:3">
      <c r="A2166" s="34" t="str">
        <f t="shared" si="99"/>
        <v/>
      </c>
      <c r="B2166" s="34" t="str">
        <f t="shared" si="100"/>
        <v/>
      </c>
      <c r="C2166" s="34" t="str">
        <f t="shared" si="101"/>
        <v/>
      </c>
    </row>
    <row r="2167" spans="1:3">
      <c r="A2167" s="34" t="str">
        <f t="shared" si="99"/>
        <v/>
      </c>
      <c r="B2167" s="34" t="str">
        <f t="shared" si="100"/>
        <v/>
      </c>
      <c r="C2167" s="34" t="str">
        <f t="shared" si="101"/>
        <v/>
      </c>
    </row>
    <row r="2168" spans="1:3">
      <c r="A2168" s="34" t="str">
        <f t="shared" si="99"/>
        <v/>
      </c>
      <c r="B2168" s="34" t="str">
        <f t="shared" si="100"/>
        <v/>
      </c>
      <c r="C2168" s="34" t="str">
        <f t="shared" si="101"/>
        <v/>
      </c>
    </row>
    <row r="2169" spans="1:3">
      <c r="A2169" s="34" t="str">
        <f t="shared" si="99"/>
        <v/>
      </c>
      <c r="B2169" s="34" t="str">
        <f t="shared" si="100"/>
        <v/>
      </c>
      <c r="C2169" s="34" t="str">
        <f t="shared" si="101"/>
        <v/>
      </c>
    </row>
    <row r="2170" spans="1:3">
      <c r="A2170" s="34" t="str">
        <f t="shared" si="99"/>
        <v/>
      </c>
      <c r="B2170" s="34" t="str">
        <f t="shared" si="100"/>
        <v/>
      </c>
      <c r="C2170" s="34" t="str">
        <f t="shared" si="101"/>
        <v/>
      </c>
    </row>
    <row r="2171" spans="1:3">
      <c r="A2171" s="34" t="str">
        <f t="shared" si="99"/>
        <v/>
      </c>
      <c r="B2171" s="34" t="str">
        <f t="shared" si="100"/>
        <v/>
      </c>
      <c r="C2171" s="34" t="str">
        <f t="shared" si="101"/>
        <v/>
      </c>
    </row>
    <row r="2172" spans="1:3">
      <c r="A2172" s="34" t="str">
        <f t="shared" si="99"/>
        <v/>
      </c>
      <c r="B2172" s="34" t="str">
        <f t="shared" si="100"/>
        <v/>
      </c>
      <c r="C2172" s="34" t="str">
        <f t="shared" si="101"/>
        <v/>
      </c>
    </row>
    <row r="2173" spans="1:3">
      <c r="A2173" s="34" t="str">
        <f t="shared" si="99"/>
        <v/>
      </c>
      <c r="B2173" s="34" t="str">
        <f t="shared" si="100"/>
        <v/>
      </c>
      <c r="C2173" s="34" t="str">
        <f t="shared" si="101"/>
        <v/>
      </c>
    </row>
    <row r="2174" spans="1:3">
      <c r="A2174" s="34" t="str">
        <f t="shared" si="99"/>
        <v/>
      </c>
      <c r="B2174" s="34" t="str">
        <f t="shared" si="100"/>
        <v/>
      </c>
      <c r="C2174" s="34" t="str">
        <f t="shared" si="101"/>
        <v/>
      </c>
    </row>
    <row r="2175" spans="1:3">
      <c r="A2175" s="34" t="str">
        <f t="shared" si="99"/>
        <v/>
      </c>
      <c r="B2175" s="34" t="str">
        <f t="shared" si="100"/>
        <v/>
      </c>
      <c r="C2175" s="34" t="str">
        <f t="shared" si="101"/>
        <v/>
      </c>
    </row>
    <row r="2176" spans="1:3">
      <c r="A2176" s="34" t="str">
        <f t="shared" si="99"/>
        <v/>
      </c>
      <c r="B2176" s="34" t="str">
        <f t="shared" si="100"/>
        <v/>
      </c>
      <c r="C2176" s="34" t="str">
        <f t="shared" si="101"/>
        <v/>
      </c>
    </row>
    <row r="2177" spans="1:3">
      <c r="A2177" s="34" t="str">
        <f t="shared" si="99"/>
        <v/>
      </c>
      <c r="B2177" s="34" t="str">
        <f t="shared" si="100"/>
        <v/>
      </c>
      <c r="C2177" s="34" t="str">
        <f t="shared" si="101"/>
        <v/>
      </c>
    </row>
    <row r="2178" spans="1:3">
      <c r="A2178" s="34" t="str">
        <f t="shared" si="99"/>
        <v/>
      </c>
      <c r="B2178" s="34" t="str">
        <f t="shared" si="100"/>
        <v/>
      </c>
      <c r="C2178" s="34" t="str">
        <f t="shared" si="101"/>
        <v/>
      </c>
    </row>
    <row r="2179" spans="1:3">
      <c r="A2179" s="34" t="str">
        <f t="shared" ref="A2179:A2242" si="102">IFERROR(C2179-1,"")</f>
        <v/>
      </c>
      <c r="B2179" s="34" t="str">
        <f t="shared" ref="B2179:B2242" si="103">IFERROR("P(Z&gt;="&amp;C2179-1&amp;")","")</f>
        <v/>
      </c>
      <c r="C2179" s="34" t="str">
        <f t="shared" ref="C2179:C2242" si="104">IF(C2178&gt;rNtrials,"",1+C2178)</f>
        <v/>
      </c>
    </row>
    <row r="2180" spans="1:3">
      <c r="A2180" s="34" t="str">
        <f t="shared" si="102"/>
        <v/>
      </c>
      <c r="B2180" s="34" t="str">
        <f t="shared" si="103"/>
        <v/>
      </c>
      <c r="C2180" s="34" t="str">
        <f t="shared" si="104"/>
        <v/>
      </c>
    </row>
    <row r="2181" spans="1:3">
      <c r="A2181" s="34" t="str">
        <f t="shared" si="102"/>
        <v/>
      </c>
      <c r="B2181" s="34" t="str">
        <f t="shared" si="103"/>
        <v/>
      </c>
      <c r="C2181" s="34" t="str">
        <f t="shared" si="104"/>
        <v/>
      </c>
    </row>
    <row r="2182" spans="1:3">
      <c r="A2182" s="34" t="str">
        <f t="shared" si="102"/>
        <v/>
      </c>
      <c r="B2182" s="34" t="str">
        <f t="shared" si="103"/>
        <v/>
      </c>
      <c r="C2182" s="34" t="str">
        <f t="shared" si="104"/>
        <v/>
      </c>
    </row>
    <row r="2183" spans="1:3">
      <c r="A2183" s="34" t="str">
        <f t="shared" si="102"/>
        <v/>
      </c>
      <c r="B2183" s="34" t="str">
        <f t="shared" si="103"/>
        <v/>
      </c>
      <c r="C2183" s="34" t="str">
        <f t="shared" si="104"/>
        <v/>
      </c>
    </row>
    <row r="2184" spans="1:3">
      <c r="A2184" s="34" t="str">
        <f t="shared" si="102"/>
        <v/>
      </c>
      <c r="B2184" s="34" t="str">
        <f t="shared" si="103"/>
        <v/>
      </c>
      <c r="C2184" s="34" t="str">
        <f t="shared" si="104"/>
        <v/>
      </c>
    </row>
    <row r="2185" spans="1:3">
      <c r="A2185" s="34" t="str">
        <f t="shared" si="102"/>
        <v/>
      </c>
      <c r="B2185" s="34" t="str">
        <f t="shared" si="103"/>
        <v/>
      </c>
      <c r="C2185" s="34" t="str">
        <f t="shared" si="104"/>
        <v/>
      </c>
    </row>
    <row r="2186" spans="1:3">
      <c r="A2186" s="34" t="str">
        <f t="shared" si="102"/>
        <v/>
      </c>
      <c r="B2186" s="34" t="str">
        <f t="shared" si="103"/>
        <v/>
      </c>
      <c r="C2186" s="34" t="str">
        <f t="shared" si="104"/>
        <v/>
      </c>
    </row>
    <row r="2187" spans="1:3">
      <c r="A2187" s="34" t="str">
        <f t="shared" si="102"/>
        <v/>
      </c>
      <c r="B2187" s="34" t="str">
        <f t="shared" si="103"/>
        <v/>
      </c>
      <c r="C2187" s="34" t="str">
        <f t="shared" si="104"/>
        <v/>
      </c>
    </row>
    <row r="2188" spans="1:3">
      <c r="A2188" s="34" t="str">
        <f t="shared" si="102"/>
        <v/>
      </c>
      <c r="B2188" s="34" t="str">
        <f t="shared" si="103"/>
        <v/>
      </c>
      <c r="C2188" s="34" t="str">
        <f t="shared" si="104"/>
        <v/>
      </c>
    </row>
    <row r="2189" spans="1:3">
      <c r="A2189" s="34" t="str">
        <f t="shared" si="102"/>
        <v/>
      </c>
      <c r="B2189" s="34" t="str">
        <f t="shared" si="103"/>
        <v/>
      </c>
      <c r="C2189" s="34" t="str">
        <f t="shared" si="104"/>
        <v/>
      </c>
    </row>
    <row r="2190" spans="1:3">
      <c r="A2190" s="34" t="str">
        <f t="shared" si="102"/>
        <v/>
      </c>
      <c r="B2190" s="34" t="str">
        <f t="shared" si="103"/>
        <v/>
      </c>
      <c r="C2190" s="34" t="str">
        <f t="shared" si="104"/>
        <v/>
      </c>
    </row>
    <row r="2191" spans="1:3">
      <c r="A2191" s="34" t="str">
        <f t="shared" si="102"/>
        <v/>
      </c>
      <c r="B2191" s="34" t="str">
        <f t="shared" si="103"/>
        <v/>
      </c>
      <c r="C2191" s="34" t="str">
        <f t="shared" si="104"/>
        <v/>
      </c>
    </row>
    <row r="2192" spans="1:3">
      <c r="A2192" s="34" t="str">
        <f t="shared" si="102"/>
        <v/>
      </c>
      <c r="B2192" s="34" t="str">
        <f t="shared" si="103"/>
        <v/>
      </c>
      <c r="C2192" s="34" t="str">
        <f t="shared" si="104"/>
        <v/>
      </c>
    </row>
    <row r="2193" spans="1:3">
      <c r="A2193" s="34" t="str">
        <f t="shared" si="102"/>
        <v/>
      </c>
      <c r="B2193" s="34" t="str">
        <f t="shared" si="103"/>
        <v/>
      </c>
      <c r="C2193" s="34" t="str">
        <f t="shared" si="104"/>
        <v/>
      </c>
    </row>
    <row r="2194" spans="1:3">
      <c r="A2194" s="34" t="str">
        <f t="shared" si="102"/>
        <v/>
      </c>
      <c r="B2194" s="34" t="str">
        <f t="shared" si="103"/>
        <v/>
      </c>
      <c r="C2194" s="34" t="str">
        <f t="shared" si="104"/>
        <v/>
      </c>
    </row>
    <row r="2195" spans="1:3">
      <c r="A2195" s="34" t="str">
        <f t="shared" si="102"/>
        <v/>
      </c>
      <c r="B2195" s="34" t="str">
        <f t="shared" si="103"/>
        <v/>
      </c>
      <c r="C2195" s="34" t="str">
        <f t="shared" si="104"/>
        <v/>
      </c>
    </row>
    <row r="2196" spans="1:3">
      <c r="A2196" s="34" t="str">
        <f t="shared" si="102"/>
        <v/>
      </c>
      <c r="B2196" s="34" t="str">
        <f t="shared" si="103"/>
        <v/>
      </c>
      <c r="C2196" s="34" t="str">
        <f t="shared" si="104"/>
        <v/>
      </c>
    </row>
    <row r="2197" spans="1:3">
      <c r="A2197" s="34" t="str">
        <f t="shared" si="102"/>
        <v/>
      </c>
      <c r="B2197" s="34" t="str">
        <f t="shared" si="103"/>
        <v/>
      </c>
      <c r="C2197" s="34" t="str">
        <f t="shared" si="104"/>
        <v/>
      </c>
    </row>
    <row r="2198" spans="1:3">
      <c r="A2198" s="34" t="str">
        <f t="shared" si="102"/>
        <v/>
      </c>
      <c r="B2198" s="34" t="str">
        <f t="shared" si="103"/>
        <v/>
      </c>
      <c r="C2198" s="34" t="str">
        <f t="shared" si="104"/>
        <v/>
      </c>
    </row>
    <row r="2199" spans="1:3">
      <c r="A2199" s="34" t="str">
        <f t="shared" si="102"/>
        <v/>
      </c>
      <c r="B2199" s="34" t="str">
        <f t="shared" si="103"/>
        <v/>
      </c>
      <c r="C2199" s="34" t="str">
        <f t="shared" si="104"/>
        <v/>
      </c>
    </row>
    <row r="2200" spans="1:3">
      <c r="A2200" s="34" t="str">
        <f t="shared" si="102"/>
        <v/>
      </c>
      <c r="B2200" s="34" t="str">
        <f t="shared" si="103"/>
        <v/>
      </c>
      <c r="C2200" s="34" t="str">
        <f t="shared" si="104"/>
        <v/>
      </c>
    </row>
    <row r="2201" spans="1:3">
      <c r="A2201" s="34" t="str">
        <f t="shared" si="102"/>
        <v/>
      </c>
      <c r="B2201" s="34" t="str">
        <f t="shared" si="103"/>
        <v/>
      </c>
      <c r="C2201" s="34" t="str">
        <f t="shared" si="104"/>
        <v/>
      </c>
    </row>
    <row r="2202" spans="1:3">
      <c r="A2202" s="34" t="str">
        <f t="shared" si="102"/>
        <v/>
      </c>
      <c r="B2202" s="34" t="str">
        <f t="shared" si="103"/>
        <v/>
      </c>
      <c r="C2202" s="34" t="str">
        <f t="shared" si="104"/>
        <v/>
      </c>
    </row>
    <row r="2203" spans="1:3">
      <c r="A2203" s="34" t="str">
        <f t="shared" si="102"/>
        <v/>
      </c>
      <c r="B2203" s="34" t="str">
        <f t="shared" si="103"/>
        <v/>
      </c>
      <c r="C2203" s="34" t="str">
        <f t="shared" si="104"/>
        <v/>
      </c>
    </row>
    <row r="2204" spans="1:3">
      <c r="A2204" s="34" t="str">
        <f t="shared" si="102"/>
        <v/>
      </c>
      <c r="B2204" s="34" t="str">
        <f t="shared" si="103"/>
        <v/>
      </c>
      <c r="C2204" s="34" t="str">
        <f t="shared" si="104"/>
        <v/>
      </c>
    </row>
    <row r="2205" spans="1:3">
      <c r="A2205" s="34" t="str">
        <f t="shared" si="102"/>
        <v/>
      </c>
      <c r="B2205" s="34" t="str">
        <f t="shared" si="103"/>
        <v/>
      </c>
      <c r="C2205" s="34" t="str">
        <f t="shared" si="104"/>
        <v/>
      </c>
    </row>
    <row r="2206" spans="1:3">
      <c r="A2206" s="34" t="str">
        <f t="shared" si="102"/>
        <v/>
      </c>
      <c r="B2206" s="34" t="str">
        <f t="shared" si="103"/>
        <v/>
      </c>
      <c r="C2206" s="34" t="str">
        <f t="shared" si="104"/>
        <v/>
      </c>
    </row>
    <row r="2207" spans="1:3">
      <c r="A2207" s="34" t="str">
        <f t="shared" si="102"/>
        <v/>
      </c>
      <c r="B2207" s="34" t="str">
        <f t="shared" si="103"/>
        <v/>
      </c>
      <c r="C2207" s="34" t="str">
        <f t="shared" si="104"/>
        <v/>
      </c>
    </row>
    <row r="2208" spans="1:3">
      <c r="A2208" s="34" t="str">
        <f t="shared" si="102"/>
        <v/>
      </c>
      <c r="B2208" s="34" t="str">
        <f t="shared" si="103"/>
        <v/>
      </c>
      <c r="C2208" s="34" t="str">
        <f t="shared" si="104"/>
        <v/>
      </c>
    </row>
    <row r="2209" spans="1:3">
      <c r="A2209" s="34" t="str">
        <f t="shared" si="102"/>
        <v/>
      </c>
      <c r="B2209" s="34" t="str">
        <f t="shared" si="103"/>
        <v/>
      </c>
      <c r="C2209" s="34" t="str">
        <f t="shared" si="104"/>
        <v/>
      </c>
    </row>
    <row r="2210" spans="1:3">
      <c r="A2210" s="34" t="str">
        <f t="shared" si="102"/>
        <v/>
      </c>
      <c r="B2210" s="34" t="str">
        <f t="shared" si="103"/>
        <v/>
      </c>
      <c r="C2210" s="34" t="str">
        <f t="shared" si="104"/>
        <v/>
      </c>
    </row>
    <row r="2211" spans="1:3">
      <c r="A2211" s="34" t="str">
        <f t="shared" si="102"/>
        <v/>
      </c>
      <c r="B2211" s="34" t="str">
        <f t="shared" si="103"/>
        <v/>
      </c>
      <c r="C2211" s="34" t="str">
        <f t="shared" si="104"/>
        <v/>
      </c>
    </row>
    <row r="2212" spans="1:3">
      <c r="A2212" s="34" t="str">
        <f t="shared" si="102"/>
        <v/>
      </c>
      <c r="B2212" s="34" t="str">
        <f t="shared" si="103"/>
        <v/>
      </c>
      <c r="C2212" s="34" t="str">
        <f t="shared" si="104"/>
        <v/>
      </c>
    </row>
    <row r="2213" spans="1:3">
      <c r="A2213" s="34" t="str">
        <f t="shared" si="102"/>
        <v/>
      </c>
      <c r="B2213" s="34" t="str">
        <f t="shared" si="103"/>
        <v/>
      </c>
      <c r="C2213" s="34" t="str">
        <f t="shared" si="104"/>
        <v/>
      </c>
    </row>
    <row r="2214" spans="1:3">
      <c r="A2214" s="34" t="str">
        <f t="shared" si="102"/>
        <v/>
      </c>
      <c r="B2214" s="34" t="str">
        <f t="shared" si="103"/>
        <v/>
      </c>
      <c r="C2214" s="34" t="str">
        <f t="shared" si="104"/>
        <v/>
      </c>
    </row>
    <row r="2215" spans="1:3">
      <c r="A2215" s="34" t="str">
        <f t="shared" si="102"/>
        <v/>
      </c>
      <c r="B2215" s="34" t="str">
        <f t="shared" si="103"/>
        <v/>
      </c>
      <c r="C2215" s="34" t="str">
        <f t="shared" si="104"/>
        <v/>
      </c>
    </row>
    <row r="2216" spans="1:3">
      <c r="A2216" s="34" t="str">
        <f t="shared" si="102"/>
        <v/>
      </c>
      <c r="B2216" s="34" t="str">
        <f t="shared" si="103"/>
        <v/>
      </c>
      <c r="C2216" s="34" t="str">
        <f t="shared" si="104"/>
        <v/>
      </c>
    </row>
    <row r="2217" spans="1:3">
      <c r="A2217" s="34" t="str">
        <f t="shared" si="102"/>
        <v/>
      </c>
      <c r="B2217" s="34" t="str">
        <f t="shared" si="103"/>
        <v/>
      </c>
      <c r="C2217" s="34" t="str">
        <f t="shared" si="104"/>
        <v/>
      </c>
    </row>
    <row r="2218" spans="1:3">
      <c r="A2218" s="34" t="str">
        <f t="shared" si="102"/>
        <v/>
      </c>
      <c r="B2218" s="34" t="str">
        <f t="shared" si="103"/>
        <v/>
      </c>
      <c r="C2218" s="34" t="str">
        <f t="shared" si="104"/>
        <v/>
      </c>
    </row>
    <row r="2219" spans="1:3">
      <c r="A2219" s="34" t="str">
        <f t="shared" si="102"/>
        <v/>
      </c>
      <c r="B2219" s="34" t="str">
        <f t="shared" si="103"/>
        <v/>
      </c>
      <c r="C2219" s="34" t="str">
        <f t="shared" si="104"/>
        <v/>
      </c>
    </row>
    <row r="2220" spans="1:3">
      <c r="A2220" s="34" t="str">
        <f t="shared" si="102"/>
        <v/>
      </c>
      <c r="B2220" s="34" t="str">
        <f t="shared" si="103"/>
        <v/>
      </c>
      <c r="C2220" s="34" t="str">
        <f t="shared" si="104"/>
        <v/>
      </c>
    </row>
    <row r="2221" spans="1:3">
      <c r="A2221" s="34" t="str">
        <f t="shared" si="102"/>
        <v/>
      </c>
      <c r="B2221" s="34" t="str">
        <f t="shared" si="103"/>
        <v/>
      </c>
      <c r="C2221" s="34" t="str">
        <f t="shared" si="104"/>
        <v/>
      </c>
    </row>
    <row r="2222" spans="1:3">
      <c r="A2222" s="34" t="str">
        <f t="shared" si="102"/>
        <v/>
      </c>
      <c r="B2222" s="34" t="str">
        <f t="shared" si="103"/>
        <v/>
      </c>
      <c r="C2222" s="34" t="str">
        <f t="shared" si="104"/>
        <v/>
      </c>
    </row>
    <row r="2223" spans="1:3">
      <c r="A2223" s="34" t="str">
        <f t="shared" si="102"/>
        <v/>
      </c>
      <c r="B2223" s="34" t="str">
        <f t="shared" si="103"/>
        <v/>
      </c>
      <c r="C2223" s="34" t="str">
        <f t="shared" si="104"/>
        <v/>
      </c>
    </row>
    <row r="2224" spans="1:3">
      <c r="A2224" s="34" t="str">
        <f t="shared" si="102"/>
        <v/>
      </c>
      <c r="B2224" s="34" t="str">
        <f t="shared" si="103"/>
        <v/>
      </c>
      <c r="C2224" s="34" t="str">
        <f t="shared" si="104"/>
        <v/>
      </c>
    </row>
    <row r="2225" spans="1:3">
      <c r="A2225" s="34" t="str">
        <f t="shared" si="102"/>
        <v/>
      </c>
      <c r="B2225" s="34" t="str">
        <f t="shared" si="103"/>
        <v/>
      </c>
      <c r="C2225" s="34" t="str">
        <f t="shared" si="104"/>
        <v/>
      </c>
    </row>
    <row r="2226" spans="1:3">
      <c r="A2226" s="34" t="str">
        <f t="shared" si="102"/>
        <v/>
      </c>
      <c r="B2226" s="34" t="str">
        <f t="shared" si="103"/>
        <v/>
      </c>
      <c r="C2226" s="34" t="str">
        <f t="shared" si="104"/>
        <v/>
      </c>
    </row>
    <row r="2227" spans="1:3">
      <c r="A2227" s="34" t="str">
        <f t="shared" si="102"/>
        <v/>
      </c>
      <c r="B2227" s="34" t="str">
        <f t="shared" si="103"/>
        <v/>
      </c>
      <c r="C2227" s="34" t="str">
        <f t="shared" si="104"/>
        <v/>
      </c>
    </row>
    <row r="2228" spans="1:3">
      <c r="A2228" s="34" t="str">
        <f t="shared" si="102"/>
        <v/>
      </c>
      <c r="B2228" s="34" t="str">
        <f t="shared" si="103"/>
        <v/>
      </c>
      <c r="C2228" s="34" t="str">
        <f t="shared" si="104"/>
        <v/>
      </c>
    </row>
    <row r="2229" spans="1:3">
      <c r="A2229" s="34" t="str">
        <f t="shared" si="102"/>
        <v/>
      </c>
      <c r="B2229" s="34" t="str">
        <f t="shared" si="103"/>
        <v/>
      </c>
      <c r="C2229" s="34" t="str">
        <f t="shared" si="104"/>
        <v/>
      </c>
    </row>
    <row r="2230" spans="1:3">
      <c r="A2230" s="34" t="str">
        <f t="shared" si="102"/>
        <v/>
      </c>
      <c r="B2230" s="34" t="str">
        <f t="shared" si="103"/>
        <v/>
      </c>
      <c r="C2230" s="34" t="str">
        <f t="shared" si="104"/>
        <v/>
      </c>
    </row>
    <row r="2231" spans="1:3">
      <c r="A2231" s="34" t="str">
        <f t="shared" si="102"/>
        <v/>
      </c>
      <c r="B2231" s="34" t="str">
        <f t="shared" si="103"/>
        <v/>
      </c>
      <c r="C2231" s="34" t="str">
        <f t="shared" si="104"/>
        <v/>
      </c>
    </row>
    <row r="2232" spans="1:3">
      <c r="A2232" s="34" t="str">
        <f t="shared" si="102"/>
        <v/>
      </c>
      <c r="B2232" s="34" t="str">
        <f t="shared" si="103"/>
        <v/>
      </c>
      <c r="C2232" s="34" t="str">
        <f t="shared" si="104"/>
        <v/>
      </c>
    </row>
    <row r="2233" spans="1:3">
      <c r="A2233" s="34" t="str">
        <f t="shared" si="102"/>
        <v/>
      </c>
      <c r="B2233" s="34" t="str">
        <f t="shared" si="103"/>
        <v/>
      </c>
      <c r="C2233" s="34" t="str">
        <f t="shared" si="104"/>
        <v/>
      </c>
    </row>
    <row r="2234" spans="1:3">
      <c r="A2234" s="34" t="str">
        <f t="shared" si="102"/>
        <v/>
      </c>
      <c r="B2234" s="34" t="str">
        <f t="shared" si="103"/>
        <v/>
      </c>
      <c r="C2234" s="34" t="str">
        <f t="shared" si="104"/>
        <v/>
      </c>
    </row>
    <row r="2235" spans="1:3">
      <c r="A2235" s="34" t="str">
        <f t="shared" si="102"/>
        <v/>
      </c>
      <c r="B2235" s="34" t="str">
        <f t="shared" si="103"/>
        <v/>
      </c>
      <c r="C2235" s="34" t="str">
        <f t="shared" si="104"/>
        <v/>
      </c>
    </row>
    <row r="2236" spans="1:3">
      <c r="A2236" s="34" t="str">
        <f t="shared" si="102"/>
        <v/>
      </c>
      <c r="B2236" s="34" t="str">
        <f t="shared" si="103"/>
        <v/>
      </c>
      <c r="C2236" s="34" t="str">
        <f t="shared" si="104"/>
        <v/>
      </c>
    </row>
    <row r="2237" spans="1:3">
      <c r="A2237" s="34" t="str">
        <f t="shared" si="102"/>
        <v/>
      </c>
      <c r="B2237" s="34" t="str">
        <f t="shared" si="103"/>
        <v/>
      </c>
      <c r="C2237" s="34" t="str">
        <f t="shared" si="104"/>
        <v/>
      </c>
    </row>
    <row r="2238" spans="1:3">
      <c r="A2238" s="34" t="str">
        <f t="shared" si="102"/>
        <v/>
      </c>
      <c r="B2238" s="34" t="str">
        <f t="shared" si="103"/>
        <v/>
      </c>
      <c r="C2238" s="34" t="str">
        <f t="shared" si="104"/>
        <v/>
      </c>
    </row>
    <row r="2239" spans="1:3">
      <c r="A2239" s="34" t="str">
        <f t="shared" si="102"/>
        <v/>
      </c>
      <c r="B2239" s="34" t="str">
        <f t="shared" si="103"/>
        <v/>
      </c>
      <c r="C2239" s="34" t="str">
        <f t="shared" si="104"/>
        <v/>
      </c>
    </row>
    <row r="2240" spans="1:3">
      <c r="A2240" s="34" t="str">
        <f t="shared" si="102"/>
        <v/>
      </c>
      <c r="B2240" s="34" t="str">
        <f t="shared" si="103"/>
        <v/>
      </c>
      <c r="C2240" s="34" t="str">
        <f t="shared" si="104"/>
        <v/>
      </c>
    </row>
    <row r="2241" spans="1:3">
      <c r="A2241" s="34" t="str">
        <f t="shared" si="102"/>
        <v/>
      </c>
      <c r="B2241" s="34" t="str">
        <f t="shared" si="103"/>
        <v/>
      </c>
      <c r="C2241" s="34" t="str">
        <f t="shared" si="104"/>
        <v/>
      </c>
    </row>
    <row r="2242" spans="1:3">
      <c r="A2242" s="34" t="str">
        <f t="shared" si="102"/>
        <v/>
      </c>
      <c r="B2242" s="34" t="str">
        <f t="shared" si="103"/>
        <v/>
      </c>
      <c r="C2242" s="34" t="str">
        <f t="shared" si="104"/>
        <v/>
      </c>
    </row>
    <row r="2243" spans="1:3">
      <c r="A2243" s="34" t="str">
        <f t="shared" ref="A2243:A2306" si="105">IFERROR(C2243-1,"")</f>
        <v/>
      </c>
      <c r="B2243" s="34" t="str">
        <f t="shared" ref="B2243:B2306" si="106">IFERROR("P(Z&gt;="&amp;C2243-1&amp;")","")</f>
        <v/>
      </c>
      <c r="C2243" s="34" t="str">
        <f t="shared" ref="C2243:C2306" si="107">IF(C2242&gt;rNtrials,"",1+C2242)</f>
        <v/>
      </c>
    </row>
    <row r="2244" spans="1:3">
      <c r="A2244" s="34" t="str">
        <f t="shared" si="105"/>
        <v/>
      </c>
      <c r="B2244" s="34" t="str">
        <f t="shared" si="106"/>
        <v/>
      </c>
      <c r="C2244" s="34" t="str">
        <f t="shared" si="107"/>
        <v/>
      </c>
    </row>
    <row r="2245" spans="1:3">
      <c r="A2245" s="34" t="str">
        <f t="shared" si="105"/>
        <v/>
      </c>
      <c r="B2245" s="34" t="str">
        <f t="shared" si="106"/>
        <v/>
      </c>
      <c r="C2245" s="34" t="str">
        <f t="shared" si="107"/>
        <v/>
      </c>
    </row>
    <row r="2246" spans="1:3">
      <c r="A2246" s="34" t="str">
        <f t="shared" si="105"/>
        <v/>
      </c>
      <c r="B2246" s="34" t="str">
        <f t="shared" si="106"/>
        <v/>
      </c>
      <c r="C2246" s="34" t="str">
        <f t="shared" si="107"/>
        <v/>
      </c>
    </row>
    <row r="2247" spans="1:3">
      <c r="A2247" s="34" t="str">
        <f t="shared" si="105"/>
        <v/>
      </c>
      <c r="B2247" s="34" t="str">
        <f t="shared" si="106"/>
        <v/>
      </c>
      <c r="C2247" s="34" t="str">
        <f t="shared" si="107"/>
        <v/>
      </c>
    </row>
    <row r="2248" spans="1:3">
      <c r="A2248" s="34" t="str">
        <f t="shared" si="105"/>
        <v/>
      </c>
      <c r="B2248" s="34" t="str">
        <f t="shared" si="106"/>
        <v/>
      </c>
      <c r="C2248" s="34" t="str">
        <f t="shared" si="107"/>
        <v/>
      </c>
    </row>
    <row r="2249" spans="1:3">
      <c r="A2249" s="34" t="str">
        <f t="shared" si="105"/>
        <v/>
      </c>
      <c r="B2249" s="34" t="str">
        <f t="shared" si="106"/>
        <v/>
      </c>
      <c r="C2249" s="34" t="str">
        <f t="shared" si="107"/>
        <v/>
      </c>
    </row>
    <row r="2250" spans="1:3">
      <c r="A2250" s="34" t="str">
        <f t="shared" si="105"/>
        <v/>
      </c>
      <c r="B2250" s="34" t="str">
        <f t="shared" si="106"/>
        <v/>
      </c>
      <c r="C2250" s="34" t="str">
        <f t="shared" si="107"/>
        <v/>
      </c>
    </row>
    <row r="2251" spans="1:3">
      <c r="A2251" s="34" t="str">
        <f t="shared" si="105"/>
        <v/>
      </c>
      <c r="B2251" s="34" t="str">
        <f t="shared" si="106"/>
        <v/>
      </c>
      <c r="C2251" s="34" t="str">
        <f t="shared" si="107"/>
        <v/>
      </c>
    </row>
    <row r="2252" spans="1:3">
      <c r="A2252" s="34" t="str">
        <f t="shared" si="105"/>
        <v/>
      </c>
      <c r="B2252" s="34" t="str">
        <f t="shared" si="106"/>
        <v/>
      </c>
      <c r="C2252" s="34" t="str">
        <f t="shared" si="107"/>
        <v/>
      </c>
    </row>
    <row r="2253" spans="1:3">
      <c r="A2253" s="34" t="str">
        <f t="shared" si="105"/>
        <v/>
      </c>
      <c r="B2253" s="34" t="str">
        <f t="shared" si="106"/>
        <v/>
      </c>
      <c r="C2253" s="34" t="str">
        <f t="shared" si="107"/>
        <v/>
      </c>
    </row>
    <row r="2254" spans="1:3">
      <c r="A2254" s="34" t="str">
        <f t="shared" si="105"/>
        <v/>
      </c>
      <c r="B2254" s="34" t="str">
        <f t="shared" si="106"/>
        <v/>
      </c>
      <c r="C2254" s="34" t="str">
        <f t="shared" si="107"/>
        <v/>
      </c>
    </row>
    <row r="2255" spans="1:3">
      <c r="A2255" s="34" t="str">
        <f t="shared" si="105"/>
        <v/>
      </c>
      <c r="B2255" s="34" t="str">
        <f t="shared" si="106"/>
        <v/>
      </c>
      <c r="C2255" s="34" t="str">
        <f t="shared" si="107"/>
        <v/>
      </c>
    </row>
    <row r="2256" spans="1:3">
      <c r="A2256" s="34" t="str">
        <f t="shared" si="105"/>
        <v/>
      </c>
      <c r="B2256" s="34" t="str">
        <f t="shared" si="106"/>
        <v/>
      </c>
      <c r="C2256" s="34" t="str">
        <f t="shared" si="107"/>
        <v/>
      </c>
    </row>
    <row r="2257" spans="1:3">
      <c r="A2257" s="34" t="str">
        <f t="shared" si="105"/>
        <v/>
      </c>
      <c r="B2257" s="34" t="str">
        <f t="shared" si="106"/>
        <v/>
      </c>
      <c r="C2257" s="34" t="str">
        <f t="shared" si="107"/>
        <v/>
      </c>
    </row>
    <row r="2258" spans="1:3">
      <c r="A2258" s="34" t="str">
        <f t="shared" si="105"/>
        <v/>
      </c>
      <c r="B2258" s="34" t="str">
        <f t="shared" si="106"/>
        <v/>
      </c>
      <c r="C2258" s="34" t="str">
        <f t="shared" si="107"/>
        <v/>
      </c>
    </row>
    <row r="2259" spans="1:3">
      <c r="A2259" s="34" t="str">
        <f t="shared" si="105"/>
        <v/>
      </c>
      <c r="B2259" s="34" t="str">
        <f t="shared" si="106"/>
        <v/>
      </c>
      <c r="C2259" s="34" t="str">
        <f t="shared" si="107"/>
        <v/>
      </c>
    </row>
    <row r="2260" spans="1:3">
      <c r="A2260" s="34" t="str">
        <f t="shared" si="105"/>
        <v/>
      </c>
      <c r="B2260" s="34" t="str">
        <f t="shared" si="106"/>
        <v/>
      </c>
      <c r="C2260" s="34" t="str">
        <f t="shared" si="107"/>
        <v/>
      </c>
    </row>
    <row r="2261" spans="1:3">
      <c r="A2261" s="34" t="str">
        <f t="shared" si="105"/>
        <v/>
      </c>
      <c r="B2261" s="34" t="str">
        <f t="shared" si="106"/>
        <v/>
      </c>
      <c r="C2261" s="34" t="str">
        <f t="shared" si="107"/>
        <v/>
      </c>
    </row>
    <row r="2262" spans="1:3">
      <c r="A2262" s="34" t="str">
        <f t="shared" si="105"/>
        <v/>
      </c>
      <c r="B2262" s="34" t="str">
        <f t="shared" si="106"/>
        <v/>
      </c>
      <c r="C2262" s="34" t="str">
        <f t="shared" si="107"/>
        <v/>
      </c>
    </row>
    <row r="2263" spans="1:3">
      <c r="A2263" s="34" t="str">
        <f t="shared" si="105"/>
        <v/>
      </c>
      <c r="B2263" s="34" t="str">
        <f t="shared" si="106"/>
        <v/>
      </c>
      <c r="C2263" s="34" t="str">
        <f t="shared" si="107"/>
        <v/>
      </c>
    </row>
    <row r="2264" spans="1:3">
      <c r="A2264" s="34" t="str">
        <f t="shared" si="105"/>
        <v/>
      </c>
      <c r="B2264" s="34" t="str">
        <f t="shared" si="106"/>
        <v/>
      </c>
      <c r="C2264" s="34" t="str">
        <f t="shared" si="107"/>
        <v/>
      </c>
    </row>
    <row r="2265" spans="1:3">
      <c r="A2265" s="34" t="str">
        <f t="shared" si="105"/>
        <v/>
      </c>
      <c r="B2265" s="34" t="str">
        <f t="shared" si="106"/>
        <v/>
      </c>
      <c r="C2265" s="34" t="str">
        <f t="shared" si="107"/>
        <v/>
      </c>
    </row>
    <row r="2266" spans="1:3">
      <c r="A2266" s="34" t="str">
        <f t="shared" si="105"/>
        <v/>
      </c>
      <c r="B2266" s="34" t="str">
        <f t="shared" si="106"/>
        <v/>
      </c>
      <c r="C2266" s="34" t="str">
        <f t="shared" si="107"/>
        <v/>
      </c>
    </row>
    <row r="2267" spans="1:3">
      <c r="A2267" s="34" t="str">
        <f t="shared" si="105"/>
        <v/>
      </c>
      <c r="B2267" s="34" t="str">
        <f t="shared" si="106"/>
        <v/>
      </c>
      <c r="C2267" s="34" t="str">
        <f t="shared" si="107"/>
        <v/>
      </c>
    </row>
    <row r="2268" spans="1:3">
      <c r="A2268" s="34" t="str">
        <f t="shared" si="105"/>
        <v/>
      </c>
      <c r="B2268" s="34" t="str">
        <f t="shared" si="106"/>
        <v/>
      </c>
      <c r="C2268" s="34" t="str">
        <f t="shared" si="107"/>
        <v/>
      </c>
    </row>
    <row r="2269" spans="1:3">
      <c r="A2269" s="34" t="str">
        <f t="shared" si="105"/>
        <v/>
      </c>
      <c r="B2269" s="34" t="str">
        <f t="shared" si="106"/>
        <v/>
      </c>
      <c r="C2269" s="34" t="str">
        <f t="shared" si="107"/>
        <v/>
      </c>
    </row>
    <row r="2270" spans="1:3">
      <c r="A2270" s="34" t="str">
        <f t="shared" si="105"/>
        <v/>
      </c>
      <c r="B2270" s="34" t="str">
        <f t="shared" si="106"/>
        <v/>
      </c>
      <c r="C2270" s="34" t="str">
        <f t="shared" si="107"/>
        <v/>
      </c>
    </row>
    <row r="2271" spans="1:3">
      <c r="A2271" s="34" t="str">
        <f t="shared" si="105"/>
        <v/>
      </c>
      <c r="B2271" s="34" t="str">
        <f t="shared" si="106"/>
        <v/>
      </c>
      <c r="C2271" s="34" t="str">
        <f t="shared" si="107"/>
        <v/>
      </c>
    </row>
    <row r="2272" spans="1:3">
      <c r="A2272" s="34" t="str">
        <f t="shared" si="105"/>
        <v/>
      </c>
      <c r="B2272" s="34" t="str">
        <f t="shared" si="106"/>
        <v/>
      </c>
      <c r="C2272" s="34" t="str">
        <f t="shared" si="107"/>
        <v/>
      </c>
    </row>
    <row r="2273" spans="1:3">
      <c r="A2273" s="34" t="str">
        <f t="shared" si="105"/>
        <v/>
      </c>
      <c r="B2273" s="34" t="str">
        <f t="shared" si="106"/>
        <v/>
      </c>
      <c r="C2273" s="34" t="str">
        <f t="shared" si="107"/>
        <v/>
      </c>
    </row>
    <row r="2274" spans="1:3">
      <c r="A2274" s="34" t="str">
        <f t="shared" si="105"/>
        <v/>
      </c>
      <c r="B2274" s="34" t="str">
        <f t="shared" si="106"/>
        <v/>
      </c>
      <c r="C2274" s="34" t="str">
        <f t="shared" si="107"/>
        <v/>
      </c>
    </row>
    <row r="2275" spans="1:3">
      <c r="A2275" s="34" t="str">
        <f t="shared" si="105"/>
        <v/>
      </c>
      <c r="B2275" s="34" t="str">
        <f t="shared" si="106"/>
        <v/>
      </c>
      <c r="C2275" s="34" t="str">
        <f t="shared" si="107"/>
        <v/>
      </c>
    </row>
    <row r="2276" spans="1:3">
      <c r="A2276" s="34" t="str">
        <f t="shared" si="105"/>
        <v/>
      </c>
      <c r="B2276" s="34" t="str">
        <f t="shared" si="106"/>
        <v/>
      </c>
      <c r="C2276" s="34" t="str">
        <f t="shared" si="107"/>
        <v/>
      </c>
    </row>
    <row r="2277" spans="1:3">
      <c r="A2277" s="34" t="str">
        <f t="shared" si="105"/>
        <v/>
      </c>
      <c r="B2277" s="34" t="str">
        <f t="shared" si="106"/>
        <v/>
      </c>
      <c r="C2277" s="34" t="str">
        <f t="shared" si="107"/>
        <v/>
      </c>
    </row>
    <row r="2278" spans="1:3">
      <c r="A2278" s="34" t="str">
        <f t="shared" si="105"/>
        <v/>
      </c>
      <c r="B2278" s="34" t="str">
        <f t="shared" si="106"/>
        <v/>
      </c>
      <c r="C2278" s="34" t="str">
        <f t="shared" si="107"/>
        <v/>
      </c>
    </row>
    <row r="2279" spans="1:3">
      <c r="A2279" s="34" t="str">
        <f t="shared" si="105"/>
        <v/>
      </c>
      <c r="B2279" s="34" t="str">
        <f t="shared" si="106"/>
        <v/>
      </c>
      <c r="C2279" s="34" t="str">
        <f t="shared" si="107"/>
        <v/>
      </c>
    </row>
    <row r="2280" spans="1:3">
      <c r="A2280" s="34" t="str">
        <f t="shared" si="105"/>
        <v/>
      </c>
      <c r="B2280" s="34" t="str">
        <f t="shared" si="106"/>
        <v/>
      </c>
      <c r="C2280" s="34" t="str">
        <f t="shared" si="107"/>
        <v/>
      </c>
    </row>
    <row r="2281" spans="1:3">
      <c r="A2281" s="34" t="str">
        <f t="shared" si="105"/>
        <v/>
      </c>
      <c r="B2281" s="34" t="str">
        <f t="shared" si="106"/>
        <v/>
      </c>
      <c r="C2281" s="34" t="str">
        <f t="shared" si="107"/>
        <v/>
      </c>
    </row>
    <row r="2282" spans="1:3">
      <c r="A2282" s="34" t="str">
        <f t="shared" si="105"/>
        <v/>
      </c>
      <c r="B2282" s="34" t="str">
        <f t="shared" si="106"/>
        <v/>
      </c>
      <c r="C2282" s="34" t="str">
        <f t="shared" si="107"/>
        <v/>
      </c>
    </row>
    <row r="2283" spans="1:3">
      <c r="A2283" s="34" t="str">
        <f t="shared" si="105"/>
        <v/>
      </c>
      <c r="B2283" s="34" t="str">
        <f t="shared" si="106"/>
        <v/>
      </c>
      <c r="C2283" s="34" t="str">
        <f t="shared" si="107"/>
        <v/>
      </c>
    </row>
    <row r="2284" spans="1:3">
      <c r="A2284" s="34" t="str">
        <f t="shared" si="105"/>
        <v/>
      </c>
      <c r="B2284" s="34" t="str">
        <f t="shared" si="106"/>
        <v/>
      </c>
      <c r="C2284" s="34" t="str">
        <f t="shared" si="107"/>
        <v/>
      </c>
    </row>
    <row r="2285" spans="1:3">
      <c r="A2285" s="34" t="str">
        <f t="shared" si="105"/>
        <v/>
      </c>
      <c r="B2285" s="34" t="str">
        <f t="shared" si="106"/>
        <v/>
      </c>
      <c r="C2285" s="34" t="str">
        <f t="shared" si="107"/>
        <v/>
      </c>
    </row>
    <row r="2286" spans="1:3">
      <c r="A2286" s="34" t="str">
        <f t="shared" si="105"/>
        <v/>
      </c>
      <c r="B2286" s="34" t="str">
        <f t="shared" si="106"/>
        <v/>
      </c>
      <c r="C2286" s="34" t="str">
        <f t="shared" si="107"/>
        <v/>
      </c>
    </row>
    <row r="2287" spans="1:3">
      <c r="A2287" s="34" t="str">
        <f t="shared" si="105"/>
        <v/>
      </c>
      <c r="B2287" s="34" t="str">
        <f t="shared" si="106"/>
        <v/>
      </c>
      <c r="C2287" s="34" t="str">
        <f t="shared" si="107"/>
        <v/>
      </c>
    </row>
    <row r="2288" spans="1:3">
      <c r="A2288" s="34" t="str">
        <f t="shared" si="105"/>
        <v/>
      </c>
      <c r="B2288" s="34" t="str">
        <f t="shared" si="106"/>
        <v/>
      </c>
      <c r="C2288" s="34" t="str">
        <f t="shared" si="107"/>
        <v/>
      </c>
    </row>
    <row r="2289" spans="1:3">
      <c r="A2289" s="34" t="str">
        <f t="shared" si="105"/>
        <v/>
      </c>
      <c r="B2289" s="34" t="str">
        <f t="shared" si="106"/>
        <v/>
      </c>
      <c r="C2289" s="34" t="str">
        <f t="shared" si="107"/>
        <v/>
      </c>
    </row>
    <row r="2290" spans="1:3">
      <c r="A2290" s="34" t="str">
        <f t="shared" si="105"/>
        <v/>
      </c>
      <c r="B2290" s="34" t="str">
        <f t="shared" si="106"/>
        <v/>
      </c>
      <c r="C2290" s="34" t="str">
        <f t="shared" si="107"/>
        <v/>
      </c>
    </row>
    <row r="2291" spans="1:3">
      <c r="A2291" s="34" t="str">
        <f t="shared" si="105"/>
        <v/>
      </c>
      <c r="B2291" s="34" t="str">
        <f t="shared" si="106"/>
        <v/>
      </c>
      <c r="C2291" s="34" t="str">
        <f t="shared" si="107"/>
        <v/>
      </c>
    </row>
    <row r="2292" spans="1:3">
      <c r="A2292" s="34" t="str">
        <f t="shared" si="105"/>
        <v/>
      </c>
      <c r="B2292" s="34" t="str">
        <f t="shared" si="106"/>
        <v/>
      </c>
      <c r="C2292" s="34" t="str">
        <f t="shared" si="107"/>
        <v/>
      </c>
    </row>
    <row r="2293" spans="1:3">
      <c r="A2293" s="34" t="str">
        <f t="shared" si="105"/>
        <v/>
      </c>
      <c r="B2293" s="34" t="str">
        <f t="shared" si="106"/>
        <v/>
      </c>
      <c r="C2293" s="34" t="str">
        <f t="shared" si="107"/>
        <v/>
      </c>
    </row>
    <row r="2294" spans="1:3">
      <c r="A2294" s="34" t="str">
        <f t="shared" si="105"/>
        <v/>
      </c>
      <c r="B2294" s="34" t="str">
        <f t="shared" si="106"/>
        <v/>
      </c>
      <c r="C2294" s="34" t="str">
        <f t="shared" si="107"/>
        <v/>
      </c>
    </row>
    <row r="2295" spans="1:3">
      <c r="A2295" s="34" t="str">
        <f t="shared" si="105"/>
        <v/>
      </c>
      <c r="B2295" s="34" t="str">
        <f t="shared" si="106"/>
        <v/>
      </c>
      <c r="C2295" s="34" t="str">
        <f t="shared" si="107"/>
        <v/>
      </c>
    </row>
    <row r="2296" spans="1:3">
      <c r="A2296" s="34" t="str">
        <f t="shared" si="105"/>
        <v/>
      </c>
      <c r="B2296" s="34" t="str">
        <f t="shared" si="106"/>
        <v/>
      </c>
      <c r="C2296" s="34" t="str">
        <f t="shared" si="107"/>
        <v/>
      </c>
    </row>
    <row r="2297" spans="1:3">
      <c r="A2297" s="34" t="str">
        <f t="shared" si="105"/>
        <v/>
      </c>
      <c r="B2297" s="34" t="str">
        <f t="shared" si="106"/>
        <v/>
      </c>
      <c r="C2297" s="34" t="str">
        <f t="shared" si="107"/>
        <v/>
      </c>
    </row>
    <row r="2298" spans="1:3">
      <c r="A2298" s="34" t="str">
        <f t="shared" si="105"/>
        <v/>
      </c>
      <c r="B2298" s="34" t="str">
        <f t="shared" si="106"/>
        <v/>
      </c>
      <c r="C2298" s="34" t="str">
        <f t="shared" si="107"/>
        <v/>
      </c>
    </row>
    <row r="2299" spans="1:3">
      <c r="A2299" s="34" t="str">
        <f t="shared" si="105"/>
        <v/>
      </c>
      <c r="B2299" s="34" t="str">
        <f t="shared" si="106"/>
        <v/>
      </c>
      <c r="C2299" s="34" t="str">
        <f t="shared" si="107"/>
        <v/>
      </c>
    </row>
    <row r="2300" spans="1:3">
      <c r="A2300" s="34" t="str">
        <f t="shared" si="105"/>
        <v/>
      </c>
      <c r="B2300" s="34" t="str">
        <f t="shared" si="106"/>
        <v/>
      </c>
      <c r="C2300" s="34" t="str">
        <f t="shared" si="107"/>
        <v/>
      </c>
    </row>
    <row r="2301" spans="1:3">
      <c r="A2301" s="34" t="str">
        <f t="shared" si="105"/>
        <v/>
      </c>
      <c r="B2301" s="34" t="str">
        <f t="shared" si="106"/>
        <v/>
      </c>
      <c r="C2301" s="34" t="str">
        <f t="shared" si="107"/>
        <v/>
      </c>
    </row>
    <row r="2302" spans="1:3">
      <c r="A2302" s="34" t="str">
        <f t="shared" si="105"/>
        <v/>
      </c>
      <c r="B2302" s="34" t="str">
        <f t="shared" si="106"/>
        <v/>
      </c>
      <c r="C2302" s="34" t="str">
        <f t="shared" si="107"/>
        <v/>
      </c>
    </row>
    <row r="2303" spans="1:3">
      <c r="A2303" s="34" t="str">
        <f t="shared" si="105"/>
        <v/>
      </c>
      <c r="B2303" s="34" t="str">
        <f t="shared" si="106"/>
        <v/>
      </c>
      <c r="C2303" s="34" t="str">
        <f t="shared" si="107"/>
        <v/>
      </c>
    </row>
    <row r="2304" spans="1:3">
      <c r="A2304" s="34" t="str">
        <f t="shared" si="105"/>
        <v/>
      </c>
      <c r="B2304" s="34" t="str">
        <f t="shared" si="106"/>
        <v/>
      </c>
      <c r="C2304" s="34" t="str">
        <f t="shared" si="107"/>
        <v/>
      </c>
    </row>
    <row r="2305" spans="1:3">
      <c r="A2305" s="34" t="str">
        <f t="shared" si="105"/>
        <v/>
      </c>
      <c r="B2305" s="34" t="str">
        <f t="shared" si="106"/>
        <v/>
      </c>
      <c r="C2305" s="34" t="str">
        <f t="shared" si="107"/>
        <v/>
      </c>
    </row>
    <row r="2306" spans="1:3">
      <c r="A2306" s="34" t="str">
        <f t="shared" si="105"/>
        <v/>
      </c>
      <c r="B2306" s="34" t="str">
        <f t="shared" si="106"/>
        <v/>
      </c>
      <c r="C2306" s="34" t="str">
        <f t="shared" si="107"/>
        <v/>
      </c>
    </row>
    <row r="2307" spans="1:3">
      <c r="A2307" s="34" t="str">
        <f t="shared" ref="A2307:A2370" si="108">IFERROR(C2307-1,"")</f>
        <v/>
      </c>
      <c r="B2307" s="34" t="str">
        <f t="shared" ref="B2307:B2370" si="109">IFERROR("P(Z&gt;="&amp;C2307-1&amp;")","")</f>
        <v/>
      </c>
      <c r="C2307" s="34" t="str">
        <f t="shared" ref="C2307:C2370" si="110">IF(C2306&gt;rNtrials,"",1+C2306)</f>
        <v/>
      </c>
    </row>
    <row r="2308" spans="1:3">
      <c r="A2308" s="34" t="str">
        <f t="shared" si="108"/>
        <v/>
      </c>
      <c r="B2308" s="34" t="str">
        <f t="shared" si="109"/>
        <v/>
      </c>
      <c r="C2308" s="34" t="str">
        <f t="shared" si="110"/>
        <v/>
      </c>
    </row>
    <row r="2309" spans="1:3">
      <c r="A2309" s="34" t="str">
        <f t="shared" si="108"/>
        <v/>
      </c>
      <c r="B2309" s="34" t="str">
        <f t="shared" si="109"/>
        <v/>
      </c>
      <c r="C2309" s="34" t="str">
        <f t="shared" si="110"/>
        <v/>
      </c>
    </row>
    <row r="2310" spans="1:3">
      <c r="A2310" s="34" t="str">
        <f t="shared" si="108"/>
        <v/>
      </c>
      <c r="B2310" s="34" t="str">
        <f t="shared" si="109"/>
        <v/>
      </c>
      <c r="C2310" s="34" t="str">
        <f t="shared" si="110"/>
        <v/>
      </c>
    </row>
    <row r="2311" spans="1:3">
      <c r="A2311" s="34" t="str">
        <f t="shared" si="108"/>
        <v/>
      </c>
      <c r="B2311" s="34" t="str">
        <f t="shared" si="109"/>
        <v/>
      </c>
      <c r="C2311" s="34" t="str">
        <f t="shared" si="110"/>
        <v/>
      </c>
    </row>
    <row r="2312" spans="1:3">
      <c r="A2312" s="34" t="str">
        <f t="shared" si="108"/>
        <v/>
      </c>
      <c r="B2312" s="34" t="str">
        <f t="shared" si="109"/>
        <v/>
      </c>
      <c r="C2312" s="34" t="str">
        <f t="shared" si="110"/>
        <v/>
      </c>
    </row>
    <row r="2313" spans="1:3">
      <c r="A2313" s="34" t="str">
        <f t="shared" si="108"/>
        <v/>
      </c>
      <c r="B2313" s="34" t="str">
        <f t="shared" si="109"/>
        <v/>
      </c>
      <c r="C2313" s="34" t="str">
        <f t="shared" si="110"/>
        <v/>
      </c>
    </row>
    <row r="2314" spans="1:3">
      <c r="A2314" s="34" t="str">
        <f t="shared" si="108"/>
        <v/>
      </c>
      <c r="B2314" s="34" t="str">
        <f t="shared" si="109"/>
        <v/>
      </c>
      <c r="C2314" s="34" t="str">
        <f t="shared" si="110"/>
        <v/>
      </c>
    </row>
    <row r="2315" spans="1:3">
      <c r="A2315" s="34" t="str">
        <f t="shared" si="108"/>
        <v/>
      </c>
      <c r="B2315" s="34" t="str">
        <f t="shared" si="109"/>
        <v/>
      </c>
      <c r="C2315" s="34" t="str">
        <f t="shared" si="110"/>
        <v/>
      </c>
    </row>
    <row r="2316" spans="1:3">
      <c r="A2316" s="34" t="str">
        <f t="shared" si="108"/>
        <v/>
      </c>
      <c r="B2316" s="34" t="str">
        <f t="shared" si="109"/>
        <v/>
      </c>
      <c r="C2316" s="34" t="str">
        <f t="shared" si="110"/>
        <v/>
      </c>
    </row>
    <row r="2317" spans="1:3">
      <c r="A2317" s="34" t="str">
        <f t="shared" si="108"/>
        <v/>
      </c>
      <c r="B2317" s="34" t="str">
        <f t="shared" si="109"/>
        <v/>
      </c>
      <c r="C2317" s="34" t="str">
        <f t="shared" si="110"/>
        <v/>
      </c>
    </row>
    <row r="2318" spans="1:3">
      <c r="A2318" s="34" t="str">
        <f t="shared" si="108"/>
        <v/>
      </c>
      <c r="B2318" s="34" t="str">
        <f t="shared" si="109"/>
        <v/>
      </c>
      <c r="C2318" s="34" t="str">
        <f t="shared" si="110"/>
        <v/>
      </c>
    </row>
    <row r="2319" spans="1:3">
      <c r="A2319" s="34" t="str">
        <f t="shared" si="108"/>
        <v/>
      </c>
      <c r="B2319" s="34" t="str">
        <f t="shared" si="109"/>
        <v/>
      </c>
      <c r="C2319" s="34" t="str">
        <f t="shared" si="110"/>
        <v/>
      </c>
    </row>
    <row r="2320" spans="1:3">
      <c r="A2320" s="34" t="str">
        <f t="shared" si="108"/>
        <v/>
      </c>
      <c r="B2320" s="34" t="str">
        <f t="shared" si="109"/>
        <v/>
      </c>
      <c r="C2320" s="34" t="str">
        <f t="shared" si="110"/>
        <v/>
      </c>
    </row>
    <row r="2321" spans="1:3">
      <c r="A2321" s="34" t="str">
        <f t="shared" si="108"/>
        <v/>
      </c>
      <c r="B2321" s="34" t="str">
        <f t="shared" si="109"/>
        <v/>
      </c>
      <c r="C2321" s="34" t="str">
        <f t="shared" si="110"/>
        <v/>
      </c>
    </row>
    <row r="2322" spans="1:3">
      <c r="A2322" s="34" t="str">
        <f t="shared" si="108"/>
        <v/>
      </c>
      <c r="B2322" s="34" t="str">
        <f t="shared" si="109"/>
        <v/>
      </c>
      <c r="C2322" s="34" t="str">
        <f t="shared" si="110"/>
        <v/>
      </c>
    </row>
    <row r="2323" spans="1:3">
      <c r="A2323" s="34" t="str">
        <f t="shared" si="108"/>
        <v/>
      </c>
      <c r="B2323" s="34" t="str">
        <f t="shared" si="109"/>
        <v/>
      </c>
      <c r="C2323" s="34" t="str">
        <f t="shared" si="110"/>
        <v/>
      </c>
    </row>
    <row r="2324" spans="1:3">
      <c r="A2324" s="34" t="str">
        <f t="shared" si="108"/>
        <v/>
      </c>
      <c r="B2324" s="34" t="str">
        <f t="shared" si="109"/>
        <v/>
      </c>
      <c r="C2324" s="34" t="str">
        <f t="shared" si="110"/>
        <v/>
      </c>
    </row>
    <row r="2325" spans="1:3">
      <c r="A2325" s="34" t="str">
        <f t="shared" si="108"/>
        <v/>
      </c>
      <c r="B2325" s="34" t="str">
        <f t="shared" si="109"/>
        <v/>
      </c>
      <c r="C2325" s="34" t="str">
        <f t="shared" si="110"/>
        <v/>
      </c>
    </row>
    <row r="2326" spans="1:3">
      <c r="A2326" s="34" t="str">
        <f t="shared" si="108"/>
        <v/>
      </c>
      <c r="B2326" s="34" t="str">
        <f t="shared" si="109"/>
        <v/>
      </c>
      <c r="C2326" s="34" t="str">
        <f t="shared" si="110"/>
        <v/>
      </c>
    </row>
    <row r="2327" spans="1:3">
      <c r="A2327" s="34" t="str">
        <f t="shared" si="108"/>
        <v/>
      </c>
      <c r="B2327" s="34" t="str">
        <f t="shared" si="109"/>
        <v/>
      </c>
      <c r="C2327" s="34" t="str">
        <f t="shared" si="110"/>
        <v/>
      </c>
    </row>
    <row r="2328" spans="1:3">
      <c r="A2328" s="34" t="str">
        <f t="shared" si="108"/>
        <v/>
      </c>
      <c r="B2328" s="34" t="str">
        <f t="shared" si="109"/>
        <v/>
      </c>
      <c r="C2328" s="34" t="str">
        <f t="shared" si="110"/>
        <v/>
      </c>
    </row>
    <row r="2329" spans="1:3">
      <c r="A2329" s="34" t="str">
        <f t="shared" si="108"/>
        <v/>
      </c>
      <c r="B2329" s="34" t="str">
        <f t="shared" si="109"/>
        <v/>
      </c>
      <c r="C2329" s="34" t="str">
        <f t="shared" si="110"/>
        <v/>
      </c>
    </row>
    <row r="2330" spans="1:3">
      <c r="A2330" s="34" t="str">
        <f t="shared" si="108"/>
        <v/>
      </c>
      <c r="B2330" s="34" t="str">
        <f t="shared" si="109"/>
        <v/>
      </c>
      <c r="C2330" s="34" t="str">
        <f t="shared" si="110"/>
        <v/>
      </c>
    </row>
    <row r="2331" spans="1:3">
      <c r="A2331" s="34" t="str">
        <f t="shared" si="108"/>
        <v/>
      </c>
      <c r="B2331" s="34" t="str">
        <f t="shared" si="109"/>
        <v/>
      </c>
      <c r="C2331" s="34" t="str">
        <f t="shared" si="110"/>
        <v/>
      </c>
    </row>
    <row r="2332" spans="1:3">
      <c r="A2332" s="34" t="str">
        <f t="shared" si="108"/>
        <v/>
      </c>
      <c r="B2332" s="34" t="str">
        <f t="shared" si="109"/>
        <v/>
      </c>
      <c r="C2332" s="34" t="str">
        <f t="shared" si="110"/>
        <v/>
      </c>
    </row>
    <row r="2333" spans="1:3">
      <c r="A2333" s="34" t="str">
        <f t="shared" si="108"/>
        <v/>
      </c>
      <c r="B2333" s="34" t="str">
        <f t="shared" si="109"/>
        <v/>
      </c>
      <c r="C2333" s="34" t="str">
        <f t="shared" si="110"/>
        <v/>
      </c>
    </row>
    <row r="2334" spans="1:3">
      <c r="A2334" s="34" t="str">
        <f t="shared" si="108"/>
        <v/>
      </c>
      <c r="B2334" s="34" t="str">
        <f t="shared" si="109"/>
        <v/>
      </c>
      <c r="C2334" s="34" t="str">
        <f t="shared" si="110"/>
        <v/>
      </c>
    </row>
    <row r="2335" spans="1:3">
      <c r="A2335" s="34" t="str">
        <f t="shared" si="108"/>
        <v/>
      </c>
      <c r="B2335" s="34" t="str">
        <f t="shared" si="109"/>
        <v/>
      </c>
      <c r="C2335" s="34" t="str">
        <f t="shared" si="110"/>
        <v/>
      </c>
    </row>
    <row r="2336" spans="1:3">
      <c r="A2336" s="34" t="str">
        <f t="shared" si="108"/>
        <v/>
      </c>
      <c r="B2336" s="34" t="str">
        <f t="shared" si="109"/>
        <v/>
      </c>
      <c r="C2336" s="34" t="str">
        <f t="shared" si="110"/>
        <v/>
      </c>
    </row>
    <row r="2337" spans="1:3">
      <c r="A2337" s="34" t="str">
        <f t="shared" si="108"/>
        <v/>
      </c>
      <c r="B2337" s="34" t="str">
        <f t="shared" si="109"/>
        <v/>
      </c>
      <c r="C2337" s="34" t="str">
        <f t="shared" si="110"/>
        <v/>
      </c>
    </row>
    <row r="2338" spans="1:3">
      <c r="A2338" s="34" t="str">
        <f t="shared" si="108"/>
        <v/>
      </c>
      <c r="B2338" s="34" t="str">
        <f t="shared" si="109"/>
        <v/>
      </c>
      <c r="C2338" s="34" t="str">
        <f t="shared" si="110"/>
        <v/>
      </c>
    </row>
    <row r="2339" spans="1:3">
      <c r="A2339" s="34" t="str">
        <f t="shared" si="108"/>
        <v/>
      </c>
      <c r="B2339" s="34" t="str">
        <f t="shared" si="109"/>
        <v/>
      </c>
      <c r="C2339" s="34" t="str">
        <f t="shared" si="110"/>
        <v/>
      </c>
    </row>
    <row r="2340" spans="1:3">
      <c r="A2340" s="34" t="str">
        <f t="shared" si="108"/>
        <v/>
      </c>
      <c r="B2340" s="34" t="str">
        <f t="shared" si="109"/>
        <v/>
      </c>
      <c r="C2340" s="34" t="str">
        <f t="shared" si="110"/>
        <v/>
      </c>
    </row>
    <row r="2341" spans="1:3">
      <c r="A2341" s="34" t="str">
        <f t="shared" si="108"/>
        <v/>
      </c>
      <c r="B2341" s="34" t="str">
        <f t="shared" si="109"/>
        <v/>
      </c>
      <c r="C2341" s="34" t="str">
        <f t="shared" si="110"/>
        <v/>
      </c>
    </row>
    <row r="2342" spans="1:3">
      <c r="A2342" s="34" t="str">
        <f t="shared" si="108"/>
        <v/>
      </c>
      <c r="B2342" s="34" t="str">
        <f t="shared" si="109"/>
        <v/>
      </c>
      <c r="C2342" s="34" t="str">
        <f t="shared" si="110"/>
        <v/>
      </c>
    </row>
    <row r="2343" spans="1:3">
      <c r="A2343" s="34" t="str">
        <f t="shared" si="108"/>
        <v/>
      </c>
      <c r="B2343" s="34" t="str">
        <f t="shared" si="109"/>
        <v/>
      </c>
      <c r="C2343" s="34" t="str">
        <f t="shared" si="110"/>
        <v/>
      </c>
    </row>
    <row r="2344" spans="1:3">
      <c r="A2344" s="34" t="str">
        <f t="shared" si="108"/>
        <v/>
      </c>
      <c r="B2344" s="34" t="str">
        <f t="shared" si="109"/>
        <v/>
      </c>
      <c r="C2344" s="34" t="str">
        <f t="shared" si="110"/>
        <v/>
      </c>
    </row>
    <row r="2345" spans="1:3">
      <c r="A2345" s="34" t="str">
        <f t="shared" si="108"/>
        <v/>
      </c>
      <c r="B2345" s="34" t="str">
        <f t="shared" si="109"/>
        <v/>
      </c>
      <c r="C2345" s="34" t="str">
        <f t="shared" si="110"/>
        <v/>
      </c>
    </row>
    <row r="2346" spans="1:3">
      <c r="A2346" s="34" t="str">
        <f t="shared" si="108"/>
        <v/>
      </c>
      <c r="B2346" s="34" t="str">
        <f t="shared" si="109"/>
        <v/>
      </c>
      <c r="C2346" s="34" t="str">
        <f t="shared" si="110"/>
        <v/>
      </c>
    </row>
    <row r="2347" spans="1:3">
      <c r="A2347" s="34" t="str">
        <f t="shared" si="108"/>
        <v/>
      </c>
      <c r="B2347" s="34" t="str">
        <f t="shared" si="109"/>
        <v/>
      </c>
      <c r="C2347" s="34" t="str">
        <f t="shared" si="110"/>
        <v/>
      </c>
    </row>
    <row r="2348" spans="1:3">
      <c r="A2348" s="34" t="str">
        <f t="shared" si="108"/>
        <v/>
      </c>
      <c r="B2348" s="34" t="str">
        <f t="shared" si="109"/>
        <v/>
      </c>
      <c r="C2348" s="34" t="str">
        <f t="shared" si="110"/>
        <v/>
      </c>
    </row>
    <row r="2349" spans="1:3">
      <c r="A2349" s="34" t="str">
        <f t="shared" si="108"/>
        <v/>
      </c>
      <c r="B2349" s="34" t="str">
        <f t="shared" si="109"/>
        <v/>
      </c>
      <c r="C2349" s="34" t="str">
        <f t="shared" si="110"/>
        <v/>
      </c>
    </row>
    <row r="2350" spans="1:3">
      <c r="A2350" s="34" t="str">
        <f t="shared" si="108"/>
        <v/>
      </c>
      <c r="B2350" s="34" t="str">
        <f t="shared" si="109"/>
        <v/>
      </c>
      <c r="C2350" s="34" t="str">
        <f t="shared" si="110"/>
        <v/>
      </c>
    </row>
    <row r="2351" spans="1:3">
      <c r="A2351" s="34" t="str">
        <f t="shared" si="108"/>
        <v/>
      </c>
      <c r="B2351" s="34" t="str">
        <f t="shared" si="109"/>
        <v/>
      </c>
      <c r="C2351" s="34" t="str">
        <f t="shared" si="110"/>
        <v/>
      </c>
    </row>
    <row r="2352" spans="1:3">
      <c r="A2352" s="34" t="str">
        <f t="shared" si="108"/>
        <v/>
      </c>
      <c r="B2352" s="34" t="str">
        <f t="shared" si="109"/>
        <v/>
      </c>
      <c r="C2352" s="34" t="str">
        <f t="shared" si="110"/>
        <v/>
      </c>
    </row>
    <row r="2353" spans="1:3">
      <c r="A2353" s="34" t="str">
        <f t="shared" si="108"/>
        <v/>
      </c>
      <c r="B2353" s="34" t="str">
        <f t="shared" si="109"/>
        <v/>
      </c>
      <c r="C2353" s="34" t="str">
        <f t="shared" si="110"/>
        <v/>
      </c>
    </row>
    <row r="2354" spans="1:3">
      <c r="A2354" s="34" t="str">
        <f t="shared" si="108"/>
        <v/>
      </c>
      <c r="B2354" s="34" t="str">
        <f t="shared" si="109"/>
        <v/>
      </c>
      <c r="C2354" s="34" t="str">
        <f t="shared" si="110"/>
        <v/>
      </c>
    </row>
    <row r="2355" spans="1:3">
      <c r="A2355" s="34" t="str">
        <f t="shared" si="108"/>
        <v/>
      </c>
      <c r="B2355" s="34" t="str">
        <f t="shared" si="109"/>
        <v/>
      </c>
      <c r="C2355" s="34" t="str">
        <f t="shared" si="110"/>
        <v/>
      </c>
    </row>
    <row r="2356" spans="1:3">
      <c r="A2356" s="34" t="str">
        <f t="shared" si="108"/>
        <v/>
      </c>
      <c r="B2356" s="34" t="str">
        <f t="shared" si="109"/>
        <v/>
      </c>
      <c r="C2356" s="34" t="str">
        <f t="shared" si="110"/>
        <v/>
      </c>
    </row>
    <row r="2357" spans="1:3">
      <c r="A2357" s="34" t="str">
        <f t="shared" si="108"/>
        <v/>
      </c>
      <c r="B2357" s="34" t="str">
        <f t="shared" si="109"/>
        <v/>
      </c>
      <c r="C2357" s="34" t="str">
        <f t="shared" si="110"/>
        <v/>
      </c>
    </row>
    <row r="2358" spans="1:3">
      <c r="A2358" s="34" t="str">
        <f t="shared" si="108"/>
        <v/>
      </c>
      <c r="B2358" s="34" t="str">
        <f t="shared" si="109"/>
        <v/>
      </c>
      <c r="C2358" s="34" t="str">
        <f t="shared" si="110"/>
        <v/>
      </c>
    </row>
    <row r="2359" spans="1:3">
      <c r="A2359" s="34" t="str">
        <f t="shared" si="108"/>
        <v/>
      </c>
      <c r="B2359" s="34" t="str">
        <f t="shared" si="109"/>
        <v/>
      </c>
      <c r="C2359" s="34" t="str">
        <f t="shared" si="110"/>
        <v/>
      </c>
    </row>
    <row r="2360" spans="1:3">
      <c r="A2360" s="34" t="str">
        <f t="shared" si="108"/>
        <v/>
      </c>
      <c r="B2360" s="34" t="str">
        <f t="shared" si="109"/>
        <v/>
      </c>
      <c r="C2360" s="34" t="str">
        <f t="shared" si="110"/>
        <v/>
      </c>
    </row>
    <row r="2361" spans="1:3">
      <c r="A2361" s="34" t="str">
        <f t="shared" si="108"/>
        <v/>
      </c>
      <c r="B2361" s="34" t="str">
        <f t="shared" si="109"/>
        <v/>
      </c>
      <c r="C2361" s="34" t="str">
        <f t="shared" si="110"/>
        <v/>
      </c>
    </row>
    <row r="2362" spans="1:3">
      <c r="A2362" s="34" t="str">
        <f t="shared" si="108"/>
        <v/>
      </c>
      <c r="B2362" s="34" t="str">
        <f t="shared" si="109"/>
        <v/>
      </c>
      <c r="C2362" s="34" t="str">
        <f t="shared" si="110"/>
        <v/>
      </c>
    </row>
    <row r="2363" spans="1:3">
      <c r="A2363" s="34" t="str">
        <f t="shared" si="108"/>
        <v/>
      </c>
      <c r="B2363" s="34" t="str">
        <f t="shared" si="109"/>
        <v/>
      </c>
      <c r="C2363" s="34" t="str">
        <f t="shared" si="110"/>
        <v/>
      </c>
    </row>
    <row r="2364" spans="1:3">
      <c r="A2364" s="34" t="str">
        <f t="shared" si="108"/>
        <v/>
      </c>
      <c r="B2364" s="34" t="str">
        <f t="shared" si="109"/>
        <v/>
      </c>
      <c r="C2364" s="34" t="str">
        <f t="shared" si="110"/>
        <v/>
      </c>
    </row>
    <row r="2365" spans="1:3">
      <c r="A2365" s="34" t="str">
        <f t="shared" si="108"/>
        <v/>
      </c>
      <c r="B2365" s="34" t="str">
        <f t="shared" si="109"/>
        <v/>
      </c>
      <c r="C2365" s="34" t="str">
        <f t="shared" si="110"/>
        <v/>
      </c>
    </row>
    <row r="2366" spans="1:3">
      <c r="A2366" s="34" t="str">
        <f t="shared" si="108"/>
        <v/>
      </c>
      <c r="B2366" s="34" t="str">
        <f t="shared" si="109"/>
        <v/>
      </c>
      <c r="C2366" s="34" t="str">
        <f t="shared" si="110"/>
        <v/>
      </c>
    </row>
    <row r="2367" spans="1:3">
      <c r="A2367" s="34" t="str">
        <f t="shared" si="108"/>
        <v/>
      </c>
      <c r="B2367" s="34" t="str">
        <f t="shared" si="109"/>
        <v/>
      </c>
      <c r="C2367" s="34" t="str">
        <f t="shared" si="110"/>
        <v/>
      </c>
    </row>
    <row r="2368" spans="1:3">
      <c r="A2368" s="34" t="str">
        <f t="shared" si="108"/>
        <v/>
      </c>
      <c r="B2368" s="34" t="str">
        <f t="shared" si="109"/>
        <v/>
      </c>
      <c r="C2368" s="34" t="str">
        <f t="shared" si="110"/>
        <v/>
      </c>
    </row>
    <row r="2369" spans="1:3">
      <c r="A2369" s="34" t="str">
        <f t="shared" si="108"/>
        <v/>
      </c>
      <c r="B2369" s="34" t="str">
        <f t="shared" si="109"/>
        <v/>
      </c>
      <c r="C2369" s="34" t="str">
        <f t="shared" si="110"/>
        <v/>
      </c>
    </row>
    <row r="2370" spans="1:3">
      <c r="A2370" s="34" t="str">
        <f t="shared" si="108"/>
        <v/>
      </c>
      <c r="B2370" s="34" t="str">
        <f t="shared" si="109"/>
        <v/>
      </c>
      <c r="C2370" s="34" t="str">
        <f t="shared" si="110"/>
        <v/>
      </c>
    </row>
    <row r="2371" spans="1:3">
      <c r="A2371" s="34" t="str">
        <f t="shared" ref="A2371:A2434" si="111">IFERROR(C2371-1,"")</f>
        <v/>
      </c>
      <c r="B2371" s="34" t="str">
        <f t="shared" ref="B2371:B2434" si="112">IFERROR("P(Z&gt;="&amp;C2371-1&amp;")","")</f>
        <v/>
      </c>
      <c r="C2371" s="34" t="str">
        <f t="shared" ref="C2371:C2434" si="113">IF(C2370&gt;rNtrials,"",1+C2370)</f>
        <v/>
      </c>
    </row>
    <row r="2372" spans="1:3">
      <c r="A2372" s="34" t="str">
        <f t="shared" si="111"/>
        <v/>
      </c>
      <c r="B2372" s="34" t="str">
        <f t="shared" si="112"/>
        <v/>
      </c>
      <c r="C2372" s="34" t="str">
        <f t="shared" si="113"/>
        <v/>
      </c>
    </row>
    <row r="2373" spans="1:3">
      <c r="A2373" s="34" t="str">
        <f t="shared" si="111"/>
        <v/>
      </c>
      <c r="B2373" s="34" t="str">
        <f t="shared" si="112"/>
        <v/>
      </c>
      <c r="C2373" s="34" t="str">
        <f t="shared" si="113"/>
        <v/>
      </c>
    </row>
    <row r="2374" spans="1:3">
      <c r="A2374" s="34" t="str">
        <f t="shared" si="111"/>
        <v/>
      </c>
      <c r="B2374" s="34" t="str">
        <f t="shared" si="112"/>
        <v/>
      </c>
      <c r="C2374" s="34" t="str">
        <f t="shared" si="113"/>
        <v/>
      </c>
    </row>
    <row r="2375" spans="1:3">
      <c r="A2375" s="34" t="str">
        <f t="shared" si="111"/>
        <v/>
      </c>
      <c r="B2375" s="34" t="str">
        <f t="shared" si="112"/>
        <v/>
      </c>
      <c r="C2375" s="34" t="str">
        <f t="shared" si="113"/>
        <v/>
      </c>
    </row>
    <row r="2376" spans="1:3">
      <c r="A2376" s="34" t="str">
        <f t="shared" si="111"/>
        <v/>
      </c>
      <c r="B2376" s="34" t="str">
        <f t="shared" si="112"/>
        <v/>
      </c>
      <c r="C2376" s="34" t="str">
        <f t="shared" si="113"/>
        <v/>
      </c>
    </row>
    <row r="2377" spans="1:3">
      <c r="A2377" s="34" t="str">
        <f t="shared" si="111"/>
        <v/>
      </c>
      <c r="B2377" s="34" t="str">
        <f t="shared" si="112"/>
        <v/>
      </c>
      <c r="C2377" s="34" t="str">
        <f t="shared" si="113"/>
        <v/>
      </c>
    </row>
    <row r="2378" spans="1:3">
      <c r="A2378" s="34" t="str">
        <f t="shared" si="111"/>
        <v/>
      </c>
      <c r="B2378" s="34" t="str">
        <f t="shared" si="112"/>
        <v/>
      </c>
      <c r="C2378" s="34" t="str">
        <f t="shared" si="113"/>
        <v/>
      </c>
    </row>
    <row r="2379" spans="1:3">
      <c r="A2379" s="34" t="str">
        <f t="shared" si="111"/>
        <v/>
      </c>
      <c r="B2379" s="34" t="str">
        <f t="shared" si="112"/>
        <v/>
      </c>
      <c r="C2379" s="34" t="str">
        <f t="shared" si="113"/>
        <v/>
      </c>
    </row>
    <row r="2380" spans="1:3">
      <c r="A2380" s="34" t="str">
        <f t="shared" si="111"/>
        <v/>
      </c>
      <c r="B2380" s="34" t="str">
        <f t="shared" si="112"/>
        <v/>
      </c>
      <c r="C2380" s="34" t="str">
        <f t="shared" si="113"/>
        <v/>
      </c>
    </row>
    <row r="2381" spans="1:3">
      <c r="A2381" s="34" t="str">
        <f t="shared" si="111"/>
        <v/>
      </c>
      <c r="B2381" s="34" t="str">
        <f t="shared" si="112"/>
        <v/>
      </c>
      <c r="C2381" s="34" t="str">
        <f t="shared" si="113"/>
        <v/>
      </c>
    </row>
    <row r="2382" spans="1:3">
      <c r="A2382" s="34" t="str">
        <f t="shared" si="111"/>
        <v/>
      </c>
      <c r="B2382" s="34" t="str">
        <f t="shared" si="112"/>
        <v/>
      </c>
      <c r="C2382" s="34" t="str">
        <f t="shared" si="113"/>
        <v/>
      </c>
    </row>
    <row r="2383" spans="1:3">
      <c r="A2383" s="34" t="str">
        <f t="shared" si="111"/>
        <v/>
      </c>
      <c r="B2383" s="34" t="str">
        <f t="shared" si="112"/>
        <v/>
      </c>
      <c r="C2383" s="34" t="str">
        <f t="shared" si="113"/>
        <v/>
      </c>
    </row>
    <row r="2384" spans="1:3">
      <c r="A2384" s="34" t="str">
        <f t="shared" si="111"/>
        <v/>
      </c>
      <c r="B2384" s="34" t="str">
        <f t="shared" si="112"/>
        <v/>
      </c>
      <c r="C2384" s="34" t="str">
        <f t="shared" si="113"/>
        <v/>
      </c>
    </row>
    <row r="2385" spans="1:3">
      <c r="A2385" s="34" t="str">
        <f t="shared" si="111"/>
        <v/>
      </c>
      <c r="B2385" s="34" t="str">
        <f t="shared" si="112"/>
        <v/>
      </c>
      <c r="C2385" s="34" t="str">
        <f t="shared" si="113"/>
        <v/>
      </c>
    </row>
    <row r="2386" spans="1:3">
      <c r="A2386" s="34" t="str">
        <f t="shared" si="111"/>
        <v/>
      </c>
      <c r="B2386" s="34" t="str">
        <f t="shared" si="112"/>
        <v/>
      </c>
      <c r="C2386" s="34" t="str">
        <f t="shared" si="113"/>
        <v/>
      </c>
    </row>
    <row r="2387" spans="1:3">
      <c r="A2387" s="34" t="str">
        <f t="shared" si="111"/>
        <v/>
      </c>
      <c r="B2387" s="34" t="str">
        <f t="shared" si="112"/>
        <v/>
      </c>
      <c r="C2387" s="34" t="str">
        <f t="shared" si="113"/>
        <v/>
      </c>
    </row>
    <row r="2388" spans="1:3">
      <c r="A2388" s="34" t="str">
        <f t="shared" si="111"/>
        <v/>
      </c>
      <c r="B2388" s="34" t="str">
        <f t="shared" si="112"/>
        <v/>
      </c>
      <c r="C2388" s="34" t="str">
        <f t="shared" si="113"/>
        <v/>
      </c>
    </row>
    <row r="2389" spans="1:3">
      <c r="A2389" s="34" t="str">
        <f t="shared" si="111"/>
        <v/>
      </c>
      <c r="B2389" s="34" t="str">
        <f t="shared" si="112"/>
        <v/>
      </c>
      <c r="C2389" s="34" t="str">
        <f t="shared" si="113"/>
        <v/>
      </c>
    </row>
    <row r="2390" spans="1:3">
      <c r="A2390" s="34" t="str">
        <f t="shared" si="111"/>
        <v/>
      </c>
      <c r="B2390" s="34" t="str">
        <f t="shared" si="112"/>
        <v/>
      </c>
      <c r="C2390" s="34" t="str">
        <f t="shared" si="113"/>
        <v/>
      </c>
    </row>
    <row r="2391" spans="1:3">
      <c r="A2391" s="34" t="str">
        <f t="shared" si="111"/>
        <v/>
      </c>
      <c r="B2391" s="34" t="str">
        <f t="shared" si="112"/>
        <v/>
      </c>
      <c r="C2391" s="34" t="str">
        <f t="shared" si="113"/>
        <v/>
      </c>
    </row>
    <row r="2392" spans="1:3">
      <c r="A2392" s="34" t="str">
        <f t="shared" si="111"/>
        <v/>
      </c>
      <c r="B2392" s="34" t="str">
        <f t="shared" si="112"/>
        <v/>
      </c>
      <c r="C2392" s="34" t="str">
        <f t="shared" si="113"/>
        <v/>
      </c>
    </row>
    <row r="2393" spans="1:3">
      <c r="A2393" s="34" t="str">
        <f t="shared" si="111"/>
        <v/>
      </c>
      <c r="B2393" s="34" t="str">
        <f t="shared" si="112"/>
        <v/>
      </c>
      <c r="C2393" s="34" t="str">
        <f t="shared" si="113"/>
        <v/>
      </c>
    </row>
    <row r="2394" spans="1:3">
      <c r="A2394" s="34" t="str">
        <f t="shared" si="111"/>
        <v/>
      </c>
      <c r="B2394" s="34" t="str">
        <f t="shared" si="112"/>
        <v/>
      </c>
      <c r="C2394" s="34" t="str">
        <f t="shared" si="113"/>
        <v/>
      </c>
    </row>
    <row r="2395" spans="1:3">
      <c r="A2395" s="34" t="str">
        <f t="shared" si="111"/>
        <v/>
      </c>
      <c r="B2395" s="34" t="str">
        <f t="shared" si="112"/>
        <v/>
      </c>
      <c r="C2395" s="34" t="str">
        <f t="shared" si="113"/>
        <v/>
      </c>
    </row>
    <row r="2396" spans="1:3">
      <c r="A2396" s="34" t="str">
        <f t="shared" si="111"/>
        <v/>
      </c>
      <c r="B2396" s="34" t="str">
        <f t="shared" si="112"/>
        <v/>
      </c>
      <c r="C2396" s="34" t="str">
        <f t="shared" si="113"/>
        <v/>
      </c>
    </row>
    <row r="2397" spans="1:3">
      <c r="A2397" s="34" t="str">
        <f t="shared" si="111"/>
        <v/>
      </c>
      <c r="B2397" s="34" t="str">
        <f t="shared" si="112"/>
        <v/>
      </c>
      <c r="C2397" s="34" t="str">
        <f t="shared" si="113"/>
        <v/>
      </c>
    </row>
    <row r="2398" spans="1:3">
      <c r="A2398" s="34" t="str">
        <f t="shared" si="111"/>
        <v/>
      </c>
      <c r="B2398" s="34" t="str">
        <f t="shared" si="112"/>
        <v/>
      </c>
      <c r="C2398" s="34" t="str">
        <f t="shared" si="113"/>
        <v/>
      </c>
    </row>
    <row r="2399" spans="1:3">
      <c r="A2399" s="34" t="str">
        <f t="shared" si="111"/>
        <v/>
      </c>
      <c r="B2399" s="34" t="str">
        <f t="shared" si="112"/>
        <v/>
      </c>
      <c r="C2399" s="34" t="str">
        <f t="shared" si="113"/>
        <v/>
      </c>
    </row>
    <row r="2400" spans="1:3">
      <c r="A2400" s="34" t="str">
        <f t="shared" si="111"/>
        <v/>
      </c>
      <c r="B2400" s="34" t="str">
        <f t="shared" si="112"/>
        <v/>
      </c>
      <c r="C2400" s="34" t="str">
        <f t="shared" si="113"/>
        <v/>
      </c>
    </row>
    <row r="2401" spans="1:3">
      <c r="A2401" s="34" t="str">
        <f t="shared" si="111"/>
        <v/>
      </c>
      <c r="B2401" s="34" t="str">
        <f t="shared" si="112"/>
        <v/>
      </c>
      <c r="C2401" s="34" t="str">
        <f t="shared" si="113"/>
        <v/>
      </c>
    </row>
    <row r="2402" spans="1:3">
      <c r="A2402" s="34" t="str">
        <f t="shared" si="111"/>
        <v/>
      </c>
      <c r="B2402" s="34" t="str">
        <f t="shared" si="112"/>
        <v/>
      </c>
      <c r="C2402" s="34" t="str">
        <f t="shared" si="113"/>
        <v/>
      </c>
    </row>
    <row r="2403" spans="1:3">
      <c r="A2403" s="34" t="str">
        <f t="shared" si="111"/>
        <v/>
      </c>
      <c r="B2403" s="34" t="str">
        <f t="shared" si="112"/>
        <v/>
      </c>
      <c r="C2403" s="34" t="str">
        <f t="shared" si="113"/>
        <v/>
      </c>
    </row>
    <row r="2404" spans="1:3">
      <c r="A2404" s="34" t="str">
        <f t="shared" si="111"/>
        <v/>
      </c>
      <c r="B2404" s="34" t="str">
        <f t="shared" si="112"/>
        <v/>
      </c>
      <c r="C2404" s="34" t="str">
        <f t="shared" si="113"/>
        <v/>
      </c>
    </row>
    <row r="2405" spans="1:3">
      <c r="A2405" s="34" t="str">
        <f t="shared" si="111"/>
        <v/>
      </c>
      <c r="B2405" s="34" t="str">
        <f t="shared" si="112"/>
        <v/>
      </c>
      <c r="C2405" s="34" t="str">
        <f t="shared" si="113"/>
        <v/>
      </c>
    </row>
    <row r="2406" spans="1:3">
      <c r="A2406" s="34" t="str">
        <f t="shared" si="111"/>
        <v/>
      </c>
      <c r="B2406" s="34" t="str">
        <f t="shared" si="112"/>
        <v/>
      </c>
      <c r="C2406" s="34" t="str">
        <f t="shared" si="113"/>
        <v/>
      </c>
    </row>
    <row r="2407" spans="1:3">
      <c r="A2407" s="34" t="str">
        <f t="shared" si="111"/>
        <v/>
      </c>
      <c r="B2407" s="34" t="str">
        <f t="shared" si="112"/>
        <v/>
      </c>
      <c r="C2407" s="34" t="str">
        <f t="shared" si="113"/>
        <v/>
      </c>
    </row>
    <row r="2408" spans="1:3">
      <c r="A2408" s="34" t="str">
        <f t="shared" si="111"/>
        <v/>
      </c>
      <c r="B2408" s="34" t="str">
        <f t="shared" si="112"/>
        <v/>
      </c>
      <c r="C2408" s="34" t="str">
        <f t="shared" si="113"/>
        <v/>
      </c>
    </row>
    <row r="2409" spans="1:3">
      <c r="A2409" s="34" t="str">
        <f t="shared" si="111"/>
        <v/>
      </c>
      <c r="B2409" s="34" t="str">
        <f t="shared" si="112"/>
        <v/>
      </c>
      <c r="C2409" s="34" t="str">
        <f t="shared" si="113"/>
        <v/>
      </c>
    </row>
    <row r="2410" spans="1:3">
      <c r="A2410" s="34" t="str">
        <f t="shared" si="111"/>
        <v/>
      </c>
      <c r="B2410" s="34" t="str">
        <f t="shared" si="112"/>
        <v/>
      </c>
      <c r="C2410" s="34" t="str">
        <f t="shared" si="113"/>
        <v/>
      </c>
    </row>
    <row r="2411" spans="1:3">
      <c r="A2411" s="34" t="str">
        <f t="shared" si="111"/>
        <v/>
      </c>
      <c r="B2411" s="34" t="str">
        <f t="shared" si="112"/>
        <v/>
      </c>
      <c r="C2411" s="34" t="str">
        <f t="shared" si="113"/>
        <v/>
      </c>
    </row>
    <row r="2412" spans="1:3">
      <c r="A2412" s="34" t="str">
        <f t="shared" si="111"/>
        <v/>
      </c>
      <c r="B2412" s="34" t="str">
        <f t="shared" si="112"/>
        <v/>
      </c>
      <c r="C2412" s="34" t="str">
        <f t="shared" si="113"/>
        <v/>
      </c>
    </row>
    <row r="2413" spans="1:3">
      <c r="A2413" s="34" t="str">
        <f t="shared" si="111"/>
        <v/>
      </c>
      <c r="B2413" s="34" t="str">
        <f t="shared" si="112"/>
        <v/>
      </c>
      <c r="C2413" s="34" t="str">
        <f t="shared" si="113"/>
        <v/>
      </c>
    </row>
    <row r="2414" spans="1:3">
      <c r="A2414" s="34" t="str">
        <f t="shared" si="111"/>
        <v/>
      </c>
      <c r="B2414" s="34" t="str">
        <f t="shared" si="112"/>
        <v/>
      </c>
      <c r="C2414" s="34" t="str">
        <f t="shared" si="113"/>
        <v/>
      </c>
    </row>
    <row r="2415" spans="1:3">
      <c r="A2415" s="34" t="str">
        <f t="shared" si="111"/>
        <v/>
      </c>
      <c r="B2415" s="34" t="str">
        <f t="shared" si="112"/>
        <v/>
      </c>
      <c r="C2415" s="34" t="str">
        <f t="shared" si="113"/>
        <v/>
      </c>
    </row>
    <row r="2416" spans="1:3">
      <c r="A2416" s="34" t="str">
        <f t="shared" si="111"/>
        <v/>
      </c>
      <c r="B2416" s="34" t="str">
        <f t="shared" si="112"/>
        <v/>
      </c>
      <c r="C2416" s="34" t="str">
        <f t="shared" si="113"/>
        <v/>
      </c>
    </row>
    <row r="2417" spans="1:3">
      <c r="A2417" s="34" t="str">
        <f t="shared" si="111"/>
        <v/>
      </c>
      <c r="B2417" s="34" t="str">
        <f t="shared" si="112"/>
        <v/>
      </c>
      <c r="C2417" s="34" t="str">
        <f t="shared" si="113"/>
        <v/>
      </c>
    </row>
    <row r="2418" spans="1:3">
      <c r="A2418" s="34" t="str">
        <f t="shared" si="111"/>
        <v/>
      </c>
      <c r="B2418" s="34" t="str">
        <f t="shared" si="112"/>
        <v/>
      </c>
      <c r="C2418" s="34" t="str">
        <f t="shared" si="113"/>
        <v/>
      </c>
    </row>
    <row r="2419" spans="1:3">
      <c r="A2419" s="34" t="str">
        <f t="shared" si="111"/>
        <v/>
      </c>
      <c r="B2419" s="34" t="str">
        <f t="shared" si="112"/>
        <v/>
      </c>
      <c r="C2419" s="34" t="str">
        <f t="shared" si="113"/>
        <v/>
      </c>
    </row>
    <row r="2420" spans="1:3">
      <c r="A2420" s="34" t="str">
        <f t="shared" si="111"/>
        <v/>
      </c>
      <c r="B2420" s="34" t="str">
        <f t="shared" si="112"/>
        <v/>
      </c>
      <c r="C2420" s="34" t="str">
        <f t="shared" si="113"/>
        <v/>
      </c>
    </row>
    <row r="2421" spans="1:3">
      <c r="A2421" s="34" t="str">
        <f t="shared" si="111"/>
        <v/>
      </c>
      <c r="B2421" s="34" t="str">
        <f t="shared" si="112"/>
        <v/>
      </c>
      <c r="C2421" s="34" t="str">
        <f t="shared" si="113"/>
        <v/>
      </c>
    </row>
    <row r="2422" spans="1:3">
      <c r="A2422" s="34" t="str">
        <f t="shared" si="111"/>
        <v/>
      </c>
      <c r="B2422" s="34" t="str">
        <f t="shared" si="112"/>
        <v/>
      </c>
      <c r="C2422" s="34" t="str">
        <f t="shared" si="113"/>
        <v/>
      </c>
    </row>
    <row r="2423" spans="1:3">
      <c r="A2423" s="34" t="str">
        <f t="shared" si="111"/>
        <v/>
      </c>
      <c r="B2423" s="34" t="str">
        <f t="shared" si="112"/>
        <v/>
      </c>
      <c r="C2423" s="34" t="str">
        <f t="shared" si="113"/>
        <v/>
      </c>
    </row>
    <row r="2424" spans="1:3">
      <c r="A2424" s="34" t="str">
        <f t="shared" si="111"/>
        <v/>
      </c>
      <c r="B2424" s="34" t="str">
        <f t="shared" si="112"/>
        <v/>
      </c>
      <c r="C2424" s="34" t="str">
        <f t="shared" si="113"/>
        <v/>
      </c>
    </row>
    <row r="2425" spans="1:3">
      <c r="A2425" s="34" t="str">
        <f t="shared" si="111"/>
        <v/>
      </c>
      <c r="B2425" s="34" t="str">
        <f t="shared" si="112"/>
        <v/>
      </c>
      <c r="C2425" s="34" t="str">
        <f t="shared" si="113"/>
        <v/>
      </c>
    </row>
    <row r="2426" spans="1:3">
      <c r="A2426" s="34" t="str">
        <f t="shared" si="111"/>
        <v/>
      </c>
      <c r="B2426" s="34" t="str">
        <f t="shared" si="112"/>
        <v/>
      </c>
      <c r="C2426" s="34" t="str">
        <f t="shared" si="113"/>
        <v/>
      </c>
    </row>
    <row r="2427" spans="1:3">
      <c r="A2427" s="34" t="str">
        <f t="shared" si="111"/>
        <v/>
      </c>
      <c r="B2427" s="34" t="str">
        <f t="shared" si="112"/>
        <v/>
      </c>
      <c r="C2427" s="34" t="str">
        <f t="shared" si="113"/>
        <v/>
      </c>
    </row>
    <row r="2428" spans="1:3">
      <c r="A2428" s="34" t="str">
        <f t="shared" si="111"/>
        <v/>
      </c>
      <c r="B2428" s="34" t="str">
        <f t="shared" si="112"/>
        <v/>
      </c>
      <c r="C2428" s="34" t="str">
        <f t="shared" si="113"/>
        <v/>
      </c>
    </row>
    <row r="2429" spans="1:3">
      <c r="A2429" s="34" t="str">
        <f t="shared" si="111"/>
        <v/>
      </c>
      <c r="B2429" s="34" t="str">
        <f t="shared" si="112"/>
        <v/>
      </c>
      <c r="C2429" s="34" t="str">
        <f t="shared" si="113"/>
        <v/>
      </c>
    </row>
    <row r="2430" spans="1:3">
      <c r="A2430" s="34" t="str">
        <f t="shared" si="111"/>
        <v/>
      </c>
      <c r="B2430" s="34" t="str">
        <f t="shared" si="112"/>
        <v/>
      </c>
      <c r="C2430" s="34" t="str">
        <f t="shared" si="113"/>
        <v/>
      </c>
    </row>
    <row r="2431" spans="1:3">
      <c r="A2431" s="34" t="str">
        <f t="shared" si="111"/>
        <v/>
      </c>
      <c r="B2431" s="34" t="str">
        <f t="shared" si="112"/>
        <v/>
      </c>
      <c r="C2431" s="34" t="str">
        <f t="shared" si="113"/>
        <v/>
      </c>
    </row>
    <row r="2432" spans="1:3">
      <c r="A2432" s="34" t="str">
        <f t="shared" si="111"/>
        <v/>
      </c>
      <c r="B2432" s="34" t="str">
        <f t="shared" si="112"/>
        <v/>
      </c>
      <c r="C2432" s="34" t="str">
        <f t="shared" si="113"/>
        <v/>
      </c>
    </row>
    <row r="2433" spans="1:3">
      <c r="A2433" s="34" t="str">
        <f t="shared" si="111"/>
        <v/>
      </c>
      <c r="B2433" s="34" t="str">
        <f t="shared" si="112"/>
        <v/>
      </c>
      <c r="C2433" s="34" t="str">
        <f t="shared" si="113"/>
        <v/>
      </c>
    </row>
    <row r="2434" spans="1:3">
      <c r="A2434" s="34" t="str">
        <f t="shared" si="111"/>
        <v/>
      </c>
      <c r="B2434" s="34" t="str">
        <f t="shared" si="112"/>
        <v/>
      </c>
      <c r="C2434" s="34" t="str">
        <f t="shared" si="113"/>
        <v/>
      </c>
    </row>
    <row r="2435" spans="1:3">
      <c r="A2435" s="34" t="str">
        <f t="shared" ref="A2435:A2498" si="114">IFERROR(C2435-1,"")</f>
        <v/>
      </c>
      <c r="B2435" s="34" t="str">
        <f t="shared" ref="B2435:B2498" si="115">IFERROR("P(Z&gt;="&amp;C2435-1&amp;")","")</f>
        <v/>
      </c>
      <c r="C2435" s="34" t="str">
        <f t="shared" ref="C2435:C2498" si="116">IF(C2434&gt;rNtrials,"",1+C2434)</f>
        <v/>
      </c>
    </row>
    <row r="2436" spans="1:3">
      <c r="A2436" s="34" t="str">
        <f t="shared" si="114"/>
        <v/>
      </c>
      <c r="B2436" s="34" t="str">
        <f t="shared" si="115"/>
        <v/>
      </c>
      <c r="C2436" s="34" t="str">
        <f t="shared" si="116"/>
        <v/>
      </c>
    </row>
    <row r="2437" spans="1:3">
      <c r="A2437" s="34" t="str">
        <f t="shared" si="114"/>
        <v/>
      </c>
      <c r="B2437" s="34" t="str">
        <f t="shared" si="115"/>
        <v/>
      </c>
      <c r="C2437" s="34" t="str">
        <f t="shared" si="116"/>
        <v/>
      </c>
    </row>
    <row r="2438" spans="1:3">
      <c r="A2438" s="34" t="str">
        <f t="shared" si="114"/>
        <v/>
      </c>
      <c r="B2438" s="34" t="str">
        <f t="shared" si="115"/>
        <v/>
      </c>
      <c r="C2438" s="34" t="str">
        <f t="shared" si="116"/>
        <v/>
      </c>
    </row>
    <row r="2439" spans="1:3">
      <c r="A2439" s="34" t="str">
        <f t="shared" si="114"/>
        <v/>
      </c>
      <c r="B2439" s="34" t="str">
        <f t="shared" si="115"/>
        <v/>
      </c>
      <c r="C2439" s="34" t="str">
        <f t="shared" si="116"/>
        <v/>
      </c>
    </row>
    <row r="2440" spans="1:3">
      <c r="A2440" s="34" t="str">
        <f t="shared" si="114"/>
        <v/>
      </c>
      <c r="B2440" s="34" t="str">
        <f t="shared" si="115"/>
        <v/>
      </c>
      <c r="C2440" s="34" t="str">
        <f t="shared" si="116"/>
        <v/>
      </c>
    </row>
    <row r="2441" spans="1:3">
      <c r="A2441" s="34" t="str">
        <f t="shared" si="114"/>
        <v/>
      </c>
      <c r="B2441" s="34" t="str">
        <f t="shared" si="115"/>
        <v/>
      </c>
      <c r="C2441" s="34" t="str">
        <f t="shared" si="116"/>
        <v/>
      </c>
    </row>
    <row r="2442" spans="1:3">
      <c r="A2442" s="34" t="str">
        <f t="shared" si="114"/>
        <v/>
      </c>
      <c r="B2442" s="34" t="str">
        <f t="shared" si="115"/>
        <v/>
      </c>
      <c r="C2442" s="34" t="str">
        <f t="shared" si="116"/>
        <v/>
      </c>
    </row>
    <row r="2443" spans="1:3">
      <c r="A2443" s="34" t="str">
        <f t="shared" si="114"/>
        <v/>
      </c>
      <c r="B2443" s="34" t="str">
        <f t="shared" si="115"/>
        <v/>
      </c>
      <c r="C2443" s="34" t="str">
        <f t="shared" si="116"/>
        <v/>
      </c>
    </row>
    <row r="2444" spans="1:3">
      <c r="A2444" s="34" t="str">
        <f t="shared" si="114"/>
        <v/>
      </c>
      <c r="B2444" s="34" t="str">
        <f t="shared" si="115"/>
        <v/>
      </c>
      <c r="C2444" s="34" t="str">
        <f t="shared" si="116"/>
        <v/>
      </c>
    </row>
    <row r="2445" spans="1:3">
      <c r="A2445" s="34" t="str">
        <f t="shared" si="114"/>
        <v/>
      </c>
      <c r="B2445" s="34" t="str">
        <f t="shared" si="115"/>
        <v/>
      </c>
      <c r="C2445" s="34" t="str">
        <f t="shared" si="116"/>
        <v/>
      </c>
    </row>
    <row r="2446" spans="1:3">
      <c r="A2446" s="34" t="str">
        <f t="shared" si="114"/>
        <v/>
      </c>
      <c r="B2446" s="34" t="str">
        <f t="shared" si="115"/>
        <v/>
      </c>
      <c r="C2446" s="34" t="str">
        <f t="shared" si="116"/>
        <v/>
      </c>
    </row>
    <row r="2447" spans="1:3">
      <c r="A2447" s="34" t="str">
        <f t="shared" si="114"/>
        <v/>
      </c>
      <c r="B2447" s="34" t="str">
        <f t="shared" si="115"/>
        <v/>
      </c>
      <c r="C2447" s="34" t="str">
        <f t="shared" si="116"/>
        <v/>
      </c>
    </row>
    <row r="2448" spans="1:3">
      <c r="A2448" s="34" t="str">
        <f t="shared" si="114"/>
        <v/>
      </c>
      <c r="B2448" s="34" t="str">
        <f t="shared" si="115"/>
        <v/>
      </c>
      <c r="C2448" s="34" t="str">
        <f t="shared" si="116"/>
        <v/>
      </c>
    </row>
    <row r="2449" spans="1:3">
      <c r="A2449" s="34" t="str">
        <f t="shared" si="114"/>
        <v/>
      </c>
      <c r="B2449" s="34" t="str">
        <f t="shared" si="115"/>
        <v/>
      </c>
      <c r="C2449" s="34" t="str">
        <f t="shared" si="116"/>
        <v/>
      </c>
    </row>
    <row r="2450" spans="1:3">
      <c r="A2450" s="34" t="str">
        <f t="shared" si="114"/>
        <v/>
      </c>
      <c r="B2450" s="34" t="str">
        <f t="shared" si="115"/>
        <v/>
      </c>
      <c r="C2450" s="34" t="str">
        <f t="shared" si="116"/>
        <v/>
      </c>
    </row>
    <row r="2451" spans="1:3">
      <c r="A2451" s="34" t="str">
        <f t="shared" si="114"/>
        <v/>
      </c>
      <c r="B2451" s="34" t="str">
        <f t="shared" si="115"/>
        <v/>
      </c>
      <c r="C2451" s="34" t="str">
        <f t="shared" si="116"/>
        <v/>
      </c>
    </row>
    <row r="2452" spans="1:3">
      <c r="A2452" s="34" t="str">
        <f t="shared" si="114"/>
        <v/>
      </c>
      <c r="B2452" s="34" t="str">
        <f t="shared" si="115"/>
        <v/>
      </c>
      <c r="C2452" s="34" t="str">
        <f t="shared" si="116"/>
        <v/>
      </c>
    </row>
    <row r="2453" spans="1:3">
      <c r="A2453" s="34" t="str">
        <f t="shared" si="114"/>
        <v/>
      </c>
      <c r="B2453" s="34" t="str">
        <f t="shared" si="115"/>
        <v/>
      </c>
      <c r="C2453" s="34" t="str">
        <f t="shared" si="116"/>
        <v/>
      </c>
    </row>
    <row r="2454" spans="1:3">
      <c r="A2454" s="34" t="str">
        <f t="shared" si="114"/>
        <v/>
      </c>
      <c r="B2454" s="34" t="str">
        <f t="shared" si="115"/>
        <v/>
      </c>
      <c r="C2454" s="34" t="str">
        <f t="shared" si="116"/>
        <v/>
      </c>
    </row>
    <row r="2455" spans="1:3">
      <c r="A2455" s="34" t="str">
        <f t="shared" si="114"/>
        <v/>
      </c>
      <c r="B2455" s="34" t="str">
        <f t="shared" si="115"/>
        <v/>
      </c>
      <c r="C2455" s="34" t="str">
        <f t="shared" si="116"/>
        <v/>
      </c>
    </row>
    <row r="2456" spans="1:3">
      <c r="A2456" s="34" t="str">
        <f t="shared" si="114"/>
        <v/>
      </c>
      <c r="B2456" s="34" t="str">
        <f t="shared" si="115"/>
        <v/>
      </c>
      <c r="C2456" s="34" t="str">
        <f t="shared" si="116"/>
        <v/>
      </c>
    </row>
    <row r="2457" spans="1:3">
      <c r="A2457" s="34" t="str">
        <f t="shared" si="114"/>
        <v/>
      </c>
      <c r="B2457" s="34" t="str">
        <f t="shared" si="115"/>
        <v/>
      </c>
      <c r="C2457" s="34" t="str">
        <f t="shared" si="116"/>
        <v/>
      </c>
    </row>
    <row r="2458" spans="1:3">
      <c r="A2458" s="34" t="str">
        <f t="shared" si="114"/>
        <v/>
      </c>
      <c r="B2458" s="34" t="str">
        <f t="shared" si="115"/>
        <v/>
      </c>
      <c r="C2458" s="34" t="str">
        <f t="shared" si="116"/>
        <v/>
      </c>
    </row>
    <row r="2459" spans="1:3">
      <c r="A2459" s="34" t="str">
        <f t="shared" si="114"/>
        <v/>
      </c>
      <c r="B2459" s="34" t="str">
        <f t="shared" si="115"/>
        <v/>
      </c>
      <c r="C2459" s="34" t="str">
        <f t="shared" si="116"/>
        <v/>
      </c>
    </row>
    <row r="2460" spans="1:3">
      <c r="A2460" s="34" t="str">
        <f t="shared" si="114"/>
        <v/>
      </c>
      <c r="B2460" s="34" t="str">
        <f t="shared" si="115"/>
        <v/>
      </c>
      <c r="C2460" s="34" t="str">
        <f t="shared" si="116"/>
        <v/>
      </c>
    </row>
    <row r="2461" spans="1:3">
      <c r="A2461" s="34" t="str">
        <f t="shared" si="114"/>
        <v/>
      </c>
      <c r="B2461" s="34" t="str">
        <f t="shared" si="115"/>
        <v/>
      </c>
      <c r="C2461" s="34" t="str">
        <f t="shared" si="116"/>
        <v/>
      </c>
    </row>
    <row r="2462" spans="1:3">
      <c r="A2462" s="34" t="str">
        <f t="shared" si="114"/>
        <v/>
      </c>
      <c r="B2462" s="34" t="str">
        <f t="shared" si="115"/>
        <v/>
      </c>
      <c r="C2462" s="34" t="str">
        <f t="shared" si="116"/>
        <v/>
      </c>
    </row>
    <row r="2463" spans="1:3">
      <c r="A2463" s="34" t="str">
        <f t="shared" si="114"/>
        <v/>
      </c>
      <c r="B2463" s="34" t="str">
        <f t="shared" si="115"/>
        <v/>
      </c>
      <c r="C2463" s="34" t="str">
        <f t="shared" si="116"/>
        <v/>
      </c>
    </row>
    <row r="2464" spans="1:3">
      <c r="A2464" s="34" t="str">
        <f t="shared" si="114"/>
        <v/>
      </c>
      <c r="B2464" s="34" t="str">
        <f t="shared" si="115"/>
        <v/>
      </c>
      <c r="C2464" s="34" t="str">
        <f t="shared" si="116"/>
        <v/>
      </c>
    </row>
    <row r="2465" spans="1:3">
      <c r="A2465" s="34" t="str">
        <f t="shared" si="114"/>
        <v/>
      </c>
      <c r="B2465" s="34" t="str">
        <f t="shared" si="115"/>
        <v/>
      </c>
      <c r="C2465" s="34" t="str">
        <f t="shared" si="116"/>
        <v/>
      </c>
    </row>
    <row r="2466" spans="1:3">
      <c r="A2466" s="34" t="str">
        <f t="shared" si="114"/>
        <v/>
      </c>
      <c r="B2466" s="34" t="str">
        <f t="shared" si="115"/>
        <v/>
      </c>
      <c r="C2466" s="34" t="str">
        <f t="shared" si="116"/>
        <v/>
      </c>
    </row>
    <row r="2467" spans="1:3">
      <c r="A2467" s="34" t="str">
        <f t="shared" si="114"/>
        <v/>
      </c>
      <c r="B2467" s="34" t="str">
        <f t="shared" si="115"/>
        <v/>
      </c>
      <c r="C2467" s="34" t="str">
        <f t="shared" si="116"/>
        <v/>
      </c>
    </row>
    <row r="2468" spans="1:3">
      <c r="A2468" s="34" t="str">
        <f t="shared" si="114"/>
        <v/>
      </c>
      <c r="B2468" s="34" t="str">
        <f t="shared" si="115"/>
        <v/>
      </c>
      <c r="C2468" s="34" t="str">
        <f t="shared" si="116"/>
        <v/>
      </c>
    </row>
    <row r="2469" spans="1:3">
      <c r="A2469" s="34" t="str">
        <f t="shared" si="114"/>
        <v/>
      </c>
      <c r="B2469" s="34" t="str">
        <f t="shared" si="115"/>
        <v/>
      </c>
      <c r="C2469" s="34" t="str">
        <f t="shared" si="116"/>
        <v/>
      </c>
    </row>
    <row r="2470" spans="1:3">
      <c r="A2470" s="34" t="str">
        <f t="shared" si="114"/>
        <v/>
      </c>
      <c r="B2470" s="34" t="str">
        <f t="shared" si="115"/>
        <v/>
      </c>
      <c r="C2470" s="34" t="str">
        <f t="shared" si="116"/>
        <v/>
      </c>
    </row>
    <row r="2471" spans="1:3">
      <c r="A2471" s="34" t="str">
        <f t="shared" si="114"/>
        <v/>
      </c>
      <c r="B2471" s="34" t="str">
        <f t="shared" si="115"/>
        <v/>
      </c>
      <c r="C2471" s="34" t="str">
        <f t="shared" si="116"/>
        <v/>
      </c>
    </row>
    <row r="2472" spans="1:3">
      <c r="A2472" s="34" t="str">
        <f t="shared" si="114"/>
        <v/>
      </c>
      <c r="B2472" s="34" t="str">
        <f t="shared" si="115"/>
        <v/>
      </c>
      <c r="C2472" s="34" t="str">
        <f t="shared" si="116"/>
        <v/>
      </c>
    </row>
    <row r="2473" spans="1:3">
      <c r="A2473" s="34" t="str">
        <f t="shared" si="114"/>
        <v/>
      </c>
      <c r="B2473" s="34" t="str">
        <f t="shared" si="115"/>
        <v/>
      </c>
      <c r="C2473" s="34" t="str">
        <f t="shared" si="116"/>
        <v/>
      </c>
    </row>
    <row r="2474" spans="1:3">
      <c r="A2474" s="34" t="str">
        <f t="shared" si="114"/>
        <v/>
      </c>
      <c r="B2474" s="34" t="str">
        <f t="shared" si="115"/>
        <v/>
      </c>
      <c r="C2474" s="34" t="str">
        <f t="shared" si="116"/>
        <v/>
      </c>
    </row>
    <row r="2475" spans="1:3">
      <c r="A2475" s="34" t="str">
        <f t="shared" si="114"/>
        <v/>
      </c>
      <c r="B2475" s="34" t="str">
        <f t="shared" si="115"/>
        <v/>
      </c>
      <c r="C2475" s="34" t="str">
        <f t="shared" si="116"/>
        <v/>
      </c>
    </row>
    <row r="2476" spans="1:3">
      <c r="A2476" s="34" t="str">
        <f t="shared" si="114"/>
        <v/>
      </c>
      <c r="B2476" s="34" t="str">
        <f t="shared" si="115"/>
        <v/>
      </c>
      <c r="C2476" s="34" t="str">
        <f t="shared" si="116"/>
        <v/>
      </c>
    </row>
    <row r="2477" spans="1:3">
      <c r="A2477" s="34" t="str">
        <f t="shared" si="114"/>
        <v/>
      </c>
      <c r="B2477" s="34" t="str">
        <f t="shared" si="115"/>
        <v/>
      </c>
      <c r="C2477" s="34" t="str">
        <f t="shared" si="116"/>
        <v/>
      </c>
    </row>
    <row r="2478" spans="1:3">
      <c r="A2478" s="34" t="str">
        <f t="shared" si="114"/>
        <v/>
      </c>
      <c r="B2478" s="34" t="str">
        <f t="shared" si="115"/>
        <v/>
      </c>
      <c r="C2478" s="34" t="str">
        <f t="shared" si="116"/>
        <v/>
      </c>
    </row>
    <row r="2479" spans="1:3">
      <c r="A2479" s="34" t="str">
        <f t="shared" si="114"/>
        <v/>
      </c>
      <c r="B2479" s="34" t="str">
        <f t="shared" si="115"/>
        <v/>
      </c>
      <c r="C2479" s="34" t="str">
        <f t="shared" si="116"/>
        <v/>
      </c>
    </row>
    <row r="2480" spans="1:3">
      <c r="A2480" s="34" t="str">
        <f t="shared" si="114"/>
        <v/>
      </c>
      <c r="B2480" s="34" t="str">
        <f t="shared" si="115"/>
        <v/>
      </c>
      <c r="C2480" s="34" t="str">
        <f t="shared" si="116"/>
        <v/>
      </c>
    </row>
    <row r="2481" spans="1:3">
      <c r="A2481" s="34" t="str">
        <f t="shared" si="114"/>
        <v/>
      </c>
      <c r="B2481" s="34" t="str">
        <f t="shared" si="115"/>
        <v/>
      </c>
      <c r="C2481" s="34" t="str">
        <f t="shared" si="116"/>
        <v/>
      </c>
    </row>
    <row r="2482" spans="1:3">
      <c r="A2482" s="34" t="str">
        <f t="shared" si="114"/>
        <v/>
      </c>
      <c r="B2482" s="34" t="str">
        <f t="shared" si="115"/>
        <v/>
      </c>
      <c r="C2482" s="34" t="str">
        <f t="shared" si="116"/>
        <v/>
      </c>
    </row>
    <row r="2483" spans="1:3">
      <c r="A2483" s="34" t="str">
        <f t="shared" si="114"/>
        <v/>
      </c>
      <c r="B2483" s="34" t="str">
        <f t="shared" si="115"/>
        <v/>
      </c>
      <c r="C2483" s="34" t="str">
        <f t="shared" si="116"/>
        <v/>
      </c>
    </row>
    <row r="2484" spans="1:3">
      <c r="A2484" s="34" t="str">
        <f t="shared" si="114"/>
        <v/>
      </c>
      <c r="B2484" s="34" t="str">
        <f t="shared" si="115"/>
        <v/>
      </c>
      <c r="C2484" s="34" t="str">
        <f t="shared" si="116"/>
        <v/>
      </c>
    </row>
    <row r="2485" spans="1:3">
      <c r="A2485" s="34" t="str">
        <f t="shared" si="114"/>
        <v/>
      </c>
      <c r="B2485" s="34" t="str">
        <f t="shared" si="115"/>
        <v/>
      </c>
      <c r="C2485" s="34" t="str">
        <f t="shared" si="116"/>
        <v/>
      </c>
    </row>
    <row r="2486" spans="1:3">
      <c r="A2486" s="34" t="str">
        <f t="shared" si="114"/>
        <v/>
      </c>
      <c r="B2486" s="34" t="str">
        <f t="shared" si="115"/>
        <v/>
      </c>
      <c r="C2486" s="34" t="str">
        <f t="shared" si="116"/>
        <v/>
      </c>
    </row>
    <row r="2487" spans="1:3">
      <c r="A2487" s="34" t="str">
        <f t="shared" si="114"/>
        <v/>
      </c>
      <c r="B2487" s="34" t="str">
        <f t="shared" si="115"/>
        <v/>
      </c>
      <c r="C2487" s="34" t="str">
        <f t="shared" si="116"/>
        <v/>
      </c>
    </row>
    <row r="2488" spans="1:3">
      <c r="A2488" s="34" t="str">
        <f t="shared" si="114"/>
        <v/>
      </c>
      <c r="B2488" s="34" t="str">
        <f t="shared" si="115"/>
        <v/>
      </c>
      <c r="C2488" s="34" t="str">
        <f t="shared" si="116"/>
        <v/>
      </c>
    </row>
    <row r="2489" spans="1:3">
      <c r="A2489" s="34" t="str">
        <f t="shared" si="114"/>
        <v/>
      </c>
      <c r="B2489" s="34" t="str">
        <f t="shared" si="115"/>
        <v/>
      </c>
      <c r="C2489" s="34" t="str">
        <f t="shared" si="116"/>
        <v/>
      </c>
    </row>
    <row r="2490" spans="1:3">
      <c r="A2490" s="34" t="str">
        <f t="shared" si="114"/>
        <v/>
      </c>
      <c r="B2490" s="34" t="str">
        <f t="shared" si="115"/>
        <v/>
      </c>
      <c r="C2490" s="34" t="str">
        <f t="shared" si="116"/>
        <v/>
      </c>
    </row>
    <row r="2491" spans="1:3">
      <c r="A2491" s="34" t="str">
        <f t="shared" si="114"/>
        <v/>
      </c>
      <c r="B2491" s="34" t="str">
        <f t="shared" si="115"/>
        <v/>
      </c>
      <c r="C2491" s="34" t="str">
        <f t="shared" si="116"/>
        <v/>
      </c>
    </row>
    <row r="2492" spans="1:3">
      <c r="A2492" s="34" t="str">
        <f t="shared" si="114"/>
        <v/>
      </c>
      <c r="B2492" s="34" t="str">
        <f t="shared" si="115"/>
        <v/>
      </c>
      <c r="C2492" s="34" t="str">
        <f t="shared" si="116"/>
        <v/>
      </c>
    </row>
    <row r="2493" spans="1:3">
      <c r="A2493" s="34" t="str">
        <f t="shared" si="114"/>
        <v/>
      </c>
      <c r="B2493" s="34" t="str">
        <f t="shared" si="115"/>
        <v/>
      </c>
      <c r="C2493" s="34" t="str">
        <f t="shared" si="116"/>
        <v/>
      </c>
    </row>
    <row r="2494" spans="1:3">
      <c r="A2494" s="34" t="str">
        <f t="shared" si="114"/>
        <v/>
      </c>
      <c r="B2494" s="34" t="str">
        <f t="shared" si="115"/>
        <v/>
      </c>
      <c r="C2494" s="34" t="str">
        <f t="shared" si="116"/>
        <v/>
      </c>
    </row>
    <row r="2495" spans="1:3">
      <c r="A2495" s="34" t="str">
        <f t="shared" si="114"/>
        <v/>
      </c>
      <c r="B2495" s="34" t="str">
        <f t="shared" si="115"/>
        <v/>
      </c>
      <c r="C2495" s="34" t="str">
        <f t="shared" si="116"/>
        <v/>
      </c>
    </row>
    <row r="2496" spans="1:3">
      <c r="A2496" s="34" t="str">
        <f t="shared" si="114"/>
        <v/>
      </c>
      <c r="B2496" s="34" t="str">
        <f t="shared" si="115"/>
        <v/>
      </c>
      <c r="C2496" s="34" t="str">
        <f t="shared" si="116"/>
        <v/>
      </c>
    </row>
    <row r="2497" spans="1:3">
      <c r="A2497" s="34" t="str">
        <f t="shared" si="114"/>
        <v/>
      </c>
      <c r="B2497" s="34" t="str">
        <f t="shared" si="115"/>
        <v/>
      </c>
      <c r="C2497" s="34" t="str">
        <f t="shared" si="116"/>
        <v/>
      </c>
    </row>
    <row r="2498" spans="1:3">
      <c r="A2498" s="34" t="str">
        <f t="shared" si="114"/>
        <v/>
      </c>
      <c r="B2498" s="34" t="str">
        <f t="shared" si="115"/>
        <v/>
      </c>
      <c r="C2498" s="34" t="str">
        <f t="shared" si="116"/>
        <v/>
      </c>
    </row>
    <row r="2499" spans="1:3">
      <c r="A2499" s="34" t="str">
        <f t="shared" ref="A2499:A2562" si="117">IFERROR(C2499-1,"")</f>
        <v/>
      </c>
      <c r="B2499" s="34" t="str">
        <f t="shared" ref="B2499:B2562" si="118">IFERROR("P(Z&gt;="&amp;C2499-1&amp;")","")</f>
        <v/>
      </c>
      <c r="C2499" s="34" t="str">
        <f t="shared" ref="C2499:C2562" si="119">IF(C2498&gt;rNtrials,"",1+C2498)</f>
        <v/>
      </c>
    </row>
    <row r="2500" spans="1:3">
      <c r="A2500" s="34" t="str">
        <f t="shared" si="117"/>
        <v/>
      </c>
      <c r="B2500" s="34" t="str">
        <f t="shared" si="118"/>
        <v/>
      </c>
      <c r="C2500" s="34" t="str">
        <f t="shared" si="119"/>
        <v/>
      </c>
    </row>
    <row r="2501" spans="1:3">
      <c r="A2501" s="34" t="str">
        <f t="shared" si="117"/>
        <v/>
      </c>
      <c r="B2501" s="34" t="str">
        <f t="shared" si="118"/>
        <v/>
      </c>
      <c r="C2501" s="34" t="str">
        <f t="shared" si="119"/>
        <v/>
      </c>
    </row>
    <row r="2502" spans="1:3">
      <c r="A2502" s="34" t="str">
        <f t="shared" si="117"/>
        <v/>
      </c>
      <c r="B2502" s="34" t="str">
        <f t="shared" si="118"/>
        <v/>
      </c>
      <c r="C2502" s="34" t="str">
        <f t="shared" si="119"/>
        <v/>
      </c>
    </row>
    <row r="2503" spans="1:3">
      <c r="A2503" s="34" t="str">
        <f t="shared" si="117"/>
        <v/>
      </c>
      <c r="B2503" s="34" t="str">
        <f t="shared" si="118"/>
        <v/>
      </c>
      <c r="C2503" s="34" t="str">
        <f t="shared" si="119"/>
        <v/>
      </c>
    </row>
    <row r="2504" spans="1:3">
      <c r="A2504" s="34" t="str">
        <f t="shared" si="117"/>
        <v/>
      </c>
      <c r="B2504" s="34" t="str">
        <f t="shared" si="118"/>
        <v/>
      </c>
      <c r="C2504" s="34" t="str">
        <f t="shared" si="119"/>
        <v/>
      </c>
    </row>
    <row r="2505" spans="1:3">
      <c r="A2505" s="34" t="str">
        <f t="shared" si="117"/>
        <v/>
      </c>
      <c r="B2505" s="34" t="str">
        <f t="shared" si="118"/>
        <v/>
      </c>
      <c r="C2505" s="34" t="str">
        <f t="shared" si="119"/>
        <v/>
      </c>
    </row>
    <row r="2506" spans="1:3">
      <c r="A2506" s="34" t="str">
        <f t="shared" si="117"/>
        <v/>
      </c>
      <c r="B2506" s="34" t="str">
        <f t="shared" si="118"/>
        <v/>
      </c>
      <c r="C2506" s="34" t="str">
        <f t="shared" si="119"/>
        <v/>
      </c>
    </row>
    <row r="2507" spans="1:3">
      <c r="A2507" s="34" t="str">
        <f t="shared" si="117"/>
        <v/>
      </c>
      <c r="B2507" s="34" t="str">
        <f t="shared" si="118"/>
        <v/>
      </c>
      <c r="C2507" s="34" t="str">
        <f t="shared" si="119"/>
        <v/>
      </c>
    </row>
    <row r="2508" spans="1:3">
      <c r="A2508" s="34" t="str">
        <f t="shared" si="117"/>
        <v/>
      </c>
      <c r="B2508" s="34" t="str">
        <f t="shared" si="118"/>
        <v/>
      </c>
      <c r="C2508" s="34" t="str">
        <f t="shared" si="119"/>
        <v/>
      </c>
    </row>
    <row r="2509" spans="1:3">
      <c r="A2509" s="34" t="str">
        <f t="shared" si="117"/>
        <v/>
      </c>
      <c r="B2509" s="34" t="str">
        <f t="shared" si="118"/>
        <v/>
      </c>
      <c r="C2509" s="34" t="str">
        <f t="shared" si="119"/>
        <v/>
      </c>
    </row>
    <row r="2510" spans="1:3">
      <c r="A2510" s="34" t="str">
        <f t="shared" si="117"/>
        <v/>
      </c>
      <c r="B2510" s="34" t="str">
        <f t="shared" si="118"/>
        <v/>
      </c>
      <c r="C2510" s="34" t="str">
        <f t="shared" si="119"/>
        <v/>
      </c>
    </row>
    <row r="2511" spans="1:3">
      <c r="A2511" s="34" t="str">
        <f t="shared" si="117"/>
        <v/>
      </c>
      <c r="B2511" s="34" t="str">
        <f t="shared" si="118"/>
        <v/>
      </c>
      <c r="C2511" s="34" t="str">
        <f t="shared" si="119"/>
        <v/>
      </c>
    </row>
    <row r="2512" spans="1:3">
      <c r="A2512" s="34" t="str">
        <f t="shared" si="117"/>
        <v/>
      </c>
      <c r="B2512" s="34" t="str">
        <f t="shared" si="118"/>
        <v/>
      </c>
      <c r="C2512" s="34" t="str">
        <f t="shared" si="119"/>
        <v/>
      </c>
    </row>
    <row r="2513" spans="1:3">
      <c r="A2513" s="34" t="str">
        <f t="shared" si="117"/>
        <v/>
      </c>
      <c r="B2513" s="34" t="str">
        <f t="shared" si="118"/>
        <v/>
      </c>
      <c r="C2513" s="34" t="str">
        <f t="shared" si="119"/>
        <v/>
      </c>
    </row>
    <row r="2514" spans="1:3">
      <c r="A2514" s="34" t="str">
        <f t="shared" si="117"/>
        <v/>
      </c>
      <c r="B2514" s="34" t="str">
        <f t="shared" si="118"/>
        <v/>
      </c>
      <c r="C2514" s="34" t="str">
        <f t="shared" si="119"/>
        <v/>
      </c>
    </row>
    <row r="2515" spans="1:3">
      <c r="A2515" s="34" t="str">
        <f t="shared" si="117"/>
        <v/>
      </c>
      <c r="B2515" s="34" t="str">
        <f t="shared" si="118"/>
        <v/>
      </c>
      <c r="C2515" s="34" t="str">
        <f t="shared" si="119"/>
        <v/>
      </c>
    </row>
    <row r="2516" spans="1:3">
      <c r="A2516" s="34" t="str">
        <f t="shared" si="117"/>
        <v/>
      </c>
      <c r="B2516" s="34" t="str">
        <f t="shared" si="118"/>
        <v/>
      </c>
      <c r="C2516" s="34" t="str">
        <f t="shared" si="119"/>
        <v/>
      </c>
    </row>
    <row r="2517" spans="1:3">
      <c r="A2517" s="34" t="str">
        <f t="shared" si="117"/>
        <v/>
      </c>
      <c r="B2517" s="34" t="str">
        <f t="shared" si="118"/>
        <v/>
      </c>
      <c r="C2517" s="34" t="str">
        <f t="shared" si="119"/>
        <v/>
      </c>
    </row>
    <row r="2518" spans="1:3">
      <c r="A2518" s="34" t="str">
        <f t="shared" si="117"/>
        <v/>
      </c>
      <c r="B2518" s="34" t="str">
        <f t="shared" si="118"/>
        <v/>
      </c>
      <c r="C2518" s="34" t="str">
        <f t="shared" si="119"/>
        <v/>
      </c>
    </row>
    <row r="2519" spans="1:3">
      <c r="A2519" s="34" t="str">
        <f t="shared" si="117"/>
        <v/>
      </c>
      <c r="B2519" s="34" t="str">
        <f t="shared" si="118"/>
        <v/>
      </c>
      <c r="C2519" s="34" t="str">
        <f t="shared" si="119"/>
        <v/>
      </c>
    </row>
    <row r="2520" spans="1:3">
      <c r="A2520" s="34" t="str">
        <f t="shared" si="117"/>
        <v/>
      </c>
      <c r="B2520" s="34" t="str">
        <f t="shared" si="118"/>
        <v/>
      </c>
      <c r="C2520" s="34" t="str">
        <f t="shared" si="119"/>
        <v/>
      </c>
    </row>
    <row r="2521" spans="1:3">
      <c r="A2521" s="34" t="str">
        <f t="shared" si="117"/>
        <v/>
      </c>
      <c r="B2521" s="34" t="str">
        <f t="shared" si="118"/>
        <v/>
      </c>
      <c r="C2521" s="34" t="str">
        <f t="shared" si="119"/>
        <v/>
      </c>
    </row>
    <row r="2522" spans="1:3">
      <c r="A2522" s="34" t="str">
        <f t="shared" si="117"/>
        <v/>
      </c>
      <c r="B2522" s="34" t="str">
        <f t="shared" si="118"/>
        <v/>
      </c>
      <c r="C2522" s="34" t="str">
        <f t="shared" si="119"/>
        <v/>
      </c>
    </row>
    <row r="2523" spans="1:3">
      <c r="A2523" s="34" t="str">
        <f t="shared" si="117"/>
        <v/>
      </c>
      <c r="B2523" s="34" t="str">
        <f t="shared" si="118"/>
        <v/>
      </c>
      <c r="C2523" s="34" t="str">
        <f t="shared" si="119"/>
        <v/>
      </c>
    </row>
    <row r="2524" spans="1:3">
      <c r="A2524" s="34" t="str">
        <f t="shared" si="117"/>
        <v/>
      </c>
      <c r="B2524" s="34" t="str">
        <f t="shared" si="118"/>
        <v/>
      </c>
      <c r="C2524" s="34" t="str">
        <f t="shared" si="119"/>
        <v/>
      </c>
    </row>
    <row r="2525" spans="1:3">
      <c r="A2525" s="34" t="str">
        <f t="shared" si="117"/>
        <v/>
      </c>
      <c r="B2525" s="34" t="str">
        <f t="shared" si="118"/>
        <v/>
      </c>
      <c r="C2525" s="34" t="str">
        <f t="shared" si="119"/>
        <v/>
      </c>
    </row>
    <row r="2526" spans="1:3">
      <c r="A2526" s="34" t="str">
        <f t="shared" si="117"/>
        <v/>
      </c>
      <c r="B2526" s="34" t="str">
        <f t="shared" si="118"/>
        <v/>
      </c>
      <c r="C2526" s="34" t="str">
        <f t="shared" si="119"/>
        <v/>
      </c>
    </row>
    <row r="2527" spans="1:3">
      <c r="A2527" s="34" t="str">
        <f t="shared" si="117"/>
        <v/>
      </c>
      <c r="B2527" s="34" t="str">
        <f t="shared" si="118"/>
        <v/>
      </c>
      <c r="C2527" s="34" t="str">
        <f t="shared" si="119"/>
        <v/>
      </c>
    </row>
    <row r="2528" spans="1:3">
      <c r="A2528" s="34" t="str">
        <f t="shared" si="117"/>
        <v/>
      </c>
      <c r="B2528" s="34" t="str">
        <f t="shared" si="118"/>
        <v/>
      </c>
      <c r="C2528" s="34" t="str">
        <f t="shared" si="119"/>
        <v/>
      </c>
    </row>
    <row r="2529" spans="1:3">
      <c r="A2529" s="34" t="str">
        <f t="shared" si="117"/>
        <v/>
      </c>
      <c r="B2529" s="34" t="str">
        <f t="shared" si="118"/>
        <v/>
      </c>
      <c r="C2529" s="34" t="str">
        <f t="shared" si="119"/>
        <v/>
      </c>
    </row>
    <row r="2530" spans="1:3">
      <c r="A2530" s="34" t="str">
        <f t="shared" si="117"/>
        <v/>
      </c>
      <c r="B2530" s="34" t="str">
        <f t="shared" si="118"/>
        <v/>
      </c>
      <c r="C2530" s="34" t="str">
        <f t="shared" si="119"/>
        <v/>
      </c>
    </row>
    <row r="2531" spans="1:3">
      <c r="A2531" s="34" t="str">
        <f t="shared" si="117"/>
        <v/>
      </c>
      <c r="B2531" s="34" t="str">
        <f t="shared" si="118"/>
        <v/>
      </c>
      <c r="C2531" s="34" t="str">
        <f t="shared" si="119"/>
        <v/>
      </c>
    </row>
    <row r="2532" spans="1:3">
      <c r="A2532" s="34" t="str">
        <f t="shared" si="117"/>
        <v/>
      </c>
      <c r="B2532" s="34" t="str">
        <f t="shared" si="118"/>
        <v/>
      </c>
      <c r="C2532" s="34" t="str">
        <f t="shared" si="119"/>
        <v/>
      </c>
    </row>
    <row r="2533" spans="1:3">
      <c r="A2533" s="34" t="str">
        <f t="shared" si="117"/>
        <v/>
      </c>
      <c r="B2533" s="34" t="str">
        <f t="shared" si="118"/>
        <v/>
      </c>
      <c r="C2533" s="34" t="str">
        <f t="shared" si="119"/>
        <v/>
      </c>
    </row>
    <row r="2534" spans="1:3">
      <c r="A2534" s="34" t="str">
        <f t="shared" si="117"/>
        <v/>
      </c>
      <c r="B2534" s="34" t="str">
        <f t="shared" si="118"/>
        <v/>
      </c>
      <c r="C2534" s="34" t="str">
        <f t="shared" si="119"/>
        <v/>
      </c>
    </row>
    <row r="2535" spans="1:3">
      <c r="A2535" s="34" t="str">
        <f t="shared" si="117"/>
        <v/>
      </c>
      <c r="B2535" s="34" t="str">
        <f t="shared" si="118"/>
        <v/>
      </c>
      <c r="C2535" s="34" t="str">
        <f t="shared" si="119"/>
        <v/>
      </c>
    </row>
    <row r="2536" spans="1:3">
      <c r="A2536" s="34" t="str">
        <f t="shared" si="117"/>
        <v/>
      </c>
      <c r="B2536" s="34" t="str">
        <f t="shared" si="118"/>
        <v/>
      </c>
      <c r="C2536" s="34" t="str">
        <f t="shared" si="119"/>
        <v/>
      </c>
    </row>
    <row r="2537" spans="1:3">
      <c r="A2537" s="34" t="str">
        <f t="shared" si="117"/>
        <v/>
      </c>
      <c r="B2537" s="34" t="str">
        <f t="shared" si="118"/>
        <v/>
      </c>
      <c r="C2537" s="34" t="str">
        <f t="shared" si="119"/>
        <v/>
      </c>
    </row>
    <row r="2538" spans="1:3">
      <c r="A2538" s="34" t="str">
        <f t="shared" si="117"/>
        <v/>
      </c>
      <c r="B2538" s="34" t="str">
        <f t="shared" si="118"/>
        <v/>
      </c>
      <c r="C2538" s="34" t="str">
        <f t="shared" si="119"/>
        <v/>
      </c>
    </row>
    <row r="2539" spans="1:3">
      <c r="A2539" s="34" t="str">
        <f t="shared" si="117"/>
        <v/>
      </c>
      <c r="B2539" s="34" t="str">
        <f t="shared" si="118"/>
        <v/>
      </c>
      <c r="C2539" s="34" t="str">
        <f t="shared" si="119"/>
        <v/>
      </c>
    </row>
    <row r="2540" spans="1:3">
      <c r="A2540" s="34" t="str">
        <f t="shared" si="117"/>
        <v/>
      </c>
      <c r="B2540" s="34" t="str">
        <f t="shared" si="118"/>
        <v/>
      </c>
      <c r="C2540" s="34" t="str">
        <f t="shared" si="119"/>
        <v/>
      </c>
    </row>
    <row r="2541" spans="1:3">
      <c r="A2541" s="34" t="str">
        <f t="shared" si="117"/>
        <v/>
      </c>
      <c r="B2541" s="34" t="str">
        <f t="shared" si="118"/>
        <v/>
      </c>
      <c r="C2541" s="34" t="str">
        <f t="shared" si="119"/>
        <v/>
      </c>
    </row>
    <row r="2542" spans="1:3">
      <c r="A2542" s="34" t="str">
        <f t="shared" si="117"/>
        <v/>
      </c>
      <c r="B2542" s="34" t="str">
        <f t="shared" si="118"/>
        <v/>
      </c>
      <c r="C2542" s="34" t="str">
        <f t="shared" si="119"/>
        <v/>
      </c>
    </row>
    <row r="2543" spans="1:3">
      <c r="A2543" s="34" t="str">
        <f t="shared" si="117"/>
        <v/>
      </c>
      <c r="B2543" s="34" t="str">
        <f t="shared" si="118"/>
        <v/>
      </c>
      <c r="C2543" s="34" t="str">
        <f t="shared" si="119"/>
        <v/>
      </c>
    </row>
    <row r="2544" spans="1:3">
      <c r="A2544" s="34" t="str">
        <f t="shared" si="117"/>
        <v/>
      </c>
      <c r="B2544" s="34" t="str">
        <f t="shared" si="118"/>
        <v/>
      </c>
      <c r="C2544" s="34" t="str">
        <f t="shared" si="119"/>
        <v/>
      </c>
    </row>
    <row r="2545" spans="1:3">
      <c r="A2545" s="34" t="str">
        <f t="shared" si="117"/>
        <v/>
      </c>
      <c r="B2545" s="34" t="str">
        <f t="shared" si="118"/>
        <v/>
      </c>
      <c r="C2545" s="34" t="str">
        <f t="shared" si="119"/>
        <v/>
      </c>
    </row>
    <row r="2546" spans="1:3">
      <c r="A2546" s="34" t="str">
        <f t="shared" si="117"/>
        <v/>
      </c>
      <c r="B2546" s="34" t="str">
        <f t="shared" si="118"/>
        <v/>
      </c>
      <c r="C2546" s="34" t="str">
        <f t="shared" si="119"/>
        <v/>
      </c>
    </row>
    <row r="2547" spans="1:3">
      <c r="A2547" s="34" t="str">
        <f t="shared" si="117"/>
        <v/>
      </c>
      <c r="B2547" s="34" t="str">
        <f t="shared" si="118"/>
        <v/>
      </c>
      <c r="C2547" s="34" t="str">
        <f t="shared" si="119"/>
        <v/>
      </c>
    </row>
    <row r="2548" spans="1:3">
      <c r="A2548" s="34" t="str">
        <f t="shared" si="117"/>
        <v/>
      </c>
      <c r="B2548" s="34" t="str">
        <f t="shared" si="118"/>
        <v/>
      </c>
      <c r="C2548" s="34" t="str">
        <f t="shared" si="119"/>
        <v/>
      </c>
    </row>
    <row r="2549" spans="1:3">
      <c r="A2549" s="34" t="str">
        <f t="shared" si="117"/>
        <v/>
      </c>
      <c r="B2549" s="34" t="str">
        <f t="shared" si="118"/>
        <v/>
      </c>
      <c r="C2549" s="34" t="str">
        <f t="shared" si="119"/>
        <v/>
      </c>
    </row>
    <row r="2550" spans="1:3">
      <c r="A2550" s="34" t="str">
        <f t="shared" si="117"/>
        <v/>
      </c>
      <c r="B2550" s="34" t="str">
        <f t="shared" si="118"/>
        <v/>
      </c>
      <c r="C2550" s="34" t="str">
        <f t="shared" si="119"/>
        <v/>
      </c>
    </row>
    <row r="2551" spans="1:3">
      <c r="A2551" s="34" t="str">
        <f t="shared" si="117"/>
        <v/>
      </c>
      <c r="B2551" s="34" t="str">
        <f t="shared" si="118"/>
        <v/>
      </c>
      <c r="C2551" s="34" t="str">
        <f t="shared" si="119"/>
        <v/>
      </c>
    </row>
    <row r="2552" spans="1:3">
      <c r="A2552" s="34" t="str">
        <f t="shared" si="117"/>
        <v/>
      </c>
      <c r="B2552" s="34" t="str">
        <f t="shared" si="118"/>
        <v/>
      </c>
      <c r="C2552" s="34" t="str">
        <f t="shared" si="119"/>
        <v/>
      </c>
    </row>
    <row r="2553" spans="1:3">
      <c r="A2553" s="34" t="str">
        <f t="shared" si="117"/>
        <v/>
      </c>
      <c r="B2553" s="34" t="str">
        <f t="shared" si="118"/>
        <v/>
      </c>
      <c r="C2553" s="34" t="str">
        <f t="shared" si="119"/>
        <v/>
      </c>
    </row>
    <row r="2554" spans="1:3">
      <c r="A2554" s="34" t="str">
        <f t="shared" si="117"/>
        <v/>
      </c>
      <c r="B2554" s="34" t="str">
        <f t="shared" si="118"/>
        <v/>
      </c>
      <c r="C2554" s="34" t="str">
        <f t="shared" si="119"/>
        <v/>
      </c>
    </row>
    <row r="2555" spans="1:3">
      <c r="A2555" s="34" t="str">
        <f t="shared" si="117"/>
        <v/>
      </c>
      <c r="B2555" s="34" t="str">
        <f t="shared" si="118"/>
        <v/>
      </c>
      <c r="C2555" s="34" t="str">
        <f t="shared" si="119"/>
        <v/>
      </c>
    </row>
    <row r="2556" spans="1:3">
      <c r="A2556" s="34" t="str">
        <f t="shared" si="117"/>
        <v/>
      </c>
      <c r="B2556" s="34" t="str">
        <f t="shared" si="118"/>
        <v/>
      </c>
      <c r="C2556" s="34" t="str">
        <f t="shared" si="119"/>
        <v/>
      </c>
    </row>
    <row r="2557" spans="1:3">
      <c r="A2557" s="34" t="str">
        <f t="shared" si="117"/>
        <v/>
      </c>
      <c r="B2557" s="34" t="str">
        <f t="shared" si="118"/>
        <v/>
      </c>
      <c r="C2557" s="34" t="str">
        <f t="shared" si="119"/>
        <v/>
      </c>
    </row>
    <row r="2558" spans="1:3">
      <c r="A2558" s="34" t="str">
        <f t="shared" si="117"/>
        <v/>
      </c>
      <c r="B2558" s="34" t="str">
        <f t="shared" si="118"/>
        <v/>
      </c>
      <c r="C2558" s="34" t="str">
        <f t="shared" si="119"/>
        <v/>
      </c>
    </row>
    <row r="2559" spans="1:3">
      <c r="A2559" s="34" t="str">
        <f t="shared" si="117"/>
        <v/>
      </c>
      <c r="B2559" s="34" t="str">
        <f t="shared" si="118"/>
        <v/>
      </c>
      <c r="C2559" s="34" t="str">
        <f t="shared" si="119"/>
        <v/>
      </c>
    </row>
    <row r="2560" spans="1:3">
      <c r="A2560" s="34" t="str">
        <f t="shared" si="117"/>
        <v/>
      </c>
      <c r="B2560" s="34" t="str">
        <f t="shared" si="118"/>
        <v/>
      </c>
      <c r="C2560" s="34" t="str">
        <f t="shared" si="119"/>
        <v/>
      </c>
    </row>
    <row r="2561" spans="1:3">
      <c r="A2561" s="34" t="str">
        <f t="shared" si="117"/>
        <v/>
      </c>
      <c r="B2561" s="34" t="str">
        <f t="shared" si="118"/>
        <v/>
      </c>
      <c r="C2561" s="34" t="str">
        <f t="shared" si="119"/>
        <v/>
      </c>
    </row>
    <row r="2562" spans="1:3">
      <c r="A2562" s="34" t="str">
        <f t="shared" si="117"/>
        <v/>
      </c>
      <c r="B2562" s="34" t="str">
        <f t="shared" si="118"/>
        <v/>
      </c>
      <c r="C2562" s="34" t="str">
        <f t="shared" si="119"/>
        <v/>
      </c>
    </row>
    <row r="2563" spans="1:3">
      <c r="A2563" s="34" t="str">
        <f t="shared" ref="A2563:A2626" si="120">IFERROR(C2563-1,"")</f>
        <v/>
      </c>
      <c r="B2563" s="34" t="str">
        <f t="shared" ref="B2563:B2626" si="121">IFERROR("P(Z&gt;="&amp;C2563-1&amp;")","")</f>
        <v/>
      </c>
      <c r="C2563" s="34" t="str">
        <f t="shared" ref="C2563:C2626" si="122">IF(C2562&gt;rNtrials,"",1+C2562)</f>
        <v/>
      </c>
    </row>
    <row r="2564" spans="1:3">
      <c r="A2564" s="34" t="str">
        <f t="shared" si="120"/>
        <v/>
      </c>
      <c r="B2564" s="34" t="str">
        <f t="shared" si="121"/>
        <v/>
      </c>
      <c r="C2564" s="34" t="str">
        <f t="shared" si="122"/>
        <v/>
      </c>
    </row>
    <row r="2565" spans="1:3">
      <c r="A2565" s="34" t="str">
        <f t="shared" si="120"/>
        <v/>
      </c>
      <c r="B2565" s="34" t="str">
        <f t="shared" si="121"/>
        <v/>
      </c>
      <c r="C2565" s="34" t="str">
        <f t="shared" si="122"/>
        <v/>
      </c>
    </row>
    <row r="2566" spans="1:3">
      <c r="A2566" s="34" t="str">
        <f t="shared" si="120"/>
        <v/>
      </c>
      <c r="B2566" s="34" t="str">
        <f t="shared" si="121"/>
        <v/>
      </c>
      <c r="C2566" s="34" t="str">
        <f t="shared" si="122"/>
        <v/>
      </c>
    </row>
    <row r="2567" spans="1:3">
      <c r="A2567" s="34" t="str">
        <f t="shared" si="120"/>
        <v/>
      </c>
      <c r="B2567" s="34" t="str">
        <f t="shared" si="121"/>
        <v/>
      </c>
      <c r="C2567" s="34" t="str">
        <f t="shared" si="122"/>
        <v/>
      </c>
    </row>
    <row r="2568" spans="1:3">
      <c r="A2568" s="34" t="str">
        <f t="shared" si="120"/>
        <v/>
      </c>
      <c r="B2568" s="34" t="str">
        <f t="shared" si="121"/>
        <v/>
      </c>
      <c r="C2568" s="34" t="str">
        <f t="shared" si="122"/>
        <v/>
      </c>
    </row>
    <row r="2569" spans="1:3">
      <c r="A2569" s="34" t="str">
        <f t="shared" si="120"/>
        <v/>
      </c>
      <c r="B2569" s="34" t="str">
        <f t="shared" si="121"/>
        <v/>
      </c>
      <c r="C2569" s="34" t="str">
        <f t="shared" si="122"/>
        <v/>
      </c>
    </row>
    <row r="2570" spans="1:3">
      <c r="A2570" s="34" t="str">
        <f t="shared" si="120"/>
        <v/>
      </c>
      <c r="B2570" s="34" t="str">
        <f t="shared" si="121"/>
        <v/>
      </c>
      <c r="C2570" s="34" t="str">
        <f t="shared" si="122"/>
        <v/>
      </c>
    </row>
    <row r="2571" spans="1:3">
      <c r="A2571" s="34" t="str">
        <f t="shared" si="120"/>
        <v/>
      </c>
      <c r="B2571" s="34" t="str">
        <f t="shared" si="121"/>
        <v/>
      </c>
      <c r="C2571" s="34" t="str">
        <f t="shared" si="122"/>
        <v/>
      </c>
    </row>
    <row r="2572" spans="1:3">
      <c r="A2572" s="34" t="str">
        <f t="shared" si="120"/>
        <v/>
      </c>
      <c r="B2572" s="34" t="str">
        <f t="shared" si="121"/>
        <v/>
      </c>
      <c r="C2572" s="34" t="str">
        <f t="shared" si="122"/>
        <v/>
      </c>
    </row>
    <row r="2573" spans="1:3">
      <c r="A2573" s="34" t="str">
        <f t="shared" si="120"/>
        <v/>
      </c>
      <c r="B2573" s="34" t="str">
        <f t="shared" si="121"/>
        <v/>
      </c>
      <c r="C2573" s="34" t="str">
        <f t="shared" si="122"/>
        <v/>
      </c>
    </row>
    <row r="2574" spans="1:3">
      <c r="A2574" s="34" t="str">
        <f t="shared" si="120"/>
        <v/>
      </c>
      <c r="B2574" s="34" t="str">
        <f t="shared" si="121"/>
        <v/>
      </c>
      <c r="C2574" s="34" t="str">
        <f t="shared" si="122"/>
        <v/>
      </c>
    </row>
    <row r="2575" spans="1:3">
      <c r="A2575" s="34" t="str">
        <f t="shared" si="120"/>
        <v/>
      </c>
      <c r="B2575" s="34" t="str">
        <f t="shared" si="121"/>
        <v/>
      </c>
      <c r="C2575" s="34" t="str">
        <f t="shared" si="122"/>
        <v/>
      </c>
    </row>
    <row r="2576" spans="1:3">
      <c r="A2576" s="34" t="str">
        <f t="shared" si="120"/>
        <v/>
      </c>
      <c r="B2576" s="34" t="str">
        <f t="shared" si="121"/>
        <v/>
      </c>
      <c r="C2576" s="34" t="str">
        <f t="shared" si="122"/>
        <v/>
      </c>
    </row>
    <row r="2577" spans="1:3">
      <c r="A2577" s="34" t="str">
        <f t="shared" si="120"/>
        <v/>
      </c>
      <c r="B2577" s="34" t="str">
        <f t="shared" si="121"/>
        <v/>
      </c>
      <c r="C2577" s="34" t="str">
        <f t="shared" si="122"/>
        <v/>
      </c>
    </row>
    <row r="2578" spans="1:3">
      <c r="A2578" s="34" t="str">
        <f t="shared" si="120"/>
        <v/>
      </c>
      <c r="B2578" s="34" t="str">
        <f t="shared" si="121"/>
        <v/>
      </c>
      <c r="C2578" s="34" t="str">
        <f t="shared" si="122"/>
        <v/>
      </c>
    </row>
    <row r="2579" spans="1:3">
      <c r="A2579" s="34" t="str">
        <f t="shared" si="120"/>
        <v/>
      </c>
      <c r="B2579" s="34" t="str">
        <f t="shared" si="121"/>
        <v/>
      </c>
      <c r="C2579" s="34" t="str">
        <f t="shared" si="122"/>
        <v/>
      </c>
    </row>
    <row r="2580" spans="1:3">
      <c r="A2580" s="34" t="str">
        <f t="shared" si="120"/>
        <v/>
      </c>
      <c r="B2580" s="34" t="str">
        <f t="shared" si="121"/>
        <v/>
      </c>
      <c r="C2580" s="34" t="str">
        <f t="shared" si="122"/>
        <v/>
      </c>
    </row>
    <row r="2581" spans="1:3">
      <c r="A2581" s="34" t="str">
        <f t="shared" si="120"/>
        <v/>
      </c>
      <c r="B2581" s="34" t="str">
        <f t="shared" si="121"/>
        <v/>
      </c>
      <c r="C2581" s="34" t="str">
        <f t="shared" si="122"/>
        <v/>
      </c>
    </row>
    <row r="2582" spans="1:3">
      <c r="A2582" s="34" t="str">
        <f t="shared" si="120"/>
        <v/>
      </c>
      <c r="B2582" s="34" t="str">
        <f t="shared" si="121"/>
        <v/>
      </c>
      <c r="C2582" s="34" t="str">
        <f t="shared" si="122"/>
        <v/>
      </c>
    </row>
    <row r="2583" spans="1:3">
      <c r="A2583" s="34" t="str">
        <f t="shared" si="120"/>
        <v/>
      </c>
      <c r="B2583" s="34" t="str">
        <f t="shared" si="121"/>
        <v/>
      </c>
      <c r="C2583" s="34" t="str">
        <f t="shared" si="122"/>
        <v/>
      </c>
    </row>
    <row r="2584" spans="1:3">
      <c r="A2584" s="34" t="str">
        <f t="shared" si="120"/>
        <v/>
      </c>
      <c r="B2584" s="34" t="str">
        <f t="shared" si="121"/>
        <v/>
      </c>
      <c r="C2584" s="34" t="str">
        <f t="shared" si="122"/>
        <v/>
      </c>
    </row>
    <row r="2585" spans="1:3">
      <c r="A2585" s="34" t="str">
        <f t="shared" si="120"/>
        <v/>
      </c>
      <c r="B2585" s="34" t="str">
        <f t="shared" si="121"/>
        <v/>
      </c>
      <c r="C2585" s="34" t="str">
        <f t="shared" si="122"/>
        <v/>
      </c>
    </row>
    <row r="2586" spans="1:3">
      <c r="A2586" s="34" t="str">
        <f t="shared" si="120"/>
        <v/>
      </c>
      <c r="B2586" s="34" t="str">
        <f t="shared" si="121"/>
        <v/>
      </c>
      <c r="C2586" s="34" t="str">
        <f t="shared" si="122"/>
        <v/>
      </c>
    </row>
    <row r="2587" spans="1:3">
      <c r="A2587" s="34" t="str">
        <f t="shared" si="120"/>
        <v/>
      </c>
      <c r="B2587" s="34" t="str">
        <f t="shared" si="121"/>
        <v/>
      </c>
      <c r="C2587" s="34" t="str">
        <f t="shared" si="122"/>
        <v/>
      </c>
    </row>
    <row r="2588" spans="1:3">
      <c r="A2588" s="34" t="str">
        <f t="shared" si="120"/>
        <v/>
      </c>
      <c r="B2588" s="34" t="str">
        <f t="shared" si="121"/>
        <v/>
      </c>
      <c r="C2588" s="34" t="str">
        <f t="shared" si="122"/>
        <v/>
      </c>
    </row>
    <row r="2589" spans="1:3">
      <c r="A2589" s="34" t="str">
        <f t="shared" si="120"/>
        <v/>
      </c>
      <c r="B2589" s="34" t="str">
        <f t="shared" si="121"/>
        <v/>
      </c>
      <c r="C2589" s="34" t="str">
        <f t="shared" si="122"/>
        <v/>
      </c>
    </row>
    <row r="2590" spans="1:3">
      <c r="A2590" s="34" t="str">
        <f t="shared" si="120"/>
        <v/>
      </c>
      <c r="B2590" s="34" t="str">
        <f t="shared" si="121"/>
        <v/>
      </c>
      <c r="C2590" s="34" t="str">
        <f t="shared" si="122"/>
        <v/>
      </c>
    </row>
    <row r="2591" spans="1:3">
      <c r="A2591" s="34" t="str">
        <f t="shared" si="120"/>
        <v/>
      </c>
      <c r="B2591" s="34" t="str">
        <f t="shared" si="121"/>
        <v/>
      </c>
      <c r="C2591" s="34" t="str">
        <f t="shared" si="122"/>
        <v/>
      </c>
    </row>
    <row r="2592" spans="1:3">
      <c r="A2592" s="34" t="str">
        <f t="shared" si="120"/>
        <v/>
      </c>
      <c r="B2592" s="34" t="str">
        <f t="shared" si="121"/>
        <v/>
      </c>
      <c r="C2592" s="34" t="str">
        <f t="shared" si="122"/>
        <v/>
      </c>
    </row>
    <row r="2593" spans="1:3">
      <c r="A2593" s="34" t="str">
        <f t="shared" si="120"/>
        <v/>
      </c>
      <c r="B2593" s="34" t="str">
        <f t="shared" si="121"/>
        <v/>
      </c>
      <c r="C2593" s="34" t="str">
        <f t="shared" si="122"/>
        <v/>
      </c>
    </row>
    <row r="2594" spans="1:3">
      <c r="A2594" s="34" t="str">
        <f t="shared" si="120"/>
        <v/>
      </c>
      <c r="B2594" s="34" t="str">
        <f t="shared" si="121"/>
        <v/>
      </c>
      <c r="C2594" s="34" t="str">
        <f t="shared" si="122"/>
        <v/>
      </c>
    </row>
    <row r="2595" spans="1:3">
      <c r="A2595" s="34" t="str">
        <f t="shared" si="120"/>
        <v/>
      </c>
      <c r="B2595" s="34" t="str">
        <f t="shared" si="121"/>
        <v/>
      </c>
      <c r="C2595" s="34" t="str">
        <f t="shared" si="122"/>
        <v/>
      </c>
    </row>
    <row r="2596" spans="1:3">
      <c r="A2596" s="34" t="str">
        <f t="shared" si="120"/>
        <v/>
      </c>
      <c r="B2596" s="34" t="str">
        <f t="shared" si="121"/>
        <v/>
      </c>
      <c r="C2596" s="34" t="str">
        <f t="shared" si="122"/>
        <v/>
      </c>
    </row>
    <row r="2597" spans="1:3">
      <c r="A2597" s="34" t="str">
        <f t="shared" si="120"/>
        <v/>
      </c>
      <c r="B2597" s="34" t="str">
        <f t="shared" si="121"/>
        <v/>
      </c>
      <c r="C2597" s="34" t="str">
        <f t="shared" si="122"/>
        <v/>
      </c>
    </row>
    <row r="2598" spans="1:3">
      <c r="A2598" s="34" t="str">
        <f t="shared" si="120"/>
        <v/>
      </c>
      <c r="B2598" s="34" t="str">
        <f t="shared" si="121"/>
        <v/>
      </c>
      <c r="C2598" s="34" t="str">
        <f t="shared" si="122"/>
        <v/>
      </c>
    </row>
    <row r="2599" spans="1:3">
      <c r="A2599" s="34" t="str">
        <f t="shared" si="120"/>
        <v/>
      </c>
      <c r="B2599" s="34" t="str">
        <f t="shared" si="121"/>
        <v/>
      </c>
      <c r="C2599" s="34" t="str">
        <f t="shared" si="122"/>
        <v/>
      </c>
    </row>
    <row r="2600" spans="1:3">
      <c r="A2600" s="34" t="str">
        <f t="shared" si="120"/>
        <v/>
      </c>
      <c r="B2600" s="34" t="str">
        <f t="shared" si="121"/>
        <v/>
      </c>
      <c r="C2600" s="34" t="str">
        <f t="shared" si="122"/>
        <v/>
      </c>
    </row>
    <row r="2601" spans="1:3">
      <c r="A2601" s="34" t="str">
        <f t="shared" si="120"/>
        <v/>
      </c>
      <c r="B2601" s="34" t="str">
        <f t="shared" si="121"/>
        <v/>
      </c>
      <c r="C2601" s="34" t="str">
        <f t="shared" si="122"/>
        <v/>
      </c>
    </row>
    <row r="2602" spans="1:3">
      <c r="A2602" s="34" t="str">
        <f t="shared" si="120"/>
        <v/>
      </c>
      <c r="B2602" s="34" t="str">
        <f t="shared" si="121"/>
        <v/>
      </c>
      <c r="C2602" s="34" t="str">
        <f t="shared" si="122"/>
        <v/>
      </c>
    </row>
    <row r="2603" spans="1:3">
      <c r="A2603" s="34" t="str">
        <f t="shared" si="120"/>
        <v/>
      </c>
      <c r="B2603" s="34" t="str">
        <f t="shared" si="121"/>
        <v/>
      </c>
      <c r="C2603" s="34" t="str">
        <f t="shared" si="122"/>
        <v/>
      </c>
    </row>
    <row r="2604" spans="1:3">
      <c r="A2604" s="34" t="str">
        <f t="shared" si="120"/>
        <v/>
      </c>
      <c r="B2604" s="34" t="str">
        <f t="shared" si="121"/>
        <v/>
      </c>
      <c r="C2604" s="34" t="str">
        <f t="shared" si="122"/>
        <v/>
      </c>
    </row>
    <row r="2605" spans="1:3">
      <c r="A2605" s="34" t="str">
        <f t="shared" si="120"/>
        <v/>
      </c>
      <c r="B2605" s="34" t="str">
        <f t="shared" si="121"/>
        <v/>
      </c>
      <c r="C2605" s="34" t="str">
        <f t="shared" si="122"/>
        <v/>
      </c>
    </row>
    <row r="2606" spans="1:3">
      <c r="A2606" s="34" t="str">
        <f t="shared" si="120"/>
        <v/>
      </c>
      <c r="B2606" s="34" t="str">
        <f t="shared" si="121"/>
        <v/>
      </c>
      <c r="C2606" s="34" t="str">
        <f t="shared" si="122"/>
        <v/>
      </c>
    </row>
    <row r="2607" spans="1:3">
      <c r="A2607" s="34" t="str">
        <f t="shared" si="120"/>
        <v/>
      </c>
      <c r="B2607" s="34" t="str">
        <f t="shared" si="121"/>
        <v/>
      </c>
      <c r="C2607" s="34" t="str">
        <f t="shared" si="122"/>
        <v/>
      </c>
    </row>
    <row r="2608" spans="1:3">
      <c r="A2608" s="34" t="str">
        <f t="shared" si="120"/>
        <v/>
      </c>
      <c r="B2608" s="34" t="str">
        <f t="shared" si="121"/>
        <v/>
      </c>
      <c r="C2608" s="34" t="str">
        <f t="shared" si="122"/>
        <v/>
      </c>
    </row>
    <row r="2609" spans="1:3">
      <c r="A2609" s="34" t="str">
        <f t="shared" si="120"/>
        <v/>
      </c>
      <c r="B2609" s="34" t="str">
        <f t="shared" si="121"/>
        <v/>
      </c>
      <c r="C2609" s="34" t="str">
        <f t="shared" si="122"/>
        <v/>
      </c>
    </row>
    <row r="2610" spans="1:3">
      <c r="A2610" s="34" t="str">
        <f t="shared" si="120"/>
        <v/>
      </c>
      <c r="B2610" s="34" t="str">
        <f t="shared" si="121"/>
        <v/>
      </c>
      <c r="C2610" s="34" t="str">
        <f t="shared" si="122"/>
        <v/>
      </c>
    </row>
    <row r="2611" spans="1:3">
      <c r="A2611" s="34" t="str">
        <f t="shared" si="120"/>
        <v/>
      </c>
      <c r="B2611" s="34" t="str">
        <f t="shared" si="121"/>
        <v/>
      </c>
      <c r="C2611" s="34" t="str">
        <f t="shared" si="122"/>
        <v/>
      </c>
    </row>
    <row r="2612" spans="1:3">
      <c r="A2612" s="34" t="str">
        <f t="shared" si="120"/>
        <v/>
      </c>
      <c r="B2612" s="34" t="str">
        <f t="shared" si="121"/>
        <v/>
      </c>
      <c r="C2612" s="34" t="str">
        <f t="shared" si="122"/>
        <v/>
      </c>
    </row>
    <row r="2613" spans="1:3">
      <c r="A2613" s="34" t="str">
        <f t="shared" si="120"/>
        <v/>
      </c>
      <c r="B2613" s="34" t="str">
        <f t="shared" si="121"/>
        <v/>
      </c>
      <c r="C2613" s="34" t="str">
        <f t="shared" si="122"/>
        <v/>
      </c>
    </row>
    <row r="2614" spans="1:3">
      <c r="A2614" s="34" t="str">
        <f t="shared" si="120"/>
        <v/>
      </c>
      <c r="B2614" s="34" t="str">
        <f t="shared" si="121"/>
        <v/>
      </c>
      <c r="C2614" s="34" t="str">
        <f t="shared" si="122"/>
        <v/>
      </c>
    </row>
    <row r="2615" spans="1:3">
      <c r="A2615" s="34" t="str">
        <f t="shared" si="120"/>
        <v/>
      </c>
      <c r="B2615" s="34" t="str">
        <f t="shared" si="121"/>
        <v/>
      </c>
      <c r="C2615" s="34" t="str">
        <f t="shared" si="122"/>
        <v/>
      </c>
    </row>
    <row r="2616" spans="1:3">
      <c r="A2616" s="34" t="str">
        <f t="shared" si="120"/>
        <v/>
      </c>
      <c r="B2616" s="34" t="str">
        <f t="shared" si="121"/>
        <v/>
      </c>
      <c r="C2616" s="34" t="str">
        <f t="shared" si="122"/>
        <v/>
      </c>
    </row>
    <row r="2617" spans="1:3">
      <c r="A2617" s="34" t="str">
        <f t="shared" si="120"/>
        <v/>
      </c>
      <c r="B2617" s="34" t="str">
        <f t="shared" si="121"/>
        <v/>
      </c>
      <c r="C2617" s="34" t="str">
        <f t="shared" si="122"/>
        <v/>
      </c>
    </row>
    <row r="2618" spans="1:3">
      <c r="A2618" s="34" t="str">
        <f t="shared" si="120"/>
        <v/>
      </c>
      <c r="B2618" s="34" t="str">
        <f t="shared" si="121"/>
        <v/>
      </c>
      <c r="C2618" s="34" t="str">
        <f t="shared" si="122"/>
        <v/>
      </c>
    </row>
    <row r="2619" spans="1:3">
      <c r="A2619" s="34" t="str">
        <f t="shared" si="120"/>
        <v/>
      </c>
      <c r="B2619" s="34" t="str">
        <f t="shared" si="121"/>
        <v/>
      </c>
      <c r="C2619" s="34" t="str">
        <f t="shared" si="122"/>
        <v/>
      </c>
    </row>
    <row r="2620" spans="1:3">
      <c r="A2620" s="34" t="str">
        <f t="shared" si="120"/>
        <v/>
      </c>
      <c r="B2620" s="34" t="str">
        <f t="shared" si="121"/>
        <v/>
      </c>
      <c r="C2620" s="34" t="str">
        <f t="shared" si="122"/>
        <v/>
      </c>
    </row>
    <row r="2621" spans="1:3">
      <c r="A2621" s="34" t="str">
        <f t="shared" si="120"/>
        <v/>
      </c>
      <c r="B2621" s="34" t="str">
        <f t="shared" si="121"/>
        <v/>
      </c>
      <c r="C2621" s="34" t="str">
        <f t="shared" si="122"/>
        <v/>
      </c>
    </row>
    <row r="2622" spans="1:3">
      <c r="A2622" s="34" t="str">
        <f t="shared" si="120"/>
        <v/>
      </c>
      <c r="B2622" s="34" t="str">
        <f t="shared" si="121"/>
        <v/>
      </c>
      <c r="C2622" s="34" t="str">
        <f t="shared" si="122"/>
        <v/>
      </c>
    </row>
    <row r="2623" spans="1:3">
      <c r="A2623" s="34" t="str">
        <f t="shared" si="120"/>
        <v/>
      </c>
      <c r="B2623" s="34" t="str">
        <f t="shared" si="121"/>
        <v/>
      </c>
      <c r="C2623" s="34" t="str">
        <f t="shared" si="122"/>
        <v/>
      </c>
    </row>
    <row r="2624" spans="1:3">
      <c r="A2624" s="34" t="str">
        <f t="shared" si="120"/>
        <v/>
      </c>
      <c r="B2624" s="34" t="str">
        <f t="shared" si="121"/>
        <v/>
      </c>
      <c r="C2624" s="34" t="str">
        <f t="shared" si="122"/>
        <v/>
      </c>
    </row>
    <row r="2625" spans="1:3">
      <c r="A2625" s="34" t="str">
        <f t="shared" si="120"/>
        <v/>
      </c>
      <c r="B2625" s="34" t="str">
        <f t="shared" si="121"/>
        <v/>
      </c>
      <c r="C2625" s="34" t="str">
        <f t="shared" si="122"/>
        <v/>
      </c>
    </row>
    <row r="2626" spans="1:3">
      <c r="A2626" s="34" t="str">
        <f t="shared" si="120"/>
        <v/>
      </c>
      <c r="B2626" s="34" t="str">
        <f t="shared" si="121"/>
        <v/>
      </c>
      <c r="C2626" s="34" t="str">
        <f t="shared" si="122"/>
        <v/>
      </c>
    </row>
    <row r="2627" spans="1:3">
      <c r="A2627" s="34" t="str">
        <f t="shared" ref="A2627:A2690" si="123">IFERROR(C2627-1,"")</f>
        <v/>
      </c>
      <c r="B2627" s="34" t="str">
        <f t="shared" ref="B2627:B2690" si="124">IFERROR("P(Z&gt;="&amp;C2627-1&amp;")","")</f>
        <v/>
      </c>
      <c r="C2627" s="34" t="str">
        <f t="shared" ref="C2627:C2690" si="125">IF(C2626&gt;rNtrials,"",1+C2626)</f>
        <v/>
      </c>
    </row>
    <row r="2628" spans="1:3">
      <c r="A2628" s="34" t="str">
        <f t="shared" si="123"/>
        <v/>
      </c>
      <c r="B2628" s="34" t="str">
        <f t="shared" si="124"/>
        <v/>
      </c>
      <c r="C2628" s="34" t="str">
        <f t="shared" si="125"/>
        <v/>
      </c>
    </row>
    <row r="2629" spans="1:3">
      <c r="A2629" s="34" t="str">
        <f t="shared" si="123"/>
        <v/>
      </c>
      <c r="B2629" s="34" t="str">
        <f t="shared" si="124"/>
        <v/>
      </c>
      <c r="C2629" s="34" t="str">
        <f t="shared" si="125"/>
        <v/>
      </c>
    </row>
    <row r="2630" spans="1:3">
      <c r="A2630" s="34" t="str">
        <f t="shared" si="123"/>
        <v/>
      </c>
      <c r="B2630" s="34" t="str">
        <f t="shared" si="124"/>
        <v/>
      </c>
      <c r="C2630" s="34" t="str">
        <f t="shared" si="125"/>
        <v/>
      </c>
    </row>
    <row r="2631" spans="1:3">
      <c r="A2631" s="34" t="str">
        <f t="shared" si="123"/>
        <v/>
      </c>
      <c r="B2631" s="34" t="str">
        <f t="shared" si="124"/>
        <v/>
      </c>
      <c r="C2631" s="34" t="str">
        <f t="shared" si="125"/>
        <v/>
      </c>
    </row>
    <row r="2632" spans="1:3">
      <c r="A2632" s="34" t="str">
        <f t="shared" si="123"/>
        <v/>
      </c>
      <c r="B2632" s="34" t="str">
        <f t="shared" si="124"/>
        <v/>
      </c>
      <c r="C2632" s="34" t="str">
        <f t="shared" si="125"/>
        <v/>
      </c>
    </row>
    <row r="2633" spans="1:3">
      <c r="A2633" s="34" t="str">
        <f t="shared" si="123"/>
        <v/>
      </c>
      <c r="B2633" s="34" t="str">
        <f t="shared" si="124"/>
        <v/>
      </c>
      <c r="C2633" s="34" t="str">
        <f t="shared" si="125"/>
        <v/>
      </c>
    </row>
    <row r="2634" spans="1:3">
      <c r="A2634" s="34" t="str">
        <f t="shared" si="123"/>
        <v/>
      </c>
      <c r="B2634" s="34" t="str">
        <f t="shared" si="124"/>
        <v/>
      </c>
      <c r="C2634" s="34" t="str">
        <f t="shared" si="125"/>
        <v/>
      </c>
    </row>
    <row r="2635" spans="1:3">
      <c r="A2635" s="34" t="str">
        <f t="shared" si="123"/>
        <v/>
      </c>
      <c r="B2635" s="34" t="str">
        <f t="shared" si="124"/>
        <v/>
      </c>
      <c r="C2635" s="34" t="str">
        <f t="shared" si="125"/>
        <v/>
      </c>
    </row>
    <row r="2636" spans="1:3">
      <c r="A2636" s="34" t="str">
        <f t="shared" si="123"/>
        <v/>
      </c>
      <c r="B2636" s="34" t="str">
        <f t="shared" si="124"/>
        <v/>
      </c>
      <c r="C2636" s="34" t="str">
        <f t="shared" si="125"/>
        <v/>
      </c>
    </row>
    <row r="2637" spans="1:3">
      <c r="A2637" s="34" t="str">
        <f t="shared" si="123"/>
        <v/>
      </c>
      <c r="B2637" s="34" t="str">
        <f t="shared" si="124"/>
        <v/>
      </c>
      <c r="C2637" s="34" t="str">
        <f t="shared" si="125"/>
        <v/>
      </c>
    </row>
    <row r="2638" spans="1:3">
      <c r="A2638" s="34" t="str">
        <f t="shared" si="123"/>
        <v/>
      </c>
      <c r="B2638" s="34" t="str">
        <f t="shared" si="124"/>
        <v/>
      </c>
      <c r="C2638" s="34" t="str">
        <f t="shared" si="125"/>
        <v/>
      </c>
    </row>
    <row r="2639" spans="1:3">
      <c r="A2639" s="34" t="str">
        <f t="shared" si="123"/>
        <v/>
      </c>
      <c r="B2639" s="34" t="str">
        <f t="shared" si="124"/>
        <v/>
      </c>
      <c r="C2639" s="34" t="str">
        <f t="shared" si="125"/>
        <v/>
      </c>
    </row>
    <row r="2640" spans="1:3">
      <c r="A2640" s="34" t="str">
        <f t="shared" si="123"/>
        <v/>
      </c>
      <c r="B2640" s="34" t="str">
        <f t="shared" si="124"/>
        <v/>
      </c>
      <c r="C2640" s="34" t="str">
        <f t="shared" si="125"/>
        <v/>
      </c>
    </row>
    <row r="2641" spans="1:3">
      <c r="A2641" s="34" t="str">
        <f t="shared" si="123"/>
        <v/>
      </c>
      <c r="B2641" s="34" t="str">
        <f t="shared" si="124"/>
        <v/>
      </c>
      <c r="C2641" s="34" t="str">
        <f t="shared" si="125"/>
        <v/>
      </c>
    </row>
    <row r="2642" spans="1:3">
      <c r="A2642" s="34" t="str">
        <f t="shared" si="123"/>
        <v/>
      </c>
      <c r="B2642" s="34" t="str">
        <f t="shared" si="124"/>
        <v/>
      </c>
      <c r="C2642" s="34" t="str">
        <f t="shared" si="125"/>
        <v/>
      </c>
    </row>
    <row r="2643" spans="1:3">
      <c r="A2643" s="34" t="str">
        <f t="shared" si="123"/>
        <v/>
      </c>
      <c r="B2643" s="34" t="str">
        <f t="shared" si="124"/>
        <v/>
      </c>
      <c r="C2643" s="34" t="str">
        <f t="shared" si="125"/>
        <v/>
      </c>
    </row>
    <row r="2644" spans="1:3">
      <c r="A2644" s="34" t="str">
        <f t="shared" si="123"/>
        <v/>
      </c>
      <c r="B2644" s="34" t="str">
        <f t="shared" si="124"/>
        <v/>
      </c>
      <c r="C2644" s="34" t="str">
        <f t="shared" si="125"/>
        <v/>
      </c>
    </row>
    <row r="2645" spans="1:3">
      <c r="A2645" s="34" t="str">
        <f t="shared" si="123"/>
        <v/>
      </c>
      <c r="B2645" s="34" t="str">
        <f t="shared" si="124"/>
        <v/>
      </c>
      <c r="C2645" s="34" t="str">
        <f t="shared" si="125"/>
        <v/>
      </c>
    </row>
    <row r="2646" spans="1:3">
      <c r="A2646" s="34" t="str">
        <f t="shared" si="123"/>
        <v/>
      </c>
      <c r="B2646" s="34" t="str">
        <f t="shared" si="124"/>
        <v/>
      </c>
      <c r="C2646" s="34" t="str">
        <f t="shared" si="125"/>
        <v/>
      </c>
    </row>
    <row r="2647" spans="1:3">
      <c r="A2647" s="34" t="str">
        <f t="shared" si="123"/>
        <v/>
      </c>
      <c r="B2647" s="34" t="str">
        <f t="shared" si="124"/>
        <v/>
      </c>
      <c r="C2647" s="34" t="str">
        <f t="shared" si="125"/>
        <v/>
      </c>
    </row>
    <row r="2648" spans="1:3">
      <c r="A2648" s="34" t="str">
        <f t="shared" si="123"/>
        <v/>
      </c>
      <c r="B2648" s="34" t="str">
        <f t="shared" si="124"/>
        <v/>
      </c>
      <c r="C2648" s="34" t="str">
        <f t="shared" si="125"/>
        <v/>
      </c>
    </row>
    <row r="2649" spans="1:3">
      <c r="A2649" s="34" t="str">
        <f t="shared" si="123"/>
        <v/>
      </c>
      <c r="B2649" s="34" t="str">
        <f t="shared" si="124"/>
        <v/>
      </c>
      <c r="C2649" s="34" t="str">
        <f t="shared" si="125"/>
        <v/>
      </c>
    </row>
    <row r="2650" spans="1:3">
      <c r="A2650" s="34" t="str">
        <f t="shared" si="123"/>
        <v/>
      </c>
      <c r="B2650" s="34" t="str">
        <f t="shared" si="124"/>
        <v/>
      </c>
      <c r="C2650" s="34" t="str">
        <f t="shared" si="125"/>
        <v/>
      </c>
    </row>
    <row r="2651" spans="1:3">
      <c r="A2651" s="34" t="str">
        <f t="shared" si="123"/>
        <v/>
      </c>
      <c r="B2651" s="34" t="str">
        <f t="shared" si="124"/>
        <v/>
      </c>
      <c r="C2651" s="34" t="str">
        <f t="shared" si="125"/>
        <v/>
      </c>
    </row>
    <row r="2652" spans="1:3">
      <c r="A2652" s="34" t="str">
        <f t="shared" si="123"/>
        <v/>
      </c>
      <c r="B2652" s="34" t="str">
        <f t="shared" si="124"/>
        <v/>
      </c>
      <c r="C2652" s="34" t="str">
        <f t="shared" si="125"/>
        <v/>
      </c>
    </row>
    <row r="2653" spans="1:3">
      <c r="A2653" s="34" t="str">
        <f t="shared" si="123"/>
        <v/>
      </c>
      <c r="B2653" s="34" t="str">
        <f t="shared" si="124"/>
        <v/>
      </c>
      <c r="C2653" s="34" t="str">
        <f t="shared" si="125"/>
        <v/>
      </c>
    </row>
    <row r="2654" spans="1:3">
      <c r="A2654" s="34" t="str">
        <f t="shared" si="123"/>
        <v/>
      </c>
      <c r="B2654" s="34" t="str">
        <f t="shared" si="124"/>
        <v/>
      </c>
      <c r="C2654" s="34" t="str">
        <f t="shared" si="125"/>
        <v/>
      </c>
    </row>
    <row r="2655" spans="1:3">
      <c r="A2655" s="34" t="str">
        <f t="shared" si="123"/>
        <v/>
      </c>
      <c r="B2655" s="34" t="str">
        <f t="shared" si="124"/>
        <v/>
      </c>
      <c r="C2655" s="34" t="str">
        <f t="shared" si="125"/>
        <v/>
      </c>
    </row>
    <row r="2656" spans="1:3">
      <c r="A2656" s="34" t="str">
        <f t="shared" si="123"/>
        <v/>
      </c>
      <c r="B2656" s="34" t="str">
        <f t="shared" si="124"/>
        <v/>
      </c>
      <c r="C2656" s="34" t="str">
        <f t="shared" si="125"/>
        <v/>
      </c>
    </row>
    <row r="2657" spans="1:3">
      <c r="A2657" s="34" t="str">
        <f t="shared" si="123"/>
        <v/>
      </c>
      <c r="B2657" s="34" t="str">
        <f t="shared" si="124"/>
        <v/>
      </c>
      <c r="C2657" s="34" t="str">
        <f t="shared" si="125"/>
        <v/>
      </c>
    </row>
    <row r="2658" spans="1:3">
      <c r="A2658" s="34" t="str">
        <f t="shared" si="123"/>
        <v/>
      </c>
      <c r="B2658" s="34" t="str">
        <f t="shared" si="124"/>
        <v/>
      </c>
      <c r="C2658" s="34" t="str">
        <f t="shared" si="125"/>
        <v/>
      </c>
    </row>
    <row r="2659" spans="1:3">
      <c r="A2659" s="34" t="str">
        <f t="shared" si="123"/>
        <v/>
      </c>
      <c r="B2659" s="34" t="str">
        <f t="shared" si="124"/>
        <v/>
      </c>
      <c r="C2659" s="34" t="str">
        <f t="shared" si="125"/>
        <v/>
      </c>
    </row>
    <row r="2660" spans="1:3">
      <c r="A2660" s="34" t="str">
        <f t="shared" si="123"/>
        <v/>
      </c>
      <c r="B2660" s="34" t="str">
        <f t="shared" si="124"/>
        <v/>
      </c>
      <c r="C2660" s="34" t="str">
        <f t="shared" si="125"/>
        <v/>
      </c>
    </row>
    <row r="2661" spans="1:3">
      <c r="A2661" s="34" t="str">
        <f t="shared" si="123"/>
        <v/>
      </c>
      <c r="B2661" s="34" t="str">
        <f t="shared" si="124"/>
        <v/>
      </c>
      <c r="C2661" s="34" t="str">
        <f t="shared" si="125"/>
        <v/>
      </c>
    </row>
    <row r="2662" spans="1:3">
      <c r="A2662" s="34" t="str">
        <f t="shared" si="123"/>
        <v/>
      </c>
      <c r="B2662" s="34" t="str">
        <f t="shared" si="124"/>
        <v/>
      </c>
      <c r="C2662" s="34" t="str">
        <f t="shared" si="125"/>
        <v/>
      </c>
    </row>
    <row r="2663" spans="1:3">
      <c r="A2663" s="34" t="str">
        <f t="shared" si="123"/>
        <v/>
      </c>
      <c r="B2663" s="34" t="str">
        <f t="shared" si="124"/>
        <v/>
      </c>
      <c r="C2663" s="34" t="str">
        <f t="shared" si="125"/>
        <v/>
      </c>
    </row>
    <row r="2664" spans="1:3">
      <c r="A2664" s="34" t="str">
        <f t="shared" si="123"/>
        <v/>
      </c>
      <c r="B2664" s="34" t="str">
        <f t="shared" si="124"/>
        <v/>
      </c>
      <c r="C2664" s="34" t="str">
        <f t="shared" si="125"/>
        <v/>
      </c>
    </row>
    <row r="2665" spans="1:3">
      <c r="A2665" s="34" t="str">
        <f t="shared" si="123"/>
        <v/>
      </c>
      <c r="B2665" s="34" t="str">
        <f t="shared" si="124"/>
        <v/>
      </c>
      <c r="C2665" s="34" t="str">
        <f t="shared" si="125"/>
        <v/>
      </c>
    </row>
    <row r="2666" spans="1:3">
      <c r="A2666" s="34" t="str">
        <f t="shared" si="123"/>
        <v/>
      </c>
      <c r="B2666" s="34" t="str">
        <f t="shared" si="124"/>
        <v/>
      </c>
      <c r="C2666" s="34" t="str">
        <f t="shared" si="125"/>
        <v/>
      </c>
    </row>
    <row r="2667" spans="1:3">
      <c r="A2667" s="34" t="str">
        <f t="shared" si="123"/>
        <v/>
      </c>
      <c r="B2667" s="34" t="str">
        <f t="shared" si="124"/>
        <v/>
      </c>
      <c r="C2667" s="34" t="str">
        <f t="shared" si="125"/>
        <v/>
      </c>
    </row>
    <row r="2668" spans="1:3">
      <c r="A2668" s="34" t="str">
        <f t="shared" si="123"/>
        <v/>
      </c>
      <c r="B2668" s="34" t="str">
        <f t="shared" si="124"/>
        <v/>
      </c>
      <c r="C2668" s="34" t="str">
        <f t="shared" si="125"/>
        <v/>
      </c>
    </row>
    <row r="2669" spans="1:3">
      <c r="A2669" s="34" t="str">
        <f t="shared" si="123"/>
        <v/>
      </c>
      <c r="B2669" s="34" t="str">
        <f t="shared" si="124"/>
        <v/>
      </c>
      <c r="C2669" s="34" t="str">
        <f t="shared" si="125"/>
        <v/>
      </c>
    </row>
    <row r="2670" spans="1:3">
      <c r="A2670" s="34" t="str">
        <f t="shared" si="123"/>
        <v/>
      </c>
      <c r="B2670" s="34" t="str">
        <f t="shared" si="124"/>
        <v/>
      </c>
      <c r="C2670" s="34" t="str">
        <f t="shared" si="125"/>
        <v/>
      </c>
    </row>
    <row r="2671" spans="1:3">
      <c r="A2671" s="34" t="str">
        <f t="shared" si="123"/>
        <v/>
      </c>
      <c r="B2671" s="34" t="str">
        <f t="shared" si="124"/>
        <v/>
      </c>
      <c r="C2671" s="34" t="str">
        <f t="shared" si="125"/>
        <v/>
      </c>
    </row>
    <row r="2672" spans="1:3">
      <c r="A2672" s="34" t="str">
        <f t="shared" si="123"/>
        <v/>
      </c>
      <c r="B2672" s="34" t="str">
        <f t="shared" si="124"/>
        <v/>
      </c>
      <c r="C2672" s="34" t="str">
        <f t="shared" si="125"/>
        <v/>
      </c>
    </row>
    <row r="2673" spans="1:3">
      <c r="A2673" s="34" t="str">
        <f t="shared" si="123"/>
        <v/>
      </c>
      <c r="B2673" s="34" t="str">
        <f t="shared" si="124"/>
        <v/>
      </c>
      <c r="C2673" s="34" t="str">
        <f t="shared" si="125"/>
        <v/>
      </c>
    </row>
    <row r="2674" spans="1:3">
      <c r="A2674" s="34" t="str">
        <f t="shared" si="123"/>
        <v/>
      </c>
      <c r="B2674" s="34" t="str">
        <f t="shared" si="124"/>
        <v/>
      </c>
      <c r="C2674" s="34" t="str">
        <f t="shared" si="125"/>
        <v/>
      </c>
    </row>
    <row r="2675" spans="1:3">
      <c r="A2675" s="34" t="str">
        <f t="shared" si="123"/>
        <v/>
      </c>
      <c r="B2675" s="34" t="str">
        <f t="shared" si="124"/>
        <v/>
      </c>
      <c r="C2675" s="34" t="str">
        <f t="shared" si="125"/>
        <v/>
      </c>
    </row>
    <row r="2676" spans="1:3">
      <c r="A2676" s="34" t="str">
        <f t="shared" si="123"/>
        <v/>
      </c>
      <c r="B2676" s="34" t="str">
        <f t="shared" si="124"/>
        <v/>
      </c>
      <c r="C2676" s="34" t="str">
        <f t="shared" si="125"/>
        <v/>
      </c>
    </row>
    <row r="2677" spans="1:3">
      <c r="A2677" s="34" t="str">
        <f t="shared" si="123"/>
        <v/>
      </c>
      <c r="B2677" s="34" t="str">
        <f t="shared" si="124"/>
        <v/>
      </c>
      <c r="C2677" s="34" t="str">
        <f t="shared" si="125"/>
        <v/>
      </c>
    </row>
    <row r="2678" spans="1:3">
      <c r="A2678" s="34" t="str">
        <f t="shared" si="123"/>
        <v/>
      </c>
      <c r="B2678" s="34" t="str">
        <f t="shared" si="124"/>
        <v/>
      </c>
      <c r="C2678" s="34" t="str">
        <f t="shared" si="125"/>
        <v/>
      </c>
    </row>
    <row r="2679" spans="1:3">
      <c r="A2679" s="34" t="str">
        <f t="shared" si="123"/>
        <v/>
      </c>
      <c r="B2679" s="34" t="str">
        <f t="shared" si="124"/>
        <v/>
      </c>
      <c r="C2679" s="34" t="str">
        <f t="shared" si="125"/>
        <v/>
      </c>
    </row>
    <row r="2680" spans="1:3">
      <c r="A2680" s="34" t="str">
        <f t="shared" si="123"/>
        <v/>
      </c>
      <c r="B2680" s="34" t="str">
        <f t="shared" si="124"/>
        <v/>
      </c>
      <c r="C2680" s="34" t="str">
        <f t="shared" si="125"/>
        <v/>
      </c>
    </row>
    <row r="2681" spans="1:3">
      <c r="A2681" s="34" t="str">
        <f t="shared" si="123"/>
        <v/>
      </c>
      <c r="B2681" s="34" t="str">
        <f t="shared" si="124"/>
        <v/>
      </c>
      <c r="C2681" s="34" t="str">
        <f t="shared" si="125"/>
        <v/>
      </c>
    </row>
    <row r="2682" spans="1:3">
      <c r="A2682" s="34" t="str">
        <f t="shared" si="123"/>
        <v/>
      </c>
      <c r="B2682" s="34" t="str">
        <f t="shared" si="124"/>
        <v/>
      </c>
      <c r="C2682" s="34" t="str">
        <f t="shared" si="125"/>
        <v/>
      </c>
    </row>
    <row r="2683" spans="1:3">
      <c r="A2683" s="34" t="str">
        <f t="shared" si="123"/>
        <v/>
      </c>
      <c r="B2683" s="34" t="str">
        <f t="shared" si="124"/>
        <v/>
      </c>
      <c r="C2683" s="34" t="str">
        <f t="shared" si="125"/>
        <v/>
      </c>
    </row>
    <row r="2684" spans="1:3">
      <c r="A2684" s="34" t="str">
        <f t="shared" si="123"/>
        <v/>
      </c>
      <c r="B2684" s="34" t="str">
        <f t="shared" si="124"/>
        <v/>
      </c>
      <c r="C2684" s="34" t="str">
        <f t="shared" si="125"/>
        <v/>
      </c>
    </row>
    <row r="2685" spans="1:3">
      <c r="A2685" s="34" t="str">
        <f t="shared" si="123"/>
        <v/>
      </c>
      <c r="B2685" s="34" t="str">
        <f t="shared" si="124"/>
        <v/>
      </c>
      <c r="C2685" s="34" t="str">
        <f t="shared" si="125"/>
        <v/>
      </c>
    </row>
    <row r="2686" spans="1:3">
      <c r="A2686" s="34" t="str">
        <f t="shared" si="123"/>
        <v/>
      </c>
      <c r="B2686" s="34" t="str">
        <f t="shared" si="124"/>
        <v/>
      </c>
      <c r="C2686" s="34" t="str">
        <f t="shared" si="125"/>
        <v/>
      </c>
    </row>
    <row r="2687" spans="1:3">
      <c r="A2687" s="34" t="str">
        <f t="shared" si="123"/>
        <v/>
      </c>
      <c r="B2687" s="34" t="str">
        <f t="shared" si="124"/>
        <v/>
      </c>
      <c r="C2687" s="34" t="str">
        <f t="shared" si="125"/>
        <v/>
      </c>
    </row>
    <row r="2688" spans="1:3">
      <c r="A2688" s="34" t="str">
        <f t="shared" si="123"/>
        <v/>
      </c>
      <c r="B2688" s="34" t="str">
        <f t="shared" si="124"/>
        <v/>
      </c>
      <c r="C2688" s="34" t="str">
        <f t="shared" si="125"/>
        <v/>
      </c>
    </row>
    <row r="2689" spans="1:3">
      <c r="A2689" s="34" t="str">
        <f t="shared" si="123"/>
        <v/>
      </c>
      <c r="B2689" s="34" t="str">
        <f t="shared" si="124"/>
        <v/>
      </c>
      <c r="C2689" s="34" t="str">
        <f t="shared" si="125"/>
        <v/>
      </c>
    </row>
    <row r="2690" spans="1:3">
      <c r="A2690" s="34" t="str">
        <f t="shared" si="123"/>
        <v/>
      </c>
      <c r="B2690" s="34" t="str">
        <f t="shared" si="124"/>
        <v/>
      </c>
      <c r="C2690" s="34" t="str">
        <f t="shared" si="125"/>
        <v/>
      </c>
    </row>
    <row r="2691" spans="1:3">
      <c r="A2691" s="34" t="str">
        <f t="shared" ref="A2691:A2754" si="126">IFERROR(C2691-1,"")</f>
        <v/>
      </c>
      <c r="B2691" s="34" t="str">
        <f t="shared" ref="B2691:B2754" si="127">IFERROR("P(Z&gt;="&amp;C2691-1&amp;")","")</f>
        <v/>
      </c>
      <c r="C2691" s="34" t="str">
        <f t="shared" ref="C2691:C2754" si="128">IF(C2690&gt;rNtrials,"",1+C2690)</f>
        <v/>
      </c>
    </row>
    <row r="2692" spans="1:3">
      <c r="A2692" s="34" t="str">
        <f t="shared" si="126"/>
        <v/>
      </c>
      <c r="B2692" s="34" t="str">
        <f t="shared" si="127"/>
        <v/>
      </c>
      <c r="C2692" s="34" t="str">
        <f t="shared" si="128"/>
        <v/>
      </c>
    </row>
    <row r="2693" spans="1:3">
      <c r="A2693" s="34" t="str">
        <f t="shared" si="126"/>
        <v/>
      </c>
      <c r="B2693" s="34" t="str">
        <f t="shared" si="127"/>
        <v/>
      </c>
      <c r="C2693" s="34" t="str">
        <f t="shared" si="128"/>
        <v/>
      </c>
    </row>
    <row r="2694" spans="1:3">
      <c r="A2694" s="34" t="str">
        <f t="shared" si="126"/>
        <v/>
      </c>
      <c r="B2694" s="34" t="str">
        <f t="shared" si="127"/>
        <v/>
      </c>
      <c r="C2694" s="34" t="str">
        <f t="shared" si="128"/>
        <v/>
      </c>
    </row>
    <row r="2695" spans="1:3">
      <c r="A2695" s="34" t="str">
        <f t="shared" si="126"/>
        <v/>
      </c>
      <c r="B2695" s="34" t="str">
        <f t="shared" si="127"/>
        <v/>
      </c>
      <c r="C2695" s="34" t="str">
        <f t="shared" si="128"/>
        <v/>
      </c>
    </row>
    <row r="2696" spans="1:3">
      <c r="A2696" s="34" t="str">
        <f t="shared" si="126"/>
        <v/>
      </c>
      <c r="B2696" s="34" t="str">
        <f t="shared" si="127"/>
        <v/>
      </c>
      <c r="C2696" s="34" t="str">
        <f t="shared" si="128"/>
        <v/>
      </c>
    </row>
    <row r="2697" spans="1:3">
      <c r="A2697" s="34" t="str">
        <f t="shared" si="126"/>
        <v/>
      </c>
      <c r="B2697" s="34" t="str">
        <f t="shared" si="127"/>
        <v/>
      </c>
      <c r="C2697" s="34" t="str">
        <f t="shared" si="128"/>
        <v/>
      </c>
    </row>
    <row r="2698" spans="1:3">
      <c r="A2698" s="34" t="str">
        <f t="shared" si="126"/>
        <v/>
      </c>
      <c r="B2698" s="34" t="str">
        <f t="shared" si="127"/>
        <v/>
      </c>
      <c r="C2698" s="34" t="str">
        <f t="shared" si="128"/>
        <v/>
      </c>
    </row>
    <row r="2699" spans="1:3">
      <c r="A2699" s="34" t="str">
        <f t="shared" si="126"/>
        <v/>
      </c>
      <c r="B2699" s="34" t="str">
        <f t="shared" si="127"/>
        <v/>
      </c>
      <c r="C2699" s="34" t="str">
        <f t="shared" si="128"/>
        <v/>
      </c>
    </row>
    <row r="2700" spans="1:3">
      <c r="A2700" s="34" t="str">
        <f t="shared" si="126"/>
        <v/>
      </c>
      <c r="B2700" s="34" t="str">
        <f t="shared" si="127"/>
        <v/>
      </c>
      <c r="C2700" s="34" t="str">
        <f t="shared" si="128"/>
        <v/>
      </c>
    </row>
    <row r="2701" spans="1:3">
      <c r="A2701" s="34" t="str">
        <f t="shared" si="126"/>
        <v/>
      </c>
      <c r="B2701" s="34" t="str">
        <f t="shared" si="127"/>
        <v/>
      </c>
      <c r="C2701" s="34" t="str">
        <f t="shared" si="128"/>
        <v/>
      </c>
    </row>
    <row r="2702" spans="1:3">
      <c r="A2702" s="34" t="str">
        <f t="shared" si="126"/>
        <v/>
      </c>
      <c r="B2702" s="34" t="str">
        <f t="shared" si="127"/>
        <v/>
      </c>
      <c r="C2702" s="34" t="str">
        <f t="shared" si="128"/>
        <v/>
      </c>
    </row>
    <row r="2703" spans="1:3">
      <c r="A2703" s="34" t="str">
        <f t="shared" si="126"/>
        <v/>
      </c>
      <c r="B2703" s="34" t="str">
        <f t="shared" si="127"/>
        <v/>
      </c>
      <c r="C2703" s="34" t="str">
        <f t="shared" si="128"/>
        <v/>
      </c>
    </row>
    <row r="2704" spans="1:3">
      <c r="A2704" s="34" t="str">
        <f t="shared" si="126"/>
        <v/>
      </c>
      <c r="B2704" s="34" t="str">
        <f t="shared" si="127"/>
        <v/>
      </c>
      <c r="C2704" s="34" t="str">
        <f t="shared" si="128"/>
        <v/>
      </c>
    </row>
    <row r="2705" spans="1:3">
      <c r="A2705" s="34" t="str">
        <f t="shared" si="126"/>
        <v/>
      </c>
      <c r="B2705" s="34" t="str">
        <f t="shared" si="127"/>
        <v/>
      </c>
      <c r="C2705" s="34" t="str">
        <f t="shared" si="128"/>
        <v/>
      </c>
    </row>
    <row r="2706" spans="1:3">
      <c r="A2706" s="34" t="str">
        <f t="shared" si="126"/>
        <v/>
      </c>
      <c r="B2706" s="34" t="str">
        <f t="shared" si="127"/>
        <v/>
      </c>
      <c r="C2706" s="34" t="str">
        <f t="shared" si="128"/>
        <v/>
      </c>
    </row>
    <row r="2707" spans="1:3">
      <c r="A2707" s="34" t="str">
        <f t="shared" si="126"/>
        <v/>
      </c>
      <c r="B2707" s="34" t="str">
        <f t="shared" si="127"/>
        <v/>
      </c>
      <c r="C2707" s="34" t="str">
        <f t="shared" si="128"/>
        <v/>
      </c>
    </row>
    <row r="2708" spans="1:3">
      <c r="A2708" s="34" t="str">
        <f t="shared" si="126"/>
        <v/>
      </c>
      <c r="B2708" s="34" t="str">
        <f t="shared" si="127"/>
        <v/>
      </c>
      <c r="C2708" s="34" t="str">
        <f t="shared" si="128"/>
        <v/>
      </c>
    </row>
    <row r="2709" spans="1:3">
      <c r="A2709" s="34" t="str">
        <f t="shared" si="126"/>
        <v/>
      </c>
      <c r="B2709" s="34" t="str">
        <f t="shared" si="127"/>
        <v/>
      </c>
      <c r="C2709" s="34" t="str">
        <f t="shared" si="128"/>
        <v/>
      </c>
    </row>
    <row r="2710" spans="1:3">
      <c r="A2710" s="34" t="str">
        <f t="shared" si="126"/>
        <v/>
      </c>
      <c r="B2710" s="34" t="str">
        <f t="shared" si="127"/>
        <v/>
      </c>
      <c r="C2710" s="34" t="str">
        <f t="shared" si="128"/>
        <v/>
      </c>
    </row>
    <row r="2711" spans="1:3">
      <c r="A2711" s="34" t="str">
        <f t="shared" si="126"/>
        <v/>
      </c>
      <c r="B2711" s="34" t="str">
        <f t="shared" si="127"/>
        <v/>
      </c>
      <c r="C2711" s="34" t="str">
        <f t="shared" si="128"/>
        <v/>
      </c>
    </row>
    <row r="2712" spans="1:3">
      <c r="A2712" s="34" t="str">
        <f t="shared" si="126"/>
        <v/>
      </c>
      <c r="B2712" s="34" t="str">
        <f t="shared" si="127"/>
        <v/>
      </c>
      <c r="C2712" s="34" t="str">
        <f t="shared" si="128"/>
        <v/>
      </c>
    </row>
    <row r="2713" spans="1:3">
      <c r="A2713" s="34" t="str">
        <f t="shared" si="126"/>
        <v/>
      </c>
      <c r="B2713" s="34" t="str">
        <f t="shared" si="127"/>
        <v/>
      </c>
      <c r="C2713" s="34" t="str">
        <f t="shared" si="128"/>
        <v/>
      </c>
    </row>
    <row r="2714" spans="1:3">
      <c r="A2714" s="34" t="str">
        <f t="shared" si="126"/>
        <v/>
      </c>
      <c r="B2714" s="34" t="str">
        <f t="shared" si="127"/>
        <v/>
      </c>
      <c r="C2714" s="34" t="str">
        <f t="shared" si="128"/>
        <v/>
      </c>
    </row>
    <row r="2715" spans="1:3">
      <c r="A2715" s="34" t="str">
        <f t="shared" si="126"/>
        <v/>
      </c>
      <c r="B2715" s="34" t="str">
        <f t="shared" si="127"/>
        <v/>
      </c>
      <c r="C2715" s="34" t="str">
        <f t="shared" si="128"/>
        <v/>
      </c>
    </row>
    <row r="2716" spans="1:3">
      <c r="A2716" s="34" t="str">
        <f t="shared" si="126"/>
        <v/>
      </c>
      <c r="B2716" s="34" t="str">
        <f t="shared" si="127"/>
        <v/>
      </c>
      <c r="C2716" s="34" t="str">
        <f t="shared" si="128"/>
        <v/>
      </c>
    </row>
    <row r="2717" spans="1:3">
      <c r="A2717" s="34" t="str">
        <f t="shared" si="126"/>
        <v/>
      </c>
      <c r="B2717" s="34" t="str">
        <f t="shared" si="127"/>
        <v/>
      </c>
      <c r="C2717" s="34" t="str">
        <f t="shared" si="128"/>
        <v/>
      </c>
    </row>
    <row r="2718" spans="1:3">
      <c r="A2718" s="34" t="str">
        <f t="shared" si="126"/>
        <v/>
      </c>
      <c r="B2718" s="34" t="str">
        <f t="shared" si="127"/>
        <v/>
      </c>
      <c r="C2718" s="34" t="str">
        <f t="shared" si="128"/>
        <v/>
      </c>
    </row>
    <row r="2719" spans="1:3">
      <c r="A2719" s="34" t="str">
        <f t="shared" si="126"/>
        <v/>
      </c>
      <c r="B2719" s="34" t="str">
        <f t="shared" si="127"/>
        <v/>
      </c>
      <c r="C2719" s="34" t="str">
        <f t="shared" si="128"/>
        <v/>
      </c>
    </row>
    <row r="2720" spans="1:3">
      <c r="A2720" s="34" t="str">
        <f t="shared" si="126"/>
        <v/>
      </c>
      <c r="B2720" s="34" t="str">
        <f t="shared" si="127"/>
        <v/>
      </c>
      <c r="C2720" s="34" t="str">
        <f t="shared" si="128"/>
        <v/>
      </c>
    </row>
    <row r="2721" spans="1:3">
      <c r="A2721" s="34" t="str">
        <f t="shared" si="126"/>
        <v/>
      </c>
      <c r="B2721" s="34" t="str">
        <f t="shared" si="127"/>
        <v/>
      </c>
      <c r="C2721" s="34" t="str">
        <f t="shared" si="128"/>
        <v/>
      </c>
    </row>
    <row r="2722" spans="1:3">
      <c r="A2722" s="34" t="str">
        <f t="shared" si="126"/>
        <v/>
      </c>
      <c r="B2722" s="34" t="str">
        <f t="shared" si="127"/>
        <v/>
      </c>
      <c r="C2722" s="34" t="str">
        <f t="shared" si="128"/>
        <v/>
      </c>
    </row>
    <row r="2723" spans="1:3">
      <c r="A2723" s="34" t="str">
        <f t="shared" si="126"/>
        <v/>
      </c>
      <c r="B2723" s="34" t="str">
        <f t="shared" si="127"/>
        <v/>
      </c>
      <c r="C2723" s="34" t="str">
        <f t="shared" si="128"/>
        <v/>
      </c>
    </row>
    <row r="2724" spans="1:3">
      <c r="A2724" s="34" t="str">
        <f t="shared" si="126"/>
        <v/>
      </c>
      <c r="B2724" s="34" t="str">
        <f t="shared" si="127"/>
        <v/>
      </c>
      <c r="C2724" s="34" t="str">
        <f t="shared" si="128"/>
        <v/>
      </c>
    </row>
    <row r="2725" spans="1:3">
      <c r="A2725" s="34" t="str">
        <f t="shared" si="126"/>
        <v/>
      </c>
      <c r="B2725" s="34" t="str">
        <f t="shared" si="127"/>
        <v/>
      </c>
      <c r="C2725" s="34" t="str">
        <f t="shared" si="128"/>
        <v/>
      </c>
    </row>
    <row r="2726" spans="1:3">
      <c r="A2726" s="34" t="str">
        <f t="shared" si="126"/>
        <v/>
      </c>
      <c r="B2726" s="34" t="str">
        <f t="shared" si="127"/>
        <v/>
      </c>
      <c r="C2726" s="34" t="str">
        <f t="shared" si="128"/>
        <v/>
      </c>
    </row>
    <row r="2727" spans="1:3">
      <c r="A2727" s="34" t="str">
        <f t="shared" si="126"/>
        <v/>
      </c>
      <c r="B2727" s="34" t="str">
        <f t="shared" si="127"/>
        <v/>
      </c>
      <c r="C2727" s="34" t="str">
        <f t="shared" si="128"/>
        <v/>
      </c>
    </row>
    <row r="2728" spans="1:3">
      <c r="A2728" s="34" t="str">
        <f t="shared" si="126"/>
        <v/>
      </c>
      <c r="B2728" s="34" t="str">
        <f t="shared" si="127"/>
        <v/>
      </c>
      <c r="C2728" s="34" t="str">
        <f t="shared" si="128"/>
        <v/>
      </c>
    </row>
    <row r="2729" spans="1:3">
      <c r="A2729" s="34" t="str">
        <f t="shared" si="126"/>
        <v/>
      </c>
      <c r="B2729" s="34" t="str">
        <f t="shared" si="127"/>
        <v/>
      </c>
      <c r="C2729" s="34" t="str">
        <f t="shared" si="128"/>
        <v/>
      </c>
    </row>
    <row r="2730" spans="1:3">
      <c r="A2730" s="34" t="str">
        <f t="shared" si="126"/>
        <v/>
      </c>
      <c r="B2730" s="34" t="str">
        <f t="shared" si="127"/>
        <v/>
      </c>
      <c r="C2730" s="34" t="str">
        <f t="shared" si="128"/>
        <v/>
      </c>
    </row>
    <row r="2731" spans="1:3">
      <c r="A2731" s="34" t="str">
        <f t="shared" si="126"/>
        <v/>
      </c>
      <c r="B2731" s="34" t="str">
        <f t="shared" si="127"/>
        <v/>
      </c>
      <c r="C2731" s="34" t="str">
        <f t="shared" si="128"/>
        <v/>
      </c>
    </row>
    <row r="2732" spans="1:3">
      <c r="A2732" s="34" t="str">
        <f t="shared" si="126"/>
        <v/>
      </c>
      <c r="B2732" s="34" t="str">
        <f t="shared" si="127"/>
        <v/>
      </c>
      <c r="C2732" s="34" t="str">
        <f t="shared" si="128"/>
        <v/>
      </c>
    </row>
    <row r="2733" spans="1:3">
      <c r="A2733" s="34" t="str">
        <f t="shared" si="126"/>
        <v/>
      </c>
      <c r="B2733" s="34" t="str">
        <f t="shared" si="127"/>
        <v/>
      </c>
      <c r="C2733" s="34" t="str">
        <f t="shared" si="128"/>
        <v/>
      </c>
    </row>
    <row r="2734" spans="1:3">
      <c r="A2734" s="34" t="str">
        <f t="shared" si="126"/>
        <v/>
      </c>
      <c r="B2734" s="34" t="str">
        <f t="shared" si="127"/>
        <v/>
      </c>
      <c r="C2734" s="34" t="str">
        <f t="shared" si="128"/>
        <v/>
      </c>
    </row>
    <row r="2735" spans="1:3">
      <c r="A2735" s="34" t="str">
        <f t="shared" si="126"/>
        <v/>
      </c>
      <c r="B2735" s="34" t="str">
        <f t="shared" si="127"/>
        <v/>
      </c>
      <c r="C2735" s="34" t="str">
        <f t="shared" si="128"/>
        <v/>
      </c>
    </row>
    <row r="2736" spans="1:3">
      <c r="A2736" s="34" t="str">
        <f t="shared" si="126"/>
        <v/>
      </c>
      <c r="B2736" s="34" t="str">
        <f t="shared" si="127"/>
        <v/>
      </c>
      <c r="C2736" s="34" t="str">
        <f t="shared" si="128"/>
        <v/>
      </c>
    </row>
    <row r="2737" spans="1:3">
      <c r="A2737" s="34" t="str">
        <f t="shared" si="126"/>
        <v/>
      </c>
      <c r="B2737" s="34" t="str">
        <f t="shared" si="127"/>
        <v/>
      </c>
      <c r="C2737" s="34" t="str">
        <f t="shared" si="128"/>
        <v/>
      </c>
    </row>
    <row r="2738" spans="1:3">
      <c r="A2738" s="34" t="str">
        <f t="shared" si="126"/>
        <v/>
      </c>
      <c r="B2738" s="34" t="str">
        <f t="shared" si="127"/>
        <v/>
      </c>
      <c r="C2738" s="34" t="str">
        <f t="shared" si="128"/>
        <v/>
      </c>
    </row>
    <row r="2739" spans="1:3">
      <c r="A2739" s="34" t="str">
        <f t="shared" si="126"/>
        <v/>
      </c>
      <c r="B2739" s="34" t="str">
        <f t="shared" si="127"/>
        <v/>
      </c>
      <c r="C2739" s="34" t="str">
        <f t="shared" si="128"/>
        <v/>
      </c>
    </row>
    <row r="2740" spans="1:3">
      <c r="A2740" s="34" t="str">
        <f t="shared" si="126"/>
        <v/>
      </c>
      <c r="B2740" s="34" t="str">
        <f t="shared" si="127"/>
        <v/>
      </c>
      <c r="C2740" s="34" t="str">
        <f t="shared" si="128"/>
        <v/>
      </c>
    </row>
    <row r="2741" spans="1:3">
      <c r="A2741" s="34" t="str">
        <f t="shared" si="126"/>
        <v/>
      </c>
      <c r="B2741" s="34" t="str">
        <f t="shared" si="127"/>
        <v/>
      </c>
      <c r="C2741" s="34" t="str">
        <f t="shared" si="128"/>
        <v/>
      </c>
    </row>
    <row r="2742" spans="1:3">
      <c r="A2742" s="34" t="str">
        <f t="shared" si="126"/>
        <v/>
      </c>
      <c r="B2742" s="34" t="str">
        <f t="shared" si="127"/>
        <v/>
      </c>
      <c r="C2742" s="34" t="str">
        <f t="shared" si="128"/>
        <v/>
      </c>
    </row>
    <row r="2743" spans="1:3">
      <c r="A2743" s="34" t="str">
        <f t="shared" si="126"/>
        <v/>
      </c>
      <c r="B2743" s="34" t="str">
        <f t="shared" si="127"/>
        <v/>
      </c>
      <c r="C2743" s="34" t="str">
        <f t="shared" si="128"/>
        <v/>
      </c>
    </row>
    <row r="2744" spans="1:3">
      <c r="A2744" s="34" t="str">
        <f t="shared" si="126"/>
        <v/>
      </c>
      <c r="B2744" s="34" t="str">
        <f t="shared" si="127"/>
        <v/>
      </c>
      <c r="C2744" s="34" t="str">
        <f t="shared" si="128"/>
        <v/>
      </c>
    </row>
    <row r="2745" spans="1:3">
      <c r="A2745" s="34" t="str">
        <f t="shared" si="126"/>
        <v/>
      </c>
      <c r="B2745" s="34" t="str">
        <f t="shared" si="127"/>
        <v/>
      </c>
      <c r="C2745" s="34" t="str">
        <f t="shared" si="128"/>
        <v/>
      </c>
    </row>
    <row r="2746" spans="1:3">
      <c r="A2746" s="34" t="str">
        <f t="shared" si="126"/>
        <v/>
      </c>
      <c r="B2746" s="34" t="str">
        <f t="shared" si="127"/>
        <v/>
      </c>
      <c r="C2746" s="34" t="str">
        <f t="shared" si="128"/>
        <v/>
      </c>
    </row>
    <row r="2747" spans="1:3">
      <c r="A2747" s="34" t="str">
        <f t="shared" si="126"/>
        <v/>
      </c>
      <c r="B2747" s="34" t="str">
        <f t="shared" si="127"/>
        <v/>
      </c>
      <c r="C2747" s="34" t="str">
        <f t="shared" si="128"/>
        <v/>
      </c>
    </row>
    <row r="2748" spans="1:3">
      <c r="A2748" s="34" t="str">
        <f t="shared" si="126"/>
        <v/>
      </c>
      <c r="B2748" s="34" t="str">
        <f t="shared" si="127"/>
        <v/>
      </c>
      <c r="C2748" s="34" t="str">
        <f t="shared" si="128"/>
        <v/>
      </c>
    </row>
    <row r="2749" spans="1:3">
      <c r="A2749" s="34" t="str">
        <f t="shared" si="126"/>
        <v/>
      </c>
      <c r="B2749" s="34" t="str">
        <f t="shared" si="127"/>
        <v/>
      </c>
      <c r="C2749" s="34" t="str">
        <f t="shared" si="128"/>
        <v/>
      </c>
    </row>
    <row r="2750" spans="1:3">
      <c r="A2750" s="34" t="str">
        <f t="shared" si="126"/>
        <v/>
      </c>
      <c r="B2750" s="34" t="str">
        <f t="shared" si="127"/>
        <v/>
      </c>
      <c r="C2750" s="34" t="str">
        <f t="shared" si="128"/>
        <v/>
      </c>
    </row>
    <row r="2751" spans="1:3">
      <c r="A2751" s="34" t="str">
        <f t="shared" si="126"/>
        <v/>
      </c>
      <c r="B2751" s="34" t="str">
        <f t="shared" si="127"/>
        <v/>
      </c>
      <c r="C2751" s="34" t="str">
        <f t="shared" si="128"/>
        <v/>
      </c>
    </row>
    <row r="2752" spans="1:3">
      <c r="A2752" s="34" t="str">
        <f t="shared" si="126"/>
        <v/>
      </c>
      <c r="B2752" s="34" t="str">
        <f t="shared" si="127"/>
        <v/>
      </c>
      <c r="C2752" s="34" t="str">
        <f t="shared" si="128"/>
        <v/>
      </c>
    </row>
    <row r="2753" spans="1:3">
      <c r="A2753" s="34" t="str">
        <f t="shared" si="126"/>
        <v/>
      </c>
      <c r="B2753" s="34" t="str">
        <f t="shared" si="127"/>
        <v/>
      </c>
      <c r="C2753" s="34" t="str">
        <f t="shared" si="128"/>
        <v/>
      </c>
    </row>
    <row r="2754" spans="1:3">
      <c r="A2754" s="34" t="str">
        <f t="shared" si="126"/>
        <v/>
      </c>
      <c r="B2754" s="34" t="str">
        <f t="shared" si="127"/>
        <v/>
      </c>
      <c r="C2754" s="34" t="str">
        <f t="shared" si="128"/>
        <v/>
      </c>
    </row>
    <row r="2755" spans="1:3">
      <c r="A2755" s="34" t="str">
        <f t="shared" ref="A2755:A2818" si="129">IFERROR(C2755-1,"")</f>
        <v/>
      </c>
      <c r="B2755" s="34" t="str">
        <f t="shared" ref="B2755:B2818" si="130">IFERROR("P(Z&gt;="&amp;C2755-1&amp;")","")</f>
        <v/>
      </c>
      <c r="C2755" s="34" t="str">
        <f t="shared" ref="C2755:C2818" si="131">IF(C2754&gt;rNtrials,"",1+C2754)</f>
        <v/>
      </c>
    </row>
    <row r="2756" spans="1:3">
      <c r="A2756" s="34" t="str">
        <f t="shared" si="129"/>
        <v/>
      </c>
      <c r="B2756" s="34" t="str">
        <f t="shared" si="130"/>
        <v/>
      </c>
      <c r="C2756" s="34" t="str">
        <f t="shared" si="131"/>
        <v/>
      </c>
    </row>
    <row r="2757" spans="1:3">
      <c r="A2757" s="34" t="str">
        <f t="shared" si="129"/>
        <v/>
      </c>
      <c r="B2757" s="34" t="str">
        <f t="shared" si="130"/>
        <v/>
      </c>
      <c r="C2757" s="34" t="str">
        <f t="shared" si="131"/>
        <v/>
      </c>
    </row>
    <row r="2758" spans="1:3">
      <c r="A2758" s="34" t="str">
        <f t="shared" si="129"/>
        <v/>
      </c>
      <c r="B2758" s="34" t="str">
        <f t="shared" si="130"/>
        <v/>
      </c>
      <c r="C2758" s="34" t="str">
        <f t="shared" si="131"/>
        <v/>
      </c>
    </row>
    <row r="2759" spans="1:3">
      <c r="A2759" s="34" t="str">
        <f t="shared" si="129"/>
        <v/>
      </c>
      <c r="B2759" s="34" t="str">
        <f t="shared" si="130"/>
        <v/>
      </c>
      <c r="C2759" s="34" t="str">
        <f t="shared" si="131"/>
        <v/>
      </c>
    </row>
    <row r="2760" spans="1:3">
      <c r="A2760" s="34" t="str">
        <f t="shared" si="129"/>
        <v/>
      </c>
      <c r="B2760" s="34" t="str">
        <f t="shared" si="130"/>
        <v/>
      </c>
      <c r="C2760" s="34" t="str">
        <f t="shared" si="131"/>
        <v/>
      </c>
    </row>
    <row r="2761" spans="1:3">
      <c r="A2761" s="34" t="str">
        <f t="shared" si="129"/>
        <v/>
      </c>
      <c r="B2761" s="34" t="str">
        <f t="shared" si="130"/>
        <v/>
      </c>
      <c r="C2761" s="34" t="str">
        <f t="shared" si="131"/>
        <v/>
      </c>
    </row>
    <row r="2762" spans="1:3">
      <c r="A2762" s="34" t="str">
        <f t="shared" si="129"/>
        <v/>
      </c>
      <c r="B2762" s="34" t="str">
        <f t="shared" si="130"/>
        <v/>
      </c>
      <c r="C2762" s="34" t="str">
        <f t="shared" si="131"/>
        <v/>
      </c>
    </row>
    <row r="2763" spans="1:3">
      <c r="A2763" s="34" t="str">
        <f t="shared" si="129"/>
        <v/>
      </c>
      <c r="B2763" s="34" t="str">
        <f t="shared" si="130"/>
        <v/>
      </c>
      <c r="C2763" s="34" t="str">
        <f t="shared" si="131"/>
        <v/>
      </c>
    </row>
    <row r="2764" spans="1:3">
      <c r="A2764" s="34" t="str">
        <f t="shared" si="129"/>
        <v/>
      </c>
      <c r="B2764" s="34" t="str">
        <f t="shared" si="130"/>
        <v/>
      </c>
      <c r="C2764" s="34" t="str">
        <f t="shared" si="131"/>
        <v/>
      </c>
    </row>
    <row r="2765" spans="1:3">
      <c r="A2765" s="34" t="str">
        <f t="shared" si="129"/>
        <v/>
      </c>
      <c r="B2765" s="34" t="str">
        <f t="shared" si="130"/>
        <v/>
      </c>
      <c r="C2765" s="34" t="str">
        <f t="shared" si="131"/>
        <v/>
      </c>
    </row>
    <row r="2766" spans="1:3">
      <c r="A2766" s="34" t="str">
        <f t="shared" si="129"/>
        <v/>
      </c>
      <c r="B2766" s="34" t="str">
        <f t="shared" si="130"/>
        <v/>
      </c>
      <c r="C2766" s="34" t="str">
        <f t="shared" si="131"/>
        <v/>
      </c>
    </row>
    <row r="2767" spans="1:3">
      <c r="A2767" s="34" t="str">
        <f t="shared" si="129"/>
        <v/>
      </c>
      <c r="B2767" s="34" t="str">
        <f t="shared" si="130"/>
        <v/>
      </c>
      <c r="C2767" s="34" t="str">
        <f t="shared" si="131"/>
        <v/>
      </c>
    </row>
    <row r="2768" spans="1:3">
      <c r="A2768" s="34" t="str">
        <f t="shared" si="129"/>
        <v/>
      </c>
      <c r="B2768" s="34" t="str">
        <f t="shared" si="130"/>
        <v/>
      </c>
      <c r="C2768" s="34" t="str">
        <f t="shared" si="131"/>
        <v/>
      </c>
    </row>
    <row r="2769" spans="1:3">
      <c r="A2769" s="34" t="str">
        <f t="shared" si="129"/>
        <v/>
      </c>
      <c r="B2769" s="34" t="str">
        <f t="shared" si="130"/>
        <v/>
      </c>
      <c r="C2769" s="34" t="str">
        <f t="shared" si="131"/>
        <v/>
      </c>
    </row>
    <row r="2770" spans="1:3">
      <c r="A2770" s="34" t="str">
        <f t="shared" si="129"/>
        <v/>
      </c>
      <c r="B2770" s="34" t="str">
        <f t="shared" si="130"/>
        <v/>
      </c>
      <c r="C2770" s="34" t="str">
        <f t="shared" si="131"/>
        <v/>
      </c>
    </row>
    <row r="2771" spans="1:3">
      <c r="A2771" s="34" t="str">
        <f t="shared" si="129"/>
        <v/>
      </c>
      <c r="B2771" s="34" t="str">
        <f t="shared" si="130"/>
        <v/>
      </c>
      <c r="C2771" s="34" t="str">
        <f t="shared" si="131"/>
        <v/>
      </c>
    </row>
    <row r="2772" spans="1:3">
      <c r="A2772" s="34" t="str">
        <f t="shared" si="129"/>
        <v/>
      </c>
      <c r="B2772" s="34" t="str">
        <f t="shared" si="130"/>
        <v/>
      </c>
      <c r="C2772" s="34" t="str">
        <f t="shared" si="131"/>
        <v/>
      </c>
    </row>
    <row r="2773" spans="1:3">
      <c r="A2773" s="34" t="str">
        <f t="shared" si="129"/>
        <v/>
      </c>
      <c r="B2773" s="34" t="str">
        <f t="shared" si="130"/>
        <v/>
      </c>
      <c r="C2773" s="34" t="str">
        <f t="shared" si="131"/>
        <v/>
      </c>
    </row>
    <row r="2774" spans="1:3">
      <c r="A2774" s="34" t="str">
        <f t="shared" si="129"/>
        <v/>
      </c>
      <c r="B2774" s="34" t="str">
        <f t="shared" si="130"/>
        <v/>
      </c>
      <c r="C2774" s="34" t="str">
        <f t="shared" si="131"/>
        <v/>
      </c>
    </row>
    <row r="2775" spans="1:3">
      <c r="A2775" s="34" t="str">
        <f t="shared" si="129"/>
        <v/>
      </c>
      <c r="B2775" s="34" t="str">
        <f t="shared" si="130"/>
        <v/>
      </c>
      <c r="C2775" s="34" t="str">
        <f t="shared" si="131"/>
        <v/>
      </c>
    </row>
    <row r="2776" spans="1:3">
      <c r="A2776" s="34" t="str">
        <f t="shared" si="129"/>
        <v/>
      </c>
      <c r="B2776" s="34" t="str">
        <f t="shared" si="130"/>
        <v/>
      </c>
      <c r="C2776" s="34" t="str">
        <f t="shared" si="131"/>
        <v/>
      </c>
    </row>
    <row r="2777" spans="1:3">
      <c r="A2777" s="34" t="str">
        <f t="shared" si="129"/>
        <v/>
      </c>
      <c r="B2777" s="34" t="str">
        <f t="shared" si="130"/>
        <v/>
      </c>
      <c r="C2777" s="34" t="str">
        <f t="shared" si="131"/>
        <v/>
      </c>
    </row>
    <row r="2778" spans="1:3">
      <c r="A2778" s="34" t="str">
        <f t="shared" si="129"/>
        <v/>
      </c>
      <c r="B2778" s="34" t="str">
        <f t="shared" si="130"/>
        <v/>
      </c>
      <c r="C2778" s="34" t="str">
        <f t="shared" si="131"/>
        <v/>
      </c>
    </row>
    <row r="2779" spans="1:3">
      <c r="A2779" s="34" t="str">
        <f t="shared" si="129"/>
        <v/>
      </c>
      <c r="B2779" s="34" t="str">
        <f t="shared" si="130"/>
        <v/>
      </c>
      <c r="C2779" s="34" t="str">
        <f t="shared" si="131"/>
        <v/>
      </c>
    </row>
    <row r="2780" spans="1:3">
      <c r="A2780" s="34" t="str">
        <f t="shared" si="129"/>
        <v/>
      </c>
      <c r="B2780" s="34" t="str">
        <f t="shared" si="130"/>
        <v/>
      </c>
      <c r="C2780" s="34" t="str">
        <f t="shared" si="131"/>
        <v/>
      </c>
    </row>
    <row r="2781" spans="1:3">
      <c r="A2781" s="34" t="str">
        <f t="shared" si="129"/>
        <v/>
      </c>
      <c r="B2781" s="34" t="str">
        <f t="shared" si="130"/>
        <v/>
      </c>
      <c r="C2781" s="34" t="str">
        <f t="shared" si="131"/>
        <v/>
      </c>
    </row>
    <row r="2782" spans="1:3">
      <c r="A2782" s="34" t="str">
        <f t="shared" si="129"/>
        <v/>
      </c>
      <c r="B2782" s="34" t="str">
        <f t="shared" si="130"/>
        <v/>
      </c>
      <c r="C2782" s="34" t="str">
        <f t="shared" si="131"/>
        <v/>
      </c>
    </row>
    <row r="2783" spans="1:3">
      <c r="A2783" s="34" t="str">
        <f t="shared" si="129"/>
        <v/>
      </c>
      <c r="B2783" s="34" t="str">
        <f t="shared" si="130"/>
        <v/>
      </c>
      <c r="C2783" s="34" t="str">
        <f t="shared" si="131"/>
        <v/>
      </c>
    </row>
    <row r="2784" spans="1:3">
      <c r="A2784" s="34" t="str">
        <f t="shared" si="129"/>
        <v/>
      </c>
      <c r="B2784" s="34" t="str">
        <f t="shared" si="130"/>
        <v/>
      </c>
      <c r="C2784" s="34" t="str">
        <f t="shared" si="131"/>
        <v/>
      </c>
    </row>
    <row r="2785" spans="1:3">
      <c r="A2785" s="34" t="str">
        <f t="shared" si="129"/>
        <v/>
      </c>
      <c r="B2785" s="34" t="str">
        <f t="shared" si="130"/>
        <v/>
      </c>
      <c r="C2785" s="34" t="str">
        <f t="shared" si="131"/>
        <v/>
      </c>
    </row>
    <row r="2786" spans="1:3">
      <c r="A2786" s="34" t="str">
        <f t="shared" si="129"/>
        <v/>
      </c>
      <c r="B2786" s="34" t="str">
        <f t="shared" si="130"/>
        <v/>
      </c>
      <c r="C2786" s="34" t="str">
        <f t="shared" si="131"/>
        <v/>
      </c>
    </row>
    <row r="2787" spans="1:3">
      <c r="A2787" s="34" t="str">
        <f t="shared" si="129"/>
        <v/>
      </c>
      <c r="B2787" s="34" t="str">
        <f t="shared" si="130"/>
        <v/>
      </c>
      <c r="C2787" s="34" t="str">
        <f t="shared" si="131"/>
        <v/>
      </c>
    </row>
    <row r="2788" spans="1:3">
      <c r="A2788" s="34" t="str">
        <f t="shared" si="129"/>
        <v/>
      </c>
      <c r="B2788" s="34" t="str">
        <f t="shared" si="130"/>
        <v/>
      </c>
      <c r="C2788" s="34" t="str">
        <f t="shared" si="131"/>
        <v/>
      </c>
    </row>
    <row r="2789" spans="1:3">
      <c r="A2789" s="34" t="str">
        <f t="shared" si="129"/>
        <v/>
      </c>
      <c r="B2789" s="34" t="str">
        <f t="shared" si="130"/>
        <v/>
      </c>
      <c r="C2789" s="34" t="str">
        <f t="shared" si="131"/>
        <v/>
      </c>
    </row>
    <row r="2790" spans="1:3">
      <c r="A2790" s="34" t="str">
        <f t="shared" si="129"/>
        <v/>
      </c>
      <c r="B2790" s="34" t="str">
        <f t="shared" si="130"/>
        <v/>
      </c>
      <c r="C2790" s="34" t="str">
        <f t="shared" si="131"/>
        <v/>
      </c>
    </row>
    <row r="2791" spans="1:3">
      <c r="A2791" s="34" t="str">
        <f t="shared" si="129"/>
        <v/>
      </c>
      <c r="B2791" s="34" t="str">
        <f t="shared" si="130"/>
        <v/>
      </c>
      <c r="C2791" s="34" t="str">
        <f t="shared" si="131"/>
        <v/>
      </c>
    </row>
    <row r="2792" spans="1:3">
      <c r="A2792" s="34" t="str">
        <f t="shared" si="129"/>
        <v/>
      </c>
      <c r="B2792" s="34" t="str">
        <f t="shared" si="130"/>
        <v/>
      </c>
      <c r="C2792" s="34" t="str">
        <f t="shared" si="131"/>
        <v/>
      </c>
    </row>
    <row r="2793" spans="1:3">
      <c r="A2793" s="34" t="str">
        <f t="shared" si="129"/>
        <v/>
      </c>
      <c r="B2793" s="34" t="str">
        <f t="shared" si="130"/>
        <v/>
      </c>
      <c r="C2793" s="34" t="str">
        <f t="shared" si="131"/>
        <v/>
      </c>
    </row>
    <row r="2794" spans="1:3">
      <c r="A2794" s="34" t="str">
        <f t="shared" si="129"/>
        <v/>
      </c>
      <c r="B2794" s="34" t="str">
        <f t="shared" si="130"/>
        <v/>
      </c>
      <c r="C2794" s="34" t="str">
        <f t="shared" si="131"/>
        <v/>
      </c>
    </row>
    <row r="2795" spans="1:3">
      <c r="A2795" s="34" t="str">
        <f t="shared" si="129"/>
        <v/>
      </c>
      <c r="B2795" s="34" t="str">
        <f t="shared" si="130"/>
        <v/>
      </c>
      <c r="C2795" s="34" t="str">
        <f t="shared" si="131"/>
        <v/>
      </c>
    </row>
    <row r="2796" spans="1:3">
      <c r="A2796" s="34" t="str">
        <f t="shared" si="129"/>
        <v/>
      </c>
      <c r="B2796" s="34" t="str">
        <f t="shared" si="130"/>
        <v/>
      </c>
      <c r="C2796" s="34" t="str">
        <f t="shared" si="131"/>
        <v/>
      </c>
    </row>
    <row r="2797" spans="1:3">
      <c r="A2797" s="34" t="str">
        <f t="shared" si="129"/>
        <v/>
      </c>
      <c r="B2797" s="34" t="str">
        <f t="shared" si="130"/>
        <v/>
      </c>
      <c r="C2797" s="34" t="str">
        <f t="shared" si="131"/>
        <v/>
      </c>
    </row>
    <row r="2798" spans="1:3">
      <c r="A2798" s="34" t="str">
        <f t="shared" si="129"/>
        <v/>
      </c>
      <c r="B2798" s="34" t="str">
        <f t="shared" si="130"/>
        <v/>
      </c>
      <c r="C2798" s="34" t="str">
        <f t="shared" si="131"/>
        <v/>
      </c>
    </row>
    <row r="2799" spans="1:3">
      <c r="A2799" s="34" t="str">
        <f t="shared" si="129"/>
        <v/>
      </c>
      <c r="B2799" s="34" t="str">
        <f t="shared" si="130"/>
        <v/>
      </c>
      <c r="C2799" s="34" t="str">
        <f t="shared" si="131"/>
        <v/>
      </c>
    </row>
    <row r="2800" spans="1:3">
      <c r="A2800" s="34" t="str">
        <f t="shared" si="129"/>
        <v/>
      </c>
      <c r="B2800" s="34" t="str">
        <f t="shared" si="130"/>
        <v/>
      </c>
      <c r="C2800" s="34" t="str">
        <f t="shared" si="131"/>
        <v/>
      </c>
    </row>
    <row r="2801" spans="1:3">
      <c r="A2801" s="34" t="str">
        <f t="shared" si="129"/>
        <v/>
      </c>
      <c r="B2801" s="34" t="str">
        <f t="shared" si="130"/>
        <v/>
      </c>
      <c r="C2801" s="34" t="str">
        <f t="shared" si="131"/>
        <v/>
      </c>
    </row>
    <row r="2802" spans="1:3">
      <c r="A2802" s="34" t="str">
        <f t="shared" si="129"/>
        <v/>
      </c>
      <c r="B2802" s="34" t="str">
        <f t="shared" si="130"/>
        <v/>
      </c>
      <c r="C2802" s="34" t="str">
        <f t="shared" si="131"/>
        <v/>
      </c>
    </row>
    <row r="2803" spans="1:3">
      <c r="A2803" s="34" t="str">
        <f t="shared" si="129"/>
        <v/>
      </c>
      <c r="B2803" s="34" t="str">
        <f t="shared" si="130"/>
        <v/>
      </c>
      <c r="C2803" s="34" t="str">
        <f t="shared" si="131"/>
        <v/>
      </c>
    </row>
    <row r="2804" spans="1:3">
      <c r="A2804" s="34" t="str">
        <f t="shared" si="129"/>
        <v/>
      </c>
      <c r="B2804" s="34" t="str">
        <f t="shared" si="130"/>
        <v/>
      </c>
      <c r="C2804" s="34" t="str">
        <f t="shared" si="131"/>
        <v/>
      </c>
    </row>
    <row r="2805" spans="1:3">
      <c r="A2805" s="34" t="str">
        <f t="shared" si="129"/>
        <v/>
      </c>
      <c r="B2805" s="34" t="str">
        <f t="shared" si="130"/>
        <v/>
      </c>
      <c r="C2805" s="34" t="str">
        <f t="shared" si="131"/>
        <v/>
      </c>
    </row>
    <row r="2806" spans="1:3">
      <c r="A2806" s="34" t="str">
        <f t="shared" si="129"/>
        <v/>
      </c>
      <c r="B2806" s="34" t="str">
        <f t="shared" si="130"/>
        <v/>
      </c>
      <c r="C2806" s="34" t="str">
        <f t="shared" si="131"/>
        <v/>
      </c>
    </row>
    <row r="2807" spans="1:3">
      <c r="A2807" s="34" t="str">
        <f t="shared" si="129"/>
        <v/>
      </c>
      <c r="B2807" s="34" t="str">
        <f t="shared" si="130"/>
        <v/>
      </c>
      <c r="C2807" s="34" t="str">
        <f t="shared" si="131"/>
        <v/>
      </c>
    </row>
    <row r="2808" spans="1:3">
      <c r="A2808" s="34" t="str">
        <f t="shared" si="129"/>
        <v/>
      </c>
      <c r="B2808" s="34" t="str">
        <f t="shared" si="130"/>
        <v/>
      </c>
      <c r="C2808" s="34" t="str">
        <f t="shared" si="131"/>
        <v/>
      </c>
    </row>
    <row r="2809" spans="1:3">
      <c r="A2809" s="34" t="str">
        <f t="shared" si="129"/>
        <v/>
      </c>
      <c r="B2809" s="34" t="str">
        <f t="shared" si="130"/>
        <v/>
      </c>
      <c r="C2809" s="34" t="str">
        <f t="shared" si="131"/>
        <v/>
      </c>
    </row>
    <row r="2810" spans="1:3">
      <c r="A2810" s="34" t="str">
        <f t="shared" si="129"/>
        <v/>
      </c>
      <c r="B2810" s="34" t="str">
        <f t="shared" si="130"/>
        <v/>
      </c>
      <c r="C2810" s="34" t="str">
        <f t="shared" si="131"/>
        <v/>
      </c>
    </row>
    <row r="2811" spans="1:3">
      <c r="A2811" s="34" t="str">
        <f t="shared" si="129"/>
        <v/>
      </c>
      <c r="B2811" s="34" t="str">
        <f t="shared" si="130"/>
        <v/>
      </c>
      <c r="C2811" s="34" t="str">
        <f t="shared" si="131"/>
        <v/>
      </c>
    </row>
    <row r="2812" spans="1:3">
      <c r="A2812" s="34" t="str">
        <f t="shared" si="129"/>
        <v/>
      </c>
      <c r="B2812" s="34" t="str">
        <f t="shared" si="130"/>
        <v/>
      </c>
      <c r="C2812" s="34" t="str">
        <f t="shared" si="131"/>
        <v/>
      </c>
    </row>
    <row r="2813" spans="1:3">
      <c r="A2813" s="34" t="str">
        <f t="shared" si="129"/>
        <v/>
      </c>
      <c r="B2813" s="34" t="str">
        <f t="shared" si="130"/>
        <v/>
      </c>
      <c r="C2813" s="34" t="str">
        <f t="shared" si="131"/>
        <v/>
      </c>
    </row>
    <row r="2814" spans="1:3">
      <c r="A2814" s="34" t="str">
        <f t="shared" si="129"/>
        <v/>
      </c>
      <c r="B2814" s="34" t="str">
        <f t="shared" si="130"/>
        <v/>
      </c>
      <c r="C2814" s="34" t="str">
        <f t="shared" si="131"/>
        <v/>
      </c>
    </row>
    <row r="2815" spans="1:3">
      <c r="A2815" s="34" t="str">
        <f t="shared" si="129"/>
        <v/>
      </c>
      <c r="B2815" s="34" t="str">
        <f t="shared" si="130"/>
        <v/>
      </c>
      <c r="C2815" s="34" t="str">
        <f t="shared" si="131"/>
        <v/>
      </c>
    </row>
    <row r="2816" spans="1:3">
      <c r="A2816" s="34" t="str">
        <f t="shared" si="129"/>
        <v/>
      </c>
      <c r="B2816" s="34" t="str">
        <f t="shared" si="130"/>
        <v/>
      </c>
      <c r="C2816" s="34" t="str">
        <f t="shared" si="131"/>
        <v/>
      </c>
    </row>
    <row r="2817" spans="1:3">
      <c r="A2817" s="34" t="str">
        <f t="shared" si="129"/>
        <v/>
      </c>
      <c r="B2817" s="34" t="str">
        <f t="shared" si="130"/>
        <v/>
      </c>
      <c r="C2817" s="34" t="str">
        <f t="shared" si="131"/>
        <v/>
      </c>
    </row>
    <row r="2818" spans="1:3">
      <c r="A2818" s="34" t="str">
        <f t="shared" si="129"/>
        <v/>
      </c>
      <c r="B2818" s="34" t="str">
        <f t="shared" si="130"/>
        <v/>
      </c>
      <c r="C2818" s="34" t="str">
        <f t="shared" si="131"/>
        <v/>
      </c>
    </row>
    <row r="2819" spans="1:3">
      <c r="A2819" s="34" t="str">
        <f t="shared" ref="A2819:A2882" si="132">IFERROR(C2819-1,"")</f>
        <v/>
      </c>
      <c r="B2819" s="34" t="str">
        <f t="shared" ref="B2819:B2882" si="133">IFERROR("P(Z&gt;="&amp;C2819-1&amp;")","")</f>
        <v/>
      </c>
      <c r="C2819" s="34" t="str">
        <f t="shared" ref="C2819:C2882" si="134">IF(C2818&gt;rNtrials,"",1+C2818)</f>
        <v/>
      </c>
    </row>
    <row r="2820" spans="1:3">
      <c r="A2820" s="34" t="str">
        <f t="shared" si="132"/>
        <v/>
      </c>
      <c r="B2820" s="34" t="str">
        <f t="shared" si="133"/>
        <v/>
      </c>
      <c r="C2820" s="34" t="str">
        <f t="shared" si="134"/>
        <v/>
      </c>
    </row>
    <row r="2821" spans="1:3">
      <c r="A2821" s="34" t="str">
        <f t="shared" si="132"/>
        <v/>
      </c>
      <c r="B2821" s="34" t="str">
        <f t="shared" si="133"/>
        <v/>
      </c>
      <c r="C2821" s="34" t="str">
        <f t="shared" si="134"/>
        <v/>
      </c>
    </row>
    <row r="2822" spans="1:3">
      <c r="A2822" s="34" t="str">
        <f t="shared" si="132"/>
        <v/>
      </c>
      <c r="B2822" s="34" t="str">
        <f t="shared" si="133"/>
        <v/>
      </c>
      <c r="C2822" s="34" t="str">
        <f t="shared" si="134"/>
        <v/>
      </c>
    </row>
    <row r="2823" spans="1:3">
      <c r="A2823" s="34" t="str">
        <f t="shared" si="132"/>
        <v/>
      </c>
      <c r="B2823" s="34" t="str">
        <f t="shared" si="133"/>
        <v/>
      </c>
      <c r="C2823" s="34" t="str">
        <f t="shared" si="134"/>
        <v/>
      </c>
    </row>
    <row r="2824" spans="1:3">
      <c r="A2824" s="34" t="str">
        <f t="shared" si="132"/>
        <v/>
      </c>
      <c r="B2824" s="34" t="str">
        <f t="shared" si="133"/>
        <v/>
      </c>
      <c r="C2824" s="34" t="str">
        <f t="shared" si="134"/>
        <v/>
      </c>
    </row>
    <row r="2825" spans="1:3">
      <c r="A2825" s="34" t="str">
        <f t="shared" si="132"/>
        <v/>
      </c>
      <c r="B2825" s="34" t="str">
        <f t="shared" si="133"/>
        <v/>
      </c>
      <c r="C2825" s="34" t="str">
        <f t="shared" si="134"/>
        <v/>
      </c>
    </row>
    <row r="2826" spans="1:3">
      <c r="A2826" s="34" t="str">
        <f t="shared" si="132"/>
        <v/>
      </c>
      <c r="B2826" s="34" t="str">
        <f t="shared" si="133"/>
        <v/>
      </c>
      <c r="C2826" s="34" t="str">
        <f t="shared" si="134"/>
        <v/>
      </c>
    </row>
    <row r="2827" spans="1:3">
      <c r="A2827" s="34" t="str">
        <f t="shared" si="132"/>
        <v/>
      </c>
      <c r="B2827" s="34" t="str">
        <f t="shared" si="133"/>
        <v/>
      </c>
      <c r="C2827" s="34" t="str">
        <f t="shared" si="134"/>
        <v/>
      </c>
    </row>
    <row r="2828" spans="1:3">
      <c r="A2828" s="34" t="str">
        <f t="shared" si="132"/>
        <v/>
      </c>
      <c r="B2828" s="34" t="str">
        <f t="shared" si="133"/>
        <v/>
      </c>
      <c r="C2828" s="34" t="str">
        <f t="shared" si="134"/>
        <v/>
      </c>
    </row>
    <row r="2829" spans="1:3">
      <c r="A2829" s="34" t="str">
        <f t="shared" si="132"/>
        <v/>
      </c>
      <c r="B2829" s="34" t="str">
        <f t="shared" si="133"/>
        <v/>
      </c>
      <c r="C2829" s="34" t="str">
        <f t="shared" si="134"/>
        <v/>
      </c>
    </row>
    <row r="2830" spans="1:3">
      <c r="A2830" s="34" t="str">
        <f t="shared" si="132"/>
        <v/>
      </c>
      <c r="B2830" s="34" t="str">
        <f t="shared" si="133"/>
        <v/>
      </c>
      <c r="C2830" s="34" t="str">
        <f t="shared" si="134"/>
        <v/>
      </c>
    </row>
    <row r="2831" spans="1:3">
      <c r="A2831" s="34" t="str">
        <f t="shared" si="132"/>
        <v/>
      </c>
      <c r="B2831" s="34" t="str">
        <f t="shared" si="133"/>
        <v/>
      </c>
      <c r="C2831" s="34" t="str">
        <f t="shared" si="134"/>
        <v/>
      </c>
    </row>
    <row r="2832" spans="1:3">
      <c r="A2832" s="34" t="str">
        <f t="shared" si="132"/>
        <v/>
      </c>
      <c r="B2832" s="34" t="str">
        <f t="shared" si="133"/>
        <v/>
      </c>
      <c r="C2832" s="34" t="str">
        <f t="shared" si="134"/>
        <v/>
      </c>
    </row>
    <row r="2833" spans="1:3">
      <c r="A2833" s="34" t="str">
        <f t="shared" si="132"/>
        <v/>
      </c>
      <c r="B2833" s="34" t="str">
        <f t="shared" si="133"/>
        <v/>
      </c>
      <c r="C2833" s="34" t="str">
        <f t="shared" si="134"/>
        <v/>
      </c>
    </row>
    <row r="2834" spans="1:3">
      <c r="A2834" s="34" t="str">
        <f t="shared" si="132"/>
        <v/>
      </c>
      <c r="B2834" s="34" t="str">
        <f t="shared" si="133"/>
        <v/>
      </c>
      <c r="C2834" s="34" t="str">
        <f t="shared" si="134"/>
        <v/>
      </c>
    </row>
    <row r="2835" spans="1:3">
      <c r="A2835" s="34" t="str">
        <f t="shared" si="132"/>
        <v/>
      </c>
      <c r="B2835" s="34" t="str">
        <f t="shared" si="133"/>
        <v/>
      </c>
      <c r="C2835" s="34" t="str">
        <f t="shared" si="134"/>
        <v/>
      </c>
    </row>
    <row r="2836" spans="1:3">
      <c r="A2836" s="34" t="str">
        <f t="shared" si="132"/>
        <v/>
      </c>
      <c r="B2836" s="34" t="str">
        <f t="shared" si="133"/>
        <v/>
      </c>
      <c r="C2836" s="34" t="str">
        <f t="shared" si="134"/>
        <v/>
      </c>
    </row>
    <row r="2837" spans="1:3">
      <c r="A2837" s="34" t="str">
        <f t="shared" si="132"/>
        <v/>
      </c>
      <c r="B2837" s="34" t="str">
        <f t="shared" si="133"/>
        <v/>
      </c>
      <c r="C2837" s="34" t="str">
        <f t="shared" si="134"/>
        <v/>
      </c>
    </row>
    <row r="2838" spans="1:3">
      <c r="A2838" s="34" t="str">
        <f t="shared" si="132"/>
        <v/>
      </c>
      <c r="B2838" s="34" t="str">
        <f t="shared" si="133"/>
        <v/>
      </c>
      <c r="C2838" s="34" t="str">
        <f t="shared" si="134"/>
        <v/>
      </c>
    </row>
    <row r="2839" spans="1:3">
      <c r="A2839" s="34" t="str">
        <f t="shared" si="132"/>
        <v/>
      </c>
      <c r="B2839" s="34" t="str">
        <f t="shared" si="133"/>
        <v/>
      </c>
      <c r="C2839" s="34" t="str">
        <f t="shared" si="134"/>
        <v/>
      </c>
    </row>
    <row r="2840" spans="1:3">
      <c r="A2840" s="34" t="str">
        <f t="shared" si="132"/>
        <v/>
      </c>
      <c r="B2840" s="34" t="str">
        <f t="shared" si="133"/>
        <v/>
      </c>
      <c r="C2840" s="34" t="str">
        <f t="shared" si="134"/>
        <v/>
      </c>
    </row>
    <row r="2841" spans="1:3">
      <c r="A2841" s="34" t="str">
        <f t="shared" si="132"/>
        <v/>
      </c>
      <c r="B2841" s="34" t="str">
        <f t="shared" si="133"/>
        <v/>
      </c>
      <c r="C2841" s="34" t="str">
        <f t="shared" si="134"/>
        <v/>
      </c>
    </row>
    <row r="2842" spans="1:3">
      <c r="A2842" s="34" t="str">
        <f t="shared" si="132"/>
        <v/>
      </c>
      <c r="B2842" s="34" t="str">
        <f t="shared" si="133"/>
        <v/>
      </c>
      <c r="C2842" s="34" t="str">
        <f t="shared" si="134"/>
        <v/>
      </c>
    </row>
    <row r="2843" spans="1:3">
      <c r="A2843" s="34" t="str">
        <f t="shared" si="132"/>
        <v/>
      </c>
      <c r="B2843" s="34" t="str">
        <f t="shared" si="133"/>
        <v/>
      </c>
      <c r="C2843" s="34" t="str">
        <f t="shared" si="134"/>
        <v/>
      </c>
    </row>
    <row r="2844" spans="1:3">
      <c r="A2844" s="34" t="str">
        <f t="shared" si="132"/>
        <v/>
      </c>
      <c r="B2844" s="34" t="str">
        <f t="shared" si="133"/>
        <v/>
      </c>
      <c r="C2844" s="34" t="str">
        <f t="shared" si="134"/>
        <v/>
      </c>
    </row>
    <row r="2845" spans="1:3">
      <c r="A2845" s="34" t="str">
        <f t="shared" si="132"/>
        <v/>
      </c>
      <c r="B2845" s="34" t="str">
        <f t="shared" si="133"/>
        <v/>
      </c>
      <c r="C2845" s="34" t="str">
        <f t="shared" si="134"/>
        <v/>
      </c>
    </row>
    <row r="2846" spans="1:3">
      <c r="A2846" s="34" t="str">
        <f t="shared" si="132"/>
        <v/>
      </c>
      <c r="B2846" s="34" t="str">
        <f t="shared" si="133"/>
        <v/>
      </c>
      <c r="C2846" s="34" t="str">
        <f t="shared" si="134"/>
        <v/>
      </c>
    </row>
    <row r="2847" spans="1:3">
      <c r="A2847" s="34" t="str">
        <f t="shared" si="132"/>
        <v/>
      </c>
      <c r="B2847" s="34" t="str">
        <f t="shared" si="133"/>
        <v/>
      </c>
      <c r="C2847" s="34" t="str">
        <f t="shared" si="134"/>
        <v/>
      </c>
    </row>
    <row r="2848" spans="1:3">
      <c r="A2848" s="34" t="str">
        <f t="shared" si="132"/>
        <v/>
      </c>
      <c r="B2848" s="34" t="str">
        <f t="shared" si="133"/>
        <v/>
      </c>
      <c r="C2848" s="34" t="str">
        <f t="shared" si="134"/>
        <v/>
      </c>
    </row>
    <row r="2849" spans="1:3">
      <c r="A2849" s="34" t="str">
        <f t="shared" si="132"/>
        <v/>
      </c>
      <c r="B2849" s="34" t="str">
        <f t="shared" si="133"/>
        <v/>
      </c>
      <c r="C2849" s="34" t="str">
        <f t="shared" si="134"/>
        <v/>
      </c>
    </row>
    <row r="2850" spans="1:3">
      <c r="A2850" s="34" t="str">
        <f t="shared" si="132"/>
        <v/>
      </c>
      <c r="B2850" s="34" t="str">
        <f t="shared" si="133"/>
        <v/>
      </c>
      <c r="C2850" s="34" t="str">
        <f t="shared" si="134"/>
        <v/>
      </c>
    </row>
    <row r="2851" spans="1:3">
      <c r="A2851" s="34" t="str">
        <f t="shared" si="132"/>
        <v/>
      </c>
      <c r="B2851" s="34" t="str">
        <f t="shared" si="133"/>
        <v/>
      </c>
      <c r="C2851" s="34" t="str">
        <f t="shared" si="134"/>
        <v/>
      </c>
    </row>
    <row r="2852" spans="1:3">
      <c r="A2852" s="34" t="str">
        <f t="shared" si="132"/>
        <v/>
      </c>
      <c r="B2852" s="34" t="str">
        <f t="shared" si="133"/>
        <v/>
      </c>
      <c r="C2852" s="34" t="str">
        <f t="shared" si="134"/>
        <v/>
      </c>
    </row>
    <row r="2853" spans="1:3">
      <c r="A2853" s="34" t="str">
        <f t="shared" si="132"/>
        <v/>
      </c>
      <c r="B2853" s="34" t="str">
        <f t="shared" si="133"/>
        <v/>
      </c>
      <c r="C2853" s="34" t="str">
        <f t="shared" si="134"/>
        <v/>
      </c>
    </row>
    <row r="2854" spans="1:3">
      <c r="A2854" s="34" t="str">
        <f t="shared" si="132"/>
        <v/>
      </c>
      <c r="B2854" s="34" t="str">
        <f t="shared" si="133"/>
        <v/>
      </c>
      <c r="C2854" s="34" t="str">
        <f t="shared" si="134"/>
        <v/>
      </c>
    </row>
    <row r="2855" spans="1:3">
      <c r="A2855" s="34" t="str">
        <f t="shared" si="132"/>
        <v/>
      </c>
      <c r="B2855" s="34" t="str">
        <f t="shared" si="133"/>
        <v/>
      </c>
      <c r="C2855" s="34" t="str">
        <f t="shared" si="134"/>
        <v/>
      </c>
    </row>
    <row r="2856" spans="1:3">
      <c r="A2856" s="34" t="str">
        <f t="shared" si="132"/>
        <v/>
      </c>
      <c r="B2856" s="34" t="str">
        <f t="shared" si="133"/>
        <v/>
      </c>
      <c r="C2856" s="34" t="str">
        <f t="shared" si="134"/>
        <v/>
      </c>
    </row>
    <row r="2857" spans="1:3">
      <c r="A2857" s="34" t="str">
        <f t="shared" si="132"/>
        <v/>
      </c>
      <c r="B2857" s="34" t="str">
        <f t="shared" si="133"/>
        <v/>
      </c>
      <c r="C2857" s="34" t="str">
        <f t="shared" si="134"/>
        <v/>
      </c>
    </row>
    <row r="2858" spans="1:3">
      <c r="A2858" s="34" t="str">
        <f t="shared" si="132"/>
        <v/>
      </c>
      <c r="B2858" s="34" t="str">
        <f t="shared" si="133"/>
        <v/>
      </c>
      <c r="C2858" s="34" t="str">
        <f t="shared" si="134"/>
        <v/>
      </c>
    </row>
    <row r="2859" spans="1:3">
      <c r="A2859" s="34" t="str">
        <f t="shared" si="132"/>
        <v/>
      </c>
      <c r="B2859" s="34" t="str">
        <f t="shared" si="133"/>
        <v/>
      </c>
      <c r="C2859" s="34" t="str">
        <f t="shared" si="134"/>
        <v/>
      </c>
    </row>
    <row r="2860" spans="1:3">
      <c r="A2860" s="34" t="str">
        <f t="shared" si="132"/>
        <v/>
      </c>
      <c r="B2860" s="34" t="str">
        <f t="shared" si="133"/>
        <v/>
      </c>
      <c r="C2860" s="34" t="str">
        <f t="shared" si="134"/>
        <v/>
      </c>
    </row>
    <row r="2861" spans="1:3">
      <c r="A2861" s="34" t="str">
        <f t="shared" si="132"/>
        <v/>
      </c>
      <c r="B2861" s="34" t="str">
        <f t="shared" si="133"/>
        <v/>
      </c>
      <c r="C2861" s="34" t="str">
        <f t="shared" si="134"/>
        <v/>
      </c>
    </row>
    <row r="2862" spans="1:3">
      <c r="A2862" s="34" t="str">
        <f t="shared" si="132"/>
        <v/>
      </c>
      <c r="B2862" s="34" t="str">
        <f t="shared" si="133"/>
        <v/>
      </c>
      <c r="C2862" s="34" t="str">
        <f t="shared" si="134"/>
        <v/>
      </c>
    </row>
    <row r="2863" spans="1:3">
      <c r="A2863" s="34" t="str">
        <f t="shared" si="132"/>
        <v/>
      </c>
      <c r="B2863" s="34" t="str">
        <f t="shared" si="133"/>
        <v/>
      </c>
      <c r="C2863" s="34" t="str">
        <f t="shared" si="134"/>
        <v/>
      </c>
    </row>
    <row r="2864" spans="1:3">
      <c r="A2864" s="34" t="str">
        <f t="shared" si="132"/>
        <v/>
      </c>
      <c r="B2864" s="34" t="str">
        <f t="shared" si="133"/>
        <v/>
      </c>
      <c r="C2864" s="34" t="str">
        <f t="shared" si="134"/>
        <v/>
      </c>
    </row>
    <row r="2865" spans="1:3">
      <c r="A2865" s="34" t="str">
        <f t="shared" si="132"/>
        <v/>
      </c>
      <c r="B2865" s="34" t="str">
        <f t="shared" si="133"/>
        <v/>
      </c>
      <c r="C2865" s="34" t="str">
        <f t="shared" si="134"/>
        <v/>
      </c>
    </row>
    <row r="2866" spans="1:3">
      <c r="A2866" s="34" t="str">
        <f t="shared" si="132"/>
        <v/>
      </c>
      <c r="B2866" s="34" t="str">
        <f t="shared" si="133"/>
        <v/>
      </c>
      <c r="C2866" s="34" t="str">
        <f t="shared" si="134"/>
        <v/>
      </c>
    </row>
    <row r="2867" spans="1:3">
      <c r="A2867" s="34" t="str">
        <f t="shared" si="132"/>
        <v/>
      </c>
      <c r="B2867" s="34" t="str">
        <f t="shared" si="133"/>
        <v/>
      </c>
      <c r="C2867" s="34" t="str">
        <f t="shared" si="134"/>
        <v/>
      </c>
    </row>
    <row r="2868" spans="1:3">
      <c r="A2868" s="34" t="str">
        <f t="shared" si="132"/>
        <v/>
      </c>
      <c r="B2868" s="34" t="str">
        <f t="shared" si="133"/>
        <v/>
      </c>
      <c r="C2868" s="34" t="str">
        <f t="shared" si="134"/>
        <v/>
      </c>
    </row>
    <row r="2869" spans="1:3">
      <c r="A2869" s="34" t="str">
        <f t="shared" si="132"/>
        <v/>
      </c>
      <c r="B2869" s="34" t="str">
        <f t="shared" si="133"/>
        <v/>
      </c>
      <c r="C2869" s="34" t="str">
        <f t="shared" si="134"/>
        <v/>
      </c>
    </row>
    <row r="2870" spans="1:3">
      <c r="A2870" s="34" t="str">
        <f t="shared" si="132"/>
        <v/>
      </c>
      <c r="B2870" s="34" t="str">
        <f t="shared" si="133"/>
        <v/>
      </c>
      <c r="C2870" s="34" t="str">
        <f t="shared" si="134"/>
        <v/>
      </c>
    </row>
    <row r="2871" spans="1:3">
      <c r="A2871" s="34" t="str">
        <f t="shared" si="132"/>
        <v/>
      </c>
      <c r="B2871" s="34" t="str">
        <f t="shared" si="133"/>
        <v/>
      </c>
      <c r="C2871" s="34" t="str">
        <f t="shared" si="134"/>
        <v/>
      </c>
    </row>
    <row r="2872" spans="1:3">
      <c r="A2872" s="34" t="str">
        <f t="shared" si="132"/>
        <v/>
      </c>
      <c r="B2872" s="34" t="str">
        <f t="shared" si="133"/>
        <v/>
      </c>
      <c r="C2872" s="34" t="str">
        <f t="shared" si="134"/>
        <v/>
      </c>
    </row>
    <row r="2873" spans="1:3">
      <c r="A2873" s="34" t="str">
        <f t="shared" si="132"/>
        <v/>
      </c>
      <c r="B2873" s="34" t="str">
        <f t="shared" si="133"/>
        <v/>
      </c>
      <c r="C2873" s="34" t="str">
        <f t="shared" si="134"/>
        <v/>
      </c>
    </row>
    <row r="2874" spans="1:3">
      <c r="A2874" s="34" t="str">
        <f t="shared" si="132"/>
        <v/>
      </c>
      <c r="B2874" s="34" t="str">
        <f t="shared" si="133"/>
        <v/>
      </c>
      <c r="C2874" s="34" t="str">
        <f t="shared" si="134"/>
        <v/>
      </c>
    </row>
    <row r="2875" spans="1:3">
      <c r="A2875" s="34" t="str">
        <f t="shared" si="132"/>
        <v/>
      </c>
      <c r="B2875" s="34" t="str">
        <f t="shared" si="133"/>
        <v/>
      </c>
      <c r="C2875" s="34" t="str">
        <f t="shared" si="134"/>
        <v/>
      </c>
    </row>
    <row r="2876" spans="1:3">
      <c r="A2876" s="34" t="str">
        <f t="shared" si="132"/>
        <v/>
      </c>
      <c r="B2876" s="34" t="str">
        <f t="shared" si="133"/>
        <v/>
      </c>
      <c r="C2876" s="34" t="str">
        <f t="shared" si="134"/>
        <v/>
      </c>
    </row>
    <row r="2877" spans="1:3">
      <c r="A2877" s="34" t="str">
        <f t="shared" si="132"/>
        <v/>
      </c>
      <c r="B2877" s="34" t="str">
        <f t="shared" si="133"/>
        <v/>
      </c>
      <c r="C2877" s="34" t="str">
        <f t="shared" si="134"/>
        <v/>
      </c>
    </row>
    <row r="2878" spans="1:3">
      <c r="A2878" s="34" t="str">
        <f t="shared" si="132"/>
        <v/>
      </c>
      <c r="B2878" s="34" t="str">
        <f t="shared" si="133"/>
        <v/>
      </c>
      <c r="C2878" s="34" t="str">
        <f t="shared" si="134"/>
        <v/>
      </c>
    </row>
    <row r="2879" spans="1:3">
      <c r="A2879" s="34" t="str">
        <f t="shared" si="132"/>
        <v/>
      </c>
      <c r="B2879" s="34" t="str">
        <f t="shared" si="133"/>
        <v/>
      </c>
      <c r="C2879" s="34" t="str">
        <f t="shared" si="134"/>
        <v/>
      </c>
    </row>
    <row r="2880" spans="1:3">
      <c r="A2880" s="34" t="str">
        <f t="shared" si="132"/>
        <v/>
      </c>
      <c r="B2880" s="34" t="str">
        <f t="shared" si="133"/>
        <v/>
      </c>
      <c r="C2880" s="34" t="str">
        <f t="shared" si="134"/>
        <v/>
      </c>
    </row>
    <row r="2881" spans="1:3">
      <c r="A2881" s="34" t="str">
        <f t="shared" si="132"/>
        <v/>
      </c>
      <c r="B2881" s="34" t="str">
        <f t="shared" si="133"/>
        <v/>
      </c>
      <c r="C2881" s="34" t="str">
        <f t="shared" si="134"/>
        <v/>
      </c>
    </row>
    <row r="2882" spans="1:3">
      <c r="A2882" s="34" t="str">
        <f t="shared" si="132"/>
        <v/>
      </c>
      <c r="B2882" s="34" t="str">
        <f t="shared" si="133"/>
        <v/>
      </c>
      <c r="C2882" s="34" t="str">
        <f t="shared" si="134"/>
        <v/>
      </c>
    </row>
    <row r="2883" spans="1:3">
      <c r="A2883" s="34" t="str">
        <f t="shared" ref="A2883:A2946" si="135">IFERROR(C2883-1,"")</f>
        <v/>
      </c>
      <c r="B2883" s="34" t="str">
        <f t="shared" ref="B2883:B2946" si="136">IFERROR("P(Z&gt;="&amp;C2883-1&amp;")","")</f>
        <v/>
      </c>
      <c r="C2883" s="34" t="str">
        <f t="shared" ref="C2883:C2946" si="137">IF(C2882&gt;rNtrials,"",1+C2882)</f>
        <v/>
      </c>
    </row>
    <row r="2884" spans="1:3">
      <c r="A2884" s="34" t="str">
        <f t="shared" si="135"/>
        <v/>
      </c>
      <c r="B2884" s="34" t="str">
        <f t="shared" si="136"/>
        <v/>
      </c>
      <c r="C2884" s="34" t="str">
        <f t="shared" si="137"/>
        <v/>
      </c>
    </row>
    <row r="2885" spans="1:3">
      <c r="A2885" s="34" t="str">
        <f t="shared" si="135"/>
        <v/>
      </c>
      <c r="B2885" s="34" t="str">
        <f t="shared" si="136"/>
        <v/>
      </c>
      <c r="C2885" s="34" t="str">
        <f t="shared" si="137"/>
        <v/>
      </c>
    </row>
    <row r="2886" spans="1:3">
      <c r="A2886" s="34" t="str">
        <f t="shared" si="135"/>
        <v/>
      </c>
      <c r="B2886" s="34" t="str">
        <f t="shared" si="136"/>
        <v/>
      </c>
      <c r="C2886" s="34" t="str">
        <f t="shared" si="137"/>
        <v/>
      </c>
    </row>
    <row r="2887" spans="1:3">
      <c r="A2887" s="34" t="str">
        <f t="shared" si="135"/>
        <v/>
      </c>
      <c r="B2887" s="34" t="str">
        <f t="shared" si="136"/>
        <v/>
      </c>
      <c r="C2887" s="34" t="str">
        <f t="shared" si="137"/>
        <v/>
      </c>
    </row>
    <row r="2888" spans="1:3">
      <c r="A2888" s="34" t="str">
        <f t="shared" si="135"/>
        <v/>
      </c>
      <c r="B2888" s="34" t="str">
        <f t="shared" si="136"/>
        <v/>
      </c>
      <c r="C2888" s="34" t="str">
        <f t="shared" si="137"/>
        <v/>
      </c>
    </row>
    <row r="2889" spans="1:3">
      <c r="A2889" s="34" t="str">
        <f t="shared" si="135"/>
        <v/>
      </c>
      <c r="B2889" s="34" t="str">
        <f t="shared" si="136"/>
        <v/>
      </c>
      <c r="C2889" s="34" t="str">
        <f t="shared" si="137"/>
        <v/>
      </c>
    </row>
    <row r="2890" spans="1:3">
      <c r="A2890" s="34" t="str">
        <f t="shared" si="135"/>
        <v/>
      </c>
      <c r="B2890" s="34" t="str">
        <f t="shared" si="136"/>
        <v/>
      </c>
      <c r="C2890" s="34" t="str">
        <f t="shared" si="137"/>
        <v/>
      </c>
    </row>
    <row r="2891" spans="1:3">
      <c r="A2891" s="34" t="str">
        <f t="shared" si="135"/>
        <v/>
      </c>
      <c r="B2891" s="34" t="str">
        <f t="shared" si="136"/>
        <v/>
      </c>
      <c r="C2891" s="34" t="str">
        <f t="shared" si="137"/>
        <v/>
      </c>
    </row>
    <row r="2892" spans="1:3">
      <c r="A2892" s="34" t="str">
        <f t="shared" si="135"/>
        <v/>
      </c>
      <c r="B2892" s="34" t="str">
        <f t="shared" si="136"/>
        <v/>
      </c>
      <c r="C2892" s="34" t="str">
        <f t="shared" si="137"/>
        <v/>
      </c>
    </row>
    <row r="2893" spans="1:3">
      <c r="A2893" s="34" t="str">
        <f t="shared" si="135"/>
        <v/>
      </c>
      <c r="B2893" s="34" t="str">
        <f t="shared" si="136"/>
        <v/>
      </c>
      <c r="C2893" s="34" t="str">
        <f t="shared" si="137"/>
        <v/>
      </c>
    </row>
    <row r="2894" spans="1:3">
      <c r="A2894" s="34" t="str">
        <f t="shared" si="135"/>
        <v/>
      </c>
      <c r="B2894" s="34" t="str">
        <f t="shared" si="136"/>
        <v/>
      </c>
      <c r="C2894" s="34" t="str">
        <f t="shared" si="137"/>
        <v/>
      </c>
    </row>
    <row r="2895" spans="1:3">
      <c r="A2895" s="34" t="str">
        <f t="shared" si="135"/>
        <v/>
      </c>
      <c r="B2895" s="34" t="str">
        <f t="shared" si="136"/>
        <v/>
      </c>
      <c r="C2895" s="34" t="str">
        <f t="shared" si="137"/>
        <v/>
      </c>
    </row>
    <row r="2896" spans="1:3">
      <c r="A2896" s="34" t="str">
        <f t="shared" si="135"/>
        <v/>
      </c>
      <c r="B2896" s="34" t="str">
        <f t="shared" si="136"/>
        <v/>
      </c>
      <c r="C2896" s="34" t="str">
        <f t="shared" si="137"/>
        <v/>
      </c>
    </row>
    <row r="2897" spans="1:3">
      <c r="A2897" s="34" t="str">
        <f t="shared" si="135"/>
        <v/>
      </c>
      <c r="B2897" s="34" t="str">
        <f t="shared" si="136"/>
        <v/>
      </c>
      <c r="C2897" s="34" t="str">
        <f t="shared" si="137"/>
        <v/>
      </c>
    </row>
    <row r="2898" spans="1:3">
      <c r="A2898" s="34" t="str">
        <f t="shared" si="135"/>
        <v/>
      </c>
      <c r="B2898" s="34" t="str">
        <f t="shared" si="136"/>
        <v/>
      </c>
      <c r="C2898" s="34" t="str">
        <f t="shared" si="137"/>
        <v/>
      </c>
    </row>
    <row r="2899" spans="1:3">
      <c r="A2899" s="34" t="str">
        <f t="shared" si="135"/>
        <v/>
      </c>
      <c r="B2899" s="34" t="str">
        <f t="shared" si="136"/>
        <v/>
      </c>
      <c r="C2899" s="34" t="str">
        <f t="shared" si="137"/>
        <v/>
      </c>
    </row>
    <row r="2900" spans="1:3">
      <c r="A2900" s="34" t="str">
        <f t="shared" si="135"/>
        <v/>
      </c>
      <c r="B2900" s="34" t="str">
        <f t="shared" si="136"/>
        <v/>
      </c>
      <c r="C2900" s="34" t="str">
        <f t="shared" si="137"/>
        <v/>
      </c>
    </row>
    <row r="2901" spans="1:3">
      <c r="A2901" s="34" t="str">
        <f t="shared" si="135"/>
        <v/>
      </c>
      <c r="B2901" s="34" t="str">
        <f t="shared" si="136"/>
        <v/>
      </c>
      <c r="C2901" s="34" t="str">
        <f t="shared" si="137"/>
        <v/>
      </c>
    </row>
    <row r="2902" spans="1:3">
      <c r="A2902" s="34" t="str">
        <f t="shared" si="135"/>
        <v/>
      </c>
      <c r="B2902" s="34" t="str">
        <f t="shared" si="136"/>
        <v/>
      </c>
      <c r="C2902" s="34" t="str">
        <f t="shared" si="137"/>
        <v/>
      </c>
    </row>
    <row r="2903" spans="1:3">
      <c r="A2903" s="34" t="str">
        <f t="shared" si="135"/>
        <v/>
      </c>
      <c r="B2903" s="34" t="str">
        <f t="shared" si="136"/>
        <v/>
      </c>
      <c r="C2903" s="34" t="str">
        <f t="shared" si="137"/>
        <v/>
      </c>
    </row>
    <row r="2904" spans="1:3">
      <c r="A2904" s="34" t="str">
        <f t="shared" si="135"/>
        <v/>
      </c>
      <c r="B2904" s="34" t="str">
        <f t="shared" si="136"/>
        <v/>
      </c>
      <c r="C2904" s="34" t="str">
        <f t="shared" si="137"/>
        <v/>
      </c>
    </row>
    <row r="2905" spans="1:3">
      <c r="A2905" s="34" t="str">
        <f t="shared" si="135"/>
        <v/>
      </c>
      <c r="B2905" s="34" t="str">
        <f t="shared" si="136"/>
        <v/>
      </c>
      <c r="C2905" s="34" t="str">
        <f t="shared" si="137"/>
        <v/>
      </c>
    </row>
    <row r="2906" spans="1:3">
      <c r="A2906" s="34" t="str">
        <f t="shared" si="135"/>
        <v/>
      </c>
      <c r="B2906" s="34" t="str">
        <f t="shared" si="136"/>
        <v/>
      </c>
      <c r="C2906" s="34" t="str">
        <f t="shared" si="137"/>
        <v/>
      </c>
    </row>
    <row r="2907" spans="1:3">
      <c r="A2907" s="34" t="str">
        <f t="shared" si="135"/>
        <v/>
      </c>
      <c r="B2907" s="34" t="str">
        <f t="shared" si="136"/>
        <v/>
      </c>
      <c r="C2907" s="34" t="str">
        <f t="shared" si="137"/>
        <v/>
      </c>
    </row>
    <row r="2908" spans="1:3">
      <c r="A2908" s="34" t="str">
        <f t="shared" si="135"/>
        <v/>
      </c>
      <c r="B2908" s="34" t="str">
        <f t="shared" si="136"/>
        <v/>
      </c>
      <c r="C2908" s="34" t="str">
        <f t="shared" si="137"/>
        <v/>
      </c>
    </row>
    <row r="2909" spans="1:3">
      <c r="A2909" s="34" t="str">
        <f t="shared" si="135"/>
        <v/>
      </c>
      <c r="B2909" s="34" t="str">
        <f t="shared" si="136"/>
        <v/>
      </c>
      <c r="C2909" s="34" t="str">
        <f t="shared" si="137"/>
        <v/>
      </c>
    </row>
    <row r="2910" spans="1:3">
      <c r="A2910" s="34" t="str">
        <f t="shared" si="135"/>
        <v/>
      </c>
      <c r="B2910" s="34" t="str">
        <f t="shared" si="136"/>
        <v/>
      </c>
      <c r="C2910" s="34" t="str">
        <f t="shared" si="137"/>
        <v/>
      </c>
    </row>
    <row r="2911" spans="1:3">
      <c r="A2911" s="34" t="str">
        <f t="shared" si="135"/>
        <v/>
      </c>
      <c r="B2911" s="34" t="str">
        <f t="shared" si="136"/>
        <v/>
      </c>
      <c r="C2911" s="34" t="str">
        <f t="shared" si="137"/>
        <v/>
      </c>
    </row>
    <row r="2912" spans="1:3">
      <c r="A2912" s="34" t="str">
        <f t="shared" si="135"/>
        <v/>
      </c>
      <c r="B2912" s="34" t="str">
        <f t="shared" si="136"/>
        <v/>
      </c>
      <c r="C2912" s="34" t="str">
        <f t="shared" si="137"/>
        <v/>
      </c>
    </row>
    <row r="2913" spans="1:3">
      <c r="A2913" s="34" t="str">
        <f t="shared" si="135"/>
        <v/>
      </c>
      <c r="B2913" s="34" t="str">
        <f t="shared" si="136"/>
        <v/>
      </c>
      <c r="C2913" s="34" t="str">
        <f t="shared" si="137"/>
        <v/>
      </c>
    </row>
    <row r="2914" spans="1:3">
      <c r="A2914" s="34" t="str">
        <f t="shared" si="135"/>
        <v/>
      </c>
      <c r="B2914" s="34" t="str">
        <f t="shared" si="136"/>
        <v/>
      </c>
      <c r="C2914" s="34" t="str">
        <f t="shared" si="137"/>
        <v/>
      </c>
    </row>
    <row r="2915" spans="1:3">
      <c r="A2915" s="34" t="str">
        <f t="shared" si="135"/>
        <v/>
      </c>
      <c r="B2915" s="34" t="str">
        <f t="shared" si="136"/>
        <v/>
      </c>
      <c r="C2915" s="34" t="str">
        <f t="shared" si="137"/>
        <v/>
      </c>
    </row>
    <row r="2916" spans="1:3">
      <c r="A2916" s="34" t="str">
        <f t="shared" si="135"/>
        <v/>
      </c>
      <c r="B2916" s="34" t="str">
        <f t="shared" si="136"/>
        <v/>
      </c>
      <c r="C2916" s="34" t="str">
        <f t="shared" si="137"/>
        <v/>
      </c>
    </row>
    <row r="2917" spans="1:3">
      <c r="A2917" s="34" t="str">
        <f t="shared" si="135"/>
        <v/>
      </c>
      <c r="B2917" s="34" t="str">
        <f t="shared" si="136"/>
        <v/>
      </c>
      <c r="C2917" s="34" t="str">
        <f t="shared" si="137"/>
        <v/>
      </c>
    </row>
    <row r="2918" spans="1:3">
      <c r="A2918" s="34" t="str">
        <f t="shared" si="135"/>
        <v/>
      </c>
      <c r="B2918" s="34" t="str">
        <f t="shared" si="136"/>
        <v/>
      </c>
      <c r="C2918" s="34" t="str">
        <f t="shared" si="137"/>
        <v/>
      </c>
    </row>
    <row r="2919" spans="1:3">
      <c r="A2919" s="34" t="str">
        <f t="shared" si="135"/>
        <v/>
      </c>
      <c r="B2919" s="34" t="str">
        <f t="shared" si="136"/>
        <v/>
      </c>
      <c r="C2919" s="34" t="str">
        <f t="shared" si="137"/>
        <v/>
      </c>
    </row>
    <row r="2920" spans="1:3">
      <c r="A2920" s="34" t="str">
        <f t="shared" si="135"/>
        <v/>
      </c>
      <c r="B2920" s="34" t="str">
        <f t="shared" si="136"/>
        <v/>
      </c>
      <c r="C2920" s="34" t="str">
        <f t="shared" si="137"/>
        <v/>
      </c>
    </row>
    <row r="2921" spans="1:3">
      <c r="A2921" s="34" t="str">
        <f t="shared" si="135"/>
        <v/>
      </c>
      <c r="B2921" s="34" t="str">
        <f t="shared" si="136"/>
        <v/>
      </c>
      <c r="C2921" s="34" t="str">
        <f t="shared" si="137"/>
        <v/>
      </c>
    </row>
    <row r="2922" spans="1:3">
      <c r="A2922" s="34" t="str">
        <f t="shared" si="135"/>
        <v/>
      </c>
      <c r="B2922" s="34" t="str">
        <f t="shared" si="136"/>
        <v/>
      </c>
      <c r="C2922" s="34" t="str">
        <f t="shared" si="137"/>
        <v/>
      </c>
    </row>
    <row r="2923" spans="1:3">
      <c r="A2923" s="34" t="str">
        <f t="shared" si="135"/>
        <v/>
      </c>
      <c r="B2923" s="34" t="str">
        <f t="shared" si="136"/>
        <v/>
      </c>
      <c r="C2923" s="34" t="str">
        <f t="shared" si="137"/>
        <v/>
      </c>
    </row>
    <row r="2924" spans="1:3">
      <c r="A2924" s="34" t="str">
        <f t="shared" si="135"/>
        <v/>
      </c>
      <c r="B2924" s="34" t="str">
        <f t="shared" si="136"/>
        <v/>
      </c>
      <c r="C2924" s="34" t="str">
        <f t="shared" si="137"/>
        <v/>
      </c>
    </row>
    <row r="2925" spans="1:3">
      <c r="A2925" s="34" t="str">
        <f t="shared" si="135"/>
        <v/>
      </c>
      <c r="B2925" s="34" t="str">
        <f t="shared" si="136"/>
        <v/>
      </c>
      <c r="C2925" s="34" t="str">
        <f t="shared" si="137"/>
        <v/>
      </c>
    </row>
    <row r="2926" spans="1:3">
      <c r="A2926" s="34" t="str">
        <f t="shared" si="135"/>
        <v/>
      </c>
      <c r="B2926" s="34" t="str">
        <f t="shared" si="136"/>
        <v/>
      </c>
      <c r="C2926" s="34" t="str">
        <f t="shared" si="137"/>
        <v/>
      </c>
    </row>
    <row r="2927" spans="1:3">
      <c r="A2927" s="34" t="str">
        <f t="shared" si="135"/>
        <v/>
      </c>
      <c r="B2927" s="34" t="str">
        <f t="shared" si="136"/>
        <v/>
      </c>
      <c r="C2927" s="34" t="str">
        <f t="shared" si="137"/>
        <v/>
      </c>
    </row>
    <row r="2928" spans="1:3">
      <c r="A2928" s="34" t="str">
        <f t="shared" si="135"/>
        <v/>
      </c>
      <c r="B2928" s="34" t="str">
        <f t="shared" si="136"/>
        <v/>
      </c>
      <c r="C2928" s="34" t="str">
        <f t="shared" si="137"/>
        <v/>
      </c>
    </row>
    <row r="2929" spans="1:3">
      <c r="A2929" s="34" t="str">
        <f t="shared" si="135"/>
        <v/>
      </c>
      <c r="B2929" s="34" t="str">
        <f t="shared" si="136"/>
        <v/>
      </c>
      <c r="C2929" s="34" t="str">
        <f t="shared" si="137"/>
        <v/>
      </c>
    </row>
    <row r="2930" spans="1:3">
      <c r="A2930" s="34" t="str">
        <f t="shared" si="135"/>
        <v/>
      </c>
      <c r="B2930" s="34" t="str">
        <f t="shared" si="136"/>
        <v/>
      </c>
      <c r="C2930" s="34" t="str">
        <f t="shared" si="137"/>
        <v/>
      </c>
    </row>
    <row r="2931" spans="1:3">
      <c r="A2931" s="34" t="str">
        <f t="shared" si="135"/>
        <v/>
      </c>
      <c r="B2931" s="34" t="str">
        <f t="shared" si="136"/>
        <v/>
      </c>
      <c r="C2931" s="34" t="str">
        <f t="shared" si="137"/>
        <v/>
      </c>
    </row>
    <row r="2932" spans="1:3">
      <c r="A2932" s="34" t="str">
        <f t="shared" si="135"/>
        <v/>
      </c>
      <c r="B2932" s="34" t="str">
        <f t="shared" si="136"/>
        <v/>
      </c>
      <c r="C2932" s="34" t="str">
        <f t="shared" si="137"/>
        <v/>
      </c>
    </row>
    <row r="2933" spans="1:3">
      <c r="A2933" s="34" t="str">
        <f t="shared" si="135"/>
        <v/>
      </c>
      <c r="B2933" s="34" t="str">
        <f t="shared" si="136"/>
        <v/>
      </c>
      <c r="C2933" s="34" t="str">
        <f t="shared" si="137"/>
        <v/>
      </c>
    </row>
    <row r="2934" spans="1:3">
      <c r="A2934" s="34" t="str">
        <f t="shared" si="135"/>
        <v/>
      </c>
      <c r="B2934" s="34" t="str">
        <f t="shared" si="136"/>
        <v/>
      </c>
      <c r="C2934" s="34" t="str">
        <f t="shared" si="137"/>
        <v/>
      </c>
    </row>
    <row r="2935" spans="1:3">
      <c r="A2935" s="34" t="str">
        <f t="shared" si="135"/>
        <v/>
      </c>
      <c r="B2935" s="34" t="str">
        <f t="shared" si="136"/>
        <v/>
      </c>
      <c r="C2935" s="34" t="str">
        <f t="shared" si="137"/>
        <v/>
      </c>
    </row>
    <row r="2936" spans="1:3">
      <c r="A2936" s="34" t="str">
        <f t="shared" si="135"/>
        <v/>
      </c>
      <c r="B2936" s="34" t="str">
        <f t="shared" si="136"/>
        <v/>
      </c>
      <c r="C2936" s="34" t="str">
        <f t="shared" si="137"/>
        <v/>
      </c>
    </row>
    <row r="2937" spans="1:3">
      <c r="A2937" s="34" t="str">
        <f t="shared" si="135"/>
        <v/>
      </c>
      <c r="B2937" s="34" t="str">
        <f t="shared" si="136"/>
        <v/>
      </c>
      <c r="C2937" s="34" t="str">
        <f t="shared" si="137"/>
        <v/>
      </c>
    </row>
    <row r="2938" spans="1:3">
      <c r="A2938" s="34" t="str">
        <f t="shared" si="135"/>
        <v/>
      </c>
      <c r="B2938" s="34" t="str">
        <f t="shared" si="136"/>
        <v/>
      </c>
      <c r="C2938" s="34" t="str">
        <f t="shared" si="137"/>
        <v/>
      </c>
    </row>
    <row r="2939" spans="1:3">
      <c r="A2939" s="34" t="str">
        <f t="shared" si="135"/>
        <v/>
      </c>
      <c r="B2939" s="34" t="str">
        <f t="shared" si="136"/>
        <v/>
      </c>
      <c r="C2939" s="34" t="str">
        <f t="shared" si="137"/>
        <v/>
      </c>
    </row>
    <row r="2940" spans="1:3">
      <c r="A2940" s="34" t="str">
        <f t="shared" si="135"/>
        <v/>
      </c>
      <c r="B2940" s="34" t="str">
        <f t="shared" si="136"/>
        <v/>
      </c>
      <c r="C2940" s="34" t="str">
        <f t="shared" si="137"/>
        <v/>
      </c>
    </row>
    <row r="2941" spans="1:3">
      <c r="A2941" s="34" t="str">
        <f t="shared" si="135"/>
        <v/>
      </c>
      <c r="B2941" s="34" t="str">
        <f t="shared" si="136"/>
        <v/>
      </c>
      <c r="C2941" s="34" t="str">
        <f t="shared" si="137"/>
        <v/>
      </c>
    </row>
    <row r="2942" spans="1:3">
      <c r="A2942" s="34" t="str">
        <f t="shared" si="135"/>
        <v/>
      </c>
      <c r="B2942" s="34" t="str">
        <f t="shared" si="136"/>
        <v/>
      </c>
      <c r="C2942" s="34" t="str">
        <f t="shared" si="137"/>
        <v/>
      </c>
    </row>
    <row r="2943" spans="1:3">
      <c r="A2943" s="34" t="str">
        <f t="shared" si="135"/>
        <v/>
      </c>
      <c r="B2943" s="34" t="str">
        <f t="shared" si="136"/>
        <v/>
      </c>
      <c r="C2943" s="34" t="str">
        <f t="shared" si="137"/>
        <v/>
      </c>
    </row>
    <row r="2944" spans="1:3">
      <c r="A2944" s="34" t="str">
        <f t="shared" si="135"/>
        <v/>
      </c>
      <c r="B2944" s="34" t="str">
        <f t="shared" si="136"/>
        <v/>
      </c>
      <c r="C2944" s="34" t="str">
        <f t="shared" si="137"/>
        <v/>
      </c>
    </row>
    <row r="2945" spans="1:3">
      <c r="A2945" s="34" t="str">
        <f t="shared" si="135"/>
        <v/>
      </c>
      <c r="B2945" s="34" t="str">
        <f t="shared" si="136"/>
        <v/>
      </c>
      <c r="C2945" s="34" t="str">
        <f t="shared" si="137"/>
        <v/>
      </c>
    </row>
    <row r="2946" spans="1:3">
      <c r="A2946" s="34" t="str">
        <f t="shared" si="135"/>
        <v/>
      </c>
      <c r="B2946" s="34" t="str">
        <f t="shared" si="136"/>
        <v/>
      </c>
      <c r="C2946" s="34" t="str">
        <f t="shared" si="137"/>
        <v/>
      </c>
    </row>
    <row r="2947" spans="1:3">
      <c r="A2947" s="34" t="str">
        <f t="shared" ref="A2947:A3010" si="138">IFERROR(C2947-1,"")</f>
        <v/>
      </c>
      <c r="B2947" s="34" t="str">
        <f t="shared" ref="B2947:B3010" si="139">IFERROR("P(Z&gt;="&amp;C2947-1&amp;")","")</f>
        <v/>
      </c>
      <c r="C2947" s="34" t="str">
        <f t="shared" ref="C2947:C3010" si="140">IF(C2946&gt;rNtrials,"",1+C2946)</f>
        <v/>
      </c>
    </row>
    <row r="2948" spans="1:3">
      <c r="A2948" s="34" t="str">
        <f t="shared" si="138"/>
        <v/>
      </c>
      <c r="B2948" s="34" t="str">
        <f t="shared" si="139"/>
        <v/>
      </c>
      <c r="C2948" s="34" t="str">
        <f t="shared" si="140"/>
        <v/>
      </c>
    </row>
    <row r="2949" spans="1:3">
      <c r="A2949" s="34" t="str">
        <f t="shared" si="138"/>
        <v/>
      </c>
      <c r="B2949" s="34" t="str">
        <f t="shared" si="139"/>
        <v/>
      </c>
      <c r="C2949" s="34" t="str">
        <f t="shared" si="140"/>
        <v/>
      </c>
    </row>
    <row r="2950" spans="1:3">
      <c r="A2950" s="34" t="str">
        <f t="shared" si="138"/>
        <v/>
      </c>
      <c r="B2950" s="34" t="str">
        <f t="shared" si="139"/>
        <v/>
      </c>
      <c r="C2950" s="34" t="str">
        <f t="shared" si="140"/>
        <v/>
      </c>
    </row>
    <row r="2951" spans="1:3">
      <c r="A2951" s="34" t="str">
        <f t="shared" si="138"/>
        <v/>
      </c>
      <c r="B2951" s="34" t="str">
        <f t="shared" si="139"/>
        <v/>
      </c>
      <c r="C2951" s="34" t="str">
        <f t="shared" si="140"/>
        <v/>
      </c>
    </row>
    <row r="2952" spans="1:3">
      <c r="A2952" s="34" t="str">
        <f t="shared" si="138"/>
        <v/>
      </c>
      <c r="B2952" s="34" t="str">
        <f t="shared" si="139"/>
        <v/>
      </c>
      <c r="C2952" s="34" t="str">
        <f t="shared" si="140"/>
        <v/>
      </c>
    </row>
    <row r="2953" spans="1:3">
      <c r="A2953" s="34" t="str">
        <f t="shared" si="138"/>
        <v/>
      </c>
      <c r="B2953" s="34" t="str">
        <f t="shared" si="139"/>
        <v/>
      </c>
      <c r="C2953" s="34" t="str">
        <f t="shared" si="140"/>
        <v/>
      </c>
    </row>
    <row r="2954" spans="1:3">
      <c r="A2954" s="34" t="str">
        <f t="shared" si="138"/>
        <v/>
      </c>
      <c r="B2954" s="34" t="str">
        <f t="shared" si="139"/>
        <v/>
      </c>
      <c r="C2954" s="34" t="str">
        <f t="shared" si="140"/>
        <v/>
      </c>
    </row>
    <row r="2955" spans="1:3">
      <c r="A2955" s="34" t="str">
        <f t="shared" si="138"/>
        <v/>
      </c>
      <c r="B2955" s="34" t="str">
        <f t="shared" si="139"/>
        <v/>
      </c>
      <c r="C2955" s="34" t="str">
        <f t="shared" si="140"/>
        <v/>
      </c>
    </row>
    <row r="2956" spans="1:3">
      <c r="A2956" s="34" t="str">
        <f t="shared" si="138"/>
        <v/>
      </c>
      <c r="B2956" s="34" t="str">
        <f t="shared" si="139"/>
        <v/>
      </c>
      <c r="C2956" s="34" t="str">
        <f t="shared" si="140"/>
        <v/>
      </c>
    </row>
    <row r="2957" spans="1:3">
      <c r="A2957" s="34" t="str">
        <f t="shared" si="138"/>
        <v/>
      </c>
      <c r="B2957" s="34" t="str">
        <f t="shared" si="139"/>
        <v/>
      </c>
      <c r="C2957" s="34" t="str">
        <f t="shared" si="140"/>
        <v/>
      </c>
    </row>
    <row r="2958" spans="1:3">
      <c r="A2958" s="34" t="str">
        <f t="shared" si="138"/>
        <v/>
      </c>
      <c r="B2958" s="34" t="str">
        <f t="shared" si="139"/>
        <v/>
      </c>
      <c r="C2958" s="34" t="str">
        <f t="shared" si="140"/>
        <v/>
      </c>
    </row>
    <row r="2959" spans="1:3">
      <c r="A2959" s="34" t="str">
        <f t="shared" si="138"/>
        <v/>
      </c>
      <c r="B2959" s="34" t="str">
        <f t="shared" si="139"/>
        <v/>
      </c>
      <c r="C2959" s="34" t="str">
        <f t="shared" si="140"/>
        <v/>
      </c>
    </row>
    <row r="2960" spans="1:3">
      <c r="A2960" s="34" t="str">
        <f t="shared" si="138"/>
        <v/>
      </c>
      <c r="B2960" s="34" t="str">
        <f t="shared" si="139"/>
        <v/>
      </c>
      <c r="C2960" s="34" t="str">
        <f t="shared" si="140"/>
        <v/>
      </c>
    </row>
    <row r="2961" spans="1:3">
      <c r="A2961" s="34" t="str">
        <f t="shared" si="138"/>
        <v/>
      </c>
      <c r="B2961" s="34" t="str">
        <f t="shared" si="139"/>
        <v/>
      </c>
      <c r="C2961" s="34" t="str">
        <f t="shared" si="140"/>
        <v/>
      </c>
    </row>
    <row r="2962" spans="1:3">
      <c r="A2962" s="34" t="str">
        <f t="shared" si="138"/>
        <v/>
      </c>
      <c r="B2962" s="34" t="str">
        <f t="shared" si="139"/>
        <v/>
      </c>
      <c r="C2962" s="34" t="str">
        <f t="shared" si="140"/>
        <v/>
      </c>
    </row>
    <row r="2963" spans="1:3">
      <c r="A2963" s="34" t="str">
        <f t="shared" si="138"/>
        <v/>
      </c>
      <c r="B2963" s="34" t="str">
        <f t="shared" si="139"/>
        <v/>
      </c>
      <c r="C2963" s="34" t="str">
        <f t="shared" si="140"/>
        <v/>
      </c>
    </row>
    <row r="2964" spans="1:3">
      <c r="A2964" s="34" t="str">
        <f t="shared" si="138"/>
        <v/>
      </c>
      <c r="B2964" s="34" t="str">
        <f t="shared" si="139"/>
        <v/>
      </c>
      <c r="C2964" s="34" t="str">
        <f t="shared" si="140"/>
        <v/>
      </c>
    </row>
    <row r="2965" spans="1:3">
      <c r="A2965" s="34" t="str">
        <f t="shared" si="138"/>
        <v/>
      </c>
      <c r="B2965" s="34" t="str">
        <f t="shared" si="139"/>
        <v/>
      </c>
      <c r="C2965" s="34" t="str">
        <f t="shared" si="140"/>
        <v/>
      </c>
    </row>
    <row r="2966" spans="1:3">
      <c r="A2966" s="34" t="str">
        <f t="shared" si="138"/>
        <v/>
      </c>
      <c r="B2966" s="34" t="str">
        <f t="shared" si="139"/>
        <v/>
      </c>
      <c r="C2966" s="34" t="str">
        <f t="shared" si="140"/>
        <v/>
      </c>
    </row>
    <row r="2967" spans="1:3">
      <c r="A2967" s="34" t="str">
        <f t="shared" si="138"/>
        <v/>
      </c>
      <c r="B2967" s="34" t="str">
        <f t="shared" si="139"/>
        <v/>
      </c>
      <c r="C2967" s="34" t="str">
        <f t="shared" si="140"/>
        <v/>
      </c>
    </row>
    <row r="2968" spans="1:3">
      <c r="A2968" s="34" t="str">
        <f t="shared" si="138"/>
        <v/>
      </c>
      <c r="B2968" s="34" t="str">
        <f t="shared" si="139"/>
        <v/>
      </c>
      <c r="C2968" s="34" t="str">
        <f t="shared" si="140"/>
        <v/>
      </c>
    </row>
    <row r="2969" spans="1:3">
      <c r="A2969" s="34" t="str">
        <f t="shared" si="138"/>
        <v/>
      </c>
      <c r="B2969" s="34" t="str">
        <f t="shared" si="139"/>
        <v/>
      </c>
      <c r="C2969" s="34" t="str">
        <f t="shared" si="140"/>
        <v/>
      </c>
    </row>
    <row r="2970" spans="1:3">
      <c r="A2970" s="34" t="str">
        <f t="shared" si="138"/>
        <v/>
      </c>
      <c r="B2970" s="34" t="str">
        <f t="shared" si="139"/>
        <v/>
      </c>
      <c r="C2970" s="34" t="str">
        <f t="shared" si="140"/>
        <v/>
      </c>
    </row>
    <row r="2971" spans="1:3">
      <c r="A2971" s="34" t="str">
        <f t="shared" si="138"/>
        <v/>
      </c>
      <c r="B2971" s="34" t="str">
        <f t="shared" si="139"/>
        <v/>
      </c>
      <c r="C2971" s="34" t="str">
        <f t="shared" si="140"/>
        <v/>
      </c>
    </row>
    <row r="2972" spans="1:3">
      <c r="A2972" s="34" t="str">
        <f t="shared" si="138"/>
        <v/>
      </c>
      <c r="B2972" s="34" t="str">
        <f t="shared" si="139"/>
        <v/>
      </c>
      <c r="C2972" s="34" t="str">
        <f t="shared" si="140"/>
        <v/>
      </c>
    </row>
    <row r="2973" spans="1:3">
      <c r="A2973" s="34" t="str">
        <f t="shared" si="138"/>
        <v/>
      </c>
      <c r="B2973" s="34" t="str">
        <f t="shared" si="139"/>
        <v/>
      </c>
      <c r="C2973" s="34" t="str">
        <f t="shared" si="140"/>
        <v/>
      </c>
    </row>
    <row r="2974" spans="1:3">
      <c r="A2974" s="34" t="str">
        <f t="shared" si="138"/>
        <v/>
      </c>
      <c r="B2974" s="34" t="str">
        <f t="shared" si="139"/>
        <v/>
      </c>
      <c r="C2974" s="34" t="str">
        <f t="shared" si="140"/>
        <v/>
      </c>
    </row>
    <row r="2975" spans="1:3">
      <c r="A2975" s="34" t="str">
        <f t="shared" si="138"/>
        <v/>
      </c>
      <c r="B2975" s="34" t="str">
        <f t="shared" si="139"/>
        <v/>
      </c>
      <c r="C2975" s="34" t="str">
        <f t="shared" si="140"/>
        <v/>
      </c>
    </row>
    <row r="2976" spans="1:3">
      <c r="A2976" s="34" t="str">
        <f t="shared" si="138"/>
        <v/>
      </c>
      <c r="B2976" s="34" t="str">
        <f t="shared" si="139"/>
        <v/>
      </c>
      <c r="C2976" s="34" t="str">
        <f t="shared" si="140"/>
        <v/>
      </c>
    </row>
    <row r="2977" spans="1:3">
      <c r="A2977" s="34" t="str">
        <f t="shared" si="138"/>
        <v/>
      </c>
      <c r="B2977" s="34" t="str">
        <f t="shared" si="139"/>
        <v/>
      </c>
      <c r="C2977" s="34" t="str">
        <f t="shared" si="140"/>
        <v/>
      </c>
    </row>
    <row r="2978" spans="1:3">
      <c r="A2978" s="34" t="str">
        <f t="shared" si="138"/>
        <v/>
      </c>
      <c r="B2978" s="34" t="str">
        <f t="shared" si="139"/>
        <v/>
      </c>
      <c r="C2978" s="34" t="str">
        <f t="shared" si="140"/>
        <v/>
      </c>
    </row>
    <row r="2979" spans="1:3">
      <c r="A2979" s="34" t="str">
        <f t="shared" si="138"/>
        <v/>
      </c>
      <c r="B2979" s="34" t="str">
        <f t="shared" si="139"/>
        <v/>
      </c>
      <c r="C2979" s="34" t="str">
        <f t="shared" si="140"/>
        <v/>
      </c>
    </row>
    <row r="2980" spans="1:3">
      <c r="A2980" s="34" t="str">
        <f t="shared" si="138"/>
        <v/>
      </c>
      <c r="B2980" s="34" t="str">
        <f t="shared" si="139"/>
        <v/>
      </c>
      <c r="C2980" s="34" t="str">
        <f t="shared" si="140"/>
        <v/>
      </c>
    </row>
    <row r="2981" spans="1:3">
      <c r="A2981" s="34" t="str">
        <f t="shared" si="138"/>
        <v/>
      </c>
      <c r="B2981" s="34" t="str">
        <f t="shared" si="139"/>
        <v/>
      </c>
      <c r="C2981" s="34" t="str">
        <f t="shared" si="140"/>
        <v/>
      </c>
    </row>
    <row r="2982" spans="1:3">
      <c r="A2982" s="34" t="str">
        <f t="shared" si="138"/>
        <v/>
      </c>
      <c r="B2982" s="34" t="str">
        <f t="shared" si="139"/>
        <v/>
      </c>
      <c r="C2982" s="34" t="str">
        <f t="shared" si="140"/>
        <v/>
      </c>
    </row>
    <row r="2983" spans="1:3">
      <c r="A2983" s="34" t="str">
        <f t="shared" si="138"/>
        <v/>
      </c>
      <c r="B2983" s="34" t="str">
        <f t="shared" si="139"/>
        <v/>
      </c>
      <c r="C2983" s="34" t="str">
        <f t="shared" si="140"/>
        <v/>
      </c>
    </row>
    <row r="2984" spans="1:3">
      <c r="A2984" s="34" t="str">
        <f t="shared" si="138"/>
        <v/>
      </c>
      <c r="B2984" s="34" t="str">
        <f t="shared" si="139"/>
        <v/>
      </c>
      <c r="C2984" s="34" t="str">
        <f t="shared" si="140"/>
        <v/>
      </c>
    </row>
    <row r="2985" spans="1:3">
      <c r="A2985" s="34" t="str">
        <f t="shared" si="138"/>
        <v/>
      </c>
      <c r="B2985" s="34" t="str">
        <f t="shared" si="139"/>
        <v/>
      </c>
      <c r="C2985" s="34" t="str">
        <f t="shared" si="140"/>
        <v/>
      </c>
    </row>
    <row r="2986" spans="1:3">
      <c r="A2986" s="34" t="str">
        <f t="shared" si="138"/>
        <v/>
      </c>
      <c r="B2986" s="34" t="str">
        <f t="shared" si="139"/>
        <v/>
      </c>
      <c r="C2986" s="34" t="str">
        <f t="shared" si="140"/>
        <v/>
      </c>
    </row>
    <row r="2987" spans="1:3">
      <c r="A2987" s="34" t="str">
        <f t="shared" si="138"/>
        <v/>
      </c>
      <c r="B2987" s="34" t="str">
        <f t="shared" si="139"/>
        <v/>
      </c>
      <c r="C2987" s="34" t="str">
        <f t="shared" si="140"/>
        <v/>
      </c>
    </row>
    <row r="2988" spans="1:3">
      <c r="A2988" s="34" t="str">
        <f t="shared" si="138"/>
        <v/>
      </c>
      <c r="B2988" s="34" t="str">
        <f t="shared" si="139"/>
        <v/>
      </c>
      <c r="C2988" s="34" t="str">
        <f t="shared" si="140"/>
        <v/>
      </c>
    </row>
    <row r="2989" spans="1:3">
      <c r="A2989" s="34" t="str">
        <f t="shared" si="138"/>
        <v/>
      </c>
      <c r="B2989" s="34" t="str">
        <f t="shared" si="139"/>
        <v/>
      </c>
      <c r="C2989" s="34" t="str">
        <f t="shared" si="140"/>
        <v/>
      </c>
    </row>
    <row r="2990" spans="1:3">
      <c r="A2990" s="34" t="str">
        <f t="shared" si="138"/>
        <v/>
      </c>
      <c r="B2990" s="34" t="str">
        <f t="shared" si="139"/>
        <v/>
      </c>
      <c r="C2990" s="34" t="str">
        <f t="shared" si="140"/>
        <v/>
      </c>
    </row>
    <row r="2991" spans="1:3">
      <c r="A2991" s="34" t="str">
        <f t="shared" si="138"/>
        <v/>
      </c>
      <c r="B2991" s="34" t="str">
        <f t="shared" si="139"/>
        <v/>
      </c>
      <c r="C2991" s="34" t="str">
        <f t="shared" si="140"/>
        <v/>
      </c>
    </row>
    <row r="2992" spans="1:3">
      <c r="A2992" s="34" t="str">
        <f t="shared" si="138"/>
        <v/>
      </c>
      <c r="B2992" s="34" t="str">
        <f t="shared" si="139"/>
        <v/>
      </c>
      <c r="C2992" s="34" t="str">
        <f t="shared" si="140"/>
        <v/>
      </c>
    </row>
    <row r="2993" spans="1:3">
      <c r="A2993" s="34" t="str">
        <f t="shared" si="138"/>
        <v/>
      </c>
      <c r="B2993" s="34" t="str">
        <f t="shared" si="139"/>
        <v/>
      </c>
      <c r="C2993" s="34" t="str">
        <f t="shared" si="140"/>
        <v/>
      </c>
    </row>
    <row r="2994" spans="1:3">
      <c r="A2994" s="34" t="str">
        <f t="shared" si="138"/>
        <v/>
      </c>
      <c r="B2994" s="34" t="str">
        <f t="shared" si="139"/>
        <v/>
      </c>
      <c r="C2994" s="34" t="str">
        <f t="shared" si="140"/>
        <v/>
      </c>
    </row>
    <row r="2995" spans="1:3">
      <c r="A2995" s="34" t="str">
        <f t="shared" si="138"/>
        <v/>
      </c>
      <c r="B2995" s="34" t="str">
        <f t="shared" si="139"/>
        <v/>
      </c>
      <c r="C2995" s="34" t="str">
        <f t="shared" si="140"/>
        <v/>
      </c>
    </row>
    <row r="2996" spans="1:3">
      <c r="A2996" s="34" t="str">
        <f t="shared" si="138"/>
        <v/>
      </c>
      <c r="B2996" s="34" t="str">
        <f t="shared" si="139"/>
        <v/>
      </c>
      <c r="C2996" s="34" t="str">
        <f t="shared" si="140"/>
        <v/>
      </c>
    </row>
    <row r="2997" spans="1:3">
      <c r="A2997" s="34" t="str">
        <f t="shared" si="138"/>
        <v/>
      </c>
      <c r="B2997" s="34" t="str">
        <f t="shared" si="139"/>
        <v/>
      </c>
      <c r="C2997" s="34" t="str">
        <f t="shared" si="140"/>
        <v/>
      </c>
    </row>
    <row r="2998" spans="1:3">
      <c r="A2998" s="34" t="str">
        <f t="shared" si="138"/>
        <v/>
      </c>
      <c r="B2998" s="34" t="str">
        <f t="shared" si="139"/>
        <v/>
      </c>
      <c r="C2998" s="34" t="str">
        <f t="shared" si="140"/>
        <v/>
      </c>
    </row>
    <row r="2999" spans="1:3">
      <c r="A2999" s="34" t="str">
        <f t="shared" si="138"/>
        <v/>
      </c>
      <c r="B2999" s="34" t="str">
        <f t="shared" si="139"/>
        <v/>
      </c>
      <c r="C2999" s="34" t="str">
        <f t="shared" si="140"/>
        <v/>
      </c>
    </row>
    <row r="3000" spans="1:3">
      <c r="A3000" s="34" t="str">
        <f t="shared" si="138"/>
        <v/>
      </c>
      <c r="B3000" s="34" t="str">
        <f t="shared" si="139"/>
        <v/>
      </c>
      <c r="C3000" s="34" t="str">
        <f t="shared" si="140"/>
        <v/>
      </c>
    </row>
    <row r="3001" spans="1:3">
      <c r="A3001" s="34" t="str">
        <f t="shared" si="138"/>
        <v/>
      </c>
      <c r="B3001" s="34" t="str">
        <f t="shared" si="139"/>
        <v/>
      </c>
      <c r="C3001" s="34" t="str">
        <f t="shared" si="140"/>
        <v/>
      </c>
    </row>
    <row r="3002" spans="1:3">
      <c r="A3002" s="34" t="str">
        <f t="shared" si="138"/>
        <v/>
      </c>
      <c r="B3002" s="34" t="str">
        <f t="shared" si="139"/>
        <v/>
      </c>
      <c r="C3002" s="34" t="str">
        <f t="shared" si="140"/>
        <v/>
      </c>
    </row>
    <row r="3003" spans="1:3">
      <c r="A3003" s="34" t="str">
        <f t="shared" si="138"/>
        <v/>
      </c>
      <c r="B3003" s="34" t="str">
        <f t="shared" si="139"/>
        <v/>
      </c>
      <c r="C3003" s="34" t="str">
        <f t="shared" si="140"/>
        <v/>
      </c>
    </row>
    <row r="3004" spans="1:3">
      <c r="A3004" s="34" t="str">
        <f t="shared" si="138"/>
        <v/>
      </c>
      <c r="B3004" s="34" t="str">
        <f t="shared" si="139"/>
        <v/>
      </c>
      <c r="C3004" s="34" t="str">
        <f t="shared" si="140"/>
        <v/>
      </c>
    </row>
    <row r="3005" spans="1:3">
      <c r="A3005" s="34" t="str">
        <f t="shared" si="138"/>
        <v/>
      </c>
      <c r="B3005" s="34" t="str">
        <f t="shared" si="139"/>
        <v/>
      </c>
      <c r="C3005" s="34" t="str">
        <f t="shared" si="140"/>
        <v/>
      </c>
    </row>
    <row r="3006" spans="1:3">
      <c r="A3006" s="34" t="str">
        <f t="shared" si="138"/>
        <v/>
      </c>
      <c r="B3006" s="34" t="str">
        <f t="shared" si="139"/>
        <v/>
      </c>
      <c r="C3006" s="34" t="str">
        <f t="shared" si="140"/>
        <v/>
      </c>
    </row>
    <row r="3007" spans="1:3">
      <c r="A3007" s="34" t="str">
        <f t="shared" si="138"/>
        <v/>
      </c>
      <c r="B3007" s="34" t="str">
        <f t="shared" si="139"/>
        <v/>
      </c>
      <c r="C3007" s="34" t="str">
        <f t="shared" si="140"/>
        <v/>
      </c>
    </row>
    <row r="3008" spans="1:3">
      <c r="A3008" s="34" t="str">
        <f t="shared" si="138"/>
        <v/>
      </c>
      <c r="B3008" s="34" t="str">
        <f t="shared" si="139"/>
        <v/>
      </c>
      <c r="C3008" s="34" t="str">
        <f t="shared" si="140"/>
        <v/>
      </c>
    </row>
    <row r="3009" spans="1:3">
      <c r="A3009" s="34" t="str">
        <f t="shared" si="138"/>
        <v/>
      </c>
      <c r="B3009" s="34" t="str">
        <f t="shared" si="139"/>
        <v/>
      </c>
      <c r="C3009" s="34" t="str">
        <f t="shared" si="140"/>
        <v/>
      </c>
    </row>
    <row r="3010" spans="1:3">
      <c r="A3010" s="34" t="str">
        <f t="shared" si="138"/>
        <v/>
      </c>
      <c r="B3010" s="34" t="str">
        <f t="shared" si="139"/>
        <v/>
      </c>
      <c r="C3010" s="34" t="str">
        <f t="shared" si="140"/>
        <v/>
      </c>
    </row>
    <row r="3011" spans="1:3">
      <c r="A3011" s="34" t="str">
        <f t="shared" ref="A3011:A3074" si="141">IFERROR(C3011-1,"")</f>
        <v/>
      </c>
      <c r="B3011" s="34" t="str">
        <f t="shared" ref="B3011:B3074" si="142">IFERROR("P(Z&gt;="&amp;C3011-1&amp;")","")</f>
        <v/>
      </c>
      <c r="C3011" s="34" t="str">
        <f t="shared" ref="C3011:C3074" si="143">IF(C3010&gt;rNtrials,"",1+C3010)</f>
        <v/>
      </c>
    </row>
    <row r="3012" spans="1:3">
      <c r="A3012" s="34" t="str">
        <f t="shared" si="141"/>
        <v/>
      </c>
      <c r="B3012" s="34" t="str">
        <f t="shared" si="142"/>
        <v/>
      </c>
      <c r="C3012" s="34" t="str">
        <f t="shared" si="143"/>
        <v/>
      </c>
    </row>
    <row r="3013" spans="1:3">
      <c r="A3013" s="34" t="str">
        <f t="shared" si="141"/>
        <v/>
      </c>
      <c r="B3013" s="34" t="str">
        <f t="shared" si="142"/>
        <v/>
      </c>
      <c r="C3013" s="34" t="str">
        <f t="shared" si="143"/>
        <v/>
      </c>
    </row>
    <row r="3014" spans="1:3">
      <c r="A3014" s="34" t="str">
        <f t="shared" si="141"/>
        <v/>
      </c>
      <c r="B3014" s="34" t="str">
        <f t="shared" si="142"/>
        <v/>
      </c>
      <c r="C3014" s="34" t="str">
        <f t="shared" si="143"/>
        <v/>
      </c>
    </row>
    <row r="3015" spans="1:3">
      <c r="A3015" s="34" t="str">
        <f t="shared" si="141"/>
        <v/>
      </c>
      <c r="B3015" s="34" t="str">
        <f t="shared" si="142"/>
        <v/>
      </c>
      <c r="C3015" s="34" t="str">
        <f t="shared" si="143"/>
        <v/>
      </c>
    </row>
    <row r="3016" spans="1:3">
      <c r="A3016" s="34" t="str">
        <f t="shared" si="141"/>
        <v/>
      </c>
      <c r="B3016" s="34" t="str">
        <f t="shared" si="142"/>
        <v/>
      </c>
      <c r="C3016" s="34" t="str">
        <f t="shared" si="143"/>
        <v/>
      </c>
    </row>
    <row r="3017" spans="1:3">
      <c r="A3017" s="34" t="str">
        <f t="shared" si="141"/>
        <v/>
      </c>
      <c r="B3017" s="34" t="str">
        <f t="shared" si="142"/>
        <v/>
      </c>
      <c r="C3017" s="34" t="str">
        <f t="shared" si="143"/>
        <v/>
      </c>
    </row>
    <row r="3018" spans="1:3">
      <c r="A3018" s="34" t="str">
        <f t="shared" si="141"/>
        <v/>
      </c>
      <c r="B3018" s="34" t="str">
        <f t="shared" si="142"/>
        <v/>
      </c>
      <c r="C3018" s="34" t="str">
        <f t="shared" si="143"/>
        <v/>
      </c>
    </row>
    <row r="3019" spans="1:3">
      <c r="A3019" s="34" t="str">
        <f t="shared" si="141"/>
        <v/>
      </c>
      <c r="B3019" s="34" t="str">
        <f t="shared" si="142"/>
        <v/>
      </c>
      <c r="C3019" s="34" t="str">
        <f t="shared" si="143"/>
        <v/>
      </c>
    </row>
    <row r="3020" spans="1:3">
      <c r="A3020" s="34" t="str">
        <f t="shared" si="141"/>
        <v/>
      </c>
      <c r="B3020" s="34" t="str">
        <f t="shared" si="142"/>
        <v/>
      </c>
      <c r="C3020" s="34" t="str">
        <f t="shared" si="143"/>
        <v/>
      </c>
    </row>
    <row r="3021" spans="1:3">
      <c r="A3021" s="34" t="str">
        <f t="shared" si="141"/>
        <v/>
      </c>
      <c r="B3021" s="34" t="str">
        <f t="shared" si="142"/>
        <v/>
      </c>
      <c r="C3021" s="34" t="str">
        <f t="shared" si="143"/>
        <v/>
      </c>
    </row>
    <row r="3022" spans="1:3">
      <c r="A3022" s="34" t="str">
        <f t="shared" si="141"/>
        <v/>
      </c>
      <c r="B3022" s="34" t="str">
        <f t="shared" si="142"/>
        <v/>
      </c>
      <c r="C3022" s="34" t="str">
        <f t="shared" si="143"/>
        <v/>
      </c>
    </row>
    <row r="3023" spans="1:3">
      <c r="A3023" s="34" t="str">
        <f t="shared" si="141"/>
        <v/>
      </c>
      <c r="B3023" s="34" t="str">
        <f t="shared" si="142"/>
        <v/>
      </c>
      <c r="C3023" s="34" t="str">
        <f t="shared" si="143"/>
        <v/>
      </c>
    </row>
    <row r="3024" spans="1:3">
      <c r="A3024" s="34" t="str">
        <f t="shared" si="141"/>
        <v/>
      </c>
      <c r="B3024" s="34" t="str">
        <f t="shared" si="142"/>
        <v/>
      </c>
      <c r="C3024" s="34" t="str">
        <f t="shared" si="143"/>
        <v/>
      </c>
    </row>
    <row r="3025" spans="1:3">
      <c r="A3025" s="34" t="str">
        <f t="shared" si="141"/>
        <v/>
      </c>
      <c r="B3025" s="34" t="str">
        <f t="shared" si="142"/>
        <v/>
      </c>
      <c r="C3025" s="34" t="str">
        <f t="shared" si="143"/>
        <v/>
      </c>
    </row>
    <row r="3026" spans="1:3">
      <c r="A3026" s="34" t="str">
        <f t="shared" si="141"/>
        <v/>
      </c>
      <c r="B3026" s="34" t="str">
        <f t="shared" si="142"/>
        <v/>
      </c>
      <c r="C3026" s="34" t="str">
        <f t="shared" si="143"/>
        <v/>
      </c>
    </row>
    <row r="3027" spans="1:3">
      <c r="A3027" s="34" t="str">
        <f t="shared" si="141"/>
        <v/>
      </c>
      <c r="B3027" s="34" t="str">
        <f t="shared" si="142"/>
        <v/>
      </c>
      <c r="C3027" s="34" t="str">
        <f t="shared" si="143"/>
        <v/>
      </c>
    </row>
    <row r="3028" spans="1:3">
      <c r="A3028" s="34" t="str">
        <f t="shared" si="141"/>
        <v/>
      </c>
      <c r="B3028" s="34" t="str">
        <f t="shared" si="142"/>
        <v/>
      </c>
      <c r="C3028" s="34" t="str">
        <f t="shared" si="143"/>
        <v/>
      </c>
    </row>
    <row r="3029" spans="1:3">
      <c r="A3029" s="34" t="str">
        <f t="shared" si="141"/>
        <v/>
      </c>
      <c r="B3029" s="34" t="str">
        <f t="shared" si="142"/>
        <v/>
      </c>
      <c r="C3029" s="34" t="str">
        <f t="shared" si="143"/>
        <v/>
      </c>
    </row>
    <row r="3030" spans="1:3">
      <c r="A3030" s="34" t="str">
        <f t="shared" si="141"/>
        <v/>
      </c>
      <c r="B3030" s="34" t="str">
        <f t="shared" si="142"/>
        <v/>
      </c>
      <c r="C3030" s="34" t="str">
        <f t="shared" si="143"/>
        <v/>
      </c>
    </row>
    <row r="3031" spans="1:3">
      <c r="A3031" s="34" t="str">
        <f t="shared" si="141"/>
        <v/>
      </c>
      <c r="B3031" s="34" t="str">
        <f t="shared" si="142"/>
        <v/>
      </c>
      <c r="C3031" s="34" t="str">
        <f t="shared" si="143"/>
        <v/>
      </c>
    </row>
    <row r="3032" spans="1:3">
      <c r="A3032" s="34" t="str">
        <f t="shared" si="141"/>
        <v/>
      </c>
      <c r="B3032" s="34" t="str">
        <f t="shared" si="142"/>
        <v/>
      </c>
      <c r="C3032" s="34" t="str">
        <f t="shared" si="143"/>
        <v/>
      </c>
    </row>
    <row r="3033" spans="1:3">
      <c r="A3033" s="34" t="str">
        <f t="shared" si="141"/>
        <v/>
      </c>
      <c r="B3033" s="34" t="str">
        <f t="shared" si="142"/>
        <v/>
      </c>
      <c r="C3033" s="34" t="str">
        <f t="shared" si="143"/>
        <v/>
      </c>
    </row>
    <row r="3034" spans="1:3">
      <c r="A3034" s="34" t="str">
        <f t="shared" si="141"/>
        <v/>
      </c>
      <c r="B3034" s="34" t="str">
        <f t="shared" si="142"/>
        <v/>
      </c>
      <c r="C3034" s="34" t="str">
        <f t="shared" si="143"/>
        <v/>
      </c>
    </row>
    <row r="3035" spans="1:3">
      <c r="A3035" s="34" t="str">
        <f t="shared" si="141"/>
        <v/>
      </c>
      <c r="B3035" s="34" t="str">
        <f t="shared" si="142"/>
        <v/>
      </c>
      <c r="C3035" s="34" t="str">
        <f t="shared" si="143"/>
        <v/>
      </c>
    </row>
    <row r="3036" spans="1:3">
      <c r="A3036" s="34" t="str">
        <f t="shared" si="141"/>
        <v/>
      </c>
      <c r="B3036" s="34" t="str">
        <f t="shared" si="142"/>
        <v/>
      </c>
      <c r="C3036" s="34" t="str">
        <f t="shared" si="143"/>
        <v/>
      </c>
    </row>
    <row r="3037" spans="1:3">
      <c r="A3037" s="34" t="str">
        <f t="shared" si="141"/>
        <v/>
      </c>
      <c r="B3037" s="34" t="str">
        <f t="shared" si="142"/>
        <v/>
      </c>
      <c r="C3037" s="34" t="str">
        <f t="shared" si="143"/>
        <v/>
      </c>
    </row>
    <row r="3038" spans="1:3">
      <c r="A3038" s="34" t="str">
        <f t="shared" si="141"/>
        <v/>
      </c>
      <c r="B3038" s="34" t="str">
        <f t="shared" si="142"/>
        <v/>
      </c>
      <c r="C3038" s="34" t="str">
        <f t="shared" si="143"/>
        <v/>
      </c>
    </row>
    <row r="3039" spans="1:3">
      <c r="A3039" s="34" t="str">
        <f t="shared" si="141"/>
        <v/>
      </c>
      <c r="B3039" s="34" t="str">
        <f t="shared" si="142"/>
        <v/>
      </c>
      <c r="C3039" s="34" t="str">
        <f t="shared" si="143"/>
        <v/>
      </c>
    </row>
    <row r="3040" spans="1:3">
      <c r="A3040" s="34" t="str">
        <f t="shared" si="141"/>
        <v/>
      </c>
      <c r="B3040" s="34" t="str">
        <f t="shared" si="142"/>
        <v/>
      </c>
      <c r="C3040" s="34" t="str">
        <f t="shared" si="143"/>
        <v/>
      </c>
    </row>
    <row r="3041" spans="1:3">
      <c r="A3041" s="34" t="str">
        <f t="shared" si="141"/>
        <v/>
      </c>
      <c r="B3041" s="34" t="str">
        <f t="shared" si="142"/>
        <v/>
      </c>
      <c r="C3041" s="34" t="str">
        <f t="shared" si="143"/>
        <v/>
      </c>
    </row>
    <row r="3042" spans="1:3">
      <c r="A3042" s="34" t="str">
        <f t="shared" si="141"/>
        <v/>
      </c>
      <c r="B3042" s="34" t="str">
        <f t="shared" si="142"/>
        <v/>
      </c>
      <c r="C3042" s="34" t="str">
        <f t="shared" si="143"/>
        <v/>
      </c>
    </row>
    <row r="3043" spans="1:3">
      <c r="A3043" s="34" t="str">
        <f t="shared" si="141"/>
        <v/>
      </c>
      <c r="B3043" s="34" t="str">
        <f t="shared" si="142"/>
        <v/>
      </c>
      <c r="C3043" s="34" t="str">
        <f t="shared" si="143"/>
        <v/>
      </c>
    </row>
    <row r="3044" spans="1:3">
      <c r="A3044" s="34" t="str">
        <f t="shared" si="141"/>
        <v/>
      </c>
      <c r="B3044" s="34" t="str">
        <f t="shared" si="142"/>
        <v/>
      </c>
      <c r="C3044" s="34" t="str">
        <f t="shared" si="143"/>
        <v/>
      </c>
    </row>
    <row r="3045" spans="1:3">
      <c r="A3045" s="34" t="str">
        <f t="shared" si="141"/>
        <v/>
      </c>
      <c r="B3045" s="34" t="str">
        <f t="shared" si="142"/>
        <v/>
      </c>
      <c r="C3045" s="34" t="str">
        <f t="shared" si="143"/>
        <v/>
      </c>
    </row>
    <row r="3046" spans="1:3">
      <c r="A3046" s="34" t="str">
        <f t="shared" si="141"/>
        <v/>
      </c>
      <c r="B3046" s="34" t="str">
        <f t="shared" si="142"/>
        <v/>
      </c>
      <c r="C3046" s="34" t="str">
        <f t="shared" si="143"/>
        <v/>
      </c>
    </row>
    <row r="3047" spans="1:3">
      <c r="A3047" s="34" t="str">
        <f t="shared" si="141"/>
        <v/>
      </c>
      <c r="B3047" s="34" t="str">
        <f t="shared" si="142"/>
        <v/>
      </c>
      <c r="C3047" s="34" t="str">
        <f t="shared" si="143"/>
        <v/>
      </c>
    </row>
    <row r="3048" spans="1:3">
      <c r="A3048" s="34" t="str">
        <f t="shared" si="141"/>
        <v/>
      </c>
      <c r="B3048" s="34" t="str">
        <f t="shared" si="142"/>
        <v/>
      </c>
      <c r="C3048" s="34" t="str">
        <f t="shared" si="143"/>
        <v/>
      </c>
    </row>
    <row r="3049" spans="1:3">
      <c r="A3049" s="34" t="str">
        <f t="shared" si="141"/>
        <v/>
      </c>
      <c r="B3049" s="34" t="str">
        <f t="shared" si="142"/>
        <v/>
      </c>
      <c r="C3049" s="34" t="str">
        <f t="shared" si="143"/>
        <v/>
      </c>
    </row>
    <row r="3050" spans="1:3">
      <c r="A3050" s="34" t="str">
        <f t="shared" si="141"/>
        <v/>
      </c>
      <c r="B3050" s="34" t="str">
        <f t="shared" si="142"/>
        <v/>
      </c>
      <c r="C3050" s="34" t="str">
        <f t="shared" si="143"/>
        <v/>
      </c>
    </row>
    <row r="3051" spans="1:3">
      <c r="A3051" s="34" t="str">
        <f t="shared" si="141"/>
        <v/>
      </c>
      <c r="B3051" s="34" t="str">
        <f t="shared" si="142"/>
        <v/>
      </c>
      <c r="C3051" s="34" t="str">
        <f t="shared" si="143"/>
        <v/>
      </c>
    </row>
    <row r="3052" spans="1:3">
      <c r="A3052" s="34" t="str">
        <f t="shared" si="141"/>
        <v/>
      </c>
      <c r="B3052" s="34" t="str">
        <f t="shared" si="142"/>
        <v/>
      </c>
      <c r="C3052" s="34" t="str">
        <f t="shared" si="143"/>
        <v/>
      </c>
    </row>
    <row r="3053" spans="1:3">
      <c r="A3053" s="34" t="str">
        <f t="shared" si="141"/>
        <v/>
      </c>
      <c r="B3053" s="34" t="str">
        <f t="shared" si="142"/>
        <v/>
      </c>
      <c r="C3053" s="34" t="str">
        <f t="shared" si="143"/>
        <v/>
      </c>
    </row>
    <row r="3054" spans="1:3">
      <c r="A3054" s="34" t="str">
        <f t="shared" si="141"/>
        <v/>
      </c>
      <c r="B3054" s="34" t="str">
        <f t="shared" si="142"/>
        <v/>
      </c>
      <c r="C3054" s="34" t="str">
        <f t="shared" si="143"/>
        <v/>
      </c>
    </row>
    <row r="3055" spans="1:3">
      <c r="A3055" s="34" t="str">
        <f t="shared" si="141"/>
        <v/>
      </c>
      <c r="B3055" s="34" t="str">
        <f t="shared" si="142"/>
        <v/>
      </c>
      <c r="C3055" s="34" t="str">
        <f t="shared" si="143"/>
        <v/>
      </c>
    </row>
    <row r="3056" spans="1:3">
      <c r="A3056" s="34" t="str">
        <f t="shared" si="141"/>
        <v/>
      </c>
      <c r="B3056" s="34" t="str">
        <f t="shared" si="142"/>
        <v/>
      </c>
      <c r="C3056" s="34" t="str">
        <f t="shared" si="143"/>
        <v/>
      </c>
    </row>
    <row r="3057" spans="1:3">
      <c r="A3057" s="34" t="str">
        <f t="shared" si="141"/>
        <v/>
      </c>
      <c r="B3057" s="34" t="str">
        <f t="shared" si="142"/>
        <v/>
      </c>
      <c r="C3057" s="34" t="str">
        <f t="shared" si="143"/>
        <v/>
      </c>
    </row>
    <row r="3058" spans="1:3">
      <c r="A3058" s="34" t="str">
        <f t="shared" si="141"/>
        <v/>
      </c>
      <c r="B3058" s="34" t="str">
        <f t="shared" si="142"/>
        <v/>
      </c>
      <c r="C3058" s="34" t="str">
        <f t="shared" si="143"/>
        <v/>
      </c>
    </row>
    <row r="3059" spans="1:3">
      <c r="A3059" s="34" t="str">
        <f t="shared" si="141"/>
        <v/>
      </c>
      <c r="B3059" s="34" t="str">
        <f t="shared" si="142"/>
        <v/>
      </c>
      <c r="C3059" s="34" t="str">
        <f t="shared" si="143"/>
        <v/>
      </c>
    </row>
    <row r="3060" spans="1:3">
      <c r="A3060" s="34" t="str">
        <f t="shared" si="141"/>
        <v/>
      </c>
      <c r="B3060" s="34" t="str">
        <f t="shared" si="142"/>
        <v/>
      </c>
      <c r="C3060" s="34" t="str">
        <f t="shared" si="143"/>
        <v/>
      </c>
    </row>
    <row r="3061" spans="1:3">
      <c r="A3061" s="34" t="str">
        <f t="shared" si="141"/>
        <v/>
      </c>
      <c r="B3061" s="34" t="str">
        <f t="shared" si="142"/>
        <v/>
      </c>
      <c r="C3061" s="34" t="str">
        <f t="shared" si="143"/>
        <v/>
      </c>
    </row>
    <row r="3062" spans="1:3">
      <c r="A3062" s="34" t="str">
        <f t="shared" si="141"/>
        <v/>
      </c>
      <c r="B3062" s="34" t="str">
        <f t="shared" si="142"/>
        <v/>
      </c>
      <c r="C3062" s="34" t="str">
        <f t="shared" si="143"/>
        <v/>
      </c>
    </row>
    <row r="3063" spans="1:3">
      <c r="A3063" s="34" t="str">
        <f t="shared" si="141"/>
        <v/>
      </c>
      <c r="B3063" s="34" t="str">
        <f t="shared" si="142"/>
        <v/>
      </c>
      <c r="C3063" s="34" t="str">
        <f t="shared" si="143"/>
        <v/>
      </c>
    </row>
    <row r="3064" spans="1:3">
      <c r="A3064" s="34" t="str">
        <f t="shared" si="141"/>
        <v/>
      </c>
      <c r="B3064" s="34" t="str">
        <f t="shared" si="142"/>
        <v/>
      </c>
      <c r="C3064" s="34" t="str">
        <f t="shared" si="143"/>
        <v/>
      </c>
    </row>
    <row r="3065" spans="1:3">
      <c r="A3065" s="34" t="str">
        <f t="shared" si="141"/>
        <v/>
      </c>
      <c r="B3065" s="34" t="str">
        <f t="shared" si="142"/>
        <v/>
      </c>
      <c r="C3065" s="34" t="str">
        <f t="shared" si="143"/>
        <v/>
      </c>
    </row>
    <row r="3066" spans="1:3">
      <c r="A3066" s="34" t="str">
        <f t="shared" si="141"/>
        <v/>
      </c>
      <c r="B3066" s="34" t="str">
        <f t="shared" si="142"/>
        <v/>
      </c>
      <c r="C3066" s="34" t="str">
        <f t="shared" si="143"/>
        <v/>
      </c>
    </row>
    <row r="3067" spans="1:3">
      <c r="A3067" s="34" t="str">
        <f t="shared" si="141"/>
        <v/>
      </c>
      <c r="B3067" s="34" t="str">
        <f t="shared" si="142"/>
        <v/>
      </c>
      <c r="C3067" s="34" t="str">
        <f t="shared" si="143"/>
        <v/>
      </c>
    </row>
    <row r="3068" spans="1:3">
      <c r="A3068" s="34" t="str">
        <f t="shared" si="141"/>
        <v/>
      </c>
      <c r="B3068" s="34" t="str">
        <f t="shared" si="142"/>
        <v/>
      </c>
      <c r="C3068" s="34" t="str">
        <f t="shared" si="143"/>
        <v/>
      </c>
    </row>
    <row r="3069" spans="1:3">
      <c r="A3069" s="34" t="str">
        <f t="shared" si="141"/>
        <v/>
      </c>
      <c r="B3069" s="34" t="str">
        <f t="shared" si="142"/>
        <v/>
      </c>
      <c r="C3069" s="34" t="str">
        <f t="shared" si="143"/>
        <v/>
      </c>
    </row>
    <row r="3070" spans="1:3">
      <c r="A3070" s="34" t="str">
        <f t="shared" si="141"/>
        <v/>
      </c>
      <c r="B3070" s="34" t="str">
        <f t="shared" si="142"/>
        <v/>
      </c>
      <c r="C3070" s="34" t="str">
        <f t="shared" si="143"/>
        <v/>
      </c>
    </row>
    <row r="3071" spans="1:3">
      <c r="A3071" s="34" t="str">
        <f t="shared" si="141"/>
        <v/>
      </c>
      <c r="B3071" s="34" t="str">
        <f t="shared" si="142"/>
        <v/>
      </c>
      <c r="C3071" s="34" t="str">
        <f t="shared" si="143"/>
        <v/>
      </c>
    </row>
    <row r="3072" spans="1:3">
      <c r="A3072" s="34" t="str">
        <f t="shared" si="141"/>
        <v/>
      </c>
      <c r="B3072" s="34" t="str">
        <f t="shared" si="142"/>
        <v/>
      </c>
      <c r="C3072" s="34" t="str">
        <f t="shared" si="143"/>
        <v/>
      </c>
    </row>
    <row r="3073" spans="1:3">
      <c r="A3073" s="34" t="str">
        <f t="shared" si="141"/>
        <v/>
      </c>
      <c r="B3073" s="34" t="str">
        <f t="shared" si="142"/>
        <v/>
      </c>
      <c r="C3073" s="34" t="str">
        <f t="shared" si="143"/>
        <v/>
      </c>
    </row>
    <row r="3074" spans="1:3">
      <c r="A3074" s="34" t="str">
        <f t="shared" si="141"/>
        <v/>
      </c>
      <c r="B3074" s="34" t="str">
        <f t="shared" si="142"/>
        <v/>
      </c>
      <c r="C3074" s="34" t="str">
        <f t="shared" si="143"/>
        <v/>
      </c>
    </row>
    <row r="3075" spans="1:3">
      <c r="A3075" s="34" t="str">
        <f t="shared" ref="A3075:A3138" si="144">IFERROR(C3075-1,"")</f>
        <v/>
      </c>
      <c r="B3075" s="34" t="str">
        <f t="shared" ref="B3075:B3138" si="145">IFERROR("P(Z&gt;="&amp;C3075-1&amp;")","")</f>
        <v/>
      </c>
      <c r="C3075" s="34" t="str">
        <f t="shared" ref="C3075:C3138" si="146">IF(C3074&gt;rNtrials,"",1+C3074)</f>
        <v/>
      </c>
    </row>
    <row r="3076" spans="1:3">
      <c r="A3076" s="34" t="str">
        <f t="shared" si="144"/>
        <v/>
      </c>
      <c r="B3076" s="34" t="str">
        <f t="shared" si="145"/>
        <v/>
      </c>
      <c r="C3076" s="34" t="str">
        <f t="shared" si="146"/>
        <v/>
      </c>
    </row>
    <row r="3077" spans="1:3">
      <c r="A3077" s="34" t="str">
        <f t="shared" si="144"/>
        <v/>
      </c>
      <c r="B3077" s="34" t="str">
        <f t="shared" si="145"/>
        <v/>
      </c>
      <c r="C3077" s="34" t="str">
        <f t="shared" si="146"/>
        <v/>
      </c>
    </row>
    <row r="3078" spans="1:3">
      <c r="A3078" s="34" t="str">
        <f t="shared" si="144"/>
        <v/>
      </c>
      <c r="B3078" s="34" t="str">
        <f t="shared" si="145"/>
        <v/>
      </c>
      <c r="C3078" s="34" t="str">
        <f t="shared" si="146"/>
        <v/>
      </c>
    </row>
    <row r="3079" spans="1:3">
      <c r="A3079" s="34" t="str">
        <f t="shared" si="144"/>
        <v/>
      </c>
      <c r="B3079" s="34" t="str">
        <f t="shared" si="145"/>
        <v/>
      </c>
      <c r="C3079" s="34" t="str">
        <f t="shared" si="146"/>
        <v/>
      </c>
    </row>
    <row r="3080" spans="1:3">
      <c r="A3080" s="34" t="str">
        <f t="shared" si="144"/>
        <v/>
      </c>
      <c r="B3080" s="34" t="str">
        <f t="shared" si="145"/>
        <v/>
      </c>
      <c r="C3080" s="34" t="str">
        <f t="shared" si="146"/>
        <v/>
      </c>
    </row>
    <row r="3081" spans="1:3">
      <c r="A3081" s="34" t="str">
        <f t="shared" si="144"/>
        <v/>
      </c>
      <c r="B3081" s="34" t="str">
        <f t="shared" si="145"/>
        <v/>
      </c>
      <c r="C3081" s="34" t="str">
        <f t="shared" si="146"/>
        <v/>
      </c>
    </row>
    <row r="3082" spans="1:3">
      <c r="A3082" s="34" t="str">
        <f t="shared" si="144"/>
        <v/>
      </c>
      <c r="B3082" s="34" t="str">
        <f t="shared" si="145"/>
        <v/>
      </c>
      <c r="C3082" s="34" t="str">
        <f t="shared" si="146"/>
        <v/>
      </c>
    </row>
    <row r="3083" spans="1:3">
      <c r="A3083" s="34" t="str">
        <f t="shared" si="144"/>
        <v/>
      </c>
      <c r="B3083" s="34" t="str">
        <f t="shared" si="145"/>
        <v/>
      </c>
      <c r="C3083" s="34" t="str">
        <f t="shared" si="146"/>
        <v/>
      </c>
    </row>
    <row r="3084" spans="1:3">
      <c r="A3084" s="34" t="str">
        <f t="shared" si="144"/>
        <v/>
      </c>
      <c r="B3084" s="34" t="str">
        <f t="shared" si="145"/>
        <v/>
      </c>
      <c r="C3084" s="34" t="str">
        <f t="shared" si="146"/>
        <v/>
      </c>
    </row>
    <row r="3085" spans="1:3">
      <c r="A3085" s="34" t="str">
        <f t="shared" si="144"/>
        <v/>
      </c>
      <c r="B3085" s="34" t="str">
        <f t="shared" si="145"/>
        <v/>
      </c>
      <c r="C3085" s="34" t="str">
        <f t="shared" si="146"/>
        <v/>
      </c>
    </row>
    <row r="3086" spans="1:3">
      <c r="A3086" s="34" t="str">
        <f t="shared" si="144"/>
        <v/>
      </c>
      <c r="B3086" s="34" t="str">
        <f t="shared" si="145"/>
        <v/>
      </c>
      <c r="C3086" s="34" t="str">
        <f t="shared" si="146"/>
        <v/>
      </c>
    </row>
    <row r="3087" spans="1:3">
      <c r="A3087" s="34" t="str">
        <f t="shared" si="144"/>
        <v/>
      </c>
      <c r="B3087" s="34" t="str">
        <f t="shared" si="145"/>
        <v/>
      </c>
      <c r="C3087" s="34" t="str">
        <f t="shared" si="146"/>
        <v/>
      </c>
    </row>
    <row r="3088" spans="1:3">
      <c r="A3088" s="34" t="str">
        <f t="shared" si="144"/>
        <v/>
      </c>
      <c r="B3088" s="34" t="str">
        <f t="shared" si="145"/>
        <v/>
      </c>
      <c r="C3088" s="34" t="str">
        <f t="shared" si="146"/>
        <v/>
      </c>
    </row>
    <row r="3089" spans="1:3">
      <c r="A3089" s="34" t="str">
        <f t="shared" si="144"/>
        <v/>
      </c>
      <c r="B3089" s="34" t="str">
        <f t="shared" si="145"/>
        <v/>
      </c>
      <c r="C3089" s="34" t="str">
        <f t="shared" si="146"/>
        <v/>
      </c>
    </row>
    <row r="3090" spans="1:3">
      <c r="A3090" s="34" t="str">
        <f t="shared" si="144"/>
        <v/>
      </c>
      <c r="B3090" s="34" t="str">
        <f t="shared" si="145"/>
        <v/>
      </c>
      <c r="C3090" s="34" t="str">
        <f t="shared" si="146"/>
        <v/>
      </c>
    </row>
    <row r="3091" spans="1:3">
      <c r="A3091" s="34" t="str">
        <f t="shared" si="144"/>
        <v/>
      </c>
      <c r="B3091" s="34" t="str">
        <f t="shared" si="145"/>
        <v/>
      </c>
      <c r="C3091" s="34" t="str">
        <f t="shared" si="146"/>
        <v/>
      </c>
    </row>
    <row r="3092" spans="1:3">
      <c r="A3092" s="34" t="str">
        <f t="shared" si="144"/>
        <v/>
      </c>
      <c r="B3092" s="34" t="str">
        <f t="shared" si="145"/>
        <v/>
      </c>
      <c r="C3092" s="34" t="str">
        <f t="shared" si="146"/>
        <v/>
      </c>
    </row>
    <row r="3093" spans="1:3">
      <c r="A3093" s="34" t="str">
        <f t="shared" si="144"/>
        <v/>
      </c>
      <c r="B3093" s="34" t="str">
        <f t="shared" si="145"/>
        <v/>
      </c>
      <c r="C3093" s="34" t="str">
        <f t="shared" si="146"/>
        <v/>
      </c>
    </row>
    <row r="3094" spans="1:3">
      <c r="A3094" s="34" t="str">
        <f t="shared" si="144"/>
        <v/>
      </c>
      <c r="B3094" s="34" t="str">
        <f t="shared" si="145"/>
        <v/>
      </c>
      <c r="C3094" s="34" t="str">
        <f t="shared" si="146"/>
        <v/>
      </c>
    </row>
    <row r="3095" spans="1:3">
      <c r="A3095" s="34" t="str">
        <f t="shared" si="144"/>
        <v/>
      </c>
      <c r="B3095" s="34" t="str">
        <f t="shared" si="145"/>
        <v/>
      </c>
      <c r="C3095" s="34" t="str">
        <f t="shared" si="146"/>
        <v/>
      </c>
    </row>
    <row r="3096" spans="1:3">
      <c r="A3096" s="34" t="str">
        <f t="shared" si="144"/>
        <v/>
      </c>
      <c r="B3096" s="34" t="str">
        <f t="shared" si="145"/>
        <v/>
      </c>
      <c r="C3096" s="34" t="str">
        <f t="shared" si="146"/>
        <v/>
      </c>
    </row>
    <row r="3097" spans="1:3">
      <c r="A3097" s="34" t="str">
        <f t="shared" si="144"/>
        <v/>
      </c>
      <c r="B3097" s="34" t="str">
        <f t="shared" si="145"/>
        <v/>
      </c>
      <c r="C3097" s="34" t="str">
        <f t="shared" si="146"/>
        <v/>
      </c>
    </row>
    <row r="3098" spans="1:3">
      <c r="A3098" s="34" t="str">
        <f t="shared" si="144"/>
        <v/>
      </c>
      <c r="B3098" s="34" t="str">
        <f t="shared" si="145"/>
        <v/>
      </c>
      <c r="C3098" s="34" t="str">
        <f t="shared" si="146"/>
        <v/>
      </c>
    </row>
    <row r="3099" spans="1:3">
      <c r="A3099" s="34" t="str">
        <f t="shared" si="144"/>
        <v/>
      </c>
      <c r="B3099" s="34" t="str">
        <f t="shared" si="145"/>
        <v/>
      </c>
      <c r="C3099" s="34" t="str">
        <f t="shared" si="146"/>
        <v/>
      </c>
    </row>
    <row r="3100" spans="1:3">
      <c r="A3100" s="34" t="str">
        <f t="shared" si="144"/>
        <v/>
      </c>
      <c r="B3100" s="34" t="str">
        <f t="shared" si="145"/>
        <v/>
      </c>
      <c r="C3100" s="34" t="str">
        <f t="shared" si="146"/>
        <v/>
      </c>
    </row>
    <row r="3101" spans="1:3">
      <c r="A3101" s="34" t="str">
        <f t="shared" si="144"/>
        <v/>
      </c>
      <c r="B3101" s="34" t="str">
        <f t="shared" si="145"/>
        <v/>
      </c>
      <c r="C3101" s="34" t="str">
        <f t="shared" si="146"/>
        <v/>
      </c>
    </row>
    <row r="3102" spans="1:3">
      <c r="A3102" s="34" t="str">
        <f t="shared" si="144"/>
        <v/>
      </c>
      <c r="B3102" s="34" t="str">
        <f t="shared" si="145"/>
        <v/>
      </c>
      <c r="C3102" s="34" t="str">
        <f t="shared" si="146"/>
        <v/>
      </c>
    </row>
    <row r="3103" spans="1:3">
      <c r="A3103" s="34" t="str">
        <f t="shared" si="144"/>
        <v/>
      </c>
      <c r="B3103" s="34" t="str">
        <f t="shared" si="145"/>
        <v/>
      </c>
      <c r="C3103" s="34" t="str">
        <f t="shared" si="146"/>
        <v/>
      </c>
    </row>
    <row r="3104" spans="1:3">
      <c r="A3104" s="34" t="str">
        <f t="shared" si="144"/>
        <v/>
      </c>
      <c r="B3104" s="34" t="str">
        <f t="shared" si="145"/>
        <v/>
      </c>
      <c r="C3104" s="34" t="str">
        <f t="shared" si="146"/>
        <v/>
      </c>
    </row>
    <row r="3105" spans="1:3">
      <c r="A3105" s="34" t="str">
        <f t="shared" si="144"/>
        <v/>
      </c>
      <c r="B3105" s="34" t="str">
        <f t="shared" si="145"/>
        <v/>
      </c>
      <c r="C3105" s="34" t="str">
        <f t="shared" si="146"/>
        <v/>
      </c>
    </row>
    <row r="3106" spans="1:3">
      <c r="A3106" s="34" t="str">
        <f t="shared" si="144"/>
        <v/>
      </c>
      <c r="B3106" s="34" t="str">
        <f t="shared" si="145"/>
        <v/>
      </c>
      <c r="C3106" s="34" t="str">
        <f t="shared" si="146"/>
        <v/>
      </c>
    </row>
    <row r="3107" spans="1:3">
      <c r="A3107" s="34" t="str">
        <f t="shared" si="144"/>
        <v/>
      </c>
      <c r="B3107" s="34" t="str">
        <f t="shared" si="145"/>
        <v/>
      </c>
      <c r="C3107" s="34" t="str">
        <f t="shared" si="146"/>
        <v/>
      </c>
    </row>
    <row r="3108" spans="1:3">
      <c r="A3108" s="34" t="str">
        <f t="shared" si="144"/>
        <v/>
      </c>
      <c r="B3108" s="34" t="str">
        <f t="shared" si="145"/>
        <v/>
      </c>
      <c r="C3108" s="34" t="str">
        <f t="shared" si="146"/>
        <v/>
      </c>
    </row>
    <row r="3109" spans="1:3">
      <c r="A3109" s="34" t="str">
        <f t="shared" si="144"/>
        <v/>
      </c>
      <c r="B3109" s="34" t="str">
        <f t="shared" si="145"/>
        <v/>
      </c>
      <c r="C3109" s="34" t="str">
        <f t="shared" si="146"/>
        <v/>
      </c>
    </row>
    <row r="3110" spans="1:3">
      <c r="A3110" s="34" t="str">
        <f t="shared" si="144"/>
        <v/>
      </c>
      <c r="B3110" s="34" t="str">
        <f t="shared" si="145"/>
        <v/>
      </c>
      <c r="C3110" s="34" t="str">
        <f t="shared" si="146"/>
        <v/>
      </c>
    </row>
    <row r="3111" spans="1:3">
      <c r="A3111" s="34" t="str">
        <f t="shared" si="144"/>
        <v/>
      </c>
      <c r="B3111" s="34" t="str">
        <f t="shared" si="145"/>
        <v/>
      </c>
      <c r="C3111" s="34" t="str">
        <f t="shared" si="146"/>
        <v/>
      </c>
    </row>
    <row r="3112" spans="1:3">
      <c r="A3112" s="34" t="str">
        <f t="shared" si="144"/>
        <v/>
      </c>
      <c r="B3112" s="34" t="str">
        <f t="shared" si="145"/>
        <v/>
      </c>
      <c r="C3112" s="34" t="str">
        <f t="shared" si="146"/>
        <v/>
      </c>
    </row>
    <row r="3113" spans="1:3">
      <c r="A3113" s="34" t="str">
        <f t="shared" si="144"/>
        <v/>
      </c>
      <c r="B3113" s="34" t="str">
        <f t="shared" si="145"/>
        <v/>
      </c>
      <c r="C3113" s="34" t="str">
        <f t="shared" si="146"/>
        <v/>
      </c>
    </row>
    <row r="3114" spans="1:3">
      <c r="A3114" s="34" t="str">
        <f t="shared" si="144"/>
        <v/>
      </c>
      <c r="B3114" s="34" t="str">
        <f t="shared" si="145"/>
        <v/>
      </c>
      <c r="C3114" s="34" t="str">
        <f t="shared" si="146"/>
        <v/>
      </c>
    </row>
    <row r="3115" spans="1:3">
      <c r="A3115" s="34" t="str">
        <f t="shared" si="144"/>
        <v/>
      </c>
      <c r="B3115" s="34" t="str">
        <f t="shared" si="145"/>
        <v/>
      </c>
      <c r="C3115" s="34" t="str">
        <f t="shared" si="146"/>
        <v/>
      </c>
    </row>
    <row r="3116" spans="1:3">
      <c r="A3116" s="34" t="str">
        <f t="shared" si="144"/>
        <v/>
      </c>
      <c r="B3116" s="34" t="str">
        <f t="shared" si="145"/>
        <v/>
      </c>
      <c r="C3116" s="34" t="str">
        <f t="shared" si="146"/>
        <v/>
      </c>
    </row>
    <row r="3117" spans="1:3">
      <c r="A3117" s="34" t="str">
        <f t="shared" si="144"/>
        <v/>
      </c>
      <c r="B3117" s="34" t="str">
        <f t="shared" si="145"/>
        <v/>
      </c>
      <c r="C3117" s="34" t="str">
        <f t="shared" si="146"/>
        <v/>
      </c>
    </row>
    <row r="3118" spans="1:3">
      <c r="A3118" s="34" t="str">
        <f t="shared" si="144"/>
        <v/>
      </c>
      <c r="B3118" s="34" t="str">
        <f t="shared" si="145"/>
        <v/>
      </c>
      <c r="C3118" s="34" t="str">
        <f t="shared" si="146"/>
        <v/>
      </c>
    </row>
    <row r="3119" spans="1:3">
      <c r="A3119" s="34" t="str">
        <f t="shared" si="144"/>
        <v/>
      </c>
      <c r="B3119" s="34" t="str">
        <f t="shared" si="145"/>
        <v/>
      </c>
      <c r="C3119" s="34" t="str">
        <f t="shared" si="146"/>
        <v/>
      </c>
    </row>
    <row r="3120" spans="1:3">
      <c r="A3120" s="34" t="str">
        <f t="shared" si="144"/>
        <v/>
      </c>
      <c r="B3120" s="34" t="str">
        <f t="shared" si="145"/>
        <v/>
      </c>
      <c r="C3120" s="34" t="str">
        <f t="shared" si="146"/>
        <v/>
      </c>
    </row>
    <row r="3121" spans="1:3">
      <c r="A3121" s="34" t="str">
        <f t="shared" si="144"/>
        <v/>
      </c>
      <c r="B3121" s="34" t="str">
        <f t="shared" si="145"/>
        <v/>
      </c>
      <c r="C3121" s="34" t="str">
        <f t="shared" si="146"/>
        <v/>
      </c>
    </row>
    <row r="3122" spans="1:3">
      <c r="A3122" s="34" t="str">
        <f t="shared" si="144"/>
        <v/>
      </c>
      <c r="B3122" s="34" t="str">
        <f t="shared" si="145"/>
        <v/>
      </c>
      <c r="C3122" s="34" t="str">
        <f t="shared" si="146"/>
        <v/>
      </c>
    </row>
    <row r="3123" spans="1:3">
      <c r="A3123" s="34" t="str">
        <f t="shared" si="144"/>
        <v/>
      </c>
      <c r="B3123" s="34" t="str">
        <f t="shared" si="145"/>
        <v/>
      </c>
      <c r="C3123" s="34" t="str">
        <f t="shared" si="146"/>
        <v/>
      </c>
    </row>
    <row r="3124" spans="1:3">
      <c r="A3124" s="34" t="str">
        <f t="shared" si="144"/>
        <v/>
      </c>
      <c r="B3124" s="34" t="str">
        <f t="shared" si="145"/>
        <v/>
      </c>
      <c r="C3124" s="34" t="str">
        <f t="shared" si="146"/>
        <v/>
      </c>
    </row>
    <row r="3125" spans="1:3">
      <c r="A3125" s="34" t="str">
        <f t="shared" si="144"/>
        <v/>
      </c>
      <c r="B3125" s="34" t="str">
        <f t="shared" si="145"/>
        <v/>
      </c>
      <c r="C3125" s="34" t="str">
        <f t="shared" si="146"/>
        <v/>
      </c>
    </row>
    <row r="3126" spans="1:3">
      <c r="A3126" s="34" t="str">
        <f t="shared" si="144"/>
        <v/>
      </c>
      <c r="B3126" s="34" t="str">
        <f t="shared" si="145"/>
        <v/>
      </c>
      <c r="C3126" s="34" t="str">
        <f t="shared" si="146"/>
        <v/>
      </c>
    </row>
    <row r="3127" spans="1:3">
      <c r="A3127" s="34" t="str">
        <f t="shared" si="144"/>
        <v/>
      </c>
      <c r="B3127" s="34" t="str">
        <f t="shared" si="145"/>
        <v/>
      </c>
      <c r="C3127" s="34" t="str">
        <f t="shared" si="146"/>
        <v/>
      </c>
    </row>
    <row r="3128" spans="1:3">
      <c r="A3128" s="34" t="str">
        <f t="shared" si="144"/>
        <v/>
      </c>
      <c r="B3128" s="34" t="str">
        <f t="shared" si="145"/>
        <v/>
      </c>
      <c r="C3128" s="34" t="str">
        <f t="shared" si="146"/>
        <v/>
      </c>
    </row>
    <row r="3129" spans="1:3">
      <c r="A3129" s="34" t="str">
        <f t="shared" si="144"/>
        <v/>
      </c>
      <c r="B3129" s="34" t="str">
        <f t="shared" si="145"/>
        <v/>
      </c>
      <c r="C3129" s="34" t="str">
        <f t="shared" si="146"/>
        <v/>
      </c>
    </row>
    <row r="3130" spans="1:3">
      <c r="A3130" s="34" t="str">
        <f t="shared" si="144"/>
        <v/>
      </c>
      <c r="B3130" s="34" t="str">
        <f t="shared" si="145"/>
        <v/>
      </c>
      <c r="C3130" s="34" t="str">
        <f t="shared" si="146"/>
        <v/>
      </c>
    </row>
    <row r="3131" spans="1:3">
      <c r="A3131" s="34" t="str">
        <f t="shared" si="144"/>
        <v/>
      </c>
      <c r="B3131" s="34" t="str">
        <f t="shared" si="145"/>
        <v/>
      </c>
      <c r="C3131" s="34" t="str">
        <f t="shared" si="146"/>
        <v/>
      </c>
    </row>
    <row r="3132" spans="1:3">
      <c r="A3132" s="34" t="str">
        <f t="shared" si="144"/>
        <v/>
      </c>
      <c r="B3132" s="34" t="str">
        <f t="shared" si="145"/>
        <v/>
      </c>
      <c r="C3132" s="34" t="str">
        <f t="shared" si="146"/>
        <v/>
      </c>
    </row>
    <row r="3133" spans="1:3">
      <c r="A3133" s="34" t="str">
        <f t="shared" si="144"/>
        <v/>
      </c>
      <c r="B3133" s="34" t="str">
        <f t="shared" si="145"/>
        <v/>
      </c>
      <c r="C3133" s="34" t="str">
        <f t="shared" si="146"/>
        <v/>
      </c>
    </row>
    <row r="3134" spans="1:3">
      <c r="A3134" s="34" t="str">
        <f t="shared" si="144"/>
        <v/>
      </c>
      <c r="B3134" s="34" t="str">
        <f t="shared" si="145"/>
        <v/>
      </c>
      <c r="C3134" s="34" t="str">
        <f t="shared" si="146"/>
        <v/>
      </c>
    </row>
    <row r="3135" spans="1:3">
      <c r="A3135" s="34" t="str">
        <f t="shared" si="144"/>
        <v/>
      </c>
      <c r="B3135" s="34" t="str">
        <f t="shared" si="145"/>
        <v/>
      </c>
      <c r="C3135" s="34" t="str">
        <f t="shared" si="146"/>
        <v/>
      </c>
    </row>
    <row r="3136" spans="1:3">
      <c r="A3136" s="34" t="str">
        <f t="shared" si="144"/>
        <v/>
      </c>
      <c r="B3136" s="34" t="str">
        <f t="shared" si="145"/>
        <v/>
      </c>
      <c r="C3136" s="34" t="str">
        <f t="shared" si="146"/>
        <v/>
      </c>
    </row>
    <row r="3137" spans="1:3">
      <c r="A3137" s="34" t="str">
        <f t="shared" si="144"/>
        <v/>
      </c>
      <c r="B3137" s="34" t="str">
        <f t="shared" si="145"/>
        <v/>
      </c>
      <c r="C3137" s="34" t="str">
        <f t="shared" si="146"/>
        <v/>
      </c>
    </row>
    <row r="3138" spans="1:3">
      <c r="A3138" s="34" t="str">
        <f t="shared" si="144"/>
        <v/>
      </c>
      <c r="B3138" s="34" t="str">
        <f t="shared" si="145"/>
        <v/>
      </c>
      <c r="C3138" s="34" t="str">
        <f t="shared" si="146"/>
        <v/>
      </c>
    </row>
    <row r="3139" spans="1:3">
      <c r="A3139" s="34" t="str">
        <f t="shared" ref="A3139:A3202" si="147">IFERROR(C3139-1,"")</f>
        <v/>
      </c>
      <c r="B3139" s="34" t="str">
        <f t="shared" ref="B3139:B3202" si="148">IFERROR("P(Z&gt;="&amp;C3139-1&amp;")","")</f>
        <v/>
      </c>
      <c r="C3139" s="34" t="str">
        <f t="shared" ref="C3139:C3202" si="149">IF(C3138&gt;rNtrials,"",1+C3138)</f>
        <v/>
      </c>
    </row>
    <row r="3140" spans="1:3">
      <c r="A3140" s="34" t="str">
        <f t="shared" si="147"/>
        <v/>
      </c>
      <c r="B3140" s="34" t="str">
        <f t="shared" si="148"/>
        <v/>
      </c>
      <c r="C3140" s="34" t="str">
        <f t="shared" si="149"/>
        <v/>
      </c>
    </row>
    <row r="3141" spans="1:3">
      <c r="A3141" s="34" t="str">
        <f t="shared" si="147"/>
        <v/>
      </c>
      <c r="B3141" s="34" t="str">
        <f t="shared" si="148"/>
        <v/>
      </c>
      <c r="C3141" s="34" t="str">
        <f t="shared" si="149"/>
        <v/>
      </c>
    </row>
    <row r="3142" spans="1:3">
      <c r="A3142" s="34" t="str">
        <f t="shared" si="147"/>
        <v/>
      </c>
      <c r="B3142" s="34" t="str">
        <f t="shared" si="148"/>
        <v/>
      </c>
      <c r="C3142" s="34" t="str">
        <f t="shared" si="149"/>
        <v/>
      </c>
    </row>
    <row r="3143" spans="1:3">
      <c r="A3143" s="34" t="str">
        <f t="shared" si="147"/>
        <v/>
      </c>
      <c r="B3143" s="34" t="str">
        <f t="shared" si="148"/>
        <v/>
      </c>
      <c r="C3143" s="34" t="str">
        <f t="shared" si="149"/>
        <v/>
      </c>
    </row>
    <row r="3144" spans="1:3">
      <c r="A3144" s="34" t="str">
        <f t="shared" si="147"/>
        <v/>
      </c>
      <c r="B3144" s="34" t="str">
        <f t="shared" si="148"/>
        <v/>
      </c>
      <c r="C3144" s="34" t="str">
        <f t="shared" si="149"/>
        <v/>
      </c>
    </row>
    <row r="3145" spans="1:3">
      <c r="A3145" s="34" t="str">
        <f t="shared" si="147"/>
        <v/>
      </c>
      <c r="B3145" s="34" t="str">
        <f t="shared" si="148"/>
        <v/>
      </c>
      <c r="C3145" s="34" t="str">
        <f t="shared" si="149"/>
        <v/>
      </c>
    </row>
    <row r="3146" spans="1:3">
      <c r="A3146" s="34" t="str">
        <f t="shared" si="147"/>
        <v/>
      </c>
      <c r="B3146" s="34" t="str">
        <f t="shared" si="148"/>
        <v/>
      </c>
      <c r="C3146" s="34" t="str">
        <f t="shared" si="149"/>
        <v/>
      </c>
    </row>
    <row r="3147" spans="1:3">
      <c r="A3147" s="34" t="str">
        <f t="shared" si="147"/>
        <v/>
      </c>
      <c r="B3147" s="34" t="str">
        <f t="shared" si="148"/>
        <v/>
      </c>
      <c r="C3147" s="34" t="str">
        <f t="shared" si="149"/>
        <v/>
      </c>
    </row>
    <row r="3148" spans="1:3">
      <c r="A3148" s="34" t="str">
        <f t="shared" si="147"/>
        <v/>
      </c>
      <c r="B3148" s="34" t="str">
        <f t="shared" si="148"/>
        <v/>
      </c>
      <c r="C3148" s="34" t="str">
        <f t="shared" si="149"/>
        <v/>
      </c>
    </row>
    <row r="3149" spans="1:3">
      <c r="A3149" s="34" t="str">
        <f t="shared" si="147"/>
        <v/>
      </c>
      <c r="B3149" s="34" t="str">
        <f t="shared" si="148"/>
        <v/>
      </c>
      <c r="C3149" s="34" t="str">
        <f t="shared" si="149"/>
        <v/>
      </c>
    </row>
    <row r="3150" spans="1:3">
      <c r="A3150" s="34" t="str">
        <f t="shared" si="147"/>
        <v/>
      </c>
      <c r="B3150" s="34" t="str">
        <f t="shared" si="148"/>
        <v/>
      </c>
      <c r="C3150" s="34" t="str">
        <f t="shared" si="149"/>
        <v/>
      </c>
    </row>
    <row r="3151" spans="1:3">
      <c r="A3151" s="34" t="str">
        <f t="shared" si="147"/>
        <v/>
      </c>
      <c r="B3151" s="34" t="str">
        <f t="shared" si="148"/>
        <v/>
      </c>
      <c r="C3151" s="34" t="str">
        <f t="shared" si="149"/>
        <v/>
      </c>
    </row>
    <row r="3152" spans="1:3">
      <c r="A3152" s="34" t="str">
        <f t="shared" si="147"/>
        <v/>
      </c>
      <c r="B3152" s="34" t="str">
        <f t="shared" si="148"/>
        <v/>
      </c>
      <c r="C3152" s="34" t="str">
        <f t="shared" si="149"/>
        <v/>
      </c>
    </row>
    <row r="3153" spans="1:3">
      <c r="A3153" s="34" t="str">
        <f t="shared" si="147"/>
        <v/>
      </c>
      <c r="B3153" s="34" t="str">
        <f t="shared" si="148"/>
        <v/>
      </c>
      <c r="C3153" s="34" t="str">
        <f t="shared" si="149"/>
        <v/>
      </c>
    </row>
    <row r="3154" spans="1:3">
      <c r="A3154" s="34" t="str">
        <f t="shared" si="147"/>
        <v/>
      </c>
      <c r="B3154" s="34" t="str">
        <f t="shared" si="148"/>
        <v/>
      </c>
      <c r="C3154" s="34" t="str">
        <f t="shared" si="149"/>
        <v/>
      </c>
    </row>
    <row r="3155" spans="1:3">
      <c r="A3155" s="34" t="str">
        <f t="shared" si="147"/>
        <v/>
      </c>
      <c r="B3155" s="34" t="str">
        <f t="shared" si="148"/>
        <v/>
      </c>
      <c r="C3155" s="34" t="str">
        <f t="shared" si="149"/>
        <v/>
      </c>
    </row>
    <row r="3156" spans="1:3">
      <c r="A3156" s="34" t="str">
        <f t="shared" si="147"/>
        <v/>
      </c>
      <c r="B3156" s="34" t="str">
        <f t="shared" si="148"/>
        <v/>
      </c>
      <c r="C3156" s="34" t="str">
        <f t="shared" si="149"/>
        <v/>
      </c>
    </row>
    <row r="3157" spans="1:3">
      <c r="A3157" s="34" t="str">
        <f t="shared" si="147"/>
        <v/>
      </c>
      <c r="B3157" s="34" t="str">
        <f t="shared" si="148"/>
        <v/>
      </c>
      <c r="C3157" s="34" t="str">
        <f t="shared" si="149"/>
        <v/>
      </c>
    </row>
    <row r="3158" spans="1:3">
      <c r="A3158" s="34" t="str">
        <f t="shared" si="147"/>
        <v/>
      </c>
      <c r="B3158" s="34" t="str">
        <f t="shared" si="148"/>
        <v/>
      </c>
      <c r="C3158" s="34" t="str">
        <f t="shared" si="149"/>
        <v/>
      </c>
    </row>
    <row r="3159" spans="1:3">
      <c r="A3159" s="34" t="str">
        <f t="shared" si="147"/>
        <v/>
      </c>
      <c r="B3159" s="34" t="str">
        <f t="shared" si="148"/>
        <v/>
      </c>
      <c r="C3159" s="34" t="str">
        <f t="shared" si="149"/>
        <v/>
      </c>
    </row>
    <row r="3160" spans="1:3">
      <c r="A3160" s="34" t="str">
        <f t="shared" si="147"/>
        <v/>
      </c>
      <c r="B3160" s="34" t="str">
        <f t="shared" si="148"/>
        <v/>
      </c>
      <c r="C3160" s="34" t="str">
        <f t="shared" si="149"/>
        <v/>
      </c>
    </row>
    <row r="3161" spans="1:3">
      <c r="A3161" s="34" t="str">
        <f t="shared" si="147"/>
        <v/>
      </c>
      <c r="B3161" s="34" t="str">
        <f t="shared" si="148"/>
        <v/>
      </c>
      <c r="C3161" s="34" t="str">
        <f t="shared" si="149"/>
        <v/>
      </c>
    </row>
    <row r="3162" spans="1:3">
      <c r="A3162" s="34" t="str">
        <f t="shared" si="147"/>
        <v/>
      </c>
      <c r="B3162" s="34" t="str">
        <f t="shared" si="148"/>
        <v/>
      </c>
      <c r="C3162" s="34" t="str">
        <f t="shared" si="149"/>
        <v/>
      </c>
    </row>
    <row r="3163" spans="1:3">
      <c r="A3163" s="34" t="str">
        <f t="shared" si="147"/>
        <v/>
      </c>
      <c r="B3163" s="34" t="str">
        <f t="shared" si="148"/>
        <v/>
      </c>
      <c r="C3163" s="34" t="str">
        <f t="shared" si="149"/>
        <v/>
      </c>
    </row>
    <row r="3164" spans="1:3">
      <c r="A3164" s="34" t="str">
        <f t="shared" si="147"/>
        <v/>
      </c>
      <c r="B3164" s="34" t="str">
        <f t="shared" si="148"/>
        <v/>
      </c>
      <c r="C3164" s="34" t="str">
        <f t="shared" si="149"/>
        <v/>
      </c>
    </row>
    <row r="3165" spans="1:3">
      <c r="A3165" s="34" t="str">
        <f t="shared" si="147"/>
        <v/>
      </c>
      <c r="B3165" s="34" t="str">
        <f t="shared" si="148"/>
        <v/>
      </c>
      <c r="C3165" s="34" t="str">
        <f t="shared" si="149"/>
        <v/>
      </c>
    </row>
    <row r="3166" spans="1:3">
      <c r="A3166" s="34" t="str">
        <f t="shared" si="147"/>
        <v/>
      </c>
      <c r="B3166" s="34" t="str">
        <f t="shared" si="148"/>
        <v/>
      </c>
      <c r="C3166" s="34" t="str">
        <f t="shared" si="149"/>
        <v/>
      </c>
    </row>
    <row r="3167" spans="1:3">
      <c r="A3167" s="34" t="str">
        <f t="shared" si="147"/>
        <v/>
      </c>
      <c r="B3167" s="34" t="str">
        <f t="shared" si="148"/>
        <v/>
      </c>
      <c r="C3167" s="34" t="str">
        <f t="shared" si="149"/>
        <v/>
      </c>
    </row>
    <row r="3168" spans="1:3">
      <c r="A3168" s="34" t="str">
        <f t="shared" si="147"/>
        <v/>
      </c>
      <c r="B3168" s="34" t="str">
        <f t="shared" si="148"/>
        <v/>
      </c>
      <c r="C3168" s="34" t="str">
        <f t="shared" si="149"/>
        <v/>
      </c>
    </row>
    <row r="3169" spans="1:3">
      <c r="A3169" s="34" t="str">
        <f t="shared" si="147"/>
        <v/>
      </c>
      <c r="B3169" s="34" t="str">
        <f t="shared" si="148"/>
        <v/>
      </c>
      <c r="C3169" s="34" t="str">
        <f t="shared" si="149"/>
        <v/>
      </c>
    </row>
    <row r="3170" spans="1:3">
      <c r="A3170" s="34" t="str">
        <f t="shared" si="147"/>
        <v/>
      </c>
      <c r="B3170" s="34" t="str">
        <f t="shared" si="148"/>
        <v/>
      </c>
      <c r="C3170" s="34" t="str">
        <f t="shared" si="149"/>
        <v/>
      </c>
    </row>
    <row r="3171" spans="1:3">
      <c r="A3171" s="34" t="str">
        <f t="shared" si="147"/>
        <v/>
      </c>
      <c r="B3171" s="34" t="str">
        <f t="shared" si="148"/>
        <v/>
      </c>
      <c r="C3171" s="34" t="str">
        <f t="shared" si="149"/>
        <v/>
      </c>
    </row>
    <row r="3172" spans="1:3">
      <c r="A3172" s="34" t="str">
        <f t="shared" si="147"/>
        <v/>
      </c>
      <c r="B3172" s="34" t="str">
        <f t="shared" si="148"/>
        <v/>
      </c>
      <c r="C3172" s="34" t="str">
        <f t="shared" si="149"/>
        <v/>
      </c>
    </row>
    <row r="3173" spans="1:3">
      <c r="A3173" s="34" t="str">
        <f t="shared" si="147"/>
        <v/>
      </c>
      <c r="B3173" s="34" t="str">
        <f t="shared" si="148"/>
        <v/>
      </c>
      <c r="C3173" s="34" t="str">
        <f t="shared" si="149"/>
        <v/>
      </c>
    </row>
    <row r="3174" spans="1:3">
      <c r="A3174" s="34" t="str">
        <f t="shared" si="147"/>
        <v/>
      </c>
      <c r="B3174" s="34" t="str">
        <f t="shared" si="148"/>
        <v/>
      </c>
      <c r="C3174" s="34" t="str">
        <f t="shared" si="149"/>
        <v/>
      </c>
    </row>
    <row r="3175" spans="1:3">
      <c r="A3175" s="34" t="str">
        <f t="shared" si="147"/>
        <v/>
      </c>
      <c r="B3175" s="34" t="str">
        <f t="shared" si="148"/>
        <v/>
      </c>
      <c r="C3175" s="34" t="str">
        <f t="shared" si="149"/>
        <v/>
      </c>
    </row>
    <row r="3176" spans="1:3">
      <c r="A3176" s="34" t="str">
        <f t="shared" si="147"/>
        <v/>
      </c>
      <c r="B3176" s="34" t="str">
        <f t="shared" si="148"/>
        <v/>
      </c>
      <c r="C3176" s="34" t="str">
        <f t="shared" si="149"/>
        <v/>
      </c>
    </row>
    <row r="3177" spans="1:3">
      <c r="A3177" s="34" t="str">
        <f t="shared" si="147"/>
        <v/>
      </c>
      <c r="B3177" s="34" t="str">
        <f t="shared" si="148"/>
        <v/>
      </c>
      <c r="C3177" s="34" t="str">
        <f t="shared" si="149"/>
        <v/>
      </c>
    </row>
    <row r="3178" spans="1:3">
      <c r="A3178" s="34" t="str">
        <f t="shared" si="147"/>
        <v/>
      </c>
      <c r="B3178" s="34" t="str">
        <f t="shared" si="148"/>
        <v/>
      </c>
      <c r="C3178" s="34" t="str">
        <f t="shared" si="149"/>
        <v/>
      </c>
    </row>
    <row r="3179" spans="1:3">
      <c r="A3179" s="34" t="str">
        <f t="shared" si="147"/>
        <v/>
      </c>
      <c r="B3179" s="34" t="str">
        <f t="shared" si="148"/>
        <v/>
      </c>
      <c r="C3179" s="34" t="str">
        <f t="shared" si="149"/>
        <v/>
      </c>
    </row>
    <row r="3180" spans="1:3">
      <c r="A3180" s="34" t="str">
        <f t="shared" si="147"/>
        <v/>
      </c>
      <c r="B3180" s="34" t="str">
        <f t="shared" si="148"/>
        <v/>
      </c>
      <c r="C3180" s="34" t="str">
        <f t="shared" si="149"/>
        <v/>
      </c>
    </row>
    <row r="3181" spans="1:3">
      <c r="A3181" s="34" t="str">
        <f t="shared" si="147"/>
        <v/>
      </c>
      <c r="B3181" s="34" t="str">
        <f t="shared" si="148"/>
        <v/>
      </c>
      <c r="C3181" s="34" t="str">
        <f t="shared" si="149"/>
        <v/>
      </c>
    </row>
    <row r="3182" spans="1:3">
      <c r="A3182" s="34" t="str">
        <f t="shared" si="147"/>
        <v/>
      </c>
      <c r="B3182" s="34" t="str">
        <f t="shared" si="148"/>
        <v/>
      </c>
      <c r="C3182" s="34" t="str">
        <f t="shared" si="149"/>
        <v/>
      </c>
    </row>
    <row r="3183" spans="1:3">
      <c r="A3183" s="34" t="str">
        <f t="shared" si="147"/>
        <v/>
      </c>
      <c r="B3183" s="34" t="str">
        <f t="shared" si="148"/>
        <v/>
      </c>
      <c r="C3183" s="34" t="str">
        <f t="shared" si="149"/>
        <v/>
      </c>
    </row>
    <row r="3184" spans="1:3">
      <c r="A3184" s="34" t="str">
        <f t="shared" si="147"/>
        <v/>
      </c>
      <c r="B3184" s="34" t="str">
        <f t="shared" si="148"/>
        <v/>
      </c>
      <c r="C3184" s="34" t="str">
        <f t="shared" si="149"/>
        <v/>
      </c>
    </row>
    <row r="3185" spans="1:3">
      <c r="A3185" s="34" t="str">
        <f t="shared" si="147"/>
        <v/>
      </c>
      <c r="B3185" s="34" t="str">
        <f t="shared" si="148"/>
        <v/>
      </c>
      <c r="C3185" s="34" t="str">
        <f t="shared" si="149"/>
        <v/>
      </c>
    </row>
    <row r="3186" spans="1:3">
      <c r="A3186" s="34" t="str">
        <f t="shared" si="147"/>
        <v/>
      </c>
      <c r="B3186" s="34" t="str">
        <f t="shared" si="148"/>
        <v/>
      </c>
      <c r="C3186" s="34" t="str">
        <f t="shared" si="149"/>
        <v/>
      </c>
    </row>
    <row r="3187" spans="1:3">
      <c r="A3187" s="34" t="str">
        <f t="shared" si="147"/>
        <v/>
      </c>
      <c r="B3187" s="34" t="str">
        <f t="shared" si="148"/>
        <v/>
      </c>
      <c r="C3187" s="34" t="str">
        <f t="shared" si="149"/>
        <v/>
      </c>
    </row>
    <row r="3188" spans="1:3">
      <c r="A3188" s="34" t="str">
        <f t="shared" si="147"/>
        <v/>
      </c>
      <c r="B3188" s="34" t="str">
        <f t="shared" si="148"/>
        <v/>
      </c>
      <c r="C3188" s="34" t="str">
        <f t="shared" si="149"/>
        <v/>
      </c>
    </row>
    <row r="3189" spans="1:3">
      <c r="A3189" s="34" t="str">
        <f t="shared" si="147"/>
        <v/>
      </c>
      <c r="B3189" s="34" t="str">
        <f t="shared" si="148"/>
        <v/>
      </c>
      <c r="C3189" s="34" t="str">
        <f t="shared" si="149"/>
        <v/>
      </c>
    </row>
    <row r="3190" spans="1:3">
      <c r="A3190" s="34" t="str">
        <f t="shared" si="147"/>
        <v/>
      </c>
      <c r="B3190" s="34" t="str">
        <f t="shared" si="148"/>
        <v/>
      </c>
      <c r="C3190" s="34" t="str">
        <f t="shared" si="149"/>
        <v/>
      </c>
    </row>
    <row r="3191" spans="1:3">
      <c r="A3191" s="34" t="str">
        <f t="shared" si="147"/>
        <v/>
      </c>
      <c r="B3191" s="34" t="str">
        <f t="shared" si="148"/>
        <v/>
      </c>
      <c r="C3191" s="34" t="str">
        <f t="shared" si="149"/>
        <v/>
      </c>
    </row>
    <row r="3192" spans="1:3">
      <c r="A3192" s="34" t="str">
        <f t="shared" si="147"/>
        <v/>
      </c>
      <c r="B3192" s="34" t="str">
        <f t="shared" si="148"/>
        <v/>
      </c>
      <c r="C3192" s="34" t="str">
        <f t="shared" si="149"/>
        <v/>
      </c>
    </row>
    <row r="3193" spans="1:3">
      <c r="A3193" s="34" t="str">
        <f t="shared" si="147"/>
        <v/>
      </c>
      <c r="B3193" s="34" t="str">
        <f t="shared" si="148"/>
        <v/>
      </c>
      <c r="C3193" s="34" t="str">
        <f t="shared" si="149"/>
        <v/>
      </c>
    </row>
    <row r="3194" spans="1:3">
      <c r="A3194" s="34" t="str">
        <f t="shared" si="147"/>
        <v/>
      </c>
      <c r="B3194" s="34" t="str">
        <f t="shared" si="148"/>
        <v/>
      </c>
      <c r="C3194" s="34" t="str">
        <f t="shared" si="149"/>
        <v/>
      </c>
    </row>
    <row r="3195" spans="1:3">
      <c r="A3195" s="34" t="str">
        <f t="shared" si="147"/>
        <v/>
      </c>
      <c r="B3195" s="34" t="str">
        <f t="shared" si="148"/>
        <v/>
      </c>
      <c r="C3195" s="34" t="str">
        <f t="shared" si="149"/>
        <v/>
      </c>
    </row>
    <row r="3196" spans="1:3">
      <c r="A3196" s="34" t="str">
        <f t="shared" si="147"/>
        <v/>
      </c>
      <c r="B3196" s="34" t="str">
        <f t="shared" si="148"/>
        <v/>
      </c>
      <c r="C3196" s="34" t="str">
        <f t="shared" si="149"/>
        <v/>
      </c>
    </row>
    <row r="3197" spans="1:3">
      <c r="A3197" s="34" t="str">
        <f t="shared" si="147"/>
        <v/>
      </c>
      <c r="B3197" s="34" t="str">
        <f t="shared" si="148"/>
        <v/>
      </c>
      <c r="C3197" s="34" t="str">
        <f t="shared" si="149"/>
        <v/>
      </c>
    </row>
    <row r="3198" spans="1:3">
      <c r="A3198" s="34" t="str">
        <f t="shared" si="147"/>
        <v/>
      </c>
      <c r="B3198" s="34" t="str">
        <f t="shared" si="148"/>
        <v/>
      </c>
      <c r="C3198" s="34" t="str">
        <f t="shared" si="149"/>
        <v/>
      </c>
    </row>
    <row r="3199" spans="1:3">
      <c r="A3199" s="34" t="str">
        <f t="shared" si="147"/>
        <v/>
      </c>
      <c r="B3199" s="34" t="str">
        <f t="shared" si="148"/>
        <v/>
      </c>
      <c r="C3199" s="34" t="str">
        <f t="shared" si="149"/>
        <v/>
      </c>
    </row>
    <row r="3200" spans="1:3">
      <c r="A3200" s="34" t="str">
        <f t="shared" si="147"/>
        <v/>
      </c>
      <c r="B3200" s="34" t="str">
        <f t="shared" si="148"/>
        <v/>
      </c>
      <c r="C3200" s="34" t="str">
        <f t="shared" si="149"/>
        <v/>
      </c>
    </row>
    <row r="3201" spans="1:3">
      <c r="A3201" s="34" t="str">
        <f t="shared" si="147"/>
        <v/>
      </c>
      <c r="B3201" s="34" t="str">
        <f t="shared" si="148"/>
        <v/>
      </c>
      <c r="C3201" s="34" t="str">
        <f t="shared" si="149"/>
        <v/>
      </c>
    </row>
    <row r="3202" spans="1:3">
      <c r="A3202" s="34" t="str">
        <f t="shared" si="147"/>
        <v/>
      </c>
      <c r="B3202" s="34" t="str">
        <f t="shared" si="148"/>
        <v/>
      </c>
      <c r="C3202" s="34" t="str">
        <f t="shared" si="149"/>
        <v/>
      </c>
    </row>
    <row r="3203" spans="1:3">
      <c r="A3203" s="34" t="str">
        <f t="shared" ref="A3203:A3266" si="150">IFERROR(C3203-1,"")</f>
        <v/>
      </c>
      <c r="B3203" s="34" t="str">
        <f t="shared" ref="B3203:B3266" si="151">IFERROR("P(Z&gt;="&amp;C3203-1&amp;")","")</f>
        <v/>
      </c>
      <c r="C3203" s="34" t="str">
        <f t="shared" ref="C3203:C3266" si="152">IF(C3202&gt;rNtrials,"",1+C3202)</f>
        <v/>
      </c>
    </row>
    <row r="3204" spans="1:3">
      <c r="A3204" s="34" t="str">
        <f t="shared" si="150"/>
        <v/>
      </c>
      <c r="B3204" s="34" t="str">
        <f t="shared" si="151"/>
        <v/>
      </c>
      <c r="C3204" s="34" t="str">
        <f t="shared" si="152"/>
        <v/>
      </c>
    </row>
    <row r="3205" spans="1:3">
      <c r="A3205" s="34" t="str">
        <f t="shared" si="150"/>
        <v/>
      </c>
      <c r="B3205" s="34" t="str">
        <f t="shared" si="151"/>
        <v/>
      </c>
      <c r="C3205" s="34" t="str">
        <f t="shared" si="152"/>
        <v/>
      </c>
    </row>
    <row r="3206" spans="1:3">
      <c r="A3206" s="34" t="str">
        <f t="shared" si="150"/>
        <v/>
      </c>
      <c r="B3206" s="34" t="str">
        <f t="shared" si="151"/>
        <v/>
      </c>
      <c r="C3206" s="34" t="str">
        <f t="shared" si="152"/>
        <v/>
      </c>
    </row>
    <row r="3207" spans="1:3">
      <c r="A3207" s="34" t="str">
        <f t="shared" si="150"/>
        <v/>
      </c>
      <c r="B3207" s="34" t="str">
        <f t="shared" si="151"/>
        <v/>
      </c>
      <c r="C3207" s="34" t="str">
        <f t="shared" si="152"/>
        <v/>
      </c>
    </row>
    <row r="3208" spans="1:3">
      <c r="A3208" s="34" t="str">
        <f t="shared" si="150"/>
        <v/>
      </c>
      <c r="B3208" s="34" t="str">
        <f t="shared" si="151"/>
        <v/>
      </c>
      <c r="C3208" s="34" t="str">
        <f t="shared" si="152"/>
        <v/>
      </c>
    </row>
    <row r="3209" spans="1:3">
      <c r="A3209" s="34" t="str">
        <f t="shared" si="150"/>
        <v/>
      </c>
      <c r="B3209" s="34" t="str">
        <f t="shared" si="151"/>
        <v/>
      </c>
      <c r="C3209" s="34" t="str">
        <f t="shared" si="152"/>
        <v/>
      </c>
    </row>
    <row r="3210" spans="1:3">
      <c r="A3210" s="34" t="str">
        <f t="shared" si="150"/>
        <v/>
      </c>
      <c r="B3210" s="34" t="str">
        <f t="shared" si="151"/>
        <v/>
      </c>
      <c r="C3210" s="34" t="str">
        <f t="shared" si="152"/>
        <v/>
      </c>
    </row>
    <row r="3211" spans="1:3">
      <c r="A3211" s="34" t="str">
        <f t="shared" si="150"/>
        <v/>
      </c>
      <c r="B3211" s="34" t="str">
        <f t="shared" si="151"/>
        <v/>
      </c>
      <c r="C3211" s="34" t="str">
        <f t="shared" si="152"/>
        <v/>
      </c>
    </row>
    <row r="3212" spans="1:3">
      <c r="A3212" s="34" t="str">
        <f t="shared" si="150"/>
        <v/>
      </c>
      <c r="B3212" s="34" t="str">
        <f t="shared" si="151"/>
        <v/>
      </c>
      <c r="C3212" s="34" t="str">
        <f t="shared" si="152"/>
        <v/>
      </c>
    </row>
    <row r="3213" spans="1:3">
      <c r="A3213" s="34" t="str">
        <f t="shared" si="150"/>
        <v/>
      </c>
      <c r="B3213" s="34" t="str">
        <f t="shared" si="151"/>
        <v/>
      </c>
      <c r="C3213" s="34" t="str">
        <f t="shared" si="152"/>
        <v/>
      </c>
    </row>
    <row r="3214" spans="1:3">
      <c r="A3214" s="34" t="str">
        <f t="shared" si="150"/>
        <v/>
      </c>
      <c r="B3214" s="34" t="str">
        <f t="shared" si="151"/>
        <v/>
      </c>
      <c r="C3214" s="34" t="str">
        <f t="shared" si="152"/>
        <v/>
      </c>
    </row>
    <row r="3215" spans="1:3">
      <c r="A3215" s="34" t="str">
        <f t="shared" si="150"/>
        <v/>
      </c>
      <c r="B3215" s="34" t="str">
        <f t="shared" si="151"/>
        <v/>
      </c>
      <c r="C3215" s="34" t="str">
        <f t="shared" si="152"/>
        <v/>
      </c>
    </row>
    <row r="3216" spans="1:3">
      <c r="A3216" s="34" t="str">
        <f t="shared" si="150"/>
        <v/>
      </c>
      <c r="B3216" s="34" t="str">
        <f t="shared" si="151"/>
        <v/>
      </c>
      <c r="C3216" s="34" t="str">
        <f t="shared" si="152"/>
        <v/>
      </c>
    </row>
    <row r="3217" spans="1:3">
      <c r="A3217" s="34" t="str">
        <f t="shared" si="150"/>
        <v/>
      </c>
      <c r="B3217" s="34" t="str">
        <f t="shared" si="151"/>
        <v/>
      </c>
      <c r="C3217" s="34" t="str">
        <f t="shared" si="152"/>
        <v/>
      </c>
    </row>
    <row r="3218" spans="1:3">
      <c r="A3218" s="34" t="str">
        <f t="shared" si="150"/>
        <v/>
      </c>
      <c r="B3218" s="34" t="str">
        <f t="shared" si="151"/>
        <v/>
      </c>
      <c r="C3218" s="34" t="str">
        <f t="shared" si="152"/>
        <v/>
      </c>
    </row>
    <row r="3219" spans="1:3">
      <c r="A3219" s="34" t="str">
        <f t="shared" si="150"/>
        <v/>
      </c>
      <c r="B3219" s="34" t="str">
        <f t="shared" si="151"/>
        <v/>
      </c>
      <c r="C3219" s="34" t="str">
        <f t="shared" si="152"/>
        <v/>
      </c>
    </row>
    <row r="3220" spans="1:3">
      <c r="A3220" s="34" t="str">
        <f t="shared" si="150"/>
        <v/>
      </c>
      <c r="B3220" s="34" t="str">
        <f t="shared" si="151"/>
        <v/>
      </c>
      <c r="C3220" s="34" t="str">
        <f t="shared" si="152"/>
        <v/>
      </c>
    </row>
    <row r="3221" spans="1:3">
      <c r="A3221" s="34" t="str">
        <f t="shared" si="150"/>
        <v/>
      </c>
      <c r="B3221" s="34" t="str">
        <f t="shared" si="151"/>
        <v/>
      </c>
      <c r="C3221" s="34" t="str">
        <f t="shared" si="152"/>
        <v/>
      </c>
    </row>
    <row r="3222" spans="1:3">
      <c r="A3222" s="34" t="str">
        <f t="shared" si="150"/>
        <v/>
      </c>
      <c r="B3222" s="34" t="str">
        <f t="shared" si="151"/>
        <v/>
      </c>
      <c r="C3222" s="34" t="str">
        <f t="shared" si="152"/>
        <v/>
      </c>
    </row>
    <row r="3223" spans="1:3">
      <c r="A3223" s="34" t="str">
        <f t="shared" si="150"/>
        <v/>
      </c>
      <c r="B3223" s="34" t="str">
        <f t="shared" si="151"/>
        <v/>
      </c>
      <c r="C3223" s="34" t="str">
        <f t="shared" si="152"/>
        <v/>
      </c>
    </row>
    <row r="3224" spans="1:3">
      <c r="A3224" s="34" t="str">
        <f t="shared" si="150"/>
        <v/>
      </c>
      <c r="B3224" s="34" t="str">
        <f t="shared" si="151"/>
        <v/>
      </c>
      <c r="C3224" s="34" t="str">
        <f t="shared" si="152"/>
        <v/>
      </c>
    </row>
    <row r="3225" spans="1:3">
      <c r="A3225" s="34" t="str">
        <f t="shared" si="150"/>
        <v/>
      </c>
      <c r="B3225" s="34" t="str">
        <f t="shared" si="151"/>
        <v/>
      </c>
      <c r="C3225" s="34" t="str">
        <f t="shared" si="152"/>
        <v/>
      </c>
    </row>
    <row r="3226" spans="1:3">
      <c r="A3226" s="34" t="str">
        <f t="shared" si="150"/>
        <v/>
      </c>
      <c r="B3226" s="34" t="str">
        <f t="shared" si="151"/>
        <v/>
      </c>
      <c r="C3226" s="34" t="str">
        <f t="shared" si="152"/>
        <v/>
      </c>
    </row>
    <row r="3227" spans="1:3">
      <c r="A3227" s="34" t="str">
        <f t="shared" si="150"/>
        <v/>
      </c>
      <c r="B3227" s="34" t="str">
        <f t="shared" si="151"/>
        <v/>
      </c>
      <c r="C3227" s="34" t="str">
        <f t="shared" si="152"/>
        <v/>
      </c>
    </row>
    <row r="3228" spans="1:3">
      <c r="A3228" s="34" t="str">
        <f t="shared" si="150"/>
        <v/>
      </c>
      <c r="B3228" s="34" t="str">
        <f t="shared" si="151"/>
        <v/>
      </c>
      <c r="C3228" s="34" t="str">
        <f t="shared" si="152"/>
        <v/>
      </c>
    </row>
    <row r="3229" spans="1:3">
      <c r="A3229" s="34" t="str">
        <f t="shared" si="150"/>
        <v/>
      </c>
      <c r="B3229" s="34" t="str">
        <f t="shared" si="151"/>
        <v/>
      </c>
      <c r="C3229" s="34" t="str">
        <f t="shared" si="152"/>
        <v/>
      </c>
    </row>
    <row r="3230" spans="1:3">
      <c r="A3230" s="34" t="str">
        <f t="shared" si="150"/>
        <v/>
      </c>
      <c r="B3230" s="34" t="str">
        <f t="shared" si="151"/>
        <v/>
      </c>
      <c r="C3230" s="34" t="str">
        <f t="shared" si="152"/>
        <v/>
      </c>
    </row>
    <row r="3231" spans="1:3">
      <c r="A3231" s="34" t="str">
        <f t="shared" si="150"/>
        <v/>
      </c>
      <c r="B3231" s="34" t="str">
        <f t="shared" si="151"/>
        <v/>
      </c>
      <c r="C3231" s="34" t="str">
        <f t="shared" si="152"/>
        <v/>
      </c>
    </row>
    <row r="3232" spans="1:3">
      <c r="A3232" s="34" t="str">
        <f t="shared" si="150"/>
        <v/>
      </c>
      <c r="B3232" s="34" t="str">
        <f t="shared" si="151"/>
        <v/>
      </c>
      <c r="C3232" s="34" t="str">
        <f t="shared" si="152"/>
        <v/>
      </c>
    </row>
    <row r="3233" spans="1:3">
      <c r="A3233" s="34" t="str">
        <f t="shared" si="150"/>
        <v/>
      </c>
      <c r="B3233" s="34" t="str">
        <f t="shared" si="151"/>
        <v/>
      </c>
      <c r="C3233" s="34" t="str">
        <f t="shared" si="152"/>
        <v/>
      </c>
    </row>
    <row r="3234" spans="1:3">
      <c r="A3234" s="34" t="str">
        <f t="shared" si="150"/>
        <v/>
      </c>
      <c r="B3234" s="34" t="str">
        <f t="shared" si="151"/>
        <v/>
      </c>
      <c r="C3234" s="34" t="str">
        <f t="shared" si="152"/>
        <v/>
      </c>
    </row>
    <row r="3235" spans="1:3">
      <c r="A3235" s="34" t="str">
        <f t="shared" si="150"/>
        <v/>
      </c>
      <c r="B3235" s="34" t="str">
        <f t="shared" si="151"/>
        <v/>
      </c>
      <c r="C3235" s="34" t="str">
        <f t="shared" si="152"/>
        <v/>
      </c>
    </row>
    <row r="3236" spans="1:3">
      <c r="A3236" s="34" t="str">
        <f t="shared" si="150"/>
        <v/>
      </c>
      <c r="B3236" s="34" t="str">
        <f t="shared" si="151"/>
        <v/>
      </c>
      <c r="C3236" s="34" t="str">
        <f t="shared" si="152"/>
        <v/>
      </c>
    </row>
    <row r="3237" spans="1:3">
      <c r="A3237" s="34" t="str">
        <f t="shared" si="150"/>
        <v/>
      </c>
      <c r="B3237" s="34" t="str">
        <f t="shared" si="151"/>
        <v/>
      </c>
      <c r="C3237" s="34" t="str">
        <f t="shared" si="152"/>
        <v/>
      </c>
    </row>
    <row r="3238" spans="1:3">
      <c r="A3238" s="34" t="str">
        <f t="shared" si="150"/>
        <v/>
      </c>
      <c r="B3238" s="34" t="str">
        <f t="shared" si="151"/>
        <v/>
      </c>
      <c r="C3238" s="34" t="str">
        <f t="shared" si="152"/>
        <v/>
      </c>
    </row>
    <row r="3239" spans="1:3">
      <c r="A3239" s="34" t="str">
        <f t="shared" si="150"/>
        <v/>
      </c>
      <c r="B3239" s="34" t="str">
        <f t="shared" si="151"/>
        <v/>
      </c>
      <c r="C3239" s="34" t="str">
        <f t="shared" si="152"/>
        <v/>
      </c>
    </row>
    <row r="3240" spans="1:3">
      <c r="A3240" s="34" t="str">
        <f t="shared" si="150"/>
        <v/>
      </c>
      <c r="B3240" s="34" t="str">
        <f t="shared" si="151"/>
        <v/>
      </c>
      <c r="C3240" s="34" t="str">
        <f t="shared" si="152"/>
        <v/>
      </c>
    </row>
    <row r="3241" spans="1:3">
      <c r="A3241" s="34" t="str">
        <f t="shared" si="150"/>
        <v/>
      </c>
      <c r="B3241" s="34" t="str">
        <f t="shared" si="151"/>
        <v/>
      </c>
      <c r="C3241" s="34" t="str">
        <f t="shared" si="152"/>
        <v/>
      </c>
    </row>
    <row r="3242" spans="1:3">
      <c r="A3242" s="34" t="str">
        <f t="shared" si="150"/>
        <v/>
      </c>
      <c r="B3242" s="34" t="str">
        <f t="shared" si="151"/>
        <v/>
      </c>
      <c r="C3242" s="34" t="str">
        <f t="shared" si="152"/>
        <v/>
      </c>
    </row>
    <row r="3243" spans="1:3">
      <c r="A3243" s="34" t="str">
        <f t="shared" si="150"/>
        <v/>
      </c>
      <c r="B3243" s="34" t="str">
        <f t="shared" si="151"/>
        <v/>
      </c>
      <c r="C3243" s="34" t="str">
        <f t="shared" si="152"/>
        <v/>
      </c>
    </row>
    <row r="3244" spans="1:3">
      <c r="A3244" s="34" t="str">
        <f t="shared" si="150"/>
        <v/>
      </c>
      <c r="B3244" s="34" t="str">
        <f t="shared" si="151"/>
        <v/>
      </c>
      <c r="C3244" s="34" t="str">
        <f t="shared" si="152"/>
        <v/>
      </c>
    </row>
    <row r="3245" spans="1:3">
      <c r="A3245" s="34" t="str">
        <f t="shared" si="150"/>
        <v/>
      </c>
      <c r="B3245" s="34" t="str">
        <f t="shared" si="151"/>
        <v/>
      </c>
      <c r="C3245" s="34" t="str">
        <f t="shared" si="152"/>
        <v/>
      </c>
    </row>
    <row r="3246" spans="1:3">
      <c r="A3246" s="34" t="str">
        <f t="shared" si="150"/>
        <v/>
      </c>
      <c r="B3246" s="34" t="str">
        <f t="shared" si="151"/>
        <v/>
      </c>
      <c r="C3246" s="34" t="str">
        <f t="shared" si="152"/>
        <v/>
      </c>
    </row>
    <row r="3247" spans="1:3">
      <c r="A3247" s="34" t="str">
        <f t="shared" si="150"/>
        <v/>
      </c>
      <c r="B3247" s="34" t="str">
        <f t="shared" si="151"/>
        <v/>
      </c>
      <c r="C3247" s="34" t="str">
        <f t="shared" si="152"/>
        <v/>
      </c>
    </row>
    <row r="3248" spans="1:3">
      <c r="A3248" s="34" t="str">
        <f t="shared" si="150"/>
        <v/>
      </c>
      <c r="B3248" s="34" t="str">
        <f t="shared" si="151"/>
        <v/>
      </c>
      <c r="C3248" s="34" t="str">
        <f t="shared" si="152"/>
        <v/>
      </c>
    </row>
    <row r="3249" spans="1:3">
      <c r="A3249" s="34" t="str">
        <f t="shared" si="150"/>
        <v/>
      </c>
      <c r="B3249" s="34" t="str">
        <f t="shared" si="151"/>
        <v/>
      </c>
      <c r="C3249" s="34" t="str">
        <f t="shared" si="152"/>
        <v/>
      </c>
    </row>
    <row r="3250" spans="1:3">
      <c r="A3250" s="34" t="str">
        <f t="shared" si="150"/>
        <v/>
      </c>
      <c r="B3250" s="34" t="str">
        <f t="shared" si="151"/>
        <v/>
      </c>
      <c r="C3250" s="34" t="str">
        <f t="shared" si="152"/>
        <v/>
      </c>
    </row>
    <row r="3251" spans="1:3">
      <c r="A3251" s="34" t="str">
        <f t="shared" si="150"/>
        <v/>
      </c>
      <c r="B3251" s="34" t="str">
        <f t="shared" si="151"/>
        <v/>
      </c>
      <c r="C3251" s="34" t="str">
        <f t="shared" si="152"/>
        <v/>
      </c>
    </row>
    <row r="3252" spans="1:3">
      <c r="A3252" s="34" t="str">
        <f t="shared" si="150"/>
        <v/>
      </c>
      <c r="B3252" s="34" t="str">
        <f t="shared" si="151"/>
        <v/>
      </c>
      <c r="C3252" s="34" t="str">
        <f t="shared" si="152"/>
        <v/>
      </c>
    </row>
    <row r="3253" spans="1:3">
      <c r="A3253" s="34" t="str">
        <f t="shared" si="150"/>
        <v/>
      </c>
      <c r="B3253" s="34" t="str">
        <f t="shared" si="151"/>
        <v/>
      </c>
      <c r="C3253" s="34" t="str">
        <f t="shared" si="152"/>
        <v/>
      </c>
    </row>
    <row r="3254" spans="1:3">
      <c r="A3254" s="34" t="str">
        <f t="shared" si="150"/>
        <v/>
      </c>
      <c r="B3254" s="34" t="str">
        <f t="shared" si="151"/>
        <v/>
      </c>
      <c r="C3254" s="34" t="str">
        <f t="shared" si="152"/>
        <v/>
      </c>
    </row>
    <row r="3255" spans="1:3">
      <c r="A3255" s="34" t="str">
        <f t="shared" si="150"/>
        <v/>
      </c>
      <c r="B3255" s="34" t="str">
        <f t="shared" si="151"/>
        <v/>
      </c>
      <c r="C3255" s="34" t="str">
        <f t="shared" si="152"/>
        <v/>
      </c>
    </row>
    <row r="3256" spans="1:3">
      <c r="A3256" s="34" t="str">
        <f t="shared" si="150"/>
        <v/>
      </c>
      <c r="B3256" s="34" t="str">
        <f t="shared" si="151"/>
        <v/>
      </c>
      <c r="C3256" s="34" t="str">
        <f t="shared" si="152"/>
        <v/>
      </c>
    </row>
    <row r="3257" spans="1:3">
      <c r="A3257" s="34" t="str">
        <f t="shared" si="150"/>
        <v/>
      </c>
      <c r="B3257" s="34" t="str">
        <f t="shared" si="151"/>
        <v/>
      </c>
      <c r="C3257" s="34" t="str">
        <f t="shared" si="152"/>
        <v/>
      </c>
    </row>
    <row r="3258" spans="1:3">
      <c r="A3258" s="34" t="str">
        <f t="shared" si="150"/>
        <v/>
      </c>
      <c r="B3258" s="34" t="str">
        <f t="shared" si="151"/>
        <v/>
      </c>
      <c r="C3258" s="34" t="str">
        <f t="shared" si="152"/>
        <v/>
      </c>
    </row>
    <row r="3259" spans="1:3">
      <c r="A3259" s="34" t="str">
        <f t="shared" si="150"/>
        <v/>
      </c>
      <c r="B3259" s="34" t="str">
        <f t="shared" si="151"/>
        <v/>
      </c>
      <c r="C3259" s="34" t="str">
        <f t="shared" si="152"/>
        <v/>
      </c>
    </row>
    <row r="3260" spans="1:3">
      <c r="A3260" s="34" t="str">
        <f t="shared" si="150"/>
        <v/>
      </c>
      <c r="B3260" s="34" t="str">
        <f t="shared" si="151"/>
        <v/>
      </c>
      <c r="C3260" s="34" t="str">
        <f t="shared" si="152"/>
        <v/>
      </c>
    </row>
    <row r="3261" spans="1:3">
      <c r="A3261" s="34" t="str">
        <f t="shared" si="150"/>
        <v/>
      </c>
      <c r="B3261" s="34" t="str">
        <f t="shared" si="151"/>
        <v/>
      </c>
      <c r="C3261" s="34" t="str">
        <f t="shared" si="152"/>
        <v/>
      </c>
    </row>
    <row r="3262" spans="1:3">
      <c r="A3262" s="34" t="str">
        <f t="shared" si="150"/>
        <v/>
      </c>
      <c r="B3262" s="34" t="str">
        <f t="shared" si="151"/>
        <v/>
      </c>
      <c r="C3262" s="34" t="str">
        <f t="shared" si="152"/>
        <v/>
      </c>
    </row>
    <row r="3263" spans="1:3">
      <c r="A3263" s="34" t="str">
        <f t="shared" si="150"/>
        <v/>
      </c>
      <c r="B3263" s="34" t="str">
        <f t="shared" si="151"/>
        <v/>
      </c>
      <c r="C3263" s="34" t="str">
        <f t="shared" si="152"/>
        <v/>
      </c>
    </row>
    <row r="3264" spans="1:3">
      <c r="A3264" s="34" t="str">
        <f t="shared" si="150"/>
        <v/>
      </c>
      <c r="B3264" s="34" t="str">
        <f t="shared" si="151"/>
        <v/>
      </c>
      <c r="C3264" s="34" t="str">
        <f t="shared" si="152"/>
        <v/>
      </c>
    </row>
    <row r="3265" spans="1:3">
      <c r="A3265" s="34" t="str">
        <f t="shared" si="150"/>
        <v/>
      </c>
      <c r="B3265" s="34" t="str">
        <f t="shared" si="151"/>
        <v/>
      </c>
      <c r="C3265" s="34" t="str">
        <f t="shared" si="152"/>
        <v/>
      </c>
    </row>
    <row r="3266" spans="1:3">
      <c r="A3266" s="34" t="str">
        <f t="shared" si="150"/>
        <v/>
      </c>
      <c r="B3266" s="34" t="str">
        <f t="shared" si="151"/>
        <v/>
      </c>
      <c r="C3266" s="34" t="str">
        <f t="shared" si="152"/>
        <v/>
      </c>
    </row>
    <row r="3267" spans="1:3">
      <c r="A3267" s="34" t="str">
        <f t="shared" ref="A3267:A3330" si="153">IFERROR(C3267-1,"")</f>
        <v/>
      </c>
      <c r="B3267" s="34" t="str">
        <f t="shared" ref="B3267:B3330" si="154">IFERROR("P(Z&gt;="&amp;C3267-1&amp;")","")</f>
        <v/>
      </c>
      <c r="C3267" s="34" t="str">
        <f t="shared" ref="C3267:C3330" si="155">IF(C3266&gt;rNtrials,"",1+C3266)</f>
        <v/>
      </c>
    </row>
    <row r="3268" spans="1:3">
      <c r="A3268" s="34" t="str">
        <f t="shared" si="153"/>
        <v/>
      </c>
      <c r="B3268" s="34" t="str">
        <f t="shared" si="154"/>
        <v/>
      </c>
      <c r="C3268" s="34" t="str">
        <f t="shared" si="155"/>
        <v/>
      </c>
    </row>
    <row r="3269" spans="1:3">
      <c r="A3269" s="34" t="str">
        <f t="shared" si="153"/>
        <v/>
      </c>
      <c r="B3269" s="34" t="str">
        <f t="shared" si="154"/>
        <v/>
      </c>
      <c r="C3269" s="34" t="str">
        <f t="shared" si="155"/>
        <v/>
      </c>
    </row>
    <row r="3270" spans="1:3">
      <c r="A3270" s="34" t="str">
        <f t="shared" si="153"/>
        <v/>
      </c>
      <c r="B3270" s="34" t="str">
        <f t="shared" si="154"/>
        <v/>
      </c>
      <c r="C3270" s="34" t="str">
        <f t="shared" si="155"/>
        <v/>
      </c>
    </row>
    <row r="3271" spans="1:3">
      <c r="A3271" s="34" t="str">
        <f t="shared" si="153"/>
        <v/>
      </c>
      <c r="B3271" s="34" t="str">
        <f t="shared" si="154"/>
        <v/>
      </c>
      <c r="C3271" s="34" t="str">
        <f t="shared" si="155"/>
        <v/>
      </c>
    </row>
    <row r="3272" spans="1:3">
      <c r="A3272" s="34" t="str">
        <f t="shared" si="153"/>
        <v/>
      </c>
      <c r="B3272" s="34" t="str">
        <f t="shared" si="154"/>
        <v/>
      </c>
      <c r="C3272" s="34" t="str">
        <f t="shared" si="155"/>
        <v/>
      </c>
    </row>
    <row r="3273" spans="1:3">
      <c r="A3273" s="34" t="str">
        <f t="shared" si="153"/>
        <v/>
      </c>
      <c r="B3273" s="34" t="str">
        <f t="shared" si="154"/>
        <v/>
      </c>
      <c r="C3273" s="34" t="str">
        <f t="shared" si="155"/>
        <v/>
      </c>
    </row>
    <row r="3274" spans="1:3">
      <c r="A3274" s="34" t="str">
        <f t="shared" si="153"/>
        <v/>
      </c>
      <c r="B3274" s="34" t="str">
        <f t="shared" si="154"/>
        <v/>
      </c>
      <c r="C3274" s="34" t="str">
        <f t="shared" si="155"/>
        <v/>
      </c>
    </row>
    <row r="3275" spans="1:3">
      <c r="A3275" s="34" t="str">
        <f t="shared" si="153"/>
        <v/>
      </c>
      <c r="B3275" s="34" t="str">
        <f t="shared" si="154"/>
        <v/>
      </c>
      <c r="C3275" s="34" t="str">
        <f t="shared" si="155"/>
        <v/>
      </c>
    </row>
    <row r="3276" spans="1:3">
      <c r="A3276" s="34" t="str">
        <f t="shared" si="153"/>
        <v/>
      </c>
      <c r="B3276" s="34" t="str">
        <f t="shared" si="154"/>
        <v/>
      </c>
      <c r="C3276" s="34" t="str">
        <f t="shared" si="155"/>
        <v/>
      </c>
    </row>
    <row r="3277" spans="1:3">
      <c r="A3277" s="34" t="str">
        <f t="shared" si="153"/>
        <v/>
      </c>
      <c r="B3277" s="34" t="str">
        <f t="shared" si="154"/>
        <v/>
      </c>
      <c r="C3277" s="34" t="str">
        <f t="shared" si="155"/>
        <v/>
      </c>
    </row>
    <row r="3278" spans="1:3">
      <c r="A3278" s="34" t="str">
        <f t="shared" si="153"/>
        <v/>
      </c>
      <c r="B3278" s="34" t="str">
        <f t="shared" si="154"/>
        <v/>
      </c>
      <c r="C3278" s="34" t="str">
        <f t="shared" si="155"/>
        <v/>
      </c>
    </row>
    <row r="3279" spans="1:3">
      <c r="A3279" s="34" t="str">
        <f t="shared" si="153"/>
        <v/>
      </c>
      <c r="B3279" s="34" t="str">
        <f t="shared" si="154"/>
        <v/>
      </c>
      <c r="C3279" s="34" t="str">
        <f t="shared" si="155"/>
        <v/>
      </c>
    </row>
    <row r="3280" spans="1:3">
      <c r="A3280" s="34" t="str">
        <f t="shared" si="153"/>
        <v/>
      </c>
      <c r="B3280" s="34" t="str">
        <f t="shared" si="154"/>
        <v/>
      </c>
      <c r="C3280" s="34" t="str">
        <f t="shared" si="155"/>
        <v/>
      </c>
    </row>
    <row r="3281" spans="1:3">
      <c r="A3281" s="34" t="str">
        <f t="shared" si="153"/>
        <v/>
      </c>
      <c r="B3281" s="34" t="str">
        <f t="shared" si="154"/>
        <v/>
      </c>
      <c r="C3281" s="34" t="str">
        <f t="shared" si="155"/>
        <v/>
      </c>
    </row>
    <row r="3282" spans="1:3">
      <c r="A3282" s="34" t="str">
        <f t="shared" si="153"/>
        <v/>
      </c>
      <c r="B3282" s="34" t="str">
        <f t="shared" si="154"/>
        <v/>
      </c>
      <c r="C3282" s="34" t="str">
        <f t="shared" si="155"/>
        <v/>
      </c>
    </row>
    <row r="3283" spans="1:3">
      <c r="A3283" s="34" t="str">
        <f t="shared" si="153"/>
        <v/>
      </c>
      <c r="B3283" s="34" t="str">
        <f t="shared" si="154"/>
        <v/>
      </c>
      <c r="C3283" s="34" t="str">
        <f t="shared" si="155"/>
        <v/>
      </c>
    </row>
    <row r="3284" spans="1:3">
      <c r="A3284" s="34" t="str">
        <f t="shared" si="153"/>
        <v/>
      </c>
      <c r="B3284" s="34" t="str">
        <f t="shared" si="154"/>
        <v/>
      </c>
      <c r="C3284" s="34" t="str">
        <f t="shared" si="155"/>
        <v/>
      </c>
    </row>
    <row r="3285" spans="1:3">
      <c r="A3285" s="34" t="str">
        <f t="shared" si="153"/>
        <v/>
      </c>
      <c r="B3285" s="34" t="str">
        <f t="shared" si="154"/>
        <v/>
      </c>
      <c r="C3285" s="34" t="str">
        <f t="shared" si="155"/>
        <v/>
      </c>
    </row>
    <row r="3286" spans="1:3">
      <c r="A3286" s="34" t="str">
        <f t="shared" si="153"/>
        <v/>
      </c>
      <c r="B3286" s="34" t="str">
        <f t="shared" si="154"/>
        <v/>
      </c>
      <c r="C3286" s="34" t="str">
        <f t="shared" si="155"/>
        <v/>
      </c>
    </row>
    <row r="3287" spans="1:3">
      <c r="A3287" s="34" t="str">
        <f t="shared" si="153"/>
        <v/>
      </c>
      <c r="B3287" s="34" t="str">
        <f t="shared" si="154"/>
        <v/>
      </c>
      <c r="C3287" s="34" t="str">
        <f t="shared" si="155"/>
        <v/>
      </c>
    </row>
    <row r="3288" spans="1:3">
      <c r="A3288" s="34" t="str">
        <f t="shared" si="153"/>
        <v/>
      </c>
      <c r="B3288" s="34" t="str">
        <f t="shared" si="154"/>
        <v/>
      </c>
      <c r="C3288" s="34" t="str">
        <f t="shared" si="155"/>
        <v/>
      </c>
    </row>
    <row r="3289" spans="1:3">
      <c r="A3289" s="34" t="str">
        <f t="shared" si="153"/>
        <v/>
      </c>
      <c r="B3289" s="34" t="str">
        <f t="shared" si="154"/>
        <v/>
      </c>
      <c r="C3289" s="34" t="str">
        <f t="shared" si="155"/>
        <v/>
      </c>
    </row>
    <row r="3290" spans="1:3">
      <c r="A3290" s="34" t="str">
        <f t="shared" si="153"/>
        <v/>
      </c>
      <c r="B3290" s="34" t="str">
        <f t="shared" si="154"/>
        <v/>
      </c>
      <c r="C3290" s="34" t="str">
        <f t="shared" si="155"/>
        <v/>
      </c>
    </row>
    <row r="3291" spans="1:3">
      <c r="A3291" s="34" t="str">
        <f t="shared" si="153"/>
        <v/>
      </c>
      <c r="B3291" s="34" t="str">
        <f t="shared" si="154"/>
        <v/>
      </c>
      <c r="C3291" s="34" t="str">
        <f t="shared" si="155"/>
        <v/>
      </c>
    </row>
    <row r="3292" spans="1:3">
      <c r="A3292" s="34" t="str">
        <f t="shared" si="153"/>
        <v/>
      </c>
      <c r="B3292" s="34" t="str">
        <f t="shared" si="154"/>
        <v/>
      </c>
      <c r="C3292" s="34" t="str">
        <f t="shared" si="155"/>
        <v/>
      </c>
    </row>
    <row r="3293" spans="1:3">
      <c r="A3293" s="34" t="str">
        <f t="shared" si="153"/>
        <v/>
      </c>
      <c r="B3293" s="34" t="str">
        <f t="shared" si="154"/>
        <v/>
      </c>
      <c r="C3293" s="34" t="str">
        <f t="shared" si="155"/>
        <v/>
      </c>
    </row>
    <row r="3294" spans="1:3">
      <c r="A3294" s="34" t="str">
        <f t="shared" si="153"/>
        <v/>
      </c>
      <c r="B3294" s="34" t="str">
        <f t="shared" si="154"/>
        <v/>
      </c>
      <c r="C3294" s="34" t="str">
        <f t="shared" si="155"/>
        <v/>
      </c>
    </row>
    <row r="3295" spans="1:3">
      <c r="A3295" s="34" t="str">
        <f t="shared" si="153"/>
        <v/>
      </c>
      <c r="B3295" s="34" t="str">
        <f t="shared" si="154"/>
        <v/>
      </c>
      <c r="C3295" s="34" t="str">
        <f t="shared" si="155"/>
        <v/>
      </c>
    </row>
    <row r="3296" spans="1:3">
      <c r="A3296" s="34" t="str">
        <f t="shared" si="153"/>
        <v/>
      </c>
      <c r="B3296" s="34" t="str">
        <f t="shared" si="154"/>
        <v/>
      </c>
      <c r="C3296" s="34" t="str">
        <f t="shared" si="155"/>
        <v/>
      </c>
    </row>
    <row r="3297" spans="1:3">
      <c r="A3297" s="34" t="str">
        <f t="shared" si="153"/>
        <v/>
      </c>
      <c r="B3297" s="34" t="str">
        <f t="shared" si="154"/>
        <v/>
      </c>
      <c r="C3297" s="34" t="str">
        <f t="shared" si="155"/>
        <v/>
      </c>
    </row>
    <row r="3298" spans="1:3">
      <c r="A3298" s="34" t="str">
        <f t="shared" si="153"/>
        <v/>
      </c>
      <c r="B3298" s="34" t="str">
        <f t="shared" si="154"/>
        <v/>
      </c>
      <c r="C3298" s="34" t="str">
        <f t="shared" si="155"/>
        <v/>
      </c>
    </row>
    <row r="3299" spans="1:3">
      <c r="A3299" s="34" t="str">
        <f t="shared" si="153"/>
        <v/>
      </c>
      <c r="B3299" s="34" t="str">
        <f t="shared" si="154"/>
        <v/>
      </c>
      <c r="C3299" s="34" t="str">
        <f t="shared" si="155"/>
        <v/>
      </c>
    </row>
    <row r="3300" spans="1:3">
      <c r="A3300" s="34" t="str">
        <f t="shared" si="153"/>
        <v/>
      </c>
      <c r="B3300" s="34" t="str">
        <f t="shared" si="154"/>
        <v/>
      </c>
      <c r="C3300" s="34" t="str">
        <f t="shared" si="155"/>
        <v/>
      </c>
    </row>
    <row r="3301" spans="1:3">
      <c r="A3301" s="34" t="str">
        <f t="shared" si="153"/>
        <v/>
      </c>
      <c r="B3301" s="34" t="str">
        <f t="shared" si="154"/>
        <v/>
      </c>
      <c r="C3301" s="34" t="str">
        <f t="shared" si="155"/>
        <v/>
      </c>
    </row>
    <row r="3302" spans="1:3">
      <c r="A3302" s="34" t="str">
        <f t="shared" si="153"/>
        <v/>
      </c>
      <c r="B3302" s="34" t="str">
        <f t="shared" si="154"/>
        <v/>
      </c>
      <c r="C3302" s="34" t="str">
        <f t="shared" si="155"/>
        <v/>
      </c>
    </row>
    <row r="3303" spans="1:3">
      <c r="A3303" s="34" t="str">
        <f t="shared" si="153"/>
        <v/>
      </c>
      <c r="B3303" s="34" t="str">
        <f t="shared" si="154"/>
        <v/>
      </c>
      <c r="C3303" s="34" t="str">
        <f t="shared" si="155"/>
        <v/>
      </c>
    </row>
    <row r="3304" spans="1:3">
      <c r="A3304" s="34" t="str">
        <f t="shared" si="153"/>
        <v/>
      </c>
      <c r="B3304" s="34" t="str">
        <f t="shared" si="154"/>
        <v/>
      </c>
      <c r="C3304" s="34" t="str">
        <f t="shared" si="155"/>
        <v/>
      </c>
    </row>
    <row r="3305" spans="1:3">
      <c r="A3305" s="34" t="str">
        <f t="shared" si="153"/>
        <v/>
      </c>
      <c r="B3305" s="34" t="str">
        <f t="shared" si="154"/>
        <v/>
      </c>
      <c r="C3305" s="34" t="str">
        <f t="shared" si="155"/>
        <v/>
      </c>
    </row>
    <row r="3306" spans="1:3">
      <c r="A3306" s="34" t="str">
        <f t="shared" si="153"/>
        <v/>
      </c>
      <c r="B3306" s="34" t="str">
        <f t="shared" si="154"/>
        <v/>
      </c>
      <c r="C3306" s="34" t="str">
        <f t="shared" si="155"/>
        <v/>
      </c>
    </row>
    <row r="3307" spans="1:3">
      <c r="A3307" s="34" t="str">
        <f t="shared" si="153"/>
        <v/>
      </c>
      <c r="B3307" s="34" t="str">
        <f t="shared" si="154"/>
        <v/>
      </c>
      <c r="C3307" s="34" t="str">
        <f t="shared" si="155"/>
        <v/>
      </c>
    </row>
    <row r="3308" spans="1:3">
      <c r="A3308" s="34" t="str">
        <f t="shared" si="153"/>
        <v/>
      </c>
      <c r="B3308" s="34" t="str">
        <f t="shared" si="154"/>
        <v/>
      </c>
      <c r="C3308" s="34" t="str">
        <f t="shared" si="155"/>
        <v/>
      </c>
    </row>
    <row r="3309" spans="1:3">
      <c r="A3309" s="34" t="str">
        <f t="shared" si="153"/>
        <v/>
      </c>
      <c r="B3309" s="34" t="str">
        <f t="shared" si="154"/>
        <v/>
      </c>
      <c r="C3309" s="34" t="str">
        <f t="shared" si="155"/>
        <v/>
      </c>
    </row>
    <row r="3310" spans="1:3">
      <c r="A3310" s="34" t="str">
        <f t="shared" si="153"/>
        <v/>
      </c>
      <c r="B3310" s="34" t="str">
        <f t="shared" si="154"/>
        <v/>
      </c>
      <c r="C3310" s="34" t="str">
        <f t="shared" si="155"/>
        <v/>
      </c>
    </row>
    <row r="3311" spans="1:3">
      <c r="A3311" s="34" t="str">
        <f t="shared" si="153"/>
        <v/>
      </c>
      <c r="B3311" s="34" t="str">
        <f t="shared" si="154"/>
        <v/>
      </c>
      <c r="C3311" s="34" t="str">
        <f t="shared" si="155"/>
        <v/>
      </c>
    </row>
    <row r="3312" spans="1:3">
      <c r="A3312" s="34" t="str">
        <f t="shared" si="153"/>
        <v/>
      </c>
      <c r="B3312" s="34" t="str">
        <f t="shared" si="154"/>
        <v/>
      </c>
      <c r="C3312" s="34" t="str">
        <f t="shared" si="155"/>
        <v/>
      </c>
    </row>
    <row r="3313" spans="1:3">
      <c r="A3313" s="34" t="str">
        <f t="shared" si="153"/>
        <v/>
      </c>
      <c r="B3313" s="34" t="str">
        <f t="shared" si="154"/>
        <v/>
      </c>
      <c r="C3313" s="34" t="str">
        <f t="shared" si="155"/>
        <v/>
      </c>
    </row>
    <row r="3314" spans="1:3">
      <c r="A3314" s="34" t="str">
        <f t="shared" si="153"/>
        <v/>
      </c>
      <c r="B3314" s="34" t="str">
        <f t="shared" si="154"/>
        <v/>
      </c>
      <c r="C3314" s="34" t="str">
        <f t="shared" si="155"/>
        <v/>
      </c>
    </row>
    <row r="3315" spans="1:3">
      <c r="A3315" s="34" t="str">
        <f t="shared" si="153"/>
        <v/>
      </c>
      <c r="B3315" s="34" t="str">
        <f t="shared" si="154"/>
        <v/>
      </c>
      <c r="C3315" s="34" t="str">
        <f t="shared" si="155"/>
        <v/>
      </c>
    </row>
    <row r="3316" spans="1:3">
      <c r="A3316" s="34" t="str">
        <f t="shared" si="153"/>
        <v/>
      </c>
      <c r="B3316" s="34" t="str">
        <f t="shared" si="154"/>
        <v/>
      </c>
      <c r="C3316" s="34" t="str">
        <f t="shared" si="155"/>
        <v/>
      </c>
    </row>
    <row r="3317" spans="1:3">
      <c r="A3317" s="34" t="str">
        <f t="shared" si="153"/>
        <v/>
      </c>
      <c r="B3317" s="34" t="str">
        <f t="shared" si="154"/>
        <v/>
      </c>
      <c r="C3317" s="34" t="str">
        <f t="shared" si="155"/>
        <v/>
      </c>
    </row>
    <row r="3318" spans="1:3">
      <c r="A3318" s="34" t="str">
        <f t="shared" si="153"/>
        <v/>
      </c>
      <c r="B3318" s="34" t="str">
        <f t="shared" si="154"/>
        <v/>
      </c>
      <c r="C3318" s="34" t="str">
        <f t="shared" si="155"/>
        <v/>
      </c>
    </row>
    <row r="3319" spans="1:3">
      <c r="A3319" s="34" t="str">
        <f t="shared" si="153"/>
        <v/>
      </c>
      <c r="B3319" s="34" t="str">
        <f t="shared" si="154"/>
        <v/>
      </c>
      <c r="C3319" s="34" t="str">
        <f t="shared" si="155"/>
        <v/>
      </c>
    </row>
    <row r="3320" spans="1:3">
      <c r="A3320" s="34" t="str">
        <f t="shared" si="153"/>
        <v/>
      </c>
      <c r="B3320" s="34" t="str">
        <f t="shared" si="154"/>
        <v/>
      </c>
      <c r="C3320" s="34" t="str">
        <f t="shared" si="155"/>
        <v/>
      </c>
    </row>
    <row r="3321" spans="1:3">
      <c r="A3321" s="34" t="str">
        <f t="shared" si="153"/>
        <v/>
      </c>
      <c r="B3321" s="34" t="str">
        <f t="shared" si="154"/>
        <v/>
      </c>
      <c r="C3321" s="34" t="str">
        <f t="shared" si="155"/>
        <v/>
      </c>
    </row>
    <row r="3322" spans="1:3">
      <c r="A3322" s="34" t="str">
        <f t="shared" si="153"/>
        <v/>
      </c>
      <c r="B3322" s="34" t="str">
        <f t="shared" si="154"/>
        <v/>
      </c>
      <c r="C3322" s="34" t="str">
        <f t="shared" si="155"/>
        <v/>
      </c>
    </row>
    <row r="3323" spans="1:3">
      <c r="A3323" s="34" t="str">
        <f t="shared" si="153"/>
        <v/>
      </c>
      <c r="B3323" s="34" t="str">
        <f t="shared" si="154"/>
        <v/>
      </c>
      <c r="C3323" s="34" t="str">
        <f t="shared" si="155"/>
        <v/>
      </c>
    </row>
    <row r="3324" spans="1:3">
      <c r="A3324" s="34" t="str">
        <f t="shared" si="153"/>
        <v/>
      </c>
      <c r="B3324" s="34" t="str">
        <f t="shared" si="154"/>
        <v/>
      </c>
      <c r="C3324" s="34" t="str">
        <f t="shared" si="155"/>
        <v/>
      </c>
    </row>
    <row r="3325" spans="1:3">
      <c r="A3325" s="34" t="str">
        <f t="shared" si="153"/>
        <v/>
      </c>
      <c r="B3325" s="34" t="str">
        <f t="shared" si="154"/>
        <v/>
      </c>
      <c r="C3325" s="34" t="str">
        <f t="shared" si="155"/>
        <v/>
      </c>
    </row>
    <row r="3326" spans="1:3">
      <c r="A3326" s="34" t="str">
        <f t="shared" si="153"/>
        <v/>
      </c>
      <c r="B3326" s="34" t="str">
        <f t="shared" si="154"/>
        <v/>
      </c>
      <c r="C3326" s="34" t="str">
        <f t="shared" si="155"/>
        <v/>
      </c>
    </row>
    <row r="3327" spans="1:3">
      <c r="A3327" s="34" t="str">
        <f t="shared" si="153"/>
        <v/>
      </c>
      <c r="B3327" s="34" t="str">
        <f t="shared" si="154"/>
        <v/>
      </c>
      <c r="C3327" s="34" t="str">
        <f t="shared" si="155"/>
        <v/>
      </c>
    </row>
    <row r="3328" spans="1:3">
      <c r="A3328" s="34" t="str">
        <f t="shared" si="153"/>
        <v/>
      </c>
      <c r="B3328" s="34" t="str">
        <f t="shared" si="154"/>
        <v/>
      </c>
      <c r="C3328" s="34" t="str">
        <f t="shared" si="155"/>
        <v/>
      </c>
    </row>
    <row r="3329" spans="1:3">
      <c r="A3329" s="34" t="str">
        <f t="shared" si="153"/>
        <v/>
      </c>
      <c r="B3329" s="34" t="str">
        <f t="shared" si="154"/>
        <v/>
      </c>
      <c r="C3329" s="34" t="str">
        <f t="shared" si="155"/>
        <v/>
      </c>
    </row>
    <row r="3330" spans="1:3">
      <c r="A3330" s="34" t="str">
        <f t="shared" si="153"/>
        <v/>
      </c>
      <c r="B3330" s="34" t="str">
        <f t="shared" si="154"/>
        <v/>
      </c>
      <c r="C3330" s="34" t="str">
        <f t="shared" si="155"/>
        <v/>
      </c>
    </row>
    <row r="3331" spans="1:3">
      <c r="A3331" s="34" t="str">
        <f t="shared" ref="A3331:A3394" si="156">IFERROR(C3331-1,"")</f>
        <v/>
      </c>
      <c r="B3331" s="34" t="str">
        <f t="shared" ref="B3331:B3394" si="157">IFERROR("P(Z&gt;="&amp;C3331-1&amp;")","")</f>
        <v/>
      </c>
      <c r="C3331" s="34" t="str">
        <f t="shared" ref="C3331:C3394" si="158">IF(C3330&gt;rNtrials,"",1+C3330)</f>
        <v/>
      </c>
    </row>
    <row r="3332" spans="1:3">
      <c r="A3332" s="34" t="str">
        <f t="shared" si="156"/>
        <v/>
      </c>
      <c r="B3332" s="34" t="str">
        <f t="shared" si="157"/>
        <v/>
      </c>
      <c r="C3332" s="34" t="str">
        <f t="shared" si="158"/>
        <v/>
      </c>
    </row>
    <row r="3333" spans="1:3">
      <c r="A3333" s="34" t="str">
        <f t="shared" si="156"/>
        <v/>
      </c>
      <c r="B3333" s="34" t="str">
        <f t="shared" si="157"/>
        <v/>
      </c>
      <c r="C3333" s="34" t="str">
        <f t="shared" si="158"/>
        <v/>
      </c>
    </row>
    <row r="3334" spans="1:3">
      <c r="A3334" s="34" t="str">
        <f t="shared" si="156"/>
        <v/>
      </c>
      <c r="B3334" s="34" t="str">
        <f t="shared" si="157"/>
        <v/>
      </c>
      <c r="C3334" s="34" t="str">
        <f t="shared" si="158"/>
        <v/>
      </c>
    </row>
    <row r="3335" spans="1:3">
      <c r="A3335" s="34" t="str">
        <f t="shared" si="156"/>
        <v/>
      </c>
      <c r="B3335" s="34" t="str">
        <f t="shared" si="157"/>
        <v/>
      </c>
      <c r="C3335" s="34" t="str">
        <f t="shared" si="158"/>
        <v/>
      </c>
    </row>
    <row r="3336" spans="1:3">
      <c r="A3336" s="34" t="str">
        <f t="shared" si="156"/>
        <v/>
      </c>
      <c r="B3336" s="34" t="str">
        <f t="shared" si="157"/>
        <v/>
      </c>
      <c r="C3336" s="34" t="str">
        <f t="shared" si="158"/>
        <v/>
      </c>
    </row>
    <row r="3337" spans="1:3">
      <c r="A3337" s="34" t="str">
        <f t="shared" si="156"/>
        <v/>
      </c>
      <c r="B3337" s="34" t="str">
        <f t="shared" si="157"/>
        <v/>
      </c>
      <c r="C3337" s="34" t="str">
        <f t="shared" si="158"/>
        <v/>
      </c>
    </row>
    <row r="3338" spans="1:3">
      <c r="A3338" s="34" t="str">
        <f t="shared" si="156"/>
        <v/>
      </c>
      <c r="B3338" s="34" t="str">
        <f t="shared" si="157"/>
        <v/>
      </c>
      <c r="C3338" s="34" t="str">
        <f t="shared" si="158"/>
        <v/>
      </c>
    </row>
    <row r="3339" spans="1:3">
      <c r="A3339" s="34" t="str">
        <f t="shared" si="156"/>
        <v/>
      </c>
      <c r="B3339" s="34" t="str">
        <f t="shared" si="157"/>
        <v/>
      </c>
      <c r="C3339" s="34" t="str">
        <f t="shared" si="158"/>
        <v/>
      </c>
    </row>
    <row r="3340" spans="1:3">
      <c r="A3340" s="34" t="str">
        <f t="shared" si="156"/>
        <v/>
      </c>
      <c r="B3340" s="34" t="str">
        <f t="shared" si="157"/>
        <v/>
      </c>
      <c r="C3340" s="34" t="str">
        <f t="shared" si="158"/>
        <v/>
      </c>
    </row>
    <row r="3341" spans="1:3">
      <c r="A3341" s="34" t="str">
        <f t="shared" si="156"/>
        <v/>
      </c>
      <c r="B3341" s="34" t="str">
        <f t="shared" si="157"/>
        <v/>
      </c>
      <c r="C3341" s="34" t="str">
        <f t="shared" si="158"/>
        <v/>
      </c>
    </row>
    <row r="3342" spans="1:3">
      <c r="A3342" s="34" t="str">
        <f t="shared" si="156"/>
        <v/>
      </c>
      <c r="B3342" s="34" t="str">
        <f t="shared" si="157"/>
        <v/>
      </c>
      <c r="C3342" s="34" t="str">
        <f t="shared" si="158"/>
        <v/>
      </c>
    </row>
    <row r="3343" spans="1:3">
      <c r="A3343" s="34" t="str">
        <f t="shared" si="156"/>
        <v/>
      </c>
      <c r="B3343" s="34" t="str">
        <f t="shared" si="157"/>
        <v/>
      </c>
      <c r="C3343" s="34" t="str">
        <f t="shared" si="158"/>
        <v/>
      </c>
    </row>
    <row r="3344" spans="1:3">
      <c r="A3344" s="34" t="str">
        <f t="shared" si="156"/>
        <v/>
      </c>
      <c r="B3344" s="34" t="str">
        <f t="shared" si="157"/>
        <v/>
      </c>
      <c r="C3344" s="34" t="str">
        <f t="shared" si="158"/>
        <v/>
      </c>
    </row>
    <row r="3345" spans="1:3">
      <c r="A3345" s="34" t="str">
        <f t="shared" si="156"/>
        <v/>
      </c>
      <c r="B3345" s="34" t="str">
        <f t="shared" si="157"/>
        <v/>
      </c>
      <c r="C3345" s="34" t="str">
        <f t="shared" si="158"/>
        <v/>
      </c>
    </row>
    <row r="3346" spans="1:3">
      <c r="A3346" s="34" t="str">
        <f t="shared" si="156"/>
        <v/>
      </c>
      <c r="B3346" s="34" t="str">
        <f t="shared" si="157"/>
        <v/>
      </c>
      <c r="C3346" s="34" t="str">
        <f t="shared" si="158"/>
        <v/>
      </c>
    </row>
    <row r="3347" spans="1:3">
      <c r="A3347" s="34" t="str">
        <f t="shared" si="156"/>
        <v/>
      </c>
      <c r="B3347" s="34" t="str">
        <f t="shared" si="157"/>
        <v/>
      </c>
      <c r="C3347" s="34" t="str">
        <f t="shared" si="158"/>
        <v/>
      </c>
    </row>
    <row r="3348" spans="1:3">
      <c r="A3348" s="34" t="str">
        <f t="shared" si="156"/>
        <v/>
      </c>
      <c r="B3348" s="34" t="str">
        <f t="shared" si="157"/>
        <v/>
      </c>
      <c r="C3348" s="34" t="str">
        <f t="shared" si="158"/>
        <v/>
      </c>
    </row>
    <row r="3349" spans="1:3">
      <c r="A3349" s="34" t="str">
        <f t="shared" si="156"/>
        <v/>
      </c>
      <c r="B3349" s="34" t="str">
        <f t="shared" si="157"/>
        <v/>
      </c>
      <c r="C3349" s="34" t="str">
        <f t="shared" si="158"/>
        <v/>
      </c>
    </row>
    <row r="3350" spans="1:3">
      <c r="A3350" s="34" t="str">
        <f t="shared" si="156"/>
        <v/>
      </c>
      <c r="B3350" s="34" t="str">
        <f t="shared" si="157"/>
        <v/>
      </c>
      <c r="C3350" s="34" t="str">
        <f t="shared" si="158"/>
        <v/>
      </c>
    </row>
    <row r="3351" spans="1:3">
      <c r="A3351" s="34" t="str">
        <f t="shared" si="156"/>
        <v/>
      </c>
      <c r="B3351" s="34" t="str">
        <f t="shared" si="157"/>
        <v/>
      </c>
      <c r="C3351" s="34" t="str">
        <f t="shared" si="158"/>
        <v/>
      </c>
    </row>
    <row r="3352" spans="1:3">
      <c r="A3352" s="34" t="str">
        <f t="shared" si="156"/>
        <v/>
      </c>
      <c r="B3352" s="34" t="str">
        <f t="shared" si="157"/>
        <v/>
      </c>
      <c r="C3352" s="34" t="str">
        <f t="shared" si="158"/>
        <v/>
      </c>
    </row>
    <row r="3353" spans="1:3">
      <c r="A3353" s="34" t="str">
        <f t="shared" si="156"/>
        <v/>
      </c>
      <c r="B3353" s="34" t="str">
        <f t="shared" si="157"/>
        <v/>
      </c>
      <c r="C3353" s="34" t="str">
        <f t="shared" si="158"/>
        <v/>
      </c>
    </row>
    <row r="3354" spans="1:3">
      <c r="A3354" s="34" t="str">
        <f t="shared" si="156"/>
        <v/>
      </c>
      <c r="B3354" s="34" t="str">
        <f t="shared" si="157"/>
        <v/>
      </c>
      <c r="C3354" s="34" t="str">
        <f t="shared" si="158"/>
        <v/>
      </c>
    </row>
    <row r="3355" spans="1:3">
      <c r="A3355" s="34" t="str">
        <f t="shared" si="156"/>
        <v/>
      </c>
      <c r="B3355" s="34" t="str">
        <f t="shared" si="157"/>
        <v/>
      </c>
      <c r="C3355" s="34" t="str">
        <f t="shared" si="158"/>
        <v/>
      </c>
    </row>
    <row r="3356" spans="1:3">
      <c r="A3356" s="34" t="str">
        <f t="shared" si="156"/>
        <v/>
      </c>
      <c r="B3356" s="34" t="str">
        <f t="shared" si="157"/>
        <v/>
      </c>
      <c r="C3356" s="34" t="str">
        <f t="shared" si="158"/>
        <v/>
      </c>
    </row>
    <row r="3357" spans="1:3">
      <c r="A3357" s="34" t="str">
        <f t="shared" si="156"/>
        <v/>
      </c>
      <c r="B3357" s="34" t="str">
        <f t="shared" si="157"/>
        <v/>
      </c>
      <c r="C3357" s="34" t="str">
        <f t="shared" si="158"/>
        <v/>
      </c>
    </row>
    <row r="3358" spans="1:3">
      <c r="A3358" s="34" t="str">
        <f t="shared" si="156"/>
        <v/>
      </c>
      <c r="B3358" s="34" t="str">
        <f t="shared" si="157"/>
        <v/>
      </c>
      <c r="C3358" s="34" t="str">
        <f t="shared" si="158"/>
        <v/>
      </c>
    </row>
    <row r="3359" spans="1:3">
      <c r="A3359" s="34" t="str">
        <f t="shared" si="156"/>
        <v/>
      </c>
      <c r="B3359" s="34" t="str">
        <f t="shared" si="157"/>
        <v/>
      </c>
      <c r="C3359" s="34" t="str">
        <f t="shared" si="158"/>
        <v/>
      </c>
    </row>
    <row r="3360" spans="1:3">
      <c r="A3360" s="34" t="str">
        <f t="shared" si="156"/>
        <v/>
      </c>
      <c r="B3360" s="34" t="str">
        <f t="shared" si="157"/>
        <v/>
      </c>
      <c r="C3360" s="34" t="str">
        <f t="shared" si="158"/>
        <v/>
      </c>
    </row>
    <row r="3361" spans="1:3">
      <c r="A3361" s="34" t="str">
        <f t="shared" si="156"/>
        <v/>
      </c>
      <c r="B3361" s="34" t="str">
        <f t="shared" si="157"/>
        <v/>
      </c>
      <c r="C3361" s="34" t="str">
        <f t="shared" si="158"/>
        <v/>
      </c>
    </row>
    <row r="3362" spans="1:3">
      <c r="A3362" s="34" t="str">
        <f t="shared" si="156"/>
        <v/>
      </c>
      <c r="B3362" s="34" t="str">
        <f t="shared" si="157"/>
        <v/>
      </c>
      <c r="C3362" s="34" t="str">
        <f t="shared" si="158"/>
        <v/>
      </c>
    </row>
    <row r="3363" spans="1:3">
      <c r="A3363" s="34" t="str">
        <f t="shared" si="156"/>
        <v/>
      </c>
      <c r="B3363" s="34" t="str">
        <f t="shared" si="157"/>
        <v/>
      </c>
      <c r="C3363" s="34" t="str">
        <f t="shared" si="158"/>
        <v/>
      </c>
    </row>
    <row r="3364" spans="1:3">
      <c r="A3364" s="34" t="str">
        <f t="shared" si="156"/>
        <v/>
      </c>
      <c r="B3364" s="34" t="str">
        <f t="shared" si="157"/>
        <v/>
      </c>
      <c r="C3364" s="34" t="str">
        <f t="shared" si="158"/>
        <v/>
      </c>
    </row>
    <row r="3365" spans="1:3">
      <c r="A3365" s="34" t="str">
        <f t="shared" si="156"/>
        <v/>
      </c>
      <c r="B3365" s="34" t="str">
        <f t="shared" si="157"/>
        <v/>
      </c>
      <c r="C3365" s="34" t="str">
        <f t="shared" si="158"/>
        <v/>
      </c>
    </row>
    <row r="3366" spans="1:3">
      <c r="A3366" s="34" t="str">
        <f t="shared" si="156"/>
        <v/>
      </c>
      <c r="B3366" s="34" t="str">
        <f t="shared" si="157"/>
        <v/>
      </c>
      <c r="C3366" s="34" t="str">
        <f t="shared" si="158"/>
        <v/>
      </c>
    </row>
    <row r="3367" spans="1:3">
      <c r="A3367" s="34" t="str">
        <f t="shared" si="156"/>
        <v/>
      </c>
      <c r="B3367" s="34" t="str">
        <f t="shared" si="157"/>
        <v/>
      </c>
      <c r="C3367" s="34" t="str">
        <f t="shared" si="158"/>
        <v/>
      </c>
    </row>
    <row r="3368" spans="1:3">
      <c r="A3368" s="34" t="str">
        <f t="shared" si="156"/>
        <v/>
      </c>
      <c r="B3368" s="34" t="str">
        <f t="shared" si="157"/>
        <v/>
      </c>
      <c r="C3368" s="34" t="str">
        <f t="shared" si="158"/>
        <v/>
      </c>
    </row>
    <row r="3369" spans="1:3">
      <c r="A3369" s="34" t="str">
        <f t="shared" si="156"/>
        <v/>
      </c>
      <c r="B3369" s="34" t="str">
        <f t="shared" si="157"/>
        <v/>
      </c>
      <c r="C3369" s="34" t="str">
        <f t="shared" si="158"/>
        <v/>
      </c>
    </row>
    <row r="3370" spans="1:3">
      <c r="A3370" s="34" t="str">
        <f t="shared" si="156"/>
        <v/>
      </c>
      <c r="B3370" s="34" t="str">
        <f t="shared" si="157"/>
        <v/>
      </c>
      <c r="C3370" s="34" t="str">
        <f t="shared" si="158"/>
        <v/>
      </c>
    </row>
    <row r="3371" spans="1:3">
      <c r="A3371" s="34" t="str">
        <f t="shared" si="156"/>
        <v/>
      </c>
      <c r="B3371" s="34" t="str">
        <f t="shared" si="157"/>
        <v/>
      </c>
      <c r="C3371" s="34" t="str">
        <f t="shared" si="158"/>
        <v/>
      </c>
    </row>
    <row r="3372" spans="1:3">
      <c r="A3372" s="34" t="str">
        <f t="shared" si="156"/>
        <v/>
      </c>
      <c r="B3372" s="34" t="str">
        <f t="shared" si="157"/>
        <v/>
      </c>
      <c r="C3372" s="34" t="str">
        <f t="shared" si="158"/>
        <v/>
      </c>
    </row>
    <row r="3373" spans="1:3">
      <c r="A3373" s="34" t="str">
        <f t="shared" si="156"/>
        <v/>
      </c>
      <c r="B3373" s="34" t="str">
        <f t="shared" si="157"/>
        <v/>
      </c>
      <c r="C3373" s="34" t="str">
        <f t="shared" si="158"/>
        <v/>
      </c>
    </row>
    <row r="3374" spans="1:3">
      <c r="A3374" s="34" t="str">
        <f t="shared" si="156"/>
        <v/>
      </c>
      <c r="B3374" s="34" t="str">
        <f t="shared" si="157"/>
        <v/>
      </c>
      <c r="C3374" s="34" t="str">
        <f t="shared" si="158"/>
        <v/>
      </c>
    </row>
    <row r="3375" spans="1:3">
      <c r="A3375" s="34" t="str">
        <f t="shared" si="156"/>
        <v/>
      </c>
      <c r="B3375" s="34" t="str">
        <f t="shared" si="157"/>
        <v/>
      </c>
      <c r="C3375" s="34" t="str">
        <f t="shared" si="158"/>
        <v/>
      </c>
    </row>
    <row r="3376" spans="1:3">
      <c r="A3376" s="34" t="str">
        <f t="shared" si="156"/>
        <v/>
      </c>
      <c r="B3376" s="34" t="str">
        <f t="shared" si="157"/>
        <v/>
      </c>
      <c r="C3376" s="34" t="str">
        <f t="shared" si="158"/>
        <v/>
      </c>
    </row>
    <row r="3377" spans="1:3">
      <c r="A3377" s="34" t="str">
        <f t="shared" si="156"/>
        <v/>
      </c>
      <c r="B3377" s="34" t="str">
        <f t="shared" si="157"/>
        <v/>
      </c>
      <c r="C3377" s="34" t="str">
        <f t="shared" si="158"/>
        <v/>
      </c>
    </row>
    <row r="3378" spans="1:3">
      <c r="A3378" s="34" t="str">
        <f t="shared" si="156"/>
        <v/>
      </c>
      <c r="B3378" s="34" t="str">
        <f t="shared" si="157"/>
        <v/>
      </c>
      <c r="C3378" s="34" t="str">
        <f t="shared" si="158"/>
        <v/>
      </c>
    </row>
    <row r="3379" spans="1:3">
      <c r="A3379" s="34" t="str">
        <f t="shared" si="156"/>
        <v/>
      </c>
      <c r="B3379" s="34" t="str">
        <f t="shared" si="157"/>
        <v/>
      </c>
      <c r="C3379" s="34" t="str">
        <f t="shared" si="158"/>
        <v/>
      </c>
    </row>
    <row r="3380" spans="1:3">
      <c r="A3380" s="34" t="str">
        <f t="shared" si="156"/>
        <v/>
      </c>
      <c r="B3380" s="34" t="str">
        <f t="shared" si="157"/>
        <v/>
      </c>
      <c r="C3380" s="34" t="str">
        <f t="shared" si="158"/>
        <v/>
      </c>
    </row>
    <row r="3381" spans="1:3">
      <c r="A3381" s="34" t="str">
        <f t="shared" si="156"/>
        <v/>
      </c>
      <c r="B3381" s="34" t="str">
        <f t="shared" si="157"/>
        <v/>
      </c>
      <c r="C3381" s="34" t="str">
        <f t="shared" si="158"/>
        <v/>
      </c>
    </row>
    <row r="3382" spans="1:3">
      <c r="A3382" s="34" t="str">
        <f t="shared" si="156"/>
        <v/>
      </c>
      <c r="B3382" s="34" t="str">
        <f t="shared" si="157"/>
        <v/>
      </c>
      <c r="C3382" s="34" t="str">
        <f t="shared" si="158"/>
        <v/>
      </c>
    </row>
    <row r="3383" spans="1:3">
      <c r="A3383" s="34" t="str">
        <f t="shared" si="156"/>
        <v/>
      </c>
      <c r="B3383" s="34" t="str">
        <f t="shared" si="157"/>
        <v/>
      </c>
      <c r="C3383" s="34" t="str">
        <f t="shared" si="158"/>
        <v/>
      </c>
    </row>
    <row r="3384" spans="1:3">
      <c r="A3384" s="34" t="str">
        <f t="shared" si="156"/>
        <v/>
      </c>
      <c r="B3384" s="34" t="str">
        <f t="shared" si="157"/>
        <v/>
      </c>
      <c r="C3384" s="34" t="str">
        <f t="shared" si="158"/>
        <v/>
      </c>
    </row>
    <row r="3385" spans="1:3">
      <c r="A3385" s="34" t="str">
        <f t="shared" si="156"/>
        <v/>
      </c>
      <c r="B3385" s="34" t="str">
        <f t="shared" si="157"/>
        <v/>
      </c>
      <c r="C3385" s="34" t="str">
        <f t="shared" si="158"/>
        <v/>
      </c>
    </row>
    <row r="3386" spans="1:3">
      <c r="A3386" s="34" t="str">
        <f t="shared" si="156"/>
        <v/>
      </c>
      <c r="B3386" s="34" t="str">
        <f t="shared" si="157"/>
        <v/>
      </c>
      <c r="C3386" s="34" t="str">
        <f t="shared" si="158"/>
        <v/>
      </c>
    </row>
    <row r="3387" spans="1:3">
      <c r="A3387" s="34" t="str">
        <f t="shared" si="156"/>
        <v/>
      </c>
      <c r="B3387" s="34" t="str">
        <f t="shared" si="157"/>
        <v/>
      </c>
      <c r="C3387" s="34" t="str">
        <f t="shared" si="158"/>
        <v/>
      </c>
    </row>
    <row r="3388" spans="1:3">
      <c r="A3388" s="34" t="str">
        <f t="shared" si="156"/>
        <v/>
      </c>
      <c r="B3388" s="34" t="str">
        <f t="shared" si="157"/>
        <v/>
      </c>
      <c r="C3388" s="34" t="str">
        <f t="shared" si="158"/>
        <v/>
      </c>
    </row>
    <row r="3389" spans="1:3">
      <c r="A3389" s="34" t="str">
        <f t="shared" si="156"/>
        <v/>
      </c>
      <c r="B3389" s="34" t="str">
        <f t="shared" si="157"/>
        <v/>
      </c>
      <c r="C3389" s="34" t="str">
        <f t="shared" si="158"/>
        <v/>
      </c>
    </row>
    <row r="3390" spans="1:3">
      <c r="A3390" s="34" t="str">
        <f t="shared" si="156"/>
        <v/>
      </c>
      <c r="B3390" s="34" t="str">
        <f t="shared" si="157"/>
        <v/>
      </c>
      <c r="C3390" s="34" t="str">
        <f t="shared" si="158"/>
        <v/>
      </c>
    </row>
    <row r="3391" spans="1:3">
      <c r="A3391" s="34" t="str">
        <f t="shared" si="156"/>
        <v/>
      </c>
      <c r="B3391" s="34" t="str">
        <f t="shared" si="157"/>
        <v/>
      </c>
      <c r="C3391" s="34" t="str">
        <f t="shared" si="158"/>
        <v/>
      </c>
    </row>
    <row r="3392" spans="1:3">
      <c r="A3392" s="34" t="str">
        <f t="shared" si="156"/>
        <v/>
      </c>
      <c r="B3392" s="34" t="str">
        <f t="shared" si="157"/>
        <v/>
      </c>
      <c r="C3392" s="34" t="str">
        <f t="shared" si="158"/>
        <v/>
      </c>
    </row>
    <row r="3393" spans="1:3">
      <c r="A3393" s="34" t="str">
        <f t="shared" si="156"/>
        <v/>
      </c>
      <c r="B3393" s="34" t="str">
        <f t="shared" si="157"/>
        <v/>
      </c>
      <c r="C3393" s="34" t="str">
        <f t="shared" si="158"/>
        <v/>
      </c>
    </row>
    <row r="3394" spans="1:3">
      <c r="A3394" s="34" t="str">
        <f t="shared" si="156"/>
        <v/>
      </c>
      <c r="B3394" s="34" t="str">
        <f t="shared" si="157"/>
        <v/>
      </c>
      <c r="C3394" s="34" t="str">
        <f t="shared" si="158"/>
        <v/>
      </c>
    </row>
    <row r="3395" spans="1:3">
      <c r="A3395" s="34" t="str">
        <f t="shared" ref="A3395:A3458" si="159">IFERROR(C3395-1,"")</f>
        <v/>
      </c>
      <c r="B3395" s="34" t="str">
        <f t="shared" ref="B3395:B3458" si="160">IFERROR("P(Z&gt;="&amp;C3395-1&amp;")","")</f>
        <v/>
      </c>
      <c r="C3395" s="34" t="str">
        <f t="shared" ref="C3395:C3458" si="161">IF(C3394&gt;rNtrials,"",1+C3394)</f>
        <v/>
      </c>
    </row>
    <row r="3396" spans="1:3">
      <c r="A3396" s="34" t="str">
        <f t="shared" si="159"/>
        <v/>
      </c>
      <c r="B3396" s="34" t="str">
        <f t="shared" si="160"/>
        <v/>
      </c>
      <c r="C3396" s="34" t="str">
        <f t="shared" si="161"/>
        <v/>
      </c>
    </row>
    <row r="3397" spans="1:3">
      <c r="A3397" s="34" t="str">
        <f t="shared" si="159"/>
        <v/>
      </c>
      <c r="B3397" s="34" t="str">
        <f t="shared" si="160"/>
        <v/>
      </c>
      <c r="C3397" s="34" t="str">
        <f t="shared" si="161"/>
        <v/>
      </c>
    </row>
    <row r="3398" spans="1:3">
      <c r="A3398" s="34" t="str">
        <f t="shared" si="159"/>
        <v/>
      </c>
      <c r="B3398" s="34" t="str">
        <f t="shared" si="160"/>
        <v/>
      </c>
      <c r="C3398" s="34" t="str">
        <f t="shared" si="161"/>
        <v/>
      </c>
    </row>
    <row r="3399" spans="1:3">
      <c r="A3399" s="34" t="str">
        <f t="shared" si="159"/>
        <v/>
      </c>
      <c r="B3399" s="34" t="str">
        <f t="shared" si="160"/>
        <v/>
      </c>
      <c r="C3399" s="34" t="str">
        <f t="shared" si="161"/>
        <v/>
      </c>
    </row>
    <row r="3400" spans="1:3">
      <c r="A3400" s="34" t="str">
        <f t="shared" si="159"/>
        <v/>
      </c>
      <c r="B3400" s="34" t="str">
        <f t="shared" si="160"/>
        <v/>
      </c>
      <c r="C3400" s="34" t="str">
        <f t="shared" si="161"/>
        <v/>
      </c>
    </row>
    <row r="3401" spans="1:3">
      <c r="A3401" s="34" t="str">
        <f t="shared" si="159"/>
        <v/>
      </c>
      <c r="B3401" s="34" t="str">
        <f t="shared" si="160"/>
        <v/>
      </c>
      <c r="C3401" s="34" t="str">
        <f t="shared" si="161"/>
        <v/>
      </c>
    </row>
    <row r="3402" spans="1:3">
      <c r="A3402" s="34" t="str">
        <f t="shared" si="159"/>
        <v/>
      </c>
      <c r="B3402" s="34" t="str">
        <f t="shared" si="160"/>
        <v/>
      </c>
      <c r="C3402" s="34" t="str">
        <f t="shared" si="161"/>
        <v/>
      </c>
    </row>
    <row r="3403" spans="1:3">
      <c r="A3403" s="34" t="str">
        <f t="shared" si="159"/>
        <v/>
      </c>
      <c r="B3403" s="34" t="str">
        <f t="shared" si="160"/>
        <v/>
      </c>
      <c r="C3403" s="34" t="str">
        <f t="shared" si="161"/>
        <v/>
      </c>
    </row>
    <row r="3404" spans="1:3">
      <c r="A3404" s="34" t="str">
        <f t="shared" si="159"/>
        <v/>
      </c>
      <c r="B3404" s="34" t="str">
        <f t="shared" si="160"/>
        <v/>
      </c>
      <c r="C3404" s="34" t="str">
        <f t="shared" si="161"/>
        <v/>
      </c>
    </row>
    <row r="3405" spans="1:3">
      <c r="A3405" s="34" t="str">
        <f t="shared" si="159"/>
        <v/>
      </c>
      <c r="B3405" s="34" t="str">
        <f t="shared" si="160"/>
        <v/>
      </c>
      <c r="C3405" s="34" t="str">
        <f t="shared" si="161"/>
        <v/>
      </c>
    </row>
    <row r="3406" spans="1:3">
      <c r="A3406" s="34" t="str">
        <f t="shared" si="159"/>
        <v/>
      </c>
      <c r="B3406" s="34" t="str">
        <f t="shared" si="160"/>
        <v/>
      </c>
      <c r="C3406" s="34" t="str">
        <f t="shared" si="161"/>
        <v/>
      </c>
    </row>
    <row r="3407" spans="1:3">
      <c r="A3407" s="34" t="str">
        <f t="shared" si="159"/>
        <v/>
      </c>
      <c r="B3407" s="34" t="str">
        <f t="shared" si="160"/>
        <v/>
      </c>
      <c r="C3407" s="34" t="str">
        <f t="shared" si="161"/>
        <v/>
      </c>
    </row>
    <row r="3408" spans="1:3">
      <c r="A3408" s="34" t="str">
        <f t="shared" si="159"/>
        <v/>
      </c>
      <c r="B3408" s="34" t="str">
        <f t="shared" si="160"/>
        <v/>
      </c>
      <c r="C3408" s="34" t="str">
        <f t="shared" si="161"/>
        <v/>
      </c>
    </row>
    <row r="3409" spans="1:3">
      <c r="A3409" s="34" t="str">
        <f t="shared" si="159"/>
        <v/>
      </c>
      <c r="B3409" s="34" t="str">
        <f t="shared" si="160"/>
        <v/>
      </c>
      <c r="C3409" s="34" t="str">
        <f t="shared" si="161"/>
        <v/>
      </c>
    </row>
    <row r="3410" spans="1:3">
      <c r="A3410" s="34" t="str">
        <f t="shared" si="159"/>
        <v/>
      </c>
      <c r="B3410" s="34" t="str">
        <f t="shared" si="160"/>
        <v/>
      </c>
      <c r="C3410" s="34" t="str">
        <f t="shared" si="161"/>
        <v/>
      </c>
    </row>
    <row r="3411" spans="1:3">
      <c r="A3411" s="34" t="str">
        <f t="shared" si="159"/>
        <v/>
      </c>
      <c r="B3411" s="34" t="str">
        <f t="shared" si="160"/>
        <v/>
      </c>
      <c r="C3411" s="34" t="str">
        <f t="shared" si="161"/>
        <v/>
      </c>
    </row>
    <row r="3412" spans="1:3">
      <c r="A3412" s="34" t="str">
        <f t="shared" si="159"/>
        <v/>
      </c>
      <c r="B3412" s="34" t="str">
        <f t="shared" si="160"/>
        <v/>
      </c>
      <c r="C3412" s="34" t="str">
        <f t="shared" si="161"/>
        <v/>
      </c>
    </row>
    <row r="3413" spans="1:3">
      <c r="A3413" s="34" t="str">
        <f t="shared" si="159"/>
        <v/>
      </c>
      <c r="B3413" s="34" t="str">
        <f t="shared" si="160"/>
        <v/>
      </c>
      <c r="C3413" s="34" t="str">
        <f t="shared" si="161"/>
        <v/>
      </c>
    </row>
    <row r="3414" spans="1:3">
      <c r="A3414" s="34" t="str">
        <f t="shared" si="159"/>
        <v/>
      </c>
      <c r="B3414" s="34" t="str">
        <f t="shared" si="160"/>
        <v/>
      </c>
      <c r="C3414" s="34" t="str">
        <f t="shared" si="161"/>
        <v/>
      </c>
    </row>
    <row r="3415" spans="1:3">
      <c r="A3415" s="34" t="str">
        <f t="shared" si="159"/>
        <v/>
      </c>
      <c r="B3415" s="34" t="str">
        <f t="shared" si="160"/>
        <v/>
      </c>
      <c r="C3415" s="34" t="str">
        <f t="shared" si="161"/>
        <v/>
      </c>
    </row>
    <row r="3416" spans="1:3">
      <c r="A3416" s="34" t="str">
        <f t="shared" si="159"/>
        <v/>
      </c>
      <c r="B3416" s="34" t="str">
        <f t="shared" si="160"/>
        <v/>
      </c>
      <c r="C3416" s="34" t="str">
        <f t="shared" si="161"/>
        <v/>
      </c>
    </row>
    <row r="3417" spans="1:3">
      <c r="A3417" s="34" t="str">
        <f t="shared" si="159"/>
        <v/>
      </c>
      <c r="B3417" s="34" t="str">
        <f t="shared" si="160"/>
        <v/>
      </c>
      <c r="C3417" s="34" t="str">
        <f t="shared" si="161"/>
        <v/>
      </c>
    </row>
    <row r="3418" spans="1:3">
      <c r="A3418" s="34" t="str">
        <f t="shared" si="159"/>
        <v/>
      </c>
      <c r="B3418" s="34" t="str">
        <f t="shared" si="160"/>
        <v/>
      </c>
      <c r="C3418" s="34" t="str">
        <f t="shared" si="161"/>
        <v/>
      </c>
    </row>
    <row r="3419" spans="1:3">
      <c r="A3419" s="34" t="str">
        <f t="shared" si="159"/>
        <v/>
      </c>
      <c r="B3419" s="34" t="str">
        <f t="shared" si="160"/>
        <v/>
      </c>
      <c r="C3419" s="34" t="str">
        <f t="shared" si="161"/>
        <v/>
      </c>
    </row>
    <row r="3420" spans="1:3">
      <c r="A3420" s="34" t="str">
        <f t="shared" si="159"/>
        <v/>
      </c>
      <c r="B3420" s="34" t="str">
        <f t="shared" si="160"/>
        <v/>
      </c>
      <c r="C3420" s="34" t="str">
        <f t="shared" si="161"/>
        <v/>
      </c>
    </row>
    <row r="3421" spans="1:3">
      <c r="A3421" s="34" t="str">
        <f t="shared" si="159"/>
        <v/>
      </c>
      <c r="B3421" s="34" t="str">
        <f t="shared" si="160"/>
        <v/>
      </c>
      <c r="C3421" s="34" t="str">
        <f t="shared" si="161"/>
        <v/>
      </c>
    </row>
    <row r="3422" spans="1:3">
      <c r="A3422" s="34" t="str">
        <f t="shared" si="159"/>
        <v/>
      </c>
      <c r="B3422" s="34" t="str">
        <f t="shared" si="160"/>
        <v/>
      </c>
      <c r="C3422" s="34" t="str">
        <f t="shared" si="161"/>
        <v/>
      </c>
    </row>
    <row r="3423" spans="1:3">
      <c r="A3423" s="34" t="str">
        <f t="shared" si="159"/>
        <v/>
      </c>
      <c r="B3423" s="34" t="str">
        <f t="shared" si="160"/>
        <v/>
      </c>
      <c r="C3423" s="34" t="str">
        <f t="shared" si="161"/>
        <v/>
      </c>
    </row>
    <row r="3424" spans="1:3">
      <c r="A3424" s="34" t="str">
        <f t="shared" si="159"/>
        <v/>
      </c>
      <c r="B3424" s="34" t="str">
        <f t="shared" si="160"/>
        <v/>
      </c>
      <c r="C3424" s="34" t="str">
        <f t="shared" si="161"/>
        <v/>
      </c>
    </row>
    <row r="3425" spans="1:3">
      <c r="A3425" s="34" t="str">
        <f t="shared" si="159"/>
        <v/>
      </c>
      <c r="B3425" s="34" t="str">
        <f t="shared" si="160"/>
        <v/>
      </c>
      <c r="C3425" s="34" t="str">
        <f t="shared" si="161"/>
        <v/>
      </c>
    </row>
    <row r="3426" spans="1:3">
      <c r="A3426" s="34" t="str">
        <f t="shared" si="159"/>
        <v/>
      </c>
      <c r="B3426" s="34" t="str">
        <f t="shared" si="160"/>
        <v/>
      </c>
      <c r="C3426" s="34" t="str">
        <f t="shared" si="161"/>
        <v/>
      </c>
    </row>
    <row r="3427" spans="1:3">
      <c r="A3427" s="34" t="str">
        <f t="shared" si="159"/>
        <v/>
      </c>
      <c r="B3427" s="34" t="str">
        <f t="shared" si="160"/>
        <v/>
      </c>
      <c r="C3427" s="34" t="str">
        <f t="shared" si="161"/>
        <v/>
      </c>
    </row>
    <row r="3428" spans="1:3">
      <c r="A3428" s="34" t="str">
        <f t="shared" si="159"/>
        <v/>
      </c>
      <c r="B3428" s="34" t="str">
        <f t="shared" si="160"/>
        <v/>
      </c>
      <c r="C3428" s="34" t="str">
        <f t="shared" si="161"/>
        <v/>
      </c>
    </row>
    <row r="3429" spans="1:3">
      <c r="A3429" s="34" t="str">
        <f t="shared" si="159"/>
        <v/>
      </c>
      <c r="B3429" s="34" t="str">
        <f t="shared" si="160"/>
        <v/>
      </c>
      <c r="C3429" s="34" t="str">
        <f t="shared" si="161"/>
        <v/>
      </c>
    </row>
    <row r="3430" spans="1:3">
      <c r="A3430" s="34" t="str">
        <f t="shared" si="159"/>
        <v/>
      </c>
      <c r="B3430" s="34" t="str">
        <f t="shared" si="160"/>
        <v/>
      </c>
      <c r="C3430" s="34" t="str">
        <f t="shared" si="161"/>
        <v/>
      </c>
    </row>
    <row r="3431" spans="1:3">
      <c r="A3431" s="34" t="str">
        <f t="shared" si="159"/>
        <v/>
      </c>
      <c r="B3431" s="34" t="str">
        <f t="shared" si="160"/>
        <v/>
      </c>
      <c r="C3431" s="34" t="str">
        <f t="shared" si="161"/>
        <v/>
      </c>
    </row>
    <row r="3432" spans="1:3">
      <c r="A3432" s="34" t="str">
        <f t="shared" si="159"/>
        <v/>
      </c>
      <c r="B3432" s="34" t="str">
        <f t="shared" si="160"/>
        <v/>
      </c>
      <c r="C3432" s="34" t="str">
        <f t="shared" si="161"/>
        <v/>
      </c>
    </row>
    <row r="3433" spans="1:3">
      <c r="A3433" s="34" t="str">
        <f t="shared" si="159"/>
        <v/>
      </c>
      <c r="B3433" s="34" t="str">
        <f t="shared" si="160"/>
        <v/>
      </c>
      <c r="C3433" s="34" t="str">
        <f t="shared" si="161"/>
        <v/>
      </c>
    </row>
    <row r="3434" spans="1:3">
      <c r="A3434" s="34" t="str">
        <f t="shared" si="159"/>
        <v/>
      </c>
      <c r="B3434" s="34" t="str">
        <f t="shared" si="160"/>
        <v/>
      </c>
      <c r="C3434" s="34" t="str">
        <f t="shared" si="161"/>
        <v/>
      </c>
    </row>
    <row r="3435" spans="1:3">
      <c r="A3435" s="34" t="str">
        <f t="shared" si="159"/>
        <v/>
      </c>
      <c r="B3435" s="34" t="str">
        <f t="shared" si="160"/>
        <v/>
      </c>
      <c r="C3435" s="34" t="str">
        <f t="shared" si="161"/>
        <v/>
      </c>
    </row>
    <row r="3436" spans="1:3">
      <c r="A3436" s="34" t="str">
        <f t="shared" si="159"/>
        <v/>
      </c>
      <c r="B3436" s="34" t="str">
        <f t="shared" si="160"/>
        <v/>
      </c>
      <c r="C3436" s="34" t="str">
        <f t="shared" si="161"/>
        <v/>
      </c>
    </row>
    <row r="3437" spans="1:3">
      <c r="A3437" s="34" t="str">
        <f t="shared" si="159"/>
        <v/>
      </c>
      <c r="B3437" s="34" t="str">
        <f t="shared" si="160"/>
        <v/>
      </c>
      <c r="C3437" s="34" t="str">
        <f t="shared" si="161"/>
        <v/>
      </c>
    </row>
    <row r="3438" spans="1:3">
      <c r="A3438" s="34" t="str">
        <f t="shared" si="159"/>
        <v/>
      </c>
      <c r="B3438" s="34" t="str">
        <f t="shared" si="160"/>
        <v/>
      </c>
      <c r="C3438" s="34" t="str">
        <f t="shared" si="161"/>
        <v/>
      </c>
    </row>
    <row r="3439" spans="1:3">
      <c r="A3439" s="34" t="str">
        <f t="shared" si="159"/>
        <v/>
      </c>
      <c r="B3439" s="34" t="str">
        <f t="shared" si="160"/>
        <v/>
      </c>
      <c r="C3439" s="34" t="str">
        <f t="shared" si="161"/>
        <v/>
      </c>
    </row>
    <row r="3440" spans="1:3">
      <c r="A3440" s="34" t="str">
        <f t="shared" si="159"/>
        <v/>
      </c>
      <c r="B3440" s="34" t="str">
        <f t="shared" si="160"/>
        <v/>
      </c>
      <c r="C3440" s="34" t="str">
        <f t="shared" si="161"/>
        <v/>
      </c>
    </row>
    <row r="3441" spans="1:3">
      <c r="A3441" s="34" t="str">
        <f t="shared" si="159"/>
        <v/>
      </c>
      <c r="B3441" s="34" t="str">
        <f t="shared" si="160"/>
        <v/>
      </c>
      <c r="C3441" s="34" t="str">
        <f t="shared" si="161"/>
        <v/>
      </c>
    </row>
    <row r="3442" spans="1:3">
      <c r="A3442" s="34" t="str">
        <f t="shared" si="159"/>
        <v/>
      </c>
      <c r="B3442" s="34" t="str">
        <f t="shared" si="160"/>
        <v/>
      </c>
      <c r="C3442" s="34" t="str">
        <f t="shared" si="161"/>
        <v/>
      </c>
    </row>
    <row r="3443" spans="1:3">
      <c r="A3443" s="34" t="str">
        <f t="shared" si="159"/>
        <v/>
      </c>
      <c r="B3443" s="34" t="str">
        <f t="shared" si="160"/>
        <v/>
      </c>
      <c r="C3443" s="34" t="str">
        <f t="shared" si="161"/>
        <v/>
      </c>
    </row>
    <row r="3444" spans="1:3">
      <c r="A3444" s="34" t="str">
        <f t="shared" si="159"/>
        <v/>
      </c>
      <c r="B3444" s="34" t="str">
        <f t="shared" si="160"/>
        <v/>
      </c>
      <c r="C3444" s="34" t="str">
        <f t="shared" si="161"/>
        <v/>
      </c>
    </row>
    <row r="3445" spans="1:3">
      <c r="A3445" s="34" t="str">
        <f t="shared" si="159"/>
        <v/>
      </c>
      <c r="B3445" s="34" t="str">
        <f t="shared" si="160"/>
        <v/>
      </c>
      <c r="C3445" s="34" t="str">
        <f t="shared" si="161"/>
        <v/>
      </c>
    </row>
    <row r="3446" spans="1:3">
      <c r="A3446" s="34" t="str">
        <f t="shared" si="159"/>
        <v/>
      </c>
      <c r="B3446" s="34" t="str">
        <f t="shared" si="160"/>
        <v/>
      </c>
      <c r="C3446" s="34" t="str">
        <f t="shared" si="161"/>
        <v/>
      </c>
    </row>
    <row r="3447" spans="1:3">
      <c r="A3447" s="34" t="str">
        <f t="shared" si="159"/>
        <v/>
      </c>
      <c r="B3447" s="34" t="str">
        <f t="shared" si="160"/>
        <v/>
      </c>
      <c r="C3447" s="34" t="str">
        <f t="shared" si="161"/>
        <v/>
      </c>
    </row>
    <row r="3448" spans="1:3">
      <c r="A3448" s="34" t="str">
        <f t="shared" si="159"/>
        <v/>
      </c>
      <c r="B3448" s="34" t="str">
        <f t="shared" si="160"/>
        <v/>
      </c>
      <c r="C3448" s="34" t="str">
        <f t="shared" si="161"/>
        <v/>
      </c>
    </row>
    <row r="3449" spans="1:3">
      <c r="A3449" s="34" t="str">
        <f t="shared" si="159"/>
        <v/>
      </c>
      <c r="B3449" s="34" t="str">
        <f t="shared" si="160"/>
        <v/>
      </c>
      <c r="C3449" s="34" t="str">
        <f t="shared" si="161"/>
        <v/>
      </c>
    </row>
    <row r="3450" spans="1:3">
      <c r="A3450" s="34" t="str">
        <f t="shared" si="159"/>
        <v/>
      </c>
      <c r="B3450" s="34" t="str">
        <f t="shared" si="160"/>
        <v/>
      </c>
      <c r="C3450" s="34" t="str">
        <f t="shared" si="161"/>
        <v/>
      </c>
    </row>
    <row r="3451" spans="1:3">
      <c r="A3451" s="34" t="str">
        <f t="shared" si="159"/>
        <v/>
      </c>
      <c r="B3451" s="34" t="str">
        <f t="shared" si="160"/>
        <v/>
      </c>
      <c r="C3451" s="34" t="str">
        <f t="shared" si="161"/>
        <v/>
      </c>
    </row>
    <row r="3452" spans="1:3">
      <c r="A3452" s="34" t="str">
        <f t="shared" si="159"/>
        <v/>
      </c>
      <c r="B3452" s="34" t="str">
        <f t="shared" si="160"/>
        <v/>
      </c>
      <c r="C3452" s="34" t="str">
        <f t="shared" si="161"/>
        <v/>
      </c>
    </row>
    <row r="3453" spans="1:3">
      <c r="A3453" s="34" t="str">
        <f t="shared" si="159"/>
        <v/>
      </c>
      <c r="B3453" s="34" t="str">
        <f t="shared" si="160"/>
        <v/>
      </c>
      <c r="C3453" s="34" t="str">
        <f t="shared" si="161"/>
        <v/>
      </c>
    </row>
    <row r="3454" spans="1:3">
      <c r="A3454" s="34" t="str">
        <f t="shared" si="159"/>
        <v/>
      </c>
      <c r="B3454" s="34" t="str">
        <f t="shared" si="160"/>
        <v/>
      </c>
      <c r="C3454" s="34" t="str">
        <f t="shared" si="161"/>
        <v/>
      </c>
    </row>
    <row r="3455" spans="1:3">
      <c r="A3455" s="34" t="str">
        <f t="shared" si="159"/>
        <v/>
      </c>
      <c r="B3455" s="34" t="str">
        <f t="shared" si="160"/>
        <v/>
      </c>
      <c r="C3455" s="34" t="str">
        <f t="shared" si="161"/>
        <v/>
      </c>
    </row>
    <row r="3456" spans="1:3">
      <c r="A3456" s="34" t="str">
        <f t="shared" si="159"/>
        <v/>
      </c>
      <c r="B3456" s="34" t="str">
        <f t="shared" si="160"/>
        <v/>
      </c>
      <c r="C3456" s="34" t="str">
        <f t="shared" si="161"/>
        <v/>
      </c>
    </row>
    <row r="3457" spans="1:3">
      <c r="A3457" s="34" t="str">
        <f t="shared" si="159"/>
        <v/>
      </c>
      <c r="B3457" s="34" t="str">
        <f t="shared" si="160"/>
        <v/>
      </c>
      <c r="C3457" s="34" t="str">
        <f t="shared" si="161"/>
        <v/>
      </c>
    </row>
    <row r="3458" spans="1:3">
      <c r="A3458" s="34" t="str">
        <f t="shared" si="159"/>
        <v/>
      </c>
      <c r="B3458" s="34" t="str">
        <f t="shared" si="160"/>
        <v/>
      </c>
      <c r="C3458" s="34" t="str">
        <f t="shared" si="161"/>
        <v/>
      </c>
    </row>
    <row r="3459" spans="1:3">
      <c r="A3459" s="34" t="str">
        <f t="shared" ref="A3459:A3522" si="162">IFERROR(C3459-1,"")</f>
        <v/>
      </c>
      <c r="B3459" s="34" t="str">
        <f t="shared" ref="B3459:B3522" si="163">IFERROR("P(Z&gt;="&amp;C3459-1&amp;")","")</f>
        <v/>
      </c>
      <c r="C3459" s="34" t="str">
        <f t="shared" ref="C3459:C3522" si="164">IF(C3458&gt;rNtrials,"",1+C3458)</f>
        <v/>
      </c>
    </row>
    <row r="3460" spans="1:3">
      <c r="A3460" s="34" t="str">
        <f t="shared" si="162"/>
        <v/>
      </c>
      <c r="B3460" s="34" t="str">
        <f t="shared" si="163"/>
        <v/>
      </c>
      <c r="C3460" s="34" t="str">
        <f t="shared" si="164"/>
        <v/>
      </c>
    </row>
    <row r="3461" spans="1:3">
      <c r="A3461" s="34" t="str">
        <f t="shared" si="162"/>
        <v/>
      </c>
      <c r="B3461" s="34" t="str">
        <f t="shared" si="163"/>
        <v/>
      </c>
      <c r="C3461" s="34" t="str">
        <f t="shared" si="164"/>
        <v/>
      </c>
    </row>
    <row r="3462" spans="1:3">
      <c r="A3462" s="34" t="str">
        <f t="shared" si="162"/>
        <v/>
      </c>
      <c r="B3462" s="34" t="str">
        <f t="shared" si="163"/>
        <v/>
      </c>
      <c r="C3462" s="34" t="str">
        <f t="shared" si="164"/>
        <v/>
      </c>
    </row>
    <row r="3463" spans="1:3">
      <c r="A3463" s="34" t="str">
        <f t="shared" si="162"/>
        <v/>
      </c>
      <c r="B3463" s="34" t="str">
        <f t="shared" si="163"/>
        <v/>
      </c>
      <c r="C3463" s="34" t="str">
        <f t="shared" si="164"/>
        <v/>
      </c>
    </row>
    <row r="3464" spans="1:3">
      <c r="A3464" s="34" t="str">
        <f t="shared" si="162"/>
        <v/>
      </c>
      <c r="B3464" s="34" t="str">
        <f t="shared" si="163"/>
        <v/>
      </c>
      <c r="C3464" s="34" t="str">
        <f t="shared" si="164"/>
        <v/>
      </c>
    </row>
    <row r="3465" spans="1:3">
      <c r="A3465" s="34" t="str">
        <f t="shared" si="162"/>
        <v/>
      </c>
      <c r="B3465" s="34" t="str">
        <f t="shared" si="163"/>
        <v/>
      </c>
      <c r="C3465" s="34" t="str">
        <f t="shared" si="164"/>
        <v/>
      </c>
    </row>
    <row r="3466" spans="1:3">
      <c r="A3466" s="34" t="str">
        <f t="shared" si="162"/>
        <v/>
      </c>
      <c r="B3466" s="34" t="str">
        <f t="shared" si="163"/>
        <v/>
      </c>
      <c r="C3466" s="34" t="str">
        <f t="shared" si="164"/>
        <v/>
      </c>
    </row>
    <row r="3467" spans="1:3">
      <c r="A3467" s="34" t="str">
        <f t="shared" si="162"/>
        <v/>
      </c>
      <c r="B3467" s="34" t="str">
        <f t="shared" si="163"/>
        <v/>
      </c>
      <c r="C3467" s="34" t="str">
        <f t="shared" si="164"/>
        <v/>
      </c>
    </row>
    <row r="3468" spans="1:3">
      <c r="A3468" s="34" t="str">
        <f t="shared" si="162"/>
        <v/>
      </c>
      <c r="B3468" s="34" t="str">
        <f t="shared" si="163"/>
        <v/>
      </c>
      <c r="C3468" s="34" t="str">
        <f t="shared" si="164"/>
        <v/>
      </c>
    </row>
    <row r="3469" spans="1:3">
      <c r="A3469" s="34" t="str">
        <f t="shared" si="162"/>
        <v/>
      </c>
      <c r="B3469" s="34" t="str">
        <f t="shared" si="163"/>
        <v/>
      </c>
      <c r="C3469" s="34" t="str">
        <f t="shared" si="164"/>
        <v/>
      </c>
    </row>
    <row r="3470" spans="1:3">
      <c r="A3470" s="34" t="str">
        <f t="shared" si="162"/>
        <v/>
      </c>
      <c r="B3470" s="34" t="str">
        <f t="shared" si="163"/>
        <v/>
      </c>
      <c r="C3470" s="34" t="str">
        <f t="shared" si="164"/>
        <v/>
      </c>
    </row>
    <row r="3471" spans="1:3">
      <c r="A3471" s="34" t="str">
        <f t="shared" si="162"/>
        <v/>
      </c>
      <c r="B3471" s="34" t="str">
        <f t="shared" si="163"/>
        <v/>
      </c>
      <c r="C3471" s="34" t="str">
        <f t="shared" si="164"/>
        <v/>
      </c>
    </row>
    <row r="3472" spans="1:3">
      <c r="A3472" s="34" t="str">
        <f t="shared" si="162"/>
        <v/>
      </c>
      <c r="B3472" s="34" t="str">
        <f t="shared" si="163"/>
        <v/>
      </c>
      <c r="C3472" s="34" t="str">
        <f t="shared" si="164"/>
        <v/>
      </c>
    </row>
    <row r="3473" spans="1:3">
      <c r="A3473" s="34" t="str">
        <f t="shared" si="162"/>
        <v/>
      </c>
      <c r="B3473" s="34" t="str">
        <f t="shared" si="163"/>
        <v/>
      </c>
      <c r="C3473" s="34" t="str">
        <f t="shared" si="164"/>
        <v/>
      </c>
    </row>
    <row r="3474" spans="1:3">
      <c r="A3474" s="34" t="str">
        <f t="shared" si="162"/>
        <v/>
      </c>
      <c r="B3474" s="34" t="str">
        <f t="shared" si="163"/>
        <v/>
      </c>
      <c r="C3474" s="34" t="str">
        <f t="shared" si="164"/>
        <v/>
      </c>
    </row>
    <row r="3475" spans="1:3">
      <c r="A3475" s="34" t="str">
        <f t="shared" si="162"/>
        <v/>
      </c>
      <c r="B3475" s="34" t="str">
        <f t="shared" si="163"/>
        <v/>
      </c>
      <c r="C3475" s="34" t="str">
        <f t="shared" si="164"/>
        <v/>
      </c>
    </row>
    <row r="3476" spans="1:3">
      <c r="A3476" s="34" t="str">
        <f t="shared" si="162"/>
        <v/>
      </c>
      <c r="B3476" s="34" t="str">
        <f t="shared" si="163"/>
        <v/>
      </c>
      <c r="C3476" s="34" t="str">
        <f t="shared" si="164"/>
        <v/>
      </c>
    </row>
    <row r="3477" spans="1:3">
      <c r="A3477" s="34" t="str">
        <f t="shared" si="162"/>
        <v/>
      </c>
      <c r="B3477" s="34" t="str">
        <f t="shared" si="163"/>
        <v/>
      </c>
      <c r="C3477" s="34" t="str">
        <f t="shared" si="164"/>
        <v/>
      </c>
    </row>
    <row r="3478" spans="1:3">
      <c r="A3478" s="34" t="str">
        <f t="shared" si="162"/>
        <v/>
      </c>
      <c r="B3478" s="34" t="str">
        <f t="shared" si="163"/>
        <v/>
      </c>
      <c r="C3478" s="34" t="str">
        <f t="shared" si="164"/>
        <v/>
      </c>
    </row>
    <row r="3479" spans="1:3">
      <c r="A3479" s="34" t="str">
        <f t="shared" si="162"/>
        <v/>
      </c>
      <c r="B3479" s="34" t="str">
        <f t="shared" si="163"/>
        <v/>
      </c>
      <c r="C3479" s="34" t="str">
        <f t="shared" si="164"/>
        <v/>
      </c>
    </row>
    <row r="3480" spans="1:3">
      <c r="A3480" s="34" t="str">
        <f t="shared" si="162"/>
        <v/>
      </c>
      <c r="B3480" s="34" t="str">
        <f t="shared" si="163"/>
        <v/>
      </c>
      <c r="C3480" s="34" t="str">
        <f t="shared" si="164"/>
        <v/>
      </c>
    </row>
    <row r="3481" spans="1:3">
      <c r="A3481" s="34" t="str">
        <f t="shared" si="162"/>
        <v/>
      </c>
      <c r="B3481" s="34" t="str">
        <f t="shared" si="163"/>
        <v/>
      </c>
      <c r="C3481" s="34" t="str">
        <f t="shared" si="164"/>
        <v/>
      </c>
    </row>
    <row r="3482" spans="1:3">
      <c r="A3482" s="34" t="str">
        <f t="shared" si="162"/>
        <v/>
      </c>
      <c r="B3482" s="34" t="str">
        <f t="shared" si="163"/>
        <v/>
      </c>
      <c r="C3482" s="34" t="str">
        <f t="shared" si="164"/>
        <v/>
      </c>
    </row>
    <row r="3483" spans="1:3">
      <c r="A3483" s="34" t="str">
        <f t="shared" si="162"/>
        <v/>
      </c>
      <c r="B3483" s="34" t="str">
        <f t="shared" si="163"/>
        <v/>
      </c>
      <c r="C3483" s="34" t="str">
        <f t="shared" si="164"/>
        <v/>
      </c>
    </row>
    <row r="3484" spans="1:3">
      <c r="A3484" s="34" t="str">
        <f t="shared" si="162"/>
        <v/>
      </c>
      <c r="B3484" s="34" t="str">
        <f t="shared" si="163"/>
        <v/>
      </c>
      <c r="C3484" s="34" t="str">
        <f t="shared" si="164"/>
        <v/>
      </c>
    </row>
    <row r="3485" spans="1:3">
      <c r="A3485" s="34" t="str">
        <f t="shared" si="162"/>
        <v/>
      </c>
      <c r="B3485" s="34" t="str">
        <f t="shared" si="163"/>
        <v/>
      </c>
      <c r="C3485" s="34" t="str">
        <f t="shared" si="164"/>
        <v/>
      </c>
    </row>
    <row r="3486" spans="1:3">
      <c r="A3486" s="34" t="str">
        <f t="shared" si="162"/>
        <v/>
      </c>
      <c r="B3486" s="34" t="str">
        <f t="shared" si="163"/>
        <v/>
      </c>
      <c r="C3486" s="34" t="str">
        <f t="shared" si="164"/>
        <v/>
      </c>
    </row>
    <row r="3487" spans="1:3">
      <c r="A3487" s="34" t="str">
        <f t="shared" si="162"/>
        <v/>
      </c>
      <c r="B3487" s="34" t="str">
        <f t="shared" si="163"/>
        <v/>
      </c>
      <c r="C3487" s="34" t="str">
        <f t="shared" si="164"/>
        <v/>
      </c>
    </row>
    <row r="3488" spans="1:3">
      <c r="A3488" s="34" t="str">
        <f t="shared" si="162"/>
        <v/>
      </c>
      <c r="B3488" s="34" t="str">
        <f t="shared" si="163"/>
        <v/>
      </c>
      <c r="C3488" s="34" t="str">
        <f t="shared" si="164"/>
        <v/>
      </c>
    </row>
    <row r="3489" spans="1:3">
      <c r="A3489" s="34" t="str">
        <f t="shared" si="162"/>
        <v/>
      </c>
      <c r="B3489" s="34" t="str">
        <f t="shared" si="163"/>
        <v/>
      </c>
      <c r="C3489" s="34" t="str">
        <f t="shared" si="164"/>
        <v/>
      </c>
    </row>
    <row r="3490" spans="1:3">
      <c r="A3490" s="34" t="str">
        <f t="shared" si="162"/>
        <v/>
      </c>
      <c r="B3490" s="34" t="str">
        <f t="shared" si="163"/>
        <v/>
      </c>
      <c r="C3490" s="34" t="str">
        <f t="shared" si="164"/>
        <v/>
      </c>
    </row>
    <row r="3491" spans="1:3">
      <c r="A3491" s="34" t="str">
        <f t="shared" si="162"/>
        <v/>
      </c>
      <c r="B3491" s="34" t="str">
        <f t="shared" si="163"/>
        <v/>
      </c>
      <c r="C3491" s="34" t="str">
        <f t="shared" si="164"/>
        <v/>
      </c>
    </row>
    <row r="3492" spans="1:3">
      <c r="A3492" s="34" t="str">
        <f t="shared" si="162"/>
        <v/>
      </c>
      <c r="B3492" s="34" t="str">
        <f t="shared" si="163"/>
        <v/>
      </c>
      <c r="C3492" s="34" t="str">
        <f t="shared" si="164"/>
        <v/>
      </c>
    </row>
    <row r="3493" spans="1:3">
      <c r="A3493" s="34" t="str">
        <f t="shared" si="162"/>
        <v/>
      </c>
      <c r="B3493" s="34" t="str">
        <f t="shared" si="163"/>
        <v/>
      </c>
      <c r="C3493" s="34" t="str">
        <f t="shared" si="164"/>
        <v/>
      </c>
    </row>
    <row r="3494" spans="1:3">
      <c r="A3494" s="34" t="str">
        <f t="shared" si="162"/>
        <v/>
      </c>
      <c r="B3494" s="34" t="str">
        <f t="shared" si="163"/>
        <v/>
      </c>
      <c r="C3494" s="34" t="str">
        <f t="shared" si="164"/>
        <v/>
      </c>
    </row>
    <row r="3495" spans="1:3">
      <c r="A3495" s="34" t="str">
        <f t="shared" si="162"/>
        <v/>
      </c>
      <c r="B3495" s="34" t="str">
        <f t="shared" si="163"/>
        <v/>
      </c>
      <c r="C3495" s="34" t="str">
        <f t="shared" si="164"/>
        <v/>
      </c>
    </row>
    <row r="3496" spans="1:3">
      <c r="A3496" s="34" t="str">
        <f t="shared" si="162"/>
        <v/>
      </c>
      <c r="B3496" s="34" t="str">
        <f t="shared" si="163"/>
        <v/>
      </c>
      <c r="C3496" s="34" t="str">
        <f t="shared" si="164"/>
        <v/>
      </c>
    </row>
    <row r="3497" spans="1:3">
      <c r="A3497" s="34" t="str">
        <f t="shared" si="162"/>
        <v/>
      </c>
      <c r="B3497" s="34" t="str">
        <f t="shared" si="163"/>
        <v/>
      </c>
      <c r="C3497" s="34" t="str">
        <f t="shared" si="164"/>
        <v/>
      </c>
    </row>
    <row r="3498" spans="1:3">
      <c r="A3498" s="34" t="str">
        <f t="shared" si="162"/>
        <v/>
      </c>
      <c r="B3498" s="34" t="str">
        <f t="shared" si="163"/>
        <v/>
      </c>
      <c r="C3498" s="34" t="str">
        <f t="shared" si="164"/>
        <v/>
      </c>
    </row>
    <row r="3499" spans="1:3">
      <c r="A3499" s="34" t="str">
        <f t="shared" si="162"/>
        <v/>
      </c>
      <c r="B3499" s="34" t="str">
        <f t="shared" si="163"/>
        <v/>
      </c>
      <c r="C3499" s="34" t="str">
        <f t="shared" si="164"/>
        <v/>
      </c>
    </row>
    <row r="3500" spans="1:3">
      <c r="A3500" s="34" t="str">
        <f t="shared" si="162"/>
        <v/>
      </c>
      <c r="B3500" s="34" t="str">
        <f t="shared" si="163"/>
        <v/>
      </c>
      <c r="C3500" s="34" t="str">
        <f t="shared" si="164"/>
        <v/>
      </c>
    </row>
    <row r="3501" spans="1:3">
      <c r="A3501" s="34" t="str">
        <f t="shared" si="162"/>
        <v/>
      </c>
      <c r="B3501" s="34" t="str">
        <f t="shared" si="163"/>
        <v/>
      </c>
      <c r="C3501" s="34" t="str">
        <f t="shared" si="164"/>
        <v/>
      </c>
    </row>
    <row r="3502" spans="1:3">
      <c r="A3502" s="34" t="str">
        <f t="shared" si="162"/>
        <v/>
      </c>
      <c r="B3502" s="34" t="str">
        <f t="shared" si="163"/>
        <v/>
      </c>
      <c r="C3502" s="34" t="str">
        <f t="shared" si="164"/>
        <v/>
      </c>
    </row>
    <row r="3503" spans="1:3">
      <c r="A3503" s="34" t="str">
        <f t="shared" si="162"/>
        <v/>
      </c>
      <c r="B3503" s="34" t="str">
        <f t="shared" si="163"/>
        <v/>
      </c>
      <c r="C3503" s="34" t="str">
        <f t="shared" si="164"/>
        <v/>
      </c>
    </row>
    <row r="3504" spans="1:3">
      <c r="A3504" s="34" t="str">
        <f t="shared" si="162"/>
        <v/>
      </c>
      <c r="B3504" s="34" t="str">
        <f t="shared" si="163"/>
        <v/>
      </c>
      <c r="C3504" s="34" t="str">
        <f t="shared" si="164"/>
        <v/>
      </c>
    </row>
    <row r="3505" spans="1:3">
      <c r="A3505" s="34" t="str">
        <f t="shared" si="162"/>
        <v/>
      </c>
      <c r="B3505" s="34" t="str">
        <f t="shared" si="163"/>
        <v/>
      </c>
      <c r="C3505" s="34" t="str">
        <f t="shared" si="164"/>
        <v/>
      </c>
    </row>
    <row r="3506" spans="1:3">
      <c r="A3506" s="34" t="str">
        <f t="shared" si="162"/>
        <v/>
      </c>
      <c r="B3506" s="34" t="str">
        <f t="shared" si="163"/>
        <v/>
      </c>
      <c r="C3506" s="34" t="str">
        <f t="shared" si="164"/>
        <v/>
      </c>
    </row>
    <row r="3507" spans="1:3">
      <c r="A3507" s="34" t="str">
        <f t="shared" si="162"/>
        <v/>
      </c>
      <c r="B3507" s="34" t="str">
        <f t="shared" si="163"/>
        <v/>
      </c>
      <c r="C3507" s="34" t="str">
        <f t="shared" si="164"/>
        <v/>
      </c>
    </row>
    <row r="3508" spans="1:3">
      <c r="A3508" s="34" t="str">
        <f t="shared" si="162"/>
        <v/>
      </c>
      <c r="B3508" s="34" t="str">
        <f t="shared" si="163"/>
        <v/>
      </c>
      <c r="C3508" s="34" t="str">
        <f t="shared" si="164"/>
        <v/>
      </c>
    </row>
    <row r="3509" spans="1:3">
      <c r="A3509" s="34" t="str">
        <f t="shared" si="162"/>
        <v/>
      </c>
      <c r="B3509" s="34" t="str">
        <f t="shared" si="163"/>
        <v/>
      </c>
      <c r="C3509" s="34" t="str">
        <f t="shared" si="164"/>
        <v/>
      </c>
    </row>
    <row r="3510" spans="1:3">
      <c r="A3510" s="34" t="str">
        <f t="shared" si="162"/>
        <v/>
      </c>
      <c r="B3510" s="34" t="str">
        <f t="shared" si="163"/>
        <v/>
      </c>
      <c r="C3510" s="34" t="str">
        <f t="shared" si="164"/>
        <v/>
      </c>
    </row>
    <row r="3511" spans="1:3">
      <c r="A3511" s="34" t="str">
        <f t="shared" si="162"/>
        <v/>
      </c>
      <c r="B3511" s="34" t="str">
        <f t="shared" si="163"/>
        <v/>
      </c>
      <c r="C3511" s="34" t="str">
        <f t="shared" si="164"/>
        <v/>
      </c>
    </row>
    <row r="3512" spans="1:3">
      <c r="A3512" s="34" t="str">
        <f t="shared" si="162"/>
        <v/>
      </c>
      <c r="B3512" s="34" t="str">
        <f t="shared" si="163"/>
        <v/>
      </c>
      <c r="C3512" s="34" t="str">
        <f t="shared" si="164"/>
        <v/>
      </c>
    </row>
    <row r="3513" spans="1:3">
      <c r="A3513" s="34" t="str">
        <f t="shared" si="162"/>
        <v/>
      </c>
      <c r="B3513" s="34" t="str">
        <f t="shared" si="163"/>
        <v/>
      </c>
      <c r="C3513" s="34" t="str">
        <f t="shared" si="164"/>
        <v/>
      </c>
    </row>
    <row r="3514" spans="1:3">
      <c r="A3514" s="34" t="str">
        <f t="shared" si="162"/>
        <v/>
      </c>
      <c r="B3514" s="34" t="str">
        <f t="shared" si="163"/>
        <v/>
      </c>
      <c r="C3514" s="34" t="str">
        <f t="shared" si="164"/>
        <v/>
      </c>
    </row>
    <row r="3515" spans="1:3">
      <c r="A3515" s="34" t="str">
        <f t="shared" si="162"/>
        <v/>
      </c>
      <c r="B3515" s="34" t="str">
        <f t="shared" si="163"/>
        <v/>
      </c>
      <c r="C3515" s="34" t="str">
        <f t="shared" si="164"/>
        <v/>
      </c>
    </row>
    <row r="3516" spans="1:3">
      <c r="A3516" s="34" t="str">
        <f t="shared" si="162"/>
        <v/>
      </c>
      <c r="B3516" s="34" t="str">
        <f t="shared" si="163"/>
        <v/>
      </c>
      <c r="C3516" s="34" t="str">
        <f t="shared" si="164"/>
        <v/>
      </c>
    </row>
    <row r="3517" spans="1:3">
      <c r="A3517" s="34" t="str">
        <f t="shared" si="162"/>
        <v/>
      </c>
      <c r="B3517" s="34" t="str">
        <f t="shared" si="163"/>
        <v/>
      </c>
      <c r="C3517" s="34" t="str">
        <f t="shared" si="164"/>
        <v/>
      </c>
    </row>
    <row r="3518" spans="1:3">
      <c r="A3518" s="34" t="str">
        <f t="shared" si="162"/>
        <v/>
      </c>
      <c r="B3518" s="34" t="str">
        <f t="shared" si="163"/>
        <v/>
      </c>
      <c r="C3518" s="34" t="str">
        <f t="shared" si="164"/>
        <v/>
      </c>
    </row>
    <row r="3519" spans="1:3">
      <c r="A3519" s="34" t="str">
        <f t="shared" si="162"/>
        <v/>
      </c>
      <c r="B3519" s="34" t="str">
        <f t="shared" si="163"/>
        <v/>
      </c>
      <c r="C3519" s="34" t="str">
        <f t="shared" si="164"/>
        <v/>
      </c>
    </row>
    <row r="3520" spans="1:3">
      <c r="A3520" s="34" t="str">
        <f t="shared" si="162"/>
        <v/>
      </c>
      <c r="B3520" s="34" t="str">
        <f t="shared" si="163"/>
        <v/>
      </c>
      <c r="C3520" s="34" t="str">
        <f t="shared" si="164"/>
        <v/>
      </c>
    </row>
    <row r="3521" spans="1:3">
      <c r="A3521" s="34" t="str">
        <f t="shared" si="162"/>
        <v/>
      </c>
      <c r="B3521" s="34" t="str">
        <f t="shared" si="163"/>
        <v/>
      </c>
      <c r="C3521" s="34" t="str">
        <f t="shared" si="164"/>
        <v/>
      </c>
    </row>
    <row r="3522" spans="1:3">
      <c r="A3522" s="34" t="str">
        <f t="shared" si="162"/>
        <v/>
      </c>
      <c r="B3522" s="34" t="str">
        <f t="shared" si="163"/>
        <v/>
      </c>
      <c r="C3522" s="34" t="str">
        <f t="shared" si="164"/>
        <v/>
      </c>
    </row>
    <row r="3523" spans="1:3">
      <c r="A3523" s="34" t="str">
        <f t="shared" ref="A3523:A3586" si="165">IFERROR(C3523-1,"")</f>
        <v/>
      </c>
      <c r="B3523" s="34" t="str">
        <f t="shared" ref="B3523:B3586" si="166">IFERROR("P(Z&gt;="&amp;C3523-1&amp;")","")</f>
        <v/>
      </c>
      <c r="C3523" s="34" t="str">
        <f t="shared" ref="C3523:C3586" si="167">IF(C3522&gt;rNtrials,"",1+C3522)</f>
        <v/>
      </c>
    </row>
    <row r="3524" spans="1:3">
      <c r="A3524" s="34" t="str">
        <f t="shared" si="165"/>
        <v/>
      </c>
      <c r="B3524" s="34" t="str">
        <f t="shared" si="166"/>
        <v/>
      </c>
      <c r="C3524" s="34" t="str">
        <f t="shared" si="167"/>
        <v/>
      </c>
    </row>
    <row r="3525" spans="1:3">
      <c r="A3525" s="34" t="str">
        <f t="shared" si="165"/>
        <v/>
      </c>
      <c r="B3525" s="34" t="str">
        <f t="shared" si="166"/>
        <v/>
      </c>
      <c r="C3525" s="34" t="str">
        <f t="shared" si="167"/>
        <v/>
      </c>
    </row>
    <row r="3526" spans="1:3">
      <c r="A3526" s="34" t="str">
        <f t="shared" si="165"/>
        <v/>
      </c>
      <c r="B3526" s="34" t="str">
        <f t="shared" si="166"/>
        <v/>
      </c>
      <c r="C3526" s="34" t="str">
        <f t="shared" si="167"/>
        <v/>
      </c>
    </row>
    <row r="3527" spans="1:3">
      <c r="A3527" s="34" t="str">
        <f t="shared" si="165"/>
        <v/>
      </c>
      <c r="B3527" s="34" t="str">
        <f t="shared" si="166"/>
        <v/>
      </c>
      <c r="C3527" s="34" t="str">
        <f t="shared" si="167"/>
        <v/>
      </c>
    </row>
    <row r="3528" spans="1:3">
      <c r="A3528" s="34" t="str">
        <f t="shared" si="165"/>
        <v/>
      </c>
      <c r="B3528" s="34" t="str">
        <f t="shared" si="166"/>
        <v/>
      </c>
      <c r="C3528" s="34" t="str">
        <f t="shared" si="167"/>
        <v/>
      </c>
    </row>
    <row r="3529" spans="1:3">
      <c r="A3529" s="34" t="str">
        <f t="shared" si="165"/>
        <v/>
      </c>
      <c r="B3529" s="34" t="str">
        <f t="shared" si="166"/>
        <v/>
      </c>
      <c r="C3529" s="34" t="str">
        <f t="shared" si="167"/>
        <v/>
      </c>
    </row>
    <row r="3530" spans="1:3">
      <c r="A3530" s="34" t="str">
        <f t="shared" si="165"/>
        <v/>
      </c>
      <c r="B3530" s="34" t="str">
        <f t="shared" si="166"/>
        <v/>
      </c>
      <c r="C3530" s="34" t="str">
        <f t="shared" si="167"/>
        <v/>
      </c>
    </row>
    <row r="3531" spans="1:3">
      <c r="A3531" s="34" t="str">
        <f t="shared" si="165"/>
        <v/>
      </c>
      <c r="B3531" s="34" t="str">
        <f t="shared" si="166"/>
        <v/>
      </c>
      <c r="C3531" s="34" t="str">
        <f t="shared" si="167"/>
        <v/>
      </c>
    </row>
    <row r="3532" spans="1:3">
      <c r="A3532" s="34" t="str">
        <f t="shared" si="165"/>
        <v/>
      </c>
      <c r="B3532" s="34" t="str">
        <f t="shared" si="166"/>
        <v/>
      </c>
      <c r="C3532" s="34" t="str">
        <f t="shared" si="167"/>
        <v/>
      </c>
    </row>
    <row r="3533" spans="1:3">
      <c r="A3533" s="34" t="str">
        <f t="shared" si="165"/>
        <v/>
      </c>
      <c r="B3533" s="34" t="str">
        <f t="shared" si="166"/>
        <v/>
      </c>
      <c r="C3533" s="34" t="str">
        <f t="shared" si="167"/>
        <v/>
      </c>
    </row>
    <row r="3534" spans="1:3">
      <c r="A3534" s="34" t="str">
        <f t="shared" si="165"/>
        <v/>
      </c>
      <c r="B3534" s="34" t="str">
        <f t="shared" si="166"/>
        <v/>
      </c>
      <c r="C3534" s="34" t="str">
        <f t="shared" si="167"/>
        <v/>
      </c>
    </row>
    <row r="3535" spans="1:3">
      <c r="A3535" s="34" t="str">
        <f t="shared" si="165"/>
        <v/>
      </c>
      <c r="B3535" s="34" t="str">
        <f t="shared" si="166"/>
        <v/>
      </c>
      <c r="C3535" s="34" t="str">
        <f t="shared" si="167"/>
        <v/>
      </c>
    </row>
    <row r="3536" spans="1:3">
      <c r="A3536" s="34" t="str">
        <f t="shared" si="165"/>
        <v/>
      </c>
      <c r="B3536" s="34" t="str">
        <f t="shared" si="166"/>
        <v/>
      </c>
      <c r="C3536" s="34" t="str">
        <f t="shared" si="167"/>
        <v/>
      </c>
    </row>
    <row r="3537" spans="1:3">
      <c r="A3537" s="34" t="str">
        <f t="shared" si="165"/>
        <v/>
      </c>
      <c r="B3537" s="34" t="str">
        <f t="shared" si="166"/>
        <v/>
      </c>
      <c r="C3537" s="34" t="str">
        <f t="shared" si="167"/>
        <v/>
      </c>
    </row>
    <row r="3538" spans="1:3">
      <c r="A3538" s="34" t="str">
        <f t="shared" si="165"/>
        <v/>
      </c>
      <c r="B3538" s="34" t="str">
        <f t="shared" si="166"/>
        <v/>
      </c>
      <c r="C3538" s="34" t="str">
        <f t="shared" si="167"/>
        <v/>
      </c>
    </row>
    <row r="3539" spans="1:3">
      <c r="A3539" s="34" t="str">
        <f t="shared" si="165"/>
        <v/>
      </c>
      <c r="B3539" s="34" t="str">
        <f t="shared" si="166"/>
        <v/>
      </c>
      <c r="C3539" s="34" t="str">
        <f t="shared" si="167"/>
        <v/>
      </c>
    </row>
    <row r="3540" spans="1:3">
      <c r="A3540" s="34" t="str">
        <f t="shared" si="165"/>
        <v/>
      </c>
      <c r="B3540" s="34" t="str">
        <f t="shared" si="166"/>
        <v/>
      </c>
      <c r="C3540" s="34" t="str">
        <f t="shared" si="167"/>
        <v/>
      </c>
    </row>
    <row r="3541" spans="1:3">
      <c r="A3541" s="34" t="str">
        <f t="shared" si="165"/>
        <v/>
      </c>
      <c r="B3541" s="34" t="str">
        <f t="shared" si="166"/>
        <v/>
      </c>
      <c r="C3541" s="34" t="str">
        <f t="shared" si="167"/>
        <v/>
      </c>
    </row>
    <row r="3542" spans="1:3">
      <c r="A3542" s="34" t="str">
        <f t="shared" si="165"/>
        <v/>
      </c>
      <c r="B3542" s="34" t="str">
        <f t="shared" si="166"/>
        <v/>
      </c>
      <c r="C3542" s="34" t="str">
        <f t="shared" si="167"/>
        <v/>
      </c>
    </row>
    <row r="3543" spans="1:3">
      <c r="A3543" s="34" t="str">
        <f t="shared" si="165"/>
        <v/>
      </c>
      <c r="B3543" s="34" t="str">
        <f t="shared" si="166"/>
        <v/>
      </c>
      <c r="C3543" s="34" t="str">
        <f t="shared" si="167"/>
        <v/>
      </c>
    </row>
    <row r="3544" spans="1:3">
      <c r="A3544" s="34" t="str">
        <f t="shared" si="165"/>
        <v/>
      </c>
      <c r="B3544" s="34" t="str">
        <f t="shared" si="166"/>
        <v/>
      </c>
      <c r="C3544" s="34" t="str">
        <f t="shared" si="167"/>
        <v/>
      </c>
    </row>
    <row r="3545" spans="1:3">
      <c r="A3545" s="34" t="str">
        <f t="shared" si="165"/>
        <v/>
      </c>
      <c r="B3545" s="34" t="str">
        <f t="shared" si="166"/>
        <v/>
      </c>
      <c r="C3545" s="34" t="str">
        <f t="shared" si="167"/>
        <v/>
      </c>
    </row>
    <row r="3546" spans="1:3">
      <c r="A3546" s="34" t="str">
        <f t="shared" si="165"/>
        <v/>
      </c>
      <c r="B3546" s="34" t="str">
        <f t="shared" si="166"/>
        <v/>
      </c>
      <c r="C3546" s="34" t="str">
        <f t="shared" si="167"/>
        <v/>
      </c>
    </row>
    <row r="3547" spans="1:3">
      <c r="A3547" s="34" t="str">
        <f t="shared" si="165"/>
        <v/>
      </c>
      <c r="B3547" s="34" t="str">
        <f t="shared" si="166"/>
        <v/>
      </c>
      <c r="C3547" s="34" t="str">
        <f t="shared" si="167"/>
        <v/>
      </c>
    </row>
    <row r="3548" spans="1:3">
      <c r="A3548" s="34" t="str">
        <f t="shared" si="165"/>
        <v/>
      </c>
      <c r="B3548" s="34" t="str">
        <f t="shared" si="166"/>
        <v/>
      </c>
      <c r="C3548" s="34" t="str">
        <f t="shared" si="167"/>
        <v/>
      </c>
    </row>
    <row r="3549" spans="1:3">
      <c r="A3549" s="34" t="str">
        <f t="shared" si="165"/>
        <v/>
      </c>
      <c r="B3549" s="34" t="str">
        <f t="shared" si="166"/>
        <v/>
      </c>
      <c r="C3549" s="34" t="str">
        <f t="shared" si="167"/>
        <v/>
      </c>
    </row>
    <row r="3550" spans="1:3">
      <c r="A3550" s="34" t="str">
        <f t="shared" si="165"/>
        <v/>
      </c>
      <c r="B3550" s="34" t="str">
        <f t="shared" si="166"/>
        <v/>
      </c>
      <c r="C3550" s="34" t="str">
        <f t="shared" si="167"/>
        <v/>
      </c>
    </row>
    <row r="3551" spans="1:3">
      <c r="A3551" s="34" t="str">
        <f t="shared" si="165"/>
        <v/>
      </c>
      <c r="B3551" s="34" t="str">
        <f t="shared" si="166"/>
        <v/>
      </c>
      <c r="C3551" s="34" t="str">
        <f t="shared" si="167"/>
        <v/>
      </c>
    </row>
    <row r="3552" spans="1:3">
      <c r="A3552" s="34" t="str">
        <f t="shared" si="165"/>
        <v/>
      </c>
      <c r="B3552" s="34" t="str">
        <f t="shared" si="166"/>
        <v/>
      </c>
      <c r="C3552" s="34" t="str">
        <f t="shared" si="167"/>
        <v/>
      </c>
    </row>
    <row r="3553" spans="1:3">
      <c r="A3553" s="34" t="str">
        <f t="shared" si="165"/>
        <v/>
      </c>
      <c r="B3553" s="34" t="str">
        <f t="shared" si="166"/>
        <v/>
      </c>
      <c r="C3553" s="34" t="str">
        <f t="shared" si="167"/>
        <v/>
      </c>
    </row>
    <row r="3554" spans="1:3">
      <c r="A3554" s="34" t="str">
        <f t="shared" si="165"/>
        <v/>
      </c>
      <c r="B3554" s="34" t="str">
        <f t="shared" si="166"/>
        <v/>
      </c>
      <c r="C3554" s="34" t="str">
        <f t="shared" si="167"/>
        <v/>
      </c>
    </row>
    <row r="3555" spans="1:3">
      <c r="A3555" s="34" t="str">
        <f t="shared" si="165"/>
        <v/>
      </c>
      <c r="B3555" s="34" t="str">
        <f t="shared" si="166"/>
        <v/>
      </c>
      <c r="C3555" s="34" t="str">
        <f t="shared" si="167"/>
        <v/>
      </c>
    </row>
    <row r="3556" spans="1:3">
      <c r="A3556" s="34" t="str">
        <f t="shared" si="165"/>
        <v/>
      </c>
      <c r="B3556" s="34" t="str">
        <f t="shared" si="166"/>
        <v/>
      </c>
      <c r="C3556" s="34" t="str">
        <f t="shared" si="167"/>
        <v/>
      </c>
    </row>
    <row r="3557" spans="1:3">
      <c r="A3557" s="34" t="str">
        <f t="shared" si="165"/>
        <v/>
      </c>
      <c r="B3557" s="34" t="str">
        <f t="shared" si="166"/>
        <v/>
      </c>
      <c r="C3557" s="34" t="str">
        <f t="shared" si="167"/>
        <v/>
      </c>
    </row>
    <row r="3558" spans="1:3">
      <c r="A3558" s="34" t="str">
        <f t="shared" si="165"/>
        <v/>
      </c>
      <c r="B3558" s="34" t="str">
        <f t="shared" si="166"/>
        <v/>
      </c>
      <c r="C3558" s="34" t="str">
        <f t="shared" si="167"/>
        <v/>
      </c>
    </row>
    <row r="3559" spans="1:3">
      <c r="A3559" s="34" t="str">
        <f t="shared" si="165"/>
        <v/>
      </c>
      <c r="B3559" s="34" t="str">
        <f t="shared" si="166"/>
        <v/>
      </c>
      <c r="C3559" s="34" t="str">
        <f t="shared" si="167"/>
        <v/>
      </c>
    </row>
    <row r="3560" spans="1:3">
      <c r="A3560" s="34" t="str">
        <f t="shared" si="165"/>
        <v/>
      </c>
      <c r="B3560" s="34" t="str">
        <f t="shared" si="166"/>
        <v/>
      </c>
      <c r="C3560" s="34" t="str">
        <f t="shared" si="167"/>
        <v/>
      </c>
    </row>
    <row r="3561" spans="1:3">
      <c r="A3561" s="34" t="str">
        <f t="shared" si="165"/>
        <v/>
      </c>
      <c r="B3561" s="34" t="str">
        <f t="shared" si="166"/>
        <v/>
      </c>
      <c r="C3561" s="34" t="str">
        <f t="shared" si="167"/>
        <v/>
      </c>
    </row>
    <row r="3562" spans="1:3">
      <c r="A3562" s="34" t="str">
        <f t="shared" si="165"/>
        <v/>
      </c>
      <c r="B3562" s="34" t="str">
        <f t="shared" si="166"/>
        <v/>
      </c>
      <c r="C3562" s="34" t="str">
        <f t="shared" si="167"/>
        <v/>
      </c>
    </row>
    <row r="3563" spans="1:3">
      <c r="A3563" s="34" t="str">
        <f t="shared" si="165"/>
        <v/>
      </c>
      <c r="B3563" s="34" t="str">
        <f t="shared" si="166"/>
        <v/>
      </c>
      <c r="C3563" s="34" t="str">
        <f t="shared" si="167"/>
        <v/>
      </c>
    </row>
    <row r="3564" spans="1:3">
      <c r="A3564" s="34" t="str">
        <f t="shared" si="165"/>
        <v/>
      </c>
      <c r="B3564" s="34" t="str">
        <f t="shared" si="166"/>
        <v/>
      </c>
      <c r="C3564" s="34" t="str">
        <f t="shared" si="167"/>
        <v/>
      </c>
    </row>
    <row r="3565" spans="1:3">
      <c r="A3565" s="34" t="str">
        <f t="shared" si="165"/>
        <v/>
      </c>
      <c r="B3565" s="34" t="str">
        <f t="shared" si="166"/>
        <v/>
      </c>
      <c r="C3565" s="34" t="str">
        <f t="shared" si="167"/>
        <v/>
      </c>
    </row>
    <row r="3566" spans="1:3">
      <c r="A3566" s="34" t="str">
        <f t="shared" si="165"/>
        <v/>
      </c>
      <c r="B3566" s="34" t="str">
        <f t="shared" si="166"/>
        <v/>
      </c>
      <c r="C3566" s="34" t="str">
        <f t="shared" si="167"/>
        <v/>
      </c>
    </row>
    <row r="3567" spans="1:3">
      <c r="A3567" s="34" t="str">
        <f t="shared" si="165"/>
        <v/>
      </c>
      <c r="B3567" s="34" t="str">
        <f t="shared" si="166"/>
        <v/>
      </c>
      <c r="C3567" s="34" t="str">
        <f t="shared" si="167"/>
        <v/>
      </c>
    </row>
    <row r="3568" spans="1:3">
      <c r="A3568" s="34" t="str">
        <f t="shared" si="165"/>
        <v/>
      </c>
      <c r="B3568" s="34" t="str">
        <f t="shared" si="166"/>
        <v/>
      </c>
      <c r="C3568" s="34" t="str">
        <f t="shared" si="167"/>
        <v/>
      </c>
    </row>
    <row r="3569" spans="1:3">
      <c r="A3569" s="34" t="str">
        <f t="shared" si="165"/>
        <v/>
      </c>
      <c r="B3569" s="34" t="str">
        <f t="shared" si="166"/>
        <v/>
      </c>
      <c r="C3569" s="34" t="str">
        <f t="shared" si="167"/>
        <v/>
      </c>
    </row>
    <row r="3570" spans="1:3">
      <c r="A3570" s="34" t="str">
        <f t="shared" si="165"/>
        <v/>
      </c>
      <c r="B3570" s="34" t="str">
        <f t="shared" si="166"/>
        <v/>
      </c>
      <c r="C3570" s="34" t="str">
        <f t="shared" si="167"/>
        <v/>
      </c>
    </row>
    <row r="3571" spans="1:3">
      <c r="A3571" s="34" t="str">
        <f t="shared" si="165"/>
        <v/>
      </c>
      <c r="B3571" s="34" t="str">
        <f t="shared" si="166"/>
        <v/>
      </c>
      <c r="C3571" s="34" t="str">
        <f t="shared" si="167"/>
        <v/>
      </c>
    </row>
    <row r="3572" spans="1:3">
      <c r="A3572" s="34" t="str">
        <f t="shared" si="165"/>
        <v/>
      </c>
      <c r="B3572" s="34" t="str">
        <f t="shared" si="166"/>
        <v/>
      </c>
      <c r="C3572" s="34" t="str">
        <f t="shared" si="167"/>
        <v/>
      </c>
    </row>
    <row r="3573" spans="1:3">
      <c r="A3573" s="34" t="str">
        <f t="shared" si="165"/>
        <v/>
      </c>
      <c r="B3573" s="34" t="str">
        <f t="shared" si="166"/>
        <v/>
      </c>
      <c r="C3573" s="34" t="str">
        <f t="shared" si="167"/>
        <v/>
      </c>
    </row>
    <row r="3574" spans="1:3">
      <c r="A3574" s="34" t="str">
        <f t="shared" si="165"/>
        <v/>
      </c>
      <c r="B3574" s="34" t="str">
        <f t="shared" si="166"/>
        <v/>
      </c>
      <c r="C3574" s="34" t="str">
        <f t="shared" si="167"/>
        <v/>
      </c>
    </row>
    <row r="3575" spans="1:3">
      <c r="A3575" s="34" t="str">
        <f t="shared" si="165"/>
        <v/>
      </c>
      <c r="B3575" s="34" t="str">
        <f t="shared" si="166"/>
        <v/>
      </c>
      <c r="C3575" s="34" t="str">
        <f t="shared" si="167"/>
        <v/>
      </c>
    </row>
    <row r="3576" spans="1:3">
      <c r="A3576" s="34" t="str">
        <f t="shared" si="165"/>
        <v/>
      </c>
      <c r="B3576" s="34" t="str">
        <f t="shared" si="166"/>
        <v/>
      </c>
      <c r="C3576" s="34" t="str">
        <f t="shared" si="167"/>
        <v/>
      </c>
    </row>
    <row r="3577" spans="1:3">
      <c r="A3577" s="34" t="str">
        <f t="shared" si="165"/>
        <v/>
      </c>
      <c r="B3577" s="34" t="str">
        <f t="shared" si="166"/>
        <v/>
      </c>
      <c r="C3577" s="34" t="str">
        <f t="shared" si="167"/>
        <v/>
      </c>
    </row>
    <row r="3578" spans="1:3">
      <c r="A3578" s="34" t="str">
        <f t="shared" si="165"/>
        <v/>
      </c>
      <c r="B3578" s="34" t="str">
        <f t="shared" si="166"/>
        <v/>
      </c>
      <c r="C3578" s="34" t="str">
        <f t="shared" si="167"/>
        <v/>
      </c>
    </row>
    <row r="3579" spans="1:3">
      <c r="A3579" s="34" t="str">
        <f t="shared" si="165"/>
        <v/>
      </c>
      <c r="B3579" s="34" t="str">
        <f t="shared" si="166"/>
        <v/>
      </c>
      <c r="C3579" s="34" t="str">
        <f t="shared" si="167"/>
        <v/>
      </c>
    </row>
    <row r="3580" spans="1:3">
      <c r="A3580" s="34" t="str">
        <f t="shared" si="165"/>
        <v/>
      </c>
      <c r="B3580" s="34" t="str">
        <f t="shared" si="166"/>
        <v/>
      </c>
      <c r="C3580" s="34" t="str">
        <f t="shared" si="167"/>
        <v/>
      </c>
    </row>
    <row r="3581" spans="1:3">
      <c r="A3581" s="34" t="str">
        <f t="shared" si="165"/>
        <v/>
      </c>
      <c r="B3581" s="34" t="str">
        <f t="shared" si="166"/>
        <v/>
      </c>
      <c r="C3581" s="34" t="str">
        <f t="shared" si="167"/>
        <v/>
      </c>
    </row>
    <row r="3582" spans="1:3">
      <c r="A3582" s="34" t="str">
        <f t="shared" si="165"/>
        <v/>
      </c>
      <c r="B3582" s="34" t="str">
        <f t="shared" si="166"/>
        <v/>
      </c>
      <c r="C3582" s="34" t="str">
        <f t="shared" si="167"/>
        <v/>
      </c>
    </row>
    <row r="3583" spans="1:3">
      <c r="A3583" s="34" t="str">
        <f t="shared" si="165"/>
        <v/>
      </c>
      <c r="B3583" s="34" t="str">
        <f t="shared" si="166"/>
        <v/>
      </c>
      <c r="C3583" s="34" t="str">
        <f t="shared" si="167"/>
        <v/>
      </c>
    </row>
    <row r="3584" spans="1:3">
      <c r="A3584" s="34" t="str">
        <f t="shared" si="165"/>
        <v/>
      </c>
      <c r="B3584" s="34" t="str">
        <f t="shared" si="166"/>
        <v/>
      </c>
      <c r="C3584" s="34" t="str">
        <f t="shared" si="167"/>
        <v/>
      </c>
    </row>
    <row r="3585" spans="1:3">
      <c r="A3585" s="34" t="str">
        <f t="shared" si="165"/>
        <v/>
      </c>
      <c r="B3585" s="34" t="str">
        <f t="shared" si="166"/>
        <v/>
      </c>
      <c r="C3585" s="34" t="str">
        <f t="shared" si="167"/>
        <v/>
      </c>
    </row>
    <row r="3586" spans="1:3">
      <c r="A3586" s="34" t="str">
        <f t="shared" si="165"/>
        <v/>
      </c>
      <c r="B3586" s="34" t="str">
        <f t="shared" si="166"/>
        <v/>
      </c>
      <c r="C3586" s="34" t="str">
        <f t="shared" si="167"/>
        <v/>
      </c>
    </row>
    <row r="3587" spans="1:3">
      <c r="A3587" s="34" t="str">
        <f t="shared" ref="A3587:A3650" si="168">IFERROR(C3587-1,"")</f>
        <v/>
      </c>
      <c r="B3587" s="34" t="str">
        <f t="shared" ref="B3587:B3650" si="169">IFERROR("P(Z&gt;="&amp;C3587-1&amp;")","")</f>
        <v/>
      </c>
      <c r="C3587" s="34" t="str">
        <f t="shared" ref="C3587:C3650" si="170">IF(C3586&gt;rNtrials,"",1+C3586)</f>
        <v/>
      </c>
    </row>
    <row r="3588" spans="1:3">
      <c r="A3588" s="34" t="str">
        <f t="shared" si="168"/>
        <v/>
      </c>
      <c r="B3588" s="34" t="str">
        <f t="shared" si="169"/>
        <v/>
      </c>
      <c r="C3588" s="34" t="str">
        <f t="shared" si="170"/>
        <v/>
      </c>
    </row>
    <row r="3589" spans="1:3">
      <c r="A3589" s="34" t="str">
        <f t="shared" si="168"/>
        <v/>
      </c>
      <c r="B3589" s="34" t="str">
        <f t="shared" si="169"/>
        <v/>
      </c>
      <c r="C3589" s="34" t="str">
        <f t="shared" si="170"/>
        <v/>
      </c>
    </row>
    <row r="3590" spans="1:3">
      <c r="A3590" s="34" t="str">
        <f t="shared" si="168"/>
        <v/>
      </c>
      <c r="B3590" s="34" t="str">
        <f t="shared" si="169"/>
        <v/>
      </c>
      <c r="C3590" s="34" t="str">
        <f t="shared" si="170"/>
        <v/>
      </c>
    </row>
    <row r="3591" spans="1:3">
      <c r="A3591" s="34" t="str">
        <f t="shared" si="168"/>
        <v/>
      </c>
      <c r="B3591" s="34" t="str">
        <f t="shared" si="169"/>
        <v/>
      </c>
      <c r="C3591" s="34" t="str">
        <f t="shared" si="170"/>
        <v/>
      </c>
    </row>
    <row r="3592" spans="1:3">
      <c r="A3592" s="34" t="str">
        <f t="shared" si="168"/>
        <v/>
      </c>
      <c r="B3592" s="34" t="str">
        <f t="shared" si="169"/>
        <v/>
      </c>
      <c r="C3592" s="34" t="str">
        <f t="shared" si="170"/>
        <v/>
      </c>
    </row>
    <row r="3593" spans="1:3">
      <c r="A3593" s="34" t="str">
        <f t="shared" si="168"/>
        <v/>
      </c>
      <c r="B3593" s="34" t="str">
        <f t="shared" si="169"/>
        <v/>
      </c>
      <c r="C3593" s="34" t="str">
        <f t="shared" si="170"/>
        <v/>
      </c>
    </row>
    <row r="3594" spans="1:3">
      <c r="A3594" s="34" t="str">
        <f t="shared" si="168"/>
        <v/>
      </c>
      <c r="B3594" s="34" t="str">
        <f t="shared" si="169"/>
        <v/>
      </c>
      <c r="C3594" s="34" t="str">
        <f t="shared" si="170"/>
        <v/>
      </c>
    </row>
    <row r="3595" spans="1:3">
      <c r="A3595" s="34" t="str">
        <f t="shared" si="168"/>
        <v/>
      </c>
      <c r="B3595" s="34" t="str">
        <f t="shared" si="169"/>
        <v/>
      </c>
      <c r="C3595" s="34" t="str">
        <f t="shared" si="170"/>
        <v/>
      </c>
    </row>
    <row r="3596" spans="1:3">
      <c r="A3596" s="34" t="str">
        <f t="shared" si="168"/>
        <v/>
      </c>
      <c r="B3596" s="34" t="str">
        <f t="shared" si="169"/>
        <v/>
      </c>
      <c r="C3596" s="34" t="str">
        <f t="shared" si="170"/>
        <v/>
      </c>
    </row>
    <row r="3597" spans="1:3">
      <c r="A3597" s="34" t="str">
        <f t="shared" si="168"/>
        <v/>
      </c>
      <c r="B3597" s="34" t="str">
        <f t="shared" si="169"/>
        <v/>
      </c>
      <c r="C3597" s="34" t="str">
        <f t="shared" si="170"/>
        <v/>
      </c>
    </row>
    <row r="3598" spans="1:3">
      <c r="A3598" s="34" t="str">
        <f t="shared" si="168"/>
        <v/>
      </c>
      <c r="B3598" s="34" t="str">
        <f t="shared" si="169"/>
        <v/>
      </c>
      <c r="C3598" s="34" t="str">
        <f t="shared" si="170"/>
        <v/>
      </c>
    </row>
    <row r="3599" spans="1:3">
      <c r="A3599" s="34" t="str">
        <f t="shared" si="168"/>
        <v/>
      </c>
      <c r="B3599" s="34" t="str">
        <f t="shared" si="169"/>
        <v/>
      </c>
      <c r="C3599" s="34" t="str">
        <f t="shared" si="170"/>
        <v/>
      </c>
    </row>
    <row r="3600" spans="1:3">
      <c r="A3600" s="34" t="str">
        <f t="shared" si="168"/>
        <v/>
      </c>
      <c r="B3600" s="34" t="str">
        <f t="shared" si="169"/>
        <v/>
      </c>
      <c r="C3600" s="34" t="str">
        <f t="shared" si="170"/>
        <v/>
      </c>
    </row>
    <row r="3601" spans="1:3">
      <c r="A3601" s="34" t="str">
        <f t="shared" si="168"/>
        <v/>
      </c>
      <c r="B3601" s="34" t="str">
        <f t="shared" si="169"/>
        <v/>
      </c>
      <c r="C3601" s="34" t="str">
        <f t="shared" si="170"/>
        <v/>
      </c>
    </row>
    <row r="3602" spans="1:3">
      <c r="A3602" s="34" t="str">
        <f t="shared" si="168"/>
        <v/>
      </c>
      <c r="B3602" s="34" t="str">
        <f t="shared" si="169"/>
        <v/>
      </c>
      <c r="C3602" s="34" t="str">
        <f t="shared" si="170"/>
        <v/>
      </c>
    </row>
    <row r="3603" spans="1:3">
      <c r="A3603" s="34" t="str">
        <f t="shared" si="168"/>
        <v/>
      </c>
      <c r="B3603" s="34" t="str">
        <f t="shared" si="169"/>
        <v/>
      </c>
      <c r="C3603" s="34" t="str">
        <f t="shared" si="170"/>
        <v/>
      </c>
    </row>
    <row r="3604" spans="1:3">
      <c r="A3604" s="34" t="str">
        <f t="shared" si="168"/>
        <v/>
      </c>
      <c r="B3604" s="34" t="str">
        <f t="shared" si="169"/>
        <v/>
      </c>
      <c r="C3604" s="34" t="str">
        <f t="shared" si="170"/>
        <v/>
      </c>
    </row>
    <row r="3605" spans="1:3">
      <c r="A3605" s="34" t="str">
        <f t="shared" si="168"/>
        <v/>
      </c>
      <c r="B3605" s="34" t="str">
        <f t="shared" si="169"/>
        <v/>
      </c>
      <c r="C3605" s="34" t="str">
        <f t="shared" si="170"/>
        <v/>
      </c>
    </row>
    <row r="3606" spans="1:3">
      <c r="A3606" s="34" t="str">
        <f t="shared" si="168"/>
        <v/>
      </c>
      <c r="B3606" s="34" t="str">
        <f t="shared" si="169"/>
        <v/>
      </c>
      <c r="C3606" s="34" t="str">
        <f t="shared" si="170"/>
        <v/>
      </c>
    </row>
    <row r="3607" spans="1:3">
      <c r="A3607" s="34" t="str">
        <f t="shared" si="168"/>
        <v/>
      </c>
      <c r="B3607" s="34" t="str">
        <f t="shared" si="169"/>
        <v/>
      </c>
      <c r="C3607" s="34" t="str">
        <f t="shared" si="170"/>
        <v/>
      </c>
    </row>
    <row r="3608" spans="1:3">
      <c r="A3608" s="34" t="str">
        <f t="shared" si="168"/>
        <v/>
      </c>
      <c r="B3608" s="34" t="str">
        <f t="shared" si="169"/>
        <v/>
      </c>
      <c r="C3608" s="34" t="str">
        <f t="shared" si="170"/>
        <v/>
      </c>
    </row>
    <row r="3609" spans="1:3">
      <c r="A3609" s="34" t="str">
        <f t="shared" si="168"/>
        <v/>
      </c>
      <c r="B3609" s="34" t="str">
        <f t="shared" si="169"/>
        <v/>
      </c>
      <c r="C3609" s="34" t="str">
        <f t="shared" si="170"/>
        <v/>
      </c>
    </row>
    <row r="3610" spans="1:3">
      <c r="A3610" s="34" t="str">
        <f t="shared" si="168"/>
        <v/>
      </c>
      <c r="B3610" s="34" t="str">
        <f t="shared" si="169"/>
        <v/>
      </c>
      <c r="C3610" s="34" t="str">
        <f t="shared" si="170"/>
        <v/>
      </c>
    </row>
    <row r="3611" spans="1:3">
      <c r="A3611" s="34" t="str">
        <f t="shared" si="168"/>
        <v/>
      </c>
      <c r="B3611" s="34" t="str">
        <f t="shared" si="169"/>
        <v/>
      </c>
      <c r="C3611" s="34" t="str">
        <f t="shared" si="170"/>
        <v/>
      </c>
    </row>
    <row r="3612" spans="1:3">
      <c r="A3612" s="34" t="str">
        <f t="shared" si="168"/>
        <v/>
      </c>
      <c r="B3612" s="34" t="str">
        <f t="shared" si="169"/>
        <v/>
      </c>
      <c r="C3612" s="34" t="str">
        <f t="shared" si="170"/>
        <v/>
      </c>
    </row>
    <row r="3613" spans="1:3">
      <c r="A3613" s="34" t="str">
        <f t="shared" si="168"/>
        <v/>
      </c>
      <c r="B3613" s="34" t="str">
        <f t="shared" si="169"/>
        <v/>
      </c>
      <c r="C3613" s="34" t="str">
        <f t="shared" si="170"/>
        <v/>
      </c>
    </row>
    <row r="3614" spans="1:3">
      <c r="A3614" s="34" t="str">
        <f t="shared" si="168"/>
        <v/>
      </c>
      <c r="B3614" s="34" t="str">
        <f t="shared" si="169"/>
        <v/>
      </c>
      <c r="C3614" s="34" t="str">
        <f t="shared" si="170"/>
        <v/>
      </c>
    </row>
    <row r="3615" spans="1:3">
      <c r="A3615" s="34" t="str">
        <f t="shared" si="168"/>
        <v/>
      </c>
      <c r="B3615" s="34" t="str">
        <f t="shared" si="169"/>
        <v/>
      </c>
      <c r="C3615" s="34" t="str">
        <f t="shared" si="170"/>
        <v/>
      </c>
    </row>
    <row r="3616" spans="1:3">
      <c r="A3616" s="34" t="str">
        <f t="shared" si="168"/>
        <v/>
      </c>
      <c r="B3616" s="34" t="str">
        <f t="shared" si="169"/>
        <v/>
      </c>
      <c r="C3616" s="34" t="str">
        <f t="shared" si="170"/>
        <v/>
      </c>
    </row>
    <row r="3617" spans="1:3">
      <c r="A3617" s="34" t="str">
        <f t="shared" si="168"/>
        <v/>
      </c>
      <c r="B3617" s="34" t="str">
        <f t="shared" si="169"/>
        <v/>
      </c>
      <c r="C3617" s="34" t="str">
        <f t="shared" si="170"/>
        <v/>
      </c>
    </row>
    <row r="3618" spans="1:3">
      <c r="A3618" s="34" t="str">
        <f t="shared" si="168"/>
        <v/>
      </c>
      <c r="B3618" s="34" t="str">
        <f t="shared" si="169"/>
        <v/>
      </c>
      <c r="C3618" s="34" t="str">
        <f t="shared" si="170"/>
        <v/>
      </c>
    </row>
    <row r="3619" spans="1:3">
      <c r="A3619" s="34" t="str">
        <f t="shared" si="168"/>
        <v/>
      </c>
      <c r="B3619" s="34" t="str">
        <f t="shared" si="169"/>
        <v/>
      </c>
      <c r="C3619" s="34" t="str">
        <f t="shared" si="170"/>
        <v/>
      </c>
    </row>
    <row r="3620" spans="1:3">
      <c r="A3620" s="34" t="str">
        <f t="shared" si="168"/>
        <v/>
      </c>
      <c r="B3620" s="34" t="str">
        <f t="shared" si="169"/>
        <v/>
      </c>
      <c r="C3620" s="34" t="str">
        <f t="shared" si="170"/>
        <v/>
      </c>
    </row>
    <row r="3621" spans="1:3">
      <c r="A3621" s="34" t="str">
        <f t="shared" si="168"/>
        <v/>
      </c>
      <c r="B3621" s="34" t="str">
        <f t="shared" si="169"/>
        <v/>
      </c>
      <c r="C3621" s="34" t="str">
        <f t="shared" si="170"/>
        <v/>
      </c>
    </row>
    <row r="3622" spans="1:3">
      <c r="A3622" s="34" t="str">
        <f t="shared" si="168"/>
        <v/>
      </c>
      <c r="B3622" s="34" t="str">
        <f t="shared" si="169"/>
        <v/>
      </c>
      <c r="C3622" s="34" t="str">
        <f t="shared" si="170"/>
        <v/>
      </c>
    </row>
    <row r="3623" spans="1:3">
      <c r="A3623" s="34" t="str">
        <f t="shared" si="168"/>
        <v/>
      </c>
      <c r="B3623" s="34" t="str">
        <f t="shared" si="169"/>
        <v/>
      </c>
      <c r="C3623" s="34" t="str">
        <f t="shared" si="170"/>
        <v/>
      </c>
    </row>
    <row r="3624" spans="1:3">
      <c r="A3624" s="34" t="str">
        <f t="shared" si="168"/>
        <v/>
      </c>
      <c r="B3624" s="34" t="str">
        <f t="shared" si="169"/>
        <v/>
      </c>
      <c r="C3624" s="34" t="str">
        <f t="shared" si="170"/>
        <v/>
      </c>
    </row>
    <row r="3625" spans="1:3">
      <c r="A3625" s="34" t="str">
        <f t="shared" si="168"/>
        <v/>
      </c>
      <c r="B3625" s="34" t="str">
        <f t="shared" si="169"/>
        <v/>
      </c>
      <c r="C3625" s="34" t="str">
        <f t="shared" si="170"/>
        <v/>
      </c>
    </row>
    <row r="3626" spans="1:3">
      <c r="A3626" s="34" t="str">
        <f t="shared" si="168"/>
        <v/>
      </c>
      <c r="B3626" s="34" t="str">
        <f t="shared" si="169"/>
        <v/>
      </c>
      <c r="C3626" s="34" t="str">
        <f t="shared" si="170"/>
        <v/>
      </c>
    </row>
    <row r="3627" spans="1:3">
      <c r="A3627" s="34" t="str">
        <f t="shared" si="168"/>
        <v/>
      </c>
      <c r="B3627" s="34" t="str">
        <f t="shared" si="169"/>
        <v/>
      </c>
      <c r="C3627" s="34" t="str">
        <f t="shared" si="170"/>
        <v/>
      </c>
    </row>
    <row r="3628" spans="1:3">
      <c r="A3628" s="34" t="str">
        <f t="shared" si="168"/>
        <v/>
      </c>
      <c r="B3628" s="34" t="str">
        <f t="shared" si="169"/>
        <v/>
      </c>
      <c r="C3628" s="34" t="str">
        <f t="shared" si="170"/>
        <v/>
      </c>
    </row>
    <row r="3629" spans="1:3">
      <c r="A3629" s="34" t="str">
        <f t="shared" si="168"/>
        <v/>
      </c>
      <c r="B3629" s="34" t="str">
        <f t="shared" si="169"/>
        <v/>
      </c>
      <c r="C3629" s="34" t="str">
        <f t="shared" si="170"/>
        <v/>
      </c>
    </row>
    <row r="3630" spans="1:3">
      <c r="A3630" s="34" t="str">
        <f t="shared" si="168"/>
        <v/>
      </c>
      <c r="B3630" s="34" t="str">
        <f t="shared" si="169"/>
        <v/>
      </c>
      <c r="C3630" s="34" t="str">
        <f t="shared" si="170"/>
        <v/>
      </c>
    </row>
    <row r="3631" spans="1:3">
      <c r="A3631" s="34" t="str">
        <f t="shared" si="168"/>
        <v/>
      </c>
      <c r="B3631" s="34" t="str">
        <f t="shared" si="169"/>
        <v/>
      </c>
      <c r="C3631" s="34" t="str">
        <f t="shared" si="170"/>
        <v/>
      </c>
    </row>
    <row r="3632" spans="1:3">
      <c r="A3632" s="34" t="str">
        <f t="shared" si="168"/>
        <v/>
      </c>
      <c r="B3632" s="34" t="str">
        <f t="shared" si="169"/>
        <v/>
      </c>
      <c r="C3632" s="34" t="str">
        <f t="shared" si="170"/>
        <v/>
      </c>
    </row>
    <row r="3633" spans="1:3">
      <c r="A3633" s="34" t="str">
        <f t="shared" si="168"/>
        <v/>
      </c>
      <c r="B3633" s="34" t="str">
        <f t="shared" si="169"/>
        <v/>
      </c>
      <c r="C3633" s="34" t="str">
        <f t="shared" si="170"/>
        <v/>
      </c>
    </row>
    <row r="3634" spans="1:3">
      <c r="A3634" s="34" t="str">
        <f t="shared" si="168"/>
        <v/>
      </c>
      <c r="B3634" s="34" t="str">
        <f t="shared" si="169"/>
        <v/>
      </c>
      <c r="C3634" s="34" t="str">
        <f t="shared" si="170"/>
        <v/>
      </c>
    </row>
    <row r="3635" spans="1:3">
      <c r="A3635" s="34" t="str">
        <f t="shared" si="168"/>
        <v/>
      </c>
      <c r="B3635" s="34" t="str">
        <f t="shared" si="169"/>
        <v/>
      </c>
      <c r="C3635" s="34" t="str">
        <f t="shared" si="170"/>
        <v/>
      </c>
    </row>
    <row r="3636" spans="1:3">
      <c r="A3636" s="34" t="str">
        <f t="shared" si="168"/>
        <v/>
      </c>
      <c r="B3636" s="34" t="str">
        <f t="shared" si="169"/>
        <v/>
      </c>
      <c r="C3636" s="34" t="str">
        <f t="shared" si="170"/>
        <v/>
      </c>
    </row>
    <row r="3637" spans="1:3">
      <c r="A3637" s="34" t="str">
        <f t="shared" si="168"/>
        <v/>
      </c>
      <c r="B3637" s="34" t="str">
        <f t="shared" si="169"/>
        <v/>
      </c>
      <c r="C3637" s="34" t="str">
        <f t="shared" si="170"/>
        <v/>
      </c>
    </row>
    <row r="3638" spans="1:3">
      <c r="A3638" s="34" t="str">
        <f t="shared" si="168"/>
        <v/>
      </c>
      <c r="B3638" s="34" t="str">
        <f t="shared" si="169"/>
        <v/>
      </c>
      <c r="C3638" s="34" t="str">
        <f t="shared" si="170"/>
        <v/>
      </c>
    </row>
    <row r="3639" spans="1:3">
      <c r="A3639" s="34" t="str">
        <f t="shared" si="168"/>
        <v/>
      </c>
      <c r="B3639" s="34" t="str">
        <f t="shared" si="169"/>
        <v/>
      </c>
      <c r="C3639" s="34" t="str">
        <f t="shared" si="170"/>
        <v/>
      </c>
    </row>
    <row r="3640" spans="1:3">
      <c r="A3640" s="34" t="str">
        <f t="shared" si="168"/>
        <v/>
      </c>
      <c r="B3640" s="34" t="str">
        <f t="shared" si="169"/>
        <v/>
      </c>
      <c r="C3640" s="34" t="str">
        <f t="shared" si="170"/>
        <v/>
      </c>
    </row>
    <row r="3641" spans="1:3">
      <c r="A3641" s="34" t="str">
        <f t="shared" si="168"/>
        <v/>
      </c>
      <c r="B3641" s="34" t="str">
        <f t="shared" si="169"/>
        <v/>
      </c>
      <c r="C3641" s="34" t="str">
        <f t="shared" si="170"/>
        <v/>
      </c>
    </row>
    <row r="3642" spans="1:3">
      <c r="A3642" s="34" t="str">
        <f t="shared" si="168"/>
        <v/>
      </c>
      <c r="B3642" s="34" t="str">
        <f t="shared" si="169"/>
        <v/>
      </c>
      <c r="C3642" s="34" t="str">
        <f t="shared" si="170"/>
        <v/>
      </c>
    </row>
    <row r="3643" spans="1:3">
      <c r="A3643" s="34" t="str">
        <f t="shared" si="168"/>
        <v/>
      </c>
      <c r="B3643" s="34" t="str">
        <f t="shared" si="169"/>
        <v/>
      </c>
      <c r="C3643" s="34" t="str">
        <f t="shared" si="170"/>
        <v/>
      </c>
    </row>
    <row r="3644" spans="1:3">
      <c r="A3644" s="34" t="str">
        <f t="shared" si="168"/>
        <v/>
      </c>
      <c r="B3644" s="34" t="str">
        <f t="shared" si="169"/>
        <v/>
      </c>
      <c r="C3644" s="34" t="str">
        <f t="shared" si="170"/>
        <v/>
      </c>
    </row>
    <row r="3645" spans="1:3">
      <c r="A3645" s="34" t="str">
        <f t="shared" si="168"/>
        <v/>
      </c>
      <c r="B3645" s="34" t="str">
        <f t="shared" si="169"/>
        <v/>
      </c>
      <c r="C3645" s="34" t="str">
        <f t="shared" si="170"/>
        <v/>
      </c>
    </row>
    <row r="3646" spans="1:3">
      <c r="A3646" s="34" t="str">
        <f t="shared" si="168"/>
        <v/>
      </c>
      <c r="B3646" s="34" t="str">
        <f t="shared" si="169"/>
        <v/>
      </c>
      <c r="C3646" s="34" t="str">
        <f t="shared" si="170"/>
        <v/>
      </c>
    </row>
    <row r="3647" spans="1:3">
      <c r="A3647" s="34" t="str">
        <f t="shared" si="168"/>
        <v/>
      </c>
      <c r="B3647" s="34" t="str">
        <f t="shared" si="169"/>
        <v/>
      </c>
      <c r="C3647" s="34" t="str">
        <f t="shared" si="170"/>
        <v/>
      </c>
    </row>
    <row r="3648" spans="1:3">
      <c r="A3648" s="34" t="str">
        <f t="shared" si="168"/>
        <v/>
      </c>
      <c r="B3648" s="34" t="str">
        <f t="shared" si="169"/>
        <v/>
      </c>
      <c r="C3648" s="34" t="str">
        <f t="shared" si="170"/>
        <v/>
      </c>
    </row>
    <row r="3649" spans="1:3">
      <c r="A3649" s="34" t="str">
        <f t="shared" si="168"/>
        <v/>
      </c>
      <c r="B3649" s="34" t="str">
        <f t="shared" si="169"/>
        <v/>
      </c>
      <c r="C3649" s="34" t="str">
        <f t="shared" si="170"/>
        <v/>
      </c>
    </row>
    <row r="3650" spans="1:3">
      <c r="A3650" s="34" t="str">
        <f t="shared" si="168"/>
        <v/>
      </c>
      <c r="B3650" s="34" t="str">
        <f t="shared" si="169"/>
        <v/>
      </c>
      <c r="C3650" s="34" t="str">
        <f t="shared" si="170"/>
        <v/>
      </c>
    </row>
    <row r="3651" spans="1:3">
      <c r="A3651" s="34" t="str">
        <f t="shared" ref="A3651:A3714" si="171">IFERROR(C3651-1,"")</f>
        <v/>
      </c>
      <c r="B3651" s="34" t="str">
        <f t="shared" ref="B3651:B3714" si="172">IFERROR("P(Z&gt;="&amp;C3651-1&amp;")","")</f>
        <v/>
      </c>
      <c r="C3651" s="34" t="str">
        <f t="shared" ref="C3651:C3714" si="173">IF(C3650&gt;rNtrials,"",1+C3650)</f>
        <v/>
      </c>
    </row>
    <row r="3652" spans="1:3">
      <c r="A3652" s="34" t="str">
        <f t="shared" si="171"/>
        <v/>
      </c>
      <c r="B3652" s="34" t="str">
        <f t="shared" si="172"/>
        <v/>
      </c>
      <c r="C3652" s="34" t="str">
        <f t="shared" si="173"/>
        <v/>
      </c>
    </row>
    <row r="3653" spans="1:3">
      <c r="A3653" s="34" t="str">
        <f t="shared" si="171"/>
        <v/>
      </c>
      <c r="B3653" s="34" t="str">
        <f t="shared" si="172"/>
        <v/>
      </c>
      <c r="C3653" s="34" t="str">
        <f t="shared" si="173"/>
        <v/>
      </c>
    </row>
    <row r="3654" spans="1:3">
      <c r="A3654" s="34" t="str">
        <f t="shared" si="171"/>
        <v/>
      </c>
      <c r="B3654" s="34" t="str">
        <f t="shared" si="172"/>
        <v/>
      </c>
      <c r="C3654" s="34" t="str">
        <f t="shared" si="173"/>
        <v/>
      </c>
    </row>
    <row r="3655" spans="1:3">
      <c r="A3655" s="34" t="str">
        <f t="shared" si="171"/>
        <v/>
      </c>
      <c r="B3655" s="34" t="str">
        <f t="shared" si="172"/>
        <v/>
      </c>
      <c r="C3655" s="34" t="str">
        <f t="shared" si="173"/>
        <v/>
      </c>
    </row>
    <row r="3656" spans="1:3">
      <c r="A3656" s="34" t="str">
        <f t="shared" si="171"/>
        <v/>
      </c>
      <c r="B3656" s="34" t="str">
        <f t="shared" si="172"/>
        <v/>
      </c>
      <c r="C3656" s="34" t="str">
        <f t="shared" si="173"/>
        <v/>
      </c>
    </row>
    <row r="3657" spans="1:3">
      <c r="A3657" s="34" t="str">
        <f t="shared" si="171"/>
        <v/>
      </c>
      <c r="B3657" s="34" t="str">
        <f t="shared" si="172"/>
        <v/>
      </c>
      <c r="C3657" s="34" t="str">
        <f t="shared" si="173"/>
        <v/>
      </c>
    </row>
    <row r="3658" spans="1:3">
      <c r="A3658" s="34" t="str">
        <f t="shared" si="171"/>
        <v/>
      </c>
      <c r="B3658" s="34" t="str">
        <f t="shared" si="172"/>
        <v/>
      </c>
      <c r="C3658" s="34" t="str">
        <f t="shared" si="173"/>
        <v/>
      </c>
    </row>
    <row r="3659" spans="1:3">
      <c r="A3659" s="34" t="str">
        <f t="shared" si="171"/>
        <v/>
      </c>
      <c r="B3659" s="34" t="str">
        <f t="shared" si="172"/>
        <v/>
      </c>
      <c r="C3659" s="34" t="str">
        <f t="shared" si="173"/>
        <v/>
      </c>
    </row>
    <row r="3660" spans="1:3">
      <c r="A3660" s="34" t="str">
        <f t="shared" si="171"/>
        <v/>
      </c>
      <c r="B3660" s="34" t="str">
        <f t="shared" si="172"/>
        <v/>
      </c>
      <c r="C3660" s="34" t="str">
        <f t="shared" si="173"/>
        <v/>
      </c>
    </row>
    <row r="3661" spans="1:3">
      <c r="A3661" s="34" t="str">
        <f t="shared" si="171"/>
        <v/>
      </c>
      <c r="B3661" s="34" t="str">
        <f t="shared" si="172"/>
        <v/>
      </c>
      <c r="C3661" s="34" t="str">
        <f t="shared" si="173"/>
        <v/>
      </c>
    </row>
    <row r="3662" spans="1:3">
      <c r="A3662" s="34" t="str">
        <f t="shared" si="171"/>
        <v/>
      </c>
      <c r="B3662" s="34" t="str">
        <f t="shared" si="172"/>
        <v/>
      </c>
      <c r="C3662" s="34" t="str">
        <f t="shared" si="173"/>
        <v/>
      </c>
    </row>
    <row r="3663" spans="1:3">
      <c r="A3663" s="34" t="str">
        <f t="shared" si="171"/>
        <v/>
      </c>
      <c r="B3663" s="34" t="str">
        <f t="shared" si="172"/>
        <v/>
      </c>
      <c r="C3663" s="34" t="str">
        <f t="shared" si="173"/>
        <v/>
      </c>
    </row>
    <row r="3664" spans="1:3">
      <c r="A3664" s="34" t="str">
        <f t="shared" si="171"/>
        <v/>
      </c>
      <c r="B3664" s="34" t="str">
        <f t="shared" si="172"/>
        <v/>
      </c>
      <c r="C3664" s="34" t="str">
        <f t="shared" si="173"/>
        <v/>
      </c>
    </row>
    <row r="3665" spans="1:3">
      <c r="A3665" s="34" t="str">
        <f t="shared" si="171"/>
        <v/>
      </c>
      <c r="B3665" s="34" t="str">
        <f t="shared" si="172"/>
        <v/>
      </c>
      <c r="C3665" s="34" t="str">
        <f t="shared" si="173"/>
        <v/>
      </c>
    </row>
    <row r="3666" spans="1:3">
      <c r="A3666" s="34" t="str">
        <f t="shared" si="171"/>
        <v/>
      </c>
      <c r="B3666" s="34" t="str">
        <f t="shared" si="172"/>
        <v/>
      </c>
      <c r="C3666" s="34" t="str">
        <f t="shared" si="173"/>
        <v/>
      </c>
    </row>
    <row r="3667" spans="1:3">
      <c r="A3667" s="34" t="str">
        <f t="shared" si="171"/>
        <v/>
      </c>
      <c r="B3667" s="34" t="str">
        <f t="shared" si="172"/>
        <v/>
      </c>
      <c r="C3667" s="34" t="str">
        <f t="shared" si="173"/>
        <v/>
      </c>
    </row>
    <row r="3668" spans="1:3">
      <c r="A3668" s="34" t="str">
        <f t="shared" si="171"/>
        <v/>
      </c>
      <c r="B3668" s="34" t="str">
        <f t="shared" si="172"/>
        <v/>
      </c>
      <c r="C3668" s="34" t="str">
        <f t="shared" si="173"/>
        <v/>
      </c>
    </row>
    <row r="3669" spans="1:3">
      <c r="A3669" s="34" t="str">
        <f t="shared" si="171"/>
        <v/>
      </c>
      <c r="B3669" s="34" t="str">
        <f t="shared" si="172"/>
        <v/>
      </c>
      <c r="C3669" s="34" t="str">
        <f t="shared" si="173"/>
        <v/>
      </c>
    </row>
    <row r="3670" spans="1:3">
      <c r="A3670" s="34" t="str">
        <f t="shared" si="171"/>
        <v/>
      </c>
      <c r="B3670" s="34" t="str">
        <f t="shared" si="172"/>
        <v/>
      </c>
      <c r="C3670" s="34" t="str">
        <f t="shared" si="173"/>
        <v/>
      </c>
    </row>
    <row r="3671" spans="1:3">
      <c r="A3671" s="34" t="str">
        <f t="shared" si="171"/>
        <v/>
      </c>
      <c r="B3671" s="34" t="str">
        <f t="shared" si="172"/>
        <v/>
      </c>
      <c r="C3671" s="34" t="str">
        <f t="shared" si="173"/>
        <v/>
      </c>
    </row>
    <row r="3672" spans="1:3">
      <c r="A3672" s="34" t="str">
        <f t="shared" si="171"/>
        <v/>
      </c>
      <c r="B3672" s="34" t="str">
        <f t="shared" si="172"/>
        <v/>
      </c>
      <c r="C3672" s="34" t="str">
        <f t="shared" si="173"/>
        <v/>
      </c>
    </row>
    <row r="3673" spans="1:3">
      <c r="A3673" s="34" t="str">
        <f t="shared" si="171"/>
        <v/>
      </c>
      <c r="B3673" s="34" t="str">
        <f t="shared" si="172"/>
        <v/>
      </c>
      <c r="C3673" s="34" t="str">
        <f t="shared" si="173"/>
        <v/>
      </c>
    </row>
    <row r="3674" spans="1:3">
      <c r="A3674" s="34" t="str">
        <f t="shared" si="171"/>
        <v/>
      </c>
      <c r="B3674" s="34" t="str">
        <f t="shared" si="172"/>
        <v/>
      </c>
      <c r="C3674" s="34" t="str">
        <f t="shared" si="173"/>
        <v/>
      </c>
    </row>
    <row r="3675" spans="1:3">
      <c r="A3675" s="34" t="str">
        <f t="shared" si="171"/>
        <v/>
      </c>
      <c r="B3675" s="34" t="str">
        <f t="shared" si="172"/>
        <v/>
      </c>
      <c r="C3675" s="34" t="str">
        <f t="shared" si="173"/>
        <v/>
      </c>
    </row>
    <row r="3676" spans="1:3">
      <c r="A3676" s="34" t="str">
        <f t="shared" si="171"/>
        <v/>
      </c>
      <c r="B3676" s="34" t="str">
        <f t="shared" si="172"/>
        <v/>
      </c>
      <c r="C3676" s="34" t="str">
        <f t="shared" si="173"/>
        <v/>
      </c>
    </row>
    <row r="3677" spans="1:3">
      <c r="A3677" s="34" t="str">
        <f t="shared" si="171"/>
        <v/>
      </c>
      <c r="B3677" s="34" t="str">
        <f t="shared" si="172"/>
        <v/>
      </c>
      <c r="C3677" s="34" t="str">
        <f t="shared" si="173"/>
        <v/>
      </c>
    </row>
    <row r="3678" spans="1:3">
      <c r="A3678" s="34" t="str">
        <f t="shared" si="171"/>
        <v/>
      </c>
      <c r="B3678" s="34" t="str">
        <f t="shared" si="172"/>
        <v/>
      </c>
      <c r="C3678" s="34" t="str">
        <f t="shared" si="173"/>
        <v/>
      </c>
    </row>
    <row r="3679" spans="1:3">
      <c r="A3679" s="34" t="str">
        <f t="shared" si="171"/>
        <v/>
      </c>
      <c r="B3679" s="34" t="str">
        <f t="shared" si="172"/>
        <v/>
      </c>
      <c r="C3679" s="34" t="str">
        <f t="shared" si="173"/>
        <v/>
      </c>
    </row>
    <row r="3680" spans="1:3">
      <c r="A3680" s="34" t="str">
        <f t="shared" si="171"/>
        <v/>
      </c>
      <c r="B3680" s="34" t="str">
        <f t="shared" si="172"/>
        <v/>
      </c>
      <c r="C3680" s="34" t="str">
        <f t="shared" si="173"/>
        <v/>
      </c>
    </row>
    <row r="3681" spans="1:3">
      <c r="A3681" s="34" t="str">
        <f t="shared" si="171"/>
        <v/>
      </c>
      <c r="B3681" s="34" t="str">
        <f t="shared" si="172"/>
        <v/>
      </c>
      <c r="C3681" s="34" t="str">
        <f t="shared" si="173"/>
        <v/>
      </c>
    </row>
    <row r="3682" spans="1:3">
      <c r="A3682" s="34" t="str">
        <f t="shared" si="171"/>
        <v/>
      </c>
      <c r="B3682" s="34" t="str">
        <f t="shared" si="172"/>
        <v/>
      </c>
      <c r="C3682" s="34" t="str">
        <f t="shared" si="173"/>
        <v/>
      </c>
    </row>
    <row r="3683" spans="1:3">
      <c r="A3683" s="34" t="str">
        <f t="shared" si="171"/>
        <v/>
      </c>
      <c r="B3683" s="34" t="str">
        <f t="shared" si="172"/>
        <v/>
      </c>
      <c r="C3683" s="34" t="str">
        <f t="shared" si="173"/>
        <v/>
      </c>
    </row>
    <row r="3684" spans="1:3">
      <c r="A3684" s="34" t="str">
        <f t="shared" si="171"/>
        <v/>
      </c>
      <c r="B3684" s="34" t="str">
        <f t="shared" si="172"/>
        <v/>
      </c>
      <c r="C3684" s="34" t="str">
        <f t="shared" si="173"/>
        <v/>
      </c>
    </row>
    <row r="3685" spans="1:3">
      <c r="A3685" s="34" t="str">
        <f t="shared" si="171"/>
        <v/>
      </c>
      <c r="B3685" s="34" t="str">
        <f t="shared" si="172"/>
        <v/>
      </c>
      <c r="C3685" s="34" t="str">
        <f t="shared" si="173"/>
        <v/>
      </c>
    </row>
    <row r="3686" spans="1:3">
      <c r="A3686" s="34" t="str">
        <f t="shared" si="171"/>
        <v/>
      </c>
      <c r="B3686" s="34" t="str">
        <f t="shared" si="172"/>
        <v/>
      </c>
      <c r="C3686" s="34" t="str">
        <f t="shared" si="173"/>
        <v/>
      </c>
    </row>
    <row r="3687" spans="1:3">
      <c r="A3687" s="34" t="str">
        <f t="shared" si="171"/>
        <v/>
      </c>
      <c r="B3687" s="34" t="str">
        <f t="shared" si="172"/>
        <v/>
      </c>
      <c r="C3687" s="34" t="str">
        <f t="shared" si="173"/>
        <v/>
      </c>
    </row>
    <row r="3688" spans="1:3">
      <c r="A3688" s="34" t="str">
        <f t="shared" si="171"/>
        <v/>
      </c>
      <c r="B3688" s="34" t="str">
        <f t="shared" si="172"/>
        <v/>
      </c>
      <c r="C3688" s="34" t="str">
        <f t="shared" si="173"/>
        <v/>
      </c>
    </row>
    <row r="3689" spans="1:3">
      <c r="A3689" s="34" t="str">
        <f t="shared" si="171"/>
        <v/>
      </c>
      <c r="B3689" s="34" t="str">
        <f t="shared" si="172"/>
        <v/>
      </c>
      <c r="C3689" s="34" t="str">
        <f t="shared" si="173"/>
        <v/>
      </c>
    </row>
    <row r="3690" spans="1:3">
      <c r="A3690" s="34" t="str">
        <f t="shared" si="171"/>
        <v/>
      </c>
      <c r="B3690" s="34" t="str">
        <f t="shared" si="172"/>
        <v/>
      </c>
      <c r="C3690" s="34" t="str">
        <f t="shared" si="173"/>
        <v/>
      </c>
    </row>
    <row r="3691" spans="1:3">
      <c r="A3691" s="34" t="str">
        <f t="shared" si="171"/>
        <v/>
      </c>
      <c r="B3691" s="34" t="str">
        <f t="shared" si="172"/>
        <v/>
      </c>
      <c r="C3691" s="34" t="str">
        <f t="shared" si="173"/>
        <v/>
      </c>
    </row>
    <row r="3692" spans="1:3">
      <c r="A3692" s="34" t="str">
        <f t="shared" si="171"/>
        <v/>
      </c>
      <c r="B3692" s="34" t="str">
        <f t="shared" si="172"/>
        <v/>
      </c>
      <c r="C3692" s="34" t="str">
        <f t="shared" si="173"/>
        <v/>
      </c>
    </row>
    <row r="3693" spans="1:3">
      <c r="A3693" s="34" t="str">
        <f t="shared" si="171"/>
        <v/>
      </c>
      <c r="B3693" s="34" t="str">
        <f t="shared" si="172"/>
        <v/>
      </c>
      <c r="C3693" s="34" t="str">
        <f t="shared" si="173"/>
        <v/>
      </c>
    </row>
    <row r="3694" spans="1:3">
      <c r="A3694" s="34" t="str">
        <f t="shared" si="171"/>
        <v/>
      </c>
      <c r="B3694" s="34" t="str">
        <f t="shared" si="172"/>
        <v/>
      </c>
      <c r="C3694" s="34" t="str">
        <f t="shared" si="173"/>
        <v/>
      </c>
    </row>
    <row r="3695" spans="1:3">
      <c r="A3695" s="34" t="str">
        <f t="shared" si="171"/>
        <v/>
      </c>
      <c r="B3695" s="34" t="str">
        <f t="shared" si="172"/>
        <v/>
      </c>
      <c r="C3695" s="34" t="str">
        <f t="shared" si="173"/>
        <v/>
      </c>
    </row>
    <row r="3696" spans="1:3">
      <c r="A3696" s="34" t="str">
        <f t="shared" si="171"/>
        <v/>
      </c>
      <c r="B3696" s="34" t="str">
        <f t="shared" si="172"/>
        <v/>
      </c>
      <c r="C3696" s="34" t="str">
        <f t="shared" si="173"/>
        <v/>
      </c>
    </row>
    <row r="3697" spans="1:3">
      <c r="A3697" s="34" t="str">
        <f t="shared" si="171"/>
        <v/>
      </c>
      <c r="B3697" s="34" t="str">
        <f t="shared" si="172"/>
        <v/>
      </c>
      <c r="C3697" s="34" t="str">
        <f t="shared" si="173"/>
        <v/>
      </c>
    </row>
    <row r="3698" spans="1:3">
      <c r="A3698" s="34" t="str">
        <f t="shared" si="171"/>
        <v/>
      </c>
      <c r="B3698" s="34" t="str">
        <f t="shared" si="172"/>
        <v/>
      </c>
      <c r="C3698" s="34" t="str">
        <f t="shared" si="173"/>
        <v/>
      </c>
    </row>
    <row r="3699" spans="1:3">
      <c r="A3699" s="34" t="str">
        <f t="shared" si="171"/>
        <v/>
      </c>
      <c r="B3699" s="34" t="str">
        <f t="shared" si="172"/>
        <v/>
      </c>
      <c r="C3699" s="34" t="str">
        <f t="shared" si="173"/>
        <v/>
      </c>
    </row>
    <row r="3700" spans="1:3">
      <c r="A3700" s="34" t="str">
        <f t="shared" si="171"/>
        <v/>
      </c>
      <c r="B3700" s="34" t="str">
        <f t="shared" si="172"/>
        <v/>
      </c>
      <c r="C3700" s="34" t="str">
        <f t="shared" si="173"/>
        <v/>
      </c>
    </row>
    <row r="3701" spans="1:3">
      <c r="A3701" s="34" t="str">
        <f t="shared" si="171"/>
        <v/>
      </c>
      <c r="B3701" s="34" t="str">
        <f t="shared" si="172"/>
        <v/>
      </c>
      <c r="C3701" s="34" t="str">
        <f t="shared" si="173"/>
        <v/>
      </c>
    </row>
    <row r="3702" spans="1:3">
      <c r="A3702" s="34" t="str">
        <f t="shared" si="171"/>
        <v/>
      </c>
      <c r="B3702" s="34" t="str">
        <f t="shared" si="172"/>
        <v/>
      </c>
      <c r="C3702" s="34" t="str">
        <f t="shared" si="173"/>
        <v/>
      </c>
    </row>
    <row r="3703" spans="1:3">
      <c r="A3703" s="34" t="str">
        <f t="shared" si="171"/>
        <v/>
      </c>
      <c r="B3703" s="34" t="str">
        <f t="shared" si="172"/>
        <v/>
      </c>
      <c r="C3703" s="34" t="str">
        <f t="shared" si="173"/>
        <v/>
      </c>
    </row>
    <row r="3704" spans="1:3">
      <c r="A3704" s="34" t="str">
        <f t="shared" si="171"/>
        <v/>
      </c>
      <c r="B3704" s="34" t="str">
        <f t="shared" si="172"/>
        <v/>
      </c>
      <c r="C3704" s="34" t="str">
        <f t="shared" si="173"/>
        <v/>
      </c>
    </row>
    <row r="3705" spans="1:3">
      <c r="A3705" s="34" t="str">
        <f t="shared" si="171"/>
        <v/>
      </c>
      <c r="B3705" s="34" t="str">
        <f t="shared" si="172"/>
        <v/>
      </c>
      <c r="C3705" s="34" t="str">
        <f t="shared" si="173"/>
        <v/>
      </c>
    </row>
    <row r="3706" spans="1:3">
      <c r="A3706" s="34" t="str">
        <f t="shared" si="171"/>
        <v/>
      </c>
      <c r="B3706" s="34" t="str">
        <f t="shared" si="172"/>
        <v/>
      </c>
      <c r="C3706" s="34" t="str">
        <f t="shared" si="173"/>
        <v/>
      </c>
    </row>
    <row r="3707" spans="1:3">
      <c r="A3707" s="34" t="str">
        <f t="shared" si="171"/>
        <v/>
      </c>
      <c r="B3707" s="34" t="str">
        <f t="shared" si="172"/>
        <v/>
      </c>
      <c r="C3707" s="34" t="str">
        <f t="shared" si="173"/>
        <v/>
      </c>
    </row>
    <row r="3708" spans="1:3">
      <c r="A3708" s="34" t="str">
        <f t="shared" si="171"/>
        <v/>
      </c>
      <c r="B3708" s="34" t="str">
        <f t="shared" si="172"/>
        <v/>
      </c>
      <c r="C3708" s="34" t="str">
        <f t="shared" si="173"/>
        <v/>
      </c>
    </row>
    <row r="3709" spans="1:3">
      <c r="A3709" s="34" t="str">
        <f t="shared" si="171"/>
        <v/>
      </c>
      <c r="B3709" s="34" t="str">
        <f t="shared" si="172"/>
        <v/>
      </c>
      <c r="C3709" s="34" t="str">
        <f t="shared" si="173"/>
        <v/>
      </c>
    </row>
    <row r="3710" spans="1:3">
      <c r="A3710" s="34" t="str">
        <f t="shared" si="171"/>
        <v/>
      </c>
      <c r="B3710" s="34" t="str">
        <f t="shared" si="172"/>
        <v/>
      </c>
      <c r="C3710" s="34" t="str">
        <f t="shared" si="173"/>
        <v/>
      </c>
    </row>
    <row r="3711" spans="1:3">
      <c r="A3711" s="34" t="str">
        <f t="shared" si="171"/>
        <v/>
      </c>
      <c r="B3711" s="34" t="str">
        <f t="shared" si="172"/>
        <v/>
      </c>
      <c r="C3711" s="34" t="str">
        <f t="shared" si="173"/>
        <v/>
      </c>
    </row>
    <row r="3712" spans="1:3">
      <c r="A3712" s="34" t="str">
        <f t="shared" si="171"/>
        <v/>
      </c>
      <c r="B3712" s="34" t="str">
        <f t="shared" si="172"/>
        <v/>
      </c>
      <c r="C3712" s="34" t="str">
        <f t="shared" si="173"/>
        <v/>
      </c>
    </row>
    <row r="3713" spans="1:3">
      <c r="A3713" s="34" t="str">
        <f t="shared" si="171"/>
        <v/>
      </c>
      <c r="B3713" s="34" t="str">
        <f t="shared" si="172"/>
        <v/>
      </c>
      <c r="C3713" s="34" t="str">
        <f t="shared" si="173"/>
        <v/>
      </c>
    </row>
    <row r="3714" spans="1:3">
      <c r="A3714" s="34" t="str">
        <f t="shared" si="171"/>
        <v/>
      </c>
      <c r="B3714" s="34" t="str">
        <f t="shared" si="172"/>
        <v/>
      </c>
      <c r="C3714" s="34" t="str">
        <f t="shared" si="173"/>
        <v/>
      </c>
    </row>
    <row r="3715" spans="1:3">
      <c r="A3715" s="34" t="str">
        <f t="shared" ref="A3715:A3778" si="174">IFERROR(C3715-1,"")</f>
        <v/>
      </c>
      <c r="B3715" s="34" t="str">
        <f t="shared" ref="B3715:B3778" si="175">IFERROR("P(Z&gt;="&amp;C3715-1&amp;")","")</f>
        <v/>
      </c>
      <c r="C3715" s="34" t="str">
        <f t="shared" ref="C3715:C3778" si="176">IF(C3714&gt;rNtrials,"",1+C3714)</f>
        <v/>
      </c>
    </row>
    <row r="3716" spans="1:3">
      <c r="A3716" s="34" t="str">
        <f t="shared" si="174"/>
        <v/>
      </c>
      <c r="B3716" s="34" t="str">
        <f t="shared" si="175"/>
        <v/>
      </c>
      <c r="C3716" s="34" t="str">
        <f t="shared" si="176"/>
        <v/>
      </c>
    </row>
    <row r="3717" spans="1:3">
      <c r="A3717" s="34" t="str">
        <f t="shared" si="174"/>
        <v/>
      </c>
      <c r="B3717" s="34" t="str">
        <f t="shared" si="175"/>
        <v/>
      </c>
      <c r="C3717" s="34" t="str">
        <f t="shared" si="176"/>
        <v/>
      </c>
    </row>
    <row r="3718" spans="1:3">
      <c r="A3718" s="34" t="str">
        <f t="shared" si="174"/>
        <v/>
      </c>
      <c r="B3718" s="34" t="str">
        <f t="shared" si="175"/>
        <v/>
      </c>
      <c r="C3718" s="34" t="str">
        <f t="shared" si="176"/>
        <v/>
      </c>
    </row>
    <row r="3719" spans="1:3">
      <c r="A3719" s="34" t="str">
        <f t="shared" si="174"/>
        <v/>
      </c>
      <c r="B3719" s="34" t="str">
        <f t="shared" si="175"/>
        <v/>
      </c>
      <c r="C3719" s="34" t="str">
        <f t="shared" si="176"/>
        <v/>
      </c>
    </row>
    <row r="3720" spans="1:3">
      <c r="A3720" s="34" t="str">
        <f t="shared" si="174"/>
        <v/>
      </c>
      <c r="B3720" s="34" t="str">
        <f t="shared" si="175"/>
        <v/>
      </c>
      <c r="C3720" s="34" t="str">
        <f t="shared" si="176"/>
        <v/>
      </c>
    </row>
    <row r="3721" spans="1:3">
      <c r="A3721" s="34" t="str">
        <f t="shared" si="174"/>
        <v/>
      </c>
      <c r="B3721" s="34" t="str">
        <f t="shared" si="175"/>
        <v/>
      </c>
      <c r="C3721" s="34" t="str">
        <f t="shared" si="176"/>
        <v/>
      </c>
    </row>
    <row r="3722" spans="1:3">
      <c r="A3722" s="34" t="str">
        <f t="shared" si="174"/>
        <v/>
      </c>
      <c r="B3722" s="34" t="str">
        <f t="shared" si="175"/>
        <v/>
      </c>
      <c r="C3722" s="34" t="str">
        <f t="shared" si="176"/>
        <v/>
      </c>
    </row>
    <row r="3723" spans="1:3">
      <c r="A3723" s="34" t="str">
        <f t="shared" si="174"/>
        <v/>
      </c>
      <c r="B3723" s="34" t="str">
        <f t="shared" si="175"/>
        <v/>
      </c>
      <c r="C3723" s="34" t="str">
        <f t="shared" si="176"/>
        <v/>
      </c>
    </row>
    <row r="3724" spans="1:3">
      <c r="A3724" s="34" t="str">
        <f t="shared" si="174"/>
        <v/>
      </c>
      <c r="B3724" s="34" t="str">
        <f t="shared" si="175"/>
        <v/>
      </c>
      <c r="C3724" s="34" t="str">
        <f t="shared" si="176"/>
        <v/>
      </c>
    </row>
    <row r="3725" spans="1:3">
      <c r="A3725" s="34" t="str">
        <f t="shared" si="174"/>
        <v/>
      </c>
      <c r="B3725" s="34" t="str">
        <f t="shared" si="175"/>
        <v/>
      </c>
      <c r="C3725" s="34" t="str">
        <f t="shared" si="176"/>
        <v/>
      </c>
    </row>
    <row r="3726" spans="1:3">
      <c r="A3726" s="34" t="str">
        <f t="shared" si="174"/>
        <v/>
      </c>
      <c r="B3726" s="34" t="str">
        <f t="shared" si="175"/>
        <v/>
      </c>
      <c r="C3726" s="34" t="str">
        <f t="shared" si="176"/>
        <v/>
      </c>
    </row>
    <row r="3727" spans="1:3">
      <c r="A3727" s="34" t="str">
        <f t="shared" si="174"/>
        <v/>
      </c>
      <c r="B3727" s="34" t="str">
        <f t="shared" si="175"/>
        <v/>
      </c>
      <c r="C3727" s="34" t="str">
        <f t="shared" si="176"/>
        <v/>
      </c>
    </row>
    <row r="3728" spans="1:3">
      <c r="A3728" s="34" t="str">
        <f t="shared" si="174"/>
        <v/>
      </c>
      <c r="B3728" s="34" t="str">
        <f t="shared" si="175"/>
        <v/>
      </c>
      <c r="C3728" s="34" t="str">
        <f t="shared" si="176"/>
        <v/>
      </c>
    </row>
    <row r="3729" spans="1:3">
      <c r="A3729" s="34" t="str">
        <f t="shared" si="174"/>
        <v/>
      </c>
      <c r="B3729" s="34" t="str">
        <f t="shared" si="175"/>
        <v/>
      </c>
      <c r="C3729" s="34" t="str">
        <f t="shared" si="176"/>
        <v/>
      </c>
    </row>
    <row r="3730" spans="1:3">
      <c r="A3730" s="34" t="str">
        <f t="shared" si="174"/>
        <v/>
      </c>
      <c r="B3730" s="34" t="str">
        <f t="shared" si="175"/>
        <v/>
      </c>
      <c r="C3730" s="34" t="str">
        <f t="shared" si="176"/>
        <v/>
      </c>
    </row>
    <row r="3731" spans="1:3">
      <c r="A3731" s="34" t="str">
        <f t="shared" si="174"/>
        <v/>
      </c>
      <c r="B3731" s="34" t="str">
        <f t="shared" si="175"/>
        <v/>
      </c>
      <c r="C3731" s="34" t="str">
        <f t="shared" si="176"/>
        <v/>
      </c>
    </row>
    <row r="3732" spans="1:3">
      <c r="A3732" s="34" t="str">
        <f t="shared" si="174"/>
        <v/>
      </c>
      <c r="B3732" s="34" t="str">
        <f t="shared" si="175"/>
        <v/>
      </c>
      <c r="C3732" s="34" t="str">
        <f t="shared" si="176"/>
        <v/>
      </c>
    </row>
    <row r="3733" spans="1:3">
      <c r="A3733" s="34" t="str">
        <f t="shared" si="174"/>
        <v/>
      </c>
      <c r="B3733" s="34" t="str">
        <f t="shared" si="175"/>
        <v/>
      </c>
      <c r="C3733" s="34" t="str">
        <f t="shared" si="176"/>
        <v/>
      </c>
    </row>
    <row r="3734" spans="1:3">
      <c r="A3734" s="34" t="str">
        <f t="shared" si="174"/>
        <v/>
      </c>
      <c r="B3734" s="34" t="str">
        <f t="shared" si="175"/>
        <v/>
      </c>
      <c r="C3734" s="34" t="str">
        <f t="shared" si="176"/>
        <v/>
      </c>
    </row>
    <row r="3735" spans="1:3">
      <c r="A3735" s="34" t="str">
        <f t="shared" si="174"/>
        <v/>
      </c>
      <c r="B3735" s="34" t="str">
        <f t="shared" si="175"/>
        <v/>
      </c>
      <c r="C3735" s="34" t="str">
        <f t="shared" si="176"/>
        <v/>
      </c>
    </row>
    <row r="3736" spans="1:3">
      <c r="A3736" s="34" t="str">
        <f t="shared" si="174"/>
        <v/>
      </c>
      <c r="B3736" s="34" t="str">
        <f t="shared" si="175"/>
        <v/>
      </c>
      <c r="C3736" s="34" t="str">
        <f t="shared" si="176"/>
        <v/>
      </c>
    </row>
    <row r="3737" spans="1:3">
      <c r="A3737" s="34" t="str">
        <f t="shared" si="174"/>
        <v/>
      </c>
      <c r="B3737" s="34" t="str">
        <f t="shared" si="175"/>
        <v/>
      </c>
      <c r="C3737" s="34" t="str">
        <f t="shared" si="176"/>
        <v/>
      </c>
    </row>
    <row r="3738" spans="1:3">
      <c r="A3738" s="34" t="str">
        <f t="shared" si="174"/>
        <v/>
      </c>
      <c r="B3738" s="34" t="str">
        <f t="shared" si="175"/>
        <v/>
      </c>
      <c r="C3738" s="34" t="str">
        <f t="shared" si="176"/>
        <v/>
      </c>
    </row>
    <row r="3739" spans="1:3">
      <c r="A3739" s="34" t="str">
        <f t="shared" si="174"/>
        <v/>
      </c>
      <c r="B3739" s="34" t="str">
        <f t="shared" si="175"/>
        <v/>
      </c>
      <c r="C3739" s="34" t="str">
        <f t="shared" si="176"/>
        <v/>
      </c>
    </row>
    <row r="3740" spans="1:3">
      <c r="A3740" s="34" t="str">
        <f t="shared" si="174"/>
        <v/>
      </c>
      <c r="B3740" s="34" t="str">
        <f t="shared" si="175"/>
        <v/>
      </c>
      <c r="C3740" s="34" t="str">
        <f t="shared" si="176"/>
        <v/>
      </c>
    </row>
    <row r="3741" spans="1:3">
      <c r="A3741" s="34" t="str">
        <f t="shared" si="174"/>
        <v/>
      </c>
      <c r="B3741" s="34" t="str">
        <f t="shared" si="175"/>
        <v/>
      </c>
      <c r="C3741" s="34" t="str">
        <f t="shared" si="176"/>
        <v/>
      </c>
    </row>
    <row r="3742" spans="1:3">
      <c r="A3742" s="34" t="str">
        <f t="shared" si="174"/>
        <v/>
      </c>
      <c r="B3742" s="34" t="str">
        <f t="shared" si="175"/>
        <v/>
      </c>
      <c r="C3742" s="34" t="str">
        <f t="shared" si="176"/>
        <v/>
      </c>
    </row>
    <row r="3743" spans="1:3">
      <c r="A3743" s="34" t="str">
        <f t="shared" si="174"/>
        <v/>
      </c>
      <c r="B3743" s="34" t="str">
        <f t="shared" si="175"/>
        <v/>
      </c>
      <c r="C3743" s="34" t="str">
        <f t="shared" si="176"/>
        <v/>
      </c>
    </row>
    <row r="3744" spans="1:3">
      <c r="A3744" s="34" t="str">
        <f t="shared" si="174"/>
        <v/>
      </c>
      <c r="B3744" s="34" t="str">
        <f t="shared" si="175"/>
        <v/>
      </c>
      <c r="C3744" s="34" t="str">
        <f t="shared" si="176"/>
        <v/>
      </c>
    </row>
    <row r="3745" spans="1:3">
      <c r="A3745" s="34" t="str">
        <f t="shared" si="174"/>
        <v/>
      </c>
      <c r="B3745" s="34" t="str">
        <f t="shared" si="175"/>
        <v/>
      </c>
      <c r="C3745" s="34" t="str">
        <f t="shared" si="176"/>
        <v/>
      </c>
    </row>
    <row r="3746" spans="1:3">
      <c r="A3746" s="34" t="str">
        <f t="shared" si="174"/>
        <v/>
      </c>
      <c r="B3746" s="34" t="str">
        <f t="shared" si="175"/>
        <v/>
      </c>
      <c r="C3746" s="34" t="str">
        <f t="shared" si="176"/>
        <v/>
      </c>
    </row>
    <row r="3747" spans="1:3">
      <c r="A3747" s="34" t="str">
        <f t="shared" si="174"/>
        <v/>
      </c>
      <c r="B3747" s="34" t="str">
        <f t="shared" si="175"/>
        <v/>
      </c>
      <c r="C3747" s="34" t="str">
        <f t="shared" si="176"/>
        <v/>
      </c>
    </row>
    <row r="3748" spans="1:3">
      <c r="A3748" s="34" t="str">
        <f t="shared" si="174"/>
        <v/>
      </c>
      <c r="B3748" s="34" t="str">
        <f t="shared" si="175"/>
        <v/>
      </c>
      <c r="C3748" s="34" t="str">
        <f t="shared" si="176"/>
        <v/>
      </c>
    </row>
    <row r="3749" spans="1:3">
      <c r="A3749" s="34" t="str">
        <f t="shared" si="174"/>
        <v/>
      </c>
      <c r="B3749" s="34" t="str">
        <f t="shared" si="175"/>
        <v/>
      </c>
      <c r="C3749" s="34" t="str">
        <f t="shared" si="176"/>
        <v/>
      </c>
    </row>
    <row r="3750" spans="1:3">
      <c r="A3750" s="34" t="str">
        <f t="shared" si="174"/>
        <v/>
      </c>
      <c r="B3750" s="34" t="str">
        <f t="shared" si="175"/>
        <v/>
      </c>
      <c r="C3750" s="34" t="str">
        <f t="shared" si="176"/>
        <v/>
      </c>
    </row>
    <row r="3751" spans="1:3">
      <c r="A3751" s="34" t="str">
        <f t="shared" si="174"/>
        <v/>
      </c>
      <c r="B3751" s="34" t="str">
        <f t="shared" si="175"/>
        <v/>
      </c>
      <c r="C3751" s="34" t="str">
        <f t="shared" si="176"/>
        <v/>
      </c>
    </row>
    <row r="3752" spans="1:3">
      <c r="A3752" s="34" t="str">
        <f t="shared" si="174"/>
        <v/>
      </c>
      <c r="B3752" s="34" t="str">
        <f t="shared" si="175"/>
        <v/>
      </c>
      <c r="C3752" s="34" t="str">
        <f t="shared" si="176"/>
        <v/>
      </c>
    </row>
    <row r="3753" spans="1:3">
      <c r="A3753" s="34" t="str">
        <f t="shared" si="174"/>
        <v/>
      </c>
      <c r="B3753" s="34" t="str">
        <f t="shared" si="175"/>
        <v/>
      </c>
      <c r="C3753" s="34" t="str">
        <f t="shared" si="176"/>
        <v/>
      </c>
    </row>
    <row r="3754" spans="1:3">
      <c r="A3754" s="34" t="str">
        <f t="shared" si="174"/>
        <v/>
      </c>
      <c r="B3754" s="34" t="str">
        <f t="shared" si="175"/>
        <v/>
      </c>
      <c r="C3754" s="34" t="str">
        <f t="shared" si="176"/>
        <v/>
      </c>
    </row>
    <row r="3755" spans="1:3">
      <c r="A3755" s="34" t="str">
        <f t="shared" si="174"/>
        <v/>
      </c>
      <c r="B3755" s="34" t="str">
        <f t="shared" si="175"/>
        <v/>
      </c>
      <c r="C3755" s="34" t="str">
        <f t="shared" si="176"/>
        <v/>
      </c>
    </row>
    <row r="3756" spans="1:3">
      <c r="A3756" s="34" t="str">
        <f t="shared" si="174"/>
        <v/>
      </c>
      <c r="B3756" s="34" t="str">
        <f t="shared" si="175"/>
        <v/>
      </c>
      <c r="C3756" s="34" t="str">
        <f t="shared" si="176"/>
        <v/>
      </c>
    </row>
    <row r="3757" spans="1:3">
      <c r="A3757" s="34" t="str">
        <f t="shared" si="174"/>
        <v/>
      </c>
      <c r="B3757" s="34" t="str">
        <f t="shared" si="175"/>
        <v/>
      </c>
      <c r="C3757" s="34" t="str">
        <f t="shared" si="176"/>
        <v/>
      </c>
    </row>
    <row r="3758" spans="1:3">
      <c r="A3758" s="34" t="str">
        <f t="shared" si="174"/>
        <v/>
      </c>
      <c r="B3758" s="34" t="str">
        <f t="shared" si="175"/>
        <v/>
      </c>
      <c r="C3758" s="34" t="str">
        <f t="shared" si="176"/>
        <v/>
      </c>
    </row>
    <row r="3759" spans="1:3">
      <c r="A3759" s="34" t="str">
        <f t="shared" si="174"/>
        <v/>
      </c>
      <c r="B3759" s="34" t="str">
        <f t="shared" si="175"/>
        <v/>
      </c>
      <c r="C3759" s="34" t="str">
        <f t="shared" si="176"/>
        <v/>
      </c>
    </row>
    <row r="3760" spans="1:3">
      <c r="A3760" s="34" t="str">
        <f t="shared" si="174"/>
        <v/>
      </c>
      <c r="B3760" s="34" t="str">
        <f t="shared" si="175"/>
        <v/>
      </c>
      <c r="C3760" s="34" t="str">
        <f t="shared" si="176"/>
        <v/>
      </c>
    </row>
    <row r="3761" spans="1:3">
      <c r="A3761" s="34" t="str">
        <f t="shared" si="174"/>
        <v/>
      </c>
      <c r="B3761" s="34" t="str">
        <f t="shared" si="175"/>
        <v/>
      </c>
      <c r="C3761" s="34" t="str">
        <f t="shared" si="176"/>
        <v/>
      </c>
    </row>
    <row r="3762" spans="1:3">
      <c r="A3762" s="34" t="str">
        <f t="shared" si="174"/>
        <v/>
      </c>
      <c r="B3762" s="34" t="str">
        <f t="shared" si="175"/>
        <v/>
      </c>
      <c r="C3762" s="34" t="str">
        <f t="shared" si="176"/>
        <v/>
      </c>
    </row>
    <row r="3763" spans="1:3">
      <c r="A3763" s="34" t="str">
        <f t="shared" si="174"/>
        <v/>
      </c>
      <c r="B3763" s="34" t="str">
        <f t="shared" si="175"/>
        <v/>
      </c>
      <c r="C3763" s="34" t="str">
        <f t="shared" si="176"/>
        <v/>
      </c>
    </row>
    <row r="3764" spans="1:3">
      <c r="A3764" s="34" t="str">
        <f t="shared" si="174"/>
        <v/>
      </c>
      <c r="B3764" s="34" t="str">
        <f t="shared" si="175"/>
        <v/>
      </c>
      <c r="C3764" s="34" t="str">
        <f t="shared" si="176"/>
        <v/>
      </c>
    </row>
    <row r="3765" spans="1:3">
      <c r="A3765" s="34" t="str">
        <f t="shared" si="174"/>
        <v/>
      </c>
      <c r="B3765" s="34" t="str">
        <f t="shared" si="175"/>
        <v/>
      </c>
      <c r="C3765" s="34" t="str">
        <f t="shared" si="176"/>
        <v/>
      </c>
    </row>
    <row r="3766" spans="1:3">
      <c r="A3766" s="34" t="str">
        <f t="shared" si="174"/>
        <v/>
      </c>
      <c r="B3766" s="34" t="str">
        <f t="shared" si="175"/>
        <v/>
      </c>
      <c r="C3766" s="34" t="str">
        <f t="shared" si="176"/>
        <v/>
      </c>
    </row>
    <row r="3767" spans="1:3">
      <c r="A3767" s="34" t="str">
        <f t="shared" si="174"/>
        <v/>
      </c>
      <c r="B3767" s="34" t="str">
        <f t="shared" si="175"/>
        <v/>
      </c>
      <c r="C3767" s="34" t="str">
        <f t="shared" si="176"/>
        <v/>
      </c>
    </row>
    <row r="3768" spans="1:3">
      <c r="A3768" s="34" t="str">
        <f t="shared" si="174"/>
        <v/>
      </c>
      <c r="B3768" s="34" t="str">
        <f t="shared" si="175"/>
        <v/>
      </c>
      <c r="C3768" s="34" t="str">
        <f t="shared" si="176"/>
        <v/>
      </c>
    </row>
    <row r="3769" spans="1:3">
      <c r="A3769" s="34" t="str">
        <f t="shared" si="174"/>
        <v/>
      </c>
      <c r="B3769" s="34" t="str">
        <f t="shared" si="175"/>
        <v/>
      </c>
      <c r="C3769" s="34" t="str">
        <f t="shared" si="176"/>
        <v/>
      </c>
    </row>
    <row r="3770" spans="1:3">
      <c r="A3770" s="34" t="str">
        <f t="shared" si="174"/>
        <v/>
      </c>
      <c r="B3770" s="34" t="str">
        <f t="shared" si="175"/>
        <v/>
      </c>
      <c r="C3770" s="34" t="str">
        <f t="shared" si="176"/>
        <v/>
      </c>
    </row>
    <row r="3771" spans="1:3">
      <c r="A3771" s="34" t="str">
        <f t="shared" si="174"/>
        <v/>
      </c>
      <c r="B3771" s="34" t="str">
        <f t="shared" si="175"/>
        <v/>
      </c>
      <c r="C3771" s="34" t="str">
        <f t="shared" si="176"/>
        <v/>
      </c>
    </row>
    <row r="3772" spans="1:3">
      <c r="A3772" s="34" t="str">
        <f t="shared" si="174"/>
        <v/>
      </c>
      <c r="B3772" s="34" t="str">
        <f t="shared" si="175"/>
        <v/>
      </c>
      <c r="C3772" s="34" t="str">
        <f t="shared" si="176"/>
        <v/>
      </c>
    </row>
    <row r="3773" spans="1:3">
      <c r="A3773" s="34" t="str">
        <f t="shared" si="174"/>
        <v/>
      </c>
      <c r="B3773" s="34" t="str">
        <f t="shared" si="175"/>
        <v/>
      </c>
      <c r="C3773" s="34" t="str">
        <f t="shared" si="176"/>
        <v/>
      </c>
    </row>
    <row r="3774" spans="1:3">
      <c r="A3774" s="34" t="str">
        <f t="shared" si="174"/>
        <v/>
      </c>
      <c r="B3774" s="34" t="str">
        <f t="shared" si="175"/>
        <v/>
      </c>
      <c r="C3774" s="34" t="str">
        <f t="shared" si="176"/>
        <v/>
      </c>
    </row>
    <row r="3775" spans="1:3">
      <c r="A3775" s="34" t="str">
        <f t="shared" si="174"/>
        <v/>
      </c>
      <c r="B3775" s="34" t="str">
        <f t="shared" si="175"/>
        <v/>
      </c>
      <c r="C3775" s="34" t="str">
        <f t="shared" si="176"/>
        <v/>
      </c>
    </row>
    <row r="3776" spans="1:3">
      <c r="A3776" s="34" t="str">
        <f t="shared" si="174"/>
        <v/>
      </c>
      <c r="B3776" s="34" t="str">
        <f t="shared" si="175"/>
        <v/>
      </c>
      <c r="C3776" s="34" t="str">
        <f t="shared" si="176"/>
        <v/>
      </c>
    </row>
    <row r="3777" spans="1:3">
      <c r="A3777" s="34" t="str">
        <f t="shared" si="174"/>
        <v/>
      </c>
      <c r="B3777" s="34" t="str">
        <f t="shared" si="175"/>
        <v/>
      </c>
      <c r="C3777" s="34" t="str">
        <f t="shared" si="176"/>
        <v/>
      </c>
    </row>
    <row r="3778" spans="1:3">
      <c r="A3778" s="34" t="str">
        <f t="shared" si="174"/>
        <v/>
      </c>
      <c r="B3778" s="34" t="str">
        <f t="shared" si="175"/>
        <v/>
      </c>
      <c r="C3778" s="34" t="str">
        <f t="shared" si="176"/>
        <v/>
      </c>
    </row>
    <row r="3779" spans="1:3">
      <c r="A3779" s="34" t="str">
        <f t="shared" ref="A3779:A3842" si="177">IFERROR(C3779-1,"")</f>
        <v/>
      </c>
      <c r="B3779" s="34" t="str">
        <f t="shared" ref="B3779:B3842" si="178">IFERROR("P(Z&gt;="&amp;C3779-1&amp;")","")</f>
        <v/>
      </c>
      <c r="C3779" s="34" t="str">
        <f t="shared" ref="C3779:C3842" si="179">IF(C3778&gt;rNtrials,"",1+C3778)</f>
        <v/>
      </c>
    </row>
    <row r="3780" spans="1:3">
      <c r="A3780" s="34" t="str">
        <f t="shared" si="177"/>
        <v/>
      </c>
      <c r="B3780" s="34" t="str">
        <f t="shared" si="178"/>
        <v/>
      </c>
      <c r="C3780" s="34" t="str">
        <f t="shared" si="179"/>
        <v/>
      </c>
    </row>
    <row r="3781" spans="1:3">
      <c r="A3781" s="34" t="str">
        <f t="shared" si="177"/>
        <v/>
      </c>
      <c r="B3781" s="34" t="str">
        <f t="shared" si="178"/>
        <v/>
      </c>
      <c r="C3781" s="34" t="str">
        <f t="shared" si="179"/>
        <v/>
      </c>
    </row>
    <row r="3782" spans="1:3">
      <c r="A3782" s="34" t="str">
        <f t="shared" si="177"/>
        <v/>
      </c>
      <c r="B3782" s="34" t="str">
        <f t="shared" si="178"/>
        <v/>
      </c>
      <c r="C3782" s="34" t="str">
        <f t="shared" si="179"/>
        <v/>
      </c>
    </row>
    <row r="3783" spans="1:3">
      <c r="A3783" s="34" t="str">
        <f t="shared" si="177"/>
        <v/>
      </c>
      <c r="B3783" s="34" t="str">
        <f t="shared" si="178"/>
        <v/>
      </c>
      <c r="C3783" s="34" t="str">
        <f t="shared" si="179"/>
        <v/>
      </c>
    </row>
    <row r="3784" spans="1:3">
      <c r="A3784" s="34" t="str">
        <f t="shared" si="177"/>
        <v/>
      </c>
      <c r="B3784" s="34" t="str">
        <f t="shared" si="178"/>
        <v/>
      </c>
      <c r="C3784" s="34" t="str">
        <f t="shared" si="179"/>
        <v/>
      </c>
    </row>
    <row r="3785" spans="1:3">
      <c r="A3785" s="34" t="str">
        <f t="shared" si="177"/>
        <v/>
      </c>
      <c r="B3785" s="34" t="str">
        <f t="shared" si="178"/>
        <v/>
      </c>
      <c r="C3785" s="34" t="str">
        <f t="shared" si="179"/>
        <v/>
      </c>
    </row>
    <row r="3786" spans="1:3">
      <c r="A3786" s="34" t="str">
        <f t="shared" si="177"/>
        <v/>
      </c>
      <c r="B3786" s="34" t="str">
        <f t="shared" si="178"/>
        <v/>
      </c>
      <c r="C3786" s="34" t="str">
        <f t="shared" si="179"/>
        <v/>
      </c>
    </row>
    <row r="3787" spans="1:3">
      <c r="A3787" s="34" t="str">
        <f t="shared" si="177"/>
        <v/>
      </c>
      <c r="B3787" s="34" t="str">
        <f t="shared" si="178"/>
        <v/>
      </c>
      <c r="C3787" s="34" t="str">
        <f t="shared" si="179"/>
        <v/>
      </c>
    </row>
    <row r="3788" spans="1:3">
      <c r="A3788" s="34" t="str">
        <f t="shared" si="177"/>
        <v/>
      </c>
      <c r="B3788" s="34" t="str">
        <f t="shared" si="178"/>
        <v/>
      </c>
      <c r="C3788" s="34" t="str">
        <f t="shared" si="179"/>
        <v/>
      </c>
    </row>
    <row r="3789" spans="1:3">
      <c r="A3789" s="34" t="str">
        <f t="shared" si="177"/>
        <v/>
      </c>
      <c r="B3789" s="34" t="str">
        <f t="shared" si="178"/>
        <v/>
      </c>
      <c r="C3789" s="34" t="str">
        <f t="shared" si="179"/>
        <v/>
      </c>
    </row>
    <row r="3790" spans="1:3">
      <c r="A3790" s="34" t="str">
        <f t="shared" si="177"/>
        <v/>
      </c>
      <c r="B3790" s="34" t="str">
        <f t="shared" si="178"/>
        <v/>
      </c>
      <c r="C3790" s="34" t="str">
        <f t="shared" si="179"/>
        <v/>
      </c>
    </row>
    <row r="3791" spans="1:3">
      <c r="A3791" s="34" t="str">
        <f t="shared" si="177"/>
        <v/>
      </c>
      <c r="B3791" s="34" t="str">
        <f t="shared" si="178"/>
        <v/>
      </c>
      <c r="C3791" s="34" t="str">
        <f t="shared" si="179"/>
        <v/>
      </c>
    </row>
    <row r="3792" spans="1:3">
      <c r="A3792" s="34" t="str">
        <f t="shared" si="177"/>
        <v/>
      </c>
      <c r="B3792" s="34" t="str">
        <f t="shared" si="178"/>
        <v/>
      </c>
      <c r="C3792" s="34" t="str">
        <f t="shared" si="179"/>
        <v/>
      </c>
    </row>
    <row r="3793" spans="1:3">
      <c r="A3793" s="34" t="str">
        <f t="shared" si="177"/>
        <v/>
      </c>
      <c r="B3793" s="34" t="str">
        <f t="shared" si="178"/>
        <v/>
      </c>
      <c r="C3793" s="34" t="str">
        <f t="shared" si="179"/>
        <v/>
      </c>
    </row>
    <row r="3794" spans="1:3">
      <c r="A3794" s="34" t="str">
        <f t="shared" si="177"/>
        <v/>
      </c>
      <c r="B3794" s="34" t="str">
        <f t="shared" si="178"/>
        <v/>
      </c>
      <c r="C3794" s="34" t="str">
        <f t="shared" si="179"/>
        <v/>
      </c>
    </row>
    <row r="3795" spans="1:3">
      <c r="A3795" s="34" t="str">
        <f t="shared" si="177"/>
        <v/>
      </c>
      <c r="B3795" s="34" t="str">
        <f t="shared" si="178"/>
        <v/>
      </c>
      <c r="C3795" s="34" t="str">
        <f t="shared" si="179"/>
        <v/>
      </c>
    </row>
    <row r="3796" spans="1:3">
      <c r="A3796" s="34" t="str">
        <f t="shared" si="177"/>
        <v/>
      </c>
      <c r="B3796" s="34" t="str">
        <f t="shared" si="178"/>
        <v/>
      </c>
      <c r="C3796" s="34" t="str">
        <f t="shared" si="179"/>
        <v/>
      </c>
    </row>
    <row r="3797" spans="1:3">
      <c r="A3797" s="34" t="str">
        <f t="shared" si="177"/>
        <v/>
      </c>
      <c r="B3797" s="34" t="str">
        <f t="shared" si="178"/>
        <v/>
      </c>
      <c r="C3797" s="34" t="str">
        <f t="shared" si="179"/>
        <v/>
      </c>
    </row>
    <row r="3798" spans="1:3">
      <c r="A3798" s="34" t="str">
        <f t="shared" si="177"/>
        <v/>
      </c>
      <c r="B3798" s="34" t="str">
        <f t="shared" si="178"/>
        <v/>
      </c>
      <c r="C3798" s="34" t="str">
        <f t="shared" si="179"/>
        <v/>
      </c>
    </row>
    <row r="3799" spans="1:3">
      <c r="A3799" s="34" t="str">
        <f t="shared" si="177"/>
        <v/>
      </c>
      <c r="B3799" s="34" t="str">
        <f t="shared" si="178"/>
        <v/>
      </c>
      <c r="C3799" s="34" t="str">
        <f t="shared" si="179"/>
        <v/>
      </c>
    </row>
    <row r="3800" spans="1:3">
      <c r="A3800" s="34" t="str">
        <f t="shared" si="177"/>
        <v/>
      </c>
      <c r="B3800" s="34" t="str">
        <f t="shared" si="178"/>
        <v/>
      </c>
      <c r="C3800" s="34" t="str">
        <f t="shared" si="179"/>
        <v/>
      </c>
    </row>
    <row r="3801" spans="1:3">
      <c r="A3801" s="34" t="str">
        <f t="shared" si="177"/>
        <v/>
      </c>
      <c r="B3801" s="34" t="str">
        <f t="shared" si="178"/>
        <v/>
      </c>
      <c r="C3801" s="34" t="str">
        <f t="shared" si="179"/>
        <v/>
      </c>
    </row>
    <row r="3802" spans="1:3">
      <c r="A3802" s="34" t="str">
        <f t="shared" si="177"/>
        <v/>
      </c>
      <c r="B3802" s="34" t="str">
        <f t="shared" si="178"/>
        <v/>
      </c>
      <c r="C3802" s="34" t="str">
        <f t="shared" si="179"/>
        <v/>
      </c>
    </row>
    <row r="3803" spans="1:3">
      <c r="A3803" s="34" t="str">
        <f t="shared" si="177"/>
        <v/>
      </c>
      <c r="B3803" s="34" t="str">
        <f t="shared" si="178"/>
        <v/>
      </c>
      <c r="C3803" s="34" t="str">
        <f t="shared" si="179"/>
        <v/>
      </c>
    </row>
    <row r="3804" spans="1:3">
      <c r="A3804" s="34" t="str">
        <f t="shared" si="177"/>
        <v/>
      </c>
      <c r="B3804" s="34" t="str">
        <f t="shared" si="178"/>
        <v/>
      </c>
      <c r="C3804" s="34" t="str">
        <f t="shared" si="179"/>
        <v/>
      </c>
    </row>
    <row r="3805" spans="1:3">
      <c r="A3805" s="34" t="str">
        <f t="shared" si="177"/>
        <v/>
      </c>
      <c r="B3805" s="34" t="str">
        <f t="shared" si="178"/>
        <v/>
      </c>
      <c r="C3805" s="34" t="str">
        <f t="shared" si="179"/>
        <v/>
      </c>
    </row>
    <row r="3806" spans="1:3">
      <c r="A3806" s="34" t="str">
        <f t="shared" si="177"/>
        <v/>
      </c>
      <c r="B3806" s="34" t="str">
        <f t="shared" si="178"/>
        <v/>
      </c>
      <c r="C3806" s="34" t="str">
        <f t="shared" si="179"/>
        <v/>
      </c>
    </row>
    <row r="3807" spans="1:3">
      <c r="A3807" s="34" t="str">
        <f t="shared" si="177"/>
        <v/>
      </c>
      <c r="B3807" s="34" t="str">
        <f t="shared" si="178"/>
        <v/>
      </c>
      <c r="C3807" s="34" t="str">
        <f t="shared" si="179"/>
        <v/>
      </c>
    </row>
    <row r="3808" spans="1:3">
      <c r="A3808" s="34" t="str">
        <f t="shared" si="177"/>
        <v/>
      </c>
      <c r="B3808" s="34" t="str">
        <f t="shared" si="178"/>
        <v/>
      </c>
      <c r="C3808" s="34" t="str">
        <f t="shared" si="179"/>
        <v/>
      </c>
    </row>
    <row r="3809" spans="1:3">
      <c r="A3809" s="34" t="str">
        <f t="shared" si="177"/>
        <v/>
      </c>
      <c r="B3809" s="34" t="str">
        <f t="shared" si="178"/>
        <v/>
      </c>
      <c r="C3809" s="34" t="str">
        <f t="shared" si="179"/>
        <v/>
      </c>
    </row>
    <row r="3810" spans="1:3">
      <c r="A3810" s="34" t="str">
        <f t="shared" si="177"/>
        <v/>
      </c>
      <c r="B3810" s="34" t="str">
        <f t="shared" si="178"/>
        <v/>
      </c>
      <c r="C3810" s="34" t="str">
        <f t="shared" si="179"/>
        <v/>
      </c>
    </row>
    <row r="3811" spans="1:3">
      <c r="A3811" s="34" t="str">
        <f t="shared" si="177"/>
        <v/>
      </c>
      <c r="B3811" s="34" t="str">
        <f t="shared" si="178"/>
        <v/>
      </c>
      <c r="C3811" s="34" t="str">
        <f t="shared" si="179"/>
        <v/>
      </c>
    </row>
    <row r="3812" spans="1:3">
      <c r="A3812" s="34" t="str">
        <f t="shared" si="177"/>
        <v/>
      </c>
      <c r="B3812" s="34" t="str">
        <f t="shared" si="178"/>
        <v/>
      </c>
      <c r="C3812" s="34" t="str">
        <f t="shared" si="179"/>
        <v/>
      </c>
    </row>
    <row r="3813" spans="1:3">
      <c r="A3813" s="34" t="str">
        <f t="shared" si="177"/>
        <v/>
      </c>
      <c r="B3813" s="34" t="str">
        <f t="shared" si="178"/>
        <v/>
      </c>
      <c r="C3813" s="34" t="str">
        <f t="shared" si="179"/>
        <v/>
      </c>
    </row>
    <row r="3814" spans="1:3">
      <c r="A3814" s="34" t="str">
        <f t="shared" si="177"/>
        <v/>
      </c>
      <c r="B3814" s="34" t="str">
        <f t="shared" si="178"/>
        <v/>
      </c>
      <c r="C3814" s="34" t="str">
        <f t="shared" si="179"/>
        <v/>
      </c>
    </row>
    <row r="3815" spans="1:3">
      <c r="A3815" s="34" t="str">
        <f t="shared" si="177"/>
        <v/>
      </c>
      <c r="B3815" s="34" t="str">
        <f t="shared" si="178"/>
        <v/>
      </c>
      <c r="C3815" s="34" t="str">
        <f t="shared" si="179"/>
        <v/>
      </c>
    </row>
    <row r="3816" spans="1:3">
      <c r="A3816" s="34" t="str">
        <f t="shared" si="177"/>
        <v/>
      </c>
      <c r="B3816" s="34" t="str">
        <f t="shared" si="178"/>
        <v/>
      </c>
      <c r="C3816" s="34" t="str">
        <f t="shared" si="179"/>
        <v/>
      </c>
    </row>
    <row r="3817" spans="1:3">
      <c r="A3817" s="34" t="str">
        <f t="shared" si="177"/>
        <v/>
      </c>
      <c r="B3817" s="34" t="str">
        <f t="shared" si="178"/>
        <v/>
      </c>
      <c r="C3817" s="34" t="str">
        <f t="shared" si="179"/>
        <v/>
      </c>
    </row>
    <row r="3818" spans="1:3">
      <c r="A3818" s="34" t="str">
        <f t="shared" si="177"/>
        <v/>
      </c>
      <c r="B3818" s="34" t="str">
        <f t="shared" si="178"/>
        <v/>
      </c>
      <c r="C3818" s="34" t="str">
        <f t="shared" si="179"/>
        <v/>
      </c>
    </row>
    <row r="3819" spans="1:3">
      <c r="A3819" s="34" t="str">
        <f t="shared" si="177"/>
        <v/>
      </c>
      <c r="B3819" s="34" t="str">
        <f t="shared" si="178"/>
        <v/>
      </c>
      <c r="C3819" s="34" t="str">
        <f t="shared" si="179"/>
        <v/>
      </c>
    </row>
    <row r="3820" spans="1:3">
      <c r="A3820" s="34" t="str">
        <f t="shared" si="177"/>
        <v/>
      </c>
      <c r="B3820" s="34" t="str">
        <f t="shared" si="178"/>
        <v/>
      </c>
      <c r="C3820" s="34" t="str">
        <f t="shared" si="179"/>
        <v/>
      </c>
    </row>
    <row r="3821" spans="1:3">
      <c r="A3821" s="34" t="str">
        <f t="shared" si="177"/>
        <v/>
      </c>
      <c r="B3821" s="34" t="str">
        <f t="shared" si="178"/>
        <v/>
      </c>
      <c r="C3821" s="34" t="str">
        <f t="shared" si="179"/>
        <v/>
      </c>
    </row>
    <row r="3822" spans="1:3">
      <c r="A3822" s="34" t="str">
        <f t="shared" si="177"/>
        <v/>
      </c>
      <c r="B3822" s="34" t="str">
        <f t="shared" si="178"/>
        <v/>
      </c>
      <c r="C3822" s="34" t="str">
        <f t="shared" si="179"/>
        <v/>
      </c>
    </row>
    <row r="3823" spans="1:3">
      <c r="A3823" s="34" t="str">
        <f t="shared" si="177"/>
        <v/>
      </c>
      <c r="B3823" s="34" t="str">
        <f t="shared" si="178"/>
        <v/>
      </c>
      <c r="C3823" s="34" t="str">
        <f t="shared" si="179"/>
        <v/>
      </c>
    </row>
    <row r="3824" spans="1:3">
      <c r="A3824" s="34" t="str">
        <f t="shared" si="177"/>
        <v/>
      </c>
      <c r="B3824" s="34" t="str">
        <f t="shared" si="178"/>
        <v/>
      </c>
      <c r="C3824" s="34" t="str">
        <f t="shared" si="179"/>
        <v/>
      </c>
    </row>
    <row r="3825" spans="1:3">
      <c r="A3825" s="34" t="str">
        <f t="shared" si="177"/>
        <v/>
      </c>
      <c r="B3825" s="34" t="str">
        <f t="shared" si="178"/>
        <v/>
      </c>
      <c r="C3825" s="34" t="str">
        <f t="shared" si="179"/>
        <v/>
      </c>
    </row>
    <row r="3826" spans="1:3">
      <c r="A3826" s="34" t="str">
        <f t="shared" si="177"/>
        <v/>
      </c>
      <c r="B3826" s="34" t="str">
        <f t="shared" si="178"/>
        <v/>
      </c>
      <c r="C3826" s="34" t="str">
        <f t="shared" si="179"/>
        <v/>
      </c>
    </row>
    <row r="3827" spans="1:3">
      <c r="A3827" s="34" t="str">
        <f t="shared" si="177"/>
        <v/>
      </c>
      <c r="B3827" s="34" t="str">
        <f t="shared" si="178"/>
        <v/>
      </c>
      <c r="C3827" s="34" t="str">
        <f t="shared" si="179"/>
        <v/>
      </c>
    </row>
    <row r="3828" spans="1:3">
      <c r="A3828" s="34" t="str">
        <f t="shared" si="177"/>
        <v/>
      </c>
      <c r="B3828" s="34" t="str">
        <f t="shared" si="178"/>
        <v/>
      </c>
      <c r="C3828" s="34" t="str">
        <f t="shared" si="179"/>
        <v/>
      </c>
    </row>
    <row r="3829" spans="1:3">
      <c r="A3829" s="34" t="str">
        <f t="shared" si="177"/>
        <v/>
      </c>
      <c r="B3829" s="34" t="str">
        <f t="shared" si="178"/>
        <v/>
      </c>
      <c r="C3829" s="34" t="str">
        <f t="shared" si="179"/>
        <v/>
      </c>
    </row>
    <row r="3830" spans="1:3">
      <c r="A3830" s="34" t="str">
        <f t="shared" si="177"/>
        <v/>
      </c>
      <c r="B3830" s="34" t="str">
        <f t="shared" si="178"/>
        <v/>
      </c>
      <c r="C3830" s="34" t="str">
        <f t="shared" si="179"/>
        <v/>
      </c>
    </row>
    <row r="3831" spans="1:3">
      <c r="A3831" s="34" t="str">
        <f t="shared" si="177"/>
        <v/>
      </c>
      <c r="B3831" s="34" t="str">
        <f t="shared" si="178"/>
        <v/>
      </c>
      <c r="C3831" s="34" t="str">
        <f t="shared" si="179"/>
        <v/>
      </c>
    </row>
    <row r="3832" spans="1:3">
      <c r="A3832" s="34" t="str">
        <f t="shared" si="177"/>
        <v/>
      </c>
      <c r="B3832" s="34" t="str">
        <f t="shared" si="178"/>
        <v/>
      </c>
      <c r="C3832" s="34" t="str">
        <f t="shared" si="179"/>
        <v/>
      </c>
    </row>
    <row r="3833" spans="1:3">
      <c r="A3833" s="34" t="str">
        <f t="shared" si="177"/>
        <v/>
      </c>
      <c r="B3833" s="34" t="str">
        <f t="shared" si="178"/>
        <v/>
      </c>
      <c r="C3833" s="34" t="str">
        <f t="shared" si="179"/>
        <v/>
      </c>
    </row>
    <row r="3834" spans="1:3">
      <c r="A3834" s="34" t="str">
        <f t="shared" si="177"/>
        <v/>
      </c>
      <c r="B3834" s="34" t="str">
        <f t="shared" si="178"/>
        <v/>
      </c>
      <c r="C3834" s="34" t="str">
        <f t="shared" si="179"/>
        <v/>
      </c>
    </row>
    <row r="3835" spans="1:3">
      <c r="A3835" s="34" t="str">
        <f t="shared" si="177"/>
        <v/>
      </c>
      <c r="B3835" s="34" t="str">
        <f t="shared" si="178"/>
        <v/>
      </c>
      <c r="C3835" s="34" t="str">
        <f t="shared" si="179"/>
        <v/>
      </c>
    </row>
    <row r="3836" spans="1:3">
      <c r="A3836" s="34" t="str">
        <f t="shared" si="177"/>
        <v/>
      </c>
      <c r="B3836" s="34" t="str">
        <f t="shared" si="178"/>
        <v/>
      </c>
      <c r="C3836" s="34" t="str">
        <f t="shared" si="179"/>
        <v/>
      </c>
    </row>
    <row r="3837" spans="1:3">
      <c r="A3837" s="34" t="str">
        <f t="shared" si="177"/>
        <v/>
      </c>
      <c r="B3837" s="34" t="str">
        <f t="shared" si="178"/>
        <v/>
      </c>
      <c r="C3837" s="34" t="str">
        <f t="shared" si="179"/>
        <v/>
      </c>
    </row>
    <row r="3838" spans="1:3">
      <c r="A3838" s="34" t="str">
        <f t="shared" si="177"/>
        <v/>
      </c>
      <c r="B3838" s="34" t="str">
        <f t="shared" si="178"/>
        <v/>
      </c>
      <c r="C3838" s="34" t="str">
        <f t="shared" si="179"/>
        <v/>
      </c>
    </row>
    <row r="3839" spans="1:3">
      <c r="A3839" s="34" t="str">
        <f t="shared" si="177"/>
        <v/>
      </c>
      <c r="B3839" s="34" t="str">
        <f t="shared" si="178"/>
        <v/>
      </c>
      <c r="C3839" s="34" t="str">
        <f t="shared" si="179"/>
        <v/>
      </c>
    </row>
    <row r="3840" spans="1:3">
      <c r="A3840" s="34" t="str">
        <f t="shared" si="177"/>
        <v/>
      </c>
      <c r="B3840" s="34" t="str">
        <f t="shared" si="178"/>
        <v/>
      </c>
      <c r="C3840" s="34" t="str">
        <f t="shared" si="179"/>
        <v/>
      </c>
    </row>
    <row r="3841" spans="1:3">
      <c r="A3841" s="34" t="str">
        <f t="shared" si="177"/>
        <v/>
      </c>
      <c r="B3841" s="34" t="str">
        <f t="shared" si="178"/>
        <v/>
      </c>
      <c r="C3841" s="34" t="str">
        <f t="shared" si="179"/>
        <v/>
      </c>
    </row>
    <row r="3842" spans="1:3">
      <c r="A3842" s="34" t="str">
        <f t="shared" si="177"/>
        <v/>
      </c>
      <c r="B3842" s="34" t="str">
        <f t="shared" si="178"/>
        <v/>
      </c>
      <c r="C3842" s="34" t="str">
        <f t="shared" si="179"/>
        <v/>
      </c>
    </row>
    <row r="3843" spans="1:3">
      <c r="A3843" s="34" t="str">
        <f t="shared" ref="A3843:A3906" si="180">IFERROR(C3843-1,"")</f>
        <v/>
      </c>
      <c r="B3843" s="34" t="str">
        <f t="shared" ref="B3843:B3906" si="181">IFERROR("P(Z&gt;="&amp;C3843-1&amp;")","")</f>
        <v/>
      </c>
      <c r="C3843" s="34" t="str">
        <f t="shared" ref="C3843:C3906" si="182">IF(C3842&gt;rNtrials,"",1+C3842)</f>
        <v/>
      </c>
    </row>
    <row r="3844" spans="1:3">
      <c r="A3844" s="34" t="str">
        <f t="shared" si="180"/>
        <v/>
      </c>
      <c r="B3844" s="34" t="str">
        <f t="shared" si="181"/>
        <v/>
      </c>
      <c r="C3844" s="34" t="str">
        <f t="shared" si="182"/>
        <v/>
      </c>
    </row>
    <row r="3845" spans="1:3">
      <c r="A3845" s="34" t="str">
        <f t="shared" si="180"/>
        <v/>
      </c>
      <c r="B3845" s="34" t="str">
        <f t="shared" si="181"/>
        <v/>
      </c>
      <c r="C3845" s="34" t="str">
        <f t="shared" si="182"/>
        <v/>
      </c>
    </row>
    <row r="3846" spans="1:3">
      <c r="A3846" s="34" t="str">
        <f t="shared" si="180"/>
        <v/>
      </c>
      <c r="B3846" s="34" t="str">
        <f t="shared" si="181"/>
        <v/>
      </c>
      <c r="C3846" s="34" t="str">
        <f t="shared" si="182"/>
        <v/>
      </c>
    </row>
    <row r="3847" spans="1:3">
      <c r="A3847" s="34" t="str">
        <f t="shared" si="180"/>
        <v/>
      </c>
      <c r="B3847" s="34" t="str">
        <f t="shared" si="181"/>
        <v/>
      </c>
      <c r="C3847" s="34" t="str">
        <f t="shared" si="182"/>
        <v/>
      </c>
    </row>
    <row r="3848" spans="1:3">
      <c r="A3848" s="34" t="str">
        <f t="shared" si="180"/>
        <v/>
      </c>
      <c r="B3848" s="34" t="str">
        <f t="shared" si="181"/>
        <v/>
      </c>
      <c r="C3848" s="34" t="str">
        <f t="shared" si="182"/>
        <v/>
      </c>
    </row>
    <row r="3849" spans="1:3">
      <c r="A3849" s="34" t="str">
        <f t="shared" si="180"/>
        <v/>
      </c>
      <c r="B3849" s="34" t="str">
        <f t="shared" si="181"/>
        <v/>
      </c>
      <c r="C3849" s="34" t="str">
        <f t="shared" si="182"/>
        <v/>
      </c>
    </row>
    <row r="3850" spans="1:3">
      <c r="A3850" s="34" t="str">
        <f t="shared" si="180"/>
        <v/>
      </c>
      <c r="B3850" s="34" t="str">
        <f t="shared" si="181"/>
        <v/>
      </c>
      <c r="C3850" s="34" t="str">
        <f t="shared" si="182"/>
        <v/>
      </c>
    </row>
    <row r="3851" spans="1:3">
      <c r="A3851" s="34" t="str">
        <f t="shared" si="180"/>
        <v/>
      </c>
      <c r="B3851" s="34" t="str">
        <f t="shared" si="181"/>
        <v/>
      </c>
      <c r="C3851" s="34" t="str">
        <f t="shared" si="182"/>
        <v/>
      </c>
    </row>
    <row r="3852" spans="1:3">
      <c r="A3852" s="34" t="str">
        <f t="shared" si="180"/>
        <v/>
      </c>
      <c r="B3852" s="34" t="str">
        <f t="shared" si="181"/>
        <v/>
      </c>
      <c r="C3852" s="34" t="str">
        <f t="shared" si="182"/>
        <v/>
      </c>
    </row>
    <row r="3853" spans="1:3">
      <c r="A3853" s="34" t="str">
        <f t="shared" si="180"/>
        <v/>
      </c>
      <c r="B3853" s="34" t="str">
        <f t="shared" si="181"/>
        <v/>
      </c>
      <c r="C3853" s="34" t="str">
        <f t="shared" si="182"/>
        <v/>
      </c>
    </row>
    <row r="3854" spans="1:3">
      <c r="A3854" s="34" t="str">
        <f t="shared" si="180"/>
        <v/>
      </c>
      <c r="B3854" s="34" t="str">
        <f t="shared" si="181"/>
        <v/>
      </c>
      <c r="C3854" s="34" t="str">
        <f t="shared" si="182"/>
        <v/>
      </c>
    </row>
    <row r="3855" spans="1:3">
      <c r="A3855" s="34" t="str">
        <f t="shared" si="180"/>
        <v/>
      </c>
      <c r="B3855" s="34" t="str">
        <f t="shared" si="181"/>
        <v/>
      </c>
      <c r="C3855" s="34" t="str">
        <f t="shared" si="182"/>
        <v/>
      </c>
    </row>
    <row r="3856" spans="1:3">
      <c r="A3856" s="34" t="str">
        <f t="shared" si="180"/>
        <v/>
      </c>
      <c r="B3856" s="34" t="str">
        <f t="shared" si="181"/>
        <v/>
      </c>
      <c r="C3856" s="34" t="str">
        <f t="shared" si="182"/>
        <v/>
      </c>
    </row>
    <row r="3857" spans="1:3">
      <c r="A3857" s="34" t="str">
        <f t="shared" si="180"/>
        <v/>
      </c>
      <c r="B3857" s="34" t="str">
        <f t="shared" si="181"/>
        <v/>
      </c>
      <c r="C3857" s="34" t="str">
        <f t="shared" si="182"/>
        <v/>
      </c>
    </row>
    <row r="3858" spans="1:3">
      <c r="A3858" s="34" t="str">
        <f t="shared" si="180"/>
        <v/>
      </c>
      <c r="B3858" s="34" t="str">
        <f t="shared" si="181"/>
        <v/>
      </c>
      <c r="C3858" s="34" t="str">
        <f t="shared" si="182"/>
        <v/>
      </c>
    </row>
    <row r="3859" spans="1:3">
      <c r="A3859" s="34" t="str">
        <f t="shared" si="180"/>
        <v/>
      </c>
      <c r="B3859" s="34" t="str">
        <f t="shared" si="181"/>
        <v/>
      </c>
      <c r="C3859" s="34" t="str">
        <f t="shared" si="182"/>
        <v/>
      </c>
    </row>
    <row r="3860" spans="1:3">
      <c r="A3860" s="34" t="str">
        <f t="shared" si="180"/>
        <v/>
      </c>
      <c r="B3860" s="34" t="str">
        <f t="shared" si="181"/>
        <v/>
      </c>
      <c r="C3860" s="34" t="str">
        <f t="shared" si="182"/>
        <v/>
      </c>
    </row>
    <row r="3861" spans="1:3">
      <c r="A3861" s="34" t="str">
        <f t="shared" si="180"/>
        <v/>
      </c>
      <c r="B3861" s="34" t="str">
        <f t="shared" si="181"/>
        <v/>
      </c>
      <c r="C3861" s="34" t="str">
        <f t="shared" si="182"/>
        <v/>
      </c>
    </row>
    <row r="3862" spans="1:3">
      <c r="A3862" s="34" t="str">
        <f t="shared" si="180"/>
        <v/>
      </c>
      <c r="B3862" s="34" t="str">
        <f t="shared" si="181"/>
        <v/>
      </c>
      <c r="C3862" s="34" t="str">
        <f t="shared" si="182"/>
        <v/>
      </c>
    </row>
    <row r="3863" spans="1:3">
      <c r="A3863" s="34" t="str">
        <f t="shared" si="180"/>
        <v/>
      </c>
      <c r="B3863" s="34" t="str">
        <f t="shared" si="181"/>
        <v/>
      </c>
      <c r="C3863" s="34" t="str">
        <f t="shared" si="182"/>
        <v/>
      </c>
    </row>
    <row r="3864" spans="1:3">
      <c r="A3864" s="34" t="str">
        <f t="shared" si="180"/>
        <v/>
      </c>
      <c r="B3864" s="34" t="str">
        <f t="shared" si="181"/>
        <v/>
      </c>
      <c r="C3864" s="34" t="str">
        <f t="shared" si="182"/>
        <v/>
      </c>
    </row>
    <row r="3865" spans="1:3">
      <c r="A3865" s="34" t="str">
        <f t="shared" si="180"/>
        <v/>
      </c>
      <c r="B3865" s="34" t="str">
        <f t="shared" si="181"/>
        <v/>
      </c>
      <c r="C3865" s="34" t="str">
        <f t="shared" si="182"/>
        <v/>
      </c>
    </row>
    <row r="3866" spans="1:3">
      <c r="A3866" s="34" t="str">
        <f t="shared" si="180"/>
        <v/>
      </c>
      <c r="B3866" s="34" t="str">
        <f t="shared" si="181"/>
        <v/>
      </c>
      <c r="C3866" s="34" t="str">
        <f t="shared" si="182"/>
        <v/>
      </c>
    </row>
    <row r="3867" spans="1:3">
      <c r="A3867" s="34" t="str">
        <f t="shared" si="180"/>
        <v/>
      </c>
      <c r="B3867" s="34" t="str">
        <f t="shared" si="181"/>
        <v/>
      </c>
      <c r="C3867" s="34" t="str">
        <f t="shared" si="182"/>
        <v/>
      </c>
    </row>
    <row r="3868" spans="1:3">
      <c r="A3868" s="34" t="str">
        <f t="shared" si="180"/>
        <v/>
      </c>
      <c r="B3868" s="34" t="str">
        <f t="shared" si="181"/>
        <v/>
      </c>
      <c r="C3868" s="34" t="str">
        <f t="shared" si="182"/>
        <v/>
      </c>
    </row>
    <row r="3869" spans="1:3">
      <c r="A3869" s="34" t="str">
        <f t="shared" si="180"/>
        <v/>
      </c>
      <c r="B3869" s="34" t="str">
        <f t="shared" si="181"/>
        <v/>
      </c>
      <c r="C3869" s="34" t="str">
        <f t="shared" si="182"/>
        <v/>
      </c>
    </row>
    <row r="3870" spans="1:3">
      <c r="A3870" s="34" t="str">
        <f t="shared" si="180"/>
        <v/>
      </c>
      <c r="B3870" s="34" t="str">
        <f t="shared" si="181"/>
        <v/>
      </c>
      <c r="C3870" s="34" t="str">
        <f t="shared" si="182"/>
        <v/>
      </c>
    </row>
    <row r="3871" spans="1:3">
      <c r="A3871" s="34" t="str">
        <f t="shared" si="180"/>
        <v/>
      </c>
      <c r="B3871" s="34" t="str">
        <f t="shared" si="181"/>
        <v/>
      </c>
      <c r="C3871" s="34" t="str">
        <f t="shared" si="182"/>
        <v/>
      </c>
    </row>
    <row r="3872" spans="1:3">
      <c r="A3872" s="34" t="str">
        <f t="shared" si="180"/>
        <v/>
      </c>
      <c r="B3872" s="34" t="str">
        <f t="shared" si="181"/>
        <v/>
      </c>
      <c r="C3872" s="34" t="str">
        <f t="shared" si="182"/>
        <v/>
      </c>
    </row>
    <row r="3873" spans="1:3">
      <c r="A3873" s="34" t="str">
        <f t="shared" si="180"/>
        <v/>
      </c>
      <c r="B3873" s="34" t="str">
        <f t="shared" si="181"/>
        <v/>
      </c>
      <c r="C3873" s="34" t="str">
        <f t="shared" si="182"/>
        <v/>
      </c>
    </row>
    <row r="3874" spans="1:3">
      <c r="A3874" s="34" t="str">
        <f t="shared" si="180"/>
        <v/>
      </c>
      <c r="B3874" s="34" t="str">
        <f t="shared" si="181"/>
        <v/>
      </c>
      <c r="C3874" s="34" t="str">
        <f t="shared" si="182"/>
        <v/>
      </c>
    </row>
    <row r="3875" spans="1:3">
      <c r="A3875" s="34" t="str">
        <f t="shared" si="180"/>
        <v/>
      </c>
      <c r="B3875" s="34" t="str">
        <f t="shared" si="181"/>
        <v/>
      </c>
      <c r="C3875" s="34" t="str">
        <f t="shared" si="182"/>
        <v/>
      </c>
    </row>
    <row r="3876" spans="1:3">
      <c r="A3876" s="34" t="str">
        <f t="shared" si="180"/>
        <v/>
      </c>
      <c r="B3876" s="34" t="str">
        <f t="shared" si="181"/>
        <v/>
      </c>
      <c r="C3876" s="34" t="str">
        <f t="shared" si="182"/>
        <v/>
      </c>
    </row>
    <row r="3877" spans="1:3">
      <c r="A3877" s="34" t="str">
        <f t="shared" si="180"/>
        <v/>
      </c>
      <c r="B3877" s="34" t="str">
        <f t="shared" si="181"/>
        <v/>
      </c>
      <c r="C3877" s="34" t="str">
        <f t="shared" si="182"/>
        <v/>
      </c>
    </row>
    <row r="3878" spans="1:3">
      <c r="A3878" s="34" t="str">
        <f t="shared" si="180"/>
        <v/>
      </c>
      <c r="B3878" s="34" t="str">
        <f t="shared" si="181"/>
        <v/>
      </c>
      <c r="C3878" s="34" t="str">
        <f t="shared" si="182"/>
        <v/>
      </c>
    </row>
    <row r="3879" spans="1:3">
      <c r="A3879" s="34" t="str">
        <f t="shared" si="180"/>
        <v/>
      </c>
      <c r="B3879" s="34" t="str">
        <f t="shared" si="181"/>
        <v/>
      </c>
      <c r="C3879" s="34" t="str">
        <f t="shared" si="182"/>
        <v/>
      </c>
    </row>
    <row r="3880" spans="1:3">
      <c r="A3880" s="34" t="str">
        <f t="shared" si="180"/>
        <v/>
      </c>
      <c r="B3880" s="34" t="str">
        <f t="shared" si="181"/>
        <v/>
      </c>
      <c r="C3880" s="34" t="str">
        <f t="shared" si="182"/>
        <v/>
      </c>
    </row>
    <row r="3881" spans="1:3">
      <c r="A3881" s="34" t="str">
        <f t="shared" si="180"/>
        <v/>
      </c>
      <c r="B3881" s="34" t="str">
        <f t="shared" si="181"/>
        <v/>
      </c>
      <c r="C3881" s="34" t="str">
        <f t="shared" si="182"/>
        <v/>
      </c>
    </row>
    <row r="3882" spans="1:3">
      <c r="A3882" s="34" t="str">
        <f t="shared" si="180"/>
        <v/>
      </c>
      <c r="B3882" s="34" t="str">
        <f t="shared" si="181"/>
        <v/>
      </c>
      <c r="C3882" s="34" t="str">
        <f t="shared" si="182"/>
        <v/>
      </c>
    </row>
    <row r="3883" spans="1:3">
      <c r="A3883" s="34" t="str">
        <f t="shared" si="180"/>
        <v/>
      </c>
      <c r="B3883" s="34" t="str">
        <f t="shared" si="181"/>
        <v/>
      </c>
      <c r="C3883" s="34" t="str">
        <f t="shared" si="182"/>
        <v/>
      </c>
    </row>
    <row r="3884" spans="1:3">
      <c r="A3884" s="34" t="str">
        <f t="shared" si="180"/>
        <v/>
      </c>
      <c r="B3884" s="34" t="str">
        <f t="shared" si="181"/>
        <v/>
      </c>
      <c r="C3884" s="34" t="str">
        <f t="shared" si="182"/>
        <v/>
      </c>
    </row>
    <row r="3885" spans="1:3">
      <c r="A3885" s="34" t="str">
        <f t="shared" si="180"/>
        <v/>
      </c>
      <c r="B3885" s="34" t="str">
        <f t="shared" si="181"/>
        <v/>
      </c>
      <c r="C3885" s="34" t="str">
        <f t="shared" si="182"/>
        <v/>
      </c>
    </row>
    <row r="3886" spans="1:3">
      <c r="A3886" s="34" t="str">
        <f t="shared" si="180"/>
        <v/>
      </c>
      <c r="B3886" s="34" t="str">
        <f t="shared" si="181"/>
        <v/>
      </c>
      <c r="C3886" s="34" t="str">
        <f t="shared" si="182"/>
        <v/>
      </c>
    </row>
    <row r="3887" spans="1:3">
      <c r="A3887" s="34" t="str">
        <f t="shared" si="180"/>
        <v/>
      </c>
      <c r="B3887" s="34" t="str">
        <f t="shared" si="181"/>
        <v/>
      </c>
      <c r="C3887" s="34" t="str">
        <f t="shared" si="182"/>
        <v/>
      </c>
    </row>
    <row r="3888" spans="1:3">
      <c r="A3888" s="34" t="str">
        <f t="shared" si="180"/>
        <v/>
      </c>
      <c r="B3888" s="34" t="str">
        <f t="shared" si="181"/>
        <v/>
      </c>
      <c r="C3888" s="34" t="str">
        <f t="shared" si="182"/>
        <v/>
      </c>
    </row>
    <row r="3889" spans="1:3">
      <c r="A3889" s="34" t="str">
        <f t="shared" si="180"/>
        <v/>
      </c>
      <c r="B3889" s="34" t="str">
        <f t="shared" si="181"/>
        <v/>
      </c>
      <c r="C3889" s="34" t="str">
        <f t="shared" si="182"/>
        <v/>
      </c>
    </row>
    <row r="3890" spans="1:3">
      <c r="A3890" s="34" t="str">
        <f t="shared" si="180"/>
        <v/>
      </c>
      <c r="B3890" s="34" t="str">
        <f t="shared" si="181"/>
        <v/>
      </c>
      <c r="C3890" s="34" t="str">
        <f t="shared" si="182"/>
        <v/>
      </c>
    </row>
    <row r="3891" spans="1:3">
      <c r="A3891" s="34" t="str">
        <f t="shared" si="180"/>
        <v/>
      </c>
      <c r="B3891" s="34" t="str">
        <f t="shared" si="181"/>
        <v/>
      </c>
      <c r="C3891" s="34" t="str">
        <f t="shared" si="182"/>
        <v/>
      </c>
    </row>
    <row r="3892" spans="1:3">
      <c r="A3892" s="34" t="str">
        <f t="shared" si="180"/>
        <v/>
      </c>
      <c r="B3892" s="34" t="str">
        <f t="shared" si="181"/>
        <v/>
      </c>
      <c r="C3892" s="34" t="str">
        <f t="shared" si="182"/>
        <v/>
      </c>
    </row>
    <row r="3893" spans="1:3">
      <c r="A3893" s="34" t="str">
        <f t="shared" si="180"/>
        <v/>
      </c>
      <c r="B3893" s="34" t="str">
        <f t="shared" si="181"/>
        <v/>
      </c>
      <c r="C3893" s="34" t="str">
        <f t="shared" si="182"/>
        <v/>
      </c>
    </row>
    <row r="3894" spans="1:3">
      <c r="A3894" s="34" t="str">
        <f t="shared" si="180"/>
        <v/>
      </c>
      <c r="B3894" s="34" t="str">
        <f t="shared" si="181"/>
        <v/>
      </c>
      <c r="C3894" s="34" t="str">
        <f t="shared" si="182"/>
        <v/>
      </c>
    </row>
    <row r="3895" spans="1:3">
      <c r="A3895" s="34" t="str">
        <f t="shared" si="180"/>
        <v/>
      </c>
      <c r="B3895" s="34" t="str">
        <f t="shared" si="181"/>
        <v/>
      </c>
      <c r="C3895" s="34" t="str">
        <f t="shared" si="182"/>
        <v/>
      </c>
    </row>
    <row r="3896" spans="1:3">
      <c r="A3896" s="34" t="str">
        <f t="shared" si="180"/>
        <v/>
      </c>
      <c r="B3896" s="34" t="str">
        <f t="shared" si="181"/>
        <v/>
      </c>
      <c r="C3896" s="34" t="str">
        <f t="shared" si="182"/>
        <v/>
      </c>
    </row>
    <row r="3897" spans="1:3">
      <c r="A3897" s="34" t="str">
        <f t="shared" si="180"/>
        <v/>
      </c>
      <c r="B3897" s="34" t="str">
        <f t="shared" si="181"/>
        <v/>
      </c>
      <c r="C3897" s="34" t="str">
        <f t="shared" si="182"/>
        <v/>
      </c>
    </row>
    <row r="3898" spans="1:3">
      <c r="A3898" s="34" t="str">
        <f t="shared" si="180"/>
        <v/>
      </c>
      <c r="B3898" s="34" t="str">
        <f t="shared" si="181"/>
        <v/>
      </c>
      <c r="C3898" s="34" t="str">
        <f t="shared" si="182"/>
        <v/>
      </c>
    </row>
    <row r="3899" spans="1:3">
      <c r="A3899" s="34" t="str">
        <f t="shared" si="180"/>
        <v/>
      </c>
      <c r="B3899" s="34" t="str">
        <f t="shared" si="181"/>
        <v/>
      </c>
      <c r="C3899" s="34" t="str">
        <f t="shared" si="182"/>
        <v/>
      </c>
    </row>
    <row r="3900" spans="1:3">
      <c r="A3900" s="34" t="str">
        <f t="shared" si="180"/>
        <v/>
      </c>
      <c r="B3900" s="34" t="str">
        <f t="shared" si="181"/>
        <v/>
      </c>
      <c r="C3900" s="34" t="str">
        <f t="shared" si="182"/>
        <v/>
      </c>
    </row>
    <row r="3901" spans="1:3">
      <c r="A3901" s="34" t="str">
        <f t="shared" si="180"/>
        <v/>
      </c>
      <c r="B3901" s="34" t="str">
        <f t="shared" si="181"/>
        <v/>
      </c>
      <c r="C3901" s="34" t="str">
        <f t="shared" si="182"/>
        <v/>
      </c>
    </row>
    <row r="3902" spans="1:3">
      <c r="A3902" s="34" t="str">
        <f t="shared" si="180"/>
        <v/>
      </c>
      <c r="B3902" s="34" t="str">
        <f t="shared" si="181"/>
        <v/>
      </c>
      <c r="C3902" s="34" t="str">
        <f t="shared" si="182"/>
        <v/>
      </c>
    </row>
    <row r="3903" spans="1:3">
      <c r="A3903" s="34" t="str">
        <f t="shared" si="180"/>
        <v/>
      </c>
      <c r="B3903" s="34" t="str">
        <f t="shared" si="181"/>
        <v/>
      </c>
      <c r="C3903" s="34" t="str">
        <f t="shared" si="182"/>
        <v/>
      </c>
    </row>
    <row r="3904" spans="1:3">
      <c r="A3904" s="34" t="str">
        <f t="shared" si="180"/>
        <v/>
      </c>
      <c r="B3904" s="34" t="str">
        <f t="shared" si="181"/>
        <v/>
      </c>
      <c r="C3904" s="34" t="str">
        <f t="shared" si="182"/>
        <v/>
      </c>
    </row>
    <row r="3905" spans="1:3">
      <c r="A3905" s="34" t="str">
        <f t="shared" si="180"/>
        <v/>
      </c>
      <c r="B3905" s="34" t="str">
        <f t="shared" si="181"/>
        <v/>
      </c>
      <c r="C3905" s="34" t="str">
        <f t="shared" si="182"/>
        <v/>
      </c>
    </row>
    <row r="3906" spans="1:3">
      <c r="A3906" s="34" t="str">
        <f t="shared" si="180"/>
        <v/>
      </c>
      <c r="B3906" s="34" t="str">
        <f t="shared" si="181"/>
        <v/>
      </c>
      <c r="C3906" s="34" t="str">
        <f t="shared" si="182"/>
        <v/>
      </c>
    </row>
    <row r="3907" spans="1:3">
      <c r="A3907" s="34" t="str">
        <f t="shared" ref="A3907:A3970" si="183">IFERROR(C3907-1,"")</f>
        <v/>
      </c>
      <c r="B3907" s="34" t="str">
        <f t="shared" ref="B3907:B3970" si="184">IFERROR("P(Z&gt;="&amp;C3907-1&amp;")","")</f>
        <v/>
      </c>
      <c r="C3907" s="34" t="str">
        <f t="shared" ref="C3907:C3970" si="185">IF(C3906&gt;rNtrials,"",1+C3906)</f>
        <v/>
      </c>
    </row>
    <row r="3908" spans="1:3">
      <c r="A3908" s="34" t="str">
        <f t="shared" si="183"/>
        <v/>
      </c>
      <c r="B3908" s="34" t="str">
        <f t="shared" si="184"/>
        <v/>
      </c>
      <c r="C3908" s="34" t="str">
        <f t="shared" si="185"/>
        <v/>
      </c>
    </row>
    <row r="3909" spans="1:3">
      <c r="A3909" s="34" t="str">
        <f t="shared" si="183"/>
        <v/>
      </c>
      <c r="B3909" s="34" t="str">
        <f t="shared" si="184"/>
        <v/>
      </c>
      <c r="C3909" s="34" t="str">
        <f t="shared" si="185"/>
        <v/>
      </c>
    </row>
    <row r="3910" spans="1:3">
      <c r="A3910" s="34" t="str">
        <f t="shared" si="183"/>
        <v/>
      </c>
      <c r="B3910" s="34" t="str">
        <f t="shared" si="184"/>
        <v/>
      </c>
      <c r="C3910" s="34" t="str">
        <f t="shared" si="185"/>
        <v/>
      </c>
    </row>
    <row r="3911" spans="1:3">
      <c r="A3911" s="34" t="str">
        <f t="shared" si="183"/>
        <v/>
      </c>
      <c r="B3911" s="34" t="str">
        <f t="shared" si="184"/>
        <v/>
      </c>
      <c r="C3911" s="34" t="str">
        <f t="shared" si="185"/>
        <v/>
      </c>
    </row>
    <row r="3912" spans="1:3">
      <c r="A3912" s="34" t="str">
        <f t="shared" si="183"/>
        <v/>
      </c>
      <c r="B3912" s="34" t="str">
        <f t="shared" si="184"/>
        <v/>
      </c>
      <c r="C3912" s="34" t="str">
        <f t="shared" si="185"/>
        <v/>
      </c>
    </row>
    <row r="3913" spans="1:3">
      <c r="A3913" s="34" t="str">
        <f t="shared" si="183"/>
        <v/>
      </c>
      <c r="B3913" s="34" t="str">
        <f t="shared" si="184"/>
        <v/>
      </c>
      <c r="C3913" s="34" t="str">
        <f t="shared" si="185"/>
        <v/>
      </c>
    </row>
    <row r="3914" spans="1:3">
      <c r="A3914" s="34" t="str">
        <f t="shared" si="183"/>
        <v/>
      </c>
      <c r="B3914" s="34" t="str">
        <f t="shared" si="184"/>
        <v/>
      </c>
      <c r="C3914" s="34" t="str">
        <f t="shared" si="185"/>
        <v/>
      </c>
    </row>
    <row r="3915" spans="1:3">
      <c r="A3915" s="34" t="str">
        <f t="shared" si="183"/>
        <v/>
      </c>
      <c r="B3915" s="34" t="str">
        <f t="shared" si="184"/>
        <v/>
      </c>
      <c r="C3915" s="34" t="str">
        <f t="shared" si="185"/>
        <v/>
      </c>
    </row>
    <row r="3916" spans="1:3">
      <c r="A3916" s="34" t="str">
        <f t="shared" si="183"/>
        <v/>
      </c>
      <c r="B3916" s="34" t="str">
        <f t="shared" si="184"/>
        <v/>
      </c>
      <c r="C3916" s="34" t="str">
        <f t="shared" si="185"/>
        <v/>
      </c>
    </row>
    <row r="3917" spans="1:3">
      <c r="A3917" s="34" t="str">
        <f t="shared" si="183"/>
        <v/>
      </c>
      <c r="B3917" s="34" t="str">
        <f t="shared" si="184"/>
        <v/>
      </c>
      <c r="C3917" s="34" t="str">
        <f t="shared" si="185"/>
        <v/>
      </c>
    </row>
    <row r="3918" spans="1:3">
      <c r="A3918" s="34" t="str">
        <f t="shared" si="183"/>
        <v/>
      </c>
      <c r="B3918" s="34" t="str">
        <f t="shared" si="184"/>
        <v/>
      </c>
      <c r="C3918" s="34" t="str">
        <f t="shared" si="185"/>
        <v/>
      </c>
    </row>
    <row r="3919" spans="1:3">
      <c r="A3919" s="34" t="str">
        <f t="shared" si="183"/>
        <v/>
      </c>
      <c r="B3919" s="34" t="str">
        <f t="shared" si="184"/>
        <v/>
      </c>
      <c r="C3919" s="34" t="str">
        <f t="shared" si="185"/>
        <v/>
      </c>
    </row>
    <row r="3920" spans="1:3">
      <c r="A3920" s="34" t="str">
        <f t="shared" si="183"/>
        <v/>
      </c>
      <c r="B3920" s="34" t="str">
        <f t="shared" si="184"/>
        <v/>
      </c>
      <c r="C3920" s="34" t="str">
        <f t="shared" si="185"/>
        <v/>
      </c>
    </row>
    <row r="3921" spans="1:3">
      <c r="A3921" s="34" t="str">
        <f t="shared" si="183"/>
        <v/>
      </c>
      <c r="B3921" s="34" t="str">
        <f t="shared" si="184"/>
        <v/>
      </c>
      <c r="C3921" s="34" t="str">
        <f t="shared" si="185"/>
        <v/>
      </c>
    </row>
    <row r="3922" spans="1:3">
      <c r="A3922" s="34" t="str">
        <f t="shared" si="183"/>
        <v/>
      </c>
      <c r="B3922" s="34" t="str">
        <f t="shared" si="184"/>
        <v/>
      </c>
      <c r="C3922" s="34" t="str">
        <f t="shared" si="185"/>
        <v/>
      </c>
    </row>
    <row r="3923" spans="1:3">
      <c r="A3923" s="34" t="str">
        <f t="shared" si="183"/>
        <v/>
      </c>
      <c r="B3923" s="34" t="str">
        <f t="shared" si="184"/>
        <v/>
      </c>
      <c r="C3923" s="34" t="str">
        <f t="shared" si="185"/>
        <v/>
      </c>
    </row>
    <row r="3924" spans="1:3">
      <c r="A3924" s="34" t="str">
        <f t="shared" si="183"/>
        <v/>
      </c>
      <c r="B3924" s="34" t="str">
        <f t="shared" si="184"/>
        <v/>
      </c>
      <c r="C3924" s="34" t="str">
        <f t="shared" si="185"/>
        <v/>
      </c>
    </row>
    <row r="3925" spans="1:3">
      <c r="A3925" s="34" t="str">
        <f t="shared" si="183"/>
        <v/>
      </c>
      <c r="B3925" s="34" t="str">
        <f t="shared" si="184"/>
        <v/>
      </c>
      <c r="C3925" s="34" t="str">
        <f t="shared" si="185"/>
        <v/>
      </c>
    </row>
    <row r="3926" spans="1:3">
      <c r="A3926" s="34" t="str">
        <f t="shared" si="183"/>
        <v/>
      </c>
      <c r="B3926" s="34" t="str">
        <f t="shared" si="184"/>
        <v/>
      </c>
      <c r="C3926" s="34" t="str">
        <f t="shared" si="185"/>
        <v/>
      </c>
    </row>
    <row r="3927" spans="1:3">
      <c r="A3927" s="34" t="str">
        <f t="shared" si="183"/>
        <v/>
      </c>
      <c r="B3927" s="34" t="str">
        <f t="shared" si="184"/>
        <v/>
      </c>
      <c r="C3927" s="34" t="str">
        <f t="shared" si="185"/>
        <v/>
      </c>
    </row>
    <row r="3928" spans="1:3">
      <c r="A3928" s="34" t="str">
        <f t="shared" si="183"/>
        <v/>
      </c>
      <c r="B3928" s="34" t="str">
        <f t="shared" si="184"/>
        <v/>
      </c>
      <c r="C3928" s="34" t="str">
        <f t="shared" si="185"/>
        <v/>
      </c>
    </row>
    <row r="3929" spans="1:3">
      <c r="A3929" s="34" t="str">
        <f t="shared" si="183"/>
        <v/>
      </c>
      <c r="B3929" s="34" t="str">
        <f t="shared" si="184"/>
        <v/>
      </c>
      <c r="C3929" s="34" t="str">
        <f t="shared" si="185"/>
        <v/>
      </c>
    </row>
    <row r="3930" spans="1:3">
      <c r="A3930" s="34" t="str">
        <f t="shared" si="183"/>
        <v/>
      </c>
      <c r="B3930" s="34" t="str">
        <f t="shared" si="184"/>
        <v/>
      </c>
      <c r="C3930" s="34" t="str">
        <f t="shared" si="185"/>
        <v/>
      </c>
    </row>
    <row r="3931" spans="1:3">
      <c r="A3931" s="34" t="str">
        <f t="shared" si="183"/>
        <v/>
      </c>
      <c r="B3931" s="34" t="str">
        <f t="shared" si="184"/>
        <v/>
      </c>
      <c r="C3931" s="34" t="str">
        <f t="shared" si="185"/>
        <v/>
      </c>
    </row>
    <row r="3932" spans="1:3">
      <c r="A3932" s="34" t="str">
        <f t="shared" si="183"/>
        <v/>
      </c>
      <c r="B3932" s="34" t="str">
        <f t="shared" si="184"/>
        <v/>
      </c>
      <c r="C3932" s="34" t="str">
        <f t="shared" si="185"/>
        <v/>
      </c>
    </row>
    <row r="3933" spans="1:3">
      <c r="A3933" s="34" t="str">
        <f t="shared" si="183"/>
        <v/>
      </c>
      <c r="B3933" s="34" t="str">
        <f t="shared" si="184"/>
        <v/>
      </c>
      <c r="C3933" s="34" t="str">
        <f t="shared" si="185"/>
        <v/>
      </c>
    </row>
    <row r="3934" spans="1:3">
      <c r="A3934" s="34" t="str">
        <f t="shared" si="183"/>
        <v/>
      </c>
      <c r="B3934" s="34" t="str">
        <f t="shared" si="184"/>
        <v/>
      </c>
      <c r="C3934" s="34" t="str">
        <f t="shared" si="185"/>
        <v/>
      </c>
    </row>
    <row r="3935" spans="1:3">
      <c r="A3935" s="34" t="str">
        <f t="shared" si="183"/>
        <v/>
      </c>
      <c r="B3935" s="34" t="str">
        <f t="shared" si="184"/>
        <v/>
      </c>
      <c r="C3935" s="34" t="str">
        <f t="shared" si="185"/>
        <v/>
      </c>
    </row>
    <row r="3936" spans="1:3">
      <c r="A3936" s="34" t="str">
        <f t="shared" si="183"/>
        <v/>
      </c>
      <c r="B3936" s="34" t="str">
        <f t="shared" si="184"/>
        <v/>
      </c>
      <c r="C3936" s="34" t="str">
        <f t="shared" si="185"/>
        <v/>
      </c>
    </row>
    <row r="3937" spans="1:3">
      <c r="A3937" s="34" t="str">
        <f t="shared" si="183"/>
        <v/>
      </c>
      <c r="B3937" s="34" t="str">
        <f t="shared" si="184"/>
        <v/>
      </c>
      <c r="C3937" s="34" t="str">
        <f t="shared" si="185"/>
        <v/>
      </c>
    </row>
    <row r="3938" spans="1:3">
      <c r="A3938" s="34" t="str">
        <f t="shared" si="183"/>
        <v/>
      </c>
      <c r="B3938" s="34" t="str">
        <f t="shared" si="184"/>
        <v/>
      </c>
      <c r="C3938" s="34" t="str">
        <f t="shared" si="185"/>
        <v/>
      </c>
    </row>
    <row r="3939" spans="1:3">
      <c r="A3939" s="34" t="str">
        <f t="shared" si="183"/>
        <v/>
      </c>
      <c r="B3939" s="34" t="str">
        <f t="shared" si="184"/>
        <v/>
      </c>
      <c r="C3939" s="34" t="str">
        <f t="shared" si="185"/>
        <v/>
      </c>
    </row>
    <row r="3940" spans="1:3">
      <c r="A3940" s="34" t="str">
        <f t="shared" si="183"/>
        <v/>
      </c>
      <c r="B3940" s="34" t="str">
        <f t="shared" si="184"/>
        <v/>
      </c>
      <c r="C3940" s="34" t="str">
        <f t="shared" si="185"/>
        <v/>
      </c>
    </row>
    <row r="3941" spans="1:3">
      <c r="A3941" s="34" t="str">
        <f t="shared" si="183"/>
        <v/>
      </c>
      <c r="B3941" s="34" t="str">
        <f t="shared" si="184"/>
        <v/>
      </c>
      <c r="C3941" s="34" t="str">
        <f t="shared" si="185"/>
        <v/>
      </c>
    </row>
    <row r="3942" spans="1:3">
      <c r="A3942" s="34" t="str">
        <f t="shared" si="183"/>
        <v/>
      </c>
      <c r="B3942" s="34" t="str">
        <f t="shared" si="184"/>
        <v/>
      </c>
      <c r="C3942" s="34" t="str">
        <f t="shared" si="185"/>
        <v/>
      </c>
    </row>
    <row r="3943" spans="1:3">
      <c r="A3943" s="34" t="str">
        <f t="shared" si="183"/>
        <v/>
      </c>
      <c r="B3943" s="34" t="str">
        <f t="shared" si="184"/>
        <v/>
      </c>
      <c r="C3943" s="34" t="str">
        <f t="shared" si="185"/>
        <v/>
      </c>
    </row>
    <row r="3944" spans="1:3">
      <c r="A3944" s="34" t="str">
        <f t="shared" si="183"/>
        <v/>
      </c>
      <c r="B3944" s="34" t="str">
        <f t="shared" si="184"/>
        <v/>
      </c>
      <c r="C3944" s="34" t="str">
        <f t="shared" si="185"/>
        <v/>
      </c>
    </row>
    <row r="3945" spans="1:3">
      <c r="A3945" s="34" t="str">
        <f t="shared" si="183"/>
        <v/>
      </c>
      <c r="B3945" s="34" t="str">
        <f t="shared" si="184"/>
        <v/>
      </c>
      <c r="C3945" s="34" t="str">
        <f t="shared" si="185"/>
        <v/>
      </c>
    </row>
    <row r="3946" spans="1:3">
      <c r="A3946" s="34" t="str">
        <f t="shared" si="183"/>
        <v/>
      </c>
      <c r="B3946" s="34" t="str">
        <f t="shared" si="184"/>
        <v/>
      </c>
      <c r="C3946" s="34" t="str">
        <f t="shared" si="185"/>
        <v/>
      </c>
    </row>
    <row r="3947" spans="1:3">
      <c r="A3947" s="34" t="str">
        <f t="shared" si="183"/>
        <v/>
      </c>
      <c r="B3947" s="34" t="str">
        <f t="shared" si="184"/>
        <v/>
      </c>
      <c r="C3947" s="34" t="str">
        <f t="shared" si="185"/>
        <v/>
      </c>
    </row>
    <row r="3948" spans="1:3">
      <c r="A3948" s="34" t="str">
        <f t="shared" si="183"/>
        <v/>
      </c>
      <c r="B3948" s="34" t="str">
        <f t="shared" si="184"/>
        <v/>
      </c>
      <c r="C3948" s="34" t="str">
        <f t="shared" si="185"/>
        <v/>
      </c>
    </row>
    <row r="3949" spans="1:3">
      <c r="A3949" s="34" t="str">
        <f t="shared" si="183"/>
        <v/>
      </c>
      <c r="B3949" s="34" t="str">
        <f t="shared" si="184"/>
        <v/>
      </c>
      <c r="C3949" s="34" t="str">
        <f t="shared" si="185"/>
        <v/>
      </c>
    </row>
    <row r="3950" spans="1:3">
      <c r="A3950" s="34" t="str">
        <f t="shared" si="183"/>
        <v/>
      </c>
      <c r="B3950" s="34" t="str">
        <f t="shared" si="184"/>
        <v/>
      </c>
      <c r="C3950" s="34" t="str">
        <f t="shared" si="185"/>
        <v/>
      </c>
    </row>
    <row r="3951" spans="1:3">
      <c r="A3951" s="34" t="str">
        <f t="shared" si="183"/>
        <v/>
      </c>
      <c r="B3951" s="34" t="str">
        <f t="shared" si="184"/>
        <v/>
      </c>
      <c r="C3951" s="34" t="str">
        <f t="shared" si="185"/>
        <v/>
      </c>
    </row>
    <row r="3952" spans="1:3">
      <c r="A3952" s="34" t="str">
        <f t="shared" si="183"/>
        <v/>
      </c>
      <c r="B3952" s="34" t="str">
        <f t="shared" si="184"/>
        <v/>
      </c>
      <c r="C3952" s="34" t="str">
        <f t="shared" si="185"/>
        <v/>
      </c>
    </row>
    <row r="3953" spans="1:3">
      <c r="A3953" s="34" t="str">
        <f t="shared" si="183"/>
        <v/>
      </c>
      <c r="B3953" s="34" t="str">
        <f t="shared" si="184"/>
        <v/>
      </c>
      <c r="C3953" s="34" t="str">
        <f t="shared" si="185"/>
        <v/>
      </c>
    </row>
    <row r="3954" spans="1:3">
      <c r="A3954" s="34" t="str">
        <f t="shared" si="183"/>
        <v/>
      </c>
      <c r="B3954" s="34" t="str">
        <f t="shared" si="184"/>
        <v/>
      </c>
      <c r="C3954" s="34" t="str">
        <f t="shared" si="185"/>
        <v/>
      </c>
    </row>
    <row r="3955" spans="1:3">
      <c r="A3955" s="34" t="str">
        <f t="shared" si="183"/>
        <v/>
      </c>
      <c r="B3955" s="34" t="str">
        <f t="shared" si="184"/>
        <v/>
      </c>
      <c r="C3955" s="34" t="str">
        <f t="shared" si="185"/>
        <v/>
      </c>
    </row>
    <row r="3956" spans="1:3">
      <c r="A3956" s="34" t="str">
        <f t="shared" si="183"/>
        <v/>
      </c>
      <c r="B3956" s="34" t="str">
        <f t="shared" si="184"/>
        <v/>
      </c>
      <c r="C3956" s="34" t="str">
        <f t="shared" si="185"/>
        <v/>
      </c>
    </row>
    <row r="3957" spans="1:3">
      <c r="A3957" s="34" t="str">
        <f t="shared" si="183"/>
        <v/>
      </c>
      <c r="B3957" s="34" t="str">
        <f t="shared" si="184"/>
        <v/>
      </c>
      <c r="C3957" s="34" t="str">
        <f t="shared" si="185"/>
        <v/>
      </c>
    </row>
    <row r="3958" spans="1:3">
      <c r="A3958" s="34" t="str">
        <f t="shared" si="183"/>
        <v/>
      </c>
      <c r="B3958" s="34" t="str">
        <f t="shared" si="184"/>
        <v/>
      </c>
      <c r="C3958" s="34" t="str">
        <f t="shared" si="185"/>
        <v/>
      </c>
    </row>
    <row r="3959" spans="1:3">
      <c r="A3959" s="34" t="str">
        <f t="shared" si="183"/>
        <v/>
      </c>
      <c r="B3959" s="34" t="str">
        <f t="shared" si="184"/>
        <v/>
      </c>
      <c r="C3959" s="34" t="str">
        <f t="shared" si="185"/>
        <v/>
      </c>
    </row>
    <row r="3960" spans="1:3">
      <c r="A3960" s="34" t="str">
        <f t="shared" si="183"/>
        <v/>
      </c>
      <c r="B3960" s="34" t="str">
        <f t="shared" si="184"/>
        <v/>
      </c>
      <c r="C3960" s="34" t="str">
        <f t="shared" si="185"/>
        <v/>
      </c>
    </row>
    <row r="3961" spans="1:3">
      <c r="A3961" s="34" t="str">
        <f t="shared" si="183"/>
        <v/>
      </c>
      <c r="B3961" s="34" t="str">
        <f t="shared" si="184"/>
        <v/>
      </c>
      <c r="C3961" s="34" t="str">
        <f t="shared" si="185"/>
        <v/>
      </c>
    </row>
    <row r="3962" spans="1:3">
      <c r="A3962" s="34" t="str">
        <f t="shared" si="183"/>
        <v/>
      </c>
      <c r="B3962" s="34" t="str">
        <f t="shared" si="184"/>
        <v/>
      </c>
      <c r="C3962" s="34" t="str">
        <f t="shared" si="185"/>
        <v/>
      </c>
    </row>
    <row r="3963" spans="1:3">
      <c r="A3963" s="34" t="str">
        <f t="shared" si="183"/>
        <v/>
      </c>
      <c r="B3963" s="34" t="str">
        <f t="shared" si="184"/>
        <v/>
      </c>
      <c r="C3963" s="34" t="str">
        <f t="shared" si="185"/>
        <v/>
      </c>
    </row>
    <row r="3964" spans="1:3">
      <c r="A3964" s="34" t="str">
        <f t="shared" si="183"/>
        <v/>
      </c>
      <c r="B3964" s="34" t="str">
        <f t="shared" si="184"/>
        <v/>
      </c>
      <c r="C3964" s="34" t="str">
        <f t="shared" si="185"/>
        <v/>
      </c>
    </row>
    <row r="3965" spans="1:3">
      <c r="A3965" s="34" t="str">
        <f t="shared" si="183"/>
        <v/>
      </c>
      <c r="B3965" s="34" t="str">
        <f t="shared" si="184"/>
        <v/>
      </c>
      <c r="C3965" s="34" t="str">
        <f t="shared" si="185"/>
        <v/>
      </c>
    </row>
    <row r="3966" spans="1:3">
      <c r="A3966" s="34" t="str">
        <f t="shared" si="183"/>
        <v/>
      </c>
      <c r="B3966" s="34" t="str">
        <f t="shared" si="184"/>
        <v/>
      </c>
      <c r="C3966" s="34" t="str">
        <f t="shared" si="185"/>
        <v/>
      </c>
    </row>
    <row r="3967" spans="1:3">
      <c r="A3967" s="34" t="str">
        <f t="shared" si="183"/>
        <v/>
      </c>
      <c r="B3967" s="34" t="str">
        <f t="shared" si="184"/>
        <v/>
      </c>
      <c r="C3967" s="34" t="str">
        <f t="shared" si="185"/>
        <v/>
      </c>
    </row>
    <row r="3968" spans="1:3">
      <c r="A3968" s="34" t="str">
        <f t="shared" si="183"/>
        <v/>
      </c>
      <c r="B3968" s="34" t="str">
        <f t="shared" si="184"/>
        <v/>
      </c>
      <c r="C3968" s="34" t="str">
        <f t="shared" si="185"/>
        <v/>
      </c>
    </row>
    <row r="3969" spans="1:3">
      <c r="A3969" s="34" t="str">
        <f t="shared" si="183"/>
        <v/>
      </c>
      <c r="B3969" s="34" t="str">
        <f t="shared" si="184"/>
        <v/>
      </c>
      <c r="C3969" s="34" t="str">
        <f t="shared" si="185"/>
        <v/>
      </c>
    </row>
    <row r="3970" spans="1:3">
      <c r="A3970" s="34" t="str">
        <f t="shared" si="183"/>
        <v/>
      </c>
      <c r="B3970" s="34" t="str">
        <f t="shared" si="184"/>
        <v/>
      </c>
      <c r="C3970" s="34" t="str">
        <f t="shared" si="185"/>
        <v/>
      </c>
    </row>
    <row r="3971" spans="1:3">
      <c r="A3971" s="34" t="str">
        <f t="shared" ref="A3971:A4034" si="186">IFERROR(C3971-1,"")</f>
        <v/>
      </c>
      <c r="B3971" s="34" t="str">
        <f t="shared" ref="B3971:B4034" si="187">IFERROR("P(Z&gt;="&amp;C3971-1&amp;")","")</f>
        <v/>
      </c>
      <c r="C3971" s="34" t="str">
        <f t="shared" ref="C3971:C4034" si="188">IF(C3970&gt;rNtrials,"",1+C3970)</f>
        <v/>
      </c>
    </row>
    <row r="3972" spans="1:3">
      <c r="A3972" s="34" t="str">
        <f t="shared" si="186"/>
        <v/>
      </c>
      <c r="B3972" s="34" t="str">
        <f t="shared" si="187"/>
        <v/>
      </c>
      <c r="C3972" s="34" t="str">
        <f t="shared" si="188"/>
        <v/>
      </c>
    </row>
    <row r="3973" spans="1:3">
      <c r="A3973" s="34" t="str">
        <f t="shared" si="186"/>
        <v/>
      </c>
      <c r="B3973" s="34" t="str">
        <f t="shared" si="187"/>
        <v/>
      </c>
      <c r="C3973" s="34" t="str">
        <f t="shared" si="188"/>
        <v/>
      </c>
    </row>
    <row r="3974" spans="1:3">
      <c r="A3974" s="34" t="str">
        <f t="shared" si="186"/>
        <v/>
      </c>
      <c r="B3974" s="34" t="str">
        <f t="shared" si="187"/>
        <v/>
      </c>
      <c r="C3974" s="34" t="str">
        <f t="shared" si="188"/>
        <v/>
      </c>
    </row>
    <row r="3975" spans="1:3">
      <c r="A3975" s="34" t="str">
        <f t="shared" si="186"/>
        <v/>
      </c>
      <c r="B3975" s="34" t="str">
        <f t="shared" si="187"/>
        <v/>
      </c>
      <c r="C3975" s="34" t="str">
        <f t="shared" si="188"/>
        <v/>
      </c>
    </row>
    <row r="3976" spans="1:3">
      <c r="A3976" s="34" t="str">
        <f t="shared" si="186"/>
        <v/>
      </c>
      <c r="B3976" s="34" t="str">
        <f t="shared" si="187"/>
        <v/>
      </c>
      <c r="C3976" s="34" t="str">
        <f t="shared" si="188"/>
        <v/>
      </c>
    </row>
    <row r="3977" spans="1:3">
      <c r="A3977" s="34" t="str">
        <f t="shared" si="186"/>
        <v/>
      </c>
      <c r="B3977" s="34" t="str">
        <f t="shared" si="187"/>
        <v/>
      </c>
      <c r="C3977" s="34" t="str">
        <f t="shared" si="188"/>
        <v/>
      </c>
    </row>
    <row r="3978" spans="1:3">
      <c r="A3978" s="34" t="str">
        <f t="shared" si="186"/>
        <v/>
      </c>
      <c r="B3978" s="34" t="str">
        <f t="shared" si="187"/>
        <v/>
      </c>
      <c r="C3978" s="34" t="str">
        <f t="shared" si="188"/>
        <v/>
      </c>
    </row>
    <row r="3979" spans="1:3">
      <c r="A3979" s="34" t="str">
        <f t="shared" si="186"/>
        <v/>
      </c>
      <c r="B3979" s="34" t="str">
        <f t="shared" si="187"/>
        <v/>
      </c>
      <c r="C3979" s="34" t="str">
        <f t="shared" si="188"/>
        <v/>
      </c>
    </row>
    <row r="3980" spans="1:3">
      <c r="A3980" s="34" t="str">
        <f t="shared" si="186"/>
        <v/>
      </c>
      <c r="B3980" s="34" t="str">
        <f t="shared" si="187"/>
        <v/>
      </c>
      <c r="C3980" s="34" t="str">
        <f t="shared" si="188"/>
        <v/>
      </c>
    </row>
    <row r="3981" spans="1:3">
      <c r="A3981" s="34" t="str">
        <f t="shared" si="186"/>
        <v/>
      </c>
      <c r="B3981" s="34" t="str">
        <f t="shared" si="187"/>
        <v/>
      </c>
      <c r="C3981" s="34" t="str">
        <f t="shared" si="188"/>
        <v/>
      </c>
    </row>
    <row r="3982" spans="1:3">
      <c r="A3982" s="34" t="str">
        <f t="shared" si="186"/>
        <v/>
      </c>
      <c r="B3982" s="34" t="str">
        <f t="shared" si="187"/>
        <v/>
      </c>
      <c r="C3982" s="34" t="str">
        <f t="shared" si="188"/>
        <v/>
      </c>
    </row>
    <row r="3983" spans="1:3">
      <c r="A3983" s="34" t="str">
        <f t="shared" si="186"/>
        <v/>
      </c>
      <c r="B3983" s="34" t="str">
        <f t="shared" si="187"/>
        <v/>
      </c>
      <c r="C3983" s="34" t="str">
        <f t="shared" si="188"/>
        <v/>
      </c>
    </row>
    <row r="3984" spans="1:3">
      <c r="A3984" s="34" t="str">
        <f t="shared" si="186"/>
        <v/>
      </c>
      <c r="B3984" s="34" t="str">
        <f t="shared" si="187"/>
        <v/>
      </c>
      <c r="C3984" s="34" t="str">
        <f t="shared" si="188"/>
        <v/>
      </c>
    </row>
    <row r="3985" spans="1:3">
      <c r="A3985" s="34" t="str">
        <f t="shared" si="186"/>
        <v/>
      </c>
      <c r="B3985" s="34" t="str">
        <f t="shared" si="187"/>
        <v/>
      </c>
      <c r="C3985" s="34" t="str">
        <f t="shared" si="188"/>
        <v/>
      </c>
    </row>
    <row r="3986" spans="1:3">
      <c r="A3986" s="34" t="str">
        <f t="shared" si="186"/>
        <v/>
      </c>
      <c r="B3986" s="34" t="str">
        <f t="shared" si="187"/>
        <v/>
      </c>
      <c r="C3986" s="34" t="str">
        <f t="shared" si="188"/>
        <v/>
      </c>
    </row>
    <row r="3987" spans="1:3">
      <c r="A3987" s="34" t="str">
        <f t="shared" si="186"/>
        <v/>
      </c>
      <c r="B3987" s="34" t="str">
        <f t="shared" si="187"/>
        <v/>
      </c>
      <c r="C3987" s="34" t="str">
        <f t="shared" si="188"/>
        <v/>
      </c>
    </row>
    <row r="3988" spans="1:3">
      <c r="A3988" s="34" t="str">
        <f t="shared" si="186"/>
        <v/>
      </c>
      <c r="B3988" s="34" t="str">
        <f t="shared" si="187"/>
        <v/>
      </c>
      <c r="C3988" s="34" t="str">
        <f t="shared" si="188"/>
        <v/>
      </c>
    </row>
    <row r="3989" spans="1:3">
      <c r="A3989" s="34" t="str">
        <f t="shared" si="186"/>
        <v/>
      </c>
      <c r="B3989" s="34" t="str">
        <f t="shared" si="187"/>
        <v/>
      </c>
      <c r="C3989" s="34" t="str">
        <f t="shared" si="188"/>
        <v/>
      </c>
    </row>
    <row r="3990" spans="1:3">
      <c r="A3990" s="34" t="str">
        <f t="shared" si="186"/>
        <v/>
      </c>
      <c r="B3990" s="34" t="str">
        <f t="shared" si="187"/>
        <v/>
      </c>
      <c r="C3990" s="34" t="str">
        <f t="shared" si="188"/>
        <v/>
      </c>
    </row>
    <row r="3991" spans="1:3">
      <c r="A3991" s="34" t="str">
        <f t="shared" si="186"/>
        <v/>
      </c>
      <c r="B3991" s="34" t="str">
        <f t="shared" si="187"/>
        <v/>
      </c>
      <c r="C3991" s="34" t="str">
        <f t="shared" si="188"/>
        <v/>
      </c>
    </row>
    <row r="3992" spans="1:3">
      <c r="A3992" s="34" t="str">
        <f t="shared" si="186"/>
        <v/>
      </c>
      <c r="B3992" s="34" t="str">
        <f t="shared" si="187"/>
        <v/>
      </c>
      <c r="C3992" s="34" t="str">
        <f t="shared" si="188"/>
        <v/>
      </c>
    </row>
    <row r="3993" spans="1:3">
      <c r="A3993" s="34" t="str">
        <f t="shared" si="186"/>
        <v/>
      </c>
      <c r="B3993" s="34" t="str">
        <f t="shared" si="187"/>
        <v/>
      </c>
      <c r="C3993" s="34" t="str">
        <f t="shared" si="188"/>
        <v/>
      </c>
    </row>
    <row r="3994" spans="1:3">
      <c r="A3994" s="34" t="str">
        <f t="shared" si="186"/>
        <v/>
      </c>
      <c r="B3994" s="34" t="str">
        <f t="shared" si="187"/>
        <v/>
      </c>
      <c r="C3994" s="34" t="str">
        <f t="shared" si="188"/>
        <v/>
      </c>
    </row>
    <row r="3995" spans="1:3">
      <c r="A3995" s="34" t="str">
        <f t="shared" si="186"/>
        <v/>
      </c>
      <c r="B3995" s="34" t="str">
        <f t="shared" si="187"/>
        <v/>
      </c>
      <c r="C3995" s="34" t="str">
        <f t="shared" si="188"/>
        <v/>
      </c>
    </row>
    <row r="3996" spans="1:3">
      <c r="A3996" s="34" t="str">
        <f t="shared" si="186"/>
        <v/>
      </c>
      <c r="B3996" s="34" t="str">
        <f t="shared" si="187"/>
        <v/>
      </c>
      <c r="C3996" s="34" t="str">
        <f t="shared" si="188"/>
        <v/>
      </c>
    </row>
    <row r="3997" spans="1:3">
      <c r="A3997" s="34" t="str">
        <f t="shared" si="186"/>
        <v/>
      </c>
      <c r="B3997" s="34" t="str">
        <f t="shared" si="187"/>
        <v/>
      </c>
      <c r="C3997" s="34" t="str">
        <f t="shared" si="188"/>
        <v/>
      </c>
    </row>
    <row r="3998" spans="1:3">
      <c r="A3998" s="34" t="str">
        <f t="shared" si="186"/>
        <v/>
      </c>
      <c r="B3998" s="34" t="str">
        <f t="shared" si="187"/>
        <v/>
      </c>
      <c r="C3998" s="34" t="str">
        <f t="shared" si="188"/>
        <v/>
      </c>
    </row>
    <row r="3999" spans="1:3">
      <c r="A3999" s="34" t="str">
        <f t="shared" si="186"/>
        <v/>
      </c>
      <c r="B3999" s="34" t="str">
        <f t="shared" si="187"/>
        <v/>
      </c>
      <c r="C3999" s="34" t="str">
        <f t="shared" si="188"/>
        <v/>
      </c>
    </row>
    <row r="4000" spans="1:3">
      <c r="A4000" s="34" t="str">
        <f t="shared" si="186"/>
        <v/>
      </c>
      <c r="B4000" s="34" t="str">
        <f t="shared" si="187"/>
        <v/>
      </c>
      <c r="C4000" s="34" t="str">
        <f t="shared" si="188"/>
        <v/>
      </c>
    </row>
    <row r="4001" spans="1:3">
      <c r="A4001" s="34" t="str">
        <f t="shared" si="186"/>
        <v/>
      </c>
      <c r="B4001" s="34" t="str">
        <f t="shared" si="187"/>
        <v/>
      </c>
      <c r="C4001" s="34" t="str">
        <f t="shared" si="188"/>
        <v/>
      </c>
    </row>
    <row r="4002" spans="1:3">
      <c r="A4002" s="34" t="str">
        <f t="shared" si="186"/>
        <v/>
      </c>
      <c r="B4002" s="34" t="str">
        <f t="shared" si="187"/>
        <v/>
      </c>
      <c r="C4002" s="34" t="str">
        <f t="shared" si="188"/>
        <v/>
      </c>
    </row>
    <row r="4003" spans="1:3">
      <c r="A4003" s="34" t="str">
        <f t="shared" si="186"/>
        <v/>
      </c>
      <c r="B4003" s="34" t="str">
        <f t="shared" si="187"/>
        <v/>
      </c>
      <c r="C4003" s="34" t="str">
        <f t="shared" si="188"/>
        <v/>
      </c>
    </row>
    <row r="4004" spans="1:3">
      <c r="A4004" s="34" t="str">
        <f t="shared" si="186"/>
        <v/>
      </c>
      <c r="B4004" s="34" t="str">
        <f t="shared" si="187"/>
        <v/>
      </c>
      <c r="C4004" s="34" t="str">
        <f t="shared" si="188"/>
        <v/>
      </c>
    </row>
    <row r="4005" spans="1:3">
      <c r="A4005" s="34" t="str">
        <f t="shared" si="186"/>
        <v/>
      </c>
      <c r="B4005" s="34" t="str">
        <f t="shared" si="187"/>
        <v/>
      </c>
      <c r="C4005" s="34" t="str">
        <f t="shared" si="188"/>
        <v/>
      </c>
    </row>
    <row r="4006" spans="1:3">
      <c r="A4006" s="34" t="str">
        <f t="shared" si="186"/>
        <v/>
      </c>
      <c r="B4006" s="34" t="str">
        <f t="shared" si="187"/>
        <v/>
      </c>
      <c r="C4006" s="34" t="str">
        <f t="shared" si="188"/>
        <v/>
      </c>
    </row>
    <row r="4007" spans="1:3">
      <c r="A4007" s="34" t="str">
        <f t="shared" si="186"/>
        <v/>
      </c>
      <c r="B4007" s="34" t="str">
        <f t="shared" si="187"/>
        <v/>
      </c>
      <c r="C4007" s="34" t="str">
        <f t="shared" si="188"/>
        <v/>
      </c>
    </row>
    <row r="4008" spans="1:3">
      <c r="A4008" s="34" t="str">
        <f t="shared" si="186"/>
        <v/>
      </c>
      <c r="B4008" s="34" t="str">
        <f t="shared" si="187"/>
        <v/>
      </c>
      <c r="C4008" s="34" t="str">
        <f t="shared" si="188"/>
        <v/>
      </c>
    </row>
    <row r="4009" spans="1:3">
      <c r="A4009" s="34" t="str">
        <f t="shared" si="186"/>
        <v/>
      </c>
      <c r="B4009" s="34" t="str">
        <f t="shared" si="187"/>
        <v/>
      </c>
      <c r="C4009" s="34" t="str">
        <f t="shared" si="188"/>
        <v/>
      </c>
    </row>
    <row r="4010" spans="1:3">
      <c r="A4010" s="34" t="str">
        <f t="shared" si="186"/>
        <v/>
      </c>
      <c r="B4010" s="34" t="str">
        <f t="shared" si="187"/>
        <v/>
      </c>
      <c r="C4010" s="34" t="str">
        <f t="shared" si="188"/>
        <v/>
      </c>
    </row>
    <row r="4011" spans="1:3">
      <c r="A4011" s="34" t="str">
        <f t="shared" si="186"/>
        <v/>
      </c>
      <c r="B4011" s="34" t="str">
        <f t="shared" si="187"/>
        <v/>
      </c>
      <c r="C4011" s="34" t="str">
        <f t="shared" si="188"/>
        <v/>
      </c>
    </row>
    <row r="4012" spans="1:3">
      <c r="A4012" s="34" t="str">
        <f t="shared" si="186"/>
        <v/>
      </c>
      <c r="B4012" s="34" t="str">
        <f t="shared" si="187"/>
        <v/>
      </c>
      <c r="C4012" s="34" t="str">
        <f t="shared" si="188"/>
        <v/>
      </c>
    </row>
    <row r="4013" spans="1:3">
      <c r="A4013" s="34" t="str">
        <f t="shared" si="186"/>
        <v/>
      </c>
      <c r="B4013" s="34" t="str">
        <f t="shared" si="187"/>
        <v/>
      </c>
      <c r="C4013" s="34" t="str">
        <f t="shared" si="188"/>
        <v/>
      </c>
    </row>
    <row r="4014" spans="1:3">
      <c r="A4014" s="34" t="str">
        <f t="shared" si="186"/>
        <v/>
      </c>
      <c r="B4014" s="34" t="str">
        <f t="shared" si="187"/>
        <v/>
      </c>
      <c r="C4014" s="34" t="str">
        <f t="shared" si="188"/>
        <v/>
      </c>
    </row>
    <row r="4015" spans="1:3">
      <c r="A4015" s="34" t="str">
        <f t="shared" si="186"/>
        <v/>
      </c>
      <c r="B4015" s="34" t="str">
        <f t="shared" si="187"/>
        <v/>
      </c>
      <c r="C4015" s="34" t="str">
        <f t="shared" si="188"/>
        <v/>
      </c>
    </row>
    <row r="4016" spans="1:3">
      <c r="A4016" s="34" t="str">
        <f t="shared" si="186"/>
        <v/>
      </c>
      <c r="B4016" s="34" t="str">
        <f t="shared" si="187"/>
        <v/>
      </c>
      <c r="C4016" s="34" t="str">
        <f t="shared" si="188"/>
        <v/>
      </c>
    </row>
    <row r="4017" spans="1:3">
      <c r="A4017" s="34" t="str">
        <f t="shared" si="186"/>
        <v/>
      </c>
      <c r="B4017" s="34" t="str">
        <f t="shared" si="187"/>
        <v/>
      </c>
      <c r="C4017" s="34" t="str">
        <f t="shared" si="188"/>
        <v/>
      </c>
    </row>
    <row r="4018" spans="1:3">
      <c r="A4018" s="34" t="str">
        <f t="shared" si="186"/>
        <v/>
      </c>
      <c r="B4018" s="34" t="str">
        <f t="shared" si="187"/>
        <v/>
      </c>
      <c r="C4018" s="34" t="str">
        <f t="shared" si="188"/>
        <v/>
      </c>
    </row>
    <row r="4019" spans="1:3">
      <c r="A4019" s="34" t="str">
        <f t="shared" si="186"/>
        <v/>
      </c>
      <c r="B4019" s="34" t="str">
        <f t="shared" si="187"/>
        <v/>
      </c>
      <c r="C4019" s="34" t="str">
        <f t="shared" si="188"/>
        <v/>
      </c>
    </row>
    <row r="4020" spans="1:3">
      <c r="A4020" s="34" t="str">
        <f t="shared" si="186"/>
        <v/>
      </c>
      <c r="B4020" s="34" t="str">
        <f t="shared" si="187"/>
        <v/>
      </c>
      <c r="C4020" s="34" t="str">
        <f t="shared" si="188"/>
        <v/>
      </c>
    </row>
    <row r="4021" spans="1:3">
      <c r="A4021" s="34" t="str">
        <f t="shared" si="186"/>
        <v/>
      </c>
      <c r="B4021" s="34" t="str">
        <f t="shared" si="187"/>
        <v/>
      </c>
      <c r="C4021" s="34" t="str">
        <f t="shared" si="188"/>
        <v/>
      </c>
    </row>
    <row r="4022" spans="1:3">
      <c r="A4022" s="34" t="str">
        <f t="shared" si="186"/>
        <v/>
      </c>
      <c r="B4022" s="34" t="str">
        <f t="shared" si="187"/>
        <v/>
      </c>
      <c r="C4022" s="34" t="str">
        <f t="shared" si="188"/>
        <v/>
      </c>
    </row>
    <row r="4023" spans="1:3">
      <c r="A4023" s="34" t="str">
        <f t="shared" si="186"/>
        <v/>
      </c>
      <c r="B4023" s="34" t="str">
        <f t="shared" si="187"/>
        <v/>
      </c>
      <c r="C4023" s="34" t="str">
        <f t="shared" si="188"/>
        <v/>
      </c>
    </row>
    <row r="4024" spans="1:3">
      <c r="A4024" s="34" t="str">
        <f t="shared" si="186"/>
        <v/>
      </c>
      <c r="B4024" s="34" t="str">
        <f t="shared" si="187"/>
        <v/>
      </c>
      <c r="C4024" s="34" t="str">
        <f t="shared" si="188"/>
        <v/>
      </c>
    </row>
    <row r="4025" spans="1:3">
      <c r="A4025" s="34" t="str">
        <f t="shared" si="186"/>
        <v/>
      </c>
      <c r="B4025" s="34" t="str">
        <f t="shared" si="187"/>
        <v/>
      </c>
      <c r="C4025" s="34" t="str">
        <f t="shared" si="188"/>
        <v/>
      </c>
    </row>
    <row r="4026" spans="1:3">
      <c r="A4026" s="34" t="str">
        <f t="shared" si="186"/>
        <v/>
      </c>
      <c r="B4026" s="34" t="str">
        <f t="shared" si="187"/>
        <v/>
      </c>
      <c r="C4026" s="34" t="str">
        <f t="shared" si="188"/>
        <v/>
      </c>
    </row>
    <row r="4027" spans="1:3">
      <c r="A4027" s="34" t="str">
        <f t="shared" si="186"/>
        <v/>
      </c>
      <c r="B4027" s="34" t="str">
        <f t="shared" si="187"/>
        <v/>
      </c>
      <c r="C4027" s="34" t="str">
        <f t="shared" si="188"/>
        <v/>
      </c>
    </row>
    <row r="4028" spans="1:3">
      <c r="A4028" s="34" t="str">
        <f t="shared" si="186"/>
        <v/>
      </c>
      <c r="B4028" s="34" t="str">
        <f t="shared" si="187"/>
        <v/>
      </c>
      <c r="C4028" s="34" t="str">
        <f t="shared" si="188"/>
        <v/>
      </c>
    </row>
    <row r="4029" spans="1:3">
      <c r="A4029" s="34" t="str">
        <f t="shared" si="186"/>
        <v/>
      </c>
      <c r="B4029" s="34" t="str">
        <f t="shared" si="187"/>
        <v/>
      </c>
      <c r="C4029" s="34" t="str">
        <f t="shared" si="188"/>
        <v/>
      </c>
    </row>
    <row r="4030" spans="1:3">
      <c r="A4030" s="34" t="str">
        <f t="shared" si="186"/>
        <v/>
      </c>
      <c r="B4030" s="34" t="str">
        <f t="shared" si="187"/>
        <v/>
      </c>
      <c r="C4030" s="34" t="str">
        <f t="shared" si="188"/>
        <v/>
      </c>
    </row>
    <row r="4031" spans="1:3">
      <c r="A4031" s="34" t="str">
        <f t="shared" si="186"/>
        <v/>
      </c>
      <c r="B4031" s="34" t="str">
        <f t="shared" si="187"/>
        <v/>
      </c>
      <c r="C4031" s="34" t="str">
        <f t="shared" si="188"/>
        <v/>
      </c>
    </row>
    <row r="4032" spans="1:3">
      <c r="A4032" s="34" t="str">
        <f t="shared" si="186"/>
        <v/>
      </c>
      <c r="B4032" s="34" t="str">
        <f t="shared" si="187"/>
        <v/>
      </c>
      <c r="C4032" s="34" t="str">
        <f t="shared" si="188"/>
        <v/>
      </c>
    </row>
    <row r="4033" spans="1:3">
      <c r="A4033" s="34" t="str">
        <f t="shared" si="186"/>
        <v/>
      </c>
      <c r="B4033" s="34" t="str">
        <f t="shared" si="187"/>
        <v/>
      </c>
      <c r="C4033" s="34" t="str">
        <f t="shared" si="188"/>
        <v/>
      </c>
    </row>
    <row r="4034" spans="1:3">
      <c r="A4034" s="34" t="str">
        <f t="shared" si="186"/>
        <v/>
      </c>
      <c r="B4034" s="34" t="str">
        <f t="shared" si="187"/>
        <v/>
      </c>
      <c r="C4034" s="34" t="str">
        <f t="shared" si="188"/>
        <v/>
      </c>
    </row>
    <row r="4035" spans="1:3">
      <c r="A4035" s="34" t="str">
        <f t="shared" ref="A4035:A4098" si="189">IFERROR(C4035-1,"")</f>
        <v/>
      </c>
      <c r="B4035" s="34" t="str">
        <f t="shared" ref="B4035:B4098" si="190">IFERROR("P(Z&gt;="&amp;C4035-1&amp;")","")</f>
        <v/>
      </c>
      <c r="C4035" s="34" t="str">
        <f t="shared" ref="C4035:C4098" si="191">IF(C4034&gt;rNtrials,"",1+C4034)</f>
        <v/>
      </c>
    </row>
    <row r="4036" spans="1:3">
      <c r="A4036" s="34" t="str">
        <f t="shared" si="189"/>
        <v/>
      </c>
      <c r="B4036" s="34" t="str">
        <f t="shared" si="190"/>
        <v/>
      </c>
      <c r="C4036" s="34" t="str">
        <f t="shared" si="191"/>
        <v/>
      </c>
    </row>
    <row r="4037" spans="1:3">
      <c r="A4037" s="34" t="str">
        <f t="shared" si="189"/>
        <v/>
      </c>
      <c r="B4037" s="34" t="str">
        <f t="shared" si="190"/>
        <v/>
      </c>
      <c r="C4037" s="34" t="str">
        <f t="shared" si="191"/>
        <v/>
      </c>
    </row>
    <row r="4038" spans="1:3">
      <c r="A4038" s="34" t="str">
        <f t="shared" si="189"/>
        <v/>
      </c>
      <c r="B4038" s="34" t="str">
        <f t="shared" si="190"/>
        <v/>
      </c>
      <c r="C4038" s="34" t="str">
        <f t="shared" si="191"/>
        <v/>
      </c>
    </row>
    <row r="4039" spans="1:3">
      <c r="A4039" s="34" t="str">
        <f t="shared" si="189"/>
        <v/>
      </c>
      <c r="B4039" s="34" t="str">
        <f t="shared" si="190"/>
        <v/>
      </c>
      <c r="C4039" s="34" t="str">
        <f t="shared" si="191"/>
        <v/>
      </c>
    </row>
    <row r="4040" spans="1:3">
      <c r="A4040" s="34" t="str">
        <f t="shared" si="189"/>
        <v/>
      </c>
      <c r="B4040" s="34" t="str">
        <f t="shared" si="190"/>
        <v/>
      </c>
      <c r="C4040" s="34" t="str">
        <f t="shared" si="191"/>
        <v/>
      </c>
    </row>
    <row r="4041" spans="1:3">
      <c r="A4041" s="34" t="str">
        <f t="shared" si="189"/>
        <v/>
      </c>
      <c r="B4041" s="34" t="str">
        <f t="shared" si="190"/>
        <v/>
      </c>
      <c r="C4041" s="34" t="str">
        <f t="shared" si="191"/>
        <v/>
      </c>
    </row>
    <row r="4042" spans="1:3">
      <c r="A4042" s="34" t="str">
        <f t="shared" si="189"/>
        <v/>
      </c>
      <c r="B4042" s="34" t="str">
        <f t="shared" si="190"/>
        <v/>
      </c>
      <c r="C4042" s="34" t="str">
        <f t="shared" si="191"/>
        <v/>
      </c>
    </row>
    <row r="4043" spans="1:3">
      <c r="A4043" s="34" t="str">
        <f t="shared" si="189"/>
        <v/>
      </c>
      <c r="B4043" s="34" t="str">
        <f t="shared" si="190"/>
        <v/>
      </c>
      <c r="C4043" s="34" t="str">
        <f t="shared" si="191"/>
        <v/>
      </c>
    </row>
    <row r="4044" spans="1:3">
      <c r="A4044" s="34" t="str">
        <f t="shared" si="189"/>
        <v/>
      </c>
      <c r="B4044" s="34" t="str">
        <f t="shared" si="190"/>
        <v/>
      </c>
      <c r="C4044" s="34" t="str">
        <f t="shared" si="191"/>
        <v/>
      </c>
    </row>
    <row r="4045" spans="1:3">
      <c r="A4045" s="34" t="str">
        <f t="shared" si="189"/>
        <v/>
      </c>
      <c r="B4045" s="34" t="str">
        <f t="shared" si="190"/>
        <v/>
      </c>
      <c r="C4045" s="34" t="str">
        <f t="shared" si="191"/>
        <v/>
      </c>
    </row>
    <row r="4046" spans="1:3">
      <c r="A4046" s="34" t="str">
        <f t="shared" si="189"/>
        <v/>
      </c>
      <c r="B4046" s="34" t="str">
        <f t="shared" si="190"/>
        <v/>
      </c>
      <c r="C4046" s="34" t="str">
        <f t="shared" si="191"/>
        <v/>
      </c>
    </row>
    <row r="4047" spans="1:3">
      <c r="A4047" s="34" t="str">
        <f t="shared" si="189"/>
        <v/>
      </c>
      <c r="B4047" s="34" t="str">
        <f t="shared" si="190"/>
        <v/>
      </c>
      <c r="C4047" s="34" t="str">
        <f t="shared" si="191"/>
        <v/>
      </c>
    </row>
    <row r="4048" spans="1:3">
      <c r="A4048" s="34" t="str">
        <f t="shared" si="189"/>
        <v/>
      </c>
      <c r="B4048" s="34" t="str">
        <f t="shared" si="190"/>
        <v/>
      </c>
      <c r="C4048" s="34" t="str">
        <f t="shared" si="191"/>
        <v/>
      </c>
    </row>
    <row r="4049" spans="1:3">
      <c r="A4049" s="34" t="str">
        <f t="shared" si="189"/>
        <v/>
      </c>
      <c r="B4049" s="34" t="str">
        <f t="shared" si="190"/>
        <v/>
      </c>
      <c r="C4049" s="34" t="str">
        <f t="shared" si="191"/>
        <v/>
      </c>
    </row>
    <row r="4050" spans="1:3">
      <c r="A4050" s="34" t="str">
        <f t="shared" si="189"/>
        <v/>
      </c>
      <c r="B4050" s="34" t="str">
        <f t="shared" si="190"/>
        <v/>
      </c>
      <c r="C4050" s="34" t="str">
        <f t="shared" si="191"/>
        <v/>
      </c>
    </row>
    <row r="4051" spans="1:3">
      <c r="A4051" s="34" t="str">
        <f t="shared" si="189"/>
        <v/>
      </c>
      <c r="B4051" s="34" t="str">
        <f t="shared" si="190"/>
        <v/>
      </c>
      <c r="C4051" s="34" t="str">
        <f t="shared" si="191"/>
        <v/>
      </c>
    </row>
    <row r="4052" spans="1:3">
      <c r="A4052" s="34" t="str">
        <f t="shared" si="189"/>
        <v/>
      </c>
      <c r="B4052" s="34" t="str">
        <f t="shared" si="190"/>
        <v/>
      </c>
      <c r="C4052" s="34" t="str">
        <f t="shared" si="191"/>
        <v/>
      </c>
    </row>
    <row r="4053" spans="1:3">
      <c r="A4053" s="34" t="str">
        <f t="shared" si="189"/>
        <v/>
      </c>
      <c r="B4053" s="34" t="str">
        <f t="shared" si="190"/>
        <v/>
      </c>
      <c r="C4053" s="34" t="str">
        <f t="shared" si="191"/>
        <v/>
      </c>
    </row>
    <row r="4054" spans="1:3">
      <c r="A4054" s="34" t="str">
        <f t="shared" si="189"/>
        <v/>
      </c>
      <c r="B4054" s="34" t="str">
        <f t="shared" si="190"/>
        <v/>
      </c>
      <c r="C4054" s="34" t="str">
        <f t="shared" si="191"/>
        <v/>
      </c>
    </row>
    <row r="4055" spans="1:3">
      <c r="A4055" s="34" t="str">
        <f t="shared" si="189"/>
        <v/>
      </c>
      <c r="B4055" s="34" t="str">
        <f t="shared" si="190"/>
        <v/>
      </c>
      <c r="C4055" s="34" t="str">
        <f t="shared" si="191"/>
        <v/>
      </c>
    </row>
    <row r="4056" spans="1:3">
      <c r="A4056" s="34" t="str">
        <f t="shared" si="189"/>
        <v/>
      </c>
      <c r="B4056" s="34" t="str">
        <f t="shared" si="190"/>
        <v/>
      </c>
      <c r="C4056" s="34" t="str">
        <f t="shared" si="191"/>
        <v/>
      </c>
    </row>
    <row r="4057" spans="1:3">
      <c r="A4057" s="34" t="str">
        <f t="shared" si="189"/>
        <v/>
      </c>
      <c r="B4057" s="34" t="str">
        <f t="shared" si="190"/>
        <v/>
      </c>
      <c r="C4057" s="34" t="str">
        <f t="shared" si="191"/>
        <v/>
      </c>
    </row>
    <row r="4058" spans="1:3">
      <c r="A4058" s="34" t="str">
        <f t="shared" si="189"/>
        <v/>
      </c>
      <c r="B4058" s="34" t="str">
        <f t="shared" si="190"/>
        <v/>
      </c>
      <c r="C4058" s="34" t="str">
        <f t="shared" si="191"/>
        <v/>
      </c>
    </row>
    <row r="4059" spans="1:3">
      <c r="A4059" s="34" t="str">
        <f t="shared" si="189"/>
        <v/>
      </c>
      <c r="B4059" s="34" t="str">
        <f t="shared" si="190"/>
        <v/>
      </c>
      <c r="C4059" s="34" t="str">
        <f t="shared" si="191"/>
        <v/>
      </c>
    </row>
    <row r="4060" spans="1:3">
      <c r="A4060" s="34" t="str">
        <f t="shared" si="189"/>
        <v/>
      </c>
      <c r="B4060" s="34" t="str">
        <f t="shared" si="190"/>
        <v/>
      </c>
      <c r="C4060" s="34" t="str">
        <f t="shared" si="191"/>
        <v/>
      </c>
    </row>
    <row r="4061" spans="1:3">
      <c r="A4061" s="34" t="str">
        <f t="shared" si="189"/>
        <v/>
      </c>
      <c r="B4061" s="34" t="str">
        <f t="shared" si="190"/>
        <v/>
      </c>
      <c r="C4061" s="34" t="str">
        <f t="shared" si="191"/>
        <v/>
      </c>
    </row>
    <row r="4062" spans="1:3">
      <c r="A4062" s="34" t="str">
        <f t="shared" si="189"/>
        <v/>
      </c>
      <c r="B4062" s="34" t="str">
        <f t="shared" si="190"/>
        <v/>
      </c>
      <c r="C4062" s="34" t="str">
        <f t="shared" si="191"/>
        <v/>
      </c>
    </row>
    <row r="4063" spans="1:3">
      <c r="A4063" s="34" t="str">
        <f t="shared" si="189"/>
        <v/>
      </c>
      <c r="B4063" s="34" t="str">
        <f t="shared" si="190"/>
        <v/>
      </c>
      <c r="C4063" s="34" t="str">
        <f t="shared" si="191"/>
        <v/>
      </c>
    </row>
    <row r="4064" spans="1:3">
      <c r="A4064" s="34" t="str">
        <f t="shared" si="189"/>
        <v/>
      </c>
      <c r="B4064" s="34" t="str">
        <f t="shared" si="190"/>
        <v/>
      </c>
      <c r="C4064" s="34" t="str">
        <f t="shared" si="191"/>
        <v/>
      </c>
    </row>
    <row r="4065" spans="1:3">
      <c r="A4065" s="34" t="str">
        <f t="shared" si="189"/>
        <v/>
      </c>
      <c r="B4065" s="34" t="str">
        <f t="shared" si="190"/>
        <v/>
      </c>
      <c r="C4065" s="34" t="str">
        <f t="shared" si="191"/>
        <v/>
      </c>
    </row>
    <row r="4066" spans="1:3">
      <c r="A4066" s="34" t="str">
        <f t="shared" si="189"/>
        <v/>
      </c>
      <c r="B4066" s="34" t="str">
        <f t="shared" si="190"/>
        <v/>
      </c>
      <c r="C4066" s="34" t="str">
        <f t="shared" si="191"/>
        <v/>
      </c>
    </row>
    <row r="4067" spans="1:3">
      <c r="A4067" s="34" t="str">
        <f t="shared" si="189"/>
        <v/>
      </c>
      <c r="B4067" s="34" t="str">
        <f t="shared" si="190"/>
        <v/>
      </c>
      <c r="C4067" s="34" t="str">
        <f t="shared" si="191"/>
        <v/>
      </c>
    </row>
    <row r="4068" spans="1:3">
      <c r="A4068" s="34" t="str">
        <f t="shared" si="189"/>
        <v/>
      </c>
      <c r="B4068" s="34" t="str">
        <f t="shared" si="190"/>
        <v/>
      </c>
      <c r="C4068" s="34" t="str">
        <f t="shared" si="191"/>
        <v/>
      </c>
    </row>
    <row r="4069" spans="1:3">
      <c r="A4069" s="34" t="str">
        <f t="shared" si="189"/>
        <v/>
      </c>
      <c r="B4069" s="34" t="str">
        <f t="shared" si="190"/>
        <v/>
      </c>
      <c r="C4069" s="34" t="str">
        <f t="shared" si="191"/>
        <v/>
      </c>
    </row>
    <row r="4070" spans="1:3">
      <c r="A4070" s="34" t="str">
        <f t="shared" si="189"/>
        <v/>
      </c>
      <c r="B4070" s="34" t="str">
        <f t="shared" si="190"/>
        <v/>
      </c>
      <c r="C4070" s="34" t="str">
        <f t="shared" si="191"/>
        <v/>
      </c>
    </row>
    <row r="4071" spans="1:3">
      <c r="A4071" s="34" t="str">
        <f t="shared" si="189"/>
        <v/>
      </c>
      <c r="B4071" s="34" t="str">
        <f t="shared" si="190"/>
        <v/>
      </c>
      <c r="C4071" s="34" t="str">
        <f t="shared" si="191"/>
        <v/>
      </c>
    </row>
    <row r="4072" spans="1:3">
      <c r="A4072" s="34" t="str">
        <f t="shared" si="189"/>
        <v/>
      </c>
      <c r="B4072" s="34" t="str">
        <f t="shared" si="190"/>
        <v/>
      </c>
      <c r="C4072" s="34" t="str">
        <f t="shared" si="191"/>
        <v/>
      </c>
    </row>
    <row r="4073" spans="1:3">
      <c r="A4073" s="34" t="str">
        <f t="shared" si="189"/>
        <v/>
      </c>
      <c r="B4073" s="34" t="str">
        <f t="shared" si="190"/>
        <v/>
      </c>
      <c r="C4073" s="34" t="str">
        <f t="shared" si="191"/>
        <v/>
      </c>
    </row>
    <row r="4074" spans="1:3">
      <c r="A4074" s="34" t="str">
        <f t="shared" si="189"/>
        <v/>
      </c>
      <c r="B4074" s="34" t="str">
        <f t="shared" si="190"/>
        <v/>
      </c>
      <c r="C4074" s="34" t="str">
        <f t="shared" si="191"/>
        <v/>
      </c>
    </row>
    <row r="4075" spans="1:3">
      <c r="A4075" s="34" t="str">
        <f t="shared" si="189"/>
        <v/>
      </c>
      <c r="B4075" s="34" t="str">
        <f t="shared" si="190"/>
        <v/>
      </c>
      <c r="C4075" s="34" t="str">
        <f t="shared" si="191"/>
        <v/>
      </c>
    </row>
    <row r="4076" spans="1:3">
      <c r="A4076" s="34" t="str">
        <f t="shared" si="189"/>
        <v/>
      </c>
      <c r="B4076" s="34" t="str">
        <f t="shared" si="190"/>
        <v/>
      </c>
      <c r="C4076" s="34" t="str">
        <f t="shared" si="191"/>
        <v/>
      </c>
    </row>
    <row r="4077" spans="1:3">
      <c r="A4077" s="34" t="str">
        <f t="shared" si="189"/>
        <v/>
      </c>
      <c r="B4077" s="34" t="str">
        <f t="shared" si="190"/>
        <v/>
      </c>
      <c r="C4077" s="34" t="str">
        <f t="shared" si="191"/>
        <v/>
      </c>
    </row>
    <row r="4078" spans="1:3">
      <c r="A4078" s="34" t="str">
        <f t="shared" si="189"/>
        <v/>
      </c>
      <c r="B4078" s="34" t="str">
        <f t="shared" si="190"/>
        <v/>
      </c>
      <c r="C4078" s="34" t="str">
        <f t="shared" si="191"/>
        <v/>
      </c>
    </row>
    <row r="4079" spans="1:3">
      <c r="A4079" s="34" t="str">
        <f t="shared" si="189"/>
        <v/>
      </c>
      <c r="B4079" s="34" t="str">
        <f t="shared" si="190"/>
        <v/>
      </c>
      <c r="C4079" s="34" t="str">
        <f t="shared" si="191"/>
        <v/>
      </c>
    </row>
    <row r="4080" spans="1:3">
      <c r="A4080" s="34" t="str">
        <f t="shared" si="189"/>
        <v/>
      </c>
      <c r="B4080" s="34" t="str">
        <f t="shared" si="190"/>
        <v/>
      </c>
      <c r="C4080" s="34" t="str">
        <f t="shared" si="191"/>
        <v/>
      </c>
    </row>
    <row r="4081" spans="1:3">
      <c r="A4081" s="34" t="str">
        <f t="shared" si="189"/>
        <v/>
      </c>
      <c r="B4081" s="34" t="str">
        <f t="shared" si="190"/>
        <v/>
      </c>
      <c r="C4081" s="34" t="str">
        <f t="shared" si="191"/>
        <v/>
      </c>
    </row>
    <row r="4082" spans="1:3">
      <c r="A4082" s="34" t="str">
        <f t="shared" si="189"/>
        <v/>
      </c>
      <c r="B4082" s="34" t="str">
        <f t="shared" si="190"/>
        <v/>
      </c>
      <c r="C4082" s="34" t="str">
        <f t="shared" si="191"/>
        <v/>
      </c>
    </row>
    <row r="4083" spans="1:3">
      <c r="A4083" s="34" t="str">
        <f t="shared" si="189"/>
        <v/>
      </c>
      <c r="B4083" s="34" t="str">
        <f t="shared" si="190"/>
        <v/>
      </c>
      <c r="C4083" s="34" t="str">
        <f t="shared" si="191"/>
        <v/>
      </c>
    </row>
    <row r="4084" spans="1:3">
      <c r="A4084" s="34" t="str">
        <f t="shared" si="189"/>
        <v/>
      </c>
      <c r="B4084" s="34" t="str">
        <f t="shared" si="190"/>
        <v/>
      </c>
      <c r="C4084" s="34" t="str">
        <f t="shared" si="191"/>
        <v/>
      </c>
    </row>
    <row r="4085" spans="1:3">
      <c r="A4085" s="34" t="str">
        <f t="shared" si="189"/>
        <v/>
      </c>
      <c r="B4085" s="34" t="str">
        <f t="shared" si="190"/>
        <v/>
      </c>
      <c r="C4085" s="34" t="str">
        <f t="shared" si="191"/>
        <v/>
      </c>
    </row>
    <row r="4086" spans="1:3">
      <c r="A4086" s="34" t="str">
        <f t="shared" si="189"/>
        <v/>
      </c>
      <c r="B4086" s="34" t="str">
        <f t="shared" si="190"/>
        <v/>
      </c>
      <c r="C4086" s="34" t="str">
        <f t="shared" si="191"/>
        <v/>
      </c>
    </row>
    <row r="4087" spans="1:3">
      <c r="A4087" s="34" t="str">
        <f t="shared" si="189"/>
        <v/>
      </c>
      <c r="B4087" s="34" t="str">
        <f t="shared" si="190"/>
        <v/>
      </c>
      <c r="C4087" s="34" t="str">
        <f t="shared" si="191"/>
        <v/>
      </c>
    </row>
    <row r="4088" spans="1:3">
      <c r="A4088" s="34" t="str">
        <f t="shared" si="189"/>
        <v/>
      </c>
      <c r="B4088" s="34" t="str">
        <f t="shared" si="190"/>
        <v/>
      </c>
      <c r="C4088" s="34" t="str">
        <f t="shared" si="191"/>
        <v/>
      </c>
    </row>
    <row r="4089" spans="1:3">
      <c r="A4089" s="34" t="str">
        <f t="shared" si="189"/>
        <v/>
      </c>
      <c r="B4089" s="34" t="str">
        <f t="shared" si="190"/>
        <v/>
      </c>
      <c r="C4089" s="34" t="str">
        <f t="shared" si="191"/>
        <v/>
      </c>
    </row>
    <row r="4090" spans="1:3">
      <c r="A4090" s="34" t="str">
        <f t="shared" si="189"/>
        <v/>
      </c>
      <c r="B4090" s="34" t="str">
        <f t="shared" si="190"/>
        <v/>
      </c>
      <c r="C4090" s="34" t="str">
        <f t="shared" si="191"/>
        <v/>
      </c>
    </row>
    <row r="4091" spans="1:3">
      <c r="A4091" s="34" t="str">
        <f t="shared" si="189"/>
        <v/>
      </c>
      <c r="B4091" s="34" t="str">
        <f t="shared" si="190"/>
        <v/>
      </c>
      <c r="C4091" s="34" t="str">
        <f t="shared" si="191"/>
        <v/>
      </c>
    </row>
    <row r="4092" spans="1:3">
      <c r="A4092" s="34" t="str">
        <f t="shared" si="189"/>
        <v/>
      </c>
      <c r="B4092" s="34" t="str">
        <f t="shared" si="190"/>
        <v/>
      </c>
      <c r="C4092" s="34" t="str">
        <f t="shared" si="191"/>
        <v/>
      </c>
    </row>
    <row r="4093" spans="1:3">
      <c r="A4093" s="34" t="str">
        <f t="shared" si="189"/>
        <v/>
      </c>
      <c r="B4093" s="34" t="str">
        <f t="shared" si="190"/>
        <v/>
      </c>
      <c r="C4093" s="34" t="str">
        <f t="shared" si="191"/>
        <v/>
      </c>
    </row>
    <row r="4094" spans="1:3">
      <c r="A4094" s="34" t="str">
        <f t="shared" si="189"/>
        <v/>
      </c>
      <c r="B4094" s="34" t="str">
        <f t="shared" si="190"/>
        <v/>
      </c>
      <c r="C4094" s="34" t="str">
        <f t="shared" si="191"/>
        <v/>
      </c>
    </row>
    <row r="4095" spans="1:3">
      <c r="A4095" s="34" t="str">
        <f t="shared" si="189"/>
        <v/>
      </c>
      <c r="B4095" s="34" t="str">
        <f t="shared" si="190"/>
        <v/>
      </c>
      <c r="C4095" s="34" t="str">
        <f t="shared" si="191"/>
        <v/>
      </c>
    </row>
    <row r="4096" spans="1:3">
      <c r="A4096" s="34" t="str">
        <f t="shared" si="189"/>
        <v/>
      </c>
      <c r="B4096" s="34" t="str">
        <f t="shared" si="190"/>
        <v/>
      </c>
      <c r="C4096" s="34" t="str">
        <f t="shared" si="191"/>
        <v/>
      </c>
    </row>
    <row r="4097" spans="1:3">
      <c r="A4097" s="34" t="str">
        <f t="shared" si="189"/>
        <v/>
      </c>
      <c r="B4097" s="34" t="str">
        <f t="shared" si="190"/>
        <v/>
      </c>
      <c r="C4097" s="34" t="str">
        <f t="shared" si="191"/>
        <v/>
      </c>
    </row>
    <row r="4098" spans="1:3">
      <c r="A4098" s="34" t="str">
        <f t="shared" si="189"/>
        <v/>
      </c>
      <c r="B4098" s="34" t="str">
        <f t="shared" si="190"/>
        <v/>
      </c>
      <c r="C4098" s="34" t="str">
        <f t="shared" si="191"/>
        <v/>
      </c>
    </row>
    <row r="4099" spans="1:3">
      <c r="A4099" s="34" t="str">
        <f t="shared" ref="A4099:A4162" si="192">IFERROR(C4099-1,"")</f>
        <v/>
      </c>
      <c r="B4099" s="34" t="str">
        <f t="shared" ref="B4099:B4162" si="193">IFERROR("P(Z&gt;="&amp;C4099-1&amp;")","")</f>
        <v/>
      </c>
      <c r="C4099" s="34" t="str">
        <f t="shared" ref="C4099:C4162" si="194">IF(C4098&gt;rNtrials,"",1+C4098)</f>
        <v/>
      </c>
    </row>
    <row r="4100" spans="1:3">
      <c r="A4100" s="34" t="str">
        <f t="shared" si="192"/>
        <v/>
      </c>
      <c r="B4100" s="34" t="str">
        <f t="shared" si="193"/>
        <v/>
      </c>
      <c r="C4100" s="34" t="str">
        <f t="shared" si="194"/>
        <v/>
      </c>
    </row>
    <row r="4101" spans="1:3">
      <c r="A4101" s="34" t="str">
        <f t="shared" si="192"/>
        <v/>
      </c>
      <c r="B4101" s="34" t="str">
        <f t="shared" si="193"/>
        <v/>
      </c>
      <c r="C4101" s="34" t="str">
        <f t="shared" si="194"/>
        <v/>
      </c>
    </row>
    <row r="4102" spans="1:3">
      <c r="A4102" s="34" t="str">
        <f t="shared" si="192"/>
        <v/>
      </c>
      <c r="B4102" s="34" t="str">
        <f t="shared" si="193"/>
        <v/>
      </c>
      <c r="C4102" s="34" t="str">
        <f t="shared" si="194"/>
        <v/>
      </c>
    </row>
    <row r="4103" spans="1:3">
      <c r="A4103" s="34" t="str">
        <f t="shared" si="192"/>
        <v/>
      </c>
      <c r="B4103" s="34" t="str">
        <f t="shared" si="193"/>
        <v/>
      </c>
      <c r="C4103" s="34" t="str">
        <f t="shared" si="194"/>
        <v/>
      </c>
    </row>
    <row r="4104" spans="1:3">
      <c r="A4104" s="34" t="str">
        <f t="shared" si="192"/>
        <v/>
      </c>
      <c r="B4104" s="34" t="str">
        <f t="shared" si="193"/>
        <v/>
      </c>
      <c r="C4104" s="34" t="str">
        <f t="shared" si="194"/>
        <v/>
      </c>
    </row>
    <row r="4105" spans="1:3">
      <c r="A4105" s="34" t="str">
        <f t="shared" si="192"/>
        <v/>
      </c>
      <c r="B4105" s="34" t="str">
        <f t="shared" si="193"/>
        <v/>
      </c>
      <c r="C4105" s="34" t="str">
        <f t="shared" si="194"/>
        <v/>
      </c>
    </row>
    <row r="4106" spans="1:3">
      <c r="A4106" s="34" t="str">
        <f t="shared" si="192"/>
        <v/>
      </c>
      <c r="B4106" s="34" t="str">
        <f t="shared" si="193"/>
        <v/>
      </c>
      <c r="C4106" s="34" t="str">
        <f t="shared" si="194"/>
        <v/>
      </c>
    </row>
    <row r="4107" spans="1:3">
      <c r="A4107" s="34" t="str">
        <f t="shared" si="192"/>
        <v/>
      </c>
      <c r="B4107" s="34" t="str">
        <f t="shared" si="193"/>
        <v/>
      </c>
      <c r="C4107" s="34" t="str">
        <f t="shared" si="194"/>
        <v/>
      </c>
    </row>
    <row r="4108" spans="1:3">
      <c r="A4108" s="34" t="str">
        <f t="shared" si="192"/>
        <v/>
      </c>
      <c r="B4108" s="34" t="str">
        <f t="shared" si="193"/>
        <v/>
      </c>
      <c r="C4108" s="34" t="str">
        <f t="shared" si="194"/>
        <v/>
      </c>
    </row>
    <row r="4109" spans="1:3">
      <c r="A4109" s="34" t="str">
        <f t="shared" si="192"/>
        <v/>
      </c>
      <c r="B4109" s="34" t="str">
        <f t="shared" si="193"/>
        <v/>
      </c>
      <c r="C4109" s="34" t="str">
        <f t="shared" si="194"/>
        <v/>
      </c>
    </row>
    <row r="4110" spans="1:3">
      <c r="A4110" s="34" t="str">
        <f t="shared" si="192"/>
        <v/>
      </c>
      <c r="B4110" s="34" t="str">
        <f t="shared" si="193"/>
        <v/>
      </c>
      <c r="C4110" s="34" t="str">
        <f t="shared" si="194"/>
        <v/>
      </c>
    </row>
    <row r="4111" spans="1:3">
      <c r="A4111" s="34" t="str">
        <f t="shared" si="192"/>
        <v/>
      </c>
      <c r="B4111" s="34" t="str">
        <f t="shared" si="193"/>
        <v/>
      </c>
      <c r="C4111" s="34" t="str">
        <f t="shared" si="194"/>
        <v/>
      </c>
    </row>
    <row r="4112" spans="1:3">
      <c r="A4112" s="34" t="str">
        <f t="shared" si="192"/>
        <v/>
      </c>
      <c r="B4112" s="34" t="str">
        <f t="shared" si="193"/>
        <v/>
      </c>
      <c r="C4112" s="34" t="str">
        <f t="shared" si="194"/>
        <v/>
      </c>
    </row>
    <row r="4113" spans="1:3">
      <c r="A4113" s="34" t="str">
        <f t="shared" si="192"/>
        <v/>
      </c>
      <c r="B4113" s="34" t="str">
        <f t="shared" si="193"/>
        <v/>
      </c>
      <c r="C4113" s="34" t="str">
        <f t="shared" si="194"/>
        <v/>
      </c>
    </row>
    <row r="4114" spans="1:3">
      <c r="A4114" s="34" t="str">
        <f t="shared" si="192"/>
        <v/>
      </c>
      <c r="B4114" s="34" t="str">
        <f t="shared" si="193"/>
        <v/>
      </c>
      <c r="C4114" s="34" t="str">
        <f t="shared" si="194"/>
        <v/>
      </c>
    </row>
    <row r="4115" spans="1:3">
      <c r="A4115" s="34" t="str">
        <f t="shared" si="192"/>
        <v/>
      </c>
      <c r="B4115" s="34" t="str">
        <f t="shared" si="193"/>
        <v/>
      </c>
      <c r="C4115" s="34" t="str">
        <f t="shared" si="194"/>
        <v/>
      </c>
    </row>
    <row r="4116" spans="1:3">
      <c r="A4116" s="34" t="str">
        <f t="shared" si="192"/>
        <v/>
      </c>
      <c r="B4116" s="34" t="str">
        <f t="shared" si="193"/>
        <v/>
      </c>
      <c r="C4116" s="34" t="str">
        <f t="shared" si="194"/>
        <v/>
      </c>
    </row>
    <row r="4117" spans="1:3">
      <c r="A4117" s="34" t="str">
        <f t="shared" si="192"/>
        <v/>
      </c>
      <c r="B4117" s="34" t="str">
        <f t="shared" si="193"/>
        <v/>
      </c>
      <c r="C4117" s="34" t="str">
        <f t="shared" si="194"/>
        <v/>
      </c>
    </row>
    <row r="4118" spans="1:3">
      <c r="A4118" s="34" t="str">
        <f t="shared" si="192"/>
        <v/>
      </c>
      <c r="B4118" s="34" t="str">
        <f t="shared" si="193"/>
        <v/>
      </c>
      <c r="C4118" s="34" t="str">
        <f t="shared" si="194"/>
        <v/>
      </c>
    </row>
    <row r="4119" spans="1:3">
      <c r="A4119" s="34" t="str">
        <f t="shared" si="192"/>
        <v/>
      </c>
      <c r="B4119" s="34" t="str">
        <f t="shared" si="193"/>
        <v/>
      </c>
      <c r="C4119" s="34" t="str">
        <f t="shared" si="194"/>
        <v/>
      </c>
    </row>
    <row r="4120" spans="1:3">
      <c r="A4120" s="34" t="str">
        <f t="shared" si="192"/>
        <v/>
      </c>
      <c r="B4120" s="34" t="str">
        <f t="shared" si="193"/>
        <v/>
      </c>
      <c r="C4120" s="34" t="str">
        <f t="shared" si="194"/>
        <v/>
      </c>
    </row>
    <row r="4121" spans="1:3">
      <c r="A4121" s="34" t="str">
        <f t="shared" si="192"/>
        <v/>
      </c>
      <c r="B4121" s="34" t="str">
        <f t="shared" si="193"/>
        <v/>
      </c>
      <c r="C4121" s="34" t="str">
        <f t="shared" si="194"/>
        <v/>
      </c>
    </row>
    <row r="4122" spans="1:3">
      <c r="A4122" s="34" t="str">
        <f t="shared" si="192"/>
        <v/>
      </c>
      <c r="B4122" s="34" t="str">
        <f t="shared" si="193"/>
        <v/>
      </c>
      <c r="C4122" s="34" t="str">
        <f t="shared" si="194"/>
        <v/>
      </c>
    </row>
    <row r="4123" spans="1:3">
      <c r="A4123" s="34" t="str">
        <f t="shared" si="192"/>
        <v/>
      </c>
      <c r="B4123" s="34" t="str">
        <f t="shared" si="193"/>
        <v/>
      </c>
      <c r="C4123" s="34" t="str">
        <f t="shared" si="194"/>
        <v/>
      </c>
    </row>
    <row r="4124" spans="1:3">
      <c r="A4124" s="34" t="str">
        <f t="shared" si="192"/>
        <v/>
      </c>
      <c r="B4124" s="34" t="str">
        <f t="shared" si="193"/>
        <v/>
      </c>
      <c r="C4124" s="34" t="str">
        <f t="shared" si="194"/>
        <v/>
      </c>
    </row>
    <row r="4125" spans="1:3">
      <c r="A4125" s="34" t="str">
        <f t="shared" si="192"/>
        <v/>
      </c>
      <c r="B4125" s="34" t="str">
        <f t="shared" si="193"/>
        <v/>
      </c>
      <c r="C4125" s="34" t="str">
        <f t="shared" si="194"/>
        <v/>
      </c>
    </row>
    <row r="4126" spans="1:3">
      <c r="A4126" s="34" t="str">
        <f t="shared" si="192"/>
        <v/>
      </c>
      <c r="B4126" s="34" t="str">
        <f t="shared" si="193"/>
        <v/>
      </c>
      <c r="C4126" s="34" t="str">
        <f t="shared" si="194"/>
        <v/>
      </c>
    </row>
    <row r="4127" spans="1:3">
      <c r="A4127" s="34" t="str">
        <f t="shared" si="192"/>
        <v/>
      </c>
      <c r="B4127" s="34" t="str">
        <f t="shared" si="193"/>
        <v/>
      </c>
      <c r="C4127" s="34" t="str">
        <f t="shared" si="194"/>
        <v/>
      </c>
    </row>
    <row r="4128" spans="1:3">
      <c r="A4128" s="34" t="str">
        <f t="shared" si="192"/>
        <v/>
      </c>
      <c r="B4128" s="34" t="str">
        <f t="shared" si="193"/>
        <v/>
      </c>
      <c r="C4128" s="34" t="str">
        <f t="shared" si="194"/>
        <v/>
      </c>
    </row>
    <row r="4129" spans="1:3">
      <c r="A4129" s="34" t="str">
        <f t="shared" si="192"/>
        <v/>
      </c>
      <c r="B4129" s="34" t="str">
        <f t="shared" si="193"/>
        <v/>
      </c>
      <c r="C4129" s="34" t="str">
        <f t="shared" si="194"/>
        <v/>
      </c>
    </row>
    <row r="4130" spans="1:3">
      <c r="A4130" s="34" t="str">
        <f t="shared" si="192"/>
        <v/>
      </c>
      <c r="B4130" s="34" t="str">
        <f t="shared" si="193"/>
        <v/>
      </c>
      <c r="C4130" s="34" t="str">
        <f t="shared" si="194"/>
        <v/>
      </c>
    </row>
    <row r="4131" spans="1:3">
      <c r="A4131" s="34" t="str">
        <f t="shared" si="192"/>
        <v/>
      </c>
      <c r="B4131" s="34" t="str">
        <f t="shared" si="193"/>
        <v/>
      </c>
      <c r="C4131" s="34" t="str">
        <f t="shared" si="194"/>
        <v/>
      </c>
    </row>
    <row r="4132" spans="1:3">
      <c r="A4132" s="34" t="str">
        <f t="shared" si="192"/>
        <v/>
      </c>
      <c r="B4132" s="34" t="str">
        <f t="shared" si="193"/>
        <v/>
      </c>
      <c r="C4132" s="34" t="str">
        <f t="shared" si="194"/>
        <v/>
      </c>
    </row>
    <row r="4133" spans="1:3">
      <c r="A4133" s="34" t="str">
        <f t="shared" si="192"/>
        <v/>
      </c>
      <c r="B4133" s="34" t="str">
        <f t="shared" si="193"/>
        <v/>
      </c>
      <c r="C4133" s="34" t="str">
        <f t="shared" si="194"/>
        <v/>
      </c>
    </row>
    <row r="4134" spans="1:3">
      <c r="A4134" s="34" t="str">
        <f t="shared" si="192"/>
        <v/>
      </c>
      <c r="B4134" s="34" t="str">
        <f t="shared" si="193"/>
        <v/>
      </c>
      <c r="C4134" s="34" t="str">
        <f t="shared" si="194"/>
        <v/>
      </c>
    </row>
    <row r="4135" spans="1:3">
      <c r="A4135" s="34" t="str">
        <f t="shared" si="192"/>
        <v/>
      </c>
      <c r="B4135" s="34" t="str">
        <f t="shared" si="193"/>
        <v/>
      </c>
      <c r="C4135" s="34" t="str">
        <f t="shared" si="194"/>
        <v/>
      </c>
    </row>
    <row r="4136" spans="1:3">
      <c r="A4136" s="34" t="str">
        <f t="shared" si="192"/>
        <v/>
      </c>
      <c r="B4136" s="34" t="str">
        <f t="shared" si="193"/>
        <v/>
      </c>
      <c r="C4136" s="34" t="str">
        <f t="shared" si="194"/>
        <v/>
      </c>
    </row>
    <row r="4137" spans="1:3">
      <c r="A4137" s="34" t="str">
        <f t="shared" si="192"/>
        <v/>
      </c>
      <c r="B4137" s="34" t="str">
        <f t="shared" si="193"/>
        <v/>
      </c>
      <c r="C4137" s="34" t="str">
        <f t="shared" si="194"/>
        <v/>
      </c>
    </row>
    <row r="4138" spans="1:3">
      <c r="A4138" s="34" t="str">
        <f t="shared" si="192"/>
        <v/>
      </c>
      <c r="B4138" s="34" t="str">
        <f t="shared" si="193"/>
        <v/>
      </c>
      <c r="C4138" s="34" t="str">
        <f t="shared" si="194"/>
        <v/>
      </c>
    </row>
    <row r="4139" spans="1:3">
      <c r="A4139" s="34" t="str">
        <f t="shared" si="192"/>
        <v/>
      </c>
      <c r="B4139" s="34" t="str">
        <f t="shared" si="193"/>
        <v/>
      </c>
      <c r="C4139" s="34" t="str">
        <f t="shared" si="194"/>
        <v/>
      </c>
    </row>
    <row r="4140" spans="1:3">
      <c r="A4140" s="34" t="str">
        <f t="shared" si="192"/>
        <v/>
      </c>
      <c r="B4140" s="34" t="str">
        <f t="shared" si="193"/>
        <v/>
      </c>
      <c r="C4140" s="34" t="str">
        <f t="shared" si="194"/>
        <v/>
      </c>
    </row>
    <row r="4141" spans="1:3">
      <c r="A4141" s="34" t="str">
        <f t="shared" si="192"/>
        <v/>
      </c>
      <c r="B4141" s="34" t="str">
        <f t="shared" si="193"/>
        <v/>
      </c>
      <c r="C4141" s="34" t="str">
        <f t="shared" si="194"/>
        <v/>
      </c>
    </row>
    <row r="4142" spans="1:3">
      <c r="A4142" s="34" t="str">
        <f t="shared" si="192"/>
        <v/>
      </c>
      <c r="B4142" s="34" t="str">
        <f t="shared" si="193"/>
        <v/>
      </c>
      <c r="C4142" s="34" t="str">
        <f t="shared" si="194"/>
        <v/>
      </c>
    </row>
    <row r="4143" spans="1:3">
      <c r="A4143" s="34" t="str">
        <f t="shared" si="192"/>
        <v/>
      </c>
      <c r="B4143" s="34" t="str">
        <f t="shared" si="193"/>
        <v/>
      </c>
      <c r="C4143" s="34" t="str">
        <f t="shared" si="194"/>
        <v/>
      </c>
    </row>
    <row r="4144" spans="1:3">
      <c r="A4144" s="34" t="str">
        <f t="shared" si="192"/>
        <v/>
      </c>
      <c r="B4144" s="34" t="str">
        <f t="shared" si="193"/>
        <v/>
      </c>
      <c r="C4144" s="34" t="str">
        <f t="shared" si="194"/>
        <v/>
      </c>
    </row>
    <row r="4145" spans="1:3">
      <c r="A4145" s="34" t="str">
        <f t="shared" si="192"/>
        <v/>
      </c>
      <c r="B4145" s="34" t="str">
        <f t="shared" si="193"/>
        <v/>
      </c>
      <c r="C4145" s="34" t="str">
        <f t="shared" si="194"/>
        <v/>
      </c>
    </row>
    <row r="4146" spans="1:3">
      <c r="A4146" s="34" t="str">
        <f t="shared" si="192"/>
        <v/>
      </c>
      <c r="B4146" s="34" t="str">
        <f t="shared" si="193"/>
        <v/>
      </c>
      <c r="C4146" s="34" t="str">
        <f t="shared" si="194"/>
        <v/>
      </c>
    </row>
    <row r="4147" spans="1:3">
      <c r="A4147" s="34" t="str">
        <f t="shared" si="192"/>
        <v/>
      </c>
      <c r="B4147" s="34" t="str">
        <f t="shared" si="193"/>
        <v/>
      </c>
      <c r="C4147" s="34" t="str">
        <f t="shared" si="194"/>
        <v/>
      </c>
    </row>
    <row r="4148" spans="1:3">
      <c r="A4148" s="34" t="str">
        <f t="shared" si="192"/>
        <v/>
      </c>
      <c r="B4148" s="34" t="str">
        <f t="shared" si="193"/>
        <v/>
      </c>
      <c r="C4148" s="34" t="str">
        <f t="shared" si="194"/>
        <v/>
      </c>
    </row>
    <row r="4149" spans="1:3">
      <c r="A4149" s="34" t="str">
        <f t="shared" si="192"/>
        <v/>
      </c>
      <c r="B4149" s="34" t="str">
        <f t="shared" si="193"/>
        <v/>
      </c>
      <c r="C4149" s="34" t="str">
        <f t="shared" si="194"/>
        <v/>
      </c>
    </row>
    <row r="4150" spans="1:3">
      <c r="A4150" s="34" t="str">
        <f t="shared" si="192"/>
        <v/>
      </c>
      <c r="B4150" s="34" t="str">
        <f t="shared" si="193"/>
        <v/>
      </c>
      <c r="C4150" s="34" t="str">
        <f t="shared" si="194"/>
        <v/>
      </c>
    </row>
    <row r="4151" spans="1:3">
      <c r="A4151" s="34" t="str">
        <f t="shared" si="192"/>
        <v/>
      </c>
      <c r="B4151" s="34" t="str">
        <f t="shared" si="193"/>
        <v/>
      </c>
      <c r="C4151" s="34" t="str">
        <f t="shared" si="194"/>
        <v/>
      </c>
    </row>
    <row r="4152" spans="1:3">
      <c r="A4152" s="34" t="str">
        <f t="shared" si="192"/>
        <v/>
      </c>
      <c r="B4152" s="34" t="str">
        <f t="shared" si="193"/>
        <v/>
      </c>
      <c r="C4152" s="34" t="str">
        <f t="shared" si="194"/>
        <v/>
      </c>
    </row>
    <row r="4153" spans="1:3">
      <c r="A4153" s="34" t="str">
        <f t="shared" si="192"/>
        <v/>
      </c>
      <c r="B4153" s="34" t="str">
        <f t="shared" si="193"/>
        <v/>
      </c>
      <c r="C4153" s="34" t="str">
        <f t="shared" si="194"/>
        <v/>
      </c>
    </row>
    <row r="4154" spans="1:3">
      <c r="A4154" s="34" t="str">
        <f t="shared" si="192"/>
        <v/>
      </c>
      <c r="B4154" s="34" t="str">
        <f t="shared" si="193"/>
        <v/>
      </c>
      <c r="C4154" s="34" t="str">
        <f t="shared" si="194"/>
        <v/>
      </c>
    </row>
    <row r="4155" spans="1:3">
      <c r="A4155" s="34" t="str">
        <f t="shared" si="192"/>
        <v/>
      </c>
      <c r="B4155" s="34" t="str">
        <f t="shared" si="193"/>
        <v/>
      </c>
      <c r="C4155" s="34" t="str">
        <f t="shared" si="194"/>
        <v/>
      </c>
    </row>
    <row r="4156" spans="1:3">
      <c r="A4156" s="34" t="str">
        <f t="shared" si="192"/>
        <v/>
      </c>
      <c r="B4156" s="34" t="str">
        <f t="shared" si="193"/>
        <v/>
      </c>
      <c r="C4156" s="34" t="str">
        <f t="shared" si="194"/>
        <v/>
      </c>
    </row>
    <row r="4157" spans="1:3">
      <c r="A4157" s="34" t="str">
        <f t="shared" si="192"/>
        <v/>
      </c>
      <c r="B4157" s="34" t="str">
        <f t="shared" si="193"/>
        <v/>
      </c>
      <c r="C4157" s="34" t="str">
        <f t="shared" si="194"/>
        <v/>
      </c>
    </row>
    <row r="4158" spans="1:3">
      <c r="A4158" s="34" t="str">
        <f t="shared" si="192"/>
        <v/>
      </c>
      <c r="B4158" s="34" t="str">
        <f t="shared" si="193"/>
        <v/>
      </c>
      <c r="C4158" s="34" t="str">
        <f t="shared" si="194"/>
        <v/>
      </c>
    </row>
    <row r="4159" spans="1:3">
      <c r="A4159" s="34" t="str">
        <f t="shared" si="192"/>
        <v/>
      </c>
      <c r="B4159" s="34" t="str">
        <f t="shared" si="193"/>
        <v/>
      </c>
      <c r="C4159" s="34" t="str">
        <f t="shared" si="194"/>
        <v/>
      </c>
    </row>
    <row r="4160" spans="1:3">
      <c r="A4160" s="34" t="str">
        <f t="shared" si="192"/>
        <v/>
      </c>
      <c r="B4160" s="34" t="str">
        <f t="shared" si="193"/>
        <v/>
      </c>
      <c r="C4160" s="34" t="str">
        <f t="shared" si="194"/>
        <v/>
      </c>
    </row>
    <row r="4161" spans="1:3">
      <c r="A4161" s="34" t="str">
        <f t="shared" si="192"/>
        <v/>
      </c>
      <c r="B4161" s="34" t="str">
        <f t="shared" si="193"/>
        <v/>
      </c>
      <c r="C4161" s="34" t="str">
        <f t="shared" si="194"/>
        <v/>
      </c>
    </row>
    <row r="4162" spans="1:3">
      <c r="A4162" s="34" t="str">
        <f t="shared" si="192"/>
        <v/>
      </c>
      <c r="B4162" s="34" t="str">
        <f t="shared" si="193"/>
        <v/>
      </c>
      <c r="C4162" s="34" t="str">
        <f t="shared" si="194"/>
        <v/>
      </c>
    </row>
    <row r="4163" spans="1:3">
      <c r="A4163" s="34" t="str">
        <f t="shared" ref="A4163:A4226" si="195">IFERROR(C4163-1,"")</f>
        <v/>
      </c>
      <c r="B4163" s="34" t="str">
        <f t="shared" ref="B4163:B4226" si="196">IFERROR("P(Z&gt;="&amp;C4163-1&amp;")","")</f>
        <v/>
      </c>
      <c r="C4163" s="34" t="str">
        <f t="shared" ref="C4163:C4226" si="197">IF(C4162&gt;rNtrials,"",1+C4162)</f>
        <v/>
      </c>
    </row>
    <row r="4164" spans="1:3">
      <c r="A4164" s="34" t="str">
        <f t="shared" si="195"/>
        <v/>
      </c>
      <c r="B4164" s="34" t="str">
        <f t="shared" si="196"/>
        <v/>
      </c>
      <c r="C4164" s="34" t="str">
        <f t="shared" si="197"/>
        <v/>
      </c>
    </row>
    <row r="4165" spans="1:3">
      <c r="A4165" s="34" t="str">
        <f t="shared" si="195"/>
        <v/>
      </c>
      <c r="B4165" s="34" t="str">
        <f t="shared" si="196"/>
        <v/>
      </c>
      <c r="C4165" s="34" t="str">
        <f t="shared" si="197"/>
        <v/>
      </c>
    </row>
    <row r="4166" spans="1:3">
      <c r="A4166" s="34" t="str">
        <f t="shared" si="195"/>
        <v/>
      </c>
      <c r="B4166" s="34" t="str">
        <f t="shared" si="196"/>
        <v/>
      </c>
      <c r="C4166" s="34" t="str">
        <f t="shared" si="197"/>
        <v/>
      </c>
    </row>
    <row r="4167" spans="1:3">
      <c r="A4167" s="34" t="str">
        <f t="shared" si="195"/>
        <v/>
      </c>
      <c r="B4167" s="34" t="str">
        <f t="shared" si="196"/>
        <v/>
      </c>
      <c r="C4167" s="34" t="str">
        <f t="shared" si="197"/>
        <v/>
      </c>
    </row>
    <row r="4168" spans="1:3">
      <c r="A4168" s="34" t="str">
        <f t="shared" si="195"/>
        <v/>
      </c>
      <c r="B4168" s="34" t="str">
        <f t="shared" si="196"/>
        <v/>
      </c>
      <c r="C4168" s="34" t="str">
        <f t="shared" si="197"/>
        <v/>
      </c>
    </row>
    <row r="4169" spans="1:3">
      <c r="A4169" s="34" t="str">
        <f t="shared" si="195"/>
        <v/>
      </c>
      <c r="B4169" s="34" t="str">
        <f t="shared" si="196"/>
        <v/>
      </c>
      <c r="C4169" s="34" t="str">
        <f t="shared" si="197"/>
        <v/>
      </c>
    </row>
    <row r="4170" spans="1:3">
      <c r="A4170" s="34" t="str">
        <f t="shared" si="195"/>
        <v/>
      </c>
      <c r="B4170" s="34" t="str">
        <f t="shared" si="196"/>
        <v/>
      </c>
      <c r="C4170" s="34" t="str">
        <f t="shared" si="197"/>
        <v/>
      </c>
    </row>
    <row r="4171" spans="1:3">
      <c r="A4171" s="34" t="str">
        <f t="shared" si="195"/>
        <v/>
      </c>
      <c r="B4171" s="34" t="str">
        <f t="shared" si="196"/>
        <v/>
      </c>
      <c r="C4171" s="34" t="str">
        <f t="shared" si="197"/>
        <v/>
      </c>
    </row>
    <row r="4172" spans="1:3">
      <c r="A4172" s="34" t="str">
        <f t="shared" si="195"/>
        <v/>
      </c>
      <c r="B4172" s="34" t="str">
        <f t="shared" si="196"/>
        <v/>
      </c>
      <c r="C4172" s="34" t="str">
        <f t="shared" si="197"/>
        <v/>
      </c>
    </row>
    <row r="4173" spans="1:3">
      <c r="A4173" s="34" t="str">
        <f t="shared" si="195"/>
        <v/>
      </c>
      <c r="B4173" s="34" t="str">
        <f t="shared" si="196"/>
        <v/>
      </c>
      <c r="C4173" s="34" t="str">
        <f t="shared" si="197"/>
        <v/>
      </c>
    </row>
    <row r="4174" spans="1:3">
      <c r="A4174" s="34" t="str">
        <f t="shared" si="195"/>
        <v/>
      </c>
      <c r="B4174" s="34" t="str">
        <f t="shared" si="196"/>
        <v/>
      </c>
      <c r="C4174" s="34" t="str">
        <f t="shared" si="197"/>
        <v/>
      </c>
    </row>
    <row r="4175" spans="1:3">
      <c r="A4175" s="34" t="str">
        <f t="shared" si="195"/>
        <v/>
      </c>
      <c r="B4175" s="34" t="str">
        <f t="shared" si="196"/>
        <v/>
      </c>
      <c r="C4175" s="34" t="str">
        <f t="shared" si="197"/>
        <v/>
      </c>
    </row>
    <row r="4176" spans="1:3">
      <c r="A4176" s="34" t="str">
        <f t="shared" si="195"/>
        <v/>
      </c>
      <c r="B4176" s="34" t="str">
        <f t="shared" si="196"/>
        <v/>
      </c>
      <c r="C4176" s="34" t="str">
        <f t="shared" si="197"/>
        <v/>
      </c>
    </row>
    <row r="4177" spans="1:3">
      <c r="A4177" s="34" t="str">
        <f t="shared" si="195"/>
        <v/>
      </c>
      <c r="B4177" s="34" t="str">
        <f t="shared" si="196"/>
        <v/>
      </c>
      <c r="C4177" s="34" t="str">
        <f t="shared" si="197"/>
        <v/>
      </c>
    </row>
    <row r="4178" spans="1:3">
      <c r="A4178" s="34" t="str">
        <f t="shared" si="195"/>
        <v/>
      </c>
      <c r="B4178" s="34" t="str">
        <f t="shared" si="196"/>
        <v/>
      </c>
      <c r="C4178" s="34" t="str">
        <f t="shared" si="197"/>
        <v/>
      </c>
    </row>
    <row r="4179" spans="1:3">
      <c r="A4179" s="34" t="str">
        <f t="shared" si="195"/>
        <v/>
      </c>
      <c r="B4179" s="34" t="str">
        <f t="shared" si="196"/>
        <v/>
      </c>
      <c r="C4179" s="34" t="str">
        <f t="shared" si="197"/>
        <v/>
      </c>
    </row>
    <row r="4180" spans="1:3">
      <c r="A4180" s="34" t="str">
        <f t="shared" si="195"/>
        <v/>
      </c>
      <c r="B4180" s="34" t="str">
        <f t="shared" si="196"/>
        <v/>
      </c>
      <c r="C4180" s="34" t="str">
        <f t="shared" si="197"/>
        <v/>
      </c>
    </row>
    <row r="4181" spans="1:3">
      <c r="A4181" s="34" t="str">
        <f t="shared" si="195"/>
        <v/>
      </c>
      <c r="B4181" s="34" t="str">
        <f t="shared" si="196"/>
        <v/>
      </c>
      <c r="C4181" s="34" t="str">
        <f t="shared" si="197"/>
        <v/>
      </c>
    </row>
    <row r="4182" spans="1:3">
      <c r="A4182" s="34" t="str">
        <f t="shared" si="195"/>
        <v/>
      </c>
      <c r="B4182" s="34" t="str">
        <f t="shared" si="196"/>
        <v/>
      </c>
      <c r="C4182" s="34" t="str">
        <f t="shared" si="197"/>
        <v/>
      </c>
    </row>
    <row r="4183" spans="1:3">
      <c r="A4183" s="34" t="str">
        <f t="shared" si="195"/>
        <v/>
      </c>
      <c r="B4183" s="34" t="str">
        <f t="shared" si="196"/>
        <v/>
      </c>
      <c r="C4183" s="34" t="str">
        <f t="shared" si="197"/>
        <v/>
      </c>
    </row>
    <row r="4184" spans="1:3">
      <c r="A4184" s="34" t="str">
        <f t="shared" si="195"/>
        <v/>
      </c>
      <c r="B4184" s="34" t="str">
        <f t="shared" si="196"/>
        <v/>
      </c>
      <c r="C4184" s="34" t="str">
        <f t="shared" si="197"/>
        <v/>
      </c>
    </row>
    <row r="4185" spans="1:3">
      <c r="A4185" s="34" t="str">
        <f t="shared" si="195"/>
        <v/>
      </c>
      <c r="B4185" s="34" t="str">
        <f t="shared" si="196"/>
        <v/>
      </c>
      <c r="C4185" s="34" t="str">
        <f t="shared" si="197"/>
        <v/>
      </c>
    </row>
    <row r="4186" spans="1:3">
      <c r="A4186" s="34" t="str">
        <f t="shared" si="195"/>
        <v/>
      </c>
      <c r="B4186" s="34" t="str">
        <f t="shared" si="196"/>
        <v/>
      </c>
      <c r="C4186" s="34" t="str">
        <f t="shared" si="197"/>
        <v/>
      </c>
    </row>
    <row r="4187" spans="1:3">
      <c r="A4187" s="34" t="str">
        <f t="shared" si="195"/>
        <v/>
      </c>
      <c r="B4187" s="34" t="str">
        <f t="shared" si="196"/>
        <v/>
      </c>
      <c r="C4187" s="34" t="str">
        <f t="shared" si="197"/>
        <v/>
      </c>
    </row>
    <row r="4188" spans="1:3">
      <c r="A4188" s="34" t="str">
        <f t="shared" si="195"/>
        <v/>
      </c>
      <c r="B4188" s="34" t="str">
        <f t="shared" si="196"/>
        <v/>
      </c>
      <c r="C4188" s="34" t="str">
        <f t="shared" si="197"/>
        <v/>
      </c>
    </row>
    <row r="4189" spans="1:3">
      <c r="A4189" s="34" t="str">
        <f t="shared" si="195"/>
        <v/>
      </c>
      <c r="B4189" s="34" t="str">
        <f t="shared" si="196"/>
        <v/>
      </c>
      <c r="C4189" s="34" t="str">
        <f t="shared" si="197"/>
        <v/>
      </c>
    </row>
    <row r="4190" spans="1:3">
      <c r="A4190" s="34" t="str">
        <f t="shared" si="195"/>
        <v/>
      </c>
      <c r="B4190" s="34" t="str">
        <f t="shared" si="196"/>
        <v/>
      </c>
      <c r="C4190" s="34" t="str">
        <f t="shared" si="197"/>
        <v/>
      </c>
    </row>
    <row r="4191" spans="1:3">
      <c r="A4191" s="34" t="str">
        <f t="shared" si="195"/>
        <v/>
      </c>
      <c r="B4191" s="34" t="str">
        <f t="shared" si="196"/>
        <v/>
      </c>
      <c r="C4191" s="34" t="str">
        <f t="shared" si="197"/>
        <v/>
      </c>
    </row>
    <row r="4192" spans="1:3">
      <c r="A4192" s="34" t="str">
        <f t="shared" si="195"/>
        <v/>
      </c>
      <c r="B4192" s="34" t="str">
        <f t="shared" si="196"/>
        <v/>
      </c>
      <c r="C4192" s="34" t="str">
        <f t="shared" si="197"/>
        <v/>
      </c>
    </row>
    <row r="4193" spans="1:3">
      <c r="A4193" s="34" t="str">
        <f t="shared" si="195"/>
        <v/>
      </c>
      <c r="B4193" s="34" t="str">
        <f t="shared" si="196"/>
        <v/>
      </c>
      <c r="C4193" s="34" t="str">
        <f t="shared" si="197"/>
        <v/>
      </c>
    </row>
    <row r="4194" spans="1:3">
      <c r="A4194" s="34" t="str">
        <f t="shared" si="195"/>
        <v/>
      </c>
      <c r="B4194" s="34" t="str">
        <f t="shared" si="196"/>
        <v/>
      </c>
      <c r="C4194" s="34" t="str">
        <f t="shared" si="197"/>
        <v/>
      </c>
    </row>
    <row r="4195" spans="1:3">
      <c r="A4195" s="34" t="str">
        <f t="shared" si="195"/>
        <v/>
      </c>
      <c r="B4195" s="34" t="str">
        <f t="shared" si="196"/>
        <v/>
      </c>
      <c r="C4195" s="34" t="str">
        <f t="shared" si="197"/>
        <v/>
      </c>
    </row>
    <row r="4196" spans="1:3">
      <c r="A4196" s="34" t="str">
        <f t="shared" si="195"/>
        <v/>
      </c>
      <c r="B4196" s="34" t="str">
        <f t="shared" si="196"/>
        <v/>
      </c>
      <c r="C4196" s="34" t="str">
        <f t="shared" si="197"/>
        <v/>
      </c>
    </row>
    <row r="4197" spans="1:3">
      <c r="A4197" s="34" t="str">
        <f t="shared" si="195"/>
        <v/>
      </c>
      <c r="B4197" s="34" t="str">
        <f t="shared" si="196"/>
        <v/>
      </c>
      <c r="C4197" s="34" t="str">
        <f t="shared" si="197"/>
        <v/>
      </c>
    </row>
    <row r="4198" spans="1:3">
      <c r="A4198" s="34" t="str">
        <f t="shared" si="195"/>
        <v/>
      </c>
      <c r="B4198" s="34" t="str">
        <f t="shared" si="196"/>
        <v/>
      </c>
      <c r="C4198" s="34" t="str">
        <f t="shared" si="197"/>
        <v/>
      </c>
    </row>
    <row r="4199" spans="1:3">
      <c r="A4199" s="34" t="str">
        <f t="shared" si="195"/>
        <v/>
      </c>
      <c r="B4199" s="34" t="str">
        <f t="shared" si="196"/>
        <v/>
      </c>
      <c r="C4199" s="34" t="str">
        <f t="shared" si="197"/>
        <v/>
      </c>
    </row>
    <row r="4200" spans="1:3">
      <c r="A4200" s="34" t="str">
        <f t="shared" si="195"/>
        <v/>
      </c>
      <c r="B4200" s="34" t="str">
        <f t="shared" si="196"/>
        <v/>
      </c>
      <c r="C4200" s="34" t="str">
        <f t="shared" si="197"/>
        <v/>
      </c>
    </row>
    <row r="4201" spans="1:3">
      <c r="A4201" s="34" t="str">
        <f t="shared" si="195"/>
        <v/>
      </c>
      <c r="B4201" s="34" t="str">
        <f t="shared" si="196"/>
        <v/>
      </c>
      <c r="C4201" s="34" t="str">
        <f t="shared" si="197"/>
        <v/>
      </c>
    </row>
    <row r="4202" spans="1:3">
      <c r="A4202" s="34" t="str">
        <f t="shared" si="195"/>
        <v/>
      </c>
      <c r="B4202" s="34" t="str">
        <f t="shared" si="196"/>
        <v/>
      </c>
      <c r="C4202" s="34" t="str">
        <f t="shared" si="197"/>
        <v/>
      </c>
    </row>
    <row r="4203" spans="1:3">
      <c r="A4203" s="34" t="str">
        <f t="shared" si="195"/>
        <v/>
      </c>
      <c r="B4203" s="34" t="str">
        <f t="shared" si="196"/>
        <v/>
      </c>
      <c r="C4203" s="34" t="str">
        <f t="shared" si="197"/>
        <v/>
      </c>
    </row>
    <row r="4204" spans="1:3">
      <c r="A4204" s="34" t="str">
        <f t="shared" si="195"/>
        <v/>
      </c>
      <c r="B4204" s="34" t="str">
        <f t="shared" si="196"/>
        <v/>
      </c>
      <c r="C4204" s="34" t="str">
        <f t="shared" si="197"/>
        <v/>
      </c>
    </row>
    <row r="4205" spans="1:3">
      <c r="A4205" s="34" t="str">
        <f t="shared" si="195"/>
        <v/>
      </c>
      <c r="B4205" s="34" t="str">
        <f t="shared" si="196"/>
        <v/>
      </c>
      <c r="C4205" s="34" t="str">
        <f t="shared" si="197"/>
        <v/>
      </c>
    </row>
    <row r="4206" spans="1:3">
      <c r="A4206" s="34" t="str">
        <f t="shared" si="195"/>
        <v/>
      </c>
      <c r="B4206" s="34" t="str">
        <f t="shared" si="196"/>
        <v/>
      </c>
      <c r="C4206" s="34" t="str">
        <f t="shared" si="197"/>
        <v/>
      </c>
    </row>
    <row r="4207" spans="1:3">
      <c r="A4207" s="34" t="str">
        <f t="shared" si="195"/>
        <v/>
      </c>
      <c r="B4207" s="34" t="str">
        <f t="shared" si="196"/>
        <v/>
      </c>
      <c r="C4207" s="34" t="str">
        <f t="shared" si="197"/>
        <v/>
      </c>
    </row>
    <row r="4208" spans="1:3">
      <c r="A4208" s="34" t="str">
        <f t="shared" si="195"/>
        <v/>
      </c>
      <c r="B4208" s="34" t="str">
        <f t="shared" si="196"/>
        <v/>
      </c>
      <c r="C4208" s="34" t="str">
        <f t="shared" si="197"/>
        <v/>
      </c>
    </row>
    <row r="4209" spans="1:3">
      <c r="A4209" s="34" t="str">
        <f t="shared" si="195"/>
        <v/>
      </c>
      <c r="B4209" s="34" t="str">
        <f t="shared" si="196"/>
        <v/>
      </c>
      <c r="C4209" s="34" t="str">
        <f t="shared" si="197"/>
        <v/>
      </c>
    </row>
    <row r="4210" spans="1:3">
      <c r="A4210" s="34" t="str">
        <f t="shared" si="195"/>
        <v/>
      </c>
      <c r="B4210" s="34" t="str">
        <f t="shared" si="196"/>
        <v/>
      </c>
      <c r="C4210" s="34" t="str">
        <f t="shared" si="197"/>
        <v/>
      </c>
    </row>
    <row r="4211" spans="1:3">
      <c r="A4211" s="34" t="str">
        <f t="shared" si="195"/>
        <v/>
      </c>
      <c r="B4211" s="34" t="str">
        <f t="shared" si="196"/>
        <v/>
      </c>
      <c r="C4211" s="34" t="str">
        <f t="shared" si="197"/>
        <v/>
      </c>
    </row>
    <row r="4212" spans="1:3">
      <c r="A4212" s="34" t="str">
        <f t="shared" si="195"/>
        <v/>
      </c>
      <c r="B4212" s="34" t="str">
        <f t="shared" si="196"/>
        <v/>
      </c>
      <c r="C4212" s="34" t="str">
        <f t="shared" si="197"/>
        <v/>
      </c>
    </row>
    <row r="4213" spans="1:3">
      <c r="A4213" s="34" t="str">
        <f t="shared" si="195"/>
        <v/>
      </c>
      <c r="B4213" s="34" t="str">
        <f t="shared" si="196"/>
        <v/>
      </c>
      <c r="C4213" s="34" t="str">
        <f t="shared" si="197"/>
        <v/>
      </c>
    </row>
    <row r="4214" spans="1:3">
      <c r="A4214" s="34" t="str">
        <f t="shared" si="195"/>
        <v/>
      </c>
      <c r="B4214" s="34" t="str">
        <f t="shared" si="196"/>
        <v/>
      </c>
      <c r="C4214" s="34" t="str">
        <f t="shared" si="197"/>
        <v/>
      </c>
    </row>
    <row r="4215" spans="1:3">
      <c r="A4215" s="34" t="str">
        <f t="shared" si="195"/>
        <v/>
      </c>
      <c r="B4215" s="34" t="str">
        <f t="shared" si="196"/>
        <v/>
      </c>
      <c r="C4215" s="34" t="str">
        <f t="shared" si="197"/>
        <v/>
      </c>
    </row>
    <row r="4216" spans="1:3">
      <c r="A4216" s="34" t="str">
        <f t="shared" si="195"/>
        <v/>
      </c>
      <c r="B4216" s="34" t="str">
        <f t="shared" si="196"/>
        <v/>
      </c>
      <c r="C4216" s="34" t="str">
        <f t="shared" si="197"/>
        <v/>
      </c>
    </row>
    <row r="4217" spans="1:3">
      <c r="A4217" s="34" t="str">
        <f t="shared" si="195"/>
        <v/>
      </c>
      <c r="B4217" s="34" t="str">
        <f t="shared" si="196"/>
        <v/>
      </c>
      <c r="C4217" s="34" t="str">
        <f t="shared" si="197"/>
        <v/>
      </c>
    </row>
    <row r="4218" spans="1:3">
      <c r="A4218" s="34" t="str">
        <f t="shared" si="195"/>
        <v/>
      </c>
      <c r="B4218" s="34" t="str">
        <f t="shared" si="196"/>
        <v/>
      </c>
      <c r="C4218" s="34" t="str">
        <f t="shared" si="197"/>
        <v/>
      </c>
    </row>
    <row r="4219" spans="1:3">
      <c r="A4219" s="34" t="str">
        <f t="shared" si="195"/>
        <v/>
      </c>
      <c r="B4219" s="34" t="str">
        <f t="shared" si="196"/>
        <v/>
      </c>
      <c r="C4219" s="34" t="str">
        <f t="shared" si="197"/>
        <v/>
      </c>
    </row>
    <row r="4220" spans="1:3">
      <c r="A4220" s="34" t="str">
        <f t="shared" si="195"/>
        <v/>
      </c>
      <c r="B4220" s="34" t="str">
        <f t="shared" si="196"/>
        <v/>
      </c>
      <c r="C4220" s="34" t="str">
        <f t="shared" si="197"/>
        <v/>
      </c>
    </row>
    <row r="4221" spans="1:3">
      <c r="A4221" s="34" t="str">
        <f t="shared" si="195"/>
        <v/>
      </c>
      <c r="B4221" s="34" t="str">
        <f t="shared" si="196"/>
        <v/>
      </c>
      <c r="C4221" s="34" t="str">
        <f t="shared" si="197"/>
        <v/>
      </c>
    </row>
    <row r="4222" spans="1:3">
      <c r="A4222" s="34" t="str">
        <f t="shared" si="195"/>
        <v/>
      </c>
      <c r="B4222" s="34" t="str">
        <f t="shared" si="196"/>
        <v/>
      </c>
      <c r="C4222" s="34" t="str">
        <f t="shared" si="197"/>
        <v/>
      </c>
    </row>
    <row r="4223" spans="1:3">
      <c r="A4223" s="34" t="str">
        <f t="shared" si="195"/>
        <v/>
      </c>
      <c r="B4223" s="34" t="str">
        <f t="shared" si="196"/>
        <v/>
      </c>
      <c r="C4223" s="34" t="str">
        <f t="shared" si="197"/>
        <v/>
      </c>
    </row>
    <row r="4224" spans="1:3">
      <c r="A4224" s="34" t="str">
        <f t="shared" si="195"/>
        <v/>
      </c>
      <c r="B4224" s="34" t="str">
        <f t="shared" si="196"/>
        <v/>
      </c>
      <c r="C4224" s="34" t="str">
        <f t="shared" si="197"/>
        <v/>
      </c>
    </row>
    <row r="4225" spans="1:3">
      <c r="A4225" s="34" t="str">
        <f t="shared" si="195"/>
        <v/>
      </c>
      <c r="B4225" s="34" t="str">
        <f t="shared" si="196"/>
        <v/>
      </c>
      <c r="C4225" s="34" t="str">
        <f t="shared" si="197"/>
        <v/>
      </c>
    </row>
    <row r="4226" spans="1:3">
      <c r="A4226" s="34" t="str">
        <f t="shared" si="195"/>
        <v/>
      </c>
      <c r="B4226" s="34" t="str">
        <f t="shared" si="196"/>
        <v/>
      </c>
      <c r="C4226" s="34" t="str">
        <f t="shared" si="197"/>
        <v/>
      </c>
    </row>
    <row r="4227" spans="1:3">
      <c r="A4227" s="34" t="str">
        <f t="shared" ref="A4227:A4290" si="198">IFERROR(C4227-1,"")</f>
        <v/>
      </c>
      <c r="B4227" s="34" t="str">
        <f t="shared" ref="B4227:B4290" si="199">IFERROR("P(Z&gt;="&amp;C4227-1&amp;")","")</f>
        <v/>
      </c>
      <c r="C4227" s="34" t="str">
        <f t="shared" ref="C4227:C4290" si="200">IF(C4226&gt;rNtrials,"",1+C4226)</f>
        <v/>
      </c>
    </row>
    <row r="4228" spans="1:3">
      <c r="A4228" s="34" t="str">
        <f t="shared" si="198"/>
        <v/>
      </c>
      <c r="B4228" s="34" t="str">
        <f t="shared" si="199"/>
        <v/>
      </c>
      <c r="C4228" s="34" t="str">
        <f t="shared" si="200"/>
        <v/>
      </c>
    </row>
    <row r="4229" spans="1:3">
      <c r="A4229" s="34" t="str">
        <f t="shared" si="198"/>
        <v/>
      </c>
      <c r="B4229" s="34" t="str">
        <f t="shared" si="199"/>
        <v/>
      </c>
      <c r="C4229" s="34" t="str">
        <f t="shared" si="200"/>
        <v/>
      </c>
    </row>
    <row r="4230" spans="1:3">
      <c r="A4230" s="34" t="str">
        <f t="shared" si="198"/>
        <v/>
      </c>
      <c r="B4230" s="34" t="str">
        <f t="shared" si="199"/>
        <v/>
      </c>
      <c r="C4230" s="34" t="str">
        <f t="shared" si="200"/>
        <v/>
      </c>
    </row>
    <row r="4231" spans="1:3">
      <c r="A4231" s="34" t="str">
        <f t="shared" si="198"/>
        <v/>
      </c>
      <c r="B4231" s="34" t="str">
        <f t="shared" si="199"/>
        <v/>
      </c>
      <c r="C4231" s="34" t="str">
        <f t="shared" si="200"/>
        <v/>
      </c>
    </row>
    <row r="4232" spans="1:3">
      <c r="A4232" s="34" t="str">
        <f t="shared" si="198"/>
        <v/>
      </c>
      <c r="B4232" s="34" t="str">
        <f t="shared" si="199"/>
        <v/>
      </c>
      <c r="C4232" s="34" t="str">
        <f t="shared" si="200"/>
        <v/>
      </c>
    </row>
    <row r="4233" spans="1:3">
      <c r="A4233" s="34" t="str">
        <f t="shared" si="198"/>
        <v/>
      </c>
      <c r="B4233" s="34" t="str">
        <f t="shared" si="199"/>
        <v/>
      </c>
      <c r="C4233" s="34" t="str">
        <f t="shared" si="200"/>
        <v/>
      </c>
    </row>
    <row r="4234" spans="1:3">
      <c r="A4234" s="34" t="str">
        <f t="shared" si="198"/>
        <v/>
      </c>
      <c r="B4234" s="34" t="str">
        <f t="shared" si="199"/>
        <v/>
      </c>
      <c r="C4234" s="34" t="str">
        <f t="shared" si="200"/>
        <v/>
      </c>
    </row>
    <row r="4235" spans="1:3">
      <c r="A4235" s="34" t="str">
        <f t="shared" si="198"/>
        <v/>
      </c>
      <c r="B4235" s="34" t="str">
        <f t="shared" si="199"/>
        <v/>
      </c>
      <c r="C4235" s="34" t="str">
        <f t="shared" si="200"/>
        <v/>
      </c>
    </row>
    <row r="4236" spans="1:3">
      <c r="A4236" s="34" t="str">
        <f t="shared" si="198"/>
        <v/>
      </c>
      <c r="B4236" s="34" t="str">
        <f t="shared" si="199"/>
        <v/>
      </c>
      <c r="C4236" s="34" t="str">
        <f t="shared" si="200"/>
        <v/>
      </c>
    </row>
    <row r="4237" spans="1:3">
      <c r="A4237" s="34" t="str">
        <f t="shared" si="198"/>
        <v/>
      </c>
      <c r="B4237" s="34" t="str">
        <f t="shared" si="199"/>
        <v/>
      </c>
      <c r="C4237" s="34" t="str">
        <f t="shared" si="200"/>
        <v/>
      </c>
    </row>
    <row r="4238" spans="1:3">
      <c r="A4238" s="34" t="str">
        <f t="shared" si="198"/>
        <v/>
      </c>
      <c r="B4238" s="34" t="str">
        <f t="shared" si="199"/>
        <v/>
      </c>
      <c r="C4238" s="34" t="str">
        <f t="shared" si="200"/>
        <v/>
      </c>
    </row>
    <row r="4239" spans="1:3">
      <c r="A4239" s="34" t="str">
        <f t="shared" si="198"/>
        <v/>
      </c>
      <c r="B4239" s="34" t="str">
        <f t="shared" si="199"/>
        <v/>
      </c>
      <c r="C4239" s="34" t="str">
        <f t="shared" si="200"/>
        <v/>
      </c>
    </row>
    <row r="4240" spans="1:3">
      <c r="A4240" s="34" t="str">
        <f t="shared" si="198"/>
        <v/>
      </c>
      <c r="B4240" s="34" t="str">
        <f t="shared" si="199"/>
        <v/>
      </c>
      <c r="C4240" s="34" t="str">
        <f t="shared" si="200"/>
        <v/>
      </c>
    </row>
    <row r="4241" spans="1:3">
      <c r="A4241" s="34" t="str">
        <f t="shared" si="198"/>
        <v/>
      </c>
      <c r="B4241" s="34" t="str">
        <f t="shared" si="199"/>
        <v/>
      </c>
      <c r="C4241" s="34" t="str">
        <f t="shared" si="200"/>
        <v/>
      </c>
    </row>
    <row r="4242" spans="1:3">
      <c r="A4242" s="34" t="str">
        <f t="shared" si="198"/>
        <v/>
      </c>
      <c r="B4242" s="34" t="str">
        <f t="shared" si="199"/>
        <v/>
      </c>
      <c r="C4242" s="34" t="str">
        <f t="shared" si="200"/>
        <v/>
      </c>
    </row>
    <row r="4243" spans="1:3">
      <c r="A4243" s="34" t="str">
        <f t="shared" si="198"/>
        <v/>
      </c>
      <c r="B4243" s="34" t="str">
        <f t="shared" si="199"/>
        <v/>
      </c>
      <c r="C4243" s="34" t="str">
        <f t="shared" si="200"/>
        <v/>
      </c>
    </row>
    <row r="4244" spans="1:3">
      <c r="A4244" s="34" t="str">
        <f t="shared" si="198"/>
        <v/>
      </c>
      <c r="B4244" s="34" t="str">
        <f t="shared" si="199"/>
        <v/>
      </c>
      <c r="C4244" s="34" t="str">
        <f t="shared" si="200"/>
        <v/>
      </c>
    </row>
    <row r="4245" spans="1:3">
      <c r="A4245" s="34" t="str">
        <f t="shared" si="198"/>
        <v/>
      </c>
      <c r="B4245" s="34" t="str">
        <f t="shared" si="199"/>
        <v/>
      </c>
      <c r="C4245" s="34" t="str">
        <f t="shared" si="200"/>
        <v/>
      </c>
    </row>
    <row r="4246" spans="1:3">
      <c r="A4246" s="34" t="str">
        <f t="shared" si="198"/>
        <v/>
      </c>
      <c r="B4246" s="34" t="str">
        <f t="shared" si="199"/>
        <v/>
      </c>
      <c r="C4246" s="34" t="str">
        <f t="shared" si="200"/>
        <v/>
      </c>
    </row>
    <row r="4247" spans="1:3">
      <c r="A4247" s="34" t="str">
        <f t="shared" si="198"/>
        <v/>
      </c>
      <c r="B4247" s="34" t="str">
        <f t="shared" si="199"/>
        <v/>
      </c>
      <c r="C4247" s="34" t="str">
        <f t="shared" si="200"/>
        <v/>
      </c>
    </row>
    <row r="4248" spans="1:3">
      <c r="A4248" s="34" t="str">
        <f t="shared" si="198"/>
        <v/>
      </c>
      <c r="B4248" s="34" t="str">
        <f t="shared" si="199"/>
        <v/>
      </c>
      <c r="C4248" s="34" t="str">
        <f t="shared" si="200"/>
        <v/>
      </c>
    </row>
    <row r="4249" spans="1:3">
      <c r="A4249" s="34" t="str">
        <f t="shared" si="198"/>
        <v/>
      </c>
      <c r="B4249" s="34" t="str">
        <f t="shared" si="199"/>
        <v/>
      </c>
      <c r="C4249" s="34" t="str">
        <f t="shared" si="200"/>
        <v/>
      </c>
    </row>
    <row r="4250" spans="1:3">
      <c r="A4250" s="34" t="str">
        <f t="shared" si="198"/>
        <v/>
      </c>
      <c r="B4250" s="34" t="str">
        <f t="shared" si="199"/>
        <v/>
      </c>
      <c r="C4250" s="34" t="str">
        <f t="shared" si="200"/>
        <v/>
      </c>
    </row>
    <row r="4251" spans="1:3">
      <c r="A4251" s="34" t="str">
        <f t="shared" si="198"/>
        <v/>
      </c>
      <c r="B4251" s="34" t="str">
        <f t="shared" si="199"/>
        <v/>
      </c>
      <c r="C4251" s="34" t="str">
        <f t="shared" si="200"/>
        <v/>
      </c>
    </row>
    <row r="4252" spans="1:3">
      <c r="A4252" s="34" t="str">
        <f t="shared" si="198"/>
        <v/>
      </c>
      <c r="B4252" s="34" t="str">
        <f t="shared" si="199"/>
        <v/>
      </c>
      <c r="C4252" s="34" t="str">
        <f t="shared" si="200"/>
        <v/>
      </c>
    </row>
    <row r="4253" spans="1:3">
      <c r="A4253" s="34" t="str">
        <f t="shared" si="198"/>
        <v/>
      </c>
      <c r="B4253" s="34" t="str">
        <f t="shared" si="199"/>
        <v/>
      </c>
      <c r="C4253" s="34" t="str">
        <f t="shared" si="200"/>
        <v/>
      </c>
    </row>
    <row r="4254" spans="1:3">
      <c r="A4254" s="34" t="str">
        <f t="shared" si="198"/>
        <v/>
      </c>
      <c r="B4254" s="34" t="str">
        <f t="shared" si="199"/>
        <v/>
      </c>
      <c r="C4254" s="34" t="str">
        <f t="shared" si="200"/>
        <v/>
      </c>
    </row>
    <row r="4255" spans="1:3">
      <c r="A4255" s="34" t="str">
        <f t="shared" si="198"/>
        <v/>
      </c>
      <c r="B4255" s="34" t="str">
        <f t="shared" si="199"/>
        <v/>
      </c>
      <c r="C4255" s="34" t="str">
        <f t="shared" si="200"/>
        <v/>
      </c>
    </row>
    <row r="4256" spans="1:3">
      <c r="A4256" s="34" t="str">
        <f t="shared" si="198"/>
        <v/>
      </c>
      <c r="B4256" s="34" t="str">
        <f t="shared" si="199"/>
        <v/>
      </c>
      <c r="C4256" s="34" t="str">
        <f t="shared" si="200"/>
        <v/>
      </c>
    </row>
    <row r="4257" spans="1:3">
      <c r="A4257" s="34" t="str">
        <f t="shared" si="198"/>
        <v/>
      </c>
      <c r="B4257" s="34" t="str">
        <f t="shared" si="199"/>
        <v/>
      </c>
      <c r="C4257" s="34" t="str">
        <f t="shared" si="200"/>
        <v/>
      </c>
    </row>
    <row r="4258" spans="1:3">
      <c r="A4258" s="34" t="str">
        <f t="shared" si="198"/>
        <v/>
      </c>
      <c r="B4258" s="34" t="str">
        <f t="shared" si="199"/>
        <v/>
      </c>
      <c r="C4258" s="34" t="str">
        <f t="shared" si="200"/>
        <v/>
      </c>
    </row>
    <row r="4259" spans="1:3">
      <c r="A4259" s="34" t="str">
        <f t="shared" si="198"/>
        <v/>
      </c>
      <c r="B4259" s="34" t="str">
        <f t="shared" si="199"/>
        <v/>
      </c>
      <c r="C4259" s="34" t="str">
        <f t="shared" si="200"/>
        <v/>
      </c>
    </row>
    <row r="4260" spans="1:3">
      <c r="A4260" s="34" t="str">
        <f t="shared" si="198"/>
        <v/>
      </c>
      <c r="B4260" s="34" t="str">
        <f t="shared" si="199"/>
        <v/>
      </c>
      <c r="C4260" s="34" t="str">
        <f t="shared" si="200"/>
        <v/>
      </c>
    </row>
    <row r="4261" spans="1:3">
      <c r="A4261" s="34" t="str">
        <f t="shared" si="198"/>
        <v/>
      </c>
      <c r="B4261" s="34" t="str">
        <f t="shared" si="199"/>
        <v/>
      </c>
      <c r="C4261" s="34" t="str">
        <f t="shared" si="200"/>
        <v/>
      </c>
    </row>
    <row r="4262" spans="1:3">
      <c r="A4262" s="34" t="str">
        <f t="shared" si="198"/>
        <v/>
      </c>
      <c r="B4262" s="34" t="str">
        <f t="shared" si="199"/>
        <v/>
      </c>
      <c r="C4262" s="34" t="str">
        <f t="shared" si="200"/>
        <v/>
      </c>
    </row>
    <row r="4263" spans="1:3">
      <c r="A4263" s="34" t="str">
        <f t="shared" si="198"/>
        <v/>
      </c>
      <c r="B4263" s="34" t="str">
        <f t="shared" si="199"/>
        <v/>
      </c>
      <c r="C4263" s="34" t="str">
        <f t="shared" si="200"/>
        <v/>
      </c>
    </row>
    <row r="4264" spans="1:3">
      <c r="A4264" s="34" t="str">
        <f t="shared" si="198"/>
        <v/>
      </c>
      <c r="B4264" s="34" t="str">
        <f t="shared" si="199"/>
        <v/>
      </c>
      <c r="C4264" s="34" t="str">
        <f t="shared" si="200"/>
        <v/>
      </c>
    </row>
    <row r="4265" spans="1:3">
      <c r="A4265" s="34" t="str">
        <f t="shared" si="198"/>
        <v/>
      </c>
      <c r="B4265" s="34" t="str">
        <f t="shared" si="199"/>
        <v/>
      </c>
      <c r="C4265" s="34" t="str">
        <f t="shared" si="200"/>
        <v/>
      </c>
    </row>
    <row r="4266" spans="1:3">
      <c r="A4266" s="34" t="str">
        <f t="shared" si="198"/>
        <v/>
      </c>
      <c r="B4266" s="34" t="str">
        <f t="shared" si="199"/>
        <v/>
      </c>
      <c r="C4266" s="34" t="str">
        <f t="shared" si="200"/>
        <v/>
      </c>
    </row>
    <row r="4267" spans="1:3">
      <c r="A4267" s="34" t="str">
        <f t="shared" si="198"/>
        <v/>
      </c>
      <c r="B4267" s="34" t="str">
        <f t="shared" si="199"/>
        <v/>
      </c>
      <c r="C4267" s="34" t="str">
        <f t="shared" si="200"/>
        <v/>
      </c>
    </row>
    <row r="4268" spans="1:3">
      <c r="A4268" s="34" t="str">
        <f t="shared" si="198"/>
        <v/>
      </c>
      <c r="B4268" s="34" t="str">
        <f t="shared" si="199"/>
        <v/>
      </c>
      <c r="C4268" s="34" t="str">
        <f t="shared" si="200"/>
        <v/>
      </c>
    </row>
    <row r="4269" spans="1:3">
      <c r="A4269" s="34" t="str">
        <f t="shared" si="198"/>
        <v/>
      </c>
      <c r="B4269" s="34" t="str">
        <f t="shared" si="199"/>
        <v/>
      </c>
      <c r="C4269" s="34" t="str">
        <f t="shared" si="200"/>
        <v/>
      </c>
    </row>
    <row r="4270" spans="1:3">
      <c r="A4270" s="34" t="str">
        <f t="shared" si="198"/>
        <v/>
      </c>
      <c r="B4270" s="34" t="str">
        <f t="shared" si="199"/>
        <v/>
      </c>
      <c r="C4270" s="34" t="str">
        <f t="shared" si="200"/>
        <v/>
      </c>
    </row>
    <row r="4271" spans="1:3">
      <c r="A4271" s="34" t="str">
        <f t="shared" si="198"/>
        <v/>
      </c>
      <c r="B4271" s="34" t="str">
        <f t="shared" si="199"/>
        <v/>
      </c>
      <c r="C4271" s="34" t="str">
        <f t="shared" si="200"/>
        <v/>
      </c>
    </row>
    <row r="4272" spans="1:3">
      <c r="A4272" s="34" t="str">
        <f t="shared" si="198"/>
        <v/>
      </c>
      <c r="B4272" s="34" t="str">
        <f t="shared" si="199"/>
        <v/>
      </c>
      <c r="C4272" s="34" t="str">
        <f t="shared" si="200"/>
        <v/>
      </c>
    </row>
    <row r="4273" spans="1:3">
      <c r="A4273" s="34" t="str">
        <f t="shared" si="198"/>
        <v/>
      </c>
      <c r="B4273" s="34" t="str">
        <f t="shared" si="199"/>
        <v/>
      </c>
      <c r="C4273" s="34" t="str">
        <f t="shared" si="200"/>
        <v/>
      </c>
    </row>
    <row r="4274" spans="1:3">
      <c r="A4274" s="34" t="str">
        <f t="shared" si="198"/>
        <v/>
      </c>
      <c r="B4274" s="34" t="str">
        <f t="shared" si="199"/>
        <v/>
      </c>
      <c r="C4274" s="34" t="str">
        <f t="shared" si="200"/>
        <v/>
      </c>
    </row>
    <row r="4275" spans="1:3">
      <c r="A4275" s="34" t="str">
        <f t="shared" si="198"/>
        <v/>
      </c>
      <c r="B4275" s="34" t="str">
        <f t="shared" si="199"/>
        <v/>
      </c>
      <c r="C4275" s="34" t="str">
        <f t="shared" si="200"/>
        <v/>
      </c>
    </row>
    <row r="4276" spans="1:3">
      <c r="A4276" s="34" t="str">
        <f t="shared" si="198"/>
        <v/>
      </c>
      <c r="B4276" s="34" t="str">
        <f t="shared" si="199"/>
        <v/>
      </c>
      <c r="C4276" s="34" t="str">
        <f t="shared" si="200"/>
        <v/>
      </c>
    </row>
    <row r="4277" spans="1:3">
      <c r="A4277" s="34" t="str">
        <f t="shared" si="198"/>
        <v/>
      </c>
      <c r="B4277" s="34" t="str">
        <f t="shared" si="199"/>
        <v/>
      </c>
      <c r="C4277" s="34" t="str">
        <f t="shared" si="200"/>
        <v/>
      </c>
    </row>
    <row r="4278" spans="1:3">
      <c r="A4278" s="34" t="str">
        <f t="shared" si="198"/>
        <v/>
      </c>
      <c r="B4278" s="34" t="str">
        <f t="shared" si="199"/>
        <v/>
      </c>
      <c r="C4278" s="34" t="str">
        <f t="shared" si="200"/>
        <v/>
      </c>
    </row>
    <row r="4279" spans="1:3">
      <c r="A4279" s="34" t="str">
        <f t="shared" si="198"/>
        <v/>
      </c>
      <c r="B4279" s="34" t="str">
        <f t="shared" si="199"/>
        <v/>
      </c>
      <c r="C4279" s="34" t="str">
        <f t="shared" si="200"/>
        <v/>
      </c>
    </row>
    <row r="4280" spans="1:3">
      <c r="A4280" s="34" t="str">
        <f t="shared" si="198"/>
        <v/>
      </c>
      <c r="B4280" s="34" t="str">
        <f t="shared" si="199"/>
        <v/>
      </c>
      <c r="C4280" s="34" t="str">
        <f t="shared" si="200"/>
        <v/>
      </c>
    </row>
    <row r="4281" spans="1:3">
      <c r="A4281" s="34" t="str">
        <f t="shared" si="198"/>
        <v/>
      </c>
      <c r="B4281" s="34" t="str">
        <f t="shared" si="199"/>
        <v/>
      </c>
      <c r="C4281" s="34" t="str">
        <f t="shared" si="200"/>
        <v/>
      </c>
    </row>
    <row r="4282" spans="1:3">
      <c r="A4282" s="34" t="str">
        <f t="shared" si="198"/>
        <v/>
      </c>
      <c r="B4282" s="34" t="str">
        <f t="shared" si="199"/>
        <v/>
      </c>
      <c r="C4282" s="34" t="str">
        <f t="shared" si="200"/>
        <v/>
      </c>
    </row>
    <row r="4283" spans="1:3">
      <c r="A4283" s="34" t="str">
        <f t="shared" si="198"/>
        <v/>
      </c>
      <c r="B4283" s="34" t="str">
        <f t="shared" si="199"/>
        <v/>
      </c>
      <c r="C4283" s="34" t="str">
        <f t="shared" si="200"/>
        <v/>
      </c>
    </row>
    <row r="4284" spans="1:3">
      <c r="A4284" s="34" t="str">
        <f t="shared" si="198"/>
        <v/>
      </c>
      <c r="B4284" s="34" t="str">
        <f t="shared" si="199"/>
        <v/>
      </c>
      <c r="C4284" s="34" t="str">
        <f t="shared" si="200"/>
        <v/>
      </c>
    </row>
    <row r="4285" spans="1:3">
      <c r="A4285" s="34" t="str">
        <f t="shared" si="198"/>
        <v/>
      </c>
      <c r="B4285" s="34" t="str">
        <f t="shared" si="199"/>
        <v/>
      </c>
      <c r="C4285" s="34" t="str">
        <f t="shared" si="200"/>
        <v/>
      </c>
    </row>
    <row r="4286" spans="1:3">
      <c r="A4286" s="34" t="str">
        <f t="shared" si="198"/>
        <v/>
      </c>
      <c r="B4286" s="34" t="str">
        <f t="shared" si="199"/>
        <v/>
      </c>
      <c r="C4286" s="34" t="str">
        <f t="shared" si="200"/>
        <v/>
      </c>
    </row>
    <row r="4287" spans="1:3">
      <c r="A4287" s="34" t="str">
        <f t="shared" si="198"/>
        <v/>
      </c>
      <c r="B4287" s="34" t="str">
        <f t="shared" si="199"/>
        <v/>
      </c>
      <c r="C4287" s="34" t="str">
        <f t="shared" si="200"/>
        <v/>
      </c>
    </row>
    <row r="4288" spans="1:3">
      <c r="A4288" s="34" t="str">
        <f t="shared" si="198"/>
        <v/>
      </c>
      <c r="B4288" s="34" t="str">
        <f t="shared" si="199"/>
        <v/>
      </c>
      <c r="C4288" s="34" t="str">
        <f t="shared" si="200"/>
        <v/>
      </c>
    </row>
    <row r="4289" spans="1:3">
      <c r="A4289" s="34" t="str">
        <f t="shared" si="198"/>
        <v/>
      </c>
      <c r="B4289" s="34" t="str">
        <f t="shared" si="199"/>
        <v/>
      </c>
      <c r="C4289" s="34" t="str">
        <f t="shared" si="200"/>
        <v/>
      </c>
    </row>
    <row r="4290" spans="1:3">
      <c r="A4290" s="34" t="str">
        <f t="shared" si="198"/>
        <v/>
      </c>
      <c r="B4290" s="34" t="str">
        <f t="shared" si="199"/>
        <v/>
      </c>
      <c r="C4290" s="34" t="str">
        <f t="shared" si="200"/>
        <v/>
      </c>
    </row>
    <row r="4291" spans="1:3">
      <c r="A4291" s="34" t="str">
        <f t="shared" ref="A4291:A4354" si="201">IFERROR(C4291-1,"")</f>
        <v/>
      </c>
      <c r="B4291" s="34" t="str">
        <f t="shared" ref="B4291:B4354" si="202">IFERROR("P(Z&gt;="&amp;C4291-1&amp;")","")</f>
        <v/>
      </c>
      <c r="C4291" s="34" t="str">
        <f t="shared" ref="C4291:C4354" si="203">IF(C4290&gt;rNtrials,"",1+C4290)</f>
        <v/>
      </c>
    </row>
    <row r="4292" spans="1:3">
      <c r="A4292" s="34" t="str">
        <f t="shared" si="201"/>
        <v/>
      </c>
      <c r="B4292" s="34" t="str">
        <f t="shared" si="202"/>
        <v/>
      </c>
      <c r="C4292" s="34" t="str">
        <f t="shared" si="203"/>
        <v/>
      </c>
    </row>
    <row r="4293" spans="1:3">
      <c r="A4293" s="34" t="str">
        <f t="shared" si="201"/>
        <v/>
      </c>
      <c r="B4293" s="34" t="str">
        <f t="shared" si="202"/>
        <v/>
      </c>
      <c r="C4293" s="34" t="str">
        <f t="shared" si="203"/>
        <v/>
      </c>
    </row>
    <row r="4294" spans="1:3">
      <c r="A4294" s="34" t="str">
        <f t="shared" si="201"/>
        <v/>
      </c>
      <c r="B4294" s="34" t="str">
        <f t="shared" si="202"/>
        <v/>
      </c>
      <c r="C4294" s="34" t="str">
        <f t="shared" si="203"/>
        <v/>
      </c>
    </row>
    <row r="4295" spans="1:3">
      <c r="A4295" s="34" t="str">
        <f t="shared" si="201"/>
        <v/>
      </c>
      <c r="B4295" s="34" t="str">
        <f t="shared" si="202"/>
        <v/>
      </c>
      <c r="C4295" s="34" t="str">
        <f t="shared" si="203"/>
        <v/>
      </c>
    </row>
    <row r="4296" spans="1:3">
      <c r="A4296" s="34" t="str">
        <f t="shared" si="201"/>
        <v/>
      </c>
      <c r="B4296" s="34" t="str">
        <f t="shared" si="202"/>
        <v/>
      </c>
      <c r="C4296" s="34" t="str">
        <f t="shared" si="203"/>
        <v/>
      </c>
    </row>
    <row r="4297" spans="1:3">
      <c r="A4297" s="34" t="str">
        <f t="shared" si="201"/>
        <v/>
      </c>
      <c r="B4297" s="34" t="str">
        <f t="shared" si="202"/>
        <v/>
      </c>
      <c r="C4297" s="34" t="str">
        <f t="shared" si="203"/>
        <v/>
      </c>
    </row>
    <row r="4298" spans="1:3">
      <c r="A4298" s="34" t="str">
        <f t="shared" si="201"/>
        <v/>
      </c>
      <c r="B4298" s="34" t="str">
        <f t="shared" si="202"/>
        <v/>
      </c>
      <c r="C4298" s="34" t="str">
        <f t="shared" si="203"/>
        <v/>
      </c>
    </row>
    <row r="4299" spans="1:3">
      <c r="A4299" s="34" t="str">
        <f t="shared" si="201"/>
        <v/>
      </c>
      <c r="B4299" s="34" t="str">
        <f t="shared" si="202"/>
        <v/>
      </c>
      <c r="C4299" s="34" t="str">
        <f t="shared" si="203"/>
        <v/>
      </c>
    </row>
    <row r="4300" spans="1:3">
      <c r="A4300" s="34" t="str">
        <f t="shared" si="201"/>
        <v/>
      </c>
      <c r="B4300" s="34" t="str">
        <f t="shared" si="202"/>
        <v/>
      </c>
      <c r="C4300" s="34" t="str">
        <f t="shared" si="203"/>
        <v/>
      </c>
    </row>
    <row r="4301" spans="1:3">
      <c r="A4301" s="34" t="str">
        <f t="shared" si="201"/>
        <v/>
      </c>
      <c r="B4301" s="34" t="str">
        <f t="shared" si="202"/>
        <v/>
      </c>
      <c r="C4301" s="34" t="str">
        <f t="shared" si="203"/>
        <v/>
      </c>
    </row>
    <row r="4302" spans="1:3">
      <c r="A4302" s="34" t="str">
        <f t="shared" si="201"/>
        <v/>
      </c>
      <c r="B4302" s="34" t="str">
        <f t="shared" si="202"/>
        <v/>
      </c>
      <c r="C4302" s="34" t="str">
        <f t="shared" si="203"/>
        <v/>
      </c>
    </row>
    <row r="4303" spans="1:3">
      <c r="A4303" s="34" t="str">
        <f t="shared" si="201"/>
        <v/>
      </c>
      <c r="B4303" s="34" t="str">
        <f t="shared" si="202"/>
        <v/>
      </c>
      <c r="C4303" s="34" t="str">
        <f t="shared" si="203"/>
        <v/>
      </c>
    </row>
    <row r="4304" spans="1:3">
      <c r="A4304" s="34" t="str">
        <f t="shared" si="201"/>
        <v/>
      </c>
      <c r="B4304" s="34" t="str">
        <f t="shared" si="202"/>
        <v/>
      </c>
      <c r="C4304" s="34" t="str">
        <f t="shared" si="203"/>
        <v/>
      </c>
    </row>
    <row r="4305" spans="1:3">
      <c r="A4305" s="34" t="str">
        <f t="shared" si="201"/>
        <v/>
      </c>
      <c r="B4305" s="34" t="str">
        <f t="shared" si="202"/>
        <v/>
      </c>
      <c r="C4305" s="34" t="str">
        <f t="shared" si="203"/>
        <v/>
      </c>
    </row>
    <row r="4306" spans="1:3">
      <c r="A4306" s="34" t="str">
        <f t="shared" si="201"/>
        <v/>
      </c>
      <c r="B4306" s="34" t="str">
        <f t="shared" si="202"/>
        <v/>
      </c>
      <c r="C4306" s="34" t="str">
        <f t="shared" si="203"/>
        <v/>
      </c>
    </row>
    <row r="4307" spans="1:3">
      <c r="A4307" s="34" t="str">
        <f t="shared" si="201"/>
        <v/>
      </c>
      <c r="B4307" s="34" t="str">
        <f t="shared" si="202"/>
        <v/>
      </c>
      <c r="C4307" s="34" t="str">
        <f t="shared" si="203"/>
        <v/>
      </c>
    </row>
    <row r="4308" spans="1:3">
      <c r="A4308" s="34" t="str">
        <f t="shared" si="201"/>
        <v/>
      </c>
      <c r="B4308" s="34" t="str">
        <f t="shared" si="202"/>
        <v/>
      </c>
      <c r="C4308" s="34" t="str">
        <f t="shared" si="203"/>
        <v/>
      </c>
    </row>
    <row r="4309" spans="1:3">
      <c r="A4309" s="34" t="str">
        <f t="shared" si="201"/>
        <v/>
      </c>
      <c r="B4309" s="34" t="str">
        <f t="shared" si="202"/>
        <v/>
      </c>
      <c r="C4309" s="34" t="str">
        <f t="shared" si="203"/>
        <v/>
      </c>
    </row>
    <row r="4310" spans="1:3">
      <c r="A4310" s="34" t="str">
        <f t="shared" si="201"/>
        <v/>
      </c>
      <c r="B4310" s="34" t="str">
        <f t="shared" si="202"/>
        <v/>
      </c>
      <c r="C4310" s="34" t="str">
        <f t="shared" si="203"/>
        <v/>
      </c>
    </row>
    <row r="4311" spans="1:3">
      <c r="A4311" s="34" t="str">
        <f t="shared" si="201"/>
        <v/>
      </c>
      <c r="B4311" s="34" t="str">
        <f t="shared" si="202"/>
        <v/>
      </c>
      <c r="C4311" s="34" t="str">
        <f t="shared" si="203"/>
        <v/>
      </c>
    </row>
    <row r="4312" spans="1:3">
      <c r="A4312" s="34" t="str">
        <f t="shared" si="201"/>
        <v/>
      </c>
      <c r="B4312" s="34" t="str">
        <f t="shared" si="202"/>
        <v/>
      </c>
      <c r="C4312" s="34" t="str">
        <f t="shared" si="203"/>
        <v/>
      </c>
    </row>
    <row r="4313" spans="1:3">
      <c r="A4313" s="34" t="str">
        <f t="shared" si="201"/>
        <v/>
      </c>
      <c r="B4313" s="34" t="str">
        <f t="shared" si="202"/>
        <v/>
      </c>
      <c r="C4313" s="34" t="str">
        <f t="shared" si="203"/>
        <v/>
      </c>
    </row>
    <row r="4314" spans="1:3">
      <c r="A4314" s="34" t="str">
        <f t="shared" si="201"/>
        <v/>
      </c>
      <c r="B4314" s="34" t="str">
        <f t="shared" si="202"/>
        <v/>
      </c>
      <c r="C4314" s="34" t="str">
        <f t="shared" si="203"/>
        <v/>
      </c>
    </row>
    <row r="4315" spans="1:3">
      <c r="A4315" s="34" t="str">
        <f t="shared" si="201"/>
        <v/>
      </c>
      <c r="B4315" s="34" t="str">
        <f t="shared" si="202"/>
        <v/>
      </c>
      <c r="C4315" s="34" t="str">
        <f t="shared" si="203"/>
        <v/>
      </c>
    </row>
    <row r="4316" spans="1:3">
      <c r="A4316" s="34" t="str">
        <f t="shared" si="201"/>
        <v/>
      </c>
      <c r="B4316" s="34" t="str">
        <f t="shared" si="202"/>
        <v/>
      </c>
      <c r="C4316" s="34" t="str">
        <f t="shared" si="203"/>
        <v/>
      </c>
    </row>
    <row r="4317" spans="1:3">
      <c r="A4317" s="34" t="str">
        <f t="shared" si="201"/>
        <v/>
      </c>
      <c r="B4317" s="34" t="str">
        <f t="shared" si="202"/>
        <v/>
      </c>
      <c r="C4317" s="34" t="str">
        <f t="shared" si="203"/>
        <v/>
      </c>
    </row>
    <row r="4318" spans="1:3">
      <c r="A4318" s="34" t="str">
        <f t="shared" si="201"/>
        <v/>
      </c>
      <c r="B4318" s="34" t="str">
        <f t="shared" si="202"/>
        <v/>
      </c>
      <c r="C4318" s="34" t="str">
        <f t="shared" si="203"/>
        <v/>
      </c>
    </row>
    <row r="4319" spans="1:3">
      <c r="A4319" s="34" t="str">
        <f t="shared" si="201"/>
        <v/>
      </c>
      <c r="B4319" s="34" t="str">
        <f t="shared" si="202"/>
        <v/>
      </c>
      <c r="C4319" s="34" t="str">
        <f t="shared" si="203"/>
        <v/>
      </c>
    </row>
    <row r="4320" spans="1:3">
      <c r="A4320" s="34" t="str">
        <f t="shared" si="201"/>
        <v/>
      </c>
      <c r="B4320" s="34" t="str">
        <f t="shared" si="202"/>
        <v/>
      </c>
      <c r="C4320" s="34" t="str">
        <f t="shared" si="203"/>
        <v/>
      </c>
    </row>
    <row r="4321" spans="1:3">
      <c r="A4321" s="34" t="str">
        <f t="shared" si="201"/>
        <v/>
      </c>
      <c r="B4321" s="34" t="str">
        <f t="shared" si="202"/>
        <v/>
      </c>
      <c r="C4321" s="34" t="str">
        <f t="shared" si="203"/>
        <v/>
      </c>
    </row>
    <row r="4322" spans="1:3">
      <c r="A4322" s="34" t="str">
        <f t="shared" si="201"/>
        <v/>
      </c>
      <c r="B4322" s="34" t="str">
        <f t="shared" si="202"/>
        <v/>
      </c>
      <c r="C4322" s="34" t="str">
        <f t="shared" si="203"/>
        <v/>
      </c>
    </row>
    <row r="4323" spans="1:3">
      <c r="A4323" s="34" t="str">
        <f t="shared" si="201"/>
        <v/>
      </c>
      <c r="B4323" s="34" t="str">
        <f t="shared" si="202"/>
        <v/>
      </c>
      <c r="C4323" s="34" t="str">
        <f t="shared" si="203"/>
        <v/>
      </c>
    </row>
    <row r="4324" spans="1:3">
      <c r="A4324" s="34" t="str">
        <f t="shared" si="201"/>
        <v/>
      </c>
      <c r="B4324" s="34" t="str">
        <f t="shared" si="202"/>
        <v/>
      </c>
      <c r="C4324" s="34" t="str">
        <f t="shared" si="203"/>
        <v/>
      </c>
    </row>
    <row r="4325" spans="1:3">
      <c r="A4325" s="34" t="str">
        <f t="shared" si="201"/>
        <v/>
      </c>
      <c r="B4325" s="34" t="str">
        <f t="shared" si="202"/>
        <v/>
      </c>
      <c r="C4325" s="34" t="str">
        <f t="shared" si="203"/>
        <v/>
      </c>
    </row>
    <row r="4326" spans="1:3">
      <c r="A4326" s="34" t="str">
        <f t="shared" si="201"/>
        <v/>
      </c>
      <c r="B4326" s="34" t="str">
        <f t="shared" si="202"/>
        <v/>
      </c>
      <c r="C4326" s="34" t="str">
        <f t="shared" si="203"/>
        <v/>
      </c>
    </row>
    <row r="4327" spans="1:3">
      <c r="A4327" s="34" t="str">
        <f t="shared" si="201"/>
        <v/>
      </c>
      <c r="B4327" s="34" t="str">
        <f t="shared" si="202"/>
        <v/>
      </c>
      <c r="C4327" s="34" t="str">
        <f t="shared" si="203"/>
        <v/>
      </c>
    </row>
    <row r="4328" spans="1:3">
      <c r="A4328" s="34" t="str">
        <f t="shared" si="201"/>
        <v/>
      </c>
      <c r="B4328" s="34" t="str">
        <f t="shared" si="202"/>
        <v/>
      </c>
      <c r="C4328" s="34" t="str">
        <f t="shared" si="203"/>
        <v/>
      </c>
    </row>
    <row r="4329" spans="1:3">
      <c r="A4329" s="34" t="str">
        <f t="shared" si="201"/>
        <v/>
      </c>
      <c r="B4329" s="34" t="str">
        <f t="shared" si="202"/>
        <v/>
      </c>
      <c r="C4329" s="34" t="str">
        <f t="shared" si="203"/>
        <v/>
      </c>
    </row>
    <row r="4330" spans="1:3">
      <c r="A4330" s="34" t="str">
        <f t="shared" si="201"/>
        <v/>
      </c>
      <c r="B4330" s="34" t="str">
        <f t="shared" si="202"/>
        <v/>
      </c>
      <c r="C4330" s="34" t="str">
        <f t="shared" si="203"/>
        <v/>
      </c>
    </row>
    <row r="4331" spans="1:3">
      <c r="A4331" s="34" t="str">
        <f t="shared" si="201"/>
        <v/>
      </c>
      <c r="B4331" s="34" t="str">
        <f t="shared" si="202"/>
        <v/>
      </c>
      <c r="C4331" s="34" t="str">
        <f t="shared" si="203"/>
        <v/>
      </c>
    </row>
    <row r="4332" spans="1:3">
      <c r="A4332" s="34" t="str">
        <f t="shared" si="201"/>
        <v/>
      </c>
      <c r="B4332" s="34" t="str">
        <f t="shared" si="202"/>
        <v/>
      </c>
      <c r="C4332" s="34" t="str">
        <f t="shared" si="203"/>
        <v/>
      </c>
    </row>
    <row r="4333" spans="1:3">
      <c r="A4333" s="34" t="str">
        <f t="shared" si="201"/>
        <v/>
      </c>
      <c r="B4333" s="34" t="str">
        <f t="shared" si="202"/>
        <v/>
      </c>
      <c r="C4333" s="34" t="str">
        <f t="shared" si="203"/>
        <v/>
      </c>
    </row>
    <row r="4334" spans="1:3">
      <c r="A4334" s="34" t="str">
        <f t="shared" si="201"/>
        <v/>
      </c>
      <c r="B4334" s="34" t="str">
        <f t="shared" si="202"/>
        <v/>
      </c>
      <c r="C4334" s="34" t="str">
        <f t="shared" si="203"/>
        <v/>
      </c>
    </row>
    <row r="4335" spans="1:3">
      <c r="A4335" s="34" t="str">
        <f t="shared" si="201"/>
        <v/>
      </c>
      <c r="B4335" s="34" t="str">
        <f t="shared" si="202"/>
        <v/>
      </c>
      <c r="C4335" s="34" t="str">
        <f t="shared" si="203"/>
        <v/>
      </c>
    </row>
    <row r="4336" spans="1:3">
      <c r="A4336" s="34" t="str">
        <f t="shared" si="201"/>
        <v/>
      </c>
      <c r="B4336" s="34" t="str">
        <f t="shared" si="202"/>
        <v/>
      </c>
      <c r="C4336" s="34" t="str">
        <f t="shared" si="203"/>
        <v/>
      </c>
    </row>
    <row r="4337" spans="1:3">
      <c r="A4337" s="34" t="str">
        <f t="shared" si="201"/>
        <v/>
      </c>
      <c r="B4337" s="34" t="str">
        <f t="shared" si="202"/>
        <v/>
      </c>
      <c r="C4337" s="34" t="str">
        <f t="shared" si="203"/>
        <v/>
      </c>
    </row>
    <row r="4338" spans="1:3">
      <c r="A4338" s="34" t="str">
        <f t="shared" si="201"/>
        <v/>
      </c>
      <c r="B4338" s="34" t="str">
        <f t="shared" si="202"/>
        <v/>
      </c>
      <c r="C4338" s="34" t="str">
        <f t="shared" si="203"/>
        <v/>
      </c>
    </row>
    <row r="4339" spans="1:3">
      <c r="A4339" s="34" t="str">
        <f t="shared" si="201"/>
        <v/>
      </c>
      <c r="B4339" s="34" t="str">
        <f t="shared" si="202"/>
        <v/>
      </c>
      <c r="C4339" s="34" t="str">
        <f t="shared" si="203"/>
        <v/>
      </c>
    </row>
    <row r="4340" spans="1:3">
      <c r="A4340" s="34" t="str">
        <f t="shared" si="201"/>
        <v/>
      </c>
      <c r="B4340" s="34" t="str">
        <f t="shared" si="202"/>
        <v/>
      </c>
      <c r="C4340" s="34" t="str">
        <f t="shared" si="203"/>
        <v/>
      </c>
    </row>
    <row r="4341" spans="1:3">
      <c r="A4341" s="34" t="str">
        <f t="shared" si="201"/>
        <v/>
      </c>
      <c r="B4341" s="34" t="str">
        <f t="shared" si="202"/>
        <v/>
      </c>
      <c r="C4341" s="34" t="str">
        <f t="shared" si="203"/>
        <v/>
      </c>
    </row>
    <row r="4342" spans="1:3">
      <c r="A4342" s="34" t="str">
        <f t="shared" si="201"/>
        <v/>
      </c>
      <c r="B4342" s="34" t="str">
        <f t="shared" si="202"/>
        <v/>
      </c>
      <c r="C4342" s="34" t="str">
        <f t="shared" si="203"/>
        <v/>
      </c>
    </row>
    <row r="4343" spans="1:3">
      <c r="A4343" s="34" t="str">
        <f t="shared" si="201"/>
        <v/>
      </c>
      <c r="B4343" s="34" t="str">
        <f t="shared" si="202"/>
        <v/>
      </c>
      <c r="C4343" s="34" t="str">
        <f t="shared" si="203"/>
        <v/>
      </c>
    </row>
    <row r="4344" spans="1:3">
      <c r="A4344" s="34" t="str">
        <f t="shared" si="201"/>
        <v/>
      </c>
      <c r="B4344" s="34" t="str">
        <f t="shared" si="202"/>
        <v/>
      </c>
      <c r="C4344" s="34" t="str">
        <f t="shared" si="203"/>
        <v/>
      </c>
    </row>
    <row r="4345" spans="1:3">
      <c r="A4345" s="34" t="str">
        <f t="shared" si="201"/>
        <v/>
      </c>
      <c r="B4345" s="34" t="str">
        <f t="shared" si="202"/>
        <v/>
      </c>
      <c r="C4345" s="34" t="str">
        <f t="shared" si="203"/>
        <v/>
      </c>
    </row>
    <row r="4346" spans="1:3">
      <c r="A4346" s="34" t="str">
        <f t="shared" si="201"/>
        <v/>
      </c>
      <c r="B4346" s="34" t="str">
        <f t="shared" si="202"/>
        <v/>
      </c>
      <c r="C4346" s="34" t="str">
        <f t="shared" si="203"/>
        <v/>
      </c>
    </row>
    <row r="4347" spans="1:3">
      <c r="A4347" s="34" t="str">
        <f t="shared" si="201"/>
        <v/>
      </c>
      <c r="B4347" s="34" t="str">
        <f t="shared" si="202"/>
        <v/>
      </c>
      <c r="C4347" s="34" t="str">
        <f t="shared" si="203"/>
        <v/>
      </c>
    </row>
    <row r="4348" spans="1:3">
      <c r="A4348" s="34" t="str">
        <f t="shared" si="201"/>
        <v/>
      </c>
      <c r="B4348" s="34" t="str">
        <f t="shared" si="202"/>
        <v/>
      </c>
      <c r="C4348" s="34" t="str">
        <f t="shared" si="203"/>
        <v/>
      </c>
    </row>
    <row r="4349" spans="1:3">
      <c r="A4349" s="34" t="str">
        <f t="shared" si="201"/>
        <v/>
      </c>
      <c r="B4349" s="34" t="str">
        <f t="shared" si="202"/>
        <v/>
      </c>
      <c r="C4349" s="34" t="str">
        <f t="shared" si="203"/>
        <v/>
      </c>
    </row>
    <row r="4350" spans="1:3">
      <c r="A4350" s="34" t="str">
        <f t="shared" si="201"/>
        <v/>
      </c>
      <c r="B4350" s="34" t="str">
        <f t="shared" si="202"/>
        <v/>
      </c>
      <c r="C4350" s="34" t="str">
        <f t="shared" si="203"/>
        <v/>
      </c>
    </row>
    <row r="4351" spans="1:3">
      <c r="A4351" s="34" t="str">
        <f t="shared" si="201"/>
        <v/>
      </c>
      <c r="B4351" s="34" t="str">
        <f t="shared" si="202"/>
        <v/>
      </c>
      <c r="C4351" s="34" t="str">
        <f t="shared" si="203"/>
        <v/>
      </c>
    </row>
    <row r="4352" spans="1:3">
      <c r="A4352" s="34" t="str">
        <f t="shared" si="201"/>
        <v/>
      </c>
      <c r="B4352" s="34" t="str">
        <f t="shared" si="202"/>
        <v/>
      </c>
      <c r="C4352" s="34" t="str">
        <f t="shared" si="203"/>
        <v/>
      </c>
    </row>
    <row r="4353" spans="1:3">
      <c r="A4353" s="34" t="str">
        <f t="shared" si="201"/>
        <v/>
      </c>
      <c r="B4353" s="34" t="str">
        <f t="shared" si="202"/>
        <v/>
      </c>
      <c r="C4353" s="34" t="str">
        <f t="shared" si="203"/>
        <v/>
      </c>
    </row>
    <row r="4354" spans="1:3">
      <c r="A4354" s="34" t="str">
        <f t="shared" si="201"/>
        <v/>
      </c>
      <c r="B4354" s="34" t="str">
        <f t="shared" si="202"/>
        <v/>
      </c>
      <c r="C4354" s="34" t="str">
        <f t="shared" si="203"/>
        <v/>
      </c>
    </row>
    <row r="4355" spans="1:3">
      <c r="A4355" s="34" t="str">
        <f t="shared" ref="A4355:A4418" si="204">IFERROR(C4355-1,"")</f>
        <v/>
      </c>
      <c r="B4355" s="34" t="str">
        <f t="shared" ref="B4355:B4418" si="205">IFERROR("P(Z&gt;="&amp;C4355-1&amp;")","")</f>
        <v/>
      </c>
      <c r="C4355" s="34" t="str">
        <f t="shared" ref="C4355:C4418" si="206">IF(C4354&gt;rNtrials,"",1+C4354)</f>
        <v/>
      </c>
    </row>
    <row r="4356" spans="1:3">
      <c r="A4356" s="34" t="str">
        <f t="shared" si="204"/>
        <v/>
      </c>
      <c r="B4356" s="34" t="str">
        <f t="shared" si="205"/>
        <v/>
      </c>
      <c r="C4356" s="34" t="str">
        <f t="shared" si="206"/>
        <v/>
      </c>
    </row>
    <row r="4357" spans="1:3">
      <c r="A4357" s="34" t="str">
        <f t="shared" si="204"/>
        <v/>
      </c>
      <c r="B4357" s="34" t="str">
        <f t="shared" si="205"/>
        <v/>
      </c>
      <c r="C4357" s="34" t="str">
        <f t="shared" si="206"/>
        <v/>
      </c>
    </row>
    <row r="4358" spans="1:3">
      <c r="A4358" s="34" t="str">
        <f t="shared" si="204"/>
        <v/>
      </c>
      <c r="B4358" s="34" t="str">
        <f t="shared" si="205"/>
        <v/>
      </c>
      <c r="C4358" s="34" t="str">
        <f t="shared" si="206"/>
        <v/>
      </c>
    </row>
    <row r="4359" spans="1:3">
      <c r="A4359" s="34" t="str">
        <f t="shared" si="204"/>
        <v/>
      </c>
      <c r="B4359" s="34" t="str">
        <f t="shared" si="205"/>
        <v/>
      </c>
      <c r="C4359" s="34" t="str">
        <f t="shared" si="206"/>
        <v/>
      </c>
    </row>
    <row r="4360" spans="1:3">
      <c r="A4360" s="34" t="str">
        <f t="shared" si="204"/>
        <v/>
      </c>
      <c r="B4360" s="34" t="str">
        <f t="shared" si="205"/>
        <v/>
      </c>
      <c r="C4360" s="34" t="str">
        <f t="shared" si="206"/>
        <v/>
      </c>
    </row>
    <row r="4361" spans="1:3">
      <c r="A4361" s="34" t="str">
        <f t="shared" si="204"/>
        <v/>
      </c>
      <c r="B4361" s="34" t="str">
        <f t="shared" si="205"/>
        <v/>
      </c>
      <c r="C4361" s="34" t="str">
        <f t="shared" si="206"/>
        <v/>
      </c>
    </row>
    <row r="4362" spans="1:3">
      <c r="A4362" s="34" t="str">
        <f t="shared" si="204"/>
        <v/>
      </c>
      <c r="B4362" s="34" t="str">
        <f t="shared" si="205"/>
        <v/>
      </c>
      <c r="C4362" s="34" t="str">
        <f t="shared" si="206"/>
        <v/>
      </c>
    </row>
    <row r="4363" spans="1:3">
      <c r="A4363" s="34" t="str">
        <f t="shared" si="204"/>
        <v/>
      </c>
      <c r="B4363" s="34" t="str">
        <f t="shared" si="205"/>
        <v/>
      </c>
      <c r="C4363" s="34" t="str">
        <f t="shared" si="206"/>
        <v/>
      </c>
    </row>
    <row r="4364" spans="1:3">
      <c r="A4364" s="34" t="str">
        <f t="shared" si="204"/>
        <v/>
      </c>
      <c r="B4364" s="34" t="str">
        <f t="shared" si="205"/>
        <v/>
      </c>
      <c r="C4364" s="34" t="str">
        <f t="shared" si="206"/>
        <v/>
      </c>
    </row>
    <row r="4365" spans="1:3">
      <c r="A4365" s="34" t="str">
        <f t="shared" si="204"/>
        <v/>
      </c>
      <c r="B4365" s="34" t="str">
        <f t="shared" si="205"/>
        <v/>
      </c>
      <c r="C4365" s="34" t="str">
        <f t="shared" si="206"/>
        <v/>
      </c>
    </row>
    <row r="4366" spans="1:3">
      <c r="A4366" s="34" t="str">
        <f t="shared" si="204"/>
        <v/>
      </c>
      <c r="B4366" s="34" t="str">
        <f t="shared" si="205"/>
        <v/>
      </c>
      <c r="C4366" s="34" t="str">
        <f t="shared" si="206"/>
        <v/>
      </c>
    </row>
    <row r="4367" spans="1:3">
      <c r="A4367" s="34" t="str">
        <f t="shared" si="204"/>
        <v/>
      </c>
      <c r="B4367" s="34" t="str">
        <f t="shared" si="205"/>
        <v/>
      </c>
      <c r="C4367" s="34" t="str">
        <f t="shared" si="206"/>
        <v/>
      </c>
    </row>
    <row r="4368" spans="1:3">
      <c r="A4368" s="34" t="str">
        <f t="shared" si="204"/>
        <v/>
      </c>
      <c r="B4368" s="34" t="str">
        <f t="shared" si="205"/>
        <v/>
      </c>
      <c r="C4368" s="34" t="str">
        <f t="shared" si="206"/>
        <v/>
      </c>
    </row>
    <row r="4369" spans="1:3">
      <c r="A4369" s="34" t="str">
        <f t="shared" si="204"/>
        <v/>
      </c>
      <c r="B4369" s="34" t="str">
        <f t="shared" si="205"/>
        <v/>
      </c>
      <c r="C4369" s="34" t="str">
        <f t="shared" si="206"/>
        <v/>
      </c>
    </row>
    <row r="4370" spans="1:3">
      <c r="A4370" s="34" t="str">
        <f t="shared" si="204"/>
        <v/>
      </c>
      <c r="B4370" s="34" t="str">
        <f t="shared" si="205"/>
        <v/>
      </c>
      <c r="C4370" s="34" t="str">
        <f t="shared" si="206"/>
        <v/>
      </c>
    </row>
    <row r="4371" spans="1:3">
      <c r="A4371" s="34" t="str">
        <f t="shared" si="204"/>
        <v/>
      </c>
      <c r="B4371" s="34" t="str">
        <f t="shared" si="205"/>
        <v/>
      </c>
      <c r="C4371" s="34" t="str">
        <f t="shared" si="206"/>
        <v/>
      </c>
    </row>
    <row r="4372" spans="1:3">
      <c r="A4372" s="34" t="str">
        <f t="shared" si="204"/>
        <v/>
      </c>
      <c r="B4372" s="34" t="str">
        <f t="shared" si="205"/>
        <v/>
      </c>
      <c r="C4372" s="34" t="str">
        <f t="shared" si="206"/>
        <v/>
      </c>
    </row>
    <row r="4373" spans="1:3">
      <c r="A4373" s="34" t="str">
        <f t="shared" si="204"/>
        <v/>
      </c>
      <c r="B4373" s="34" t="str">
        <f t="shared" si="205"/>
        <v/>
      </c>
      <c r="C4373" s="34" t="str">
        <f t="shared" si="206"/>
        <v/>
      </c>
    </row>
    <row r="4374" spans="1:3">
      <c r="A4374" s="34" t="str">
        <f t="shared" si="204"/>
        <v/>
      </c>
      <c r="B4374" s="34" t="str">
        <f t="shared" si="205"/>
        <v/>
      </c>
      <c r="C4374" s="34" t="str">
        <f t="shared" si="206"/>
        <v/>
      </c>
    </row>
    <row r="4375" spans="1:3">
      <c r="A4375" s="34" t="str">
        <f t="shared" si="204"/>
        <v/>
      </c>
      <c r="B4375" s="34" t="str">
        <f t="shared" si="205"/>
        <v/>
      </c>
      <c r="C4375" s="34" t="str">
        <f t="shared" si="206"/>
        <v/>
      </c>
    </row>
    <row r="4376" spans="1:3">
      <c r="A4376" s="34" t="str">
        <f t="shared" si="204"/>
        <v/>
      </c>
      <c r="B4376" s="34" t="str">
        <f t="shared" si="205"/>
        <v/>
      </c>
      <c r="C4376" s="34" t="str">
        <f t="shared" si="206"/>
        <v/>
      </c>
    </row>
    <row r="4377" spans="1:3">
      <c r="A4377" s="34" t="str">
        <f t="shared" si="204"/>
        <v/>
      </c>
      <c r="B4377" s="34" t="str">
        <f t="shared" si="205"/>
        <v/>
      </c>
      <c r="C4377" s="34" t="str">
        <f t="shared" si="206"/>
        <v/>
      </c>
    </row>
    <row r="4378" spans="1:3">
      <c r="A4378" s="34" t="str">
        <f t="shared" si="204"/>
        <v/>
      </c>
      <c r="B4378" s="34" t="str">
        <f t="shared" si="205"/>
        <v/>
      </c>
      <c r="C4378" s="34" t="str">
        <f t="shared" si="206"/>
        <v/>
      </c>
    </row>
    <row r="4379" spans="1:3">
      <c r="A4379" s="34" t="str">
        <f t="shared" si="204"/>
        <v/>
      </c>
      <c r="B4379" s="34" t="str">
        <f t="shared" si="205"/>
        <v/>
      </c>
      <c r="C4379" s="34" t="str">
        <f t="shared" si="206"/>
        <v/>
      </c>
    </row>
    <row r="4380" spans="1:3">
      <c r="A4380" s="34" t="str">
        <f t="shared" si="204"/>
        <v/>
      </c>
      <c r="B4380" s="34" t="str">
        <f t="shared" si="205"/>
        <v/>
      </c>
      <c r="C4380" s="34" t="str">
        <f t="shared" si="206"/>
        <v/>
      </c>
    </row>
    <row r="4381" spans="1:3">
      <c r="A4381" s="34" t="str">
        <f t="shared" si="204"/>
        <v/>
      </c>
      <c r="B4381" s="34" t="str">
        <f t="shared" si="205"/>
        <v/>
      </c>
      <c r="C4381" s="34" t="str">
        <f t="shared" si="206"/>
        <v/>
      </c>
    </row>
    <row r="4382" spans="1:3">
      <c r="A4382" s="34" t="str">
        <f t="shared" si="204"/>
        <v/>
      </c>
      <c r="B4382" s="34" t="str">
        <f t="shared" si="205"/>
        <v/>
      </c>
      <c r="C4382" s="34" t="str">
        <f t="shared" si="206"/>
        <v/>
      </c>
    </row>
    <row r="4383" spans="1:3">
      <c r="A4383" s="34" t="str">
        <f t="shared" si="204"/>
        <v/>
      </c>
      <c r="B4383" s="34" t="str">
        <f t="shared" si="205"/>
        <v/>
      </c>
      <c r="C4383" s="34" t="str">
        <f t="shared" si="206"/>
        <v/>
      </c>
    </row>
    <row r="4384" spans="1:3">
      <c r="A4384" s="34" t="str">
        <f t="shared" si="204"/>
        <v/>
      </c>
      <c r="B4384" s="34" t="str">
        <f t="shared" si="205"/>
        <v/>
      </c>
      <c r="C4384" s="34" t="str">
        <f t="shared" si="206"/>
        <v/>
      </c>
    </row>
    <row r="4385" spans="1:3">
      <c r="A4385" s="34" t="str">
        <f t="shared" si="204"/>
        <v/>
      </c>
      <c r="B4385" s="34" t="str">
        <f t="shared" si="205"/>
        <v/>
      </c>
      <c r="C4385" s="34" t="str">
        <f t="shared" si="206"/>
        <v/>
      </c>
    </row>
    <row r="4386" spans="1:3">
      <c r="A4386" s="34" t="str">
        <f t="shared" si="204"/>
        <v/>
      </c>
      <c r="B4386" s="34" t="str">
        <f t="shared" si="205"/>
        <v/>
      </c>
      <c r="C4386" s="34" t="str">
        <f t="shared" si="206"/>
        <v/>
      </c>
    </row>
    <row r="4387" spans="1:3">
      <c r="A4387" s="34" t="str">
        <f t="shared" si="204"/>
        <v/>
      </c>
      <c r="B4387" s="34" t="str">
        <f t="shared" si="205"/>
        <v/>
      </c>
      <c r="C4387" s="34" t="str">
        <f t="shared" si="206"/>
        <v/>
      </c>
    </row>
    <row r="4388" spans="1:3">
      <c r="A4388" s="34" t="str">
        <f t="shared" si="204"/>
        <v/>
      </c>
      <c r="B4388" s="34" t="str">
        <f t="shared" si="205"/>
        <v/>
      </c>
      <c r="C4388" s="34" t="str">
        <f t="shared" si="206"/>
        <v/>
      </c>
    </row>
    <row r="4389" spans="1:3">
      <c r="A4389" s="34" t="str">
        <f t="shared" si="204"/>
        <v/>
      </c>
      <c r="B4389" s="34" t="str">
        <f t="shared" si="205"/>
        <v/>
      </c>
      <c r="C4389" s="34" t="str">
        <f t="shared" si="206"/>
        <v/>
      </c>
    </row>
    <row r="4390" spans="1:3">
      <c r="A4390" s="34" t="str">
        <f t="shared" si="204"/>
        <v/>
      </c>
      <c r="B4390" s="34" t="str">
        <f t="shared" si="205"/>
        <v/>
      </c>
      <c r="C4390" s="34" t="str">
        <f t="shared" si="206"/>
        <v/>
      </c>
    </row>
    <row r="4391" spans="1:3">
      <c r="A4391" s="34" t="str">
        <f t="shared" si="204"/>
        <v/>
      </c>
      <c r="B4391" s="34" t="str">
        <f t="shared" si="205"/>
        <v/>
      </c>
      <c r="C4391" s="34" t="str">
        <f t="shared" si="206"/>
        <v/>
      </c>
    </row>
    <row r="4392" spans="1:3">
      <c r="A4392" s="34" t="str">
        <f t="shared" si="204"/>
        <v/>
      </c>
      <c r="B4392" s="34" t="str">
        <f t="shared" si="205"/>
        <v/>
      </c>
      <c r="C4392" s="34" t="str">
        <f t="shared" si="206"/>
        <v/>
      </c>
    </row>
    <row r="4393" spans="1:3">
      <c r="A4393" s="34" t="str">
        <f t="shared" si="204"/>
        <v/>
      </c>
      <c r="B4393" s="34" t="str">
        <f t="shared" si="205"/>
        <v/>
      </c>
      <c r="C4393" s="34" t="str">
        <f t="shared" si="206"/>
        <v/>
      </c>
    </row>
    <row r="4394" spans="1:3">
      <c r="A4394" s="34" t="str">
        <f t="shared" si="204"/>
        <v/>
      </c>
      <c r="B4394" s="34" t="str">
        <f t="shared" si="205"/>
        <v/>
      </c>
      <c r="C4394" s="34" t="str">
        <f t="shared" si="206"/>
        <v/>
      </c>
    </row>
    <row r="4395" spans="1:3">
      <c r="A4395" s="34" t="str">
        <f t="shared" si="204"/>
        <v/>
      </c>
      <c r="B4395" s="34" t="str">
        <f t="shared" si="205"/>
        <v/>
      </c>
      <c r="C4395" s="34" t="str">
        <f t="shared" si="206"/>
        <v/>
      </c>
    </row>
    <row r="4396" spans="1:3">
      <c r="A4396" s="34" t="str">
        <f t="shared" si="204"/>
        <v/>
      </c>
      <c r="B4396" s="34" t="str">
        <f t="shared" si="205"/>
        <v/>
      </c>
      <c r="C4396" s="34" t="str">
        <f t="shared" si="206"/>
        <v/>
      </c>
    </row>
    <row r="4397" spans="1:3">
      <c r="A4397" s="34" t="str">
        <f t="shared" si="204"/>
        <v/>
      </c>
      <c r="B4397" s="34" t="str">
        <f t="shared" si="205"/>
        <v/>
      </c>
      <c r="C4397" s="34" t="str">
        <f t="shared" si="206"/>
        <v/>
      </c>
    </row>
    <row r="4398" spans="1:3">
      <c r="A4398" s="34" t="str">
        <f t="shared" si="204"/>
        <v/>
      </c>
      <c r="B4398" s="34" t="str">
        <f t="shared" si="205"/>
        <v/>
      </c>
      <c r="C4398" s="34" t="str">
        <f t="shared" si="206"/>
        <v/>
      </c>
    </row>
    <row r="4399" spans="1:3">
      <c r="A4399" s="34" t="str">
        <f t="shared" si="204"/>
        <v/>
      </c>
      <c r="B4399" s="34" t="str">
        <f t="shared" si="205"/>
        <v/>
      </c>
      <c r="C4399" s="34" t="str">
        <f t="shared" si="206"/>
        <v/>
      </c>
    </row>
    <row r="4400" spans="1:3">
      <c r="A4400" s="34" t="str">
        <f t="shared" si="204"/>
        <v/>
      </c>
      <c r="B4400" s="34" t="str">
        <f t="shared" si="205"/>
        <v/>
      </c>
      <c r="C4400" s="34" t="str">
        <f t="shared" si="206"/>
        <v/>
      </c>
    </row>
    <row r="4401" spans="1:3">
      <c r="A4401" s="34" t="str">
        <f t="shared" si="204"/>
        <v/>
      </c>
      <c r="B4401" s="34" t="str">
        <f t="shared" si="205"/>
        <v/>
      </c>
      <c r="C4401" s="34" t="str">
        <f t="shared" si="206"/>
        <v/>
      </c>
    </row>
    <row r="4402" spans="1:3">
      <c r="A4402" s="34" t="str">
        <f t="shared" si="204"/>
        <v/>
      </c>
      <c r="B4402" s="34" t="str">
        <f t="shared" si="205"/>
        <v/>
      </c>
      <c r="C4402" s="34" t="str">
        <f t="shared" si="206"/>
        <v/>
      </c>
    </row>
    <row r="4403" spans="1:3">
      <c r="A4403" s="34" t="str">
        <f t="shared" si="204"/>
        <v/>
      </c>
      <c r="B4403" s="34" t="str">
        <f t="shared" si="205"/>
        <v/>
      </c>
      <c r="C4403" s="34" t="str">
        <f t="shared" si="206"/>
        <v/>
      </c>
    </row>
    <row r="4404" spans="1:3">
      <c r="A4404" s="34" t="str">
        <f t="shared" si="204"/>
        <v/>
      </c>
      <c r="B4404" s="34" t="str">
        <f t="shared" si="205"/>
        <v/>
      </c>
      <c r="C4404" s="34" t="str">
        <f t="shared" si="206"/>
        <v/>
      </c>
    </row>
    <row r="4405" spans="1:3">
      <c r="A4405" s="34" t="str">
        <f t="shared" si="204"/>
        <v/>
      </c>
      <c r="B4405" s="34" t="str">
        <f t="shared" si="205"/>
        <v/>
      </c>
      <c r="C4405" s="34" t="str">
        <f t="shared" si="206"/>
        <v/>
      </c>
    </row>
    <row r="4406" spans="1:3">
      <c r="A4406" s="34" t="str">
        <f t="shared" si="204"/>
        <v/>
      </c>
      <c r="B4406" s="34" t="str">
        <f t="shared" si="205"/>
        <v/>
      </c>
      <c r="C4406" s="34" t="str">
        <f t="shared" si="206"/>
        <v/>
      </c>
    </row>
    <row r="4407" spans="1:3">
      <c r="A4407" s="34" t="str">
        <f t="shared" si="204"/>
        <v/>
      </c>
      <c r="B4407" s="34" t="str">
        <f t="shared" si="205"/>
        <v/>
      </c>
      <c r="C4407" s="34" t="str">
        <f t="shared" si="206"/>
        <v/>
      </c>
    </row>
    <row r="4408" spans="1:3">
      <c r="A4408" s="34" t="str">
        <f t="shared" si="204"/>
        <v/>
      </c>
      <c r="B4408" s="34" t="str">
        <f t="shared" si="205"/>
        <v/>
      </c>
      <c r="C4408" s="34" t="str">
        <f t="shared" si="206"/>
        <v/>
      </c>
    </row>
    <row r="4409" spans="1:3">
      <c r="A4409" s="34" t="str">
        <f t="shared" si="204"/>
        <v/>
      </c>
      <c r="B4409" s="34" t="str">
        <f t="shared" si="205"/>
        <v/>
      </c>
      <c r="C4409" s="34" t="str">
        <f t="shared" si="206"/>
        <v/>
      </c>
    </row>
    <row r="4410" spans="1:3">
      <c r="A4410" s="34" t="str">
        <f t="shared" si="204"/>
        <v/>
      </c>
      <c r="B4410" s="34" t="str">
        <f t="shared" si="205"/>
        <v/>
      </c>
      <c r="C4410" s="34" t="str">
        <f t="shared" si="206"/>
        <v/>
      </c>
    </row>
    <row r="4411" spans="1:3">
      <c r="A4411" s="34" t="str">
        <f t="shared" si="204"/>
        <v/>
      </c>
      <c r="B4411" s="34" t="str">
        <f t="shared" si="205"/>
        <v/>
      </c>
      <c r="C4411" s="34" t="str">
        <f t="shared" si="206"/>
        <v/>
      </c>
    </row>
    <row r="4412" spans="1:3">
      <c r="A4412" s="34" t="str">
        <f t="shared" si="204"/>
        <v/>
      </c>
      <c r="B4412" s="34" t="str">
        <f t="shared" si="205"/>
        <v/>
      </c>
      <c r="C4412" s="34" t="str">
        <f t="shared" si="206"/>
        <v/>
      </c>
    </row>
    <row r="4413" spans="1:3">
      <c r="A4413" s="34" t="str">
        <f t="shared" si="204"/>
        <v/>
      </c>
      <c r="B4413" s="34" t="str">
        <f t="shared" si="205"/>
        <v/>
      </c>
      <c r="C4413" s="34" t="str">
        <f t="shared" si="206"/>
        <v/>
      </c>
    </row>
    <row r="4414" spans="1:3">
      <c r="A4414" s="34" t="str">
        <f t="shared" si="204"/>
        <v/>
      </c>
      <c r="B4414" s="34" t="str">
        <f t="shared" si="205"/>
        <v/>
      </c>
      <c r="C4414" s="34" t="str">
        <f t="shared" si="206"/>
        <v/>
      </c>
    </row>
    <row r="4415" spans="1:3">
      <c r="A4415" s="34" t="str">
        <f t="shared" si="204"/>
        <v/>
      </c>
      <c r="B4415" s="34" t="str">
        <f t="shared" si="205"/>
        <v/>
      </c>
      <c r="C4415" s="34" t="str">
        <f t="shared" si="206"/>
        <v/>
      </c>
    </row>
    <row r="4416" spans="1:3">
      <c r="A4416" s="34" t="str">
        <f t="shared" si="204"/>
        <v/>
      </c>
      <c r="B4416" s="34" t="str">
        <f t="shared" si="205"/>
        <v/>
      </c>
      <c r="C4416" s="34" t="str">
        <f t="shared" si="206"/>
        <v/>
      </c>
    </row>
    <row r="4417" spans="1:3">
      <c r="A4417" s="34" t="str">
        <f t="shared" si="204"/>
        <v/>
      </c>
      <c r="B4417" s="34" t="str">
        <f t="shared" si="205"/>
        <v/>
      </c>
      <c r="C4417" s="34" t="str">
        <f t="shared" si="206"/>
        <v/>
      </c>
    </row>
    <row r="4418" spans="1:3">
      <c r="A4418" s="34" t="str">
        <f t="shared" si="204"/>
        <v/>
      </c>
      <c r="B4418" s="34" t="str">
        <f t="shared" si="205"/>
        <v/>
      </c>
      <c r="C4418" s="34" t="str">
        <f t="shared" si="206"/>
        <v/>
      </c>
    </row>
    <row r="4419" spans="1:3">
      <c r="A4419" s="34" t="str">
        <f t="shared" ref="A4419:A4482" si="207">IFERROR(C4419-1,"")</f>
        <v/>
      </c>
      <c r="B4419" s="34" t="str">
        <f t="shared" ref="B4419:B4482" si="208">IFERROR("P(Z&gt;="&amp;C4419-1&amp;")","")</f>
        <v/>
      </c>
      <c r="C4419" s="34" t="str">
        <f t="shared" ref="C4419:C4482" si="209">IF(C4418&gt;rNtrials,"",1+C4418)</f>
        <v/>
      </c>
    </row>
    <row r="4420" spans="1:3">
      <c r="A4420" s="34" t="str">
        <f t="shared" si="207"/>
        <v/>
      </c>
      <c r="B4420" s="34" t="str">
        <f t="shared" si="208"/>
        <v/>
      </c>
      <c r="C4420" s="34" t="str">
        <f t="shared" si="209"/>
        <v/>
      </c>
    </row>
    <row r="4421" spans="1:3">
      <c r="A4421" s="34" t="str">
        <f t="shared" si="207"/>
        <v/>
      </c>
      <c r="B4421" s="34" t="str">
        <f t="shared" si="208"/>
        <v/>
      </c>
      <c r="C4421" s="34" t="str">
        <f t="shared" si="209"/>
        <v/>
      </c>
    </row>
    <row r="4422" spans="1:3">
      <c r="A4422" s="34" t="str">
        <f t="shared" si="207"/>
        <v/>
      </c>
      <c r="B4422" s="34" t="str">
        <f t="shared" si="208"/>
        <v/>
      </c>
      <c r="C4422" s="34" t="str">
        <f t="shared" si="209"/>
        <v/>
      </c>
    </row>
    <row r="4423" spans="1:3">
      <c r="A4423" s="34" t="str">
        <f t="shared" si="207"/>
        <v/>
      </c>
      <c r="B4423" s="34" t="str">
        <f t="shared" si="208"/>
        <v/>
      </c>
      <c r="C4423" s="34" t="str">
        <f t="shared" si="209"/>
        <v/>
      </c>
    </row>
    <row r="4424" spans="1:3">
      <c r="A4424" s="34" t="str">
        <f t="shared" si="207"/>
        <v/>
      </c>
      <c r="B4424" s="34" t="str">
        <f t="shared" si="208"/>
        <v/>
      </c>
      <c r="C4424" s="34" t="str">
        <f t="shared" si="209"/>
        <v/>
      </c>
    </row>
    <row r="4425" spans="1:3">
      <c r="A4425" s="34" t="str">
        <f t="shared" si="207"/>
        <v/>
      </c>
      <c r="B4425" s="34" t="str">
        <f t="shared" si="208"/>
        <v/>
      </c>
      <c r="C4425" s="34" t="str">
        <f t="shared" si="209"/>
        <v/>
      </c>
    </row>
    <row r="4426" spans="1:3">
      <c r="A4426" s="34" t="str">
        <f t="shared" si="207"/>
        <v/>
      </c>
      <c r="B4426" s="34" t="str">
        <f t="shared" si="208"/>
        <v/>
      </c>
      <c r="C4426" s="34" t="str">
        <f t="shared" si="209"/>
        <v/>
      </c>
    </row>
    <row r="4427" spans="1:3">
      <c r="A4427" s="34" t="str">
        <f t="shared" si="207"/>
        <v/>
      </c>
      <c r="B4427" s="34" t="str">
        <f t="shared" si="208"/>
        <v/>
      </c>
      <c r="C4427" s="34" t="str">
        <f t="shared" si="209"/>
        <v/>
      </c>
    </row>
    <row r="4428" spans="1:3">
      <c r="A4428" s="34" t="str">
        <f t="shared" si="207"/>
        <v/>
      </c>
      <c r="B4428" s="34" t="str">
        <f t="shared" si="208"/>
        <v/>
      </c>
      <c r="C4428" s="34" t="str">
        <f t="shared" si="209"/>
        <v/>
      </c>
    </row>
    <row r="4429" spans="1:3">
      <c r="A4429" s="34" t="str">
        <f t="shared" si="207"/>
        <v/>
      </c>
      <c r="B4429" s="34" t="str">
        <f t="shared" si="208"/>
        <v/>
      </c>
      <c r="C4429" s="34" t="str">
        <f t="shared" si="209"/>
        <v/>
      </c>
    </row>
    <row r="4430" spans="1:3">
      <c r="A4430" s="34" t="str">
        <f t="shared" si="207"/>
        <v/>
      </c>
      <c r="B4430" s="34" t="str">
        <f t="shared" si="208"/>
        <v/>
      </c>
      <c r="C4430" s="34" t="str">
        <f t="shared" si="209"/>
        <v/>
      </c>
    </row>
    <row r="4431" spans="1:3">
      <c r="A4431" s="34" t="str">
        <f t="shared" si="207"/>
        <v/>
      </c>
      <c r="B4431" s="34" t="str">
        <f t="shared" si="208"/>
        <v/>
      </c>
      <c r="C4431" s="34" t="str">
        <f t="shared" si="209"/>
        <v/>
      </c>
    </row>
    <row r="4432" spans="1:3">
      <c r="A4432" s="34" t="str">
        <f t="shared" si="207"/>
        <v/>
      </c>
      <c r="B4432" s="34" t="str">
        <f t="shared" si="208"/>
        <v/>
      </c>
      <c r="C4432" s="34" t="str">
        <f t="shared" si="209"/>
        <v/>
      </c>
    </row>
    <row r="4433" spans="1:3">
      <c r="A4433" s="34" t="str">
        <f t="shared" si="207"/>
        <v/>
      </c>
      <c r="B4433" s="34" t="str">
        <f t="shared" si="208"/>
        <v/>
      </c>
      <c r="C4433" s="34" t="str">
        <f t="shared" si="209"/>
        <v/>
      </c>
    </row>
    <row r="4434" spans="1:3">
      <c r="A4434" s="34" t="str">
        <f t="shared" si="207"/>
        <v/>
      </c>
      <c r="B4434" s="34" t="str">
        <f t="shared" si="208"/>
        <v/>
      </c>
      <c r="C4434" s="34" t="str">
        <f t="shared" si="209"/>
        <v/>
      </c>
    </row>
    <row r="4435" spans="1:3">
      <c r="A4435" s="34" t="str">
        <f t="shared" si="207"/>
        <v/>
      </c>
      <c r="B4435" s="34" t="str">
        <f t="shared" si="208"/>
        <v/>
      </c>
      <c r="C4435" s="34" t="str">
        <f t="shared" si="209"/>
        <v/>
      </c>
    </row>
    <row r="4436" spans="1:3">
      <c r="A4436" s="34" t="str">
        <f t="shared" si="207"/>
        <v/>
      </c>
      <c r="B4436" s="34" t="str">
        <f t="shared" si="208"/>
        <v/>
      </c>
      <c r="C4436" s="34" t="str">
        <f t="shared" si="209"/>
        <v/>
      </c>
    </row>
    <row r="4437" spans="1:3">
      <c r="A4437" s="34" t="str">
        <f t="shared" si="207"/>
        <v/>
      </c>
      <c r="B4437" s="34" t="str">
        <f t="shared" si="208"/>
        <v/>
      </c>
      <c r="C4437" s="34" t="str">
        <f t="shared" si="209"/>
        <v/>
      </c>
    </row>
    <row r="4438" spans="1:3">
      <c r="A4438" s="34" t="str">
        <f t="shared" si="207"/>
        <v/>
      </c>
      <c r="B4438" s="34" t="str">
        <f t="shared" si="208"/>
        <v/>
      </c>
      <c r="C4438" s="34" t="str">
        <f t="shared" si="209"/>
        <v/>
      </c>
    </row>
    <row r="4439" spans="1:3">
      <c r="A4439" s="34" t="str">
        <f t="shared" si="207"/>
        <v/>
      </c>
      <c r="B4439" s="34" t="str">
        <f t="shared" si="208"/>
        <v/>
      </c>
      <c r="C4439" s="34" t="str">
        <f t="shared" si="209"/>
        <v/>
      </c>
    </row>
    <row r="4440" spans="1:3">
      <c r="A4440" s="34" t="str">
        <f t="shared" si="207"/>
        <v/>
      </c>
      <c r="B4440" s="34" t="str">
        <f t="shared" si="208"/>
        <v/>
      </c>
      <c r="C4440" s="34" t="str">
        <f t="shared" si="209"/>
        <v/>
      </c>
    </row>
    <row r="4441" spans="1:3">
      <c r="A4441" s="34" t="str">
        <f t="shared" si="207"/>
        <v/>
      </c>
      <c r="B4441" s="34" t="str">
        <f t="shared" si="208"/>
        <v/>
      </c>
      <c r="C4441" s="34" t="str">
        <f t="shared" si="209"/>
        <v/>
      </c>
    </row>
    <row r="4442" spans="1:3">
      <c r="A4442" s="34" t="str">
        <f t="shared" si="207"/>
        <v/>
      </c>
      <c r="B4442" s="34" t="str">
        <f t="shared" si="208"/>
        <v/>
      </c>
      <c r="C4442" s="34" t="str">
        <f t="shared" si="209"/>
        <v/>
      </c>
    </row>
    <row r="4443" spans="1:3">
      <c r="A4443" s="34" t="str">
        <f t="shared" si="207"/>
        <v/>
      </c>
      <c r="B4443" s="34" t="str">
        <f t="shared" si="208"/>
        <v/>
      </c>
      <c r="C4443" s="34" t="str">
        <f t="shared" si="209"/>
        <v/>
      </c>
    </row>
    <row r="4444" spans="1:3">
      <c r="A4444" s="34" t="str">
        <f t="shared" si="207"/>
        <v/>
      </c>
      <c r="B4444" s="34" t="str">
        <f t="shared" si="208"/>
        <v/>
      </c>
      <c r="C4444" s="34" t="str">
        <f t="shared" si="209"/>
        <v/>
      </c>
    </row>
    <row r="4445" spans="1:3">
      <c r="A4445" s="34" t="str">
        <f t="shared" si="207"/>
        <v/>
      </c>
      <c r="B4445" s="34" t="str">
        <f t="shared" si="208"/>
        <v/>
      </c>
      <c r="C4445" s="34" t="str">
        <f t="shared" si="209"/>
        <v/>
      </c>
    </row>
    <row r="4446" spans="1:3">
      <c r="A4446" s="34" t="str">
        <f t="shared" si="207"/>
        <v/>
      </c>
      <c r="B4446" s="34" t="str">
        <f t="shared" si="208"/>
        <v/>
      </c>
      <c r="C4446" s="34" t="str">
        <f t="shared" si="209"/>
        <v/>
      </c>
    </row>
    <row r="4447" spans="1:3">
      <c r="A4447" s="34" t="str">
        <f t="shared" si="207"/>
        <v/>
      </c>
      <c r="B4447" s="34" t="str">
        <f t="shared" si="208"/>
        <v/>
      </c>
      <c r="C4447" s="34" t="str">
        <f t="shared" si="209"/>
        <v/>
      </c>
    </row>
    <row r="4448" spans="1:3">
      <c r="A4448" s="34" t="str">
        <f t="shared" si="207"/>
        <v/>
      </c>
      <c r="B4448" s="34" t="str">
        <f t="shared" si="208"/>
        <v/>
      </c>
      <c r="C4448" s="34" t="str">
        <f t="shared" si="209"/>
        <v/>
      </c>
    </row>
    <row r="4449" spans="1:3">
      <c r="A4449" s="34" t="str">
        <f t="shared" si="207"/>
        <v/>
      </c>
      <c r="B4449" s="34" t="str">
        <f t="shared" si="208"/>
        <v/>
      </c>
      <c r="C4449" s="34" t="str">
        <f t="shared" si="209"/>
        <v/>
      </c>
    </row>
    <row r="4450" spans="1:3">
      <c r="A4450" s="34" t="str">
        <f t="shared" si="207"/>
        <v/>
      </c>
      <c r="B4450" s="34" t="str">
        <f t="shared" si="208"/>
        <v/>
      </c>
      <c r="C4450" s="34" t="str">
        <f t="shared" si="209"/>
        <v/>
      </c>
    </row>
    <row r="4451" spans="1:3">
      <c r="A4451" s="34" t="str">
        <f t="shared" si="207"/>
        <v/>
      </c>
      <c r="B4451" s="34" t="str">
        <f t="shared" si="208"/>
        <v/>
      </c>
      <c r="C4451" s="34" t="str">
        <f t="shared" si="209"/>
        <v/>
      </c>
    </row>
    <row r="4452" spans="1:3">
      <c r="A4452" s="34" t="str">
        <f t="shared" si="207"/>
        <v/>
      </c>
      <c r="B4452" s="34" t="str">
        <f t="shared" si="208"/>
        <v/>
      </c>
      <c r="C4452" s="34" t="str">
        <f t="shared" si="209"/>
        <v/>
      </c>
    </row>
    <row r="4453" spans="1:3">
      <c r="A4453" s="34" t="str">
        <f t="shared" si="207"/>
        <v/>
      </c>
      <c r="B4453" s="34" t="str">
        <f t="shared" si="208"/>
        <v/>
      </c>
      <c r="C4453" s="34" t="str">
        <f t="shared" si="209"/>
        <v/>
      </c>
    </row>
    <row r="4454" spans="1:3">
      <c r="A4454" s="34" t="str">
        <f t="shared" si="207"/>
        <v/>
      </c>
      <c r="B4454" s="34" t="str">
        <f t="shared" si="208"/>
        <v/>
      </c>
      <c r="C4454" s="34" t="str">
        <f t="shared" si="209"/>
        <v/>
      </c>
    </row>
    <row r="4455" spans="1:3">
      <c r="A4455" s="34" t="str">
        <f t="shared" si="207"/>
        <v/>
      </c>
      <c r="B4455" s="34" t="str">
        <f t="shared" si="208"/>
        <v/>
      </c>
      <c r="C4455" s="34" t="str">
        <f t="shared" si="209"/>
        <v/>
      </c>
    </row>
    <row r="4456" spans="1:3">
      <c r="A4456" s="34" t="str">
        <f t="shared" si="207"/>
        <v/>
      </c>
      <c r="B4456" s="34" t="str">
        <f t="shared" si="208"/>
        <v/>
      </c>
      <c r="C4456" s="34" t="str">
        <f t="shared" si="209"/>
        <v/>
      </c>
    </row>
    <row r="4457" spans="1:3">
      <c r="A4457" s="34" t="str">
        <f t="shared" si="207"/>
        <v/>
      </c>
      <c r="B4457" s="34" t="str">
        <f t="shared" si="208"/>
        <v/>
      </c>
      <c r="C4457" s="34" t="str">
        <f t="shared" si="209"/>
        <v/>
      </c>
    </row>
    <row r="4458" spans="1:3">
      <c r="A4458" s="34" t="str">
        <f t="shared" si="207"/>
        <v/>
      </c>
      <c r="B4458" s="34" t="str">
        <f t="shared" si="208"/>
        <v/>
      </c>
      <c r="C4458" s="34" t="str">
        <f t="shared" si="209"/>
        <v/>
      </c>
    </row>
    <row r="4459" spans="1:3">
      <c r="A4459" s="34" t="str">
        <f t="shared" si="207"/>
        <v/>
      </c>
      <c r="B4459" s="34" t="str">
        <f t="shared" si="208"/>
        <v/>
      </c>
      <c r="C4459" s="34" t="str">
        <f t="shared" si="209"/>
        <v/>
      </c>
    </row>
    <row r="4460" spans="1:3">
      <c r="A4460" s="34" t="str">
        <f t="shared" si="207"/>
        <v/>
      </c>
      <c r="B4460" s="34" t="str">
        <f t="shared" si="208"/>
        <v/>
      </c>
      <c r="C4460" s="34" t="str">
        <f t="shared" si="209"/>
        <v/>
      </c>
    </row>
    <row r="4461" spans="1:3">
      <c r="A4461" s="34" t="str">
        <f t="shared" si="207"/>
        <v/>
      </c>
      <c r="B4461" s="34" t="str">
        <f t="shared" si="208"/>
        <v/>
      </c>
      <c r="C4461" s="34" t="str">
        <f t="shared" si="209"/>
        <v/>
      </c>
    </row>
    <row r="4462" spans="1:3">
      <c r="A4462" s="34" t="str">
        <f t="shared" si="207"/>
        <v/>
      </c>
      <c r="B4462" s="34" t="str">
        <f t="shared" si="208"/>
        <v/>
      </c>
      <c r="C4462" s="34" t="str">
        <f t="shared" si="209"/>
        <v/>
      </c>
    </row>
    <row r="4463" spans="1:3">
      <c r="A4463" s="34" t="str">
        <f t="shared" si="207"/>
        <v/>
      </c>
      <c r="B4463" s="34" t="str">
        <f t="shared" si="208"/>
        <v/>
      </c>
      <c r="C4463" s="34" t="str">
        <f t="shared" si="209"/>
        <v/>
      </c>
    </row>
    <row r="4464" spans="1:3">
      <c r="A4464" s="34" t="str">
        <f t="shared" si="207"/>
        <v/>
      </c>
      <c r="B4464" s="34" t="str">
        <f t="shared" si="208"/>
        <v/>
      </c>
      <c r="C4464" s="34" t="str">
        <f t="shared" si="209"/>
        <v/>
      </c>
    </row>
    <row r="4465" spans="1:3">
      <c r="A4465" s="34" t="str">
        <f t="shared" si="207"/>
        <v/>
      </c>
      <c r="B4465" s="34" t="str">
        <f t="shared" si="208"/>
        <v/>
      </c>
      <c r="C4465" s="34" t="str">
        <f t="shared" si="209"/>
        <v/>
      </c>
    </row>
    <row r="4466" spans="1:3">
      <c r="A4466" s="34" t="str">
        <f t="shared" si="207"/>
        <v/>
      </c>
      <c r="B4466" s="34" t="str">
        <f t="shared" si="208"/>
        <v/>
      </c>
      <c r="C4466" s="34" t="str">
        <f t="shared" si="209"/>
        <v/>
      </c>
    </row>
    <row r="4467" spans="1:3">
      <c r="A4467" s="34" t="str">
        <f t="shared" si="207"/>
        <v/>
      </c>
      <c r="B4467" s="34" t="str">
        <f t="shared" si="208"/>
        <v/>
      </c>
      <c r="C4467" s="34" t="str">
        <f t="shared" si="209"/>
        <v/>
      </c>
    </row>
    <row r="4468" spans="1:3">
      <c r="A4468" s="34" t="str">
        <f t="shared" si="207"/>
        <v/>
      </c>
      <c r="B4468" s="34" t="str">
        <f t="shared" si="208"/>
        <v/>
      </c>
      <c r="C4468" s="34" t="str">
        <f t="shared" si="209"/>
        <v/>
      </c>
    </row>
    <row r="4469" spans="1:3">
      <c r="A4469" s="34" t="str">
        <f t="shared" si="207"/>
        <v/>
      </c>
      <c r="B4469" s="34" t="str">
        <f t="shared" si="208"/>
        <v/>
      </c>
      <c r="C4469" s="34" t="str">
        <f t="shared" si="209"/>
        <v/>
      </c>
    </row>
    <row r="4470" spans="1:3">
      <c r="A4470" s="34" t="str">
        <f t="shared" si="207"/>
        <v/>
      </c>
      <c r="B4470" s="34" t="str">
        <f t="shared" si="208"/>
        <v/>
      </c>
      <c r="C4470" s="34" t="str">
        <f t="shared" si="209"/>
        <v/>
      </c>
    </row>
    <row r="4471" spans="1:3">
      <c r="A4471" s="34" t="str">
        <f t="shared" si="207"/>
        <v/>
      </c>
      <c r="B4471" s="34" t="str">
        <f t="shared" si="208"/>
        <v/>
      </c>
      <c r="C4471" s="34" t="str">
        <f t="shared" si="209"/>
        <v/>
      </c>
    </row>
    <row r="4472" spans="1:3">
      <c r="A4472" s="34" t="str">
        <f t="shared" si="207"/>
        <v/>
      </c>
      <c r="B4472" s="34" t="str">
        <f t="shared" si="208"/>
        <v/>
      </c>
      <c r="C4472" s="34" t="str">
        <f t="shared" si="209"/>
        <v/>
      </c>
    </row>
    <row r="4473" spans="1:3">
      <c r="A4473" s="34" t="str">
        <f t="shared" si="207"/>
        <v/>
      </c>
      <c r="B4473" s="34" t="str">
        <f t="shared" si="208"/>
        <v/>
      </c>
      <c r="C4473" s="34" t="str">
        <f t="shared" si="209"/>
        <v/>
      </c>
    </row>
    <row r="4474" spans="1:3">
      <c r="A4474" s="34" t="str">
        <f t="shared" si="207"/>
        <v/>
      </c>
      <c r="B4474" s="34" t="str">
        <f t="shared" si="208"/>
        <v/>
      </c>
      <c r="C4474" s="34" t="str">
        <f t="shared" si="209"/>
        <v/>
      </c>
    </row>
    <row r="4475" spans="1:3">
      <c r="A4475" s="34" t="str">
        <f t="shared" si="207"/>
        <v/>
      </c>
      <c r="B4475" s="34" t="str">
        <f t="shared" si="208"/>
        <v/>
      </c>
      <c r="C4475" s="34" t="str">
        <f t="shared" si="209"/>
        <v/>
      </c>
    </row>
    <row r="4476" spans="1:3">
      <c r="A4476" s="34" t="str">
        <f t="shared" si="207"/>
        <v/>
      </c>
      <c r="B4476" s="34" t="str">
        <f t="shared" si="208"/>
        <v/>
      </c>
      <c r="C4476" s="34" t="str">
        <f t="shared" si="209"/>
        <v/>
      </c>
    </row>
    <row r="4477" spans="1:3">
      <c r="A4477" s="34" t="str">
        <f t="shared" si="207"/>
        <v/>
      </c>
      <c r="B4477" s="34" t="str">
        <f t="shared" si="208"/>
        <v/>
      </c>
      <c r="C4477" s="34" t="str">
        <f t="shared" si="209"/>
        <v/>
      </c>
    </row>
    <row r="4478" spans="1:3">
      <c r="A4478" s="34" t="str">
        <f t="shared" si="207"/>
        <v/>
      </c>
      <c r="B4478" s="34" t="str">
        <f t="shared" si="208"/>
        <v/>
      </c>
      <c r="C4478" s="34" t="str">
        <f t="shared" si="209"/>
        <v/>
      </c>
    </row>
    <row r="4479" spans="1:3">
      <c r="A4479" s="34" t="str">
        <f t="shared" si="207"/>
        <v/>
      </c>
      <c r="B4479" s="34" t="str">
        <f t="shared" si="208"/>
        <v/>
      </c>
      <c r="C4479" s="34" t="str">
        <f t="shared" si="209"/>
        <v/>
      </c>
    </row>
    <row r="4480" spans="1:3">
      <c r="A4480" s="34" t="str">
        <f t="shared" si="207"/>
        <v/>
      </c>
      <c r="B4480" s="34" t="str">
        <f t="shared" si="208"/>
        <v/>
      </c>
      <c r="C4480" s="34" t="str">
        <f t="shared" si="209"/>
        <v/>
      </c>
    </row>
    <row r="4481" spans="1:3">
      <c r="A4481" s="34" t="str">
        <f t="shared" si="207"/>
        <v/>
      </c>
      <c r="B4481" s="34" t="str">
        <f t="shared" si="208"/>
        <v/>
      </c>
      <c r="C4481" s="34" t="str">
        <f t="shared" si="209"/>
        <v/>
      </c>
    </row>
    <row r="4482" spans="1:3">
      <c r="A4482" s="34" t="str">
        <f t="shared" si="207"/>
        <v/>
      </c>
      <c r="B4482" s="34" t="str">
        <f t="shared" si="208"/>
        <v/>
      </c>
      <c r="C4482" s="34" t="str">
        <f t="shared" si="209"/>
        <v/>
      </c>
    </row>
    <row r="4483" spans="1:3">
      <c r="A4483" s="34" t="str">
        <f t="shared" ref="A4483:A4546" si="210">IFERROR(C4483-1,"")</f>
        <v/>
      </c>
      <c r="B4483" s="34" t="str">
        <f t="shared" ref="B4483:B4546" si="211">IFERROR("P(Z&gt;="&amp;C4483-1&amp;")","")</f>
        <v/>
      </c>
      <c r="C4483" s="34" t="str">
        <f t="shared" ref="C4483:C4546" si="212">IF(C4482&gt;rNtrials,"",1+C4482)</f>
        <v/>
      </c>
    </row>
    <row r="4484" spans="1:3">
      <c r="A4484" s="34" t="str">
        <f t="shared" si="210"/>
        <v/>
      </c>
      <c r="B4484" s="34" t="str">
        <f t="shared" si="211"/>
        <v/>
      </c>
      <c r="C4484" s="34" t="str">
        <f t="shared" si="212"/>
        <v/>
      </c>
    </row>
    <row r="4485" spans="1:3">
      <c r="A4485" s="34" t="str">
        <f t="shared" si="210"/>
        <v/>
      </c>
      <c r="B4485" s="34" t="str">
        <f t="shared" si="211"/>
        <v/>
      </c>
      <c r="C4485" s="34" t="str">
        <f t="shared" si="212"/>
        <v/>
      </c>
    </row>
    <row r="4486" spans="1:3">
      <c r="A4486" s="34" t="str">
        <f t="shared" si="210"/>
        <v/>
      </c>
      <c r="B4486" s="34" t="str">
        <f t="shared" si="211"/>
        <v/>
      </c>
      <c r="C4486" s="34" t="str">
        <f t="shared" si="212"/>
        <v/>
      </c>
    </row>
    <row r="4487" spans="1:3">
      <c r="A4487" s="34" t="str">
        <f t="shared" si="210"/>
        <v/>
      </c>
      <c r="B4487" s="34" t="str">
        <f t="shared" si="211"/>
        <v/>
      </c>
      <c r="C4487" s="34" t="str">
        <f t="shared" si="212"/>
        <v/>
      </c>
    </row>
    <row r="4488" spans="1:3">
      <c r="A4488" s="34" t="str">
        <f t="shared" si="210"/>
        <v/>
      </c>
      <c r="B4488" s="34" t="str">
        <f t="shared" si="211"/>
        <v/>
      </c>
      <c r="C4488" s="34" t="str">
        <f t="shared" si="212"/>
        <v/>
      </c>
    </row>
    <row r="4489" spans="1:3">
      <c r="A4489" s="34" t="str">
        <f t="shared" si="210"/>
        <v/>
      </c>
      <c r="B4489" s="34" t="str">
        <f t="shared" si="211"/>
        <v/>
      </c>
      <c r="C4489" s="34" t="str">
        <f t="shared" si="212"/>
        <v/>
      </c>
    </row>
    <row r="4490" spans="1:3">
      <c r="A4490" s="34" t="str">
        <f t="shared" si="210"/>
        <v/>
      </c>
      <c r="B4490" s="34" t="str">
        <f t="shared" si="211"/>
        <v/>
      </c>
      <c r="C4490" s="34" t="str">
        <f t="shared" si="212"/>
        <v/>
      </c>
    </row>
    <row r="4491" spans="1:3">
      <c r="A4491" s="34" t="str">
        <f t="shared" si="210"/>
        <v/>
      </c>
      <c r="B4491" s="34" t="str">
        <f t="shared" si="211"/>
        <v/>
      </c>
      <c r="C4491" s="34" t="str">
        <f t="shared" si="212"/>
        <v/>
      </c>
    </row>
    <row r="4492" spans="1:3">
      <c r="A4492" s="34" t="str">
        <f t="shared" si="210"/>
        <v/>
      </c>
      <c r="B4492" s="34" t="str">
        <f t="shared" si="211"/>
        <v/>
      </c>
      <c r="C4492" s="34" t="str">
        <f t="shared" si="212"/>
        <v/>
      </c>
    </row>
    <row r="4493" spans="1:3">
      <c r="A4493" s="34" t="str">
        <f t="shared" si="210"/>
        <v/>
      </c>
      <c r="B4493" s="34" t="str">
        <f t="shared" si="211"/>
        <v/>
      </c>
      <c r="C4493" s="34" t="str">
        <f t="shared" si="212"/>
        <v/>
      </c>
    </row>
    <row r="4494" spans="1:3">
      <c r="A4494" s="34" t="str">
        <f t="shared" si="210"/>
        <v/>
      </c>
      <c r="B4494" s="34" t="str">
        <f t="shared" si="211"/>
        <v/>
      </c>
      <c r="C4494" s="34" t="str">
        <f t="shared" si="212"/>
        <v/>
      </c>
    </row>
    <row r="4495" spans="1:3">
      <c r="A4495" s="34" t="str">
        <f t="shared" si="210"/>
        <v/>
      </c>
      <c r="B4495" s="34" t="str">
        <f t="shared" si="211"/>
        <v/>
      </c>
      <c r="C4495" s="34" t="str">
        <f t="shared" si="212"/>
        <v/>
      </c>
    </row>
    <row r="4496" spans="1:3">
      <c r="A4496" s="34" t="str">
        <f t="shared" si="210"/>
        <v/>
      </c>
      <c r="B4496" s="34" t="str">
        <f t="shared" si="211"/>
        <v/>
      </c>
      <c r="C4496" s="34" t="str">
        <f t="shared" si="212"/>
        <v/>
      </c>
    </row>
    <row r="4497" spans="1:3">
      <c r="A4497" s="34" t="str">
        <f t="shared" si="210"/>
        <v/>
      </c>
      <c r="B4497" s="34" t="str">
        <f t="shared" si="211"/>
        <v/>
      </c>
      <c r="C4497" s="34" t="str">
        <f t="shared" si="212"/>
        <v/>
      </c>
    </row>
    <row r="4498" spans="1:3">
      <c r="A4498" s="34" t="str">
        <f t="shared" si="210"/>
        <v/>
      </c>
      <c r="B4498" s="34" t="str">
        <f t="shared" si="211"/>
        <v/>
      </c>
      <c r="C4498" s="34" t="str">
        <f t="shared" si="212"/>
        <v/>
      </c>
    </row>
    <row r="4499" spans="1:3">
      <c r="A4499" s="34" t="str">
        <f t="shared" si="210"/>
        <v/>
      </c>
      <c r="B4499" s="34" t="str">
        <f t="shared" si="211"/>
        <v/>
      </c>
      <c r="C4499" s="34" t="str">
        <f t="shared" si="212"/>
        <v/>
      </c>
    </row>
    <row r="4500" spans="1:3">
      <c r="A4500" s="34" t="str">
        <f t="shared" si="210"/>
        <v/>
      </c>
      <c r="B4500" s="34" t="str">
        <f t="shared" si="211"/>
        <v/>
      </c>
      <c r="C4500" s="34" t="str">
        <f t="shared" si="212"/>
        <v/>
      </c>
    </row>
    <row r="4501" spans="1:3">
      <c r="A4501" s="34" t="str">
        <f t="shared" si="210"/>
        <v/>
      </c>
      <c r="B4501" s="34" t="str">
        <f t="shared" si="211"/>
        <v/>
      </c>
      <c r="C4501" s="34" t="str">
        <f t="shared" si="212"/>
        <v/>
      </c>
    </row>
    <row r="4502" spans="1:3">
      <c r="A4502" s="34" t="str">
        <f t="shared" si="210"/>
        <v/>
      </c>
      <c r="B4502" s="34" t="str">
        <f t="shared" si="211"/>
        <v/>
      </c>
      <c r="C4502" s="34" t="str">
        <f t="shared" si="212"/>
        <v/>
      </c>
    </row>
    <row r="4503" spans="1:3">
      <c r="A4503" s="34" t="str">
        <f t="shared" si="210"/>
        <v/>
      </c>
      <c r="B4503" s="34" t="str">
        <f t="shared" si="211"/>
        <v/>
      </c>
      <c r="C4503" s="34" t="str">
        <f t="shared" si="212"/>
        <v/>
      </c>
    </row>
    <row r="4504" spans="1:3">
      <c r="A4504" s="34" t="str">
        <f t="shared" si="210"/>
        <v/>
      </c>
      <c r="B4504" s="34" t="str">
        <f t="shared" si="211"/>
        <v/>
      </c>
      <c r="C4504" s="34" t="str">
        <f t="shared" si="212"/>
        <v/>
      </c>
    </row>
    <row r="4505" spans="1:3">
      <c r="A4505" s="34" t="str">
        <f t="shared" si="210"/>
        <v/>
      </c>
      <c r="B4505" s="34" t="str">
        <f t="shared" si="211"/>
        <v/>
      </c>
      <c r="C4505" s="34" t="str">
        <f t="shared" si="212"/>
        <v/>
      </c>
    </row>
    <row r="4506" spans="1:3">
      <c r="A4506" s="34" t="str">
        <f t="shared" si="210"/>
        <v/>
      </c>
      <c r="B4506" s="34" t="str">
        <f t="shared" si="211"/>
        <v/>
      </c>
      <c r="C4506" s="34" t="str">
        <f t="shared" si="212"/>
        <v/>
      </c>
    </row>
    <row r="4507" spans="1:3">
      <c r="A4507" s="34" t="str">
        <f t="shared" si="210"/>
        <v/>
      </c>
      <c r="B4507" s="34" t="str">
        <f t="shared" si="211"/>
        <v/>
      </c>
      <c r="C4507" s="34" t="str">
        <f t="shared" si="212"/>
        <v/>
      </c>
    </row>
    <row r="4508" spans="1:3">
      <c r="A4508" s="34" t="str">
        <f t="shared" si="210"/>
        <v/>
      </c>
      <c r="B4508" s="34" t="str">
        <f t="shared" si="211"/>
        <v/>
      </c>
      <c r="C4508" s="34" t="str">
        <f t="shared" si="212"/>
        <v/>
      </c>
    </row>
    <row r="4509" spans="1:3">
      <c r="A4509" s="34" t="str">
        <f t="shared" si="210"/>
        <v/>
      </c>
      <c r="B4509" s="34" t="str">
        <f t="shared" si="211"/>
        <v/>
      </c>
      <c r="C4509" s="34" t="str">
        <f t="shared" si="212"/>
        <v/>
      </c>
    </row>
    <row r="4510" spans="1:3">
      <c r="A4510" s="34" t="str">
        <f t="shared" si="210"/>
        <v/>
      </c>
      <c r="B4510" s="34" t="str">
        <f t="shared" si="211"/>
        <v/>
      </c>
      <c r="C4510" s="34" t="str">
        <f t="shared" si="212"/>
        <v/>
      </c>
    </row>
    <row r="4511" spans="1:3">
      <c r="A4511" s="34" t="str">
        <f t="shared" si="210"/>
        <v/>
      </c>
      <c r="B4511" s="34" t="str">
        <f t="shared" si="211"/>
        <v/>
      </c>
      <c r="C4511" s="34" t="str">
        <f t="shared" si="212"/>
        <v/>
      </c>
    </row>
    <row r="4512" spans="1:3">
      <c r="A4512" s="34" t="str">
        <f t="shared" si="210"/>
        <v/>
      </c>
      <c r="B4512" s="34" t="str">
        <f t="shared" si="211"/>
        <v/>
      </c>
      <c r="C4512" s="34" t="str">
        <f t="shared" si="212"/>
        <v/>
      </c>
    </row>
    <row r="4513" spans="1:3">
      <c r="A4513" s="34" t="str">
        <f t="shared" si="210"/>
        <v/>
      </c>
      <c r="B4513" s="34" t="str">
        <f t="shared" si="211"/>
        <v/>
      </c>
      <c r="C4513" s="34" t="str">
        <f t="shared" si="212"/>
        <v/>
      </c>
    </row>
    <row r="4514" spans="1:3">
      <c r="A4514" s="34" t="str">
        <f t="shared" si="210"/>
        <v/>
      </c>
      <c r="B4514" s="34" t="str">
        <f t="shared" si="211"/>
        <v/>
      </c>
      <c r="C4514" s="34" t="str">
        <f t="shared" si="212"/>
        <v/>
      </c>
    </row>
    <row r="4515" spans="1:3">
      <c r="A4515" s="34" t="str">
        <f t="shared" si="210"/>
        <v/>
      </c>
      <c r="B4515" s="34" t="str">
        <f t="shared" si="211"/>
        <v/>
      </c>
      <c r="C4515" s="34" t="str">
        <f t="shared" si="212"/>
        <v/>
      </c>
    </row>
    <row r="4516" spans="1:3">
      <c r="A4516" s="34" t="str">
        <f t="shared" si="210"/>
        <v/>
      </c>
      <c r="B4516" s="34" t="str">
        <f t="shared" si="211"/>
        <v/>
      </c>
      <c r="C4516" s="34" t="str">
        <f t="shared" si="212"/>
        <v/>
      </c>
    </row>
    <row r="4517" spans="1:3">
      <c r="A4517" s="34" t="str">
        <f t="shared" si="210"/>
        <v/>
      </c>
      <c r="B4517" s="34" t="str">
        <f t="shared" si="211"/>
        <v/>
      </c>
      <c r="C4517" s="34" t="str">
        <f t="shared" si="212"/>
        <v/>
      </c>
    </row>
    <row r="4518" spans="1:3">
      <c r="A4518" s="34" t="str">
        <f t="shared" si="210"/>
        <v/>
      </c>
      <c r="B4518" s="34" t="str">
        <f t="shared" si="211"/>
        <v/>
      </c>
      <c r="C4518" s="34" t="str">
        <f t="shared" si="212"/>
        <v/>
      </c>
    </row>
    <row r="4519" spans="1:3">
      <c r="A4519" s="34" t="str">
        <f t="shared" si="210"/>
        <v/>
      </c>
      <c r="B4519" s="34" t="str">
        <f t="shared" si="211"/>
        <v/>
      </c>
      <c r="C4519" s="34" t="str">
        <f t="shared" si="212"/>
        <v/>
      </c>
    </row>
    <row r="4520" spans="1:3">
      <c r="A4520" s="34" t="str">
        <f t="shared" si="210"/>
        <v/>
      </c>
      <c r="B4520" s="34" t="str">
        <f t="shared" si="211"/>
        <v/>
      </c>
      <c r="C4520" s="34" t="str">
        <f t="shared" si="212"/>
        <v/>
      </c>
    </row>
    <row r="4521" spans="1:3">
      <c r="A4521" s="34" t="str">
        <f t="shared" si="210"/>
        <v/>
      </c>
      <c r="B4521" s="34" t="str">
        <f t="shared" si="211"/>
        <v/>
      </c>
      <c r="C4521" s="34" t="str">
        <f t="shared" si="212"/>
        <v/>
      </c>
    </row>
    <row r="4522" spans="1:3">
      <c r="A4522" s="34" t="str">
        <f t="shared" si="210"/>
        <v/>
      </c>
      <c r="B4522" s="34" t="str">
        <f t="shared" si="211"/>
        <v/>
      </c>
      <c r="C4522" s="34" t="str">
        <f t="shared" si="212"/>
        <v/>
      </c>
    </row>
    <row r="4523" spans="1:3">
      <c r="A4523" s="34" t="str">
        <f t="shared" si="210"/>
        <v/>
      </c>
      <c r="B4523" s="34" t="str">
        <f t="shared" si="211"/>
        <v/>
      </c>
      <c r="C4523" s="34" t="str">
        <f t="shared" si="212"/>
        <v/>
      </c>
    </row>
    <row r="4524" spans="1:3">
      <c r="A4524" s="34" t="str">
        <f t="shared" si="210"/>
        <v/>
      </c>
      <c r="B4524" s="34" t="str">
        <f t="shared" si="211"/>
        <v/>
      </c>
      <c r="C4524" s="34" t="str">
        <f t="shared" si="212"/>
        <v/>
      </c>
    </row>
    <row r="4525" spans="1:3">
      <c r="A4525" s="34" t="str">
        <f t="shared" si="210"/>
        <v/>
      </c>
      <c r="B4525" s="34" t="str">
        <f t="shared" si="211"/>
        <v/>
      </c>
      <c r="C4525" s="34" t="str">
        <f t="shared" si="212"/>
        <v/>
      </c>
    </row>
    <row r="4526" spans="1:3">
      <c r="A4526" s="34" t="str">
        <f t="shared" si="210"/>
        <v/>
      </c>
      <c r="B4526" s="34" t="str">
        <f t="shared" si="211"/>
        <v/>
      </c>
      <c r="C4526" s="34" t="str">
        <f t="shared" si="212"/>
        <v/>
      </c>
    </row>
    <row r="4527" spans="1:3">
      <c r="A4527" s="34" t="str">
        <f t="shared" si="210"/>
        <v/>
      </c>
      <c r="B4527" s="34" t="str">
        <f t="shared" si="211"/>
        <v/>
      </c>
      <c r="C4527" s="34" t="str">
        <f t="shared" si="212"/>
        <v/>
      </c>
    </row>
    <row r="4528" spans="1:3">
      <c r="A4528" s="34" t="str">
        <f t="shared" si="210"/>
        <v/>
      </c>
      <c r="B4528" s="34" t="str">
        <f t="shared" si="211"/>
        <v/>
      </c>
      <c r="C4528" s="34" t="str">
        <f t="shared" si="212"/>
        <v/>
      </c>
    </row>
    <row r="4529" spans="1:3">
      <c r="A4529" s="34" t="str">
        <f t="shared" si="210"/>
        <v/>
      </c>
      <c r="B4529" s="34" t="str">
        <f t="shared" si="211"/>
        <v/>
      </c>
      <c r="C4529" s="34" t="str">
        <f t="shared" si="212"/>
        <v/>
      </c>
    </row>
    <row r="4530" spans="1:3">
      <c r="A4530" s="34" t="str">
        <f t="shared" si="210"/>
        <v/>
      </c>
      <c r="B4530" s="34" t="str">
        <f t="shared" si="211"/>
        <v/>
      </c>
      <c r="C4530" s="34" t="str">
        <f t="shared" si="212"/>
        <v/>
      </c>
    </row>
    <row r="4531" spans="1:3">
      <c r="A4531" s="34" t="str">
        <f t="shared" si="210"/>
        <v/>
      </c>
      <c r="B4531" s="34" t="str">
        <f t="shared" si="211"/>
        <v/>
      </c>
      <c r="C4531" s="34" t="str">
        <f t="shared" si="212"/>
        <v/>
      </c>
    </row>
    <row r="4532" spans="1:3">
      <c r="A4532" s="34" t="str">
        <f t="shared" si="210"/>
        <v/>
      </c>
      <c r="B4532" s="34" t="str">
        <f t="shared" si="211"/>
        <v/>
      </c>
      <c r="C4532" s="34" t="str">
        <f t="shared" si="212"/>
        <v/>
      </c>
    </row>
    <row r="4533" spans="1:3">
      <c r="A4533" s="34" t="str">
        <f t="shared" si="210"/>
        <v/>
      </c>
      <c r="B4533" s="34" t="str">
        <f t="shared" si="211"/>
        <v/>
      </c>
      <c r="C4533" s="34" t="str">
        <f t="shared" si="212"/>
        <v/>
      </c>
    </row>
    <row r="4534" spans="1:3">
      <c r="A4534" s="34" t="str">
        <f t="shared" si="210"/>
        <v/>
      </c>
      <c r="B4534" s="34" t="str">
        <f t="shared" si="211"/>
        <v/>
      </c>
      <c r="C4534" s="34" t="str">
        <f t="shared" si="212"/>
        <v/>
      </c>
    </row>
    <row r="4535" spans="1:3">
      <c r="A4535" s="34" t="str">
        <f t="shared" si="210"/>
        <v/>
      </c>
      <c r="B4535" s="34" t="str">
        <f t="shared" si="211"/>
        <v/>
      </c>
      <c r="C4535" s="34" t="str">
        <f t="shared" si="212"/>
        <v/>
      </c>
    </row>
    <row r="4536" spans="1:3">
      <c r="A4536" s="34" t="str">
        <f t="shared" si="210"/>
        <v/>
      </c>
      <c r="B4536" s="34" t="str">
        <f t="shared" si="211"/>
        <v/>
      </c>
      <c r="C4536" s="34" t="str">
        <f t="shared" si="212"/>
        <v/>
      </c>
    </row>
    <row r="4537" spans="1:3">
      <c r="A4537" s="34" t="str">
        <f t="shared" si="210"/>
        <v/>
      </c>
      <c r="B4537" s="34" t="str">
        <f t="shared" si="211"/>
        <v/>
      </c>
      <c r="C4537" s="34" t="str">
        <f t="shared" si="212"/>
        <v/>
      </c>
    </row>
    <row r="4538" spans="1:3">
      <c r="A4538" s="34" t="str">
        <f t="shared" si="210"/>
        <v/>
      </c>
      <c r="B4538" s="34" t="str">
        <f t="shared" si="211"/>
        <v/>
      </c>
      <c r="C4538" s="34" t="str">
        <f t="shared" si="212"/>
        <v/>
      </c>
    </row>
    <row r="4539" spans="1:3">
      <c r="A4539" s="34" t="str">
        <f t="shared" si="210"/>
        <v/>
      </c>
      <c r="B4539" s="34" t="str">
        <f t="shared" si="211"/>
        <v/>
      </c>
      <c r="C4539" s="34" t="str">
        <f t="shared" si="212"/>
        <v/>
      </c>
    </row>
    <row r="4540" spans="1:3">
      <c r="A4540" s="34" t="str">
        <f t="shared" si="210"/>
        <v/>
      </c>
      <c r="B4540" s="34" t="str">
        <f t="shared" si="211"/>
        <v/>
      </c>
      <c r="C4540" s="34" t="str">
        <f t="shared" si="212"/>
        <v/>
      </c>
    </row>
    <row r="4541" spans="1:3">
      <c r="A4541" s="34" t="str">
        <f t="shared" si="210"/>
        <v/>
      </c>
      <c r="B4541" s="34" t="str">
        <f t="shared" si="211"/>
        <v/>
      </c>
      <c r="C4541" s="34" t="str">
        <f t="shared" si="212"/>
        <v/>
      </c>
    </row>
    <row r="4542" spans="1:3">
      <c r="A4542" s="34" t="str">
        <f t="shared" si="210"/>
        <v/>
      </c>
      <c r="B4542" s="34" t="str">
        <f t="shared" si="211"/>
        <v/>
      </c>
      <c r="C4542" s="34" t="str">
        <f t="shared" si="212"/>
        <v/>
      </c>
    </row>
    <row r="4543" spans="1:3">
      <c r="A4543" s="34" t="str">
        <f t="shared" si="210"/>
        <v/>
      </c>
      <c r="B4543" s="34" t="str">
        <f t="shared" si="211"/>
        <v/>
      </c>
      <c r="C4543" s="34" t="str">
        <f t="shared" si="212"/>
        <v/>
      </c>
    </row>
    <row r="4544" spans="1:3">
      <c r="A4544" s="34" t="str">
        <f t="shared" si="210"/>
        <v/>
      </c>
      <c r="B4544" s="34" t="str">
        <f t="shared" si="211"/>
        <v/>
      </c>
      <c r="C4544" s="34" t="str">
        <f t="shared" si="212"/>
        <v/>
      </c>
    </row>
    <row r="4545" spans="1:3">
      <c r="A4545" s="34" t="str">
        <f t="shared" si="210"/>
        <v/>
      </c>
      <c r="B4545" s="34" t="str">
        <f t="shared" si="211"/>
        <v/>
      </c>
      <c r="C4545" s="34" t="str">
        <f t="shared" si="212"/>
        <v/>
      </c>
    </row>
    <row r="4546" spans="1:3">
      <c r="A4546" s="34" t="str">
        <f t="shared" si="210"/>
        <v/>
      </c>
      <c r="B4546" s="34" t="str">
        <f t="shared" si="211"/>
        <v/>
      </c>
      <c r="C4546" s="34" t="str">
        <f t="shared" si="212"/>
        <v/>
      </c>
    </row>
    <row r="4547" spans="1:3">
      <c r="A4547" s="34" t="str">
        <f t="shared" ref="A4547:A4610" si="213">IFERROR(C4547-1,"")</f>
        <v/>
      </c>
      <c r="B4547" s="34" t="str">
        <f t="shared" ref="B4547:B4610" si="214">IFERROR("P(Z&gt;="&amp;C4547-1&amp;")","")</f>
        <v/>
      </c>
      <c r="C4547" s="34" t="str">
        <f t="shared" ref="C4547:C4610" si="215">IF(C4546&gt;rNtrials,"",1+C4546)</f>
        <v/>
      </c>
    </row>
    <row r="4548" spans="1:3">
      <c r="A4548" s="34" t="str">
        <f t="shared" si="213"/>
        <v/>
      </c>
      <c r="B4548" s="34" t="str">
        <f t="shared" si="214"/>
        <v/>
      </c>
      <c r="C4548" s="34" t="str">
        <f t="shared" si="215"/>
        <v/>
      </c>
    </row>
    <row r="4549" spans="1:3">
      <c r="A4549" s="34" t="str">
        <f t="shared" si="213"/>
        <v/>
      </c>
      <c r="B4549" s="34" t="str">
        <f t="shared" si="214"/>
        <v/>
      </c>
      <c r="C4549" s="34" t="str">
        <f t="shared" si="215"/>
        <v/>
      </c>
    </row>
    <row r="4550" spans="1:3">
      <c r="A4550" s="34" t="str">
        <f t="shared" si="213"/>
        <v/>
      </c>
      <c r="B4550" s="34" t="str">
        <f t="shared" si="214"/>
        <v/>
      </c>
      <c r="C4550" s="34" t="str">
        <f t="shared" si="215"/>
        <v/>
      </c>
    </row>
    <row r="4551" spans="1:3">
      <c r="A4551" s="34" t="str">
        <f t="shared" si="213"/>
        <v/>
      </c>
      <c r="B4551" s="34" t="str">
        <f t="shared" si="214"/>
        <v/>
      </c>
      <c r="C4551" s="34" t="str">
        <f t="shared" si="215"/>
        <v/>
      </c>
    </row>
    <row r="4552" spans="1:3">
      <c r="A4552" s="34" t="str">
        <f t="shared" si="213"/>
        <v/>
      </c>
      <c r="B4552" s="34" t="str">
        <f t="shared" si="214"/>
        <v/>
      </c>
      <c r="C4552" s="34" t="str">
        <f t="shared" si="215"/>
        <v/>
      </c>
    </row>
    <row r="4553" spans="1:3">
      <c r="A4553" s="34" t="str">
        <f t="shared" si="213"/>
        <v/>
      </c>
      <c r="B4553" s="34" t="str">
        <f t="shared" si="214"/>
        <v/>
      </c>
      <c r="C4553" s="34" t="str">
        <f t="shared" si="215"/>
        <v/>
      </c>
    </row>
    <row r="4554" spans="1:3">
      <c r="A4554" s="34" t="str">
        <f t="shared" si="213"/>
        <v/>
      </c>
      <c r="B4554" s="34" t="str">
        <f t="shared" si="214"/>
        <v/>
      </c>
      <c r="C4554" s="34" t="str">
        <f t="shared" si="215"/>
        <v/>
      </c>
    </row>
    <row r="4555" spans="1:3">
      <c r="A4555" s="34" t="str">
        <f t="shared" si="213"/>
        <v/>
      </c>
      <c r="B4555" s="34" t="str">
        <f t="shared" si="214"/>
        <v/>
      </c>
      <c r="C4555" s="34" t="str">
        <f t="shared" si="215"/>
        <v/>
      </c>
    </row>
    <row r="4556" spans="1:3">
      <c r="A4556" s="34" t="str">
        <f t="shared" si="213"/>
        <v/>
      </c>
      <c r="B4556" s="34" t="str">
        <f t="shared" si="214"/>
        <v/>
      </c>
      <c r="C4556" s="34" t="str">
        <f t="shared" si="215"/>
        <v/>
      </c>
    </row>
    <row r="4557" spans="1:3">
      <c r="A4557" s="34" t="str">
        <f t="shared" si="213"/>
        <v/>
      </c>
      <c r="B4557" s="34" t="str">
        <f t="shared" si="214"/>
        <v/>
      </c>
      <c r="C4557" s="34" t="str">
        <f t="shared" si="215"/>
        <v/>
      </c>
    </row>
    <row r="4558" spans="1:3">
      <c r="A4558" s="34" t="str">
        <f t="shared" si="213"/>
        <v/>
      </c>
      <c r="B4558" s="34" t="str">
        <f t="shared" si="214"/>
        <v/>
      </c>
      <c r="C4558" s="34" t="str">
        <f t="shared" si="215"/>
        <v/>
      </c>
    </row>
    <row r="4559" spans="1:3">
      <c r="A4559" s="34" t="str">
        <f t="shared" si="213"/>
        <v/>
      </c>
      <c r="B4559" s="34" t="str">
        <f t="shared" si="214"/>
        <v/>
      </c>
      <c r="C4559" s="34" t="str">
        <f t="shared" si="215"/>
        <v/>
      </c>
    </row>
    <row r="4560" spans="1:3">
      <c r="A4560" s="34" t="str">
        <f t="shared" si="213"/>
        <v/>
      </c>
      <c r="B4560" s="34" t="str">
        <f t="shared" si="214"/>
        <v/>
      </c>
      <c r="C4560" s="34" t="str">
        <f t="shared" si="215"/>
        <v/>
      </c>
    </row>
    <row r="4561" spans="1:3">
      <c r="A4561" s="34" t="str">
        <f t="shared" si="213"/>
        <v/>
      </c>
      <c r="B4561" s="34" t="str">
        <f t="shared" si="214"/>
        <v/>
      </c>
      <c r="C4561" s="34" t="str">
        <f t="shared" si="215"/>
        <v/>
      </c>
    </row>
    <row r="4562" spans="1:3">
      <c r="A4562" s="34" t="str">
        <f t="shared" si="213"/>
        <v/>
      </c>
      <c r="B4562" s="34" t="str">
        <f t="shared" si="214"/>
        <v/>
      </c>
      <c r="C4562" s="34" t="str">
        <f t="shared" si="215"/>
        <v/>
      </c>
    </row>
    <row r="4563" spans="1:3">
      <c r="A4563" s="34" t="str">
        <f t="shared" si="213"/>
        <v/>
      </c>
      <c r="B4563" s="34" t="str">
        <f t="shared" si="214"/>
        <v/>
      </c>
      <c r="C4563" s="34" t="str">
        <f t="shared" si="215"/>
        <v/>
      </c>
    </row>
    <row r="4564" spans="1:3">
      <c r="A4564" s="34" t="str">
        <f t="shared" si="213"/>
        <v/>
      </c>
      <c r="B4564" s="34" t="str">
        <f t="shared" si="214"/>
        <v/>
      </c>
      <c r="C4564" s="34" t="str">
        <f t="shared" si="215"/>
        <v/>
      </c>
    </row>
    <row r="4565" spans="1:3">
      <c r="A4565" s="34" t="str">
        <f t="shared" si="213"/>
        <v/>
      </c>
      <c r="B4565" s="34" t="str">
        <f t="shared" si="214"/>
        <v/>
      </c>
      <c r="C4565" s="34" t="str">
        <f t="shared" si="215"/>
        <v/>
      </c>
    </row>
    <row r="4566" spans="1:3">
      <c r="A4566" s="34" t="str">
        <f t="shared" si="213"/>
        <v/>
      </c>
      <c r="B4566" s="34" t="str">
        <f t="shared" si="214"/>
        <v/>
      </c>
      <c r="C4566" s="34" t="str">
        <f t="shared" si="215"/>
        <v/>
      </c>
    </row>
    <row r="4567" spans="1:3">
      <c r="A4567" s="34" t="str">
        <f t="shared" si="213"/>
        <v/>
      </c>
      <c r="B4567" s="34" t="str">
        <f t="shared" si="214"/>
        <v/>
      </c>
      <c r="C4567" s="34" t="str">
        <f t="shared" si="215"/>
        <v/>
      </c>
    </row>
    <row r="4568" spans="1:3">
      <c r="A4568" s="34" t="str">
        <f t="shared" si="213"/>
        <v/>
      </c>
      <c r="B4568" s="34" t="str">
        <f t="shared" si="214"/>
        <v/>
      </c>
      <c r="C4568" s="34" t="str">
        <f t="shared" si="215"/>
        <v/>
      </c>
    </row>
    <row r="4569" spans="1:3">
      <c r="A4569" s="34" t="str">
        <f t="shared" si="213"/>
        <v/>
      </c>
      <c r="B4569" s="34" t="str">
        <f t="shared" si="214"/>
        <v/>
      </c>
      <c r="C4569" s="34" t="str">
        <f t="shared" si="215"/>
        <v/>
      </c>
    </row>
    <row r="4570" spans="1:3">
      <c r="A4570" s="34" t="str">
        <f t="shared" si="213"/>
        <v/>
      </c>
      <c r="B4570" s="34" t="str">
        <f t="shared" si="214"/>
        <v/>
      </c>
      <c r="C4570" s="34" t="str">
        <f t="shared" si="215"/>
        <v/>
      </c>
    </row>
    <row r="4571" spans="1:3">
      <c r="A4571" s="34" t="str">
        <f t="shared" si="213"/>
        <v/>
      </c>
      <c r="B4571" s="34" t="str">
        <f t="shared" si="214"/>
        <v/>
      </c>
      <c r="C4571" s="34" t="str">
        <f t="shared" si="215"/>
        <v/>
      </c>
    </row>
    <row r="4572" spans="1:3">
      <c r="A4572" s="34" t="str">
        <f t="shared" si="213"/>
        <v/>
      </c>
      <c r="B4572" s="34" t="str">
        <f t="shared" si="214"/>
        <v/>
      </c>
      <c r="C4572" s="34" t="str">
        <f t="shared" si="215"/>
        <v/>
      </c>
    </row>
    <row r="4573" spans="1:3">
      <c r="A4573" s="34" t="str">
        <f t="shared" si="213"/>
        <v/>
      </c>
      <c r="B4573" s="34" t="str">
        <f t="shared" si="214"/>
        <v/>
      </c>
      <c r="C4573" s="34" t="str">
        <f t="shared" si="215"/>
        <v/>
      </c>
    </row>
    <row r="4574" spans="1:3">
      <c r="A4574" s="34" t="str">
        <f t="shared" si="213"/>
        <v/>
      </c>
      <c r="B4574" s="34" t="str">
        <f t="shared" si="214"/>
        <v/>
      </c>
      <c r="C4574" s="34" t="str">
        <f t="shared" si="215"/>
        <v/>
      </c>
    </row>
    <row r="4575" spans="1:3">
      <c r="A4575" s="34" t="str">
        <f t="shared" si="213"/>
        <v/>
      </c>
      <c r="B4575" s="34" t="str">
        <f t="shared" si="214"/>
        <v/>
      </c>
      <c r="C4575" s="34" t="str">
        <f t="shared" si="215"/>
        <v/>
      </c>
    </row>
    <row r="4576" spans="1:3">
      <c r="A4576" s="34" t="str">
        <f t="shared" si="213"/>
        <v/>
      </c>
      <c r="B4576" s="34" t="str">
        <f t="shared" si="214"/>
        <v/>
      </c>
      <c r="C4576" s="34" t="str">
        <f t="shared" si="215"/>
        <v/>
      </c>
    </row>
    <row r="4577" spans="1:3">
      <c r="A4577" s="34" t="str">
        <f t="shared" si="213"/>
        <v/>
      </c>
      <c r="B4577" s="34" t="str">
        <f t="shared" si="214"/>
        <v/>
      </c>
      <c r="C4577" s="34" t="str">
        <f t="shared" si="215"/>
        <v/>
      </c>
    </row>
    <row r="4578" spans="1:3">
      <c r="A4578" s="34" t="str">
        <f t="shared" si="213"/>
        <v/>
      </c>
      <c r="B4578" s="34" t="str">
        <f t="shared" si="214"/>
        <v/>
      </c>
      <c r="C4578" s="34" t="str">
        <f t="shared" si="215"/>
        <v/>
      </c>
    </row>
    <row r="4579" spans="1:3">
      <c r="A4579" s="34" t="str">
        <f t="shared" si="213"/>
        <v/>
      </c>
      <c r="B4579" s="34" t="str">
        <f t="shared" si="214"/>
        <v/>
      </c>
      <c r="C4579" s="34" t="str">
        <f t="shared" si="215"/>
        <v/>
      </c>
    </row>
    <row r="4580" spans="1:3">
      <c r="A4580" s="34" t="str">
        <f t="shared" si="213"/>
        <v/>
      </c>
      <c r="B4580" s="34" t="str">
        <f t="shared" si="214"/>
        <v/>
      </c>
      <c r="C4580" s="34" t="str">
        <f t="shared" si="215"/>
        <v/>
      </c>
    </row>
    <row r="4581" spans="1:3">
      <c r="A4581" s="34" t="str">
        <f t="shared" si="213"/>
        <v/>
      </c>
      <c r="B4581" s="34" t="str">
        <f t="shared" si="214"/>
        <v/>
      </c>
      <c r="C4581" s="34" t="str">
        <f t="shared" si="215"/>
        <v/>
      </c>
    </row>
    <row r="4582" spans="1:3">
      <c r="A4582" s="34" t="str">
        <f t="shared" si="213"/>
        <v/>
      </c>
      <c r="B4582" s="34" t="str">
        <f t="shared" si="214"/>
        <v/>
      </c>
      <c r="C4582" s="34" t="str">
        <f t="shared" si="215"/>
        <v/>
      </c>
    </row>
    <row r="4583" spans="1:3">
      <c r="A4583" s="34" t="str">
        <f t="shared" si="213"/>
        <v/>
      </c>
      <c r="B4583" s="34" t="str">
        <f t="shared" si="214"/>
        <v/>
      </c>
      <c r="C4583" s="34" t="str">
        <f t="shared" si="215"/>
        <v/>
      </c>
    </row>
    <row r="4584" spans="1:3">
      <c r="A4584" s="34" t="str">
        <f t="shared" si="213"/>
        <v/>
      </c>
      <c r="B4584" s="34" t="str">
        <f t="shared" si="214"/>
        <v/>
      </c>
      <c r="C4584" s="34" t="str">
        <f t="shared" si="215"/>
        <v/>
      </c>
    </row>
    <row r="4585" spans="1:3">
      <c r="A4585" s="34" t="str">
        <f t="shared" si="213"/>
        <v/>
      </c>
      <c r="B4585" s="34" t="str">
        <f t="shared" si="214"/>
        <v/>
      </c>
      <c r="C4585" s="34" t="str">
        <f t="shared" si="215"/>
        <v/>
      </c>
    </row>
    <row r="4586" spans="1:3">
      <c r="A4586" s="34" t="str">
        <f t="shared" si="213"/>
        <v/>
      </c>
      <c r="B4586" s="34" t="str">
        <f t="shared" si="214"/>
        <v/>
      </c>
      <c r="C4586" s="34" t="str">
        <f t="shared" si="215"/>
        <v/>
      </c>
    </row>
    <row r="4587" spans="1:3">
      <c r="A4587" s="34" t="str">
        <f t="shared" si="213"/>
        <v/>
      </c>
      <c r="B4587" s="34" t="str">
        <f t="shared" si="214"/>
        <v/>
      </c>
      <c r="C4587" s="34" t="str">
        <f t="shared" si="215"/>
        <v/>
      </c>
    </row>
    <row r="4588" spans="1:3">
      <c r="A4588" s="34" t="str">
        <f t="shared" si="213"/>
        <v/>
      </c>
      <c r="B4588" s="34" t="str">
        <f t="shared" si="214"/>
        <v/>
      </c>
      <c r="C4588" s="34" t="str">
        <f t="shared" si="215"/>
        <v/>
      </c>
    </row>
    <row r="4589" spans="1:3">
      <c r="A4589" s="34" t="str">
        <f t="shared" si="213"/>
        <v/>
      </c>
      <c r="B4589" s="34" t="str">
        <f t="shared" si="214"/>
        <v/>
      </c>
      <c r="C4589" s="34" t="str">
        <f t="shared" si="215"/>
        <v/>
      </c>
    </row>
    <row r="4590" spans="1:3">
      <c r="A4590" s="34" t="str">
        <f t="shared" si="213"/>
        <v/>
      </c>
      <c r="B4590" s="34" t="str">
        <f t="shared" si="214"/>
        <v/>
      </c>
      <c r="C4590" s="34" t="str">
        <f t="shared" si="215"/>
        <v/>
      </c>
    </row>
    <row r="4591" spans="1:3">
      <c r="A4591" s="34" t="str">
        <f t="shared" si="213"/>
        <v/>
      </c>
      <c r="B4591" s="34" t="str">
        <f t="shared" si="214"/>
        <v/>
      </c>
      <c r="C4591" s="34" t="str">
        <f t="shared" si="215"/>
        <v/>
      </c>
    </row>
    <row r="4592" spans="1:3">
      <c r="A4592" s="34" t="str">
        <f t="shared" si="213"/>
        <v/>
      </c>
      <c r="B4592" s="34" t="str">
        <f t="shared" si="214"/>
        <v/>
      </c>
      <c r="C4592" s="34" t="str">
        <f t="shared" si="215"/>
        <v/>
      </c>
    </row>
    <row r="4593" spans="1:3">
      <c r="A4593" s="34" t="str">
        <f t="shared" si="213"/>
        <v/>
      </c>
      <c r="B4593" s="34" t="str">
        <f t="shared" si="214"/>
        <v/>
      </c>
      <c r="C4593" s="34" t="str">
        <f t="shared" si="215"/>
        <v/>
      </c>
    </row>
    <row r="4594" spans="1:3">
      <c r="A4594" s="34" t="str">
        <f t="shared" si="213"/>
        <v/>
      </c>
      <c r="B4594" s="34" t="str">
        <f t="shared" si="214"/>
        <v/>
      </c>
      <c r="C4594" s="34" t="str">
        <f t="shared" si="215"/>
        <v/>
      </c>
    </row>
    <row r="4595" spans="1:3">
      <c r="A4595" s="34" t="str">
        <f t="shared" si="213"/>
        <v/>
      </c>
      <c r="B4595" s="34" t="str">
        <f t="shared" si="214"/>
        <v/>
      </c>
      <c r="C4595" s="34" t="str">
        <f t="shared" si="215"/>
        <v/>
      </c>
    </row>
    <row r="4596" spans="1:3">
      <c r="A4596" s="34" t="str">
        <f t="shared" si="213"/>
        <v/>
      </c>
      <c r="B4596" s="34" t="str">
        <f t="shared" si="214"/>
        <v/>
      </c>
      <c r="C4596" s="34" t="str">
        <f t="shared" si="215"/>
        <v/>
      </c>
    </row>
    <row r="4597" spans="1:3">
      <c r="A4597" s="34" t="str">
        <f t="shared" si="213"/>
        <v/>
      </c>
      <c r="B4597" s="34" t="str">
        <f t="shared" si="214"/>
        <v/>
      </c>
      <c r="C4597" s="34" t="str">
        <f t="shared" si="215"/>
        <v/>
      </c>
    </row>
    <row r="4598" spans="1:3">
      <c r="A4598" s="34" t="str">
        <f t="shared" si="213"/>
        <v/>
      </c>
      <c r="B4598" s="34" t="str">
        <f t="shared" si="214"/>
        <v/>
      </c>
      <c r="C4598" s="34" t="str">
        <f t="shared" si="215"/>
        <v/>
      </c>
    </row>
    <row r="4599" spans="1:3">
      <c r="A4599" s="34" t="str">
        <f t="shared" si="213"/>
        <v/>
      </c>
      <c r="B4599" s="34" t="str">
        <f t="shared" si="214"/>
        <v/>
      </c>
      <c r="C4599" s="34" t="str">
        <f t="shared" si="215"/>
        <v/>
      </c>
    </row>
    <row r="4600" spans="1:3">
      <c r="A4600" s="34" t="str">
        <f t="shared" si="213"/>
        <v/>
      </c>
      <c r="B4600" s="34" t="str">
        <f t="shared" si="214"/>
        <v/>
      </c>
      <c r="C4600" s="34" t="str">
        <f t="shared" si="215"/>
        <v/>
      </c>
    </row>
    <row r="4601" spans="1:3">
      <c r="A4601" s="34" t="str">
        <f t="shared" si="213"/>
        <v/>
      </c>
      <c r="B4601" s="34" t="str">
        <f t="shared" si="214"/>
        <v/>
      </c>
      <c r="C4601" s="34" t="str">
        <f t="shared" si="215"/>
        <v/>
      </c>
    </row>
    <row r="4602" spans="1:3">
      <c r="A4602" s="34" t="str">
        <f t="shared" si="213"/>
        <v/>
      </c>
      <c r="B4602" s="34" t="str">
        <f t="shared" si="214"/>
        <v/>
      </c>
      <c r="C4602" s="34" t="str">
        <f t="shared" si="215"/>
        <v/>
      </c>
    </row>
    <row r="4603" spans="1:3">
      <c r="A4603" s="34" t="str">
        <f t="shared" si="213"/>
        <v/>
      </c>
      <c r="B4603" s="34" t="str">
        <f t="shared" si="214"/>
        <v/>
      </c>
      <c r="C4603" s="34" t="str">
        <f t="shared" si="215"/>
        <v/>
      </c>
    </row>
    <row r="4604" spans="1:3">
      <c r="A4604" s="34" t="str">
        <f t="shared" si="213"/>
        <v/>
      </c>
      <c r="B4604" s="34" t="str">
        <f t="shared" si="214"/>
        <v/>
      </c>
      <c r="C4604" s="34" t="str">
        <f t="shared" si="215"/>
        <v/>
      </c>
    </row>
    <row r="4605" spans="1:3">
      <c r="A4605" s="34" t="str">
        <f t="shared" si="213"/>
        <v/>
      </c>
      <c r="B4605" s="34" t="str">
        <f t="shared" si="214"/>
        <v/>
      </c>
      <c r="C4605" s="34" t="str">
        <f t="shared" si="215"/>
        <v/>
      </c>
    </row>
    <row r="4606" spans="1:3">
      <c r="A4606" s="34" t="str">
        <f t="shared" si="213"/>
        <v/>
      </c>
      <c r="B4606" s="34" t="str">
        <f t="shared" si="214"/>
        <v/>
      </c>
      <c r="C4606" s="34" t="str">
        <f t="shared" si="215"/>
        <v/>
      </c>
    </row>
    <row r="4607" spans="1:3">
      <c r="A4607" s="34" t="str">
        <f t="shared" si="213"/>
        <v/>
      </c>
      <c r="B4607" s="34" t="str">
        <f t="shared" si="214"/>
        <v/>
      </c>
      <c r="C4607" s="34" t="str">
        <f t="shared" si="215"/>
        <v/>
      </c>
    </row>
    <row r="4608" spans="1:3">
      <c r="A4608" s="34" t="str">
        <f t="shared" si="213"/>
        <v/>
      </c>
      <c r="B4608" s="34" t="str">
        <f t="shared" si="214"/>
        <v/>
      </c>
      <c r="C4608" s="34" t="str">
        <f t="shared" si="215"/>
        <v/>
      </c>
    </row>
    <row r="4609" spans="1:3">
      <c r="A4609" s="34" t="str">
        <f t="shared" si="213"/>
        <v/>
      </c>
      <c r="B4609" s="34" t="str">
        <f t="shared" si="214"/>
        <v/>
      </c>
      <c r="C4609" s="34" t="str">
        <f t="shared" si="215"/>
        <v/>
      </c>
    </row>
    <row r="4610" spans="1:3">
      <c r="A4610" s="34" t="str">
        <f t="shared" si="213"/>
        <v/>
      </c>
      <c r="B4610" s="34" t="str">
        <f t="shared" si="214"/>
        <v/>
      </c>
      <c r="C4610" s="34" t="str">
        <f t="shared" si="215"/>
        <v/>
      </c>
    </row>
    <row r="4611" spans="1:3">
      <c r="A4611" s="34" t="str">
        <f t="shared" ref="A4611:A4674" si="216">IFERROR(C4611-1,"")</f>
        <v/>
      </c>
      <c r="B4611" s="34" t="str">
        <f t="shared" ref="B4611:B4674" si="217">IFERROR("P(Z&gt;="&amp;C4611-1&amp;")","")</f>
        <v/>
      </c>
      <c r="C4611" s="34" t="str">
        <f t="shared" ref="C4611:C4674" si="218">IF(C4610&gt;rNtrials,"",1+C4610)</f>
        <v/>
      </c>
    </row>
    <row r="4612" spans="1:3">
      <c r="A4612" s="34" t="str">
        <f t="shared" si="216"/>
        <v/>
      </c>
      <c r="B4612" s="34" t="str">
        <f t="shared" si="217"/>
        <v/>
      </c>
      <c r="C4612" s="34" t="str">
        <f t="shared" si="218"/>
        <v/>
      </c>
    </row>
    <row r="4613" spans="1:3">
      <c r="A4613" s="34" t="str">
        <f t="shared" si="216"/>
        <v/>
      </c>
      <c r="B4613" s="34" t="str">
        <f t="shared" si="217"/>
        <v/>
      </c>
      <c r="C4613" s="34" t="str">
        <f t="shared" si="218"/>
        <v/>
      </c>
    </row>
    <row r="4614" spans="1:3">
      <c r="A4614" s="34" t="str">
        <f t="shared" si="216"/>
        <v/>
      </c>
      <c r="B4614" s="34" t="str">
        <f t="shared" si="217"/>
        <v/>
      </c>
      <c r="C4614" s="34" t="str">
        <f t="shared" si="218"/>
        <v/>
      </c>
    </row>
    <row r="4615" spans="1:3">
      <c r="A4615" s="34" t="str">
        <f t="shared" si="216"/>
        <v/>
      </c>
      <c r="B4615" s="34" t="str">
        <f t="shared" si="217"/>
        <v/>
      </c>
      <c r="C4615" s="34" t="str">
        <f t="shared" si="218"/>
        <v/>
      </c>
    </row>
    <row r="4616" spans="1:3">
      <c r="A4616" s="34" t="str">
        <f t="shared" si="216"/>
        <v/>
      </c>
      <c r="B4616" s="34" t="str">
        <f t="shared" si="217"/>
        <v/>
      </c>
      <c r="C4616" s="34" t="str">
        <f t="shared" si="218"/>
        <v/>
      </c>
    </row>
    <row r="4617" spans="1:3">
      <c r="A4617" s="34" t="str">
        <f t="shared" si="216"/>
        <v/>
      </c>
      <c r="B4617" s="34" t="str">
        <f t="shared" si="217"/>
        <v/>
      </c>
      <c r="C4617" s="34" t="str">
        <f t="shared" si="218"/>
        <v/>
      </c>
    </row>
    <row r="4618" spans="1:3">
      <c r="A4618" s="34" t="str">
        <f t="shared" si="216"/>
        <v/>
      </c>
      <c r="B4618" s="34" t="str">
        <f t="shared" si="217"/>
        <v/>
      </c>
      <c r="C4618" s="34" t="str">
        <f t="shared" si="218"/>
        <v/>
      </c>
    </row>
    <row r="4619" spans="1:3">
      <c r="A4619" s="34" t="str">
        <f t="shared" si="216"/>
        <v/>
      </c>
      <c r="B4619" s="34" t="str">
        <f t="shared" si="217"/>
        <v/>
      </c>
      <c r="C4619" s="34" t="str">
        <f t="shared" si="218"/>
        <v/>
      </c>
    </row>
    <row r="4620" spans="1:3">
      <c r="A4620" s="34" t="str">
        <f t="shared" si="216"/>
        <v/>
      </c>
      <c r="B4620" s="34" t="str">
        <f t="shared" si="217"/>
        <v/>
      </c>
      <c r="C4620" s="34" t="str">
        <f t="shared" si="218"/>
        <v/>
      </c>
    </row>
    <row r="4621" spans="1:3">
      <c r="A4621" s="34" t="str">
        <f t="shared" si="216"/>
        <v/>
      </c>
      <c r="B4621" s="34" t="str">
        <f t="shared" si="217"/>
        <v/>
      </c>
      <c r="C4621" s="34" t="str">
        <f t="shared" si="218"/>
        <v/>
      </c>
    </row>
    <row r="4622" spans="1:3">
      <c r="A4622" s="34" t="str">
        <f t="shared" si="216"/>
        <v/>
      </c>
      <c r="B4622" s="34" t="str">
        <f t="shared" si="217"/>
        <v/>
      </c>
      <c r="C4622" s="34" t="str">
        <f t="shared" si="218"/>
        <v/>
      </c>
    </row>
    <row r="4623" spans="1:3">
      <c r="A4623" s="34" t="str">
        <f t="shared" si="216"/>
        <v/>
      </c>
      <c r="B4623" s="34" t="str">
        <f t="shared" si="217"/>
        <v/>
      </c>
      <c r="C4623" s="34" t="str">
        <f t="shared" si="218"/>
        <v/>
      </c>
    </row>
    <row r="4624" spans="1:3">
      <c r="A4624" s="34" t="str">
        <f t="shared" si="216"/>
        <v/>
      </c>
      <c r="B4624" s="34" t="str">
        <f t="shared" si="217"/>
        <v/>
      </c>
      <c r="C4624" s="34" t="str">
        <f t="shared" si="218"/>
        <v/>
      </c>
    </row>
    <row r="4625" spans="1:3">
      <c r="A4625" s="34" t="str">
        <f t="shared" si="216"/>
        <v/>
      </c>
      <c r="B4625" s="34" t="str">
        <f t="shared" si="217"/>
        <v/>
      </c>
      <c r="C4625" s="34" t="str">
        <f t="shared" si="218"/>
        <v/>
      </c>
    </row>
    <row r="4626" spans="1:3">
      <c r="A4626" s="34" t="str">
        <f t="shared" si="216"/>
        <v/>
      </c>
      <c r="B4626" s="34" t="str">
        <f t="shared" si="217"/>
        <v/>
      </c>
      <c r="C4626" s="34" t="str">
        <f t="shared" si="218"/>
        <v/>
      </c>
    </row>
    <row r="4627" spans="1:3">
      <c r="A4627" s="34" t="str">
        <f t="shared" si="216"/>
        <v/>
      </c>
      <c r="B4627" s="34" t="str">
        <f t="shared" si="217"/>
        <v/>
      </c>
      <c r="C4627" s="34" t="str">
        <f t="shared" si="218"/>
        <v/>
      </c>
    </row>
    <row r="4628" spans="1:3">
      <c r="A4628" s="34" t="str">
        <f t="shared" si="216"/>
        <v/>
      </c>
      <c r="B4628" s="34" t="str">
        <f t="shared" si="217"/>
        <v/>
      </c>
      <c r="C4628" s="34" t="str">
        <f t="shared" si="218"/>
        <v/>
      </c>
    </row>
    <row r="4629" spans="1:3">
      <c r="A4629" s="34" t="str">
        <f t="shared" si="216"/>
        <v/>
      </c>
      <c r="B4629" s="34" t="str">
        <f t="shared" si="217"/>
        <v/>
      </c>
      <c r="C4629" s="34" t="str">
        <f t="shared" si="218"/>
        <v/>
      </c>
    </row>
    <row r="4630" spans="1:3">
      <c r="A4630" s="34" t="str">
        <f t="shared" si="216"/>
        <v/>
      </c>
      <c r="B4630" s="34" t="str">
        <f t="shared" si="217"/>
        <v/>
      </c>
      <c r="C4630" s="34" t="str">
        <f t="shared" si="218"/>
        <v/>
      </c>
    </row>
    <row r="4631" spans="1:3">
      <c r="A4631" s="34" t="str">
        <f t="shared" si="216"/>
        <v/>
      </c>
      <c r="B4631" s="34" t="str">
        <f t="shared" si="217"/>
        <v/>
      </c>
      <c r="C4631" s="34" t="str">
        <f t="shared" si="218"/>
        <v/>
      </c>
    </row>
    <row r="4632" spans="1:3">
      <c r="A4632" s="34" t="str">
        <f t="shared" si="216"/>
        <v/>
      </c>
      <c r="B4632" s="34" t="str">
        <f t="shared" si="217"/>
        <v/>
      </c>
      <c r="C4632" s="34" t="str">
        <f t="shared" si="218"/>
        <v/>
      </c>
    </row>
    <row r="4633" spans="1:3">
      <c r="A4633" s="34" t="str">
        <f t="shared" si="216"/>
        <v/>
      </c>
      <c r="B4633" s="34" t="str">
        <f t="shared" si="217"/>
        <v/>
      </c>
      <c r="C4633" s="34" t="str">
        <f t="shared" si="218"/>
        <v/>
      </c>
    </row>
    <row r="4634" spans="1:3">
      <c r="A4634" s="34" t="str">
        <f t="shared" si="216"/>
        <v/>
      </c>
      <c r="B4634" s="34" t="str">
        <f t="shared" si="217"/>
        <v/>
      </c>
      <c r="C4634" s="34" t="str">
        <f t="shared" si="218"/>
        <v/>
      </c>
    </row>
    <row r="4635" spans="1:3">
      <c r="A4635" s="34" t="str">
        <f t="shared" si="216"/>
        <v/>
      </c>
      <c r="B4635" s="34" t="str">
        <f t="shared" si="217"/>
        <v/>
      </c>
      <c r="C4635" s="34" t="str">
        <f t="shared" si="218"/>
        <v/>
      </c>
    </row>
    <row r="4636" spans="1:3">
      <c r="A4636" s="34" t="str">
        <f t="shared" si="216"/>
        <v/>
      </c>
      <c r="B4636" s="34" t="str">
        <f t="shared" si="217"/>
        <v/>
      </c>
      <c r="C4636" s="34" t="str">
        <f t="shared" si="218"/>
        <v/>
      </c>
    </row>
    <row r="4637" spans="1:3">
      <c r="A4637" s="34" t="str">
        <f t="shared" si="216"/>
        <v/>
      </c>
      <c r="B4637" s="34" t="str">
        <f t="shared" si="217"/>
        <v/>
      </c>
      <c r="C4637" s="34" t="str">
        <f t="shared" si="218"/>
        <v/>
      </c>
    </row>
    <row r="4638" spans="1:3">
      <c r="A4638" s="34" t="str">
        <f t="shared" si="216"/>
        <v/>
      </c>
      <c r="B4638" s="34" t="str">
        <f t="shared" si="217"/>
        <v/>
      </c>
      <c r="C4638" s="34" t="str">
        <f t="shared" si="218"/>
        <v/>
      </c>
    </row>
    <row r="4639" spans="1:3">
      <c r="A4639" s="34" t="str">
        <f t="shared" si="216"/>
        <v/>
      </c>
      <c r="B4639" s="34" t="str">
        <f t="shared" si="217"/>
        <v/>
      </c>
      <c r="C4639" s="34" t="str">
        <f t="shared" si="218"/>
        <v/>
      </c>
    </row>
    <row r="4640" spans="1:3">
      <c r="A4640" s="34" t="str">
        <f t="shared" si="216"/>
        <v/>
      </c>
      <c r="B4640" s="34" t="str">
        <f t="shared" si="217"/>
        <v/>
      </c>
      <c r="C4640" s="34" t="str">
        <f t="shared" si="218"/>
        <v/>
      </c>
    </row>
    <row r="4641" spans="1:3">
      <c r="A4641" s="34" t="str">
        <f t="shared" si="216"/>
        <v/>
      </c>
      <c r="B4641" s="34" t="str">
        <f t="shared" si="217"/>
        <v/>
      </c>
      <c r="C4641" s="34" t="str">
        <f t="shared" si="218"/>
        <v/>
      </c>
    </row>
    <row r="4642" spans="1:3">
      <c r="A4642" s="34" t="str">
        <f t="shared" si="216"/>
        <v/>
      </c>
      <c r="B4642" s="34" t="str">
        <f t="shared" si="217"/>
        <v/>
      </c>
      <c r="C4642" s="34" t="str">
        <f t="shared" si="218"/>
        <v/>
      </c>
    </row>
    <row r="4643" spans="1:3">
      <c r="A4643" s="34" t="str">
        <f t="shared" si="216"/>
        <v/>
      </c>
      <c r="B4643" s="34" t="str">
        <f t="shared" si="217"/>
        <v/>
      </c>
      <c r="C4643" s="34" t="str">
        <f t="shared" si="218"/>
        <v/>
      </c>
    </row>
    <row r="4644" spans="1:3">
      <c r="A4644" s="34" t="str">
        <f t="shared" si="216"/>
        <v/>
      </c>
      <c r="B4644" s="34" t="str">
        <f t="shared" si="217"/>
        <v/>
      </c>
      <c r="C4644" s="34" t="str">
        <f t="shared" si="218"/>
        <v/>
      </c>
    </row>
    <row r="4645" spans="1:3">
      <c r="A4645" s="34" t="str">
        <f t="shared" si="216"/>
        <v/>
      </c>
      <c r="B4645" s="34" t="str">
        <f t="shared" si="217"/>
        <v/>
      </c>
      <c r="C4645" s="34" t="str">
        <f t="shared" si="218"/>
        <v/>
      </c>
    </row>
    <row r="4646" spans="1:3">
      <c r="A4646" s="34" t="str">
        <f t="shared" si="216"/>
        <v/>
      </c>
      <c r="B4646" s="34" t="str">
        <f t="shared" si="217"/>
        <v/>
      </c>
      <c r="C4646" s="34" t="str">
        <f t="shared" si="218"/>
        <v/>
      </c>
    </row>
    <row r="4647" spans="1:3">
      <c r="A4647" s="34" t="str">
        <f t="shared" si="216"/>
        <v/>
      </c>
      <c r="B4647" s="34" t="str">
        <f t="shared" si="217"/>
        <v/>
      </c>
      <c r="C4647" s="34" t="str">
        <f t="shared" si="218"/>
        <v/>
      </c>
    </row>
    <row r="4648" spans="1:3">
      <c r="A4648" s="34" t="str">
        <f t="shared" si="216"/>
        <v/>
      </c>
      <c r="B4648" s="34" t="str">
        <f t="shared" si="217"/>
        <v/>
      </c>
      <c r="C4648" s="34" t="str">
        <f t="shared" si="218"/>
        <v/>
      </c>
    </row>
    <row r="4649" spans="1:3">
      <c r="A4649" s="34" t="str">
        <f t="shared" si="216"/>
        <v/>
      </c>
      <c r="B4649" s="34" t="str">
        <f t="shared" si="217"/>
        <v/>
      </c>
      <c r="C4649" s="34" t="str">
        <f t="shared" si="218"/>
        <v/>
      </c>
    </row>
    <row r="4650" spans="1:3">
      <c r="A4650" s="34" t="str">
        <f t="shared" si="216"/>
        <v/>
      </c>
      <c r="B4650" s="34" t="str">
        <f t="shared" si="217"/>
        <v/>
      </c>
      <c r="C4650" s="34" t="str">
        <f t="shared" si="218"/>
        <v/>
      </c>
    </row>
    <row r="4651" spans="1:3">
      <c r="A4651" s="34" t="str">
        <f t="shared" si="216"/>
        <v/>
      </c>
      <c r="B4651" s="34" t="str">
        <f t="shared" si="217"/>
        <v/>
      </c>
      <c r="C4651" s="34" t="str">
        <f t="shared" si="218"/>
        <v/>
      </c>
    </row>
    <row r="4652" spans="1:3">
      <c r="A4652" s="34" t="str">
        <f t="shared" si="216"/>
        <v/>
      </c>
      <c r="B4652" s="34" t="str">
        <f t="shared" si="217"/>
        <v/>
      </c>
      <c r="C4652" s="34" t="str">
        <f t="shared" si="218"/>
        <v/>
      </c>
    </row>
    <row r="4653" spans="1:3">
      <c r="A4653" s="34" t="str">
        <f t="shared" si="216"/>
        <v/>
      </c>
      <c r="B4653" s="34" t="str">
        <f t="shared" si="217"/>
        <v/>
      </c>
      <c r="C4653" s="34" t="str">
        <f t="shared" si="218"/>
        <v/>
      </c>
    </row>
    <row r="4654" spans="1:3">
      <c r="A4654" s="34" t="str">
        <f t="shared" si="216"/>
        <v/>
      </c>
      <c r="B4654" s="34" t="str">
        <f t="shared" si="217"/>
        <v/>
      </c>
      <c r="C4654" s="34" t="str">
        <f t="shared" si="218"/>
        <v/>
      </c>
    </row>
    <row r="4655" spans="1:3">
      <c r="A4655" s="34" t="str">
        <f t="shared" si="216"/>
        <v/>
      </c>
      <c r="B4655" s="34" t="str">
        <f t="shared" si="217"/>
        <v/>
      </c>
      <c r="C4655" s="34" t="str">
        <f t="shared" si="218"/>
        <v/>
      </c>
    </row>
    <row r="4656" spans="1:3">
      <c r="A4656" s="34" t="str">
        <f t="shared" si="216"/>
        <v/>
      </c>
      <c r="B4656" s="34" t="str">
        <f t="shared" si="217"/>
        <v/>
      </c>
      <c r="C4656" s="34" t="str">
        <f t="shared" si="218"/>
        <v/>
      </c>
    </row>
    <row r="4657" spans="1:3">
      <c r="A4657" s="34" t="str">
        <f t="shared" si="216"/>
        <v/>
      </c>
      <c r="B4657" s="34" t="str">
        <f t="shared" si="217"/>
        <v/>
      </c>
      <c r="C4657" s="34" t="str">
        <f t="shared" si="218"/>
        <v/>
      </c>
    </row>
    <row r="4658" spans="1:3">
      <c r="A4658" s="34" t="str">
        <f t="shared" si="216"/>
        <v/>
      </c>
      <c r="B4658" s="34" t="str">
        <f t="shared" si="217"/>
        <v/>
      </c>
      <c r="C4658" s="34" t="str">
        <f t="shared" si="218"/>
        <v/>
      </c>
    </row>
    <row r="4659" spans="1:3">
      <c r="A4659" s="34" t="str">
        <f t="shared" si="216"/>
        <v/>
      </c>
      <c r="B4659" s="34" t="str">
        <f t="shared" si="217"/>
        <v/>
      </c>
      <c r="C4659" s="34" t="str">
        <f t="shared" si="218"/>
        <v/>
      </c>
    </row>
    <row r="4660" spans="1:3">
      <c r="A4660" s="34" t="str">
        <f t="shared" si="216"/>
        <v/>
      </c>
      <c r="B4660" s="34" t="str">
        <f t="shared" si="217"/>
        <v/>
      </c>
      <c r="C4660" s="34" t="str">
        <f t="shared" si="218"/>
        <v/>
      </c>
    </row>
    <row r="4661" spans="1:3">
      <c r="A4661" s="34" t="str">
        <f t="shared" si="216"/>
        <v/>
      </c>
      <c r="B4661" s="34" t="str">
        <f t="shared" si="217"/>
        <v/>
      </c>
      <c r="C4661" s="34" t="str">
        <f t="shared" si="218"/>
        <v/>
      </c>
    </row>
    <row r="4662" spans="1:3">
      <c r="A4662" s="34" t="str">
        <f t="shared" si="216"/>
        <v/>
      </c>
      <c r="B4662" s="34" t="str">
        <f t="shared" si="217"/>
        <v/>
      </c>
      <c r="C4662" s="34" t="str">
        <f t="shared" si="218"/>
        <v/>
      </c>
    </row>
    <row r="4663" spans="1:3">
      <c r="A4663" s="34" t="str">
        <f t="shared" si="216"/>
        <v/>
      </c>
      <c r="B4663" s="34" t="str">
        <f t="shared" si="217"/>
        <v/>
      </c>
      <c r="C4663" s="34" t="str">
        <f t="shared" si="218"/>
        <v/>
      </c>
    </row>
    <row r="4664" spans="1:3">
      <c r="A4664" s="34" t="str">
        <f t="shared" si="216"/>
        <v/>
      </c>
      <c r="B4664" s="34" t="str">
        <f t="shared" si="217"/>
        <v/>
      </c>
      <c r="C4664" s="34" t="str">
        <f t="shared" si="218"/>
        <v/>
      </c>
    </row>
    <row r="4665" spans="1:3">
      <c r="A4665" s="34" t="str">
        <f t="shared" si="216"/>
        <v/>
      </c>
      <c r="B4665" s="34" t="str">
        <f t="shared" si="217"/>
        <v/>
      </c>
      <c r="C4665" s="34" t="str">
        <f t="shared" si="218"/>
        <v/>
      </c>
    </row>
    <row r="4666" spans="1:3">
      <c r="A4666" s="34" t="str">
        <f t="shared" si="216"/>
        <v/>
      </c>
      <c r="B4666" s="34" t="str">
        <f t="shared" si="217"/>
        <v/>
      </c>
      <c r="C4666" s="34" t="str">
        <f t="shared" si="218"/>
        <v/>
      </c>
    </row>
    <row r="4667" spans="1:3">
      <c r="A4667" s="34" t="str">
        <f t="shared" si="216"/>
        <v/>
      </c>
      <c r="B4667" s="34" t="str">
        <f t="shared" si="217"/>
        <v/>
      </c>
      <c r="C4667" s="34" t="str">
        <f t="shared" si="218"/>
        <v/>
      </c>
    </row>
    <row r="4668" spans="1:3">
      <c r="A4668" s="34" t="str">
        <f t="shared" si="216"/>
        <v/>
      </c>
      <c r="B4668" s="34" t="str">
        <f t="shared" si="217"/>
        <v/>
      </c>
      <c r="C4668" s="34" t="str">
        <f t="shared" si="218"/>
        <v/>
      </c>
    </row>
    <row r="4669" spans="1:3">
      <c r="A4669" s="34" t="str">
        <f t="shared" si="216"/>
        <v/>
      </c>
      <c r="B4669" s="34" t="str">
        <f t="shared" si="217"/>
        <v/>
      </c>
      <c r="C4669" s="34" t="str">
        <f t="shared" si="218"/>
        <v/>
      </c>
    </row>
    <row r="4670" spans="1:3">
      <c r="A4670" s="34" t="str">
        <f t="shared" si="216"/>
        <v/>
      </c>
      <c r="B4670" s="34" t="str">
        <f t="shared" si="217"/>
        <v/>
      </c>
      <c r="C4670" s="34" t="str">
        <f t="shared" si="218"/>
        <v/>
      </c>
    </row>
    <row r="4671" spans="1:3">
      <c r="A4671" s="34" t="str">
        <f t="shared" si="216"/>
        <v/>
      </c>
      <c r="B4671" s="34" t="str">
        <f t="shared" si="217"/>
        <v/>
      </c>
      <c r="C4671" s="34" t="str">
        <f t="shared" si="218"/>
        <v/>
      </c>
    </row>
    <row r="4672" spans="1:3">
      <c r="A4672" s="34" t="str">
        <f t="shared" si="216"/>
        <v/>
      </c>
      <c r="B4672" s="34" t="str">
        <f t="shared" si="217"/>
        <v/>
      </c>
      <c r="C4672" s="34" t="str">
        <f t="shared" si="218"/>
        <v/>
      </c>
    </row>
    <row r="4673" spans="1:3">
      <c r="A4673" s="34" t="str">
        <f t="shared" si="216"/>
        <v/>
      </c>
      <c r="B4673" s="34" t="str">
        <f t="shared" si="217"/>
        <v/>
      </c>
      <c r="C4673" s="34" t="str">
        <f t="shared" si="218"/>
        <v/>
      </c>
    </row>
    <row r="4674" spans="1:3">
      <c r="A4674" s="34" t="str">
        <f t="shared" si="216"/>
        <v/>
      </c>
      <c r="B4674" s="34" t="str">
        <f t="shared" si="217"/>
        <v/>
      </c>
      <c r="C4674" s="34" t="str">
        <f t="shared" si="218"/>
        <v/>
      </c>
    </row>
    <row r="4675" spans="1:3">
      <c r="A4675" s="34" t="str">
        <f t="shared" ref="A4675:A4738" si="219">IFERROR(C4675-1,"")</f>
        <v/>
      </c>
      <c r="B4675" s="34" t="str">
        <f t="shared" ref="B4675:B4738" si="220">IFERROR("P(Z&gt;="&amp;C4675-1&amp;")","")</f>
        <v/>
      </c>
      <c r="C4675" s="34" t="str">
        <f t="shared" ref="C4675:C4738" si="221">IF(C4674&gt;rNtrials,"",1+C4674)</f>
        <v/>
      </c>
    </row>
    <row r="4676" spans="1:3">
      <c r="A4676" s="34" t="str">
        <f t="shared" si="219"/>
        <v/>
      </c>
      <c r="B4676" s="34" t="str">
        <f t="shared" si="220"/>
        <v/>
      </c>
      <c r="C4676" s="34" t="str">
        <f t="shared" si="221"/>
        <v/>
      </c>
    </row>
    <row r="4677" spans="1:3">
      <c r="A4677" s="34" t="str">
        <f t="shared" si="219"/>
        <v/>
      </c>
      <c r="B4677" s="34" t="str">
        <f t="shared" si="220"/>
        <v/>
      </c>
      <c r="C4677" s="34" t="str">
        <f t="shared" si="221"/>
        <v/>
      </c>
    </row>
    <row r="4678" spans="1:3">
      <c r="A4678" s="34" t="str">
        <f t="shared" si="219"/>
        <v/>
      </c>
      <c r="B4678" s="34" t="str">
        <f t="shared" si="220"/>
        <v/>
      </c>
      <c r="C4678" s="34" t="str">
        <f t="shared" si="221"/>
        <v/>
      </c>
    </row>
    <row r="4679" spans="1:3">
      <c r="A4679" s="34" t="str">
        <f t="shared" si="219"/>
        <v/>
      </c>
      <c r="B4679" s="34" t="str">
        <f t="shared" si="220"/>
        <v/>
      </c>
      <c r="C4679" s="34" t="str">
        <f t="shared" si="221"/>
        <v/>
      </c>
    </row>
    <row r="4680" spans="1:3">
      <c r="A4680" s="34" t="str">
        <f t="shared" si="219"/>
        <v/>
      </c>
      <c r="B4680" s="34" t="str">
        <f t="shared" si="220"/>
        <v/>
      </c>
      <c r="C4680" s="34" t="str">
        <f t="shared" si="221"/>
        <v/>
      </c>
    </row>
    <row r="4681" spans="1:3">
      <c r="A4681" s="34" t="str">
        <f t="shared" si="219"/>
        <v/>
      </c>
      <c r="B4681" s="34" t="str">
        <f t="shared" si="220"/>
        <v/>
      </c>
      <c r="C4681" s="34" t="str">
        <f t="shared" si="221"/>
        <v/>
      </c>
    </row>
    <row r="4682" spans="1:3">
      <c r="A4682" s="34" t="str">
        <f t="shared" si="219"/>
        <v/>
      </c>
      <c r="B4682" s="34" t="str">
        <f t="shared" si="220"/>
        <v/>
      </c>
      <c r="C4682" s="34" t="str">
        <f t="shared" si="221"/>
        <v/>
      </c>
    </row>
    <row r="4683" spans="1:3">
      <c r="A4683" s="34" t="str">
        <f t="shared" si="219"/>
        <v/>
      </c>
      <c r="B4683" s="34" t="str">
        <f t="shared" si="220"/>
        <v/>
      </c>
      <c r="C4683" s="34" t="str">
        <f t="shared" si="221"/>
        <v/>
      </c>
    </row>
    <row r="4684" spans="1:3">
      <c r="A4684" s="34" t="str">
        <f t="shared" si="219"/>
        <v/>
      </c>
      <c r="B4684" s="34" t="str">
        <f t="shared" si="220"/>
        <v/>
      </c>
      <c r="C4684" s="34" t="str">
        <f t="shared" si="221"/>
        <v/>
      </c>
    </row>
    <row r="4685" spans="1:3">
      <c r="A4685" s="34" t="str">
        <f t="shared" si="219"/>
        <v/>
      </c>
      <c r="B4685" s="34" t="str">
        <f t="shared" si="220"/>
        <v/>
      </c>
      <c r="C4685" s="34" t="str">
        <f t="shared" si="221"/>
        <v/>
      </c>
    </row>
    <row r="4686" spans="1:3">
      <c r="A4686" s="34" t="str">
        <f t="shared" si="219"/>
        <v/>
      </c>
      <c r="B4686" s="34" t="str">
        <f t="shared" si="220"/>
        <v/>
      </c>
      <c r="C4686" s="34" t="str">
        <f t="shared" si="221"/>
        <v/>
      </c>
    </row>
    <row r="4687" spans="1:3">
      <c r="A4687" s="34" t="str">
        <f t="shared" si="219"/>
        <v/>
      </c>
      <c r="B4687" s="34" t="str">
        <f t="shared" si="220"/>
        <v/>
      </c>
      <c r="C4687" s="34" t="str">
        <f t="shared" si="221"/>
        <v/>
      </c>
    </row>
    <row r="4688" spans="1:3">
      <c r="A4688" s="34" t="str">
        <f t="shared" si="219"/>
        <v/>
      </c>
      <c r="B4688" s="34" t="str">
        <f t="shared" si="220"/>
        <v/>
      </c>
      <c r="C4688" s="34" t="str">
        <f t="shared" si="221"/>
        <v/>
      </c>
    </row>
    <row r="4689" spans="1:3">
      <c r="A4689" s="34" t="str">
        <f t="shared" si="219"/>
        <v/>
      </c>
      <c r="B4689" s="34" t="str">
        <f t="shared" si="220"/>
        <v/>
      </c>
      <c r="C4689" s="34" t="str">
        <f t="shared" si="221"/>
        <v/>
      </c>
    </row>
    <row r="4690" spans="1:3">
      <c r="A4690" s="34" t="str">
        <f t="shared" si="219"/>
        <v/>
      </c>
      <c r="B4690" s="34" t="str">
        <f t="shared" si="220"/>
        <v/>
      </c>
      <c r="C4690" s="34" t="str">
        <f t="shared" si="221"/>
        <v/>
      </c>
    </row>
    <row r="4691" spans="1:3">
      <c r="A4691" s="34" t="str">
        <f t="shared" si="219"/>
        <v/>
      </c>
      <c r="B4691" s="34" t="str">
        <f t="shared" si="220"/>
        <v/>
      </c>
      <c r="C4691" s="34" t="str">
        <f t="shared" si="221"/>
        <v/>
      </c>
    </row>
    <row r="4692" spans="1:3">
      <c r="A4692" s="34" t="str">
        <f t="shared" si="219"/>
        <v/>
      </c>
      <c r="B4692" s="34" t="str">
        <f t="shared" si="220"/>
        <v/>
      </c>
      <c r="C4692" s="34" t="str">
        <f t="shared" si="221"/>
        <v/>
      </c>
    </row>
    <row r="4693" spans="1:3">
      <c r="A4693" s="34" t="str">
        <f t="shared" si="219"/>
        <v/>
      </c>
      <c r="B4693" s="34" t="str">
        <f t="shared" si="220"/>
        <v/>
      </c>
      <c r="C4693" s="34" t="str">
        <f t="shared" si="221"/>
        <v/>
      </c>
    </row>
    <row r="4694" spans="1:3">
      <c r="A4694" s="34" t="str">
        <f t="shared" si="219"/>
        <v/>
      </c>
      <c r="B4694" s="34" t="str">
        <f t="shared" si="220"/>
        <v/>
      </c>
      <c r="C4694" s="34" t="str">
        <f t="shared" si="221"/>
        <v/>
      </c>
    </row>
    <row r="4695" spans="1:3">
      <c r="A4695" s="34" t="str">
        <f t="shared" si="219"/>
        <v/>
      </c>
      <c r="B4695" s="34" t="str">
        <f t="shared" si="220"/>
        <v/>
      </c>
      <c r="C4695" s="34" t="str">
        <f t="shared" si="221"/>
        <v/>
      </c>
    </row>
    <row r="4696" spans="1:3">
      <c r="A4696" s="34" t="str">
        <f t="shared" si="219"/>
        <v/>
      </c>
      <c r="B4696" s="34" t="str">
        <f t="shared" si="220"/>
        <v/>
      </c>
      <c r="C4696" s="34" t="str">
        <f t="shared" si="221"/>
        <v/>
      </c>
    </row>
    <row r="4697" spans="1:3">
      <c r="A4697" s="34" t="str">
        <f t="shared" si="219"/>
        <v/>
      </c>
      <c r="B4697" s="34" t="str">
        <f t="shared" si="220"/>
        <v/>
      </c>
      <c r="C4697" s="34" t="str">
        <f t="shared" si="221"/>
        <v/>
      </c>
    </row>
    <row r="4698" spans="1:3">
      <c r="A4698" s="34" t="str">
        <f t="shared" si="219"/>
        <v/>
      </c>
      <c r="B4698" s="34" t="str">
        <f t="shared" si="220"/>
        <v/>
      </c>
      <c r="C4698" s="34" t="str">
        <f t="shared" si="221"/>
        <v/>
      </c>
    </row>
    <row r="4699" spans="1:3">
      <c r="A4699" s="34" t="str">
        <f t="shared" si="219"/>
        <v/>
      </c>
      <c r="B4699" s="34" t="str">
        <f t="shared" si="220"/>
        <v/>
      </c>
      <c r="C4699" s="34" t="str">
        <f t="shared" si="221"/>
        <v/>
      </c>
    </row>
    <row r="4700" spans="1:3">
      <c r="A4700" s="34" t="str">
        <f t="shared" si="219"/>
        <v/>
      </c>
      <c r="B4700" s="34" t="str">
        <f t="shared" si="220"/>
        <v/>
      </c>
      <c r="C4700" s="34" t="str">
        <f t="shared" si="221"/>
        <v/>
      </c>
    </row>
    <row r="4701" spans="1:3">
      <c r="A4701" s="34" t="str">
        <f t="shared" si="219"/>
        <v/>
      </c>
      <c r="B4701" s="34" t="str">
        <f t="shared" si="220"/>
        <v/>
      </c>
      <c r="C4701" s="34" t="str">
        <f t="shared" si="221"/>
        <v/>
      </c>
    </row>
    <row r="4702" spans="1:3">
      <c r="A4702" s="34" t="str">
        <f t="shared" si="219"/>
        <v/>
      </c>
      <c r="B4702" s="34" t="str">
        <f t="shared" si="220"/>
        <v/>
      </c>
      <c r="C4702" s="34" t="str">
        <f t="shared" si="221"/>
        <v/>
      </c>
    </row>
    <row r="4703" spans="1:3">
      <c r="A4703" s="34" t="str">
        <f t="shared" si="219"/>
        <v/>
      </c>
      <c r="B4703" s="34" t="str">
        <f t="shared" si="220"/>
        <v/>
      </c>
      <c r="C4703" s="34" t="str">
        <f t="shared" si="221"/>
        <v/>
      </c>
    </row>
    <row r="4704" spans="1:3">
      <c r="A4704" s="34" t="str">
        <f t="shared" si="219"/>
        <v/>
      </c>
      <c r="B4704" s="34" t="str">
        <f t="shared" si="220"/>
        <v/>
      </c>
      <c r="C4704" s="34" t="str">
        <f t="shared" si="221"/>
        <v/>
      </c>
    </row>
    <row r="4705" spans="1:3">
      <c r="A4705" s="34" t="str">
        <f t="shared" si="219"/>
        <v/>
      </c>
      <c r="B4705" s="34" t="str">
        <f t="shared" si="220"/>
        <v/>
      </c>
      <c r="C4705" s="34" t="str">
        <f t="shared" si="221"/>
        <v/>
      </c>
    </row>
    <row r="4706" spans="1:3">
      <c r="A4706" s="34" t="str">
        <f t="shared" si="219"/>
        <v/>
      </c>
      <c r="B4706" s="34" t="str">
        <f t="shared" si="220"/>
        <v/>
      </c>
      <c r="C4706" s="34" t="str">
        <f t="shared" si="221"/>
        <v/>
      </c>
    </row>
    <row r="4707" spans="1:3">
      <c r="A4707" s="34" t="str">
        <f t="shared" si="219"/>
        <v/>
      </c>
      <c r="B4707" s="34" t="str">
        <f t="shared" si="220"/>
        <v/>
      </c>
      <c r="C4707" s="34" t="str">
        <f t="shared" si="221"/>
        <v/>
      </c>
    </row>
    <row r="4708" spans="1:3">
      <c r="A4708" s="34" t="str">
        <f t="shared" si="219"/>
        <v/>
      </c>
      <c r="B4708" s="34" t="str">
        <f t="shared" si="220"/>
        <v/>
      </c>
      <c r="C4708" s="34" t="str">
        <f t="shared" si="221"/>
        <v/>
      </c>
    </row>
    <row r="4709" spans="1:3">
      <c r="A4709" s="34" t="str">
        <f t="shared" si="219"/>
        <v/>
      </c>
      <c r="B4709" s="34" t="str">
        <f t="shared" si="220"/>
        <v/>
      </c>
      <c r="C4709" s="34" t="str">
        <f t="shared" si="221"/>
        <v/>
      </c>
    </row>
    <row r="4710" spans="1:3">
      <c r="A4710" s="34" t="str">
        <f t="shared" si="219"/>
        <v/>
      </c>
      <c r="B4710" s="34" t="str">
        <f t="shared" si="220"/>
        <v/>
      </c>
      <c r="C4710" s="34" t="str">
        <f t="shared" si="221"/>
        <v/>
      </c>
    </row>
    <row r="4711" spans="1:3">
      <c r="A4711" s="34" t="str">
        <f t="shared" si="219"/>
        <v/>
      </c>
      <c r="B4711" s="34" t="str">
        <f t="shared" si="220"/>
        <v/>
      </c>
      <c r="C4711" s="34" t="str">
        <f t="shared" si="221"/>
        <v/>
      </c>
    </row>
    <row r="4712" spans="1:3">
      <c r="A4712" s="34" t="str">
        <f t="shared" si="219"/>
        <v/>
      </c>
      <c r="B4712" s="34" t="str">
        <f t="shared" si="220"/>
        <v/>
      </c>
      <c r="C4712" s="34" t="str">
        <f t="shared" si="221"/>
        <v/>
      </c>
    </row>
    <row r="4713" spans="1:3">
      <c r="A4713" s="34" t="str">
        <f t="shared" si="219"/>
        <v/>
      </c>
      <c r="B4713" s="34" t="str">
        <f t="shared" si="220"/>
        <v/>
      </c>
      <c r="C4713" s="34" t="str">
        <f t="shared" si="221"/>
        <v/>
      </c>
    </row>
    <row r="4714" spans="1:3">
      <c r="A4714" s="34" t="str">
        <f t="shared" si="219"/>
        <v/>
      </c>
      <c r="B4714" s="34" t="str">
        <f t="shared" si="220"/>
        <v/>
      </c>
      <c r="C4714" s="34" t="str">
        <f t="shared" si="221"/>
        <v/>
      </c>
    </row>
    <row r="4715" spans="1:3">
      <c r="A4715" s="34" t="str">
        <f t="shared" si="219"/>
        <v/>
      </c>
      <c r="B4715" s="34" t="str">
        <f t="shared" si="220"/>
        <v/>
      </c>
      <c r="C4715" s="34" t="str">
        <f t="shared" si="221"/>
        <v/>
      </c>
    </row>
    <row r="4716" spans="1:3">
      <c r="A4716" s="34" t="str">
        <f t="shared" si="219"/>
        <v/>
      </c>
      <c r="B4716" s="34" t="str">
        <f t="shared" si="220"/>
        <v/>
      </c>
      <c r="C4716" s="34" t="str">
        <f t="shared" si="221"/>
        <v/>
      </c>
    </row>
    <row r="4717" spans="1:3">
      <c r="A4717" s="34" t="str">
        <f t="shared" si="219"/>
        <v/>
      </c>
      <c r="B4717" s="34" t="str">
        <f t="shared" si="220"/>
        <v/>
      </c>
      <c r="C4717" s="34" t="str">
        <f t="shared" si="221"/>
        <v/>
      </c>
    </row>
    <row r="4718" spans="1:3">
      <c r="A4718" s="34" t="str">
        <f t="shared" si="219"/>
        <v/>
      </c>
      <c r="B4718" s="34" t="str">
        <f t="shared" si="220"/>
        <v/>
      </c>
      <c r="C4718" s="34" t="str">
        <f t="shared" si="221"/>
        <v/>
      </c>
    </row>
    <row r="4719" spans="1:3">
      <c r="A4719" s="34" t="str">
        <f t="shared" si="219"/>
        <v/>
      </c>
      <c r="B4719" s="34" t="str">
        <f t="shared" si="220"/>
        <v/>
      </c>
      <c r="C4719" s="34" t="str">
        <f t="shared" si="221"/>
        <v/>
      </c>
    </row>
    <row r="4720" spans="1:3">
      <c r="A4720" s="34" t="str">
        <f t="shared" si="219"/>
        <v/>
      </c>
      <c r="B4720" s="34" t="str">
        <f t="shared" si="220"/>
        <v/>
      </c>
      <c r="C4720" s="34" t="str">
        <f t="shared" si="221"/>
        <v/>
      </c>
    </row>
    <row r="4721" spans="1:3">
      <c r="A4721" s="34" t="str">
        <f t="shared" si="219"/>
        <v/>
      </c>
      <c r="B4721" s="34" t="str">
        <f t="shared" si="220"/>
        <v/>
      </c>
      <c r="C4721" s="34" t="str">
        <f t="shared" si="221"/>
        <v/>
      </c>
    </row>
    <row r="4722" spans="1:3">
      <c r="A4722" s="34" t="str">
        <f t="shared" si="219"/>
        <v/>
      </c>
      <c r="B4722" s="34" t="str">
        <f t="shared" si="220"/>
        <v/>
      </c>
      <c r="C4722" s="34" t="str">
        <f t="shared" si="221"/>
        <v/>
      </c>
    </row>
    <row r="4723" spans="1:3">
      <c r="A4723" s="34" t="str">
        <f t="shared" si="219"/>
        <v/>
      </c>
      <c r="B4723" s="34" t="str">
        <f t="shared" si="220"/>
        <v/>
      </c>
      <c r="C4723" s="34" t="str">
        <f t="shared" si="221"/>
        <v/>
      </c>
    </row>
    <row r="4724" spans="1:3">
      <c r="A4724" s="34" t="str">
        <f t="shared" si="219"/>
        <v/>
      </c>
      <c r="B4724" s="34" t="str">
        <f t="shared" si="220"/>
        <v/>
      </c>
      <c r="C4724" s="34" t="str">
        <f t="shared" si="221"/>
        <v/>
      </c>
    </row>
    <row r="4725" spans="1:3">
      <c r="A4725" s="34" t="str">
        <f t="shared" si="219"/>
        <v/>
      </c>
      <c r="B4725" s="34" t="str">
        <f t="shared" si="220"/>
        <v/>
      </c>
      <c r="C4725" s="34" t="str">
        <f t="shared" si="221"/>
        <v/>
      </c>
    </row>
    <row r="4726" spans="1:3">
      <c r="A4726" s="34" t="str">
        <f t="shared" si="219"/>
        <v/>
      </c>
      <c r="B4726" s="34" t="str">
        <f t="shared" si="220"/>
        <v/>
      </c>
      <c r="C4726" s="34" t="str">
        <f t="shared" si="221"/>
        <v/>
      </c>
    </row>
    <row r="4727" spans="1:3">
      <c r="A4727" s="34" t="str">
        <f t="shared" si="219"/>
        <v/>
      </c>
      <c r="B4727" s="34" t="str">
        <f t="shared" si="220"/>
        <v/>
      </c>
      <c r="C4727" s="34" t="str">
        <f t="shared" si="221"/>
        <v/>
      </c>
    </row>
    <row r="4728" spans="1:3">
      <c r="A4728" s="34" t="str">
        <f t="shared" si="219"/>
        <v/>
      </c>
      <c r="B4728" s="34" t="str">
        <f t="shared" si="220"/>
        <v/>
      </c>
      <c r="C4728" s="34" t="str">
        <f t="shared" si="221"/>
        <v/>
      </c>
    </row>
    <row r="4729" spans="1:3">
      <c r="A4729" s="34" t="str">
        <f t="shared" si="219"/>
        <v/>
      </c>
      <c r="B4729" s="34" t="str">
        <f t="shared" si="220"/>
        <v/>
      </c>
      <c r="C4729" s="34" t="str">
        <f t="shared" si="221"/>
        <v/>
      </c>
    </row>
    <row r="4730" spans="1:3">
      <c r="A4730" s="34" t="str">
        <f t="shared" si="219"/>
        <v/>
      </c>
      <c r="B4730" s="34" t="str">
        <f t="shared" si="220"/>
        <v/>
      </c>
      <c r="C4730" s="34" t="str">
        <f t="shared" si="221"/>
        <v/>
      </c>
    </row>
    <row r="4731" spans="1:3">
      <c r="A4731" s="34" t="str">
        <f t="shared" si="219"/>
        <v/>
      </c>
      <c r="B4731" s="34" t="str">
        <f t="shared" si="220"/>
        <v/>
      </c>
      <c r="C4731" s="34" t="str">
        <f t="shared" si="221"/>
        <v/>
      </c>
    </row>
    <row r="4732" spans="1:3">
      <c r="A4732" s="34" t="str">
        <f t="shared" si="219"/>
        <v/>
      </c>
      <c r="B4732" s="34" t="str">
        <f t="shared" si="220"/>
        <v/>
      </c>
      <c r="C4732" s="34" t="str">
        <f t="shared" si="221"/>
        <v/>
      </c>
    </row>
    <row r="4733" spans="1:3">
      <c r="A4733" s="34" t="str">
        <f t="shared" si="219"/>
        <v/>
      </c>
      <c r="B4733" s="34" t="str">
        <f t="shared" si="220"/>
        <v/>
      </c>
      <c r="C4733" s="34" t="str">
        <f t="shared" si="221"/>
        <v/>
      </c>
    </row>
    <row r="4734" spans="1:3">
      <c r="A4734" s="34" t="str">
        <f t="shared" si="219"/>
        <v/>
      </c>
      <c r="B4734" s="34" t="str">
        <f t="shared" si="220"/>
        <v/>
      </c>
      <c r="C4734" s="34" t="str">
        <f t="shared" si="221"/>
        <v/>
      </c>
    </row>
    <row r="4735" spans="1:3">
      <c r="A4735" s="34" t="str">
        <f t="shared" si="219"/>
        <v/>
      </c>
      <c r="B4735" s="34" t="str">
        <f t="shared" si="220"/>
        <v/>
      </c>
      <c r="C4735" s="34" t="str">
        <f t="shared" si="221"/>
        <v/>
      </c>
    </row>
    <row r="4736" spans="1:3">
      <c r="A4736" s="34" t="str">
        <f t="shared" si="219"/>
        <v/>
      </c>
      <c r="B4736" s="34" t="str">
        <f t="shared" si="220"/>
        <v/>
      </c>
      <c r="C4736" s="34" t="str">
        <f t="shared" si="221"/>
        <v/>
      </c>
    </row>
    <row r="4737" spans="1:3">
      <c r="A4737" s="34" t="str">
        <f t="shared" si="219"/>
        <v/>
      </c>
      <c r="B4737" s="34" t="str">
        <f t="shared" si="220"/>
        <v/>
      </c>
      <c r="C4737" s="34" t="str">
        <f t="shared" si="221"/>
        <v/>
      </c>
    </row>
    <row r="4738" spans="1:3">
      <c r="A4738" s="34" t="str">
        <f t="shared" si="219"/>
        <v/>
      </c>
      <c r="B4738" s="34" t="str">
        <f t="shared" si="220"/>
        <v/>
      </c>
      <c r="C4738" s="34" t="str">
        <f t="shared" si="221"/>
        <v/>
      </c>
    </row>
    <row r="4739" spans="1:3">
      <c r="A4739" s="34" t="str">
        <f t="shared" ref="A4739:A4802" si="222">IFERROR(C4739-1,"")</f>
        <v/>
      </c>
      <c r="B4739" s="34" t="str">
        <f t="shared" ref="B4739:B4802" si="223">IFERROR("P(Z&gt;="&amp;C4739-1&amp;")","")</f>
        <v/>
      </c>
      <c r="C4739" s="34" t="str">
        <f t="shared" ref="C4739:C4802" si="224">IF(C4738&gt;rNtrials,"",1+C4738)</f>
        <v/>
      </c>
    </row>
    <row r="4740" spans="1:3">
      <c r="A4740" s="34" t="str">
        <f t="shared" si="222"/>
        <v/>
      </c>
      <c r="B4740" s="34" t="str">
        <f t="shared" si="223"/>
        <v/>
      </c>
      <c r="C4740" s="34" t="str">
        <f t="shared" si="224"/>
        <v/>
      </c>
    </row>
    <row r="4741" spans="1:3">
      <c r="A4741" s="34" t="str">
        <f t="shared" si="222"/>
        <v/>
      </c>
      <c r="B4741" s="34" t="str">
        <f t="shared" si="223"/>
        <v/>
      </c>
      <c r="C4741" s="34" t="str">
        <f t="shared" si="224"/>
        <v/>
      </c>
    </row>
    <row r="4742" spans="1:3">
      <c r="A4742" s="34" t="str">
        <f t="shared" si="222"/>
        <v/>
      </c>
      <c r="B4742" s="34" t="str">
        <f t="shared" si="223"/>
        <v/>
      </c>
      <c r="C4742" s="34" t="str">
        <f t="shared" si="224"/>
        <v/>
      </c>
    </row>
    <row r="4743" spans="1:3">
      <c r="A4743" s="34" t="str">
        <f t="shared" si="222"/>
        <v/>
      </c>
      <c r="B4743" s="34" t="str">
        <f t="shared" si="223"/>
        <v/>
      </c>
      <c r="C4743" s="34" t="str">
        <f t="shared" si="224"/>
        <v/>
      </c>
    </row>
    <row r="4744" spans="1:3">
      <c r="A4744" s="34" t="str">
        <f t="shared" si="222"/>
        <v/>
      </c>
      <c r="B4744" s="34" t="str">
        <f t="shared" si="223"/>
        <v/>
      </c>
      <c r="C4744" s="34" t="str">
        <f t="shared" si="224"/>
        <v/>
      </c>
    </row>
    <row r="4745" spans="1:3">
      <c r="A4745" s="34" t="str">
        <f t="shared" si="222"/>
        <v/>
      </c>
      <c r="B4745" s="34" t="str">
        <f t="shared" si="223"/>
        <v/>
      </c>
      <c r="C4745" s="34" t="str">
        <f t="shared" si="224"/>
        <v/>
      </c>
    </row>
    <row r="4746" spans="1:3">
      <c r="A4746" s="34" t="str">
        <f t="shared" si="222"/>
        <v/>
      </c>
      <c r="B4746" s="34" t="str">
        <f t="shared" si="223"/>
        <v/>
      </c>
      <c r="C4746" s="34" t="str">
        <f t="shared" si="224"/>
        <v/>
      </c>
    </row>
    <row r="4747" spans="1:3">
      <c r="A4747" s="34" t="str">
        <f t="shared" si="222"/>
        <v/>
      </c>
      <c r="B4747" s="34" t="str">
        <f t="shared" si="223"/>
        <v/>
      </c>
      <c r="C4747" s="34" t="str">
        <f t="shared" si="224"/>
        <v/>
      </c>
    </row>
    <row r="4748" spans="1:3">
      <c r="A4748" s="34" t="str">
        <f t="shared" si="222"/>
        <v/>
      </c>
      <c r="B4748" s="34" t="str">
        <f t="shared" si="223"/>
        <v/>
      </c>
      <c r="C4748" s="34" t="str">
        <f t="shared" si="224"/>
        <v/>
      </c>
    </row>
    <row r="4749" spans="1:3">
      <c r="A4749" s="34" t="str">
        <f t="shared" si="222"/>
        <v/>
      </c>
      <c r="B4749" s="34" t="str">
        <f t="shared" si="223"/>
        <v/>
      </c>
      <c r="C4749" s="34" t="str">
        <f t="shared" si="224"/>
        <v/>
      </c>
    </row>
    <row r="4750" spans="1:3">
      <c r="A4750" s="34" t="str">
        <f t="shared" si="222"/>
        <v/>
      </c>
      <c r="B4750" s="34" t="str">
        <f t="shared" si="223"/>
        <v/>
      </c>
      <c r="C4750" s="34" t="str">
        <f t="shared" si="224"/>
        <v/>
      </c>
    </row>
    <row r="4751" spans="1:3">
      <c r="A4751" s="34" t="str">
        <f t="shared" si="222"/>
        <v/>
      </c>
      <c r="B4751" s="34" t="str">
        <f t="shared" si="223"/>
        <v/>
      </c>
      <c r="C4751" s="34" t="str">
        <f t="shared" si="224"/>
        <v/>
      </c>
    </row>
    <row r="4752" spans="1:3">
      <c r="A4752" s="34" t="str">
        <f t="shared" si="222"/>
        <v/>
      </c>
      <c r="B4752" s="34" t="str">
        <f t="shared" si="223"/>
        <v/>
      </c>
      <c r="C4752" s="34" t="str">
        <f t="shared" si="224"/>
        <v/>
      </c>
    </row>
    <row r="4753" spans="1:3">
      <c r="A4753" s="34" t="str">
        <f t="shared" si="222"/>
        <v/>
      </c>
      <c r="B4753" s="34" t="str">
        <f t="shared" si="223"/>
        <v/>
      </c>
      <c r="C4753" s="34" t="str">
        <f t="shared" si="224"/>
        <v/>
      </c>
    </row>
    <row r="4754" spans="1:3">
      <c r="A4754" s="34" t="str">
        <f t="shared" si="222"/>
        <v/>
      </c>
      <c r="B4754" s="34" t="str">
        <f t="shared" si="223"/>
        <v/>
      </c>
      <c r="C4754" s="34" t="str">
        <f t="shared" si="224"/>
        <v/>
      </c>
    </row>
    <row r="4755" spans="1:3">
      <c r="A4755" s="34" t="str">
        <f t="shared" si="222"/>
        <v/>
      </c>
      <c r="B4755" s="34" t="str">
        <f t="shared" si="223"/>
        <v/>
      </c>
      <c r="C4755" s="34" t="str">
        <f t="shared" si="224"/>
        <v/>
      </c>
    </row>
    <row r="4756" spans="1:3">
      <c r="A4756" s="34" t="str">
        <f t="shared" si="222"/>
        <v/>
      </c>
      <c r="B4756" s="34" t="str">
        <f t="shared" si="223"/>
        <v/>
      </c>
      <c r="C4756" s="34" t="str">
        <f t="shared" si="224"/>
        <v/>
      </c>
    </row>
    <row r="4757" spans="1:3">
      <c r="A4757" s="34" t="str">
        <f t="shared" si="222"/>
        <v/>
      </c>
      <c r="B4757" s="34" t="str">
        <f t="shared" si="223"/>
        <v/>
      </c>
      <c r="C4757" s="34" t="str">
        <f t="shared" si="224"/>
        <v/>
      </c>
    </row>
    <row r="4758" spans="1:3">
      <c r="A4758" s="34" t="str">
        <f t="shared" si="222"/>
        <v/>
      </c>
      <c r="B4758" s="34" t="str">
        <f t="shared" si="223"/>
        <v/>
      </c>
      <c r="C4758" s="34" t="str">
        <f t="shared" si="224"/>
        <v/>
      </c>
    </row>
    <row r="4759" spans="1:3">
      <c r="A4759" s="34" t="str">
        <f t="shared" si="222"/>
        <v/>
      </c>
      <c r="B4759" s="34" t="str">
        <f t="shared" si="223"/>
        <v/>
      </c>
      <c r="C4759" s="34" t="str">
        <f t="shared" si="224"/>
        <v/>
      </c>
    </row>
    <row r="4760" spans="1:3">
      <c r="A4760" s="34" t="str">
        <f t="shared" si="222"/>
        <v/>
      </c>
      <c r="B4760" s="34" t="str">
        <f t="shared" si="223"/>
        <v/>
      </c>
      <c r="C4760" s="34" t="str">
        <f t="shared" si="224"/>
        <v/>
      </c>
    </row>
    <row r="4761" spans="1:3">
      <c r="A4761" s="34" t="str">
        <f t="shared" si="222"/>
        <v/>
      </c>
      <c r="B4761" s="34" t="str">
        <f t="shared" si="223"/>
        <v/>
      </c>
      <c r="C4761" s="34" t="str">
        <f t="shared" si="224"/>
        <v/>
      </c>
    </row>
    <row r="4762" spans="1:3">
      <c r="A4762" s="34" t="str">
        <f t="shared" si="222"/>
        <v/>
      </c>
      <c r="B4762" s="34" t="str">
        <f t="shared" si="223"/>
        <v/>
      </c>
      <c r="C4762" s="34" t="str">
        <f t="shared" si="224"/>
        <v/>
      </c>
    </row>
    <row r="4763" spans="1:3">
      <c r="A4763" s="34" t="str">
        <f t="shared" si="222"/>
        <v/>
      </c>
      <c r="B4763" s="34" t="str">
        <f t="shared" si="223"/>
        <v/>
      </c>
      <c r="C4763" s="34" t="str">
        <f t="shared" si="224"/>
        <v/>
      </c>
    </row>
    <row r="4764" spans="1:3">
      <c r="A4764" s="34" t="str">
        <f t="shared" si="222"/>
        <v/>
      </c>
      <c r="B4764" s="34" t="str">
        <f t="shared" si="223"/>
        <v/>
      </c>
      <c r="C4764" s="34" t="str">
        <f t="shared" si="224"/>
        <v/>
      </c>
    </row>
    <row r="4765" spans="1:3">
      <c r="A4765" s="34" t="str">
        <f t="shared" si="222"/>
        <v/>
      </c>
      <c r="B4765" s="34" t="str">
        <f t="shared" si="223"/>
        <v/>
      </c>
      <c r="C4765" s="34" t="str">
        <f t="shared" si="224"/>
        <v/>
      </c>
    </row>
    <row r="4766" spans="1:3">
      <c r="A4766" s="34" t="str">
        <f t="shared" si="222"/>
        <v/>
      </c>
      <c r="B4766" s="34" t="str">
        <f t="shared" si="223"/>
        <v/>
      </c>
      <c r="C4766" s="34" t="str">
        <f t="shared" si="224"/>
        <v/>
      </c>
    </row>
    <row r="4767" spans="1:3">
      <c r="A4767" s="34" t="str">
        <f t="shared" si="222"/>
        <v/>
      </c>
      <c r="B4767" s="34" t="str">
        <f t="shared" si="223"/>
        <v/>
      </c>
      <c r="C4767" s="34" t="str">
        <f t="shared" si="224"/>
        <v/>
      </c>
    </row>
    <row r="4768" spans="1:3">
      <c r="A4768" s="34" t="str">
        <f t="shared" si="222"/>
        <v/>
      </c>
      <c r="B4768" s="34" t="str">
        <f t="shared" si="223"/>
        <v/>
      </c>
      <c r="C4768" s="34" t="str">
        <f t="shared" si="224"/>
        <v/>
      </c>
    </row>
    <row r="4769" spans="1:3">
      <c r="A4769" s="34" t="str">
        <f t="shared" si="222"/>
        <v/>
      </c>
      <c r="B4769" s="34" t="str">
        <f t="shared" si="223"/>
        <v/>
      </c>
      <c r="C4769" s="34" t="str">
        <f t="shared" si="224"/>
        <v/>
      </c>
    </row>
    <row r="4770" spans="1:3">
      <c r="A4770" s="34" t="str">
        <f t="shared" si="222"/>
        <v/>
      </c>
      <c r="B4770" s="34" t="str">
        <f t="shared" si="223"/>
        <v/>
      </c>
      <c r="C4770" s="34" t="str">
        <f t="shared" si="224"/>
        <v/>
      </c>
    </row>
    <row r="4771" spans="1:3">
      <c r="A4771" s="34" t="str">
        <f t="shared" si="222"/>
        <v/>
      </c>
      <c r="B4771" s="34" t="str">
        <f t="shared" si="223"/>
        <v/>
      </c>
      <c r="C4771" s="34" t="str">
        <f t="shared" si="224"/>
        <v/>
      </c>
    </row>
    <row r="4772" spans="1:3">
      <c r="A4772" s="34" t="str">
        <f t="shared" si="222"/>
        <v/>
      </c>
      <c r="B4772" s="34" t="str">
        <f t="shared" si="223"/>
        <v/>
      </c>
      <c r="C4772" s="34" t="str">
        <f t="shared" si="224"/>
        <v/>
      </c>
    </row>
    <row r="4773" spans="1:3">
      <c r="A4773" s="34" t="str">
        <f t="shared" si="222"/>
        <v/>
      </c>
      <c r="B4773" s="34" t="str">
        <f t="shared" si="223"/>
        <v/>
      </c>
      <c r="C4773" s="34" t="str">
        <f t="shared" si="224"/>
        <v/>
      </c>
    </row>
    <row r="4774" spans="1:3">
      <c r="A4774" s="34" t="str">
        <f t="shared" si="222"/>
        <v/>
      </c>
      <c r="B4774" s="34" t="str">
        <f t="shared" si="223"/>
        <v/>
      </c>
      <c r="C4774" s="34" t="str">
        <f t="shared" si="224"/>
        <v/>
      </c>
    </row>
    <row r="4775" spans="1:3">
      <c r="A4775" s="34" t="str">
        <f t="shared" si="222"/>
        <v/>
      </c>
      <c r="B4775" s="34" t="str">
        <f t="shared" si="223"/>
        <v/>
      </c>
      <c r="C4775" s="34" t="str">
        <f t="shared" si="224"/>
        <v/>
      </c>
    </row>
    <row r="4776" spans="1:3">
      <c r="A4776" s="34" t="str">
        <f t="shared" si="222"/>
        <v/>
      </c>
      <c r="B4776" s="34" t="str">
        <f t="shared" si="223"/>
        <v/>
      </c>
      <c r="C4776" s="34" t="str">
        <f t="shared" si="224"/>
        <v/>
      </c>
    </row>
    <row r="4777" spans="1:3">
      <c r="A4777" s="34" t="str">
        <f t="shared" si="222"/>
        <v/>
      </c>
      <c r="B4777" s="34" t="str">
        <f t="shared" si="223"/>
        <v/>
      </c>
      <c r="C4777" s="34" t="str">
        <f t="shared" si="224"/>
        <v/>
      </c>
    </row>
    <row r="4778" spans="1:3">
      <c r="A4778" s="34" t="str">
        <f t="shared" si="222"/>
        <v/>
      </c>
      <c r="B4778" s="34" t="str">
        <f t="shared" si="223"/>
        <v/>
      </c>
      <c r="C4778" s="34" t="str">
        <f t="shared" si="224"/>
        <v/>
      </c>
    </row>
    <row r="4779" spans="1:3">
      <c r="A4779" s="34" t="str">
        <f t="shared" si="222"/>
        <v/>
      </c>
      <c r="B4779" s="34" t="str">
        <f t="shared" si="223"/>
        <v/>
      </c>
      <c r="C4779" s="34" t="str">
        <f t="shared" si="224"/>
        <v/>
      </c>
    </row>
    <row r="4780" spans="1:3">
      <c r="A4780" s="34" t="str">
        <f t="shared" si="222"/>
        <v/>
      </c>
      <c r="B4780" s="34" t="str">
        <f t="shared" si="223"/>
        <v/>
      </c>
      <c r="C4780" s="34" t="str">
        <f t="shared" si="224"/>
        <v/>
      </c>
    </row>
    <row r="4781" spans="1:3">
      <c r="A4781" s="34" t="str">
        <f t="shared" si="222"/>
        <v/>
      </c>
      <c r="B4781" s="34" t="str">
        <f t="shared" si="223"/>
        <v/>
      </c>
      <c r="C4781" s="34" t="str">
        <f t="shared" si="224"/>
        <v/>
      </c>
    </row>
    <row r="4782" spans="1:3">
      <c r="A4782" s="34" t="str">
        <f t="shared" si="222"/>
        <v/>
      </c>
      <c r="B4782" s="34" t="str">
        <f t="shared" si="223"/>
        <v/>
      </c>
      <c r="C4782" s="34" t="str">
        <f t="shared" si="224"/>
        <v/>
      </c>
    </row>
    <row r="4783" spans="1:3">
      <c r="A4783" s="34" t="str">
        <f t="shared" si="222"/>
        <v/>
      </c>
      <c r="B4783" s="34" t="str">
        <f t="shared" si="223"/>
        <v/>
      </c>
      <c r="C4783" s="34" t="str">
        <f t="shared" si="224"/>
        <v/>
      </c>
    </row>
    <row r="4784" spans="1:3">
      <c r="A4784" s="34" t="str">
        <f t="shared" si="222"/>
        <v/>
      </c>
      <c r="B4784" s="34" t="str">
        <f t="shared" si="223"/>
        <v/>
      </c>
      <c r="C4784" s="34" t="str">
        <f t="shared" si="224"/>
        <v/>
      </c>
    </row>
    <row r="4785" spans="1:3">
      <c r="A4785" s="34" t="str">
        <f t="shared" si="222"/>
        <v/>
      </c>
      <c r="B4785" s="34" t="str">
        <f t="shared" si="223"/>
        <v/>
      </c>
      <c r="C4785" s="34" t="str">
        <f t="shared" si="224"/>
        <v/>
      </c>
    </row>
    <row r="4786" spans="1:3">
      <c r="A4786" s="34" t="str">
        <f t="shared" si="222"/>
        <v/>
      </c>
      <c r="B4786" s="34" t="str">
        <f t="shared" si="223"/>
        <v/>
      </c>
      <c r="C4786" s="34" t="str">
        <f t="shared" si="224"/>
        <v/>
      </c>
    </row>
    <row r="4787" spans="1:3">
      <c r="A4787" s="34" t="str">
        <f t="shared" si="222"/>
        <v/>
      </c>
      <c r="B4787" s="34" t="str">
        <f t="shared" si="223"/>
        <v/>
      </c>
      <c r="C4787" s="34" t="str">
        <f t="shared" si="224"/>
        <v/>
      </c>
    </row>
    <row r="4788" spans="1:3">
      <c r="A4788" s="34" t="str">
        <f t="shared" si="222"/>
        <v/>
      </c>
      <c r="B4788" s="34" t="str">
        <f t="shared" si="223"/>
        <v/>
      </c>
      <c r="C4788" s="34" t="str">
        <f t="shared" si="224"/>
        <v/>
      </c>
    </row>
    <row r="4789" spans="1:3">
      <c r="A4789" s="34" t="str">
        <f t="shared" si="222"/>
        <v/>
      </c>
      <c r="B4789" s="34" t="str">
        <f t="shared" si="223"/>
        <v/>
      </c>
      <c r="C4789" s="34" t="str">
        <f t="shared" si="224"/>
        <v/>
      </c>
    </row>
    <row r="4790" spans="1:3">
      <c r="A4790" s="34" t="str">
        <f t="shared" si="222"/>
        <v/>
      </c>
      <c r="B4790" s="34" t="str">
        <f t="shared" si="223"/>
        <v/>
      </c>
      <c r="C4790" s="34" t="str">
        <f t="shared" si="224"/>
        <v/>
      </c>
    </row>
    <row r="4791" spans="1:3">
      <c r="A4791" s="34" t="str">
        <f t="shared" si="222"/>
        <v/>
      </c>
      <c r="B4791" s="34" t="str">
        <f t="shared" si="223"/>
        <v/>
      </c>
      <c r="C4791" s="34" t="str">
        <f t="shared" si="224"/>
        <v/>
      </c>
    </row>
    <row r="4792" spans="1:3">
      <c r="A4792" s="34" t="str">
        <f t="shared" si="222"/>
        <v/>
      </c>
      <c r="B4792" s="34" t="str">
        <f t="shared" si="223"/>
        <v/>
      </c>
      <c r="C4792" s="34" t="str">
        <f t="shared" si="224"/>
        <v/>
      </c>
    </row>
    <row r="4793" spans="1:3">
      <c r="A4793" s="34" t="str">
        <f t="shared" si="222"/>
        <v/>
      </c>
      <c r="B4793" s="34" t="str">
        <f t="shared" si="223"/>
        <v/>
      </c>
      <c r="C4793" s="34" t="str">
        <f t="shared" si="224"/>
        <v/>
      </c>
    </row>
    <row r="4794" spans="1:3">
      <c r="A4794" s="34" t="str">
        <f t="shared" si="222"/>
        <v/>
      </c>
      <c r="B4794" s="34" t="str">
        <f t="shared" si="223"/>
        <v/>
      </c>
      <c r="C4794" s="34" t="str">
        <f t="shared" si="224"/>
        <v/>
      </c>
    </row>
    <row r="4795" spans="1:3">
      <c r="A4795" s="34" t="str">
        <f t="shared" si="222"/>
        <v/>
      </c>
      <c r="B4795" s="34" t="str">
        <f t="shared" si="223"/>
        <v/>
      </c>
      <c r="C4795" s="34" t="str">
        <f t="shared" si="224"/>
        <v/>
      </c>
    </row>
    <row r="4796" spans="1:3">
      <c r="A4796" s="34" t="str">
        <f t="shared" si="222"/>
        <v/>
      </c>
      <c r="B4796" s="34" t="str">
        <f t="shared" si="223"/>
        <v/>
      </c>
      <c r="C4796" s="34" t="str">
        <f t="shared" si="224"/>
        <v/>
      </c>
    </row>
    <row r="4797" spans="1:3">
      <c r="A4797" s="34" t="str">
        <f t="shared" si="222"/>
        <v/>
      </c>
      <c r="B4797" s="34" t="str">
        <f t="shared" si="223"/>
        <v/>
      </c>
      <c r="C4797" s="34" t="str">
        <f t="shared" si="224"/>
        <v/>
      </c>
    </row>
    <row r="4798" spans="1:3">
      <c r="A4798" s="34" t="str">
        <f t="shared" si="222"/>
        <v/>
      </c>
      <c r="B4798" s="34" t="str">
        <f t="shared" si="223"/>
        <v/>
      </c>
      <c r="C4798" s="34" t="str">
        <f t="shared" si="224"/>
        <v/>
      </c>
    </row>
    <row r="4799" spans="1:3">
      <c r="A4799" s="34" t="str">
        <f t="shared" si="222"/>
        <v/>
      </c>
      <c r="B4799" s="34" t="str">
        <f t="shared" si="223"/>
        <v/>
      </c>
      <c r="C4799" s="34" t="str">
        <f t="shared" si="224"/>
        <v/>
      </c>
    </row>
    <row r="4800" spans="1:3">
      <c r="A4800" s="34" t="str">
        <f t="shared" si="222"/>
        <v/>
      </c>
      <c r="B4800" s="34" t="str">
        <f t="shared" si="223"/>
        <v/>
      </c>
      <c r="C4800" s="34" t="str">
        <f t="shared" si="224"/>
        <v/>
      </c>
    </row>
    <row r="4801" spans="1:3">
      <c r="A4801" s="34" t="str">
        <f t="shared" si="222"/>
        <v/>
      </c>
      <c r="B4801" s="34" t="str">
        <f t="shared" si="223"/>
        <v/>
      </c>
      <c r="C4801" s="34" t="str">
        <f t="shared" si="224"/>
        <v/>
      </c>
    </row>
    <row r="4802" spans="1:3">
      <c r="A4802" s="34" t="str">
        <f t="shared" si="222"/>
        <v/>
      </c>
      <c r="B4802" s="34" t="str">
        <f t="shared" si="223"/>
        <v/>
      </c>
      <c r="C4802" s="34" t="str">
        <f t="shared" si="224"/>
        <v/>
      </c>
    </row>
    <row r="4803" spans="1:3">
      <c r="A4803" s="34" t="str">
        <f t="shared" ref="A4803:A4866" si="225">IFERROR(C4803-1,"")</f>
        <v/>
      </c>
      <c r="B4803" s="34" t="str">
        <f t="shared" ref="B4803:B4866" si="226">IFERROR("P(Z&gt;="&amp;C4803-1&amp;")","")</f>
        <v/>
      </c>
      <c r="C4803" s="34" t="str">
        <f t="shared" ref="C4803:C4866" si="227">IF(C4802&gt;rNtrials,"",1+C4802)</f>
        <v/>
      </c>
    </row>
    <row r="4804" spans="1:3">
      <c r="A4804" s="34" t="str">
        <f t="shared" si="225"/>
        <v/>
      </c>
      <c r="B4804" s="34" t="str">
        <f t="shared" si="226"/>
        <v/>
      </c>
      <c r="C4804" s="34" t="str">
        <f t="shared" si="227"/>
        <v/>
      </c>
    </row>
    <row r="4805" spans="1:3">
      <c r="A4805" s="34" t="str">
        <f t="shared" si="225"/>
        <v/>
      </c>
      <c r="B4805" s="34" t="str">
        <f t="shared" si="226"/>
        <v/>
      </c>
      <c r="C4805" s="34" t="str">
        <f t="shared" si="227"/>
        <v/>
      </c>
    </row>
    <row r="4806" spans="1:3">
      <c r="A4806" s="34" t="str">
        <f t="shared" si="225"/>
        <v/>
      </c>
      <c r="B4806" s="34" t="str">
        <f t="shared" si="226"/>
        <v/>
      </c>
      <c r="C4806" s="34" t="str">
        <f t="shared" si="227"/>
        <v/>
      </c>
    </row>
    <row r="4807" spans="1:3">
      <c r="A4807" s="34" t="str">
        <f t="shared" si="225"/>
        <v/>
      </c>
      <c r="B4807" s="34" t="str">
        <f t="shared" si="226"/>
        <v/>
      </c>
      <c r="C4807" s="34" t="str">
        <f t="shared" si="227"/>
        <v/>
      </c>
    </row>
    <row r="4808" spans="1:3">
      <c r="A4808" s="34" t="str">
        <f t="shared" si="225"/>
        <v/>
      </c>
      <c r="B4808" s="34" t="str">
        <f t="shared" si="226"/>
        <v/>
      </c>
      <c r="C4808" s="34" t="str">
        <f t="shared" si="227"/>
        <v/>
      </c>
    </row>
    <row r="4809" spans="1:3">
      <c r="A4809" s="34" t="str">
        <f t="shared" si="225"/>
        <v/>
      </c>
      <c r="B4809" s="34" t="str">
        <f t="shared" si="226"/>
        <v/>
      </c>
      <c r="C4809" s="34" t="str">
        <f t="shared" si="227"/>
        <v/>
      </c>
    </row>
    <row r="4810" spans="1:3">
      <c r="A4810" s="34" t="str">
        <f t="shared" si="225"/>
        <v/>
      </c>
      <c r="B4810" s="34" t="str">
        <f t="shared" si="226"/>
        <v/>
      </c>
      <c r="C4810" s="34" t="str">
        <f t="shared" si="227"/>
        <v/>
      </c>
    </row>
    <row r="4811" spans="1:3">
      <c r="A4811" s="34" t="str">
        <f t="shared" si="225"/>
        <v/>
      </c>
      <c r="B4811" s="34" t="str">
        <f t="shared" si="226"/>
        <v/>
      </c>
      <c r="C4811" s="34" t="str">
        <f t="shared" si="227"/>
        <v/>
      </c>
    </row>
    <row r="4812" spans="1:3">
      <c r="A4812" s="34" t="str">
        <f t="shared" si="225"/>
        <v/>
      </c>
      <c r="B4812" s="34" t="str">
        <f t="shared" si="226"/>
        <v/>
      </c>
      <c r="C4812" s="34" t="str">
        <f t="shared" si="227"/>
        <v/>
      </c>
    </row>
    <row r="4813" spans="1:3">
      <c r="A4813" s="34" t="str">
        <f t="shared" si="225"/>
        <v/>
      </c>
      <c r="B4813" s="34" t="str">
        <f t="shared" si="226"/>
        <v/>
      </c>
      <c r="C4813" s="34" t="str">
        <f t="shared" si="227"/>
        <v/>
      </c>
    </row>
    <row r="4814" spans="1:3">
      <c r="A4814" s="34" t="str">
        <f t="shared" si="225"/>
        <v/>
      </c>
      <c r="B4814" s="34" t="str">
        <f t="shared" si="226"/>
        <v/>
      </c>
      <c r="C4814" s="34" t="str">
        <f t="shared" si="227"/>
        <v/>
      </c>
    </row>
    <row r="4815" spans="1:3">
      <c r="A4815" s="34" t="str">
        <f t="shared" si="225"/>
        <v/>
      </c>
      <c r="B4815" s="34" t="str">
        <f t="shared" si="226"/>
        <v/>
      </c>
      <c r="C4815" s="34" t="str">
        <f t="shared" si="227"/>
        <v/>
      </c>
    </row>
    <row r="4816" spans="1:3">
      <c r="A4816" s="34" t="str">
        <f t="shared" si="225"/>
        <v/>
      </c>
      <c r="B4816" s="34" t="str">
        <f t="shared" si="226"/>
        <v/>
      </c>
      <c r="C4816" s="34" t="str">
        <f t="shared" si="227"/>
        <v/>
      </c>
    </row>
    <row r="4817" spans="1:3">
      <c r="A4817" s="34" t="str">
        <f t="shared" si="225"/>
        <v/>
      </c>
      <c r="B4817" s="34" t="str">
        <f t="shared" si="226"/>
        <v/>
      </c>
      <c r="C4817" s="34" t="str">
        <f t="shared" si="227"/>
        <v/>
      </c>
    </row>
    <row r="4818" spans="1:3">
      <c r="A4818" s="34" t="str">
        <f t="shared" si="225"/>
        <v/>
      </c>
      <c r="B4818" s="34" t="str">
        <f t="shared" si="226"/>
        <v/>
      </c>
      <c r="C4818" s="34" t="str">
        <f t="shared" si="227"/>
        <v/>
      </c>
    </row>
    <row r="4819" spans="1:3">
      <c r="A4819" s="34" t="str">
        <f t="shared" si="225"/>
        <v/>
      </c>
      <c r="B4819" s="34" t="str">
        <f t="shared" si="226"/>
        <v/>
      </c>
      <c r="C4819" s="34" t="str">
        <f t="shared" si="227"/>
        <v/>
      </c>
    </row>
    <row r="4820" spans="1:3">
      <c r="A4820" s="34" t="str">
        <f t="shared" si="225"/>
        <v/>
      </c>
      <c r="B4820" s="34" t="str">
        <f t="shared" si="226"/>
        <v/>
      </c>
      <c r="C4820" s="34" t="str">
        <f t="shared" si="227"/>
        <v/>
      </c>
    </row>
    <row r="4821" spans="1:3">
      <c r="A4821" s="34" t="str">
        <f t="shared" si="225"/>
        <v/>
      </c>
      <c r="B4821" s="34" t="str">
        <f t="shared" si="226"/>
        <v/>
      </c>
      <c r="C4821" s="34" t="str">
        <f t="shared" si="227"/>
        <v/>
      </c>
    </row>
    <row r="4822" spans="1:3">
      <c r="A4822" s="34" t="str">
        <f t="shared" si="225"/>
        <v/>
      </c>
      <c r="B4822" s="34" t="str">
        <f t="shared" si="226"/>
        <v/>
      </c>
      <c r="C4822" s="34" t="str">
        <f t="shared" si="227"/>
        <v/>
      </c>
    </row>
    <row r="4823" spans="1:3">
      <c r="A4823" s="34" t="str">
        <f t="shared" si="225"/>
        <v/>
      </c>
      <c r="B4823" s="34" t="str">
        <f t="shared" si="226"/>
        <v/>
      </c>
      <c r="C4823" s="34" t="str">
        <f t="shared" si="227"/>
        <v/>
      </c>
    </row>
    <row r="4824" spans="1:3">
      <c r="A4824" s="34" t="str">
        <f t="shared" si="225"/>
        <v/>
      </c>
      <c r="B4824" s="34" t="str">
        <f t="shared" si="226"/>
        <v/>
      </c>
      <c r="C4824" s="34" t="str">
        <f t="shared" si="227"/>
        <v/>
      </c>
    </row>
    <row r="4825" spans="1:3">
      <c r="A4825" s="34" t="str">
        <f t="shared" si="225"/>
        <v/>
      </c>
      <c r="B4825" s="34" t="str">
        <f t="shared" si="226"/>
        <v/>
      </c>
      <c r="C4825" s="34" t="str">
        <f t="shared" si="227"/>
        <v/>
      </c>
    </row>
    <row r="4826" spans="1:3">
      <c r="A4826" s="34" t="str">
        <f t="shared" si="225"/>
        <v/>
      </c>
      <c r="B4826" s="34" t="str">
        <f t="shared" si="226"/>
        <v/>
      </c>
      <c r="C4826" s="34" t="str">
        <f t="shared" si="227"/>
        <v/>
      </c>
    </row>
    <row r="4827" spans="1:3">
      <c r="A4827" s="34" t="str">
        <f t="shared" si="225"/>
        <v/>
      </c>
      <c r="B4827" s="34" t="str">
        <f t="shared" si="226"/>
        <v/>
      </c>
      <c r="C4827" s="34" t="str">
        <f t="shared" si="227"/>
        <v/>
      </c>
    </row>
    <row r="4828" spans="1:3">
      <c r="A4828" s="34" t="str">
        <f t="shared" si="225"/>
        <v/>
      </c>
      <c r="B4828" s="34" t="str">
        <f t="shared" si="226"/>
        <v/>
      </c>
      <c r="C4828" s="34" t="str">
        <f t="shared" si="227"/>
        <v/>
      </c>
    </row>
    <row r="4829" spans="1:3">
      <c r="A4829" s="34" t="str">
        <f t="shared" si="225"/>
        <v/>
      </c>
      <c r="B4829" s="34" t="str">
        <f t="shared" si="226"/>
        <v/>
      </c>
      <c r="C4829" s="34" t="str">
        <f t="shared" si="227"/>
        <v/>
      </c>
    </row>
    <row r="4830" spans="1:3">
      <c r="A4830" s="34" t="str">
        <f t="shared" si="225"/>
        <v/>
      </c>
      <c r="B4830" s="34" t="str">
        <f t="shared" si="226"/>
        <v/>
      </c>
      <c r="C4830" s="34" t="str">
        <f t="shared" si="227"/>
        <v/>
      </c>
    </row>
    <row r="4831" spans="1:3">
      <c r="A4831" s="34" t="str">
        <f t="shared" si="225"/>
        <v/>
      </c>
      <c r="B4831" s="34" t="str">
        <f t="shared" si="226"/>
        <v/>
      </c>
      <c r="C4831" s="34" t="str">
        <f t="shared" si="227"/>
        <v/>
      </c>
    </row>
    <row r="4832" spans="1:3">
      <c r="A4832" s="34" t="str">
        <f t="shared" si="225"/>
        <v/>
      </c>
      <c r="B4832" s="34" t="str">
        <f t="shared" si="226"/>
        <v/>
      </c>
      <c r="C4832" s="34" t="str">
        <f t="shared" si="227"/>
        <v/>
      </c>
    </row>
    <row r="4833" spans="1:3">
      <c r="A4833" s="34" t="str">
        <f t="shared" si="225"/>
        <v/>
      </c>
      <c r="B4833" s="34" t="str">
        <f t="shared" si="226"/>
        <v/>
      </c>
      <c r="C4833" s="34" t="str">
        <f t="shared" si="227"/>
        <v/>
      </c>
    </row>
    <row r="4834" spans="1:3">
      <c r="A4834" s="34" t="str">
        <f t="shared" si="225"/>
        <v/>
      </c>
      <c r="B4834" s="34" t="str">
        <f t="shared" si="226"/>
        <v/>
      </c>
      <c r="C4834" s="34" t="str">
        <f t="shared" si="227"/>
        <v/>
      </c>
    </row>
    <row r="4835" spans="1:3">
      <c r="A4835" s="34" t="str">
        <f t="shared" si="225"/>
        <v/>
      </c>
      <c r="B4835" s="34" t="str">
        <f t="shared" si="226"/>
        <v/>
      </c>
      <c r="C4835" s="34" t="str">
        <f t="shared" si="227"/>
        <v/>
      </c>
    </row>
    <row r="4836" spans="1:3">
      <c r="A4836" s="34" t="str">
        <f t="shared" si="225"/>
        <v/>
      </c>
      <c r="B4836" s="34" t="str">
        <f t="shared" si="226"/>
        <v/>
      </c>
      <c r="C4836" s="34" t="str">
        <f t="shared" si="227"/>
        <v/>
      </c>
    </row>
    <row r="4837" spans="1:3">
      <c r="A4837" s="34" t="str">
        <f t="shared" si="225"/>
        <v/>
      </c>
      <c r="B4837" s="34" t="str">
        <f t="shared" si="226"/>
        <v/>
      </c>
      <c r="C4837" s="34" t="str">
        <f t="shared" si="227"/>
        <v/>
      </c>
    </row>
    <row r="4838" spans="1:3">
      <c r="A4838" s="34" t="str">
        <f t="shared" si="225"/>
        <v/>
      </c>
      <c r="B4838" s="34" t="str">
        <f t="shared" si="226"/>
        <v/>
      </c>
      <c r="C4838" s="34" t="str">
        <f t="shared" si="227"/>
        <v/>
      </c>
    </row>
    <row r="4839" spans="1:3">
      <c r="A4839" s="34" t="str">
        <f t="shared" si="225"/>
        <v/>
      </c>
      <c r="B4839" s="34" t="str">
        <f t="shared" si="226"/>
        <v/>
      </c>
      <c r="C4839" s="34" t="str">
        <f t="shared" si="227"/>
        <v/>
      </c>
    </row>
    <row r="4840" spans="1:3">
      <c r="A4840" s="34" t="str">
        <f t="shared" si="225"/>
        <v/>
      </c>
      <c r="B4840" s="34" t="str">
        <f t="shared" si="226"/>
        <v/>
      </c>
      <c r="C4840" s="34" t="str">
        <f t="shared" si="227"/>
        <v/>
      </c>
    </row>
    <row r="4841" spans="1:3">
      <c r="A4841" s="34" t="str">
        <f t="shared" si="225"/>
        <v/>
      </c>
      <c r="B4841" s="34" t="str">
        <f t="shared" si="226"/>
        <v/>
      </c>
      <c r="C4841" s="34" t="str">
        <f t="shared" si="227"/>
        <v/>
      </c>
    </row>
    <row r="4842" spans="1:3">
      <c r="A4842" s="34" t="str">
        <f t="shared" si="225"/>
        <v/>
      </c>
      <c r="B4842" s="34" t="str">
        <f t="shared" si="226"/>
        <v/>
      </c>
      <c r="C4842" s="34" t="str">
        <f t="shared" si="227"/>
        <v/>
      </c>
    </row>
    <row r="4843" spans="1:3">
      <c r="A4843" s="34" t="str">
        <f t="shared" si="225"/>
        <v/>
      </c>
      <c r="B4843" s="34" t="str">
        <f t="shared" si="226"/>
        <v/>
      </c>
      <c r="C4843" s="34" t="str">
        <f t="shared" si="227"/>
        <v/>
      </c>
    </row>
    <row r="4844" spans="1:3">
      <c r="A4844" s="34" t="str">
        <f t="shared" si="225"/>
        <v/>
      </c>
      <c r="B4844" s="34" t="str">
        <f t="shared" si="226"/>
        <v/>
      </c>
      <c r="C4844" s="34" t="str">
        <f t="shared" si="227"/>
        <v/>
      </c>
    </row>
    <row r="4845" spans="1:3">
      <c r="A4845" s="34" t="str">
        <f t="shared" si="225"/>
        <v/>
      </c>
      <c r="B4845" s="34" t="str">
        <f t="shared" si="226"/>
        <v/>
      </c>
      <c r="C4845" s="34" t="str">
        <f t="shared" si="227"/>
        <v/>
      </c>
    </row>
    <row r="4846" spans="1:3">
      <c r="A4846" s="34" t="str">
        <f t="shared" si="225"/>
        <v/>
      </c>
      <c r="B4846" s="34" t="str">
        <f t="shared" si="226"/>
        <v/>
      </c>
      <c r="C4846" s="34" t="str">
        <f t="shared" si="227"/>
        <v/>
      </c>
    </row>
    <row r="4847" spans="1:3">
      <c r="A4847" s="34" t="str">
        <f t="shared" si="225"/>
        <v/>
      </c>
      <c r="B4847" s="34" t="str">
        <f t="shared" si="226"/>
        <v/>
      </c>
      <c r="C4847" s="34" t="str">
        <f t="shared" si="227"/>
        <v/>
      </c>
    </row>
    <row r="4848" spans="1:3">
      <c r="A4848" s="34" t="str">
        <f t="shared" si="225"/>
        <v/>
      </c>
      <c r="B4848" s="34" t="str">
        <f t="shared" si="226"/>
        <v/>
      </c>
      <c r="C4848" s="34" t="str">
        <f t="shared" si="227"/>
        <v/>
      </c>
    </row>
    <row r="4849" spans="1:3">
      <c r="A4849" s="34" t="str">
        <f t="shared" si="225"/>
        <v/>
      </c>
      <c r="B4849" s="34" t="str">
        <f t="shared" si="226"/>
        <v/>
      </c>
      <c r="C4849" s="34" t="str">
        <f t="shared" si="227"/>
        <v/>
      </c>
    </row>
    <row r="4850" spans="1:3">
      <c r="A4850" s="34" t="str">
        <f t="shared" si="225"/>
        <v/>
      </c>
      <c r="B4850" s="34" t="str">
        <f t="shared" si="226"/>
        <v/>
      </c>
      <c r="C4850" s="34" t="str">
        <f t="shared" si="227"/>
        <v/>
      </c>
    </row>
    <row r="4851" spans="1:3">
      <c r="A4851" s="34" t="str">
        <f t="shared" si="225"/>
        <v/>
      </c>
      <c r="B4851" s="34" t="str">
        <f t="shared" si="226"/>
        <v/>
      </c>
      <c r="C4851" s="34" t="str">
        <f t="shared" si="227"/>
        <v/>
      </c>
    </row>
    <row r="4852" spans="1:3">
      <c r="A4852" s="34" t="str">
        <f t="shared" si="225"/>
        <v/>
      </c>
      <c r="B4852" s="34" t="str">
        <f t="shared" si="226"/>
        <v/>
      </c>
      <c r="C4852" s="34" t="str">
        <f t="shared" si="227"/>
        <v/>
      </c>
    </row>
    <row r="4853" spans="1:3">
      <c r="A4853" s="34" t="str">
        <f t="shared" si="225"/>
        <v/>
      </c>
      <c r="B4853" s="34" t="str">
        <f t="shared" si="226"/>
        <v/>
      </c>
      <c r="C4853" s="34" t="str">
        <f t="shared" si="227"/>
        <v/>
      </c>
    </row>
    <row r="4854" spans="1:3">
      <c r="A4854" s="34" t="str">
        <f t="shared" si="225"/>
        <v/>
      </c>
      <c r="B4854" s="34" t="str">
        <f t="shared" si="226"/>
        <v/>
      </c>
      <c r="C4854" s="34" t="str">
        <f t="shared" si="227"/>
        <v/>
      </c>
    </row>
    <row r="4855" spans="1:3">
      <c r="A4855" s="34" t="str">
        <f t="shared" si="225"/>
        <v/>
      </c>
      <c r="B4855" s="34" t="str">
        <f t="shared" si="226"/>
        <v/>
      </c>
      <c r="C4855" s="34" t="str">
        <f t="shared" si="227"/>
        <v/>
      </c>
    </row>
    <row r="4856" spans="1:3">
      <c r="A4856" s="34" t="str">
        <f t="shared" si="225"/>
        <v/>
      </c>
      <c r="B4856" s="34" t="str">
        <f t="shared" si="226"/>
        <v/>
      </c>
      <c r="C4856" s="34" t="str">
        <f t="shared" si="227"/>
        <v/>
      </c>
    </row>
    <row r="4857" spans="1:3">
      <c r="A4857" s="34" t="str">
        <f t="shared" si="225"/>
        <v/>
      </c>
      <c r="B4857" s="34" t="str">
        <f t="shared" si="226"/>
        <v/>
      </c>
      <c r="C4857" s="34" t="str">
        <f t="shared" si="227"/>
        <v/>
      </c>
    </row>
    <row r="4858" spans="1:3">
      <c r="A4858" s="34" t="str">
        <f t="shared" si="225"/>
        <v/>
      </c>
      <c r="B4858" s="34" t="str">
        <f t="shared" si="226"/>
        <v/>
      </c>
      <c r="C4858" s="34" t="str">
        <f t="shared" si="227"/>
        <v/>
      </c>
    </row>
    <row r="4859" spans="1:3">
      <c r="A4859" s="34" t="str">
        <f t="shared" si="225"/>
        <v/>
      </c>
      <c r="B4859" s="34" t="str">
        <f t="shared" si="226"/>
        <v/>
      </c>
      <c r="C4859" s="34" t="str">
        <f t="shared" si="227"/>
        <v/>
      </c>
    </row>
    <row r="4860" spans="1:3">
      <c r="A4860" s="34" t="str">
        <f t="shared" si="225"/>
        <v/>
      </c>
      <c r="B4860" s="34" t="str">
        <f t="shared" si="226"/>
        <v/>
      </c>
      <c r="C4860" s="34" t="str">
        <f t="shared" si="227"/>
        <v/>
      </c>
    </row>
    <row r="4861" spans="1:3">
      <c r="A4861" s="34" t="str">
        <f t="shared" si="225"/>
        <v/>
      </c>
      <c r="B4861" s="34" t="str">
        <f t="shared" si="226"/>
        <v/>
      </c>
      <c r="C4861" s="34" t="str">
        <f t="shared" si="227"/>
        <v/>
      </c>
    </row>
    <row r="4862" spans="1:3">
      <c r="A4862" s="34" t="str">
        <f t="shared" si="225"/>
        <v/>
      </c>
      <c r="B4862" s="34" t="str">
        <f t="shared" si="226"/>
        <v/>
      </c>
      <c r="C4862" s="34" t="str">
        <f t="shared" si="227"/>
        <v/>
      </c>
    </row>
    <row r="4863" spans="1:3">
      <c r="A4863" s="34" t="str">
        <f t="shared" si="225"/>
        <v/>
      </c>
      <c r="B4863" s="34" t="str">
        <f t="shared" si="226"/>
        <v/>
      </c>
      <c r="C4863" s="34" t="str">
        <f t="shared" si="227"/>
        <v/>
      </c>
    </row>
    <row r="4864" spans="1:3">
      <c r="A4864" s="34" t="str">
        <f t="shared" si="225"/>
        <v/>
      </c>
      <c r="B4864" s="34" t="str">
        <f t="shared" si="226"/>
        <v/>
      </c>
      <c r="C4864" s="34" t="str">
        <f t="shared" si="227"/>
        <v/>
      </c>
    </row>
    <row r="4865" spans="1:3">
      <c r="A4865" s="34" t="str">
        <f t="shared" si="225"/>
        <v/>
      </c>
      <c r="B4865" s="34" t="str">
        <f t="shared" si="226"/>
        <v/>
      </c>
      <c r="C4865" s="34" t="str">
        <f t="shared" si="227"/>
        <v/>
      </c>
    </row>
    <row r="4866" spans="1:3">
      <c r="A4866" s="34" t="str">
        <f t="shared" si="225"/>
        <v/>
      </c>
      <c r="B4866" s="34" t="str">
        <f t="shared" si="226"/>
        <v/>
      </c>
      <c r="C4866" s="34" t="str">
        <f t="shared" si="227"/>
        <v/>
      </c>
    </row>
    <row r="4867" spans="1:3">
      <c r="A4867" s="34" t="str">
        <f t="shared" ref="A4867:A4930" si="228">IFERROR(C4867-1,"")</f>
        <v/>
      </c>
      <c r="B4867" s="34" t="str">
        <f t="shared" ref="B4867:B4930" si="229">IFERROR("P(Z&gt;="&amp;C4867-1&amp;")","")</f>
        <v/>
      </c>
      <c r="C4867" s="34" t="str">
        <f t="shared" ref="C4867:C4930" si="230">IF(C4866&gt;rNtrials,"",1+C4866)</f>
        <v/>
      </c>
    </row>
    <row r="4868" spans="1:3">
      <c r="A4868" s="34" t="str">
        <f t="shared" si="228"/>
        <v/>
      </c>
      <c r="B4868" s="34" t="str">
        <f t="shared" si="229"/>
        <v/>
      </c>
      <c r="C4868" s="34" t="str">
        <f t="shared" si="230"/>
        <v/>
      </c>
    </row>
    <row r="4869" spans="1:3">
      <c r="A4869" s="34" t="str">
        <f t="shared" si="228"/>
        <v/>
      </c>
      <c r="B4869" s="34" t="str">
        <f t="shared" si="229"/>
        <v/>
      </c>
      <c r="C4869" s="34" t="str">
        <f t="shared" si="230"/>
        <v/>
      </c>
    </row>
    <row r="4870" spans="1:3">
      <c r="A4870" s="34" t="str">
        <f t="shared" si="228"/>
        <v/>
      </c>
      <c r="B4870" s="34" t="str">
        <f t="shared" si="229"/>
        <v/>
      </c>
      <c r="C4870" s="34" t="str">
        <f t="shared" si="230"/>
        <v/>
      </c>
    </row>
    <row r="4871" spans="1:3">
      <c r="A4871" s="34" t="str">
        <f t="shared" si="228"/>
        <v/>
      </c>
      <c r="B4871" s="34" t="str">
        <f t="shared" si="229"/>
        <v/>
      </c>
      <c r="C4871" s="34" t="str">
        <f t="shared" si="230"/>
        <v/>
      </c>
    </row>
    <row r="4872" spans="1:3">
      <c r="A4872" s="34" t="str">
        <f t="shared" si="228"/>
        <v/>
      </c>
      <c r="B4872" s="34" t="str">
        <f t="shared" si="229"/>
        <v/>
      </c>
      <c r="C4872" s="34" t="str">
        <f t="shared" si="230"/>
        <v/>
      </c>
    </row>
    <row r="4873" spans="1:3">
      <c r="A4873" s="34" t="str">
        <f t="shared" si="228"/>
        <v/>
      </c>
      <c r="B4873" s="34" t="str">
        <f t="shared" si="229"/>
        <v/>
      </c>
      <c r="C4873" s="34" t="str">
        <f t="shared" si="230"/>
        <v/>
      </c>
    </row>
    <row r="4874" spans="1:3">
      <c r="A4874" s="34" t="str">
        <f t="shared" si="228"/>
        <v/>
      </c>
      <c r="B4874" s="34" t="str">
        <f t="shared" si="229"/>
        <v/>
      </c>
      <c r="C4874" s="34" t="str">
        <f t="shared" si="230"/>
        <v/>
      </c>
    </row>
    <row r="4875" spans="1:3">
      <c r="A4875" s="34" t="str">
        <f t="shared" si="228"/>
        <v/>
      </c>
      <c r="B4875" s="34" t="str">
        <f t="shared" si="229"/>
        <v/>
      </c>
      <c r="C4875" s="34" t="str">
        <f t="shared" si="230"/>
        <v/>
      </c>
    </row>
    <row r="4876" spans="1:3">
      <c r="A4876" s="34" t="str">
        <f t="shared" si="228"/>
        <v/>
      </c>
      <c r="B4876" s="34" t="str">
        <f t="shared" si="229"/>
        <v/>
      </c>
      <c r="C4876" s="34" t="str">
        <f t="shared" si="230"/>
        <v/>
      </c>
    </row>
    <row r="4877" spans="1:3">
      <c r="A4877" s="34" t="str">
        <f t="shared" si="228"/>
        <v/>
      </c>
      <c r="B4877" s="34" t="str">
        <f t="shared" si="229"/>
        <v/>
      </c>
      <c r="C4877" s="34" t="str">
        <f t="shared" si="230"/>
        <v/>
      </c>
    </row>
    <row r="4878" spans="1:3">
      <c r="A4878" s="34" t="str">
        <f t="shared" si="228"/>
        <v/>
      </c>
      <c r="B4878" s="34" t="str">
        <f t="shared" si="229"/>
        <v/>
      </c>
      <c r="C4878" s="34" t="str">
        <f t="shared" si="230"/>
        <v/>
      </c>
    </row>
    <row r="4879" spans="1:3">
      <c r="A4879" s="34" t="str">
        <f t="shared" si="228"/>
        <v/>
      </c>
      <c r="B4879" s="34" t="str">
        <f t="shared" si="229"/>
        <v/>
      </c>
      <c r="C4879" s="34" t="str">
        <f t="shared" si="230"/>
        <v/>
      </c>
    </row>
    <row r="4880" spans="1:3">
      <c r="A4880" s="34" t="str">
        <f t="shared" si="228"/>
        <v/>
      </c>
      <c r="B4880" s="34" t="str">
        <f t="shared" si="229"/>
        <v/>
      </c>
      <c r="C4880" s="34" t="str">
        <f t="shared" si="230"/>
        <v/>
      </c>
    </row>
    <row r="4881" spans="1:3">
      <c r="A4881" s="34" t="str">
        <f t="shared" si="228"/>
        <v/>
      </c>
      <c r="B4881" s="34" t="str">
        <f t="shared" si="229"/>
        <v/>
      </c>
      <c r="C4881" s="34" t="str">
        <f t="shared" si="230"/>
        <v/>
      </c>
    </row>
    <row r="4882" spans="1:3">
      <c r="A4882" s="34" t="str">
        <f t="shared" si="228"/>
        <v/>
      </c>
      <c r="B4882" s="34" t="str">
        <f t="shared" si="229"/>
        <v/>
      </c>
      <c r="C4882" s="34" t="str">
        <f t="shared" si="230"/>
        <v/>
      </c>
    </row>
    <row r="4883" spans="1:3">
      <c r="A4883" s="34" t="str">
        <f t="shared" si="228"/>
        <v/>
      </c>
      <c r="B4883" s="34" t="str">
        <f t="shared" si="229"/>
        <v/>
      </c>
      <c r="C4883" s="34" t="str">
        <f t="shared" si="230"/>
        <v/>
      </c>
    </row>
    <row r="4884" spans="1:3">
      <c r="A4884" s="34" t="str">
        <f t="shared" si="228"/>
        <v/>
      </c>
      <c r="B4884" s="34" t="str">
        <f t="shared" si="229"/>
        <v/>
      </c>
      <c r="C4884" s="34" t="str">
        <f t="shared" si="230"/>
        <v/>
      </c>
    </row>
    <row r="4885" spans="1:3">
      <c r="A4885" s="34" t="str">
        <f t="shared" si="228"/>
        <v/>
      </c>
      <c r="B4885" s="34" t="str">
        <f t="shared" si="229"/>
        <v/>
      </c>
      <c r="C4885" s="34" t="str">
        <f t="shared" si="230"/>
        <v/>
      </c>
    </row>
    <row r="4886" spans="1:3">
      <c r="A4886" s="34" t="str">
        <f t="shared" si="228"/>
        <v/>
      </c>
      <c r="B4886" s="34" t="str">
        <f t="shared" si="229"/>
        <v/>
      </c>
      <c r="C4886" s="34" t="str">
        <f t="shared" si="230"/>
        <v/>
      </c>
    </row>
    <row r="4887" spans="1:3">
      <c r="A4887" s="34" t="str">
        <f t="shared" si="228"/>
        <v/>
      </c>
      <c r="B4887" s="34" t="str">
        <f t="shared" si="229"/>
        <v/>
      </c>
      <c r="C4887" s="34" t="str">
        <f t="shared" si="230"/>
        <v/>
      </c>
    </row>
    <row r="4888" spans="1:3">
      <c r="A4888" s="34" t="str">
        <f t="shared" si="228"/>
        <v/>
      </c>
      <c r="B4888" s="34" t="str">
        <f t="shared" si="229"/>
        <v/>
      </c>
      <c r="C4888" s="34" t="str">
        <f t="shared" si="230"/>
        <v/>
      </c>
    </row>
    <row r="4889" spans="1:3">
      <c r="A4889" s="34" t="str">
        <f t="shared" si="228"/>
        <v/>
      </c>
      <c r="B4889" s="34" t="str">
        <f t="shared" si="229"/>
        <v/>
      </c>
      <c r="C4889" s="34" t="str">
        <f t="shared" si="230"/>
        <v/>
      </c>
    </row>
    <row r="4890" spans="1:3">
      <c r="A4890" s="34" t="str">
        <f t="shared" si="228"/>
        <v/>
      </c>
      <c r="B4890" s="34" t="str">
        <f t="shared" si="229"/>
        <v/>
      </c>
      <c r="C4890" s="34" t="str">
        <f t="shared" si="230"/>
        <v/>
      </c>
    </row>
    <row r="4891" spans="1:3">
      <c r="A4891" s="34" t="str">
        <f t="shared" si="228"/>
        <v/>
      </c>
      <c r="B4891" s="34" t="str">
        <f t="shared" si="229"/>
        <v/>
      </c>
      <c r="C4891" s="34" t="str">
        <f t="shared" si="230"/>
        <v/>
      </c>
    </row>
    <row r="4892" spans="1:3">
      <c r="A4892" s="34" t="str">
        <f t="shared" si="228"/>
        <v/>
      </c>
      <c r="B4892" s="34" t="str">
        <f t="shared" si="229"/>
        <v/>
      </c>
      <c r="C4892" s="34" t="str">
        <f t="shared" si="230"/>
        <v/>
      </c>
    </row>
    <row r="4893" spans="1:3">
      <c r="A4893" s="34" t="str">
        <f t="shared" si="228"/>
        <v/>
      </c>
      <c r="B4893" s="34" t="str">
        <f t="shared" si="229"/>
        <v/>
      </c>
      <c r="C4893" s="34" t="str">
        <f t="shared" si="230"/>
        <v/>
      </c>
    </row>
    <row r="4894" spans="1:3">
      <c r="A4894" s="34" t="str">
        <f t="shared" si="228"/>
        <v/>
      </c>
      <c r="B4894" s="34" t="str">
        <f t="shared" si="229"/>
        <v/>
      </c>
      <c r="C4894" s="34" t="str">
        <f t="shared" si="230"/>
        <v/>
      </c>
    </row>
    <row r="4895" spans="1:3">
      <c r="A4895" s="34" t="str">
        <f t="shared" si="228"/>
        <v/>
      </c>
      <c r="B4895" s="34" t="str">
        <f t="shared" si="229"/>
        <v/>
      </c>
      <c r="C4895" s="34" t="str">
        <f t="shared" si="230"/>
        <v/>
      </c>
    </row>
    <row r="4896" spans="1:3">
      <c r="A4896" s="34" t="str">
        <f t="shared" si="228"/>
        <v/>
      </c>
      <c r="B4896" s="34" t="str">
        <f t="shared" si="229"/>
        <v/>
      </c>
      <c r="C4896" s="34" t="str">
        <f t="shared" si="230"/>
        <v/>
      </c>
    </row>
    <row r="4897" spans="1:3">
      <c r="A4897" s="34" t="str">
        <f t="shared" si="228"/>
        <v/>
      </c>
      <c r="B4897" s="34" t="str">
        <f t="shared" si="229"/>
        <v/>
      </c>
      <c r="C4897" s="34" t="str">
        <f t="shared" si="230"/>
        <v/>
      </c>
    </row>
    <row r="4898" spans="1:3">
      <c r="A4898" s="34" t="str">
        <f t="shared" si="228"/>
        <v/>
      </c>
      <c r="B4898" s="34" t="str">
        <f t="shared" si="229"/>
        <v/>
      </c>
      <c r="C4898" s="34" t="str">
        <f t="shared" si="230"/>
        <v/>
      </c>
    </row>
    <row r="4899" spans="1:3">
      <c r="A4899" s="34" t="str">
        <f t="shared" si="228"/>
        <v/>
      </c>
      <c r="B4899" s="34" t="str">
        <f t="shared" si="229"/>
        <v/>
      </c>
      <c r="C4899" s="34" t="str">
        <f t="shared" si="230"/>
        <v/>
      </c>
    </row>
    <row r="4900" spans="1:3">
      <c r="A4900" s="34" t="str">
        <f t="shared" si="228"/>
        <v/>
      </c>
      <c r="B4900" s="34" t="str">
        <f t="shared" si="229"/>
        <v/>
      </c>
      <c r="C4900" s="34" t="str">
        <f t="shared" si="230"/>
        <v/>
      </c>
    </row>
    <row r="4901" spans="1:3">
      <c r="A4901" s="34" t="str">
        <f t="shared" si="228"/>
        <v/>
      </c>
      <c r="B4901" s="34" t="str">
        <f t="shared" si="229"/>
        <v/>
      </c>
      <c r="C4901" s="34" t="str">
        <f t="shared" si="230"/>
        <v/>
      </c>
    </row>
    <row r="4902" spans="1:3">
      <c r="A4902" s="34" t="str">
        <f t="shared" si="228"/>
        <v/>
      </c>
      <c r="B4902" s="34" t="str">
        <f t="shared" si="229"/>
        <v/>
      </c>
      <c r="C4902" s="34" t="str">
        <f t="shared" si="230"/>
        <v/>
      </c>
    </row>
    <row r="4903" spans="1:3">
      <c r="A4903" s="34" t="str">
        <f t="shared" si="228"/>
        <v/>
      </c>
      <c r="B4903" s="34" t="str">
        <f t="shared" si="229"/>
        <v/>
      </c>
      <c r="C4903" s="34" t="str">
        <f t="shared" si="230"/>
        <v/>
      </c>
    </row>
    <row r="4904" spans="1:3">
      <c r="A4904" s="34" t="str">
        <f t="shared" si="228"/>
        <v/>
      </c>
      <c r="B4904" s="34" t="str">
        <f t="shared" si="229"/>
        <v/>
      </c>
      <c r="C4904" s="34" t="str">
        <f t="shared" si="230"/>
        <v/>
      </c>
    </row>
    <row r="4905" spans="1:3">
      <c r="A4905" s="34" t="str">
        <f t="shared" si="228"/>
        <v/>
      </c>
      <c r="B4905" s="34" t="str">
        <f t="shared" si="229"/>
        <v/>
      </c>
      <c r="C4905" s="34" t="str">
        <f t="shared" si="230"/>
        <v/>
      </c>
    </row>
    <row r="4906" spans="1:3">
      <c r="A4906" s="34" t="str">
        <f t="shared" si="228"/>
        <v/>
      </c>
      <c r="B4906" s="34" t="str">
        <f t="shared" si="229"/>
        <v/>
      </c>
      <c r="C4906" s="34" t="str">
        <f t="shared" si="230"/>
        <v/>
      </c>
    </row>
    <row r="4907" spans="1:3">
      <c r="A4907" s="34" t="str">
        <f t="shared" si="228"/>
        <v/>
      </c>
      <c r="B4907" s="34" t="str">
        <f t="shared" si="229"/>
        <v/>
      </c>
      <c r="C4907" s="34" t="str">
        <f t="shared" si="230"/>
        <v/>
      </c>
    </row>
    <row r="4908" spans="1:3">
      <c r="A4908" s="34" t="str">
        <f t="shared" si="228"/>
        <v/>
      </c>
      <c r="B4908" s="34" t="str">
        <f t="shared" si="229"/>
        <v/>
      </c>
      <c r="C4908" s="34" t="str">
        <f t="shared" si="230"/>
        <v/>
      </c>
    </row>
    <row r="4909" spans="1:3">
      <c r="A4909" s="34" t="str">
        <f t="shared" si="228"/>
        <v/>
      </c>
      <c r="B4909" s="34" t="str">
        <f t="shared" si="229"/>
        <v/>
      </c>
      <c r="C4909" s="34" t="str">
        <f t="shared" si="230"/>
        <v/>
      </c>
    </row>
    <row r="4910" spans="1:3">
      <c r="A4910" s="34" t="str">
        <f t="shared" si="228"/>
        <v/>
      </c>
      <c r="B4910" s="34" t="str">
        <f t="shared" si="229"/>
        <v/>
      </c>
      <c r="C4910" s="34" t="str">
        <f t="shared" si="230"/>
        <v/>
      </c>
    </row>
    <row r="4911" spans="1:3">
      <c r="A4911" s="34" t="str">
        <f t="shared" si="228"/>
        <v/>
      </c>
      <c r="B4911" s="34" t="str">
        <f t="shared" si="229"/>
        <v/>
      </c>
      <c r="C4911" s="34" t="str">
        <f t="shared" si="230"/>
        <v/>
      </c>
    </row>
    <row r="4912" spans="1:3">
      <c r="A4912" s="34" t="str">
        <f t="shared" si="228"/>
        <v/>
      </c>
      <c r="B4912" s="34" t="str">
        <f t="shared" si="229"/>
        <v/>
      </c>
      <c r="C4912" s="34" t="str">
        <f t="shared" si="230"/>
        <v/>
      </c>
    </row>
    <row r="4913" spans="1:3">
      <c r="A4913" s="34" t="str">
        <f t="shared" si="228"/>
        <v/>
      </c>
      <c r="B4913" s="34" t="str">
        <f t="shared" si="229"/>
        <v/>
      </c>
      <c r="C4913" s="34" t="str">
        <f t="shared" si="230"/>
        <v/>
      </c>
    </row>
    <row r="4914" spans="1:3">
      <c r="A4914" s="34" t="str">
        <f t="shared" si="228"/>
        <v/>
      </c>
      <c r="B4914" s="34" t="str">
        <f t="shared" si="229"/>
        <v/>
      </c>
      <c r="C4914" s="34" t="str">
        <f t="shared" si="230"/>
        <v/>
      </c>
    </row>
    <row r="4915" spans="1:3">
      <c r="A4915" s="34" t="str">
        <f t="shared" si="228"/>
        <v/>
      </c>
      <c r="B4915" s="34" t="str">
        <f t="shared" si="229"/>
        <v/>
      </c>
      <c r="C4915" s="34" t="str">
        <f t="shared" si="230"/>
        <v/>
      </c>
    </row>
    <row r="4916" spans="1:3">
      <c r="A4916" s="34" t="str">
        <f t="shared" si="228"/>
        <v/>
      </c>
      <c r="B4916" s="34" t="str">
        <f t="shared" si="229"/>
        <v/>
      </c>
      <c r="C4916" s="34" t="str">
        <f t="shared" si="230"/>
        <v/>
      </c>
    </row>
    <row r="4917" spans="1:3">
      <c r="A4917" s="34" t="str">
        <f t="shared" si="228"/>
        <v/>
      </c>
      <c r="B4917" s="34" t="str">
        <f t="shared" si="229"/>
        <v/>
      </c>
      <c r="C4917" s="34" t="str">
        <f t="shared" si="230"/>
        <v/>
      </c>
    </row>
    <row r="4918" spans="1:3">
      <c r="A4918" s="34" t="str">
        <f t="shared" si="228"/>
        <v/>
      </c>
      <c r="B4918" s="34" t="str">
        <f t="shared" si="229"/>
        <v/>
      </c>
      <c r="C4918" s="34" t="str">
        <f t="shared" si="230"/>
        <v/>
      </c>
    </row>
    <row r="4919" spans="1:3">
      <c r="A4919" s="34" t="str">
        <f t="shared" si="228"/>
        <v/>
      </c>
      <c r="B4919" s="34" t="str">
        <f t="shared" si="229"/>
        <v/>
      </c>
      <c r="C4919" s="34" t="str">
        <f t="shared" si="230"/>
        <v/>
      </c>
    </row>
    <row r="4920" spans="1:3">
      <c r="A4920" s="34" t="str">
        <f t="shared" si="228"/>
        <v/>
      </c>
      <c r="B4920" s="34" t="str">
        <f t="shared" si="229"/>
        <v/>
      </c>
      <c r="C4920" s="34" t="str">
        <f t="shared" si="230"/>
        <v/>
      </c>
    </row>
    <row r="4921" spans="1:3">
      <c r="A4921" s="34" t="str">
        <f t="shared" si="228"/>
        <v/>
      </c>
      <c r="B4921" s="34" t="str">
        <f t="shared" si="229"/>
        <v/>
      </c>
      <c r="C4921" s="34" t="str">
        <f t="shared" si="230"/>
        <v/>
      </c>
    </row>
    <row r="4922" spans="1:3">
      <c r="A4922" s="34" t="str">
        <f t="shared" si="228"/>
        <v/>
      </c>
      <c r="B4922" s="34" t="str">
        <f t="shared" si="229"/>
        <v/>
      </c>
      <c r="C4922" s="34" t="str">
        <f t="shared" si="230"/>
        <v/>
      </c>
    </row>
    <row r="4923" spans="1:3">
      <c r="A4923" s="34" t="str">
        <f t="shared" si="228"/>
        <v/>
      </c>
      <c r="B4923" s="34" t="str">
        <f t="shared" si="229"/>
        <v/>
      </c>
      <c r="C4923" s="34" t="str">
        <f t="shared" si="230"/>
        <v/>
      </c>
    </row>
    <row r="4924" spans="1:3">
      <c r="A4924" s="34" t="str">
        <f t="shared" si="228"/>
        <v/>
      </c>
      <c r="B4924" s="34" t="str">
        <f t="shared" si="229"/>
        <v/>
      </c>
      <c r="C4924" s="34" t="str">
        <f t="shared" si="230"/>
        <v/>
      </c>
    </row>
    <row r="4925" spans="1:3">
      <c r="A4925" s="34" t="str">
        <f t="shared" si="228"/>
        <v/>
      </c>
      <c r="B4925" s="34" t="str">
        <f t="shared" si="229"/>
        <v/>
      </c>
      <c r="C4925" s="34" t="str">
        <f t="shared" si="230"/>
        <v/>
      </c>
    </row>
    <row r="4926" spans="1:3">
      <c r="A4926" s="34" t="str">
        <f t="shared" si="228"/>
        <v/>
      </c>
      <c r="B4926" s="34" t="str">
        <f t="shared" si="229"/>
        <v/>
      </c>
      <c r="C4926" s="34" t="str">
        <f t="shared" si="230"/>
        <v/>
      </c>
    </row>
    <row r="4927" spans="1:3">
      <c r="A4927" s="34" t="str">
        <f t="shared" si="228"/>
        <v/>
      </c>
      <c r="B4927" s="34" t="str">
        <f t="shared" si="229"/>
        <v/>
      </c>
      <c r="C4927" s="34" t="str">
        <f t="shared" si="230"/>
        <v/>
      </c>
    </row>
    <row r="4928" spans="1:3">
      <c r="A4928" s="34" t="str">
        <f t="shared" si="228"/>
        <v/>
      </c>
      <c r="B4928" s="34" t="str">
        <f t="shared" si="229"/>
        <v/>
      </c>
      <c r="C4928" s="34" t="str">
        <f t="shared" si="230"/>
        <v/>
      </c>
    </row>
    <row r="4929" spans="1:3">
      <c r="A4929" s="34" t="str">
        <f t="shared" si="228"/>
        <v/>
      </c>
      <c r="B4929" s="34" t="str">
        <f t="shared" si="229"/>
        <v/>
      </c>
      <c r="C4929" s="34" t="str">
        <f t="shared" si="230"/>
        <v/>
      </c>
    </row>
    <row r="4930" spans="1:3">
      <c r="A4930" s="34" t="str">
        <f t="shared" si="228"/>
        <v/>
      </c>
      <c r="B4930" s="34" t="str">
        <f t="shared" si="229"/>
        <v/>
      </c>
      <c r="C4930" s="34" t="str">
        <f t="shared" si="230"/>
        <v/>
      </c>
    </row>
    <row r="4931" spans="1:3">
      <c r="A4931" s="34" t="str">
        <f t="shared" ref="A4931:A4994" si="231">IFERROR(C4931-1,"")</f>
        <v/>
      </c>
      <c r="B4931" s="34" t="str">
        <f t="shared" ref="B4931:B4994" si="232">IFERROR("P(Z&gt;="&amp;C4931-1&amp;")","")</f>
        <v/>
      </c>
      <c r="C4931" s="34" t="str">
        <f t="shared" ref="C4931:C4994" si="233">IF(C4930&gt;rNtrials,"",1+C4930)</f>
        <v/>
      </c>
    </row>
    <row r="4932" spans="1:3">
      <c r="A4932" s="34" t="str">
        <f t="shared" si="231"/>
        <v/>
      </c>
      <c r="B4932" s="34" t="str">
        <f t="shared" si="232"/>
        <v/>
      </c>
      <c r="C4932" s="34" t="str">
        <f t="shared" si="233"/>
        <v/>
      </c>
    </row>
    <row r="4933" spans="1:3">
      <c r="A4933" s="34" t="str">
        <f t="shared" si="231"/>
        <v/>
      </c>
      <c r="B4933" s="34" t="str">
        <f t="shared" si="232"/>
        <v/>
      </c>
      <c r="C4933" s="34" t="str">
        <f t="shared" si="233"/>
        <v/>
      </c>
    </row>
    <row r="4934" spans="1:3">
      <c r="A4934" s="34" t="str">
        <f t="shared" si="231"/>
        <v/>
      </c>
      <c r="B4934" s="34" t="str">
        <f t="shared" si="232"/>
        <v/>
      </c>
      <c r="C4934" s="34" t="str">
        <f t="shared" si="233"/>
        <v/>
      </c>
    </row>
    <row r="4935" spans="1:3">
      <c r="A4935" s="34" t="str">
        <f t="shared" si="231"/>
        <v/>
      </c>
      <c r="B4935" s="34" t="str">
        <f t="shared" si="232"/>
        <v/>
      </c>
      <c r="C4935" s="34" t="str">
        <f t="shared" si="233"/>
        <v/>
      </c>
    </row>
    <row r="4936" spans="1:3">
      <c r="A4936" s="34" t="str">
        <f t="shared" si="231"/>
        <v/>
      </c>
      <c r="B4936" s="34" t="str">
        <f t="shared" si="232"/>
        <v/>
      </c>
      <c r="C4936" s="34" t="str">
        <f t="shared" si="233"/>
        <v/>
      </c>
    </row>
    <row r="4937" spans="1:3">
      <c r="A4937" s="34" t="str">
        <f t="shared" si="231"/>
        <v/>
      </c>
      <c r="B4937" s="34" t="str">
        <f t="shared" si="232"/>
        <v/>
      </c>
      <c r="C4937" s="34" t="str">
        <f t="shared" si="233"/>
        <v/>
      </c>
    </row>
    <row r="4938" spans="1:3">
      <c r="A4938" s="34" t="str">
        <f t="shared" si="231"/>
        <v/>
      </c>
      <c r="B4938" s="34" t="str">
        <f t="shared" si="232"/>
        <v/>
      </c>
      <c r="C4938" s="34" t="str">
        <f t="shared" si="233"/>
        <v/>
      </c>
    </row>
    <row r="4939" spans="1:3">
      <c r="A4939" s="34" t="str">
        <f t="shared" si="231"/>
        <v/>
      </c>
      <c r="B4939" s="34" t="str">
        <f t="shared" si="232"/>
        <v/>
      </c>
      <c r="C4939" s="34" t="str">
        <f t="shared" si="233"/>
        <v/>
      </c>
    </row>
    <row r="4940" spans="1:3">
      <c r="A4940" s="34" t="str">
        <f t="shared" si="231"/>
        <v/>
      </c>
      <c r="B4940" s="34" t="str">
        <f t="shared" si="232"/>
        <v/>
      </c>
      <c r="C4940" s="34" t="str">
        <f t="shared" si="233"/>
        <v/>
      </c>
    </row>
    <row r="4941" spans="1:3">
      <c r="A4941" s="34" t="str">
        <f t="shared" si="231"/>
        <v/>
      </c>
      <c r="B4941" s="34" t="str">
        <f t="shared" si="232"/>
        <v/>
      </c>
      <c r="C4941" s="34" t="str">
        <f t="shared" si="233"/>
        <v/>
      </c>
    </row>
    <row r="4942" spans="1:3">
      <c r="A4942" s="34" t="str">
        <f t="shared" si="231"/>
        <v/>
      </c>
      <c r="B4942" s="34" t="str">
        <f t="shared" si="232"/>
        <v/>
      </c>
      <c r="C4942" s="34" t="str">
        <f t="shared" si="233"/>
        <v/>
      </c>
    </row>
    <row r="4943" spans="1:3">
      <c r="A4943" s="34" t="str">
        <f t="shared" si="231"/>
        <v/>
      </c>
      <c r="B4943" s="34" t="str">
        <f t="shared" si="232"/>
        <v/>
      </c>
      <c r="C4943" s="34" t="str">
        <f t="shared" si="233"/>
        <v/>
      </c>
    </row>
    <row r="4944" spans="1:3">
      <c r="A4944" s="34" t="str">
        <f t="shared" si="231"/>
        <v/>
      </c>
      <c r="B4944" s="34" t="str">
        <f t="shared" si="232"/>
        <v/>
      </c>
      <c r="C4944" s="34" t="str">
        <f t="shared" si="233"/>
        <v/>
      </c>
    </row>
    <row r="4945" spans="1:3">
      <c r="A4945" s="34" t="str">
        <f t="shared" si="231"/>
        <v/>
      </c>
      <c r="B4945" s="34" t="str">
        <f t="shared" si="232"/>
        <v/>
      </c>
      <c r="C4945" s="34" t="str">
        <f t="shared" si="233"/>
        <v/>
      </c>
    </row>
    <row r="4946" spans="1:3">
      <c r="A4946" s="34" t="str">
        <f t="shared" si="231"/>
        <v/>
      </c>
      <c r="B4946" s="34" t="str">
        <f t="shared" si="232"/>
        <v/>
      </c>
      <c r="C4946" s="34" t="str">
        <f t="shared" si="233"/>
        <v/>
      </c>
    </row>
    <row r="4947" spans="1:3">
      <c r="A4947" s="34" t="str">
        <f t="shared" si="231"/>
        <v/>
      </c>
      <c r="B4947" s="34" t="str">
        <f t="shared" si="232"/>
        <v/>
      </c>
      <c r="C4947" s="34" t="str">
        <f t="shared" si="233"/>
        <v/>
      </c>
    </row>
    <row r="4948" spans="1:3">
      <c r="A4948" s="34" t="str">
        <f t="shared" si="231"/>
        <v/>
      </c>
      <c r="B4948" s="34" t="str">
        <f t="shared" si="232"/>
        <v/>
      </c>
      <c r="C4948" s="34" t="str">
        <f t="shared" si="233"/>
        <v/>
      </c>
    </row>
    <row r="4949" spans="1:3">
      <c r="A4949" s="34" t="str">
        <f t="shared" si="231"/>
        <v/>
      </c>
      <c r="B4949" s="34" t="str">
        <f t="shared" si="232"/>
        <v/>
      </c>
      <c r="C4949" s="34" t="str">
        <f t="shared" si="233"/>
        <v/>
      </c>
    </row>
    <row r="4950" spans="1:3">
      <c r="A4950" s="34" t="str">
        <f t="shared" si="231"/>
        <v/>
      </c>
      <c r="B4950" s="34" t="str">
        <f t="shared" si="232"/>
        <v/>
      </c>
      <c r="C4950" s="34" t="str">
        <f t="shared" si="233"/>
        <v/>
      </c>
    </row>
    <row r="4951" spans="1:3">
      <c r="A4951" s="34" t="str">
        <f t="shared" si="231"/>
        <v/>
      </c>
      <c r="B4951" s="34" t="str">
        <f t="shared" si="232"/>
        <v/>
      </c>
      <c r="C4951" s="34" t="str">
        <f t="shared" si="233"/>
        <v/>
      </c>
    </row>
    <row r="4952" spans="1:3">
      <c r="A4952" s="34" t="str">
        <f t="shared" si="231"/>
        <v/>
      </c>
      <c r="B4952" s="34" t="str">
        <f t="shared" si="232"/>
        <v/>
      </c>
      <c r="C4952" s="34" t="str">
        <f t="shared" si="233"/>
        <v/>
      </c>
    </row>
    <row r="4953" spans="1:3">
      <c r="A4953" s="34" t="str">
        <f t="shared" si="231"/>
        <v/>
      </c>
      <c r="B4953" s="34" t="str">
        <f t="shared" si="232"/>
        <v/>
      </c>
      <c r="C4953" s="34" t="str">
        <f t="shared" si="233"/>
        <v/>
      </c>
    </row>
    <row r="4954" spans="1:3">
      <c r="A4954" s="34" t="str">
        <f t="shared" si="231"/>
        <v/>
      </c>
      <c r="B4954" s="34" t="str">
        <f t="shared" si="232"/>
        <v/>
      </c>
      <c r="C4954" s="34" t="str">
        <f t="shared" si="233"/>
        <v/>
      </c>
    </row>
    <row r="4955" spans="1:3">
      <c r="A4955" s="34" t="str">
        <f t="shared" si="231"/>
        <v/>
      </c>
      <c r="B4955" s="34" t="str">
        <f t="shared" si="232"/>
        <v/>
      </c>
      <c r="C4955" s="34" t="str">
        <f t="shared" si="233"/>
        <v/>
      </c>
    </row>
    <row r="4956" spans="1:3">
      <c r="A4956" s="34" t="str">
        <f t="shared" si="231"/>
        <v/>
      </c>
      <c r="B4956" s="34" t="str">
        <f t="shared" si="232"/>
        <v/>
      </c>
      <c r="C4956" s="34" t="str">
        <f t="shared" si="233"/>
        <v/>
      </c>
    </row>
    <row r="4957" spans="1:3">
      <c r="A4957" s="34" t="str">
        <f t="shared" si="231"/>
        <v/>
      </c>
      <c r="B4957" s="34" t="str">
        <f t="shared" si="232"/>
        <v/>
      </c>
      <c r="C4957" s="34" t="str">
        <f t="shared" si="233"/>
        <v/>
      </c>
    </row>
    <row r="4958" spans="1:3">
      <c r="A4958" s="34" t="str">
        <f t="shared" si="231"/>
        <v/>
      </c>
      <c r="B4958" s="34" t="str">
        <f t="shared" si="232"/>
        <v/>
      </c>
      <c r="C4958" s="34" t="str">
        <f t="shared" si="233"/>
        <v/>
      </c>
    </row>
    <row r="4959" spans="1:3">
      <c r="A4959" s="34" t="str">
        <f t="shared" si="231"/>
        <v/>
      </c>
      <c r="B4959" s="34" t="str">
        <f t="shared" si="232"/>
        <v/>
      </c>
      <c r="C4959" s="34" t="str">
        <f t="shared" si="233"/>
        <v/>
      </c>
    </row>
    <row r="4960" spans="1:3">
      <c r="A4960" s="34" t="str">
        <f t="shared" si="231"/>
        <v/>
      </c>
      <c r="B4960" s="34" t="str">
        <f t="shared" si="232"/>
        <v/>
      </c>
      <c r="C4960" s="34" t="str">
        <f t="shared" si="233"/>
        <v/>
      </c>
    </row>
    <row r="4961" spans="1:3">
      <c r="A4961" s="34" t="str">
        <f t="shared" si="231"/>
        <v/>
      </c>
      <c r="B4961" s="34" t="str">
        <f t="shared" si="232"/>
        <v/>
      </c>
      <c r="C4961" s="34" t="str">
        <f t="shared" si="233"/>
        <v/>
      </c>
    </row>
    <row r="4962" spans="1:3">
      <c r="A4962" s="34" t="str">
        <f t="shared" si="231"/>
        <v/>
      </c>
      <c r="B4962" s="34" t="str">
        <f t="shared" si="232"/>
        <v/>
      </c>
      <c r="C4962" s="34" t="str">
        <f t="shared" si="233"/>
        <v/>
      </c>
    </row>
    <row r="4963" spans="1:3">
      <c r="A4963" s="34" t="str">
        <f t="shared" si="231"/>
        <v/>
      </c>
      <c r="B4963" s="34" t="str">
        <f t="shared" si="232"/>
        <v/>
      </c>
      <c r="C4963" s="34" t="str">
        <f t="shared" si="233"/>
        <v/>
      </c>
    </row>
    <row r="4964" spans="1:3">
      <c r="A4964" s="34" t="str">
        <f t="shared" si="231"/>
        <v/>
      </c>
      <c r="B4964" s="34" t="str">
        <f t="shared" si="232"/>
        <v/>
      </c>
      <c r="C4964" s="34" t="str">
        <f t="shared" si="233"/>
        <v/>
      </c>
    </row>
    <row r="4965" spans="1:3">
      <c r="A4965" s="34" t="str">
        <f t="shared" si="231"/>
        <v/>
      </c>
      <c r="B4965" s="34" t="str">
        <f t="shared" si="232"/>
        <v/>
      </c>
      <c r="C4965" s="34" t="str">
        <f t="shared" si="233"/>
        <v/>
      </c>
    </row>
    <row r="4966" spans="1:3">
      <c r="A4966" s="34" t="str">
        <f t="shared" si="231"/>
        <v/>
      </c>
      <c r="B4966" s="34" t="str">
        <f t="shared" si="232"/>
        <v/>
      </c>
      <c r="C4966" s="34" t="str">
        <f t="shared" si="233"/>
        <v/>
      </c>
    </row>
    <row r="4967" spans="1:3">
      <c r="A4967" s="34" t="str">
        <f t="shared" si="231"/>
        <v/>
      </c>
      <c r="B4967" s="34" t="str">
        <f t="shared" si="232"/>
        <v/>
      </c>
      <c r="C4967" s="34" t="str">
        <f t="shared" si="233"/>
        <v/>
      </c>
    </row>
    <row r="4968" spans="1:3">
      <c r="A4968" s="34" t="str">
        <f t="shared" si="231"/>
        <v/>
      </c>
      <c r="B4968" s="34" t="str">
        <f t="shared" si="232"/>
        <v/>
      </c>
      <c r="C4968" s="34" t="str">
        <f t="shared" si="233"/>
        <v/>
      </c>
    </row>
    <row r="4969" spans="1:3">
      <c r="A4969" s="34" t="str">
        <f t="shared" si="231"/>
        <v/>
      </c>
      <c r="B4969" s="34" t="str">
        <f t="shared" si="232"/>
        <v/>
      </c>
      <c r="C4969" s="34" t="str">
        <f t="shared" si="233"/>
        <v/>
      </c>
    </row>
    <row r="4970" spans="1:3">
      <c r="A4970" s="34" t="str">
        <f t="shared" si="231"/>
        <v/>
      </c>
      <c r="B4970" s="34" t="str">
        <f t="shared" si="232"/>
        <v/>
      </c>
      <c r="C4970" s="34" t="str">
        <f t="shared" si="233"/>
        <v/>
      </c>
    </row>
    <row r="4971" spans="1:3">
      <c r="A4971" s="34" t="str">
        <f t="shared" si="231"/>
        <v/>
      </c>
      <c r="B4971" s="34" t="str">
        <f t="shared" si="232"/>
        <v/>
      </c>
      <c r="C4971" s="34" t="str">
        <f t="shared" si="233"/>
        <v/>
      </c>
    </row>
    <row r="4972" spans="1:3">
      <c r="A4972" s="34" t="str">
        <f t="shared" si="231"/>
        <v/>
      </c>
      <c r="B4972" s="34" t="str">
        <f t="shared" si="232"/>
        <v/>
      </c>
      <c r="C4972" s="34" t="str">
        <f t="shared" si="233"/>
        <v/>
      </c>
    </row>
    <row r="4973" spans="1:3">
      <c r="A4973" s="34" t="str">
        <f t="shared" si="231"/>
        <v/>
      </c>
      <c r="B4973" s="34" t="str">
        <f t="shared" si="232"/>
        <v/>
      </c>
      <c r="C4973" s="34" t="str">
        <f t="shared" si="233"/>
        <v/>
      </c>
    </row>
    <row r="4974" spans="1:3">
      <c r="A4974" s="34" t="str">
        <f t="shared" si="231"/>
        <v/>
      </c>
      <c r="B4974" s="34" t="str">
        <f t="shared" si="232"/>
        <v/>
      </c>
      <c r="C4974" s="34" t="str">
        <f t="shared" si="233"/>
        <v/>
      </c>
    </row>
    <row r="4975" spans="1:3">
      <c r="A4975" s="34" t="str">
        <f t="shared" si="231"/>
        <v/>
      </c>
      <c r="B4975" s="34" t="str">
        <f t="shared" si="232"/>
        <v/>
      </c>
      <c r="C4975" s="34" t="str">
        <f t="shared" si="233"/>
        <v/>
      </c>
    </row>
    <row r="4976" spans="1:3">
      <c r="A4976" s="34" t="str">
        <f t="shared" si="231"/>
        <v/>
      </c>
      <c r="B4976" s="34" t="str">
        <f t="shared" si="232"/>
        <v/>
      </c>
      <c r="C4976" s="34" t="str">
        <f t="shared" si="233"/>
        <v/>
      </c>
    </row>
    <row r="4977" spans="1:3">
      <c r="A4977" s="34" t="str">
        <f t="shared" si="231"/>
        <v/>
      </c>
      <c r="B4977" s="34" t="str">
        <f t="shared" si="232"/>
        <v/>
      </c>
      <c r="C4977" s="34" t="str">
        <f t="shared" si="233"/>
        <v/>
      </c>
    </row>
    <row r="4978" spans="1:3">
      <c r="A4978" s="34" t="str">
        <f t="shared" si="231"/>
        <v/>
      </c>
      <c r="B4978" s="34" t="str">
        <f t="shared" si="232"/>
        <v/>
      </c>
      <c r="C4978" s="34" t="str">
        <f t="shared" si="233"/>
        <v/>
      </c>
    </row>
    <row r="4979" spans="1:3">
      <c r="A4979" s="34" t="str">
        <f t="shared" si="231"/>
        <v/>
      </c>
      <c r="B4979" s="34" t="str">
        <f t="shared" si="232"/>
        <v/>
      </c>
      <c r="C4979" s="34" t="str">
        <f t="shared" si="233"/>
        <v/>
      </c>
    </row>
    <row r="4980" spans="1:3">
      <c r="A4980" s="34" t="str">
        <f t="shared" si="231"/>
        <v/>
      </c>
      <c r="B4980" s="34" t="str">
        <f t="shared" si="232"/>
        <v/>
      </c>
      <c r="C4980" s="34" t="str">
        <f t="shared" si="233"/>
        <v/>
      </c>
    </row>
    <row r="4981" spans="1:3">
      <c r="A4981" s="34" t="str">
        <f t="shared" si="231"/>
        <v/>
      </c>
      <c r="B4981" s="34" t="str">
        <f t="shared" si="232"/>
        <v/>
      </c>
      <c r="C4981" s="34" t="str">
        <f t="shared" si="233"/>
        <v/>
      </c>
    </row>
    <row r="4982" spans="1:3">
      <c r="A4982" s="34" t="str">
        <f t="shared" si="231"/>
        <v/>
      </c>
      <c r="B4982" s="34" t="str">
        <f t="shared" si="232"/>
        <v/>
      </c>
      <c r="C4982" s="34" t="str">
        <f t="shared" si="233"/>
        <v/>
      </c>
    </row>
    <row r="4983" spans="1:3">
      <c r="A4983" s="34" t="str">
        <f t="shared" si="231"/>
        <v/>
      </c>
      <c r="B4983" s="34" t="str">
        <f t="shared" si="232"/>
        <v/>
      </c>
      <c r="C4983" s="34" t="str">
        <f t="shared" si="233"/>
        <v/>
      </c>
    </row>
    <row r="4984" spans="1:3">
      <c r="A4984" s="34" t="str">
        <f t="shared" si="231"/>
        <v/>
      </c>
      <c r="B4984" s="34" t="str">
        <f t="shared" si="232"/>
        <v/>
      </c>
      <c r="C4984" s="34" t="str">
        <f t="shared" si="233"/>
        <v/>
      </c>
    </row>
    <row r="4985" spans="1:3">
      <c r="A4985" s="34" t="str">
        <f t="shared" si="231"/>
        <v/>
      </c>
      <c r="B4985" s="34" t="str">
        <f t="shared" si="232"/>
        <v/>
      </c>
      <c r="C4985" s="34" t="str">
        <f t="shared" si="233"/>
        <v/>
      </c>
    </row>
    <row r="4986" spans="1:3">
      <c r="A4986" s="34" t="str">
        <f t="shared" si="231"/>
        <v/>
      </c>
      <c r="B4986" s="34" t="str">
        <f t="shared" si="232"/>
        <v/>
      </c>
      <c r="C4986" s="34" t="str">
        <f t="shared" si="233"/>
        <v/>
      </c>
    </row>
    <row r="4987" spans="1:3">
      <c r="A4987" s="34" t="str">
        <f t="shared" si="231"/>
        <v/>
      </c>
      <c r="B4987" s="34" t="str">
        <f t="shared" si="232"/>
        <v/>
      </c>
      <c r="C4987" s="34" t="str">
        <f t="shared" si="233"/>
        <v/>
      </c>
    </row>
    <row r="4988" spans="1:3">
      <c r="A4988" s="34" t="str">
        <f t="shared" si="231"/>
        <v/>
      </c>
      <c r="B4988" s="34" t="str">
        <f t="shared" si="232"/>
        <v/>
      </c>
      <c r="C4988" s="34" t="str">
        <f t="shared" si="233"/>
        <v/>
      </c>
    </row>
    <row r="4989" spans="1:3">
      <c r="A4989" s="34" t="str">
        <f t="shared" si="231"/>
        <v/>
      </c>
      <c r="B4989" s="34" t="str">
        <f t="shared" si="232"/>
        <v/>
      </c>
      <c r="C4989" s="34" t="str">
        <f t="shared" si="233"/>
        <v/>
      </c>
    </row>
    <row r="4990" spans="1:3">
      <c r="A4990" s="34" t="str">
        <f t="shared" si="231"/>
        <v/>
      </c>
      <c r="B4990" s="34" t="str">
        <f t="shared" si="232"/>
        <v/>
      </c>
      <c r="C4990" s="34" t="str">
        <f t="shared" si="233"/>
        <v/>
      </c>
    </row>
    <row r="4991" spans="1:3">
      <c r="A4991" s="34" t="str">
        <f t="shared" si="231"/>
        <v/>
      </c>
      <c r="B4991" s="34" t="str">
        <f t="shared" si="232"/>
        <v/>
      </c>
      <c r="C4991" s="34" t="str">
        <f t="shared" si="233"/>
        <v/>
      </c>
    </row>
    <row r="4992" spans="1:3">
      <c r="A4992" s="34" t="str">
        <f t="shared" si="231"/>
        <v/>
      </c>
      <c r="B4992" s="34" t="str">
        <f t="shared" si="232"/>
        <v/>
      </c>
      <c r="C4992" s="34" t="str">
        <f t="shared" si="233"/>
        <v/>
      </c>
    </row>
    <row r="4993" spans="1:3">
      <c r="A4993" s="34" t="str">
        <f t="shared" si="231"/>
        <v/>
      </c>
      <c r="B4993" s="34" t="str">
        <f t="shared" si="232"/>
        <v/>
      </c>
      <c r="C4993" s="34" t="str">
        <f t="shared" si="233"/>
        <v/>
      </c>
    </row>
    <row r="4994" spans="1:3">
      <c r="A4994" s="34" t="str">
        <f t="shared" si="231"/>
        <v/>
      </c>
      <c r="B4994" s="34" t="str">
        <f t="shared" si="232"/>
        <v/>
      </c>
      <c r="C4994" s="34" t="str">
        <f t="shared" si="233"/>
        <v/>
      </c>
    </row>
    <row r="4995" spans="1:3">
      <c r="A4995" s="34" t="str">
        <f t="shared" ref="A4995:A5058" si="234">IFERROR(C4995-1,"")</f>
        <v/>
      </c>
      <c r="B4995" s="34" t="str">
        <f t="shared" ref="B4995:B5058" si="235">IFERROR("P(Z&gt;="&amp;C4995-1&amp;")","")</f>
        <v/>
      </c>
      <c r="C4995" s="34" t="str">
        <f t="shared" ref="C4995:C5058" si="236">IF(C4994&gt;rNtrials,"",1+C4994)</f>
        <v/>
      </c>
    </row>
    <row r="4996" spans="1:3">
      <c r="A4996" s="34" t="str">
        <f t="shared" si="234"/>
        <v/>
      </c>
      <c r="B4996" s="34" t="str">
        <f t="shared" si="235"/>
        <v/>
      </c>
      <c r="C4996" s="34" t="str">
        <f t="shared" si="236"/>
        <v/>
      </c>
    </row>
    <row r="4997" spans="1:3">
      <c r="A4997" s="34" t="str">
        <f t="shared" si="234"/>
        <v/>
      </c>
      <c r="B4997" s="34" t="str">
        <f t="shared" si="235"/>
        <v/>
      </c>
      <c r="C4997" s="34" t="str">
        <f t="shared" si="236"/>
        <v/>
      </c>
    </row>
    <row r="4998" spans="1:3">
      <c r="A4998" s="34" t="str">
        <f t="shared" si="234"/>
        <v/>
      </c>
      <c r="B4998" s="34" t="str">
        <f t="shared" si="235"/>
        <v/>
      </c>
      <c r="C4998" s="34" t="str">
        <f t="shared" si="236"/>
        <v/>
      </c>
    </row>
    <row r="4999" spans="1:3">
      <c r="A4999" s="34" t="str">
        <f t="shared" si="234"/>
        <v/>
      </c>
      <c r="B4999" s="34" t="str">
        <f t="shared" si="235"/>
        <v/>
      </c>
      <c r="C4999" s="34" t="str">
        <f t="shared" si="236"/>
        <v/>
      </c>
    </row>
    <row r="5000" spans="1:3">
      <c r="A5000" s="34" t="str">
        <f t="shared" si="234"/>
        <v/>
      </c>
      <c r="B5000" s="34" t="str">
        <f t="shared" si="235"/>
        <v/>
      </c>
      <c r="C5000" s="34" t="str">
        <f t="shared" si="236"/>
        <v/>
      </c>
    </row>
    <row r="5001" spans="1:3">
      <c r="A5001" s="34" t="str">
        <f t="shared" si="234"/>
        <v/>
      </c>
      <c r="B5001" s="34" t="str">
        <f t="shared" si="235"/>
        <v/>
      </c>
      <c r="C5001" s="34" t="str">
        <f t="shared" si="236"/>
        <v/>
      </c>
    </row>
    <row r="5002" spans="1:3">
      <c r="A5002" s="34" t="str">
        <f t="shared" si="234"/>
        <v/>
      </c>
      <c r="B5002" s="34" t="str">
        <f t="shared" si="235"/>
        <v/>
      </c>
      <c r="C5002" s="34" t="str">
        <f t="shared" si="236"/>
        <v/>
      </c>
    </row>
    <row r="5003" spans="1:3">
      <c r="A5003" s="34" t="str">
        <f t="shared" si="234"/>
        <v/>
      </c>
      <c r="B5003" s="34" t="str">
        <f t="shared" si="235"/>
        <v/>
      </c>
      <c r="C5003" s="34" t="str">
        <f t="shared" si="236"/>
        <v/>
      </c>
    </row>
    <row r="5004" spans="1:3">
      <c r="A5004" s="34" t="str">
        <f t="shared" si="234"/>
        <v/>
      </c>
      <c r="B5004" s="34" t="str">
        <f t="shared" si="235"/>
        <v/>
      </c>
      <c r="C5004" s="34" t="str">
        <f t="shared" si="236"/>
        <v/>
      </c>
    </row>
    <row r="5005" spans="1:3">
      <c r="A5005" s="34" t="str">
        <f t="shared" si="234"/>
        <v/>
      </c>
      <c r="B5005" s="34" t="str">
        <f t="shared" si="235"/>
        <v/>
      </c>
      <c r="C5005" s="34" t="str">
        <f t="shared" si="236"/>
        <v/>
      </c>
    </row>
    <row r="5006" spans="1:3">
      <c r="A5006" s="34" t="str">
        <f t="shared" si="234"/>
        <v/>
      </c>
      <c r="B5006" s="34" t="str">
        <f t="shared" si="235"/>
        <v/>
      </c>
      <c r="C5006" s="34" t="str">
        <f t="shared" si="236"/>
        <v/>
      </c>
    </row>
    <row r="5007" spans="1:3">
      <c r="A5007" s="34" t="str">
        <f t="shared" si="234"/>
        <v/>
      </c>
      <c r="B5007" s="34" t="str">
        <f t="shared" si="235"/>
        <v/>
      </c>
      <c r="C5007" s="34" t="str">
        <f t="shared" si="236"/>
        <v/>
      </c>
    </row>
    <row r="5008" spans="1:3">
      <c r="A5008" s="34" t="str">
        <f t="shared" si="234"/>
        <v/>
      </c>
      <c r="B5008" s="34" t="str">
        <f t="shared" si="235"/>
        <v/>
      </c>
      <c r="C5008" s="34" t="str">
        <f t="shared" si="236"/>
        <v/>
      </c>
    </row>
    <row r="5009" spans="1:3">
      <c r="A5009" s="34" t="str">
        <f t="shared" si="234"/>
        <v/>
      </c>
      <c r="B5009" s="34" t="str">
        <f t="shared" si="235"/>
        <v/>
      </c>
      <c r="C5009" s="34" t="str">
        <f t="shared" si="236"/>
        <v/>
      </c>
    </row>
    <row r="5010" spans="1:3">
      <c r="A5010" s="34" t="str">
        <f t="shared" si="234"/>
        <v/>
      </c>
      <c r="B5010" s="34" t="str">
        <f t="shared" si="235"/>
        <v/>
      </c>
      <c r="C5010" s="34" t="str">
        <f t="shared" si="236"/>
        <v/>
      </c>
    </row>
    <row r="5011" spans="1:3">
      <c r="A5011" s="34" t="str">
        <f t="shared" si="234"/>
        <v/>
      </c>
      <c r="B5011" s="34" t="str">
        <f t="shared" si="235"/>
        <v/>
      </c>
      <c r="C5011" s="34" t="str">
        <f t="shared" si="236"/>
        <v/>
      </c>
    </row>
    <row r="5012" spans="1:3">
      <c r="A5012" s="34" t="str">
        <f t="shared" si="234"/>
        <v/>
      </c>
      <c r="B5012" s="34" t="str">
        <f t="shared" si="235"/>
        <v/>
      </c>
      <c r="C5012" s="34" t="str">
        <f t="shared" si="236"/>
        <v/>
      </c>
    </row>
    <row r="5013" spans="1:3">
      <c r="A5013" s="34" t="str">
        <f t="shared" si="234"/>
        <v/>
      </c>
      <c r="B5013" s="34" t="str">
        <f t="shared" si="235"/>
        <v/>
      </c>
      <c r="C5013" s="34" t="str">
        <f t="shared" si="236"/>
        <v/>
      </c>
    </row>
    <row r="5014" spans="1:3">
      <c r="A5014" s="34" t="str">
        <f t="shared" si="234"/>
        <v/>
      </c>
      <c r="B5014" s="34" t="str">
        <f t="shared" si="235"/>
        <v/>
      </c>
      <c r="C5014" s="34" t="str">
        <f t="shared" si="236"/>
        <v/>
      </c>
    </row>
    <row r="5015" spans="1:3">
      <c r="A5015" s="34" t="str">
        <f t="shared" si="234"/>
        <v/>
      </c>
      <c r="B5015" s="34" t="str">
        <f t="shared" si="235"/>
        <v/>
      </c>
      <c r="C5015" s="34" t="str">
        <f t="shared" si="236"/>
        <v/>
      </c>
    </row>
    <row r="5016" spans="1:3">
      <c r="A5016" s="34" t="str">
        <f t="shared" si="234"/>
        <v/>
      </c>
      <c r="B5016" s="34" t="str">
        <f t="shared" si="235"/>
        <v/>
      </c>
      <c r="C5016" s="34" t="str">
        <f t="shared" si="236"/>
        <v/>
      </c>
    </row>
    <row r="5017" spans="1:3">
      <c r="A5017" s="34" t="str">
        <f t="shared" si="234"/>
        <v/>
      </c>
      <c r="B5017" s="34" t="str">
        <f t="shared" si="235"/>
        <v/>
      </c>
      <c r="C5017" s="34" t="str">
        <f t="shared" si="236"/>
        <v/>
      </c>
    </row>
    <row r="5018" spans="1:3">
      <c r="A5018" s="34" t="str">
        <f t="shared" si="234"/>
        <v/>
      </c>
      <c r="B5018" s="34" t="str">
        <f t="shared" si="235"/>
        <v/>
      </c>
      <c r="C5018" s="34" t="str">
        <f t="shared" si="236"/>
        <v/>
      </c>
    </row>
    <row r="5019" spans="1:3">
      <c r="A5019" s="34" t="str">
        <f t="shared" si="234"/>
        <v/>
      </c>
      <c r="B5019" s="34" t="str">
        <f t="shared" si="235"/>
        <v/>
      </c>
      <c r="C5019" s="34" t="str">
        <f t="shared" si="236"/>
        <v/>
      </c>
    </row>
    <row r="5020" spans="1:3">
      <c r="A5020" s="34" t="str">
        <f t="shared" si="234"/>
        <v/>
      </c>
      <c r="B5020" s="34" t="str">
        <f t="shared" si="235"/>
        <v/>
      </c>
      <c r="C5020" s="34" t="str">
        <f t="shared" si="236"/>
        <v/>
      </c>
    </row>
    <row r="5021" spans="1:3">
      <c r="A5021" s="34" t="str">
        <f t="shared" si="234"/>
        <v/>
      </c>
      <c r="B5021" s="34" t="str">
        <f t="shared" si="235"/>
        <v/>
      </c>
      <c r="C5021" s="34" t="str">
        <f t="shared" si="236"/>
        <v/>
      </c>
    </row>
    <row r="5022" spans="1:3">
      <c r="A5022" s="34" t="str">
        <f t="shared" si="234"/>
        <v/>
      </c>
      <c r="B5022" s="34" t="str">
        <f t="shared" si="235"/>
        <v/>
      </c>
      <c r="C5022" s="34" t="str">
        <f t="shared" si="236"/>
        <v/>
      </c>
    </row>
    <row r="5023" spans="1:3">
      <c r="A5023" s="34" t="str">
        <f t="shared" si="234"/>
        <v/>
      </c>
      <c r="B5023" s="34" t="str">
        <f t="shared" si="235"/>
        <v/>
      </c>
      <c r="C5023" s="34" t="str">
        <f t="shared" si="236"/>
        <v/>
      </c>
    </row>
    <row r="5024" spans="1:3">
      <c r="A5024" s="34" t="str">
        <f t="shared" si="234"/>
        <v/>
      </c>
      <c r="B5024" s="34" t="str">
        <f t="shared" si="235"/>
        <v/>
      </c>
      <c r="C5024" s="34" t="str">
        <f t="shared" si="236"/>
        <v/>
      </c>
    </row>
    <row r="5025" spans="1:3">
      <c r="A5025" s="34" t="str">
        <f t="shared" si="234"/>
        <v/>
      </c>
      <c r="B5025" s="34" t="str">
        <f t="shared" si="235"/>
        <v/>
      </c>
      <c r="C5025" s="34" t="str">
        <f t="shared" si="236"/>
        <v/>
      </c>
    </row>
    <row r="5026" spans="1:3">
      <c r="A5026" s="34" t="str">
        <f t="shared" si="234"/>
        <v/>
      </c>
      <c r="B5026" s="34" t="str">
        <f t="shared" si="235"/>
        <v/>
      </c>
      <c r="C5026" s="34" t="str">
        <f t="shared" si="236"/>
        <v/>
      </c>
    </row>
    <row r="5027" spans="1:3">
      <c r="A5027" s="34" t="str">
        <f t="shared" si="234"/>
        <v/>
      </c>
      <c r="B5027" s="34" t="str">
        <f t="shared" si="235"/>
        <v/>
      </c>
      <c r="C5027" s="34" t="str">
        <f t="shared" si="236"/>
        <v/>
      </c>
    </row>
    <row r="5028" spans="1:3">
      <c r="A5028" s="34" t="str">
        <f t="shared" si="234"/>
        <v/>
      </c>
      <c r="B5028" s="34" t="str">
        <f t="shared" si="235"/>
        <v/>
      </c>
      <c r="C5028" s="34" t="str">
        <f t="shared" si="236"/>
        <v/>
      </c>
    </row>
    <row r="5029" spans="1:3">
      <c r="A5029" s="34" t="str">
        <f t="shared" si="234"/>
        <v/>
      </c>
      <c r="B5029" s="34" t="str">
        <f t="shared" si="235"/>
        <v/>
      </c>
      <c r="C5029" s="34" t="str">
        <f t="shared" si="236"/>
        <v/>
      </c>
    </row>
    <row r="5030" spans="1:3">
      <c r="A5030" s="34" t="str">
        <f t="shared" si="234"/>
        <v/>
      </c>
      <c r="B5030" s="34" t="str">
        <f t="shared" si="235"/>
        <v/>
      </c>
      <c r="C5030" s="34" t="str">
        <f t="shared" si="236"/>
        <v/>
      </c>
    </row>
    <row r="5031" spans="1:3">
      <c r="A5031" s="34" t="str">
        <f t="shared" si="234"/>
        <v/>
      </c>
      <c r="B5031" s="34" t="str">
        <f t="shared" si="235"/>
        <v/>
      </c>
      <c r="C5031" s="34" t="str">
        <f t="shared" si="236"/>
        <v/>
      </c>
    </row>
    <row r="5032" spans="1:3">
      <c r="A5032" s="34" t="str">
        <f t="shared" si="234"/>
        <v/>
      </c>
      <c r="B5032" s="34" t="str">
        <f t="shared" si="235"/>
        <v/>
      </c>
      <c r="C5032" s="34" t="str">
        <f t="shared" si="236"/>
        <v/>
      </c>
    </row>
    <row r="5033" spans="1:3">
      <c r="A5033" s="34" t="str">
        <f t="shared" si="234"/>
        <v/>
      </c>
      <c r="B5033" s="34" t="str">
        <f t="shared" si="235"/>
        <v/>
      </c>
      <c r="C5033" s="34" t="str">
        <f t="shared" si="236"/>
        <v/>
      </c>
    </row>
    <row r="5034" spans="1:3">
      <c r="A5034" s="34" t="str">
        <f t="shared" si="234"/>
        <v/>
      </c>
      <c r="B5034" s="34" t="str">
        <f t="shared" si="235"/>
        <v/>
      </c>
      <c r="C5034" s="34" t="str">
        <f t="shared" si="236"/>
        <v/>
      </c>
    </row>
    <row r="5035" spans="1:3">
      <c r="A5035" s="34" t="str">
        <f t="shared" si="234"/>
        <v/>
      </c>
      <c r="B5035" s="34" t="str">
        <f t="shared" si="235"/>
        <v/>
      </c>
      <c r="C5035" s="34" t="str">
        <f t="shared" si="236"/>
        <v/>
      </c>
    </row>
    <row r="5036" spans="1:3">
      <c r="A5036" s="34" t="str">
        <f t="shared" si="234"/>
        <v/>
      </c>
      <c r="B5036" s="34" t="str">
        <f t="shared" si="235"/>
        <v/>
      </c>
      <c r="C5036" s="34" t="str">
        <f t="shared" si="236"/>
        <v/>
      </c>
    </row>
    <row r="5037" spans="1:3">
      <c r="A5037" s="34" t="str">
        <f t="shared" si="234"/>
        <v/>
      </c>
      <c r="B5037" s="34" t="str">
        <f t="shared" si="235"/>
        <v/>
      </c>
      <c r="C5037" s="34" t="str">
        <f t="shared" si="236"/>
        <v/>
      </c>
    </row>
    <row r="5038" spans="1:3">
      <c r="A5038" s="34" t="str">
        <f t="shared" si="234"/>
        <v/>
      </c>
      <c r="B5038" s="34" t="str">
        <f t="shared" si="235"/>
        <v/>
      </c>
      <c r="C5038" s="34" t="str">
        <f t="shared" si="236"/>
        <v/>
      </c>
    </row>
    <row r="5039" spans="1:3">
      <c r="A5039" s="34" t="str">
        <f t="shared" si="234"/>
        <v/>
      </c>
      <c r="B5039" s="34" t="str">
        <f t="shared" si="235"/>
        <v/>
      </c>
      <c r="C5039" s="34" t="str">
        <f t="shared" si="236"/>
        <v/>
      </c>
    </row>
    <row r="5040" spans="1:3">
      <c r="A5040" s="34" t="str">
        <f t="shared" si="234"/>
        <v/>
      </c>
      <c r="B5040" s="34" t="str">
        <f t="shared" si="235"/>
        <v/>
      </c>
      <c r="C5040" s="34" t="str">
        <f t="shared" si="236"/>
        <v/>
      </c>
    </row>
    <row r="5041" spans="1:3">
      <c r="A5041" s="34" t="str">
        <f t="shared" si="234"/>
        <v/>
      </c>
      <c r="B5041" s="34" t="str">
        <f t="shared" si="235"/>
        <v/>
      </c>
      <c r="C5041" s="34" t="str">
        <f t="shared" si="236"/>
        <v/>
      </c>
    </row>
    <row r="5042" spans="1:3">
      <c r="A5042" s="34" t="str">
        <f t="shared" si="234"/>
        <v/>
      </c>
      <c r="B5042" s="34" t="str">
        <f t="shared" si="235"/>
        <v/>
      </c>
      <c r="C5042" s="34" t="str">
        <f t="shared" si="236"/>
        <v/>
      </c>
    </row>
    <row r="5043" spans="1:3">
      <c r="A5043" s="34" t="str">
        <f t="shared" si="234"/>
        <v/>
      </c>
      <c r="B5043" s="34" t="str">
        <f t="shared" si="235"/>
        <v/>
      </c>
      <c r="C5043" s="34" t="str">
        <f t="shared" si="236"/>
        <v/>
      </c>
    </row>
    <row r="5044" spans="1:3">
      <c r="A5044" s="34" t="str">
        <f t="shared" si="234"/>
        <v/>
      </c>
      <c r="B5044" s="34" t="str">
        <f t="shared" si="235"/>
        <v/>
      </c>
      <c r="C5044" s="34" t="str">
        <f t="shared" si="236"/>
        <v/>
      </c>
    </row>
    <row r="5045" spans="1:3">
      <c r="A5045" s="34" t="str">
        <f t="shared" si="234"/>
        <v/>
      </c>
      <c r="B5045" s="34" t="str">
        <f t="shared" si="235"/>
        <v/>
      </c>
      <c r="C5045" s="34" t="str">
        <f t="shared" si="236"/>
        <v/>
      </c>
    </row>
    <row r="5046" spans="1:3">
      <c r="A5046" s="34" t="str">
        <f t="shared" si="234"/>
        <v/>
      </c>
      <c r="B5046" s="34" t="str">
        <f t="shared" si="235"/>
        <v/>
      </c>
      <c r="C5046" s="34" t="str">
        <f t="shared" si="236"/>
        <v/>
      </c>
    </row>
    <row r="5047" spans="1:3">
      <c r="A5047" s="34" t="str">
        <f t="shared" si="234"/>
        <v/>
      </c>
      <c r="B5047" s="34" t="str">
        <f t="shared" si="235"/>
        <v/>
      </c>
      <c r="C5047" s="34" t="str">
        <f t="shared" si="236"/>
        <v/>
      </c>
    </row>
    <row r="5048" spans="1:3">
      <c r="A5048" s="34" t="str">
        <f t="shared" si="234"/>
        <v/>
      </c>
      <c r="B5048" s="34" t="str">
        <f t="shared" si="235"/>
        <v/>
      </c>
      <c r="C5048" s="34" t="str">
        <f t="shared" si="236"/>
        <v/>
      </c>
    </row>
    <row r="5049" spans="1:3">
      <c r="A5049" s="34" t="str">
        <f t="shared" si="234"/>
        <v/>
      </c>
      <c r="B5049" s="34" t="str">
        <f t="shared" si="235"/>
        <v/>
      </c>
      <c r="C5049" s="34" t="str">
        <f t="shared" si="236"/>
        <v/>
      </c>
    </row>
    <row r="5050" spans="1:3">
      <c r="A5050" s="34" t="str">
        <f t="shared" si="234"/>
        <v/>
      </c>
      <c r="B5050" s="34" t="str">
        <f t="shared" si="235"/>
        <v/>
      </c>
      <c r="C5050" s="34" t="str">
        <f t="shared" si="236"/>
        <v/>
      </c>
    </row>
    <row r="5051" spans="1:3">
      <c r="A5051" s="34" t="str">
        <f t="shared" si="234"/>
        <v/>
      </c>
      <c r="B5051" s="34" t="str">
        <f t="shared" si="235"/>
        <v/>
      </c>
      <c r="C5051" s="34" t="str">
        <f t="shared" si="236"/>
        <v/>
      </c>
    </row>
    <row r="5052" spans="1:3">
      <c r="A5052" s="34" t="str">
        <f t="shared" si="234"/>
        <v/>
      </c>
      <c r="B5052" s="34" t="str">
        <f t="shared" si="235"/>
        <v/>
      </c>
      <c r="C5052" s="34" t="str">
        <f t="shared" si="236"/>
        <v/>
      </c>
    </row>
    <row r="5053" spans="1:3">
      <c r="A5053" s="34" t="str">
        <f t="shared" si="234"/>
        <v/>
      </c>
      <c r="B5053" s="34" t="str">
        <f t="shared" si="235"/>
        <v/>
      </c>
      <c r="C5053" s="34" t="str">
        <f t="shared" si="236"/>
        <v/>
      </c>
    </row>
    <row r="5054" spans="1:3">
      <c r="A5054" s="34" t="str">
        <f t="shared" si="234"/>
        <v/>
      </c>
      <c r="B5054" s="34" t="str">
        <f t="shared" si="235"/>
        <v/>
      </c>
      <c r="C5054" s="34" t="str">
        <f t="shared" si="236"/>
        <v/>
      </c>
    </row>
    <row r="5055" spans="1:3">
      <c r="A5055" s="34" t="str">
        <f t="shared" si="234"/>
        <v/>
      </c>
      <c r="B5055" s="34" t="str">
        <f t="shared" si="235"/>
        <v/>
      </c>
      <c r="C5055" s="34" t="str">
        <f t="shared" si="236"/>
        <v/>
      </c>
    </row>
    <row r="5056" spans="1:3">
      <c r="A5056" s="34" t="str">
        <f t="shared" si="234"/>
        <v/>
      </c>
      <c r="B5056" s="34" t="str">
        <f t="shared" si="235"/>
        <v/>
      </c>
      <c r="C5056" s="34" t="str">
        <f t="shared" si="236"/>
        <v/>
      </c>
    </row>
    <row r="5057" spans="1:3">
      <c r="A5057" s="34" t="str">
        <f t="shared" si="234"/>
        <v/>
      </c>
      <c r="B5057" s="34" t="str">
        <f t="shared" si="235"/>
        <v/>
      </c>
      <c r="C5057" s="34" t="str">
        <f t="shared" si="236"/>
        <v/>
      </c>
    </row>
    <row r="5058" spans="1:3">
      <c r="A5058" s="34" t="str">
        <f t="shared" si="234"/>
        <v/>
      </c>
      <c r="B5058" s="34" t="str">
        <f t="shared" si="235"/>
        <v/>
      </c>
      <c r="C5058" s="34" t="str">
        <f t="shared" si="236"/>
        <v/>
      </c>
    </row>
    <row r="5059" spans="1:3">
      <c r="A5059" s="34" t="str">
        <f t="shared" ref="A5059:A5122" si="237">IFERROR(C5059-1,"")</f>
        <v/>
      </c>
      <c r="B5059" s="34" t="str">
        <f t="shared" ref="B5059:B5122" si="238">IFERROR("P(Z&gt;="&amp;C5059-1&amp;")","")</f>
        <v/>
      </c>
      <c r="C5059" s="34" t="str">
        <f t="shared" ref="C5059:C5122" si="239">IF(C5058&gt;rNtrials,"",1+C5058)</f>
        <v/>
      </c>
    </row>
    <row r="5060" spans="1:3">
      <c r="A5060" s="34" t="str">
        <f t="shared" si="237"/>
        <v/>
      </c>
      <c r="B5060" s="34" t="str">
        <f t="shared" si="238"/>
        <v/>
      </c>
      <c r="C5060" s="34" t="str">
        <f t="shared" si="239"/>
        <v/>
      </c>
    </row>
    <row r="5061" spans="1:3">
      <c r="A5061" s="34" t="str">
        <f t="shared" si="237"/>
        <v/>
      </c>
      <c r="B5061" s="34" t="str">
        <f t="shared" si="238"/>
        <v/>
      </c>
      <c r="C5061" s="34" t="str">
        <f t="shared" si="239"/>
        <v/>
      </c>
    </row>
    <row r="5062" spans="1:3">
      <c r="A5062" s="34" t="str">
        <f t="shared" si="237"/>
        <v/>
      </c>
      <c r="B5062" s="34" t="str">
        <f t="shared" si="238"/>
        <v/>
      </c>
      <c r="C5062" s="34" t="str">
        <f t="shared" si="239"/>
        <v/>
      </c>
    </row>
    <row r="5063" spans="1:3">
      <c r="A5063" s="34" t="str">
        <f t="shared" si="237"/>
        <v/>
      </c>
      <c r="B5063" s="34" t="str">
        <f t="shared" si="238"/>
        <v/>
      </c>
      <c r="C5063" s="34" t="str">
        <f t="shared" si="239"/>
        <v/>
      </c>
    </row>
    <row r="5064" spans="1:3">
      <c r="A5064" s="34" t="str">
        <f t="shared" si="237"/>
        <v/>
      </c>
      <c r="B5064" s="34" t="str">
        <f t="shared" si="238"/>
        <v/>
      </c>
      <c r="C5064" s="34" t="str">
        <f t="shared" si="239"/>
        <v/>
      </c>
    </row>
    <row r="5065" spans="1:3">
      <c r="A5065" s="34" t="str">
        <f t="shared" si="237"/>
        <v/>
      </c>
      <c r="B5065" s="34" t="str">
        <f t="shared" si="238"/>
        <v/>
      </c>
      <c r="C5065" s="34" t="str">
        <f t="shared" si="239"/>
        <v/>
      </c>
    </row>
    <row r="5066" spans="1:3">
      <c r="A5066" s="34" t="str">
        <f t="shared" si="237"/>
        <v/>
      </c>
      <c r="B5066" s="34" t="str">
        <f t="shared" si="238"/>
        <v/>
      </c>
      <c r="C5066" s="34" t="str">
        <f t="shared" si="239"/>
        <v/>
      </c>
    </row>
    <row r="5067" spans="1:3">
      <c r="A5067" s="34" t="str">
        <f t="shared" si="237"/>
        <v/>
      </c>
      <c r="B5067" s="34" t="str">
        <f t="shared" si="238"/>
        <v/>
      </c>
      <c r="C5067" s="34" t="str">
        <f t="shared" si="239"/>
        <v/>
      </c>
    </row>
    <row r="5068" spans="1:3">
      <c r="A5068" s="34" t="str">
        <f t="shared" si="237"/>
        <v/>
      </c>
      <c r="B5068" s="34" t="str">
        <f t="shared" si="238"/>
        <v/>
      </c>
      <c r="C5068" s="34" t="str">
        <f t="shared" si="239"/>
        <v/>
      </c>
    </row>
    <row r="5069" spans="1:3">
      <c r="A5069" s="34" t="str">
        <f t="shared" si="237"/>
        <v/>
      </c>
      <c r="B5069" s="34" t="str">
        <f t="shared" si="238"/>
        <v/>
      </c>
      <c r="C5069" s="34" t="str">
        <f t="shared" si="239"/>
        <v/>
      </c>
    </row>
    <row r="5070" spans="1:3">
      <c r="A5070" s="34" t="str">
        <f t="shared" si="237"/>
        <v/>
      </c>
      <c r="B5070" s="34" t="str">
        <f t="shared" si="238"/>
        <v/>
      </c>
      <c r="C5070" s="34" t="str">
        <f t="shared" si="239"/>
        <v/>
      </c>
    </row>
    <row r="5071" spans="1:3">
      <c r="A5071" s="34" t="str">
        <f t="shared" si="237"/>
        <v/>
      </c>
      <c r="B5071" s="34" t="str">
        <f t="shared" si="238"/>
        <v/>
      </c>
      <c r="C5071" s="34" t="str">
        <f t="shared" si="239"/>
        <v/>
      </c>
    </row>
    <row r="5072" spans="1:3">
      <c r="A5072" s="34" t="str">
        <f t="shared" si="237"/>
        <v/>
      </c>
      <c r="B5072" s="34" t="str">
        <f t="shared" si="238"/>
        <v/>
      </c>
      <c r="C5072" s="34" t="str">
        <f t="shared" si="239"/>
        <v/>
      </c>
    </row>
    <row r="5073" spans="1:3">
      <c r="A5073" s="34" t="str">
        <f t="shared" si="237"/>
        <v/>
      </c>
      <c r="B5073" s="34" t="str">
        <f t="shared" si="238"/>
        <v/>
      </c>
      <c r="C5073" s="34" t="str">
        <f t="shared" si="239"/>
        <v/>
      </c>
    </row>
    <row r="5074" spans="1:3">
      <c r="A5074" s="34" t="str">
        <f t="shared" si="237"/>
        <v/>
      </c>
      <c r="B5074" s="34" t="str">
        <f t="shared" si="238"/>
        <v/>
      </c>
      <c r="C5074" s="34" t="str">
        <f t="shared" si="239"/>
        <v/>
      </c>
    </row>
    <row r="5075" spans="1:3">
      <c r="A5075" s="34" t="str">
        <f t="shared" si="237"/>
        <v/>
      </c>
      <c r="B5075" s="34" t="str">
        <f t="shared" si="238"/>
        <v/>
      </c>
      <c r="C5075" s="34" t="str">
        <f t="shared" si="239"/>
        <v/>
      </c>
    </row>
    <row r="5076" spans="1:3">
      <c r="A5076" s="34" t="str">
        <f t="shared" si="237"/>
        <v/>
      </c>
      <c r="B5076" s="34" t="str">
        <f t="shared" si="238"/>
        <v/>
      </c>
      <c r="C5076" s="34" t="str">
        <f t="shared" si="239"/>
        <v/>
      </c>
    </row>
    <row r="5077" spans="1:3">
      <c r="A5077" s="34" t="str">
        <f t="shared" si="237"/>
        <v/>
      </c>
      <c r="B5077" s="34" t="str">
        <f t="shared" si="238"/>
        <v/>
      </c>
      <c r="C5077" s="34" t="str">
        <f t="shared" si="239"/>
        <v/>
      </c>
    </row>
    <row r="5078" spans="1:3">
      <c r="A5078" s="34" t="str">
        <f t="shared" si="237"/>
        <v/>
      </c>
      <c r="B5078" s="34" t="str">
        <f t="shared" si="238"/>
        <v/>
      </c>
      <c r="C5078" s="34" t="str">
        <f t="shared" si="239"/>
        <v/>
      </c>
    </row>
    <row r="5079" spans="1:3">
      <c r="A5079" s="34" t="str">
        <f t="shared" si="237"/>
        <v/>
      </c>
      <c r="B5079" s="34" t="str">
        <f t="shared" si="238"/>
        <v/>
      </c>
      <c r="C5079" s="34" t="str">
        <f t="shared" si="239"/>
        <v/>
      </c>
    </row>
    <row r="5080" spans="1:3">
      <c r="A5080" s="34" t="str">
        <f t="shared" si="237"/>
        <v/>
      </c>
      <c r="B5080" s="34" t="str">
        <f t="shared" si="238"/>
        <v/>
      </c>
      <c r="C5080" s="34" t="str">
        <f t="shared" si="239"/>
        <v/>
      </c>
    </row>
    <row r="5081" spans="1:3">
      <c r="A5081" s="34" t="str">
        <f t="shared" si="237"/>
        <v/>
      </c>
      <c r="B5081" s="34" t="str">
        <f t="shared" si="238"/>
        <v/>
      </c>
      <c r="C5081" s="34" t="str">
        <f t="shared" si="239"/>
        <v/>
      </c>
    </row>
    <row r="5082" spans="1:3">
      <c r="A5082" s="34" t="str">
        <f t="shared" si="237"/>
        <v/>
      </c>
      <c r="B5082" s="34" t="str">
        <f t="shared" si="238"/>
        <v/>
      </c>
      <c r="C5082" s="34" t="str">
        <f t="shared" si="239"/>
        <v/>
      </c>
    </row>
    <row r="5083" spans="1:3">
      <c r="A5083" s="34" t="str">
        <f t="shared" si="237"/>
        <v/>
      </c>
      <c r="B5083" s="34" t="str">
        <f t="shared" si="238"/>
        <v/>
      </c>
      <c r="C5083" s="34" t="str">
        <f t="shared" si="239"/>
        <v/>
      </c>
    </row>
    <row r="5084" spans="1:3">
      <c r="A5084" s="34" t="str">
        <f t="shared" si="237"/>
        <v/>
      </c>
      <c r="B5084" s="34" t="str">
        <f t="shared" si="238"/>
        <v/>
      </c>
      <c r="C5084" s="34" t="str">
        <f t="shared" si="239"/>
        <v/>
      </c>
    </row>
    <row r="5085" spans="1:3">
      <c r="A5085" s="34" t="str">
        <f t="shared" si="237"/>
        <v/>
      </c>
      <c r="B5085" s="34" t="str">
        <f t="shared" si="238"/>
        <v/>
      </c>
      <c r="C5085" s="34" t="str">
        <f t="shared" si="239"/>
        <v/>
      </c>
    </row>
    <row r="5086" spans="1:3">
      <c r="A5086" s="34" t="str">
        <f t="shared" si="237"/>
        <v/>
      </c>
      <c r="B5086" s="34" t="str">
        <f t="shared" si="238"/>
        <v/>
      </c>
      <c r="C5086" s="34" t="str">
        <f t="shared" si="239"/>
        <v/>
      </c>
    </row>
    <row r="5087" spans="1:3">
      <c r="A5087" s="34" t="str">
        <f t="shared" si="237"/>
        <v/>
      </c>
      <c r="B5087" s="34" t="str">
        <f t="shared" si="238"/>
        <v/>
      </c>
      <c r="C5087" s="34" t="str">
        <f t="shared" si="239"/>
        <v/>
      </c>
    </row>
    <row r="5088" spans="1:3">
      <c r="A5088" s="34" t="str">
        <f t="shared" si="237"/>
        <v/>
      </c>
      <c r="B5088" s="34" t="str">
        <f t="shared" si="238"/>
        <v/>
      </c>
      <c r="C5088" s="34" t="str">
        <f t="shared" si="239"/>
        <v/>
      </c>
    </row>
    <row r="5089" spans="1:3">
      <c r="A5089" s="34" t="str">
        <f t="shared" si="237"/>
        <v/>
      </c>
      <c r="B5089" s="34" t="str">
        <f t="shared" si="238"/>
        <v/>
      </c>
      <c r="C5089" s="34" t="str">
        <f t="shared" si="239"/>
        <v/>
      </c>
    </row>
    <row r="5090" spans="1:3">
      <c r="A5090" s="34" t="str">
        <f t="shared" si="237"/>
        <v/>
      </c>
      <c r="B5090" s="34" t="str">
        <f t="shared" si="238"/>
        <v/>
      </c>
      <c r="C5090" s="34" t="str">
        <f t="shared" si="239"/>
        <v/>
      </c>
    </row>
    <row r="5091" spans="1:3">
      <c r="A5091" s="34" t="str">
        <f t="shared" si="237"/>
        <v/>
      </c>
      <c r="B5091" s="34" t="str">
        <f t="shared" si="238"/>
        <v/>
      </c>
      <c r="C5091" s="34" t="str">
        <f t="shared" si="239"/>
        <v/>
      </c>
    </row>
    <row r="5092" spans="1:3">
      <c r="A5092" s="34" t="str">
        <f t="shared" si="237"/>
        <v/>
      </c>
      <c r="B5092" s="34" t="str">
        <f t="shared" si="238"/>
        <v/>
      </c>
      <c r="C5092" s="34" t="str">
        <f t="shared" si="239"/>
        <v/>
      </c>
    </row>
    <row r="5093" spans="1:3">
      <c r="A5093" s="34" t="str">
        <f t="shared" si="237"/>
        <v/>
      </c>
      <c r="B5093" s="34" t="str">
        <f t="shared" si="238"/>
        <v/>
      </c>
      <c r="C5093" s="34" t="str">
        <f t="shared" si="239"/>
        <v/>
      </c>
    </row>
    <row r="5094" spans="1:3">
      <c r="A5094" s="34" t="str">
        <f t="shared" si="237"/>
        <v/>
      </c>
      <c r="B5094" s="34" t="str">
        <f t="shared" si="238"/>
        <v/>
      </c>
      <c r="C5094" s="34" t="str">
        <f t="shared" si="239"/>
        <v/>
      </c>
    </row>
    <row r="5095" spans="1:3">
      <c r="A5095" s="34" t="str">
        <f t="shared" si="237"/>
        <v/>
      </c>
      <c r="B5095" s="34" t="str">
        <f t="shared" si="238"/>
        <v/>
      </c>
      <c r="C5095" s="34" t="str">
        <f t="shared" si="239"/>
        <v/>
      </c>
    </row>
    <row r="5096" spans="1:3">
      <c r="A5096" s="34" t="str">
        <f t="shared" si="237"/>
        <v/>
      </c>
      <c r="B5096" s="34" t="str">
        <f t="shared" si="238"/>
        <v/>
      </c>
      <c r="C5096" s="34" t="str">
        <f t="shared" si="239"/>
        <v/>
      </c>
    </row>
    <row r="5097" spans="1:3">
      <c r="A5097" s="34" t="str">
        <f t="shared" si="237"/>
        <v/>
      </c>
      <c r="B5097" s="34" t="str">
        <f t="shared" si="238"/>
        <v/>
      </c>
      <c r="C5097" s="34" t="str">
        <f t="shared" si="239"/>
        <v/>
      </c>
    </row>
    <row r="5098" spans="1:3">
      <c r="A5098" s="34" t="str">
        <f t="shared" si="237"/>
        <v/>
      </c>
      <c r="B5098" s="34" t="str">
        <f t="shared" si="238"/>
        <v/>
      </c>
      <c r="C5098" s="34" t="str">
        <f t="shared" si="239"/>
        <v/>
      </c>
    </row>
    <row r="5099" spans="1:3">
      <c r="A5099" s="34" t="str">
        <f t="shared" si="237"/>
        <v/>
      </c>
      <c r="B5099" s="34" t="str">
        <f t="shared" si="238"/>
        <v/>
      </c>
      <c r="C5099" s="34" t="str">
        <f t="shared" si="239"/>
        <v/>
      </c>
    </row>
    <row r="5100" spans="1:3">
      <c r="A5100" s="34" t="str">
        <f t="shared" si="237"/>
        <v/>
      </c>
      <c r="B5100" s="34" t="str">
        <f t="shared" si="238"/>
        <v/>
      </c>
      <c r="C5100" s="34" t="str">
        <f t="shared" si="239"/>
        <v/>
      </c>
    </row>
    <row r="5101" spans="1:3">
      <c r="A5101" s="34" t="str">
        <f t="shared" si="237"/>
        <v/>
      </c>
      <c r="B5101" s="34" t="str">
        <f t="shared" si="238"/>
        <v/>
      </c>
      <c r="C5101" s="34" t="str">
        <f t="shared" si="239"/>
        <v/>
      </c>
    </row>
    <row r="5102" spans="1:3">
      <c r="A5102" s="34" t="str">
        <f t="shared" si="237"/>
        <v/>
      </c>
      <c r="B5102" s="34" t="str">
        <f t="shared" si="238"/>
        <v/>
      </c>
      <c r="C5102" s="34" t="str">
        <f t="shared" si="239"/>
        <v/>
      </c>
    </row>
    <row r="5103" spans="1:3">
      <c r="A5103" s="34" t="str">
        <f t="shared" si="237"/>
        <v/>
      </c>
      <c r="B5103" s="34" t="str">
        <f t="shared" si="238"/>
        <v/>
      </c>
      <c r="C5103" s="34" t="str">
        <f t="shared" si="239"/>
        <v/>
      </c>
    </row>
    <row r="5104" spans="1:3">
      <c r="A5104" s="34" t="str">
        <f t="shared" si="237"/>
        <v/>
      </c>
      <c r="B5104" s="34" t="str">
        <f t="shared" si="238"/>
        <v/>
      </c>
      <c r="C5104" s="34" t="str">
        <f t="shared" si="239"/>
        <v/>
      </c>
    </row>
    <row r="5105" spans="1:3">
      <c r="A5105" s="34" t="str">
        <f t="shared" si="237"/>
        <v/>
      </c>
      <c r="B5105" s="34" t="str">
        <f t="shared" si="238"/>
        <v/>
      </c>
      <c r="C5105" s="34" t="str">
        <f t="shared" si="239"/>
        <v/>
      </c>
    </row>
    <row r="5106" spans="1:3">
      <c r="A5106" s="34" t="str">
        <f t="shared" si="237"/>
        <v/>
      </c>
      <c r="B5106" s="34" t="str">
        <f t="shared" si="238"/>
        <v/>
      </c>
      <c r="C5106" s="34" t="str">
        <f t="shared" si="239"/>
        <v/>
      </c>
    </row>
    <row r="5107" spans="1:3">
      <c r="A5107" s="34" t="str">
        <f t="shared" si="237"/>
        <v/>
      </c>
      <c r="B5107" s="34" t="str">
        <f t="shared" si="238"/>
        <v/>
      </c>
      <c r="C5107" s="34" t="str">
        <f t="shared" si="239"/>
        <v/>
      </c>
    </row>
    <row r="5108" spans="1:3">
      <c r="A5108" s="34" t="str">
        <f t="shared" si="237"/>
        <v/>
      </c>
      <c r="B5108" s="34" t="str">
        <f t="shared" si="238"/>
        <v/>
      </c>
      <c r="C5108" s="34" t="str">
        <f t="shared" si="239"/>
        <v/>
      </c>
    </row>
    <row r="5109" spans="1:3">
      <c r="A5109" s="34" t="str">
        <f t="shared" si="237"/>
        <v/>
      </c>
      <c r="B5109" s="34" t="str">
        <f t="shared" si="238"/>
        <v/>
      </c>
      <c r="C5109" s="34" t="str">
        <f t="shared" si="239"/>
        <v/>
      </c>
    </row>
    <row r="5110" spans="1:3">
      <c r="A5110" s="34" t="str">
        <f t="shared" si="237"/>
        <v/>
      </c>
      <c r="B5110" s="34" t="str">
        <f t="shared" si="238"/>
        <v/>
      </c>
      <c r="C5110" s="34" t="str">
        <f t="shared" si="239"/>
        <v/>
      </c>
    </row>
    <row r="5111" spans="1:3">
      <c r="A5111" s="34" t="str">
        <f t="shared" si="237"/>
        <v/>
      </c>
      <c r="B5111" s="34" t="str">
        <f t="shared" si="238"/>
        <v/>
      </c>
      <c r="C5111" s="34" t="str">
        <f t="shared" si="239"/>
        <v/>
      </c>
    </row>
    <row r="5112" spans="1:3">
      <c r="A5112" s="34" t="str">
        <f t="shared" si="237"/>
        <v/>
      </c>
      <c r="B5112" s="34" t="str">
        <f t="shared" si="238"/>
        <v/>
      </c>
      <c r="C5112" s="34" t="str">
        <f t="shared" si="239"/>
        <v/>
      </c>
    </row>
    <row r="5113" spans="1:3">
      <c r="A5113" s="34" t="str">
        <f t="shared" si="237"/>
        <v/>
      </c>
      <c r="B5113" s="34" t="str">
        <f t="shared" si="238"/>
        <v/>
      </c>
      <c r="C5113" s="34" t="str">
        <f t="shared" si="239"/>
        <v/>
      </c>
    </row>
    <row r="5114" spans="1:3">
      <c r="A5114" s="34" t="str">
        <f t="shared" si="237"/>
        <v/>
      </c>
      <c r="B5114" s="34" t="str">
        <f t="shared" si="238"/>
        <v/>
      </c>
      <c r="C5114" s="34" t="str">
        <f t="shared" si="239"/>
        <v/>
      </c>
    </row>
    <row r="5115" spans="1:3">
      <c r="A5115" s="34" t="str">
        <f t="shared" si="237"/>
        <v/>
      </c>
      <c r="B5115" s="34" t="str">
        <f t="shared" si="238"/>
        <v/>
      </c>
      <c r="C5115" s="34" t="str">
        <f t="shared" si="239"/>
        <v/>
      </c>
    </row>
    <row r="5116" spans="1:3">
      <c r="A5116" s="34" t="str">
        <f t="shared" si="237"/>
        <v/>
      </c>
      <c r="B5116" s="34" t="str">
        <f t="shared" si="238"/>
        <v/>
      </c>
      <c r="C5116" s="34" t="str">
        <f t="shared" si="239"/>
        <v/>
      </c>
    </row>
    <row r="5117" spans="1:3">
      <c r="A5117" s="34" t="str">
        <f t="shared" si="237"/>
        <v/>
      </c>
      <c r="B5117" s="34" t="str">
        <f t="shared" si="238"/>
        <v/>
      </c>
      <c r="C5117" s="34" t="str">
        <f t="shared" si="239"/>
        <v/>
      </c>
    </row>
    <row r="5118" spans="1:3">
      <c r="A5118" s="34" t="str">
        <f t="shared" si="237"/>
        <v/>
      </c>
      <c r="B5118" s="34" t="str">
        <f t="shared" si="238"/>
        <v/>
      </c>
      <c r="C5118" s="34" t="str">
        <f t="shared" si="239"/>
        <v/>
      </c>
    </row>
    <row r="5119" spans="1:3">
      <c r="A5119" s="34" t="str">
        <f t="shared" si="237"/>
        <v/>
      </c>
      <c r="B5119" s="34" t="str">
        <f t="shared" si="238"/>
        <v/>
      </c>
      <c r="C5119" s="34" t="str">
        <f t="shared" si="239"/>
        <v/>
      </c>
    </row>
    <row r="5120" spans="1:3">
      <c r="A5120" s="34" t="str">
        <f t="shared" si="237"/>
        <v/>
      </c>
      <c r="B5120" s="34" t="str">
        <f t="shared" si="238"/>
        <v/>
      </c>
      <c r="C5120" s="34" t="str">
        <f t="shared" si="239"/>
        <v/>
      </c>
    </row>
    <row r="5121" spans="1:3">
      <c r="A5121" s="34" t="str">
        <f t="shared" si="237"/>
        <v/>
      </c>
      <c r="B5121" s="34" t="str">
        <f t="shared" si="238"/>
        <v/>
      </c>
      <c r="C5121" s="34" t="str">
        <f t="shared" si="239"/>
        <v/>
      </c>
    </row>
    <row r="5122" spans="1:3">
      <c r="A5122" s="34" t="str">
        <f t="shared" si="237"/>
        <v/>
      </c>
      <c r="B5122" s="34" t="str">
        <f t="shared" si="238"/>
        <v/>
      </c>
      <c r="C5122" s="34" t="str">
        <f t="shared" si="239"/>
        <v/>
      </c>
    </row>
    <row r="5123" spans="1:3">
      <c r="A5123" s="34" t="str">
        <f t="shared" ref="A5123:A5186" si="240">IFERROR(C5123-1,"")</f>
        <v/>
      </c>
      <c r="B5123" s="34" t="str">
        <f t="shared" ref="B5123:B5186" si="241">IFERROR("P(Z&gt;="&amp;C5123-1&amp;")","")</f>
        <v/>
      </c>
      <c r="C5123" s="34" t="str">
        <f t="shared" ref="C5123:C5186" si="242">IF(C5122&gt;rNtrials,"",1+C5122)</f>
        <v/>
      </c>
    </row>
    <row r="5124" spans="1:3">
      <c r="A5124" s="34" t="str">
        <f t="shared" si="240"/>
        <v/>
      </c>
      <c r="B5124" s="34" t="str">
        <f t="shared" si="241"/>
        <v/>
      </c>
      <c r="C5124" s="34" t="str">
        <f t="shared" si="242"/>
        <v/>
      </c>
    </row>
    <row r="5125" spans="1:3">
      <c r="A5125" s="34" t="str">
        <f t="shared" si="240"/>
        <v/>
      </c>
      <c r="B5125" s="34" t="str">
        <f t="shared" si="241"/>
        <v/>
      </c>
      <c r="C5125" s="34" t="str">
        <f t="shared" si="242"/>
        <v/>
      </c>
    </row>
    <row r="5126" spans="1:3">
      <c r="A5126" s="34" t="str">
        <f t="shared" si="240"/>
        <v/>
      </c>
      <c r="B5126" s="34" t="str">
        <f t="shared" si="241"/>
        <v/>
      </c>
      <c r="C5126" s="34" t="str">
        <f t="shared" si="242"/>
        <v/>
      </c>
    </row>
    <row r="5127" spans="1:3">
      <c r="A5127" s="34" t="str">
        <f t="shared" si="240"/>
        <v/>
      </c>
      <c r="B5127" s="34" t="str">
        <f t="shared" si="241"/>
        <v/>
      </c>
      <c r="C5127" s="34" t="str">
        <f t="shared" si="242"/>
        <v/>
      </c>
    </row>
    <row r="5128" spans="1:3">
      <c r="A5128" s="34" t="str">
        <f t="shared" si="240"/>
        <v/>
      </c>
      <c r="B5128" s="34" t="str">
        <f t="shared" si="241"/>
        <v/>
      </c>
      <c r="C5128" s="34" t="str">
        <f t="shared" si="242"/>
        <v/>
      </c>
    </row>
    <row r="5129" spans="1:3">
      <c r="A5129" s="34" t="str">
        <f t="shared" si="240"/>
        <v/>
      </c>
      <c r="B5129" s="34" t="str">
        <f t="shared" si="241"/>
        <v/>
      </c>
      <c r="C5129" s="34" t="str">
        <f t="shared" si="242"/>
        <v/>
      </c>
    </row>
    <row r="5130" spans="1:3">
      <c r="A5130" s="34" t="str">
        <f t="shared" si="240"/>
        <v/>
      </c>
      <c r="B5130" s="34" t="str">
        <f t="shared" si="241"/>
        <v/>
      </c>
      <c r="C5130" s="34" t="str">
        <f t="shared" si="242"/>
        <v/>
      </c>
    </row>
    <row r="5131" spans="1:3">
      <c r="A5131" s="34" t="str">
        <f t="shared" si="240"/>
        <v/>
      </c>
      <c r="B5131" s="34" t="str">
        <f t="shared" si="241"/>
        <v/>
      </c>
      <c r="C5131" s="34" t="str">
        <f t="shared" si="242"/>
        <v/>
      </c>
    </row>
    <row r="5132" spans="1:3">
      <c r="A5132" s="34" t="str">
        <f t="shared" si="240"/>
        <v/>
      </c>
      <c r="B5132" s="34" t="str">
        <f t="shared" si="241"/>
        <v/>
      </c>
      <c r="C5132" s="34" t="str">
        <f t="shared" si="242"/>
        <v/>
      </c>
    </row>
    <row r="5133" spans="1:3">
      <c r="A5133" s="34" t="str">
        <f t="shared" si="240"/>
        <v/>
      </c>
      <c r="B5133" s="34" t="str">
        <f t="shared" si="241"/>
        <v/>
      </c>
      <c r="C5133" s="34" t="str">
        <f t="shared" si="242"/>
        <v/>
      </c>
    </row>
    <row r="5134" spans="1:3">
      <c r="A5134" s="34" t="str">
        <f t="shared" si="240"/>
        <v/>
      </c>
      <c r="B5134" s="34" t="str">
        <f t="shared" si="241"/>
        <v/>
      </c>
      <c r="C5134" s="34" t="str">
        <f t="shared" si="242"/>
        <v/>
      </c>
    </row>
    <row r="5135" spans="1:3">
      <c r="A5135" s="34" t="str">
        <f t="shared" si="240"/>
        <v/>
      </c>
      <c r="B5135" s="34" t="str">
        <f t="shared" si="241"/>
        <v/>
      </c>
      <c r="C5135" s="34" t="str">
        <f t="shared" si="242"/>
        <v/>
      </c>
    </row>
    <row r="5136" spans="1:3">
      <c r="A5136" s="34" t="str">
        <f t="shared" si="240"/>
        <v/>
      </c>
      <c r="B5136" s="34" t="str">
        <f t="shared" si="241"/>
        <v/>
      </c>
      <c r="C5136" s="34" t="str">
        <f t="shared" si="242"/>
        <v/>
      </c>
    </row>
    <row r="5137" spans="1:3">
      <c r="A5137" s="34" t="str">
        <f t="shared" si="240"/>
        <v/>
      </c>
      <c r="B5137" s="34" t="str">
        <f t="shared" si="241"/>
        <v/>
      </c>
      <c r="C5137" s="34" t="str">
        <f t="shared" si="242"/>
        <v/>
      </c>
    </row>
    <row r="5138" spans="1:3">
      <c r="A5138" s="34" t="str">
        <f t="shared" si="240"/>
        <v/>
      </c>
      <c r="B5138" s="34" t="str">
        <f t="shared" si="241"/>
        <v/>
      </c>
      <c r="C5138" s="34" t="str">
        <f t="shared" si="242"/>
        <v/>
      </c>
    </row>
    <row r="5139" spans="1:3">
      <c r="A5139" s="34" t="str">
        <f t="shared" si="240"/>
        <v/>
      </c>
      <c r="B5139" s="34" t="str">
        <f t="shared" si="241"/>
        <v/>
      </c>
      <c r="C5139" s="34" t="str">
        <f t="shared" si="242"/>
        <v/>
      </c>
    </row>
    <row r="5140" spans="1:3">
      <c r="A5140" s="34" t="str">
        <f t="shared" si="240"/>
        <v/>
      </c>
      <c r="B5140" s="34" t="str">
        <f t="shared" si="241"/>
        <v/>
      </c>
      <c r="C5140" s="34" t="str">
        <f t="shared" si="242"/>
        <v/>
      </c>
    </row>
    <row r="5141" spans="1:3">
      <c r="A5141" s="34" t="str">
        <f t="shared" si="240"/>
        <v/>
      </c>
      <c r="B5141" s="34" t="str">
        <f t="shared" si="241"/>
        <v/>
      </c>
      <c r="C5141" s="34" t="str">
        <f t="shared" si="242"/>
        <v/>
      </c>
    </row>
    <row r="5142" spans="1:3">
      <c r="A5142" s="34" t="str">
        <f t="shared" si="240"/>
        <v/>
      </c>
      <c r="B5142" s="34" t="str">
        <f t="shared" si="241"/>
        <v/>
      </c>
      <c r="C5142" s="34" t="str">
        <f t="shared" si="242"/>
        <v/>
      </c>
    </row>
    <row r="5143" spans="1:3">
      <c r="A5143" s="34" t="str">
        <f t="shared" si="240"/>
        <v/>
      </c>
      <c r="B5143" s="34" t="str">
        <f t="shared" si="241"/>
        <v/>
      </c>
      <c r="C5143" s="34" t="str">
        <f t="shared" si="242"/>
        <v/>
      </c>
    </row>
    <row r="5144" spans="1:3">
      <c r="A5144" s="34" t="str">
        <f t="shared" si="240"/>
        <v/>
      </c>
      <c r="B5144" s="34" t="str">
        <f t="shared" si="241"/>
        <v/>
      </c>
      <c r="C5144" s="34" t="str">
        <f t="shared" si="242"/>
        <v/>
      </c>
    </row>
    <row r="5145" spans="1:3">
      <c r="A5145" s="34" t="str">
        <f t="shared" si="240"/>
        <v/>
      </c>
      <c r="B5145" s="34" t="str">
        <f t="shared" si="241"/>
        <v/>
      </c>
      <c r="C5145" s="34" t="str">
        <f t="shared" si="242"/>
        <v/>
      </c>
    </row>
    <row r="5146" spans="1:3">
      <c r="A5146" s="34" t="str">
        <f t="shared" si="240"/>
        <v/>
      </c>
      <c r="B5146" s="34" t="str">
        <f t="shared" si="241"/>
        <v/>
      </c>
      <c r="C5146" s="34" t="str">
        <f t="shared" si="242"/>
        <v/>
      </c>
    </row>
    <row r="5147" spans="1:3">
      <c r="A5147" s="34" t="str">
        <f t="shared" si="240"/>
        <v/>
      </c>
      <c r="B5147" s="34" t="str">
        <f t="shared" si="241"/>
        <v/>
      </c>
      <c r="C5147" s="34" t="str">
        <f t="shared" si="242"/>
        <v/>
      </c>
    </row>
    <row r="5148" spans="1:3">
      <c r="A5148" s="34" t="str">
        <f t="shared" si="240"/>
        <v/>
      </c>
      <c r="B5148" s="34" t="str">
        <f t="shared" si="241"/>
        <v/>
      </c>
      <c r="C5148" s="34" t="str">
        <f t="shared" si="242"/>
        <v/>
      </c>
    </row>
    <row r="5149" spans="1:3">
      <c r="A5149" s="34" t="str">
        <f t="shared" si="240"/>
        <v/>
      </c>
      <c r="B5149" s="34" t="str">
        <f t="shared" si="241"/>
        <v/>
      </c>
      <c r="C5149" s="34" t="str">
        <f t="shared" si="242"/>
        <v/>
      </c>
    </row>
    <row r="5150" spans="1:3">
      <c r="A5150" s="34" t="str">
        <f t="shared" si="240"/>
        <v/>
      </c>
      <c r="B5150" s="34" t="str">
        <f t="shared" si="241"/>
        <v/>
      </c>
      <c r="C5150" s="34" t="str">
        <f t="shared" si="242"/>
        <v/>
      </c>
    </row>
    <row r="5151" spans="1:3">
      <c r="A5151" s="34" t="str">
        <f t="shared" si="240"/>
        <v/>
      </c>
      <c r="B5151" s="34" t="str">
        <f t="shared" si="241"/>
        <v/>
      </c>
      <c r="C5151" s="34" t="str">
        <f t="shared" si="242"/>
        <v/>
      </c>
    </row>
    <row r="5152" spans="1:3">
      <c r="A5152" s="34" t="str">
        <f t="shared" si="240"/>
        <v/>
      </c>
      <c r="B5152" s="34" t="str">
        <f t="shared" si="241"/>
        <v/>
      </c>
      <c r="C5152" s="34" t="str">
        <f t="shared" si="242"/>
        <v/>
      </c>
    </row>
    <row r="5153" spans="1:3">
      <c r="A5153" s="34" t="str">
        <f t="shared" si="240"/>
        <v/>
      </c>
      <c r="B5153" s="34" t="str">
        <f t="shared" si="241"/>
        <v/>
      </c>
      <c r="C5153" s="34" t="str">
        <f t="shared" si="242"/>
        <v/>
      </c>
    </row>
    <row r="5154" spans="1:3">
      <c r="A5154" s="34" t="str">
        <f t="shared" si="240"/>
        <v/>
      </c>
      <c r="B5154" s="34" t="str">
        <f t="shared" si="241"/>
        <v/>
      </c>
      <c r="C5154" s="34" t="str">
        <f t="shared" si="242"/>
        <v/>
      </c>
    </row>
    <row r="5155" spans="1:3">
      <c r="A5155" s="34" t="str">
        <f t="shared" si="240"/>
        <v/>
      </c>
      <c r="B5155" s="34" t="str">
        <f t="shared" si="241"/>
        <v/>
      </c>
      <c r="C5155" s="34" t="str">
        <f t="shared" si="242"/>
        <v/>
      </c>
    </row>
    <row r="5156" spans="1:3">
      <c r="A5156" s="34" t="str">
        <f t="shared" si="240"/>
        <v/>
      </c>
      <c r="B5156" s="34" t="str">
        <f t="shared" si="241"/>
        <v/>
      </c>
      <c r="C5156" s="34" t="str">
        <f t="shared" si="242"/>
        <v/>
      </c>
    </row>
    <row r="5157" spans="1:3">
      <c r="A5157" s="34" t="str">
        <f t="shared" si="240"/>
        <v/>
      </c>
      <c r="B5157" s="34" t="str">
        <f t="shared" si="241"/>
        <v/>
      </c>
      <c r="C5157" s="34" t="str">
        <f t="shared" si="242"/>
        <v/>
      </c>
    </row>
    <row r="5158" spans="1:3">
      <c r="A5158" s="34" t="str">
        <f t="shared" si="240"/>
        <v/>
      </c>
      <c r="B5158" s="34" t="str">
        <f t="shared" si="241"/>
        <v/>
      </c>
      <c r="C5158" s="34" t="str">
        <f t="shared" si="242"/>
        <v/>
      </c>
    </row>
    <row r="5159" spans="1:3">
      <c r="A5159" s="34" t="str">
        <f t="shared" si="240"/>
        <v/>
      </c>
      <c r="B5159" s="34" t="str">
        <f t="shared" si="241"/>
        <v/>
      </c>
      <c r="C5159" s="34" t="str">
        <f t="shared" si="242"/>
        <v/>
      </c>
    </row>
    <row r="5160" spans="1:3">
      <c r="A5160" s="34" t="str">
        <f t="shared" si="240"/>
        <v/>
      </c>
      <c r="B5160" s="34" t="str">
        <f t="shared" si="241"/>
        <v/>
      </c>
      <c r="C5160" s="34" t="str">
        <f t="shared" si="242"/>
        <v/>
      </c>
    </row>
    <row r="5161" spans="1:3">
      <c r="A5161" s="34" t="str">
        <f t="shared" si="240"/>
        <v/>
      </c>
      <c r="B5161" s="34" t="str">
        <f t="shared" si="241"/>
        <v/>
      </c>
      <c r="C5161" s="34" t="str">
        <f t="shared" si="242"/>
        <v/>
      </c>
    </row>
    <row r="5162" spans="1:3">
      <c r="A5162" s="34" t="str">
        <f t="shared" si="240"/>
        <v/>
      </c>
      <c r="B5162" s="34" t="str">
        <f t="shared" si="241"/>
        <v/>
      </c>
      <c r="C5162" s="34" t="str">
        <f t="shared" si="242"/>
        <v/>
      </c>
    </row>
    <row r="5163" spans="1:3">
      <c r="A5163" s="34" t="str">
        <f t="shared" si="240"/>
        <v/>
      </c>
      <c r="B5163" s="34" t="str">
        <f t="shared" si="241"/>
        <v/>
      </c>
      <c r="C5163" s="34" t="str">
        <f t="shared" si="242"/>
        <v/>
      </c>
    </row>
    <row r="5164" spans="1:3">
      <c r="A5164" s="34" t="str">
        <f t="shared" si="240"/>
        <v/>
      </c>
      <c r="B5164" s="34" t="str">
        <f t="shared" si="241"/>
        <v/>
      </c>
      <c r="C5164" s="34" t="str">
        <f t="shared" si="242"/>
        <v/>
      </c>
    </row>
    <row r="5165" spans="1:3">
      <c r="A5165" s="34" t="str">
        <f t="shared" si="240"/>
        <v/>
      </c>
      <c r="B5165" s="34" t="str">
        <f t="shared" si="241"/>
        <v/>
      </c>
      <c r="C5165" s="34" t="str">
        <f t="shared" si="242"/>
        <v/>
      </c>
    </row>
    <row r="5166" spans="1:3">
      <c r="A5166" s="34" t="str">
        <f t="shared" si="240"/>
        <v/>
      </c>
      <c r="B5166" s="34" t="str">
        <f t="shared" si="241"/>
        <v/>
      </c>
      <c r="C5166" s="34" t="str">
        <f t="shared" si="242"/>
        <v/>
      </c>
    </row>
    <row r="5167" spans="1:3">
      <c r="A5167" s="34" t="str">
        <f t="shared" si="240"/>
        <v/>
      </c>
      <c r="B5167" s="34" t="str">
        <f t="shared" si="241"/>
        <v/>
      </c>
      <c r="C5167" s="34" t="str">
        <f t="shared" si="242"/>
        <v/>
      </c>
    </row>
    <row r="5168" spans="1:3">
      <c r="A5168" s="34" t="str">
        <f t="shared" si="240"/>
        <v/>
      </c>
      <c r="B5168" s="34" t="str">
        <f t="shared" si="241"/>
        <v/>
      </c>
      <c r="C5168" s="34" t="str">
        <f t="shared" si="242"/>
        <v/>
      </c>
    </row>
    <row r="5169" spans="1:3">
      <c r="A5169" s="34" t="str">
        <f t="shared" si="240"/>
        <v/>
      </c>
      <c r="B5169" s="34" t="str">
        <f t="shared" si="241"/>
        <v/>
      </c>
      <c r="C5169" s="34" t="str">
        <f t="shared" si="242"/>
        <v/>
      </c>
    </row>
    <row r="5170" spans="1:3">
      <c r="A5170" s="34" t="str">
        <f t="shared" si="240"/>
        <v/>
      </c>
      <c r="B5170" s="34" t="str">
        <f t="shared" si="241"/>
        <v/>
      </c>
      <c r="C5170" s="34" t="str">
        <f t="shared" si="242"/>
        <v/>
      </c>
    </row>
    <row r="5171" spans="1:3">
      <c r="A5171" s="34" t="str">
        <f t="shared" si="240"/>
        <v/>
      </c>
      <c r="B5171" s="34" t="str">
        <f t="shared" si="241"/>
        <v/>
      </c>
      <c r="C5171" s="34" t="str">
        <f t="shared" si="242"/>
        <v/>
      </c>
    </row>
    <row r="5172" spans="1:3">
      <c r="A5172" s="34" t="str">
        <f t="shared" si="240"/>
        <v/>
      </c>
      <c r="B5172" s="34" t="str">
        <f t="shared" si="241"/>
        <v/>
      </c>
      <c r="C5172" s="34" t="str">
        <f t="shared" si="242"/>
        <v/>
      </c>
    </row>
    <row r="5173" spans="1:3">
      <c r="A5173" s="34" t="str">
        <f t="shared" si="240"/>
        <v/>
      </c>
      <c r="B5173" s="34" t="str">
        <f t="shared" si="241"/>
        <v/>
      </c>
      <c r="C5173" s="34" t="str">
        <f t="shared" si="242"/>
        <v/>
      </c>
    </row>
    <row r="5174" spans="1:3">
      <c r="A5174" s="34" t="str">
        <f t="shared" si="240"/>
        <v/>
      </c>
      <c r="B5174" s="34" t="str">
        <f t="shared" si="241"/>
        <v/>
      </c>
      <c r="C5174" s="34" t="str">
        <f t="shared" si="242"/>
        <v/>
      </c>
    </row>
    <row r="5175" spans="1:3">
      <c r="A5175" s="34" t="str">
        <f t="shared" si="240"/>
        <v/>
      </c>
      <c r="B5175" s="34" t="str">
        <f t="shared" si="241"/>
        <v/>
      </c>
      <c r="C5175" s="34" t="str">
        <f t="shared" si="242"/>
        <v/>
      </c>
    </row>
    <row r="5176" spans="1:3">
      <c r="A5176" s="34" t="str">
        <f t="shared" si="240"/>
        <v/>
      </c>
      <c r="B5176" s="34" t="str">
        <f t="shared" si="241"/>
        <v/>
      </c>
      <c r="C5176" s="34" t="str">
        <f t="shared" si="242"/>
        <v/>
      </c>
    </row>
    <row r="5177" spans="1:3">
      <c r="A5177" s="34" t="str">
        <f t="shared" si="240"/>
        <v/>
      </c>
      <c r="B5177" s="34" t="str">
        <f t="shared" si="241"/>
        <v/>
      </c>
      <c r="C5177" s="34" t="str">
        <f t="shared" si="242"/>
        <v/>
      </c>
    </row>
    <row r="5178" spans="1:3">
      <c r="A5178" s="34" t="str">
        <f t="shared" si="240"/>
        <v/>
      </c>
      <c r="B5178" s="34" t="str">
        <f t="shared" si="241"/>
        <v/>
      </c>
      <c r="C5178" s="34" t="str">
        <f t="shared" si="242"/>
        <v/>
      </c>
    </row>
    <row r="5179" spans="1:3">
      <c r="A5179" s="34" t="str">
        <f t="shared" si="240"/>
        <v/>
      </c>
      <c r="B5179" s="34" t="str">
        <f t="shared" si="241"/>
        <v/>
      </c>
      <c r="C5179" s="34" t="str">
        <f t="shared" si="242"/>
        <v/>
      </c>
    </row>
    <row r="5180" spans="1:3">
      <c r="A5180" s="34" t="str">
        <f t="shared" si="240"/>
        <v/>
      </c>
      <c r="B5180" s="34" t="str">
        <f t="shared" si="241"/>
        <v/>
      </c>
      <c r="C5180" s="34" t="str">
        <f t="shared" si="242"/>
        <v/>
      </c>
    </row>
    <row r="5181" spans="1:3">
      <c r="A5181" s="34" t="str">
        <f t="shared" si="240"/>
        <v/>
      </c>
      <c r="B5181" s="34" t="str">
        <f t="shared" si="241"/>
        <v/>
      </c>
      <c r="C5181" s="34" t="str">
        <f t="shared" si="242"/>
        <v/>
      </c>
    </row>
    <row r="5182" spans="1:3">
      <c r="A5182" s="34" t="str">
        <f t="shared" si="240"/>
        <v/>
      </c>
      <c r="B5182" s="34" t="str">
        <f t="shared" si="241"/>
        <v/>
      </c>
      <c r="C5182" s="34" t="str">
        <f t="shared" si="242"/>
        <v/>
      </c>
    </row>
    <row r="5183" spans="1:3">
      <c r="A5183" s="34" t="str">
        <f t="shared" si="240"/>
        <v/>
      </c>
      <c r="B5183" s="34" t="str">
        <f t="shared" si="241"/>
        <v/>
      </c>
      <c r="C5183" s="34" t="str">
        <f t="shared" si="242"/>
        <v/>
      </c>
    </row>
    <row r="5184" spans="1:3">
      <c r="A5184" s="34" t="str">
        <f t="shared" si="240"/>
        <v/>
      </c>
      <c r="B5184" s="34" t="str">
        <f t="shared" si="241"/>
        <v/>
      </c>
      <c r="C5184" s="34" t="str">
        <f t="shared" si="242"/>
        <v/>
      </c>
    </row>
    <row r="5185" spans="1:3">
      <c r="A5185" s="34" t="str">
        <f t="shared" si="240"/>
        <v/>
      </c>
      <c r="B5185" s="34" t="str">
        <f t="shared" si="241"/>
        <v/>
      </c>
      <c r="C5185" s="34" t="str">
        <f t="shared" si="242"/>
        <v/>
      </c>
    </row>
    <row r="5186" spans="1:3">
      <c r="A5186" s="34" t="str">
        <f t="shared" si="240"/>
        <v/>
      </c>
      <c r="B5186" s="34" t="str">
        <f t="shared" si="241"/>
        <v/>
      </c>
      <c r="C5186" s="34" t="str">
        <f t="shared" si="242"/>
        <v/>
      </c>
    </row>
    <row r="5187" spans="1:3">
      <c r="A5187" s="34" t="str">
        <f t="shared" ref="A5187:A5250" si="243">IFERROR(C5187-1,"")</f>
        <v/>
      </c>
      <c r="B5187" s="34" t="str">
        <f t="shared" ref="B5187:B5250" si="244">IFERROR("P(Z&gt;="&amp;C5187-1&amp;")","")</f>
        <v/>
      </c>
      <c r="C5187" s="34" t="str">
        <f t="shared" ref="C5187:C5250" si="245">IF(C5186&gt;rNtrials,"",1+C5186)</f>
        <v/>
      </c>
    </row>
    <row r="5188" spans="1:3">
      <c r="A5188" s="34" t="str">
        <f t="shared" si="243"/>
        <v/>
      </c>
      <c r="B5188" s="34" t="str">
        <f t="shared" si="244"/>
        <v/>
      </c>
      <c r="C5188" s="34" t="str">
        <f t="shared" si="245"/>
        <v/>
      </c>
    </row>
    <row r="5189" spans="1:3">
      <c r="A5189" s="34" t="str">
        <f t="shared" si="243"/>
        <v/>
      </c>
      <c r="B5189" s="34" t="str">
        <f t="shared" si="244"/>
        <v/>
      </c>
      <c r="C5189" s="34" t="str">
        <f t="shared" si="245"/>
        <v/>
      </c>
    </row>
    <row r="5190" spans="1:3">
      <c r="A5190" s="34" t="str">
        <f t="shared" si="243"/>
        <v/>
      </c>
      <c r="B5190" s="34" t="str">
        <f t="shared" si="244"/>
        <v/>
      </c>
      <c r="C5190" s="34" t="str">
        <f t="shared" si="245"/>
        <v/>
      </c>
    </row>
    <row r="5191" spans="1:3">
      <c r="A5191" s="34" t="str">
        <f t="shared" si="243"/>
        <v/>
      </c>
      <c r="B5191" s="34" t="str">
        <f t="shared" si="244"/>
        <v/>
      </c>
      <c r="C5191" s="34" t="str">
        <f t="shared" si="245"/>
        <v/>
      </c>
    </row>
    <row r="5192" spans="1:3">
      <c r="A5192" s="34" t="str">
        <f t="shared" si="243"/>
        <v/>
      </c>
      <c r="B5192" s="34" t="str">
        <f t="shared" si="244"/>
        <v/>
      </c>
      <c r="C5192" s="34" t="str">
        <f t="shared" si="245"/>
        <v/>
      </c>
    </row>
    <row r="5193" spans="1:3">
      <c r="A5193" s="34" t="str">
        <f t="shared" si="243"/>
        <v/>
      </c>
      <c r="B5193" s="34" t="str">
        <f t="shared" si="244"/>
        <v/>
      </c>
      <c r="C5193" s="34" t="str">
        <f t="shared" si="245"/>
        <v/>
      </c>
    </row>
    <row r="5194" spans="1:3">
      <c r="A5194" s="34" t="str">
        <f t="shared" si="243"/>
        <v/>
      </c>
      <c r="B5194" s="34" t="str">
        <f t="shared" si="244"/>
        <v/>
      </c>
      <c r="C5194" s="34" t="str">
        <f t="shared" si="245"/>
        <v/>
      </c>
    </row>
    <row r="5195" spans="1:3">
      <c r="A5195" s="34" t="str">
        <f t="shared" si="243"/>
        <v/>
      </c>
      <c r="B5195" s="34" t="str">
        <f t="shared" si="244"/>
        <v/>
      </c>
      <c r="C5195" s="34" t="str">
        <f t="shared" si="245"/>
        <v/>
      </c>
    </row>
    <row r="5196" spans="1:3">
      <c r="A5196" s="34" t="str">
        <f t="shared" si="243"/>
        <v/>
      </c>
      <c r="B5196" s="34" t="str">
        <f t="shared" si="244"/>
        <v/>
      </c>
      <c r="C5196" s="34" t="str">
        <f t="shared" si="245"/>
        <v/>
      </c>
    </row>
    <row r="5197" spans="1:3">
      <c r="A5197" s="34" t="str">
        <f t="shared" si="243"/>
        <v/>
      </c>
      <c r="B5197" s="34" t="str">
        <f t="shared" si="244"/>
        <v/>
      </c>
      <c r="C5197" s="34" t="str">
        <f t="shared" si="245"/>
        <v/>
      </c>
    </row>
    <row r="5198" spans="1:3">
      <c r="A5198" s="34" t="str">
        <f t="shared" si="243"/>
        <v/>
      </c>
      <c r="B5198" s="34" t="str">
        <f t="shared" si="244"/>
        <v/>
      </c>
      <c r="C5198" s="34" t="str">
        <f t="shared" si="245"/>
        <v/>
      </c>
    </row>
    <row r="5199" spans="1:3">
      <c r="A5199" s="34" t="str">
        <f t="shared" si="243"/>
        <v/>
      </c>
      <c r="B5199" s="34" t="str">
        <f t="shared" si="244"/>
        <v/>
      </c>
      <c r="C5199" s="34" t="str">
        <f t="shared" si="245"/>
        <v/>
      </c>
    </row>
    <row r="5200" spans="1:3">
      <c r="A5200" s="34" t="str">
        <f t="shared" si="243"/>
        <v/>
      </c>
      <c r="B5200" s="34" t="str">
        <f t="shared" si="244"/>
        <v/>
      </c>
      <c r="C5200" s="34" t="str">
        <f t="shared" si="245"/>
        <v/>
      </c>
    </row>
    <row r="5201" spans="1:3">
      <c r="A5201" s="34" t="str">
        <f t="shared" si="243"/>
        <v/>
      </c>
      <c r="B5201" s="34" t="str">
        <f t="shared" si="244"/>
        <v/>
      </c>
      <c r="C5201" s="34" t="str">
        <f t="shared" si="245"/>
        <v/>
      </c>
    </row>
    <row r="5202" spans="1:3">
      <c r="A5202" s="34" t="str">
        <f t="shared" si="243"/>
        <v/>
      </c>
      <c r="B5202" s="34" t="str">
        <f t="shared" si="244"/>
        <v/>
      </c>
      <c r="C5202" s="34" t="str">
        <f t="shared" si="245"/>
        <v/>
      </c>
    </row>
    <row r="5203" spans="1:3">
      <c r="A5203" s="34" t="str">
        <f t="shared" si="243"/>
        <v/>
      </c>
      <c r="B5203" s="34" t="str">
        <f t="shared" si="244"/>
        <v/>
      </c>
      <c r="C5203" s="34" t="str">
        <f t="shared" si="245"/>
        <v/>
      </c>
    </row>
    <row r="5204" spans="1:3">
      <c r="A5204" s="34" t="str">
        <f t="shared" si="243"/>
        <v/>
      </c>
      <c r="B5204" s="34" t="str">
        <f t="shared" si="244"/>
        <v/>
      </c>
      <c r="C5204" s="34" t="str">
        <f t="shared" si="245"/>
        <v/>
      </c>
    </row>
    <row r="5205" spans="1:3">
      <c r="A5205" s="34" t="str">
        <f t="shared" si="243"/>
        <v/>
      </c>
      <c r="B5205" s="34" t="str">
        <f t="shared" si="244"/>
        <v/>
      </c>
      <c r="C5205" s="34" t="str">
        <f t="shared" si="245"/>
        <v/>
      </c>
    </row>
    <row r="5206" spans="1:3">
      <c r="A5206" s="34" t="str">
        <f t="shared" si="243"/>
        <v/>
      </c>
      <c r="B5206" s="34" t="str">
        <f t="shared" si="244"/>
        <v/>
      </c>
      <c r="C5206" s="34" t="str">
        <f t="shared" si="245"/>
        <v/>
      </c>
    </row>
    <row r="5207" spans="1:3">
      <c r="A5207" s="34" t="str">
        <f t="shared" si="243"/>
        <v/>
      </c>
      <c r="B5207" s="34" t="str">
        <f t="shared" si="244"/>
        <v/>
      </c>
      <c r="C5207" s="34" t="str">
        <f t="shared" si="245"/>
        <v/>
      </c>
    </row>
    <row r="5208" spans="1:3">
      <c r="A5208" s="34" t="str">
        <f t="shared" si="243"/>
        <v/>
      </c>
      <c r="B5208" s="34" t="str">
        <f t="shared" si="244"/>
        <v/>
      </c>
      <c r="C5208" s="34" t="str">
        <f t="shared" si="245"/>
        <v/>
      </c>
    </row>
    <row r="5209" spans="1:3">
      <c r="A5209" s="34" t="str">
        <f t="shared" si="243"/>
        <v/>
      </c>
      <c r="B5209" s="34" t="str">
        <f t="shared" si="244"/>
        <v/>
      </c>
      <c r="C5209" s="34" t="str">
        <f t="shared" si="245"/>
        <v/>
      </c>
    </row>
    <row r="5210" spans="1:3">
      <c r="A5210" s="34" t="str">
        <f t="shared" si="243"/>
        <v/>
      </c>
      <c r="B5210" s="34" t="str">
        <f t="shared" si="244"/>
        <v/>
      </c>
      <c r="C5210" s="34" t="str">
        <f t="shared" si="245"/>
        <v/>
      </c>
    </row>
    <row r="5211" spans="1:3">
      <c r="A5211" s="34" t="str">
        <f t="shared" si="243"/>
        <v/>
      </c>
      <c r="B5211" s="34" t="str">
        <f t="shared" si="244"/>
        <v/>
      </c>
      <c r="C5211" s="34" t="str">
        <f t="shared" si="245"/>
        <v/>
      </c>
    </row>
    <row r="5212" spans="1:3">
      <c r="A5212" s="34" t="str">
        <f t="shared" si="243"/>
        <v/>
      </c>
      <c r="B5212" s="34" t="str">
        <f t="shared" si="244"/>
        <v/>
      </c>
      <c r="C5212" s="34" t="str">
        <f t="shared" si="245"/>
        <v/>
      </c>
    </row>
    <row r="5213" spans="1:3">
      <c r="A5213" s="34" t="str">
        <f t="shared" si="243"/>
        <v/>
      </c>
      <c r="B5213" s="34" t="str">
        <f t="shared" si="244"/>
        <v/>
      </c>
      <c r="C5213" s="34" t="str">
        <f t="shared" si="245"/>
        <v/>
      </c>
    </row>
    <row r="5214" spans="1:3">
      <c r="A5214" s="34" t="str">
        <f t="shared" si="243"/>
        <v/>
      </c>
      <c r="B5214" s="34" t="str">
        <f t="shared" si="244"/>
        <v/>
      </c>
      <c r="C5214" s="34" t="str">
        <f t="shared" si="245"/>
        <v/>
      </c>
    </row>
    <row r="5215" spans="1:3">
      <c r="A5215" s="34" t="str">
        <f t="shared" si="243"/>
        <v/>
      </c>
      <c r="B5215" s="34" t="str">
        <f t="shared" si="244"/>
        <v/>
      </c>
      <c r="C5215" s="34" t="str">
        <f t="shared" si="245"/>
        <v/>
      </c>
    </row>
    <row r="5216" spans="1:3">
      <c r="A5216" s="34" t="str">
        <f t="shared" si="243"/>
        <v/>
      </c>
      <c r="B5216" s="34" t="str">
        <f t="shared" si="244"/>
        <v/>
      </c>
      <c r="C5216" s="34" t="str">
        <f t="shared" si="245"/>
        <v/>
      </c>
    </row>
    <row r="5217" spans="1:3">
      <c r="A5217" s="34" t="str">
        <f t="shared" si="243"/>
        <v/>
      </c>
      <c r="B5217" s="34" t="str">
        <f t="shared" si="244"/>
        <v/>
      </c>
      <c r="C5217" s="34" t="str">
        <f t="shared" si="245"/>
        <v/>
      </c>
    </row>
    <row r="5218" spans="1:3">
      <c r="A5218" s="34" t="str">
        <f t="shared" si="243"/>
        <v/>
      </c>
      <c r="B5218" s="34" t="str">
        <f t="shared" si="244"/>
        <v/>
      </c>
      <c r="C5218" s="34" t="str">
        <f t="shared" si="245"/>
        <v/>
      </c>
    </row>
    <row r="5219" spans="1:3">
      <c r="A5219" s="34" t="str">
        <f t="shared" si="243"/>
        <v/>
      </c>
      <c r="B5219" s="34" t="str">
        <f t="shared" si="244"/>
        <v/>
      </c>
      <c r="C5219" s="34" t="str">
        <f t="shared" si="245"/>
        <v/>
      </c>
    </row>
    <row r="5220" spans="1:3">
      <c r="A5220" s="34" t="str">
        <f t="shared" si="243"/>
        <v/>
      </c>
      <c r="B5220" s="34" t="str">
        <f t="shared" si="244"/>
        <v/>
      </c>
      <c r="C5220" s="34" t="str">
        <f t="shared" si="245"/>
        <v/>
      </c>
    </row>
    <row r="5221" spans="1:3">
      <c r="A5221" s="34" t="str">
        <f t="shared" si="243"/>
        <v/>
      </c>
      <c r="B5221" s="34" t="str">
        <f t="shared" si="244"/>
        <v/>
      </c>
      <c r="C5221" s="34" t="str">
        <f t="shared" si="245"/>
        <v/>
      </c>
    </row>
    <row r="5222" spans="1:3">
      <c r="A5222" s="34" t="str">
        <f t="shared" si="243"/>
        <v/>
      </c>
      <c r="B5222" s="34" t="str">
        <f t="shared" si="244"/>
        <v/>
      </c>
      <c r="C5222" s="34" t="str">
        <f t="shared" si="245"/>
        <v/>
      </c>
    </row>
    <row r="5223" spans="1:3">
      <c r="A5223" s="34" t="str">
        <f t="shared" si="243"/>
        <v/>
      </c>
      <c r="B5223" s="34" t="str">
        <f t="shared" si="244"/>
        <v/>
      </c>
      <c r="C5223" s="34" t="str">
        <f t="shared" si="245"/>
        <v/>
      </c>
    </row>
    <row r="5224" spans="1:3">
      <c r="A5224" s="34" t="str">
        <f t="shared" si="243"/>
        <v/>
      </c>
      <c r="B5224" s="34" t="str">
        <f t="shared" si="244"/>
        <v/>
      </c>
      <c r="C5224" s="34" t="str">
        <f t="shared" si="245"/>
        <v/>
      </c>
    </row>
    <row r="5225" spans="1:3">
      <c r="A5225" s="34" t="str">
        <f t="shared" si="243"/>
        <v/>
      </c>
      <c r="B5225" s="34" t="str">
        <f t="shared" si="244"/>
        <v/>
      </c>
      <c r="C5225" s="34" t="str">
        <f t="shared" si="245"/>
        <v/>
      </c>
    </row>
    <row r="5226" spans="1:3">
      <c r="A5226" s="34" t="str">
        <f t="shared" si="243"/>
        <v/>
      </c>
      <c r="B5226" s="34" t="str">
        <f t="shared" si="244"/>
        <v/>
      </c>
      <c r="C5226" s="34" t="str">
        <f t="shared" si="245"/>
        <v/>
      </c>
    </row>
    <row r="5227" spans="1:3">
      <c r="A5227" s="34" t="str">
        <f t="shared" si="243"/>
        <v/>
      </c>
      <c r="B5227" s="34" t="str">
        <f t="shared" si="244"/>
        <v/>
      </c>
      <c r="C5227" s="34" t="str">
        <f t="shared" si="245"/>
        <v/>
      </c>
    </row>
    <row r="5228" spans="1:3">
      <c r="A5228" s="34" t="str">
        <f t="shared" si="243"/>
        <v/>
      </c>
      <c r="B5228" s="34" t="str">
        <f t="shared" si="244"/>
        <v/>
      </c>
      <c r="C5228" s="34" t="str">
        <f t="shared" si="245"/>
        <v/>
      </c>
    </row>
    <row r="5229" spans="1:3">
      <c r="A5229" s="34" t="str">
        <f t="shared" si="243"/>
        <v/>
      </c>
      <c r="B5229" s="34" t="str">
        <f t="shared" si="244"/>
        <v/>
      </c>
      <c r="C5229" s="34" t="str">
        <f t="shared" si="245"/>
        <v/>
      </c>
    </row>
    <row r="5230" spans="1:3">
      <c r="A5230" s="34" t="str">
        <f t="shared" si="243"/>
        <v/>
      </c>
      <c r="B5230" s="34" t="str">
        <f t="shared" si="244"/>
        <v/>
      </c>
      <c r="C5230" s="34" t="str">
        <f t="shared" si="245"/>
        <v/>
      </c>
    </row>
    <row r="5231" spans="1:3">
      <c r="A5231" s="34" t="str">
        <f t="shared" si="243"/>
        <v/>
      </c>
      <c r="B5231" s="34" t="str">
        <f t="shared" si="244"/>
        <v/>
      </c>
      <c r="C5231" s="34" t="str">
        <f t="shared" si="245"/>
        <v/>
      </c>
    </row>
    <row r="5232" spans="1:3">
      <c r="A5232" s="34" t="str">
        <f t="shared" si="243"/>
        <v/>
      </c>
      <c r="B5232" s="34" t="str">
        <f t="shared" si="244"/>
        <v/>
      </c>
      <c r="C5232" s="34" t="str">
        <f t="shared" si="245"/>
        <v/>
      </c>
    </row>
    <row r="5233" spans="1:3">
      <c r="A5233" s="34" t="str">
        <f t="shared" si="243"/>
        <v/>
      </c>
      <c r="B5233" s="34" t="str">
        <f t="shared" si="244"/>
        <v/>
      </c>
      <c r="C5233" s="34" t="str">
        <f t="shared" si="245"/>
        <v/>
      </c>
    </row>
    <row r="5234" spans="1:3">
      <c r="A5234" s="34" t="str">
        <f t="shared" si="243"/>
        <v/>
      </c>
      <c r="B5234" s="34" t="str">
        <f t="shared" si="244"/>
        <v/>
      </c>
      <c r="C5234" s="34" t="str">
        <f t="shared" si="245"/>
        <v/>
      </c>
    </row>
    <row r="5235" spans="1:3">
      <c r="A5235" s="34" t="str">
        <f t="shared" si="243"/>
        <v/>
      </c>
      <c r="B5235" s="34" t="str">
        <f t="shared" si="244"/>
        <v/>
      </c>
      <c r="C5235" s="34" t="str">
        <f t="shared" si="245"/>
        <v/>
      </c>
    </row>
    <row r="5236" spans="1:3">
      <c r="A5236" s="34" t="str">
        <f t="shared" si="243"/>
        <v/>
      </c>
      <c r="B5236" s="34" t="str">
        <f t="shared" si="244"/>
        <v/>
      </c>
      <c r="C5236" s="34" t="str">
        <f t="shared" si="245"/>
        <v/>
      </c>
    </row>
    <row r="5237" spans="1:3">
      <c r="A5237" s="34" t="str">
        <f t="shared" si="243"/>
        <v/>
      </c>
      <c r="B5237" s="34" t="str">
        <f t="shared" si="244"/>
        <v/>
      </c>
      <c r="C5237" s="34" t="str">
        <f t="shared" si="245"/>
        <v/>
      </c>
    </row>
    <row r="5238" spans="1:3">
      <c r="A5238" s="34" t="str">
        <f t="shared" si="243"/>
        <v/>
      </c>
      <c r="B5238" s="34" t="str">
        <f t="shared" si="244"/>
        <v/>
      </c>
      <c r="C5238" s="34" t="str">
        <f t="shared" si="245"/>
        <v/>
      </c>
    </row>
    <row r="5239" spans="1:3">
      <c r="A5239" s="34" t="str">
        <f t="shared" si="243"/>
        <v/>
      </c>
      <c r="B5239" s="34" t="str">
        <f t="shared" si="244"/>
        <v/>
      </c>
      <c r="C5239" s="34" t="str">
        <f t="shared" si="245"/>
        <v/>
      </c>
    </row>
    <row r="5240" spans="1:3">
      <c r="A5240" s="34" t="str">
        <f t="shared" si="243"/>
        <v/>
      </c>
      <c r="B5240" s="34" t="str">
        <f t="shared" si="244"/>
        <v/>
      </c>
      <c r="C5240" s="34" t="str">
        <f t="shared" si="245"/>
        <v/>
      </c>
    </row>
    <row r="5241" spans="1:3">
      <c r="A5241" s="34" t="str">
        <f t="shared" si="243"/>
        <v/>
      </c>
      <c r="B5241" s="34" t="str">
        <f t="shared" si="244"/>
        <v/>
      </c>
      <c r="C5241" s="34" t="str">
        <f t="shared" si="245"/>
        <v/>
      </c>
    </row>
    <row r="5242" spans="1:3">
      <c r="A5242" s="34" t="str">
        <f t="shared" si="243"/>
        <v/>
      </c>
      <c r="B5242" s="34" t="str">
        <f t="shared" si="244"/>
        <v/>
      </c>
      <c r="C5242" s="34" t="str">
        <f t="shared" si="245"/>
        <v/>
      </c>
    </row>
    <row r="5243" spans="1:3">
      <c r="A5243" s="34" t="str">
        <f t="shared" si="243"/>
        <v/>
      </c>
      <c r="B5243" s="34" t="str">
        <f t="shared" si="244"/>
        <v/>
      </c>
      <c r="C5243" s="34" t="str">
        <f t="shared" si="245"/>
        <v/>
      </c>
    </row>
    <row r="5244" spans="1:3">
      <c r="A5244" s="34" t="str">
        <f t="shared" si="243"/>
        <v/>
      </c>
      <c r="B5244" s="34" t="str">
        <f t="shared" si="244"/>
        <v/>
      </c>
      <c r="C5244" s="34" t="str">
        <f t="shared" si="245"/>
        <v/>
      </c>
    </row>
    <row r="5245" spans="1:3">
      <c r="A5245" s="34" t="str">
        <f t="shared" si="243"/>
        <v/>
      </c>
      <c r="B5245" s="34" t="str">
        <f t="shared" si="244"/>
        <v/>
      </c>
      <c r="C5245" s="34" t="str">
        <f t="shared" si="245"/>
        <v/>
      </c>
    </row>
    <row r="5246" spans="1:3">
      <c r="A5246" s="34" t="str">
        <f t="shared" si="243"/>
        <v/>
      </c>
      <c r="B5246" s="34" t="str">
        <f t="shared" si="244"/>
        <v/>
      </c>
      <c r="C5246" s="34" t="str">
        <f t="shared" si="245"/>
        <v/>
      </c>
    </row>
    <row r="5247" spans="1:3">
      <c r="A5247" s="34" t="str">
        <f t="shared" si="243"/>
        <v/>
      </c>
      <c r="B5247" s="34" t="str">
        <f t="shared" si="244"/>
        <v/>
      </c>
      <c r="C5247" s="34" t="str">
        <f t="shared" si="245"/>
        <v/>
      </c>
    </row>
    <row r="5248" spans="1:3">
      <c r="A5248" s="34" t="str">
        <f t="shared" si="243"/>
        <v/>
      </c>
      <c r="B5248" s="34" t="str">
        <f t="shared" si="244"/>
        <v/>
      </c>
      <c r="C5248" s="34" t="str">
        <f t="shared" si="245"/>
        <v/>
      </c>
    </row>
    <row r="5249" spans="1:3">
      <c r="A5249" s="34" t="str">
        <f t="shared" si="243"/>
        <v/>
      </c>
      <c r="B5249" s="34" t="str">
        <f t="shared" si="244"/>
        <v/>
      </c>
      <c r="C5249" s="34" t="str">
        <f t="shared" si="245"/>
        <v/>
      </c>
    </row>
    <row r="5250" spans="1:3">
      <c r="A5250" s="34" t="str">
        <f t="shared" si="243"/>
        <v/>
      </c>
      <c r="B5250" s="34" t="str">
        <f t="shared" si="244"/>
        <v/>
      </c>
      <c r="C5250" s="34" t="str">
        <f t="shared" si="245"/>
        <v/>
      </c>
    </row>
    <row r="5251" spans="1:3">
      <c r="A5251" s="34" t="str">
        <f t="shared" ref="A5251:A5314" si="246">IFERROR(C5251-1,"")</f>
        <v/>
      </c>
      <c r="B5251" s="34" t="str">
        <f t="shared" ref="B5251:B5314" si="247">IFERROR("P(Z&gt;="&amp;C5251-1&amp;")","")</f>
        <v/>
      </c>
      <c r="C5251" s="34" t="str">
        <f t="shared" ref="C5251:C5314" si="248">IF(C5250&gt;rNtrials,"",1+C5250)</f>
        <v/>
      </c>
    </row>
    <row r="5252" spans="1:3">
      <c r="A5252" s="34" t="str">
        <f t="shared" si="246"/>
        <v/>
      </c>
      <c r="B5252" s="34" t="str">
        <f t="shared" si="247"/>
        <v/>
      </c>
      <c r="C5252" s="34" t="str">
        <f t="shared" si="248"/>
        <v/>
      </c>
    </row>
    <row r="5253" spans="1:3">
      <c r="A5253" s="34" t="str">
        <f t="shared" si="246"/>
        <v/>
      </c>
      <c r="B5253" s="34" t="str">
        <f t="shared" si="247"/>
        <v/>
      </c>
      <c r="C5253" s="34" t="str">
        <f t="shared" si="248"/>
        <v/>
      </c>
    </row>
    <row r="5254" spans="1:3">
      <c r="A5254" s="34" t="str">
        <f t="shared" si="246"/>
        <v/>
      </c>
      <c r="B5254" s="34" t="str">
        <f t="shared" si="247"/>
        <v/>
      </c>
      <c r="C5254" s="34" t="str">
        <f t="shared" si="248"/>
        <v/>
      </c>
    </row>
    <row r="5255" spans="1:3">
      <c r="A5255" s="34" t="str">
        <f t="shared" si="246"/>
        <v/>
      </c>
      <c r="B5255" s="34" t="str">
        <f t="shared" si="247"/>
        <v/>
      </c>
      <c r="C5255" s="34" t="str">
        <f t="shared" si="248"/>
        <v/>
      </c>
    </row>
    <row r="5256" spans="1:3">
      <c r="A5256" s="34" t="str">
        <f t="shared" si="246"/>
        <v/>
      </c>
      <c r="B5256" s="34" t="str">
        <f t="shared" si="247"/>
        <v/>
      </c>
      <c r="C5256" s="34" t="str">
        <f t="shared" si="248"/>
        <v/>
      </c>
    </row>
    <row r="5257" spans="1:3">
      <c r="A5257" s="34" t="str">
        <f t="shared" si="246"/>
        <v/>
      </c>
      <c r="B5257" s="34" t="str">
        <f t="shared" si="247"/>
        <v/>
      </c>
      <c r="C5257" s="34" t="str">
        <f t="shared" si="248"/>
        <v/>
      </c>
    </row>
    <row r="5258" spans="1:3">
      <c r="A5258" s="34" t="str">
        <f t="shared" si="246"/>
        <v/>
      </c>
      <c r="B5258" s="34" t="str">
        <f t="shared" si="247"/>
        <v/>
      </c>
      <c r="C5258" s="34" t="str">
        <f t="shared" si="248"/>
        <v/>
      </c>
    </row>
    <row r="5259" spans="1:3">
      <c r="A5259" s="34" t="str">
        <f t="shared" si="246"/>
        <v/>
      </c>
      <c r="B5259" s="34" t="str">
        <f t="shared" si="247"/>
        <v/>
      </c>
      <c r="C5259" s="34" t="str">
        <f t="shared" si="248"/>
        <v/>
      </c>
    </row>
    <row r="5260" spans="1:3">
      <c r="A5260" s="34" t="str">
        <f t="shared" si="246"/>
        <v/>
      </c>
      <c r="B5260" s="34" t="str">
        <f t="shared" si="247"/>
        <v/>
      </c>
      <c r="C5260" s="34" t="str">
        <f t="shared" si="248"/>
        <v/>
      </c>
    </row>
    <row r="5261" spans="1:3">
      <c r="A5261" s="34" t="str">
        <f t="shared" si="246"/>
        <v/>
      </c>
      <c r="B5261" s="34" t="str">
        <f t="shared" si="247"/>
        <v/>
      </c>
      <c r="C5261" s="34" t="str">
        <f t="shared" si="248"/>
        <v/>
      </c>
    </row>
    <row r="5262" spans="1:3">
      <c r="A5262" s="34" t="str">
        <f t="shared" si="246"/>
        <v/>
      </c>
      <c r="B5262" s="34" t="str">
        <f t="shared" si="247"/>
        <v/>
      </c>
      <c r="C5262" s="34" t="str">
        <f t="shared" si="248"/>
        <v/>
      </c>
    </row>
    <row r="5263" spans="1:3">
      <c r="A5263" s="34" t="str">
        <f t="shared" si="246"/>
        <v/>
      </c>
      <c r="B5263" s="34" t="str">
        <f t="shared" si="247"/>
        <v/>
      </c>
      <c r="C5263" s="34" t="str">
        <f t="shared" si="248"/>
        <v/>
      </c>
    </row>
    <row r="5264" spans="1:3">
      <c r="A5264" s="34" t="str">
        <f t="shared" si="246"/>
        <v/>
      </c>
      <c r="B5264" s="34" t="str">
        <f t="shared" si="247"/>
        <v/>
      </c>
      <c r="C5264" s="34" t="str">
        <f t="shared" si="248"/>
        <v/>
      </c>
    </row>
    <row r="5265" spans="1:3">
      <c r="A5265" s="34" t="str">
        <f t="shared" si="246"/>
        <v/>
      </c>
      <c r="B5265" s="34" t="str">
        <f t="shared" si="247"/>
        <v/>
      </c>
      <c r="C5265" s="34" t="str">
        <f t="shared" si="248"/>
        <v/>
      </c>
    </row>
    <row r="5266" spans="1:3">
      <c r="A5266" s="34" t="str">
        <f t="shared" si="246"/>
        <v/>
      </c>
      <c r="B5266" s="34" t="str">
        <f t="shared" si="247"/>
        <v/>
      </c>
      <c r="C5266" s="34" t="str">
        <f t="shared" si="248"/>
        <v/>
      </c>
    </row>
    <row r="5267" spans="1:3">
      <c r="A5267" s="34" t="str">
        <f t="shared" si="246"/>
        <v/>
      </c>
      <c r="B5267" s="34" t="str">
        <f t="shared" si="247"/>
        <v/>
      </c>
      <c r="C5267" s="34" t="str">
        <f t="shared" si="248"/>
        <v/>
      </c>
    </row>
    <row r="5268" spans="1:3">
      <c r="A5268" s="34" t="str">
        <f t="shared" si="246"/>
        <v/>
      </c>
      <c r="B5268" s="34" t="str">
        <f t="shared" si="247"/>
        <v/>
      </c>
      <c r="C5268" s="34" t="str">
        <f t="shared" si="248"/>
        <v/>
      </c>
    </row>
    <row r="5269" spans="1:3">
      <c r="A5269" s="34" t="str">
        <f t="shared" si="246"/>
        <v/>
      </c>
      <c r="B5269" s="34" t="str">
        <f t="shared" si="247"/>
        <v/>
      </c>
      <c r="C5269" s="34" t="str">
        <f t="shared" si="248"/>
        <v/>
      </c>
    </row>
    <row r="5270" spans="1:3">
      <c r="A5270" s="34" t="str">
        <f t="shared" si="246"/>
        <v/>
      </c>
      <c r="B5270" s="34" t="str">
        <f t="shared" si="247"/>
        <v/>
      </c>
      <c r="C5270" s="34" t="str">
        <f t="shared" si="248"/>
        <v/>
      </c>
    </row>
    <row r="5271" spans="1:3">
      <c r="A5271" s="34" t="str">
        <f t="shared" si="246"/>
        <v/>
      </c>
      <c r="B5271" s="34" t="str">
        <f t="shared" si="247"/>
        <v/>
      </c>
      <c r="C5271" s="34" t="str">
        <f t="shared" si="248"/>
        <v/>
      </c>
    </row>
    <row r="5272" spans="1:3">
      <c r="A5272" s="34" t="str">
        <f t="shared" si="246"/>
        <v/>
      </c>
      <c r="B5272" s="34" t="str">
        <f t="shared" si="247"/>
        <v/>
      </c>
      <c r="C5272" s="34" t="str">
        <f t="shared" si="248"/>
        <v/>
      </c>
    </row>
    <row r="5273" spans="1:3">
      <c r="A5273" s="34" t="str">
        <f t="shared" si="246"/>
        <v/>
      </c>
      <c r="B5273" s="34" t="str">
        <f t="shared" si="247"/>
        <v/>
      </c>
      <c r="C5273" s="34" t="str">
        <f t="shared" si="248"/>
        <v/>
      </c>
    </row>
    <row r="5274" spans="1:3">
      <c r="A5274" s="34" t="str">
        <f t="shared" si="246"/>
        <v/>
      </c>
      <c r="B5274" s="34" t="str">
        <f t="shared" si="247"/>
        <v/>
      </c>
      <c r="C5274" s="34" t="str">
        <f t="shared" si="248"/>
        <v/>
      </c>
    </row>
    <row r="5275" spans="1:3">
      <c r="A5275" s="34" t="str">
        <f t="shared" si="246"/>
        <v/>
      </c>
      <c r="B5275" s="34" t="str">
        <f t="shared" si="247"/>
        <v/>
      </c>
      <c r="C5275" s="34" t="str">
        <f t="shared" si="248"/>
        <v/>
      </c>
    </row>
    <row r="5276" spans="1:3">
      <c r="A5276" s="34" t="str">
        <f t="shared" si="246"/>
        <v/>
      </c>
      <c r="B5276" s="34" t="str">
        <f t="shared" si="247"/>
        <v/>
      </c>
      <c r="C5276" s="34" t="str">
        <f t="shared" si="248"/>
        <v/>
      </c>
    </row>
    <row r="5277" spans="1:3">
      <c r="A5277" s="34" t="str">
        <f t="shared" si="246"/>
        <v/>
      </c>
      <c r="B5277" s="34" t="str">
        <f t="shared" si="247"/>
        <v/>
      </c>
      <c r="C5277" s="34" t="str">
        <f t="shared" si="248"/>
        <v/>
      </c>
    </row>
    <row r="5278" spans="1:3">
      <c r="A5278" s="34" t="str">
        <f t="shared" si="246"/>
        <v/>
      </c>
      <c r="B5278" s="34" t="str">
        <f t="shared" si="247"/>
        <v/>
      </c>
      <c r="C5278" s="34" t="str">
        <f t="shared" si="248"/>
        <v/>
      </c>
    </row>
    <row r="5279" spans="1:3">
      <c r="A5279" s="34" t="str">
        <f t="shared" si="246"/>
        <v/>
      </c>
      <c r="B5279" s="34" t="str">
        <f t="shared" si="247"/>
        <v/>
      </c>
      <c r="C5279" s="34" t="str">
        <f t="shared" si="248"/>
        <v/>
      </c>
    </row>
    <row r="5280" spans="1:3">
      <c r="A5280" s="34" t="str">
        <f t="shared" si="246"/>
        <v/>
      </c>
      <c r="B5280" s="34" t="str">
        <f t="shared" si="247"/>
        <v/>
      </c>
      <c r="C5280" s="34" t="str">
        <f t="shared" si="248"/>
        <v/>
      </c>
    </row>
    <row r="5281" spans="1:3">
      <c r="A5281" s="34" t="str">
        <f t="shared" si="246"/>
        <v/>
      </c>
      <c r="B5281" s="34" t="str">
        <f t="shared" si="247"/>
        <v/>
      </c>
      <c r="C5281" s="34" t="str">
        <f t="shared" si="248"/>
        <v/>
      </c>
    </row>
    <row r="5282" spans="1:3">
      <c r="A5282" s="34" t="str">
        <f t="shared" si="246"/>
        <v/>
      </c>
      <c r="B5282" s="34" t="str">
        <f t="shared" si="247"/>
        <v/>
      </c>
      <c r="C5282" s="34" t="str">
        <f t="shared" si="248"/>
        <v/>
      </c>
    </row>
    <row r="5283" spans="1:3">
      <c r="A5283" s="34" t="str">
        <f t="shared" si="246"/>
        <v/>
      </c>
      <c r="B5283" s="34" t="str">
        <f t="shared" si="247"/>
        <v/>
      </c>
      <c r="C5283" s="34" t="str">
        <f t="shared" si="248"/>
        <v/>
      </c>
    </row>
    <row r="5284" spans="1:3">
      <c r="A5284" s="34" t="str">
        <f t="shared" si="246"/>
        <v/>
      </c>
      <c r="B5284" s="34" t="str">
        <f t="shared" si="247"/>
        <v/>
      </c>
      <c r="C5284" s="34" t="str">
        <f t="shared" si="248"/>
        <v/>
      </c>
    </row>
    <row r="5285" spans="1:3">
      <c r="A5285" s="34" t="str">
        <f t="shared" si="246"/>
        <v/>
      </c>
      <c r="B5285" s="34" t="str">
        <f t="shared" si="247"/>
        <v/>
      </c>
      <c r="C5285" s="34" t="str">
        <f t="shared" si="248"/>
        <v/>
      </c>
    </row>
    <row r="5286" spans="1:3">
      <c r="A5286" s="34" t="str">
        <f t="shared" si="246"/>
        <v/>
      </c>
      <c r="B5286" s="34" t="str">
        <f t="shared" si="247"/>
        <v/>
      </c>
      <c r="C5286" s="34" t="str">
        <f t="shared" si="248"/>
        <v/>
      </c>
    </row>
    <row r="5287" spans="1:3">
      <c r="A5287" s="34" t="str">
        <f t="shared" si="246"/>
        <v/>
      </c>
      <c r="B5287" s="34" t="str">
        <f t="shared" si="247"/>
        <v/>
      </c>
      <c r="C5287" s="34" t="str">
        <f t="shared" si="248"/>
        <v/>
      </c>
    </row>
    <row r="5288" spans="1:3">
      <c r="A5288" s="34" t="str">
        <f t="shared" si="246"/>
        <v/>
      </c>
      <c r="B5288" s="34" t="str">
        <f t="shared" si="247"/>
        <v/>
      </c>
      <c r="C5288" s="34" t="str">
        <f t="shared" si="248"/>
        <v/>
      </c>
    </row>
    <row r="5289" spans="1:3">
      <c r="A5289" s="34" t="str">
        <f t="shared" si="246"/>
        <v/>
      </c>
      <c r="B5289" s="34" t="str">
        <f t="shared" si="247"/>
        <v/>
      </c>
      <c r="C5289" s="34" t="str">
        <f t="shared" si="248"/>
        <v/>
      </c>
    </row>
    <row r="5290" spans="1:3">
      <c r="A5290" s="34" t="str">
        <f t="shared" si="246"/>
        <v/>
      </c>
      <c r="B5290" s="34" t="str">
        <f t="shared" si="247"/>
        <v/>
      </c>
      <c r="C5290" s="34" t="str">
        <f t="shared" si="248"/>
        <v/>
      </c>
    </row>
    <row r="5291" spans="1:3">
      <c r="A5291" s="34" t="str">
        <f t="shared" si="246"/>
        <v/>
      </c>
      <c r="B5291" s="34" t="str">
        <f t="shared" si="247"/>
        <v/>
      </c>
      <c r="C5291" s="34" t="str">
        <f t="shared" si="248"/>
        <v/>
      </c>
    </row>
    <row r="5292" spans="1:3">
      <c r="A5292" s="34" t="str">
        <f t="shared" si="246"/>
        <v/>
      </c>
      <c r="B5292" s="34" t="str">
        <f t="shared" si="247"/>
        <v/>
      </c>
      <c r="C5292" s="34" t="str">
        <f t="shared" si="248"/>
        <v/>
      </c>
    </row>
    <row r="5293" spans="1:3">
      <c r="A5293" s="34" t="str">
        <f t="shared" si="246"/>
        <v/>
      </c>
      <c r="B5293" s="34" t="str">
        <f t="shared" si="247"/>
        <v/>
      </c>
      <c r="C5293" s="34" t="str">
        <f t="shared" si="248"/>
        <v/>
      </c>
    </row>
    <row r="5294" spans="1:3">
      <c r="A5294" s="34" t="str">
        <f t="shared" si="246"/>
        <v/>
      </c>
      <c r="B5294" s="34" t="str">
        <f t="shared" si="247"/>
        <v/>
      </c>
      <c r="C5294" s="34" t="str">
        <f t="shared" si="248"/>
        <v/>
      </c>
    </row>
    <row r="5295" spans="1:3">
      <c r="A5295" s="34" t="str">
        <f t="shared" si="246"/>
        <v/>
      </c>
      <c r="B5295" s="34" t="str">
        <f t="shared" si="247"/>
        <v/>
      </c>
      <c r="C5295" s="34" t="str">
        <f t="shared" si="248"/>
        <v/>
      </c>
    </row>
    <row r="5296" spans="1:3">
      <c r="A5296" s="34" t="str">
        <f t="shared" si="246"/>
        <v/>
      </c>
      <c r="B5296" s="34" t="str">
        <f t="shared" si="247"/>
        <v/>
      </c>
      <c r="C5296" s="34" t="str">
        <f t="shared" si="248"/>
        <v/>
      </c>
    </row>
    <row r="5297" spans="1:3">
      <c r="A5297" s="34" t="str">
        <f t="shared" si="246"/>
        <v/>
      </c>
      <c r="B5297" s="34" t="str">
        <f t="shared" si="247"/>
        <v/>
      </c>
      <c r="C5297" s="34" t="str">
        <f t="shared" si="248"/>
        <v/>
      </c>
    </row>
    <row r="5298" spans="1:3">
      <c r="A5298" s="34" t="str">
        <f t="shared" si="246"/>
        <v/>
      </c>
      <c r="B5298" s="34" t="str">
        <f t="shared" si="247"/>
        <v/>
      </c>
      <c r="C5298" s="34" t="str">
        <f t="shared" si="248"/>
        <v/>
      </c>
    </row>
    <row r="5299" spans="1:3">
      <c r="A5299" s="34" t="str">
        <f t="shared" si="246"/>
        <v/>
      </c>
      <c r="B5299" s="34" t="str">
        <f t="shared" si="247"/>
        <v/>
      </c>
      <c r="C5299" s="34" t="str">
        <f t="shared" si="248"/>
        <v/>
      </c>
    </row>
    <row r="5300" spans="1:3">
      <c r="A5300" s="34" t="str">
        <f t="shared" si="246"/>
        <v/>
      </c>
      <c r="B5300" s="34" t="str">
        <f t="shared" si="247"/>
        <v/>
      </c>
      <c r="C5300" s="34" t="str">
        <f t="shared" si="248"/>
        <v/>
      </c>
    </row>
    <row r="5301" spans="1:3">
      <c r="A5301" s="34" t="str">
        <f t="shared" si="246"/>
        <v/>
      </c>
      <c r="B5301" s="34" t="str">
        <f t="shared" si="247"/>
        <v/>
      </c>
      <c r="C5301" s="34" t="str">
        <f t="shared" si="248"/>
        <v/>
      </c>
    </row>
    <row r="5302" spans="1:3">
      <c r="A5302" s="34" t="str">
        <f t="shared" si="246"/>
        <v/>
      </c>
      <c r="B5302" s="34" t="str">
        <f t="shared" si="247"/>
        <v/>
      </c>
      <c r="C5302" s="34" t="str">
        <f t="shared" si="248"/>
        <v/>
      </c>
    </row>
    <row r="5303" spans="1:3">
      <c r="A5303" s="34" t="str">
        <f t="shared" si="246"/>
        <v/>
      </c>
      <c r="B5303" s="34" t="str">
        <f t="shared" si="247"/>
        <v/>
      </c>
      <c r="C5303" s="34" t="str">
        <f t="shared" si="248"/>
        <v/>
      </c>
    </row>
    <row r="5304" spans="1:3">
      <c r="A5304" s="34" t="str">
        <f t="shared" si="246"/>
        <v/>
      </c>
      <c r="B5304" s="34" t="str">
        <f t="shared" si="247"/>
        <v/>
      </c>
      <c r="C5304" s="34" t="str">
        <f t="shared" si="248"/>
        <v/>
      </c>
    </row>
    <row r="5305" spans="1:3">
      <c r="A5305" s="34" t="str">
        <f t="shared" si="246"/>
        <v/>
      </c>
      <c r="B5305" s="34" t="str">
        <f t="shared" si="247"/>
        <v/>
      </c>
      <c r="C5305" s="34" t="str">
        <f t="shared" si="248"/>
        <v/>
      </c>
    </row>
    <row r="5306" spans="1:3">
      <c r="A5306" s="34" t="str">
        <f t="shared" si="246"/>
        <v/>
      </c>
      <c r="B5306" s="34" t="str">
        <f t="shared" si="247"/>
        <v/>
      </c>
      <c r="C5306" s="34" t="str">
        <f t="shared" si="248"/>
        <v/>
      </c>
    </row>
    <row r="5307" spans="1:3">
      <c r="A5307" s="34" t="str">
        <f t="shared" si="246"/>
        <v/>
      </c>
      <c r="B5307" s="34" t="str">
        <f t="shared" si="247"/>
        <v/>
      </c>
      <c r="C5307" s="34" t="str">
        <f t="shared" si="248"/>
        <v/>
      </c>
    </row>
    <row r="5308" spans="1:3">
      <c r="A5308" s="34" t="str">
        <f t="shared" si="246"/>
        <v/>
      </c>
      <c r="B5308" s="34" t="str">
        <f t="shared" si="247"/>
        <v/>
      </c>
      <c r="C5308" s="34" t="str">
        <f t="shared" si="248"/>
        <v/>
      </c>
    </row>
    <row r="5309" spans="1:3">
      <c r="A5309" s="34" t="str">
        <f t="shared" si="246"/>
        <v/>
      </c>
      <c r="B5309" s="34" t="str">
        <f t="shared" si="247"/>
        <v/>
      </c>
      <c r="C5309" s="34" t="str">
        <f t="shared" si="248"/>
        <v/>
      </c>
    </row>
    <row r="5310" spans="1:3">
      <c r="A5310" s="34" t="str">
        <f t="shared" si="246"/>
        <v/>
      </c>
      <c r="B5310" s="34" t="str">
        <f t="shared" si="247"/>
        <v/>
      </c>
      <c r="C5310" s="34" t="str">
        <f t="shared" si="248"/>
        <v/>
      </c>
    </row>
    <row r="5311" spans="1:3">
      <c r="A5311" s="34" t="str">
        <f t="shared" si="246"/>
        <v/>
      </c>
      <c r="B5311" s="34" t="str">
        <f t="shared" si="247"/>
        <v/>
      </c>
      <c r="C5311" s="34" t="str">
        <f t="shared" si="248"/>
        <v/>
      </c>
    </row>
    <row r="5312" spans="1:3">
      <c r="A5312" s="34" t="str">
        <f t="shared" si="246"/>
        <v/>
      </c>
      <c r="B5312" s="34" t="str">
        <f t="shared" si="247"/>
        <v/>
      </c>
      <c r="C5312" s="34" t="str">
        <f t="shared" si="248"/>
        <v/>
      </c>
    </row>
    <row r="5313" spans="1:3">
      <c r="A5313" s="34" t="str">
        <f t="shared" si="246"/>
        <v/>
      </c>
      <c r="B5313" s="34" t="str">
        <f t="shared" si="247"/>
        <v/>
      </c>
      <c r="C5313" s="34" t="str">
        <f t="shared" si="248"/>
        <v/>
      </c>
    </row>
    <row r="5314" spans="1:3">
      <c r="A5314" s="34" t="str">
        <f t="shared" si="246"/>
        <v/>
      </c>
      <c r="B5314" s="34" t="str">
        <f t="shared" si="247"/>
        <v/>
      </c>
      <c r="C5314" s="34" t="str">
        <f t="shared" si="248"/>
        <v/>
      </c>
    </row>
    <row r="5315" spans="1:3">
      <c r="A5315" s="34" t="str">
        <f t="shared" ref="A5315:A5378" si="249">IFERROR(C5315-1,"")</f>
        <v/>
      </c>
      <c r="B5315" s="34" t="str">
        <f t="shared" ref="B5315:B5378" si="250">IFERROR("P(Z&gt;="&amp;C5315-1&amp;")","")</f>
        <v/>
      </c>
      <c r="C5315" s="34" t="str">
        <f t="shared" ref="C5315:C5378" si="251">IF(C5314&gt;rNtrials,"",1+C5314)</f>
        <v/>
      </c>
    </row>
    <row r="5316" spans="1:3">
      <c r="A5316" s="34" t="str">
        <f t="shared" si="249"/>
        <v/>
      </c>
      <c r="B5316" s="34" t="str">
        <f t="shared" si="250"/>
        <v/>
      </c>
      <c r="C5316" s="34" t="str">
        <f t="shared" si="251"/>
        <v/>
      </c>
    </row>
    <row r="5317" spans="1:3">
      <c r="A5317" s="34" t="str">
        <f t="shared" si="249"/>
        <v/>
      </c>
      <c r="B5317" s="34" t="str">
        <f t="shared" si="250"/>
        <v/>
      </c>
      <c r="C5317" s="34" t="str">
        <f t="shared" si="251"/>
        <v/>
      </c>
    </row>
    <row r="5318" spans="1:3">
      <c r="A5318" s="34" t="str">
        <f t="shared" si="249"/>
        <v/>
      </c>
      <c r="B5318" s="34" t="str">
        <f t="shared" si="250"/>
        <v/>
      </c>
      <c r="C5318" s="34" t="str">
        <f t="shared" si="251"/>
        <v/>
      </c>
    </row>
    <row r="5319" spans="1:3">
      <c r="A5319" s="34" t="str">
        <f t="shared" si="249"/>
        <v/>
      </c>
      <c r="B5319" s="34" t="str">
        <f t="shared" si="250"/>
        <v/>
      </c>
      <c r="C5319" s="34" t="str">
        <f t="shared" si="251"/>
        <v/>
      </c>
    </row>
    <row r="5320" spans="1:3">
      <c r="A5320" s="34" t="str">
        <f t="shared" si="249"/>
        <v/>
      </c>
      <c r="B5320" s="34" t="str">
        <f t="shared" si="250"/>
        <v/>
      </c>
      <c r="C5320" s="34" t="str">
        <f t="shared" si="251"/>
        <v/>
      </c>
    </row>
    <row r="5321" spans="1:3">
      <c r="A5321" s="34" t="str">
        <f t="shared" si="249"/>
        <v/>
      </c>
      <c r="B5321" s="34" t="str">
        <f t="shared" si="250"/>
        <v/>
      </c>
      <c r="C5321" s="34" t="str">
        <f t="shared" si="251"/>
        <v/>
      </c>
    </row>
    <row r="5322" spans="1:3">
      <c r="A5322" s="34" t="str">
        <f t="shared" si="249"/>
        <v/>
      </c>
      <c r="B5322" s="34" t="str">
        <f t="shared" si="250"/>
        <v/>
      </c>
      <c r="C5322" s="34" t="str">
        <f t="shared" si="251"/>
        <v/>
      </c>
    </row>
    <row r="5323" spans="1:3">
      <c r="A5323" s="34" t="str">
        <f t="shared" si="249"/>
        <v/>
      </c>
      <c r="B5323" s="34" t="str">
        <f t="shared" si="250"/>
        <v/>
      </c>
      <c r="C5323" s="34" t="str">
        <f t="shared" si="251"/>
        <v/>
      </c>
    </row>
    <row r="5324" spans="1:3">
      <c r="A5324" s="34" t="str">
        <f t="shared" si="249"/>
        <v/>
      </c>
      <c r="B5324" s="34" t="str">
        <f t="shared" si="250"/>
        <v/>
      </c>
      <c r="C5324" s="34" t="str">
        <f t="shared" si="251"/>
        <v/>
      </c>
    </row>
    <row r="5325" spans="1:3">
      <c r="A5325" s="34" t="str">
        <f t="shared" si="249"/>
        <v/>
      </c>
      <c r="B5325" s="34" t="str">
        <f t="shared" si="250"/>
        <v/>
      </c>
      <c r="C5325" s="34" t="str">
        <f t="shared" si="251"/>
        <v/>
      </c>
    </row>
    <row r="5326" spans="1:3">
      <c r="A5326" s="34" t="str">
        <f t="shared" si="249"/>
        <v/>
      </c>
      <c r="B5326" s="34" t="str">
        <f t="shared" si="250"/>
        <v/>
      </c>
      <c r="C5326" s="34" t="str">
        <f t="shared" si="251"/>
        <v/>
      </c>
    </row>
    <row r="5327" spans="1:3">
      <c r="A5327" s="34" t="str">
        <f t="shared" si="249"/>
        <v/>
      </c>
      <c r="B5327" s="34" t="str">
        <f t="shared" si="250"/>
        <v/>
      </c>
      <c r="C5327" s="34" t="str">
        <f t="shared" si="251"/>
        <v/>
      </c>
    </row>
    <row r="5328" spans="1:3">
      <c r="A5328" s="34" t="str">
        <f t="shared" si="249"/>
        <v/>
      </c>
      <c r="B5328" s="34" t="str">
        <f t="shared" si="250"/>
        <v/>
      </c>
      <c r="C5328" s="34" t="str">
        <f t="shared" si="251"/>
        <v/>
      </c>
    </row>
    <row r="5329" spans="1:3">
      <c r="A5329" s="34" t="str">
        <f t="shared" si="249"/>
        <v/>
      </c>
      <c r="B5329" s="34" t="str">
        <f t="shared" si="250"/>
        <v/>
      </c>
      <c r="C5329" s="34" t="str">
        <f t="shared" si="251"/>
        <v/>
      </c>
    </row>
    <row r="5330" spans="1:3">
      <c r="A5330" s="34" t="str">
        <f t="shared" si="249"/>
        <v/>
      </c>
      <c r="B5330" s="34" t="str">
        <f t="shared" si="250"/>
        <v/>
      </c>
      <c r="C5330" s="34" t="str">
        <f t="shared" si="251"/>
        <v/>
      </c>
    </row>
    <row r="5331" spans="1:3">
      <c r="A5331" s="34" t="str">
        <f t="shared" si="249"/>
        <v/>
      </c>
      <c r="B5331" s="34" t="str">
        <f t="shared" si="250"/>
        <v/>
      </c>
      <c r="C5331" s="34" t="str">
        <f t="shared" si="251"/>
        <v/>
      </c>
    </row>
    <row r="5332" spans="1:3">
      <c r="A5332" s="34" t="str">
        <f t="shared" si="249"/>
        <v/>
      </c>
      <c r="B5332" s="34" t="str">
        <f t="shared" si="250"/>
        <v/>
      </c>
      <c r="C5332" s="34" t="str">
        <f t="shared" si="251"/>
        <v/>
      </c>
    </row>
    <row r="5333" spans="1:3">
      <c r="A5333" s="34" t="str">
        <f t="shared" si="249"/>
        <v/>
      </c>
      <c r="B5333" s="34" t="str">
        <f t="shared" si="250"/>
        <v/>
      </c>
      <c r="C5333" s="34" t="str">
        <f t="shared" si="251"/>
        <v/>
      </c>
    </row>
    <row r="5334" spans="1:3">
      <c r="A5334" s="34" t="str">
        <f t="shared" si="249"/>
        <v/>
      </c>
      <c r="B5334" s="34" t="str">
        <f t="shared" si="250"/>
        <v/>
      </c>
      <c r="C5334" s="34" t="str">
        <f t="shared" si="251"/>
        <v/>
      </c>
    </row>
    <row r="5335" spans="1:3">
      <c r="A5335" s="34" t="str">
        <f t="shared" si="249"/>
        <v/>
      </c>
      <c r="B5335" s="34" t="str">
        <f t="shared" si="250"/>
        <v/>
      </c>
      <c r="C5335" s="34" t="str">
        <f t="shared" si="251"/>
        <v/>
      </c>
    </row>
    <row r="5336" spans="1:3">
      <c r="A5336" s="34" t="str">
        <f t="shared" si="249"/>
        <v/>
      </c>
      <c r="B5336" s="34" t="str">
        <f t="shared" si="250"/>
        <v/>
      </c>
      <c r="C5336" s="34" t="str">
        <f t="shared" si="251"/>
        <v/>
      </c>
    </row>
    <row r="5337" spans="1:3">
      <c r="A5337" s="34" t="str">
        <f t="shared" si="249"/>
        <v/>
      </c>
      <c r="B5337" s="34" t="str">
        <f t="shared" si="250"/>
        <v/>
      </c>
      <c r="C5337" s="34" t="str">
        <f t="shared" si="251"/>
        <v/>
      </c>
    </row>
    <row r="5338" spans="1:3">
      <c r="A5338" s="34" t="str">
        <f t="shared" si="249"/>
        <v/>
      </c>
      <c r="B5338" s="34" t="str">
        <f t="shared" si="250"/>
        <v/>
      </c>
      <c r="C5338" s="34" t="str">
        <f t="shared" si="251"/>
        <v/>
      </c>
    </row>
    <row r="5339" spans="1:3">
      <c r="A5339" s="34" t="str">
        <f t="shared" si="249"/>
        <v/>
      </c>
      <c r="B5339" s="34" t="str">
        <f t="shared" si="250"/>
        <v/>
      </c>
      <c r="C5339" s="34" t="str">
        <f t="shared" si="251"/>
        <v/>
      </c>
    </row>
    <row r="5340" spans="1:3">
      <c r="A5340" s="34" t="str">
        <f t="shared" si="249"/>
        <v/>
      </c>
      <c r="B5340" s="34" t="str">
        <f t="shared" si="250"/>
        <v/>
      </c>
      <c r="C5340" s="34" t="str">
        <f t="shared" si="251"/>
        <v/>
      </c>
    </row>
    <row r="5341" spans="1:3">
      <c r="A5341" s="34" t="str">
        <f t="shared" si="249"/>
        <v/>
      </c>
      <c r="B5341" s="34" t="str">
        <f t="shared" si="250"/>
        <v/>
      </c>
      <c r="C5341" s="34" t="str">
        <f t="shared" si="251"/>
        <v/>
      </c>
    </row>
    <row r="5342" spans="1:3">
      <c r="A5342" s="34" t="str">
        <f t="shared" si="249"/>
        <v/>
      </c>
      <c r="B5342" s="34" t="str">
        <f t="shared" si="250"/>
        <v/>
      </c>
      <c r="C5342" s="34" t="str">
        <f t="shared" si="251"/>
        <v/>
      </c>
    </row>
    <row r="5343" spans="1:3">
      <c r="A5343" s="34" t="str">
        <f t="shared" si="249"/>
        <v/>
      </c>
      <c r="B5343" s="34" t="str">
        <f t="shared" si="250"/>
        <v/>
      </c>
      <c r="C5343" s="34" t="str">
        <f t="shared" si="251"/>
        <v/>
      </c>
    </row>
    <row r="5344" spans="1:3">
      <c r="A5344" s="34" t="str">
        <f t="shared" si="249"/>
        <v/>
      </c>
      <c r="B5344" s="34" t="str">
        <f t="shared" si="250"/>
        <v/>
      </c>
      <c r="C5344" s="34" t="str">
        <f t="shared" si="251"/>
        <v/>
      </c>
    </row>
    <row r="5345" spans="1:3">
      <c r="A5345" s="34" t="str">
        <f t="shared" si="249"/>
        <v/>
      </c>
      <c r="B5345" s="34" t="str">
        <f t="shared" si="250"/>
        <v/>
      </c>
      <c r="C5345" s="34" t="str">
        <f t="shared" si="251"/>
        <v/>
      </c>
    </row>
    <row r="5346" spans="1:3">
      <c r="A5346" s="34" t="str">
        <f t="shared" si="249"/>
        <v/>
      </c>
      <c r="B5346" s="34" t="str">
        <f t="shared" si="250"/>
        <v/>
      </c>
      <c r="C5346" s="34" t="str">
        <f t="shared" si="251"/>
        <v/>
      </c>
    </row>
    <row r="5347" spans="1:3">
      <c r="A5347" s="34" t="str">
        <f t="shared" si="249"/>
        <v/>
      </c>
      <c r="B5347" s="34" t="str">
        <f t="shared" si="250"/>
        <v/>
      </c>
      <c r="C5347" s="34" t="str">
        <f t="shared" si="251"/>
        <v/>
      </c>
    </row>
    <row r="5348" spans="1:3">
      <c r="A5348" s="34" t="str">
        <f t="shared" si="249"/>
        <v/>
      </c>
      <c r="B5348" s="34" t="str">
        <f t="shared" si="250"/>
        <v/>
      </c>
      <c r="C5348" s="34" t="str">
        <f t="shared" si="251"/>
        <v/>
      </c>
    </row>
    <row r="5349" spans="1:3">
      <c r="A5349" s="34" t="str">
        <f t="shared" si="249"/>
        <v/>
      </c>
      <c r="B5349" s="34" t="str">
        <f t="shared" si="250"/>
        <v/>
      </c>
      <c r="C5349" s="34" t="str">
        <f t="shared" si="251"/>
        <v/>
      </c>
    </row>
    <row r="5350" spans="1:3">
      <c r="A5350" s="34" t="str">
        <f t="shared" si="249"/>
        <v/>
      </c>
      <c r="B5350" s="34" t="str">
        <f t="shared" si="250"/>
        <v/>
      </c>
      <c r="C5350" s="34" t="str">
        <f t="shared" si="251"/>
        <v/>
      </c>
    </row>
    <row r="5351" spans="1:3">
      <c r="A5351" s="34" t="str">
        <f t="shared" si="249"/>
        <v/>
      </c>
      <c r="B5351" s="34" t="str">
        <f t="shared" si="250"/>
        <v/>
      </c>
      <c r="C5351" s="34" t="str">
        <f t="shared" si="251"/>
        <v/>
      </c>
    </row>
    <row r="5352" spans="1:3">
      <c r="A5352" s="34" t="str">
        <f t="shared" si="249"/>
        <v/>
      </c>
      <c r="B5352" s="34" t="str">
        <f t="shared" si="250"/>
        <v/>
      </c>
      <c r="C5352" s="34" t="str">
        <f t="shared" si="251"/>
        <v/>
      </c>
    </row>
    <row r="5353" spans="1:3">
      <c r="A5353" s="34" t="str">
        <f t="shared" si="249"/>
        <v/>
      </c>
      <c r="B5353" s="34" t="str">
        <f t="shared" si="250"/>
        <v/>
      </c>
      <c r="C5353" s="34" t="str">
        <f t="shared" si="251"/>
        <v/>
      </c>
    </row>
    <row r="5354" spans="1:3">
      <c r="A5354" s="34" t="str">
        <f t="shared" si="249"/>
        <v/>
      </c>
      <c r="B5354" s="34" t="str">
        <f t="shared" si="250"/>
        <v/>
      </c>
      <c r="C5354" s="34" t="str">
        <f t="shared" si="251"/>
        <v/>
      </c>
    </row>
    <row r="5355" spans="1:3">
      <c r="A5355" s="34" t="str">
        <f t="shared" si="249"/>
        <v/>
      </c>
      <c r="B5355" s="34" t="str">
        <f t="shared" si="250"/>
        <v/>
      </c>
      <c r="C5355" s="34" t="str">
        <f t="shared" si="251"/>
        <v/>
      </c>
    </row>
    <row r="5356" spans="1:3">
      <c r="A5356" s="34" t="str">
        <f t="shared" si="249"/>
        <v/>
      </c>
      <c r="B5356" s="34" t="str">
        <f t="shared" si="250"/>
        <v/>
      </c>
      <c r="C5356" s="34" t="str">
        <f t="shared" si="251"/>
        <v/>
      </c>
    </row>
    <row r="5357" spans="1:3">
      <c r="A5357" s="34" t="str">
        <f t="shared" si="249"/>
        <v/>
      </c>
      <c r="B5357" s="34" t="str">
        <f t="shared" si="250"/>
        <v/>
      </c>
      <c r="C5357" s="34" t="str">
        <f t="shared" si="251"/>
        <v/>
      </c>
    </row>
    <row r="5358" spans="1:3">
      <c r="A5358" s="34" t="str">
        <f t="shared" si="249"/>
        <v/>
      </c>
      <c r="B5358" s="34" t="str">
        <f t="shared" si="250"/>
        <v/>
      </c>
      <c r="C5358" s="34" t="str">
        <f t="shared" si="251"/>
        <v/>
      </c>
    </row>
    <row r="5359" spans="1:3">
      <c r="A5359" s="34" t="str">
        <f t="shared" si="249"/>
        <v/>
      </c>
      <c r="B5359" s="34" t="str">
        <f t="shared" si="250"/>
        <v/>
      </c>
      <c r="C5359" s="34" t="str">
        <f t="shared" si="251"/>
        <v/>
      </c>
    </row>
    <row r="5360" spans="1:3">
      <c r="A5360" s="34" t="str">
        <f t="shared" si="249"/>
        <v/>
      </c>
      <c r="B5360" s="34" t="str">
        <f t="shared" si="250"/>
        <v/>
      </c>
      <c r="C5360" s="34" t="str">
        <f t="shared" si="251"/>
        <v/>
      </c>
    </row>
    <row r="5361" spans="1:3">
      <c r="A5361" s="34" t="str">
        <f t="shared" si="249"/>
        <v/>
      </c>
      <c r="B5361" s="34" t="str">
        <f t="shared" si="250"/>
        <v/>
      </c>
      <c r="C5361" s="34" t="str">
        <f t="shared" si="251"/>
        <v/>
      </c>
    </row>
    <row r="5362" spans="1:3">
      <c r="A5362" s="34" t="str">
        <f t="shared" si="249"/>
        <v/>
      </c>
      <c r="B5362" s="34" t="str">
        <f t="shared" si="250"/>
        <v/>
      </c>
      <c r="C5362" s="34" t="str">
        <f t="shared" si="251"/>
        <v/>
      </c>
    </row>
    <row r="5363" spans="1:3">
      <c r="A5363" s="34" t="str">
        <f t="shared" si="249"/>
        <v/>
      </c>
      <c r="B5363" s="34" t="str">
        <f t="shared" si="250"/>
        <v/>
      </c>
      <c r="C5363" s="34" t="str">
        <f t="shared" si="251"/>
        <v/>
      </c>
    </row>
    <row r="5364" spans="1:3">
      <c r="A5364" s="34" t="str">
        <f t="shared" si="249"/>
        <v/>
      </c>
      <c r="B5364" s="34" t="str">
        <f t="shared" si="250"/>
        <v/>
      </c>
      <c r="C5364" s="34" t="str">
        <f t="shared" si="251"/>
        <v/>
      </c>
    </row>
    <row r="5365" spans="1:3">
      <c r="A5365" s="34" t="str">
        <f t="shared" si="249"/>
        <v/>
      </c>
      <c r="B5365" s="34" t="str">
        <f t="shared" si="250"/>
        <v/>
      </c>
      <c r="C5365" s="34" t="str">
        <f t="shared" si="251"/>
        <v/>
      </c>
    </row>
    <row r="5366" spans="1:3">
      <c r="A5366" s="34" t="str">
        <f t="shared" si="249"/>
        <v/>
      </c>
      <c r="B5366" s="34" t="str">
        <f t="shared" si="250"/>
        <v/>
      </c>
      <c r="C5366" s="34" t="str">
        <f t="shared" si="251"/>
        <v/>
      </c>
    </row>
    <row r="5367" spans="1:3">
      <c r="A5367" s="34" t="str">
        <f t="shared" si="249"/>
        <v/>
      </c>
      <c r="B5367" s="34" t="str">
        <f t="shared" si="250"/>
        <v/>
      </c>
      <c r="C5367" s="34" t="str">
        <f t="shared" si="251"/>
        <v/>
      </c>
    </row>
    <row r="5368" spans="1:3">
      <c r="A5368" s="34" t="str">
        <f t="shared" si="249"/>
        <v/>
      </c>
      <c r="B5368" s="34" t="str">
        <f t="shared" si="250"/>
        <v/>
      </c>
      <c r="C5368" s="34" t="str">
        <f t="shared" si="251"/>
        <v/>
      </c>
    </row>
    <row r="5369" spans="1:3">
      <c r="A5369" s="34" t="str">
        <f t="shared" si="249"/>
        <v/>
      </c>
      <c r="B5369" s="34" t="str">
        <f t="shared" si="250"/>
        <v/>
      </c>
      <c r="C5369" s="34" t="str">
        <f t="shared" si="251"/>
        <v/>
      </c>
    </row>
    <row r="5370" spans="1:3">
      <c r="A5370" s="34" t="str">
        <f t="shared" si="249"/>
        <v/>
      </c>
      <c r="B5370" s="34" t="str">
        <f t="shared" si="250"/>
        <v/>
      </c>
      <c r="C5370" s="34" t="str">
        <f t="shared" si="251"/>
        <v/>
      </c>
    </row>
    <row r="5371" spans="1:3">
      <c r="A5371" s="34" t="str">
        <f t="shared" si="249"/>
        <v/>
      </c>
      <c r="B5371" s="34" t="str">
        <f t="shared" si="250"/>
        <v/>
      </c>
      <c r="C5371" s="34" t="str">
        <f t="shared" si="251"/>
        <v/>
      </c>
    </row>
    <row r="5372" spans="1:3">
      <c r="A5372" s="34" t="str">
        <f t="shared" si="249"/>
        <v/>
      </c>
      <c r="B5372" s="34" t="str">
        <f t="shared" si="250"/>
        <v/>
      </c>
      <c r="C5372" s="34" t="str">
        <f t="shared" si="251"/>
        <v/>
      </c>
    </row>
    <row r="5373" spans="1:3">
      <c r="A5373" s="34" t="str">
        <f t="shared" si="249"/>
        <v/>
      </c>
      <c r="B5373" s="34" t="str">
        <f t="shared" si="250"/>
        <v/>
      </c>
      <c r="C5373" s="34" t="str">
        <f t="shared" si="251"/>
        <v/>
      </c>
    </row>
    <row r="5374" spans="1:3">
      <c r="A5374" s="34" t="str">
        <f t="shared" si="249"/>
        <v/>
      </c>
      <c r="B5374" s="34" t="str">
        <f t="shared" si="250"/>
        <v/>
      </c>
      <c r="C5374" s="34" t="str">
        <f t="shared" si="251"/>
        <v/>
      </c>
    </row>
    <row r="5375" spans="1:3">
      <c r="A5375" s="34" t="str">
        <f t="shared" si="249"/>
        <v/>
      </c>
      <c r="B5375" s="34" t="str">
        <f t="shared" si="250"/>
        <v/>
      </c>
      <c r="C5375" s="34" t="str">
        <f t="shared" si="251"/>
        <v/>
      </c>
    </row>
    <row r="5376" spans="1:3">
      <c r="A5376" s="34" t="str">
        <f t="shared" si="249"/>
        <v/>
      </c>
      <c r="B5376" s="34" t="str">
        <f t="shared" si="250"/>
        <v/>
      </c>
      <c r="C5376" s="34" t="str">
        <f t="shared" si="251"/>
        <v/>
      </c>
    </row>
    <row r="5377" spans="1:3">
      <c r="A5377" s="34" t="str">
        <f t="shared" si="249"/>
        <v/>
      </c>
      <c r="B5377" s="34" t="str">
        <f t="shared" si="250"/>
        <v/>
      </c>
      <c r="C5377" s="34" t="str">
        <f t="shared" si="251"/>
        <v/>
      </c>
    </row>
    <row r="5378" spans="1:3">
      <c r="A5378" s="34" t="str">
        <f t="shared" si="249"/>
        <v/>
      </c>
      <c r="B5378" s="34" t="str">
        <f t="shared" si="250"/>
        <v/>
      </c>
      <c r="C5378" s="34" t="str">
        <f t="shared" si="251"/>
        <v/>
      </c>
    </row>
    <row r="5379" spans="1:3">
      <c r="A5379" s="34" t="str">
        <f t="shared" ref="A5379:A5442" si="252">IFERROR(C5379-1,"")</f>
        <v/>
      </c>
      <c r="B5379" s="34" t="str">
        <f t="shared" ref="B5379:B5442" si="253">IFERROR("P(Z&gt;="&amp;C5379-1&amp;")","")</f>
        <v/>
      </c>
      <c r="C5379" s="34" t="str">
        <f t="shared" ref="C5379:C5442" si="254">IF(C5378&gt;rNtrials,"",1+C5378)</f>
        <v/>
      </c>
    </row>
    <row r="5380" spans="1:3">
      <c r="A5380" s="34" t="str">
        <f t="shared" si="252"/>
        <v/>
      </c>
      <c r="B5380" s="34" t="str">
        <f t="shared" si="253"/>
        <v/>
      </c>
      <c r="C5380" s="34" t="str">
        <f t="shared" si="254"/>
        <v/>
      </c>
    </row>
    <row r="5381" spans="1:3">
      <c r="A5381" s="34" t="str">
        <f t="shared" si="252"/>
        <v/>
      </c>
      <c r="B5381" s="34" t="str">
        <f t="shared" si="253"/>
        <v/>
      </c>
      <c r="C5381" s="34" t="str">
        <f t="shared" si="254"/>
        <v/>
      </c>
    </row>
    <row r="5382" spans="1:3">
      <c r="A5382" s="34" t="str">
        <f t="shared" si="252"/>
        <v/>
      </c>
      <c r="B5382" s="34" t="str">
        <f t="shared" si="253"/>
        <v/>
      </c>
      <c r="C5382" s="34" t="str">
        <f t="shared" si="254"/>
        <v/>
      </c>
    </row>
    <row r="5383" spans="1:3">
      <c r="A5383" s="34" t="str">
        <f t="shared" si="252"/>
        <v/>
      </c>
      <c r="B5383" s="34" t="str">
        <f t="shared" si="253"/>
        <v/>
      </c>
      <c r="C5383" s="34" t="str">
        <f t="shared" si="254"/>
        <v/>
      </c>
    </row>
    <row r="5384" spans="1:3">
      <c r="A5384" s="34" t="str">
        <f t="shared" si="252"/>
        <v/>
      </c>
      <c r="B5384" s="34" t="str">
        <f t="shared" si="253"/>
        <v/>
      </c>
      <c r="C5384" s="34" t="str">
        <f t="shared" si="254"/>
        <v/>
      </c>
    </row>
    <row r="5385" spans="1:3">
      <c r="A5385" s="34" t="str">
        <f t="shared" si="252"/>
        <v/>
      </c>
      <c r="B5385" s="34" t="str">
        <f t="shared" si="253"/>
        <v/>
      </c>
      <c r="C5385" s="34" t="str">
        <f t="shared" si="254"/>
        <v/>
      </c>
    </row>
    <row r="5386" spans="1:3">
      <c r="A5386" s="34" t="str">
        <f t="shared" si="252"/>
        <v/>
      </c>
      <c r="B5386" s="34" t="str">
        <f t="shared" si="253"/>
        <v/>
      </c>
      <c r="C5386" s="34" t="str">
        <f t="shared" si="254"/>
        <v/>
      </c>
    </row>
    <row r="5387" spans="1:3">
      <c r="A5387" s="34" t="str">
        <f t="shared" si="252"/>
        <v/>
      </c>
      <c r="B5387" s="34" t="str">
        <f t="shared" si="253"/>
        <v/>
      </c>
      <c r="C5387" s="34" t="str">
        <f t="shared" si="254"/>
        <v/>
      </c>
    </row>
    <row r="5388" spans="1:3">
      <c r="A5388" s="34" t="str">
        <f t="shared" si="252"/>
        <v/>
      </c>
      <c r="B5388" s="34" t="str">
        <f t="shared" si="253"/>
        <v/>
      </c>
      <c r="C5388" s="34" t="str">
        <f t="shared" si="254"/>
        <v/>
      </c>
    </row>
    <row r="5389" spans="1:3">
      <c r="A5389" s="34" t="str">
        <f t="shared" si="252"/>
        <v/>
      </c>
      <c r="B5389" s="34" t="str">
        <f t="shared" si="253"/>
        <v/>
      </c>
      <c r="C5389" s="34" t="str">
        <f t="shared" si="254"/>
        <v/>
      </c>
    </row>
    <row r="5390" spans="1:3">
      <c r="A5390" s="34" t="str">
        <f t="shared" si="252"/>
        <v/>
      </c>
      <c r="B5390" s="34" t="str">
        <f t="shared" si="253"/>
        <v/>
      </c>
      <c r="C5390" s="34" t="str">
        <f t="shared" si="254"/>
        <v/>
      </c>
    </row>
    <row r="5391" spans="1:3">
      <c r="A5391" s="34" t="str">
        <f t="shared" si="252"/>
        <v/>
      </c>
      <c r="B5391" s="34" t="str">
        <f t="shared" si="253"/>
        <v/>
      </c>
      <c r="C5391" s="34" t="str">
        <f t="shared" si="254"/>
        <v/>
      </c>
    </row>
    <row r="5392" spans="1:3">
      <c r="A5392" s="34" t="str">
        <f t="shared" si="252"/>
        <v/>
      </c>
      <c r="B5392" s="34" t="str">
        <f t="shared" si="253"/>
        <v/>
      </c>
      <c r="C5392" s="34" t="str">
        <f t="shared" si="254"/>
        <v/>
      </c>
    </row>
    <row r="5393" spans="1:3">
      <c r="A5393" s="34" t="str">
        <f t="shared" si="252"/>
        <v/>
      </c>
      <c r="B5393" s="34" t="str">
        <f t="shared" si="253"/>
        <v/>
      </c>
      <c r="C5393" s="34" t="str">
        <f t="shared" si="254"/>
        <v/>
      </c>
    </row>
    <row r="5394" spans="1:3">
      <c r="A5394" s="34" t="str">
        <f t="shared" si="252"/>
        <v/>
      </c>
      <c r="B5394" s="34" t="str">
        <f t="shared" si="253"/>
        <v/>
      </c>
      <c r="C5394" s="34" t="str">
        <f t="shared" si="254"/>
        <v/>
      </c>
    </row>
    <row r="5395" spans="1:3">
      <c r="A5395" s="34" t="str">
        <f t="shared" si="252"/>
        <v/>
      </c>
      <c r="B5395" s="34" t="str">
        <f t="shared" si="253"/>
        <v/>
      </c>
      <c r="C5395" s="34" t="str">
        <f t="shared" si="254"/>
        <v/>
      </c>
    </row>
    <row r="5396" spans="1:3">
      <c r="A5396" s="34" t="str">
        <f t="shared" si="252"/>
        <v/>
      </c>
      <c r="B5396" s="34" t="str">
        <f t="shared" si="253"/>
        <v/>
      </c>
      <c r="C5396" s="34" t="str">
        <f t="shared" si="254"/>
        <v/>
      </c>
    </row>
    <row r="5397" spans="1:3">
      <c r="A5397" s="34" t="str">
        <f t="shared" si="252"/>
        <v/>
      </c>
      <c r="B5397" s="34" t="str">
        <f t="shared" si="253"/>
        <v/>
      </c>
      <c r="C5397" s="34" t="str">
        <f t="shared" si="254"/>
        <v/>
      </c>
    </row>
    <row r="5398" spans="1:3">
      <c r="A5398" s="34" t="str">
        <f t="shared" si="252"/>
        <v/>
      </c>
      <c r="B5398" s="34" t="str">
        <f t="shared" si="253"/>
        <v/>
      </c>
      <c r="C5398" s="34" t="str">
        <f t="shared" si="254"/>
        <v/>
      </c>
    </row>
    <row r="5399" spans="1:3">
      <c r="A5399" s="34" t="str">
        <f t="shared" si="252"/>
        <v/>
      </c>
      <c r="B5399" s="34" t="str">
        <f t="shared" si="253"/>
        <v/>
      </c>
      <c r="C5399" s="34" t="str">
        <f t="shared" si="254"/>
        <v/>
      </c>
    </row>
    <row r="5400" spans="1:3">
      <c r="A5400" s="34" t="str">
        <f t="shared" si="252"/>
        <v/>
      </c>
      <c r="B5400" s="34" t="str">
        <f t="shared" si="253"/>
        <v/>
      </c>
      <c r="C5400" s="34" t="str">
        <f t="shared" si="254"/>
        <v/>
      </c>
    </row>
    <row r="5401" spans="1:3">
      <c r="A5401" s="34" t="str">
        <f t="shared" si="252"/>
        <v/>
      </c>
      <c r="B5401" s="34" t="str">
        <f t="shared" si="253"/>
        <v/>
      </c>
      <c r="C5401" s="34" t="str">
        <f t="shared" si="254"/>
        <v/>
      </c>
    </row>
    <row r="5402" spans="1:3">
      <c r="A5402" s="34" t="str">
        <f t="shared" si="252"/>
        <v/>
      </c>
      <c r="B5402" s="34" t="str">
        <f t="shared" si="253"/>
        <v/>
      </c>
      <c r="C5402" s="34" t="str">
        <f t="shared" si="254"/>
        <v/>
      </c>
    </row>
    <row r="5403" spans="1:3">
      <c r="A5403" s="34" t="str">
        <f t="shared" si="252"/>
        <v/>
      </c>
      <c r="B5403" s="34" t="str">
        <f t="shared" si="253"/>
        <v/>
      </c>
      <c r="C5403" s="34" t="str">
        <f t="shared" si="254"/>
        <v/>
      </c>
    </row>
    <row r="5404" spans="1:3">
      <c r="A5404" s="34" t="str">
        <f t="shared" si="252"/>
        <v/>
      </c>
      <c r="B5404" s="34" t="str">
        <f t="shared" si="253"/>
        <v/>
      </c>
      <c r="C5404" s="34" t="str">
        <f t="shared" si="254"/>
        <v/>
      </c>
    </row>
    <row r="5405" spans="1:3">
      <c r="A5405" s="34" t="str">
        <f t="shared" si="252"/>
        <v/>
      </c>
      <c r="B5405" s="34" t="str">
        <f t="shared" si="253"/>
        <v/>
      </c>
      <c r="C5405" s="34" t="str">
        <f t="shared" si="254"/>
        <v/>
      </c>
    </row>
    <row r="5406" spans="1:3">
      <c r="A5406" s="34" t="str">
        <f t="shared" si="252"/>
        <v/>
      </c>
      <c r="B5406" s="34" t="str">
        <f t="shared" si="253"/>
        <v/>
      </c>
      <c r="C5406" s="34" t="str">
        <f t="shared" si="254"/>
        <v/>
      </c>
    </row>
    <row r="5407" spans="1:3">
      <c r="A5407" s="34" t="str">
        <f t="shared" si="252"/>
        <v/>
      </c>
      <c r="B5407" s="34" t="str">
        <f t="shared" si="253"/>
        <v/>
      </c>
      <c r="C5407" s="34" t="str">
        <f t="shared" si="254"/>
        <v/>
      </c>
    </row>
    <row r="5408" spans="1:3">
      <c r="A5408" s="34" t="str">
        <f t="shared" si="252"/>
        <v/>
      </c>
      <c r="B5408" s="34" t="str">
        <f t="shared" si="253"/>
        <v/>
      </c>
      <c r="C5408" s="34" t="str">
        <f t="shared" si="254"/>
        <v/>
      </c>
    </row>
    <row r="5409" spans="1:3">
      <c r="A5409" s="34" t="str">
        <f t="shared" si="252"/>
        <v/>
      </c>
      <c r="B5409" s="34" t="str">
        <f t="shared" si="253"/>
        <v/>
      </c>
      <c r="C5409" s="34" t="str">
        <f t="shared" si="254"/>
        <v/>
      </c>
    </row>
    <row r="5410" spans="1:3">
      <c r="A5410" s="34" t="str">
        <f t="shared" si="252"/>
        <v/>
      </c>
      <c r="B5410" s="34" t="str">
        <f t="shared" si="253"/>
        <v/>
      </c>
      <c r="C5410" s="34" t="str">
        <f t="shared" si="254"/>
        <v/>
      </c>
    </row>
    <row r="5411" spans="1:3">
      <c r="A5411" s="34" t="str">
        <f t="shared" si="252"/>
        <v/>
      </c>
      <c r="B5411" s="34" t="str">
        <f t="shared" si="253"/>
        <v/>
      </c>
      <c r="C5411" s="34" t="str">
        <f t="shared" si="254"/>
        <v/>
      </c>
    </row>
    <row r="5412" spans="1:3">
      <c r="A5412" s="34" t="str">
        <f t="shared" si="252"/>
        <v/>
      </c>
      <c r="B5412" s="34" t="str">
        <f t="shared" si="253"/>
        <v/>
      </c>
      <c r="C5412" s="34" t="str">
        <f t="shared" si="254"/>
        <v/>
      </c>
    </row>
    <row r="5413" spans="1:3">
      <c r="A5413" s="34" t="str">
        <f t="shared" si="252"/>
        <v/>
      </c>
      <c r="B5413" s="34" t="str">
        <f t="shared" si="253"/>
        <v/>
      </c>
      <c r="C5413" s="34" t="str">
        <f t="shared" si="254"/>
        <v/>
      </c>
    </row>
    <row r="5414" spans="1:3">
      <c r="A5414" s="34" t="str">
        <f t="shared" si="252"/>
        <v/>
      </c>
      <c r="B5414" s="34" t="str">
        <f t="shared" si="253"/>
        <v/>
      </c>
      <c r="C5414" s="34" t="str">
        <f t="shared" si="254"/>
        <v/>
      </c>
    </row>
    <row r="5415" spans="1:3">
      <c r="A5415" s="34" t="str">
        <f t="shared" si="252"/>
        <v/>
      </c>
      <c r="B5415" s="34" t="str">
        <f t="shared" si="253"/>
        <v/>
      </c>
      <c r="C5415" s="34" t="str">
        <f t="shared" si="254"/>
        <v/>
      </c>
    </row>
    <row r="5416" spans="1:3">
      <c r="A5416" s="34" t="str">
        <f t="shared" si="252"/>
        <v/>
      </c>
      <c r="B5416" s="34" t="str">
        <f t="shared" si="253"/>
        <v/>
      </c>
      <c r="C5416" s="34" t="str">
        <f t="shared" si="254"/>
        <v/>
      </c>
    </row>
    <row r="5417" spans="1:3">
      <c r="A5417" s="34" t="str">
        <f t="shared" si="252"/>
        <v/>
      </c>
      <c r="B5417" s="34" t="str">
        <f t="shared" si="253"/>
        <v/>
      </c>
      <c r="C5417" s="34" t="str">
        <f t="shared" si="254"/>
        <v/>
      </c>
    </row>
    <row r="5418" spans="1:3">
      <c r="A5418" s="34" t="str">
        <f t="shared" si="252"/>
        <v/>
      </c>
      <c r="B5418" s="34" t="str">
        <f t="shared" si="253"/>
        <v/>
      </c>
      <c r="C5418" s="34" t="str">
        <f t="shared" si="254"/>
        <v/>
      </c>
    </row>
    <row r="5419" spans="1:3">
      <c r="A5419" s="34" t="str">
        <f t="shared" si="252"/>
        <v/>
      </c>
      <c r="B5419" s="34" t="str">
        <f t="shared" si="253"/>
        <v/>
      </c>
      <c r="C5419" s="34" t="str">
        <f t="shared" si="254"/>
        <v/>
      </c>
    </row>
    <row r="5420" spans="1:3">
      <c r="A5420" s="34" t="str">
        <f t="shared" si="252"/>
        <v/>
      </c>
      <c r="B5420" s="34" t="str">
        <f t="shared" si="253"/>
        <v/>
      </c>
      <c r="C5420" s="34" t="str">
        <f t="shared" si="254"/>
        <v/>
      </c>
    </row>
    <row r="5421" spans="1:3">
      <c r="A5421" s="34" t="str">
        <f t="shared" si="252"/>
        <v/>
      </c>
      <c r="B5421" s="34" t="str">
        <f t="shared" si="253"/>
        <v/>
      </c>
      <c r="C5421" s="34" t="str">
        <f t="shared" si="254"/>
        <v/>
      </c>
    </row>
    <row r="5422" spans="1:3">
      <c r="A5422" s="34" t="str">
        <f t="shared" si="252"/>
        <v/>
      </c>
      <c r="B5422" s="34" t="str">
        <f t="shared" si="253"/>
        <v/>
      </c>
      <c r="C5422" s="34" t="str">
        <f t="shared" si="254"/>
        <v/>
      </c>
    </row>
    <row r="5423" spans="1:3">
      <c r="A5423" s="34" t="str">
        <f t="shared" si="252"/>
        <v/>
      </c>
      <c r="B5423" s="34" t="str">
        <f t="shared" si="253"/>
        <v/>
      </c>
      <c r="C5423" s="34" t="str">
        <f t="shared" si="254"/>
        <v/>
      </c>
    </row>
    <row r="5424" spans="1:3">
      <c r="A5424" s="34" t="str">
        <f t="shared" si="252"/>
        <v/>
      </c>
      <c r="B5424" s="34" t="str">
        <f t="shared" si="253"/>
        <v/>
      </c>
      <c r="C5424" s="34" t="str">
        <f t="shared" si="254"/>
        <v/>
      </c>
    </row>
    <row r="5425" spans="1:3">
      <c r="A5425" s="34" t="str">
        <f t="shared" si="252"/>
        <v/>
      </c>
      <c r="B5425" s="34" t="str">
        <f t="shared" si="253"/>
        <v/>
      </c>
      <c r="C5425" s="34" t="str">
        <f t="shared" si="254"/>
        <v/>
      </c>
    </row>
    <row r="5426" spans="1:3">
      <c r="A5426" s="34" t="str">
        <f t="shared" si="252"/>
        <v/>
      </c>
      <c r="B5426" s="34" t="str">
        <f t="shared" si="253"/>
        <v/>
      </c>
      <c r="C5426" s="34" t="str">
        <f t="shared" si="254"/>
        <v/>
      </c>
    </row>
    <row r="5427" spans="1:3">
      <c r="A5427" s="34" t="str">
        <f t="shared" si="252"/>
        <v/>
      </c>
      <c r="B5427" s="34" t="str">
        <f t="shared" si="253"/>
        <v/>
      </c>
      <c r="C5427" s="34" t="str">
        <f t="shared" si="254"/>
        <v/>
      </c>
    </row>
    <row r="5428" spans="1:3">
      <c r="A5428" s="34" t="str">
        <f t="shared" si="252"/>
        <v/>
      </c>
      <c r="B5428" s="34" t="str">
        <f t="shared" si="253"/>
        <v/>
      </c>
      <c r="C5428" s="34" t="str">
        <f t="shared" si="254"/>
        <v/>
      </c>
    </row>
    <row r="5429" spans="1:3">
      <c r="A5429" s="34" t="str">
        <f t="shared" si="252"/>
        <v/>
      </c>
      <c r="B5429" s="34" t="str">
        <f t="shared" si="253"/>
        <v/>
      </c>
      <c r="C5429" s="34" t="str">
        <f t="shared" si="254"/>
        <v/>
      </c>
    </row>
    <row r="5430" spans="1:3">
      <c r="A5430" s="34" t="str">
        <f t="shared" si="252"/>
        <v/>
      </c>
      <c r="B5430" s="34" t="str">
        <f t="shared" si="253"/>
        <v/>
      </c>
      <c r="C5430" s="34" t="str">
        <f t="shared" si="254"/>
        <v/>
      </c>
    </row>
    <row r="5431" spans="1:3">
      <c r="A5431" s="34" t="str">
        <f t="shared" si="252"/>
        <v/>
      </c>
      <c r="B5431" s="34" t="str">
        <f t="shared" si="253"/>
        <v/>
      </c>
      <c r="C5431" s="34" t="str">
        <f t="shared" si="254"/>
        <v/>
      </c>
    </row>
    <row r="5432" spans="1:3">
      <c r="A5432" s="34" t="str">
        <f t="shared" si="252"/>
        <v/>
      </c>
      <c r="B5432" s="34" t="str">
        <f t="shared" si="253"/>
        <v/>
      </c>
      <c r="C5432" s="34" t="str">
        <f t="shared" si="254"/>
        <v/>
      </c>
    </row>
    <row r="5433" spans="1:3">
      <c r="A5433" s="34" t="str">
        <f t="shared" si="252"/>
        <v/>
      </c>
      <c r="B5433" s="34" t="str">
        <f t="shared" si="253"/>
        <v/>
      </c>
      <c r="C5433" s="34" t="str">
        <f t="shared" si="254"/>
        <v/>
      </c>
    </row>
    <row r="5434" spans="1:3">
      <c r="A5434" s="34" t="str">
        <f t="shared" si="252"/>
        <v/>
      </c>
      <c r="B5434" s="34" t="str">
        <f t="shared" si="253"/>
        <v/>
      </c>
      <c r="C5434" s="34" t="str">
        <f t="shared" si="254"/>
        <v/>
      </c>
    </row>
    <row r="5435" spans="1:3">
      <c r="A5435" s="34" t="str">
        <f t="shared" si="252"/>
        <v/>
      </c>
      <c r="B5435" s="34" t="str">
        <f t="shared" si="253"/>
        <v/>
      </c>
      <c r="C5435" s="34" t="str">
        <f t="shared" si="254"/>
        <v/>
      </c>
    </row>
    <row r="5436" spans="1:3">
      <c r="A5436" s="34" t="str">
        <f t="shared" si="252"/>
        <v/>
      </c>
      <c r="B5436" s="34" t="str">
        <f t="shared" si="253"/>
        <v/>
      </c>
      <c r="C5436" s="34" t="str">
        <f t="shared" si="254"/>
        <v/>
      </c>
    </row>
    <row r="5437" spans="1:3">
      <c r="A5437" s="34" t="str">
        <f t="shared" si="252"/>
        <v/>
      </c>
      <c r="B5437" s="34" t="str">
        <f t="shared" si="253"/>
        <v/>
      </c>
      <c r="C5437" s="34" t="str">
        <f t="shared" si="254"/>
        <v/>
      </c>
    </row>
    <row r="5438" spans="1:3">
      <c r="A5438" s="34" t="str">
        <f t="shared" si="252"/>
        <v/>
      </c>
      <c r="B5438" s="34" t="str">
        <f t="shared" si="253"/>
        <v/>
      </c>
      <c r="C5438" s="34" t="str">
        <f t="shared" si="254"/>
        <v/>
      </c>
    </row>
    <row r="5439" spans="1:3">
      <c r="A5439" s="34" t="str">
        <f t="shared" si="252"/>
        <v/>
      </c>
      <c r="B5439" s="34" t="str">
        <f t="shared" si="253"/>
        <v/>
      </c>
      <c r="C5439" s="34" t="str">
        <f t="shared" si="254"/>
        <v/>
      </c>
    </row>
    <row r="5440" spans="1:3">
      <c r="A5440" s="34" t="str">
        <f t="shared" si="252"/>
        <v/>
      </c>
      <c r="B5440" s="34" t="str">
        <f t="shared" si="253"/>
        <v/>
      </c>
      <c r="C5440" s="34" t="str">
        <f t="shared" si="254"/>
        <v/>
      </c>
    </row>
    <row r="5441" spans="1:3">
      <c r="A5441" s="34" t="str">
        <f t="shared" si="252"/>
        <v/>
      </c>
      <c r="B5441" s="34" t="str">
        <f t="shared" si="253"/>
        <v/>
      </c>
      <c r="C5441" s="34" t="str">
        <f t="shared" si="254"/>
        <v/>
      </c>
    </row>
    <row r="5442" spans="1:3">
      <c r="A5442" s="34" t="str">
        <f t="shared" si="252"/>
        <v/>
      </c>
      <c r="B5442" s="34" t="str">
        <f t="shared" si="253"/>
        <v/>
      </c>
      <c r="C5442" s="34" t="str">
        <f t="shared" si="254"/>
        <v/>
      </c>
    </row>
    <row r="5443" spans="1:3">
      <c r="A5443" s="34" t="str">
        <f t="shared" ref="A5443:A5506" si="255">IFERROR(C5443-1,"")</f>
        <v/>
      </c>
      <c r="B5443" s="34" t="str">
        <f t="shared" ref="B5443:B5506" si="256">IFERROR("P(Z&gt;="&amp;C5443-1&amp;")","")</f>
        <v/>
      </c>
      <c r="C5443" s="34" t="str">
        <f t="shared" ref="C5443:C5506" si="257">IF(C5442&gt;rNtrials,"",1+C5442)</f>
        <v/>
      </c>
    </row>
    <row r="5444" spans="1:3">
      <c r="A5444" s="34" t="str">
        <f t="shared" si="255"/>
        <v/>
      </c>
      <c r="B5444" s="34" t="str">
        <f t="shared" si="256"/>
        <v/>
      </c>
      <c r="C5444" s="34" t="str">
        <f t="shared" si="257"/>
        <v/>
      </c>
    </row>
    <row r="5445" spans="1:3">
      <c r="A5445" s="34" t="str">
        <f t="shared" si="255"/>
        <v/>
      </c>
      <c r="B5445" s="34" t="str">
        <f t="shared" si="256"/>
        <v/>
      </c>
      <c r="C5445" s="34" t="str">
        <f t="shared" si="257"/>
        <v/>
      </c>
    </row>
    <row r="5446" spans="1:3">
      <c r="A5446" s="34" t="str">
        <f t="shared" si="255"/>
        <v/>
      </c>
      <c r="B5446" s="34" t="str">
        <f t="shared" si="256"/>
        <v/>
      </c>
      <c r="C5446" s="34" t="str">
        <f t="shared" si="257"/>
        <v/>
      </c>
    </row>
    <row r="5447" spans="1:3">
      <c r="A5447" s="34" t="str">
        <f t="shared" si="255"/>
        <v/>
      </c>
      <c r="B5447" s="34" t="str">
        <f t="shared" si="256"/>
        <v/>
      </c>
      <c r="C5447" s="34" t="str">
        <f t="shared" si="257"/>
        <v/>
      </c>
    </row>
    <row r="5448" spans="1:3">
      <c r="A5448" s="34" t="str">
        <f t="shared" si="255"/>
        <v/>
      </c>
      <c r="B5448" s="34" t="str">
        <f t="shared" si="256"/>
        <v/>
      </c>
      <c r="C5448" s="34" t="str">
        <f t="shared" si="257"/>
        <v/>
      </c>
    </row>
    <row r="5449" spans="1:3">
      <c r="A5449" s="34" t="str">
        <f t="shared" si="255"/>
        <v/>
      </c>
      <c r="B5449" s="34" t="str">
        <f t="shared" si="256"/>
        <v/>
      </c>
      <c r="C5449" s="34" t="str">
        <f t="shared" si="257"/>
        <v/>
      </c>
    </row>
    <row r="5450" spans="1:3">
      <c r="A5450" s="34" t="str">
        <f t="shared" si="255"/>
        <v/>
      </c>
      <c r="B5450" s="34" t="str">
        <f t="shared" si="256"/>
        <v/>
      </c>
      <c r="C5450" s="34" t="str">
        <f t="shared" si="257"/>
        <v/>
      </c>
    </row>
    <row r="5451" spans="1:3">
      <c r="A5451" s="34" t="str">
        <f t="shared" si="255"/>
        <v/>
      </c>
      <c r="B5451" s="34" t="str">
        <f t="shared" si="256"/>
        <v/>
      </c>
      <c r="C5451" s="34" t="str">
        <f t="shared" si="257"/>
        <v/>
      </c>
    </row>
    <row r="5452" spans="1:3">
      <c r="A5452" s="34" t="str">
        <f t="shared" si="255"/>
        <v/>
      </c>
      <c r="B5452" s="34" t="str">
        <f t="shared" si="256"/>
        <v/>
      </c>
      <c r="C5452" s="34" t="str">
        <f t="shared" si="257"/>
        <v/>
      </c>
    </row>
    <row r="5453" spans="1:3">
      <c r="A5453" s="34" t="str">
        <f t="shared" si="255"/>
        <v/>
      </c>
      <c r="B5453" s="34" t="str">
        <f t="shared" si="256"/>
        <v/>
      </c>
      <c r="C5453" s="34" t="str">
        <f t="shared" si="257"/>
        <v/>
      </c>
    </row>
    <row r="5454" spans="1:3">
      <c r="A5454" s="34" t="str">
        <f t="shared" si="255"/>
        <v/>
      </c>
      <c r="B5454" s="34" t="str">
        <f t="shared" si="256"/>
        <v/>
      </c>
      <c r="C5454" s="34" t="str">
        <f t="shared" si="257"/>
        <v/>
      </c>
    </row>
    <row r="5455" spans="1:3">
      <c r="A5455" s="34" t="str">
        <f t="shared" si="255"/>
        <v/>
      </c>
      <c r="B5455" s="34" t="str">
        <f t="shared" si="256"/>
        <v/>
      </c>
      <c r="C5455" s="34" t="str">
        <f t="shared" si="257"/>
        <v/>
      </c>
    </row>
    <row r="5456" spans="1:3">
      <c r="A5456" s="34" t="str">
        <f t="shared" si="255"/>
        <v/>
      </c>
      <c r="B5456" s="34" t="str">
        <f t="shared" si="256"/>
        <v/>
      </c>
      <c r="C5456" s="34" t="str">
        <f t="shared" si="257"/>
        <v/>
      </c>
    </row>
    <row r="5457" spans="1:3">
      <c r="A5457" s="34" t="str">
        <f t="shared" si="255"/>
        <v/>
      </c>
      <c r="B5457" s="34" t="str">
        <f t="shared" si="256"/>
        <v/>
      </c>
      <c r="C5457" s="34" t="str">
        <f t="shared" si="257"/>
        <v/>
      </c>
    </row>
    <row r="5458" spans="1:3">
      <c r="A5458" s="34" t="str">
        <f t="shared" si="255"/>
        <v/>
      </c>
      <c r="B5458" s="34" t="str">
        <f t="shared" si="256"/>
        <v/>
      </c>
      <c r="C5458" s="34" t="str">
        <f t="shared" si="257"/>
        <v/>
      </c>
    </row>
    <row r="5459" spans="1:3">
      <c r="A5459" s="34" t="str">
        <f t="shared" si="255"/>
        <v/>
      </c>
      <c r="B5459" s="34" t="str">
        <f t="shared" si="256"/>
        <v/>
      </c>
      <c r="C5459" s="34" t="str">
        <f t="shared" si="257"/>
        <v/>
      </c>
    </row>
    <row r="5460" spans="1:3">
      <c r="A5460" s="34" t="str">
        <f t="shared" si="255"/>
        <v/>
      </c>
      <c r="B5460" s="34" t="str">
        <f t="shared" si="256"/>
        <v/>
      </c>
      <c r="C5460" s="34" t="str">
        <f t="shared" si="257"/>
        <v/>
      </c>
    </row>
    <row r="5461" spans="1:3">
      <c r="A5461" s="34" t="str">
        <f t="shared" si="255"/>
        <v/>
      </c>
      <c r="B5461" s="34" t="str">
        <f t="shared" si="256"/>
        <v/>
      </c>
      <c r="C5461" s="34" t="str">
        <f t="shared" si="257"/>
        <v/>
      </c>
    </row>
    <row r="5462" spans="1:3">
      <c r="A5462" s="34" t="str">
        <f t="shared" si="255"/>
        <v/>
      </c>
      <c r="B5462" s="34" t="str">
        <f t="shared" si="256"/>
        <v/>
      </c>
      <c r="C5462" s="34" t="str">
        <f t="shared" si="257"/>
        <v/>
      </c>
    </row>
    <row r="5463" spans="1:3">
      <c r="A5463" s="34" t="str">
        <f t="shared" si="255"/>
        <v/>
      </c>
      <c r="B5463" s="34" t="str">
        <f t="shared" si="256"/>
        <v/>
      </c>
      <c r="C5463" s="34" t="str">
        <f t="shared" si="257"/>
        <v/>
      </c>
    </row>
    <row r="5464" spans="1:3">
      <c r="A5464" s="34" t="str">
        <f t="shared" si="255"/>
        <v/>
      </c>
      <c r="B5464" s="34" t="str">
        <f t="shared" si="256"/>
        <v/>
      </c>
      <c r="C5464" s="34" t="str">
        <f t="shared" si="257"/>
        <v/>
      </c>
    </row>
    <row r="5465" spans="1:3">
      <c r="A5465" s="34" t="str">
        <f t="shared" si="255"/>
        <v/>
      </c>
      <c r="B5465" s="34" t="str">
        <f t="shared" si="256"/>
        <v/>
      </c>
      <c r="C5465" s="34" t="str">
        <f t="shared" si="257"/>
        <v/>
      </c>
    </row>
    <row r="5466" spans="1:3">
      <c r="A5466" s="34" t="str">
        <f t="shared" si="255"/>
        <v/>
      </c>
      <c r="B5466" s="34" t="str">
        <f t="shared" si="256"/>
        <v/>
      </c>
      <c r="C5466" s="34" t="str">
        <f t="shared" si="257"/>
        <v/>
      </c>
    </row>
    <row r="5467" spans="1:3">
      <c r="A5467" s="34" t="str">
        <f t="shared" si="255"/>
        <v/>
      </c>
      <c r="B5467" s="34" t="str">
        <f t="shared" si="256"/>
        <v/>
      </c>
      <c r="C5467" s="34" t="str">
        <f t="shared" si="257"/>
        <v/>
      </c>
    </row>
    <row r="5468" spans="1:3">
      <c r="A5468" s="34" t="str">
        <f t="shared" si="255"/>
        <v/>
      </c>
      <c r="B5468" s="34" t="str">
        <f t="shared" si="256"/>
        <v/>
      </c>
      <c r="C5468" s="34" t="str">
        <f t="shared" si="257"/>
        <v/>
      </c>
    </row>
    <row r="5469" spans="1:3">
      <c r="A5469" s="34" t="str">
        <f t="shared" si="255"/>
        <v/>
      </c>
      <c r="B5469" s="34" t="str">
        <f t="shared" si="256"/>
        <v/>
      </c>
      <c r="C5469" s="34" t="str">
        <f t="shared" si="257"/>
        <v/>
      </c>
    </row>
    <row r="5470" spans="1:3">
      <c r="A5470" s="34" t="str">
        <f t="shared" si="255"/>
        <v/>
      </c>
      <c r="B5470" s="34" t="str">
        <f t="shared" si="256"/>
        <v/>
      </c>
      <c r="C5470" s="34" t="str">
        <f t="shared" si="257"/>
        <v/>
      </c>
    </row>
    <row r="5471" spans="1:3">
      <c r="A5471" s="34" t="str">
        <f t="shared" si="255"/>
        <v/>
      </c>
      <c r="B5471" s="34" t="str">
        <f t="shared" si="256"/>
        <v/>
      </c>
      <c r="C5471" s="34" t="str">
        <f t="shared" si="257"/>
        <v/>
      </c>
    </row>
    <row r="5472" spans="1:3">
      <c r="A5472" s="34" t="str">
        <f t="shared" si="255"/>
        <v/>
      </c>
      <c r="B5472" s="34" t="str">
        <f t="shared" si="256"/>
        <v/>
      </c>
      <c r="C5472" s="34" t="str">
        <f t="shared" si="257"/>
        <v/>
      </c>
    </row>
    <row r="5473" spans="1:3">
      <c r="A5473" s="34" t="str">
        <f t="shared" si="255"/>
        <v/>
      </c>
      <c r="B5473" s="34" t="str">
        <f t="shared" si="256"/>
        <v/>
      </c>
      <c r="C5473" s="34" t="str">
        <f t="shared" si="257"/>
        <v/>
      </c>
    </row>
    <row r="5474" spans="1:3">
      <c r="A5474" s="34" t="str">
        <f t="shared" si="255"/>
        <v/>
      </c>
      <c r="B5474" s="34" t="str">
        <f t="shared" si="256"/>
        <v/>
      </c>
      <c r="C5474" s="34" t="str">
        <f t="shared" si="257"/>
        <v/>
      </c>
    </row>
    <row r="5475" spans="1:3">
      <c r="A5475" s="34" t="str">
        <f t="shared" si="255"/>
        <v/>
      </c>
      <c r="B5475" s="34" t="str">
        <f t="shared" si="256"/>
        <v/>
      </c>
      <c r="C5475" s="34" t="str">
        <f t="shared" si="257"/>
        <v/>
      </c>
    </row>
    <row r="5476" spans="1:3">
      <c r="A5476" s="34" t="str">
        <f t="shared" si="255"/>
        <v/>
      </c>
      <c r="B5476" s="34" t="str">
        <f t="shared" si="256"/>
        <v/>
      </c>
      <c r="C5476" s="34" t="str">
        <f t="shared" si="257"/>
        <v/>
      </c>
    </row>
    <row r="5477" spans="1:3">
      <c r="A5477" s="34" t="str">
        <f t="shared" si="255"/>
        <v/>
      </c>
      <c r="B5477" s="34" t="str">
        <f t="shared" si="256"/>
        <v/>
      </c>
      <c r="C5477" s="34" t="str">
        <f t="shared" si="257"/>
        <v/>
      </c>
    </row>
    <row r="5478" spans="1:3">
      <c r="A5478" s="34" t="str">
        <f t="shared" si="255"/>
        <v/>
      </c>
      <c r="B5478" s="34" t="str">
        <f t="shared" si="256"/>
        <v/>
      </c>
      <c r="C5478" s="34" t="str">
        <f t="shared" si="257"/>
        <v/>
      </c>
    </row>
    <row r="5479" spans="1:3">
      <c r="A5479" s="34" t="str">
        <f t="shared" si="255"/>
        <v/>
      </c>
      <c r="B5479" s="34" t="str">
        <f t="shared" si="256"/>
        <v/>
      </c>
      <c r="C5479" s="34" t="str">
        <f t="shared" si="257"/>
        <v/>
      </c>
    </row>
    <row r="5480" spans="1:3">
      <c r="A5480" s="34" t="str">
        <f t="shared" si="255"/>
        <v/>
      </c>
      <c r="B5480" s="34" t="str">
        <f t="shared" si="256"/>
        <v/>
      </c>
      <c r="C5480" s="34" t="str">
        <f t="shared" si="257"/>
        <v/>
      </c>
    </row>
    <row r="5481" spans="1:3">
      <c r="A5481" s="34" t="str">
        <f t="shared" si="255"/>
        <v/>
      </c>
      <c r="B5481" s="34" t="str">
        <f t="shared" si="256"/>
        <v/>
      </c>
      <c r="C5481" s="34" t="str">
        <f t="shared" si="257"/>
        <v/>
      </c>
    </row>
    <row r="5482" spans="1:3">
      <c r="A5482" s="34" t="str">
        <f t="shared" si="255"/>
        <v/>
      </c>
      <c r="B5482" s="34" t="str">
        <f t="shared" si="256"/>
        <v/>
      </c>
      <c r="C5482" s="34" t="str">
        <f t="shared" si="257"/>
        <v/>
      </c>
    </row>
    <row r="5483" spans="1:3">
      <c r="A5483" s="34" t="str">
        <f t="shared" si="255"/>
        <v/>
      </c>
      <c r="B5483" s="34" t="str">
        <f t="shared" si="256"/>
        <v/>
      </c>
      <c r="C5483" s="34" t="str">
        <f t="shared" si="257"/>
        <v/>
      </c>
    </row>
    <row r="5484" spans="1:3">
      <c r="A5484" s="34" t="str">
        <f t="shared" si="255"/>
        <v/>
      </c>
      <c r="B5484" s="34" t="str">
        <f t="shared" si="256"/>
        <v/>
      </c>
      <c r="C5484" s="34" t="str">
        <f t="shared" si="257"/>
        <v/>
      </c>
    </row>
    <row r="5485" spans="1:3">
      <c r="A5485" s="34" t="str">
        <f t="shared" si="255"/>
        <v/>
      </c>
      <c r="B5485" s="34" t="str">
        <f t="shared" si="256"/>
        <v/>
      </c>
      <c r="C5485" s="34" t="str">
        <f t="shared" si="257"/>
        <v/>
      </c>
    </row>
    <row r="5486" spans="1:3">
      <c r="A5486" s="34" t="str">
        <f t="shared" si="255"/>
        <v/>
      </c>
      <c r="B5486" s="34" t="str">
        <f t="shared" si="256"/>
        <v/>
      </c>
      <c r="C5486" s="34" t="str">
        <f t="shared" si="257"/>
        <v/>
      </c>
    </row>
    <row r="5487" spans="1:3">
      <c r="A5487" s="34" t="str">
        <f t="shared" si="255"/>
        <v/>
      </c>
      <c r="B5487" s="34" t="str">
        <f t="shared" si="256"/>
        <v/>
      </c>
      <c r="C5487" s="34" t="str">
        <f t="shared" si="257"/>
        <v/>
      </c>
    </row>
    <row r="5488" spans="1:3">
      <c r="A5488" s="34" t="str">
        <f t="shared" si="255"/>
        <v/>
      </c>
      <c r="B5488" s="34" t="str">
        <f t="shared" si="256"/>
        <v/>
      </c>
      <c r="C5488" s="34" t="str">
        <f t="shared" si="257"/>
        <v/>
      </c>
    </row>
    <row r="5489" spans="1:3">
      <c r="A5489" s="34" t="str">
        <f t="shared" si="255"/>
        <v/>
      </c>
      <c r="B5489" s="34" t="str">
        <f t="shared" si="256"/>
        <v/>
      </c>
      <c r="C5489" s="34" t="str">
        <f t="shared" si="257"/>
        <v/>
      </c>
    </row>
    <row r="5490" spans="1:3">
      <c r="A5490" s="34" t="str">
        <f t="shared" si="255"/>
        <v/>
      </c>
      <c r="B5490" s="34" t="str">
        <f t="shared" si="256"/>
        <v/>
      </c>
      <c r="C5490" s="34" t="str">
        <f t="shared" si="257"/>
        <v/>
      </c>
    </row>
    <row r="5491" spans="1:3">
      <c r="A5491" s="34" t="str">
        <f t="shared" si="255"/>
        <v/>
      </c>
      <c r="B5491" s="34" t="str">
        <f t="shared" si="256"/>
        <v/>
      </c>
      <c r="C5491" s="34" t="str">
        <f t="shared" si="257"/>
        <v/>
      </c>
    </row>
    <row r="5492" spans="1:3">
      <c r="A5492" s="34" t="str">
        <f t="shared" si="255"/>
        <v/>
      </c>
      <c r="B5492" s="34" t="str">
        <f t="shared" si="256"/>
        <v/>
      </c>
      <c r="C5492" s="34" t="str">
        <f t="shared" si="257"/>
        <v/>
      </c>
    </row>
    <row r="5493" spans="1:3">
      <c r="A5493" s="34" t="str">
        <f t="shared" si="255"/>
        <v/>
      </c>
      <c r="B5493" s="34" t="str">
        <f t="shared" si="256"/>
        <v/>
      </c>
      <c r="C5493" s="34" t="str">
        <f t="shared" si="257"/>
        <v/>
      </c>
    </row>
    <row r="5494" spans="1:3">
      <c r="A5494" s="34" t="str">
        <f t="shared" si="255"/>
        <v/>
      </c>
      <c r="B5494" s="34" t="str">
        <f t="shared" si="256"/>
        <v/>
      </c>
      <c r="C5494" s="34" t="str">
        <f t="shared" si="257"/>
        <v/>
      </c>
    </row>
    <row r="5495" spans="1:3">
      <c r="A5495" s="34" t="str">
        <f t="shared" si="255"/>
        <v/>
      </c>
      <c r="B5495" s="34" t="str">
        <f t="shared" si="256"/>
        <v/>
      </c>
      <c r="C5495" s="34" t="str">
        <f t="shared" si="257"/>
        <v/>
      </c>
    </row>
    <row r="5496" spans="1:3">
      <c r="A5496" s="34" t="str">
        <f t="shared" si="255"/>
        <v/>
      </c>
      <c r="B5496" s="34" t="str">
        <f t="shared" si="256"/>
        <v/>
      </c>
      <c r="C5496" s="34" t="str">
        <f t="shared" si="257"/>
        <v/>
      </c>
    </row>
    <row r="5497" spans="1:3">
      <c r="A5497" s="34" t="str">
        <f t="shared" si="255"/>
        <v/>
      </c>
      <c r="B5497" s="34" t="str">
        <f t="shared" si="256"/>
        <v/>
      </c>
      <c r="C5497" s="34" t="str">
        <f t="shared" si="257"/>
        <v/>
      </c>
    </row>
    <row r="5498" spans="1:3">
      <c r="A5498" s="34" t="str">
        <f t="shared" si="255"/>
        <v/>
      </c>
      <c r="B5498" s="34" t="str">
        <f t="shared" si="256"/>
        <v/>
      </c>
      <c r="C5498" s="34" t="str">
        <f t="shared" si="257"/>
        <v/>
      </c>
    </row>
    <row r="5499" spans="1:3">
      <c r="A5499" s="34" t="str">
        <f t="shared" si="255"/>
        <v/>
      </c>
      <c r="B5499" s="34" t="str">
        <f t="shared" si="256"/>
        <v/>
      </c>
      <c r="C5499" s="34" t="str">
        <f t="shared" si="257"/>
        <v/>
      </c>
    </row>
    <row r="5500" spans="1:3">
      <c r="A5500" s="34" t="str">
        <f t="shared" si="255"/>
        <v/>
      </c>
      <c r="B5500" s="34" t="str">
        <f t="shared" si="256"/>
        <v/>
      </c>
      <c r="C5500" s="34" t="str">
        <f t="shared" si="257"/>
        <v/>
      </c>
    </row>
    <row r="5501" spans="1:3">
      <c r="A5501" s="34" t="str">
        <f t="shared" si="255"/>
        <v/>
      </c>
      <c r="B5501" s="34" t="str">
        <f t="shared" si="256"/>
        <v/>
      </c>
      <c r="C5501" s="34" t="str">
        <f t="shared" si="257"/>
        <v/>
      </c>
    </row>
    <row r="5502" spans="1:3">
      <c r="A5502" s="34" t="str">
        <f t="shared" si="255"/>
        <v/>
      </c>
      <c r="B5502" s="34" t="str">
        <f t="shared" si="256"/>
        <v/>
      </c>
      <c r="C5502" s="34" t="str">
        <f t="shared" si="257"/>
        <v/>
      </c>
    </row>
    <row r="5503" spans="1:3">
      <c r="A5503" s="34" t="str">
        <f t="shared" si="255"/>
        <v/>
      </c>
      <c r="B5503" s="34" t="str">
        <f t="shared" si="256"/>
        <v/>
      </c>
      <c r="C5503" s="34" t="str">
        <f t="shared" si="257"/>
        <v/>
      </c>
    </row>
    <row r="5504" spans="1:3">
      <c r="A5504" s="34" t="str">
        <f t="shared" si="255"/>
        <v/>
      </c>
      <c r="B5504" s="34" t="str">
        <f t="shared" si="256"/>
        <v/>
      </c>
      <c r="C5504" s="34" t="str">
        <f t="shared" si="257"/>
        <v/>
      </c>
    </row>
    <row r="5505" spans="1:3">
      <c r="A5505" s="34" t="str">
        <f t="shared" si="255"/>
        <v/>
      </c>
      <c r="B5505" s="34" t="str">
        <f t="shared" si="256"/>
        <v/>
      </c>
      <c r="C5505" s="34" t="str">
        <f t="shared" si="257"/>
        <v/>
      </c>
    </row>
    <row r="5506" spans="1:3">
      <c r="A5506" s="34" t="str">
        <f t="shared" si="255"/>
        <v/>
      </c>
      <c r="B5506" s="34" t="str">
        <f t="shared" si="256"/>
        <v/>
      </c>
      <c r="C5506" s="34" t="str">
        <f t="shared" si="257"/>
        <v/>
      </c>
    </row>
    <row r="5507" spans="1:3">
      <c r="A5507" s="34" t="str">
        <f t="shared" ref="A5507:A5570" si="258">IFERROR(C5507-1,"")</f>
        <v/>
      </c>
      <c r="B5507" s="34" t="str">
        <f t="shared" ref="B5507:B5570" si="259">IFERROR("P(Z&gt;="&amp;C5507-1&amp;")","")</f>
        <v/>
      </c>
      <c r="C5507" s="34" t="str">
        <f t="shared" ref="C5507:C5570" si="260">IF(C5506&gt;rNtrials,"",1+C5506)</f>
        <v/>
      </c>
    </row>
    <row r="5508" spans="1:3">
      <c r="A5508" s="34" t="str">
        <f t="shared" si="258"/>
        <v/>
      </c>
      <c r="B5508" s="34" t="str">
        <f t="shared" si="259"/>
        <v/>
      </c>
      <c r="C5508" s="34" t="str">
        <f t="shared" si="260"/>
        <v/>
      </c>
    </row>
    <row r="5509" spans="1:3">
      <c r="A5509" s="34" t="str">
        <f t="shared" si="258"/>
        <v/>
      </c>
      <c r="B5509" s="34" t="str">
        <f t="shared" si="259"/>
        <v/>
      </c>
      <c r="C5509" s="34" t="str">
        <f t="shared" si="260"/>
        <v/>
      </c>
    </row>
    <row r="5510" spans="1:3">
      <c r="A5510" s="34" t="str">
        <f t="shared" si="258"/>
        <v/>
      </c>
      <c r="B5510" s="34" t="str">
        <f t="shared" si="259"/>
        <v/>
      </c>
      <c r="C5510" s="34" t="str">
        <f t="shared" si="260"/>
        <v/>
      </c>
    </row>
    <row r="5511" spans="1:3">
      <c r="A5511" s="34" t="str">
        <f t="shared" si="258"/>
        <v/>
      </c>
      <c r="B5511" s="34" t="str">
        <f t="shared" si="259"/>
        <v/>
      </c>
      <c r="C5511" s="34" t="str">
        <f t="shared" si="260"/>
        <v/>
      </c>
    </row>
    <row r="5512" spans="1:3">
      <c r="A5512" s="34" t="str">
        <f t="shared" si="258"/>
        <v/>
      </c>
      <c r="B5512" s="34" t="str">
        <f t="shared" si="259"/>
        <v/>
      </c>
      <c r="C5512" s="34" t="str">
        <f t="shared" si="260"/>
        <v/>
      </c>
    </row>
    <row r="5513" spans="1:3">
      <c r="A5513" s="34" t="str">
        <f t="shared" si="258"/>
        <v/>
      </c>
      <c r="B5513" s="34" t="str">
        <f t="shared" si="259"/>
        <v/>
      </c>
      <c r="C5513" s="34" t="str">
        <f t="shared" si="260"/>
        <v/>
      </c>
    </row>
    <row r="5514" spans="1:3">
      <c r="A5514" s="34" t="str">
        <f t="shared" si="258"/>
        <v/>
      </c>
      <c r="B5514" s="34" t="str">
        <f t="shared" si="259"/>
        <v/>
      </c>
      <c r="C5514" s="34" t="str">
        <f t="shared" si="260"/>
        <v/>
      </c>
    </row>
    <row r="5515" spans="1:3">
      <c r="A5515" s="34" t="str">
        <f t="shared" si="258"/>
        <v/>
      </c>
      <c r="B5515" s="34" t="str">
        <f t="shared" si="259"/>
        <v/>
      </c>
      <c r="C5515" s="34" t="str">
        <f t="shared" si="260"/>
        <v/>
      </c>
    </row>
    <row r="5516" spans="1:3">
      <c r="A5516" s="34" t="str">
        <f t="shared" si="258"/>
        <v/>
      </c>
      <c r="B5516" s="34" t="str">
        <f t="shared" si="259"/>
        <v/>
      </c>
      <c r="C5516" s="34" t="str">
        <f t="shared" si="260"/>
        <v/>
      </c>
    </row>
    <row r="5517" spans="1:3">
      <c r="A5517" s="34" t="str">
        <f t="shared" si="258"/>
        <v/>
      </c>
      <c r="B5517" s="34" t="str">
        <f t="shared" si="259"/>
        <v/>
      </c>
      <c r="C5517" s="34" t="str">
        <f t="shared" si="260"/>
        <v/>
      </c>
    </row>
    <row r="5518" spans="1:3">
      <c r="A5518" s="34" t="str">
        <f t="shared" si="258"/>
        <v/>
      </c>
      <c r="B5518" s="34" t="str">
        <f t="shared" si="259"/>
        <v/>
      </c>
      <c r="C5518" s="34" t="str">
        <f t="shared" si="260"/>
        <v/>
      </c>
    </row>
    <row r="5519" spans="1:3">
      <c r="A5519" s="34" t="str">
        <f t="shared" si="258"/>
        <v/>
      </c>
      <c r="B5519" s="34" t="str">
        <f t="shared" si="259"/>
        <v/>
      </c>
      <c r="C5519" s="34" t="str">
        <f t="shared" si="260"/>
        <v/>
      </c>
    </row>
    <row r="5520" spans="1:3">
      <c r="A5520" s="34" t="str">
        <f t="shared" si="258"/>
        <v/>
      </c>
      <c r="B5520" s="34" t="str">
        <f t="shared" si="259"/>
        <v/>
      </c>
      <c r="C5520" s="34" t="str">
        <f t="shared" si="260"/>
        <v/>
      </c>
    </row>
    <row r="5521" spans="1:3">
      <c r="A5521" s="34" t="str">
        <f t="shared" si="258"/>
        <v/>
      </c>
      <c r="B5521" s="34" t="str">
        <f t="shared" si="259"/>
        <v/>
      </c>
      <c r="C5521" s="34" t="str">
        <f t="shared" si="260"/>
        <v/>
      </c>
    </row>
    <row r="5522" spans="1:3">
      <c r="A5522" s="34" t="str">
        <f t="shared" si="258"/>
        <v/>
      </c>
      <c r="B5522" s="34" t="str">
        <f t="shared" si="259"/>
        <v/>
      </c>
      <c r="C5522" s="34" t="str">
        <f t="shared" si="260"/>
        <v/>
      </c>
    </row>
    <row r="5523" spans="1:3">
      <c r="A5523" s="34" t="str">
        <f t="shared" si="258"/>
        <v/>
      </c>
      <c r="B5523" s="34" t="str">
        <f t="shared" si="259"/>
        <v/>
      </c>
      <c r="C5523" s="34" t="str">
        <f t="shared" si="260"/>
        <v/>
      </c>
    </row>
    <row r="5524" spans="1:3">
      <c r="A5524" s="34" t="str">
        <f t="shared" si="258"/>
        <v/>
      </c>
      <c r="B5524" s="34" t="str">
        <f t="shared" si="259"/>
        <v/>
      </c>
      <c r="C5524" s="34" t="str">
        <f t="shared" si="260"/>
        <v/>
      </c>
    </row>
    <row r="5525" spans="1:3">
      <c r="A5525" s="34" t="str">
        <f t="shared" si="258"/>
        <v/>
      </c>
      <c r="B5525" s="34" t="str">
        <f t="shared" si="259"/>
        <v/>
      </c>
      <c r="C5525" s="34" t="str">
        <f t="shared" si="260"/>
        <v/>
      </c>
    </row>
    <row r="5526" spans="1:3">
      <c r="A5526" s="34" t="str">
        <f t="shared" si="258"/>
        <v/>
      </c>
      <c r="B5526" s="34" t="str">
        <f t="shared" si="259"/>
        <v/>
      </c>
      <c r="C5526" s="34" t="str">
        <f t="shared" si="260"/>
        <v/>
      </c>
    </row>
    <row r="5527" spans="1:3">
      <c r="A5527" s="34" t="str">
        <f t="shared" si="258"/>
        <v/>
      </c>
      <c r="B5527" s="34" t="str">
        <f t="shared" si="259"/>
        <v/>
      </c>
      <c r="C5527" s="34" t="str">
        <f t="shared" si="260"/>
        <v/>
      </c>
    </row>
    <row r="5528" spans="1:3">
      <c r="A5528" s="34" t="str">
        <f t="shared" si="258"/>
        <v/>
      </c>
      <c r="B5528" s="34" t="str">
        <f t="shared" si="259"/>
        <v/>
      </c>
      <c r="C5528" s="34" t="str">
        <f t="shared" si="260"/>
        <v/>
      </c>
    </row>
    <row r="5529" spans="1:3">
      <c r="A5529" s="34" t="str">
        <f t="shared" si="258"/>
        <v/>
      </c>
      <c r="B5529" s="34" t="str">
        <f t="shared" si="259"/>
        <v/>
      </c>
      <c r="C5529" s="34" t="str">
        <f t="shared" si="260"/>
        <v/>
      </c>
    </row>
    <row r="5530" spans="1:3">
      <c r="A5530" s="34" t="str">
        <f t="shared" si="258"/>
        <v/>
      </c>
      <c r="B5530" s="34" t="str">
        <f t="shared" si="259"/>
        <v/>
      </c>
      <c r="C5530" s="34" t="str">
        <f t="shared" si="260"/>
        <v/>
      </c>
    </row>
    <row r="5531" spans="1:3">
      <c r="A5531" s="34" t="str">
        <f t="shared" si="258"/>
        <v/>
      </c>
      <c r="B5531" s="34" t="str">
        <f t="shared" si="259"/>
        <v/>
      </c>
      <c r="C5531" s="34" t="str">
        <f t="shared" si="260"/>
        <v/>
      </c>
    </row>
    <row r="5532" spans="1:3">
      <c r="A5532" s="34" t="str">
        <f t="shared" si="258"/>
        <v/>
      </c>
      <c r="B5532" s="34" t="str">
        <f t="shared" si="259"/>
        <v/>
      </c>
      <c r="C5532" s="34" t="str">
        <f t="shared" si="260"/>
        <v/>
      </c>
    </row>
    <row r="5533" spans="1:3">
      <c r="A5533" s="34" t="str">
        <f t="shared" si="258"/>
        <v/>
      </c>
      <c r="B5533" s="34" t="str">
        <f t="shared" si="259"/>
        <v/>
      </c>
      <c r="C5533" s="34" t="str">
        <f t="shared" si="260"/>
        <v/>
      </c>
    </row>
    <row r="5534" spans="1:3">
      <c r="A5534" s="34" t="str">
        <f t="shared" si="258"/>
        <v/>
      </c>
      <c r="B5534" s="34" t="str">
        <f t="shared" si="259"/>
        <v/>
      </c>
      <c r="C5534" s="34" t="str">
        <f t="shared" si="260"/>
        <v/>
      </c>
    </row>
    <row r="5535" spans="1:3">
      <c r="A5535" s="34" t="str">
        <f t="shared" si="258"/>
        <v/>
      </c>
      <c r="B5535" s="34" t="str">
        <f t="shared" si="259"/>
        <v/>
      </c>
      <c r="C5535" s="34" t="str">
        <f t="shared" si="260"/>
        <v/>
      </c>
    </row>
    <row r="5536" spans="1:3">
      <c r="A5536" s="34" t="str">
        <f t="shared" si="258"/>
        <v/>
      </c>
      <c r="B5536" s="34" t="str">
        <f t="shared" si="259"/>
        <v/>
      </c>
      <c r="C5536" s="34" t="str">
        <f t="shared" si="260"/>
        <v/>
      </c>
    </row>
    <row r="5537" spans="1:3">
      <c r="A5537" s="34" t="str">
        <f t="shared" si="258"/>
        <v/>
      </c>
      <c r="B5537" s="34" t="str">
        <f t="shared" si="259"/>
        <v/>
      </c>
      <c r="C5537" s="34" t="str">
        <f t="shared" si="260"/>
        <v/>
      </c>
    </row>
    <row r="5538" spans="1:3">
      <c r="A5538" s="34" t="str">
        <f t="shared" si="258"/>
        <v/>
      </c>
      <c r="B5538" s="34" t="str">
        <f t="shared" si="259"/>
        <v/>
      </c>
      <c r="C5538" s="34" t="str">
        <f t="shared" si="260"/>
        <v/>
      </c>
    </row>
    <row r="5539" spans="1:3">
      <c r="A5539" s="34" t="str">
        <f t="shared" si="258"/>
        <v/>
      </c>
      <c r="B5539" s="34" t="str">
        <f t="shared" si="259"/>
        <v/>
      </c>
      <c r="C5539" s="34" t="str">
        <f t="shared" si="260"/>
        <v/>
      </c>
    </row>
    <row r="5540" spans="1:3">
      <c r="A5540" s="34" t="str">
        <f t="shared" si="258"/>
        <v/>
      </c>
      <c r="B5540" s="34" t="str">
        <f t="shared" si="259"/>
        <v/>
      </c>
      <c r="C5540" s="34" t="str">
        <f t="shared" si="260"/>
        <v/>
      </c>
    </row>
    <row r="5541" spans="1:3">
      <c r="A5541" s="34" t="str">
        <f t="shared" si="258"/>
        <v/>
      </c>
      <c r="B5541" s="34" t="str">
        <f t="shared" si="259"/>
        <v/>
      </c>
      <c r="C5541" s="34" t="str">
        <f t="shared" si="260"/>
        <v/>
      </c>
    </row>
    <row r="5542" spans="1:3">
      <c r="A5542" s="34" t="str">
        <f t="shared" si="258"/>
        <v/>
      </c>
      <c r="B5542" s="34" t="str">
        <f t="shared" si="259"/>
        <v/>
      </c>
      <c r="C5542" s="34" t="str">
        <f t="shared" si="260"/>
        <v/>
      </c>
    </row>
    <row r="5543" spans="1:3">
      <c r="A5543" s="34" t="str">
        <f t="shared" si="258"/>
        <v/>
      </c>
      <c r="B5543" s="34" t="str">
        <f t="shared" si="259"/>
        <v/>
      </c>
      <c r="C5543" s="34" t="str">
        <f t="shared" si="260"/>
        <v/>
      </c>
    </row>
    <row r="5544" spans="1:3">
      <c r="A5544" s="34" t="str">
        <f t="shared" si="258"/>
        <v/>
      </c>
      <c r="B5544" s="34" t="str">
        <f t="shared" si="259"/>
        <v/>
      </c>
      <c r="C5544" s="34" t="str">
        <f t="shared" si="260"/>
        <v/>
      </c>
    </row>
    <row r="5545" spans="1:3">
      <c r="A5545" s="34" t="str">
        <f t="shared" si="258"/>
        <v/>
      </c>
      <c r="B5545" s="34" t="str">
        <f t="shared" si="259"/>
        <v/>
      </c>
      <c r="C5545" s="34" t="str">
        <f t="shared" si="260"/>
        <v/>
      </c>
    </row>
    <row r="5546" spans="1:3">
      <c r="A5546" s="34" t="str">
        <f t="shared" si="258"/>
        <v/>
      </c>
      <c r="B5546" s="34" t="str">
        <f t="shared" si="259"/>
        <v/>
      </c>
      <c r="C5546" s="34" t="str">
        <f t="shared" si="260"/>
        <v/>
      </c>
    </row>
    <row r="5547" spans="1:3">
      <c r="A5547" s="34" t="str">
        <f t="shared" si="258"/>
        <v/>
      </c>
      <c r="B5547" s="34" t="str">
        <f t="shared" si="259"/>
        <v/>
      </c>
      <c r="C5547" s="34" t="str">
        <f t="shared" si="260"/>
        <v/>
      </c>
    </row>
    <row r="5548" spans="1:3">
      <c r="A5548" s="34" t="str">
        <f t="shared" si="258"/>
        <v/>
      </c>
      <c r="B5548" s="34" t="str">
        <f t="shared" si="259"/>
        <v/>
      </c>
      <c r="C5548" s="34" t="str">
        <f t="shared" si="260"/>
        <v/>
      </c>
    </row>
    <row r="5549" spans="1:3">
      <c r="A5549" s="34" t="str">
        <f t="shared" si="258"/>
        <v/>
      </c>
      <c r="B5549" s="34" t="str">
        <f t="shared" si="259"/>
        <v/>
      </c>
      <c r="C5549" s="34" t="str">
        <f t="shared" si="260"/>
        <v/>
      </c>
    </row>
    <row r="5550" spans="1:3">
      <c r="A5550" s="34" t="str">
        <f t="shared" si="258"/>
        <v/>
      </c>
      <c r="B5550" s="34" t="str">
        <f t="shared" si="259"/>
        <v/>
      </c>
      <c r="C5550" s="34" t="str">
        <f t="shared" si="260"/>
        <v/>
      </c>
    </row>
    <row r="5551" spans="1:3">
      <c r="A5551" s="34" t="str">
        <f t="shared" si="258"/>
        <v/>
      </c>
      <c r="B5551" s="34" t="str">
        <f t="shared" si="259"/>
        <v/>
      </c>
      <c r="C5551" s="34" t="str">
        <f t="shared" si="260"/>
        <v/>
      </c>
    </row>
    <row r="5552" spans="1:3">
      <c r="A5552" s="34" t="str">
        <f t="shared" si="258"/>
        <v/>
      </c>
      <c r="B5552" s="34" t="str">
        <f t="shared" si="259"/>
        <v/>
      </c>
      <c r="C5552" s="34" t="str">
        <f t="shared" si="260"/>
        <v/>
      </c>
    </row>
    <row r="5553" spans="1:3">
      <c r="A5553" s="34" t="str">
        <f t="shared" si="258"/>
        <v/>
      </c>
      <c r="B5553" s="34" t="str">
        <f t="shared" si="259"/>
        <v/>
      </c>
      <c r="C5553" s="34" t="str">
        <f t="shared" si="260"/>
        <v/>
      </c>
    </row>
    <row r="5554" spans="1:3">
      <c r="A5554" s="34" t="str">
        <f t="shared" si="258"/>
        <v/>
      </c>
      <c r="B5554" s="34" t="str">
        <f t="shared" si="259"/>
        <v/>
      </c>
      <c r="C5554" s="34" t="str">
        <f t="shared" si="260"/>
        <v/>
      </c>
    </row>
    <row r="5555" spans="1:3">
      <c r="A5555" s="34" t="str">
        <f t="shared" si="258"/>
        <v/>
      </c>
      <c r="B5555" s="34" t="str">
        <f t="shared" si="259"/>
        <v/>
      </c>
      <c r="C5555" s="34" t="str">
        <f t="shared" si="260"/>
        <v/>
      </c>
    </row>
    <row r="5556" spans="1:3">
      <c r="A5556" s="34" t="str">
        <f t="shared" si="258"/>
        <v/>
      </c>
      <c r="B5556" s="34" t="str">
        <f t="shared" si="259"/>
        <v/>
      </c>
      <c r="C5556" s="34" t="str">
        <f t="shared" si="260"/>
        <v/>
      </c>
    </row>
    <row r="5557" spans="1:3">
      <c r="A5557" s="34" t="str">
        <f t="shared" si="258"/>
        <v/>
      </c>
      <c r="B5557" s="34" t="str">
        <f t="shared" si="259"/>
        <v/>
      </c>
      <c r="C5557" s="34" t="str">
        <f t="shared" si="260"/>
        <v/>
      </c>
    </row>
    <row r="5558" spans="1:3">
      <c r="A5558" s="34" t="str">
        <f t="shared" si="258"/>
        <v/>
      </c>
      <c r="B5558" s="34" t="str">
        <f t="shared" si="259"/>
        <v/>
      </c>
      <c r="C5558" s="34" t="str">
        <f t="shared" si="260"/>
        <v/>
      </c>
    </row>
    <row r="5559" spans="1:3">
      <c r="A5559" s="34" t="str">
        <f t="shared" si="258"/>
        <v/>
      </c>
      <c r="B5559" s="34" t="str">
        <f t="shared" si="259"/>
        <v/>
      </c>
      <c r="C5559" s="34" t="str">
        <f t="shared" si="260"/>
        <v/>
      </c>
    </row>
    <row r="5560" spans="1:3">
      <c r="A5560" s="34" t="str">
        <f t="shared" si="258"/>
        <v/>
      </c>
      <c r="B5560" s="34" t="str">
        <f t="shared" si="259"/>
        <v/>
      </c>
      <c r="C5560" s="34" t="str">
        <f t="shared" si="260"/>
        <v/>
      </c>
    </row>
    <row r="5561" spans="1:3">
      <c r="A5561" s="34" t="str">
        <f t="shared" si="258"/>
        <v/>
      </c>
      <c r="B5561" s="34" t="str">
        <f t="shared" si="259"/>
        <v/>
      </c>
      <c r="C5561" s="34" t="str">
        <f t="shared" si="260"/>
        <v/>
      </c>
    </row>
    <row r="5562" spans="1:3">
      <c r="A5562" s="34" t="str">
        <f t="shared" si="258"/>
        <v/>
      </c>
      <c r="B5562" s="34" t="str">
        <f t="shared" si="259"/>
        <v/>
      </c>
      <c r="C5562" s="34" t="str">
        <f t="shared" si="260"/>
        <v/>
      </c>
    </row>
    <row r="5563" spans="1:3">
      <c r="A5563" s="34" t="str">
        <f t="shared" si="258"/>
        <v/>
      </c>
      <c r="B5563" s="34" t="str">
        <f t="shared" si="259"/>
        <v/>
      </c>
      <c r="C5563" s="34" t="str">
        <f t="shared" si="260"/>
        <v/>
      </c>
    </row>
    <row r="5564" spans="1:3">
      <c r="A5564" s="34" t="str">
        <f t="shared" si="258"/>
        <v/>
      </c>
      <c r="B5564" s="34" t="str">
        <f t="shared" si="259"/>
        <v/>
      </c>
      <c r="C5564" s="34" t="str">
        <f t="shared" si="260"/>
        <v/>
      </c>
    </row>
    <row r="5565" spans="1:3">
      <c r="A5565" s="34" t="str">
        <f t="shared" si="258"/>
        <v/>
      </c>
      <c r="B5565" s="34" t="str">
        <f t="shared" si="259"/>
        <v/>
      </c>
      <c r="C5565" s="34" t="str">
        <f t="shared" si="260"/>
        <v/>
      </c>
    </row>
    <row r="5566" spans="1:3">
      <c r="A5566" s="34" t="str">
        <f t="shared" si="258"/>
        <v/>
      </c>
      <c r="B5566" s="34" t="str">
        <f t="shared" si="259"/>
        <v/>
      </c>
      <c r="C5566" s="34" t="str">
        <f t="shared" si="260"/>
        <v/>
      </c>
    </row>
    <row r="5567" spans="1:3">
      <c r="A5567" s="34" t="str">
        <f t="shared" si="258"/>
        <v/>
      </c>
      <c r="B5567" s="34" t="str">
        <f t="shared" si="259"/>
        <v/>
      </c>
      <c r="C5567" s="34" t="str">
        <f t="shared" si="260"/>
        <v/>
      </c>
    </row>
    <row r="5568" spans="1:3">
      <c r="A5568" s="34" t="str">
        <f t="shared" si="258"/>
        <v/>
      </c>
      <c r="B5568" s="34" t="str">
        <f t="shared" si="259"/>
        <v/>
      </c>
      <c r="C5568" s="34" t="str">
        <f t="shared" si="260"/>
        <v/>
      </c>
    </row>
    <row r="5569" spans="1:3">
      <c r="A5569" s="34" t="str">
        <f t="shared" si="258"/>
        <v/>
      </c>
      <c r="B5569" s="34" t="str">
        <f t="shared" si="259"/>
        <v/>
      </c>
      <c r="C5569" s="34" t="str">
        <f t="shared" si="260"/>
        <v/>
      </c>
    </row>
    <row r="5570" spans="1:3">
      <c r="A5570" s="34" t="str">
        <f t="shared" si="258"/>
        <v/>
      </c>
      <c r="B5570" s="34" t="str">
        <f t="shared" si="259"/>
        <v/>
      </c>
      <c r="C5570" s="34" t="str">
        <f t="shared" si="260"/>
        <v/>
      </c>
    </row>
    <row r="5571" spans="1:3">
      <c r="A5571" s="34" t="str">
        <f t="shared" ref="A5571:A5634" si="261">IFERROR(C5571-1,"")</f>
        <v/>
      </c>
      <c r="B5571" s="34" t="str">
        <f t="shared" ref="B5571:B5634" si="262">IFERROR("P(Z&gt;="&amp;C5571-1&amp;")","")</f>
        <v/>
      </c>
      <c r="C5571" s="34" t="str">
        <f t="shared" ref="C5571:C5634" si="263">IF(C5570&gt;rNtrials,"",1+C5570)</f>
        <v/>
      </c>
    </row>
    <row r="5572" spans="1:3">
      <c r="A5572" s="34" t="str">
        <f t="shared" si="261"/>
        <v/>
      </c>
      <c r="B5572" s="34" t="str">
        <f t="shared" si="262"/>
        <v/>
      </c>
      <c r="C5572" s="34" t="str">
        <f t="shared" si="263"/>
        <v/>
      </c>
    </row>
    <row r="5573" spans="1:3">
      <c r="A5573" s="34" t="str">
        <f t="shared" si="261"/>
        <v/>
      </c>
      <c r="B5573" s="34" t="str">
        <f t="shared" si="262"/>
        <v/>
      </c>
      <c r="C5573" s="34" t="str">
        <f t="shared" si="263"/>
        <v/>
      </c>
    </row>
    <row r="5574" spans="1:3">
      <c r="A5574" s="34" t="str">
        <f t="shared" si="261"/>
        <v/>
      </c>
      <c r="B5574" s="34" t="str">
        <f t="shared" si="262"/>
        <v/>
      </c>
      <c r="C5574" s="34" t="str">
        <f t="shared" si="263"/>
        <v/>
      </c>
    </row>
    <row r="5575" spans="1:3">
      <c r="A5575" s="34" t="str">
        <f t="shared" si="261"/>
        <v/>
      </c>
      <c r="B5575" s="34" t="str">
        <f t="shared" si="262"/>
        <v/>
      </c>
      <c r="C5575" s="34" t="str">
        <f t="shared" si="263"/>
        <v/>
      </c>
    </row>
    <row r="5576" spans="1:3">
      <c r="A5576" s="34" t="str">
        <f t="shared" si="261"/>
        <v/>
      </c>
      <c r="B5576" s="34" t="str">
        <f t="shared" si="262"/>
        <v/>
      </c>
      <c r="C5576" s="34" t="str">
        <f t="shared" si="263"/>
        <v/>
      </c>
    </row>
    <row r="5577" spans="1:3">
      <c r="A5577" s="34" t="str">
        <f t="shared" si="261"/>
        <v/>
      </c>
      <c r="B5577" s="34" t="str">
        <f t="shared" si="262"/>
        <v/>
      </c>
      <c r="C5577" s="34" t="str">
        <f t="shared" si="263"/>
        <v/>
      </c>
    </row>
    <row r="5578" spans="1:3">
      <c r="A5578" s="34" t="str">
        <f t="shared" si="261"/>
        <v/>
      </c>
      <c r="B5578" s="34" t="str">
        <f t="shared" si="262"/>
        <v/>
      </c>
      <c r="C5578" s="34" t="str">
        <f t="shared" si="263"/>
        <v/>
      </c>
    </row>
    <row r="5579" spans="1:3">
      <c r="A5579" s="34" t="str">
        <f t="shared" si="261"/>
        <v/>
      </c>
      <c r="B5579" s="34" t="str">
        <f t="shared" si="262"/>
        <v/>
      </c>
      <c r="C5579" s="34" t="str">
        <f t="shared" si="263"/>
        <v/>
      </c>
    </row>
    <row r="5580" spans="1:3">
      <c r="A5580" s="34" t="str">
        <f t="shared" si="261"/>
        <v/>
      </c>
      <c r="B5580" s="34" t="str">
        <f t="shared" si="262"/>
        <v/>
      </c>
      <c r="C5580" s="34" t="str">
        <f t="shared" si="263"/>
        <v/>
      </c>
    </row>
    <row r="5581" spans="1:3">
      <c r="A5581" s="34" t="str">
        <f t="shared" si="261"/>
        <v/>
      </c>
      <c r="B5581" s="34" t="str">
        <f t="shared" si="262"/>
        <v/>
      </c>
      <c r="C5581" s="34" t="str">
        <f t="shared" si="263"/>
        <v/>
      </c>
    </row>
    <row r="5582" spans="1:3">
      <c r="A5582" s="34" t="str">
        <f t="shared" si="261"/>
        <v/>
      </c>
      <c r="B5582" s="34" t="str">
        <f t="shared" si="262"/>
        <v/>
      </c>
      <c r="C5582" s="34" t="str">
        <f t="shared" si="263"/>
        <v/>
      </c>
    </row>
    <row r="5583" spans="1:3">
      <c r="A5583" s="34" t="str">
        <f t="shared" si="261"/>
        <v/>
      </c>
      <c r="B5583" s="34" t="str">
        <f t="shared" si="262"/>
        <v/>
      </c>
      <c r="C5583" s="34" t="str">
        <f t="shared" si="263"/>
        <v/>
      </c>
    </row>
    <row r="5584" spans="1:3">
      <c r="A5584" s="34" t="str">
        <f t="shared" si="261"/>
        <v/>
      </c>
      <c r="B5584" s="34" t="str">
        <f t="shared" si="262"/>
        <v/>
      </c>
      <c r="C5584" s="34" t="str">
        <f t="shared" si="263"/>
        <v/>
      </c>
    </row>
    <row r="5585" spans="1:3">
      <c r="A5585" s="34" t="str">
        <f t="shared" si="261"/>
        <v/>
      </c>
      <c r="B5585" s="34" t="str">
        <f t="shared" si="262"/>
        <v/>
      </c>
      <c r="C5585" s="34" t="str">
        <f t="shared" si="263"/>
        <v/>
      </c>
    </row>
    <row r="5586" spans="1:3">
      <c r="A5586" s="34" t="str">
        <f t="shared" si="261"/>
        <v/>
      </c>
      <c r="B5586" s="34" t="str">
        <f t="shared" si="262"/>
        <v/>
      </c>
      <c r="C5586" s="34" t="str">
        <f t="shared" si="263"/>
        <v/>
      </c>
    </row>
    <row r="5587" spans="1:3">
      <c r="A5587" s="34" t="str">
        <f t="shared" si="261"/>
        <v/>
      </c>
      <c r="B5587" s="34" t="str">
        <f t="shared" si="262"/>
        <v/>
      </c>
      <c r="C5587" s="34" t="str">
        <f t="shared" si="263"/>
        <v/>
      </c>
    </row>
    <row r="5588" spans="1:3">
      <c r="A5588" s="34" t="str">
        <f t="shared" si="261"/>
        <v/>
      </c>
      <c r="B5588" s="34" t="str">
        <f t="shared" si="262"/>
        <v/>
      </c>
      <c r="C5588" s="34" t="str">
        <f t="shared" si="263"/>
        <v/>
      </c>
    </row>
    <row r="5589" spans="1:3">
      <c r="A5589" s="34" t="str">
        <f t="shared" si="261"/>
        <v/>
      </c>
      <c r="B5589" s="34" t="str">
        <f t="shared" si="262"/>
        <v/>
      </c>
      <c r="C5589" s="34" t="str">
        <f t="shared" si="263"/>
        <v/>
      </c>
    </row>
    <row r="5590" spans="1:3">
      <c r="A5590" s="34" t="str">
        <f t="shared" si="261"/>
        <v/>
      </c>
      <c r="B5590" s="34" t="str">
        <f t="shared" si="262"/>
        <v/>
      </c>
      <c r="C5590" s="34" t="str">
        <f t="shared" si="263"/>
        <v/>
      </c>
    </row>
    <row r="5591" spans="1:3">
      <c r="A5591" s="34" t="str">
        <f t="shared" si="261"/>
        <v/>
      </c>
      <c r="B5591" s="34" t="str">
        <f t="shared" si="262"/>
        <v/>
      </c>
      <c r="C5591" s="34" t="str">
        <f t="shared" si="263"/>
        <v/>
      </c>
    </row>
    <row r="5592" spans="1:3">
      <c r="A5592" s="34" t="str">
        <f t="shared" si="261"/>
        <v/>
      </c>
      <c r="B5592" s="34" t="str">
        <f t="shared" si="262"/>
        <v/>
      </c>
      <c r="C5592" s="34" t="str">
        <f t="shared" si="263"/>
        <v/>
      </c>
    </row>
    <row r="5593" spans="1:3">
      <c r="A5593" s="34" t="str">
        <f t="shared" si="261"/>
        <v/>
      </c>
      <c r="B5593" s="34" t="str">
        <f t="shared" si="262"/>
        <v/>
      </c>
      <c r="C5593" s="34" t="str">
        <f t="shared" si="263"/>
        <v/>
      </c>
    </row>
    <row r="5594" spans="1:3">
      <c r="A5594" s="34" t="str">
        <f t="shared" si="261"/>
        <v/>
      </c>
      <c r="B5594" s="34" t="str">
        <f t="shared" si="262"/>
        <v/>
      </c>
      <c r="C5594" s="34" t="str">
        <f t="shared" si="263"/>
        <v/>
      </c>
    </row>
    <row r="5595" spans="1:3">
      <c r="A5595" s="34" t="str">
        <f t="shared" si="261"/>
        <v/>
      </c>
      <c r="B5595" s="34" t="str">
        <f t="shared" si="262"/>
        <v/>
      </c>
      <c r="C5595" s="34" t="str">
        <f t="shared" si="263"/>
        <v/>
      </c>
    </row>
    <row r="5596" spans="1:3">
      <c r="A5596" s="34" t="str">
        <f t="shared" si="261"/>
        <v/>
      </c>
      <c r="B5596" s="34" t="str">
        <f t="shared" si="262"/>
        <v/>
      </c>
      <c r="C5596" s="34" t="str">
        <f t="shared" si="263"/>
        <v/>
      </c>
    </row>
    <row r="5597" spans="1:3">
      <c r="A5597" s="34" t="str">
        <f t="shared" si="261"/>
        <v/>
      </c>
      <c r="B5597" s="34" t="str">
        <f t="shared" si="262"/>
        <v/>
      </c>
      <c r="C5597" s="34" t="str">
        <f t="shared" si="263"/>
        <v/>
      </c>
    </row>
    <row r="5598" spans="1:3">
      <c r="A5598" s="34" t="str">
        <f t="shared" si="261"/>
        <v/>
      </c>
      <c r="B5598" s="34" t="str">
        <f t="shared" si="262"/>
        <v/>
      </c>
      <c r="C5598" s="34" t="str">
        <f t="shared" si="263"/>
        <v/>
      </c>
    </row>
    <row r="5599" spans="1:3">
      <c r="A5599" s="34" t="str">
        <f t="shared" si="261"/>
        <v/>
      </c>
      <c r="B5599" s="34" t="str">
        <f t="shared" si="262"/>
        <v/>
      </c>
      <c r="C5599" s="34" t="str">
        <f t="shared" si="263"/>
        <v/>
      </c>
    </row>
    <row r="5600" spans="1:3">
      <c r="A5600" s="34" t="str">
        <f t="shared" si="261"/>
        <v/>
      </c>
      <c r="B5600" s="34" t="str">
        <f t="shared" si="262"/>
        <v/>
      </c>
      <c r="C5600" s="34" t="str">
        <f t="shared" si="263"/>
        <v/>
      </c>
    </row>
    <row r="5601" spans="1:3">
      <c r="A5601" s="34" t="str">
        <f t="shared" si="261"/>
        <v/>
      </c>
      <c r="B5601" s="34" t="str">
        <f t="shared" si="262"/>
        <v/>
      </c>
      <c r="C5601" s="34" t="str">
        <f t="shared" si="263"/>
        <v/>
      </c>
    </row>
    <row r="5602" spans="1:3">
      <c r="A5602" s="34" t="str">
        <f t="shared" si="261"/>
        <v/>
      </c>
      <c r="B5602" s="34" t="str">
        <f t="shared" si="262"/>
        <v/>
      </c>
      <c r="C5602" s="34" t="str">
        <f t="shared" si="263"/>
        <v/>
      </c>
    </row>
    <row r="5603" spans="1:3">
      <c r="A5603" s="34" t="str">
        <f t="shared" si="261"/>
        <v/>
      </c>
      <c r="B5603" s="34" t="str">
        <f t="shared" si="262"/>
        <v/>
      </c>
      <c r="C5603" s="34" t="str">
        <f t="shared" si="263"/>
        <v/>
      </c>
    </row>
    <row r="5604" spans="1:3">
      <c r="A5604" s="34" t="str">
        <f t="shared" si="261"/>
        <v/>
      </c>
      <c r="B5604" s="34" t="str">
        <f t="shared" si="262"/>
        <v/>
      </c>
      <c r="C5604" s="34" t="str">
        <f t="shared" si="263"/>
        <v/>
      </c>
    </row>
    <row r="5605" spans="1:3">
      <c r="A5605" s="34" t="str">
        <f t="shared" si="261"/>
        <v/>
      </c>
      <c r="B5605" s="34" t="str">
        <f t="shared" si="262"/>
        <v/>
      </c>
      <c r="C5605" s="34" t="str">
        <f t="shared" si="263"/>
        <v/>
      </c>
    </row>
    <row r="5606" spans="1:3">
      <c r="A5606" s="34" t="str">
        <f t="shared" si="261"/>
        <v/>
      </c>
      <c r="B5606" s="34" t="str">
        <f t="shared" si="262"/>
        <v/>
      </c>
      <c r="C5606" s="34" t="str">
        <f t="shared" si="263"/>
        <v/>
      </c>
    </row>
    <row r="5607" spans="1:3">
      <c r="A5607" s="34" t="str">
        <f t="shared" si="261"/>
        <v/>
      </c>
      <c r="B5607" s="34" t="str">
        <f t="shared" si="262"/>
        <v/>
      </c>
      <c r="C5607" s="34" t="str">
        <f t="shared" si="263"/>
        <v/>
      </c>
    </row>
    <row r="5608" spans="1:3">
      <c r="A5608" s="34" t="str">
        <f t="shared" si="261"/>
        <v/>
      </c>
      <c r="B5608" s="34" t="str">
        <f t="shared" si="262"/>
        <v/>
      </c>
      <c r="C5608" s="34" t="str">
        <f t="shared" si="263"/>
        <v/>
      </c>
    </row>
    <row r="5609" spans="1:3">
      <c r="A5609" s="34" t="str">
        <f t="shared" si="261"/>
        <v/>
      </c>
      <c r="B5609" s="34" t="str">
        <f t="shared" si="262"/>
        <v/>
      </c>
      <c r="C5609" s="34" t="str">
        <f t="shared" si="263"/>
        <v/>
      </c>
    </row>
    <row r="5610" spans="1:3">
      <c r="A5610" s="34" t="str">
        <f t="shared" si="261"/>
        <v/>
      </c>
      <c r="B5610" s="34" t="str">
        <f t="shared" si="262"/>
        <v/>
      </c>
      <c r="C5610" s="34" t="str">
        <f t="shared" si="263"/>
        <v/>
      </c>
    </row>
    <row r="5611" spans="1:3">
      <c r="A5611" s="34" t="str">
        <f t="shared" si="261"/>
        <v/>
      </c>
      <c r="B5611" s="34" t="str">
        <f t="shared" si="262"/>
        <v/>
      </c>
      <c r="C5611" s="34" t="str">
        <f t="shared" si="263"/>
        <v/>
      </c>
    </row>
    <row r="5612" spans="1:3">
      <c r="A5612" s="34" t="str">
        <f t="shared" si="261"/>
        <v/>
      </c>
      <c r="B5612" s="34" t="str">
        <f t="shared" si="262"/>
        <v/>
      </c>
      <c r="C5612" s="34" t="str">
        <f t="shared" si="263"/>
        <v/>
      </c>
    </row>
    <row r="5613" spans="1:3">
      <c r="A5613" s="34" t="str">
        <f t="shared" si="261"/>
        <v/>
      </c>
      <c r="B5613" s="34" t="str">
        <f t="shared" si="262"/>
        <v/>
      </c>
      <c r="C5613" s="34" t="str">
        <f t="shared" si="263"/>
        <v/>
      </c>
    </row>
    <row r="5614" spans="1:3">
      <c r="A5614" s="34" t="str">
        <f t="shared" si="261"/>
        <v/>
      </c>
      <c r="B5614" s="34" t="str">
        <f t="shared" si="262"/>
        <v/>
      </c>
      <c r="C5614" s="34" t="str">
        <f t="shared" si="263"/>
        <v/>
      </c>
    </row>
    <row r="5615" spans="1:3">
      <c r="A5615" s="34" t="str">
        <f t="shared" si="261"/>
        <v/>
      </c>
      <c r="B5615" s="34" t="str">
        <f t="shared" si="262"/>
        <v/>
      </c>
      <c r="C5615" s="34" t="str">
        <f t="shared" si="263"/>
        <v/>
      </c>
    </row>
    <row r="5616" spans="1:3">
      <c r="A5616" s="34" t="str">
        <f t="shared" si="261"/>
        <v/>
      </c>
      <c r="B5616" s="34" t="str">
        <f t="shared" si="262"/>
        <v/>
      </c>
      <c r="C5616" s="34" t="str">
        <f t="shared" si="263"/>
        <v/>
      </c>
    </row>
    <row r="5617" spans="1:3">
      <c r="A5617" s="34" t="str">
        <f t="shared" si="261"/>
        <v/>
      </c>
      <c r="B5617" s="34" t="str">
        <f t="shared" si="262"/>
        <v/>
      </c>
      <c r="C5617" s="34" t="str">
        <f t="shared" si="263"/>
        <v/>
      </c>
    </row>
    <row r="5618" spans="1:3">
      <c r="A5618" s="34" t="str">
        <f t="shared" si="261"/>
        <v/>
      </c>
      <c r="B5618" s="34" t="str">
        <f t="shared" si="262"/>
        <v/>
      </c>
      <c r="C5618" s="34" t="str">
        <f t="shared" si="263"/>
        <v/>
      </c>
    </row>
    <row r="5619" spans="1:3">
      <c r="A5619" s="34" t="str">
        <f t="shared" si="261"/>
        <v/>
      </c>
      <c r="B5619" s="34" t="str">
        <f t="shared" si="262"/>
        <v/>
      </c>
      <c r="C5619" s="34" t="str">
        <f t="shared" si="263"/>
        <v/>
      </c>
    </row>
    <row r="5620" spans="1:3">
      <c r="A5620" s="34" t="str">
        <f t="shared" si="261"/>
        <v/>
      </c>
      <c r="B5620" s="34" t="str">
        <f t="shared" si="262"/>
        <v/>
      </c>
      <c r="C5620" s="34" t="str">
        <f t="shared" si="263"/>
        <v/>
      </c>
    </row>
    <row r="5621" spans="1:3">
      <c r="A5621" s="34" t="str">
        <f t="shared" si="261"/>
        <v/>
      </c>
      <c r="B5621" s="34" t="str">
        <f t="shared" si="262"/>
        <v/>
      </c>
      <c r="C5621" s="34" t="str">
        <f t="shared" si="263"/>
        <v/>
      </c>
    </row>
    <row r="5622" spans="1:3">
      <c r="A5622" s="34" t="str">
        <f t="shared" si="261"/>
        <v/>
      </c>
      <c r="B5622" s="34" t="str">
        <f t="shared" si="262"/>
        <v/>
      </c>
      <c r="C5622" s="34" t="str">
        <f t="shared" si="263"/>
        <v/>
      </c>
    </row>
    <row r="5623" spans="1:3">
      <c r="A5623" s="34" t="str">
        <f t="shared" si="261"/>
        <v/>
      </c>
      <c r="B5623" s="34" t="str">
        <f t="shared" si="262"/>
        <v/>
      </c>
      <c r="C5623" s="34" t="str">
        <f t="shared" si="263"/>
        <v/>
      </c>
    </row>
    <row r="5624" spans="1:3">
      <c r="A5624" s="34" t="str">
        <f t="shared" si="261"/>
        <v/>
      </c>
      <c r="B5624" s="34" t="str">
        <f t="shared" si="262"/>
        <v/>
      </c>
      <c r="C5624" s="34" t="str">
        <f t="shared" si="263"/>
        <v/>
      </c>
    </row>
    <row r="5625" spans="1:3">
      <c r="A5625" s="34" t="str">
        <f t="shared" si="261"/>
        <v/>
      </c>
      <c r="B5625" s="34" t="str">
        <f t="shared" si="262"/>
        <v/>
      </c>
      <c r="C5625" s="34" t="str">
        <f t="shared" si="263"/>
        <v/>
      </c>
    </row>
    <row r="5626" spans="1:3">
      <c r="A5626" s="34" t="str">
        <f t="shared" si="261"/>
        <v/>
      </c>
      <c r="B5626" s="34" t="str">
        <f t="shared" si="262"/>
        <v/>
      </c>
      <c r="C5626" s="34" t="str">
        <f t="shared" si="263"/>
        <v/>
      </c>
    </row>
    <row r="5627" spans="1:3">
      <c r="A5627" s="34" t="str">
        <f t="shared" si="261"/>
        <v/>
      </c>
      <c r="B5627" s="34" t="str">
        <f t="shared" si="262"/>
        <v/>
      </c>
      <c r="C5627" s="34" t="str">
        <f t="shared" si="263"/>
        <v/>
      </c>
    </row>
    <row r="5628" spans="1:3">
      <c r="A5628" s="34" t="str">
        <f t="shared" si="261"/>
        <v/>
      </c>
      <c r="B5628" s="34" t="str">
        <f t="shared" si="262"/>
        <v/>
      </c>
      <c r="C5628" s="34" t="str">
        <f t="shared" si="263"/>
        <v/>
      </c>
    </row>
    <row r="5629" spans="1:3">
      <c r="A5629" s="34" t="str">
        <f t="shared" si="261"/>
        <v/>
      </c>
      <c r="B5629" s="34" t="str">
        <f t="shared" si="262"/>
        <v/>
      </c>
      <c r="C5629" s="34" t="str">
        <f t="shared" si="263"/>
        <v/>
      </c>
    </row>
    <row r="5630" spans="1:3">
      <c r="A5630" s="34" t="str">
        <f t="shared" si="261"/>
        <v/>
      </c>
      <c r="B5630" s="34" t="str">
        <f t="shared" si="262"/>
        <v/>
      </c>
      <c r="C5630" s="34" t="str">
        <f t="shared" si="263"/>
        <v/>
      </c>
    </row>
    <row r="5631" spans="1:3">
      <c r="A5631" s="34" t="str">
        <f t="shared" si="261"/>
        <v/>
      </c>
      <c r="B5631" s="34" t="str">
        <f t="shared" si="262"/>
        <v/>
      </c>
      <c r="C5631" s="34" t="str">
        <f t="shared" si="263"/>
        <v/>
      </c>
    </row>
    <row r="5632" spans="1:3">
      <c r="A5632" s="34" t="str">
        <f t="shared" si="261"/>
        <v/>
      </c>
      <c r="B5632" s="34" t="str">
        <f t="shared" si="262"/>
        <v/>
      </c>
      <c r="C5632" s="34" t="str">
        <f t="shared" si="263"/>
        <v/>
      </c>
    </row>
    <row r="5633" spans="1:3">
      <c r="A5633" s="34" t="str">
        <f t="shared" si="261"/>
        <v/>
      </c>
      <c r="B5633" s="34" t="str">
        <f t="shared" si="262"/>
        <v/>
      </c>
      <c r="C5633" s="34" t="str">
        <f t="shared" si="263"/>
        <v/>
      </c>
    </row>
    <row r="5634" spans="1:3">
      <c r="A5634" s="34" t="str">
        <f t="shared" si="261"/>
        <v/>
      </c>
      <c r="B5634" s="34" t="str">
        <f t="shared" si="262"/>
        <v/>
      </c>
      <c r="C5634" s="34" t="str">
        <f t="shared" si="263"/>
        <v/>
      </c>
    </row>
    <row r="5635" spans="1:3">
      <c r="A5635" s="34" t="str">
        <f t="shared" ref="A5635:A5698" si="264">IFERROR(C5635-1,"")</f>
        <v/>
      </c>
      <c r="B5635" s="34" t="str">
        <f t="shared" ref="B5635:B5698" si="265">IFERROR("P(Z&gt;="&amp;C5635-1&amp;")","")</f>
        <v/>
      </c>
      <c r="C5635" s="34" t="str">
        <f t="shared" ref="C5635:C5698" si="266">IF(C5634&gt;rNtrials,"",1+C5634)</f>
        <v/>
      </c>
    </row>
    <row r="5636" spans="1:3">
      <c r="A5636" s="34" t="str">
        <f t="shared" si="264"/>
        <v/>
      </c>
      <c r="B5636" s="34" t="str">
        <f t="shared" si="265"/>
        <v/>
      </c>
      <c r="C5636" s="34" t="str">
        <f t="shared" si="266"/>
        <v/>
      </c>
    </row>
    <row r="5637" spans="1:3">
      <c r="A5637" s="34" t="str">
        <f t="shared" si="264"/>
        <v/>
      </c>
      <c r="B5637" s="34" t="str">
        <f t="shared" si="265"/>
        <v/>
      </c>
      <c r="C5637" s="34" t="str">
        <f t="shared" si="266"/>
        <v/>
      </c>
    </row>
    <row r="5638" spans="1:3">
      <c r="A5638" s="34" t="str">
        <f t="shared" si="264"/>
        <v/>
      </c>
      <c r="B5638" s="34" t="str">
        <f t="shared" si="265"/>
        <v/>
      </c>
      <c r="C5638" s="34" t="str">
        <f t="shared" si="266"/>
        <v/>
      </c>
    </row>
    <row r="5639" spans="1:3">
      <c r="A5639" s="34" t="str">
        <f t="shared" si="264"/>
        <v/>
      </c>
      <c r="B5639" s="34" t="str">
        <f t="shared" si="265"/>
        <v/>
      </c>
      <c r="C5639" s="34" t="str">
        <f t="shared" si="266"/>
        <v/>
      </c>
    </row>
    <row r="5640" spans="1:3">
      <c r="A5640" s="34" t="str">
        <f t="shared" si="264"/>
        <v/>
      </c>
      <c r="B5640" s="34" t="str">
        <f t="shared" si="265"/>
        <v/>
      </c>
      <c r="C5640" s="34" t="str">
        <f t="shared" si="266"/>
        <v/>
      </c>
    </row>
    <row r="5641" spans="1:3">
      <c r="A5641" s="34" t="str">
        <f t="shared" si="264"/>
        <v/>
      </c>
      <c r="B5641" s="34" t="str">
        <f t="shared" si="265"/>
        <v/>
      </c>
      <c r="C5641" s="34" t="str">
        <f t="shared" si="266"/>
        <v/>
      </c>
    </row>
    <row r="5642" spans="1:3">
      <c r="A5642" s="34" t="str">
        <f t="shared" si="264"/>
        <v/>
      </c>
      <c r="B5642" s="34" t="str">
        <f t="shared" si="265"/>
        <v/>
      </c>
      <c r="C5642" s="34" t="str">
        <f t="shared" si="266"/>
        <v/>
      </c>
    </row>
    <row r="5643" spans="1:3">
      <c r="A5643" s="34" t="str">
        <f t="shared" si="264"/>
        <v/>
      </c>
      <c r="B5643" s="34" t="str">
        <f t="shared" si="265"/>
        <v/>
      </c>
      <c r="C5643" s="34" t="str">
        <f t="shared" si="266"/>
        <v/>
      </c>
    </row>
    <row r="5644" spans="1:3">
      <c r="A5644" s="34" t="str">
        <f t="shared" si="264"/>
        <v/>
      </c>
      <c r="B5644" s="34" t="str">
        <f t="shared" si="265"/>
        <v/>
      </c>
      <c r="C5644" s="34" t="str">
        <f t="shared" si="266"/>
        <v/>
      </c>
    </row>
    <row r="5645" spans="1:3">
      <c r="A5645" s="34" t="str">
        <f t="shared" si="264"/>
        <v/>
      </c>
      <c r="B5645" s="34" t="str">
        <f t="shared" si="265"/>
        <v/>
      </c>
      <c r="C5645" s="34" t="str">
        <f t="shared" si="266"/>
        <v/>
      </c>
    </row>
    <row r="5646" spans="1:3">
      <c r="A5646" s="34" t="str">
        <f t="shared" si="264"/>
        <v/>
      </c>
      <c r="B5646" s="34" t="str">
        <f t="shared" si="265"/>
        <v/>
      </c>
      <c r="C5646" s="34" t="str">
        <f t="shared" si="266"/>
        <v/>
      </c>
    </row>
    <row r="5647" spans="1:3">
      <c r="A5647" s="34" t="str">
        <f t="shared" si="264"/>
        <v/>
      </c>
      <c r="B5647" s="34" t="str">
        <f t="shared" si="265"/>
        <v/>
      </c>
      <c r="C5647" s="34" t="str">
        <f t="shared" si="266"/>
        <v/>
      </c>
    </row>
    <row r="5648" spans="1:3">
      <c r="A5648" s="34" t="str">
        <f t="shared" si="264"/>
        <v/>
      </c>
      <c r="B5648" s="34" t="str">
        <f t="shared" si="265"/>
        <v/>
      </c>
      <c r="C5648" s="34" t="str">
        <f t="shared" si="266"/>
        <v/>
      </c>
    </row>
    <row r="5649" spans="1:3">
      <c r="A5649" s="34" t="str">
        <f t="shared" si="264"/>
        <v/>
      </c>
      <c r="B5649" s="34" t="str">
        <f t="shared" si="265"/>
        <v/>
      </c>
      <c r="C5649" s="34" t="str">
        <f t="shared" si="266"/>
        <v/>
      </c>
    </row>
    <row r="5650" spans="1:3">
      <c r="A5650" s="34" t="str">
        <f t="shared" si="264"/>
        <v/>
      </c>
      <c r="B5650" s="34" t="str">
        <f t="shared" si="265"/>
        <v/>
      </c>
      <c r="C5650" s="34" t="str">
        <f t="shared" si="266"/>
        <v/>
      </c>
    </row>
    <row r="5651" spans="1:3">
      <c r="A5651" s="34" t="str">
        <f t="shared" si="264"/>
        <v/>
      </c>
      <c r="B5651" s="34" t="str">
        <f t="shared" si="265"/>
        <v/>
      </c>
      <c r="C5651" s="34" t="str">
        <f t="shared" si="266"/>
        <v/>
      </c>
    </row>
    <row r="5652" spans="1:3">
      <c r="A5652" s="34" t="str">
        <f t="shared" si="264"/>
        <v/>
      </c>
      <c r="B5652" s="34" t="str">
        <f t="shared" si="265"/>
        <v/>
      </c>
      <c r="C5652" s="34" t="str">
        <f t="shared" si="266"/>
        <v/>
      </c>
    </row>
    <row r="5653" spans="1:3">
      <c r="A5653" s="34" t="str">
        <f t="shared" si="264"/>
        <v/>
      </c>
      <c r="B5653" s="34" t="str">
        <f t="shared" si="265"/>
        <v/>
      </c>
      <c r="C5653" s="34" t="str">
        <f t="shared" si="266"/>
        <v/>
      </c>
    </row>
    <row r="5654" spans="1:3">
      <c r="A5654" s="34" t="str">
        <f t="shared" si="264"/>
        <v/>
      </c>
      <c r="B5654" s="34" t="str">
        <f t="shared" si="265"/>
        <v/>
      </c>
      <c r="C5654" s="34" t="str">
        <f t="shared" si="266"/>
        <v/>
      </c>
    </row>
    <row r="5655" spans="1:3">
      <c r="A5655" s="34" t="str">
        <f t="shared" si="264"/>
        <v/>
      </c>
      <c r="B5655" s="34" t="str">
        <f t="shared" si="265"/>
        <v/>
      </c>
      <c r="C5655" s="34" t="str">
        <f t="shared" si="266"/>
        <v/>
      </c>
    </row>
    <row r="5656" spans="1:3">
      <c r="A5656" s="34" t="str">
        <f t="shared" si="264"/>
        <v/>
      </c>
      <c r="B5656" s="34" t="str">
        <f t="shared" si="265"/>
        <v/>
      </c>
      <c r="C5656" s="34" t="str">
        <f t="shared" si="266"/>
        <v/>
      </c>
    </row>
    <row r="5657" spans="1:3">
      <c r="A5657" s="34" t="str">
        <f t="shared" si="264"/>
        <v/>
      </c>
      <c r="B5657" s="34" t="str">
        <f t="shared" si="265"/>
        <v/>
      </c>
      <c r="C5657" s="34" t="str">
        <f t="shared" si="266"/>
        <v/>
      </c>
    </row>
    <row r="5658" spans="1:3">
      <c r="A5658" s="34" t="str">
        <f t="shared" si="264"/>
        <v/>
      </c>
      <c r="B5658" s="34" t="str">
        <f t="shared" si="265"/>
        <v/>
      </c>
      <c r="C5658" s="34" t="str">
        <f t="shared" si="266"/>
        <v/>
      </c>
    </row>
    <row r="5659" spans="1:3">
      <c r="A5659" s="34" t="str">
        <f t="shared" si="264"/>
        <v/>
      </c>
      <c r="B5659" s="34" t="str">
        <f t="shared" si="265"/>
        <v/>
      </c>
      <c r="C5659" s="34" t="str">
        <f t="shared" si="266"/>
        <v/>
      </c>
    </row>
    <row r="5660" spans="1:3">
      <c r="A5660" s="34" t="str">
        <f t="shared" si="264"/>
        <v/>
      </c>
      <c r="B5660" s="34" t="str">
        <f t="shared" si="265"/>
        <v/>
      </c>
      <c r="C5660" s="34" t="str">
        <f t="shared" si="266"/>
        <v/>
      </c>
    </row>
    <row r="5661" spans="1:3">
      <c r="A5661" s="34" t="str">
        <f t="shared" si="264"/>
        <v/>
      </c>
      <c r="B5661" s="34" t="str">
        <f t="shared" si="265"/>
        <v/>
      </c>
      <c r="C5661" s="34" t="str">
        <f t="shared" si="266"/>
        <v/>
      </c>
    </row>
    <row r="5662" spans="1:3">
      <c r="A5662" s="34" t="str">
        <f t="shared" si="264"/>
        <v/>
      </c>
      <c r="B5662" s="34" t="str">
        <f t="shared" si="265"/>
        <v/>
      </c>
      <c r="C5662" s="34" t="str">
        <f t="shared" si="266"/>
        <v/>
      </c>
    </row>
    <row r="5663" spans="1:3">
      <c r="A5663" s="34" t="str">
        <f t="shared" si="264"/>
        <v/>
      </c>
      <c r="B5663" s="34" t="str">
        <f t="shared" si="265"/>
        <v/>
      </c>
      <c r="C5663" s="34" t="str">
        <f t="shared" si="266"/>
        <v/>
      </c>
    </row>
    <row r="5664" spans="1:3">
      <c r="A5664" s="34" t="str">
        <f t="shared" si="264"/>
        <v/>
      </c>
      <c r="B5664" s="34" t="str">
        <f t="shared" si="265"/>
        <v/>
      </c>
      <c r="C5664" s="34" t="str">
        <f t="shared" si="266"/>
        <v/>
      </c>
    </row>
    <row r="5665" spans="1:3">
      <c r="A5665" s="34" t="str">
        <f t="shared" si="264"/>
        <v/>
      </c>
      <c r="B5665" s="34" t="str">
        <f t="shared" si="265"/>
        <v/>
      </c>
      <c r="C5665" s="34" t="str">
        <f t="shared" si="266"/>
        <v/>
      </c>
    </row>
    <row r="5666" spans="1:3">
      <c r="A5666" s="34" t="str">
        <f t="shared" si="264"/>
        <v/>
      </c>
      <c r="B5666" s="34" t="str">
        <f t="shared" si="265"/>
        <v/>
      </c>
      <c r="C5666" s="34" t="str">
        <f t="shared" si="266"/>
        <v/>
      </c>
    </row>
    <row r="5667" spans="1:3">
      <c r="A5667" s="34" t="str">
        <f t="shared" si="264"/>
        <v/>
      </c>
      <c r="B5667" s="34" t="str">
        <f t="shared" si="265"/>
        <v/>
      </c>
      <c r="C5667" s="34" t="str">
        <f t="shared" si="266"/>
        <v/>
      </c>
    </row>
    <row r="5668" spans="1:3">
      <c r="A5668" s="34" t="str">
        <f t="shared" si="264"/>
        <v/>
      </c>
      <c r="B5668" s="34" t="str">
        <f t="shared" si="265"/>
        <v/>
      </c>
      <c r="C5668" s="34" t="str">
        <f t="shared" si="266"/>
        <v/>
      </c>
    </row>
    <row r="5669" spans="1:3">
      <c r="A5669" s="34" t="str">
        <f t="shared" si="264"/>
        <v/>
      </c>
      <c r="B5669" s="34" t="str">
        <f t="shared" si="265"/>
        <v/>
      </c>
      <c r="C5669" s="34" t="str">
        <f t="shared" si="266"/>
        <v/>
      </c>
    </row>
    <row r="5670" spans="1:3">
      <c r="A5670" s="34" t="str">
        <f t="shared" si="264"/>
        <v/>
      </c>
      <c r="B5670" s="34" t="str">
        <f t="shared" si="265"/>
        <v/>
      </c>
      <c r="C5670" s="34" t="str">
        <f t="shared" si="266"/>
        <v/>
      </c>
    </row>
    <row r="5671" spans="1:3">
      <c r="A5671" s="34" t="str">
        <f t="shared" si="264"/>
        <v/>
      </c>
      <c r="B5671" s="34" t="str">
        <f t="shared" si="265"/>
        <v/>
      </c>
      <c r="C5671" s="34" t="str">
        <f t="shared" si="266"/>
        <v/>
      </c>
    </row>
    <row r="5672" spans="1:3">
      <c r="A5672" s="34" t="str">
        <f t="shared" si="264"/>
        <v/>
      </c>
      <c r="B5672" s="34" t="str">
        <f t="shared" si="265"/>
        <v/>
      </c>
      <c r="C5672" s="34" t="str">
        <f t="shared" si="266"/>
        <v/>
      </c>
    </row>
    <row r="5673" spans="1:3">
      <c r="A5673" s="34" t="str">
        <f t="shared" si="264"/>
        <v/>
      </c>
      <c r="B5673" s="34" t="str">
        <f t="shared" si="265"/>
        <v/>
      </c>
      <c r="C5673" s="34" t="str">
        <f t="shared" si="266"/>
        <v/>
      </c>
    </row>
    <row r="5674" spans="1:3">
      <c r="A5674" s="34" t="str">
        <f t="shared" si="264"/>
        <v/>
      </c>
      <c r="B5674" s="34" t="str">
        <f t="shared" si="265"/>
        <v/>
      </c>
      <c r="C5674" s="34" t="str">
        <f t="shared" si="266"/>
        <v/>
      </c>
    </row>
    <row r="5675" spans="1:3">
      <c r="A5675" s="34" t="str">
        <f t="shared" si="264"/>
        <v/>
      </c>
      <c r="B5675" s="34" t="str">
        <f t="shared" si="265"/>
        <v/>
      </c>
      <c r="C5675" s="34" t="str">
        <f t="shared" si="266"/>
        <v/>
      </c>
    </row>
    <row r="5676" spans="1:3">
      <c r="A5676" s="34" t="str">
        <f t="shared" si="264"/>
        <v/>
      </c>
      <c r="B5676" s="34" t="str">
        <f t="shared" si="265"/>
        <v/>
      </c>
      <c r="C5676" s="34" t="str">
        <f t="shared" si="266"/>
        <v/>
      </c>
    </row>
    <row r="5677" spans="1:3">
      <c r="A5677" s="34" t="str">
        <f t="shared" si="264"/>
        <v/>
      </c>
      <c r="B5677" s="34" t="str">
        <f t="shared" si="265"/>
        <v/>
      </c>
      <c r="C5677" s="34" t="str">
        <f t="shared" si="266"/>
        <v/>
      </c>
    </row>
    <row r="5678" spans="1:3">
      <c r="A5678" s="34" t="str">
        <f t="shared" si="264"/>
        <v/>
      </c>
      <c r="B5678" s="34" t="str">
        <f t="shared" si="265"/>
        <v/>
      </c>
      <c r="C5678" s="34" t="str">
        <f t="shared" si="266"/>
        <v/>
      </c>
    </row>
    <row r="5679" spans="1:3">
      <c r="A5679" s="34" t="str">
        <f t="shared" si="264"/>
        <v/>
      </c>
      <c r="B5679" s="34" t="str">
        <f t="shared" si="265"/>
        <v/>
      </c>
      <c r="C5679" s="34" t="str">
        <f t="shared" si="266"/>
        <v/>
      </c>
    </row>
    <row r="5680" spans="1:3">
      <c r="A5680" s="34" t="str">
        <f t="shared" si="264"/>
        <v/>
      </c>
      <c r="B5680" s="34" t="str">
        <f t="shared" si="265"/>
        <v/>
      </c>
      <c r="C5680" s="34" t="str">
        <f t="shared" si="266"/>
        <v/>
      </c>
    </row>
    <row r="5681" spans="1:3">
      <c r="A5681" s="34" t="str">
        <f t="shared" si="264"/>
        <v/>
      </c>
      <c r="B5681" s="34" t="str">
        <f t="shared" si="265"/>
        <v/>
      </c>
      <c r="C5681" s="34" t="str">
        <f t="shared" si="266"/>
        <v/>
      </c>
    </row>
    <row r="5682" spans="1:3">
      <c r="A5682" s="34" t="str">
        <f t="shared" si="264"/>
        <v/>
      </c>
      <c r="B5682" s="34" t="str">
        <f t="shared" si="265"/>
        <v/>
      </c>
      <c r="C5682" s="34" t="str">
        <f t="shared" si="266"/>
        <v/>
      </c>
    </row>
    <row r="5683" spans="1:3">
      <c r="A5683" s="34" t="str">
        <f t="shared" si="264"/>
        <v/>
      </c>
      <c r="B5683" s="34" t="str">
        <f t="shared" si="265"/>
        <v/>
      </c>
      <c r="C5683" s="34" t="str">
        <f t="shared" si="266"/>
        <v/>
      </c>
    </row>
    <row r="5684" spans="1:3">
      <c r="A5684" s="34" t="str">
        <f t="shared" si="264"/>
        <v/>
      </c>
      <c r="B5684" s="34" t="str">
        <f t="shared" si="265"/>
        <v/>
      </c>
      <c r="C5684" s="34" t="str">
        <f t="shared" si="266"/>
        <v/>
      </c>
    </row>
    <row r="5685" spans="1:3">
      <c r="A5685" s="34" t="str">
        <f t="shared" si="264"/>
        <v/>
      </c>
      <c r="B5685" s="34" t="str">
        <f t="shared" si="265"/>
        <v/>
      </c>
      <c r="C5685" s="34" t="str">
        <f t="shared" si="266"/>
        <v/>
      </c>
    </row>
    <row r="5686" spans="1:3">
      <c r="A5686" s="34" t="str">
        <f t="shared" si="264"/>
        <v/>
      </c>
      <c r="B5686" s="34" t="str">
        <f t="shared" si="265"/>
        <v/>
      </c>
      <c r="C5686" s="34" t="str">
        <f t="shared" si="266"/>
        <v/>
      </c>
    </row>
    <row r="5687" spans="1:3">
      <c r="A5687" s="34" t="str">
        <f t="shared" si="264"/>
        <v/>
      </c>
      <c r="B5687" s="34" t="str">
        <f t="shared" si="265"/>
        <v/>
      </c>
      <c r="C5687" s="34" t="str">
        <f t="shared" si="266"/>
        <v/>
      </c>
    </row>
    <row r="5688" spans="1:3">
      <c r="A5688" s="34" t="str">
        <f t="shared" si="264"/>
        <v/>
      </c>
      <c r="B5688" s="34" t="str">
        <f t="shared" si="265"/>
        <v/>
      </c>
      <c r="C5688" s="34" t="str">
        <f t="shared" si="266"/>
        <v/>
      </c>
    </row>
    <row r="5689" spans="1:3">
      <c r="A5689" s="34" t="str">
        <f t="shared" si="264"/>
        <v/>
      </c>
      <c r="B5689" s="34" t="str">
        <f t="shared" si="265"/>
        <v/>
      </c>
      <c r="C5689" s="34" t="str">
        <f t="shared" si="266"/>
        <v/>
      </c>
    </row>
    <row r="5690" spans="1:3">
      <c r="A5690" s="34" t="str">
        <f t="shared" si="264"/>
        <v/>
      </c>
      <c r="B5690" s="34" t="str">
        <f t="shared" si="265"/>
        <v/>
      </c>
      <c r="C5690" s="34" t="str">
        <f t="shared" si="266"/>
        <v/>
      </c>
    </row>
    <row r="5691" spans="1:3">
      <c r="A5691" s="34" t="str">
        <f t="shared" si="264"/>
        <v/>
      </c>
      <c r="B5691" s="34" t="str">
        <f t="shared" si="265"/>
        <v/>
      </c>
      <c r="C5691" s="34" t="str">
        <f t="shared" si="266"/>
        <v/>
      </c>
    </row>
    <row r="5692" spans="1:3">
      <c r="A5692" s="34" t="str">
        <f t="shared" si="264"/>
        <v/>
      </c>
      <c r="B5692" s="34" t="str">
        <f t="shared" si="265"/>
        <v/>
      </c>
      <c r="C5692" s="34" t="str">
        <f t="shared" si="266"/>
        <v/>
      </c>
    </row>
    <row r="5693" spans="1:3">
      <c r="A5693" s="34" t="str">
        <f t="shared" si="264"/>
        <v/>
      </c>
      <c r="B5693" s="34" t="str">
        <f t="shared" si="265"/>
        <v/>
      </c>
      <c r="C5693" s="34" t="str">
        <f t="shared" si="266"/>
        <v/>
      </c>
    </row>
    <row r="5694" spans="1:3">
      <c r="A5694" s="34" t="str">
        <f t="shared" si="264"/>
        <v/>
      </c>
      <c r="B5694" s="34" t="str">
        <f t="shared" si="265"/>
        <v/>
      </c>
      <c r="C5694" s="34" t="str">
        <f t="shared" si="266"/>
        <v/>
      </c>
    </row>
    <row r="5695" spans="1:3">
      <c r="A5695" s="34" t="str">
        <f t="shared" si="264"/>
        <v/>
      </c>
      <c r="B5695" s="34" t="str">
        <f t="shared" si="265"/>
        <v/>
      </c>
      <c r="C5695" s="34" t="str">
        <f t="shared" si="266"/>
        <v/>
      </c>
    </row>
    <row r="5696" spans="1:3">
      <c r="A5696" s="34" t="str">
        <f t="shared" si="264"/>
        <v/>
      </c>
      <c r="B5696" s="34" t="str">
        <f t="shared" si="265"/>
        <v/>
      </c>
      <c r="C5696" s="34" t="str">
        <f t="shared" si="266"/>
        <v/>
      </c>
    </row>
    <row r="5697" spans="1:3">
      <c r="A5697" s="34" t="str">
        <f t="shared" si="264"/>
        <v/>
      </c>
      <c r="B5697" s="34" t="str">
        <f t="shared" si="265"/>
        <v/>
      </c>
      <c r="C5697" s="34" t="str">
        <f t="shared" si="266"/>
        <v/>
      </c>
    </row>
    <row r="5698" spans="1:3">
      <c r="A5698" s="34" t="str">
        <f t="shared" si="264"/>
        <v/>
      </c>
      <c r="B5698" s="34" t="str">
        <f t="shared" si="265"/>
        <v/>
      </c>
      <c r="C5698" s="34" t="str">
        <f t="shared" si="266"/>
        <v/>
      </c>
    </row>
    <row r="5699" spans="1:3">
      <c r="A5699" s="34" t="str">
        <f t="shared" ref="A5699:A5762" si="267">IFERROR(C5699-1,"")</f>
        <v/>
      </c>
      <c r="B5699" s="34" t="str">
        <f t="shared" ref="B5699:B5762" si="268">IFERROR("P(Z&gt;="&amp;C5699-1&amp;")","")</f>
        <v/>
      </c>
      <c r="C5699" s="34" t="str">
        <f t="shared" ref="C5699:C5762" si="269">IF(C5698&gt;rNtrials,"",1+C5698)</f>
        <v/>
      </c>
    </row>
    <row r="5700" spans="1:3">
      <c r="A5700" s="34" t="str">
        <f t="shared" si="267"/>
        <v/>
      </c>
      <c r="B5700" s="34" t="str">
        <f t="shared" si="268"/>
        <v/>
      </c>
      <c r="C5700" s="34" t="str">
        <f t="shared" si="269"/>
        <v/>
      </c>
    </row>
    <row r="5701" spans="1:3">
      <c r="A5701" s="34" t="str">
        <f t="shared" si="267"/>
        <v/>
      </c>
      <c r="B5701" s="34" t="str">
        <f t="shared" si="268"/>
        <v/>
      </c>
      <c r="C5701" s="34" t="str">
        <f t="shared" si="269"/>
        <v/>
      </c>
    </row>
    <row r="5702" spans="1:3">
      <c r="A5702" s="34" t="str">
        <f t="shared" si="267"/>
        <v/>
      </c>
      <c r="B5702" s="34" t="str">
        <f t="shared" si="268"/>
        <v/>
      </c>
      <c r="C5702" s="34" t="str">
        <f t="shared" si="269"/>
        <v/>
      </c>
    </row>
    <row r="5703" spans="1:3">
      <c r="A5703" s="34" t="str">
        <f t="shared" si="267"/>
        <v/>
      </c>
      <c r="B5703" s="34" t="str">
        <f t="shared" si="268"/>
        <v/>
      </c>
      <c r="C5703" s="34" t="str">
        <f t="shared" si="269"/>
        <v/>
      </c>
    </row>
    <row r="5704" spans="1:3">
      <c r="A5704" s="34" t="str">
        <f t="shared" si="267"/>
        <v/>
      </c>
      <c r="B5704" s="34" t="str">
        <f t="shared" si="268"/>
        <v/>
      </c>
      <c r="C5704" s="34" t="str">
        <f t="shared" si="269"/>
        <v/>
      </c>
    </row>
    <row r="5705" spans="1:3">
      <c r="A5705" s="34" t="str">
        <f t="shared" si="267"/>
        <v/>
      </c>
      <c r="B5705" s="34" t="str">
        <f t="shared" si="268"/>
        <v/>
      </c>
      <c r="C5705" s="34" t="str">
        <f t="shared" si="269"/>
        <v/>
      </c>
    </row>
    <row r="5706" spans="1:3">
      <c r="A5706" s="34" t="str">
        <f t="shared" si="267"/>
        <v/>
      </c>
      <c r="B5706" s="34" t="str">
        <f t="shared" si="268"/>
        <v/>
      </c>
      <c r="C5706" s="34" t="str">
        <f t="shared" si="269"/>
        <v/>
      </c>
    </row>
    <row r="5707" spans="1:3">
      <c r="A5707" s="34" t="str">
        <f t="shared" si="267"/>
        <v/>
      </c>
      <c r="B5707" s="34" t="str">
        <f t="shared" si="268"/>
        <v/>
      </c>
      <c r="C5707" s="34" t="str">
        <f t="shared" si="269"/>
        <v/>
      </c>
    </row>
    <row r="5708" spans="1:3">
      <c r="A5708" s="34" t="str">
        <f t="shared" si="267"/>
        <v/>
      </c>
      <c r="B5708" s="34" t="str">
        <f t="shared" si="268"/>
        <v/>
      </c>
      <c r="C5708" s="34" t="str">
        <f t="shared" si="269"/>
        <v/>
      </c>
    </row>
    <row r="5709" spans="1:3">
      <c r="A5709" s="34" t="str">
        <f t="shared" si="267"/>
        <v/>
      </c>
      <c r="B5709" s="34" t="str">
        <f t="shared" si="268"/>
        <v/>
      </c>
      <c r="C5709" s="34" t="str">
        <f t="shared" si="269"/>
        <v/>
      </c>
    </row>
    <row r="5710" spans="1:3">
      <c r="A5710" s="34" t="str">
        <f t="shared" si="267"/>
        <v/>
      </c>
      <c r="B5710" s="34" t="str">
        <f t="shared" si="268"/>
        <v/>
      </c>
      <c r="C5710" s="34" t="str">
        <f t="shared" si="269"/>
        <v/>
      </c>
    </row>
    <row r="5711" spans="1:3">
      <c r="A5711" s="34" t="str">
        <f t="shared" si="267"/>
        <v/>
      </c>
      <c r="B5711" s="34" t="str">
        <f t="shared" si="268"/>
        <v/>
      </c>
      <c r="C5711" s="34" t="str">
        <f t="shared" si="269"/>
        <v/>
      </c>
    </row>
    <row r="5712" spans="1:3">
      <c r="A5712" s="34" t="str">
        <f t="shared" si="267"/>
        <v/>
      </c>
      <c r="B5712" s="34" t="str">
        <f t="shared" si="268"/>
        <v/>
      </c>
      <c r="C5712" s="34" t="str">
        <f t="shared" si="269"/>
        <v/>
      </c>
    </row>
    <row r="5713" spans="1:3">
      <c r="A5713" s="34" t="str">
        <f t="shared" si="267"/>
        <v/>
      </c>
      <c r="B5713" s="34" t="str">
        <f t="shared" si="268"/>
        <v/>
      </c>
      <c r="C5713" s="34" t="str">
        <f t="shared" si="269"/>
        <v/>
      </c>
    </row>
    <row r="5714" spans="1:3">
      <c r="A5714" s="34" t="str">
        <f t="shared" si="267"/>
        <v/>
      </c>
      <c r="B5714" s="34" t="str">
        <f t="shared" si="268"/>
        <v/>
      </c>
      <c r="C5714" s="34" t="str">
        <f t="shared" si="269"/>
        <v/>
      </c>
    </row>
    <row r="5715" spans="1:3">
      <c r="A5715" s="34" t="str">
        <f t="shared" si="267"/>
        <v/>
      </c>
      <c r="B5715" s="34" t="str">
        <f t="shared" si="268"/>
        <v/>
      </c>
      <c r="C5715" s="34" t="str">
        <f t="shared" si="269"/>
        <v/>
      </c>
    </row>
    <row r="5716" spans="1:3">
      <c r="A5716" s="34" t="str">
        <f t="shared" si="267"/>
        <v/>
      </c>
      <c r="B5716" s="34" t="str">
        <f t="shared" si="268"/>
        <v/>
      </c>
      <c r="C5716" s="34" t="str">
        <f t="shared" si="269"/>
        <v/>
      </c>
    </row>
    <row r="5717" spans="1:3">
      <c r="A5717" s="34" t="str">
        <f t="shared" si="267"/>
        <v/>
      </c>
      <c r="B5717" s="34" t="str">
        <f t="shared" si="268"/>
        <v/>
      </c>
      <c r="C5717" s="34" t="str">
        <f t="shared" si="269"/>
        <v/>
      </c>
    </row>
    <row r="5718" spans="1:3">
      <c r="A5718" s="34" t="str">
        <f t="shared" si="267"/>
        <v/>
      </c>
      <c r="B5718" s="34" t="str">
        <f t="shared" si="268"/>
        <v/>
      </c>
      <c r="C5718" s="34" t="str">
        <f t="shared" si="269"/>
        <v/>
      </c>
    </row>
    <row r="5719" spans="1:3">
      <c r="A5719" s="34" t="str">
        <f t="shared" si="267"/>
        <v/>
      </c>
      <c r="B5719" s="34" t="str">
        <f t="shared" si="268"/>
        <v/>
      </c>
      <c r="C5719" s="34" t="str">
        <f t="shared" si="269"/>
        <v/>
      </c>
    </row>
    <row r="5720" spans="1:3">
      <c r="A5720" s="34" t="str">
        <f t="shared" si="267"/>
        <v/>
      </c>
      <c r="B5720" s="34" t="str">
        <f t="shared" si="268"/>
        <v/>
      </c>
      <c r="C5720" s="34" t="str">
        <f t="shared" si="269"/>
        <v/>
      </c>
    </row>
    <row r="5721" spans="1:3">
      <c r="A5721" s="34" t="str">
        <f t="shared" si="267"/>
        <v/>
      </c>
      <c r="B5721" s="34" t="str">
        <f t="shared" si="268"/>
        <v/>
      </c>
      <c r="C5721" s="34" t="str">
        <f t="shared" si="269"/>
        <v/>
      </c>
    </row>
    <row r="5722" spans="1:3">
      <c r="A5722" s="34" t="str">
        <f t="shared" si="267"/>
        <v/>
      </c>
      <c r="B5722" s="34" t="str">
        <f t="shared" si="268"/>
        <v/>
      </c>
      <c r="C5722" s="34" t="str">
        <f t="shared" si="269"/>
        <v/>
      </c>
    </row>
    <row r="5723" spans="1:3">
      <c r="A5723" s="34" t="str">
        <f t="shared" si="267"/>
        <v/>
      </c>
      <c r="B5723" s="34" t="str">
        <f t="shared" si="268"/>
        <v/>
      </c>
      <c r="C5723" s="34" t="str">
        <f t="shared" si="269"/>
        <v/>
      </c>
    </row>
    <row r="5724" spans="1:3">
      <c r="A5724" s="34" t="str">
        <f t="shared" si="267"/>
        <v/>
      </c>
      <c r="B5724" s="34" t="str">
        <f t="shared" si="268"/>
        <v/>
      </c>
      <c r="C5724" s="34" t="str">
        <f t="shared" si="269"/>
        <v/>
      </c>
    </row>
    <row r="5725" spans="1:3">
      <c r="A5725" s="34" t="str">
        <f t="shared" si="267"/>
        <v/>
      </c>
      <c r="B5725" s="34" t="str">
        <f t="shared" si="268"/>
        <v/>
      </c>
      <c r="C5725" s="34" t="str">
        <f t="shared" si="269"/>
        <v/>
      </c>
    </row>
    <row r="5726" spans="1:3">
      <c r="A5726" s="34" t="str">
        <f t="shared" si="267"/>
        <v/>
      </c>
      <c r="B5726" s="34" t="str">
        <f t="shared" si="268"/>
        <v/>
      </c>
      <c r="C5726" s="34" t="str">
        <f t="shared" si="269"/>
        <v/>
      </c>
    </row>
    <row r="5727" spans="1:3">
      <c r="A5727" s="34" t="str">
        <f t="shared" si="267"/>
        <v/>
      </c>
      <c r="B5727" s="34" t="str">
        <f t="shared" si="268"/>
        <v/>
      </c>
      <c r="C5727" s="34" t="str">
        <f t="shared" si="269"/>
        <v/>
      </c>
    </row>
    <row r="5728" spans="1:3">
      <c r="A5728" s="34" t="str">
        <f t="shared" si="267"/>
        <v/>
      </c>
      <c r="B5728" s="34" t="str">
        <f t="shared" si="268"/>
        <v/>
      </c>
      <c r="C5728" s="34" t="str">
        <f t="shared" si="269"/>
        <v/>
      </c>
    </row>
    <row r="5729" spans="1:3">
      <c r="A5729" s="34" t="str">
        <f t="shared" si="267"/>
        <v/>
      </c>
      <c r="B5729" s="34" t="str">
        <f t="shared" si="268"/>
        <v/>
      </c>
      <c r="C5729" s="34" t="str">
        <f t="shared" si="269"/>
        <v/>
      </c>
    </row>
    <row r="5730" spans="1:3">
      <c r="A5730" s="34" t="str">
        <f t="shared" si="267"/>
        <v/>
      </c>
      <c r="B5730" s="34" t="str">
        <f t="shared" si="268"/>
        <v/>
      </c>
      <c r="C5730" s="34" t="str">
        <f t="shared" si="269"/>
        <v/>
      </c>
    </row>
    <row r="5731" spans="1:3">
      <c r="A5731" s="34" t="str">
        <f t="shared" si="267"/>
        <v/>
      </c>
      <c r="B5731" s="34" t="str">
        <f t="shared" si="268"/>
        <v/>
      </c>
      <c r="C5731" s="34" t="str">
        <f t="shared" si="269"/>
        <v/>
      </c>
    </row>
    <row r="5732" spans="1:3">
      <c r="A5732" s="34" t="str">
        <f t="shared" si="267"/>
        <v/>
      </c>
      <c r="B5732" s="34" t="str">
        <f t="shared" si="268"/>
        <v/>
      </c>
      <c r="C5732" s="34" t="str">
        <f t="shared" si="269"/>
        <v/>
      </c>
    </row>
    <row r="5733" spans="1:3">
      <c r="A5733" s="34" t="str">
        <f t="shared" si="267"/>
        <v/>
      </c>
      <c r="B5733" s="34" t="str">
        <f t="shared" si="268"/>
        <v/>
      </c>
      <c r="C5733" s="34" t="str">
        <f t="shared" si="269"/>
        <v/>
      </c>
    </row>
    <row r="5734" spans="1:3">
      <c r="A5734" s="34" t="str">
        <f t="shared" si="267"/>
        <v/>
      </c>
      <c r="B5734" s="34" t="str">
        <f t="shared" si="268"/>
        <v/>
      </c>
      <c r="C5734" s="34" t="str">
        <f t="shared" si="269"/>
        <v/>
      </c>
    </row>
    <row r="5735" spans="1:3">
      <c r="A5735" s="34" t="str">
        <f t="shared" si="267"/>
        <v/>
      </c>
      <c r="B5735" s="34" t="str">
        <f t="shared" si="268"/>
        <v/>
      </c>
      <c r="C5735" s="34" t="str">
        <f t="shared" si="269"/>
        <v/>
      </c>
    </row>
    <row r="5736" spans="1:3">
      <c r="A5736" s="34" t="str">
        <f t="shared" si="267"/>
        <v/>
      </c>
      <c r="B5736" s="34" t="str">
        <f t="shared" si="268"/>
        <v/>
      </c>
      <c r="C5736" s="34" t="str">
        <f t="shared" si="269"/>
        <v/>
      </c>
    </row>
    <row r="5737" spans="1:3">
      <c r="A5737" s="34" t="str">
        <f t="shared" si="267"/>
        <v/>
      </c>
      <c r="B5737" s="34" t="str">
        <f t="shared" si="268"/>
        <v/>
      </c>
      <c r="C5737" s="34" t="str">
        <f t="shared" si="269"/>
        <v/>
      </c>
    </row>
    <row r="5738" spans="1:3">
      <c r="A5738" s="34" t="str">
        <f t="shared" si="267"/>
        <v/>
      </c>
      <c r="B5738" s="34" t="str">
        <f t="shared" si="268"/>
        <v/>
      </c>
      <c r="C5738" s="34" t="str">
        <f t="shared" si="269"/>
        <v/>
      </c>
    </row>
    <row r="5739" spans="1:3">
      <c r="A5739" s="34" t="str">
        <f t="shared" si="267"/>
        <v/>
      </c>
      <c r="B5739" s="34" t="str">
        <f t="shared" si="268"/>
        <v/>
      </c>
      <c r="C5739" s="34" t="str">
        <f t="shared" si="269"/>
        <v/>
      </c>
    </row>
    <row r="5740" spans="1:3">
      <c r="A5740" s="34" t="str">
        <f t="shared" si="267"/>
        <v/>
      </c>
      <c r="B5740" s="34" t="str">
        <f t="shared" si="268"/>
        <v/>
      </c>
      <c r="C5740" s="34" t="str">
        <f t="shared" si="269"/>
        <v/>
      </c>
    </row>
    <row r="5741" spans="1:3">
      <c r="A5741" s="34" t="str">
        <f t="shared" si="267"/>
        <v/>
      </c>
      <c r="B5741" s="34" t="str">
        <f t="shared" si="268"/>
        <v/>
      </c>
      <c r="C5741" s="34" t="str">
        <f t="shared" si="269"/>
        <v/>
      </c>
    </row>
    <row r="5742" spans="1:3">
      <c r="A5742" s="34" t="str">
        <f t="shared" si="267"/>
        <v/>
      </c>
      <c r="B5742" s="34" t="str">
        <f t="shared" si="268"/>
        <v/>
      </c>
      <c r="C5742" s="34" t="str">
        <f t="shared" si="269"/>
        <v/>
      </c>
    </row>
    <row r="5743" spans="1:3">
      <c r="A5743" s="34" t="str">
        <f t="shared" si="267"/>
        <v/>
      </c>
      <c r="B5743" s="34" t="str">
        <f t="shared" si="268"/>
        <v/>
      </c>
      <c r="C5743" s="34" t="str">
        <f t="shared" si="269"/>
        <v/>
      </c>
    </row>
    <row r="5744" spans="1:3">
      <c r="A5744" s="34" t="str">
        <f t="shared" si="267"/>
        <v/>
      </c>
      <c r="B5744" s="34" t="str">
        <f t="shared" si="268"/>
        <v/>
      </c>
      <c r="C5744" s="34" t="str">
        <f t="shared" si="269"/>
        <v/>
      </c>
    </row>
    <row r="5745" spans="1:3">
      <c r="A5745" s="34" t="str">
        <f t="shared" si="267"/>
        <v/>
      </c>
      <c r="B5745" s="34" t="str">
        <f t="shared" si="268"/>
        <v/>
      </c>
      <c r="C5745" s="34" t="str">
        <f t="shared" si="269"/>
        <v/>
      </c>
    </row>
    <row r="5746" spans="1:3">
      <c r="A5746" s="34" t="str">
        <f t="shared" si="267"/>
        <v/>
      </c>
      <c r="B5746" s="34" t="str">
        <f t="shared" si="268"/>
        <v/>
      </c>
      <c r="C5746" s="34" t="str">
        <f t="shared" si="269"/>
        <v/>
      </c>
    </row>
    <row r="5747" spans="1:3">
      <c r="A5747" s="34" t="str">
        <f t="shared" si="267"/>
        <v/>
      </c>
      <c r="B5747" s="34" t="str">
        <f t="shared" si="268"/>
        <v/>
      </c>
      <c r="C5747" s="34" t="str">
        <f t="shared" si="269"/>
        <v/>
      </c>
    </row>
    <row r="5748" spans="1:3">
      <c r="A5748" s="34" t="str">
        <f t="shared" si="267"/>
        <v/>
      </c>
      <c r="B5748" s="34" t="str">
        <f t="shared" si="268"/>
        <v/>
      </c>
      <c r="C5748" s="34" t="str">
        <f t="shared" si="269"/>
        <v/>
      </c>
    </row>
    <row r="5749" spans="1:3">
      <c r="A5749" s="34" t="str">
        <f t="shared" si="267"/>
        <v/>
      </c>
      <c r="B5749" s="34" t="str">
        <f t="shared" si="268"/>
        <v/>
      </c>
      <c r="C5749" s="34" t="str">
        <f t="shared" si="269"/>
        <v/>
      </c>
    </row>
    <row r="5750" spans="1:3">
      <c r="A5750" s="34" t="str">
        <f t="shared" si="267"/>
        <v/>
      </c>
      <c r="B5750" s="34" t="str">
        <f t="shared" si="268"/>
        <v/>
      </c>
      <c r="C5750" s="34" t="str">
        <f t="shared" si="269"/>
        <v/>
      </c>
    </row>
    <row r="5751" spans="1:3">
      <c r="A5751" s="34" t="str">
        <f t="shared" si="267"/>
        <v/>
      </c>
      <c r="B5751" s="34" t="str">
        <f t="shared" si="268"/>
        <v/>
      </c>
      <c r="C5751" s="34" t="str">
        <f t="shared" si="269"/>
        <v/>
      </c>
    </row>
    <row r="5752" spans="1:3">
      <c r="A5752" s="34" t="str">
        <f t="shared" si="267"/>
        <v/>
      </c>
      <c r="B5752" s="34" t="str">
        <f t="shared" si="268"/>
        <v/>
      </c>
      <c r="C5752" s="34" t="str">
        <f t="shared" si="269"/>
        <v/>
      </c>
    </row>
    <row r="5753" spans="1:3">
      <c r="A5753" s="34" t="str">
        <f t="shared" si="267"/>
        <v/>
      </c>
      <c r="B5753" s="34" t="str">
        <f t="shared" si="268"/>
        <v/>
      </c>
      <c r="C5753" s="34" t="str">
        <f t="shared" si="269"/>
        <v/>
      </c>
    </row>
    <row r="5754" spans="1:3">
      <c r="A5754" s="34" t="str">
        <f t="shared" si="267"/>
        <v/>
      </c>
      <c r="B5754" s="34" t="str">
        <f t="shared" si="268"/>
        <v/>
      </c>
      <c r="C5754" s="34" t="str">
        <f t="shared" si="269"/>
        <v/>
      </c>
    </row>
    <row r="5755" spans="1:3">
      <c r="A5755" s="34" t="str">
        <f t="shared" si="267"/>
        <v/>
      </c>
      <c r="B5755" s="34" t="str">
        <f t="shared" si="268"/>
        <v/>
      </c>
      <c r="C5755" s="34" t="str">
        <f t="shared" si="269"/>
        <v/>
      </c>
    </row>
    <row r="5756" spans="1:3">
      <c r="A5756" s="34" t="str">
        <f t="shared" si="267"/>
        <v/>
      </c>
      <c r="B5756" s="34" t="str">
        <f t="shared" si="268"/>
        <v/>
      </c>
      <c r="C5756" s="34" t="str">
        <f t="shared" si="269"/>
        <v/>
      </c>
    </row>
    <row r="5757" spans="1:3">
      <c r="A5757" s="34" t="str">
        <f t="shared" si="267"/>
        <v/>
      </c>
      <c r="B5757" s="34" t="str">
        <f t="shared" si="268"/>
        <v/>
      </c>
      <c r="C5757" s="34" t="str">
        <f t="shared" si="269"/>
        <v/>
      </c>
    </row>
    <row r="5758" spans="1:3">
      <c r="A5758" s="34" t="str">
        <f t="shared" si="267"/>
        <v/>
      </c>
      <c r="B5758" s="34" t="str">
        <f t="shared" si="268"/>
        <v/>
      </c>
      <c r="C5758" s="34" t="str">
        <f t="shared" si="269"/>
        <v/>
      </c>
    </row>
    <row r="5759" spans="1:3">
      <c r="A5759" s="34" t="str">
        <f t="shared" si="267"/>
        <v/>
      </c>
      <c r="B5759" s="34" t="str">
        <f t="shared" si="268"/>
        <v/>
      </c>
      <c r="C5759" s="34" t="str">
        <f t="shared" si="269"/>
        <v/>
      </c>
    </row>
    <row r="5760" spans="1:3">
      <c r="A5760" s="34" t="str">
        <f t="shared" si="267"/>
        <v/>
      </c>
      <c r="B5760" s="34" t="str">
        <f t="shared" si="268"/>
        <v/>
      </c>
      <c r="C5760" s="34" t="str">
        <f t="shared" si="269"/>
        <v/>
      </c>
    </row>
    <row r="5761" spans="1:3">
      <c r="A5761" s="34" t="str">
        <f t="shared" si="267"/>
        <v/>
      </c>
      <c r="B5761" s="34" t="str">
        <f t="shared" si="268"/>
        <v/>
      </c>
      <c r="C5761" s="34" t="str">
        <f t="shared" si="269"/>
        <v/>
      </c>
    </row>
    <row r="5762" spans="1:3">
      <c r="A5762" s="34" t="str">
        <f t="shared" si="267"/>
        <v/>
      </c>
      <c r="B5762" s="34" t="str">
        <f t="shared" si="268"/>
        <v/>
      </c>
      <c r="C5762" s="34" t="str">
        <f t="shared" si="269"/>
        <v/>
      </c>
    </row>
    <row r="5763" spans="1:3">
      <c r="A5763" s="34" t="str">
        <f t="shared" ref="A5763:A5826" si="270">IFERROR(C5763-1,"")</f>
        <v/>
      </c>
      <c r="B5763" s="34" t="str">
        <f t="shared" ref="B5763:B5826" si="271">IFERROR("P(Z&gt;="&amp;C5763-1&amp;")","")</f>
        <v/>
      </c>
      <c r="C5763" s="34" t="str">
        <f t="shared" ref="C5763:C5826" si="272">IF(C5762&gt;rNtrials,"",1+C5762)</f>
        <v/>
      </c>
    </row>
    <row r="5764" spans="1:3">
      <c r="A5764" s="34" t="str">
        <f t="shared" si="270"/>
        <v/>
      </c>
      <c r="B5764" s="34" t="str">
        <f t="shared" si="271"/>
        <v/>
      </c>
      <c r="C5764" s="34" t="str">
        <f t="shared" si="272"/>
        <v/>
      </c>
    </row>
    <row r="5765" spans="1:3">
      <c r="A5765" s="34" t="str">
        <f t="shared" si="270"/>
        <v/>
      </c>
      <c r="B5765" s="34" t="str">
        <f t="shared" si="271"/>
        <v/>
      </c>
      <c r="C5765" s="34" t="str">
        <f t="shared" si="272"/>
        <v/>
      </c>
    </row>
    <row r="5766" spans="1:3">
      <c r="A5766" s="34" t="str">
        <f t="shared" si="270"/>
        <v/>
      </c>
      <c r="B5766" s="34" t="str">
        <f t="shared" si="271"/>
        <v/>
      </c>
      <c r="C5766" s="34" t="str">
        <f t="shared" si="272"/>
        <v/>
      </c>
    </row>
    <row r="5767" spans="1:3">
      <c r="A5767" s="34" t="str">
        <f t="shared" si="270"/>
        <v/>
      </c>
      <c r="B5767" s="34" t="str">
        <f t="shared" si="271"/>
        <v/>
      </c>
      <c r="C5767" s="34" t="str">
        <f t="shared" si="272"/>
        <v/>
      </c>
    </row>
    <row r="5768" spans="1:3">
      <c r="A5768" s="34" t="str">
        <f t="shared" si="270"/>
        <v/>
      </c>
      <c r="B5768" s="34" t="str">
        <f t="shared" si="271"/>
        <v/>
      </c>
      <c r="C5768" s="34" t="str">
        <f t="shared" si="272"/>
        <v/>
      </c>
    </row>
    <row r="5769" spans="1:3">
      <c r="A5769" s="34" t="str">
        <f t="shared" si="270"/>
        <v/>
      </c>
      <c r="B5769" s="34" t="str">
        <f t="shared" si="271"/>
        <v/>
      </c>
      <c r="C5769" s="34" t="str">
        <f t="shared" si="272"/>
        <v/>
      </c>
    </row>
    <row r="5770" spans="1:3">
      <c r="A5770" s="34" t="str">
        <f t="shared" si="270"/>
        <v/>
      </c>
      <c r="B5770" s="34" t="str">
        <f t="shared" si="271"/>
        <v/>
      </c>
      <c r="C5770" s="34" t="str">
        <f t="shared" si="272"/>
        <v/>
      </c>
    </row>
    <row r="5771" spans="1:3">
      <c r="A5771" s="34" t="str">
        <f t="shared" si="270"/>
        <v/>
      </c>
      <c r="B5771" s="34" t="str">
        <f t="shared" si="271"/>
        <v/>
      </c>
      <c r="C5771" s="34" t="str">
        <f t="shared" si="272"/>
        <v/>
      </c>
    </row>
    <row r="5772" spans="1:3">
      <c r="A5772" s="34" t="str">
        <f t="shared" si="270"/>
        <v/>
      </c>
      <c r="B5772" s="34" t="str">
        <f t="shared" si="271"/>
        <v/>
      </c>
      <c r="C5772" s="34" t="str">
        <f t="shared" si="272"/>
        <v/>
      </c>
    </row>
    <row r="5773" spans="1:3">
      <c r="A5773" s="34" t="str">
        <f t="shared" si="270"/>
        <v/>
      </c>
      <c r="B5773" s="34" t="str">
        <f t="shared" si="271"/>
        <v/>
      </c>
      <c r="C5773" s="34" t="str">
        <f t="shared" si="272"/>
        <v/>
      </c>
    </row>
    <row r="5774" spans="1:3">
      <c r="A5774" s="34" t="str">
        <f t="shared" si="270"/>
        <v/>
      </c>
      <c r="B5774" s="34" t="str">
        <f t="shared" si="271"/>
        <v/>
      </c>
      <c r="C5774" s="34" t="str">
        <f t="shared" si="272"/>
        <v/>
      </c>
    </row>
    <row r="5775" spans="1:3">
      <c r="A5775" s="34" t="str">
        <f t="shared" si="270"/>
        <v/>
      </c>
      <c r="B5775" s="34" t="str">
        <f t="shared" si="271"/>
        <v/>
      </c>
      <c r="C5775" s="34" t="str">
        <f t="shared" si="272"/>
        <v/>
      </c>
    </row>
    <row r="5776" spans="1:3">
      <c r="A5776" s="34" t="str">
        <f t="shared" si="270"/>
        <v/>
      </c>
      <c r="B5776" s="34" t="str">
        <f t="shared" si="271"/>
        <v/>
      </c>
      <c r="C5776" s="34" t="str">
        <f t="shared" si="272"/>
        <v/>
      </c>
    </row>
    <row r="5777" spans="1:3">
      <c r="A5777" s="34" t="str">
        <f t="shared" si="270"/>
        <v/>
      </c>
      <c r="B5777" s="34" t="str">
        <f t="shared" si="271"/>
        <v/>
      </c>
      <c r="C5777" s="34" t="str">
        <f t="shared" si="272"/>
        <v/>
      </c>
    </row>
    <row r="5778" spans="1:3">
      <c r="A5778" s="34" t="str">
        <f t="shared" si="270"/>
        <v/>
      </c>
      <c r="B5778" s="34" t="str">
        <f t="shared" si="271"/>
        <v/>
      </c>
      <c r="C5778" s="34" t="str">
        <f t="shared" si="272"/>
        <v/>
      </c>
    </row>
    <row r="5779" spans="1:3">
      <c r="A5779" s="34" t="str">
        <f t="shared" si="270"/>
        <v/>
      </c>
      <c r="B5779" s="34" t="str">
        <f t="shared" si="271"/>
        <v/>
      </c>
      <c r="C5779" s="34" t="str">
        <f t="shared" si="272"/>
        <v/>
      </c>
    </row>
    <row r="5780" spans="1:3">
      <c r="A5780" s="34" t="str">
        <f t="shared" si="270"/>
        <v/>
      </c>
      <c r="B5780" s="34" t="str">
        <f t="shared" si="271"/>
        <v/>
      </c>
      <c r="C5780" s="34" t="str">
        <f t="shared" si="272"/>
        <v/>
      </c>
    </row>
    <row r="5781" spans="1:3">
      <c r="A5781" s="34" t="str">
        <f t="shared" si="270"/>
        <v/>
      </c>
      <c r="B5781" s="34" t="str">
        <f t="shared" si="271"/>
        <v/>
      </c>
      <c r="C5781" s="34" t="str">
        <f t="shared" si="272"/>
        <v/>
      </c>
    </row>
    <row r="5782" spans="1:3">
      <c r="A5782" s="34" t="str">
        <f t="shared" si="270"/>
        <v/>
      </c>
      <c r="B5782" s="34" t="str">
        <f t="shared" si="271"/>
        <v/>
      </c>
      <c r="C5782" s="34" t="str">
        <f t="shared" si="272"/>
        <v/>
      </c>
    </row>
    <row r="5783" spans="1:3">
      <c r="A5783" s="34" t="str">
        <f t="shared" si="270"/>
        <v/>
      </c>
      <c r="B5783" s="34" t="str">
        <f t="shared" si="271"/>
        <v/>
      </c>
      <c r="C5783" s="34" t="str">
        <f t="shared" si="272"/>
        <v/>
      </c>
    </row>
    <row r="5784" spans="1:3">
      <c r="A5784" s="34" t="str">
        <f t="shared" si="270"/>
        <v/>
      </c>
      <c r="B5784" s="34" t="str">
        <f t="shared" si="271"/>
        <v/>
      </c>
      <c r="C5784" s="34" t="str">
        <f t="shared" si="272"/>
        <v/>
      </c>
    </row>
    <row r="5785" spans="1:3">
      <c r="A5785" s="34" t="str">
        <f t="shared" si="270"/>
        <v/>
      </c>
      <c r="B5785" s="34" t="str">
        <f t="shared" si="271"/>
        <v/>
      </c>
      <c r="C5785" s="34" t="str">
        <f t="shared" si="272"/>
        <v/>
      </c>
    </row>
    <row r="5786" spans="1:3">
      <c r="A5786" s="34" t="str">
        <f t="shared" si="270"/>
        <v/>
      </c>
      <c r="B5786" s="34" t="str">
        <f t="shared" si="271"/>
        <v/>
      </c>
      <c r="C5786" s="34" t="str">
        <f t="shared" si="272"/>
        <v/>
      </c>
    </row>
    <row r="5787" spans="1:3">
      <c r="A5787" s="34" t="str">
        <f t="shared" si="270"/>
        <v/>
      </c>
      <c r="B5787" s="34" t="str">
        <f t="shared" si="271"/>
        <v/>
      </c>
      <c r="C5787" s="34" t="str">
        <f t="shared" si="272"/>
        <v/>
      </c>
    </row>
    <row r="5788" spans="1:3">
      <c r="A5788" s="34" t="str">
        <f t="shared" si="270"/>
        <v/>
      </c>
      <c r="B5788" s="34" t="str">
        <f t="shared" si="271"/>
        <v/>
      </c>
      <c r="C5788" s="34" t="str">
        <f t="shared" si="272"/>
        <v/>
      </c>
    </row>
    <row r="5789" spans="1:3">
      <c r="A5789" s="34" t="str">
        <f t="shared" si="270"/>
        <v/>
      </c>
      <c r="B5789" s="34" t="str">
        <f t="shared" si="271"/>
        <v/>
      </c>
      <c r="C5789" s="34" t="str">
        <f t="shared" si="272"/>
        <v/>
      </c>
    </row>
    <row r="5790" spans="1:3">
      <c r="A5790" s="34" t="str">
        <f t="shared" si="270"/>
        <v/>
      </c>
      <c r="B5790" s="34" t="str">
        <f t="shared" si="271"/>
        <v/>
      </c>
      <c r="C5790" s="34" t="str">
        <f t="shared" si="272"/>
        <v/>
      </c>
    </row>
    <row r="5791" spans="1:3">
      <c r="A5791" s="34" t="str">
        <f t="shared" si="270"/>
        <v/>
      </c>
      <c r="B5791" s="34" t="str">
        <f t="shared" si="271"/>
        <v/>
      </c>
      <c r="C5791" s="34" t="str">
        <f t="shared" si="272"/>
        <v/>
      </c>
    </row>
    <row r="5792" spans="1:3">
      <c r="A5792" s="34" t="str">
        <f t="shared" si="270"/>
        <v/>
      </c>
      <c r="B5792" s="34" t="str">
        <f t="shared" si="271"/>
        <v/>
      </c>
      <c r="C5792" s="34" t="str">
        <f t="shared" si="272"/>
        <v/>
      </c>
    </row>
    <row r="5793" spans="1:3">
      <c r="A5793" s="34" t="str">
        <f t="shared" si="270"/>
        <v/>
      </c>
      <c r="B5793" s="34" t="str">
        <f t="shared" si="271"/>
        <v/>
      </c>
      <c r="C5793" s="34" t="str">
        <f t="shared" si="272"/>
        <v/>
      </c>
    </row>
    <row r="5794" spans="1:3">
      <c r="A5794" s="34" t="str">
        <f t="shared" si="270"/>
        <v/>
      </c>
      <c r="B5794" s="34" t="str">
        <f t="shared" si="271"/>
        <v/>
      </c>
      <c r="C5794" s="34" t="str">
        <f t="shared" si="272"/>
        <v/>
      </c>
    </row>
    <row r="5795" spans="1:3">
      <c r="A5795" s="34" t="str">
        <f t="shared" si="270"/>
        <v/>
      </c>
      <c r="B5795" s="34" t="str">
        <f t="shared" si="271"/>
        <v/>
      </c>
      <c r="C5795" s="34" t="str">
        <f t="shared" si="272"/>
        <v/>
      </c>
    </row>
    <row r="5796" spans="1:3">
      <c r="A5796" s="34" t="str">
        <f t="shared" si="270"/>
        <v/>
      </c>
      <c r="B5796" s="34" t="str">
        <f t="shared" si="271"/>
        <v/>
      </c>
      <c r="C5796" s="34" t="str">
        <f t="shared" si="272"/>
        <v/>
      </c>
    </row>
    <row r="5797" spans="1:3">
      <c r="A5797" s="34" t="str">
        <f t="shared" si="270"/>
        <v/>
      </c>
      <c r="B5797" s="34" t="str">
        <f t="shared" si="271"/>
        <v/>
      </c>
      <c r="C5797" s="34" t="str">
        <f t="shared" si="272"/>
        <v/>
      </c>
    </row>
    <row r="5798" spans="1:3">
      <c r="A5798" s="34" t="str">
        <f t="shared" si="270"/>
        <v/>
      </c>
      <c r="B5798" s="34" t="str">
        <f t="shared" si="271"/>
        <v/>
      </c>
      <c r="C5798" s="34" t="str">
        <f t="shared" si="272"/>
        <v/>
      </c>
    </row>
    <row r="5799" spans="1:3">
      <c r="A5799" s="34" t="str">
        <f t="shared" si="270"/>
        <v/>
      </c>
      <c r="B5799" s="34" t="str">
        <f t="shared" si="271"/>
        <v/>
      </c>
      <c r="C5799" s="34" t="str">
        <f t="shared" si="272"/>
        <v/>
      </c>
    </row>
    <row r="5800" spans="1:3">
      <c r="A5800" s="34" t="str">
        <f t="shared" si="270"/>
        <v/>
      </c>
      <c r="B5800" s="34" t="str">
        <f t="shared" si="271"/>
        <v/>
      </c>
      <c r="C5800" s="34" t="str">
        <f t="shared" si="272"/>
        <v/>
      </c>
    </row>
    <row r="5801" spans="1:3">
      <c r="A5801" s="34" t="str">
        <f t="shared" si="270"/>
        <v/>
      </c>
      <c r="B5801" s="34" t="str">
        <f t="shared" si="271"/>
        <v/>
      </c>
      <c r="C5801" s="34" t="str">
        <f t="shared" si="272"/>
        <v/>
      </c>
    </row>
    <row r="5802" spans="1:3">
      <c r="A5802" s="34" t="str">
        <f t="shared" si="270"/>
        <v/>
      </c>
      <c r="B5802" s="34" t="str">
        <f t="shared" si="271"/>
        <v/>
      </c>
      <c r="C5802" s="34" t="str">
        <f t="shared" si="272"/>
        <v/>
      </c>
    </row>
    <row r="5803" spans="1:3">
      <c r="A5803" s="34" t="str">
        <f t="shared" si="270"/>
        <v/>
      </c>
      <c r="B5803" s="34" t="str">
        <f t="shared" si="271"/>
        <v/>
      </c>
      <c r="C5803" s="34" t="str">
        <f t="shared" si="272"/>
        <v/>
      </c>
    </row>
    <row r="5804" spans="1:3">
      <c r="A5804" s="34" t="str">
        <f t="shared" si="270"/>
        <v/>
      </c>
      <c r="B5804" s="34" t="str">
        <f t="shared" si="271"/>
        <v/>
      </c>
      <c r="C5804" s="34" t="str">
        <f t="shared" si="272"/>
        <v/>
      </c>
    </row>
    <row r="5805" spans="1:3">
      <c r="A5805" s="34" t="str">
        <f t="shared" si="270"/>
        <v/>
      </c>
      <c r="B5805" s="34" t="str">
        <f t="shared" si="271"/>
        <v/>
      </c>
      <c r="C5805" s="34" t="str">
        <f t="shared" si="272"/>
        <v/>
      </c>
    </row>
    <row r="5806" spans="1:3">
      <c r="A5806" s="34" t="str">
        <f t="shared" si="270"/>
        <v/>
      </c>
      <c r="B5806" s="34" t="str">
        <f t="shared" si="271"/>
        <v/>
      </c>
      <c r="C5806" s="34" t="str">
        <f t="shared" si="272"/>
        <v/>
      </c>
    </row>
    <row r="5807" spans="1:3">
      <c r="A5807" s="34" t="str">
        <f t="shared" si="270"/>
        <v/>
      </c>
      <c r="B5807" s="34" t="str">
        <f t="shared" si="271"/>
        <v/>
      </c>
      <c r="C5807" s="34" t="str">
        <f t="shared" si="272"/>
        <v/>
      </c>
    </row>
    <row r="5808" spans="1:3">
      <c r="A5808" s="34" t="str">
        <f t="shared" si="270"/>
        <v/>
      </c>
      <c r="B5808" s="34" t="str">
        <f t="shared" si="271"/>
        <v/>
      </c>
      <c r="C5808" s="34" t="str">
        <f t="shared" si="272"/>
        <v/>
      </c>
    </row>
    <row r="5809" spans="1:3">
      <c r="A5809" s="34" t="str">
        <f t="shared" si="270"/>
        <v/>
      </c>
      <c r="B5809" s="34" t="str">
        <f t="shared" si="271"/>
        <v/>
      </c>
      <c r="C5809" s="34" t="str">
        <f t="shared" si="272"/>
        <v/>
      </c>
    </row>
    <row r="5810" spans="1:3">
      <c r="A5810" s="34" t="str">
        <f t="shared" si="270"/>
        <v/>
      </c>
      <c r="B5810" s="34" t="str">
        <f t="shared" si="271"/>
        <v/>
      </c>
      <c r="C5810" s="34" t="str">
        <f t="shared" si="272"/>
        <v/>
      </c>
    </row>
    <row r="5811" spans="1:3">
      <c r="A5811" s="34" t="str">
        <f t="shared" si="270"/>
        <v/>
      </c>
      <c r="B5811" s="34" t="str">
        <f t="shared" si="271"/>
        <v/>
      </c>
      <c r="C5811" s="34" t="str">
        <f t="shared" si="272"/>
        <v/>
      </c>
    </row>
    <row r="5812" spans="1:3">
      <c r="A5812" s="34" t="str">
        <f t="shared" si="270"/>
        <v/>
      </c>
      <c r="B5812" s="34" t="str">
        <f t="shared" si="271"/>
        <v/>
      </c>
      <c r="C5812" s="34" t="str">
        <f t="shared" si="272"/>
        <v/>
      </c>
    </row>
    <row r="5813" spans="1:3">
      <c r="A5813" s="34" t="str">
        <f t="shared" si="270"/>
        <v/>
      </c>
      <c r="B5813" s="34" t="str">
        <f t="shared" si="271"/>
        <v/>
      </c>
      <c r="C5813" s="34" t="str">
        <f t="shared" si="272"/>
        <v/>
      </c>
    </row>
    <row r="5814" spans="1:3">
      <c r="A5814" s="34" t="str">
        <f t="shared" si="270"/>
        <v/>
      </c>
      <c r="B5814" s="34" t="str">
        <f t="shared" si="271"/>
        <v/>
      </c>
      <c r="C5814" s="34" t="str">
        <f t="shared" si="272"/>
        <v/>
      </c>
    </row>
    <row r="5815" spans="1:3">
      <c r="A5815" s="34" t="str">
        <f t="shared" si="270"/>
        <v/>
      </c>
      <c r="B5815" s="34" t="str">
        <f t="shared" si="271"/>
        <v/>
      </c>
      <c r="C5815" s="34" t="str">
        <f t="shared" si="272"/>
        <v/>
      </c>
    </row>
    <row r="5816" spans="1:3">
      <c r="A5816" s="34" t="str">
        <f t="shared" si="270"/>
        <v/>
      </c>
      <c r="B5816" s="34" t="str">
        <f t="shared" si="271"/>
        <v/>
      </c>
      <c r="C5816" s="34" t="str">
        <f t="shared" si="272"/>
        <v/>
      </c>
    </row>
    <row r="5817" spans="1:3">
      <c r="A5817" s="34" t="str">
        <f t="shared" si="270"/>
        <v/>
      </c>
      <c r="B5817" s="34" t="str">
        <f t="shared" si="271"/>
        <v/>
      </c>
      <c r="C5817" s="34" t="str">
        <f t="shared" si="272"/>
        <v/>
      </c>
    </row>
    <row r="5818" spans="1:3">
      <c r="A5818" s="34" t="str">
        <f t="shared" si="270"/>
        <v/>
      </c>
      <c r="B5818" s="34" t="str">
        <f t="shared" si="271"/>
        <v/>
      </c>
      <c r="C5818" s="34" t="str">
        <f t="shared" si="272"/>
        <v/>
      </c>
    </row>
    <row r="5819" spans="1:3">
      <c r="A5819" s="34" t="str">
        <f t="shared" si="270"/>
        <v/>
      </c>
      <c r="B5819" s="34" t="str">
        <f t="shared" si="271"/>
        <v/>
      </c>
      <c r="C5819" s="34" t="str">
        <f t="shared" si="272"/>
        <v/>
      </c>
    </row>
    <row r="5820" spans="1:3">
      <c r="A5820" s="34" t="str">
        <f t="shared" si="270"/>
        <v/>
      </c>
      <c r="B5820" s="34" t="str">
        <f t="shared" si="271"/>
        <v/>
      </c>
      <c r="C5820" s="34" t="str">
        <f t="shared" si="272"/>
        <v/>
      </c>
    </row>
    <row r="5821" spans="1:3">
      <c r="A5821" s="34" t="str">
        <f t="shared" si="270"/>
        <v/>
      </c>
      <c r="B5821" s="34" t="str">
        <f t="shared" si="271"/>
        <v/>
      </c>
      <c r="C5821" s="34" t="str">
        <f t="shared" si="272"/>
        <v/>
      </c>
    </row>
    <row r="5822" spans="1:3">
      <c r="A5822" s="34" t="str">
        <f t="shared" si="270"/>
        <v/>
      </c>
      <c r="B5822" s="34" t="str">
        <f t="shared" si="271"/>
        <v/>
      </c>
      <c r="C5822" s="34" t="str">
        <f t="shared" si="272"/>
        <v/>
      </c>
    </row>
    <row r="5823" spans="1:3">
      <c r="A5823" s="34" t="str">
        <f t="shared" si="270"/>
        <v/>
      </c>
      <c r="B5823" s="34" t="str">
        <f t="shared" si="271"/>
        <v/>
      </c>
      <c r="C5823" s="34" t="str">
        <f t="shared" si="272"/>
        <v/>
      </c>
    </row>
    <row r="5824" spans="1:3">
      <c r="A5824" s="34" t="str">
        <f t="shared" si="270"/>
        <v/>
      </c>
      <c r="B5824" s="34" t="str">
        <f t="shared" si="271"/>
        <v/>
      </c>
      <c r="C5824" s="34" t="str">
        <f t="shared" si="272"/>
        <v/>
      </c>
    </row>
    <row r="5825" spans="1:3">
      <c r="A5825" s="34" t="str">
        <f t="shared" si="270"/>
        <v/>
      </c>
      <c r="B5825" s="34" t="str">
        <f t="shared" si="271"/>
        <v/>
      </c>
      <c r="C5825" s="34" t="str">
        <f t="shared" si="272"/>
        <v/>
      </c>
    </row>
    <row r="5826" spans="1:3">
      <c r="A5826" s="34" t="str">
        <f t="shared" si="270"/>
        <v/>
      </c>
      <c r="B5826" s="34" t="str">
        <f t="shared" si="271"/>
        <v/>
      </c>
      <c r="C5826" s="34" t="str">
        <f t="shared" si="272"/>
        <v/>
      </c>
    </row>
    <row r="5827" spans="1:3">
      <c r="A5827" s="34" t="str">
        <f t="shared" ref="A5827:A5890" si="273">IFERROR(C5827-1,"")</f>
        <v/>
      </c>
      <c r="B5827" s="34" t="str">
        <f t="shared" ref="B5827:B5890" si="274">IFERROR("P(Z&gt;="&amp;C5827-1&amp;")","")</f>
        <v/>
      </c>
      <c r="C5827" s="34" t="str">
        <f t="shared" ref="C5827:C5890" si="275">IF(C5826&gt;rNtrials,"",1+C5826)</f>
        <v/>
      </c>
    </row>
    <row r="5828" spans="1:3">
      <c r="A5828" s="34" t="str">
        <f t="shared" si="273"/>
        <v/>
      </c>
      <c r="B5828" s="34" t="str">
        <f t="shared" si="274"/>
        <v/>
      </c>
      <c r="C5828" s="34" t="str">
        <f t="shared" si="275"/>
        <v/>
      </c>
    </row>
    <row r="5829" spans="1:3">
      <c r="A5829" s="34" t="str">
        <f t="shared" si="273"/>
        <v/>
      </c>
      <c r="B5829" s="34" t="str">
        <f t="shared" si="274"/>
        <v/>
      </c>
      <c r="C5829" s="34" t="str">
        <f t="shared" si="275"/>
        <v/>
      </c>
    </row>
    <row r="5830" spans="1:3">
      <c r="A5830" s="34" t="str">
        <f t="shared" si="273"/>
        <v/>
      </c>
      <c r="B5830" s="34" t="str">
        <f t="shared" si="274"/>
        <v/>
      </c>
      <c r="C5830" s="34" t="str">
        <f t="shared" si="275"/>
        <v/>
      </c>
    </row>
    <row r="5831" spans="1:3">
      <c r="A5831" s="34" t="str">
        <f t="shared" si="273"/>
        <v/>
      </c>
      <c r="B5831" s="34" t="str">
        <f t="shared" si="274"/>
        <v/>
      </c>
      <c r="C5831" s="34" t="str">
        <f t="shared" si="275"/>
        <v/>
      </c>
    </row>
    <row r="5832" spans="1:3">
      <c r="A5832" s="34" t="str">
        <f t="shared" si="273"/>
        <v/>
      </c>
      <c r="B5832" s="34" t="str">
        <f t="shared" si="274"/>
        <v/>
      </c>
      <c r="C5832" s="34" t="str">
        <f t="shared" si="275"/>
        <v/>
      </c>
    </row>
    <row r="5833" spans="1:3">
      <c r="A5833" s="34" t="str">
        <f t="shared" si="273"/>
        <v/>
      </c>
      <c r="B5833" s="34" t="str">
        <f t="shared" si="274"/>
        <v/>
      </c>
      <c r="C5833" s="34" t="str">
        <f t="shared" si="275"/>
        <v/>
      </c>
    </row>
    <row r="5834" spans="1:3">
      <c r="A5834" s="34" t="str">
        <f t="shared" si="273"/>
        <v/>
      </c>
      <c r="B5834" s="34" t="str">
        <f t="shared" si="274"/>
        <v/>
      </c>
      <c r="C5834" s="34" t="str">
        <f t="shared" si="275"/>
        <v/>
      </c>
    </row>
    <row r="5835" spans="1:3">
      <c r="A5835" s="34" t="str">
        <f t="shared" si="273"/>
        <v/>
      </c>
      <c r="B5835" s="34" t="str">
        <f t="shared" si="274"/>
        <v/>
      </c>
      <c r="C5835" s="34" t="str">
        <f t="shared" si="275"/>
        <v/>
      </c>
    </row>
    <row r="5836" spans="1:3">
      <c r="A5836" s="34" t="str">
        <f t="shared" si="273"/>
        <v/>
      </c>
      <c r="B5836" s="34" t="str">
        <f t="shared" si="274"/>
        <v/>
      </c>
      <c r="C5836" s="34" t="str">
        <f t="shared" si="275"/>
        <v/>
      </c>
    </row>
    <row r="5837" spans="1:3">
      <c r="A5837" s="34" t="str">
        <f t="shared" si="273"/>
        <v/>
      </c>
      <c r="B5837" s="34" t="str">
        <f t="shared" si="274"/>
        <v/>
      </c>
      <c r="C5837" s="34" t="str">
        <f t="shared" si="275"/>
        <v/>
      </c>
    </row>
    <row r="5838" spans="1:3">
      <c r="A5838" s="34" t="str">
        <f t="shared" si="273"/>
        <v/>
      </c>
      <c r="B5838" s="34" t="str">
        <f t="shared" si="274"/>
        <v/>
      </c>
      <c r="C5838" s="34" t="str">
        <f t="shared" si="275"/>
        <v/>
      </c>
    </row>
    <row r="5839" spans="1:3">
      <c r="A5839" s="34" t="str">
        <f t="shared" si="273"/>
        <v/>
      </c>
      <c r="B5839" s="34" t="str">
        <f t="shared" si="274"/>
        <v/>
      </c>
      <c r="C5839" s="34" t="str">
        <f t="shared" si="275"/>
        <v/>
      </c>
    </row>
    <row r="5840" spans="1:3">
      <c r="A5840" s="34" t="str">
        <f t="shared" si="273"/>
        <v/>
      </c>
      <c r="B5840" s="34" t="str">
        <f t="shared" si="274"/>
        <v/>
      </c>
      <c r="C5840" s="34" t="str">
        <f t="shared" si="275"/>
        <v/>
      </c>
    </row>
    <row r="5841" spans="1:3">
      <c r="A5841" s="34" t="str">
        <f t="shared" si="273"/>
        <v/>
      </c>
      <c r="B5841" s="34" t="str">
        <f t="shared" si="274"/>
        <v/>
      </c>
      <c r="C5841" s="34" t="str">
        <f t="shared" si="275"/>
        <v/>
      </c>
    </row>
    <row r="5842" spans="1:3">
      <c r="A5842" s="34" t="str">
        <f t="shared" si="273"/>
        <v/>
      </c>
      <c r="B5842" s="34" t="str">
        <f t="shared" si="274"/>
        <v/>
      </c>
      <c r="C5842" s="34" t="str">
        <f t="shared" si="275"/>
        <v/>
      </c>
    </row>
    <row r="5843" spans="1:3">
      <c r="A5843" s="34" t="str">
        <f t="shared" si="273"/>
        <v/>
      </c>
      <c r="B5843" s="34" t="str">
        <f t="shared" si="274"/>
        <v/>
      </c>
      <c r="C5843" s="34" t="str">
        <f t="shared" si="275"/>
        <v/>
      </c>
    </row>
    <row r="5844" spans="1:3">
      <c r="A5844" s="34" t="str">
        <f t="shared" si="273"/>
        <v/>
      </c>
      <c r="B5844" s="34" t="str">
        <f t="shared" si="274"/>
        <v/>
      </c>
      <c r="C5844" s="34" t="str">
        <f t="shared" si="275"/>
        <v/>
      </c>
    </row>
    <row r="5845" spans="1:3">
      <c r="A5845" s="34" t="str">
        <f t="shared" si="273"/>
        <v/>
      </c>
      <c r="B5845" s="34" t="str">
        <f t="shared" si="274"/>
        <v/>
      </c>
      <c r="C5845" s="34" t="str">
        <f t="shared" si="275"/>
        <v/>
      </c>
    </row>
    <row r="5846" spans="1:3">
      <c r="A5846" s="34" t="str">
        <f t="shared" si="273"/>
        <v/>
      </c>
      <c r="B5846" s="34" t="str">
        <f t="shared" si="274"/>
        <v/>
      </c>
      <c r="C5846" s="34" t="str">
        <f t="shared" si="275"/>
        <v/>
      </c>
    </row>
    <row r="5847" spans="1:3">
      <c r="A5847" s="34" t="str">
        <f t="shared" si="273"/>
        <v/>
      </c>
      <c r="B5847" s="34" t="str">
        <f t="shared" si="274"/>
        <v/>
      </c>
      <c r="C5847" s="34" t="str">
        <f t="shared" si="275"/>
        <v/>
      </c>
    </row>
    <row r="5848" spans="1:3">
      <c r="A5848" s="34" t="str">
        <f t="shared" si="273"/>
        <v/>
      </c>
      <c r="B5848" s="34" t="str">
        <f t="shared" si="274"/>
        <v/>
      </c>
      <c r="C5848" s="34" t="str">
        <f t="shared" si="275"/>
        <v/>
      </c>
    </row>
    <row r="5849" spans="1:3">
      <c r="A5849" s="34" t="str">
        <f t="shared" si="273"/>
        <v/>
      </c>
      <c r="B5849" s="34" t="str">
        <f t="shared" si="274"/>
        <v/>
      </c>
      <c r="C5849" s="34" t="str">
        <f t="shared" si="275"/>
        <v/>
      </c>
    </row>
    <row r="5850" spans="1:3">
      <c r="A5850" s="34" t="str">
        <f t="shared" si="273"/>
        <v/>
      </c>
      <c r="B5850" s="34" t="str">
        <f t="shared" si="274"/>
        <v/>
      </c>
      <c r="C5850" s="34" t="str">
        <f t="shared" si="275"/>
        <v/>
      </c>
    </row>
    <row r="5851" spans="1:3">
      <c r="A5851" s="34" t="str">
        <f t="shared" si="273"/>
        <v/>
      </c>
      <c r="B5851" s="34" t="str">
        <f t="shared" si="274"/>
        <v/>
      </c>
      <c r="C5851" s="34" t="str">
        <f t="shared" si="275"/>
        <v/>
      </c>
    </row>
    <row r="5852" spans="1:3">
      <c r="A5852" s="34" t="str">
        <f t="shared" si="273"/>
        <v/>
      </c>
      <c r="B5852" s="34" t="str">
        <f t="shared" si="274"/>
        <v/>
      </c>
      <c r="C5852" s="34" t="str">
        <f t="shared" si="275"/>
        <v/>
      </c>
    </row>
    <row r="5853" spans="1:3">
      <c r="A5853" s="34" t="str">
        <f t="shared" si="273"/>
        <v/>
      </c>
      <c r="B5853" s="34" t="str">
        <f t="shared" si="274"/>
        <v/>
      </c>
      <c r="C5853" s="34" t="str">
        <f t="shared" si="275"/>
        <v/>
      </c>
    </row>
    <row r="5854" spans="1:3">
      <c r="A5854" s="34" t="str">
        <f t="shared" si="273"/>
        <v/>
      </c>
      <c r="B5854" s="34" t="str">
        <f t="shared" si="274"/>
        <v/>
      </c>
      <c r="C5854" s="34" t="str">
        <f t="shared" si="275"/>
        <v/>
      </c>
    </row>
    <row r="5855" spans="1:3">
      <c r="A5855" s="34" t="str">
        <f t="shared" si="273"/>
        <v/>
      </c>
      <c r="B5855" s="34" t="str">
        <f t="shared" si="274"/>
        <v/>
      </c>
      <c r="C5855" s="34" t="str">
        <f t="shared" si="275"/>
        <v/>
      </c>
    </row>
    <row r="5856" spans="1:3">
      <c r="A5856" s="34" t="str">
        <f t="shared" si="273"/>
        <v/>
      </c>
      <c r="B5856" s="34" t="str">
        <f t="shared" si="274"/>
        <v/>
      </c>
      <c r="C5856" s="34" t="str">
        <f t="shared" si="275"/>
        <v/>
      </c>
    </row>
    <row r="5857" spans="1:3">
      <c r="A5857" s="34" t="str">
        <f t="shared" si="273"/>
        <v/>
      </c>
      <c r="B5857" s="34" t="str">
        <f t="shared" si="274"/>
        <v/>
      </c>
      <c r="C5857" s="34" t="str">
        <f t="shared" si="275"/>
        <v/>
      </c>
    </row>
    <row r="5858" spans="1:3">
      <c r="A5858" s="34" t="str">
        <f t="shared" si="273"/>
        <v/>
      </c>
      <c r="B5858" s="34" t="str">
        <f t="shared" si="274"/>
        <v/>
      </c>
      <c r="C5858" s="34" t="str">
        <f t="shared" si="275"/>
        <v/>
      </c>
    </row>
    <row r="5859" spans="1:3">
      <c r="A5859" s="34" t="str">
        <f t="shared" si="273"/>
        <v/>
      </c>
      <c r="B5859" s="34" t="str">
        <f t="shared" si="274"/>
        <v/>
      </c>
      <c r="C5859" s="34" t="str">
        <f t="shared" si="275"/>
        <v/>
      </c>
    </row>
    <row r="5860" spans="1:3">
      <c r="A5860" s="34" t="str">
        <f t="shared" si="273"/>
        <v/>
      </c>
      <c r="B5860" s="34" t="str">
        <f t="shared" si="274"/>
        <v/>
      </c>
      <c r="C5860" s="34" t="str">
        <f t="shared" si="275"/>
        <v/>
      </c>
    </row>
    <row r="5861" spans="1:3">
      <c r="A5861" s="34" t="str">
        <f t="shared" si="273"/>
        <v/>
      </c>
      <c r="B5861" s="34" t="str">
        <f t="shared" si="274"/>
        <v/>
      </c>
      <c r="C5861" s="34" t="str">
        <f t="shared" si="275"/>
        <v/>
      </c>
    </row>
    <row r="5862" spans="1:3">
      <c r="A5862" s="34" t="str">
        <f t="shared" si="273"/>
        <v/>
      </c>
      <c r="B5862" s="34" t="str">
        <f t="shared" si="274"/>
        <v/>
      </c>
      <c r="C5862" s="34" t="str">
        <f t="shared" si="275"/>
        <v/>
      </c>
    </row>
    <row r="5863" spans="1:3">
      <c r="A5863" s="34" t="str">
        <f t="shared" si="273"/>
        <v/>
      </c>
      <c r="B5863" s="34" t="str">
        <f t="shared" si="274"/>
        <v/>
      </c>
      <c r="C5863" s="34" t="str">
        <f t="shared" si="275"/>
        <v/>
      </c>
    </row>
    <row r="5864" spans="1:3">
      <c r="A5864" s="34" t="str">
        <f t="shared" si="273"/>
        <v/>
      </c>
      <c r="B5864" s="34" t="str">
        <f t="shared" si="274"/>
        <v/>
      </c>
      <c r="C5864" s="34" t="str">
        <f t="shared" si="275"/>
        <v/>
      </c>
    </row>
    <row r="5865" spans="1:3">
      <c r="A5865" s="34" t="str">
        <f t="shared" si="273"/>
        <v/>
      </c>
      <c r="B5865" s="34" t="str">
        <f t="shared" si="274"/>
        <v/>
      </c>
      <c r="C5865" s="34" t="str">
        <f t="shared" si="275"/>
        <v/>
      </c>
    </row>
    <row r="5866" spans="1:3">
      <c r="A5866" s="34" t="str">
        <f t="shared" si="273"/>
        <v/>
      </c>
      <c r="B5866" s="34" t="str">
        <f t="shared" si="274"/>
        <v/>
      </c>
      <c r="C5866" s="34" t="str">
        <f t="shared" si="275"/>
        <v/>
      </c>
    </row>
    <row r="5867" spans="1:3">
      <c r="A5867" s="34" t="str">
        <f t="shared" si="273"/>
        <v/>
      </c>
      <c r="B5867" s="34" t="str">
        <f t="shared" si="274"/>
        <v/>
      </c>
      <c r="C5867" s="34" t="str">
        <f t="shared" si="275"/>
        <v/>
      </c>
    </row>
    <row r="5868" spans="1:3">
      <c r="A5868" s="34" t="str">
        <f t="shared" si="273"/>
        <v/>
      </c>
      <c r="B5868" s="34" t="str">
        <f t="shared" si="274"/>
        <v/>
      </c>
      <c r="C5868" s="34" t="str">
        <f t="shared" si="275"/>
        <v/>
      </c>
    </row>
    <row r="5869" spans="1:3">
      <c r="A5869" s="34" t="str">
        <f t="shared" si="273"/>
        <v/>
      </c>
      <c r="B5869" s="34" t="str">
        <f t="shared" si="274"/>
        <v/>
      </c>
      <c r="C5869" s="34" t="str">
        <f t="shared" si="275"/>
        <v/>
      </c>
    </row>
    <row r="5870" spans="1:3">
      <c r="A5870" s="34" t="str">
        <f t="shared" si="273"/>
        <v/>
      </c>
      <c r="B5870" s="34" t="str">
        <f t="shared" si="274"/>
        <v/>
      </c>
      <c r="C5870" s="34" t="str">
        <f t="shared" si="275"/>
        <v/>
      </c>
    </row>
    <row r="5871" spans="1:3">
      <c r="A5871" s="34" t="str">
        <f t="shared" si="273"/>
        <v/>
      </c>
      <c r="B5871" s="34" t="str">
        <f t="shared" si="274"/>
        <v/>
      </c>
      <c r="C5871" s="34" t="str">
        <f t="shared" si="275"/>
        <v/>
      </c>
    </row>
    <row r="5872" spans="1:3">
      <c r="A5872" s="34" t="str">
        <f t="shared" si="273"/>
        <v/>
      </c>
      <c r="B5872" s="34" t="str">
        <f t="shared" si="274"/>
        <v/>
      </c>
      <c r="C5872" s="34" t="str">
        <f t="shared" si="275"/>
        <v/>
      </c>
    </row>
    <row r="5873" spans="1:3">
      <c r="A5873" s="34" t="str">
        <f t="shared" si="273"/>
        <v/>
      </c>
      <c r="B5873" s="34" t="str">
        <f t="shared" si="274"/>
        <v/>
      </c>
      <c r="C5873" s="34" t="str">
        <f t="shared" si="275"/>
        <v/>
      </c>
    </row>
    <row r="5874" spans="1:3">
      <c r="A5874" s="34" t="str">
        <f t="shared" si="273"/>
        <v/>
      </c>
      <c r="B5874" s="34" t="str">
        <f t="shared" si="274"/>
        <v/>
      </c>
      <c r="C5874" s="34" t="str">
        <f t="shared" si="275"/>
        <v/>
      </c>
    </row>
    <row r="5875" spans="1:3">
      <c r="A5875" s="34" t="str">
        <f t="shared" si="273"/>
        <v/>
      </c>
      <c r="B5875" s="34" t="str">
        <f t="shared" si="274"/>
        <v/>
      </c>
      <c r="C5875" s="34" t="str">
        <f t="shared" si="275"/>
        <v/>
      </c>
    </row>
    <row r="5876" spans="1:3">
      <c r="A5876" s="34" t="str">
        <f t="shared" si="273"/>
        <v/>
      </c>
      <c r="B5876" s="34" t="str">
        <f t="shared" si="274"/>
        <v/>
      </c>
      <c r="C5876" s="34" t="str">
        <f t="shared" si="275"/>
        <v/>
      </c>
    </row>
    <row r="5877" spans="1:3">
      <c r="A5877" s="34" t="str">
        <f t="shared" si="273"/>
        <v/>
      </c>
      <c r="B5877" s="34" t="str">
        <f t="shared" si="274"/>
        <v/>
      </c>
      <c r="C5877" s="34" t="str">
        <f t="shared" si="275"/>
        <v/>
      </c>
    </row>
    <row r="5878" spans="1:3">
      <c r="A5878" s="34" t="str">
        <f t="shared" si="273"/>
        <v/>
      </c>
      <c r="B5878" s="34" t="str">
        <f t="shared" si="274"/>
        <v/>
      </c>
      <c r="C5878" s="34" t="str">
        <f t="shared" si="275"/>
        <v/>
      </c>
    </row>
    <row r="5879" spans="1:3">
      <c r="A5879" s="34" t="str">
        <f t="shared" si="273"/>
        <v/>
      </c>
      <c r="B5879" s="34" t="str">
        <f t="shared" si="274"/>
        <v/>
      </c>
      <c r="C5879" s="34" t="str">
        <f t="shared" si="275"/>
        <v/>
      </c>
    </row>
    <row r="5880" spans="1:3">
      <c r="A5880" s="34" t="str">
        <f t="shared" si="273"/>
        <v/>
      </c>
      <c r="B5880" s="34" t="str">
        <f t="shared" si="274"/>
        <v/>
      </c>
      <c r="C5880" s="34" t="str">
        <f t="shared" si="275"/>
        <v/>
      </c>
    </row>
    <row r="5881" spans="1:3">
      <c r="A5881" s="34" t="str">
        <f t="shared" si="273"/>
        <v/>
      </c>
      <c r="B5881" s="34" t="str">
        <f t="shared" si="274"/>
        <v/>
      </c>
      <c r="C5881" s="34" t="str">
        <f t="shared" si="275"/>
        <v/>
      </c>
    </row>
    <row r="5882" spans="1:3">
      <c r="A5882" s="34" t="str">
        <f t="shared" si="273"/>
        <v/>
      </c>
      <c r="B5882" s="34" t="str">
        <f t="shared" si="274"/>
        <v/>
      </c>
      <c r="C5882" s="34" t="str">
        <f t="shared" si="275"/>
        <v/>
      </c>
    </row>
    <row r="5883" spans="1:3">
      <c r="A5883" s="34" t="str">
        <f t="shared" si="273"/>
        <v/>
      </c>
      <c r="B5883" s="34" t="str">
        <f t="shared" si="274"/>
        <v/>
      </c>
      <c r="C5883" s="34" t="str">
        <f t="shared" si="275"/>
        <v/>
      </c>
    </row>
    <row r="5884" spans="1:3">
      <c r="A5884" s="34" t="str">
        <f t="shared" si="273"/>
        <v/>
      </c>
      <c r="B5884" s="34" t="str">
        <f t="shared" si="274"/>
        <v/>
      </c>
      <c r="C5884" s="34" t="str">
        <f t="shared" si="275"/>
        <v/>
      </c>
    </row>
    <row r="5885" spans="1:3">
      <c r="A5885" s="34" t="str">
        <f t="shared" si="273"/>
        <v/>
      </c>
      <c r="B5885" s="34" t="str">
        <f t="shared" si="274"/>
        <v/>
      </c>
      <c r="C5885" s="34" t="str">
        <f t="shared" si="275"/>
        <v/>
      </c>
    </row>
    <row r="5886" spans="1:3">
      <c r="A5886" s="34" t="str">
        <f t="shared" si="273"/>
        <v/>
      </c>
      <c r="B5886" s="34" t="str">
        <f t="shared" si="274"/>
        <v/>
      </c>
      <c r="C5886" s="34" t="str">
        <f t="shared" si="275"/>
        <v/>
      </c>
    </row>
    <row r="5887" spans="1:3">
      <c r="A5887" s="34" t="str">
        <f t="shared" si="273"/>
        <v/>
      </c>
      <c r="B5887" s="34" t="str">
        <f t="shared" si="274"/>
        <v/>
      </c>
      <c r="C5887" s="34" t="str">
        <f t="shared" si="275"/>
        <v/>
      </c>
    </row>
    <row r="5888" spans="1:3">
      <c r="A5888" s="34" t="str">
        <f t="shared" si="273"/>
        <v/>
      </c>
      <c r="B5888" s="34" t="str">
        <f t="shared" si="274"/>
        <v/>
      </c>
      <c r="C5888" s="34" t="str">
        <f t="shared" si="275"/>
        <v/>
      </c>
    </row>
    <row r="5889" spans="1:3">
      <c r="A5889" s="34" t="str">
        <f t="shared" si="273"/>
        <v/>
      </c>
      <c r="B5889" s="34" t="str">
        <f t="shared" si="274"/>
        <v/>
      </c>
      <c r="C5889" s="34" t="str">
        <f t="shared" si="275"/>
        <v/>
      </c>
    </row>
    <row r="5890" spans="1:3">
      <c r="A5890" s="34" t="str">
        <f t="shared" si="273"/>
        <v/>
      </c>
      <c r="B5890" s="34" t="str">
        <f t="shared" si="274"/>
        <v/>
      </c>
      <c r="C5890" s="34" t="str">
        <f t="shared" si="275"/>
        <v/>
      </c>
    </row>
    <row r="5891" spans="1:3">
      <c r="A5891" s="34" t="str">
        <f t="shared" ref="A5891:A5954" si="276">IFERROR(C5891-1,"")</f>
        <v/>
      </c>
      <c r="B5891" s="34" t="str">
        <f t="shared" ref="B5891:B5954" si="277">IFERROR("P(Z&gt;="&amp;C5891-1&amp;")","")</f>
        <v/>
      </c>
      <c r="C5891" s="34" t="str">
        <f t="shared" ref="C5891:C5954" si="278">IF(C5890&gt;rNtrials,"",1+C5890)</f>
        <v/>
      </c>
    </row>
    <row r="5892" spans="1:3">
      <c r="A5892" s="34" t="str">
        <f t="shared" si="276"/>
        <v/>
      </c>
      <c r="B5892" s="34" t="str">
        <f t="shared" si="277"/>
        <v/>
      </c>
      <c r="C5892" s="34" t="str">
        <f t="shared" si="278"/>
        <v/>
      </c>
    </row>
    <row r="5893" spans="1:3">
      <c r="A5893" s="34" t="str">
        <f t="shared" si="276"/>
        <v/>
      </c>
      <c r="B5893" s="34" t="str">
        <f t="shared" si="277"/>
        <v/>
      </c>
      <c r="C5893" s="34" t="str">
        <f t="shared" si="278"/>
        <v/>
      </c>
    </row>
    <row r="5894" spans="1:3">
      <c r="A5894" s="34" t="str">
        <f t="shared" si="276"/>
        <v/>
      </c>
      <c r="B5894" s="34" t="str">
        <f t="shared" si="277"/>
        <v/>
      </c>
      <c r="C5894" s="34" t="str">
        <f t="shared" si="278"/>
        <v/>
      </c>
    </row>
    <row r="5895" spans="1:3">
      <c r="A5895" s="34" t="str">
        <f t="shared" si="276"/>
        <v/>
      </c>
      <c r="B5895" s="34" t="str">
        <f t="shared" si="277"/>
        <v/>
      </c>
      <c r="C5895" s="34" t="str">
        <f t="shared" si="278"/>
        <v/>
      </c>
    </row>
    <row r="5896" spans="1:3">
      <c r="A5896" s="34" t="str">
        <f t="shared" si="276"/>
        <v/>
      </c>
      <c r="B5896" s="34" t="str">
        <f t="shared" si="277"/>
        <v/>
      </c>
      <c r="C5896" s="34" t="str">
        <f t="shared" si="278"/>
        <v/>
      </c>
    </row>
    <row r="5897" spans="1:3">
      <c r="A5897" s="34" t="str">
        <f t="shared" si="276"/>
        <v/>
      </c>
      <c r="B5897" s="34" t="str">
        <f t="shared" si="277"/>
        <v/>
      </c>
      <c r="C5897" s="34" t="str">
        <f t="shared" si="278"/>
        <v/>
      </c>
    </row>
    <row r="5898" spans="1:3">
      <c r="A5898" s="34" t="str">
        <f t="shared" si="276"/>
        <v/>
      </c>
      <c r="B5898" s="34" t="str">
        <f t="shared" si="277"/>
        <v/>
      </c>
      <c r="C5898" s="34" t="str">
        <f t="shared" si="278"/>
        <v/>
      </c>
    </row>
    <row r="5899" spans="1:3">
      <c r="A5899" s="34" t="str">
        <f t="shared" si="276"/>
        <v/>
      </c>
      <c r="B5899" s="34" t="str">
        <f t="shared" si="277"/>
        <v/>
      </c>
      <c r="C5899" s="34" t="str">
        <f t="shared" si="278"/>
        <v/>
      </c>
    </row>
    <row r="5900" spans="1:3">
      <c r="A5900" s="34" t="str">
        <f t="shared" si="276"/>
        <v/>
      </c>
      <c r="B5900" s="34" t="str">
        <f t="shared" si="277"/>
        <v/>
      </c>
      <c r="C5900" s="34" t="str">
        <f t="shared" si="278"/>
        <v/>
      </c>
    </row>
    <row r="5901" spans="1:3">
      <c r="A5901" s="34" t="str">
        <f t="shared" si="276"/>
        <v/>
      </c>
      <c r="B5901" s="34" t="str">
        <f t="shared" si="277"/>
        <v/>
      </c>
      <c r="C5901" s="34" t="str">
        <f t="shared" si="278"/>
        <v/>
      </c>
    </row>
    <row r="5902" spans="1:3">
      <c r="A5902" s="34" t="str">
        <f t="shared" si="276"/>
        <v/>
      </c>
      <c r="B5902" s="34" t="str">
        <f t="shared" si="277"/>
        <v/>
      </c>
      <c r="C5902" s="34" t="str">
        <f t="shared" si="278"/>
        <v/>
      </c>
    </row>
    <row r="5903" spans="1:3">
      <c r="A5903" s="34" t="str">
        <f t="shared" si="276"/>
        <v/>
      </c>
      <c r="B5903" s="34" t="str">
        <f t="shared" si="277"/>
        <v/>
      </c>
      <c r="C5903" s="34" t="str">
        <f t="shared" si="278"/>
        <v/>
      </c>
    </row>
    <row r="5904" spans="1:3">
      <c r="A5904" s="34" t="str">
        <f t="shared" si="276"/>
        <v/>
      </c>
      <c r="B5904" s="34" t="str">
        <f t="shared" si="277"/>
        <v/>
      </c>
      <c r="C5904" s="34" t="str">
        <f t="shared" si="278"/>
        <v/>
      </c>
    </row>
    <row r="5905" spans="1:3">
      <c r="A5905" s="34" t="str">
        <f t="shared" si="276"/>
        <v/>
      </c>
      <c r="B5905" s="34" t="str">
        <f t="shared" si="277"/>
        <v/>
      </c>
      <c r="C5905" s="34" t="str">
        <f t="shared" si="278"/>
        <v/>
      </c>
    </row>
    <row r="5906" spans="1:3">
      <c r="A5906" s="34" t="str">
        <f t="shared" si="276"/>
        <v/>
      </c>
      <c r="B5906" s="34" t="str">
        <f t="shared" si="277"/>
        <v/>
      </c>
      <c r="C5906" s="34" t="str">
        <f t="shared" si="278"/>
        <v/>
      </c>
    </row>
    <row r="5907" spans="1:3">
      <c r="A5907" s="34" t="str">
        <f t="shared" si="276"/>
        <v/>
      </c>
      <c r="B5907" s="34" t="str">
        <f t="shared" si="277"/>
        <v/>
      </c>
      <c r="C5907" s="34" t="str">
        <f t="shared" si="278"/>
        <v/>
      </c>
    </row>
    <row r="5908" spans="1:3">
      <c r="A5908" s="34" t="str">
        <f t="shared" si="276"/>
        <v/>
      </c>
      <c r="B5908" s="34" t="str">
        <f t="shared" si="277"/>
        <v/>
      </c>
      <c r="C5908" s="34" t="str">
        <f t="shared" si="278"/>
        <v/>
      </c>
    </row>
    <row r="5909" spans="1:3">
      <c r="A5909" s="34" t="str">
        <f t="shared" si="276"/>
        <v/>
      </c>
      <c r="B5909" s="34" t="str">
        <f t="shared" si="277"/>
        <v/>
      </c>
      <c r="C5909" s="34" t="str">
        <f t="shared" si="278"/>
        <v/>
      </c>
    </row>
    <row r="5910" spans="1:3">
      <c r="A5910" s="34" t="str">
        <f t="shared" si="276"/>
        <v/>
      </c>
      <c r="B5910" s="34" t="str">
        <f t="shared" si="277"/>
        <v/>
      </c>
      <c r="C5910" s="34" t="str">
        <f t="shared" si="278"/>
        <v/>
      </c>
    </row>
    <row r="5911" spans="1:3">
      <c r="A5911" s="34" t="str">
        <f t="shared" si="276"/>
        <v/>
      </c>
      <c r="B5911" s="34" t="str">
        <f t="shared" si="277"/>
        <v/>
      </c>
      <c r="C5911" s="34" t="str">
        <f t="shared" si="278"/>
        <v/>
      </c>
    </row>
    <row r="5912" spans="1:3">
      <c r="A5912" s="34" t="str">
        <f t="shared" si="276"/>
        <v/>
      </c>
      <c r="B5912" s="34" t="str">
        <f t="shared" si="277"/>
        <v/>
      </c>
      <c r="C5912" s="34" t="str">
        <f t="shared" si="278"/>
        <v/>
      </c>
    </row>
    <row r="5913" spans="1:3">
      <c r="A5913" s="34" t="str">
        <f t="shared" si="276"/>
        <v/>
      </c>
      <c r="B5913" s="34" t="str">
        <f t="shared" si="277"/>
        <v/>
      </c>
      <c r="C5913" s="34" t="str">
        <f t="shared" si="278"/>
        <v/>
      </c>
    </row>
    <row r="5914" spans="1:3">
      <c r="A5914" s="34" t="str">
        <f t="shared" si="276"/>
        <v/>
      </c>
      <c r="B5914" s="34" t="str">
        <f t="shared" si="277"/>
        <v/>
      </c>
      <c r="C5914" s="34" t="str">
        <f t="shared" si="278"/>
        <v/>
      </c>
    </row>
    <row r="5915" spans="1:3">
      <c r="A5915" s="34" t="str">
        <f t="shared" si="276"/>
        <v/>
      </c>
      <c r="B5915" s="34" t="str">
        <f t="shared" si="277"/>
        <v/>
      </c>
      <c r="C5915" s="34" t="str">
        <f t="shared" si="278"/>
        <v/>
      </c>
    </row>
    <row r="5916" spans="1:3">
      <c r="A5916" s="34" t="str">
        <f t="shared" si="276"/>
        <v/>
      </c>
      <c r="B5916" s="34" t="str">
        <f t="shared" si="277"/>
        <v/>
      </c>
      <c r="C5916" s="34" t="str">
        <f t="shared" si="278"/>
        <v/>
      </c>
    </row>
    <row r="5917" spans="1:3">
      <c r="A5917" s="34" t="str">
        <f t="shared" si="276"/>
        <v/>
      </c>
      <c r="B5917" s="34" t="str">
        <f t="shared" si="277"/>
        <v/>
      </c>
      <c r="C5917" s="34" t="str">
        <f t="shared" si="278"/>
        <v/>
      </c>
    </row>
    <row r="5918" spans="1:3">
      <c r="A5918" s="34" t="str">
        <f t="shared" si="276"/>
        <v/>
      </c>
      <c r="B5918" s="34" t="str">
        <f t="shared" si="277"/>
        <v/>
      </c>
      <c r="C5918" s="34" t="str">
        <f t="shared" si="278"/>
        <v/>
      </c>
    </row>
    <row r="5919" spans="1:3">
      <c r="A5919" s="34" t="str">
        <f t="shared" si="276"/>
        <v/>
      </c>
      <c r="B5919" s="34" t="str">
        <f t="shared" si="277"/>
        <v/>
      </c>
      <c r="C5919" s="34" t="str">
        <f t="shared" si="278"/>
        <v/>
      </c>
    </row>
    <row r="5920" spans="1:3">
      <c r="A5920" s="34" t="str">
        <f t="shared" si="276"/>
        <v/>
      </c>
      <c r="B5920" s="34" t="str">
        <f t="shared" si="277"/>
        <v/>
      </c>
      <c r="C5920" s="34" t="str">
        <f t="shared" si="278"/>
        <v/>
      </c>
    </row>
    <row r="5921" spans="1:3">
      <c r="A5921" s="34" t="str">
        <f t="shared" si="276"/>
        <v/>
      </c>
      <c r="B5921" s="34" t="str">
        <f t="shared" si="277"/>
        <v/>
      </c>
      <c r="C5921" s="34" t="str">
        <f t="shared" si="278"/>
        <v/>
      </c>
    </row>
    <row r="5922" spans="1:3">
      <c r="A5922" s="34" t="str">
        <f t="shared" si="276"/>
        <v/>
      </c>
      <c r="B5922" s="34" t="str">
        <f t="shared" si="277"/>
        <v/>
      </c>
      <c r="C5922" s="34" t="str">
        <f t="shared" si="278"/>
        <v/>
      </c>
    </row>
    <row r="5923" spans="1:3">
      <c r="A5923" s="34" t="str">
        <f t="shared" si="276"/>
        <v/>
      </c>
      <c r="B5923" s="34" t="str">
        <f t="shared" si="277"/>
        <v/>
      </c>
      <c r="C5923" s="34" t="str">
        <f t="shared" si="278"/>
        <v/>
      </c>
    </row>
    <row r="5924" spans="1:3">
      <c r="A5924" s="34" t="str">
        <f t="shared" si="276"/>
        <v/>
      </c>
      <c r="B5924" s="34" t="str">
        <f t="shared" si="277"/>
        <v/>
      </c>
      <c r="C5924" s="34" t="str">
        <f t="shared" si="278"/>
        <v/>
      </c>
    </row>
    <row r="5925" spans="1:3">
      <c r="A5925" s="34" t="str">
        <f t="shared" si="276"/>
        <v/>
      </c>
      <c r="B5925" s="34" t="str">
        <f t="shared" si="277"/>
        <v/>
      </c>
      <c r="C5925" s="34" t="str">
        <f t="shared" si="278"/>
        <v/>
      </c>
    </row>
    <row r="5926" spans="1:3">
      <c r="A5926" s="34" t="str">
        <f t="shared" si="276"/>
        <v/>
      </c>
      <c r="B5926" s="34" t="str">
        <f t="shared" si="277"/>
        <v/>
      </c>
      <c r="C5926" s="34" t="str">
        <f t="shared" si="278"/>
        <v/>
      </c>
    </row>
    <row r="5927" spans="1:3">
      <c r="A5927" s="34" t="str">
        <f t="shared" si="276"/>
        <v/>
      </c>
      <c r="B5927" s="34" t="str">
        <f t="shared" si="277"/>
        <v/>
      </c>
      <c r="C5927" s="34" t="str">
        <f t="shared" si="278"/>
        <v/>
      </c>
    </row>
    <row r="5928" spans="1:3">
      <c r="A5928" s="34" t="str">
        <f t="shared" si="276"/>
        <v/>
      </c>
      <c r="B5928" s="34" t="str">
        <f t="shared" si="277"/>
        <v/>
      </c>
      <c r="C5928" s="34" t="str">
        <f t="shared" si="278"/>
        <v/>
      </c>
    </row>
    <row r="5929" spans="1:3">
      <c r="A5929" s="34" t="str">
        <f t="shared" si="276"/>
        <v/>
      </c>
      <c r="B5929" s="34" t="str">
        <f t="shared" si="277"/>
        <v/>
      </c>
      <c r="C5929" s="34" t="str">
        <f t="shared" si="278"/>
        <v/>
      </c>
    </row>
    <row r="5930" spans="1:3">
      <c r="A5930" s="34" t="str">
        <f t="shared" si="276"/>
        <v/>
      </c>
      <c r="B5930" s="34" t="str">
        <f t="shared" si="277"/>
        <v/>
      </c>
      <c r="C5930" s="34" t="str">
        <f t="shared" si="278"/>
        <v/>
      </c>
    </row>
    <row r="5931" spans="1:3">
      <c r="A5931" s="34" t="str">
        <f t="shared" si="276"/>
        <v/>
      </c>
      <c r="B5931" s="34" t="str">
        <f t="shared" si="277"/>
        <v/>
      </c>
      <c r="C5931" s="34" t="str">
        <f t="shared" si="278"/>
        <v/>
      </c>
    </row>
    <row r="5932" spans="1:3">
      <c r="A5932" s="34" t="str">
        <f t="shared" si="276"/>
        <v/>
      </c>
      <c r="B5932" s="34" t="str">
        <f t="shared" si="277"/>
        <v/>
      </c>
      <c r="C5932" s="34" t="str">
        <f t="shared" si="278"/>
        <v/>
      </c>
    </row>
    <row r="5933" spans="1:3">
      <c r="A5933" s="34" t="str">
        <f t="shared" si="276"/>
        <v/>
      </c>
      <c r="B5933" s="34" t="str">
        <f t="shared" si="277"/>
        <v/>
      </c>
      <c r="C5933" s="34" t="str">
        <f t="shared" si="278"/>
        <v/>
      </c>
    </row>
    <row r="5934" spans="1:3">
      <c r="A5934" s="34" t="str">
        <f t="shared" si="276"/>
        <v/>
      </c>
      <c r="B5934" s="34" t="str">
        <f t="shared" si="277"/>
        <v/>
      </c>
      <c r="C5934" s="34" t="str">
        <f t="shared" si="278"/>
        <v/>
      </c>
    </row>
    <row r="5935" spans="1:3">
      <c r="A5935" s="34" t="str">
        <f t="shared" si="276"/>
        <v/>
      </c>
      <c r="B5935" s="34" t="str">
        <f t="shared" si="277"/>
        <v/>
      </c>
      <c r="C5935" s="34" t="str">
        <f t="shared" si="278"/>
        <v/>
      </c>
    </row>
    <row r="5936" spans="1:3">
      <c r="A5936" s="34" t="str">
        <f t="shared" si="276"/>
        <v/>
      </c>
      <c r="B5936" s="34" t="str">
        <f t="shared" si="277"/>
        <v/>
      </c>
      <c r="C5936" s="34" t="str">
        <f t="shared" si="278"/>
        <v/>
      </c>
    </row>
    <row r="5937" spans="1:3">
      <c r="A5937" s="34" t="str">
        <f t="shared" si="276"/>
        <v/>
      </c>
      <c r="B5937" s="34" t="str">
        <f t="shared" si="277"/>
        <v/>
      </c>
      <c r="C5937" s="34" t="str">
        <f t="shared" si="278"/>
        <v/>
      </c>
    </row>
    <row r="5938" spans="1:3">
      <c r="A5938" s="34" t="str">
        <f t="shared" si="276"/>
        <v/>
      </c>
      <c r="B5938" s="34" t="str">
        <f t="shared" si="277"/>
        <v/>
      </c>
      <c r="C5938" s="34" t="str">
        <f t="shared" si="278"/>
        <v/>
      </c>
    </row>
    <row r="5939" spans="1:3">
      <c r="A5939" s="34" t="str">
        <f t="shared" si="276"/>
        <v/>
      </c>
      <c r="B5939" s="34" t="str">
        <f t="shared" si="277"/>
        <v/>
      </c>
      <c r="C5939" s="34" t="str">
        <f t="shared" si="278"/>
        <v/>
      </c>
    </row>
    <row r="5940" spans="1:3">
      <c r="A5940" s="34" t="str">
        <f t="shared" si="276"/>
        <v/>
      </c>
      <c r="B5940" s="34" t="str">
        <f t="shared" si="277"/>
        <v/>
      </c>
      <c r="C5940" s="34" t="str">
        <f t="shared" si="278"/>
        <v/>
      </c>
    </row>
    <row r="5941" spans="1:3">
      <c r="A5941" s="34" t="str">
        <f t="shared" si="276"/>
        <v/>
      </c>
      <c r="B5941" s="34" t="str">
        <f t="shared" si="277"/>
        <v/>
      </c>
      <c r="C5941" s="34" t="str">
        <f t="shared" si="278"/>
        <v/>
      </c>
    </row>
    <row r="5942" spans="1:3">
      <c r="A5942" s="34" t="str">
        <f t="shared" si="276"/>
        <v/>
      </c>
      <c r="B5942" s="34" t="str">
        <f t="shared" si="277"/>
        <v/>
      </c>
      <c r="C5942" s="34" t="str">
        <f t="shared" si="278"/>
        <v/>
      </c>
    </row>
    <row r="5943" spans="1:3">
      <c r="A5943" s="34" t="str">
        <f t="shared" si="276"/>
        <v/>
      </c>
      <c r="B5943" s="34" t="str">
        <f t="shared" si="277"/>
        <v/>
      </c>
      <c r="C5943" s="34" t="str">
        <f t="shared" si="278"/>
        <v/>
      </c>
    </row>
    <row r="5944" spans="1:3">
      <c r="A5944" s="34" t="str">
        <f t="shared" si="276"/>
        <v/>
      </c>
      <c r="B5944" s="34" t="str">
        <f t="shared" si="277"/>
        <v/>
      </c>
      <c r="C5944" s="34" t="str">
        <f t="shared" si="278"/>
        <v/>
      </c>
    </row>
    <row r="5945" spans="1:3">
      <c r="A5945" s="34" t="str">
        <f t="shared" si="276"/>
        <v/>
      </c>
      <c r="B5945" s="34" t="str">
        <f t="shared" si="277"/>
        <v/>
      </c>
      <c r="C5945" s="34" t="str">
        <f t="shared" si="278"/>
        <v/>
      </c>
    </row>
    <row r="5946" spans="1:3">
      <c r="A5946" s="34" t="str">
        <f t="shared" si="276"/>
        <v/>
      </c>
      <c r="B5946" s="34" t="str">
        <f t="shared" si="277"/>
        <v/>
      </c>
      <c r="C5946" s="34" t="str">
        <f t="shared" si="278"/>
        <v/>
      </c>
    </row>
    <row r="5947" spans="1:3">
      <c r="A5947" s="34" t="str">
        <f t="shared" si="276"/>
        <v/>
      </c>
      <c r="B5947" s="34" t="str">
        <f t="shared" si="277"/>
        <v/>
      </c>
      <c r="C5947" s="34" t="str">
        <f t="shared" si="278"/>
        <v/>
      </c>
    </row>
    <row r="5948" spans="1:3">
      <c r="A5948" s="34" t="str">
        <f t="shared" si="276"/>
        <v/>
      </c>
      <c r="B5948" s="34" t="str">
        <f t="shared" si="277"/>
        <v/>
      </c>
      <c r="C5948" s="34" t="str">
        <f t="shared" si="278"/>
        <v/>
      </c>
    </row>
    <row r="5949" spans="1:3">
      <c r="A5949" s="34" t="str">
        <f t="shared" si="276"/>
        <v/>
      </c>
      <c r="B5949" s="34" t="str">
        <f t="shared" si="277"/>
        <v/>
      </c>
      <c r="C5949" s="34" t="str">
        <f t="shared" si="278"/>
        <v/>
      </c>
    </row>
    <row r="5950" spans="1:3">
      <c r="A5950" s="34" t="str">
        <f t="shared" si="276"/>
        <v/>
      </c>
      <c r="B5950" s="34" t="str">
        <f t="shared" si="277"/>
        <v/>
      </c>
      <c r="C5950" s="34" t="str">
        <f t="shared" si="278"/>
        <v/>
      </c>
    </row>
    <row r="5951" spans="1:3">
      <c r="A5951" s="34" t="str">
        <f t="shared" si="276"/>
        <v/>
      </c>
      <c r="B5951" s="34" t="str">
        <f t="shared" si="277"/>
        <v/>
      </c>
      <c r="C5951" s="34" t="str">
        <f t="shared" si="278"/>
        <v/>
      </c>
    </row>
    <row r="5952" spans="1:3">
      <c r="A5952" s="34" t="str">
        <f t="shared" si="276"/>
        <v/>
      </c>
      <c r="B5952" s="34" t="str">
        <f t="shared" si="277"/>
        <v/>
      </c>
      <c r="C5952" s="34" t="str">
        <f t="shared" si="278"/>
        <v/>
      </c>
    </row>
    <row r="5953" spans="1:3">
      <c r="A5953" s="34" t="str">
        <f t="shared" si="276"/>
        <v/>
      </c>
      <c r="B5953" s="34" t="str">
        <f t="shared" si="277"/>
        <v/>
      </c>
      <c r="C5953" s="34" t="str">
        <f t="shared" si="278"/>
        <v/>
      </c>
    </row>
    <row r="5954" spans="1:3">
      <c r="A5954" s="34" t="str">
        <f t="shared" si="276"/>
        <v/>
      </c>
      <c r="B5954" s="34" t="str">
        <f t="shared" si="277"/>
        <v/>
      </c>
      <c r="C5954" s="34" t="str">
        <f t="shared" si="278"/>
        <v/>
      </c>
    </row>
    <row r="5955" spans="1:3">
      <c r="A5955" s="34" t="str">
        <f t="shared" ref="A5955:A6018" si="279">IFERROR(C5955-1,"")</f>
        <v/>
      </c>
      <c r="B5955" s="34" t="str">
        <f t="shared" ref="B5955:B6018" si="280">IFERROR("P(Z&gt;="&amp;C5955-1&amp;")","")</f>
        <v/>
      </c>
      <c r="C5955" s="34" t="str">
        <f t="shared" ref="C5955:C6018" si="281">IF(C5954&gt;rNtrials,"",1+C5954)</f>
        <v/>
      </c>
    </row>
    <row r="5956" spans="1:3">
      <c r="A5956" s="34" t="str">
        <f t="shared" si="279"/>
        <v/>
      </c>
      <c r="B5956" s="34" t="str">
        <f t="shared" si="280"/>
        <v/>
      </c>
      <c r="C5956" s="34" t="str">
        <f t="shared" si="281"/>
        <v/>
      </c>
    </row>
    <row r="5957" spans="1:3">
      <c r="A5957" s="34" t="str">
        <f t="shared" si="279"/>
        <v/>
      </c>
      <c r="B5957" s="34" t="str">
        <f t="shared" si="280"/>
        <v/>
      </c>
      <c r="C5957" s="34" t="str">
        <f t="shared" si="281"/>
        <v/>
      </c>
    </row>
    <row r="5958" spans="1:3">
      <c r="A5958" s="34" t="str">
        <f t="shared" si="279"/>
        <v/>
      </c>
      <c r="B5958" s="34" t="str">
        <f t="shared" si="280"/>
        <v/>
      </c>
      <c r="C5958" s="34" t="str">
        <f t="shared" si="281"/>
        <v/>
      </c>
    </row>
    <row r="5959" spans="1:3">
      <c r="A5959" s="34" t="str">
        <f t="shared" si="279"/>
        <v/>
      </c>
      <c r="B5959" s="34" t="str">
        <f t="shared" si="280"/>
        <v/>
      </c>
      <c r="C5959" s="34" t="str">
        <f t="shared" si="281"/>
        <v/>
      </c>
    </row>
    <row r="5960" spans="1:3">
      <c r="A5960" s="34" t="str">
        <f t="shared" si="279"/>
        <v/>
      </c>
      <c r="B5960" s="34" t="str">
        <f t="shared" si="280"/>
        <v/>
      </c>
      <c r="C5960" s="34" t="str">
        <f t="shared" si="281"/>
        <v/>
      </c>
    </row>
    <row r="5961" spans="1:3">
      <c r="A5961" s="34" t="str">
        <f t="shared" si="279"/>
        <v/>
      </c>
      <c r="B5961" s="34" t="str">
        <f t="shared" si="280"/>
        <v/>
      </c>
      <c r="C5961" s="34" t="str">
        <f t="shared" si="281"/>
        <v/>
      </c>
    </row>
    <row r="5962" spans="1:3">
      <c r="A5962" s="34" t="str">
        <f t="shared" si="279"/>
        <v/>
      </c>
      <c r="B5962" s="34" t="str">
        <f t="shared" si="280"/>
        <v/>
      </c>
      <c r="C5962" s="34" t="str">
        <f t="shared" si="281"/>
        <v/>
      </c>
    </row>
    <row r="5963" spans="1:3">
      <c r="A5963" s="34" t="str">
        <f t="shared" si="279"/>
        <v/>
      </c>
      <c r="B5963" s="34" t="str">
        <f t="shared" si="280"/>
        <v/>
      </c>
      <c r="C5963" s="34" t="str">
        <f t="shared" si="281"/>
        <v/>
      </c>
    </row>
    <row r="5964" spans="1:3">
      <c r="A5964" s="34" t="str">
        <f t="shared" si="279"/>
        <v/>
      </c>
      <c r="B5964" s="34" t="str">
        <f t="shared" si="280"/>
        <v/>
      </c>
      <c r="C5964" s="34" t="str">
        <f t="shared" si="281"/>
        <v/>
      </c>
    </row>
    <row r="5965" spans="1:3">
      <c r="A5965" s="34" t="str">
        <f t="shared" si="279"/>
        <v/>
      </c>
      <c r="B5965" s="34" t="str">
        <f t="shared" si="280"/>
        <v/>
      </c>
      <c r="C5965" s="34" t="str">
        <f t="shared" si="281"/>
        <v/>
      </c>
    </row>
    <row r="5966" spans="1:3">
      <c r="A5966" s="34" t="str">
        <f t="shared" si="279"/>
        <v/>
      </c>
      <c r="B5966" s="34" t="str">
        <f t="shared" si="280"/>
        <v/>
      </c>
      <c r="C5966" s="34" t="str">
        <f t="shared" si="281"/>
        <v/>
      </c>
    </row>
    <row r="5967" spans="1:3">
      <c r="A5967" s="34" t="str">
        <f t="shared" si="279"/>
        <v/>
      </c>
      <c r="B5967" s="34" t="str">
        <f t="shared" si="280"/>
        <v/>
      </c>
      <c r="C5967" s="34" t="str">
        <f t="shared" si="281"/>
        <v/>
      </c>
    </row>
    <row r="5968" spans="1:3">
      <c r="A5968" s="34" t="str">
        <f t="shared" si="279"/>
        <v/>
      </c>
      <c r="B5968" s="34" t="str">
        <f t="shared" si="280"/>
        <v/>
      </c>
      <c r="C5968" s="34" t="str">
        <f t="shared" si="281"/>
        <v/>
      </c>
    </row>
    <row r="5969" spans="1:3">
      <c r="A5969" s="34" t="str">
        <f t="shared" si="279"/>
        <v/>
      </c>
      <c r="B5969" s="34" t="str">
        <f t="shared" si="280"/>
        <v/>
      </c>
      <c r="C5969" s="34" t="str">
        <f t="shared" si="281"/>
        <v/>
      </c>
    </row>
    <row r="5970" spans="1:3">
      <c r="A5970" s="34" t="str">
        <f t="shared" si="279"/>
        <v/>
      </c>
      <c r="B5970" s="34" t="str">
        <f t="shared" si="280"/>
        <v/>
      </c>
      <c r="C5970" s="34" t="str">
        <f t="shared" si="281"/>
        <v/>
      </c>
    </row>
    <row r="5971" spans="1:3">
      <c r="A5971" s="34" t="str">
        <f t="shared" si="279"/>
        <v/>
      </c>
      <c r="B5971" s="34" t="str">
        <f t="shared" si="280"/>
        <v/>
      </c>
      <c r="C5971" s="34" t="str">
        <f t="shared" si="281"/>
        <v/>
      </c>
    </row>
    <row r="5972" spans="1:3">
      <c r="A5972" s="34" t="str">
        <f t="shared" si="279"/>
        <v/>
      </c>
      <c r="B5972" s="34" t="str">
        <f t="shared" si="280"/>
        <v/>
      </c>
      <c r="C5972" s="34" t="str">
        <f t="shared" si="281"/>
        <v/>
      </c>
    </row>
    <row r="5973" spans="1:3">
      <c r="A5973" s="34" t="str">
        <f t="shared" si="279"/>
        <v/>
      </c>
      <c r="B5973" s="34" t="str">
        <f t="shared" si="280"/>
        <v/>
      </c>
      <c r="C5973" s="34" t="str">
        <f t="shared" si="281"/>
        <v/>
      </c>
    </row>
    <row r="5974" spans="1:3">
      <c r="A5974" s="34" t="str">
        <f t="shared" si="279"/>
        <v/>
      </c>
      <c r="B5974" s="34" t="str">
        <f t="shared" si="280"/>
        <v/>
      </c>
      <c r="C5974" s="34" t="str">
        <f t="shared" si="281"/>
        <v/>
      </c>
    </row>
    <row r="5975" spans="1:3">
      <c r="A5975" s="34" t="str">
        <f t="shared" si="279"/>
        <v/>
      </c>
      <c r="B5975" s="34" t="str">
        <f t="shared" si="280"/>
        <v/>
      </c>
      <c r="C5975" s="34" t="str">
        <f t="shared" si="281"/>
        <v/>
      </c>
    </row>
    <row r="5976" spans="1:3">
      <c r="A5976" s="34" t="str">
        <f t="shared" si="279"/>
        <v/>
      </c>
      <c r="B5976" s="34" t="str">
        <f t="shared" si="280"/>
        <v/>
      </c>
      <c r="C5976" s="34" t="str">
        <f t="shared" si="281"/>
        <v/>
      </c>
    </row>
    <row r="5977" spans="1:3">
      <c r="A5977" s="34" t="str">
        <f t="shared" si="279"/>
        <v/>
      </c>
      <c r="B5977" s="34" t="str">
        <f t="shared" si="280"/>
        <v/>
      </c>
      <c r="C5977" s="34" t="str">
        <f t="shared" si="281"/>
        <v/>
      </c>
    </row>
    <row r="5978" spans="1:3">
      <c r="A5978" s="34" t="str">
        <f t="shared" si="279"/>
        <v/>
      </c>
      <c r="B5978" s="34" t="str">
        <f t="shared" si="280"/>
        <v/>
      </c>
      <c r="C5978" s="34" t="str">
        <f t="shared" si="281"/>
        <v/>
      </c>
    </row>
    <row r="5979" spans="1:3">
      <c r="A5979" s="34" t="str">
        <f t="shared" si="279"/>
        <v/>
      </c>
      <c r="B5979" s="34" t="str">
        <f t="shared" si="280"/>
        <v/>
      </c>
      <c r="C5979" s="34" t="str">
        <f t="shared" si="281"/>
        <v/>
      </c>
    </row>
    <row r="5980" spans="1:3">
      <c r="A5980" s="34" t="str">
        <f t="shared" si="279"/>
        <v/>
      </c>
      <c r="B5980" s="34" t="str">
        <f t="shared" si="280"/>
        <v/>
      </c>
      <c r="C5980" s="34" t="str">
        <f t="shared" si="281"/>
        <v/>
      </c>
    </row>
    <row r="5981" spans="1:3">
      <c r="A5981" s="34" t="str">
        <f t="shared" si="279"/>
        <v/>
      </c>
      <c r="B5981" s="34" t="str">
        <f t="shared" si="280"/>
        <v/>
      </c>
      <c r="C5981" s="34" t="str">
        <f t="shared" si="281"/>
        <v/>
      </c>
    </row>
    <row r="5982" spans="1:3">
      <c r="A5982" s="34" t="str">
        <f t="shared" si="279"/>
        <v/>
      </c>
      <c r="B5982" s="34" t="str">
        <f t="shared" si="280"/>
        <v/>
      </c>
      <c r="C5982" s="34" t="str">
        <f t="shared" si="281"/>
        <v/>
      </c>
    </row>
    <row r="5983" spans="1:3">
      <c r="A5983" s="34" t="str">
        <f t="shared" si="279"/>
        <v/>
      </c>
      <c r="B5983" s="34" t="str">
        <f t="shared" si="280"/>
        <v/>
      </c>
      <c r="C5983" s="34" t="str">
        <f t="shared" si="281"/>
        <v/>
      </c>
    </row>
    <row r="5984" spans="1:3">
      <c r="A5984" s="34" t="str">
        <f t="shared" si="279"/>
        <v/>
      </c>
      <c r="B5984" s="34" t="str">
        <f t="shared" si="280"/>
        <v/>
      </c>
      <c r="C5984" s="34" t="str">
        <f t="shared" si="281"/>
        <v/>
      </c>
    </row>
    <row r="5985" spans="1:3">
      <c r="A5985" s="34" t="str">
        <f t="shared" si="279"/>
        <v/>
      </c>
      <c r="B5985" s="34" t="str">
        <f t="shared" si="280"/>
        <v/>
      </c>
      <c r="C5985" s="34" t="str">
        <f t="shared" si="281"/>
        <v/>
      </c>
    </row>
    <row r="5986" spans="1:3">
      <c r="A5986" s="34" t="str">
        <f t="shared" si="279"/>
        <v/>
      </c>
      <c r="B5986" s="34" t="str">
        <f t="shared" si="280"/>
        <v/>
      </c>
      <c r="C5986" s="34" t="str">
        <f t="shared" si="281"/>
        <v/>
      </c>
    </row>
    <row r="5987" spans="1:3">
      <c r="A5987" s="34" t="str">
        <f t="shared" si="279"/>
        <v/>
      </c>
      <c r="B5987" s="34" t="str">
        <f t="shared" si="280"/>
        <v/>
      </c>
      <c r="C5987" s="34" t="str">
        <f t="shared" si="281"/>
        <v/>
      </c>
    </row>
    <row r="5988" spans="1:3">
      <c r="A5988" s="34" t="str">
        <f t="shared" si="279"/>
        <v/>
      </c>
      <c r="B5988" s="34" t="str">
        <f t="shared" si="280"/>
        <v/>
      </c>
      <c r="C5988" s="34" t="str">
        <f t="shared" si="281"/>
        <v/>
      </c>
    </row>
    <row r="5989" spans="1:3">
      <c r="A5989" s="34" t="str">
        <f t="shared" si="279"/>
        <v/>
      </c>
      <c r="B5989" s="34" t="str">
        <f t="shared" si="280"/>
        <v/>
      </c>
      <c r="C5989" s="34" t="str">
        <f t="shared" si="281"/>
        <v/>
      </c>
    </row>
    <row r="5990" spans="1:3">
      <c r="A5990" s="34" t="str">
        <f t="shared" si="279"/>
        <v/>
      </c>
      <c r="B5990" s="34" t="str">
        <f t="shared" si="280"/>
        <v/>
      </c>
      <c r="C5990" s="34" t="str">
        <f t="shared" si="281"/>
        <v/>
      </c>
    </row>
    <row r="5991" spans="1:3">
      <c r="A5991" s="34" t="str">
        <f t="shared" si="279"/>
        <v/>
      </c>
      <c r="B5991" s="34" t="str">
        <f t="shared" si="280"/>
        <v/>
      </c>
      <c r="C5991" s="34" t="str">
        <f t="shared" si="281"/>
        <v/>
      </c>
    </row>
    <row r="5992" spans="1:3">
      <c r="A5992" s="34" t="str">
        <f t="shared" si="279"/>
        <v/>
      </c>
      <c r="B5992" s="34" t="str">
        <f t="shared" si="280"/>
        <v/>
      </c>
      <c r="C5992" s="34" t="str">
        <f t="shared" si="281"/>
        <v/>
      </c>
    </row>
    <row r="5993" spans="1:3">
      <c r="A5993" s="34" t="str">
        <f t="shared" si="279"/>
        <v/>
      </c>
      <c r="B5993" s="34" t="str">
        <f t="shared" si="280"/>
        <v/>
      </c>
      <c r="C5993" s="34" t="str">
        <f t="shared" si="281"/>
        <v/>
      </c>
    </row>
    <row r="5994" spans="1:3">
      <c r="A5994" s="34" t="str">
        <f t="shared" si="279"/>
        <v/>
      </c>
      <c r="B5994" s="34" t="str">
        <f t="shared" si="280"/>
        <v/>
      </c>
      <c r="C5994" s="34" t="str">
        <f t="shared" si="281"/>
        <v/>
      </c>
    </row>
    <row r="5995" spans="1:3">
      <c r="A5995" s="34" t="str">
        <f t="shared" si="279"/>
        <v/>
      </c>
      <c r="B5995" s="34" t="str">
        <f t="shared" si="280"/>
        <v/>
      </c>
      <c r="C5995" s="34" t="str">
        <f t="shared" si="281"/>
        <v/>
      </c>
    </row>
    <row r="5996" spans="1:3">
      <c r="A5996" s="34" t="str">
        <f t="shared" si="279"/>
        <v/>
      </c>
      <c r="B5996" s="34" t="str">
        <f t="shared" si="280"/>
        <v/>
      </c>
      <c r="C5996" s="34" t="str">
        <f t="shared" si="281"/>
        <v/>
      </c>
    </row>
    <row r="5997" spans="1:3">
      <c r="A5997" s="34" t="str">
        <f t="shared" si="279"/>
        <v/>
      </c>
      <c r="B5997" s="34" t="str">
        <f t="shared" si="280"/>
        <v/>
      </c>
      <c r="C5997" s="34" t="str">
        <f t="shared" si="281"/>
        <v/>
      </c>
    </row>
    <row r="5998" spans="1:3">
      <c r="A5998" s="34" t="str">
        <f t="shared" si="279"/>
        <v/>
      </c>
      <c r="B5998" s="34" t="str">
        <f t="shared" si="280"/>
        <v/>
      </c>
      <c r="C5998" s="34" t="str">
        <f t="shared" si="281"/>
        <v/>
      </c>
    </row>
    <row r="5999" spans="1:3">
      <c r="A5999" s="34" t="str">
        <f t="shared" si="279"/>
        <v/>
      </c>
      <c r="B5999" s="34" t="str">
        <f t="shared" si="280"/>
        <v/>
      </c>
      <c r="C5999" s="34" t="str">
        <f t="shared" si="281"/>
        <v/>
      </c>
    </row>
    <row r="6000" spans="1:3">
      <c r="A6000" s="34" t="str">
        <f t="shared" si="279"/>
        <v/>
      </c>
      <c r="B6000" s="34" t="str">
        <f t="shared" si="280"/>
        <v/>
      </c>
      <c r="C6000" s="34" t="str">
        <f t="shared" si="281"/>
        <v/>
      </c>
    </row>
    <row r="6001" spans="1:3">
      <c r="A6001" s="34" t="str">
        <f t="shared" si="279"/>
        <v/>
      </c>
      <c r="B6001" s="34" t="str">
        <f t="shared" si="280"/>
        <v/>
      </c>
      <c r="C6001" s="34" t="str">
        <f t="shared" si="281"/>
        <v/>
      </c>
    </row>
    <row r="6002" spans="1:3">
      <c r="A6002" s="34" t="str">
        <f t="shared" si="279"/>
        <v/>
      </c>
      <c r="B6002" s="34" t="str">
        <f t="shared" si="280"/>
        <v/>
      </c>
      <c r="C6002" s="34" t="str">
        <f t="shared" si="281"/>
        <v/>
      </c>
    </row>
    <row r="6003" spans="1:3">
      <c r="A6003" s="34" t="str">
        <f t="shared" si="279"/>
        <v/>
      </c>
      <c r="B6003" s="34" t="str">
        <f t="shared" si="280"/>
        <v/>
      </c>
      <c r="C6003" s="34" t="str">
        <f t="shared" si="281"/>
        <v/>
      </c>
    </row>
    <row r="6004" spans="1:3">
      <c r="A6004" s="34" t="str">
        <f t="shared" si="279"/>
        <v/>
      </c>
      <c r="B6004" s="34" t="str">
        <f t="shared" si="280"/>
        <v/>
      </c>
      <c r="C6004" s="34" t="str">
        <f t="shared" si="281"/>
        <v/>
      </c>
    </row>
    <row r="6005" spans="1:3">
      <c r="A6005" s="34" t="str">
        <f t="shared" si="279"/>
        <v/>
      </c>
      <c r="B6005" s="34" t="str">
        <f t="shared" si="280"/>
        <v/>
      </c>
      <c r="C6005" s="34" t="str">
        <f t="shared" si="281"/>
        <v/>
      </c>
    </row>
    <row r="6006" spans="1:3">
      <c r="A6006" s="34" t="str">
        <f t="shared" si="279"/>
        <v/>
      </c>
      <c r="B6006" s="34" t="str">
        <f t="shared" si="280"/>
        <v/>
      </c>
      <c r="C6006" s="34" t="str">
        <f t="shared" si="281"/>
        <v/>
      </c>
    </row>
    <row r="6007" spans="1:3">
      <c r="A6007" s="34" t="str">
        <f t="shared" si="279"/>
        <v/>
      </c>
      <c r="B6007" s="34" t="str">
        <f t="shared" si="280"/>
        <v/>
      </c>
      <c r="C6007" s="34" t="str">
        <f t="shared" si="281"/>
        <v/>
      </c>
    </row>
    <row r="6008" spans="1:3">
      <c r="A6008" s="34" t="str">
        <f t="shared" si="279"/>
        <v/>
      </c>
      <c r="B6008" s="34" t="str">
        <f t="shared" si="280"/>
        <v/>
      </c>
      <c r="C6008" s="34" t="str">
        <f t="shared" si="281"/>
        <v/>
      </c>
    </row>
    <row r="6009" spans="1:3">
      <c r="A6009" s="34" t="str">
        <f t="shared" si="279"/>
        <v/>
      </c>
      <c r="B6009" s="34" t="str">
        <f t="shared" si="280"/>
        <v/>
      </c>
      <c r="C6009" s="34" t="str">
        <f t="shared" si="281"/>
        <v/>
      </c>
    </row>
    <row r="6010" spans="1:3">
      <c r="A6010" s="34" t="str">
        <f t="shared" si="279"/>
        <v/>
      </c>
      <c r="B6010" s="34" t="str">
        <f t="shared" si="280"/>
        <v/>
      </c>
      <c r="C6010" s="34" t="str">
        <f t="shared" si="281"/>
        <v/>
      </c>
    </row>
    <row r="6011" spans="1:3">
      <c r="A6011" s="34" t="str">
        <f t="shared" si="279"/>
        <v/>
      </c>
      <c r="B6011" s="34" t="str">
        <f t="shared" si="280"/>
        <v/>
      </c>
      <c r="C6011" s="34" t="str">
        <f t="shared" si="281"/>
        <v/>
      </c>
    </row>
    <row r="6012" spans="1:3">
      <c r="A6012" s="34" t="str">
        <f t="shared" si="279"/>
        <v/>
      </c>
      <c r="B6012" s="34" t="str">
        <f t="shared" si="280"/>
        <v/>
      </c>
      <c r="C6012" s="34" t="str">
        <f t="shared" si="281"/>
        <v/>
      </c>
    </row>
    <row r="6013" spans="1:3">
      <c r="A6013" s="34" t="str">
        <f t="shared" si="279"/>
        <v/>
      </c>
      <c r="B6013" s="34" t="str">
        <f t="shared" si="280"/>
        <v/>
      </c>
      <c r="C6013" s="34" t="str">
        <f t="shared" si="281"/>
        <v/>
      </c>
    </row>
    <row r="6014" spans="1:3">
      <c r="A6014" s="34" t="str">
        <f t="shared" si="279"/>
        <v/>
      </c>
      <c r="B6014" s="34" t="str">
        <f t="shared" si="280"/>
        <v/>
      </c>
      <c r="C6014" s="34" t="str">
        <f t="shared" si="281"/>
        <v/>
      </c>
    </row>
    <row r="6015" spans="1:3">
      <c r="A6015" s="34" t="str">
        <f t="shared" si="279"/>
        <v/>
      </c>
      <c r="B6015" s="34" t="str">
        <f t="shared" si="280"/>
        <v/>
      </c>
      <c r="C6015" s="34" t="str">
        <f t="shared" si="281"/>
        <v/>
      </c>
    </row>
    <row r="6016" spans="1:3">
      <c r="A6016" s="34" t="str">
        <f t="shared" si="279"/>
        <v/>
      </c>
      <c r="B6016" s="34" t="str">
        <f t="shared" si="280"/>
        <v/>
      </c>
      <c r="C6016" s="34" t="str">
        <f t="shared" si="281"/>
        <v/>
      </c>
    </row>
    <row r="6017" spans="1:3">
      <c r="A6017" s="34" t="str">
        <f t="shared" si="279"/>
        <v/>
      </c>
      <c r="B6017" s="34" t="str">
        <f t="shared" si="280"/>
        <v/>
      </c>
      <c r="C6017" s="34" t="str">
        <f t="shared" si="281"/>
        <v/>
      </c>
    </row>
    <row r="6018" spans="1:3">
      <c r="A6018" s="34" t="str">
        <f t="shared" si="279"/>
        <v/>
      </c>
      <c r="B6018" s="34" t="str">
        <f t="shared" si="280"/>
        <v/>
      </c>
      <c r="C6018" s="34" t="str">
        <f t="shared" si="281"/>
        <v/>
      </c>
    </row>
    <row r="6019" spans="1:3">
      <c r="A6019" s="34" t="str">
        <f t="shared" ref="A6019:A6082" si="282">IFERROR(C6019-1,"")</f>
        <v/>
      </c>
      <c r="B6019" s="34" t="str">
        <f t="shared" ref="B6019:B6082" si="283">IFERROR("P(Z&gt;="&amp;C6019-1&amp;")","")</f>
        <v/>
      </c>
      <c r="C6019" s="34" t="str">
        <f t="shared" ref="C6019:C6082" si="284">IF(C6018&gt;rNtrials,"",1+C6018)</f>
        <v/>
      </c>
    </row>
    <row r="6020" spans="1:3">
      <c r="A6020" s="34" t="str">
        <f t="shared" si="282"/>
        <v/>
      </c>
      <c r="B6020" s="34" t="str">
        <f t="shared" si="283"/>
        <v/>
      </c>
      <c r="C6020" s="34" t="str">
        <f t="shared" si="284"/>
        <v/>
      </c>
    </row>
    <row r="6021" spans="1:3">
      <c r="A6021" s="34" t="str">
        <f t="shared" si="282"/>
        <v/>
      </c>
      <c r="B6021" s="34" t="str">
        <f t="shared" si="283"/>
        <v/>
      </c>
      <c r="C6021" s="34" t="str">
        <f t="shared" si="284"/>
        <v/>
      </c>
    </row>
    <row r="6022" spans="1:3">
      <c r="A6022" s="34" t="str">
        <f t="shared" si="282"/>
        <v/>
      </c>
      <c r="B6022" s="34" t="str">
        <f t="shared" si="283"/>
        <v/>
      </c>
      <c r="C6022" s="34" t="str">
        <f t="shared" si="284"/>
        <v/>
      </c>
    </row>
    <row r="6023" spans="1:3">
      <c r="A6023" s="34" t="str">
        <f t="shared" si="282"/>
        <v/>
      </c>
      <c r="B6023" s="34" t="str">
        <f t="shared" si="283"/>
        <v/>
      </c>
      <c r="C6023" s="34" t="str">
        <f t="shared" si="284"/>
        <v/>
      </c>
    </row>
    <row r="6024" spans="1:3">
      <c r="A6024" s="34" t="str">
        <f t="shared" si="282"/>
        <v/>
      </c>
      <c r="B6024" s="34" t="str">
        <f t="shared" si="283"/>
        <v/>
      </c>
      <c r="C6024" s="34" t="str">
        <f t="shared" si="284"/>
        <v/>
      </c>
    </row>
    <row r="6025" spans="1:3">
      <c r="A6025" s="34" t="str">
        <f t="shared" si="282"/>
        <v/>
      </c>
      <c r="B6025" s="34" t="str">
        <f t="shared" si="283"/>
        <v/>
      </c>
      <c r="C6025" s="34" t="str">
        <f t="shared" si="284"/>
        <v/>
      </c>
    </row>
    <row r="6026" spans="1:3">
      <c r="A6026" s="34" t="str">
        <f t="shared" si="282"/>
        <v/>
      </c>
      <c r="B6026" s="34" t="str">
        <f t="shared" si="283"/>
        <v/>
      </c>
      <c r="C6026" s="34" t="str">
        <f t="shared" si="284"/>
        <v/>
      </c>
    </row>
    <row r="6027" spans="1:3">
      <c r="A6027" s="34" t="str">
        <f t="shared" si="282"/>
        <v/>
      </c>
      <c r="B6027" s="34" t="str">
        <f t="shared" si="283"/>
        <v/>
      </c>
      <c r="C6027" s="34" t="str">
        <f t="shared" si="284"/>
        <v/>
      </c>
    </row>
    <row r="6028" spans="1:3">
      <c r="A6028" s="34" t="str">
        <f t="shared" si="282"/>
        <v/>
      </c>
      <c r="B6028" s="34" t="str">
        <f t="shared" si="283"/>
        <v/>
      </c>
      <c r="C6028" s="34" t="str">
        <f t="shared" si="284"/>
        <v/>
      </c>
    </row>
    <row r="6029" spans="1:3">
      <c r="A6029" s="34" t="str">
        <f t="shared" si="282"/>
        <v/>
      </c>
      <c r="B6029" s="34" t="str">
        <f t="shared" si="283"/>
        <v/>
      </c>
      <c r="C6029" s="34" t="str">
        <f t="shared" si="284"/>
        <v/>
      </c>
    </row>
    <row r="6030" spans="1:3">
      <c r="A6030" s="34" t="str">
        <f t="shared" si="282"/>
        <v/>
      </c>
      <c r="B6030" s="34" t="str">
        <f t="shared" si="283"/>
        <v/>
      </c>
      <c r="C6030" s="34" t="str">
        <f t="shared" si="284"/>
        <v/>
      </c>
    </row>
    <row r="6031" spans="1:3">
      <c r="A6031" s="34" t="str">
        <f t="shared" si="282"/>
        <v/>
      </c>
      <c r="B6031" s="34" t="str">
        <f t="shared" si="283"/>
        <v/>
      </c>
      <c r="C6031" s="34" t="str">
        <f t="shared" si="284"/>
        <v/>
      </c>
    </row>
    <row r="6032" spans="1:3">
      <c r="A6032" s="34" t="str">
        <f t="shared" si="282"/>
        <v/>
      </c>
      <c r="B6032" s="34" t="str">
        <f t="shared" si="283"/>
        <v/>
      </c>
      <c r="C6032" s="34" t="str">
        <f t="shared" si="284"/>
        <v/>
      </c>
    </row>
    <row r="6033" spans="1:3">
      <c r="A6033" s="34" t="str">
        <f t="shared" si="282"/>
        <v/>
      </c>
      <c r="B6033" s="34" t="str">
        <f t="shared" si="283"/>
        <v/>
      </c>
      <c r="C6033" s="34" t="str">
        <f t="shared" si="284"/>
        <v/>
      </c>
    </row>
    <row r="6034" spans="1:3">
      <c r="A6034" s="34" t="str">
        <f t="shared" si="282"/>
        <v/>
      </c>
      <c r="B6034" s="34" t="str">
        <f t="shared" si="283"/>
        <v/>
      </c>
      <c r="C6034" s="34" t="str">
        <f t="shared" si="284"/>
        <v/>
      </c>
    </row>
    <row r="6035" spans="1:3">
      <c r="A6035" s="34" t="str">
        <f t="shared" si="282"/>
        <v/>
      </c>
      <c r="B6035" s="34" t="str">
        <f t="shared" si="283"/>
        <v/>
      </c>
      <c r="C6035" s="34" t="str">
        <f t="shared" si="284"/>
        <v/>
      </c>
    </row>
    <row r="6036" spans="1:3">
      <c r="A6036" s="34" t="str">
        <f t="shared" si="282"/>
        <v/>
      </c>
      <c r="B6036" s="34" t="str">
        <f t="shared" si="283"/>
        <v/>
      </c>
      <c r="C6036" s="34" t="str">
        <f t="shared" si="284"/>
        <v/>
      </c>
    </row>
    <row r="6037" spans="1:3">
      <c r="A6037" s="34" t="str">
        <f t="shared" si="282"/>
        <v/>
      </c>
      <c r="B6037" s="34" t="str">
        <f t="shared" si="283"/>
        <v/>
      </c>
      <c r="C6037" s="34" t="str">
        <f t="shared" si="284"/>
        <v/>
      </c>
    </row>
    <row r="6038" spans="1:3">
      <c r="A6038" s="34" t="str">
        <f t="shared" si="282"/>
        <v/>
      </c>
      <c r="B6038" s="34" t="str">
        <f t="shared" si="283"/>
        <v/>
      </c>
      <c r="C6038" s="34" t="str">
        <f t="shared" si="284"/>
        <v/>
      </c>
    </row>
    <row r="6039" spans="1:3">
      <c r="A6039" s="34" t="str">
        <f t="shared" si="282"/>
        <v/>
      </c>
      <c r="B6039" s="34" t="str">
        <f t="shared" si="283"/>
        <v/>
      </c>
      <c r="C6039" s="34" t="str">
        <f t="shared" si="284"/>
        <v/>
      </c>
    </row>
    <row r="6040" spans="1:3">
      <c r="A6040" s="34" t="str">
        <f t="shared" si="282"/>
        <v/>
      </c>
      <c r="B6040" s="34" t="str">
        <f t="shared" si="283"/>
        <v/>
      </c>
      <c r="C6040" s="34" t="str">
        <f t="shared" si="284"/>
        <v/>
      </c>
    </row>
    <row r="6041" spans="1:3">
      <c r="A6041" s="34" t="str">
        <f t="shared" si="282"/>
        <v/>
      </c>
      <c r="B6041" s="34" t="str">
        <f t="shared" si="283"/>
        <v/>
      </c>
      <c r="C6041" s="34" t="str">
        <f t="shared" si="284"/>
        <v/>
      </c>
    </row>
    <row r="6042" spans="1:3">
      <c r="A6042" s="34" t="str">
        <f t="shared" si="282"/>
        <v/>
      </c>
      <c r="B6042" s="34" t="str">
        <f t="shared" si="283"/>
        <v/>
      </c>
      <c r="C6042" s="34" t="str">
        <f t="shared" si="284"/>
        <v/>
      </c>
    </row>
    <row r="6043" spans="1:3">
      <c r="A6043" s="34" t="str">
        <f t="shared" si="282"/>
        <v/>
      </c>
      <c r="B6043" s="34" t="str">
        <f t="shared" si="283"/>
        <v/>
      </c>
      <c r="C6043" s="34" t="str">
        <f t="shared" si="284"/>
        <v/>
      </c>
    </row>
    <row r="6044" spans="1:3">
      <c r="A6044" s="34" t="str">
        <f t="shared" si="282"/>
        <v/>
      </c>
      <c r="B6044" s="34" t="str">
        <f t="shared" si="283"/>
        <v/>
      </c>
      <c r="C6044" s="34" t="str">
        <f t="shared" si="284"/>
        <v/>
      </c>
    </row>
    <row r="6045" spans="1:3">
      <c r="A6045" s="34" t="str">
        <f t="shared" si="282"/>
        <v/>
      </c>
      <c r="B6045" s="34" t="str">
        <f t="shared" si="283"/>
        <v/>
      </c>
      <c r="C6045" s="34" t="str">
        <f t="shared" si="284"/>
        <v/>
      </c>
    </row>
    <row r="6046" spans="1:3">
      <c r="A6046" s="34" t="str">
        <f t="shared" si="282"/>
        <v/>
      </c>
      <c r="B6046" s="34" t="str">
        <f t="shared" si="283"/>
        <v/>
      </c>
      <c r="C6046" s="34" t="str">
        <f t="shared" si="284"/>
        <v/>
      </c>
    </row>
    <row r="6047" spans="1:3">
      <c r="A6047" s="34" t="str">
        <f t="shared" si="282"/>
        <v/>
      </c>
      <c r="B6047" s="34" t="str">
        <f t="shared" si="283"/>
        <v/>
      </c>
      <c r="C6047" s="34" t="str">
        <f t="shared" si="284"/>
        <v/>
      </c>
    </row>
    <row r="6048" spans="1:3">
      <c r="A6048" s="34" t="str">
        <f t="shared" si="282"/>
        <v/>
      </c>
      <c r="B6048" s="34" t="str">
        <f t="shared" si="283"/>
        <v/>
      </c>
      <c r="C6048" s="34" t="str">
        <f t="shared" si="284"/>
        <v/>
      </c>
    </row>
    <row r="6049" spans="1:3">
      <c r="A6049" s="34" t="str">
        <f t="shared" si="282"/>
        <v/>
      </c>
      <c r="B6049" s="34" t="str">
        <f t="shared" si="283"/>
        <v/>
      </c>
      <c r="C6049" s="34" t="str">
        <f t="shared" si="284"/>
        <v/>
      </c>
    </row>
    <row r="6050" spans="1:3">
      <c r="A6050" s="34" t="str">
        <f t="shared" si="282"/>
        <v/>
      </c>
      <c r="B6050" s="34" t="str">
        <f t="shared" si="283"/>
        <v/>
      </c>
      <c r="C6050" s="34" t="str">
        <f t="shared" si="284"/>
        <v/>
      </c>
    </row>
    <row r="6051" spans="1:3">
      <c r="A6051" s="34" t="str">
        <f t="shared" si="282"/>
        <v/>
      </c>
      <c r="B6051" s="34" t="str">
        <f t="shared" si="283"/>
        <v/>
      </c>
      <c r="C6051" s="34" t="str">
        <f t="shared" si="284"/>
        <v/>
      </c>
    </row>
    <row r="6052" spans="1:3">
      <c r="A6052" s="34" t="str">
        <f t="shared" si="282"/>
        <v/>
      </c>
      <c r="B6052" s="34" t="str">
        <f t="shared" si="283"/>
        <v/>
      </c>
      <c r="C6052" s="34" t="str">
        <f t="shared" si="284"/>
        <v/>
      </c>
    </row>
    <row r="6053" spans="1:3">
      <c r="A6053" s="34" t="str">
        <f t="shared" si="282"/>
        <v/>
      </c>
      <c r="B6053" s="34" t="str">
        <f t="shared" si="283"/>
        <v/>
      </c>
      <c r="C6053" s="34" t="str">
        <f t="shared" si="284"/>
        <v/>
      </c>
    </row>
    <row r="6054" spans="1:3">
      <c r="A6054" s="34" t="str">
        <f t="shared" si="282"/>
        <v/>
      </c>
      <c r="B6054" s="34" t="str">
        <f t="shared" si="283"/>
        <v/>
      </c>
      <c r="C6054" s="34" t="str">
        <f t="shared" si="284"/>
        <v/>
      </c>
    </row>
    <row r="6055" spans="1:3">
      <c r="A6055" s="34" t="str">
        <f t="shared" si="282"/>
        <v/>
      </c>
      <c r="B6055" s="34" t="str">
        <f t="shared" si="283"/>
        <v/>
      </c>
      <c r="C6055" s="34" t="str">
        <f t="shared" si="284"/>
        <v/>
      </c>
    </row>
    <row r="6056" spans="1:3">
      <c r="A6056" s="34" t="str">
        <f t="shared" si="282"/>
        <v/>
      </c>
      <c r="B6056" s="34" t="str">
        <f t="shared" si="283"/>
        <v/>
      </c>
      <c r="C6056" s="34" t="str">
        <f t="shared" si="284"/>
        <v/>
      </c>
    </row>
    <row r="6057" spans="1:3">
      <c r="A6057" s="34" t="str">
        <f t="shared" si="282"/>
        <v/>
      </c>
      <c r="B6057" s="34" t="str">
        <f t="shared" si="283"/>
        <v/>
      </c>
      <c r="C6057" s="34" t="str">
        <f t="shared" si="284"/>
        <v/>
      </c>
    </row>
    <row r="6058" spans="1:3">
      <c r="A6058" s="34" t="str">
        <f t="shared" si="282"/>
        <v/>
      </c>
      <c r="B6058" s="34" t="str">
        <f t="shared" si="283"/>
        <v/>
      </c>
      <c r="C6058" s="34" t="str">
        <f t="shared" si="284"/>
        <v/>
      </c>
    </row>
    <row r="6059" spans="1:3">
      <c r="A6059" s="34" t="str">
        <f t="shared" si="282"/>
        <v/>
      </c>
      <c r="B6059" s="34" t="str">
        <f t="shared" si="283"/>
        <v/>
      </c>
      <c r="C6059" s="34" t="str">
        <f t="shared" si="284"/>
        <v/>
      </c>
    </row>
    <row r="6060" spans="1:3">
      <c r="A6060" s="34" t="str">
        <f t="shared" si="282"/>
        <v/>
      </c>
      <c r="B6060" s="34" t="str">
        <f t="shared" si="283"/>
        <v/>
      </c>
      <c r="C6060" s="34" t="str">
        <f t="shared" si="284"/>
        <v/>
      </c>
    </row>
    <row r="6061" spans="1:3">
      <c r="A6061" s="34" t="str">
        <f t="shared" si="282"/>
        <v/>
      </c>
      <c r="B6061" s="34" t="str">
        <f t="shared" si="283"/>
        <v/>
      </c>
      <c r="C6061" s="34" t="str">
        <f t="shared" si="284"/>
        <v/>
      </c>
    </row>
    <row r="6062" spans="1:3">
      <c r="A6062" s="34" t="str">
        <f t="shared" si="282"/>
        <v/>
      </c>
      <c r="B6062" s="34" t="str">
        <f t="shared" si="283"/>
        <v/>
      </c>
      <c r="C6062" s="34" t="str">
        <f t="shared" si="284"/>
        <v/>
      </c>
    </row>
    <row r="6063" spans="1:3">
      <c r="A6063" s="34" t="str">
        <f t="shared" si="282"/>
        <v/>
      </c>
      <c r="B6063" s="34" t="str">
        <f t="shared" si="283"/>
        <v/>
      </c>
      <c r="C6063" s="34" t="str">
        <f t="shared" si="284"/>
        <v/>
      </c>
    </row>
    <row r="6064" spans="1:3">
      <c r="A6064" s="34" t="str">
        <f t="shared" si="282"/>
        <v/>
      </c>
      <c r="B6064" s="34" t="str">
        <f t="shared" si="283"/>
        <v/>
      </c>
      <c r="C6064" s="34" t="str">
        <f t="shared" si="284"/>
        <v/>
      </c>
    </row>
    <row r="6065" spans="1:3">
      <c r="A6065" s="34" t="str">
        <f t="shared" si="282"/>
        <v/>
      </c>
      <c r="B6065" s="34" t="str">
        <f t="shared" si="283"/>
        <v/>
      </c>
      <c r="C6065" s="34" t="str">
        <f t="shared" si="284"/>
        <v/>
      </c>
    </row>
    <row r="6066" spans="1:3">
      <c r="A6066" s="34" t="str">
        <f t="shared" si="282"/>
        <v/>
      </c>
      <c r="B6066" s="34" t="str">
        <f t="shared" si="283"/>
        <v/>
      </c>
      <c r="C6066" s="34" t="str">
        <f t="shared" si="284"/>
        <v/>
      </c>
    </row>
    <row r="6067" spans="1:3">
      <c r="A6067" s="34" t="str">
        <f t="shared" si="282"/>
        <v/>
      </c>
      <c r="B6067" s="34" t="str">
        <f t="shared" si="283"/>
        <v/>
      </c>
      <c r="C6067" s="34" t="str">
        <f t="shared" si="284"/>
        <v/>
      </c>
    </row>
    <row r="6068" spans="1:3">
      <c r="A6068" s="34" t="str">
        <f t="shared" si="282"/>
        <v/>
      </c>
      <c r="B6068" s="34" t="str">
        <f t="shared" si="283"/>
        <v/>
      </c>
      <c r="C6068" s="34" t="str">
        <f t="shared" si="284"/>
        <v/>
      </c>
    </row>
    <row r="6069" spans="1:3">
      <c r="A6069" s="34" t="str">
        <f t="shared" si="282"/>
        <v/>
      </c>
      <c r="B6069" s="34" t="str">
        <f t="shared" si="283"/>
        <v/>
      </c>
      <c r="C6069" s="34" t="str">
        <f t="shared" si="284"/>
        <v/>
      </c>
    </row>
    <row r="6070" spans="1:3">
      <c r="A6070" s="34" t="str">
        <f t="shared" si="282"/>
        <v/>
      </c>
      <c r="B6070" s="34" t="str">
        <f t="shared" si="283"/>
        <v/>
      </c>
      <c r="C6070" s="34" t="str">
        <f t="shared" si="284"/>
        <v/>
      </c>
    </row>
    <row r="6071" spans="1:3">
      <c r="A6071" s="34" t="str">
        <f t="shared" si="282"/>
        <v/>
      </c>
      <c r="B6071" s="34" t="str">
        <f t="shared" si="283"/>
        <v/>
      </c>
      <c r="C6071" s="34" t="str">
        <f t="shared" si="284"/>
        <v/>
      </c>
    </row>
    <row r="6072" spans="1:3">
      <c r="A6072" s="34" t="str">
        <f t="shared" si="282"/>
        <v/>
      </c>
      <c r="B6072" s="34" t="str">
        <f t="shared" si="283"/>
        <v/>
      </c>
      <c r="C6072" s="34" t="str">
        <f t="shared" si="284"/>
        <v/>
      </c>
    </row>
    <row r="6073" spans="1:3">
      <c r="A6073" s="34" t="str">
        <f t="shared" si="282"/>
        <v/>
      </c>
      <c r="B6073" s="34" t="str">
        <f t="shared" si="283"/>
        <v/>
      </c>
      <c r="C6073" s="34" t="str">
        <f t="shared" si="284"/>
        <v/>
      </c>
    </row>
    <row r="6074" spans="1:3">
      <c r="A6074" s="34" t="str">
        <f t="shared" si="282"/>
        <v/>
      </c>
      <c r="B6074" s="34" t="str">
        <f t="shared" si="283"/>
        <v/>
      </c>
      <c r="C6074" s="34" t="str">
        <f t="shared" si="284"/>
        <v/>
      </c>
    </row>
    <row r="6075" spans="1:3">
      <c r="A6075" s="34" t="str">
        <f t="shared" si="282"/>
        <v/>
      </c>
      <c r="B6075" s="34" t="str">
        <f t="shared" si="283"/>
        <v/>
      </c>
      <c r="C6075" s="34" t="str">
        <f t="shared" si="284"/>
        <v/>
      </c>
    </row>
    <row r="6076" spans="1:3">
      <c r="A6076" s="34" t="str">
        <f t="shared" si="282"/>
        <v/>
      </c>
      <c r="B6076" s="34" t="str">
        <f t="shared" si="283"/>
        <v/>
      </c>
      <c r="C6076" s="34" t="str">
        <f t="shared" si="284"/>
        <v/>
      </c>
    </row>
    <row r="6077" spans="1:3">
      <c r="A6077" s="34" t="str">
        <f t="shared" si="282"/>
        <v/>
      </c>
      <c r="B6077" s="34" t="str">
        <f t="shared" si="283"/>
        <v/>
      </c>
      <c r="C6077" s="34" t="str">
        <f t="shared" si="284"/>
        <v/>
      </c>
    </row>
    <row r="6078" spans="1:3">
      <c r="A6078" s="34" t="str">
        <f t="shared" si="282"/>
        <v/>
      </c>
      <c r="B6078" s="34" t="str">
        <f t="shared" si="283"/>
        <v/>
      </c>
      <c r="C6078" s="34" t="str">
        <f t="shared" si="284"/>
        <v/>
      </c>
    </row>
    <row r="6079" spans="1:3">
      <c r="A6079" s="34" t="str">
        <f t="shared" si="282"/>
        <v/>
      </c>
      <c r="B6079" s="34" t="str">
        <f t="shared" si="283"/>
        <v/>
      </c>
      <c r="C6079" s="34" t="str">
        <f t="shared" si="284"/>
        <v/>
      </c>
    </row>
    <row r="6080" spans="1:3">
      <c r="A6080" s="34" t="str">
        <f t="shared" si="282"/>
        <v/>
      </c>
      <c r="B6080" s="34" t="str">
        <f t="shared" si="283"/>
        <v/>
      </c>
      <c r="C6080" s="34" t="str">
        <f t="shared" si="284"/>
        <v/>
      </c>
    </row>
    <row r="6081" spans="1:3">
      <c r="A6081" s="34" t="str">
        <f t="shared" si="282"/>
        <v/>
      </c>
      <c r="B6081" s="34" t="str">
        <f t="shared" si="283"/>
        <v/>
      </c>
      <c r="C6081" s="34" t="str">
        <f t="shared" si="284"/>
        <v/>
      </c>
    </row>
    <row r="6082" spans="1:3">
      <c r="A6082" s="34" t="str">
        <f t="shared" si="282"/>
        <v/>
      </c>
      <c r="B6082" s="34" t="str">
        <f t="shared" si="283"/>
        <v/>
      </c>
      <c r="C6082" s="34" t="str">
        <f t="shared" si="284"/>
        <v/>
      </c>
    </row>
    <row r="6083" spans="1:3">
      <c r="A6083" s="34" t="str">
        <f t="shared" ref="A6083:A6146" si="285">IFERROR(C6083-1,"")</f>
        <v/>
      </c>
      <c r="B6083" s="34" t="str">
        <f t="shared" ref="B6083:B6146" si="286">IFERROR("P(Z&gt;="&amp;C6083-1&amp;")","")</f>
        <v/>
      </c>
      <c r="C6083" s="34" t="str">
        <f t="shared" ref="C6083:C6146" si="287">IF(C6082&gt;rNtrials,"",1+C6082)</f>
        <v/>
      </c>
    </row>
    <row r="6084" spans="1:3">
      <c r="A6084" s="34" t="str">
        <f t="shared" si="285"/>
        <v/>
      </c>
      <c r="B6084" s="34" t="str">
        <f t="shared" si="286"/>
        <v/>
      </c>
      <c r="C6084" s="34" t="str">
        <f t="shared" si="287"/>
        <v/>
      </c>
    </row>
    <row r="6085" spans="1:3">
      <c r="A6085" s="34" t="str">
        <f t="shared" si="285"/>
        <v/>
      </c>
      <c r="B6085" s="34" t="str">
        <f t="shared" si="286"/>
        <v/>
      </c>
      <c r="C6085" s="34" t="str">
        <f t="shared" si="287"/>
        <v/>
      </c>
    </row>
    <row r="6086" spans="1:3">
      <c r="A6086" s="34" t="str">
        <f t="shared" si="285"/>
        <v/>
      </c>
      <c r="B6086" s="34" t="str">
        <f t="shared" si="286"/>
        <v/>
      </c>
      <c r="C6086" s="34" t="str">
        <f t="shared" si="287"/>
        <v/>
      </c>
    </row>
    <row r="6087" spans="1:3">
      <c r="A6087" s="34" t="str">
        <f t="shared" si="285"/>
        <v/>
      </c>
      <c r="B6087" s="34" t="str">
        <f t="shared" si="286"/>
        <v/>
      </c>
      <c r="C6087" s="34" t="str">
        <f t="shared" si="287"/>
        <v/>
      </c>
    </row>
    <row r="6088" spans="1:3">
      <c r="A6088" s="34" t="str">
        <f t="shared" si="285"/>
        <v/>
      </c>
      <c r="B6088" s="34" t="str">
        <f t="shared" si="286"/>
        <v/>
      </c>
      <c r="C6088" s="34" t="str">
        <f t="shared" si="287"/>
        <v/>
      </c>
    </row>
    <row r="6089" spans="1:3">
      <c r="A6089" s="34" t="str">
        <f t="shared" si="285"/>
        <v/>
      </c>
      <c r="B6089" s="34" t="str">
        <f t="shared" si="286"/>
        <v/>
      </c>
      <c r="C6089" s="34" t="str">
        <f t="shared" si="287"/>
        <v/>
      </c>
    </row>
    <row r="6090" spans="1:3">
      <c r="A6090" s="34" t="str">
        <f t="shared" si="285"/>
        <v/>
      </c>
      <c r="B6090" s="34" t="str">
        <f t="shared" si="286"/>
        <v/>
      </c>
      <c r="C6090" s="34" t="str">
        <f t="shared" si="287"/>
        <v/>
      </c>
    </row>
    <row r="6091" spans="1:3">
      <c r="A6091" s="34" t="str">
        <f t="shared" si="285"/>
        <v/>
      </c>
      <c r="B6091" s="34" t="str">
        <f t="shared" si="286"/>
        <v/>
      </c>
      <c r="C6091" s="34" t="str">
        <f t="shared" si="287"/>
        <v/>
      </c>
    </row>
    <row r="6092" spans="1:3">
      <c r="A6092" s="34" t="str">
        <f t="shared" si="285"/>
        <v/>
      </c>
      <c r="B6092" s="34" t="str">
        <f t="shared" si="286"/>
        <v/>
      </c>
      <c r="C6092" s="34" t="str">
        <f t="shared" si="287"/>
        <v/>
      </c>
    </row>
    <row r="6093" spans="1:3">
      <c r="A6093" s="34" t="str">
        <f t="shared" si="285"/>
        <v/>
      </c>
      <c r="B6093" s="34" t="str">
        <f t="shared" si="286"/>
        <v/>
      </c>
      <c r="C6093" s="34" t="str">
        <f t="shared" si="287"/>
        <v/>
      </c>
    </row>
    <row r="6094" spans="1:3">
      <c r="A6094" s="34" t="str">
        <f t="shared" si="285"/>
        <v/>
      </c>
      <c r="B6094" s="34" t="str">
        <f t="shared" si="286"/>
        <v/>
      </c>
      <c r="C6094" s="34" t="str">
        <f t="shared" si="287"/>
        <v/>
      </c>
    </row>
    <row r="6095" spans="1:3">
      <c r="A6095" s="34" t="str">
        <f t="shared" si="285"/>
        <v/>
      </c>
      <c r="B6095" s="34" t="str">
        <f t="shared" si="286"/>
        <v/>
      </c>
      <c r="C6095" s="34" t="str">
        <f t="shared" si="287"/>
        <v/>
      </c>
    </row>
    <row r="6096" spans="1:3">
      <c r="A6096" s="34" t="str">
        <f t="shared" si="285"/>
        <v/>
      </c>
      <c r="B6096" s="34" t="str">
        <f t="shared" si="286"/>
        <v/>
      </c>
      <c r="C6096" s="34" t="str">
        <f t="shared" si="287"/>
        <v/>
      </c>
    </row>
    <row r="6097" spans="1:3">
      <c r="A6097" s="34" t="str">
        <f t="shared" si="285"/>
        <v/>
      </c>
      <c r="B6097" s="34" t="str">
        <f t="shared" si="286"/>
        <v/>
      </c>
      <c r="C6097" s="34" t="str">
        <f t="shared" si="287"/>
        <v/>
      </c>
    </row>
    <row r="6098" spans="1:3">
      <c r="A6098" s="34" t="str">
        <f t="shared" si="285"/>
        <v/>
      </c>
      <c r="B6098" s="34" t="str">
        <f t="shared" si="286"/>
        <v/>
      </c>
      <c r="C6098" s="34" t="str">
        <f t="shared" si="287"/>
        <v/>
      </c>
    </row>
    <row r="6099" spans="1:3">
      <c r="A6099" s="34" t="str">
        <f t="shared" si="285"/>
        <v/>
      </c>
      <c r="B6099" s="34" t="str">
        <f t="shared" si="286"/>
        <v/>
      </c>
      <c r="C6099" s="34" t="str">
        <f t="shared" si="287"/>
        <v/>
      </c>
    </row>
    <row r="6100" spans="1:3">
      <c r="A6100" s="34" t="str">
        <f t="shared" si="285"/>
        <v/>
      </c>
      <c r="B6100" s="34" t="str">
        <f t="shared" si="286"/>
        <v/>
      </c>
      <c r="C6100" s="34" t="str">
        <f t="shared" si="287"/>
        <v/>
      </c>
    </row>
    <row r="6101" spans="1:3">
      <c r="A6101" s="34" t="str">
        <f t="shared" si="285"/>
        <v/>
      </c>
      <c r="B6101" s="34" t="str">
        <f t="shared" si="286"/>
        <v/>
      </c>
      <c r="C6101" s="34" t="str">
        <f t="shared" si="287"/>
        <v/>
      </c>
    </row>
    <row r="6102" spans="1:3">
      <c r="A6102" s="34" t="str">
        <f t="shared" si="285"/>
        <v/>
      </c>
      <c r="B6102" s="34" t="str">
        <f t="shared" si="286"/>
        <v/>
      </c>
      <c r="C6102" s="34" t="str">
        <f t="shared" si="287"/>
        <v/>
      </c>
    </row>
    <row r="6103" spans="1:3">
      <c r="A6103" s="34" t="str">
        <f t="shared" si="285"/>
        <v/>
      </c>
      <c r="B6103" s="34" t="str">
        <f t="shared" si="286"/>
        <v/>
      </c>
      <c r="C6103" s="34" t="str">
        <f t="shared" si="287"/>
        <v/>
      </c>
    </row>
    <row r="6104" spans="1:3">
      <c r="A6104" s="34" t="str">
        <f t="shared" si="285"/>
        <v/>
      </c>
      <c r="B6104" s="34" t="str">
        <f t="shared" si="286"/>
        <v/>
      </c>
      <c r="C6104" s="34" t="str">
        <f t="shared" si="287"/>
        <v/>
      </c>
    </row>
    <row r="6105" spans="1:3">
      <c r="A6105" s="34" t="str">
        <f t="shared" si="285"/>
        <v/>
      </c>
      <c r="B6105" s="34" t="str">
        <f t="shared" si="286"/>
        <v/>
      </c>
      <c r="C6105" s="34" t="str">
        <f t="shared" si="287"/>
        <v/>
      </c>
    </row>
    <row r="6106" spans="1:3">
      <c r="A6106" s="34" t="str">
        <f t="shared" si="285"/>
        <v/>
      </c>
      <c r="B6106" s="34" t="str">
        <f t="shared" si="286"/>
        <v/>
      </c>
      <c r="C6106" s="34" t="str">
        <f t="shared" si="287"/>
        <v/>
      </c>
    </row>
    <row r="6107" spans="1:3">
      <c r="A6107" s="34" t="str">
        <f t="shared" si="285"/>
        <v/>
      </c>
      <c r="B6107" s="34" t="str">
        <f t="shared" si="286"/>
        <v/>
      </c>
      <c r="C6107" s="34" t="str">
        <f t="shared" si="287"/>
        <v/>
      </c>
    </row>
    <row r="6108" spans="1:3">
      <c r="A6108" s="34" t="str">
        <f t="shared" si="285"/>
        <v/>
      </c>
      <c r="B6108" s="34" t="str">
        <f t="shared" si="286"/>
        <v/>
      </c>
      <c r="C6108" s="34" t="str">
        <f t="shared" si="287"/>
        <v/>
      </c>
    </row>
    <row r="6109" spans="1:3">
      <c r="A6109" s="34" t="str">
        <f t="shared" si="285"/>
        <v/>
      </c>
      <c r="B6109" s="34" t="str">
        <f t="shared" si="286"/>
        <v/>
      </c>
      <c r="C6109" s="34" t="str">
        <f t="shared" si="287"/>
        <v/>
      </c>
    </row>
    <row r="6110" spans="1:3">
      <c r="A6110" s="34" t="str">
        <f t="shared" si="285"/>
        <v/>
      </c>
      <c r="B6110" s="34" t="str">
        <f t="shared" si="286"/>
        <v/>
      </c>
      <c r="C6110" s="34" t="str">
        <f t="shared" si="287"/>
        <v/>
      </c>
    </row>
    <row r="6111" spans="1:3">
      <c r="A6111" s="34" t="str">
        <f t="shared" si="285"/>
        <v/>
      </c>
      <c r="B6111" s="34" t="str">
        <f t="shared" si="286"/>
        <v/>
      </c>
      <c r="C6111" s="34" t="str">
        <f t="shared" si="287"/>
        <v/>
      </c>
    </row>
    <row r="6112" spans="1:3">
      <c r="A6112" s="34" t="str">
        <f t="shared" si="285"/>
        <v/>
      </c>
      <c r="B6112" s="34" t="str">
        <f t="shared" si="286"/>
        <v/>
      </c>
      <c r="C6112" s="34" t="str">
        <f t="shared" si="287"/>
        <v/>
      </c>
    </row>
    <row r="6113" spans="1:3">
      <c r="A6113" s="34" t="str">
        <f t="shared" si="285"/>
        <v/>
      </c>
      <c r="B6113" s="34" t="str">
        <f t="shared" si="286"/>
        <v/>
      </c>
      <c r="C6113" s="34" t="str">
        <f t="shared" si="287"/>
        <v/>
      </c>
    </row>
    <row r="6114" spans="1:3">
      <c r="A6114" s="34" t="str">
        <f t="shared" si="285"/>
        <v/>
      </c>
      <c r="B6114" s="34" t="str">
        <f t="shared" si="286"/>
        <v/>
      </c>
      <c r="C6114" s="34" t="str">
        <f t="shared" si="287"/>
        <v/>
      </c>
    </row>
    <row r="6115" spans="1:3">
      <c r="A6115" s="34" t="str">
        <f t="shared" si="285"/>
        <v/>
      </c>
      <c r="B6115" s="34" t="str">
        <f t="shared" si="286"/>
        <v/>
      </c>
      <c r="C6115" s="34" t="str">
        <f t="shared" si="287"/>
        <v/>
      </c>
    </row>
    <row r="6116" spans="1:3">
      <c r="A6116" s="34" t="str">
        <f t="shared" si="285"/>
        <v/>
      </c>
      <c r="B6116" s="34" t="str">
        <f t="shared" si="286"/>
        <v/>
      </c>
      <c r="C6116" s="34" t="str">
        <f t="shared" si="287"/>
        <v/>
      </c>
    </row>
    <row r="6117" spans="1:3">
      <c r="A6117" s="34" t="str">
        <f t="shared" si="285"/>
        <v/>
      </c>
      <c r="B6117" s="34" t="str">
        <f t="shared" si="286"/>
        <v/>
      </c>
      <c r="C6117" s="34" t="str">
        <f t="shared" si="287"/>
        <v/>
      </c>
    </row>
    <row r="6118" spans="1:3">
      <c r="A6118" s="34" t="str">
        <f t="shared" si="285"/>
        <v/>
      </c>
      <c r="B6118" s="34" t="str">
        <f t="shared" si="286"/>
        <v/>
      </c>
      <c r="C6118" s="34" t="str">
        <f t="shared" si="287"/>
        <v/>
      </c>
    </row>
    <row r="6119" spans="1:3">
      <c r="A6119" s="34" t="str">
        <f t="shared" si="285"/>
        <v/>
      </c>
      <c r="B6119" s="34" t="str">
        <f t="shared" si="286"/>
        <v/>
      </c>
      <c r="C6119" s="34" t="str">
        <f t="shared" si="287"/>
        <v/>
      </c>
    </row>
    <row r="6120" spans="1:3">
      <c r="A6120" s="34" t="str">
        <f t="shared" si="285"/>
        <v/>
      </c>
      <c r="B6120" s="34" t="str">
        <f t="shared" si="286"/>
        <v/>
      </c>
      <c r="C6120" s="34" t="str">
        <f t="shared" si="287"/>
        <v/>
      </c>
    </row>
    <row r="6121" spans="1:3">
      <c r="A6121" s="34" t="str">
        <f t="shared" si="285"/>
        <v/>
      </c>
      <c r="B6121" s="34" t="str">
        <f t="shared" si="286"/>
        <v/>
      </c>
      <c r="C6121" s="34" t="str">
        <f t="shared" si="287"/>
        <v/>
      </c>
    </row>
    <row r="6122" spans="1:3">
      <c r="A6122" s="34" t="str">
        <f t="shared" si="285"/>
        <v/>
      </c>
      <c r="B6122" s="34" t="str">
        <f t="shared" si="286"/>
        <v/>
      </c>
      <c r="C6122" s="34" t="str">
        <f t="shared" si="287"/>
        <v/>
      </c>
    </row>
    <row r="6123" spans="1:3">
      <c r="A6123" s="34" t="str">
        <f t="shared" si="285"/>
        <v/>
      </c>
      <c r="B6123" s="34" t="str">
        <f t="shared" si="286"/>
        <v/>
      </c>
      <c r="C6123" s="34" t="str">
        <f t="shared" si="287"/>
        <v/>
      </c>
    </row>
    <row r="6124" spans="1:3">
      <c r="A6124" s="34" t="str">
        <f t="shared" si="285"/>
        <v/>
      </c>
      <c r="B6124" s="34" t="str">
        <f t="shared" si="286"/>
        <v/>
      </c>
      <c r="C6124" s="34" t="str">
        <f t="shared" si="287"/>
        <v/>
      </c>
    </row>
    <row r="6125" spans="1:3">
      <c r="A6125" s="34" t="str">
        <f t="shared" si="285"/>
        <v/>
      </c>
      <c r="B6125" s="34" t="str">
        <f t="shared" si="286"/>
        <v/>
      </c>
      <c r="C6125" s="34" t="str">
        <f t="shared" si="287"/>
        <v/>
      </c>
    </row>
    <row r="6126" spans="1:3">
      <c r="A6126" s="34" t="str">
        <f t="shared" si="285"/>
        <v/>
      </c>
      <c r="B6126" s="34" t="str">
        <f t="shared" si="286"/>
        <v/>
      </c>
      <c r="C6126" s="34" t="str">
        <f t="shared" si="287"/>
        <v/>
      </c>
    </row>
    <row r="6127" spans="1:3">
      <c r="A6127" s="34" t="str">
        <f t="shared" si="285"/>
        <v/>
      </c>
      <c r="B6127" s="34" t="str">
        <f t="shared" si="286"/>
        <v/>
      </c>
      <c r="C6127" s="34" t="str">
        <f t="shared" si="287"/>
        <v/>
      </c>
    </row>
    <row r="6128" spans="1:3">
      <c r="A6128" s="34" t="str">
        <f t="shared" si="285"/>
        <v/>
      </c>
      <c r="B6128" s="34" t="str">
        <f t="shared" si="286"/>
        <v/>
      </c>
      <c r="C6128" s="34" t="str">
        <f t="shared" si="287"/>
        <v/>
      </c>
    </row>
    <row r="6129" spans="1:3">
      <c r="A6129" s="34" t="str">
        <f t="shared" si="285"/>
        <v/>
      </c>
      <c r="B6129" s="34" t="str">
        <f t="shared" si="286"/>
        <v/>
      </c>
      <c r="C6129" s="34" t="str">
        <f t="shared" si="287"/>
        <v/>
      </c>
    </row>
    <row r="6130" spans="1:3">
      <c r="A6130" s="34" t="str">
        <f t="shared" si="285"/>
        <v/>
      </c>
      <c r="B6130" s="34" t="str">
        <f t="shared" si="286"/>
        <v/>
      </c>
      <c r="C6130" s="34" t="str">
        <f t="shared" si="287"/>
        <v/>
      </c>
    </row>
    <row r="6131" spans="1:3">
      <c r="A6131" s="34" t="str">
        <f t="shared" si="285"/>
        <v/>
      </c>
      <c r="B6131" s="34" t="str">
        <f t="shared" si="286"/>
        <v/>
      </c>
      <c r="C6131" s="34" t="str">
        <f t="shared" si="287"/>
        <v/>
      </c>
    </row>
    <row r="6132" spans="1:3">
      <c r="A6132" s="34" t="str">
        <f t="shared" si="285"/>
        <v/>
      </c>
      <c r="B6132" s="34" t="str">
        <f t="shared" si="286"/>
        <v/>
      </c>
      <c r="C6132" s="34" t="str">
        <f t="shared" si="287"/>
        <v/>
      </c>
    </row>
    <row r="6133" spans="1:3">
      <c r="A6133" s="34" t="str">
        <f t="shared" si="285"/>
        <v/>
      </c>
      <c r="B6133" s="34" t="str">
        <f t="shared" si="286"/>
        <v/>
      </c>
      <c r="C6133" s="34" t="str">
        <f t="shared" si="287"/>
        <v/>
      </c>
    </row>
    <row r="6134" spans="1:3">
      <c r="A6134" s="34" t="str">
        <f t="shared" si="285"/>
        <v/>
      </c>
      <c r="B6134" s="34" t="str">
        <f t="shared" si="286"/>
        <v/>
      </c>
      <c r="C6134" s="34" t="str">
        <f t="shared" si="287"/>
        <v/>
      </c>
    </row>
    <row r="6135" spans="1:3">
      <c r="A6135" s="34" t="str">
        <f t="shared" si="285"/>
        <v/>
      </c>
      <c r="B6135" s="34" t="str">
        <f t="shared" si="286"/>
        <v/>
      </c>
      <c r="C6135" s="34" t="str">
        <f t="shared" si="287"/>
        <v/>
      </c>
    </row>
    <row r="6136" spans="1:3">
      <c r="A6136" s="34" t="str">
        <f t="shared" si="285"/>
        <v/>
      </c>
      <c r="B6136" s="34" t="str">
        <f t="shared" si="286"/>
        <v/>
      </c>
      <c r="C6136" s="34" t="str">
        <f t="shared" si="287"/>
        <v/>
      </c>
    </row>
    <row r="6137" spans="1:3">
      <c r="A6137" s="34" t="str">
        <f t="shared" si="285"/>
        <v/>
      </c>
      <c r="B6137" s="34" t="str">
        <f t="shared" si="286"/>
        <v/>
      </c>
      <c r="C6137" s="34" t="str">
        <f t="shared" si="287"/>
        <v/>
      </c>
    </row>
    <row r="6138" spans="1:3">
      <c r="A6138" s="34" t="str">
        <f t="shared" si="285"/>
        <v/>
      </c>
      <c r="B6138" s="34" t="str">
        <f t="shared" si="286"/>
        <v/>
      </c>
      <c r="C6138" s="34" t="str">
        <f t="shared" si="287"/>
        <v/>
      </c>
    </row>
    <row r="6139" spans="1:3">
      <c r="A6139" s="34" t="str">
        <f t="shared" si="285"/>
        <v/>
      </c>
      <c r="B6139" s="34" t="str">
        <f t="shared" si="286"/>
        <v/>
      </c>
      <c r="C6139" s="34" t="str">
        <f t="shared" si="287"/>
        <v/>
      </c>
    </row>
    <row r="6140" spans="1:3">
      <c r="A6140" s="34" t="str">
        <f t="shared" si="285"/>
        <v/>
      </c>
      <c r="B6140" s="34" t="str">
        <f t="shared" si="286"/>
        <v/>
      </c>
      <c r="C6140" s="34" t="str">
        <f t="shared" si="287"/>
        <v/>
      </c>
    </row>
    <row r="6141" spans="1:3">
      <c r="A6141" s="34" t="str">
        <f t="shared" si="285"/>
        <v/>
      </c>
      <c r="B6141" s="34" t="str">
        <f t="shared" si="286"/>
        <v/>
      </c>
      <c r="C6141" s="34" t="str">
        <f t="shared" si="287"/>
        <v/>
      </c>
    </row>
    <row r="6142" spans="1:3">
      <c r="A6142" s="34" t="str">
        <f t="shared" si="285"/>
        <v/>
      </c>
      <c r="B6142" s="34" t="str">
        <f t="shared" si="286"/>
        <v/>
      </c>
      <c r="C6142" s="34" t="str">
        <f t="shared" si="287"/>
        <v/>
      </c>
    </row>
    <row r="6143" spans="1:3">
      <c r="A6143" s="34" t="str">
        <f t="shared" si="285"/>
        <v/>
      </c>
      <c r="B6143" s="34" t="str">
        <f t="shared" si="286"/>
        <v/>
      </c>
      <c r="C6143" s="34" t="str">
        <f t="shared" si="287"/>
        <v/>
      </c>
    </row>
    <row r="6144" spans="1:3">
      <c r="A6144" s="34" t="str">
        <f t="shared" si="285"/>
        <v/>
      </c>
      <c r="B6144" s="34" t="str">
        <f t="shared" si="286"/>
        <v/>
      </c>
      <c r="C6144" s="34" t="str">
        <f t="shared" si="287"/>
        <v/>
      </c>
    </row>
    <row r="6145" spans="1:3">
      <c r="A6145" s="34" t="str">
        <f t="shared" si="285"/>
        <v/>
      </c>
      <c r="B6145" s="34" t="str">
        <f t="shared" si="286"/>
        <v/>
      </c>
      <c r="C6145" s="34" t="str">
        <f t="shared" si="287"/>
        <v/>
      </c>
    </row>
    <row r="6146" spans="1:3">
      <c r="A6146" s="34" t="str">
        <f t="shared" si="285"/>
        <v/>
      </c>
      <c r="B6146" s="34" t="str">
        <f t="shared" si="286"/>
        <v/>
      </c>
      <c r="C6146" s="34" t="str">
        <f t="shared" si="287"/>
        <v/>
      </c>
    </row>
    <row r="6147" spans="1:3">
      <c r="A6147" s="34" t="str">
        <f t="shared" ref="A6147:A6210" si="288">IFERROR(C6147-1,"")</f>
        <v/>
      </c>
      <c r="B6147" s="34" t="str">
        <f t="shared" ref="B6147:B6210" si="289">IFERROR("P(Z&gt;="&amp;C6147-1&amp;")","")</f>
        <v/>
      </c>
      <c r="C6147" s="34" t="str">
        <f t="shared" ref="C6147:C6210" si="290">IF(C6146&gt;rNtrials,"",1+C6146)</f>
        <v/>
      </c>
    </row>
    <row r="6148" spans="1:3">
      <c r="A6148" s="34" t="str">
        <f t="shared" si="288"/>
        <v/>
      </c>
      <c r="B6148" s="34" t="str">
        <f t="shared" si="289"/>
        <v/>
      </c>
      <c r="C6148" s="34" t="str">
        <f t="shared" si="290"/>
        <v/>
      </c>
    </row>
    <row r="6149" spans="1:3">
      <c r="A6149" s="34" t="str">
        <f t="shared" si="288"/>
        <v/>
      </c>
      <c r="B6149" s="34" t="str">
        <f t="shared" si="289"/>
        <v/>
      </c>
      <c r="C6149" s="34" t="str">
        <f t="shared" si="290"/>
        <v/>
      </c>
    </row>
    <row r="6150" spans="1:3">
      <c r="A6150" s="34" t="str">
        <f t="shared" si="288"/>
        <v/>
      </c>
      <c r="B6150" s="34" t="str">
        <f t="shared" si="289"/>
        <v/>
      </c>
      <c r="C6150" s="34" t="str">
        <f t="shared" si="290"/>
        <v/>
      </c>
    </row>
    <row r="6151" spans="1:3">
      <c r="A6151" s="34" t="str">
        <f t="shared" si="288"/>
        <v/>
      </c>
      <c r="B6151" s="34" t="str">
        <f t="shared" si="289"/>
        <v/>
      </c>
      <c r="C6151" s="34" t="str">
        <f t="shared" si="290"/>
        <v/>
      </c>
    </row>
    <row r="6152" spans="1:3">
      <c r="A6152" s="34" t="str">
        <f t="shared" si="288"/>
        <v/>
      </c>
      <c r="B6152" s="34" t="str">
        <f t="shared" si="289"/>
        <v/>
      </c>
      <c r="C6152" s="34" t="str">
        <f t="shared" si="290"/>
        <v/>
      </c>
    </row>
    <row r="6153" spans="1:3">
      <c r="A6153" s="34" t="str">
        <f t="shared" si="288"/>
        <v/>
      </c>
      <c r="B6153" s="34" t="str">
        <f t="shared" si="289"/>
        <v/>
      </c>
      <c r="C6153" s="34" t="str">
        <f t="shared" si="290"/>
        <v/>
      </c>
    </row>
    <row r="6154" spans="1:3">
      <c r="A6154" s="34" t="str">
        <f t="shared" si="288"/>
        <v/>
      </c>
      <c r="B6154" s="34" t="str">
        <f t="shared" si="289"/>
        <v/>
      </c>
      <c r="C6154" s="34" t="str">
        <f t="shared" si="290"/>
        <v/>
      </c>
    </row>
    <row r="6155" spans="1:3">
      <c r="A6155" s="34" t="str">
        <f t="shared" si="288"/>
        <v/>
      </c>
      <c r="B6155" s="34" t="str">
        <f t="shared" si="289"/>
        <v/>
      </c>
      <c r="C6155" s="34" t="str">
        <f t="shared" si="290"/>
        <v/>
      </c>
    </row>
    <row r="6156" spans="1:3">
      <c r="A6156" s="34" t="str">
        <f t="shared" si="288"/>
        <v/>
      </c>
      <c r="B6156" s="34" t="str">
        <f t="shared" si="289"/>
        <v/>
      </c>
      <c r="C6156" s="34" t="str">
        <f t="shared" si="290"/>
        <v/>
      </c>
    </row>
    <row r="6157" spans="1:3">
      <c r="A6157" s="34" t="str">
        <f t="shared" si="288"/>
        <v/>
      </c>
      <c r="B6157" s="34" t="str">
        <f t="shared" si="289"/>
        <v/>
      </c>
      <c r="C6157" s="34" t="str">
        <f t="shared" si="290"/>
        <v/>
      </c>
    </row>
    <row r="6158" spans="1:3">
      <c r="A6158" s="34" t="str">
        <f t="shared" si="288"/>
        <v/>
      </c>
      <c r="B6158" s="34" t="str">
        <f t="shared" si="289"/>
        <v/>
      </c>
      <c r="C6158" s="34" t="str">
        <f t="shared" si="290"/>
        <v/>
      </c>
    </row>
    <row r="6159" spans="1:3">
      <c r="A6159" s="34" t="str">
        <f t="shared" si="288"/>
        <v/>
      </c>
      <c r="B6159" s="34" t="str">
        <f t="shared" si="289"/>
        <v/>
      </c>
      <c r="C6159" s="34" t="str">
        <f t="shared" si="290"/>
        <v/>
      </c>
    </row>
    <row r="6160" spans="1:3">
      <c r="A6160" s="34" t="str">
        <f t="shared" si="288"/>
        <v/>
      </c>
      <c r="B6160" s="34" t="str">
        <f t="shared" si="289"/>
        <v/>
      </c>
      <c r="C6160" s="34" t="str">
        <f t="shared" si="290"/>
        <v/>
      </c>
    </row>
    <row r="6161" spans="1:3">
      <c r="A6161" s="34" t="str">
        <f t="shared" si="288"/>
        <v/>
      </c>
      <c r="B6161" s="34" t="str">
        <f t="shared" si="289"/>
        <v/>
      </c>
      <c r="C6161" s="34" t="str">
        <f t="shared" si="290"/>
        <v/>
      </c>
    </row>
    <row r="6162" spans="1:3">
      <c r="A6162" s="34" t="str">
        <f t="shared" si="288"/>
        <v/>
      </c>
      <c r="B6162" s="34" t="str">
        <f t="shared" si="289"/>
        <v/>
      </c>
      <c r="C6162" s="34" t="str">
        <f t="shared" si="290"/>
        <v/>
      </c>
    </row>
    <row r="6163" spans="1:3">
      <c r="A6163" s="34" t="str">
        <f t="shared" si="288"/>
        <v/>
      </c>
      <c r="B6163" s="34" t="str">
        <f t="shared" si="289"/>
        <v/>
      </c>
      <c r="C6163" s="34" t="str">
        <f t="shared" si="290"/>
        <v/>
      </c>
    </row>
    <row r="6164" spans="1:3">
      <c r="A6164" s="34" t="str">
        <f t="shared" si="288"/>
        <v/>
      </c>
      <c r="B6164" s="34" t="str">
        <f t="shared" si="289"/>
        <v/>
      </c>
      <c r="C6164" s="34" t="str">
        <f t="shared" si="290"/>
        <v/>
      </c>
    </row>
    <row r="6165" spans="1:3">
      <c r="A6165" s="34" t="str">
        <f t="shared" si="288"/>
        <v/>
      </c>
      <c r="B6165" s="34" t="str">
        <f t="shared" si="289"/>
        <v/>
      </c>
      <c r="C6165" s="34" t="str">
        <f t="shared" si="290"/>
        <v/>
      </c>
    </row>
    <row r="6166" spans="1:3">
      <c r="A6166" s="34" t="str">
        <f t="shared" si="288"/>
        <v/>
      </c>
      <c r="B6166" s="34" t="str">
        <f t="shared" si="289"/>
        <v/>
      </c>
      <c r="C6166" s="34" t="str">
        <f t="shared" si="290"/>
        <v/>
      </c>
    </row>
    <row r="6167" spans="1:3">
      <c r="A6167" s="34" t="str">
        <f t="shared" si="288"/>
        <v/>
      </c>
      <c r="B6167" s="34" t="str">
        <f t="shared" si="289"/>
        <v/>
      </c>
      <c r="C6167" s="34" t="str">
        <f t="shared" si="290"/>
        <v/>
      </c>
    </row>
    <row r="6168" spans="1:3">
      <c r="A6168" s="34" t="str">
        <f t="shared" si="288"/>
        <v/>
      </c>
      <c r="B6168" s="34" t="str">
        <f t="shared" si="289"/>
        <v/>
      </c>
      <c r="C6168" s="34" t="str">
        <f t="shared" si="290"/>
        <v/>
      </c>
    </row>
    <row r="6169" spans="1:3">
      <c r="A6169" s="34" t="str">
        <f t="shared" si="288"/>
        <v/>
      </c>
      <c r="B6169" s="34" t="str">
        <f t="shared" si="289"/>
        <v/>
      </c>
      <c r="C6169" s="34" t="str">
        <f t="shared" si="290"/>
        <v/>
      </c>
    </row>
    <row r="6170" spans="1:3">
      <c r="A6170" s="34" t="str">
        <f t="shared" si="288"/>
        <v/>
      </c>
      <c r="B6170" s="34" t="str">
        <f t="shared" si="289"/>
        <v/>
      </c>
      <c r="C6170" s="34" t="str">
        <f t="shared" si="290"/>
        <v/>
      </c>
    </row>
    <row r="6171" spans="1:3">
      <c r="A6171" s="34" t="str">
        <f t="shared" si="288"/>
        <v/>
      </c>
      <c r="B6171" s="34" t="str">
        <f t="shared" si="289"/>
        <v/>
      </c>
      <c r="C6171" s="34" t="str">
        <f t="shared" si="290"/>
        <v/>
      </c>
    </row>
    <row r="6172" spans="1:3">
      <c r="A6172" s="34" t="str">
        <f t="shared" si="288"/>
        <v/>
      </c>
      <c r="B6172" s="34" t="str">
        <f t="shared" si="289"/>
        <v/>
      </c>
      <c r="C6172" s="34" t="str">
        <f t="shared" si="290"/>
        <v/>
      </c>
    </row>
    <row r="6173" spans="1:3">
      <c r="A6173" s="34" t="str">
        <f t="shared" si="288"/>
        <v/>
      </c>
      <c r="B6173" s="34" t="str">
        <f t="shared" si="289"/>
        <v/>
      </c>
      <c r="C6173" s="34" t="str">
        <f t="shared" si="290"/>
        <v/>
      </c>
    </row>
    <row r="6174" spans="1:3">
      <c r="A6174" s="34" t="str">
        <f t="shared" si="288"/>
        <v/>
      </c>
      <c r="B6174" s="34" t="str">
        <f t="shared" si="289"/>
        <v/>
      </c>
      <c r="C6174" s="34" t="str">
        <f t="shared" si="290"/>
        <v/>
      </c>
    </row>
    <row r="6175" spans="1:3">
      <c r="A6175" s="34" t="str">
        <f t="shared" si="288"/>
        <v/>
      </c>
      <c r="B6175" s="34" t="str">
        <f t="shared" si="289"/>
        <v/>
      </c>
      <c r="C6175" s="34" t="str">
        <f t="shared" si="290"/>
        <v/>
      </c>
    </row>
    <row r="6176" spans="1:3">
      <c r="A6176" s="34" t="str">
        <f t="shared" si="288"/>
        <v/>
      </c>
      <c r="B6176" s="34" t="str">
        <f t="shared" si="289"/>
        <v/>
      </c>
      <c r="C6176" s="34" t="str">
        <f t="shared" si="290"/>
        <v/>
      </c>
    </row>
    <row r="6177" spans="1:3">
      <c r="A6177" s="34" t="str">
        <f t="shared" si="288"/>
        <v/>
      </c>
      <c r="B6177" s="34" t="str">
        <f t="shared" si="289"/>
        <v/>
      </c>
      <c r="C6177" s="34" t="str">
        <f t="shared" si="290"/>
        <v/>
      </c>
    </row>
    <row r="6178" spans="1:3">
      <c r="A6178" s="34" t="str">
        <f t="shared" si="288"/>
        <v/>
      </c>
      <c r="B6178" s="34" t="str">
        <f t="shared" si="289"/>
        <v/>
      </c>
      <c r="C6178" s="34" t="str">
        <f t="shared" si="290"/>
        <v/>
      </c>
    </row>
    <row r="6179" spans="1:3">
      <c r="A6179" s="34" t="str">
        <f t="shared" si="288"/>
        <v/>
      </c>
      <c r="B6179" s="34" t="str">
        <f t="shared" si="289"/>
        <v/>
      </c>
      <c r="C6179" s="34" t="str">
        <f t="shared" si="290"/>
        <v/>
      </c>
    </row>
    <row r="6180" spans="1:3">
      <c r="A6180" s="34" t="str">
        <f t="shared" si="288"/>
        <v/>
      </c>
      <c r="B6180" s="34" t="str">
        <f t="shared" si="289"/>
        <v/>
      </c>
      <c r="C6180" s="34" t="str">
        <f t="shared" si="290"/>
        <v/>
      </c>
    </row>
    <row r="6181" spans="1:3">
      <c r="A6181" s="34" t="str">
        <f t="shared" si="288"/>
        <v/>
      </c>
      <c r="B6181" s="34" t="str">
        <f t="shared" si="289"/>
        <v/>
      </c>
      <c r="C6181" s="34" t="str">
        <f t="shared" si="290"/>
        <v/>
      </c>
    </row>
    <row r="6182" spans="1:3">
      <c r="A6182" s="34" t="str">
        <f t="shared" si="288"/>
        <v/>
      </c>
      <c r="B6182" s="34" t="str">
        <f t="shared" si="289"/>
        <v/>
      </c>
      <c r="C6182" s="34" t="str">
        <f t="shared" si="290"/>
        <v/>
      </c>
    </row>
    <row r="6183" spans="1:3">
      <c r="A6183" s="34" t="str">
        <f t="shared" si="288"/>
        <v/>
      </c>
      <c r="B6183" s="34" t="str">
        <f t="shared" si="289"/>
        <v/>
      </c>
      <c r="C6183" s="34" t="str">
        <f t="shared" si="290"/>
        <v/>
      </c>
    </row>
    <row r="6184" spans="1:3">
      <c r="A6184" s="34" t="str">
        <f t="shared" si="288"/>
        <v/>
      </c>
      <c r="B6184" s="34" t="str">
        <f t="shared" si="289"/>
        <v/>
      </c>
      <c r="C6184" s="34" t="str">
        <f t="shared" si="290"/>
        <v/>
      </c>
    </row>
    <row r="6185" spans="1:3">
      <c r="A6185" s="34" t="str">
        <f t="shared" si="288"/>
        <v/>
      </c>
      <c r="B6185" s="34" t="str">
        <f t="shared" si="289"/>
        <v/>
      </c>
      <c r="C6185" s="34" t="str">
        <f t="shared" si="290"/>
        <v/>
      </c>
    </row>
    <row r="6186" spans="1:3">
      <c r="A6186" s="34" t="str">
        <f t="shared" si="288"/>
        <v/>
      </c>
      <c r="B6186" s="34" t="str">
        <f t="shared" si="289"/>
        <v/>
      </c>
      <c r="C6186" s="34" t="str">
        <f t="shared" si="290"/>
        <v/>
      </c>
    </row>
    <row r="6187" spans="1:3">
      <c r="A6187" s="34" t="str">
        <f t="shared" si="288"/>
        <v/>
      </c>
      <c r="B6187" s="34" t="str">
        <f t="shared" si="289"/>
        <v/>
      </c>
      <c r="C6187" s="34" t="str">
        <f t="shared" si="290"/>
        <v/>
      </c>
    </row>
    <row r="6188" spans="1:3">
      <c r="A6188" s="34" t="str">
        <f t="shared" si="288"/>
        <v/>
      </c>
      <c r="B6188" s="34" t="str">
        <f t="shared" si="289"/>
        <v/>
      </c>
      <c r="C6188" s="34" t="str">
        <f t="shared" si="290"/>
        <v/>
      </c>
    </row>
    <row r="6189" spans="1:3">
      <c r="A6189" s="34" t="str">
        <f t="shared" si="288"/>
        <v/>
      </c>
      <c r="B6189" s="34" t="str">
        <f t="shared" si="289"/>
        <v/>
      </c>
      <c r="C6189" s="34" t="str">
        <f t="shared" si="290"/>
        <v/>
      </c>
    </row>
    <row r="6190" spans="1:3">
      <c r="A6190" s="34" t="str">
        <f t="shared" si="288"/>
        <v/>
      </c>
      <c r="B6190" s="34" t="str">
        <f t="shared" si="289"/>
        <v/>
      </c>
      <c r="C6190" s="34" t="str">
        <f t="shared" si="290"/>
        <v/>
      </c>
    </row>
    <row r="6191" spans="1:3">
      <c r="A6191" s="34" t="str">
        <f t="shared" si="288"/>
        <v/>
      </c>
      <c r="B6191" s="34" t="str">
        <f t="shared" si="289"/>
        <v/>
      </c>
      <c r="C6191" s="34" t="str">
        <f t="shared" si="290"/>
        <v/>
      </c>
    </row>
    <row r="6192" spans="1:3">
      <c r="A6192" s="34" t="str">
        <f t="shared" si="288"/>
        <v/>
      </c>
      <c r="B6192" s="34" t="str">
        <f t="shared" si="289"/>
        <v/>
      </c>
      <c r="C6192" s="34" t="str">
        <f t="shared" si="290"/>
        <v/>
      </c>
    </row>
    <row r="6193" spans="1:3">
      <c r="A6193" s="34" t="str">
        <f t="shared" si="288"/>
        <v/>
      </c>
      <c r="B6193" s="34" t="str">
        <f t="shared" si="289"/>
        <v/>
      </c>
      <c r="C6193" s="34" t="str">
        <f t="shared" si="290"/>
        <v/>
      </c>
    </row>
    <row r="6194" spans="1:3">
      <c r="A6194" s="34" t="str">
        <f t="shared" si="288"/>
        <v/>
      </c>
      <c r="B6194" s="34" t="str">
        <f t="shared" si="289"/>
        <v/>
      </c>
      <c r="C6194" s="34" t="str">
        <f t="shared" si="290"/>
        <v/>
      </c>
    </row>
    <row r="6195" spans="1:3">
      <c r="A6195" s="34" t="str">
        <f t="shared" si="288"/>
        <v/>
      </c>
      <c r="B6195" s="34" t="str">
        <f t="shared" si="289"/>
        <v/>
      </c>
      <c r="C6195" s="34" t="str">
        <f t="shared" si="290"/>
        <v/>
      </c>
    </row>
    <row r="6196" spans="1:3">
      <c r="A6196" s="34" t="str">
        <f t="shared" si="288"/>
        <v/>
      </c>
      <c r="B6196" s="34" t="str">
        <f t="shared" si="289"/>
        <v/>
      </c>
      <c r="C6196" s="34" t="str">
        <f t="shared" si="290"/>
        <v/>
      </c>
    </row>
    <row r="6197" spans="1:3">
      <c r="A6197" s="34" t="str">
        <f t="shared" si="288"/>
        <v/>
      </c>
      <c r="B6197" s="34" t="str">
        <f t="shared" si="289"/>
        <v/>
      </c>
      <c r="C6197" s="34" t="str">
        <f t="shared" si="290"/>
        <v/>
      </c>
    </row>
    <row r="6198" spans="1:3">
      <c r="A6198" s="34" t="str">
        <f t="shared" si="288"/>
        <v/>
      </c>
      <c r="B6198" s="34" t="str">
        <f t="shared" si="289"/>
        <v/>
      </c>
      <c r="C6198" s="34" t="str">
        <f t="shared" si="290"/>
        <v/>
      </c>
    </row>
    <row r="6199" spans="1:3">
      <c r="A6199" s="34" t="str">
        <f t="shared" si="288"/>
        <v/>
      </c>
      <c r="B6199" s="34" t="str">
        <f t="shared" si="289"/>
        <v/>
      </c>
      <c r="C6199" s="34" t="str">
        <f t="shared" si="290"/>
        <v/>
      </c>
    </row>
    <row r="6200" spans="1:3">
      <c r="A6200" s="34" t="str">
        <f t="shared" si="288"/>
        <v/>
      </c>
      <c r="B6200" s="34" t="str">
        <f t="shared" si="289"/>
        <v/>
      </c>
      <c r="C6200" s="34" t="str">
        <f t="shared" si="290"/>
        <v/>
      </c>
    </row>
    <row r="6201" spans="1:3">
      <c r="A6201" s="34" t="str">
        <f t="shared" si="288"/>
        <v/>
      </c>
      <c r="B6201" s="34" t="str">
        <f t="shared" si="289"/>
        <v/>
      </c>
      <c r="C6201" s="34" t="str">
        <f t="shared" si="290"/>
        <v/>
      </c>
    </row>
    <row r="6202" spans="1:3">
      <c r="A6202" s="34" t="str">
        <f t="shared" si="288"/>
        <v/>
      </c>
      <c r="B6202" s="34" t="str">
        <f t="shared" si="289"/>
        <v/>
      </c>
      <c r="C6202" s="34" t="str">
        <f t="shared" si="290"/>
        <v/>
      </c>
    </row>
    <row r="6203" spans="1:3">
      <c r="A6203" s="34" t="str">
        <f t="shared" si="288"/>
        <v/>
      </c>
      <c r="B6203" s="34" t="str">
        <f t="shared" si="289"/>
        <v/>
      </c>
      <c r="C6203" s="34" t="str">
        <f t="shared" si="290"/>
        <v/>
      </c>
    </row>
    <row r="6204" spans="1:3">
      <c r="A6204" s="34" t="str">
        <f t="shared" si="288"/>
        <v/>
      </c>
      <c r="B6204" s="34" t="str">
        <f t="shared" si="289"/>
        <v/>
      </c>
      <c r="C6204" s="34" t="str">
        <f t="shared" si="290"/>
        <v/>
      </c>
    </row>
    <row r="6205" spans="1:3">
      <c r="A6205" s="34" t="str">
        <f t="shared" si="288"/>
        <v/>
      </c>
      <c r="B6205" s="34" t="str">
        <f t="shared" si="289"/>
        <v/>
      </c>
      <c r="C6205" s="34" t="str">
        <f t="shared" si="290"/>
        <v/>
      </c>
    </row>
    <row r="6206" spans="1:3">
      <c r="A6206" s="34" t="str">
        <f t="shared" si="288"/>
        <v/>
      </c>
      <c r="B6206" s="34" t="str">
        <f t="shared" si="289"/>
        <v/>
      </c>
      <c r="C6206" s="34" t="str">
        <f t="shared" si="290"/>
        <v/>
      </c>
    </row>
    <row r="6207" spans="1:3">
      <c r="A6207" s="34" t="str">
        <f t="shared" si="288"/>
        <v/>
      </c>
      <c r="B6207" s="34" t="str">
        <f t="shared" si="289"/>
        <v/>
      </c>
      <c r="C6207" s="34" t="str">
        <f t="shared" si="290"/>
        <v/>
      </c>
    </row>
    <row r="6208" spans="1:3">
      <c r="A6208" s="34" t="str">
        <f t="shared" si="288"/>
        <v/>
      </c>
      <c r="B6208" s="34" t="str">
        <f t="shared" si="289"/>
        <v/>
      </c>
      <c r="C6208" s="34" t="str">
        <f t="shared" si="290"/>
        <v/>
      </c>
    </row>
    <row r="6209" spans="1:3">
      <c r="A6209" s="34" t="str">
        <f t="shared" si="288"/>
        <v/>
      </c>
      <c r="B6209" s="34" t="str">
        <f t="shared" si="289"/>
        <v/>
      </c>
      <c r="C6209" s="34" t="str">
        <f t="shared" si="290"/>
        <v/>
      </c>
    </row>
    <row r="6210" spans="1:3">
      <c r="A6210" s="34" t="str">
        <f t="shared" si="288"/>
        <v/>
      </c>
      <c r="B6210" s="34" t="str">
        <f t="shared" si="289"/>
        <v/>
      </c>
      <c r="C6210" s="34" t="str">
        <f t="shared" si="290"/>
        <v/>
      </c>
    </row>
    <row r="6211" spans="1:3">
      <c r="A6211" s="34" t="str">
        <f t="shared" ref="A6211:A6274" si="291">IFERROR(C6211-1,"")</f>
        <v/>
      </c>
      <c r="B6211" s="34" t="str">
        <f t="shared" ref="B6211:B6274" si="292">IFERROR("P(Z&gt;="&amp;C6211-1&amp;")","")</f>
        <v/>
      </c>
      <c r="C6211" s="34" t="str">
        <f t="shared" ref="C6211:C6274" si="293">IF(C6210&gt;rNtrials,"",1+C6210)</f>
        <v/>
      </c>
    </row>
    <row r="6212" spans="1:3">
      <c r="A6212" s="34" t="str">
        <f t="shared" si="291"/>
        <v/>
      </c>
      <c r="B6212" s="34" t="str">
        <f t="shared" si="292"/>
        <v/>
      </c>
      <c r="C6212" s="34" t="str">
        <f t="shared" si="293"/>
        <v/>
      </c>
    </row>
    <row r="6213" spans="1:3">
      <c r="A6213" s="34" t="str">
        <f t="shared" si="291"/>
        <v/>
      </c>
      <c r="B6213" s="34" t="str">
        <f t="shared" si="292"/>
        <v/>
      </c>
      <c r="C6213" s="34" t="str">
        <f t="shared" si="293"/>
        <v/>
      </c>
    </row>
    <row r="6214" spans="1:3">
      <c r="A6214" s="34" t="str">
        <f t="shared" si="291"/>
        <v/>
      </c>
      <c r="B6214" s="34" t="str">
        <f t="shared" si="292"/>
        <v/>
      </c>
      <c r="C6214" s="34" t="str">
        <f t="shared" si="293"/>
        <v/>
      </c>
    </row>
    <row r="6215" spans="1:3">
      <c r="A6215" s="34" t="str">
        <f t="shared" si="291"/>
        <v/>
      </c>
      <c r="B6215" s="34" t="str">
        <f t="shared" si="292"/>
        <v/>
      </c>
      <c r="C6215" s="34" t="str">
        <f t="shared" si="293"/>
        <v/>
      </c>
    </row>
    <row r="6216" spans="1:3">
      <c r="A6216" s="34" t="str">
        <f t="shared" si="291"/>
        <v/>
      </c>
      <c r="B6216" s="34" t="str">
        <f t="shared" si="292"/>
        <v/>
      </c>
      <c r="C6216" s="34" t="str">
        <f t="shared" si="293"/>
        <v/>
      </c>
    </row>
    <row r="6217" spans="1:3">
      <c r="A6217" s="34" t="str">
        <f t="shared" si="291"/>
        <v/>
      </c>
      <c r="B6217" s="34" t="str">
        <f t="shared" si="292"/>
        <v/>
      </c>
      <c r="C6217" s="34" t="str">
        <f t="shared" si="293"/>
        <v/>
      </c>
    </row>
    <row r="6218" spans="1:3">
      <c r="A6218" s="34" t="str">
        <f t="shared" si="291"/>
        <v/>
      </c>
      <c r="B6218" s="34" t="str">
        <f t="shared" si="292"/>
        <v/>
      </c>
      <c r="C6218" s="34" t="str">
        <f t="shared" si="293"/>
        <v/>
      </c>
    </row>
    <row r="6219" spans="1:3">
      <c r="A6219" s="34" t="str">
        <f t="shared" si="291"/>
        <v/>
      </c>
      <c r="B6219" s="34" t="str">
        <f t="shared" si="292"/>
        <v/>
      </c>
      <c r="C6219" s="34" t="str">
        <f t="shared" si="293"/>
        <v/>
      </c>
    </row>
    <row r="6220" spans="1:3">
      <c r="A6220" s="34" t="str">
        <f t="shared" si="291"/>
        <v/>
      </c>
      <c r="B6220" s="34" t="str">
        <f t="shared" si="292"/>
        <v/>
      </c>
      <c r="C6220" s="34" t="str">
        <f t="shared" si="293"/>
        <v/>
      </c>
    </row>
    <row r="6221" spans="1:3">
      <c r="A6221" s="34" t="str">
        <f t="shared" si="291"/>
        <v/>
      </c>
      <c r="B6221" s="34" t="str">
        <f t="shared" si="292"/>
        <v/>
      </c>
      <c r="C6221" s="34" t="str">
        <f t="shared" si="293"/>
        <v/>
      </c>
    </row>
    <row r="6222" spans="1:3">
      <c r="A6222" s="34" t="str">
        <f t="shared" si="291"/>
        <v/>
      </c>
      <c r="B6222" s="34" t="str">
        <f t="shared" si="292"/>
        <v/>
      </c>
      <c r="C6222" s="34" t="str">
        <f t="shared" si="293"/>
        <v/>
      </c>
    </row>
    <row r="6223" spans="1:3">
      <c r="A6223" s="34" t="str">
        <f t="shared" si="291"/>
        <v/>
      </c>
      <c r="B6223" s="34" t="str">
        <f t="shared" si="292"/>
        <v/>
      </c>
      <c r="C6223" s="34" t="str">
        <f t="shared" si="293"/>
        <v/>
      </c>
    </row>
    <row r="6224" spans="1:3">
      <c r="A6224" s="34" t="str">
        <f t="shared" si="291"/>
        <v/>
      </c>
      <c r="B6224" s="34" t="str">
        <f t="shared" si="292"/>
        <v/>
      </c>
      <c r="C6224" s="34" t="str">
        <f t="shared" si="293"/>
        <v/>
      </c>
    </row>
    <row r="6225" spans="1:3">
      <c r="A6225" s="34" t="str">
        <f t="shared" si="291"/>
        <v/>
      </c>
      <c r="B6225" s="34" t="str">
        <f t="shared" si="292"/>
        <v/>
      </c>
      <c r="C6225" s="34" t="str">
        <f t="shared" si="293"/>
        <v/>
      </c>
    </row>
    <row r="6226" spans="1:3">
      <c r="A6226" s="34" t="str">
        <f t="shared" si="291"/>
        <v/>
      </c>
      <c r="B6226" s="34" t="str">
        <f t="shared" si="292"/>
        <v/>
      </c>
      <c r="C6226" s="34" t="str">
        <f t="shared" si="293"/>
        <v/>
      </c>
    </row>
    <row r="6227" spans="1:3">
      <c r="A6227" s="34" t="str">
        <f t="shared" si="291"/>
        <v/>
      </c>
      <c r="B6227" s="34" t="str">
        <f t="shared" si="292"/>
        <v/>
      </c>
      <c r="C6227" s="34" t="str">
        <f t="shared" si="293"/>
        <v/>
      </c>
    </row>
    <row r="6228" spans="1:3">
      <c r="A6228" s="34" t="str">
        <f t="shared" si="291"/>
        <v/>
      </c>
      <c r="B6228" s="34" t="str">
        <f t="shared" si="292"/>
        <v/>
      </c>
      <c r="C6228" s="34" t="str">
        <f t="shared" si="293"/>
        <v/>
      </c>
    </row>
    <row r="6229" spans="1:3">
      <c r="A6229" s="34" t="str">
        <f t="shared" si="291"/>
        <v/>
      </c>
      <c r="B6229" s="34" t="str">
        <f t="shared" si="292"/>
        <v/>
      </c>
      <c r="C6229" s="34" t="str">
        <f t="shared" si="293"/>
        <v/>
      </c>
    </row>
    <row r="6230" spans="1:3">
      <c r="A6230" s="34" t="str">
        <f t="shared" si="291"/>
        <v/>
      </c>
      <c r="B6230" s="34" t="str">
        <f t="shared" si="292"/>
        <v/>
      </c>
      <c r="C6230" s="34" t="str">
        <f t="shared" si="293"/>
        <v/>
      </c>
    </row>
    <row r="6231" spans="1:3">
      <c r="A6231" s="34" t="str">
        <f t="shared" si="291"/>
        <v/>
      </c>
      <c r="B6231" s="34" t="str">
        <f t="shared" si="292"/>
        <v/>
      </c>
      <c r="C6231" s="34" t="str">
        <f t="shared" si="293"/>
        <v/>
      </c>
    </row>
    <row r="6232" spans="1:3">
      <c r="A6232" s="34" t="str">
        <f t="shared" si="291"/>
        <v/>
      </c>
      <c r="B6232" s="34" t="str">
        <f t="shared" si="292"/>
        <v/>
      </c>
      <c r="C6232" s="34" t="str">
        <f t="shared" si="293"/>
        <v/>
      </c>
    </row>
    <row r="6233" spans="1:3">
      <c r="A6233" s="34" t="str">
        <f t="shared" si="291"/>
        <v/>
      </c>
      <c r="B6233" s="34" t="str">
        <f t="shared" si="292"/>
        <v/>
      </c>
      <c r="C6233" s="34" t="str">
        <f t="shared" si="293"/>
        <v/>
      </c>
    </row>
    <row r="6234" spans="1:3">
      <c r="A6234" s="34" t="str">
        <f t="shared" si="291"/>
        <v/>
      </c>
      <c r="B6234" s="34" t="str">
        <f t="shared" si="292"/>
        <v/>
      </c>
      <c r="C6234" s="34" t="str">
        <f t="shared" si="293"/>
        <v/>
      </c>
    </row>
    <row r="6235" spans="1:3">
      <c r="A6235" s="34" t="str">
        <f t="shared" si="291"/>
        <v/>
      </c>
      <c r="B6235" s="34" t="str">
        <f t="shared" si="292"/>
        <v/>
      </c>
      <c r="C6235" s="34" t="str">
        <f t="shared" si="293"/>
        <v/>
      </c>
    </row>
    <row r="6236" spans="1:3">
      <c r="A6236" s="34" t="str">
        <f t="shared" si="291"/>
        <v/>
      </c>
      <c r="B6236" s="34" t="str">
        <f t="shared" si="292"/>
        <v/>
      </c>
      <c r="C6236" s="34" t="str">
        <f t="shared" si="293"/>
        <v/>
      </c>
    </row>
    <row r="6237" spans="1:3">
      <c r="A6237" s="34" t="str">
        <f t="shared" si="291"/>
        <v/>
      </c>
      <c r="B6237" s="34" t="str">
        <f t="shared" si="292"/>
        <v/>
      </c>
      <c r="C6237" s="34" t="str">
        <f t="shared" si="293"/>
        <v/>
      </c>
    </row>
    <row r="6238" spans="1:3">
      <c r="A6238" s="34" t="str">
        <f t="shared" si="291"/>
        <v/>
      </c>
      <c r="B6238" s="34" t="str">
        <f t="shared" si="292"/>
        <v/>
      </c>
      <c r="C6238" s="34" t="str">
        <f t="shared" si="293"/>
        <v/>
      </c>
    </row>
    <row r="6239" spans="1:3">
      <c r="A6239" s="34" t="str">
        <f t="shared" si="291"/>
        <v/>
      </c>
      <c r="B6239" s="34" t="str">
        <f t="shared" si="292"/>
        <v/>
      </c>
      <c r="C6239" s="34" t="str">
        <f t="shared" si="293"/>
        <v/>
      </c>
    </row>
    <row r="6240" spans="1:3">
      <c r="A6240" s="34" t="str">
        <f t="shared" si="291"/>
        <v/>
      </c>
      <c r="B6240" s="34" t="str">
        <f t="shared" si="292"/>
        <v/>
      </c>
      <c r="C6240" s="34" t="str">
        <f t="shared" si="293"/>
        <v/>
      </c>
    </row>
    <row r="6241" spans="1:3">
      <c r="A6241" s="34" t="str">
        <f t="shared" si="291"/>
        <v/>
      </c>
      <c r="B6241" s="34" t="str">
        <f t="shared" si="292"/>
        <v/>
      </c>
      <c r="C6241" s="34" t="str">
        <f t="shared" si="293"/>
        <v/>
      </c>
    </row>
    <row r="6242" spans="1:3">
      <c r="A6242" s="34" t="str">
        <f t="shared" si="291"/>
        <v/>
      </c>
      <c r="B6242" s="34" t="str">
        <f t="shared" si="292"/>
        <v/>
      </c>
      <c r="C6242" s="34" t="str">
        <f t="shared" si="293"/>
        <v/>
      </c>
    </row>
    <row r="6243" spans="1:3">
      <c r="A6243" s="34" t="str">
        <f t="shared" si="291"/>
        <v/>
      </c>
      <c r="B6243" s="34" t="str">
        <f t="shared" si="292"/>
        <v/>
      </c>
      <c r="C6243" s="34" t="str">
        <f t="shared" si="293"/>
        <v/>
      </c>
    </row>
    <row r="6244" spans="1:3">
      <c r="A6244" s="34" t="str">
        <f t="shared" si="291"/>
        <v/>
      </c>
      <c r="B6244" s="34" t="str">
        <f t="shared" si="292"/>
        <v/>
      </c>
      <c r="C6244" s="34" t="str">
        <f t="shared" si="293"/>
        <v/>
      </c>
    </row>
    <row r="6245" spans="1:3">
      <c r="A6245" s="34" t="str">
        <f t="shared" si="291"/>
        <v/>
      </c>
      <c r="B6245" s="34" t="str">
        <f t="shared" si="292"/>
        <v/>
      </c>
      <c r="C6245" s="34" t="str">
        <f t="shared" si="293"/>
        <v/>
      </c>
    </row>
    <row r="6246" spans="1:3">
      <c r="A6246" s="34" t="str">
        <f t="shared" si="291"/>
        <v/>
      </c>
      <c r="B6246" s="34" t="str">
        <f t="shared" si="292"/>
        <v/>
      </c>
      <c r="C6246" s="34" t="str">
        <f t="shared" si="293"/>
        <v/>
      </c>
    </row>
    <row r="6247" spans="1:3">
      <c r="A6247" s="34" t="str">
        <f t="shared" si="291"/>
        <v/>
      </c>
      <c r="B6247" s="34" t="str">
        <f t="shared" si="292"/>
        <v/>
      </c>
      <c r="C6247" s="34" t="str">
        <f t="shared" si="293"/>
        <v/>
      </c>
    </row>
    <row r="6248" spans="1:3">
      <c r="A6248" s="34" t="str">
        <f t="shared" si="291"/>
        <v/>
      </c>
      <c r="B6248" s="34" t="str">
        <f t="shared" si="292"/>
        <v/>
      </c>
      <c r="C6248" s="34" t="str">
        <f t="shared" si="293"/>
        <v/>
      </c>
    </row>
    <row r="6249" spans="1:3">
      <c r="A6249" s="34" t="str">
        <f t="shared" si="291"/>
        <v/>
      </c>
      <c r="B6249" s="34" t="str">
        <f t="shared" si="292"/>
        <v/>
      </c>
      <c r="C6249" s="34" t="str">
        <f t="shared" si="293"/>
        <v/>
      </c>
    </row>
    <row r="6250" spans="1:3">
      <c r="A6250" s="34" t="str">
        <f t="shared" si="291"/>
        <v/>
      </c>
      <c r="B6250" s="34" t="str">
        <f t="shared" si="292"/>
        <v/>
      </c>
      <c r="C6250" s="34" t="str">
        <f t="shared" si="293"/>
        <v/>
      </c>
    </row>
    <row r="6251" spans="1:3">
      <c r="A6251" s="34" t="str">
        <f t="shared" si="291"/>
        <v/>
      </c>
      <c r="B6251" s="34" t="str">
        <f t="shared" si="292"/>
        <v/>
      </c>
      <c r="C6251" s="34" t="str">
        <f t="shared" si="293"/>
        <v/>
      </c>
    </row>
    <row r="6252" spans="1:3">
      <c r="A6252" s="34" t="str">
        <f t="shared" si="291"/>
        <v/>
      </c>
      <c r="B6252" s="34" t="str">
        <f t="shared" si="292"/>
        <v/>
      </c>
      <c r="C6252" s="34" t="str">
        <f t="shared" si="293"/>
        <v/>
      </c>
    </row>
    <row r="6253" spans="1:3">
      <c r="A6253" s="34" t="str">
        <f t="shared" si="291"/>
        <v/>
      </c>
      <c r="B6253" s="34" t="str">
        <f t="shared" si="292"/>
        <v/>
      </c>
      <c r="C6253" s="34" t="str">
        <f t="shared" si="293"/>
        <v/>
      </c>
    </row>
    <row r="6254" spans="1:3">
      <c r="A6254" s="34" t="str">
        <f t="shared" si="291"/>
        <v/>
      </c>
      <c r="B6254" s="34" t="str">
        <f t="shared" si="292"/>
        <v/>
      </c>
      <c r="C6254" s="34" t="str">
        <f t="shared" si="293"/>
        <v/>
      </c>
    </row>
    <row r="6255" spans="1:3">
      <c r="A6255" s="34" t="str">
        <f t="shared" si="291"/>
        <v/>
      </c>
      <c r="B6255" s="34" t="str">
        <f t="shared" si="292"/>
        <v/>
      </c>
      <c r="C6255" s="34" t="str">
        <f t="shared" si="293"/>
        <v/>
      </c>
    </row>
    <row r="6256" spans="1:3">
      <c r="A6256" s="34" t="str">
        <f t="shared" si="291"/>
        <v/>
      </c>
      <c r="B6256" s="34" t="str">
        <f t="shared" si="292"/>
        <v/>
      </c>
      <c r="C6256" s="34" t="str">
        <f t="shared" si="293"/>
        <v/>
      </c>
    </row>
    <row r="6257" spans="1:3">
      <c r="A6257" s="34" t="str">
        <f t="shared" si="291"/>
        <v/>
      </c>
      <c r="B6257" s="34" t="str">
        <f t="shared" si="292"/>
        <v/>
      </c>
      <c r="C6257" s="34" t="str">
        <f t="shared" si="293"/>
        <v/>
      </c>
    </row>
    <row r="6258" spans="1:3">
      <c r="A6258" s="34" t="str">
        <f t="shared" si="291"/>
        <v/>
      </c>
      <c r="B6258" s="34" t="str">
        <f t="shared" si="292"/>
        <v/>
      </c>
      <c r="C6258" s="34" t="str">
        <f t="shared" si="293"/>
        <v/>
      </c>
    </row>
    <row r="6259" spans="1:3">
      <c r="A6259" s="34" t="str">
        <f t="shared" si="291"/>
        <v/>
      </c>
      <c r="B6259" s="34" t="str">
        <f t="shared" si="292"/>
        <v/>
      </c>
      <c r="C6259" s="34" t="str">
        <f t="shared" si="293"/>
        <v/>
      </c>
    </row>
    <row r="6260" spans="1:3">
      <c r="A6260" s="34" t="str">
        <f t="shared" si="291"/>
        <v/>
      </c>
      <c r="B6260" s="34" t="str">
        <f t="shared" si="292"/>
        <v/>
      </c>
      <c r="C6260" s="34" t="str">
        <f t="shared" si="293"/>
        <v/>
      </c>
    </row>
    <row r="6261" spans="1:3">
      <c r="A6261" s="34" t="str">
        <f t="shared" si="291"/>
        <v/>
      </c>
      <c r="B6261" s="34" t="str">
        <f t="shared" si="292"/>
        <v/>
      </c>
      <c r="C6261" s="34" t="str">
        <f t="shared" si="293"/>
        <v/>
      </c>
    </row>
    <row r="6262" spans="1:3">
      <c r="A6262" s="34" t="str">
        <f t="shared" si="291"/>
        <v/>
      </c>
      <c r="B6262" s="34" t="str">
        <f t="shared" si="292"/>
        <v/>
      </c>
      <c r="C6262" s="34" t="str">
        <f t="shared" si="293"/>
        <v/>
      </c>
    </row>
    <row r="6263" spans="1:3">
      <c r="A6263" s="34" t="str">
        <f t="shared" si="291"/>
        <v/>
      </c>
      <c r="B6263" s="34" t="str">
        <f t="shared" si="292"/>
        <v/>
      </c>
      <c r="C6263" s="34" t="str">
        <f t="shared" si="293"/>
        <v/>
      </c>
    </row>
    <row r="6264" spans="1:3">
      <c r="A6264" s="34" t="str">
        <f t="shared" si="291"/>
        <v/>
      </c>
      <c r="B6264" s="34" t="str">
        <f t="shared" si="292"/>
        <v/>
      </c>
      <c r="C6264" s="34" t="str">
        <f t="shared" si="293"/>
        <v/>
      </c>
    </row>
    <row r="6265" spans="1:3">
      <c r="A6265" s="34" t="str">
        <f t="shared" si="291"/>
        <v/>
      </c>
      <c r="B6265" s="34" t="str">
        <f t="shared" si="292"/>
        <v/>
      </c>
      <c r="C6265" s="34" t="str">
        <f t="shared" si="293"/>
        <v/>
      </c>
    </row>
    <row r="6266" spans="1:3">
      <c r="A6266" s="34" t="str">
        <f t="shared" si="291"/>
        <v/>
      </c>
      <c r="B6266" s="34" t="str">
        <f t="shared" si="292"/>
        <v/>
      </c>
      <c r="C6266" s="34" t="str">
        <f t="shared" si="293"/>
        <v/>
      </c>
    </row>
    <row r="6267" spans="1:3">
      <c r="A6267" s="34" t="str">
        <f t="shared" si="291"/>
        <v/>
      </c>
      <c r="B6267" s="34" t="str">
        <f t="shared" si="292"/>
        <v/>
      </c>
      <c r="C6267" s="34" t="str">
        <f t="shared" si="293"/>
        <v/>
      </c>
    </row>
    <row r="6268" spans="1:3">
      <c r="A6268" s="34" t="str">
        <f t="shared" si="291"/>
        <v/>
      </c>
      <c r="B6268" s="34" t="str">
        <f t="shared" si="292"/>
        <v/>
      </c>
      <c r="C6268" s="34" t="str">
        <f t="shared" si="293"/>
        <v/>
      </c>
    </row>
    <row r="6269" spans="1:3">
      <c r="A6269" s="34" t="str">
        <f t="shared" si="291"/>
        <v/>
      </c>
      <c r="B6269" s="34" t="str">
        <f t="shared" si="292"/>
        <v/>
      </c>
      <c r="C6269" s="34" t="str">
        <f t="shared" si="293"/>
        <v/>
      </c>
    </row>
    <row r="6270" spans="1:3">
      <c r="A6270" s="34" t="str">
        <f t="shared" si="291"/>
        <v/>
      </c>
      <c r="B6270" s="34" t="str">
        <f t="shared" si="292"/>
        <v/>
      </c>
      <c r="C6270" s="34" t="str">
        <f t="shared" si="293"/>
        <v/>
      </c>
    </row>
    <row r="6271" spans="1:3">
      <c r="A6271" s="34" t="str">
        <f t="shared" si="291"/>
        <v/>
      </c>
      <c r="B6271" s="34" t="str">
        <f t="shared" si="292"/>
        <v/>
      </c>
      <c r="C6271" s="34" t="str">
        <f t="shared" si="293"/>
        <v/>
      </c>
    </row>
    <row r="6272" spans="1:3">
      <c r="A6272" s="34" t="str">
        <f t="shared" si="291"/>
        <v/>
      </c>
      <c r="B6272" s="34" t="str">
        <f t="shared" si="292"/>
        <v/>
      </c>
      <c r="C6272" s="34" t="str">
        <f t="shared" si="293"/>
        <v/>
      </c>
    </row>
    <row r="6273" spans="1:3">
      <c r="A6273" s="34" t="str">
        <f t="shared" si="291"/>
        <v/>
      </c>
      <c r="B6273" s="34" t="str">
        <f t="shared" si="292"/>
        <v/>
      </c>
      <c r="C6273" s="34" t="str">
        <f t="shared" si="293"/>
        <v/>
      </c>
    </row>
    <row r="6274" spans="1:3">
      <c r="A6274" s="34" t="str">
        <f t="shared" si="291"/>
        <v/>
      </c>
      <c r="B6274" s="34" t="str">
        <f t="shared" si="292"/>
        <v/>
      </c>
      <c r="C6274" s="34" t="str">
        <f t="shared" si="293"/>
        <v/>
      </c>
    </row>
    <row r="6275" spans="1:3">
      <c r="A6275" s="34" t="str">
        <f t="shared" ref="A6275:A6338" si="294">IFERROR(C6275-1,"")</f>
        <v/>
      </c>
      <c r="B6275" s="34" t="str">
        <f t="shared" ref="B6275:B6338" si="295">IFERROR("P(Z&gt;="&amp;C6275-1&amp;")","")</f>
        <v/>
      </c>
      <c r="C6275" s="34" t="str">
        <f t="shared" ref="C6275:C6338" si="296">IF(C6274&gt;rNtrials,"",1+C6274)</f>
        <v/>
      </c>
    </row>
    <row r="6276" spans="1:3">
      <c r="A6276" s="34" t="str">
        <f t="shared" si="294"/>
        <v/>
      </c>
      <c r="B6276" s="34" t="str">
        <f t="shared" si="295"/>
        <v/>
      </c>
      <c r="C6276" s="34" t="str">
        <f t="shared" si="296"/>
        <v/>
      </c>
    </row>
    <row r="6277" spans="1:3">
      <c r="A6277" s="34" t="str">
        <f t="shared" si="294"/>
        <v/>
      </c>
      <c r="B6277" s="34" t="str">
        <f t="shared" si="295"/>
        <v/>
      </c>
      <c r="C6277" s="34" t="str">
        <f t="shared" si="296"/>
        <v/>
      </c>
    </row>
    <row r="6278" spans="1:3">
      <c r="A6278" s="34" t="str">
        <f t="shared" si="294"/>
        <v/>
      </c>
      <c r="B6278" s="34" t="str">
        <f t="shared" si="295"/>
        <v/>
      </c>
      <c r="C6278" s="34" t="str">
        <f t="shared" si="296"/>
        <v/>
      </c>
    </row>
    <row r="6279" spans="1:3">
      <c r="A6279" s="34" t="str">
        <f t="shared" si="294"/>
        <v/>
      </c>
      <c r="B6279" s="34" t="str">
        <f t="shared" si="295"/>
        <v/>
      </c>
      <c r="C6279" s="34" t="str">
        <f t="shared" si="296"/>
        <v/>
      </c>
    </row>
    <row r="6280" spans="1:3">
      <c r="A6280" s="34" t="str">
        <f t="shared" si="294"/>
        <v/>
      </c>
      <c r="B6280" s="34" t="str">
        <f t="shared" si="295"/>
        <v/>
      </c>
      <c r="C6280" s="34" t="str">
        <f t="shared" si="296"/>
        <v/>
      </c>
    </row>
    <row r="6281" spans="1:3">
      <c r="A6281" s="34" t="str">
        <f t="shared" si="294"/>
        <v/>
      </c>
      <c r="B6281" s="34" t="str">
        <f t="shared" si="295"/>
        <v/>
      </c>
      <c r="C6281" s="34" t="str">
        <f t="shared" si="296"/>
        <v/>
      </c>
    </row>
    <row r="6282" spans="1:3">
      <c r="A6282" s="34" t="str">
        <f t="shared" si="294"/>
        <v/>
      </c>
      <c r="B6282" s="34" t="str">
        <f t="shared" si="295"/>
        <v/>
      </c>
      <c r="C6282" s="34" t="str">
        <f t="shared" si="296"/>
        <v/>
      </c>
    </row>
    <row r="6283" spans="1:3">
      <c r="A6283" s="34" t="str">
        <f t="shared" si="294"/>
        <v/>
      </c>
      <c r="B6283" s="34" t="str">
        <f t="shared" si="295"/>
        <v/>
      </c>
      <c r="C6283" s="34" t="str">
        <f t="shared" si="296"/>
        <v/>
      </c>
    </row>
    <row r="6284" spans="1:3">
      <c r="A6284" s="34" t="str">
        <f t="shared" si="294"/>
        <v/>
      </c>
      <c r="B6284" s="34" t="str">
        <f t="shared" si="295"/>
        <v/>
      </c>
      <c r="C6284" s="34" t="str">
        <f t="shared" si="296"/>
        <v/>
      </c>
    </row>
    <row r="6285" spans="1:3">
      <c r="A6285" s="34" t="str">
        <f t="shared" si="294"/>
        <v/>
      </c>
      <c r="B6285" s="34" t="str">
        <f t="shared" si="295"/>
        <v/>
      </c>
      <c r="C6285" s="34" t="str">
        <f t="shared" si="296"/>
        <v/>
      </c>
    </row>
    <row r="6286" spans="1:3">
      <c r="A6286" s="34" t="str">
        <f t="shared" si="294"/>
        <v/>
      </c>
      <c r="B6286" s="34" t="str">
        <f t="shared" si="295"/>
        <v/>
      </c>
      <c r="C6286" s="34" t="str">
        <f t="shared" si="296"/>
        <v/>
      </c>
    </row>
    <row r="6287" spans="1:3">
      <c r="A6287" s="34" t="str">
        <f t="shared" si="294"/>
        <v/>
      </c>
      <c r="B6287" s="34" t="str">
        <f t="shared" si="295"/>
        <v/>
      </c>
      <c r="C6287" s="34" t="str">
        <f t="shared" si="296"/>
        <v/>
      </c>
    </row>
    <row r="6288" spans="1:3">
      <c r="A6288" s="34" t="str">
        <f t="shared" si="294"/>
        <v/>
      </c>
      <c r="B6288" s="34" t="str">
        <f t="shared" si="295"/>
        <v/>
      </c>
      <c r="C6288" s="34" t="str">
        <f t="shared" si="296"/>
        <v/>
      </c>
    </row>
    <row r="6289" spans="1:3">
      <c r="A6289" s="34" t="str">
        <f t="shared" si="294"/>
        <v/>
      </c>
      <c r="B6289" s="34" t="str">
        <f t="shared" si="295"/>
        <v/>
      </c>
      <c r="C6289" s="34" t="str">
        <f t="shared" si="296"/>
        <v/>
      </c>
    </row>
    <row r="6290" spans="1:3">
      <c r="A6290" s="34" t="str">
        <f t="shared" si="294"/>
        <v/>
      </c>
      <c r="B6290" s="34" t="str">
        <f t="shared" si="295"/>
        <v/>
      </c>
      <c r="C6290" s="34" t="str">
        <f t="shared" si="296"/>
        <v/>
      </c>
    </row>
    <row r="6291" spans="1:3">
      <c r="A6291" s="34" t="str">
        <f t="shared" si="294"/>
        <v/>
      </c>
      <c r="B6291" s="34" t="str">
        <f t="shared" si="295"/>
        <v/>
      </c>
      <c r="C6291" s="34" t="str">
        <f t="shared" si="296"/>
        <v/>
      </c>
    </row>
    <row r="6292" spans="1:3">
      <c r="A6292" s="34" t="str">
        <f t="shared" si="294"/>
        <v/>
      </c>
      <c r="B6292" s="34" t="str">
        <f t="shared" si="295"/>
        <v/>
      </c>
      <c r="C6292" s="34" t="str">
        <f t="shared" si="296"/>
        <v/>
      </c>
    </row>
    <row r="6293" spans="1:3">
      <c r="A6293" s="34" t="str">
        <f t="shared" si="294"/>
        <v/>
      </c>
      <c r="B6293" s="34" t="str">
        <f t="shared" si="295"/>
        <v/>
      </c>
      <c r="C6293" s="34" t="str">
        <f t="shared" si="296"/>
        <v/>
      </c>
    </row>
    <row r="6294" spans="1:3">
      <c r="A6294" s="34" t="str">
        <f t="shared" si="294"/>
        <v/>
      </c>
      <c r="B6294" s="34" t="str">
        <f t="shared" si="295"/>
        <v/>
      </c>
      <c r="C6294" s="34" t="str">
        <f t="shared" si="296"/>
        <v/>
      </c>
    </row>
    <row r="6295" spans="1:3">
      <c r="A6295" s="34" t="str">
        <f t="shared" si="294"/>
        <v/>
      </c>
      <c r="B6295" s="34" t="str">
        <f t="shared" si="295"/>
        <v/>
      </c>
      <c r="C6295" s="34" t="str">
        <f t="shared" si="296"/>
        <v/>
      </c>
    </row>
    <row r="6296" spans="1:3">
      <c r="A6296" s="34" t="str">
        <f t="shared" si="294"/>
        <v/>
      </c>
      <c r="B6296" s="34" t="str">
        <f t="shared" si="295"/>
        <v/>
      </c>
      <c r="C6296" s="34" t="str">
        <f t="shared" si="296"/>
        <v/>
      </c>
    </row>
    <row r="6297" spans="1:3">
      <c r="A6297" s="34" t="str">
        <f t="shared" si="294"/>
        <v/>
      </c>
      <c r="B6297" s="34" t="str">
        <f t="shared" si="295"/>
        <v/>
      </c>
      <c r="C6297" s="34" t="str">
        <f t="shared" si="296"/>
        <v/>
      </c>
    </row>
    <row r="6298" spans="1:3">
      <c r="A6298" s="34" t="str">
        <f t="shared" si="294"/>
        <v/>
      </c>
      <c r="B6298" s="34" t="str">
        <f t="shared" si="295"/>
        <v/>
      </c>
      <c r="C6298" s="34" t="str">
        <f t="shared" si="296"/>
        <v/>
      </c>
    </row>
    <row r="6299" spans="1:3">
      <c r="A6299" s="34" t="str">
        <f t="shared" si="294"/>
        <v/>
      </c>
      <c r="B6299" s="34" t="str">
        <f t="shared" si="295"/>
        <v/>
      </c>
      <c r="C6299" s="34" t="str">
        <f t="shared" si="296"/>
        <v/>
      </c>
    </row>
    <row r="6300" spans="1:3">
      <c r="A6300" s="34" t="str">
        <f t="shared" si="294"/>
        <v/>
      </c>
      <c r="B6300" s="34" t="str">
        <f t="shared" si="295"/>
        <v/>
      </c>
      <c r="C6300" s="34" t="str">
        <f t="shared" si="296"/>
        <v/>
      </c>
    </row>
    <row r="6301" spans="1:3">
      <c r="A6301" s="34" t="str">
        <f t="shared" si="294"/>
        <v/>
      </c>
      <c r="B6301" s="34" t="str">
        <f t="shared" si="295"/>
        <v/>
      </c>
      <c r="C6301" s="34" t="str">
        <f t="shared" si="296"/>
        <v/>
      </c>
    </row>
    <row r="6302" spans="1:3">
      <c r="A6302" s="34" t="str">
        <f t="shared" si="294"/>
        <v/>
      </c>
      <c r="B6302" s="34" t="str">
        <f t="shared" si="295"/>
        <v/>
      </c>
      <c r="C6302" s="34" t="str">
        <f t="shared" si="296"/>
        <v/>
      </c>
    </row>
    <row r="6303" spans="1:3">
      <c r="A6303" s="34" t="str">
        <f t="shared" si="294"/>
        <v/>
      </c>
      <c r="B6303" s="34" t="str">
        <f t="shared" si="295"/>
        <v/>
      </c>
      <c r="C6303" s="34" t="str">
        <f t="shared" si="296"/>
        <v/>
      </c>
    </row>
    <row r="6304" spans="1:3">
      <c r="A6304" s="34" t="str">
        <f t="shared" si="294"/>
        <v/>
      </c>
      <c r="B6304" s="34" t="str">
        <f t="shared" si="295"/>
        <v/>
      </c>
      <c r="C6304" s="34" t="str">
        <f t="shared" si="296"/>
        <v/>
      </c>
    </row>
    <row r="6305" spans="1:3">
      <c r="A6305" s="34" t="str">
        <f t="shared" si="294"/>
        <v/>
      </c>
      <c r="B6305" s="34" t="str">
        <f t="shared" si="295"/>
        <v/>
      </c>
      <c r="C6305" s="34" t="str">
        <f t="shared" si="296"/>
        <v/>
      </c>
    </row>
    <row r="6306" spans="1:3">
      <c r="A6306" s="34" t="str">
        <f t="shared" si="294"/>
        <v/>
      </c>
      <c r="B6306" s="34" t="str">
        <f t="shared" si="295"/>
        <v/>
      </c>
      <c r="C6306" s="34" t="str">
        <f t="shared" si="296"/>
        <v/>
      </c>
    </row>
    <row r="6307" spans="1:3">
      <c r="A6307" s="34" t="str">
        <f t="shared" si="294"/>
        <v/>
      </c>
      <c r="B6307" s="34" t="str">
        <f t="shared" si="295"/>
        <v/>
      </c>
      <c r="C6307" s="34" t="str">
        <f t="shared" si="296"/>
        <v/>
      </c>
    </row>
    <row r="6308" spans="1:3">
      <c r="A6308" s="34" t="str">
        <f t="shared" si="294"/>
        <v/>
      </c>
      <c r="B6308" s="34" t="str">
        <f t="shared" si="295"/>
        <v/>
      </c>
      <c r="C6308" s="34" t="str">
        <f t="shared" si="296"/>
        <v/>
      </c>
    </row>
    <row r="6309" spans="1:3">
      <c r="A6309" s="34" t="str">
        <f t="shared" si="294"/>
        <v/>
      </c>
      <c r="B6309" s="34" t="str">
        <f t="shared" si="295"/>
        <v/>
      </c>
      <c r="C6309" s="34" t="str">
        <f t="shared" si="296"/>
        <v/>
      </c>
    </row>
    <row r="6310" spans="1:3">
      <c r="A6310" s="34" t="str">
        <f t="shared" si="294"/>
        <v/>
      </c>
      <c r="B6310" s="34" t="str">
        <f t="shared" si="295"/>
        <v/>
      </c>
      <c r="C6310" s="34" t="str">
        <f t="shared" si="296"/>
        <v/>
      </c>
    </row>
    <row r="6311" spans="1:3">
      <c r="A6311" s="34" t="str">
        <f t="shared" si="294"/>
        <v/>
      </c>
      <c r="B6311" s="34" t="str">
        <f t="shared" si="295"/>
        <v/>
      </c>
      <c r="C6311" s="34" t="str">
        <f t="shared" si="296"/>
        <v/>
      </c>
    </row>
    <row r="6312" spans="1:3">
      <c r="A6312" s="34" t="str">
        <f t="shared" si="294"/>
        <v/>
      </c>
      <c r="B6312" s="34" t="str">
        <f t="shared" si="295"/>
        <v/>
      </c>
      <c r="C6312" s="34" t="str">
        <f t="shared" si="296"/>
        <v/>
      </c>
    </row>
    <row r="6313" spans="1:3">
      <c r="A6313" s="34" t="str">
        <f t="shared" si="294"/>
        <v/>
      </c>
      <c r="B6313" s="34" t="str">
        <f t="shared" si="295"/>
        <v/>
      </c>
      <c r="C6313" s="34" t="str">
        <f t="shared" si="296"/>
        <v/>
      </c>
    </row>
    <row r="6314" spans="1:3">
      <c r="A6314" s="34" t="str">
        <f t="shared" si="294"/>
        <v/>
      </c>
      <c r="B6314" s="34" t="str">
        <f t="shared" si="295"/>
        <v/>
      </c>
      <c r="C6314" s="34" t="str">
        <f t="shared" si="296"/>
        <v/>
      </c>
    </row>
    <row r="6315" spans="1:3">
      <c r="A6315" s="34" t="str">
        <f t="shared" si="294"/>
        <v/>
      </c>
      <c r="B6315" s="34" t="str">
        <f t="shared" si="295"/>
        <v/>
      </c>
      <c r="C6315" s="34" t="str">
        <f t="shared" si="296"/>
        <v/>
      </c>
    </row>
    <row r="6316" spans="1:3">
      <c r="A6316" s="34" t="str">
        <f t="shared" si="294"/>
        <v/>
      </c>
      <c r="B6316" s="34" t="str">
        <f t="shared" si="295"/>
        <v/>
      </c>
      <c r="C6316" s="34" t="str">
        <f t="shared" si="296"/>
        <v/>
      </c>
    </row>
    <row r="6317" spans="1:3">
      <c r="A6317" s="34" t="str">
        <f t="shared" si="294"/>
        <v/>
      </c>
      <c r="B6317" s="34" t="str">
        <f t="shared" si="295"/>
        <v/>
      </c>
      <c r="C6317" s="34" t="str">
        <f t="shared" si="296"/>
        <v/>
      </c>
    </row>
    <row r="6318" spans="1:3">
      <c r="A6318" s="34" t="str">
        <f t="shared" si="294"/>
        <v/>
      </c>
      <c r="B6318" s="34" t="str">
        <f t="shared" si="295"/>
        <v/>
      </c>
      <c r="C6318" s="34" t="str">
        <f t="shared" si="296"/>
        <v/>
      </c>
    </row>
    <row r="6319" spans="1:3">
      <c r="A6319" s="34" t="str">
        <f t="shared" si="294"/>
        <v/>
      </c>
      <c r="B6319" s="34" t="str">
        <f t="shared" si="295"/>
        <v/>
      </c>
      <c r="C6319" s="34" t="str">
        <f t="shared" si="296"/>
        <v/>
      </c>
    </row>
    <row r="6320" spans="1:3">
      <c r="A6320" s="34" t="str">
        <f t="shared" si="294"/>
        <v/>
      </c>
      <c r="B6320" s="34" t="str">
        <f t="shared" si="295"/>
        <v/>
      </c>
      <c r="C6320" s="34" t="str">
        <f t="shared" si="296"/>
        <v/>
      </c>
    </row>
    <row r="6321" spans="1:3">
      <c r="A6321" s="34" t="str">
        <f t="shared" si="294"/>
        <v/>
      </c>
      <c r="B6321" s="34" t="str">
        <f t="shared" si="295"/>
        <v/>
      </c>
      <c r="C6321" s="34" t="str">
        <f t="shared" si="296"/>
        <v/>
      </c>
    </row>
    <row r="6322" spans="1:3">
      <c r="A6322" s="34" t="str">
        <f t="shared" si="294"/>
        <v/>
      </c>
      <c r="B6322" s="34" t="str">
        <f t="shared" si="295"/>
        <v/>
      </c>
      <c r="C6322" s="34" t="str">
        <f t="shared" si="296"/>
        <v/>
      </c>
    </row>
    <row r="6323" spans="1:3">
      <c r="A6323" s="34" t="str">
        <f t="shared" si="294"/>
        <v/>
      </c>
      <c r="B6323" s="34" t="str">
        <f t="shared" si="295"/>
        <v/>
      </c>
      <c r="C6323" s="34" t="str">
        <f t="shared" si="296"/>
        <v/>
      </c>
    </row>
    <row r="6324" spans="1:3">
      <c r="A6324" s="34" t="str">
        <f t="shared" si="294"/>
        <v/>
      </c>
      <c r="B6324" s="34" t="str">
        <f t="shared" si="295"/>
        <v/>
      </c>
      <c r="C6324" s="34" t="str">
        <f t="shared" si="296"/>
        <v/>
      </c>
    </row>
    <row r="6325" spans="1:3">
      <c r="A6325" s="34" t="str">
        <f t="shared" si="294"/>
        <v/>
      </c>
      <c r="B6325" s="34" t="str">
        <f t="shared" si="295"/>
        <v/>
      </c>
      <c r="C6325" s="34" t="str">
        <f t="shared" si="296"/>
        <v/>
      </c>
    </row>
    <row r="6326" spans="1:3">
      <c r="A6326" s="34" t="str">
        <f t="shared" si="294"/>
        <v/>
      </c>
      <c r="B6326" s="34" t="str">
        <f t="shared" si="295"/>
        <v/>
      </c>
      <c r="C6326" s="34" t="str">
        <f t="shared" si="296"/>
        <v/>
      </c>
    </row>
    <row r="6327" spans="1:3">
      <c r="A6327" s="34" t="str">
        <f t="shared" si="294"/>
        <v/>
      </c>
      <c r="B6327" s="34" t="str">
        <f t="shared" si="295"/>
        <v/>
      </c>
      <c r="C6327" s="34" t="str">
        <f t="shared" si="296"/>
        <v/>
      </c>
    </row>
    <row r="6328" spans="1:3">
      <c r="A6328" s="34" t="str">
        <f t="shared" si="294"/>
        <v/>
      </c>
      <c r="B6328" s="34" t="str">
        <f t="shared" si="295"/>
        <v/>
      </c>
      <c r="C6328" s="34" t="str">
        <f t="shared" si="296"/>
        <v/>
      </c>
    </row>
    <row r="6329" spans="1:3">
      <c r="A6329" s="34" t="str">
        <f t="shared" si="294"/>
        <v/>
      </c>
      <c r="B6329" s="34" t="str">
        <f t="shared" si="295"/>
        <v/>
      </c>
      <c r="C6329" s="34" t="str">
        <f t="shared" si="296"/>
        <v/>
      </c>
    </row>
    <row r="6330" spans="1:3">
      <c r="A6330" s="34" t="str">
        <f t="shared" si="294"/>
        <v/>
      </c>
      <c r="B6330" s="34" t="str">
        <f t="shared" si="295"/>
        <v/>
      </c>
      <c r="C6330" s="34" t="str">
        <f t="shared" si="296"/>
        <v/>
      </c>
    </row>
    <row r="6331" spans="1:3">
      <c r="A6331" s="34" t="str">
        <f t="shared" si="294"/>
        <v/>
      </c>
      <c r="B6331" s="34" t="str">
        <f t="shared" si="295"/>
        <v/>
      </c>
      <c r="C6331" s="34" t="str">
        <f t="shared" si="296"/>
        <v/>
      </c>
    </row>
    <row r="6332" spans="1:3">
      <c r="A6332" s="34" t="str">
        <f t="shared" si="294"/>
        <v/>
      </c>
      <c r="B6332" s="34" t="str">
        <f t="shared" si="295"/>
        <v/>
      </c>
      <c r="C6332" s="34" t="str">
        <f t="shared" si="296"/>
        <v/>
      </c>
    </row>
    <row r="6333" spans="1:3">
      <c r="A6333" s="34" t="str">
        <f t="shared" si="294"/>
        <v/>
      </c>
      <c r="B6333" s="34" t="str">
        <f t="shared" si="295"/>
        <v/>
      </c>
      <c r="C6333" s="34" t="str">
        <f t="shared" si="296"/>
        <v/>
      </c>
    </row>
    <row r="6334" spans="1:3">
      <c r="A6334" s="34" t="str">
        <f t="shared" si="294"/>
        <v/>
      </c>
      <c r="B6334" s="34" t="str">
        <f t="shared" si="295"/>
        <v/>
      </c>
      <c r="C6334" s="34" t="str">
        <f t="shared" si="296"/>
        <v/>
      </c>
    </row>
    <row r="6335" spans="1:3">
      <c r="A6335" s="34" t="str">
        <f t="shared" si="294"/>
        <v/>
      </c>
      <c r="B6335" s="34" t="str">
        <f t="shared" si="295"/>
        <v/>
      </c>
      <c r="C6335" s="34" t="str">
        <f t="shared" si="296"/>
        <v/>
      </c>
    </row>
    <row r="6336" spans="1:3">
      <c r="A6336" s="34" t="str">
        <f t="shared" si="294"/>
        <v/>
      </c>
      <c r="B6336" s="34" t="str">
        <f t="shared" si="295"/>
        <v/>
      </c>
      <c r="C6336" s="34" t="str">
        <f t="shared" si="296"/>
        <v/>
      </c>
    </row>
    <row r="6337" spans="1:3">
      <c r="A6337" s="34" t="str">
        <f t="shared" si="294"/>
        <v/>
      </c>
      <c r="B6337" s="34" t="str">
        <f t="shared" si="295"/>
        <v/>
      </c>
      <c r="C6337" s="34" t="str">
        <f t="shared" si="296"/>
        <v/>
      </c>
    </row>
    <row r="6338" spans="1:3">
      <c r="A6338" s="34" t="str">
        <f t="shared" si="294"/>
        <v/>
      </c>
      <c r="B6338" s="34" t="str">
        <f t="shared" si="295"/>
        <v/>
      </c>
      <c r="C6338" s="34" t="str">
        <f t="shared" si="296"/>
        <v/>
      </c>
    </row>
    <row r="6339" spans="1:3">
      <c r="A6339" s="34" t="str">
        <f t="shared" ref="A6339:A6402" si="297">IFERROR(C6339-1,"")</f>
        <v/>
      </c>
      <c r="B6339" s="34" t="str">
        <f t="shared" ref="B6339:B6402" si="298">IFERROR("P(Z&gt;="&amp;C6339-1&amp;")","")</f>
        <v/>
      </c>
      <c r="C6339" s="34" t="str">
        <f t="shared" ref="C6339:C6402" si="299">IF(C6338&gt;rNtrials,"",1+C6338)</f>
        <v/>
      </c>
    </row>
    <row r="6340" spans="1:3">
      <c r="A6340" s="34" t="str">
        <f t="shared" si="297"/>
        <v/>
      </c>
      <c r="B6340" s="34" t="str">
        <f t="shared" si="298"/>
        <v/>
      </c>
      <c r="C6340" s="34" t="str">
        <f t="shared" si="299"/>
        <v/>
      </c>
    </row>
    <row r="6341" spans="1:3">
      <c r="A6341" s="34" t="str">
        <f t="shared" si="297"/>
        <v/>
      </c>
      <c r="B6341" s="34" t="str">
        <f t="shared" si="298"/>
        <v/>
      </c>
      <c r="C6341" s="34" t="str">
        <f t="shared" si="299"/>
        <v/>
      </c>
    </row>
    <row r="6342" spans="1:3">
      <c r="A6342" s="34" t="str">
        <f t="shared" si="297"/>
        <v/>
      </c>
      <c r="B6342" s="34" t="str">
        <f t="shared" si="298"/>
        <v/>
      </c>
      <c r="C6342" s="34" t="str">
        <f t="shared" si="299"/>
        <v/>
      </c>
    </row>
    <row r="6343" spans="1:3">
      <c r="A6343" s="34" t="str">
        <f t="shared" si="297"/>
        <v/>
      </c>
      <c r="B6343" s="34" t="str">
        <f t="shared" si="298"/>
        <v/>
      </c>
      <c r="C6343" s="34" t="str">
        <f t="shared" si="299"/>
        <v/>
      </c>
    </row>
    <row r="6344" spans="1:3">
      <c r="A6344" s="34" t="str">
        <f t="shared" si="297"/>
        <v/>
      </c>
      <c r="B6344" s="34" t="str">
        <f t="shared" si="298"/>
        <v/>
      </c>
      <c r="C6344" s="34" t="str">
        <f t="shared" si="299"/>
        <v/>
      </c>
    </row>
    <row r="6345" spans="1:3">
      <c r="A6345" s="34" t="str">
        <f t="shared" si="297"/>
        <v/>
      </c>
      <c r="B6345" s="34" t="str">
        <f t="shared" si="298"/>
        <v/>
      </c>
      <c r="C6345" s="34" t="str">
        <f t="shared" si="299"/>
        <v/>
      </c>
    </row>
    <row r="6346" spans="1:3">
      <c r="A6346" s="34" t="str">
        <f t="shared" si="297"/>
        <v/>
      </c>
      <c r="B6346" s="34" t="str">
        <f t="shared" si="298"/>
        <v/>
      </c>
      <c r="C6346" s="34" t="str">
        <f t="shared" si="299"/>
        <v/>
      </c>
    </row>
    <row r="6347" spans="1:3">
      <c r="A6347" s="34" t="str">
        <f t="shared" si="297"/>
        <v/>
      </c>
      <c r="B6347" s="34" t="str">
        <f t="shared" si="298"/>
        <v/>
      </c>
      <c r="C6347" s="34" t="str">
        <f t="shared" si="299"/>
        <v/>
      </c>
    </row>
    <row r="6348" spans="1:3">
      <c r="A6348" s="34" t="str">
        <f t="shared" si="297"/>
        <v/>
      </c>
      <c r="B6348" s="34" t="str">
        <f t="shared" si="298"/>
        <v/>
      </c>
      <c r="C6348" s="34" t="str">
        <f t="shared" si="299"/>
        <v/>
      </c>
    </row>
    <row r="6349" spans="1:3">
      <c r="A6349" s="34" t="str">
        <f t="shared" si="297"/>
        <v/>
      </c>
      <c r="B6349" s="34" t="str">
        <f t="shared" si="298"/>
        <v/>
      </c>
      <c r="C6349" s="34" t="str">
        <f t="shared" si="299"/>
        <v/>
      </c>
    </row>
    <row r="6350" spans="1:3">
      <c r="A6350" s="34" t="str">
        <f t="shared" si="297"/>
        <v/>
      </c>
      <c r="B6350" s="34" t="str">
        <f t="shared" si="298"/>
        <v/>
      </c>
      <c r="C6350" s="34" t="str">
        <f t="shared" si="299"/>
        <v/>
      </c>
    </row>
    <row r="6351" spans="1:3">
      <c r="A6351" s="34" t="str">
        <f t="shared" si="297"/>
        <v/>
      </c>
      <c r="B6351" s="34" t="str">
        <f t="shared" si="298"/>
        <v/>
      </c>
      <c r="C6351" s="34" t="str">
        <f t="shared" si="299"/>
        <v/>
      </c>
    </row>
    <row r="6352" spans="1:3">
      <c r="A6352" s="34" t="str">
        <f t="shared" si="297"/>
        <v/>
      </c>
      <c r="B6352" s="34" t="str">
        <f t="shared" si="298"/>
        <v/>
      </c>
      <c r="C6352" s="34" t="str">
        <f t="shared" si="299"/>
        <v/>
      </c>
    </row>
    <row r="6353" spans="1:3">
      <c r="A6353" s="34" t="str">
        <f t="shared" si="297"/>
        <v/>
      </c>
      <c r="B6353" s="34" t="str">
        <f t="shared" si="298"/>
        <v/>
      </c>
      <c r="C6353" s="34" t="str">
        <f t="shared" si="299"/>
        <v/>
      </c>
    </row>
    <row r="6354" spans="1:3">
      <c r="A6354" s="34" t="str">
        <f t="shared" si="297"/>
        <v/>
      </c>
      <c r="B6354" s="34" t="str">
        <f t="shared" si="298"/>
        <v/>
      </c>
      <c r="C6354" s="34" t="str">
        <f t="shared" si="299"/>
        <v/>
      </c>
    </row>
    <row r="6355" spans="1:3">
      <c r="A6355" s="34" t="str">
        <f t="shared" si="297"/>
        <v/>
      </c>
      <c r="B6355" s="34" t="str">
        <f t="shared" si="298"/>
        <v/>
      </c>
      <c r="C6355" s="34" t="str">
        <f t="shared" si="299"/>
        <v/>
      </c>
    </row>
    <row r="6356" spans="1:3">
      <c r="A6356" s="34" t="str">
        <f t="shared" si="297"/>
        <v/>
      </c>
      <c r="B6356" s="34" t="str">
        <f t="shared" si="298"/>
        <v/>
      </c>
      <c r="C6356" s="34" t="str">
        <f t="shared" si="299"/>
        <v/>
      </c>
    </row>
    <row r="6357" spans="1:3">
      <c r="A6357" s="34" t="str">
        <f t="shared" si="297"/>
        <v/>
      </c>
      <c r="B6357" s="34" t="str">
        <f t="shared" si="298"/>
        <v/>
      </c>
      <c r="C6357" s="34" t="str">
        <f t="shared" si="299"/>
        <v/>
      </c>
    </row>
    <row r="6358" spans="1:3">
      <c r="A6358" s="34" t="str">
        <f t="shared" si="297"/>
        <v/>
      </c>
      <c r="B6358" s="34" t="str">
        <f t="shared" si="298"/>
        <v/>
      </c>
      <c r="C6358" s="34" t="str">
        <f t="shared" si="299"/>
        <v/>
      </c>
    </row>
    <row r="6359" spans="1:3">
      <c r="A6359" s="34" t="str">
        <f t="shared" si="297"/>
        <v/>
      </c>
      <c r="B6359" s="34" t="str">
        <f t="shared" si="298"/>
        <v/>
      </c>
      <c r="C6359" s="34" t="str">
        <f t="shared" si="299"/>
        <v/>
      </c>
    </row>
    <row r="6360" spans="1:3">
      <c r="A6360" s="34" t="str">
        <f t="shared" si="297"/>
        <v/>
      </c>
      <c r="B6360" s="34" t="str">
        <f t="shared" si="298"/>
        <v/>
      </c>
      <c r="C6360" s="34" t="str">
        <f t="shared" si="299"/>
        <v/>
      </c>
    </row>
    <row r="6361" spans="1:3">
      <c r="A6361" s="34" t="str">
        <f t="shared" si="297"/>
        <v/>
      </c>
      <c r="B6361" s="34" t="str">
        <f t="shared" si="298"/>
        <v/>
      </c>
      <c r="C6361" s="34" t="str">
        <f t="shared" si="299"/>
        <v/>
      </c>
    </row>
    <row r="6362" spans="1:3">
      <c r="A6362" s="34" t="str">
        <f t="shared" si="297"/>
        <v/>
      </c>
      <c r="B6362" s="34" t="str">
        <f t="shared" si="298"/>
        <v/>
      </c>
      <c r="C6362" s="34" t="str">
        <f t="shared" si="299"/>
        <v/>
      </c>
    </row>
    <row r="6363" spans="1:3">
      <c r="A6363" s="34" t="str">
        <f t="shared" si="297"/>
        <v/>
      </c>
      <c r="B6363" s="34" t="str">
        <f t="shared" si="298"/>
        <v/>
      </c>
      <c r="C6363" s="34" t="str">
        <f t="shared" si="299"/>
        <v/>
      </c>
    </row>
    <row r="6364" spans="1:3">
      <c r="A6364" s="34" t="str">
        <f t="shared" si="297"/>
        <v/>
      </c>
      <c r="B6364" s="34" t="str">
        <f t="shared" si="298"/>
        <v/>
      </c>
      <c r="C6364" s="34" t="str">
        <f t="shared" si="299"/>
        <v/>
      </c>
    </row>
    <row r="6365" spans="1:3">
      <c r="A6365" s="34" t="str">
        <f t="shared" si="297"/>
        <v/>
      </c>
      <c r="B6365" s="34" t="str">
        <f t="shared" si="298"/>
        <v/>
      </c>
      <c r="C6365" s="34" t="str">
        <f t="shared" si="299"/>
        <v/>
      </c>
    </row>
    <row r="6366" spans="1:3">
      <c r="A6366" s="34" t="str">
        <f t="shared" si="297"/>
        <v/>
      </c>
      <c r="B6366" s="34" t="str">
        <f t="shared" si="298"/>
        <v/>
      </c>
      <c r="C6366" s="34" t="str">
        <f t="shared" si="299"/>
        <v/>
      </c>
    </row>
    <row r="6367" spans="1:3">
      <c r="A6367" s="34" t="str">
        <f t="shared" si="297"/>
        <v/>
      </c>
      <c r="B6367" s="34" t="str">
        <f t="shared" si="298"/>
        <v/>
      </c>
      <c r="C6367" s="34" t="str">
        <f t="shared" si="299"/>
        <v/>
      </c>
    </row>
    <row r="6368" spans="1:3">
      <c r="A6368" s="34" t="str">
        <f t="shared" si="297"/>
        <v/>
      </c>
      <c r="B6368" s="34" t="str">
        <f t="shared" si="298"/>
        <v/>
      </c>
      <c r="C6368" s="34" t="str">
        <f t="shared" si="299"/>
        <v/>
      </c>
    </row>
    <row r="6369" spans="1:3">
      <c r="A6369" s="34" t="str">
        <f t="shared" si="297"/>
        <v/>
      </c>
      <c r="B6369" s="34" t="str">
        <f t="shared" si="298"/>
        <v/>
      </c>
      <c r="C6369" s="34" t="str">
        <f t="shared" si="299"/>
        <v/>
      </c>
    </row>
    <row r="6370" spans="1:3">
      <c r="A6370" s="34" t="str">
        <f t="shared" si="297"/>
        <v/>
      </c>
      <c r="B6370" s="34" t="str">
        <f t="shared" si="298"/>
        <v/>
      </c>
      <c r="C6370" s="34" t="str">
        <f t="shared" si="299"/>
        <v/>
      </c>
    </row>
    <row r="6371" spans="1:3">
      <c r="A6371" s="34" t="str">
        <f t="shared" si="297"/>
        <v/>
      </c>
      <c r="B6371" s="34" t="str">
        <f t="shared" si="298"/>
        <v/>
      </c>
      <c r="C6371" s="34" t="str">
        <f t="shared" si="299"/>
        <v/>
      </c>
    </row>
    <row r="6372" spans="1:3">
      <c r="A6372" s="34" t="str">
        <f t="shared" si="297"/>
        <v/>
      </c>
      <c r="B6372" s="34" t="str">
        <f t="shared" si="298"/>
        <v/>
      </c>
      <c r="C6372" s="34" t="str">
        <f t="shared" si="299"/>
        <v/>
      </c>
    </row>
    <row r="6373" spans="1:3">
      <c r="A6373" s="34" t="str">
        <f t="shared" si="297"/>
        <v/>
      </c>
      <c r="B6373" s="34" t="str">
        <f t="shared" si="298"/>
        <v/>
      </c>
      <c r="C6373" s="34" t="str">
        <f t="shared" si="299"/>
        <v/>
      </c>
    </row>
    <row r="6374" spans="1:3">
      <c r="A6374" s="34" t="str">
        <f t="shared" si="297"/>
        <v/>
      </c>
      <c r="B6374" s="34" t="str">
        <f t="shared" si="298"/>
        <v/>
      </c>
      <c r="C6374" s="34" t="str">
        <f t="shared" si="299"/>
        <v/>
      </c>
    </row>
    <row r="6375" spans="1:3">
      <c r="A6375" s="34" t="str">
        <f t="shared" si="297"/>
        <v/>
      </c>
      <c r="B6375" s="34" t="str">
        <f t="shared" si="298"/>
        <v/>
      </c>
      <c r="C6375" s="34" t="str">
        <f t="shared" si="299"/>
        <v/>
      </c>
    </row>
    <row r="6376" spans="1:3">
      <c r="A6376" s="34" t="str">
        <f t="shared" si="297"/>
        <v/>
      </c>
      <c r="B6376" s="34" t="str">
        <f t="shared" si="298"/>
        <v/>
      </c>
      <c r="C6376" s="34" t="str">
        <f t="shared" si="299"/>
        <v/>
      </c>
    </row>
    <row r="6377" spans="1:3">
      <c r="A6377" s="34" t="str">
        <f t="shared" si="297"/>
        <v/>
      </c>
      <c r="B6377" s="34" t="str">
        <f t="shared" si="298"/>
        <v/>
      </c>
      <c r="C6377" s="34" t="str">
        <f t="shared" si="299"/>
        <v/>
      </c>
    </row>
    <row r="6378" spans="1:3">
      <c r="A6378" s="34" t="str">
        <f t="shared" si="297"/>
        <v/>
      </c>
      <c r="B6378" s="34" t="str">
        <f t="shared" si="298"/>
        <v/>
      </c>
      <c r="C6378" s="34" t="str">
        <f t="shared" si="299"/>
        <v/>
      </c>
    </row>
    <row r="6379" spans="1:3">
      <c r="A6379" s="34" t="str">
        <f t="shared" si="297"/>
        <v/>
      </c>
      <c r="B6379" s="34" t="str">
        <f t="shared" si="298"/>
        <v/>
      </c>
      <c r="C6379" s="34" t="str">
        <f t="shared" si="299"/>
        <v/>
      </c>
    </row>
    <row r="6380" spans="1:3">
      <c r="A6380" s="34" t="str">
        <f t="shared" si="297"/>
        <v/>
      </c>
      <c r="B6380" s="34" t="str">
        <f t="shared" si="298"/>
        <v/>
      </c>
      <c r="C6380" s="34" t="str">
        <f t="shared" si="299"/>
        <v/>
      </c>
    </row>
    <row r="6381" spans="1:3">
      <c r="A6381" s="34" t="str">
        <f t="shared" si="297"/>
        <v/>
      </c>
      <c r="B6381" s="34" t="str">
        <f t="shared" si="298"/>
        <v/>
      </c>
      <c r="C6381" s="34" t="str">
        <f t="shared" si="299"/>
        <v/>
      </c>
    </row>
    <row r="6382" spans="1:3">
      <c r="A6382" s="34" t="str">
        <f t="shared" si="297"/>
        <v/>
      </c>
      <c r="B6382" s="34" t="str">
        <f t="shared" si="298"/>
        <v/>
      </c>
      <c r="C6382" s="34" t="str">
        <f t="shared" si="299"/>
        <v/>
      </c>
    </row>
    <row r="6383" spans="1:3">
      <c r="A6383" s="34" t="str">
        <f t="shared" si="297"/>
        <v/>
      </c>
      <c r="B6383" s="34" t="str">
        <f t="shared" si="298"/>
        <v/>
      </c>
      <c r="C6383" s="34" t="str">
        <f t="shared" si="299"/>
        <v/>
      </c>
    </row>
    <row r="6384" spans="1:3">
      <c r="A6384" s="34" t="str">
        <f t="shared" si="297"/>
        <v/>
      </c>
      <c r="B6384" s="34" t="str">
        <f t="shared" si="298"/>
        <v/>
      </c>
      <c r="C6384" s="34" t="str">
        <f t="shared" si="299"/>
        <v/>
      </c>
    </row>
    <row r="6385" spans="1:3">
      <c r="A6385" s="34" t="str">
        <f t="shared" si="297"/>
        <v/>
      </c>
      <c r="B6385" s="34" t="str">
        <f t="shared" si="298"/>
        <v/>
      </c>
      <c r="C6385" s="34" t="str">
        <f t="shared" si="299"/>
        <v/>
      </c>
    </row>
    <row r="6386" spans="1:3">
      <c r="A6386" s="34" t="str">
        <f t="shared" si="297"/>
        <v/>
      </c>
      <c r="B6386" s="34" t="str">
        <f t="shared" si="298"/>
        <v/>
      </c>
      <c r="C6386" s="34" t="str">
        <f t="shared" si="299"/>
        <v/>
      </c>
    </row>
    <row r="6387" spans="1:3">
      <c r="A6387" s="34" t="str">
        <f t="shared" si="297"/>
        <v/>
      </c>
      <c r="B6387" s="34" t="str">
        <f t="shared" si="298"/>
        <v/>
      </c>
      <c r="C6387" s="34" t="str">
        <f t="shared" si="299"/>
        <v/>
      </c>
    </row>
    <row r="6388" spans="1:3">
      <c r="A6388" s="34" t="str">
        <f t="shared" si="297"/>
        <v/>
      </c>
      <c r="B6388" s="34" t="str">
        <f t="shared" si="298"/>
        <v/>
      </c>
      <c r="C6388" s="34" t="str">
        <f t="shared" si="299"/>
        <v/>
      </c>
    </row>
    <row r="6389" spans="1:3">
      <c r="A6389" s="34" t="str">
        <f t="shared" si="297"/>
        <v/>
      </c>
      <c r="B6389" s="34" t="str">
        <f t="shared" si="298"/>
        <v/>
      </c>
      <c r="C6389" s="34" t="str">
        <f t="shared" si="299"/>
        <v/>
      </c>
    </row>
    <row r="6390" spans="1:3">
      <c r="A6390" s="34" t="str">
        <f t="shared" si="297"/>
        <v/>
      </c>
      <c r="B6390" s="34" t="str">
        <f t="shared" si="298"/>
        <v/>
      </c>
      <c r="C6390" s="34" t="str">
        <f t="shared" si="299"/>
        <v/>
      </c>
    </row>
    <row r="6391" spans="1:3">
      <c r="A6391" s="34" t="str">
        <f t="shared" si="297"/>
        <v/>
      </c>
      <c r="B6391" s="34" t="str">
        <f t="shared" si="298"/>
        <v/>
      </c>
      <c r="C6391" s="34" t="str">
        <f t="shared" si="299"/>
        <v/>
      </c>
    </row>
    <row r="6392" spans="1:3">
      <c r="A6392" s="34" t="str">
        <f t="shared" si="297"/>
        <v/>
      </c>
      <c r="B6392" s="34" t="str">
        <f t="shared" si="298"/>
        <v/>
      </c>
      <c r="C6392" s="34" t="str">
        <f t="shared" si="299"/>
        <v/>
      </c>
    </row>
    <row r="6393" spans="1:3">
      <c r="A6393" s="34" t="str">
        <f t="shared" si="297"/>
        <v/>
      </c>
      <c r="B6393" s="34" t="str">
        <f t="shared" si="298"/>
        <v/>
      </c>
      <c r="C6393" s="34" t="str">
        <f t="shared" si="299"/>
        <v/>
      </c>
    </row>
    <row r="6394" spans="1:3">
      <c r="A6394" s="34" t="str">
        <f t="shared" si="297"/>
        <v/>
      </c>
      <c r="B6394" s="34" t="str">
        <f t="shared" si="298"/>
        <v/>
      </c>
      <c r="C6394" s="34" t="str">
        <f t="shared" si="299"/>
        <v/>
      </c>
    </row>
    <row r="6395" spans="1:3">
      <c r="A6395" s="34" t="str">
        <f t="shared" si="297"/>
        <v/>
      </c>
      <c r="B6395" s="34" t="str">
        <f t="shared" si="298"/>
        <v/>
      </c>
      <c r="C6395" s="34" t="str">
        <f t="shared" si="299"/>
        <v/>
      </c>
    </row>
    <row r="6396" spans="1:3">
      <c r="A6396" s="34" t="str">
        <f t="shared" si="297"/>
        <v/>
      </c>
      <c r="B6396" s="34" t="str">
        <f t="shared" si="298"/>
        <v/>
      </c>
      <c r="C6396" s="34" t="str">
        <f t="shared" si="299"/>
        <v/>
      </c>
    </row>
    <row r="6397" spans="1:3">
      <c r="A6397" s="34" t="str">
        <f t="shared" si="297"/>
        <v/>
      </c>
      <c r="B6397" s="34" t="str">
        <f t="shared" si="298"/>
        <v/>
      </c>
      <c r="C6397" s="34" t="str">
        <f t="shared" si="299"/>
        <v/>
      </c>
    </row>
    <row r="6398" spans="1:3">
      <c r="A6398" s="34" t="str">
        <f t="shared" si="297"/>
        <v/>
      </c>
      <c r="B6398" s="34" t="str">
        <f t="shared" si="298"/>
        <v/>
      </c>
      <c r="C6398" s="34" t="str">
        <f t="shared" si="299"/>
        <v/>
      </c>
    </row>
    <row r="6399" spans="1:3">
      <c r="A6399" s="34" t="str">
        <f t="shared" si="297"/>
        <v/>
      </c>
      <c r="B6399" s="34" t="str">
        <f t="shared" si="298"/>
        <v/>
      </c>
      <c r="C6399" s="34" t="str">
        <f t="shared" si="299"/>
        <v/>
      </c>
    </row>
    <row r="6400" spans="1:3">
      <c r="A6400" s="34" t="str">
        <f t="shared" si="297"/>
        <v/>
      </c>
      <c r="B6400" s="34" t="str">
        <f t="shared" si="298"/>
        <v/>
      </c>
      <c r="C6400" s="34" t="str">
        <f t="shared" si="299"/>
        <v/>
      </c>
    </row>
    <row r="6401" spans="1:3">
      <c r="A6401" s="34" t="str">
        <f t="shared" si="297"/>
        <v/>
      </c>
      <c r="B6401" s="34" t="str">
        <f t="shared" si="298"/>
        <v/>
      </c>
      <c r="C6401" s="34" t="str">
        <f t="shared" si="299"/>
        <v/>
      </c>
    </row>
    <row r="6402" spans="1:3">
      <c r="A6402" s="34" t="str">
        <f t="shared" si="297"/>
        <v/>
      </c>
      <c r="B6402" s="34" t="str">
        <f t="shared" si="298"/>
        <v/>
      </c>
      <c r="C6402" s="34" t="str">
        <f t="shared" si="299"/>
        <v/>
      </c>
    </row>
    <row r="6403" spans="1:3">
      <c r="A6403" s="34" t="str">
        <f t="shared" ref="A6403:A6466" si="300">IFERROR(C6403-1,"")</f>
        <v/>
      </c>
      <c r="B6403" s="34" t="str">
        <f t="shared" ref="B6403:B6466" si="301">IFERROR("P(Z&gt;="&amp;C6403-1&amp;")","")</f>
        <v/>
      </c>
      <c r="C6403" s="34" t="str">
        <f t="shared" ref="C6403:C6466" si="302">IF(C6402&gt;rNtrials,"",1+C6402)</f>
        <v/>
      </c>
    </row>
    <row r="6404" spans="1:3">
      <c r="A6404" s="34" t="str">
        <f t="shared" si="300"/>
        <v/>
      </c>
      <c r="B6404" s="34" t="str">
        <f t="shared" si="301"/>
        <v/>
      </c>
      <c r="C6404" s="34" t="str">
        <f t="shared" si="302"/>
        <v/>
      </c>
    </row>
    <row r="6405" spans="1:3">
      <c r="A6405" s="34" t="str">
        <f t="shared" si="300"/>
        <v/>
      </c>
      <c r="B6405" s="34" t="str">
        <f t="shared" si="301"/>
        <v/>
      </c>
      <c r="C6405" s="34" t="str">
        <f t="shared" si="302"/>
        <v/>
      </c>
    </row>
    <row r="6406" spans="1:3">
      <c r="A6406" s="34" t="str">
        <f t="shared" si="300"/>
        <v/>
      </c>
      <c r="B6406" s="34" t="str">
        <f t="shared" si="301"/>
        <v/>
      </c>
      <c r="C6406" s="34" t="str">
        <f t="shared" si="302"/>
        <v/>
      </c>
    </row>
    <row r="6407" spans="1:3">
      <c r="A6407" s="34" t="str">
        <f t="shared" si="300"/>
        <v/>
      </c>
      <c r="B6407" s="34" t="str">
        <f t="shared" si="301"/>
        <v/>
      </c>
      <c r="C6407" s="34" t="str">
        <f t="shared" si="302"/>
        <v/>
      </c>
    </row>
    <row r="6408" spans="1:3">
      <c r="A6408" s="34" t="str">
        <f t="shared" si="300"/>
        <v/>
      </c>
      <c r="B6408" s="34" t="str">
        <f t="shared" si="301"/>
        <v/>
      </c>
      <c r="C6408" s="34" t="str">
        <f t="shared" si="302"/>
        <v/>
      </c>
    </row>
    <row r="6409" spans="1:3">
      <c r="A6409" s="34" t="str">
        <f t="shared" si="300"/>
        <v/>
      </c>
      <c r="B6409" s="34" t="str">
        <f t="shared" si="301"/>
        <v/>
      </c>
      <c r="C6409" s="34" t="str">
        <f t="shared" si="302"/>
        <v/>
      </c>
    </row>
    <row r="6410" spans="1:3">
      <c r="A6410" s="34" t="str">
        <f t="shared" si="300"/>
        <v/>
      </c>
      <c r="B6410" s="34" t="str">
        <f t="shared" si="301"/>
        <v/>
      </c>
      <c r="C6410" s="34" t="str">
        <f t="shared" si="302"/>
        <v/>
      </c>
    </row>
    <row r="6411" spans="1:3">
      <c r="A6411" s="34" t="str">
        <f t="shared" si="300"/>
        <v/>
      </c>
      <c r="B6411" s="34" t="str">
        <f t="shared" si="301"/>
        <v/>
      </c>
      <c r="C6411" s="34" t="str">
        <f t="shared" si="302"/>
        <v/>
      </c>
    </row>
    <row r="6412" spans="1:3">
      <c r="A6412" s="34" t="str">
        <f t="shared" si="300"/>
        <v/>
      </c>
      <c r="B6412" s="34" t="str">
        <f t="shared" si="301"/>
        <v/>
      </c>
      <c r="C6412" s="34" t="str">
        <f t="shared" si="302"/>
        <v/>
      </c>
    </row>
    <row r="6413" spans="1:3">
      <c r="A6413" s="34" t="str">
        <f t="shared" si="300"/>
        <v/>
      </c>
      <c r="B6413" s="34" t="str">
        <f t="shared" si="301"/>
        <v/>
      </c>
      <c r="C6413" s="34" t="str">
        <f t="shared" si="302"/>
        <v/>
      </c>
    </row>
    <row r="6414" spans="1:3">
      <c r="A6414" s="34" t="str">
        <f t="shared" si="300"/>
        <v/>
      </c>
      <c r="B6414" s="34" t="str">
        <f t="shared" si="301"/>
        <v/>
      </c>
      <c r="C6414" s="34" t="str">
        <f t="shared" si="302"/>
        <v/>
      </c>
    </row>
    <row r="6415" spans="1:3">
      <c r="A6415" s="34" t="str">
        <f t="shared" si="300"/>
        <v/>
      </c>
      <c r="B6415" s="34" t="str">
        <f t="shared" si="301"/>
        <v/>
      </c>
      <c r="C6415" s="34" t="str">
        <f t="shared" si="302"/>
        <v/>
      </c>
    </row>
    <row r="6416" spans="1:3">
      <c r="A6416" s="34" t="str">
        <f t="shared" si="300"/>
        <v/>
      </c>
      <c r="B6416" s="34" t="str">
        <f t="shared" si="301"/>
        <v/>
      </c>
      <c r="C6416" s="34" t="str">
        <f t="shared" si="302"/>
        <v/>
      </c>
    </row>
    <row r="6417" spans="1:3">
      <c r="A6417" s="34" t="str">
        <f t="shared" si="300"/>
        <v/>
      </c>
      <c r="B6417" s="34" t="str">
        <f t="shared" si="301"/>
        <v/>
      </c>
      <c r="C6417" s="34" t="str">
        <f t="shared" si="302"/>
        <v/>
      </c>
    </row>
    <row r="6418" spans="1:3">
      <c r="A6418" s="34" t="str">
        <f t="shared" si="300"/>
        <v/>
      </c>
      <c r="B6418" s="34" t="str">
        <f t="shared" si="301"/>
        <v/>
      </c>
      <c r="C6418" s="34" t="str">
        <f t="shared" si="302"/>
        <v/>
      </c>
    </row>
    <row r="6419" spans="1:3">
      <c r="A6419" s="34" t="str">
        <f t="shared" si="300"/>
        <v/>
      </c>
      <c r="B6419" s="34" t="str">
        <f t="shared" si="301"/>
        <v/>
      </c>
      <c r="C6419" s="34" t="str">
        <f t="shared" si="302"/>
        <v/>
      </c>
    </row>
    <row r="6420" spans="1:3">
      <c r="A6420" s="34" t="str">
        <f t="shared" si="300"/>
        <v/>
      </c>
      <c r="B6420" s="34" t="str">
        <f t="shared" si="301"/>
        <v/>
      </c>
      <c r="C6420" s="34" t="str">
        <f t="shared" si="302"/>
        <v/>
      </c>
    </row>
    <row r="6421" spans="1:3">
      <c r="A6421" s="34" t="str">
        <f t="shared" si="300"/>
        <v/>
      </c>
      <c r="B6421" s="34" t="str">
        <f t="shared" si="301"/>
        <v/>
      </c>
      <c r="C6421" s="34" t="str">
        <f t="shared" si="302"/>
        <v/>
      </c>
    </row>
    <row r="6422" spans="1:3">
      <c r="A6422" s="34" t="str">
        <f t="shared" si="300"/>
        <v/>
      </c>
      <c r="B6422" s="34" t="str">
        <f t="shared" si="301"/>
        <v/>
      </c>
      <c r="C6422" s="34" t="str">
        <f t="shared" si="302"/>
        <v/>
      </c>
    </row>
    <row r="6423" spans="1:3">
      <c r="A6423" s="34" t="str">
        <f t="shared" si="300"/>
        <v/>
      </c>
      <c r="B6423" s="34" t="str">
        <f t="shared" si="301"/>
        <v/>
      </c>
      <c r="C6423" s="34" t="str">
        <f t="shared" si="302"/>
        <v/>
      </c>
    </row>
    <row r="6424" spans="1:3">
      <c r="A6424" s="34" t="str">
        <f t="shared" si="300"/>
        <v/>
      </c>
      <c r="B6424" s="34" t="str">
        <f t="shared" si="301"/>
        <v/>
      </c>
      <c r="C6424" s="34" t="str">
        <f t="shared" si="302"/>
        <v/>
      </c>
    </row>
    <row r="6425" spans="1:3">
      <c r="A6425" s="34" t="str">
        <f t="shared" si="300"/>
        <v/>
      </c>
      <c r="B6425" s="34" t="str">
        <f t="shared" si="301"/>
        <v/>
      </c>
      <c r="C6425" s="34" t="str">
        <f t="shared" si="302"/>
        <v/>
      </c>
    </row>
    <row r="6426" spans="1:3">
      <c r="A6426" s="34" t="str">
        <f t="shared" si="300"/>
        <v/>
      </c>
      <c r="B6426" s="34" t="str">
        <f t="shared" si="301"/>
        <v/>
      </c>
      <c r="C6426" s="34" t="str">
        <f t="shared" si="302"/>
        <v/>
      </c>
    </row>
    <row r="6427" spans="1:3">
      <c r="A6427" s="34" t="str">
        <f t="shared" si="300"/>
        <v/>
      </c>
      <c r="B6427" s="34" t="str">
        <f t="shared" si="301"/>
        <v/>
      </c>
      <c r="C6427" s="34" t="str">
        <f t="shared" si="302"/>
        <v/>
      </c>
    </row>
    <row r="6428" spans="1:3">
      <c r="A6428" s="34" t="str">
        <f t="shared" si="300"/>
        <v/>
      </c>
      <c r="B6428" s="34" t="str">
        <f t="shared" si="301"/>
        <v/>
      </c>
      <c r="C6428" s="34" t="str">
        <f t="shared" si="302"/>
        <v/>
      </c>
    </row>
    <row r="6429" spans="1:3">
      <c r="A6429" s="34" t="str">
        <f t="shared" si="300"/>
        <v/>
      </c>
      <c r="B6429" s="34" t="str">
        <f t="shared" si="301"/>
        <v/>
      </c>
      <c r="C6429" s="34" t="str">
        <f t="shared" si="302"/>
        <v/>
      </c>
    </row>
    <row r="6430" spans="1:3">
      <c r="A6430" s="34" t="str">
        <f t="shared" si="300"/>
        <v/>
      </c>
      <c r="B6430" s="34" t="str">
        <f t="shared" si="301"/>
        <v/>
      </c>
      <c r="C6430" s="34" t="str">
        <f t="shared" si="302"/>
        <v/>
      </c>
    </row>
    <row r="6431" spans="1:3">
      <c r="A6431" s="34" t="str">
        <f t="shared" si="300"/>
        <v/>
      </c>
      <c r="B6431" s="34" t="str">
        <f t="shared" si="301"/>
        <v/>
      </c>
      <c r="C6431" s="34" t="str">
        <f t="shared" si="302"/>
        <v/>
      </c>
    </row>
    <row r="6432" spans="1:3">
      <c r="A6432" s="34" t="str">
        <f t="shared" si="300"/>
        <v/>
      </c>
      <c r="B6432" s="34" t="str">
        <f t="shared" si="301"/>
        <v/>
      </c>
      <c r="C6432" s="34" t="str">
        <f t="shared" si="302"/>
        <v/>
      </c>
    </row>
    <row r="6433" spans="1:3">
      <c r="A6433" s="34" t="str">
        <f t="shared" si="300"/>
        <v/>
      </c>
      <c r="B6433" s="34" t="str">
        <f t="shared" si="301"/>
        <v/>
      </c>
      <c r="C6433" s="34" t="str">
        <f t="shared" si="302"/>
        <v/>
      </c>
    </row>
    <row r="6434" spans="1:3">
      <c r="A6434" s="34" t="str">
        <f t="shared" si="300"/>
        <v/>
      </c>
      <c r="B6434" s="34" t="str">
        <f t="shared" si="301"/>
        <v/>
      </c>
      <c r="C6434" s="34" t="str">
        <f t="shared" si="302"/>
        <v/>
      </c>
    </row>
    <row r="6435" spans="1:3">
      <c r="A6435" s="34" t="str">
        <f t="shared" si="300"/>
        <v/>
      </c>
      <c r="B6435" s="34" t="str">
        <f t="shared" si="301"/>
        <v/>
      </c>
      <c r="C6435" s="34" t="str">
        <f t="shared" si="302"/>
        <v/>
      </c>
    </row>
    <row r="6436" spans="1:3">
      <c r="A6436" s="34" t="str">
        <f t="shared" si="300"/>
        <v/>
      </c>
      <c r="B6436" s="34" t="str">
        <f t="shared" si="301"/>
        <v/>
      </c>
      <c r="C6436" s="34" t="str">
        <f t="shared" si="302"/>
        <v/>
      </c>
    </row>
    <row r="6437" spans="1:3">
      <c r="A6437" s="34" t="str">
        <f t="shared" si="300"/>
        <v/>
      </c>
      <c r="B6437" s="34" t="str">
        <f t="shared" si="301"/>
        <v/>
      </c>
      <c r="C6437" s="34" t="str">
        <f t="shared" si="302"/>
        <v/>
      </c>
    </row>
    <row r="6438" spans="1:3">
      <c r="A6438" s="34" t="str">
        <f t="shared" si="300"/>
        <v/>
      </c>
      <c r="B6438" s="34" t="str">
        <f t="shared" si="301"/>
        <v/>
      </c>
      <c r="C6438" s="34" t="str">
        <f t="shared" si="302"/>
        <v/>
      </c>
    </row>
    <row r="6439" spans="1:3">
      <c r="A6439" s="34" t="str">
        <f t="shared" si="300"/>
        <v/>
      </c>
      <c r="B6439" s="34" t="str">
        <f t="shared" si="301"/>
        <v/>
      </c>
      <c r="C6439" s="34" t="str">
        <f t="shared" si="302"/>
        <v/>
      </c>
    </row>
    <row r="6440" spans="1:3">
      <c r="A6440" s="34" t="str">
        <f t="shared" si="300"/>
        <v/>
      </c>
      <c r="B6440" s="34" t="str">
        <f t="shared" si="301"/>
        <v/>
      </c>
      <c r="C6440" s="34" t="str">
        <f t="shared" si="302"/>
        <v/>
      </c>
    </row>
    <row r="6441" spans="1:3">
      <c r="A6441" s="34" t="str">
        <f t="shared" si="300"/>
        <v/>
      </c>
      <c r="B6441" s="34" t="str">
        <f t="shared" si="301"/>
        <v/>
      </c>
      <c r="C6441" s="34" t="str">
        <f t="shared" si="302"/>
        <v/>
      </c>
    </row>
    <row r="6442" spans="1:3">
      <c r="A6442" s="34" t="str">
        <f t="shared" si="300"/>
        <v/>
      </c>
      <c r="B6442" s="34" t="str">
        <f t="shared" si="301"/>
        <v/>
      </c>
      <c r="C6442" s="34" t="str">
        <f t="shared" si="302"/>
        <v/>
      </c>
    </row>
    <row r="6443" spans="1:3">
      <c r="A6443" s="34" t="str">
        <f t="shared" si="300"/>
        <v/>
      </c>
      <c r="B6443" s="34" t="str">
        <f t="shared" si="301"/>
        <v/>
      </c>
      <c r="C6443" s="34" t="str">
        <f t="shared" si="302"/>
        <v/>
      </c>
    </row>
    <row r="6444" spans="1:3">
      <c r="A6444" s="34" t="str">
        <f t="shared" si="300"/>
        <v/>
      </c>
      <c r="B6444" s="34" t="str">
        <f t="shared" si="301"/>
        <v/>
      </c>
      <c r="C6444" s="34" t="str">
        <f t="shared" si="302"/>
        <v/>
      </c>
    </row>
    <row r="6445" spans="1:3">
      <c r="A6445" s="34" t="str">
        <f t="shared" si="300"/>
        <v/>
      </c>
      <c r="B6445" s="34" t="str">
        <f t="shared" si="301"/>
        <v/>
      </c>
      <c r="C6445" s="34" t="str">
        <f t="shared" si="302"/>
        <v/>
      </c>
    </row>
    <row r="6446" spans="1:3">
      <c r="A6446" s="34" t="str">
        <f t="shared" si="300"/>
        <v/>
      </c>
      <c r="B6446" s="34" t="str">
        <f t="shared" si="301"/>
        <v/>
      </c>
      <c r="C6446" s="34" t="str">
        <f t="shared" si="302"/>
        <v/>
      </c>
    </row>
    <row r="6447" spans="1:3">
      <c r="A6447" s="34" t="str">
        <f t="shared" si="300"/>
        <v/>
      </c>
      <c r="B6447" s="34" t="str">
        <f t="shared" si="301"/>
        <v/>
      </c>
      <c r="C6447" s="34" t="str">
        <f t="shared" si="302"/>
        <v/>
      </c>
    </row>
    <row r="6448" spans="1:3">
      <c r="A6448" s="34" t="str">
        <f t="shared" si="300"/>
        <v/>
      </c>
      <c r="B6448" s="34" t="str">
        <f t="shared" si="301"/>
        <v/>
      </c>
      <c r="C6448" s="34" t="str">
        <f t="shared" si="302"/>
        <v/>
      </c>
    </row>
    <row r="6449" spans="1:3">
      <c r="A6449" s="34" t="str">
        <f t="shared" si="300"/>
        <v/>
      </c>
      <c r="B6449" s="34" t="str">
        <f t="shared" si="301"/>
        <v/>
      </c>
      <c r="C6449" s="34" t="str">
        <f t="shared" si="302"/>
        <v/>
      </c>
    </row>
    <row r="6450" spans="1:3">
      <c r="A6450" s="34" t="str">
        <f t="shared" si="300"/>
        <v/>
      </c>
      <c r="B6450" s="34" t="str">
        <f t="shared" si="301"/>
        <v/>
      </c>
      <c r="C6450" s="34" t="str">
        <f t="shared" si="302"/>
        <v/>
      </c>
    </row>
    <row r="6451" spans="1:3">
      <c r="A6451" s="34" t="str">
        <f t="shared" si="300"/>
        <v/>
      </c>
      <c r="B6451" s="34" t="str">
        <f t="shared" si="301"/>
        <v/>
      </c>
      <c r="C6451" s="34" t="str">
        <f t="shared" si="302"/>
        <v/>
      </c>
    </row>
    <row r="6452" spans="1:3">
      <c r="A6452" s="34" t="str">
        <f t="shared" si="300"/>
        <v/>
      </c>
      <c r="B6452" s="34" t="str">
        <f t="shared" si="301"/>
        <v/>
      </c>
      <c r="C6452" s="34" t="str">
        <f t="shared" si="302"/>
        <v/>
      </c>
    </row>
    <row r="6453" spans="1:3">
      <c r="A6453" s="34" t="str">
        <f t="shared" si="300"/>
        <v/>
      </c>
      <c r="B6453" s="34" t="str">
        <f t="shared" si="301"/>
        <v/>
      </c>
      <c r="C6453" s="34" t="str">
        <f t="shared" si="302"/>
        <v/>
      </c>
    </row>
    <row r="6454" spans="1:3">
      <c r="A6454" s="34" t="str">
        <f t="shared" si="300"/>
        <v/>
      </c>
      <c r="B6454" s="34" t="str">
        <f t="shared" si="301"/>
        <v/>
      </c>
      <c r="C6454" s="34" t="str">
        <f t="shared" si="302"/>
        <v/>
      </c>
    </row>
    <row r="6455" spans="1:3">
      <c r="A6455" s="34" t="str">
        <f t="shared" si="300"/>
        <v/>
      </c>
      <c r="B6455" s="34" t="str">
        <f t="shared" si="301"/>
        <v/>
      </c>
      <c r="C6455" s="34" t="str">
        <f t="shared" si="302"/>
        <v/>
      </c>
    </row>
    <row r="6456" spans="1:3">
      <c r="A6456" s="34" t="str">
        <f t="shared" si="300"/>
        <v/>
      </c>
      <c r="B6456" s="34" t="str">
        <f t="shared" si="301"/>
        <v/>
      </c>
      <c r="C6456" s="34" t="str">
        <f t="shared" si="302"/>
        <v/>
      </c>
    </row>
    <row r="6457" spans="1:3">
      <c r="A6457" s="34" t="str">
        <f t="shared" si="300"/>
        <v/>
      </c>
      <c r="B6457" s="34" t="str">
        <f t="shared" si="301"/>
        <v/>
      </c>
      <c r="C6457" s="34" t="str">
        <f t="shared" si="302"/>
        <v/>
      </c>
    </row>
    <row r="6458" spans="1:3">
      <c r="A6458" s="34" t="str">
        <f t="shared" si="300"/>
        <v/>
      </c>
      <c r="B6458" s="34" t="str">
        <f t="shared" si="301"/>
        <v/>
      </c>
      <c r="C6458" s="34" t="str">
        <f t="shared" si="302"/>
        <v/>
      </c>
    </row>
    <row r="6459" spans="1:3">
      <c r="A6459" s="34" t="str">
        <f t="shared" si="300"/>
        <v/>
      </c>
      <c r="B6459" s="34" t="str">
        <f t="shared" si="301"/>
        <v/>
      </c>
      <c r="C6459" s="34" t="str">
        <f t="shared" si="302"/>
        <v/>
      </c>
    </row>
    <row r="6460" spans="1:3">
      <c r="A6460" s="34" t="str">
        <f t="shared" si="300"/>
        <v/>
      </c>
      <c r="B6460" s="34" t="str">
        <f t="shared" si="301"/>
        <v/>
      </c>
      <c r="C6460" s="34" t="str">
        <f t="shared" si="302"/>
        <v/>
      </c>
    </row>
    <row r="6461" spans="1:3">
      <c r="A6461" s="34" t="str">
        <f t="shared" si="300"/>
        <v/>
      </c>
      <c r="B6461" s="34" t="str">
        <f t="shared" si="301"/>
        <v/>
      </c>
      <c r="C6461" s="34" t="str">
        <f t="shared" si="302"/>
        <v/>
      </c>
    </row>
    <row r="6462" spans="1:3">
      <c r="A6462" s="34" t="str">
        <f t="shared" si="300"/>
        <v/>
      </c>
      <c r="B6462" s="34" t="str">
        <f t="shared" si="301"/>
        <v/>
      </c>
      <c r="C6462" s="34" t="str">
        <f t="shared" si="302"/>
        <v/>
      </c>
    </row>
    <row r="6463" spans="1:3">
      <c r="A6463" s="34" t="str">
        <f t="shared" si="300"/>
        <v/>
      </c>
      <c r="B6463" s="34" t="str">
        <f t="shared" si="301"/>
        <v/>
      </c>
      <c r="C6463" s="34" t="str">
        <f t="shared" si="302"/>
        <v/>
      </c>
    </row>
    <row r="6464" spans="1:3">
      <c r="A6464" s="34" t="str">
        <f t="shared" si="300"/>
        <v/>
      </c>
      <c r="B6464" s="34" t="str">
        <f t="shared" si="301"/>
        <v/>
      </c>
      <c r="C6464" s="34" t="str">
        <f t="shared" si="302"/>
        <v/>
      </c>
    </row>
    <row r="6465" spans="1:3">
      <c r="A6465" s="34" t="str">
        <f t="shared" si="300"/>
        <v/>
      </c>
      <c r="B6465" s="34" t="str">
        <f t="shared" si="301"/>
        <v/>
      </c>
      <c r="C6465" s="34" t="str">
        <f t="shared" si="302"/>
        <v/>
      </c>
    </row>
    <row r="6466" spans="1:3">
      <c r="A6466" s="34" t="str">
        <f t="shared" si="300"/>
        <v/>
      </c>
      <c r="B6466" s="34" t="str">
        <f t="shared" si="301"/>
        <v/>
      </c>
      <c r="C6466" s="34" t="str">
        <f t="shared" si="302"/>
        <v/>
      </c>
    </row>
    <row r="6467" spans="1:3">
      <c r="A6467" s="34" t="str">
        <f t="shared" ref="A6467:A6530" si="303">IFERROR(C6467-1,"")</f>
        <v/>
      </c>
      <c r="B6467" s="34" t="str">
        <f t="shared" ref="B6467:B6530" si="304">IFERROR("P(Z&gt;="&amp;C6467-1&amp;")","")</f>
        <v/>
      </c>
      <c r="C6467" s="34" t="str">
        <f t="shared" ref="C6467:C6530" si="305">IF(C6466&gt;rNtrials,"",1+C6466)</f>
        <v/>
      </c>
    </row>
    <row r="6468" spans="1:3">
      <c r="A6468" s="34" t="str">
        <f t="shared" si="303"/>
        <v/>
      </c>
      <c r="B6468" s="34" t="str">
        <f t="shared" si="304"/>
        <v/>
      </c>
      <c r="C6468" s="34" t="str">
        <f t="shared" si="305"/>
        <v/>
      </c>
    </row>
    <row r="6469" spans="1:3">
      <c r="A6469" s="34" t="str">
        <f t="shared" si="303"/>
        <v/>
      </c>
      <c r="B6469" s="34" t="str">
        <f t="shared" si="304"/>
        <v/>
      </c>
      <c r="C6469" s="34" t="str">
        <f t="shared" si="305"/>
        <v/>
      </c>
    </row>
    <row r="6470" spans="1:3">
      <c r="A6470" s="34" t="str">
        <f t="shared" si="303"/>
        <v/>
      </c>
      <c r="B6470" s="34" t="str">
        <f t="shared" si="304"/>
        <v/>
      </c>
      <c r="C6470" s="34" t="str">
        <f t="shared" si="305"/>
        <v/>
      </c>
    </row>
    <row r="6471" spans="1:3">
      <c r="A6471" s="34" t="str">
        <f t="shared" si="303"/>
        <v/>
      </c>
      <c r="B6471" s="34" t="str">
        <f t="shared" si="304"/>
        <v/>
      </c>
      <c r="C6471" s="34" t="str">
        <f t="shared" si="305"/>
        <v/>
      </c>
    </row>
    <row r="6472" spans="1:3">
      <c r="A6472" s="34" t="str">
        <f t="shared" si="303"/>
        <v/>
      </c>
      <c r="B6472" s="34" t="str">
        <f t="shared" si="304"/>
        <v/>
      </c>
      <c r="C6472" s="34" t="str">
        <f t="shared" si="305"/>
        <v/>
      </c>
    </row>
    <row r="6473" spans="1:3">
      <c r="A6473" s="34" t="str">
        <f t="shared" si="303"/>
        <v/>
      </c>
      <c r="B6473" s="34" t="str">
        <f t="shared" si="304"/>
        <v/>
      </c>
      <c r="C6473" s="34" t="str">
        <f t="shared" si="305"/>
        <v/>
      </c>
    </row>
    <row r="6474" spans="1:3">
      <c r="A6474" s="34" t="str">
        <f t="shared" si="303"/>
        <v/>
      </c>
      <c r="B6474" s="34" t="str">
        <f t="shared" si="304"/>
        <v/>
      </c>
      <c r="C6474" s="34" t="str">
        <f t="shared" si="305"/>
        <v/>
      </c>
    </row>
    <row r="6475" spans="1:3">
      <c r="A6475" s="34" t="str">
        <f t="shared" si="303"/>
        <v/>
      </c>
      <c r="B6475" s="34" t="str">
        <f t="shared" si="304"/>
        <v/>
      </c>
      <c r="C6475" s="34" t="str">
        <f t="shared" si="305"/>
        <v/>
      </c>
    </row>
    <row r="6476" spans="1:3">
      <c r="A6476" s="34" t="str">
        <f t="shared" si="303"/>
        <v/>
      </c>
      <c r="B6476" s="34" t="str">
        <f t="shared" si="304"/>
        <v/>
      </c>
      <c r="C6476" s="34" t="str">
        <f t="shared" si="305"/>
        <v/>
      </c>
    </row>
    <row r="6477" spans="1:3">
      <c r="A6477" s="34" t="str">
        <f t="shared" si="303"/>
        <v/>
      </c>
      <c r="B6477" s="34" t="str">
        <f t="shared" si="304"/>
        <v/>
      </c>
      <c r="C6477" s="34" t="str">
        <f t="shared" si="305"/>
        <v/>
      </c>
    </row>
    <row r="6478" spans="1:3">
      <c r="A6478" s="34" t="str">
        <f t="shared" si="303"/>
        <v/>
      </c>
      <c r="B6478" s="34" t="str">
        <f t="shared" si="304"/>
        <v/>
      </c>
      <c r="C6478" s="34" t="str">
        <f t="shared" si="305"/>
        <v/>
      </c>
    </row>
    <row r="6479" spans="1:3">
      <c r="A6479" s="34" t="str">
        <f t="shared" si="303"/>
        <v/>
      </c>
      <c r="B6479" s="34" t="str">
        <f t="shared" si="304"/>
        <v/>
      </c>
      <c r="C6479" s="34" t="str">
        <f t="shared" si="305"/>
        <v/>
      </c>
    </row>
    <row r="6480" spans="1:3">
      <c r="A6480" s="34" t="str">
        <f t="shared" si="303"/>
        <v/>
      </c>
      <c r="B6480" s="34" t="str">
        <f t="shared" si="304"/>
        <v/>
      </c>
      <c r="C6480" s="34" t="str">
        <f t="shared" si="305"/>
        <v/>
      </c>
    </row>
    <row r="6481" spans="1:3">
      <c r="A6481" s="34" t="str">
        <f t="shared" si="303"/>
        <v/>
      </c>
      <c r="B6481" s="34" t="str">
        <f t="shared" si="304"/>
        <v/>
      </c>
      <c r="C6481" s="34" t="str">
        <f t="shared" si="305"/>
        <v/>
      </c>
    </row>
    <row r="6482" spans="1:3">
      <c r="A6482" s="34" t="str">
        <f t="shared" si="303"/>
        <v/>
      </c>
      <c r="B6482" s="34" t="str">
        <f t="shared" si="304"/>
        <v/>
      </c>
      <c r="C6482" s="34" t="str">
        <f t="shared" si="305"/>
        <v/>
      </c>
    </row>
    <row r="6483" spans="1:3">
      <c r="A6483" s="34" t="str">
        <f t="shared" si="303"/>
        <v/>
      </c>
      <c r="B6483" s="34" t="str">
        <f t="shared" si="304"/>
        <v/>
      </c>
      <c r="C6483" s="34" t="str">
        <f t="shared" si="305"/>
        <v/>
      </c>
    </row>
    <row r="6484" spans="1:3">
      <c r="A6484" s="34" t="str">
        <f t="shared" si="303"/>
        <v/>
      </c>
      <c r="B6484" s="34" t="str">
        <f t="shared" si="304"/>
        <v/>
      </c>
      <c r="C6484" s="34" t="str">
        <f t="shared" si="305"/>
        <v/>
      </c>
    </row>
    <row r="6485" spans="1:3">
      <c r="A6485" s="34" t="str">
        <f t="shared" si="303"/>
        <v/>
      </c>
      <c r="B6485" s="34" t="str">
        <f t="shared" si="304"/>
        <v/>
      </c>
      <c r="C6485" s="34" t="str">
        <f t="shared" si="305"/>
        <v/>
      </c>
    </row>
    <row r="6486" spans="1:3">
      <c r="A6486" s="34" t="str">
        <f t="shared" si="303"/>
        <v/>
      </c>
      <c r="B6486" s="34" t="str">
        <f t="shared" si="304"/>
        <v/>
      </c>
      <c r="C6486" s="34" t="str">
        <f t="shared" si="305"/>
        <v/>
      </c>
    </row>
    <row r="6487" spans="1:3">
      <c r="A6487" s="34" t="str">
        <f t="shared" si="303"/>
        <v/>
      </c>
      <c r="B6487" s="34" t="str">
        <f t="shared" si="304"/>
        <v/>
      </c>
      <c r="C6487" s="34" t="str">
        <f t="shared" si="305"/>
        <v/>
      </c>
    </row>
    <row r="6488" spans="1:3">
      <c r="A6488" s="34" t="str">
        <f t="shared" si="303"/>
        <v/>
      </c>
      <c r="B6488" s="34" t="str">
        <f t="shared" si="304"/>
        <v/>
      </c>
      <c r="C6488" s="34" t="str">
        <f t="shared" si="305"/>
        <v/>
      </c>
    </row>
    <row r="6489" spans="1:3">
      <c r="A6489" s="34" t="str">
        <f t="shared" si="303"/>
        <v/>
      </c>
      <c r="B6489" s="34" t="str">
        <f t="shared" si="304"/>
        <v/>
      </c>
      <c r="C6489" s="34" t="str">
        <f t="shared" si="305"/>
        <v/>
      </c>
    </row>
    <row r="6490" spans="1:3">
      <c r="A6490" s="34" t="str">
        <f t="shared" si="303"/>
        <v/>
      </c>
      <c r="B6490" s="34" t="str">
        <f t="shared" si="304"/>
        <v/>
      </c>
      <c r="C6490" s="34" t="str">
        <f t="shared" si="305"/>
        <v/>
      </c>
    </row>
    <row r="6491" spans="1:3">
      <c r="A6491" s="34" t="str">
        <f t="shared" si="303"/>
        <v/>
      </c>
      <c r="B6491" s="34" t="str">
        <f t="shared" si="304"/>
        <v/>
      </c>
      <c r="C6491" s="34" t="str">
        <f t="shared" si="305"/>
        <v/>
      </c>
    </row>
    <row r="6492" spans="1:3">
      <c r="A6492" s="34" t="str">
        <f t="shared" si="303"/>
        <v/>
      </c>
      <c r="B6492" s="34" t="str">
        <f t="shared" si="304"/>
        <v/>
      </c>
      <c r="C6492" s="34" t="str">
        <f t="shared" si="305"/>
        <v/>
      </c>
    </row>
    <row r="6493" spans="1:3">
      <c r="A6493" s="34" t="str">
        <f t="shared" si="303"/>
        <v/>
      </c>
      <c r="B6493" s="34" t="str">
        <f t="shared" si="304"/>
        <v/>
      </c>
      <c r="C6493" s="34" t="str">
        <f t="shared" si="305"/>
        <v/>
      </c>
    </row>
    <row r="6494" spans="1:3">
      <c r="A6494" s="34" t="str">
        <f t="shared" si="303"/>
        <v/>
      </c>
      <c r="B6494" s="34" t="str">
        <f t="shared" si="304"/>
        <v/>
      </c>
      <c r="C6494" s="34" t="str">
        <f t="shared" si="305"/>
        <v/>
      </c>
    </row>
    <row r="6495" spans="1:3">
      <c r="A6495" s="34" t="str">
        <f t="shared" si="303"/>
        <v/>
      </c>
      <c r="B6495" s="34" t="str">
        <f t="shared" si="304"/>
        <v/>
      </c>
      <c r="C6495" s="34" t="str">
        <f t="shared" si="305"/>
        <v/>
      </c>
    </row>
    <row r="6496" spans="1:3">
      <c r="A6496" s="34" t="str">
        <f t="shared" si="303"/>
        <v/>
      </c>
      <c r="B6496" s="34" t="str">
        <f t="shared" si="304"/>
        <v/>
      </c>
      <c r="C6496" s="34" t="str">
        <f t="shared" si="305"/>
        <v/>
      </c>
    </row>
    <row r="6497" spans="1:3">
      <c r="A6497" s="34" t="str">
        <f t="shared" si="303"/>
        <v/>
      </c>
      <c r="B6497" s="34" t="str">
        <f t="shared" si="304"/>
        <v/>
      </c>
      <c r="C6497" s="34" t="str">
        <f t="shared" si="305"/>
        <v/>
      </c>
    </row>
    <row r="6498" spans="1:3">
      <c r="A6498" s="34" t="str">
        <f t="shared" si="303"/>
        <v/>
      </c>
      <c r="B6498" s="34" t="str">
        <f t="shared" si="304"/>
        <v/>
      </c>
      <c r="C6498" s="34" t="str">
        <f t="shared" si="305"/>
        <v/>
      </c>
    </row>
    <row r="6499" spans="1:3">
      <c r="A6499" s="34" t="str">
        <f t="shared" si="303"/>
        <v/>
      </c>
      <c r="B6499" s="34" t="str">
        <f t="shared" si="304"/>
        <v/>
      </c>
      <c r="C6499" s="34" t="str">
        <f t="shared" si="305"/>
        <v/>
      </c>
    </row>
    <row r="6500" spans="1:3">
      <c r="A6500" s="34" t="str">
        <f t="shared" si="303"/>
        <v/>
      </c>
      <c r="B6500" s="34" t="str">
        <f t="shared" si="304"/>
        <v/>
      </c>
      <c r="C6500" s="34" t="str">
        <f t="shared" si="305"/>
        <v/>
      </c>
    </row>
    <row r="6501" spans="1:3">
      <c r="A6501" s="34" t="str">
        <f t="shared" si="303"/>
        <v/>
      </c>
      <c r="B6501" s="34" t="str">
        <f t="shared" si="304"/>
        <v/>
      </c>
      <c r="C6501" s="34" t="str">
        <f t="shared" si="305"/>
        <v/>
      </c>
    </row>
    <row r="6502" spans="1:3">
      <c r="A6502" s="34" t="str">
        <f t="shared" si="303"/>
        <v/>
      </c>
      <c r="B6502" s="34" t="str">
        <f t="shared" si="304"/>
        <v/>
      </c>
      <c r="C6502" s="34" t="str">
        <f t="shared" si="305"/>
        <v/>
      </c>
    </row>
    <row r="6503" spans="1:3">
      <c r="A6503" s="34" t="str">
        <f t="shared" si="303"/>
        <v/>
      </c>
      <c r="B6503" s="34" t="str">
        <f t="shared" si="304"/>
        <v/>
      </c>
      <c r="C6503" s="34" t="str">
        <f t="shared" si="305"/>
        <v/>
      </c>
    </row>
    <row r="6504" spans="1:3">
      <c r="A6504" s="34" t="str">
        <f t="shared" si="303"/>
        <v/>
      </c>
      <c r="B6504" s="34" t="str">
        <f t="shared" si="304"/>
        <v/>
      </c>
      <c r="C6504" s="34" t="str">
        <f t="shared" si="305"/>
        <v/>
      </c>
    </row>
    <row r="6505" spans="1:3">
      <c r="A6505" s="34" t="str">
        <f t="shared" si="303"/>
        <v/>
      </c>
      <c r="B6505" s="34" t="str">
        <f t="shared" si="304"/>
        <v/>
      </c>
      <c r="C6505" s="34" t="str">
        <f t="shared" si="305"/>
        <v/>
      </c>
    </row>
    <row r="6506" spans="1:3">
      <c r="A6506" s="34" t="str">
        <f t="shared" si="303"/>
        <v/>
      </c>
      <c r="B6506" s="34" t="str">
        <f t="shared" si="304"/>
        <v/>
      </c>
      <c r="C6506" s="34" t="str">
        <f t="shared" si="305"/>
        <v/>
      </c>
    </row>
    <row r="6507" spans="1:3">
      <c r="A6507" s="34" t="str">
        <f t="shared" si="303"/>
        <v/>
      </c>
      <c r="B6507" s="34" t="str">
        <f t="shared" si="304"/>
        <v/>
      </c>
      <c r="C6507" s="34" t="str">
        <f t="shared" si="305"/>
        <v/>
      </c>
    </row>
    <row r="6508" spans="1:3">
      <c r="A6508" s="34" t="str">
        <f t="shared" si="303"/>
        <v/>
      </c>
      <c r="B6508" s="34" t="str">
        <f t="shared" si="304"/>
        <v/>
      </c>
      <c r="C6508" s="34" t="str">
        <f t="shared" si="305"/>
        <v/>
      </c>
    </row>
    <row r="6509" spans="1:3">
      <c r="A6509" s="34" t="str">
        <f t="shared" si="303"/>
        <v/>
      </c>
      <c r="B6509" s="34" t="str">
        <f t="shared" si="304"/>
        <v/>
      </c>
      <c r="C6509" s="34" t="str">
        <f t="shared" si="305"/>
        <v/>
      </c>
    </row>
    <row r="6510" spans="1:3">
      <c r="A6510" s="34" t="str">
        <f t="shared" si="303"/>
        <v/>
      </c>
      <c r="B6510" s="34" t="str">
        <f t="shared" si="304"/>
        <v/>
      </c>
      <c r="C6510" s="34" t="str">
        <f t="shared" si="305"/>
        <v/>
      </c>
    </row>
    <row r="6511" spans="1:3">
      <c r="A6511" s="34" t="str">
        <f t="shared" si="303"/>
        <v/>
      </c>
      <c r="B6511" s="34" t="str">
        <f t="shared" si="304"/>
        <v/>
      </c>
      <c r="C6511" s="34" t="str">
        <f t="shared" si="305"/>
        <v/>
      </c>
    </row>
    <row r="6512" spans="1:3">
      <c r="A6512" s="34" t="str">
        <f t="shared" si="303"/>
        <v/>
      </c>
      <c r="B6512" s="34" t="str">
        <f t="shared" si="304"/>
        <v/>
      </c>
      <c r="C6512" s="34" t="str">
        <f t="shared" si="305"/>
        <v/>
      </c>
    </row>
    <row r="6513" spans="1:3">
      <c r="A6513" s="34" t="str">
        <f t="shared" si="303"/>
        <v/>
      </c>
      <c r="B6513" s="34" t="str">
        <f t="shared" si="304"/>
        <v/>
      </c>
      <c r="C6513" s="34" t="str">
        <f t="shared" si="305"/>
        <v/>
      </c>
    </row>
    <row r="6514" spans="1:3">
      <c r="A6514" s="34" t="str">
        <f t="shared" si="303"/>
        <v/>
      </c>
      <c r="B6514" s="34" t="str">
        <f t="shared" si="304"/>
        <v/>
      </c>
      <c r="C6514" s="34" t="str">
        <f t="shared" si="305"/>
        <v/>
      </c>
    </row>
    <row r="6515" spans="1:3">
      <c r="A6515" s="34" t="str">
        <f t="shared" si="303"/>
        <v/>
      </c>
      <c r="B6515" s="34" t="str">
        <f t="shared" si="304"/>
        <v/>
      </c>
      <c r="C6515" s="34" t="str">
        <f t="shared" si="305"/>
        <v/>
      </c>
    </row>
    <row r="6516" spans="1:3">
      <c r="A6516" s="34" t="str">
        <f t="shared" si="303"/>
        <v/>
      </c>
      <c r="B6516" s="34" t="str">
        <f t="shared" si="304"/>
        <v/>
      </c>
      <c r="C6516" s="34" t="str">
        <f t="shared" si="305"/>
        <v/>
      </c>
    </row>
    <row r="6517" spans="1:3">
      <c r="A6517" s="34" t="str">
        <f t="shared" si="303"/>
        <v/>
      </c>
      <c r="B6517" s="34" t="str">
        <f t="shared" si="304"/>
        <v/>
      </c>
      <c r="C6517" s="34" t="str">
        <f t="shared" si="305"/>
        <v/>
      </c>
    </row>
    <row r="6518" spans="1:3">
      <c r="A6518" s="34" t="str">
        <f t="shared" si="303"/>
        <v/>
      </c>
      <c r="B6518" s="34" t="str">
        <f t="shared" si="304"/>
        <v/>
      </c>
      <c r="C6518" s="34" t="str">
        <f t="shared" si="305"/>
        <v/>
      </c>
    </row>
    <row r="6519" spans="1:3">
      <c r="A6519" s="34" t="str">
        <f t="shared" si="303"/>
        <v/>
      </c>
      <c r="B6519" s="34" t="str">
        <f t="shared" si="304"/>
        <v/>
      </c>
      <c r="C6519" s="34" t="str">
        <f t="shared" si="305"/>
        <v/>
      </c>
    </row>
    <row r="6520" spans="1:3">
      <c r="A6520" s="34" t="str">
        <f t="shared" si="303"/>
        <v/>
      </c>
      <c r="B6520" s="34" t="str">
        <f t="shared" si="304"/>
        <v/>
      </c>
      <c r="C6520" s="34" t="str">
        <f t="shared" si="305"/>
        <v/>
      </c>
    </row>
    <row r="6521" spans="1:3">
      <c r="A6521" s="34" t="str">
        <f t="shared" si="303"/>
        <v/>
      </c>
      <c r="B6521" s="34" t="str">
        <f t="shared" si="304"/>
        <v/>
      </c>
      <c r="C6521" s="34" t="str">
        <f t="shared" si="305"/>
        <v/>
      </c>
    </row>
    <row r="6522" spans="1:3">
      <c r="A6522" s="34" t="str">
        <f t="shared" si="303"/>
        <v/>
      </c>
      <c r="B6522" s="34" t="str">
        <f t="shared" si="304"/>
        <v/>
      </c>
      <c r="C6522" s="34" t="str">
        <f t="shared" si="305"/>
        <v/>
      </c>
    </row>
    <row r="6523" spans="1:3">
      <c r="A6523" s="34" t="str">
        <f t="shared" si="303"/>
        <v/>
      </c>
      <c r="B6523" s="34" t="str">
        <f t="shared" si="304"/>
        <v/>
      </c>
      <c r="C6523" s="34" t="str">
        <f t="shared" si="305"/>
        <v/>
      </c>
    </row>
    <row r="6524" spans="1:3">
      <c r="A6524" s="34" t="str">
        <f t="shared" si="303"/>
        <v/>
      </c>
      <c r="B6524" s="34" t="str">
        <f t="shared" si="304"/>
        <v/>
      </c>
      <c r="C6524" s="34" t="str">
        <f t="shared" si="305"/>
        <v/>
      </c>
    </row>
    <row r="6525" spans="1:3">
      <c r="A6525" s="34" t="str">
        <f t="shared" si="303"/>
        <v/>
      </c>
      <c r="B6525" s="34" t="str">
        <f t="shared" si="304"/>
        <v/>
      </c>
      <c r="C6525" s="34" t="str">
        <f t="shared" si="305"/>
        <v/>
      </c>
    </row>
    <row r="6526" spans="1:3">
      <c r="A6526" s="34" t="str">
        <f t="shared" si="303"/>
        <v/>
      </c>
      <c r="B6526" s="34" t="str">
        <f t="shared" si="304"/>
        <v/>
      </c>
      <c r="C6526" s="34" t="str">
        <f t="shared" si="305"/>
        <v/>
      </c>
    </row>
    <row r="6527" spans="1:3">
      <c r="A6527" s="34" t="str">
        <f t="shared" si="303"/>
        <v/>
      </c>
      <c r="B6527" s="34" t="str">
        <f t="shared" si="304"/>
        <v/>
      </c>
      <c r="C6527" s="34" t="str">
        <f t="shared" si="305"/>
        <v/>
      </c>
    </row>
    <row r="6528" spans="1:3">
      <c r="A6528" s="34" t="str">
        <f t="shared" si="303"/>
        <v/>
      </c>
      <c r="B6528" s="34" t="str">
        <f t="shared" si="304"/>
        <v/>
      </c>
      <c r="C6528" s="34" t="str">
        <f t="shared" si="305"/>
        <v/>
      </c>
    </row>
    <row r="6529" spans="1:3">
      <c r="A6529" s="34" t="str">
        <f t="shared" si="303"/>
        <v/>
      </c>
      <c r="B6529" s="34" t="str">
        <f t="shared" si="304"/>
        <v/>
      </c>
      <c r="C6529" s="34" t="str">
        <f t="shared" si="305"/>
        <v/>
      </c>
    </row>
    <row r="6530" spans="1:3">
      <c r="A6530" s="34" t="str">
        <f t="shared" si="303"/>
        <v/>
      </c>
      <c r="B6530" s="34" t="str">
        <f t="shared" si="304"/>
        <v/>
      </c>
      <c r="C6530" s="34" t="str">
        <f t="shared" si="305"/>
        <v/>
      </c>
    </row>
    <row r="6531" spans="1:3">
      <c r="A6531" s="34" t="str">
        <f t="shared" ref="A6531:A6594" si="306">IFERROR(C6531-1,"")</f>
        <v/>
      </c>
      <c r="B6531" s="34" t="str">
        <f t="shared" ref="B6531:B6594" si="307">IFERROR("P(Z&gt;="&amp;C6531-1&amp;")","")</f>
        <v/>
      </c>
      <c r="C6531" s="34" t="str">
        <f t="shared" ref="C6531:C6594" si="308">IF(C6530&gt;rNtrials,"",1+C6530)</f>
        <v/>
      </c>
    </row>
    <row r="6532" spans="1:3">
      <c r="A6532" s="34" t="str">
        <f t="shared" si="306"/>
        <v/>
      </c>
      <c r="B6532" s="34" t="str">
        <f t="shared" si="307"/>
        <v/>
      </c>
      <c r="C6532" s="34" t="str">
        <f t="shared" si="308"/>
        <v/>
      </c>
    </row>
    <row r="6533" spans="1:3">
      <c r="A6533" s="34" t="str">
        <f t="shared" si="306"/>
        <v/>
      </c>
      <c r="B6533" s="34" t="str">
        <f t="shared" si="307"/>
        <v/>
      </c>
      <c r="C6533" s="34" t="str">
        <f t="shared" si="308"/>
        <v/>
      </c>
    </row>
    <row r="6534" spans="1:3">
      <c r="A6534" s="34" t="str">
        <f t="shared" si="306"/>
        <v/>
      </c>
      <c r="B6534" s="34" t="str">
        <f t="shared" si="307"/>
        <v/>
      </c>
      <c r="C6534" s="34" t="str">
        <f t="shared" si="308"/>
        <v/>
      </c>
    </row>
    <row r="6535" spans="1:3">
      <c r="A6535" s="34" t="str">
        <f t="shared" si="306"/>
        <v/>
      </c>
      <c r="B6535" s="34" t="str">
        <f t="shared" si="307"/>
        <v/>
      </c>
      <c r="C6535" s="34" t="str">
        <f t="shared" si="308"/>
        <v/>
      </c>
    </row>
    <row r="6536" spans="1:3">
      <c r="A6536" s="34" t="str">
        <f t="shared" si="306"/>
        <v/>
      </c>
      <c r="B6536" s="34" t="str">
        <f t="shared" si="307"/>
        <v/>
      </c>
      <c r="C6536" s="34" t="str">
        <f t="shared" si="308"/>
        <v/>
      </c>
    </row>
    <row r="6537" spans="1:3">
      <c r="A6537" s="34" t="str">
        <f t="shared" si="306"/>
        <v/>
      </c>
      <c r="B6537" s="34" t="str">
        <f t="shared" si="307"/>
        <v/>
      </c>
      <c r="C6537" s="34" t="str">
        <f t="shared" si="308"/>
        <v/>
      </c>
    </row>
    <row r="6538" spans="1:3">
      <c r="A6538" s="34" t="str">
        <f t="shared" si="306"/>
        <v/>
      </c>
      <c r="B6538" s="34" t="str">
        <f t="shared" si="307"/>
        <v/>
      </c>
      <c r="C6538" s="34" t="str">
        <f t="shared" si="308"/>
        <v/>
      </c>
    </row>
    <row r="6539" spans="1:3">
      <c r="A6539" s="34" t="str">
        <f t="shared" si="306"/>
        <v/>
      </c>
      <c r="B6539" s="34" t="str">
        <f t="shared" si="307"/>
        <v/>
      </c>
      <c r="C6539" s="34" t="str">
        <f t="shared" si="308"/>
        <v/>
      </c>
    </row>
    <row r="6540" spans="1:3">
      <c r="A6540" s="34" t="str">
        <f t="shared" si="306"/>
        <v/>
      </c>
      <c r="B6540" s="34" t="str">
        <f t="shared" si="307"/>
        <v/>
      </c>
      <c r="C6540" s="34" t="str">
        <f t="shared" si="308"/>
        <v/>
      </c>
    </row>
    <row r="6541" spans="1:3">
      <c r="A6541" s="34" t="str">
        <f t="shared" si="306"/>
        <v/>
      </c>
      <c r="B6541" s="34" t="str">
        <f t="shared" si="307"/>
        <v/>
      </c>
      <c r="C6541" s="34" t="str">
        <f t="shared" si="308"/>
        <v/>
      </c>
    </row>
    <row r="6542" spans="1:3">
      <c r="A6542" s="34" t="str">
        <f t="shared" si="306"/>
        <v/>
      </c>
      <c r="B6542" s="34" t="str">
        <f t="shared" si="307"/>
        <v/>
      </c>
      <c r="C6542" s="34" t="str">
        <f t="shared" si="308"/>
        <v/>
      </c>
    </row>
    <row r="6543" spans="1:3">
      <c r="A6543" s="34" t="str">
        <f t="shared" si="306"/>
        <v/>
      </c>
      <c r="B6543" s="34" t="str">
        <f t="shared" si="307"/>
        <v/>
      </c>
      <c r="C6543" s="34" t="str">
        <f t="shared" si="308"/>
        <v/>
      </c>
    </row>
    <row r="6544" spans="1:3">
      <c r="A6544" s="34" t="str">
        <f t="shared" si="306"/>
        <v/>
      </c>
      <c r="B6544" s="34" t="str">
        <f t="shared" si="307"/>
        <v/>
      </c>
      <c r="C6544" s="34" t="str">
        <f t="shared" si="308"/>
        <v/>
      </c>
    </row>
    <row r="6545" spans="1:3">
      <c r="A6545" s="34" t="str">
        <f t="shared" si="306"/>
        <v/>
      </c>
      <c r="B6545" s="34" t="str">
        <f t="shared" si="307"/>
        <v/>
      </c>
      <c r="C6545" s="34" t="str">
        <f t="shared" si="308"/>
        <v/>
      </c>
    </row>
    <row r="6546" spans="1:3">
      <c r="A6546" s="34" t="str">
        <f t="shared" si="306"/>
        <v/>
      </c>
      <c r="B6546" s="34" t="str">
        <f t="shared" si="307"/>
        <v/>
      </c>
      <c r="C6546" s="34" t="str">
        <f t="shared" si="308"/>
        <v/>
      </c>
    </row>
    <row r="6547" spans="1:3">
      <c r="A6547" s="34" t="str">
        <f t="shared" si="306"/>
        <v/>
      </c>
      <c r="B6547" s="34" t="str">
        <f t="shared" si="307"/>
        <v/>
      </c>
      <c r="C6547" s="34" t="str">
        <f t="shared" si="308"/>
        <v/>
      </c>
    </row>
    <row r="6548" spans="1:3">
      <c r="A6548" s="34" t="str">
        <f t="shared" si="306"/>
        <v/>
      </c>
      <c r="B6548" s="34" t="str">
        <f t="shared" si="307"/>
        <v/>
      </c>
      <c r="C6548" s="34" t="str">
        <f t="shared" si="308"/>
        <v/>
      </c>
    </row>
    <row r="6549" spans="1:3">
      <c r="A6549" s="34" t="str">
        <f t="shared" si="306"/>
        <v/>
      </c>
      <c r="B6549" s="34" t="str">
        <f t="shared" si="307"/>
        <v/>
      </c>
      <c r="C6549" s="34" t="str">
        <f t="shared" si="308"/>
        <v/>
      </c>
    </row>
    <row r="6550" spans="1:3">
      <c r="A6550" s="34" t="str">
        <f t="shared" si="306"/>
        <v/>
      </c>
      <c r="B6550" s="34" t="str">
        <f t="shared" si="307"/>
        <v/>
      </c>
      <c r="C6550" s="34" t="str">
        <f t="shared" si="308"/>
        <v/>
      </c>
    </row>
    <row r="6551" spans="1:3">
      <c r="A6551" s="34" t="str">
        <f t="shared" si="306"/>
        <v/>
      </c>
      <c r="B6551" s="34" t="str">
        <f t="shared" si="307"/>
        <v/>
      </c>
      <c r="C6551" s="34" t="str">
        <f t="shared" si="308"/>
        <v/>
      </c>
    </row>
    <row r="6552" spans="1:3">
      <c r="A6552" s="34" t="str">
        <f t="shared" si="306"/>
        <v/>
      </c>
      <c r="B6552" s="34" t="str">
        <f t="shared" si="307"/>
        <v/>
      </c>
      <c r="C6552" s="34" t="str">
        <f t="shared" si="308"/>
        <v/>
      </c>
    </row>
    <row r="6553" spans="1:3">
      <c r="A6553" s="34" t="str">
        <f t="shared" si="306"/>
        <v/>
      </c>
      <c r="B6553" s="34" t="str">
        <f t="shared" si="307"/>
        <v/>
      </c>
      <c r="C6553" s="34" t="str">
        <f t="shared" si="308"/>
        <v/>
      </c>
    </row>
    <row r="6554" spans="1:3">
      <c r="A6554" s="34" t="str">
        <f t="shared" si="306"/>
        <v/>
      </c>
      <c r="B6554" s="34" t="str">
        <f t="shared" si="307"/>
        <v/>
      </c>
      <c r="C6554" s="34" t="str">
        <f t="shared" si="308"/>
        <v/>
      </c>
    </row>
    <row r="6555" spans="1:3">
      <c r="A6555" s="34" t="str">
        <f t="shared" si="306"/>
        <v/>
      </c>
      <c r="B6555" s="34" t="str">
        <f t="shared" si="307"/>
        <v/>
      </c>
      <c r="C6555" s="34" t="str">
        <f t="shared" si="308"/>
        <v/>
      </c>
    </row>
    <row r="6556" spans="1:3">
      <c r="A6556" s="34" t="str">
        <f t="shared" si="306"/>
        <v/>
      </c>
      <c r="B6556" s="34" t="str">
        <f t="shared" si="307"/>
        <v/>
      </c>
      <c r="C6556" s="34" t="str">
        <f t="shared" si="308"/>
        <v/>
      </c>
    </row>
    <row r="6557" spans="1:3">
      <c r="A6557" s="34" t="str">
        <f t="shared" si="306"/>
        <v/>
      </c>
      <c r="B6557" s="34" t="str">
        <f t="shared" si="307"/>
        <v/>
      </c>
      <c r="C6557" s="34" t="str">
        <f t="shared" si="308"/>
        <v/>
      </c>
    </row>
    <row r="6558" spans="1:3">
      <c r="A6558" s="34" t="str">
        <f t="shared" si="306"/>
        <v/>
      </c>
      <c r="B6558" s="34" t="str">
        <f t="shared" si="307"/>
        <v/>
      </c>
      <c r="C6558" s="34" t="str">
        <f t="shared" si="308"/>
        <v/>
      </c>
    </row>
    <row r="6559" spans="1:3">
      <c r="A6559" s="34" t="str">
        <f t="shared" si="306"/>
        <v/>
      </c>
      <c r="B6559" s="34" t="str">
        <f t="shared" si="307"/>
        <v/>
      </c>
      <c r="C6559" s="34" t="str">
        <f t="shared" si="308"/>
        <v/>
      </c>
    </row>
    <row r="6560" spans="1:3">
      <c r="A6560" s="34" t="str">
        <f t="shared" si="306"/>
        <v/>
      </c>
      <c r="B6560" s="34" t="str">
        <f t="shared" si="307"/>
        <v/>
      </c>
      <c r="C6560" s="34" t="str">
        <f t="shared" si="308"/>
        <v/>
      </c>
    </row>
    <row r="6561" spans="1:3">
      <c r="A6561" s="34" t="str">
        <f t="shared" si="306"/>
        <v/>
      </c>
      <c r="B6561" s="34" t="str">
        <f t="shared" si="307"/>
        <v/>
      </c>
      <c r="C6561" s="34" t="str">
        <f t="shared" si="308"/>
        <v/>
      </c>
    </row>
    <row r="6562" spans="1:3">
      <c r="A6562" s="34" t="str">
        <f t="shared" si="306"/>
        <v/>
      </c>
      <c r="B6562" s="34" t="str">
        <f t="shared" si="307"/>
        <v/>
      </c>
      <c r="C6562" s="34" t="str">
        <f t="shared" si="308"/>
        <v/>
      </c>
    </row>
    <row r="6563" spans="1:3">
      <c r="A6563" s="34" t="str">
        <f t="shared" si="306"/>
        <v/>
      </c>
      <c r="B6563" s="34" t="str">
        <f t="shared" si="307"/>
        <v/>
      </c>
      <c r="C6563" s="34" t="str">
        <f t="shared" si="308"/>
        <v/>
      </c>
    </row>
    <row r="6564" spans="1:3">
      <c r="A6564" s="34" t="str">
        <f t="shared" si="306"/>
        <v/>
      </c>
      <c r="B6564" s="34" t="str">
        <f t="shared" si="307"/>
        <v/>
      </c>
      <c r="C6564" s="34" t="str">
        <f t="shared" si="308"/>
        <v/>
      </c>
    </row>
    <row r="6565" spans="1:3">
      <c r="A6565" s="34" t="str">
        <f t="shared" si="306"/>
        <v/>
      </c>
      <c r="B6565" s="34" t="str">
        <f t="shared" si="307"/>
        <v/>
      </c>
      <c r="C6565" s="34" t="str">
        <f t="shared" si="308"/>
        <v/>
      </c>
    </row>
    <row r="6566" spans="1:3">
      <c r="A6566" s="34" t="str">
        <f t="shared" si="306"/>
        <v/>
      </c>
      <c r="B6566" s="34" t="str">
        <f t="shared" si="307"/>
        <v/>
      </c>
      <c r="C6566" s="34" t="str">
        <f t="shared" si="308"/>
        <v/>
      </c>
    </row>
    <row r="6567" spans="1:3">
      <c r="A6567" s="34" t="str">
        <f t="shared" si="306"/>
        <v/>
      </c>
      <c r="B6567" s="34" t="str">
        <f t="shared" si="307"/>
        <v/>
      </c>
      <c r="C6567" s="34" t="str">
        <f t="shared" si="308"/>
        <v/>
      </c>
    </row>
    <row r="6568" spans="1:3">
      <c r="A6568" s="34" t="str">
        <f t="shared" si="306"/>
        <v/>
      </c>
      <c r="B6568" s="34" t="str">
        <f t="shared" si="307"/>
        <v/>
      </c>
      <c r="C6568" s="34" t="str">
        <f t="shared" si="308"/>
        <v/>
      </c>
    </row>
    <row r="6569" spans="1:3">
      <c r="A6569" s="34" t="str">
        <f t="shared" si="306"/>
        <v/>
      </c>
      <c r="B6569" s="34" t="str">
        <f t="shared" si="307"/>
        <v/>
      </c>
      <c r="C6569" s="34" t="str">
        <f t="shared" si="308"/>
        <v/>
      </c>
    </row>
    <row r="6570" spans="1:3">
      <c r="A6570" s="34" t="str">
        <f t="shared" si="306"/>
        <v/>
      </c>
      <c r="B6570" s="34" t="str">
        <f t="shared" si="307"/>
        <v/>
      </c>
      <c r="C6570" s="34" t="str">
        <f t="shared" si="308"/>
        <v/>
      </c>
    </row>
    <row r="6571" spans="1:3">
      <c r="A6571" s="34" t="str">
        <f t="shared" si="306"/>
        <v/>
      </c>
      <c r="B6571" s="34" t="str">
        <f t="shared" si="307"/>
        <v/>
      </c>
      <c r="C6571" s="34" t="str">
        <f t="shared" si="308"/>
        <v/>
      </c>
    </row>
    <row r="6572" spans="1:3">
      <c r="A6572" s="34" t="str">
        <f t="shared" si="306"/>
        <v/>
      </c>
      <c r="B6572" s="34" t="str">
        <f t="shared" si="307"/>
        <v/>
      </c>
      <c r="C6572" s="34" t="str">
        <f t="shared" si="308"/>
        <v/>
      </c>
    </row>
    <row r="6573" spans="1:3">
      <c r="A6573" s="34" t="str">
        <f t="shared" si="306"/>
        <v/>
      </c>
      <c r="B6573" s="34" t="str">
        <f t="shared" si="307"/>
        <v/>
      </c>
      <c r="C6573" s="34" t="str">
        <f t="shared" si="308"/>
        <v/>
      </c>
    </row>
    <row r="6574" spans="1:3">
      <c r="A6574" s="34" t="str">
        <f t="shared" si="306"/>
        <v/>
      </c>
      <c r="B6574" s="34" t="str">
        <f t="shared" si="307"/>
        <v/>
      </c>
      <c r="C6574" s="34" t="str">
        <f t="shared" si="308"/>
        <v/>
      </c>
    </row>
    <row r="6575" spans="1:3">
      <c r="A6575" s="34" t="str">
        <f t="shared" si="306"/>
        <v/>
      </c>
      <c r="B6575" s="34" t="str">
        <f t="shared" si="307"/>
        <v/>
      </c>
      <c r="C6575" s="34" t="str">
        <f t="shared" si="308"/>
        <v/>
      </c>
    </row>
    <row r="6576" spans="1:3">
      <c r="A6576" s="34" t="str">
        <f t="shared" si="306"/>
        <v/>
      </c>
      <c r="B6576" s="34" t="str">
        <f t="shared" si="307"/>
        <v/>
      </c>
      <c r="C6576" s="34" t="str">
        <f t="shared" si="308"/>
        <v/>
      </c>
    </row>
    <row r="6577" spans="1:3">
      <c r="A6577" s="34" t="str">
        <f t="shared" si="306"/>
        <v/>
      </c>
      <c r="B6577" s="34" t="str">
        <f t="shared" si="307"/>
        <v/>
      </c>
      <c r="C6577" s="34" t="str">
        <f t="shared" si="308"/>
        <v/>
      </c>
    </row>
    <row r="6578" spans="1:3">
      <c r="A6578" s="34" t="str">
        <f t="shared" si="306"/>
        <v/>
      </c>
      <c r="B6578" s="34" t="str">
        <f t="shared" si="307"/>
        <v/>
      </c>
      <c r="C6578" s="34" t="str">
        <f t="shared" si="308"/>
        <v/>
      </c>
    </row>
    <row r="6579" spans="1:3">
      <c r="A6579" s="34" t="str">
        <f t="shared" si="306"/>
        <v/>
      </c>
      <c r="B6579" s="34" t="str">
        <f t="shared" si="307"/>
        <v/>
      </c>
      <c r="C6579" s="34" t="str">
        <f t="shared" si="308"/>
        <v/>
      </c>
    </row>
    <row r="6580" spans="1:3">
      <c r="A6580" s="34" t="str">
        <f t="shared" si="306"/>
        <v/>
      </c>
      <c r="B6580" s="34" t="str">
        <f t="shared" si="307"/>
        <v/>
      </c>
      <c r="C6580" s="34" t="str">
        <f t="shared" si="308"/>
        <v/>
      </c>
    </row>
    <row r="6581" spans="1:3">
      <c r="A6581" s="34" t="str">
        <f t="shared" si="306"/>
        <v/>
      </c>
      <c r="B6581" s="34" t="str">
        <f t="shared" si="307"/>
        <v/>
      </c>
      <c r="C6581" s="34" t="str">
        <f t="shared" si="308"/>
        <v/>
      </c>
    </row>
    <row r="6582" spans="1:3">
      <c r="A6582" s="34" t="str">
        <f t="shared" si="306"/>
        <v/>
      </c>
      <c r="B6582" s="34" t="str">
        <f t="shared" si="307"/>
        <v/>
      </c>
      <c r="C6582" s="34" t="str">
        <f t="shared" si="308"/>
        <v/>
      </c>
    </row>
    <row r="6583" spans="1:3">
      <c r="A6583" s="34" t="str">
        <f t="shared" si="306"/>
        <v/>
      </c>
      <c r="B6583" s="34" t="str">
        <f t="shared" si="307"/>
        <v/>
      </c>
      <c r="C6583" s="34" t="str">
        <f t="shared" si="308"/>
        <v/>
      </c>
    </row>
    <row r="6584" spans="1:3">
      <c r="A6584" s="34" t="str">
        <f t="shared" si="306"/>
        <v/>
      </c>
      <c r="B6584" s="34" t="str">
        <f t="shared" si="307"/>
        <v/>
      </c>
      <c r="C6584" s="34" t="str">
        <f t="shared" si="308"/>
        <v/>
      </c>
    </row>
    <row r="6585" spans="1:3">
      <c r="A6585" s="34" t="str">
        <f t="shared" si="306"/>
        <v/>
      </c>
      <c r="B6585" s="34" t="str">
        <f t="shared" si="307"/>
        <v/>
      </c>
      <c r="C6585" s="34" t="str">
        <f t="shared" si="308"/>
        <v/>
      </c>
    </row>
    <row r="6586" spans="1:3">
      <c r="A6586" s="34" t="str">
        <f t="shared" si="306"/>
        <v/>
      </c>
      <c r="B6586" s="34" t="str">
        <f t="shared" si="307"/>
        <v/>
      </c>
      <c r="C6586" s="34" t="str">
        <f t="shared" si="308"/>
        <v/>
      </c>
    </row>
    <row r="6587" spans="1:3">
      <c r="A6587" s="34" t="str">
        <f t="shared" si="306"/>
        <v/>
      </c>
      <c r="B6587" s="34" t="str">
        <f t="shared" si="307"/>
        <v/>
      </c>
      <c r="C6587" s="34" t="str">
        <f t="shared" si="308"/>
        <v/>
      </c>
    </row>
    <row r="6588" spans="1:3">
      <c r="A6588" s="34" t="str">
        <f t="shared" si="306"/>
        <v/>
      </c>
      <c r="B6588" s="34" t="str">
        <f t="shared" si="307"/>
        <v/>
      </c>
      <c r="C6588" s="34" t="str">
        <f t="shared" si="308"/>
        <v/>
      </c>
    </row>
    <row r="6589" spans="1:3">
      <c r="A6589" s="34" t="str">
        <f t="shared" si="306"/>
        <v/>
      </c>
      <c r="B6589" s="34" t="str">
        <f t="shared" si="307"/>
        <v/>
      </c>
      <c r="C6589" s="34" t="str">
        <f t="shared" si="308"/>
        <v/>
      </c>
    </row>
    <row r="6590" spans="1:3">
      <c r="A6590" s="34" t="str">
        <f t="shared" si="306"/>
        <v/>
      </c>
      <c r="B6590" s="34" t="str">
        <f t="shared" si="307"/>
        <v/>
      </c>
      <c r="C6590" s="34" t="str">
        <f t="shared" si="308"/>
        <v/>
      </c>
    </row>
    <row r="6591" spans="1:3">
      <c r="A6591" s="34" t="str">
        <f t="shared" si="306"/>
        <v/>
      </c>
      <c r="B6591" s="34" t="str">
        <f t="shared" si="307"/>
        <v/>
      </c>
      <c r="C6591" s="34" t="str">
        <f t="shared" si="308"/>
        <v/>
      </c>
    </row>
    <row r="6592" spans="1:3">
      <c r="A6592" s="34" t="str">
        <f t="shared" si="306"/>
        <v/>
      </c>
      <c r="B6592" s="34" t="str">
        <f t="shared" si="307"/>
        <v/>
      </c>
      <c r="C6592" s="34" t="str">
        <f t="shared" si="308"/>
        <v/>
      </c>
    </row>
    <row r="6593" spans="1:3">
      <c r="A6593" s="34" t="str">
        <f t="shared" si="306"/>
        <v/>
      </c>
      <c r="B6593" s="34" t="str">
        <f t="shared" si="307"/>
        <v/>
      </c>
      <c r="C6593" s="34" t="str">
        <f t="shared" si="308"/>
        <v/>
      </c>
    </row>
    <row r="6594" spans="1:3">
      <c r="A6594" s="34" t="str">
        <f t="shared" si="306"/>
        <v/>
      </c>
      <c r="B6594" s="34" t="str">
        <f t="shared" si="307"/>
        <v/>
      </c>
      <c r="C6594" s="34" t="str">
        <f t="shared" si="308"/>
        <v/>
      </c>
    </row>
    <row r="6595" spans="1:3">
      <c r="A6595" s="34" t="str">
        <f t="shared" ref="A6595:A6658" si="309">IFERROR(C6595-1,"")</f>
        <v/>
      </c>
      <c r="B6595" s="34" t="str">
        <f t="shared" ref="B6595:B6658" si="310">IFERROR("P(Z&gt;="&amp;C6595-1&amp;")","")</f>
        <v/>
      </c>
      <c r="C6595" s="34" t="str">
        <f t="shared" ref="C6595:C6658" si="311">IF(C6594&gt;rNtrials,"",1+C6594)</f>
        <v/>
      </c>
    </row>
    <row r="6596" spans="1:3">
      <c r="A6596" s="34" t="str">
        <f t="shared" si="309"/>
        <v/>
      </c>
      <c r="B6596" s="34" t="str">
        <f t="shared" si="310"/>
        <v/>
      </c>
      <c r="C6596" s="34" t="str">
        <f t="shared" si="311"/>
        <v/>
      </c>
    </row>
    <row r="6597" spans="1:3">
      <c r="A6597" s="34" t="str">
        <f t="shared" si="309"/>
        <v/>
      </c>
      <c r="B6597" s="34" t="str">
        <f t="shared" si="310"/>
        <v/>
      </c>
      <c r="C6597" s="34" t="str">
        <f t="shared" si="311"/>
        <v/>
      </c>
    </row>
    <row r="6598" spans="1:3">
      <c r="A6598" s="34" t="str">
        <f t="shared" si="309"/>
        <v/>
      </c>
      <c r="B6598" s="34" t="str">
        <f t="shared" si="310"/>
        <v/>
      </c>
      <c r="C6598" s="34" t="str">
        <f t="shared" si="311"/>
        <v/>
      </c>
    </row>
    <row r="6599" spans="1:3">
      <c r="A6599" s="34" t="str">
        <f t="shared" si="309"/>
        <v/>
      </c>
      <c r="B6599" s="34" t="str">
        <f t="shared" si="310"/>
        <v/>
      </c>
      <c r="C6599" s="34" t="str">
        <f t="shared" si="311"/>
        <v/>
      </c>
    </row>
    <row r="6600" spans="1:3">
      <c r="A6600" s="34" t="str">
        <f t="shared" si="309"/>
        <v/>
      </c>
      <c r="B6600" s="34" t="str">
        <f t="shared" si="310"/>
        <v/>
      </c>
      <c r="C6600" s="34" t="str">
        <f t="shared" si="311"/>
        <v/>
      </c>
    </row>
    <row r="6601" spans="1:3">
      <c r="A6601" s="34" t="str">
        <f t="shared" si="309"/>
        <v/>
      </c>
      <c r="B6601" s="34" t="str">
        <f t="shared" si="310"/>
        <v/>
      </c>
      <c r="C6601" s="34" t="str">
        <f t="shared" si="311"/>
        <v/>
      </c>
    </row>
    <row r="6602" spans="1:3">
      <c r="A6602" s="34" t="str">
        <f t="shared" si="309"/>
        <v/>
      </c>
      <c r="B6602" s="34" t="str">
        <f t="shared" si="310"/>
        <v/>
      </c>
      <c r="C6602" s="34" t="str">
        <f t="shared" si="311"/>
        <v/>
      </c>
    </row>
    <row r="6603" spans="1:3">
      <c r="A6603" s="34" t="str">
        <f t="shared" si="309"/>
        <v/>
      </c>
      <c r="B6603" s="34" t="str">
        <f t="shared" si="310"/>
        <v/>
      </c>
      <c r="C6603" s="34" t="str">
        <f t="shared" si="311"/>
        <v/>
      </c>
    </row>
    <row r="6604" spans="1:3">
      <c r="A6604" s="34" t="str">
        <f t="shared" si="309"/>
        <v/>
      </c>
      <c r="B6604" s="34" t="str">
        <f t="shared" si="310"/>
        <v/>
      </c>
      <c r="C6604" s="34" t="str">
        <f t="shared" si="311"/>
        <v/>
      </c>
    </row>
    <row r="6605" spans="1:3">
      <c r="A6605" s="34" t="str">
        <f t="shared" si="309"/>
        <v/>
      </c>
      <c r="B6605" s="34" t="str">
        <f t="shared" si="310"/>
        <v/>
      </c>
      <c r="C6605" s="34" t="str">
        <f t="shared" si="311"/>
        <v/>
      </c>
    </row>
    <row r="6606" spans="1:3">
      <c r="A6606" s="34" t="str">
        <f t="shared" si="309"/>
        <v/>
      </c>
      <c r="B6606" s="34" t="str">
        <f t="shared" si="310"/>
        <v/>
      </c>
      <c r="C6606" s="34" t="str">
        <f t="shared" si="311"/>
        <v/>
      </c>
    </row>
    <row r="6607" spans="1:3">
      <c r="A6607" s="34" t="str">
        <f t="shared" si="309"/>
        <v/>
      </c>
      <c r="B6607" s="34" t="str">
        <f t="shared" si="310"/>
        <v/>
      </c>
      <c r="C6607" s="34" t="str">
        <f t="shared" si="311"/>
        <v/>
      </c>
    </row>
    <row r="6608" spans="1:3">
      <c r="A6608" s="34" t="str">
        <f t="shared" si="309"/>
        <v/>
      </c>
      <c r="B6608" s="34" t="str">
        <f t="shared" si="310"/>
        <v/>
      </c>
      <c r="C6608" s="34" t="str">
        <f t="shared" si="311"/>
        <v/>
      </c>
    </row>
    <row r="6609" spans="1:3">
      <c r="A6609" s="34" t="str">
        <f t="shared" si="309"/>
        <v/>
      </c>
      <c r="B6609" s="34" t="str">
        <f t="shared" si="310"/>
        <v/>
      </c>
      <c r="C6609" s="34" t="str">
        <f t="shared" si="311"/>
        <v/>
      </c>
    </row>
    <row r="6610" spans="1:3">
      <c r="A6610" s="34" t="str">
        <f t="shared" si="309"/>
        <v/>
      </c>
      <c r="B6610" s="34" t="str">
        <f t="shared" si="310"/>
        <v/>
      </c>
      <c r="C6610" s="34" t="str">
        <f t="shared" si="311"/>
        <v/>
      </c>
    </row>
    <row r="6611" spans="1:3">
      <c r="A6611" s="34" t="str">
        <f t="shared" si="309"/>
        <v/>
      </c>
      <c r="B6611" s="34" t="str">
        <f t="shared" si="310"/>
        <v/>
      </c>
      <c r="C6611" s="34" t="str">
        <f t="shared" si="311"/>
        <v/>
      </c>
    </row>
    <row r="6612" spans="1:3">
      <c r="A6612" s="34" t="str">
        <f t="shared" si="309"/>
        <v/>
      </c>
      <c r="B6612" s="34" t="str">
        <f t="shared" si="310"/>
        <v/>
      </c>
      <c r="C6612" s="34" t="str">
        <f t="shared" si="311"/>
        <v/>
      </c>
    </row>
    <row r="6613" spans="1:3">
      <c r="A6613" s="34" t="str">
        <f t="shared" si="309"/>
        <v/>
      </c>
      <c r="B6613" s="34" t="str">
        <f t="shared" si="310"/>
        <v/>
      </c>
      <c r="C6613" s="34" t="str">
        <f t="shared" si="311"/>
        <v/>
      </c>
    </row>
    <row r="6614" spans="1:3">
      <c r="A6614" s="34" t="str">
        <f t="shared" si="309"/>
        <v/>
      </c>
      <c r="B6614" s="34" t="str">
        <f t="shared" si="310"/>
        <v/>
      </c>
      <c r="C6614" s="34" t="str">
        <f t="shared" si="311"/>
        <v/>
      </c>
    </row>
    <row r="6615" spans="1:3">
      <c r="A6615" s="34" t="str">
        <f t="shared" si="309"/>
        <v/>
      </c>
      <c r="B6615" s="34" t="str">
        <f t="shared" si="310"/>
        <v/>
      </c>
      <c r="C6615" s="34" t="str">
        <f t="shared" si="311"/>
        <v/>
      </c>
    </row>
    <row r="6616" spans="1:3">
      <c r="A6616" s="34" t="str">
        <f t="shared" si="309"/>
        <v/>
      </c>
      <c r="B6616" s="34" t="str">
        <f t="shared" si="310"/>
        <v/>
      </c>
      <c r="C6616" s="34" t="str">
        <f t="shared" si="311"/>
        <v/>
      </c>
    </row>
    <row r="6617" spans="1:3">
      <c r="A6617" s="34" t="str">
        <f t="shared" si="309"/>
        <v/>
      </c>
      <c r="B6617" s="34" t="str">
        <f t="shared" si="310"/>
        <v/>
      </c>
      <c r="C6617" s="34" t="str">
        <f t="shared" si="311"/>
        <v/>
      </c>
    </row>
    <row r="6618" spans="1:3">
      <c r="A6618" s="34" t="str">
        <f t="shared" si="309"/>
        <v/>
      </c>
      <c r="B6618" s="34" t="str">
        <f t="shared" si="310"/>
        <v/>
      </c>
      <c r="C6618" s="34" t="str">
        <f t="shared" si="311"/>
        <v/>
      </c>
    </row>
    <row r="6619" spans="1:3">
      <c r="A6619" s="34" t="str">
        <f t="shared" si="309"/>
        <v/>
      </c>
      <c r="B6619" s="34" t="str">
        <f t="shared" si="310"/>
        <v/>
      </c>
      <c r="C6619" s="34" t="str">
        <f t="shared" si="311"/>
        <v/>
      </c>
    </row>
    <row r="6620" spans="1:3">
      <c r="A6620" s="34" t="str">
        <f t="shared" si="309"/>
        <v/>
      </c>
      <c r="B6620" s="34" t="str">
        <f t="shared" si="310"/>
        <v/>
      </c>
      <c r="C6620" s="34" t="str">
        <f t="shared" si="311"/>
        <v/>
      </c>
    </row>
    <row r="6621" spans="1:3">
      <c r="A6621" s="34" t="str">
        <f t="shared" si="309"/>
        <v/>
      </c>
      <c r="B6621" s="34" t="str">
        <f t="shared" si="310"/>
        <v/>
      </c>
      <c r="C6621" s="34" t="str">
        <f t="shared" si="311"/>
        <v/>
      </c>
    </row>
    <row r="6622" spans="1:3">
      <c r="A6622" s="34" t="str">
        <f t="shared" si="309"/>
        <v/>
      </c>
      <c r="B6622" s="34" t="str">
        <f t="shared" si="310"/>
        <v/>
      </c>
      <c r="C6622" s="34" t="str">
        <f t="shared" si="311"/>
        <v/>
      </c>
    </row>
    <row r="6623" spans="1:3">
      <c r="A6623" s="34" t="str">
        <f t="shared" si="309"/>
        <v/>
      </c>
      <c r="B6623" s="34" t="str">
        <f t="shared" si="310"/>
        <v/>
      </c>
      <c r="C6623" s="34" t="str">
        <f t="shared" si="311"/>
        <v/>
      </c>
    </row>
    <row r="6624" spans="1:3">
      <c r="A6624" s="34" t="str">
        <f t="shared" si="309"/>
        <v/>
      </c>
      <c r="B6624" s="34" t="str">
        <f t="shared" si="310"/>
        <v/>
      </c>
      <c r="C6624" s="34" t="str">
        <f t="shared" si="311"/>
        <v/>
      </c>
    </row>
    <row r="6625" spans="1:3">
      <c r="A6625" s="34" t="str">
        <f t="shared" si="309"/>
        <v/>
      </c>
      <c r="B6625" s="34" t="str">
        <f t="shared" si="310"/>
        <v/>
      </c>
      <c r="C6625" s="34" t="str">
        <f t="shared" si="311"/>
        <v/>
      </c>
    </row>
    <row r="6626" spans="1:3">
      <c r="A6626" s="34" t="str">
        <f t="shared" si="309"/>
        <v/>
      </c>
      <c r="B6626" s="34" t="str">
        <f t="shared" si="310"/>
        <v/>
      </c>
      <c r="C6626" s="34" t="str">
        <f t="shared" si="311"/>
        <v/>
      </c>
    </row>
    <row r="6627" spans="1:3">
      <c r="A6627" s="34" t="str">
        <f t="shared" si="309"/>
        <v/>
      </c>
      <c r="B6627" s="34" t="str">
        <f t="shared" si="310"/>
        <v/>
      </c>
      <c r="C6627" s="34" t="str">
        <f t="shared" si="311"/>
        <v/>
      </c>
    </row>
    <row r="6628" spans="1:3">
      <c r="A6628" s="34" t="str">
        <f t="shared" si="309"/>
        <v/>
      </c>
      <c r="B6628" s="34" t="str">
        <f t="shared" si="310"/>
        <v/>
      </c>
      <c r="C6628" s="34" t="str">
        <f t="shared" si="311"/>
        <v/>
      </c>
    </row>
    <row r="6629" spans="1:3">
      <c r="A6629" s="34" t="str">
        <f t="shared" si="309"/>
        <v/>
      </c>
      <c r="B6629" s="34" t="str">
        <f t="shared" si="310"/>
        <v/>
      </c>
      <c r="C6629" s="34" t="str">
        <f t="shared" si="311"/>
        <v/>
      </c>
    </row>
    <row r="6630" spans="1:3">
      <c r="A6630" s="34" t="str">
        <f t="shared" si="309"/>
        <v/>
      </c>
      <c r="B6630" s="34" t="str">
        <f t="shared" si="310"/>
        <v/>
      </c>
      <c r="C6630" s="34" t="str">
        <f t="shared" si="311"/>
        <v/>
      </c>
    </row>
    <row r="6631" spans="1:3">
      <c r="A6631" s="34" t="str">
        <f t="shared" si="309"/>
        <v/>
      </c>
      <c r="B6631" s="34" t="str">
        <f t="shared" si="310"/>
        <v/>
      </c>
      <c r="C6631" s="34" t="str">
        <f t="shared" si="311"/>
        <v/>
      </c>
    </row>
    <row r="6632" spans="1:3">
      <c r="A6632" s="34" t="str">
        <f t="shared" si="309"/>
        <v/>
      </c>
      <c r="B6632" s="34" t="str">
        <f t="shared" si="310"/>
        <v/>
      </c>
      <c r="C6632" s="34" t="str">
        <f t="shared" si="311"/>
        <v/>
      </c>
    </row>
    <row r="6633" spans="1:3">
      <c r="A6633" s="34" t="str">
        <f t="shared" si="309"/>
        <v/>
      </c>
      <c r="B6633" s="34" t="str">
        <f t="shared" si="310"/>
        <v/>
      </c>
      <c r="C6633" s="34" t="str">
        <f t="shared" si="311"/>
        <v/>
      </c>
    </row>
    <row r="6634" spans="1:3">
      <c r="A6634" s="34" t="str">
        <f t="shared" si="309"/>
        <v/>
      </c>
      <c r="B6634" s="34" t="str">
        <f t="shared" si="310"/>
        <v/>
      </c>
      <c r="C6634" s="34" t="str">
        <f t="shared" si="311"/>
        <v/>
      </c>
    </row>
    <row r="6635" spans="1:3">
      <c r="A6635" s="34" t="str">
        <f t="shared" si="309"/>
        <v/>
      </c>
      <c r="B6635" s="34" t="str">
        <f t="shared" si="310"/>
        <v/>
      </c>
      <c r="C6635" s="34" t="str">
        <f t="shared" si="311"/>
        <v/>
      </c>
    </row>
    <row r="6636" spans="1:3">
      <c r="A6636" s="34" t="str">
        <f t="shared" si="309"/>
        <v/>
      </c>
      <c r="B6636" s="34" t="str">
        <f t="shared" si="310"/>
        <v/>
      </c>
      <c r="C6636" s="34" t="str">
        <f t="shared" si="311"/>
        <v/>
      </c>
    </row>
    <row r="6637" spans="1:3">
      <c r="A6637" s="34" t="str">
        <f t="shared" si="309"/>
        <v/>
      </c>
      <c r="B6637" s="34" t="str">
        <f t="shared" si="310"/>
        <v/>
      </c>
      <c r="C6637" s="34" t="str">
        <f t="shared" si="311"/>
        <v/>
      </c>
    </row>
    <row r="6638" spans="1:3">
      <c r="A6638" s="34" t="str">
        <f t="shared" si="309"/>
        <v/>
      </c>
      <c r="B6638" s="34" t="str">
        <f t="shared" si="310"/>
        <v/>
      </c>
      <c r="C6638" s="34" t="str">
        <f t="shared" si="311"/>
        <v/>
      </c>
    </row>
    <row r="6639" spans="1:3">
      <c r="A6639" s="34" t="str">
        <f t="shared" si="309"/>
        <v/>
      </c>
      <c r="B6639" s="34" t="str">
        <f t="shared" si="310"/>
        <v/>
      </c>
      <c r="C6639" s="34" t="str">
        <f t="shared" si="311"/>
        <v/>
      </c>
    </row>
    <row r="6640" spans="1:3">
      <c r="A6640" s="34" t="str">
        <f t="shared" si="309"/>
        <v/>
      </c>
      <c r="B6640" s="34" t="str">
        <f t="shared" si="310"/>
        <v/>
      </c>
      <c r="C6640" s="34" t="str">
        <f t="shared" si="311"/>
        <v/>
      </c>
    </row>
    <row r="6641" spans="1:3">
      <c r="A6641" s="34" t="str">
        <f t="shared" si="309"/>
        <v/>
      </c>
      <c r="B6641" s="34" t="str">
        <f t="shared" si="310"/>
        <v/>
      </c>
      <c r="C6641" s="34" t="str">
        <f t="shared" si="311"/>
        <v/>
      </c>
    </row>
    <row r="6642" spans="1:3">
      <c r="A6642" s="34" t="str">
        <f t="shared" si="309"/>
        <v/>
      </c>
      <c r="B6642" s="34" t="str">
        <f t="shared" si="310"/>
        <v/>
      </c>
      <c r="C6642" s="34" t="str">
        <f t="shared" si="311"/>
        <v/>
      </c>
    </row>
    <row r="6643" spans="1:3">
      <c r="A6643" s="34" t="str">
        <f t="shared" si="309"/>
        <v/>
      </c>
      <c r="B6643" s="34" t="str">
        <f t="shared" si="310"/>
        <v/>
      </c>
      <c r="C6643" s="34" t="str">
        <f t="shared" si="311"/>
        <v/>
      </c>
    </row>
    <row r="6644" spans="1:3">
      <c r="A6644" s="34" t="str">
        <f t="shared" si="309"/>
        <v/>
      </c>
      <c r="B6644" s="34" t="str">
        <f t="shared" si="310"/>
        <v/>
      </c>
      <c r="C6644" s="34" t="str">
        <f t="shared" si="311"/>
        <v/>
      </c>
    </row>
    <row r="6645" spans="1:3">
      <c r="A6645" s="34" t="str">
        <f t="shared" si="309"/>
        <v/>
      </c>
      <c r="B6645" s="34" t="str">
        <f t="shared" si="310"/>
        <v/>
      </c>
      <c r="C6645" s="34" t="str">
        <f t="shared" si="311"/>
        <v/>
      </c>
    </row>
    <row r="6646" spans="1:3">
      <c r="A6646" s="34" t="str">
        <f t="shared" si="309"/>
        <v/>
      </c>
      <c r="B6646" s="34" t="str">
        <f t="shared" si="310"/>
        <v/>
      </c>
      <c r="C6646" s="34" t="str">
        <f t="shared" si="311"/>
        <v/>
      </c>
    </row>
    <row r="6647" spans="1:3">
      <c r="A6647" s="34" t="str">
        <f t="shared" si="309"/>
        <v/>
      </c>
      <c r="B6647" s="34" t="str">
        <f t="shared" si="310"/>
        <v/>
      </c>
      <c r="C6647" s="34" t="str">
        <f t="shared" si="311"/>
        <v/>
      </c>
    </row>
    <row r="6648" spans="1:3">
      <c r="A6648" s="34" t="str">
        <f t="shared" si="309"/>
        <v/>
      </c>
      <c r="B6648" s="34" t="str">
        <f t="shared" si="310"/>
        <v/>
      </c>
      <c r="C6648" s="34" t="str">
        <f t="shared" si="311"/>
        <v/>
      </c>
    </row>
    <row r="6649" spans="1:3">
      <c r="A6649" s="34" t="str">
        <f t="shared" si="309"/>
        <v/>
      </c>
      <c r="B6649" s="34" t="str">
        <f t="shared" si="310"/>
        <v/>
      </c>
      <c r="C6649" s="34" t="str">
        <f t="shared" si="311"/>
        <v/>
      </c>
    </row>
    <row r="6650" spans="1:3">
      <c r="A6650" s="34" t="str">
        <f t="shared" si="309"/>
        <v/>
      </c>
      <c r="B6650" s="34" t="str">
        <f t="shared" si="310"/>
        <v/>
      </c>
      <c r="C6650" s="34" t="str">
        <f t="shared" si="311"/>
        <v/>
      </c>
    </row>
    <row r="6651" spans="1:3">
      <c r="A6651" s="34" t="str">
        <f t="shared" si="309"/>
        <v/>
      </c>
      <c r="B6651" s="34" t="str">
        <f t="shared" si="310"/>
        <v/>
      </c>
      <c r="C6651" s="34" t="str">
        <f t="shared" si="311"/>
        <v/>
      </c>
    </row>
    <row r="6652" spans="1:3">
      <c r="A6652" s="34" t="str">
        <f t="shared" si="309"/>
        <v/>
      </c>
      <c r="B6652" s="34" t="str">
        <f t="shared" si="310"/>
        <v/>
      </c>
      <c r="C6652" s="34" t="str">
        <f t="shared" si="311"/>
        <v/>
      </c>
    </row>
    <row r="6653" spans="1:3">
      <c r="A6653" s="34" t="str">
        <f t="shared" si="309"/>
        <v/>
      </c>
      <c r="B6653" s="34" t="str">
        <f t="shared" si="310"/>
        <v/>
      </c>
      <c r="C6653" s="34" t="str">
        <f t="shared" si="311"/>
        <v/>
      </c>
    </row>
    <row r="6654" spans="1:3">
      <c r="A6654" s="34" t="str">
        <f t="shared" si="309"/>
        <v/>
      </c>
      <c r="B6654" s="34" t="str">
        <f t="shared" si="310"/>
        <v/>
      </c>
      <c r="C6654" s="34" t="str">
        <f t="shared" si="311"/>
        <v/>
      </c>
    </row>
    <row r="6655" spans="1:3">
      <c r="A6655" s="34" t="str">
        <f t="shared" si="309"/>
        <v/>
      </c>
      <c r="B6655" s="34" t="str">
        <f t="shared" si="310"/>
        <v/>
      </c>
      <c r="C6655" s="34" t="str">
        <f t="shared" si="311"/>
        <v/>
      </c>
    </row>
    <row r="6656" spans="1:3">
      <c r="A6656" s="34" t="str">
        <f t="shared" si="309"/>
        <v/>
      </c>
      <c r="B6656" s="34" t="str">
        <f t="shared" si="310"/>
        <v/>
      </c>
      <c r="C6656" s="34" t="str">
        <f t="shared" si="311"/>
        <v/>
      </c>
    </row>
    <row r="6657" spans="1:3">
      <c r="A6657" s="34" t="str">
        <f t="shared" si="309"/>
        <v/>
      </c>
      <c r="B6657" s="34" t="str">
        <f t="shared" si="310"/>
        <v/>
      </c>
      <c r="C6657" s="34" t="str">
        <f t="shared" si="311"/>
        <v/>
      </c>
    </row>
    <row r="6658" spans="1:3">
      <c r="A6658" s="34" t="str">
        <f t="shared" si="309"/>
        <v/>
      </c>
      <c r="B6658" s="34" t="str">
        <f t="shared" si="310"/>
        <v/>
      </c>
      <c r="C6658" s="34" t="str">
        <f t="shared" si="311"/>
        <v/>
      </c>
    </row>
    <row r="6659" spans="1:3">
      <c r="A6659" s="34" t="str">
        <f t="shared" ref="A6659:A6722" si="312">IFERROR(C6659-1,"")</f>
        <v/>
      </c>
      <c r="B6659" s="34" t="str">
        <f t="shared" ref="B6659:B6722" si="313">IFERROR("P(Z&gt;="&amp;C6659-1&amp;")","")</f>
        <v/>
      </c>
      <c r="C6659" s="34" t="str">
        <f t="shared" ref="C6659:C6722" si="314">IF(C6658&gt;rNtrials,"",1+C6658)</f>
        <v/>
      </c>
    </row>
    <row r="6660" spans="1:3">
      <c r="A6660" s="34" t="str">
        <f t="shared" si="312"/>
        <v/>
      </c>
      <c r="B6660" s="34" t="str">
        <f t="shared" si="313"/>
        <v/>
      </c>
      <c r="C6660" s="34" t="str">
        <f t="shared" si="314"/>
        <v/>
      </c>
    </row>
    <row r="6661" spans="1:3">
      <c r="A6661" s="34" t="str">
        <f t="shared" si="312"/>
        <v/>
      </c>
      <c r="B6661" s="34" t="str">
        <f t="shared" si="313"/>
        <v/>
      </c>
      <c r="C6661" s="34" t="str">
        <f t="shared" si="314"/>
        <v/>
      </c>
    </row>
    <row r="6662" spans="1:3">
      <c r="A6662" s="34" t="str">
        <f t="shared" si="312"/>
        <v/>
      </c>
      <c r="B6662" s="34" t="str">
        <f t="shared" si="313"/>
        <v/>
      </c>
      <c r="C6662" s="34" t="str">
        <f t="shared" si="314"/>
        <v/>
      </c>
    </row>
    <row r="6663" spans="1:3">
      <c r="A6663" s="34" t="str">
        <f t="shared" si="312"/>
        <v/>
      </c>
      <c r="B6663" s="34" t="str">
        <f t="shared" si="313"/>
        <v/>
      </c>
      <c r="C6663" s="34" t="str">
        <f t="shared" si="314"/>
        <v/>
      </c>
    </row>
    <row r="6664" spans="1:3">
      <c r="A6664" s="34" t="str">
        <f t="shared" si="312"/>
        <v/>
      </c>
      <c r="B6664" s="34" t="str">
        <f t="shared" si="313"/>
        <v/>
      </c>
      <c r="C6664" s="34" t="str">
        <f t="shared" si="314"/>
        <v/>
      </c>
    </row>
    <row r="6665" spans="1:3">
      <c r="A6665" s="34" t="str">
        <f t="shared" si="312"/>
        <v/>
      </c>
      <c r="B6665" s="34" t="str">
        <f t="shared" si="313"/>
        <v/>
      </c>
      <c r="C6665" s="34" t="str">
        <f t="shared" si="314"/>
        <v/>
      </c>
    </row>
    <row r="6666" spans="1:3">
      <c r="A6666" s="34" t="str">
        <f t="shared" si="312"/>
        <v/>
      </c>
      <c r="B6666" s="34" t="str">
        <f t="shared" si="313"/>
        <v/>
      </c>
      <c r="C6666" s="34" t="str">
        <f t="shared" si="314"/>
        <v/>
      </c>
    </row>
    <row r="6667" spans="1:3">
      <c r="A6667" s="34" t="str">
        <f t="shared" si="312"/>
        <v/>
      </c>
      <c r="B6667" s="34" t="str">
        <f t="shared" si="313"/>
        <v/>
      </c>
      <c r="C6667" s="34" t="str">
        <f t="shared" si="314"/>
        <v/>
      </c>
    </row>
    <row r="6668" spans="1:3">
      <c r="A6668" s="34" t="str">
        <f t="shared" si="312"/>
        <v/>
      </c>
      <c r="B6668" s="34" t="str">
        <f t="shared" si="313"/>
        <v/>
      </c>
      <c r="C6668" s="34" t="str">
        <f t="shared" si="314"/>
        <v/>
      </c>
    </row>
    <row r="6669" spans="1:3">
      <c r="A6669" s="34" t="str">
        <f t="shared" si="312"/>
        <v/>
      </c>
      <c r="B6669" s="34" t="str">
        <f t="shared" si="313"/>
        <v/>
      </c>
      <c r="C6669" s="34" t="str">
        <f t="shared" si="314"/>
        <v/>
      </c>
    </row>
    <row r="6670" spans="1:3">
      <c r="A6670" s="34" t="str">
        <f t="shared" si="312"/>
        <v/>
      </c>
      <c r="B6670" s="34" t="str">
        <f t="shared" si="313"/>
        <v/>
      </c>
      <c r="C6670" s="34" t="str">
        <f t="shared" si="314"/>
        <v/>
      </c>
    </row>
    <row r="6671" spans="1:3">
      <c r="A6671" s="34" t="str">
        <f t="shared" si="312"/>
        <v/>
      </c>
      <c r="B6671" s="34" t="str">
        <f t="shared" si="313"/>
        <v/>
      </c>
      <c r="C6671" s="34" t="str">
        <f t="shared" si="314"/>
        <v/>
      </c>
    </row>
    <row r="6672" spans="1:3">
      <c r="A6672" s="34" t="str">
        <f t="shared" si="312"/>
        <v/>
      </c>
      <c r="B6672" s="34" t="str">
        <f t="shared" si="313"/>
        <v/>
      </c>
      <c r="C6672" s="34" t="str">
        <f t="shared" si="314"/>
        <v/>
      </c>
    </row>
    <row r="6673" spans="1:3">
      <c r="A6673" s="34" t="str">
        <f t="shared" si="312"/>
        <v/>
      </c>
      <c r="B6673" s="34" t="str">
        <f t="shared" si="313"/>
        <v/>
      </c>
      <c r="C6673" s="34" t="str">
        <f t="shared" si="314"/>
        <v/>
      </c>
    </row>
    <row r="6674" spans="1:3">
      <c r="A6674" s="34" t="str">
        <f t="shared" si="312"/>
        <v/>
      </c>
      <c r="B6674" s="34" t="str">
        <f t="shared" si="313"/>
        <v/>
      </c>
      <c r="C6674" s="34" t="str">
        <f t="shared" si="314"/>
        <v/>
      </c>
    </row>
    <row r="6675" spans="1:3">
      <c r="A6675" s="34" t="str">
        <f t="shared" si="312"/>
        <v/>
      </c>
      <c r="B6675" s="34" t="str">
        <f t="shared" si="313"/>
        <v/>
      </c>
      <c r="C6675" s="34" t="str">
        <f t="shared" si="314"/>
        <v/>
      </c>
    </row>
    <row r="6676" spans="1:3">
      <c r="A6676" s="34" t="str">
        <f t="shared" si="312"/>
        <v/>
      </c>
      <c r="B6676" s="34" t="str">
        <f t="shared" si="313"/>
        <v/>
      </c>
      <c r="C6676" s="34" t="str">
        <f t="shared" si="314"/>
        <v/>
      </c>
    </row>
    <row r="6677" spans="1:3">
      <c r="A6677" s="34" t="str">
        <f t="shared" si="312"/>
        <v/>
      </c>
      <c r="B6677" s="34" t="str">
        <f t="shared" si="313"/>
        <v/>
      </c>
      <c r="C6677" s="34" t="str">
        <f t="shared" si="314"/>
        <v/>
      </c>
    </row>
    <row r="6678" spans="1:3">
      <c r="A6678" s="34" t="str">
        <f t="shared" si="312"/>
        <v/>
      </c>
      <c r="B6678" s="34" t="str">
        <f t="shared" si="313"/>
        <v/>
      </c>
      <c r="C6678" s="34" t="str">
        <f t="shared" si="314"/>
        <v/>
      </c>
    </row>
    <row r="6679" spans="1:3">
      <c r="A6679" s="34" t="str">
        <f t="shared" si="312"/>
        <v/>
      </c>
      <c r="B6679" s="34" t="str">
        <f t="shared" si="313"/>
        <v/>
      </c>
      <c r="C6679" s="34" t="str">
        <f t="shared" si="314"/>
        <v/>
      </c>
    </row>
    <row r="6680" spans="1:3">
      <c r="A6680" s="34" t="str">
        <f t="shared" si="312"/>
        <v/>
      </c>
      <c r="B6680" s="34" t="str">
        <f t="shared" si="313"/>
        <v/>
      </c>
      <c r="C6680" s="34" t="str">
        <f t="shared" si="314"/>
        <v/>
      </c>
    </row>
    <row r="6681" spans="1:3">
      <c r="A6681" s="34" t="str">
        <f t="shared" si="312"/>
        <v/>
      </c>
      <c r="B6681" s="34" t="str">
        <f t="shared" si="313"/>
        <v/>
      </c>
      <c r="C6681" s="34" t="str">
        <f t="shared" si="314"/>
        <v/>
      </c>
    </row>
    <row r="6682" spans="1:3">
      <c r="A6682" s="34" t="str">
        <f t="shared" si="312"/>
        <v/>
      </c>
      <c r="B6682" s="34" t="str">
        <f t="shared" si="313"/>
        <v/>
      </c>
      <c r="C6682" s="34" t="str">
        <f t="shared" si="314"/>
        <v/>
      </c>
    </row>
    <row r="6683" spans="1:3">
      <c r="A6683" s="34" t="str">
        <f t="shared" si="312"/>
        <v/>
      </c>
      <c r="B6683" s="34" t="str">
        <f t="shared" si="313"/>
        <v/>
      </c>
      <c r="C6683" s="34" t="str">
        <f t="shared" si="314"/>
        <v/>
      </c>
    </row>
    <row r="6684" spans="1:3">
      <c r="A6684" s="34" t="str">
        <f t="shared" si="312"/>
        <v/>
      </c>
      <c r="B6684" s="34" t="str">
        <f t="shared" si="313"/>
        <v/>
      </c>
      <c r="C6684" s="34" t="str">
        <f t="shared" si="314"/>
        <v/>
      </c>
    </row>
    <row r="6685" spans="1:3">
      <c r="A6685" s="34" t="str">
        <f t="shared" si="312"/>
        <v/>
      </c>
      <c r="B6685" s="34" t="str">
        <f t="shared" si="313"/>
        <v/>
      </c>
      <c r="C6685" s="34" t="str">
        <f t="shared" si="314"/>
        <v/>
      </c>
    </row>
    <row r="6686" spans="1:3">
      <c r="A6686" s="34" t="str">
        <f t="shared" si="312"/>
        <v/>
      </c>
      <c r="B6686" s="34" t="str">
        <f t="shared" si="313"/>
        <v/>
      </c>
      <c r="C6686" s="34" t="str">
        <f t="shared" si="314"/>
        <v/>
      </c>
    </row>
    <row r="6687" spans="1:3">
      <c r="A6687" s="34" t="str">
        <f t="shared" si="312"/>
        <v/>
      </c>
      <c r="B6687" s="34" t="str">
        <f t="shared" si="313"/>
        <v/>
      </c>
      <c r="C6687" s="34" t="str">
        <f t="shared" si="314"/>
        <v/>
      </c>
    </row>
    <row r="6688" spans="1:3">
      <c r="A6688" s="34" t="str">
        <f t="shared" si="312"/>
        <v/>
      </c>
      <c r="B6688" s="34" t="str">
        <f t="shared" si="313"/>
        <v/>
      </c>
      <c r="C6688" s="34" t="str">
        <f t="shared" si="314"/>
        <v/>
      </c>
    </row>
    <row r="6689" spans="1:3">
      <c r="A6689" s="34" t="str">
        <f t="shared" si="312"/>
        <v/>
      </c>
      <c r="B6689" s="34" t="str">
        <f t="shared" si="313"/>
        <v/>
      </c>
      <c r="C6689" s="34" t="str">
        <f t="shared" si="314"/>
        <v/>
      </c>
    </row>
    <row r="6690" spans="1:3">
      <c r="A6690" s="34" t="str">
        <f t="shared" si="312"/>
        <v/>
      </c>
      <c r="B6690" s="34" t="str">
        <f t="shared" si="313"/>
        <v/>
      </c>
      <c r="C6690" s="34" t="str">
        <f t="shared" si="314"/>
        <v/>
      </c>
    </row>
    <row r="6691" spans="1:3">
      <c r="A6691" s="34" t="str">
        <f t="shared" si="312"/>
        <v/>
      </c>
      <c r="B6691" s="34" t="str">
        <f t="shared" si="313"/>
        <v/>
      </c>
      <c r="C6691" s="34" t="str">
        <f t="shared" si="314"/>
        <v/>
      </c>
    </row>
    <row r="6692" spans="1:3">
      <c r="A6692" s="34" t="str">
        <f t="shared" si="312"/>
        <v/>
      </c>
      <c r="B6692" s="34" t="str">
        <f t="shared" si="313"/>
        <v/>
      </c>
      <c r="C6692" s="34" t="str">
        <f t="shared" si="314"/>
        <v/>
      </c>
    </row>
    <row r="6693" spans="1:3">
      <c r="A6693" s="34" t="str">
        <f t="shared" si="312"/>
        <v/>
      </c>
      <c r="B6693" s="34" t="str">
        <f t="shared" si="313"/>
        <v/>
      </c>
      <c r="C6693" s="34" t="str">
        <f t="shared" si="314"/>
        <v/>
      </c>
    </row>
    <row r="6694" spans="1:3">
      <c r="A6694" s="34" t="str">
        <f t="shared" si="312"/>
        <v/>
      </c>
      <c r="B6694" s="34" t="str">
        <f t="shared" si="313"/>
        <v/>
      </c>
      <c r="C6694" s="34" t="str">
        <f t="shared" si="314"/>
        <v/>
      </c>
    </row>
    <row r="6695" spans="1:3">
      <c r="A6695" s="34" t="str">
        <f t="shared" si="312"/>
        <v/>
      </c>
      <c r="B6695" s="34" t="str">
        <f t="shared" si="313"/>
        <v/>
      </c>
      <c r="C6695" s="34" t="str">
        <f t="shared" si="314"/>
        <v/>
      </c>
    </row>
    <row r="6696" spans="1:3">
      <c r="A6696" s="34" t="str">
        <f t="shared" si="312"/>
        <v/>
      </c>
      <c r="B6696" s="34" t="str">
        <f t="shared" si="313"/>
        <v/>
      </c>
      <c r="C6696" s="34" t="str">
        <f t="shared" si="314"/>
        <v/>
      </c>
    </row>
    <row r="6697" spans="1:3">
      <c r="A6697" s="34" t="str">
        <f t="shared" si="312"/>
        <v/>
      </c>
      <c r="B6697" s="34" t="str">
        <f t="shared" si="313"/>
        <v/>
      </c>
      <c r="C6697" s="34" t="str">
        <f t="shared" si="314"/>
        <v/>
      </c>
    </row>
    <row r="6698" spans="1:3">
      <c r="A6698" s="34" t="str">
        <f t="shared" si="312"/>
        <v/>
      </c>
      <c r="B6698" s="34" t="str">
        <f t="shared" si="313"/>
        <v/>
      </c>
      <c r="C6698" s="34" t="str">
        <f t="shared" si="314"/>
        <v/>
      </c>
    </row>
    <row r="6699" spans="1:3">
      <c r="A6699" s="34" t="str">
        <f t="shared" si="312"/>
        <v/>
      </c>
      <c r="B6699" s="34" t="str">
        <f t="shared" si="313"/>
        <v/>
      </c>
      <c r="C6699" s="34" t="str">
        <f t="shared" si="314"/>
        <v/>
      </c>
    </row>
    <row r="6700" spans="1:3">
      <c r="A6700" s="34" t="str">
        <f t="shared" si="312"/>
        <v/>
      </c>
      <c r="B6700" s="34" t="str">
        <f t="shared" si="313"/>
        <v/>
      </c>
      <c r="C6700" s="34" t="str">
        <f t="shared" si="314"/>
        <v/>
      </c>
    </row>
    <row r="6701" spans="1:3">
      <c r="A6701" s="34" t="str">
        <f t="shared" si="312"/>
        <v/>
      </c>
      <c r="B6701" s="34" t="str">
        <f t="shared" si="313"/>
        <v/>
      </c>
      <c r="C6701" s="34" t="str">
        <f t="shared" si="314"/>
        <v/>
      </c>
    </row>
    <row r="6702" spans="1:3">
      <c r="A6702" s="34" t="str">
        <f t="shared" si="312"/>
        <v/>
      </c>
      <c r="B6702" s="34" t="str">
        <f t="shared" si="313"/>
        <v/>
      </c>
      <c r="C6702" s="34" t="str">
        <f t="shared" si="314"/>
        <v/>
      </c>
    </row>
    <row r="6703" spans="1:3">
      <c r="A6703" s="34" t="str">
        <f t="shared" si="312"/>
        <v/>
      </c>
      <c r="B6703" s="34" t="str">
        <f t="shared" si="313"/>
        <v/>
      </c>
      <c r="C6703" s="34" t="str">
        <f t="shared" si="314"/>
        <v/>
      </c>
    </row>
    <row r="6704" spans="1:3">
      <c r="A6704" s="34" t="str">
        <f t="shared" si="312"/>
        <v/>
      </c>
      <c r="B6704" s="34" t="str">
        <f t="shared" si="313"/>
        <v/>
      </c>
      <c r="C6704" s="34" t="str">
        <f t="shared" si="314"/>
        <v/>
      </c>
    </row>
    <row r="6705" spans="1:3">
      <c r="A6705" s="34" t="str">
        <f t="shared" si="312"/>
        <v/>
      </c>
      <c r="B6705" s="34" t="str">
        <f t="shared" si="313"/>
        <v/>
      </c>
      <c r="C6705" s="34" t="str">
        <f t="shared" si="314"/>
        <v/>
      </c>
    </row>
    <row r="6706" spans="1:3">
      <c r="A6706" s="34" t="str">
        <f t="shared" si="312"/>
        <v/>
      </c>
      <c r="B6706" s="34" t="str">
        <f t="shared" si="313"/>
        <v/>
      </c>
      <c r="C6706" s="34" t="str">
        <f t="shared" si="314"/>
        <v/>
      </c>
    </row>
    <row r="6707" spans="1:3">
      <c r="A6707" s="34" t="str">
        <f t="shared" si="312"/>
        <v/>
      </c>
      <c r="B6707" s="34" t="str">
        <f t="shared" si="313"/>
        <v/>
      </c>
      <c r="C6707" s="34" t="str">
        <f t="shared" si="314"/>
        <v/>
      </c>
    </row>
    <row r="6708" spans="1:3">
      <c r="A6708" s="34" t="str">
        <f t="shared" si="312"/>
        <v/>
      </c>
      <c r="B6708" s="34" t="str">
        <f t="shared" si="313"/>
        <v/>
      </c>
      <c r="C6708" s="34" t="str">
        <f t="shared" si="314"/>
        <v/>
      </c>
    </row>
    <row r="6709" spans="1:3">
      <c r="A6709" s="34" t="str">
        <f t="shared" si="312"/>
        <v/>
      </c>
      <c r="B6709" s="34" t="str">
        <f t="shared" si="313"/>
        <v/>
      </c>
      <c r="C6709" s="34" t="str">
        <f t="shared" si="314"/>
        <v/>
      </c>
    </row>
    <row r="6710" spans="1:3">
      <c r="A6710" s="34" t="str">
        <f t="shared" si="312"/>
        <v/>
      </c>
      <c r="B6710" s="34" t="str">
        <f t="shared" si="313"/>
        <v/>
      </c>
      <c r="C6710" s="34" t="str">
        <f t="shared" si="314"/>
        <v/>
      </c>
    </row>
    <row r="6711" spans="1:3">
      <c r="A6711" s="34" t="str">
        <f t="shared" si="312"/>
        <v/>
      </c>
      <c r="B6711" s="34" t="str">
        <f t="shared" si="313"/>
        <v/>
      </c>
      <c r="C6711" s="34" t="str">
        <f t="shared" si="314"/>
        <v/>
      </c>
    </row>
    <row r="6712" spans="1:3">
      <c r="A6712" s="34" t="str">
        <f t="shared" si="312"/>
        <v/>
      </c>
      <c r="B6712" s="34" t="str">
        <f t="shared" si="313"/>
        <v/>
      </c>
      <c r="C6712" s="34" t="str">
        <f t="shared" si="314"/>
        <v/>
      </c>
    </row>
    <row r="6713" spans="1:3">
      <c r="A6713" s="34" t="str">
        <f t="shared" si="312"/>
        <v/>
      </c>
      <c r="B6713" s="34" t="str">
        <f t="shared" si="313"/>
        <v/>
      </c>
      <c r="C6713" s="34" t="str">
        <f t="shared" si="314"/>
        <v/>
      </c>
    </row>
    <row r="6714" spans="1:3">
      <c r="A6714" s="34" t="str">
        <f t="shared" si="312"/>
        <v/>
      </c>
      <c r="B6714" s="34" t="str">
        <f t="shared" si="313"/>
        <v/>
      </c>
      <c r="C6714" s="34" t="str">
        <f t="shared" si="314"/>
        <v/>
      </c>
    </row>
    <row r="6715" spans="1:3">
      <c r="A6715" s="34" t="str">
        <f t="shared" si="312"/>
        <v/>
      </c>
      <c r="B6715" s="34" t="str">
        <f t="shared" si="313"/>
        <v/>
      </c>
      <c r="C6715" s="34" t="str">
        <f t="shared" si="314"/>
        <v/>
      </c>
    </row>
    <row r="6716" spans="1:3">
      <c r="A6716" s="34" t="str">
        <f t="shared" si="312"/>
        <v/>
      </c>
      <c r="B6716" s="34" t="str">
        <f t="shared" si="313"/>
        <v/>
      </c>
      <c r="C6716" s="34" t="str">
        <f t="shared" si="314"/>
        <v/>
      </c>
    </row>
    <row r="6717" spans="1:3">
      <c r="A6717" s="34" t="str">
        <f t="shared" si="312"/>
        <v/>
      </c>
      <c r="B6717" s="34" t="str">
        <f t="shared" si="313"/>
        <v/>
      </c>
      <c r="C6717" s="34" t="str">
        <f t="shared" si="314"/>
        <v/>
      </c>
    </row>
    <row r="6718" spans="1:3">
      <c r="A6718" s="34" t="str">
        <f t="shared" si="312"/>
        <v/>
      </c>
      <c r="B6718" s="34" t="str">
        <f t="shared" si="313"/>
        <v/>
      </c>
      <c r="C6718" s="34" t="str">
        <f t="shared" si="314"/>
        <v/>
      </c>
    </row>
    <row r="6719" spans="1:3">
      <c r="A6719" s="34" t="str">
        <f t="shared" si="312"/>
        <v/>
      </c>
      <c r="B6719" s="34" t="str">
        <f t="shared" si="313"/>
        <v/>
      </c>
      <c r="C6719" s="34" t="str">
        <f t="shared" si="314"/>
        <v/>
      </c>
    </row>
    <row r="6720" spans="1:3">
      <c r="A6720" s="34" t="str">
        <f t="shared" si="312"/>
        <v/>
      </c>
      <c r="B6720" s="34" t="str">
        <f t="shared" si="313"/>
        <v/>
      </c>
      <c r="C6720" s="34" t="str">
        <f t="shared" si="314"/>
        <v/>
      </c>
    </row>
    <row r="6721" spans="1:3">
      <c r="A6721" s="34" t="str">
        <f t="shared" si="312"/>
        <v/>
      </c>
      <c r="B6721" s="34" t="str">
        <f t="shared" si="313"/>
        <v/>
      </c>
      <c r="C6721" s="34" t="str">
        <f t="shared" si="314"/>
        <v/>
      </c>
    </row>
    <row r="6722" spans="1:3">
      <c r="A6722" s="34" t="str">
        <f t="shared" si="312"/>
        <v/>
      </c>
      <c r="B6722" s="34" t="str">
        <f t="shared" si="313"/>
        <v/>
      </c>
      <c r="C6722" s="34" t="str">
        <f t="shared" si="314"/>
        <v/>
      </c>
    </row>
    <row r="6723" spans="1:3">
      <c r="A6723" s="34" t="str">
        <f t="shared" ref="A6723:A6786" si="315">IFERROR(C6723-1,"")</f>
        <v/>
      </c>
      <c r="B6723" s="34" t="str">
        <f t="shared" ref="B6723:B6786" si="316">IFERROR("P(Z&gt;="&amp;C6723-1&amp;")","")</f>
        <v/>
      </c>
      <c r="C6723" s="34" t="str">
        <f t="shared" ref="C6723:C6786" si="317">IF(C6722&gt;rNtrials,"",1+C6722)</f>
        <v/>
      </c>
    </row>
    <row r="6724" spans="1:3">
      <c r="A6724" s="34" t="str">
        <f t="shared" si="315"/>
        <v/>
      </c>
      <c r="B6724" s="34" t="str">
        <f t="shared" si="316"/>
        <v/>
      </c>
      <c r="C6724" s="34" t="str">
        <f t="shared" si="317"/>
        <v/>
      </c>
    </row>
    <row r="6725" spans="1:3">
      <c r="A6725" s="34" t="str">
        <f t="shared" si="315"/>
        <v/>
      </c>
      <c r="B6725" s="34" t="str">
        <f t="shared" si="316"/>
        <v/>
      </c>
      <c r="C6725" s="34" t="str">
        <f t="shared" si="317"/>
        <v/>
      </c>
    </row>
    <row r="6726" spans="1:3">
      <c r="A6726" s="34" t="str">
        <f t="shared" si="315"/>
        <v/>
      </c>
      <c r="B6726" s="34" t="str">
        <f t="shared" si="316"/>
        <v/>
      </c>
      <c r="C6726" s="34" t="str">
        <f t="shared" si="317"/>
        <v/>
      </c>
    </row>
    <row r="6727" spans="1:3">
      <c r="A6727" s="34" t="str">
        <f t="shared" si="315"/>
        <v/>
      </c>
      <c r="B6727" s="34" t="str">
        <f t="shared" si="316"/>
        <v/>
      </c>
      <c r="C6727" s="34" t="str">
        <f t="shared" si="317"/>
        <v/>
      </c>
    </row>
    <row r="6728" spans="1:3">
      <c r="A6728" s="34" t="str">
        <f t="shared" si="315"/>
        <v/>
      </c>
      <c r="B6728" s="34" t="str">
        <f t="shared" si="316"/>
        <v/>
      </c>
      <c r="C6728" s="34" t="str">
        <f t="shared" si="317"/>
        <v/>
      </c>
    </row>
    <row r="6729" spans="1:3">
      <c r="A6729" s="34" t="str">
        <f t="shared" si="315"/>
        <v/>
      </c>
      <c r="B6729" s="34" t="str">
        <f t="shared" si="316"/>
        <v/>
      </c>
      <c r="C6729" s="34" t="str">
        <f t="shared" si="317"/>
        <v/>
      </c>
    </row>
    <row r="6730" spans="1:3">
      <c r="A6730" s="34" t="str">
        <f t="shared" si="315"/>
        <v/>
      </c>
      <c r="B6730" s="34" t="str">
        <f t="shared" si="316"/>
        <v/>
      </c>
      <c r="C6730" s="34" t="str">
        <f t="shared" si="317"/>
        <v/>
      </c>
    </row>
    <row r="6731" spans="1:3">
      <c r="A6731" s="34" t="str">
        <f t="shared" si="315"/>
        <v/>
      </c>
      <c r="B6731" s="34" t="str">
        <f t="shared" si="316"/>
        <v/>
      </c>
      <c r="C6731" s="34" t="str">
        <f t="shared" si="317"/>
        <v/>
      </c>
    </row>
    <row r="6732" spans="1:3">
      <c r="A6732" s="34" t="str">
        <f t="shared" si="315"/>
        <v/>
      </c>
      <c r="B6732" s="34" t="str">
        <f t="shared" si="316"/>
        <v/>
      </c>
      <c r="C6732" s="34" t="str">
        <f t="shared" si="317"/>
        <v/>
      </c>
    </row>
    <row r="6733" spans="1:3">
      <c r="A6733" s="34" t="str">
        <f t="shared" si="315"/>
        <v/>
      </c>
      <c r="B6733" s="34" t="str">
        <f t="shared" si="316"/>
        <v/>
      </c>
      <c r="C6733" s="34" t="str">
        <f t="shared" si="317"/>
        <v/>
      </c>
    </row>
    <row r="6734" spans="1:3">
      <c r="A6734" s="34" t="str">
        <f t="shared" si="315"/>
        <v/>
      </c>
      <c r="B6734" s="34" t="str">
        <f t="shared" si="316"/>
        <v/>
      </c>
      <c r="C6734" s="34" t="str">
        <f t="shared" si="317"/>
        <v/>
      </c>
    </row>
    <row r="6735" spans="1:3">
      <c r="A6735" s="34" t="str">
        <f t="shared" si="315"/>
        <v/>
      </c>
      <c r="B6735" s="34" t="str">
        <f t="shared" si="316"/>
        <v/>
      </c>
      <c r="C6735" s="34" t="str">
        <f t="shared" si="317"/>
        <v/>
      </c>
    </row>
    <row r="6736" spans="1:3">
      <c r="A6736" s="34" t="str">
        <f t="shared" si="315"/>
        <v/>
      </c>
      <c r="B6736" s="34" t="str">
        <f t="shared" si="316"/>
        <v/>
      </c>
      <c r="C6736" s="34" t="str">
        <f t="shared" si="317"/>
        <v/>
      </c>
    </row>
    <row r="6737" spans="1:3">
      <c r="A6737" s="34" t="str">
        <f t="shared" si="315"/>
        <v/>
      </c>
      <c r="B6737" s="34" t="str">
        <f t="shared" si="316"/>
        <v/>
      </c>
      <c r="C6737" s="34" t="str">
        <f t="shared" si="317"/>
        <v/>
      </c>
    </row>
    <row r="6738" spans="1:3">
      <c r="A6738" s="34" t="str">
        <f t="shared" si="315"/>
        <v/>
      </c>
      <c r="B6738" s="34" t="str">
        <f t="shared" si="316"/>
        <v/>
      </c>
      <c r="C6738" s="34" t="str">
        <f t="shared" si="317"/>
        <v/>
      </c>
    </row>
    <row r="6739" spans="1:3">
      <c r="A6739" s="34" t="str">
        <f t="shared" si="315"/>
        <v/>
      </c>
      <c r="B6739" s="34" t="str">
        <f t="shared" si="316"/>
        <v/>
      </c>
      <c r="C6739" s="34" t="str">
        <f t="shared" si="317"/>
        <v/>
      </c>
    </row>
    <row r="6740" spans="1:3">
      <c r="A6740" s="34" t="str">
        <f t="shared" si="315"/>
        <v/>
      </c>
      <c r="B6740" s="34" t="str">
        <f t="shared" si="316"/>
        <v/>
      </c>
      <c r="C6740" s="34" t="str">
        <f t="shared" si="317"/>
        <v/>
      </c>
    </row>
    <row r="6741" spans="1:3">
      <c r="A6741" s="34" t="str">
        <f t="shared" si="315"/>
        <v/>
      </c>
      <c r="B6741" s="34" t="str">
        <f t="shared" si="316"/>
        <v/>
      </c>
      <c r="C6741" s="34" t="str">
        <f t="shared" si="317"/>
        <v/>
      </c>
    </row>
    <row r="6742" spans="1:3">
      <c r="A6742" s="34" t="str">
        <f t="shared" si="315"/>
        <v/>
      </c>
      <c r="B6742" s="34" t="str">
        <f t="shared" si="316"/>
        <v/>
      </c>
      <c r="C6742" s="34" t="str">
        <f t="shared" si="317"/>
        <v/>
      </c>
    </row>
    <row r="6743" spans="1:3">
      <c r="A6743" s="34" t="str">
        <f t="shared" si="315"/>
        <v/>
      </c>
      <c r="B6743" s="34" t="str">
        <f t="shared" si="316"/>
        <v/>
      </c>
      <c r="C6743" s="34" t="str">
        <f t="shared" si="317"/>
        <v/>
      </c>
    </row>
    <row r="6744" spans="1:3">
      <c r="A6744" s="34" t="str">
        <f t="shared" si="315"/>
        <v/>
      </c>
      <c r="B6744" s="34" t="str">
        <f t="shared" si="316"/>
        <v/>
      </c>
      <c r="C6744" s="34" t="str">
        <f t="shared" si="317"/>
        <v/>
      </c>
    </row>
    <row r="6745" spans="1:3">
      <c r="A6745" s="34" t="str">
        <f t="shared" si="315"/>
        <v/>
      </c>
      <c r="B6745" s="34" t="str">
        <f t="shared" si="316"/>
        <v/>
      </c>
      <c r="C6745" s="34" t="str">
        <f t="shared" si="317"/>
        <v/>
      </c>
    </row>
    <row r="6746" spans="1:3">
      <c r="A6746" s="34" t="str">
        <f t="shared" si="315"/>
        <v/>
      </c>
      <c r="B6746" s="34" t="str">
        <f t="shared" si="316"/>
        <v/>
      </c>
      <c r="C6746" s="34" t="str">
        <f t="shared" si="317"/>
        <v/>
      </c>
    </row>
    <row r="6747" spans="1:3">
      <c r="A6747" s="34" t="str">
        <f t="shared" si="315"/>
        <v/>
      </c>
      <c r="B6747" s="34" t="str">
        <f t="shared" si="316"/>
        <v/>
      </c>
      <c r="C6747" s="34" t="str">
        <f t="shared" si="317"/>
        <v/>
      </c>
    </row>
    <row r="6748" spans="1:3">
      <c r="A6748" s="34" t="str">
        <f t="shared" si="315"/>
        <v/>
      </c>
      <c r="B6748" s="34" t="str">
        <f t="shared" si="316"/>
        <v/>
      </c>
      <c r="C6748" s="34" t="str">
        <f t="shared" si="317"/>
        <v/>
      </c>
    </row>
    <row r="6749" spans="1:3">
      <c r="A6749" s="34" t="str">
        <f t="shared" si="315"/>
        <v/>
      </c>
      <c r="B6749" s="34" t="str">
        <f t="shared" si="316"/>
        <v/>
      </c>
      <c r="C6749" s="34" t="str">
        <f t="shared" si="317"/>
        <v/>
      </c>
    </row>
    <row r="6750" spans="1:3">
      <c r="A6750" s="34" t="str">
        <f t="shared" si="315"/>
        <v/>
      </c>
      <c r="B6750" s="34" t="str">
        <f t="shared" si="316"/>
        <v/>
      </c>
      <c r="C6750" s="34" t="str">
        <f t="shared" si="317"/>
        <v/>
      </c>
    </row>
    <row r="6751" spans="1:3">
      <c r="A6751" s="34" t="str">
        <f t="shared" si="315"/>
        <v/>
      </c>
      <c r="B6751" s="34" t="str">
        <f t="shared" si="316"/>
        <v/>
      </c>
      <c r="C6751" s="34" t="str">
        <f t="shared" si="317"/>
        <v/>
      </c>
    </row>
    <row r="6752" spans="1:3">
      <c r="A6752" s="34" t="str">
        <f t="shared" si="315"/>
        <v/>
      </c>
      <c r="B6752" s="34" t="str">
        <f t="shared" si="316"/>
        <v/>
      </c>
      <c r="C6752" s="34" t="str">
        <f t="shared" si="317"/>
        <v/>
      </c>
    </row>
    <row r="6753" spans="1:3">
      <c r="A6753" s="34" t="str">
        <f t="shared" si="315"/>
        <v/>
      </c>
      <c r="B6753" s="34" t="str">
        <f t="shared" si="316"/>
        <v/>
      </c>
      <c r="C6753" s="34" t="str">
        <f t="shared" si="317"/>
        <v/>
      </c>
    </row>
    <row r="6754" spans="1:3">
      <c r="A6754" s="34" t="str">
        <f t="shared" si="315"/>
        <v/>
      </c>
      <c r="B6754" s="34" t="str">
        <f t="shared" si="316"/>
        <v/>
      </c>
      <c r="C6754" s="34" t="str">
        <f t="shared" si="317"/>
        <v/>
      </c>
    </row>
    <row r="6755" spans="1:3">
      <c r="A6755" s="34" t="str">
        <f t="shared" si="315"/>
        <v/>
      </c>
      <c r="B6755" s="34" t="str">
        <f t="shared" si="316"/>
        <v/>
      </c>
      <c r="C6755" s="34" t="str">
        <f t="shared" si="317"/>
        <v/>
      </c>
    </row>
    <row r="6756" spans="1:3">
      <c r="A6756" s="34" t="str">
        <f t="shared" si="315"/>
        <v/>
      </c>
      <c r="B6756" s="34" t="str">
        <f t="shared" si="316"/>
        <v/>
      </c>
      <c r="C6756" s="34" t="str">
        <f t="shared" si="317"/>
        <v/>
      </c>
    </row>
    <row r="6757" spans="1:3">
      <c r="A6757" s="34" t="str">
        <f t="shared" si="315"/>
        <v/>
      </c>
      <c r="B6757" s="34" t="str">
        <f t="shared" si="316"/>
        <v/>
      </c>
      <c r="C6757" s="34" t="str">
        <f t="shared" si="317"/>
        <v/>
      </c>
    </row>
    <row r="6758" spans="1:3">
      <c r="A6758" s="34" t="str">
        <f t="shared" si="315"/>
        <v/>
      </c>
      <c r="B6758" s="34" t="str">
        <f t="shared" si="316"/>
        <v/>
      </c>
      <c r="C6758" s="34" t="str">
        <f t="shared" si="317"/>
        <v/>
      </c>
    </row>
    <row r="6759" spans="1:3">
      <c r="A6759" s="34" t="str">
        <f t="shared" si="315"/>
        <v/>
      </c>
      <c r="B6759" s="34" t="str">
        <f t="shared" si="316"/>
        <v/>
      </c>
      <c r="C6759" s="34" t="str">
        <f t="shared" si="317"/>
        <v/>
      </c>
    </row>
    <row r="6760" spans="1:3">
      <c r="A6760" s="34" t="str">
        <f t="shared" si="315"/>
        <v/>
      </c>
      <c r="B6760" s="34" t="str">
        <f t="shared" si="316"/>
        <v/>
      </c>
      <c r="C6760" s="34" t="str">
        <f t="shared" si="317"/>
        <v/>
      </c>
    </row>
    <row r="6761" spans="1:3">
      <c r="A6761" s="34" t="str">
        <f t="shared" si="315"/>
        <v/>
      </c>
      <c r="B6761" s="34" t="str">
        <f t="shared" si="316"/>
        <v/>
      </c>
      <c r="C6761" s="34" t="str">
        <f t="shared" si="317"/>
        <v/>
      </c>
    </row>
    <row r="6762" spans="1:3">
      <c r="A6762" s="34" t="str">
        <f t="shared" si="315"/>
        <v/>
      </c>
      <c r="B6762" s="34" t="str">
        <f t="shared" si="316"/>
        <v/>
      </c>
      <c r="C6762" s="34" t="str">
        <f t="shared" si="317"/>
        <v/>
      </c>
    </row>
    <row r="6763" spans="1:3">
      <c r="A6763" s="34" t="str">
        <f t="shared" si="315"/>
        <v/>
      </c>
      <c r="B6763" s="34" t="str">
        <f t="shared" si="316"/>
        <v/>
      </c>
      <c r="C6763" s="34" t="str">
        <f t="shared" si="317"/>
        <v/>
      </c>
    </row>
    <row r="6764" spans="1:3">
      <c r="A6764" s="34" t="str">
        <f t="shared" si="315"/>
        <v/>
      </c>
      <c r="B6764" s="34" t="str">
        <f t="shared" si="316"/>
        <v/>
      </c>
      <c r="C6764" s="34" t="str">
        <f t="shared" si="317"/>
        <v/>
      </c>
    </row>
    <row r="6765" spans="1:3">
      <c r="A6765" s="34" t="str">
        <f t="shared" si="315"/>
        <v/>
      </c>
      <c r="B6765" s="34" t="str">
        <f t="shared" si="316"/>
        <v/>
      </c>
      <c r="C6765" s="34" t="str">
        <f t="shared" si="317"/>
        <v/>
      </c>
    </row>
    <row r="6766" spans="1:3">
      <c r="A6766" s="34" t="str">
        <f t="shared" si="315"/>
        <v/>
      </c>
      <c r="B6766" s="34" t="str">
        <f t="shared" si="316"/>
        <v/>
      </c>
      <c r="C6766" s="34" t="str">
        <f t="shared" si="317"/>
        <v/>
      </c>
    </row>
    <row r="6767" spans="1:3">
      <c r="A6767" s="34" t="str">
        <f t="shared" si="315"/>
        <v/>
      </c>
      <c r="B6767" s="34" t="str">
        <f t="shared" si="316"/>
        <v/>
      </c>
      <c r="C6767" s="34" t="str">
        <f t="shared" si="317"/>
        <v/>
      </c>
    </row>
    <row r="6768" spans="1:3">
      <c r="A6768" s="34" t="str">
        <f t="shared" si="315"/>
        <v/>
      </c>
      <c r="B6768" s="34" t="str">
        <f t="shared" si="316"/>
        <v/>
      </c>
      <c r="C6768" s="34" t="str">
        <f t="shared" si="317"/>
        <v/>
      </c>
    </row>
    <row r="6769" spans="1:3">
      <c r="A6769" s="34" t="str">
        <f t="shared" si="315"/>
        <v/>
      </c>
      <c r="B6769" s="34" t="str">
        <f t="shared" si="316"/>
        <v/>
      </c>
      <c r="C6769" s="34" t="str">
        <f t="shared" si="317"/>
        <v/>
      </c>
    </row>
    <row r="6770" spans="1:3">
      <c r="A6770" s="34" t="str">
        <f t="shared" si="315"/>
        <v/>
      </c>
      <c r="B6770" s="34" t="str">
        <f t="shared" si="316"/>
        <v/>
      </c>
      <c r="C6770" s="34" t="str">
        <f t="shared" si="317"/>
        <v/>
      </c>
    </row>
    <row r="6771" spans="1:3">
      <c r="A6771" s="34" t="str">
        <f t="shared" si="315"/>
        <v/>
      </c>
      <c r="B6771" s="34" t="str">
        <f t="shared" si="316"/>
        <v/>
      </c>
      <c r="C6771" s="34" t="str">
        <f t="shared" si="317"/>
        <v/>
      </c>
    </row>
    <row r="6772" spans="1:3">
      <c r="A6772" s="34" t="str">
        <f t="shared" si="315"/>
        <v/>
      </c>
      <c r="B6772" s="34" t="str">
        <f t="shared" si="316"/>
        <v/>
      </c>
      <c r="C6772" s="34" t="str">
        <f t="shared" si="317"/>
        <v/>
      </c>
    </row>
    <row r="6773" spans="1:3">
      <c r="A6773" s="34" t="str">
        <f t="shared" si="315"/>
        <v/>
      </c>
      <c r="B6773" s="34" t="str">
        <f t="shared" si="316"/>
        <v/>
      </c>
      <c r="C6773" s="34" t="str">
        <f t="shared" si="317"/>
        <v/>
      </c>
    </row>
    <row r="6774" spans="1:3">
      <c r="A6774" s="34" t="str">
        <f t="shared" si="315"/>
        <v/>
      </c>
      <c r="B6774" s="34" t="str">
        <f t="shared" si="316"/>
        <v/>
      </c>
      <c r="C6774" s="34" t="str">
        <f t="shared" si="317"/>
        <v/>
      </c>
    </row>
    <row r="6775" spans="1:3">
      <c r="A6775" s="34" t="str">
        <f t="shared" si="315"/>
        <v/>
      </c>
      <c r="B6775" s="34" t="str">
        <f t="shared" si="316"/>
        <v/>
      </c>
      <c r="C6775" s="34" t="str">
        <f t="shared" si="317"/>
        <v/>
      </c>
    </row>
    <row r="6776" spans="1:3">
      <c r="A6776" s="34" t="str">
        <f t="shared" si="315"/>
        <v/>
      </c>
      <c r="B6776" s="34" t="str">
        <f t="shared" si="316"/>
        <v/>
      </c>
      <c r="C6776" s="34" t="str">
        <f t="shared" si="317"/>
        <v/>
      </c>
    </row>
    <row r="6777" spans="1:3">
      <c r="A6777" s="34" t="str">
        <f t="shared" si="315"/>
        <v/>
      </c>
      <c r="B6777" s="34" t="str">
        <f t="shared" si="316"/>
        <v/>
      </c>
      <c r="C6777" s="34" t="str">
        <f t="shared" si="317"/>
        <v/>
      </c>
    </row>
    <row r="6778" spans="1:3">
      <c r="A6778" s="34" t="str">
        <f t="shared" si="315"/>
        <v/>
      </c>
      <c r="B6778" s="34" t="str">
        <f t="shared" si="316"/>
        <v/>
      </c>
      <c r="C6778" s="34" t="str">
        <f t="shared" si="317"/>
        <v/>
      </c>
    </row>
    <row r="6779" spans="1:3">
      <c r="A6779" s="34" t="str">
        <f t="shared" si="315"/>
        <v/>
      </c>
      <c r="B6779" s="34" t="str">
        <f t="shared" si="316"/>
        <v/>
      </c>
      <c r="C6779" s="34" t="str">
        <f t="shared" si="317"/>
        <v/>
      </c>
    </row>
    <row r="6780" spans="1:3">
      <c r="A6780" s="34" t="str">
        <f t="shared" si="315"/>
        <v/>
      </c>
      <c r="B6780" s="34" t="str">
        <f t="shared" si="316"/>
        <v/>
      </c>
      <c r="C6780" s="34" t="str">
        <f t="shared" si="317"/>
        <v/>
      </c>
    </row>
    <row r="6781" spans="1:3">
      <c r="A6781" s="34" t="str">
        <f t="shared" si="315"/>
        <v/>
      </c>
      <c r="B6781" s="34" t="str">
        <f t="shared" si="316"/>
        <v/>
      </c>
      <c r="C6781" s="34" t="str">
        <f t="shared" si="317"/>
        <v/>
      </c>
    </row>
    <row r="6782" spans="1:3">
      <c r="A6782" s="34" t="str">
        <f t="shared" si="315"/>
        <v/>
      </c>
      <c r="B6782" s="34" t="str">
        <f t="shared" si="316"/>
        <v/>
      </c>
      <c r="C6782" s="34" t="str">
        <f t="shared" si="317"/>
        <v/>
      </c>
    </row>
    <row r="6783" spans="1:3">
      <c r="A6783" s="34" t="str">
        <f t="shared" si="315"/>
        <v/>
      </c>
      <c r="B6783" s="34" t="str">
        <f t="shared" si="316"/>
        <v/>
      </c>
      <c r="C6783" s="34" t="str">
        <f t="shared" si="317"/>
        <v/>
      </c>
    </row>
    <row r="6784" spans="1:3">
      <c r="A6784" s="34" t="str">
        <f t="shared" si="315"/>
        <v/>
      </c>
      <c r="B6784" s="34" t="str">
        <f t="shared" si="316"/>
        <v/>
      </c>
      <c r="C6784" s="34" t="str">
        <f t="shared" si="317"/>
        <v/>
      </c>
    </row>
    <row r="6785" spans="1:3">
      <c r="A6785" s="34" t="str">
        <f t="shared" si="315"/>
        <v/>
      </c>
      <c r="B6785" s="34" t="str">
        <f t="shared" si="316"/>
        <v/>
      </c>
      <c r="C6785" s="34" t="str">
        <f t="shared" si="317"/>
        <v/>
      </c>
    </row>
    <row r="6786" spans="1:3">
      <c r="A6786" s="34" t="str">
        <f t="shared" si="315"/>
        <v/>
      </c>
      <c r="B6786" s="34" t="str">
        <f t="shared" si="316"/>
        <v/>
      </c>
      <c r="C6786" s="34" t="str">
        <f t="shared" si="317"/>
        <v/>
      </c>
    </row>
    <row r="6787" spans="1:3">
      <c r="A6787" s="34" t="str">
        <f t="shared" ref="A6787:A6850" si="318">IFERROR(C6787-1,"")</f>
        <v/>
      </c>
      <c r="B6787" s="34" t="str">
        <f t="shared" ref="B6787:B6850" si="319">IFERROR("P(Z&gt;="&amp;C6787-1&amp;")","")</f>
        <v/>
      </c>
      <c r="C6787" s="34" t="str">
        <f t="shared" ref="C6787:C6850" si="320">IF(C6786&gt;rNtrials,"",1+C6786)</f>
        <v/>
      </c>
    </row>
    <row r="6788" spans="1:3">
      <c r="A6788" s="34" t="str">
        <f t="shared" si="318"/>
        <v/>
      </c>
      <c r="B6788" s="34" t="str">
        <f t="shared" si="319"/>
        <v/>
      </c>
      <c r="C6788" s="34" t="str">
        <f t="shared" si="320"/>
        <v/>
      </c>
    </row>
    <row r="6789" spans="1:3">
      <c r="A6789" s="34" t="str">
        <f t="shared" si="318"/>
        <v/>
      </c>
      <c r="B6789" s="34" t="str">
        <f t="shared" si="319"/>
        <v/>
      </c>
      <c r="C6789" s="34" t="str">
        <f t="shared" si="320"/>
        <v/>
      </c>
    </row>
    <row r="6790" spans="1:3">
      <c r="A6790" s="34" t="str">
        <f t="shared" si="318"/>
        <v/>
      </c>
      <c r="B6790" s="34" t="str">
        <f t="shared" si="319"/>
        <v/>
      </c>
      <c r="C6790" s="34" t="str">
        <f t="shared" si="320"/>
        <v/>
      </c>
    </row>
    <row r="6791" spans="1:3">
      <c r="A6791" s="34" t="str">
        <f t="shared" si="318"/>
        <v/>
      </c>
      <c r="B6791" s="34" t="str">
        <f t="shared" si="319"/>
        <v/>
      </c>
      <c r="C6791" s="34" t="str">
        <f t="shared" si="320"/>
        <v/>
      </c>
    </row>
    <row r="6792" spans="1:3">
      <c r="A6792" s="34" t="str">
        <f t="shared" si="318"/>
        <v/>
      </c>
      <c r="B6792" s="34" t="str">
        <f t="shared" si="319"/>
        <v/>
      </c>
      <c r="C6792" s="34" t="str">
        <f t="shared" si="320"/>
        <v/>
      </c>
    </row>
    <row r="6793" spans="1:3">
      <c r="A6793" s="34" t="str">
        <f t="shared" si="318"/>
        <v/>
      </c>
      <c r="B6793" s="34" t="str">
        <f t="shared" si="319"/>
        <v/>
      </c>
      <c r="C6793" s="34" t="str">
        <f t="shared" si="320"/>
        <v/>
      </c>
    </row>
    <row r="6794" spans="1:3">
      <c r="A6794" s="34" t="str">
        <f t="shared" si="318"/>
        <v/>
      </c>
      <c r="B6794" s="34" t="str">
        <f t="shared" si="319"/>
        <v/>
      </c>
      <c r="C6794" s="34" t="str">
        <f t="shared" si="320"/>
        <v/>
      </c>
    </row>
    <row r="6795" spans="1:3">
      <c r="A6795" s="34" t="str">
        <f t="shared" si="318"/>
        <v/>
      </c>
      <c r="B6795" s="34" t="str">
        <f t="shared" si="319"/>
        <v/>
      </c>
      <c r="C6795" s="34" t="str">
        <f t="shared" si="320"/>
        <v/>
      </c>
    </row>
    <row r="6796" spans="1:3">
      <c r="A6796" s="34" t="str">
        <f t="shared" si="318"/>
        <v/>
      </c>
      <c r="B6796" s="34" t="str">
        <f t="shared" si="319"/>
        <v/>
      </c>
      <c r="C6796" s="34" t="str">
        <f t="shared" si="320"/>
        <v/>
      </c>
    </row>
    <row r="6797" spans="1:3">
      <c r="A6797" s="34" t="str">
        <f t="shared" si="318"/>
        <v/>
      </c>
      <c r="B6797" s="34" t="str">
        <f t="shared" si="319"/>
        <v/>
      </c>
      <c r="C6797" s="34" t="str">
        <f t="shared" si="320"/>
        <v/>
      </c>
    </row>
    <row r="6798" spans="1:3">
      <c r="A6798" s="34" t="str">
        <f t="shared" si="318"/>
        <v/>
      </c>
      <c r="B6798" s="34" t="str">
        <f t="shared" si="319"/>
        <v/>
      </c>
      <c r="C6798" s="34" t="str">
        <f t="shared" si="320"/>
        <v/>
      </c>
    </row>
    <row r="6799" spans="1:3">
      <c r="A6799" s="34" t="str">
        <f t="shared" si="318"/>
        <v/>
      </c>
      <c r="B6799" s="34" t="str">
        <f t="shared" si="319"/>
        <v/>
      </c>
      <c r="C6799" s="34" t="str">
        <f t="shared" si="320"/>
        <v/>
      </c>
    </row>
    <row r="6800" spans="1:3">
      <c r="A6800" s="34" t="str">
        <f t="shared" si="318"/>
        <v/>
      </c>
      <c r="B6800" s="34" t="str">
        <f t="shared" si="319"/>
        <v/>
      </c>
      <c r="C6800" s="34" t="str">
        <f t="shared" si="320"/>
        <v/>
      </c>
    </row>
    <row r="6801" spans="1:3">
      <c r="A6801" s="34" t="str">
        <f t="shared" si="318"/>
        <v/>
      </c>
      <c r="B6801" s="34" t="str">
        <f t="shared" si="319"/>
        <v/>
      </c>
      <c r="C6801" s="34" t="str">
        <f t="shared" si="320"/>
        <v/>
      </c>
    </row>
    <row r="6802" spans="1:3">
      <c r="A6802" s="34" t="str">
        <f t="shared" si="318"/>
        <v/>
      </c>
      <c r="B6802" s="34" t="str">
        <f t="shared" si="319"/>
        <v/>
      </c>
      <c r="C6802" s="34" t="str">
        <f t="shared" si="320"/>
        <v/>
      </c>
    </row>
    <row r="6803" spans="1:3">
      <c r="A6803" s="34" t="str">
        <f t="shared" si="318"/>
        <v/>
      </c>
      <c r="B6803" s="34" t="str">
        <f t="shared" si="319"/>
        <v/>
      </c>
      <c r="C6803" s="34" t="str">
        <f t="shared" si="320"/>
        <v/>
      </c>
    </row>
    <row r="6804" spans="1:3">
      <c r="A6804" s="34" t="str">
        <f t="shared" si="318"/>
        <v/>
      </c>
      <c r="B6804" s="34" t="str">
        <f t="shared" si="319"/>
        <v/>
      </c>
      <c r="C6804" s="34" t="str">
        <f t="shared" si="320"/>
        <v/>
      </c>
    </row>
    <row r="6805" spans="1:3">
      <c r="A6805" s="34" t="str">
        <f t="shared" si="318"/>
        <v/>
      </c>
      <c r="B6805" s="34" t="str">
        <f t="shared" si="319"/>
        <v/>
      </c>
      <c r="C6805" s="34" t="str">
        <f t="shared" si="320"/>
        <v/>
      </c>
    </row>
    <row r="6806" spans="1:3">
      <c r="A6806" s="34" t="str">
        <f t="shared" si="318"/>
        <v/>
      </c>
      <c r="B6806" s="34" t="str">
        <f t="shared" si="319"/>
        <v/>
      </c>
      <c r="C6806" s="34" t="str">
        <f t="shared" si="320"/>
        <v/>
      </c>
    </row>
    <row r="6807" spans="1:3">
      <c r="A6807" s="34" t="str">
        <f t="shared" si="318"/>
        <v/>
      </c>
      <c r="B6807" s="34" t="str">
        <f t="shared" si="319"/>
        <v/>
      </c>
      <c r="C6807" s="34" t="str">
        <f t="shared" si="320"/>
        <v/>
      </c>
    </row>
    <row r="6808" spans="1:3">
      <c r="A6808" s="34" t="str">
        <f t="shared" si="318"/>
        <v/>
      </c>
      <c r="B6808" s="34" t="str">
        <f t="shared" si="319"/>
        <v/>
      </c>
      <c r="C6808" s="34" t="str">
        <f t="shared" si="320"/>
        <v/>
      </c>
    </row>
    <row r="6809" spans="1:3">
      <c r="A6809" s="34" t="str">
        <f t="shared" si="318"/>
        <v/>
      </c>
      <c r="B6809" s="34" t="str">
        <f t="shared" si="319"/>
        <v/>
      </c>
      <c r="C6809" s="34" t="str">
        <f t="shared" si="320"/>
        <v/>
      </c>
    </row>
    <row r="6810" spans="1:3">
      <c r="A6810" s="34" t="str">
        <f t="shared" si="318"/>
        <v/>
      </c>
      <c r="B6810" s="34" t="str">
        <f t="shared" si="319"/>
        <v/>
      </c>
      <c r="C6810" s="34" t="str">
        <f t="shared" si="320"/>
        <v/>
      </c>
    </row>
    <row r="6811" spans="1:3">
      <c r="A6811" s="34" t="str">
        <f t="shared" si="318"/>
        <v/>
      </c>
      <c r="B6811" s="34" t="str">
        <f t="shared" si="319"/>
        <v/>
      </c>
      <c r="C6811" s="34" t="str">
        <f t="shared" si="320"/>
        <v/>
      </c>
    </row>
    <row r="6812" spans="1:3">
      <c r="A6812" s="34" t="str">
        <f t="shared" si="318"/>
        <v/>
      </c>
      <c r="B6812" s="34" t="str">
        <f t="shared" si="319"/>
        <v/>
      </c>
      <c r="C6812" s="34" t="str">
        <f t="shared" si="320"/>
        <v/>
      </c>
    </row>
    <row r="6813" spans="1:3">
      <c r="A6813" s="34" t="str">
        <f t="shared" si="318"/>
        <v/>
      </c>
      <c r="B6813" s="34" t="str">
        <f t="shared" si="319"/>
        <v/>
      </c>
      <c r="C6813" s="34" t="str">
        <f t="shared" si="320"/>
        <v/>
      </c>
    </row>
    <row r="6814" spans="1:3">
      <c r="A6814" s="34" t="str">
        <f t="shared" si="318"/>
        <v/>
      </c>
      <c r="B6814" s="34" t="str">
        <f t="shared" si="319"/>
        <v/>
      </c>
      <c r="C6814" s="34" t="str">
        <f t="shared" si="320"/>
        <v/>
      </c>
    </row>
    <row r="6815" spans="1:3">
      <c r="A6815" s="34" t="str">
        <f t="shared" si="318"/>
        <v/>
      </c>
      <c r="B6815" s="34" t="str">
        <f t="shared" si="319"/>
        <v/>
      </c>
      <c r="C6815" s="34" t="str">
        <f t="shared" si="320"/>
        <v/>
      </c>
    </row>
    <row r="6816" spans="1:3">
      <c r="A6816" s="34" t="str">
        <f t="shared" si="318"/>
        <v/>
      </c>
      <c r="B6816" s="34" t="str">
        <f t="shared" si="319"/>
        <v/>
      </c>
      <c r="C6816" s="34" t="str">
        <f t="shared" si="320"/>
        <v/>
      </c>
    </row>
    <row r="6817" spans="1:3">
      <c r="A6817" s="34" t="str">
        <f t="shared" si="318"/>
        <v/>
      </c>
      <c r="B6817" s="34" t="str">
        <f t="shared" si="319"/>
        <v/>
      </c>
      <c r="C6817" s="34" t="str">
        <f t="shared" si="320"/>
        <v/>
      </c>
    </row>
    <row r="6818" spans="1:3">
      <c r="A6818" s="34" t="str">
        <f t="shared" si="318"/>
        <v/>
      </c>
      <c r="B6818" s="34" t="str">
        <f t="shared" si="319"/>
        <v/>
      </c>
      <c r="C6818" s="34" t="str">
        <f t="shared" si="320"/>
        <v/>
      </c>
    </row>
    <row r="6819" spans="1:3">
      <c r="A6819" s="34" t="str">
        <f t="shared" si="318"/>
        <v/>
      </c>
      <c r="B6819" s="34" t="str">
        <f t="shared" si="319"/>
        <v/>
      </c>
      <c r="C6819" s="34" t="str">
        <f t="shared" si="320"/>
        <v/>
      </c>
    </row>
    <row r="6820" spans="1:3">
      <c r="A6820" s="34" t="str">
        <f t="shared" si="318"/>
        <v/>
      </c>
      <c r="B6820" s="34" t="str">
        <f t="shared" si="319"/>
        <v/>
      </c>
      <c r="C6820" s="34" t="str">
        <f t="shared" si="320"/>
        <v/>
      </c>
    </row>
    <row r="6821" spans="1:3">
      <c r="A6821" s="34" t="str">
        <f t="shared" si="318"/>
        <v/>
      </c>
      <c r="B6821" s="34" t="str">
        <f t="shared" si="319"/>
        <v/>
      </c>
      <c r="C6821" s="34" t="str">
        <f t="shared" si="320"/>
        <v/>
      </c>
    </row>
    <row r="6822" spans="1:3">
      <c r="A6822" s="34" t="str">
        <f t="shared" si="318"/>
        <v/>
      </c>
      <c r="B6822" s="34" t="str">
        <f t="shared" si="319"/>
        <v/>
      </c>
      <c r="C6822" s="34" t="str">
        <f t="shared" si="320"/>
        <v/>
      </c>
    </row>
    <row r="6823" spans="1:3">
      <c r="A6823" s="34" t="str">
        <f t="shared" si="318"/>
        <v/>
      </c>
      <c r="B6823" s="34" t="str">
        <f t="shared" si="319"/>
        <v/>
      </c>
      <c r="C6823" s="34" t="str">
        <f t="shared" si="320"/>
        <v/>
      </c>
    </row>
    <row r="6824" spans="1:3">
      <c r="A6824" s="34" t="str">
        <f t="shared" si="318"/>
        <v/>
      </c>
      <c r="B6824" s="34" t="str">
        <f t="shared" si="319"/>
        <v/>
      </c>
      <c r="C6824" s="34" t="str">
        <f t="shared" si="320"/>
        <v/>
      </c>
    </row>
    <row r="6825" spans="1:3">
      <c r="A6825" s="34" t="str">
        <f t="shared" si="318"/>
        <v/>
      </c>
      <c r="B6825" s="34" t="str">
        <f t="shared" si="319"/>
        <v/>
      </c>
      <c r="C6825" s="34" t="str">
        <f t="shared" si="320"/>
        <v/>
      </c>
    </row>
    <row r="6826" spans="1:3">
      <c r="A6826" s="34" t="str">
        <f t="shared" si="318"/>
        <v/>
      </c>
      <c r="B6826" s="34" t="str">
        <f t="shared" si="319"/>
        <v/>
      </c>
      <c r="C6826" s="34" t="str">
        <f t="shared" si="320"/>
        <v/>
      </c>
    </row>
    <row r="6827" spans="1:3">
      <c r="A6827" s="34" t="str">
        <f t="shared" si="318"/>
        <v/>
      </c>
      <c r="B6827" s="34" t="str">
        <f t="shared" si="319"/>
        <v/>
      </c>
      <c r="C6827" s="34" t="str">
        <f t="shared" si="320"/>
        <v/>
      </c>
    </row>
    <row r="6828" spans="1:3">
      <c r="A6828" s="34" t="str">
        <f t="shared" si="318"/>
        <v/>
      </c>
      <c r="B6828" s="34" t="str">
        <f t="shared" si="319"/>
        <v/>
      </c>
      <c r="C6828" s="34" t="str">
        <f t="shared" si="320"/>
        <v/>
      </c>
    </row>
    <row r="6829" spans="1:3">
      <c r="A6829" s="34" t="str">
        <f t="shared" si="318"/>
        <v/>
      </c>
      <c r="B6829" s="34" t="str">
        <f t="shared" si="319"/>
        <v/>
      </c>
      <c r="C6829" s="34" t="str">
        <f t="shared" si="320"/>
        <v/>
      </c>
    </row>
    <row r="6830" spans="1:3">
      <c r="A6830" s="34" t="str">
        <f t="shared" si="318"/>
        <v/>
      </c>
      <c r="B6830" s="34" t="str">
        <f t="shared" si="319"/>
        <v/>
      </c>
      <c r="C6830" s="34" t="str">
        <f t="shared" si="320"/>
        <v/>
      </c>
    </row>
    <row r="6831" spans="1:3">
      <c r="A6831" s="34" t="str">
        <f t="shared" si="318"/>
        <v/>
      </c>
      <c r="B6831" s="34" t="str">
        <f t="shared" si="319"/>
        <v/>
      </c>
      <c r="C6831" s="34" t="str">
        <f t="shared" si="320"/>
        <v/>
      </c>
    </row>
    <row r="6832" spans="1:3">
      <c r="A6832" s="34" t="str">
        <f t="shared" si="318"/>
        <v/>
      </c>
      <c r="B6832" s="34" t="str">
        <f t="shared" si="319"/>
        <v/>
      </c>
      <c r="C6832" s="34" t="str">
        <f t="shared" si="320"/>
        <v/>
      </c>
    </row>
    <row r="6833" spans="1:3">
      <c r="A6833" s="34" t="str">
        <f t="shared" si="318"/>
        <v/>
      </c>
      <c r="B6833" s="34" t="str">
        <f t="shared" si="319"/>
        <v/>
      </c>
      <c r="C6833" s="34" t="str">
        <f t="shared" si="320"/>
        <v/>
      </c>
    </row>
    <row r="6834" spans="1:3">
      <c r="A6834" s="34" t="str">
        <f t="shared" si="318"/>
        <v/>
      </c>
      <c r="B6834" s="34" t="str">
        <f t="shared" si="319"/>
        <v/>
      </c>
      <c r="C6834" s="34" t="str">
        <f t="shared" si="320"/>
        <v/>
      </c>
    </row>
    <row r="6835" spans="1:3">
      <c r="A6835" s="34" t="str">
        <f t="shared" si="318"/>
        <v/>
      </c>
      <c r="B6835" s="34" t="str">
        <f t="shared" si="319"/>
        <v/>
      </c>
      <c r="C6835" s="34" t="str">
        <f t="shared" si="320"/>
        <v/>
      </c>
    </row>
    <row r="6836" spans="1:3">
      <c r="A6836" s="34" t="str">
        <f t="shared" si="318"/>
        <v/>
      </c>
      <c r="B6836" s="34" t="str">
        <f t="shared" si="319"/>
        <v/>
      </c>
      <c r="C6836" s="34" t="str">
        <f t="shared" si="320"/>
        <v/>
      </c>
    </row>
    <row r="6837" spans="1:3">
      <c r="A6837" s="34" t="str">
        <f t="shared" si="318"/>
        <v/>
      </c>
      <c r="B6837" s="34" t="str">
        <f t="shared" si="319"/>
        <v/>
      </c>
      <c r="C6837" s="34" t="str">
        <f t="shared" si="320"/>
        <v/>
      </c>
    </row>
    <row r="6838" spans="1:3">
      <c r="A6838" s="34" t="str">
        <f t="shared" si="318"/>
        <v/>
      </c>
      <c r="B6838" s="34" t="str">
        <f t="shared" si="319"/>
        <v/>
      </c>
      <c r="C6838" s="34" t="str">
        <f t="shared" si="320"/>
        <v/>
      </c>
    </row>
    <row r="6839" spans="1:3">
      <c r="A6839" s="34" t="str">
        <f t="shared" si="318"/>
        <v/>
      </c>
      <c r="B6839" s="34" t="str">
        <f t="shared" si="319"/>
        <v/>
      </c>
      <c r="C6839" s="34" t="str">
        <f t="shared" si="320"/>
        <v/>
      </c>
    </row>
    <row r="6840" spans="1:3">
      <c r="A6840" s="34" t="str">
        <f t="shared" si="318"/>
        <v/>
      </c>
      <c r="B6840" s="34" t="str">
        <f t="shared" si="319"/>
        <v/>
      </c>
      <c r="C6840" s="34" t="str">
        <f t="shared" si="320"/>
        <v/>
      </c>
    </row>
    <row r="6841" spans="1:3">
      <c r="A6841" s="34" t="str">
        <f t="shared" si="318"/>
        <v/>
      </c>
      <c r="B6841" s="34" t="str">
        <f t="shared" si="319"/>
        <v/>
      </c>
      <c r="C6841" s="34" t="str">
        <f t="shared" si="320"/>
        <v/>
      </c>
    </row>
    <row r="6842" spans="1:3">
      <c r="A6842" s="34" t="str">
        <f t="shared" si="318"/>
        <v/>
      </c>
      <c r="B6842" s="34" t="str">
        <f t="shared" si="319"/>
        <v/>
      </c>
      <c r="C6842" s="34" t="str">
        <f t="shared" si="320"/>
        <v/>
      </c>
    </row>
    <row r="6843" spans="1:3">
      <c r="A6843" s="34" t="str">
        <f t="shared" si="318"/>
        <v/>
      </c>
      <c r="B6843" s="34" t="str">
        <f t="shared" si="319"/>
        <v/>
      </c>
      <c r="C6843" s="34" t="str">
        <f t="shared" si="320"/>
        <v/>
      </c>
    </row>
    <row r="6844" spans="1:3">
      <c r="A6844" s="34" t="str">
        <f t="shared" si="318"/>
        <v/>
      </c>
      <c r="B6844" s="34" t="str">
        <f t="shared" si="319"/>
        <v/>
      </c>
      <c r="C6844" s="34" t="str">
        <f t="shared" si="320"/>
        <v/>
      </c>
    </row>
    <row r="6845" spans="1:3">
      <c r="A6845" s="34" t="str">
        <f t="shared" si="318"/>
        <v/>
      </c>
      <c r="B6845" s="34" t="str">
        <f t="shared" si="319"/>
        <v/>
      </c>
      <c r="C6845" s="34" t="str">
        <f t="shared" si="320"/>
        <v/>
      </c>
    </row>
    <row r="6846" spans="1:3">
      <c r="A6846" s="34" t="str">
        <f t="shared" si="318"/>
        <v/>
      </c>
      <c r="B6846" s="34" t="str">
        <f t="shared" si="319"/>
        <v/>
      </c>
      <c r="C6846" s="34" t="str">
        <f t="shared" si="320"/>
        <v/>
      </c>
    </row>
    <row r="6847" spans="1:3">
      <c r="A6847" s="34" t="str">
        <f t="shared" si="318"/>
        <v/>
      </c>
      <c r="B6847" s="34" t="str">
        <f t="shared" si="319"/>
        <v/>
      </c>
      <c r="C6847" s="34" t="str">
        <f t="shared" si="320"/>
        <v/>
      </c>
    </row>
    <row r="6848" spans="1:3">
      <c r="A6848" s="34" t="str">
        <f t="shared" si="318"/>
        <v/>
      </c>
      <c r="B6848" s="34" t="str">
        <f t="shared" si="319"/>
        <v/>
      </c>
      <c r="C6848" s="34" t="str">
        <f t="shared" si="320"/>
        <v/>
      </c>
    </row>
    <row r="6849" spans="1:3">
      <c r="A6849" s="34" t="str">
        <f t="shared" si="318"/>
        <v/>
      </c>
      <c r="B6849" s="34" t="str">
        <f t="shared" si="319"/>
        <v/>
      </c>
      <c r="C6849" s="34" t="str">
        <f t="shared" si="320"/>
        <v/>
      </c>
    </row>
    <row r="6850" spans="1:3">
      <c r="A6850" s="34" t="str">
        <f t="shared" si="318"/>
        <v/>
      </c>
      <c r="B6850" s="34" t="str">
        <f t="shared" si="319"/>
        <v/>
      </c>
      <c r="C6850" s="34" t="str">
        <f t="shared" si="320"/>
        <v/>
      </c>
    </row>
    <row r="6851" spans="1:3">
      <c r="A6851" s="34" t="str">
        <f t="shared" ref="A6851:A6914" si="321">IFERROR(C6851-1,"")</f>
        <v/>
      </c>
      <c r="B6851" s="34" t="str">
        <f t="shared" ref="B6851:B6914" si="322">IFERROR("P(Z&gt;="&amp;C6851-1&amp;")","")</f>
        <v/>
      </c>
      <c r="C6851" s="34" t="str">
        <f t="shared" ref="C6851:C6914" si="323">IF(C6850&gt;rNtrials,"",1+C6850)</f>
        <v/>
      </c>
    </row>
    <row r="6852" spans="1:3">
      <c r="A6852" s="34" t="str">
        <f t="shared" si="321"/>
        <v/>
      </c>
      <c r="B6852" s="34" t="str">
        <f t="shared" si="322"/>
        <v/>
      </c>
      <c r="C6852" s="34" t="str">
        <f t="shared" si="323"/>
        <v/>
      </c>
    </row>
    <row r="6853" spans="1:3">
      <c r="A6853" s="34" t="str">
        <f t="shared" si="321"/>
        <v/>
      </c>
      <c r="B6853" s="34" t="str">
        <f t="shared" si="322"/>
        <v/>
      </c>
      <c r="C6853" s="34" t="str">
        <f t="shared" si="323"/>
        <v/>
      </c>
    </row>
    <row r="6854" spans="1:3">
      <c r="A6854" s="34" t="str">
        <f t="shared" si="321"/>
        <v/>
      </c>
      <c r="B6854" s="34" t="str">
        <f t="shared" si="322"/>
        <v/>
      </c>
      <c r="C6854" s="34" t="str">
        <f t="shared" si="323"/>
        <v/>
      </c>
    </row>
    <row r="6855" spans="1:3">
      <c r="A6855" s="34" t="str">
        <f t="shared" si="321"/>
        <v/>
      </c>
      <c r="B6855" s="34" t="str">
        <f t="shared" si="322"/>
        <v/>
      </c>
      <c r="C6855" s="34" t="str">
        <f t="shared" si="323"/>
        <v/>
      </c>
    </row>
    <row r="6856" spans="1:3">
      <c r="A6856" s="34" t="str">
        <f t="shared" si="321"/>
        <v/>
      </c>
      <c r="B6856" s="34" t="str">
        <f t="shared" si="322"/>
        <v/>
      </c>
      <c r="C6856" s="34" t="str">
        <f t="shared" si="323"/>
        <v/>
      </c>
    </row>
    <row r="6857" spans="1:3">
      <c r="A6857" s="34" t="str">
        <f t="shared" si="321"/>
        <v/>
      </c>
      <c r="B6857" s="34" t="str">
        <f t="shared" si="322"/>
        <v/>
      </c>
      <c r="C6857" s="34" t="str">
        <f t="shared" si="323"/>
        <v/>
      </c>
    </row>
    <row r="6858" spans="1:3">
      <c r="A6858" s="34" t="str">
        <f t="shared" si="321"/>
        <v/>
      </c>
      <c r="B6858" s="34" t="str">
        <f t="shared" si="322"/>
        <v/>
      </c>
      <c r="C6858" s="34" t="str">
        <f t="shared" si="323"/>
        <v/>
      </c>
    </row>
    <row r="6859" spans="1:3">
      <c r="A6859" s="34" t="str">
        <f t="shared" si="321"/>
        <v/>
      </c>
      <c r="B6859" s="34" t="str">
        <f t="shared" si="322"/>
        <v/>
      </c>
      <c r="C6859" s="34" t="str">
        <f t="shared" si="323"/>
        <v/>
      </c>
    </row>
    <row r="6860" spans="1:3">
      <c r="A6860" s="34" t="str">
        <f t="shared" si="321"/>
        <v/>
      </c>
      <c r="B6860" s="34" t="str">
        <f t="shared" si="322"/>
        <v/>
      </c>
      <c r="C6860" s="34" t="str">
        <f t="shared" si="323"/>
        <v/>
      </c>
    </row>
    <row r="6861" spans="1:3">
      <c r="A6861" s="34" t="str">
        <f t="shared" si="321"/>
        <v/>
      </c>
      <c r="B6861" s="34" t="str">
        <f t="shared" si="322"/>
        <v/>
      </c>
      <c r="C6861" s="34" t="str">
        <f t="shared" si="323"/>
        <v/>
      </c>
    </row>
    <row r="6862" spans="1:3">
      <c r="A6862" s="34" t="str">
        <f t="shared" si="321"/>
        <v/>
      </c>
      <c r="B6862" s="34" t="str">
        <f t="shared" si="322"/>
        <v/>
      </c>
      <c r="C6862" s="34" t="str">
        <f t="shared" si="323"/>
        <v/>
      </c>
    </row>
    <row r="6863" spans="1:3">
      <c r="A6863" s="34" t="str">
        <f t="shared" si="321"/>
        <v/>
      </c>
      <c r="B6863" s="34" t="str">
        <f t="shared" si="322"/>
        <v/>
      </c>
      <c r="C6863" s="34" t="str">
        <f t="shared" si="323"/>
        <v/>
      </c>
    </row>
    <row r="6864" spans="1:3">
      <c r="A6864" s="34" t="str">
        <f t="shared" si="321"/>
        <v/>
      </c>
      <c r="B6864" s="34" t="str">
        <f t="shared" si="322"/>
        <v/>
      </c>
      <c r="C6864" s="34" t="str">
        <f t="shared" si="323"/>
        <v/>
      </c>
    </row>
    <row r="6865" spans="1:3">
      <c r="A6865" s="34" t="str">
        <f t="shared" si="321"/>
        <v/>
      </c>
      <c r="B6865" s="34" t="str">
        <f t="shared" si="322"/>
        <v/>
      </c>
      <c r="C6865" s="34" t="str">
        <f t="shared" si="323"/>
        <v/>
      </c>
    </row>
    <row r="6866" spans="1:3">
      <c r="A6866" s="34" t="str">
        <f t="shared" si="321"/>
        <v/>
      </c>
      <c r="B6866" s="34" t="str">
        <f t="shared" si="322"/>
        <v/>
      </c>
      <c r="C6866" s="34" t="str">
        <f t="shared" si="323"/>
        <v/>
      </c>
    </row>
    <row r="6867" spans="1:3">
      <c r="A6867" s="34" t="str">
        <f t="shared" si="321"/>
        <v/>
      </c>
      <c r="B6867" s="34" t="str">
        <f t="shared" si="322"/>
        <v/>
      </c>
      <c r="C6867" s="34" t="str">
        <f t="shared" si="323"/>
        <v/>
      </c>
    </row>
    <row r="6868" spans="1:3">
      <c r="A6868" s="34" t="str">
        <f t="shared" si="321"/>
        <v/>
      </c>
      <c r="B6868" s="34" t="str">
        <f t="shared" si="322"/>
        <v/>
      </c>
      <c r="C6868" s="34" t="str">
        <f t="shared" si="323"/>
        <v/>
      </c>
    </row>
    <row r="6869" spans="1:3">
      <c r="A6869" s="34" t="str">
        <f t="shared" si="321"/>
        <v/>
      </c>
      <c r="B6869" s="34" t="str">
        <f t="shared" si="322"/>
        <v/>
      </c>
      <c r="C6869" s="34" t="str">
        <f t="shared" si="323"/>
        <v/>
      </c>
    </row>
    <row r="6870" spans="1:3">
      <c r="A6870" s="34" t="str">
        <f t="shared" si="321"/>
        <v/>
      </c>
      <c r="B6870" s="34" t="str">
        <f t="shared" si="322"/>
        <v/>
      </c>
      <c r="C6870" s="34" t="str">
        <f t="shared" si="323"/>
        <v/>
      </c>
    </row>
    <row r="6871" spans="1:3">
      <c r="A6871" s="34" t="str">
        <f t="shared" si="321"/>
        <v/>
      </c>
      <c r="B6871" s="34" t="str">
        <f t="shared" si="322"/>
        <v/>
      </c>
      <c r="C6871" s="34" t="str">
        <f t="shared" si="323"/>
        <v/>
      </c>
    </row>
    <row r="6872" spans="1:3">
      <c r="A6872" s="34" t="str">
        <f t="shared" si="321"/>
        <v/>
      </c>
      <c r="B6872" s="34" t="str">
        <f t="shared" si="322"/>
        <v/>
      </c>
      <c r="C6872" s="34" t="str">
        <f t="shared" si="323"/>
        <v/>
      </c>
    </row>
    <row r="6873" spans="1:3">
      <c r="A6873" s="34" t="str">
        <f t="shared" si="321"/>
        <v/>
      </c>
      <c r="B6873" s="34" t="str">
        <f t="shared" si="322"/>
        <v/>
      </c>
      <c r="C6873" s="34" t="str">
        <f t="shared" si="323"/>
        <v/>
      </c>
    </row>
    <row r="6874" spans="1:3">
      <c r="A6874" s="34" t="str">
        <f t="shared" si="321"/>
        <v/>
      </c>
      <c r="B6874" s="34" t="str">
        <f t="shared" si="322"/>
        <v/>
      </c>
      <c r="C6874" s="34" t="str">
        <f t="shared" si="323"/>
        <v/>
      </c>
    </row>
    <row r="6875" spans="1:3">
      <c r="A6875" s="34" t="str">
        <f t="shared" si="321"/>
        <v/>
      </c>
      <c r="B6875" s="34" t="str">
        <f t="shared" si="322"/>
        <v/>
      </c>
      <c r="C6875" s="34" t="str">
        <f t="shared" si="323"/>
        <v/>
      </c>
    </row>
    <row r="6876" spans="1:3">
      <c r="A6876" s="34" t="str">
        <f t="shared" si="321"/>
        <v/>
      </c>
      <c r="B6876" s="34" t="str">
        <f t="shared" si="322"/>
        <v/>
      </c>
      <c r="C6876" s="34" t="str">
        <f t="shared" si="323"/>
        <v/>
      </c>
    </row>
    <row r="6877" spans="1:3">
      <c r="A6877" s="34" t="str">
        <f t="shared" si="321"/>
        <v/>
      </c>
      <c r="B6877" s="34" t="str">
        <f t="shared" si="322"/>
        <v/>
      </c>
      <c r="C6877" s="34" t="str">
        <f t="shared" si="323"/>
        <v/>
      </c>
    </row>
    <row r="6878" spans="1:3">
      <c r="A6878" s="34" t="str">
        <f t="shared" si="321"/>
        <v/>
      </c>
      <c r="B6878" s="34" t="str">
        <f t="shared" si="322"/>
        <v/>
      </c>
      <c r="C6878" s="34" t="str">
        <f t="shared" si="323"/>
        <v/>
      </c>
    </row>
    <row r="6879" spans="1:3">
      <c r="A6879" s="34" t="str">
        <f t="shared" si="321"/>
        <v/>
      </c>
      <c r="B6879" s="34" t="str">
        <f t="shared" si="322"/>
        <v/>
      </c>
      <c r="C6879" s="34" t="str">
        <f t="shared" si="323"/>
        <v/>
      </c>
    </row>
    <row r="6880" spans="1:3">
      <c r="A6880" s="34" t="str">
        <f t="shared" si="321"/>
        <v/>
      </c>
      <c r="B6880" s="34" t="str">
        <f t="shared" si="322"/>
        <v/>
      </c>
      <c r="C6880" s="34" t="str">
        <f t="shared" si="323"/>
        <v/>
      </c>
    </row>
    <row r="6881" spans="1:3">
      <c r="A6881" s="34" t="str">
        <f t="shared" si="321"/>
        <v/>
      </c>
      <c r="B6881" s="34" t="str">
        <f t="shared" si="322"/>
        <v/>
      </c>
      <c r="C6881" s="34" t="str">
        <f t="shared" si="323"/>
        <v/>
      </c>
    </row>
    <row r="6882" spans="1:3">
      <c r="A6882" s="34" t="str">
        <f t="shared" si="321"/>
        <v/>
      </c>
      <c r="B6882" s="34" t="str">
        <f t="shared" si="322"/>
        <v/>
      </c>
      <c r="C6882" s="34" t="str">
        <f t="shared" si="323"/>
        <v/>
      </c>
    </row>
    <row r="6883" spans="1:3">
      <c r="A6883" s="34" t="str">
        <f t="shared" si="321"/>
        <v/>
      </c>
      <c r="B6883" s="34" t="str">
        <f t="shared" si="322"/>
        <v/>
      </c>
      <c r="C6883" s="34" t="str">
        <f t="shared" si="323"/>
        <v/>
      </c>
    </row>
    <row r="6884" spans="1:3">
      <c r="A6884" s="34" t="str">
        <f t="shared" si="321"/>
        <v/>
      </c>
      <c r="B6884" s="34" t="str">
        <f t="shared" si="322"/>
        <v/>
      </c>
      <c r="C6884" s="34" t="str">
        <f t="shared" si="323"/>
        <v/>
      </c>
    </row>
    <row r="6885" spans="1:3">
      <c r="A6885" s="34" t="str">
        <f t="shared" si="321"/>
        <v/>
      </c>
      <c r="B6885" s="34" t="str">
        <f t="shared" si="322"/>
        <v/>
      </c>
      <c r="C6885" s="34" t="str">
        <f t="shared" si="323"/>
        <v/>
      </c>
    </row>
    <row r="6886" spans="1:3">
      <c r="A6886" s="34" t="str">
        <f t="shared" si="321"/>
        <v/>
      </c>
      <c r="B6886" s="34" t="str">
        <f t="shared" si="322"/>
        <v/>
      </c>
      <c r="C6886" s="34" t="str">
        <f t="shared" si="323"/>
        <v/>
      </c>
    </row>
    <row r="6887" spans="1:3">
      <c r="A6887" s="34" t="str">
        <f t="shared" si="321"/>
        <v/>
      </c>
      <c r="B6887" s="34" t="str">
        <f t="shared" si="322"/>
        <v/>
      </c>
      <c r="C6887" s="34" t="str">
        <f t="shared" si="323"/>
        <v/>
      </c>
    </row>
    <row r="6888" spans="1:3">
      <c r="A6888" s="34" t="str">
        <f t="shared" si="321"/>
        <v/>
      </c>
      <c r="B6888" s="34" t="str">
        <f t="shared" si="322"/>
        <v/>
      </c>
      <c r="C6888" s="34" t="str">
        <f t="shared" si="323"/>
        <v/>
      </c>
    </row>
    <row r="6889" spans="1:3">
      <c r="A6889" s="34" t="str">
        <f t="shared" si="321"/>
        <v/>
      </c>
      <c r="B6889" s="34" t="str">
        <f t="shared" si="322"/>
        <v/>
      </c>
      <c r="C6889" s="34" t="str">
        <f t="shared" si="323"/>
        <v/>
      </c>
    </row>
    <row r="6890" spans="1:3">
      <c r="A6890" s="34" t="str">
        <f t="shared" si="321"/>
        <v/>
      </c>
      <c r="B6890" s="34" t="str">
        <f t="shared" si="322"/>
        <v/>
      </c>
      <c r="C6890" s="34" t="str">
        <f t="shared" si="323"/>
        <v/>
      </c>
    </row>
    <row r="6891" spans="1:3">
      <c r="A6891" s="34" t="str">
        <f t="shared" si="321"/>
        <v/>
      </c>
      <c r="B6891" s="34" t="str">
        <f t="shared" si="322"/>
        <v/>
      </c>
      <c r="C6891" s="34" t="str">
        <f t="shared" si="323"/>
        <v/>
      </c>
    </row>
    <row r="6892" spans="1:3">
      <c r="A6892" s="34" t="str">
        <f t="shared" si="321"/>
        <v/>
      </c>
      <c r="B6892" s="34" t="str">
        <f t="shared" si="322"/>
        <v/>
      </c>
      <c r="C6892" s="34" t="str">
        <f t="shared" si="323"/>
        <v/>
      </c>
    </row>
    <row r="6893" spans="1:3">
      <c r="A6893" s="34" t="str">
        <f t="shared" si="321"/>
        <v/>
      </c>
      <c r="B6893" s="34" t="str">
        <f t="shared" si="322"/>
        <v/>
      </c>
      <c r="C6893" s="34" t="str">
        <f t="shared" si="323"/>
        <v/>
      </c>
    </row>
    <row r="6894" spans="1:3">
      <c r="A6894" s="34" t="str">
        <f t="shared" si="321"/>
        <v/>
      </c>
      <c r="B6894" s="34" t="str">
        <f t="shared" si="322"/>
        <v/>
      </c>
      <c r="C6894" s="34" t="str">
        <f t="shared" si="323"/>
        <v/>
      </c>
    </row>
    <row r="6895" spans="1:3">
      <c r="A6895" s="34" t="str">
        <f t="shared" si="321"/>
        <v/>
      </c>
      <c r="B6895" s="34" t="str">
        <f t="shared" si="322"/>
        <v/>
      </c>
      <c r="C6895" s="34" t="str">
        <f t="shared" si="323"/>
        <v/>
      </c>
    </row>
    <row r="6896" spans="1:3">
      <c r="A6896" s="34" t="str">
        <f t="shared" si="321"/>
        <v/>
      </c>
      <c r="B6896" s="34" t="str">
        <f t="shared" si="322"/>
        <v/>
      </c>
      <c r="C6896" s="34" t="str">
        <f t="shared" si="323"/>
        <v/>
      </c>
    </row>
    <row r="6897" spans="1:3">
      <c r="A6897" s="34" t="str">
        <f t="shared" si="321"/>
        <v/>
      </c>
      <c r="B6897" s="34" t="str">
        <f t="shared" si="322"/>
        <v/>
      </c>
      <c r="C6897" s="34" t="str">
        <f t="shared" si="323"/>
        <v/>
      </c>
    </row>
    <row r="6898" spans="1:3">
      <c r="A6898" s="34" t="str">
        <f t="shared" si="321"/>
        <v/>
      </c>
      <c r="B6898" s="34" t="str">
        <f t="shared" si="322"/>
        <v/>
      </c>
      <c r="C6898" s="34" t="str">
        <f t="shared" si="323"/>
        <v/>
      </c>
    </row>
    <row r="6899" spans="1:3">
      <c r="A6899" s="34" t="str">
        <f t="shared" si="321"/>
        <v/>
      </c>
      <c r="B6899" s="34" t="str">
        <f t="shared" si="322"/>
        <v/>
      </c>
      <c r="C6899" s="34" t="str">
        <f t="shared" si="323"/>
        <v/>
      </c>
    </row>
    <row r="6900" spans="1:3">
      <c r="A6900" s="34" t="str">
        <f t="shared" si="321"/>
        <v/>
      </c>
      <c r="B6900" s="34" t="str">
        <f t="shared" si="322"/>
        <v/>
      </c>
      <c r="C6900" s="34" t="str">
        <f t="shared" si="323"/>
        <v/>
      </c>
    </row>
    <row r="6901" spans="1:3">
      <c r="A6901" s="34" t="str">
        <f t="shared" si="321"/>
        <v/>
      </c>
      <c r="B6901" s="34" t="str">
        <f t="shared" si="322"/>
        <v/>
      </c>
      <c r="C6901" s="34" t="str">
        <f t="shared" si="323"/>
        <v/>
      </c>
    </row>
    <row r="6902" spans="1:3">
      <c r="A6902" s="34" t="str">
        <f t="shared" si="321"/>
        <v/>
      </c>
      <c r="B6902" s="34" t="str">
        <f t="shared" si="322"/>
        <v/>
      </c>
      <c r="C6902" s="34" t="str">
        <f t="shared" si="323"/>
        <v/>
      </c>
    </row>
    <row r="6903" spans="1:3">
      <c r="A6903" s="34" t="str">
        <f t="shared" si="321"/>
        <v/>
      </c>
      <c r="B6903" s="34" t="str">
        <f t="shared" si="322"/>
        <v/>
      </c>
      <c r="C6903" s="34" t="str">
        <f t="shared" si="323"/>
        <v/>
      </c>
    </row>
    <row r="6904" spans="1:3">
      <c r="A6904" s="34" t="str">
        <f t="shared" si="321"/>
        <v/>
      </c>
      <c r="B6904" s="34" t="str">
        <f t="shared" si="322"/>
        <v/>
      </c>
      <c r="C6904" s="34" t="str">
        <f t="shared" si="323"/>
        <v/>
      </c>
    </row>
    <row r="6905" spans="1:3">
      <c r="A6905" s="34" t="str">
        <f t="shared" si="321"/>
        <v/>
      </c>
      <c r="B6905" s="34" t="str">
        <f t="shared" si="322"/>
        <v/>
      </c>
      <c r="C6905" s="34" t="str">
        <f t="shared" si="323"/>
        <v/>
      </c>
    </row>
    <row r="6906" spans="1:3">
      <c r="A6906" s="34" t="str">
        <f t="shared" si="321"/>
        <v/>
      </c>
      <c r="B6906" s="34" t="str">
        <f t="shared" si="322"/>
        <v/>
      </c>
      <c r="C6906" s="34" t="str">
        <f t="shared" si="323"/>
        <v/>
      </c>
    </row>
    <row r="6907" spans="1:3">
      <c r="A6907" s="34" t="str">
        <f t="shared" si="321"/>
        <v/>
      </c>
      <c r="B6907" s="34" t="str">
        <f t="shared" si="322"/>
        <v/>
      </c>
      <c r="C6907" s="34" t="str">
        <f t="shared" si="323"/>
        <v/>
      </c>
    </row>
    <row r="6908" spans="1:3">
      <c r="A6908" s="34" t="str">
        <f t="shared" si="321"/>
        <v/>
      </c>
      <c r="B6908" s="34" t="str">
        <f t="shared" si="322"/>
        <v/>
      </c>
      <c r="C6908" s="34" t="str">
        <f t="shared" si="323"/>
        <v/>
      </c>
    </row>
    <row r="6909" spans="1:3">
      <c r="A6909" s="34" t="str">
        <f t="shared" si="321"/>
        <v/>
      </c>
      <c r="B6909" s="34" t="str">
        <f t="shared" si="322"/>
        <v/>
      </c>
      <c r="C6909" s="34" t="str">
        <f t="shared" si="323"/>
        <v/>
      </c>
    </row>
    <row r="6910" spans="1:3">
      <c r="A6910" s="34" t="str">
        <f t="shared" si="321"/>
        <v/>
      </c>
      <c r="B6910" s="34" t="str">
        <f t="shared" si="322"/>
        <v/>
      </c>
      <c r="C6910" s="34" t="str">
        <f t="shared" si="323"/>
        <v/>
      </c>
    </row>
    <row r="6911" spans="1:3">
      <c r="A6911" s="34" t="str">
        <f t="shared" si="321"/>
        <v/>
      </c>
      <c r="B6911" s="34" t="str">
        <f t="shared" si="322"/>
        <v/>
      </c>
      <c r="C6911" s="34" t="str">
        <f t="shared" si="323"/>
        <v/>
      </c>
    </row>
    <row r="6912" spans="1:3">
      <c r="A6912" s="34" t="str">
        <f t="shared" si="321"/>
        <v/>
      </c>
      <c r="B6912" s="34" t="str">
        <f t="shared" si="322"/>
        <v/>
      </c>
      <c r="C6912" s="34" t="str">
        <f t="shared" si="323"/>
        <v/>
      </c>
    </row>
    <row r="6913" spans="1:3">
      <c r="A6913" s="34" t="str">
        <f t="shared" si="321"/>
        <v/>
      </c>
      <c r="B6913" s="34" t="str">
        <f t="shared" si="322"/>
        <v/>
      </c>
      <c r="C6913" s="34" t="str">
        <f t="shared" si="323"/>
        <v/>
      </c>
    </row>
    <row r="6914" spans="1:3">
      <c r="A6914" s="34" t="str">
        <f t="shared" si="321"/>
        <v/>
      </c>
      <c r="B6914" s="34" t="str">
        <f t="shared" si="322"/>
        <v/>
      </c>
      <c r="C6914" s="34" t="str">
        <f t="shared" si="323"/>
        <v/>
      </c>
    </row>
    <row r="6915" spans="1:3">
      <c r="A6915" s="34" t="str">
        <f t="shared" ref="A6915:A6978" si="324">IFERROR(C6915-1,"")</f>
        <v/>
      </c>
      <c r="B6915" s="34" t="str">
        <f t="shared" ref="B6915:B6978" si="325">IFERROR("P(Z&gt;="&amp;C6915-1&amp;")","")</f>
        <v/>
      </c>
      <c r="C6915" s="34" t="str">
        <f t="shared" ref="C6915:C6978" si="326">IF(C6914&gt;rNtrials,"",1+C6914)</f>
        <v/>
      </c>
    </row>
    <row r="6916" spans="1:3">
      <c r="A6916" s="34" t="str">
        <f t="shared" si="324"/>
        <v/>
      </c>
      <c r="B6916" s="34" t="str">
        <f t="shared" si="325"/>
        <v/>
      </c>
      <c r="C6916" s="34" t="str">
        <f t="shared" si="326"/>
        <v/>
      </c>
    </row>
    <row r="6917" spans="1:3">
      <c r="A6917" s="34" t="str">
        <f t="shared" si="324"/>
        <v/>
      </c>
      <c r="B6917" s="34" t="str">
        <f t="shared" si="325"/>
        <v/>
      </c>
      <c r="C6917" s="34" t="str">
        <f t="shared" si="326"/>
        <v/>
      </c>
    </row>
    <row r="6918" spans="1:3">
      <c r="A6918" s="34" t="str">
        <f t="shared" si="324"/>
        <v/>
      </c>
      <c r="B6918" s="34" t="str">
        <f t="shared" si="325"/>
        <v/>
      </c>
      <c r="C6918" s="34" t="str">
        <f t="shared" si="326"/>
        <v/>
      </c>
    </row>
    <row r="6919" spans="1:3">
      <c r="A6919" s="34" t="str">
        <f t="shared" si="324"/>
        <v/>
      </c>
      <c r="B6919" s="34" t="str">
        <f t="shared" si="325"/>
        <v/>
      </c>
      <c r="C6919" s="34" t="str">
        <f t="shared" si="326"/>
        <v/>
      </c>
    </row>
    <row r="6920" spans="1:3">
      <c r="A6920" s="34" t="str">
        <f t="shared" si="324"/>
        <v/>
      </c>
      <c r="B6920" s="34" t="str">
        <f t="shared" si="325"/>
        <v/>
      </c>
      <c r="C6920" s="34" t="str">
        <f t="shared" si="326"/>
        <v/>
      </c>
    </row>
    <row r="6921" spans="1:3">
      <c r="A6921" s="34" t="str">
        <f t="shared" si="324"/>
        <v/>
      </c>
      <c r="B6921" s="34" t="str">
        <f t="shared" si="325"/>
        <v/>
      </c>
      <c r="C6921" s="34" t="str">
        <f t="shared" si="326"/>
        <v/>
      </c>
    </row>
    <row r="6922" spans="1:3">
      <c r="A6922" s="34" t="str">
        <f t="shared" si="324"/>
        <v/>
      </c>
      <c r="B6922" s="34" t="str">
        <f t="shared" si="325"/>
        <v/>
      </c>
      <c r="C6922" s="34" t="str">
        <f t="shared" si="326"/>
        <v/>
      </c>
    </row>
    <row r="6923" spans="1:3">
      <c r="A6923" s="34" t="str">
        <f t="shared" si="324"/>
        <v/>
      </c>
      <c r="B6923" s="34" t="str">
        <f t="shared" si="325"/>
        <v/>
      </c>
      <c r="C6923" s="34" t="str">
        <f t="shared" si="326"/>
        <v/>
      </c>
    </row>
    <row r="6924" spans="1:3">
      <c r="A6924" s="34" t="str">
        <f t="shared" si="324"/>
        <v/>
      </c>
      <c r="B6924" s="34" t="str">
        <f t="shared" si="325"/>
        <v/>
      </c>
      <c r="C6924" s="34" t="str">
        <f t="shared" si="326"/>
        <v/>
      </c>
    </row>
    <row r="6925" spans="1:3">
      <c r="A6925" s="34" t="str">
        <f t="shared" si="324"/>
        <v/>
      </c>
      <c r="B6925" s="34" t="str">
        <f t="shared" si="325"/>
        <v/>
      </c>
      <c r="C6925" s="34" t="str">
        <f t="shared" si="326"/>
        <v/>
      </c>
    </row>
    <row r="6926" spans="1:3">
      <c r="A6926" s="34" t="str">
        <f t="shared" si="324"/>
        <v/>
      </c>
      <c r="B6926" s="34" t="str">
        <f t="shared" si="325"/>
        <v/>
      </c>
      <c r="C6926" s="34" t="str">
        <f t="shared" si="326"/>
        <v/>
      </c>
    </row>
    <row r="6927" spans="1:3">
      <c r="A6927" s="34" t="str">
        <f t="shared" si="324"/>
        <v/>
      </c>
      <c r="B6927" s="34" t="str">
        <f t="shared" si="325"/>
        <v/>
      </c>
      <c r="C6927" s="34" t="str">
        <f t="shared" si="326"/>
        <v/>
      </c>
    </row>
    <row r="6928" spans="1:3">
      <c r="A6928" s="34" t="str">
        <f t="shared" si="324"/>
        <v/>
      </c>
      <c r="B6928" s="34" t="str">
        <f t="shared" si="325"/>
        <v/>
      </c>
      <c r="C6928" s="34" t="str">
        <f t="shared" si="326"/>
        <v/>
      </c>
    </row>
    <row r="6929" spans="1:3">
      <c r="A6929" s="34" t="str">
        <f t="shared" si="324"/>
        <v/>
      </c>
      <c r="B6929" s="34" t="str">
        <f t="shared" si="325"/>
        <v/>
      </c>
      <c r="C6929" s="34" t="str">
        <f t="shared" si="326"/>
        <v/>
      </c>
    </row>
    <row r="6930" spans="1:3">
      <c r="A6930" s="34" t="str">
        <f t="shared" si="324"/>
        <v/>
      </c>
      <c r="B6930" s="34" t="str">
        <f t="shared" si="325"/>
        <v/>
      </c>
      <c r="C6930" s="34" t="str">
        <f t="shared" si="326"/>
        <v/>
      </c>
    </row>
    <row r="6931" spans="1:3">
      <c r="A6931" s="34" t="str">
        <f t="shared" si="324"/>
        <v/>
      </c>
      <c r="B6931" s="34" t="str">
        <f t="shared" si="325"/>
        <v/>
      </c>
      <c r="C6931" s="34" t="str">
        <f t="shared" si="326"/>
        <v/>
      </c>
    </row>
    <row r="6932" spans="1:3">
      <c r="A6932" s="34" t="str">
        <f t="shared" si="324"/>
        <v/>
      </c>
      <c r="B6932" s="34" t="str">
        <f t="shared" si="325"/>
        <v/>
      </c>
      <c r="C6932" s="34" t="str">
        <f t="shared" si="326"/>
        <v/>
      </c>
    </row>
    <row r="6933" spans="1:3">
      <c r="A6933" s="34" t="str">
        <f t="shared" si="324"/>
        <v/>
      </c>
      <c r="B6933" s="34" t="str">
        <f t="shared" si="325"/>
        <v/>
      </c>
      <c r="C6933" s="34" t="str">
        <f t="shared" si="326"/>
        <v/>
      </c>
    </row>
    <row r="6934" spans="1:3">
      <c r="A6934" s="34" t="str">
        <f t="shared" si="324"/>
        <v/>
      </c>
      <c r="B6934" s="34" t="str">
        <f t="shared" si="325"/>
        <v/>
      </c>
      <c r="C6934" s="34" t="str">
        <f t="shared" si="326"/>
        <v/>
      </c>
    </row>
    <row r="6935" spans="1:3">
      <c r="A6935" s="34" t="str">
        <f t="shared" si="324"/>
        <v/>
      </c>
      <c r="B6935" s="34" t="str">
        <f t="shared" si="325"/>
        <v/>
      </c>
      <c r="C6935" s="34" t="str">
        <f t="shared" si="326"/>
        <v/>
      </c>
    </row>
    <row r="6936" spans="1:3">
      <c r="A6936" s="34" t="str">
        <f t="shared" si="324"/>
        <v/>
      </c>
      <c r="B6936" s="34" t="str">
        <f t="shared" si="325"/>
        <v/>
      </c>
      <c r="C6936" s="34" t="str">
        <f t="shared" si="326"/>
        <v/>
      </c>
    </row>
    <row r="6937" spans="1:3">
      <c r="A6937" s="34" t="str">
        <f t="shared" si="324"/>
        <v/>
      </c>
      <c r="B6937" s="34" t="str">
        <f t="shared" si="325"/>
        <v/>
      </c>
      <c r="C6937" s="34" t="str">
        <f t="shared" si="326"/>
        <v/>
      </c>
    </row>
    <row r="6938" spans="1:3">
      <c r="A6938" s="34" t="str">
        <f t="shared" si="324"/>
        <v/>
      </c>
      <c r="B6938" s="34" t="str">
        <f t="shared" si="325"/>
        <v/>
      </c>
      <c r="C6938" s="34" t="str">
        <f t="shared" si="326"/>
        <v/>
      </c>
    </row>
    <row r="6939" spans="1:3">
      <c r="A6939" s="34" t="str">
        <f t="shared" si="324"/>
        <v/>
      </c>
      <c r="B6939" s="34" t="str">
        <f t="shared" si="325"/>
        <v/>
      </c>
      <c r="C6939" s="34" t="str">
        <f t="shared" si="326"/>
        <v/>
      </c>
    </row>
    <row r="6940" spans="1:3">
      <c r="A6940" s="34" t="str">
        <f t="shared" si="324"/>
        <v/>
      </c>
      <c r="B6940" s="34" t="str">
        <f t="shared" si="325"/>
        <v/>
      </c>
      <c r="C6940" s="34" t="str">
        <f t="shared" si="326"/>
        <v/>
      </c>
    </row>
    <row r="6941" spans="1:3">
      <c r="A6941" s="34" t="str">
        <f t="shared" si="324"/>
        <v/>
      </c>
      <c r="B6941" s="34" t="str">
        <f t="shared" si="325"/>
        <v/>
      </c>
      <c r="C6941" s="34" t="str">
        <f t="shared" si="326"/>
        <v/>
      </c>
    </row>
    <row r="6942" spans="1:3">
      <c r="A6942" s="34" t="str">
        <f t="shared" si="324"/>
        <v/>
      </c>
      <c r="B6942" s="34" t="str">
        <f t="shared" si="325"/>
        <v/>
      </c>
      <c r="C6942" s="34" t="str">
        <f t="shared" si="326"/>
        <v/>
      </c>
    </row>
    <row r="6943" spans="1:3">
      <c r="A6943" s="34" t="str">
        <f t="shared" si="324"/>
        <v/>
      </c>
      <c r="B6943" s="34" t="str">
        <f t="shared" si="325"/>
        <v/>
      </c>
      <c r="C6943" s="34" t="str">
        <f t="shared" si="326"/>
        <v/>
      </c>
    </row>
    <row r="6944" spans="1:3">
      <c r="A6944" s="34" t="str">
        <f t="shared" si="324"/>
        <v/>
      </c>
      <c r="B6944" s="34" t="str">
        <f t="shared" si="325"/>
        <v/>
      </c>
      <c r="C6944" s="34" t="str">
        <f t="shared" si="326"/>
        <v/>
      </c>
    </row>
    <row r="6945" spans="1:3">
      <c r="A6945" s="34" t="str">
        <f t="shared" si="324"/>
        <v/>
      </c>
      <c r="B6945" s="34" t="str">
        <f t="shared" si="325"/>
        <v/>
      </c>
      <c r="C6945" s="34" t="str">
        <f t="shared" si="326"/>
        <v/>
      </c>
    </row>
    <row r="6946" spans="1:3">
      <c r="A6946" s="34" t="str">
        <f t="shared" si="324"/>
        <v/>
      </c>
      <c r="B6946" s="34" t="str">
        <f t="shared" si="325"/>
        <v/>
      </c>
      <c r="C6946" s="34" t="str">
        <f t="shared" si="326"/>
        <v/>
      </c>
    </row>
    <row r="6947" spans="1:3">
      <c r="A6947" s="34" t="str">
        <f t="shared" si="324"/>
        <v/>
      </c>
      <c r="B6947" s="34" t="str">
        <f t="shared" si="325"/>
        <v/>
      </c>
      <c r="C6947" s="34" t="str">
        <f t="shared" si="326"/>
        <v/>
      </c>
    </row>
    <row r="6948" spans="1:3">
      <c r="A6948" s="34" t="str">
        <f t="shared" si="324"/>
        <v/>
      </c>
      <c r="B6948" s="34" t="str">
        <f t="shared" si="325"/>
        <v/>
      </c>
      <c r="C6948" s="34" t="str">
        <f t="shared" si="326"/>
        <v/>
      </c>
    </row>
    <row r="6949" spans="1:3">
      <c r="A6949" s="34" t="str">
        <f t="shared" si="324"/>
        <v/>
      </c>
      <c r="B6949" s="34" t="str">
        <f t="shared" si="325"/>
        <v/>
      </c>
      <c r="C6949" s="34" t="str">
        <f t="shared" si="326"/>
        <v/>
      </c>
    </row>
    <row r="6950" spans="1:3">
      <c r="A6950" s="34" t="str">
        <f t="shared" si="324"/>
        <v/>
      </c>
      <c r="B6950" s="34" t="str">
        <f t="shared" si="325"/>
        <v/>
      </c>
      <c r="C6950" s="34" t="str">
        <f t="shared" si="326"/>
        <v/>
      </c>
    </row>
    <row r="6951" spans="1:3">
      <c r="A6951" s="34" t="str">
        <f t="shared" si="324"/>
        <v/>
      </c>
      <c r="B6951" s="34" t="str">
        <f t="shared" si="325"/>
        <v/>
      </c>
      <c r="C6951" s="34" t="str">
        <f t="shared" si="326"/>
        <v/>
      </c>
    </row>
    <row r="6952" spans="1:3">
      <c r="A6952" s="34" t="str">
        <f t="shared" si="324"/>
        <v/>
      </c>
      <c r="B6952" s="34" t="str">
        <f t="shared" si="325"/>
        <v/>
      </c>
      <c r="C6952" s="34" t="str">
        <f t="shared" si="326"/>
        <v/>
      </c>
    </row>
    <row r="6953" spans="1:3">
      <c r="A6953" s="34" t="str">
        <f t="shared" si="324"/>
        <v/>
      </c>
      <c r="B6953" s="34" t="str">
        <f t="shared" si="325"/>
        <v/>
      </c>
      <c r="C6953" s="34" t="str">
        <f t="shared" si="326"/>
        <v/>
      </c>
    </row>
    <row r="6954" spans="1:3">
      <c r="A6954" s="34" t="str">
        <f t="shared" si="324"/>
        <v/>
      </c>
      <c r="B6954" s="34" t="str">
        <f t="shared" si="325"/>
        <v/>
      </c>
      <c r="C6954" s="34" t="str">
        <f t="shared" si="326"/>
        <v/>
      </c>
    </row>
    <row r="6955" spans="1:3">
      <c r="A6955" s="34" t="str">
        <f t="shared" si="324"/>
        <v/>
      </c>
      <c r="B6955" s="34" t="str">
        <f t="shared" si="325"/>
        <v/>
      </c>
      <c r="C6955" s="34" t="str">
        <f t="shared" si="326"/>
        <v/>
      </c>
    </row>
    <row r="6956" spans="1:3">
      <c r="A6956" s="34" t="str">
        <f t="shared" si="324"/>
        <v/>
      </c>
      <c r="B6956" s="34" t="str">
        <f t="shared" si="325"/>
        <v/>
      </c>
      <c r="C6956" s="34" t="str">
        <f t="shared" si="326"/>
        <v/>
      </c>
    </row>
    <row r="6957" spans="1:3">
      <c r="A6957" s="34" t="str">
        <f t="shared" si="324"/>
        <v/>
      </c>
      <c r="B6957" s="34" t="str">
        <f t="shared" si="325"/>
        <v/>
      </c>
      <c r="C6957" s="34" t="str">
        <f t="shared" si="326"/>
        <v/>
      </c>
    </row>
    <row r="6958" spans="1:3">
      <c r="A6958" s="34" t="str">
        <f t="shared" si="324"/>
        <v/>
      </c>
      <c r="B6958" s="34" t="str">
        <f t="shared" si="325"/>
        <v/>
      </c>
      <c r="C6958" s="34" t="str">
        <f t="shared" si="326"/>
        <v/>
      </c>
    </row>
    <row r="6959" spans="1:3">
      <c r="A6959" s="34" t="str">
        <f t="shared" si="324"/>
        <v/>
      </c>
      <c r="B6959" s="34" t="str">
        <f t="shared" si="325"/>
        <v/>
      </c>
      <c r="C6959" s="34" t="str">
        <f t="shared" si="326"/>
        <v/>
      </c>
    </row>
    <row r="6960" spans="1:3">
      <c r="A6960" s="34" t="str">
        <f t="shared" si="324"/>
        <v/>
      </c>
      <c r="B6960" s="34" t="str">
        <f t="shared" si="325"/>
        <v/>
      </c>
      <c r="C6960" s="34" t="str">
        <f t="shared" si="326"/>
        <v/>
      </c>
    </row>
    <row r="6961" spans="1:3">
      <c r="A6961" s="34" t="str">
        <f t="shared" si="324"/>
        <v/>
      </c>
      <c r="B6961" s="34" t="str">
        <f t="shared" si="325"/>
        <v/>
      </c>
      <c r="C6961" s="34" t="str">
        <f t="shared" si="326"/>
        <v/>
      </c>
    </row>
    <row r="6962" spans="1:3">
      <c r="A6962" s="34" t="str">
        <f t="shared" si="324"/>
        <v/>
      </c>
      <c r="B6962" s="34" t="str">
        <f t="shared" si="325"/>
        <v/>
      </c>
      <c r="C6962" s="34" t="str">
        <f t="shared" si="326"/>
        <v/>
      </c>
    </row>
    <row r="6963" spans="1:3">
      <c r="A6963" s="34" t="str">
        <f t="shared" si="324"/>
        <v/>
      </c>
      <c r="B6963" s="34" t="str">
        <f t="shared" si="325"/>
        <v/>
      </c>
      <c r="C6963" s="34" t="str">
        <f t="shared" si="326"/>
        <v/>
      </c>
    </row>
    <row r="6964" spans="1:3">
      <c r="A6964" s="34" t="str">
        <f t="shared" si="324"/>
        <v/>
      </c>
      <c r="B6964" s="34" t="str">
        <f t="shared" si="325"/>
        <v/>
      </c>
      <c r="C6964" s="34" t="str">
        <f t="shared" si="326"/>
        <v/>
      </c>
    </row>
    <row r="6965" spans="1:3">
      <c r="A6965" s="34" t="str">
        <f t="shared" si="324"/>
        <v/>
      </c>
      <c r="B6965" s="34" t="str">
        <f t="shared" si="325"/>
        <v/>
      </c>
      <c r="C6965" s="34" t="str">
        <f t="shared" si="326"/>
        <v/>
      </c>
    </row>
    <row r="6966" spans="1:3">
      <c r="A6966" s="34" t="str">
        <f t="shared" si="324"/>
        <v/>
      </c>
      <c r="B6966" s="34" t="str">
        <f t="shared" si="325"/>
        <v/>
      </c>
      <c r="C6966" s="34" t="str">
        <f t="shared" si="326"/>
        <v/>
      </c>
    </row>
    <row r="6967" spans="1:3">
      <c r="A6967" s="34" t="str">
        <f t="shared" si="324"/>
        <v/>
      </c>
      <c r="B6967" s="34" t="str">
        <f t="shared" si="325"/>
        <v/>
      </c>
      <c r="C6967" s="34" t="str">
        <f t="shared" si="326"/>
        <v/>
      </c>
    </row>
    <row r="6968" spans="1:3">
      <c r="A6968" s="34" t="str">
        <f t="shared" si="324"/>
        <v/>
      </c>
      <c r="B6968" s="34" t="str">
        <f t="shared" si="325"/>
        <v/>
      </c>
      <c r="C6968" s="34" t="str">
        <f t="shared" si="326"/>
        <v/>
      </c>
    </row>
    <row r="6969" spans="1:3">
      <c r="A6969" s="34" t="str">
        <f t="shared" si="324"/>
        <v/>
      </c>
      <c r="B6969" s="34" t="str">
        <f t="shared" si="325"/>
        <v/>
      </c>
      <c r="C6969" s="34" t="str">
        <f t="shared" si="326"/>
        <v/>
      </c>
    </row>
    <row r="6970" spans="1:3">
      <c r="A6970" s="34" t="str">
        <f t="shared" si="324"/>
        <v/>
      </c>
      <c r="B6970" s="34" t="str">
        <f t="shared" si="325"/>
        <v/>
      </c>
      <c r="C6970" s="34" t="str">
        <f t="shared" si="326"/>
        <v/>
      </c>
    </row>
    <row r="6971" spans="1:3">
      <c r="A6971" s="34" t="str">
        <f t="shared" si="324"/>
        <v/>
      </c>
      <c r="B6971" s="34" t="str">
        <f t="shared" si="325"/>
        <v/>
      </c>
      <c r="C6971" s="34" t="str">
        <f t="shared" si="326"/>
        <v/>
      </c>
    </row>
    <row r="6972" spans="1:3">
      <c r="A6972" s="34" t="str">
        <f t="shared" si="324"/>
        <v/>
      </c>
      <c r="B6972" s="34" t="str">
        <f t="shared" si="325"/>
        <v/>
      </c>
      <c r="C6972" s="34" t="str">
        <f t="shared" si="326"/>
        <v/>
      </c>
    </row>
    <row r="6973" spans="1:3">
      <c r="A6973" s="34" t="str">
        <f t="shared" si="324"/>
        <v/>
      </c>
      <c r="B6973" s="34" t="str">
        <f t="shared" si="325"/>
        <v/>
      </c>
      <c r="C6973" s="34" t="str">
        <f t="shared" si="326"/>
        <v/>
      </c>
    </row>
    <row r="6974" spans="1:3">
      <c r="A6974" s="34" t="str">
        <f t="shared" si="324"/>
        <v/>
      </c>
      <c r="B6974" s="34" t="str">
        <f t="shared" si="325"/>
        <v/>
      </c>
      <c r="C6974" s="34" t="str">
        <f t="shared" si="326"/>
        <v/>
      </c>
    </row>
    <row r="6975" spans="1:3">
      <c r="A6975" s="34" t="str">
        <f t="shared" si="324"/>
        <v/>
      </c>
      <c r="B6975" s="34" t="str">
        <f t="shared" si="325"/>
        <v/>
      </c>
      <c r="C6975" s="34" t="str">
        <f t="shared" si="326"/>
        <v/>
      </c>
    </row>
    <row r="6976" spans="1:3">
      <c r="A6976" s="34" t="str">
        <f t="shared" si="324"/>
        <v/>
      </c>
      <c r="B6976" s="34" t="str">
        <f t="shared" si="325"/>
        <v/>
      </c>
      <c r="C6976" s="34" t="str">
        <f t="shared" si="326"/>
        <v/>
      </c>
    </row>
    <row r="6977" spans="1:3">
      <c r="A6977" s="34" t="str">
        <f t="shared" si="324"/>
        <v/>
      </c>
      <c r="B6977" s="34" t="str">
        <f t="shared" si="325"/>
        <v/>
      </c>
      <c r="C6977" s="34" t="str">
        <f t="shared" si="326"/>
        <v/>
      </c>
    </row>
    <row r="6978" spans="1:3">
      <c r="A6978" s="34" t="str">
        <f t="shared" si="324"/>
        <v/>
      </c>
      <c r="B6978" s="34" t="str">
        <f t="shared" si="325"/>
        <v/>
      </c>
      <c r="C6978" s="34" t="str">
        <f t="shared" si="326"/>
        <v/>
      </c>
    </row>
    <row r="6979" spans="1:3">
      <c r="A6979" s="34" t="str">
        <f t="shared" ref="A6979:A7042" si="327">IFERROR(C6979-1,"")</f>
        <v/>
      </c>
      <c r="B6979" s="34" t="str">
        <f t="shared" ref="B6979:B7042" si="328">IFERROR("P(Z&gt;="&amp;C6979-1&amp;")","")</f>
        <v/>
      </c>
      <c r="C6979" s="34" t="str">
        <f t="shared" ref="C6979:C7042" si="329">IF(C6978&gt;rNtrials,"",1+C6978)</f>
        <v/>
      </c>
    </row>
    <row r="6980" spans="1:3">
      <c r="A6980" s="34" t="str">
        <f t="shared" si="327"/>
        <v/>
      </c>
      <c r="B6980" s="34" t="str">
        <f t="shared" si="328"/>
        <v/>
      </c>
      <c r="C6980" s="34" t="str">
        <f t="shared" si="329"/>
        <v/>
      </c>
    </row>
    <row r="6981" spans="1:3">
      <c r="A6981" s="34" t="str">
        <f t="shared" si="327"/>
        <v/>
      </c>
      <c r="B6981" s="34" t="str">
        <f t="shared" si="328"/>
        <v/>
      </c>
      <c r="C6981" s="34" t="str">
        <f t="shared" si="329"/>
        <v/>
      </c>
    </row>
    <row r="6982" spans="1:3">
      <c r="A6982" s="34" t="str">
        <f t="shared" si="327"/>
        <v/>
      </c>
      <c r="B6982" s="34" t="str">
        <f t="shared" si="328"/>
        <v/>
      </c>
      <c r="C6982" s="34" t="str">
        <f t="shared" si="329"/>
        <v/>
      </c>
    </row>
    <row r="6983" spans="1:3">
      <c r="A6983" s="34" t="str">
        <f t="shared" si="327"/>
        <v/>
      </c>
      <c r="B6983" s="34" t="str">
        <f t="shared" si="328"/>
        <v/>
      </c>
      <c r="C6983" s="34" t="str">
        <f t="shared" si="329"/>
        <v/>
      </c>
    </row>
    <row r="6984" spans="1:3">
      <c r="A6984" s="34" t="str">
        <f t="shared" si="327"/>
        <v/>
      </c>
      <c r="B6984" s="34" t="str">
        <f t="shared" si="328"/>
        <v/>
      </c>
      <c r="C6984" s="34" t="str">
        <f t="shared" si="329"/>
        <v/>
      </c>
    </row>
    <row r="6985" spans="1:3">
      <c r="A6985" s="34" t="str">
        <f t="shared" si="327"/>
        <v/>
      </c>
      <c r="B6985" s="34" t="str">
        <f t="shared" si="328"/>
        <v/>
      </c>
      <c r="C6985" s="34" t="str">
        <f t="shared" si="329"/>
        <v/>
      </c>
    </row>
    <row r="6986" spans="1:3">
      <c r="A6986" s="34" t="str">
        <f t="shared" si="327"/>
        <v/>
      </c>
      <c r="B6986" s="34" t="str">
        <f t="shared" si="328"/>
        <v/>
      </c>
      <c r="C6986" s="34" t="str">
        <f t="shared" si="329"/>
        <v/>
      </c>
    </row>
    <row r="6987" spans="1:3">
      <c r="A6987" s="34" t="str">
        <f t="shared" si="327"/>
        <v/>
      </c>
      <c r="B6987" s="34" t="str">
        <f t="shared" si="328"/>
        <v/>
      </c>
      <c r="C6987" s="34" t="str">
        <f t="shared" si="329"/>
        <v/>
      </c>
    </row>
    <row r="6988" spans="1:3">
      <c r="A6988" s="34" t="str">
        <f t="shared" si="327"/>
        <v/>
      </c>
      <c r="B6988" s="34" t="str">
        <f t="shared" si="328"/>
        <v/>
      </c>
      <c r="C6988" s="34" t="str">
        <f t="shared" si="329"/>
        <v/>
      </c>
    </row>
    <row r="6989" spans="1:3">
      <c r="A6989" s="34" t="str">
        <f t="shared" si="327"/>
        <v/>
      </c>
      <c r="B6989" s="34" t="str">
        <f t="shared" si="328"/>
        <v/>
      </c>
      <c r="C6989" s="34" t="str">
        <f t="shared" si="329"/>
        <v/>
      </c>
    </row>
    <row r="6990" spans="1:3">
      <c r="A6990" s="34" t="str">
        <f t="shared" si="327"/>
        <v/>
      </c>
      <c r="B6990" s="34" t="str">
        <f t="shared" si="328"/>
        <v/>
      </c>
      <c r="C6990" s="34" t="str">
        <f t="shared" si="329"/>
        <v/>
      </c>
    </row>
    <row r="6991" spans="1:3">
      <c r="A6991" s="34" t="str">
        <f t="shared" si="327"/>
        <v/>
      </c>
      <c r="B6991" s="34" t="str">
        <f t="shared" si="328"/>
        <v/>
      </c>
      <c r="C6991" s="34" t="str">
        <f t="shared" si="329"/>
        <v/>
      </c>
    </row>
    <row r="6992" spans="1:3">
      <c r="A6992" s="34" t="str">
        <f t="shared" si="327"/>
        <v/>
      </c>
      <c r="B6992" s="34" t="str">
        <f t="shared" si="328"/>
        <v/>
      </c>
      <c r="C6992" s="34" t="str">
        <f t="shared" si="329"/>
        <v/>
      </c>
    </row>
    <row r="6993" spans="1:3">
      <c r="A6993" s="34" t="str">
        <f t="shared" si="327"/>
        <v/>
      </c>
      <c r="B6993" s="34" t="str">
        <f t="shared" si="328"/>
        <v/>
      </c>
      <c r="C6993" s="34" t="str">
        <f t="shared" si="329"/>
        <v/>
      </c>
    </row>
    <row r="6994" spans="1:3">
      <c r="A6994" s="34" t="str">
        <f t="shared" si="327"/>
        <v/>
      </c>
      <c r="B6994" s="34" t="str">
        <f t="shared" si="328"/>
        <v/>
      </c>
      <c r="C6994" s="34" t="str">
        <f t="shared" si="329"/>
        <v/>
      </c>
    </row>
    <row r="6995" spans="1:3">
      <c r="A6995" s="34" t="str">
        <f t="shared" si="327"/>
        <v/>
      </c>
      <c r="B6995" s="34" t="str">
        <f t="shared" si="328"/>
        <v/>
      </c>
      <c r="C6995" s="34" t="str">
        <f t="shared" si="329"/>
        <v/>
      </c>
    </row>
    <row r="6996" spans="1:3">
      <c r="A6996" s="34" t="str">
        <f t="shared" si="327"/>
        <v/>
      </c>
      <c r="B6996" s="34" t="str">
        <f t="shared" si="328"/>
        <v/>
      </c>
      <c r="C6996" s="34" t="str">
        <f t="shared" si="329"/>
        <v/>
      </c>
    </row>
    <row r="6997" spans="1:3">
      <c r="A6997" s="34" t="str">
        <f t="shared" si="327"/>
        <v/>
      </c>
      <c r="B6997" s="34" t="str">
        <f t="shared" si="328"/>
        <v/>
      </c>
      <c r="C6997" s="34" t="str">
        <f t="shared" si="329"/>
        <v/>
      </c>
    </row>
    <row r="6998" spans="1:3">
      <c r="A6998" s="34" t="str">
        <f t="shared" si="327"/>
        <v/>
      </c>
      <c r="B6998" s="34" t="str">
        <f t="shared" si="328"/>
        <v/>
      </c>
      <c r="C6998" s="34" t="str">
        <f t="shared" si="329"/>
        <v/>
      </c>
    </row>
    <row r="6999" spans="1:3">
      <c r="A6999" s="34" t="str">
        <f t="shared" si="327"/>
        <v/>
      </c>
      <c r="B6999" s="34" t="str">
        <f t="shared" si="328"/>
        <v/>
      </c>
      <c r="C6999" s="34" t="str">
        <f t="shared" si="329"/>
        <v/>
      </c>
    </row>
    <row r="7000" spans="1:3">
      <c r="A7000" s="34" t="str">
        <f t="shared" si="327"/>
        <v/>
      </c>
      <c r="B7000" s="34" t="str">
        <f t="shared" si="328"/>
        <v/>
      </c>
      <c r="C7000" s="34" t="str">
        <f t="shared" si="329"/>
        <v/>
      </c>
    </row>
    <row r="7001" spans="1:3">
      <c r="A7001" s="34" t="str">
        <f t="shared" si="327"/>
        <v/>
      </c>
      <c r="B7001" s="34" t="str">
        <f t="shared" si="328"/>
        <v/>
      </c>
      <c r="C7001" s="34" t="str">
        <f t="shared" si="329"/>
        <v/>
      </c>
    </row>
    <row r="7002" spans="1:3">
      <c r="A7002" s="34" t="str">
        <f t="shared" si="327"/>
        <v/>
      </c>
      <c r="B7002" s="34" t="str">
        <f t="shared" si="328"/>
        <v/>
      </c>
      <c r="C7002" s="34" t="str">
        <f t="shared" si="329"/>
        <v/>
      </c>
    </row>
    <row r="7003" spans="1:3">
      <c r="A7003" s="34" t="str">
        <f t="shared" si="327"/>
        <v/>
      </c>
      <c r="B7003" s="34" t="str">
        <f t="shared" si="328"/>
        <v/>
      </c>
      <c r="C7003" s="34" t="str">
        <f t="shared" si="329"/>
        <v/>
      </c>
    </row>
    <row r="7004" spans="1:3">
      <c r="A7004" s="34" t="str">
        <f t="shared" si="327"/>
        <v/>
      </c>
      <c r="B7004" s="34" t="str">
        <f t="shared" si="328"/>
        <v/>
      </c>
      <c r="C7004" s="34" t="str">
        <f t="shared" si="329"/>
        <v/>
      </c>
    </row>
    <row r="7005" spans="1:3">
      <c r="A7005" s="34" t="str">
        <f t="shared" si="327"/>
        <v/>
      </c>
      <c r="B7005" s="34" t="str">
        <f t="shared" si="328"/>
        <v/>
      </c>
      <c r="C7005" s="34" t="str">
        <f t="shared" si="329"/>
        <v/>
      </c>
    </row>
    <row r="7006" spans="1:3">
      <c r="A7006" s="34" t="str">
        <f t="shared" si="327"/>
        <v/>
      </c>
      <c r="B7006" s="34" t="str">
        <f t="shared" si="328"/>
        <v/>
      </c>
      <c r="C7006" s="34" t="str">
        <f t="shared" si="329"/>
        <v/>
      </c>
    </row>
    <row r="7007" spans="1:3">
      <c r="A7007" s="34" t="str">
        <f t="shared" si="327"/>
        <v/>
      </c>
      <c r="B7007" s="34" t="str">
        <f t="shared" si="328"/>
        <v/>
      </c>
      <c r="C7007" s="34" t="str">
        <f t="shared" si="329"/>
        <v/>
      </c>
    </row>
    <row r="7008" spans="1:3">
      <c r="A7008" s="34" t="str">
        <f t="shared" si="327"/>
        <v/>
      </c>
      <c r="B7008" s="34" t="str">
        <f t="shared" si="328"/>
        <v/>
      </c>
      <c r="C7008" s="34" t="str">
        <f t="shared" si="329"/>
        <v/>
      </c>
    </row>
    <row r="7009" spans="1:3">
      <c r="A7009" s="34" t="str">
        <f t="shared" si="327"/>
        <v/>
      </c>
      <c r="B7009" s="34" t="str">
        <f t="shared" si="328"/>
        <v/>
      </c>
      <c r="C7009" s="34" t="str">
        <f t="shared" si="329"/>
        <v/>
      </c>
    </row>
    <row r="7010" spans="1:3">
      <c r="A7010" s="34" t="str">
        <f t="shared" si="327"/>
        <v/>
      </c>
      <c r="B7010" s="34" t="str">
        <f t="shared" si="328"/>
        <v/>
      </c>
      <c r="C7010" s="34" t="str">
        <f t="shared" si="329"/>
        <v/>
      </c>
    </row>
    <row r="7011" spans="1:3">
      <c r="A7011" s="34" t="str">
        <f t="shared" si="327"/>
        <v/>
      </c>
      <c r="B7011" s="34" t="str">
        <f t="shared" si="328"/>
        <v/>
      </c>
      <c r="C7011" s="34" t="str">
        <f t="shared" si="329"/>
        <v/>
      </c>
    </row>
    <row r="7012" spans="1:3">
      <c r="A7012" s="34" t="str">
        <f t="shared" si="327"/>
        <v/>
      </c>
      <c r="B7012" s="34" t="str">
        <f t="shared" si="328"/>
        <v/>
      </c>
      <c r="C7012" s="34" t="str">
        <f t="shared" si="329"/>
        <v/>
      </c>
    </row>
    <row r="7013" spans="1:3">
      <c r="A7013" s="34" t="str">
        <f t="shared" si="327"/>
        <v/>
      </c>
      <c r="B7013" s="34" t="str">
        <f t="shared" si="328"/>
        <v/>
      </c>
      <c r="C7013" s="34" t="str">
        <f t="shared" si="329"/>
        <v/>
      </c>
    </row>
    <row r="7014" spans="1:3">
      <c r="A7014" s="34" t="str">
        <f t="shared" si="327"/>
        <v/>
      </c>
      <c r="B7014" s="34" t="str">
        <f t="shared" si="328"/>
        <v/>
      </c>
      <c r="C7014" s="34" t="str">
        <f t="shared" si="329"/>
        <v/>
      </c>
    </row>
    <row r="7015" spans="1:3">
      <c r="A7015" s="34" t="str">
        <f t="shared" si="327"/>
        <v/>
      </c>
      <c r="B7015" s="34" t="str">
        <f t="shared" si="328"/>
        <v/>
      </c>
      <c r="C7015" s="34" t="str">
        <f t="shared" si="329"/>
        <v/>
      </c>
    </row>
    <row r="7016" spans="1:3">
      <c r="A7016" s="34" t="str">
        <f t="shared" si="327"/>
        <v/>
      </c>
      <c r="B7016" s="34" t="str">
        <f t="shared" si="328"/>
        <v/>
      </c>
      <c r="C7016" s="34" t="str">
        <f t="shared" si="329"/>
        <v/>
      </c>
    </row>
    <row r="7017" spans="1:3">
      <c r="A7017" s="34" t="str">
        <f t="shared" si="327"/>
        <v/>
      </c>
      <c r="B7017" s="34" t="str">
        <f t="shared" si="328"/>
        <v/>
      </c>
      <c r="C7017" s="34" t="str">
        <f t="shared" si="329"/>
        <v/>
      </c>
    </row>
    <row r="7018" spans="1:3">
      <c r="A7018" s="34" t="str">
        <f t="shared" si="327"/>
        <v/>
      </c>
      <c r="B7018" s="34" t="str">
        <f t="shared" si="328"/>
        <v/>
      </c>
      <c r="C7018" s="34" t="str">
        <f t="shared" si="329"/>
        <v/>
      </c>
    </row>
    <row r="7019" spans="1:3">
      <c r="A7019" s="34" t="str">
        <f t="shared" si="327"/>
        <v/>
      </c>
      <c r="B7019" s="34" t="str">
        <f t="shared" si="328"/>
        <v/>
      </c>
      <c r="C7019" s="34" t="str">
        <f t="shared" si="329"/>
        <v/>
      </c>
    </row>
    <row r="7020" spans="1:3">
      <c r="A7020" s="34" t="str">
        <f t="shared" si="327"/>
        <v/>
      </c>
      <c r="B7020" s="34" t="str">
        <f t="shared" si="328"/>
        <v/>
      </c>
      <c r="C7020" s="34" t="str">
        <f t="shared" si="329"/>
        <v/>
      </c>
    </row>
    <row r="7021" spans="1:3">
      <c r="A7021" s="34" t="str">
        <f t="shared" si="327"/>
        <v/>
      </c>
      <c r="B7021" s="34" t="str">
        <f t="shared" si="328"/>
        <v/>
      </c>
      <c r="C7021" s="34" t="str">
        <f t="shared" si="329"/>
        <v/>
      </c>
    </row>
    <row r="7022" spans="1:3">
      <c r="A7022" s="34" t="str">
        <f t="shared" si="327"/>
        <v/>
      </c>
      <c r="B7022" s="34" t="str">
        <f t="shared" si="328"/>
        <v/>
      </c>
      <c r="C7022" s="34" t="str">
        <f t="shared" si="329"/>
        <v/>
      </c>
    </row>
    <row r="7023" spans="1:3">
      <c r="A7023" s="34" t="str">
        <f t="shared" si="327"/>
        <v/>
      </c>
      <c r="B7023" s="34" t="str">
        <f t="shared" si="328"/>
        <v/>
      </c>
      <c r="C7023" s="34" t="str">
        <f t="shared" si="329"/>
        <v/>
      </c>
    </row>
    <row r="7024" spans="1:3">
      <c r="A7024" s="34" t="str">
        <f t="shared" si="327"/>
        <v/>
      </c>
      <c r="B7024" s="34" t="str">
        <f t="shared" si="328"/>
        <v/>
      </c>
      <c r="C7024" s="34" t="str">
        <f t="shared" si="329"/>
        <v/>
      </c>
    </row>
    <row r="7025" spans="1:3">
      <c r="A7025" s="34" t="str">
        <f t="shared" si="327"/>
        <v/>
      </c>
      <c r="B7025" s="34" t="str">
        <f t="shared" si="328"/>
        <v/>
      </c>
      <c r="C7025" s="34" t="str">
        <f t="shared" si="329"/>
        <v/>
      </c>
    </row>
    <row r="7026" spans="1:3">
      <c r="A7026" s="34" t="str">
        <f t="shared" si="327"/>
        <v/>
      </c>
      <c r="B7026" s="34" t="str">
        <f t="shared" si="328"/>
        <v/>
      </c>
      <c r="C7026" s="34" t="str">
        <f t="shared" si="329"/>
        <v/>
      </c>
    </row>
    <row r="7027" spans="1:3">
      <c r="A7027" s="34" t="str">
        <f t="shared" si="327"/>
        <v/>
      </c>
      <c r="B7027" s="34" t="str">
        <f t="shared" si="328"/>
        <v/>
      </c>
      <c r="C7027" s="34" t="str">
        <f t="shared" si="329"/>
        <v/>
      </c>
    </row>
    <row r="7028" spans="1:3">
      <c r="A7028" s="34" t="str">
        <f t="shared" si="327"/>
        <v/>
      </c>
      <c r="B7028" s="34" t="str">
        <f t="shared" si="328"/>
        <v/>
      </c>
      <c r="C7028" s="34" t="str">
        <f t="shared" si="329"/>
        <v/>
      </c>
    </row>
    <row r="7029" spans="1:3">
      <c r="A7029" s="34" t="str">
        <f t="shared" si="327"/>
        <v/>
      </c>
      <c r="B7029" s="34" t="str">
        <f t="shared" si="328"/>
        <v/>
      </c>
      <c r="C7029" s="34" t="str">
        <f t="shared" si="329"/>
        <v/>
      </c>
    </row>
    <row r="7030" spans="1:3">
      <c r="A7030" s="34" t="str">
        <f t="shared" si="327"/>
        <v/>
      </c>
      <c r="B7030" s="34" t="str">
        <f t="shared" si="328"/>
        <v/>
      </c>
      <c r="C7030" s="34" t="str">
        <f t="shared" si="329"/>
        <v/>
      </c>
    </row>
    <row r="7031" spans="1:3">
      <c r="A7031" s="34" t="str">
        <f t="shared" si="327"/>
        <v/>
      </c>
      <c r="B7031" s="34" t="str">
        <f t="shared" si="328"/>
        <v/>
      </c>
      <c r="C7031" s="34" t="str">
        <f t="shared" si="329"/>
        <v/>
      </c>
    </row>
    <row r="7032" spans="1:3">
      <c r="A7032" s="34" t="str">
        <f t="shared" si="327"/>
        <v/>
      </c>
      <c r="B7032" s="34" t="str">
        <f t="shared" si="328"/>
        <v/>
      </c>
      <c r="C7032" s="34" t="str">
        <f t="shared" si="329"/>
        <v/>
      </c>
    </row>
    <row r="7033" spans="1:3">
      <c r="A7033" s="34" t="str">
        <f t="shared" si="327"/>
        <v/>
      </c>
      <c r="B7033" s="34" t="str">
        <f t="shared" si="328"/>
        <v/>
      </c>
      <c r="C7033" s="34" t="str">
        <f t="shared" si="329"/>
        <v/>
      </c>
    </row>
    <row r="7034" spans="1:3">
      <c r="A7034" s="34" t="str">
        <f t="shared" si="327"/>
        <v/>
      </c>
      <c r="B7034" s="34" t="str">
        <f t="shared" si="328"/>
        <v/>
      </c>
      <c r="C7034" s="34" t="str">
        <f t="shared" si="329"/>
        <v/>
      </c>
    </row>
    <row r="7035" spans="1:3">
      <c r="A7035" s="34" t="str">
        <f t="shared" si="327"/>
        <v/>
      </c>
      <c r="B7035" s="34" t="str">
        <f t="shared" si="328"/>
        <v/>
      </c>
      <c r="C7035" s="34" t="str">
        <f t="shared" si="329"/>
        <v/>
      </c>
    </row>
    <row r="7036" spans="1:3">
      <c r="A7036" s="34" t="str">
        <f t="shared" si="327"/>
        <v/>
      </c>
      <c r="B7036" s="34" t="str">
        <f t="shared" si="328"/>
        <v/>
      </c>
      <c r="C7036" s="34" t="str">
        <f t="shared" si="329"/>
        <v/>
      </c>
    </row>
    <row r="7037" spans="1:3">
      <c r="A7037" s="34" t="str">
        <f t="shared" si="327"/>
        <v/>
      </c>
      <c r="B7037" s="34" t="str">
        <f t="shared" si="328"/>
        <v/>
      </c>
      <c r="C7037" s="34" t="str">
        <f t="shared" si="329"/>
        <v/>
      </c>
    </row>
    <row r="7038" spans="1:3">
      <c r="A7038" s="34" t="str">
        <f t="shared" si="327"/>
        <v/>
      </c>
      <c r="B7038" s="34" t="str">
        <f t="shared" si="328"/>
        <v/>
      </c>
      <c r="C7038" s="34" t="str">
        <f t="shared" si="329"/>
        <v/>
      </c>
    </row>
    <row r="7039" spans="1:3">
      <c r="A7039" s="34" t="str">
        <f t="shared" si="327"/>
        <v/>
      </c>
      <c r="B7039" s="34" t="str">
        <f t="shared" si="328"/>
        <v/>
      </c>
      <c r="C7039" s="34" t="str">
        <f t="shared" si="329"/>
        <v/>
      </c>
    </row>
    <row r="7040" spans="1:3">
      <c r="A7040" s="34" t="str">
        <f t="shared" si="327"/>
        <v/>
      </c>
      <c r="B7040" s="34" t="str">
        <f t="shared" si="328"/>
        <v/>
      </c>
      <c r="C7040" s="34" t="str">
        <f t="shared" si="329"/>
        <v/>
      </c>
    </row>
    <row r="7041" spans="1:3">
      <c r="A7041" s="34" t="str">
        <f t="shared" si="327"/>
        <v/>
      </c>
      <c r="B7041" s="34" t="str">
        <f t="shared" si="328"/>
        <v/>
      </c>
      <c r="C7041" s="34" t="str">
        <f t="shared" si="329"/>
        <v/>
      </c>
    </row>
    <row r="7042" spans="1:3">
      <c r="A7042" s="34" t="str">
        <f t="shared" si="327"/>
        <v/>
      </c>
      <c r="B7042" s="34" t="str">
        <f t="shared" si="328"/>
        <v/>
      </c>
      <c r="C7042" s="34" t="str">
        <f t="shared" si="329"/>
        <v/>
      </c>
    </row>
    <row r="7043" spans="1:3">
      <c r="A7043" s="34" t="str">
        <f t="shared" ref="A7043:A7106" si="330">IFERROR(C7043-1,"")</f>
        <v/>
      </c>
      <c r="B7043" s="34" t="str">
        <f t="shared" ref="B7043:B7106" si="331">IFERROR("P(Z&gt;="&amp;C7043-1&amp;")","")</f>
        <v/>
      </c>
      <c r="C7043" s="34" t="str">
        <f t="shared" ref="C7043:C7106" si="332">IF(C7042&gt;rNtrials,"",1+C7042)</f>
        <v/>
      </c>
    </row>
    <row r="7044" spans="1:3">
      <c r="A7044" s="34" t="str">
        <f t="shared" si="330"/>
        <v/>
      </c>
      <c r="B7044" s="34" t="str">
        <f t="shared" si="331"/>
        <v/>
      </c>
      <c r="C7044" s="34" t="str">
        <f t="shared" si="332"/>
        <v/>
      </c>
    </row>
    <row r="7045" spans="1:3">
      <c r="A7045" s="34" t="str">
        <f t="shared" si="330"/>
        <v/>
      </c>
      <c r="B7045" s="34" t="str">
        <f t="shared" si="331"/>
        <v/>
      </c>
      <c r="C7045" s="34" t="str">
        <f t="shared" si="332"/>
        <v/>
      </c>
    </row>
    <row r="7046" spans="1:3">
      <c r="A7046" s="34" t="str">
        <f t="shared" si="330"/>
        <v/>
      </c>
      <c r="B7046" s="34" t="str">
        <f t="shared" si="331"/>
        <v/>
      </c>
      <c r="C7046" s="34" t="str">
        <f t="shared" si="332"/>
        <v/>
      </c>
    </row>
    <row r="7047" spans="1:3">
      <c r="A7047" s="34" t="str">
        <f t="shared" si="330"/>
        <v/>
      </c>
      <c r="B7047" s="34" t="str">
        <f t="shared" si="331"/>
        <v/>
      </c>
      <c r="C7047" s="34" t="str">
        <f t="shared" si="332"/>
        <v/>
      </c>
    </row>
    <row r="7048" spans="1:3">
      <c r="A7048" s="34" t="str">
        <f t="shared" si="330"/>
        <v/>
      </c>
      <c r="B7048" s="34" t="str">
        <f t="shared" si="331"/>
        <v/>
      </c>
      <c r="C7048" s="34" t="str">
        <f t="shared" si="332"/>
        <v/>
      </c>
    </row>
    <row r="7049" spans="1:3">
      <c r="A7049" s="34" t="str">
        <f t="shared" si="330"/>
        <v/>
      </c>
      <c r="B7049" s="34" t="str">
        <f t="shared" si="331"/>
        <v/>
      </c>
      <c r="C7049" s="34" t="str">
        <f t="shared" si="332"/>
        <v/>
      </c>
    </row>
    <row r="7050" spans="1:3">
      <c r="A7050" s="34" t="str">
        <f t="shared" si="330"/>
        <v/>
      </c>
      <c r="B7050" s="34" t="str">
        <f t="shared" si="331"/>
        <v/>
      </c>
      <c r="C7050" s="34" t="str">
        <f t="shared" si="332"/>
        <v/>
      </c>
    </row>
    <row r="7051" spans="1:3">
      <c r="A7051" s="34" t="str">
        <f t="shared" si="330"/>
        <v/>
      </c>
      <c r="B7051" s="34" t="str">
        <f t="shared" si="331"/>
        <v/>
      </c>
      <c r="C7051" s="34" t="str">
        <f t="shared" si="332"/>
        <v/>
      </c>
    </row>
    <row r="7052" spans="1:3">
      <c r="A7052" s="34" t="str">
        <f t="shared" si="330"/>
        <v/>
      </c>
      <c r="B7052" s="34" t="str">
        <f t="shared" si="331"/>
        <v/>
      </c>
      <c r="C7052" s="34" t="str">
        <f t="shared" si="332"/>
        <v/>
      </c>
    </row>
    <row r="7053" spans="1:3">
      <c r="A7053" s="34" t="str">
        <f t="shared" si="330"/>
        <v/>
      </c>
      <c r="B7053" s="34" t="str">
        <f t="shared" si="331"/>
        <v/>
      </c>
      <c r="C7053" s="34" t="str">
        <f t="shared" si="332"/>
        <v/>
      </c>
    </row>
    <row r="7054" spans="1:3">
      <c r="A7054" s="34" t="str">
        <f t="shared" si="330"/>
        <v/>
      </c>
      <c r="B7054" s="34" t="str">
        <f t="shared" si="331"/>
        <v/>
      </c>
      <c r="C7054" s="34" t="str">
        <f t="shared" si="332"/>
        <v/>
      </c>
    </row>
    <row r="7055" spans="1:3">
      <c r="A7055" s="34" t="str">
        <f t="shared" si="330"/>
        <v/>
      </c>
      <c r="B7055" s="34" t="str">
        <f t="shared" si="331"/>
        <v/>
      </c>
      <c r="C7055" s="34" t="str">
        <f t="shared" si="332"/>
        <v/>
      </c>
    </row>
    <row r="7056" spans="1:3">
      <c r="A7056" s="34" t="str">
        <f t="shared" si="330"/>
        <v/>
      </c>
      <c r="B7056" s="34" t="str">
        <f t="shared" si="331"/>
        <v/>
      </c>
      <c r="C7056" s="34" t="str">
        <f t="shared" si="332"/>
        <v/>
      </c>
    </row>
    <row r="7057" spans="1:3">
      <c r="A7057" s="34" t="str">
        <f t="shared" si="330"/>
        <v/>
      </c>
      <c r="B7057" s="34" t="str">
        <f t="shared" si="331"/>
        <v/>
      </c>
      <c r="C7057" s="34" t="str">
        <f t="shared" si="332"/>
        <v/>
      </c>
    </row>
    <row r="7058" spans="1:3">
      <c r="A7058" s="34" t="str">
        <f t="shared" si="330"/>
        <v/>
      </c>
      <c r="B7058" s="34" t="str">
        <f t="shared" si="331"/>
        <v/>
      </c>
      <c r="C7058" s="34" t="str">
        <f t="shared" si="332"/>
        <v/>
      </c>
    </row>
    <row r="7059" spans="1:3">
      <c r="A7059" s="34" t="str">
        <f t="shared" si="330"/>
        <v/>
      </c>
      <c r="B7059" s="34" t="str">
        <f t="shared" si="331"/>
        <v/>
      </c>
      <c r="C7059" s="34" t="str">
        <f t="shared" si="332"/>
        <v/>
      </c>
    </row>
    <row r="7060" spans="1:3">
      <c r="A7060" s="34" t="str">
        <f t="shared" si="330"/>
        <v/>
      </c>
      <c r="B7060" s="34" t="str">
        <f t="shared" si="331"/>
        <v/>
      </c>
      <c r="C7060" s="34" t="str">
        <f t="shared" si="332"/>
        <v/>
      </c>
    </row>
    <row r="7061" spans="1:3">
      <c r="A7061" s="34" t="str">
        <f t="shared" si="330"/>
        <v/>
      </c>
      <c r="B7061" s="34" t="str">
        <f t="shared" si="331"/>
        <v/>
      </c>
      <c r="C7061" s="34" t="str">
        <f t="shared" si="332"/>
        <v/>
      </c>
    </row>
    <row r="7062" spans="1:3">
      <c r="A7062" s="34" t="str">
        <f t="shared" si="330"/>
        <v/>
      </c>
      <c r="B7062" s="34" t="str">
        <f t="shared" si="331"/>
        <v/>
      </c>
      <c r="C7062" s="34" t="str">
        <f t="shared" si="332"/>
        <v/>
      </c>
    </row>
    <row r="7063" spans="1:3">
      <c r="A7063" s="34" t="str">
        <f t="shared" si="330"/>
        <v/>
      </c>
      <c r="B7063" s="34" t="str">
        <f t="shared" si="331"/>
        <v/>
      </c>
      <c r="C7063" s="34" t="str">
        <f t="shared" si="332"/>
        <v/>
      </c>
    </row>
    <row r="7064" spans="1:3">
      <c r="A7064" s="34" t="str">
        <f t="shared" si="330"/>
        <v/>
      </c>
      <c r="B7064" s="34" t="str">
        <f t="shared" si="331"/>
        <v/>
      </c>
      <c r="C7064" s="34" t="str">
        <f t="shared" si="332"/>
        <v/>
      </c>
    </row>
    <row r="7065" spans="1:3">
      <c r="A7065" s="34" t="str">
        <f t="shared" si="330"/>
        <v/>
      </c>
      <c r="B7065" s="34" t="str">
        <f t="shared" si="331"/>
        <v/>
      </c>
      <c r="C7065" s="34" t="str">
        <f t="shared" si="332"/>
        <v/>
      </c>
    </row>
    <row r="7066" spans="1:3">
      <c r="A7066" s="34" t="str">
        <f t="shared" si="330"/>
        <v/>
      </c>
      <c r="B7066" s="34" t="str">
        <f t="shared" si="331"/>
        <v/>
      </c>
      <c r="C7066" s="34" t="str">
        <f t="shared" si="332"/>
        <v/>
      </c>
    </row>
    <row r="7067" spans="1:3">
      <c r="A7067" s="34" t="str">
        <f t="shared" si="330"/>
        <v/>
      </c>
      <c r="B7067" s="34" t="str">
        <f t="shared" si="331"/>
        <v/>
      </c>
      <c r="C7067" s="34" t="str">
        <f t="shared" si="332"/>
        <v/>
      </c>
    </row>
    <row r="7068" spans="1:3">
      <c r="A7068" s="34" t="str">
        <f t="shared" si="330"/>
        <v/>
      </c>
      <c r="B7068" s="34" t="str">
        <f t="shared" si="331"/>
        <v/>
      </c>
      <c r="C7068" s="34" t="str">
        <f t="shared" si="332"/>
        <v/>
      </c>
    </row>
    <row r="7069" spans="1:3">
      <c r="A7069" s="34" t="str">
        <f t="shared" si="330"/>
        <v/>
      </c>
      <c r="B7069" s="34" t="str">
        <f t="shared" si="331"/>
        <v/>
      </c>
      <c r="C7069" s="34" t="str">
        <f t="shared" si="332"/>
        <v/>
      </c>
    </row>
    <row r="7070" spans="1:3">
      <c r="A7070" s="34" t="str">
        <f t="shared" si="330"/>
        <v/>
      </c>
      <c r="B7070" s="34" t="str">
        <f t="shared" si="331"/>
        <v/>
      </c>
      <c r="C7070" s="34" t="str">
        <f t="shared" si="332"/>
        <v/>
      </c>
    </row>
    <row r="7071" spans="1:3">
      <c r="A7071" s="34" t="str">
        <f t="shared" si="330"/>
        <v/>
      </c>
      <c r="B7071" s="34" t="str">
        <f t="shared" si="331"/>
        <v/>
      </c>
      <c r="C7071" s="34" t="str">
        <f t="shared" si="332"/>
        <v/>
      </c>
    </row>
    <row r="7072" spans="1:3">
      <c r="A7072" s="34" t="str">
        <f t="shared" si="330"/>
        <v/>
      </c>
      <c r="B7072" s="34" t="str">
        <f t="shared" si="331"/>
        <v/>
      </c>
      <c r="C7072" s="34" t="str">
        <f t="shared" si="332"/>
        <v/>
      </c>
    </row>
    <row r="7073" spans="1:3">
      <c r="A7073" s="34" t="str">
        <f t="shared" si="330"/>
        <v/>
      </c>
      <c r="B7073" s="34" t="str">
        <f t="shared" si="331"/>
        <v/>
      </c>
      <c r="C7073" s="34" t="str">
        <f t="shared" si="332"/>
        <v/>
      </c>
    </row>
    <row r="7074" spans="1:3">
      <c r="A7074" s="34" t="str">
        <f t="shared" si="330"/>
        <v/>
      </c>
      <c r="B7074" s="34" t="str">
        <f t="shared" si="331"/>
        <v/>
      </c>
      <c r="C7074" s="34" t="str">
        <f t="shared" si="332"/>
        <v/>
      </c>
    </row>
    <row r="7075" spans="1:3">
      <c r="A7075" s="34" t="str">
        <f t="shared" si="330"/>
        <v/>
      </c>
      <c r="B7075" s="34" t="str">
        <f t="shared" si="331"/>
        <v/>
      </c>
      <c r="C7075" s="34" t="str">
        <f t="shared" si="332"/>
        <v/>
      </c>
    </row>
    <row r="7076" spans="1:3">
      <c r="A7076" s="34" t="str">
        <f t="shared" si="330"/>
        <v/>
      </c>
      <c r="B7076" s="34" t="str">
        <f t="shared" si="331"/>
        <v/>
      </c>
      <c r="C7076" s="34" t="str">
        <f t="shared" si="332"/>
        <v/>
      </c>
    </row>
    <row r="7077" spans="1:3">
      <c r="A7077" s="34" t="str">
        <f t="shared" si="330"/>
        <v/>
      </c>
      <c r="B7077" s="34" t="str">
        <f t="shared" si="331"/>
        <v/>
      </c>
      <c r="C7077" s="34" t="str">
        <f t="shared" si="332"/>
        <v/>
      </c>
    </row>
    <row r="7078" spans="1:3">
      <c r="A7078" s="34" t="str">
        <f t="shared" si="330"/>
        <v/>
      </c>
      <c r="B7078" s="34" t="str">
        <f t="shared" si="331"/>
        <v/>
      </c>
      <c r="C7078" s="34" t="str">
        <f t="shared" si="332"/>
        <v/>
      </c>
    </row>
    <row r="7079" spans="1:3">
      <c r="A7079" s="34" t="str">
        <f t="shared" si="330"/>
        <v/>
      </c>
      <c r="B7079" s="34" t="str">
        <f t="shared" si="331"/>
        <v/>
      </c>
      <c r="C7079" s="34" t="str">
        <f t="shared" si="332"/>
        <v/>
      </c>
    </row>
    <row r="7080" spans="1:3">
      <c r="A7080" s="34" t="str">
        <f t="shared" si="330"/>
        <v/>
      </c>
      <c r="B7080" s="34" t="str">
        <f t="shared" si="331"/>
        <v/>
      </c>
      <c r="C7080" s="34" t="str">
        <f t="shared" si="332"/>
        <v/>
      </c>
    </row>
    <row r="7081" spans="1:3">
      <c r="A7081" s="34" t="str">
        <f t="shared" si="330"/>
        <v/>
      </c>
      <c r="B7081" s="34" t="str">
        <f t="shared" si="331"/>
        <v/>
      </c>
      <c r="C7081" s="34" t="str">
        <f t="shared" si="332"/>
        <v/>
      </c>
    </row>
    <row r="7082" spans="1:3">
      <c r="A7082" s="34" t="str">
        <f t="shared" si="330"/>
        <v/>
      </c>
      <c r="B7082" s="34" t="str">
        <f t="shared" si="331"/>
        <v/>
      </c>
      <c r="C7082" s="34" t="str">
        <f t="shared" si="332"/>
        <v/>
      </c>
    </row>
    <row r="7083" spans="1:3">
      <c r="A7083" s="34" t="str">
        <f t="shared" si="330"/>
        <v/>
      </c>
      <c r="B7083" s="34" t="str">
        <f t="shared" si="331"/>
        <v/>
      </c>
      <c r="C7083" s="34" t="str">
        <f t="shared" si="332"/>
        <v/>
      </c>
    </row>
    <row r="7084" spans="1:3">
      <c r="A7084" s="34" t="str">
        <f t="shared" si="330"/>
        <v/>
      </c>
      <c r="B7084" s="34" t="str">
        <f t="shared" si="331"/>
        <v/>
      </c>
      <c r="C7084" s="34" t="str">
        <f t="shared" si="332"/>
        <v/>
      </c>
    </row>
    <row r="7085" spans="1:3">
      <c r="A7085" s="34" t="str">
        <f t="shared" si="330"/>
        <v/>
      </c>
      <c r="B7085" s="34" t="str">
        <f t="shared" si="331"/>
        <v/>
      </c>
      <c r="C7085" s="34" t="str">
        <f t="shared" si="332"/>
        <v/>
      </c>
    </row>
    <row r="7086" spans="1:3">
      <c r="A7086" s="34" t="str">
        <f t="shared" si="330"/>
        <v/>
      </c>
      <c r="B7086" s="34" t="str">
        <f t="shared" si="331"/>
        <v/>
      </c>
      <c r="C7086" s="34" t="str">
        <f t="shared" si="332"/>
        <v/>
      </c>
    </row>
    <row r="7087" spans="1:3">
      <c r="A7087" s="34" t="str">
        <f t="shared" si="330"/>
        <v/>
      </c>
      <c r="B7087" s="34" t="str">
        <f t="shared" si="331"/>
        <v/>
      </c>
      <c r="C7087" s="34" t="str">
        <f t="shared" si="332"/>
        <v/>
      </c>
    </row>
    <row r="7088" spans="1:3">
      <c r="A7088" s="34" t="str">
        <f t="shared" si="330"/>
        <v/>
      </c>
      <c r="B7088" s="34" t="str">
        <f t="shared" si="331"/>
        <v/>
      </c>
      <c r="C7088" s="34" t="str">
        <f t="shared" si="332"/>
        <v/>
      </c>
    </row>
    <row r="7089" spans="1:3">
      <c r="A7089" s="34" t="str">
        <f t="shared" si="330"/>
        <v/>
      </c>
      <c r="B7089" s="34" t="str">
        <f t="shared" si="331"/>
        <v/>
      </c>
      <c r="C7089" s="34" t="str">
        <f t="shared" si="332"/>
        <v/>
      </c>
    </row>
    <row r="7090" spans="1:3">
      <c r="A7090" s="34" t="str">
        <f t="shared" si="330"/>
        <v/>
      </c>
      <c r="B7090" s="34" t="str">
        <f t="shared" si="331"/>
        <v/>
      </c>
      <c r="C7090" s="34" t="str">
        <f t="shared" si="332"/>
        <v/>
      </c>
    </row>
    <row r="7091" spans="1:3">
      <c r="A7091" s="34" t="str">
        <f t="shared" si="330"/>
        <v/>
      </c>
      <c r="B7091" s="34" t="str">
        <f t="shared" si="331"/>
        <v/>
      </c>
      <c r="C7091" s="34" t="str">
        <f t="shared" si="332"/>
        <v/>
      </c>
    </row>
    <row r="7092" spans="1:3">
      <c r="A7092" s="34" t="str">
        <f t="shared" si="330"/>
        <v/>
      </c>
      <c r="B7092" s="34" t="str">
        <f t="shared" si="331"/>
        <v/>
      </c>
      <c r="C7092" s="34" t="str">
        <f t="shared" si="332"/>
        <v/>
      </c>
    </row>
    <row r="7093" spans="1:3">
      <c r="A7093" s="34" t="str">
        <f t="shared" si="330"/>
        <v/>
      </c>
      <c r="B7093" s="34" t="str">
        <f t="shared" si="331"/>
        <v/>
      </c>
      <c r="C7093" s="34" t="str">
        <f t="shared" si="332"/>
        <v/>
      </c>
    </row>
    <row r="7094" spans="1:3">
      <c r="A7094" s="34" t="str">
        <f t="shared" si="330"/>
        <v/>
      </c>
      <c r="B7094" s="34" t="str">
        <f t="shared" si="331"/>
        <v/>
      </c>
      <c r="C7094" s="34" t="str">
        <f t="shared" si="332"/>
        <v/>
      </c>
    </row>
    <row r="7095" spans="1:3">
      <c r="A7095" s="34" t="str">
        <f t="shared" si="330"/>
        <v/>
      </c>
      <c r="B7095" s="34" t="str">
        <f t="shared" si="331"/>
        <v/>
      </c>
      <c r="C7095" s="34" t="str">
        <f t="shared" si="332"/>
        <v/>
      </c>
    </row>
    <row r="7096" spans="1:3">
      <c r="A7096" s="34" t="str">
        <f t="shared" si="330"/>
        <v/>
      </c>
      <c r="B7096" s="34" t="str">
        <f t="shared" si="331"/>
        <v/>
      </c>
      <c r="C7096" s="34" t="str">
        <f t="shared" si="332"/>
        <v/>
      </c>
    </row>
    <row r="7097" spans="1:3">
      <c r="A7097" s="34" t="str">
        <f t="shared" si="330"/>
        <v/>
      </c>
      <c r="B7097" s="34" t="str">
        <f t="shared" si="331"/>
        <v/>
      </c>
      <c r="C7097" s="34" t="str">
        <f t="shared" si="332"/>
        <v/>
      </c>
    </row>
    <row r="7098" spans="1:3">
      <c r="A7098" s="34" t="str">
        <f t="shared" si="330"/>
        <v/>
      </c>
      <c r="B7098" s="34" t="str">
        <f t="shared" si="331"/>
        <v/>
      </c>
      <c r="C7098" s="34" t="str">
        <f t="shared" si="332"/>
        <v/>
      </c>
    </row>
    <row r="7099" spans="1:3">
      <c r="A7099" s="34" t="str">
        <f t="shared" si="330"/>
        <v/>
      </c>
      <c r="B7099" s="34" t="str">
        <f t="shared" si="331"/>
        <v/>
      </c>
      <c r="C7099" s="34" t="str">
        <f t="shared" si="332"/>
        <v/>
      </c>
    </row>
    <row r="7100" spans="1:3">
      <c r="A7100" s="34" t="str">
        <f t="shared" si="330"/>
        <v/>
      </c>
      <c r="B7100" s="34" t="str">
        <f t="shared" si="331"/>
        <v/>
      </c>
      <c r="C7100" s="34" t="str">
        <f t="shared" si="332"/>
        <v/>
      </c>
    </row>
    <row r="7101" spans="1:3">
      <c r="A7101" s="34" t="str">
        <f t="shared" si="330"/>
        <v/>
      </c>
      <c r="B7101" s="34" t="str">
        <f t="shared" si="331"/>
        <v/>
      </c>
      <c r="C7101" s="34" t="str">
        <f t="shared" si="332"/>
        <v/>
      </c>
    </row>
    <row r="7102" spans="1:3">
      <c r="A7102" s="34" t="str">
        <f t="shared" si="330"/>
        <v/>
      </c>
      <c r="B7102" s="34" t="str">
        <f t="shared" si="331"/>
        <v/>
      </c>
      <c r="C7102" s="34" t="str">
        <f t="shared" si="332"/>
        <v/>
      </c>
    </row>
    <row r="7103" spans="1:3">
      <c r="A7103" s="34" t="str">
        <f t="shared" si="330"/>
        <v/>
      </c>
      <c r="B7103" s="34" t="str">
        <f t="shared" si="331"/>
        <v/>
      </c>
      <c r="C7103" s="34" t="str">
        <f t="shared" si="332"/>
        <v/>
      </c>
    </row>
    <row r="7104" spans="1:3">
      <c r="A7104" s="34" t="str">
        <f t="shared" si="330"/>
        <v/>
      </c>
      <c r="B7104" s="34" t="str">
        <f t="shared" si="331"/>
        <v/>
      </c>
      <c r="C7104" s="34" t="str">
        <f t="shared" si="332"/>
        <v/>
      </c>
    </row>
    <row r="7105" spans="1:3">
      <c r="A7105" s="34" t="str">
        <f t="shared" si="330"/>
        <v/>
      </c>
      <c r="B7105" s="34" t="str">
        <f t="shared" si="331"/>
        <v/>
      </c>
      <c r="C7105" s="34" t="str">
        <f t="shared" si="332"/>
        <v/>
      </c>
    </row>
    <row r="7106" spans="1:3">
      <c r="A7106" s="34" t="str">
        <f t="shared" si="330"/>
        <v/>
      </c>
      <c r="B7106" s="34" t="str">
        <f t="shared" si="331"/>
        <v/>
      </c>
      <c r="C7106" s="34" t="str">
        <f t="shared" si="332"/>
        <v/>
      </c>
    </row>
    <row r="7107" spans="1:3">
      <c r="A7107" s="34" t="str">
        <f t="shared" ref="A7107:A7170" si="333">IFERROR(C7107-1,"")</f>
        <v/>
      </c>
      <c r="B7107" s="34" t="str">
        <f t="shared" ref="B7107:B7170" si="334">IFERROR("P(Z&gt;="&amp;C7107-1&amp;")","")</f>
        <v/>
      </c>
      <c r="C7107" s="34" t="str">
        <f t="shared" ref="C7107:C7170" si="335">IF(C7106&gt;rNtrials,"",1+C7106)</f>
        <v/>
      </c>
    </row>
    <row r="7108" spans="1:3">
      <c r="A7108" s="34" t="str">
        <f t="shared" si="333"/>
        <v/>
      </c>
      <c r="B7108" s="34" t="str">
        <f t="shared" si="334"/>
        <v/>
      </c>
      <c r="C7108" s="34" t="str">
        <f t="shared" si="335"/>
        <v/>
      </c>
    </row>
    <row r="7109" spans="1:3">
      <c r="A7109" s="34" t="str">
        <f t="shared" si="333"/>
        <v/>
      </c>
      <c r="B7109" s="34" t="str">
        <f t="shared" si="334"/>
        <v/>
      </c>
      <c r="C7109" s="34" t="str">
        <f t="shared" si="335"/>
        <v/>
      </c>
    </row>
    <row r="7110" spans="1:3">
      <c r="A7110" s="34" t="str">
        <f t="shared" si="333"/>
        <v/>
      </c>
      <c r="B7110" s="34" t="str">
        <f t="shared" si="334"/>
        <v/>
      </c>
      <c r="C7110" s="34" t="str">
        <f t="shared" si="335"/>
        <v/>
      </c>
    </row>
    <row r="7111" spans="1:3">
      <c r="A7111" s="34" t="str">
        <f t="shared" si="333"/>
        <v/>
      </c>
      <c r="B7111" s="34" t="str">
        <f t="shared" si="334"/>
        <v/>
      </c>
      <c r="C7111" s="34" t="str">
        <f t="shared" si="335"/>
        <v/>
      </c>
    </row>
    <row r="7112" spans="1:3">
      <c r="A7112" s="34" t="str">
        <f t="shared" si="333"/>
        <v/>
      </c>
      <c r="B7112" s="34" t="str">
        <f t="shared" si="334"/>
        <v/>
      </c>
      <c r="C7112" s="34" t="str">
        <f t="shared" si="335"/>
        <v/>
      </c>
    </row>
    <row r="7113" spans="1:3">
      <c r="A7113" s="34" t="str">
        <f t="shared" si="333"/>
        <v/>
      </c>
      <c r="B7113" s="34" t="str">
        <f t="shared" si="334"/>
        <v/>
      </c>
      <c r="C7113" s="34" t="str">
        <f t="shared" si="335"/>
        <v/>
      </c>
    </row>
    <row r="7114" spans="1:3">
      <c r="A7114" s="34" t="str">
        <f t="shared" si="333"/>
        <v/>
      </c>
      <c r="B7114" s="34" t="str">
        <f t="shared" si="334"/>
        <v/>
      </c>
      <c r="C7114" s="34" t="str">
        <f t="shared" si="335"/>
        <v/>
      </c>
    </row>
    <row r="7115" spans="1:3">
      <c r="A7115" s="34" t="str">
        <f t="shared" si="333"/>
        <v/>
      </c>
      <c r="B7115" s="34" t="str">
        <f t="shared" si="334"/>
        <v/>
      </c>
      <c r="C7115" s="34" t="str">
        <f t="shared" si="335"/>
        <v/>
      </c>
    </row>
    <row r="7116" spans="1:3">
      <c r="A7116" s="34" t="str">
        <f t="shared" si="333"/>
        <v/>
      </c>
      <c r="B7116" s="34" t="str">
        <f t="shared" si="334"/>
        <v/>
      </c>
      <c r="C7116" s="34" t="str">
        <f t="shared" si="335"/>
        <v/>
      </c>
    </row>
    <row r="7117" spans="1:3">
      <c r="A7117" s="34" t="str">
        <f t="shared" si="333"/>
        <v/>
      </c>
      <c r="B7117" s="34" t="str">
        <f t="shared" si="334"/>
        <v/>
      </c>
      <c r="C7117" s="34" t="str">
        <f t="shared" si="335"/>
        <v/>
      </c>
    </row>
    <row r="7118" spans="1:3">
      <c r="A7118" s="34" t="str">
        <f t="shared" si="333"/>
        <v/>
      </c>
      <c r="B7118" s="34" t="str">
        <f t="shared" si="334"/>
        <v/>
      </c>
      <c r="C7118" s="34" t="str">
        <f t="shared" si="335"/>
        <v/>
      </c>
    </row>
    <row r="7119" spans="1:3">
      <c r="A7119" s="34" t="str">
        <f t="shared" si="333"/>
        <v/>
      </c>
      <c r="B7119" s="34" t="str">
        <f t="shared" si="334"/>
        <v/>
      </c>
      <c r="C7119" s="34" t="str">
        <f t="shared" si="335"/>
        <v/>
      </c>
    </row>
    <row r="7120" spans="1:3">
      <c r="A7120" s="34" t="str">
        <f t="shared" si="333"/>
        <v/>
      </c>
      <c r="B7120" s="34" t="str">
        <f t="shared" si="334"/>
        <v/>
      </c>
      <c r="C7120" s="34" t="str">
        <f t="shared" si="335"/>
        <v/>
      </c>
    </row>
    <row r="7121" spans="1:3">
      <c r="A7121" s="34" t="str">
        <f t="shared" si="333"/>
        <v/>
      </c>
      <c r="B7121" s="34" t="str">
        <f t="shared" si="334"/>
        <v/>
      </c>
      <c r="C7121" s="34" t="str">
        <f t="shared" si="335"/>
        <v/>
      </c>
    </row>
    <row r="7122" spans="1:3">
      <c r="A7122" s="34" t="str">
        <f t="shared" si="333"/>
        <v/>
      </c>
      <c r="B7122" s="34" t="str">
        <f t="shared" si="334"/>
        <v/>
      </c>
      <c r="C7122" s="34" t="str">
        <f t="shared" si="335"/>
        <v/>
      </c>
    </row>
    <row r="7123" spans="1:3">
      <c r="A7123" s="34" t="str">
        <f t="shared" si="333"/>
        <v/>
      </c>
      <c r="B7123" s="34" t="str">
        <f t="shared" si="334"/>
        <v/>
      </c>
      <c r="C7123" s="34" t="str">
        <f t="shared" si="335"/>
        <v/>
      </c>
    </row>
    <row r="7124" spans="1:3">
      <c r="A7124" s="34" t="str">
        <f t="shared" si="333"/>
        <v/>
      </c>
      <c r="B7124" s="34" t="str">
        <f t="shared" si="334"/>
        <v/>
      </c>
      <c r="C7124" s="34" t="str">
        <f t="shared" si="335"/>
        <v/>
      </c>
    </row>
    <row r="7125" spans="1:3">
      <c r="A7125" s="34" t="str">
        <f t="shared" si="333"/>
        <v/>
      </c>
      <c r="B7125" s="34" t="str">
        <f t="shared" si="334"/>
        <v/>
      </c>
      <c r="C7125" s="34" t="str">
        <f t="shared" si="335"/>
        <v/>
      </c>
    </row>
    <row r="7126" spans="1:3">
      <c r="A7126" s="34" t="str">
        <f t="shared" si="333"/>
        <v/>
      </c>
      <c r="B7126" s="34" t="str">
        <f t="shared" si="334"/>
        <v/>
      </c>
      <c r="C7126" s="34" t="str">
        <f t="shared" si="335"/>
        <v/>
      </c>
    </row>
    <row r="7127" spans="1:3">
      <c r="A7127" s="34" t="str">
        <f t="shared" si="333"/>
        <v/>
      </c>
      <c r="B7127" s="34" t="str">
        <f t="shared" si="334"/>
        <v/>
      </c>
      <c r="C7127" s="34" t="str">
        <f t="shared" si="335"/>
        <v/>
      </c>
    </row>
    <row r="7128" spans="1:3">
      <c r="A7128" s="34" t="str">
        <f t="shared" si="333"/>
        <v/>
      </c>
      <c r="B7128" s="34" t="str">
        <f t="shared" si="334"/>
        <v/>
      </c>
      <c r="C7128" s="34" t="str">
        <f t="shared" si="335"/>
        <v/>
      </c>
    </row>
    <row r="7129" spans="1:3">
      <c r="A7129" s="34" t="str">
        <f t="shared" si="333"/>
        <v/>
      </c>
      <c r="B7129" s="34" t="str">
        <f t="shared" si="334"/>
        <v/>
      </c>
      <c r="C7129" s="34" t="str">
        <f t="shared" si="335"/>
        <v/>
      </c>
    </row>
    <row r="7130" spans="1:3">
      <c r="A7130" s="34" t="str">
        <f t="shared" si="333"/>
        <v/>
      </c>
      <c r="B7130" s="34" t="str">
        <f t="shared" si="334"/>
        <v/>
      </c>
      <c r="C7130" s="34" t="str">
        <f t="shared" si="335"/>
        <v/>
      </c>
    </row>
    <row r="7131" spans="1:3">
      <c r="A7131" s="34" t="str">
        <f t="shared" si="333"/>
        <v/>
      </c>
      <c r="B7131" s="34" t="str">
        <f t="shared" si="334"/>
        <v/>
      </c>
      <c r="C7131" s="34" t="str">
        <f t="shared" si="335"/>
        <v/>
      </c>
    </row>
    <row r="7132" spans="1:3">
      <c r="A7132" s="34" t="str">
        <f t="shared" si="333"/>
        <v/>
      </c>
      <c r="B7132" s="34" t="str">
        <f t="shared" si="334"/>
        <v/>
      </c>
      <c r="C7132" s="34" t="str">
        <f t="shared" si="335"/>
        <v/>
      </c>
    </row>
    <row r="7133" spans="1:3">
      <c r="A7133" s="34" t="str">
        <f t="shared" si="333"/>
        <v/>
      </c>
      <c r="B7133" s="34" t="str">
        <f t="shared" si="334"/>
        <v/>
      </c>
      <c r="C7133" s="34" t="str">
        <f t="shared" si="335"/>
        <v/>
      </c>
    </row>
    <row r="7134" spans="1:3">
      <c r="A7134" s="34" t="str">
        <f t="shared" si="333"/>
        <v/>
      </c>
      <c r="B7134" s="34" t="str">
        <f t="shared" si="334"/>
        <v/>
      </c>
      <c r="C7134" s="34" t="str">
        <f t="shared" si="335"/>
        <v/>
      </c>
    </row>
    <row r="7135" spans="1:3">
      <c r="A7135" s="34" t="str">
        <f t="shared" si="333"/>
        <v/>
      </c>
      <c r="B7135" s="34" t="str">
        <f t="shared" si="334"/>
        <v/>
      </c>
      <c r="C7135" s="34" t="str">
        <f t="shared" si="335"/>
        <v/>
      </c>
    </row>
    <row r="7136" spans="1:3">
      <c r="A7136" s="34" t="str">
        <f t="shared" si="333"/>
        <v/>
      </c>
      <c r="B7136" s="34" t="str">
        <f t="shared" si="334"/>
        <v/>
      </c>
      <c r="C7136" s="34" t="str">
        <f t="shared" si="335"/>
        <v/>
      </c>
    </row>
    <row r="7137" spans="1:3">
      <c r="A7137" s="34" t="str">
        <f t="shared" si="333"/>
        <v/>
      </c>
      <c r="B7137" s="34" t="str">
        <f t="shared" si="334"/>
        <v/>
      </c>
      <c r="C7137" s="34" t="str">
        <f t="shared" si="335"/>
        <v/>
      </c>
    </row>
    <row r="7138" spans="1:3">
      <c r="A7138" s="34" t="str">
        <f t="shared" si="333"/>
        <v/>
      </c>
      <c r="B7138" s="34" t="str">
        <f t="shared" si="334"/>
        <v/>
      </c>
      <c r="C7138" s="34" t="str">
        <f t="shared" si="335"/>
        <v/>
      </c>
    </row>
    <row r="7139" spans="1:3">
      <c r="A7139" s="34" t="str">
        <f t="shared" si="333"/>
        <v/>
      </c>
      <c r="B7139" s="34" t="str">
        <f t="shared" si="334"/>
        <v/>
      </c>
      <c r="C7139" s="34" t="str">
        <f t="shared" si="335"/>
        <v/>
      </c>
    </row>
    <row r="7140" spans="1:3">
      <c r="A7140" s="34" t="str">
        <f t="shared" si="333"/>
        <v/>
      </c>
      <c r="B7140" s="34" t="str">
        <f t="shared" si="334"/>
        <v/>
      </c>
      <c r="C7140" s="34" t="str">
        <f t="shared" si="335"/>
        <v/>
      </c>
    </row>
    <row r="7141" spans="1:3">
      <c r="A7141" s="34" t="str">
        <f t="shared" si="333"/>
        <v/>
      </c>
      <c r="B7141" s="34" t="str">
        <f t="shared" si="334"/>
        <v/>
      </c>
      <c r="C7141" s="34" t="str">
        <f t="shared" si="335"/>
        <v/>
      </c>
    </row>
    <row r="7142" spans="1:3">
      <c r="A7142" s="34" t="str">
        <f t="shared" si="333"/>
        <v/>
      </c>
      <c r="B7142" s="34" t="str">
        <f t="shared" si="334"/>
        <v/>
      </c>
      <c r="C7142" s="34" t="str">
        <f t="shared" si="335"/>
        <v/>
      </c>
    </row>
    <row r="7143" spans="1:3">
      <c r="A7143" s="34" t="str">
        <f t="shared" si="333"/>
        <v/>
      </c>
      <c r="B7143" s="34" t="str">
        <f t="shared" si="334"/>
        <v/>
      </c>
      <c r="C7143" s="34" t="str">
        <f t="shared" si="335"/>
        <v/>
      </c>
    </row>
    <row r="7144" spans="1:3">
      <c r="A7144" s="34" t="str">
        <f t="shared" si="333"/>
        <v/>
      </c>
      <c r="B7144" s="34" t="str">
        <f t="shared" si="334"/>
        <v/>
      </c>
      <c r="C7144" s="34" t="str">
        <f t="shared" si="335"/>
        <v/>
      </c>
    </row>
    <row r="7145" spans="1:3">
      <c r="A7145" s="34" t="str">
        <f t="shared" si="333"/>
        <v/>
      </c>
      <c r="B7145" s="34" t="str">
        <f t="shared" si="334"/>
        <v/>
      </c>
      <c r="C7145" s="34" t="str">
        <f t="shared" si="335"/>
        <v/>
      </c>
    </row>
    <row r="7146" spans="1:3">
      <c r="A7146" s="34" t="str">
        <f t="shared" si="333"/>
        <v/>
      </c>
      <c r="B7146" s="34" t="str">
        <f t="shared" si="334"/>
        <v/>
      </c>
      <c r="C7146" s="34" t="str">
        <f t="shared" si="335"/>
        <v/>
      </c>
    </row>
    <row r="7147" spans="1:3">
      <c r="A7147" s="34" t="str">
        <f t="shared" si="333"/>
        <v/>
      </c>
      <c r="B7147" s="34" t="str">
        <f t="shared" si="334"/>
        <v/>
      </c>
      <c r="C7147" s="34" t="str">
        <f t="shared" si="335"/>
        <v/>
      </c>
    </row>
    <row r="7148" spans="1:3">
      <c r="A7148" s="34" t="str">
        <f t="shared" si="333"/>
        <v/>
      </c>
      <c r="B7148" s="34" t="str">
        <f t="shared" si="334"/>
        <v/>
      </c>
      <c r="C7148" s="34" t="str">
        <f t="shared" si="335"/>
        <v/>
      </c>
    </row>
    <row r="7149" spans="1:3">
      <c r="A7149" s="34" t="str">
        <f t="shared" si="333"/>
        <v/>
      </c>
      <c r="B7149" s="34" t="str">
        <f t="shared" si="334"/>
        <v/>
      </c>
      <c r="C7149" s="34" t="str">
        <f t="shared" si="335"/>
        <v/>
      </c>
    </row>
    <row r="7150" spans="1:3">
      <c r="A7150" s="34" t="str">
        <f t="shared" si="333"/>
        <v/>
      </c>
      <c r="B7150" s="34" t="str">
        <f t="shared" si="334"/>
        <v/>
      </c>
      <c r="C7150" s="34" t="str">
        <f t="shared" si="335"/>
        <v/>
      </c>
    </row>
    <row r="7151" spans="1:3">
      <c r="A7151" s="34" t="str">
        <f t="shared" si="333"/>
        <v/>
      </c>
      <c r="B7151" s="34" t="str">
        <f t="shared" si="334"/>
        <v/>
      </c>
      <c r="C7151" s="34" t="str">
        <f t="shared" si="335"/>
        <v/>
      </c>
    </row>
    <row r="7152" spans="1:3">
      <c r="A7152" s="34" t="str">
        <f t="shared" si="333"/>
        <v/>
      </c>
      <c r="B7152" s="34" t="str">
        <f t="shared" si="334"/>
        <v/>
      </c>
      <c r="C7152" s="34" t="str">
        <f t="shared" si="335"/>
        <v/>
      </c>
    </row>
    <row r="7153" spans="1:3">
      <c r="A7153" s="34" t="str">
        <f t="shared" si="333"/>
        <v/>
      </c>
      <c r="B7153" s="34" t="str">
        <f t="shared" si="334"/>
        <v/>
      </c>
      <c r="C7153" s="34" t="str">
        <f t="shared" si="335"/>
        <v/>
      </c>
    </row>
    <row r="7154" spans="1:3">
      <c r="A7154" s="34" t="str">
        <f t="shared" si="333"/>
        <v/>
      </c>
      <c r="B7154" s="34" t="str">
        <f t="shared" si="334"/>
        <v/>
      </c>
      <c r="C7154" s="34" t="str">
        <f t="shared" si="335"/>
        <v/>
      </c>
    </row>
    <row r="7155" spans="1:3">
      <c r="A7155" s="34" t="str">
        <f t="shared" si="333"/>
        <v/>
      </c>
      <c r="B7155" s="34" t="str">
        <f t="shared" si="334"/>
        <v/>
      </c>
      <c r="C7155" s="34" t="str">
        <f t="shared" si="335"/>
        <v/>
      </c>
    </row>
    <row r="7156" spans="1:3">
      <c r="A7156" s="34" t="str">
        <f t="shared" si="333"/>
        <v/>
      </c>
      <c r="B7156" s="34" t="str">
        <f t="shared" si="334"/>
        <v/>
      </c>
      <c r="C7156" s="34" t="str">
        <f t="shared" si="335"/>
        <v/>
      </c>
    </row>
    <row r="7157" spans="1:3">
      <c r="A7157" s="34" t="str">
        <f t="shared" si="333"/>
        <v/>
      </c>
      <c r="B7157" s="34" t="str">
        <f t="shared" si="334"/>
        <v/>
      </c>
      <c r="C7157" s="34" t="str">
        <f t="shared" si="335"/>
        <v/>
      </c>
    </row>
    <row r="7158" spans="1:3">
      <c r="A7158" s="34" t="str">
        <f t="shared" si="333"/>
        <v/>
      </c>
      <c r="B7158" s="34" t="str">
        <f t="shared" si="334"/>
        <v/>
      </c>
      <c r="C7158" s="34" t="str">
        <f t="shared" si="335"/>
        <v/>
      </c>
    </row>
    <row r="7159" spans="1:3">
      <c r="A7159" s="34" t="str">
        <f t="shared" si="333"/>
        <v/>
      </c>
      <c r="B7159" s="34" t="str">
        <f t="shared" si="334"/>
        <v/>
      </c>
      <c r="C7159" s="34" t="str">
        <f t="shared" si="335"/>
        <v/>
      </c>
    </row>
    <row r="7160" spans="1:3">
      <c r="A7160" s="34" t="str">
        <f t="shared" si="333"/>
        <v/>
      </c>
      <c r="B7160" s="34" t="str">
        <f t="shared" si="334"/>
        <v/>
      </c>
      <c r="C7160" s="34" t="str">
        <f t="shared" si="335"/>
        <v/>
      </c>
    </row>
    <row r="7161" spans="1:3">
      <c r="A7161" s="34" t="str">
        <f t="shared" si="333"/>
        <v/>
      </c>
      <c r="B7161" s="34" t="str">
        <f t="shared" si="334"/>
        <v/>
      </c>
      <c r="C7161" s="34" t="str">
        <f t="shared" si="335"/>
        <v/>
      </c>
    </row>
    <row r="7162" spans="1:3">
      <c r="A7162" s="34" t="str">
        <f t="shared" si="333"/>
        <v/>
      </c>
      <c r="B7162" s="34" t="str">
        <f t="shared" si="334"/>
        <v/>
      </c>
      <c r="C7162" s="34" t="str">
        <f t="shared" si="335"/>
        <v/>
      </c>
    </row>
    <row r="7163" spans="1:3">
      <c r="A7163" s="34" t="str">
        <f t="shared" si="333"/>
        <v/>
      </c>
      <c r="B7163" s="34" t="str">
        <f t="shared" si="334"/>
        <v/>
      </c>
      <c r="C7163" s="34" t="str">
        <f t="shared" si="335"/>
        <v/>
      </c>
    </row>
    <row r="7164" spans="1:3">
      <c r="A7164" s="34" t="str">
        <f t="shared" si="333"/>
        <v/>
      </c>
      <c r="B7164" s="34" t="str">
        <f t="shared" si="334"/>
        <v/>
      </c>
      <c r="C7164" s="34" t="str">
        <f t="shared" si="335"/>
        <v/>
      </c>
    </row>
    <row r="7165" spans="1:3">
      <c r="A7165" s="34" t="str">
        <f t="shared" si="333"/>
        <v/>
      </c>
      <c r="B7165" s="34" t="str">
        <f t="shared" si="334"/>
        <v/>
      </c>
      <c r="C7165" s="34" t="str">
        <f t="shared" si="335"/>
        <v/>
      </c>
    </row>
    <row r="7166" spans="1:3">
      <c r="A7166" s="34" t="str">
        <f t="shared" si="333"/>
        <v/>
      </c>
      <c r="B7166" s="34" t="str">
        <f t="shared" si="334"/>
        <v/>
      </c>
      <c r="C7166" s="34" t="str">
        <f t="shared" si="335"/>
        <v/>
      </c>
    </row>
    <row r="7167" spans="1:3">
      <c r="A7167" s="34" t="str">
        <f t="shared" si="333"/>
        <v/>
      </c>
      <c r="B7167" s="34" t="str">
        <f t="shared" si="334"/>
        <v/>
      </c>
      <c r="C7167" s="34" t="str">
        <f t="shared" si="335"/>
        <v/>
      </c>
    </row>
    <row r="7168" spans="1:3">
      <c r="A7168" s="34" t="str">
        <f t="shared" si="333"/>
        <v/>
      </c>
      <c r="B7168" s="34" t="str">
        <f t="shared" si="334"/>
        <v/>
      </c>
      <c r="C7168" s="34" t="str">
        <f t="shared" si="335"/>
        <v/>
      </c>
    </row>
    <row r="7169" spans="1:3">
      <c r="A7169" s="34" t="str">
        <f t="shared" si="333"/>
        <v/>
      </c>
      <c r="B7169" s="34" t="str">
        <f t="shared" si="334"/>
        <v/>
      </c>
      <c r="C7169" s="34" t="str">
        <f t="shared" si="335"/>
        <v/>
      </c>
    </row>
    <row r="7170" spans="1:3">
      <c r="A7170" s="34" t="str">
        <f t="shared" si="333"/>
        <v/>
      </c>
      <c r="B7170" s="34" t="str">
        <f t="shared" si="334"/>
        <v/>
      </c>
      <c r="C7170" s="34" t="str">
        <f t="shared" si="335"/>
        <v/>
      </c>
    </row>
    <row r="7171" spans="1:3">
      <c r="A7171" s="34" t="str">
        <f t="shared" ref="A7171:A7234" si="336">IFERROR(C7171-1,"")</f>
        <v/>
      </c>
      <c r="B7171" s="34" t="str">
        <f t="shared" ref="B7171:B7234" si="337">IFERROR("P(Z&gt;="&amp;C7171-1&amp;")","")</f>
        <v/>
      </c>
      <c r="C7171" s="34" t="str">
        <f t="shared" ref="C7171:C7234" si="338">IF(C7170&gt;rNtrials,"",1+C7170)</f>
        <v/>
      </c>
    </row>
    <row r="7172" spans="1:3">
      <c r="A7172" s="34" t="str">
        <f t="shared" si="336"/>
        <v/>
      </c>
      <c r="B7172" s="34" t="str">
        <f t="shared" si="337"/>
        <v/>
      </c>
      <c r="C7172" s="34" t="str">
        <f t="shared" si="338"/>
        <v/>
      </c>
    </row>
    <row r="7173" spans="1:3">
      <c r="A7173" s="34" t="str">
        <f t="shared" si="336"/>
        <v/>
      </c>
      <c r="B7173" s="34" t="str">
        <f t="shared" si="337"/>
        <v/>
      </c>
      <c r="C7173" s="34" t="str">
        <f t="shared" si="338"/>
        <v/>
      </c>
    </row>
    <row r="7174" spans="1:3">
      <c r="A7174" s="34" t="str">
        <f t="shared" si="336"/>
        <v/>
      </c>
      <c r="B7174" s="34" t="str">
        <f t="shared" si="337"/>
        <v/>
      </c>
      <c r="C7174" s="34" t="str">
        <f t="shared" si="338"/>
        <v/>
      </c>
    </row>
    <row r="7175" spans="1:3">
      <c r="A7175" s="34" t="str">
        <f t="shared" si="336"/>
        <v/>
      </c>
      <c r="B7175" s="34" t="str">
        <f t="shared" si="337"/>
        <v/>
      </c>
      <c r="C7175" s="34" t="str">
        <f t="shared" si="338"/>
        <v/>
      </c>
    </row>
    <row r="7176" spans="1:3">
      <c r="A7176" s="34" t="str">
        <f t="shared" si="336"/>
        <v/>
      </c>
      <c r="B7176" s="34" t="str">
        <f t="shared" si="337"/>
        <v/>
      </c>
      <c r="C7176" s="34" t="str">
        <f t="shared" si="338"/>
        <v/>
      </c>
    </row>
    <row r="7177" spans="1:3">
      <c r="A7177" s="34" t="str">
        <f t="shared" si="336"/>
        <v/>
      </c>
      <c r="B7177" s="34" t="str">
        <f t="shared" si="337"/>
        <v/>
      </c>
      <c r="C7177" s="34" t="str">
        <f t="shared" si="338"/>
        <v/>
      </c>
    </row>
    <row r="7178" spans="1:3">
      <c r="A7178" s="34" t="str">
        <f t="shared" si="336"/>
        <v/>
      </c>
      <c r="B7178" s="34" t="str">
        <f t="shared" si="337"/>
        <v/>
      </c>
      <c r="C7178" s="34" t="str">
        <f t="shared" si="338"/>
        <v/>
      </c>
    </row>
    <row r="7179" spans="1:3">
      <c r="A7179" s="34" t="str">
        <f t="shared" si="336"/>
        <v/>
      </c>
      <c r="B7179" s="34" t="str">
        <f t="shared" si="337"/>
        <v/>
      </c>
      <c r="C7179" s="34" t="str">
        <f t="shared" si="338"/>
        <v/>
      </c>
    </row>
    <row r="7180" spans="1:3">
      <c r="A7180" s="34" t="str">
        <f t="shared" si="336"/>
        <v/>
      </c>
      <c r="B7180" s="34" t="str">
        <f t="shared" si="337"/>
        <v/>
      </c>
      <c r="C7180" s="34" t="str">
        <f t="shared" si="338"/>
        <v/>
      </c>
    </row>
    <row r="7181" spans="1:3">
      <c r="A7181" s="34" t="str">
        <f t="shared" si="336"/>
        <v/>
      </c>
      <c r="B7181" s="34" t="str">
        <f t="shared" si="337"/>
        <v/>
      </c>
      <c r="C7181" s="34" t="str">
        <f t="shared" si="338"/>
        <v/>
      </c>
    </row>
    <row r="7182" spans="1:3">
      <c r="A7182" s="34" t="str">
        <f t="shared" si="336"/>
        <v/>
      </c>
      <c r="B7182" s="34" t="str">
        <f t="shared" si="337"/>
        <v/>
      </c>
      <c r="C7182" s="34" t="str">
        <f t="shared" si="338"/>
        <v/>
      </c>
    </row>
    <row r="7183" spans="1:3">
      <c r="A7183" s="34" t="str">
        <f t="shared" si="336"/>
        <v/>
      </c>
      <c r="B7183" s="34" t="str">
        <f t="shared" si="337"/>
        <v/>
      </c>
      <c r="C7183" s="34" t="str">
        <f t="shared" si="338"/>
        <v/>
      </c>
    </row>
    <row r="7184" spans="1:3">
      <c r="A7184" s="34" t="str">
        <f t="shared" si="336"/>
        <v/>
      </c>
      <c r="B7184" s="34" t="str">
        <f t="shared" si="337"/>
        <v/>
      </c>
      <c r="C7184" s="34" t="str">
        <f t="shared" si="338"/>
        <v/>
      </c>
    </row>
    <row r="7185" spans="1:3">
      <c r="A7185" s="34" t="str">
        <f t="shared" si="336"/>
        <v/>
      </c>
      <c r="B7185" s="34" t="str">
        <f t="shared" si="337"/>
        <v/>
      </c>
      <c r="C7185" s="34" t="str">
        <f t="shared" si="338"/>
        <v/>
      </c>
    </row>
    <row r="7186" spans="1:3">
      <c r="A7186" s="34" t="str">
        <f t="shared" si="336"/>
        <v/>
      </c>
      <c r="B7186" s="34" t="str">
        <f t="shared" si="337"/>
        <v/>
      </c>
      <c r="C7186" s="34" t="str">
        <f t="shared" si="338"/>
        <v/>
      </c>
    </row>
    <row r="7187" spans="1:3">
      <c r="A7187" s="34" t="str">
        <f t="shared" si="336"/>
        <v/>
      </c>
      <c r="B7187" s="34" t="str">
        <f t="shared" si="337"/>
        <v/>
      </c>
      <c r="C7187" s="34" t="str">
        <f t="shared" si="338"/>
        <v/>
      </c>
    </row>
    <row r="7188" spans="1:3">
      <c r="A7188" s="34" t="str">
        <f t="shared" si="336"/>
        <v/>
      </c>
      <c r="B7188" s="34" t="str">
        <f t="shared" si="337"/>
        <v/>
      </c>
      <c r="C7188" s="34" t="str">
        <f t="shared" si="338"/>
        <v/>
      </c>
    </row>
    <row r="7189" spans="1:3">
      <c r="A7189" s="34" t="str">
        <f t="shared" si="336"/>
        <v/>
      </c>
      <c r="B7189" s="34" t="str">
        <f t="shared" si="337"/>
        <v/>
      </c>
      <c r="C7189" s="34" t="str">
        <f t="shared" si="338"/>
        <v/>
      </c>
    </row>
    <row r="7190" spans="1:3">
      <c r="A7190" s="34" t="str">
        <f t="shared" si="336"/>
        <v/>
      </c>
      <c r="B7190" s="34" t="str">
        <f t="shared" si="337"/>
        <v/>
      </c>
      <c r="C7190" s="34" t="str">
        <f t="shared" si="338"/>
        <v/>
      </c>
    </row>
    <row r="7191" spans="1:3">
      <c r="A7191" s="34" t="str">
        <f t="shared" si="336"/>
        <v/>
      </c>
      <c r="B7191" s="34" t="str">
        <f t="shared" si="337"/>
        <v/>
      </c>
      <c r="C7191" s="34" t="str">
        <f t="shared" si="338"/>
        <v/>
      </c>
    </row>
    <row r="7192" spans="1:3">
      <c r="A7192" s="34" t="str">
        <f t="shared" si="336"/>
        <v/>
      </c>
      <c r="B7192" s="34" t="str">
        <f t="shared" si="337"/>
        <v/>
      </c>
      <c r="C7192" s="34" t="str">
        <f t="shared" si="338"/>
        <v/>
      </c>
    </row>
    <row r="7193" spans="1:3">
      <c r="A7193" s="34" t="str">
        <f t="shared" si="336"/>
        <v/>
      </c>
      <c r="B7193" s="34" t="str">
        <f t="shared" si="337"/>
        <v/>
      </c>
      <c r="C7193" s="34" t="str">
        <f t="shared" si="338"/>
        <v/>
      </c>
    </row>
    <row r="7194" spans="1:3">
      <c r="A7194" s="34" t="str">
        <f t="shared" si="336"/>
        <v/>
      </c>
      <c r="B7194" s="34" t="str">
        <f t="shared" si="337"/>
        <v/>
      </c>
      <c r="C7194" s="34" t="str">
        <f t="shared" si="338"/>
        <v/>
      </c>
    </row>
    <row r="7195" spans="1:3">
      <c r="A7195" s="34" t="str">
        <f t="shared" si="336"/>
        <v/>
      </c>
      <c r="B7195" s="34" t="str">
        <f t="shared" si="337"/>
        <v/>
      </c>
      <c r="C7195" s="34" t="str">
        <f t="shared" si="338"/>
        <v/>
      </c>
    </row>
    <row r="7196" spans="1:3">
      <c r="A7196" s="34" t="str">
        <f t="shared" si="336"/>
        <v/>
      </c>
      <c r="B7196" s="34" t="str">
        <f t="shared" si="337"/>
        <v/>
      </c>
      <c r="C7196" s="34" t="str">
        <f t="shared" si="338"/>
        <v/>
      </c>
    </row>
    <row r="7197" spans="1:3">
      <c r="A7197" s="34" t="str">
        <f t="shared" si="336"/>
        <v/>
      </c>
      <c r="B7197" s="34" t="str">
        <f t="shared" si="337"/>
        <v/>
      </c>
      <c r="C7197" s="34" t="str">
        <f t="shared" si="338"/>
        <v/>
      </c>
    </row>
    <row r="7198" spans="1:3">
      <c r="A7198" s="34" t="str">
        <f t="shared" si="336"/>
        <v/>
      </c>
      <c r="B7198" s="34" t="str">
        <f t="shared" si="337"/>
        <v/>
      </c>
      <c r="C7198" s="34" t="str">
        <f t="shared" si="338"/>
        <v/>
      </c>
    </row>
    <row r="7199" spans="1:3">
      <c r="A7199" s="34" t="str">
        <f t="shared" si="336"/>
        <v/>
      </c>
      <c r="B7199" s="34" t="str">
        <f t="shared" si="337"/>
        <v/>
      </c>
      <c r="C7199" s="34" t="str">
        <f t="shared" si="338"/>
        <v/>
      </c>
    </row>
    <row r="7200" spans="1:3">
      <c r="A7200" s="34" t="str">
        <f t="shared" si="336"/>
        <v/>
      </c>
      <c r="B7200" s="34" t="str">
        <f t="shared" si="337"/>
        <v/>
      </c>
      <c r="C7200" s="34" t="str">
        <f t="shared" si="338"/>
        <v/>
      </c>
    </row>
    <row r="7201" spans="1:3">
      <c r="A7201" s="34" t="str">
        <f t="shared" si="336"/>
        <v/>
      </c>
      <c r="B7201" s="34" t="str">
        <f t="shared" si="337"/>
        <v/>
      </c>
      <c r="C7201" s="34" t="str">
        <f t="shared" si="338"/>
        <v/>
      </c>
    </row>
    <row r="7202" spans="1:3">
      <c r="A7202" s="34" t="str">
        <f t="shared" si="336"/>
        <v/>
      </c>
      <c r="B7202" s="34" t="str">
        <f t="shared" si="337"/>
        <v/>
      </c>
      <c r="C7202" s="34" t="str">
        <f t="shared" si="338"/>
        <v/>
      </c>
    </row>
    <row r="7203" spans="1:3">
      <c r="A7203" s="34" t="str">
        <f t="shared" si="336"/>
        <v/>
      </c>
      <c r="B7203" s="34" t="str">
        <f t="shared" si="337"/>
        <v/>
      </c>
      <c r="C7203" s="34" t="str">
        <f t="shared" si="338"/>
        <v/>
      </c>
    </row>
    <row r="7204" spans="1:3">
      <c r="A7204" s="34" t="str">
        <f t="shared" si="336"/>
        <v/>
      </c>
      <c r="B7204" s="34" t="str">
        <f t="shared" si="337"/>
        <v/>
      </c>
      <c r="C7204" s="34" t="str">
        <f t="shared" si="338"/>
        <v/>
      </c>
    </row>
    <row r="7205" spans="1:3">
      <c r="A7205" s="34" t="str">
        <f t="shared" si="336"/>
        <v/>
      </c>
      <c r="B7205" s="34" t="str">
        <f t="shared" si="337"/>
        <v/>
      </c>
      <c r="C7205" s="34" t="str">
        <f t="shared" si="338"/>
        <v/>
      </c>
    </row>
    <row r="7206" spans="1:3">
      <c r="A7206" s="34" t="str">
        <f t="shared" si="336"/>
        <v/>
      </c>
      <c r="B7206" s="34" t="str">
        <f t="shared" si="337"/>
        <v/>
      </c>
      <c r="C7206" s="34" t="str">
        <f t="shared" si="338"/>
        <v/>
      </c>
    </row>
    <row r="7207" spans="1:3">
      <c r="A7207" s="34" t="str">
        <f t="shared" si="336"/>
        <v/>
      </c>
      <c r="B7207" s="34" t="str">
        <f t="shared" si="337"/>
        <v/>
      </c>
      <c r="C7207" s="34" t="str">
        <f t="shared" si="338"/>
        <v/>
      </c>
    </row>
    <row r="7208" spans="1:3">
      <c r="A7208" s="34" t="str">
        <f t="shared" si="336"/>
        <v/>
      </c>
      <c r="B7208" s="34" t="str">
        <f t="shared" si="337"/>
        <v/>
      </c>
      <c r="C7208" s="34" t="str">
        <f t="shared" si="338"/>
        <v/>
      </c>
    </row>
    <row r="7209" spans="1:3">
      <c r="A7209" s="34" t="str">
        <f t="shared" si="336"/>
        <v/>
      </c>
      <c r="B7209" s="34" t="str">
        <f t="shared" si="337"/>
        <v/>
      </c>
      <c r="C7209" s="34" t="str">
        <f t="shared" si="338"/>
        <v/>
      </c>
    </row>
    <row r="7210" spans="1:3">
      <c r="A7210" s="34" t="str">
        <f t="shared" si="336"/>
        <v/>
      </c>
      <c r="B7210" s="34" t="str">
        <f t="shared" si="337"/>
        <v/>
      </c>
      <c r="C7210" s="34" t="str">
        <f t="shared" si="338"/>
        <v/>
      </c>
    </row>
    <row r="7211" spans="1:3">
      <c r="A7211" s="34" t="str">
        <f t="shared" si="336"/>
        <v/>
      </c>
      <c r="B7211" s="34" t="str">
        <f t="shared" si="337"/>
        <v/>
      </c>
      <c r="C7211" s="34" t="str">
        <f t="shared" si="338"/>
        <v/>
      </c>
    </row>
    <row r="7212" spans="1:3">
      <c r="A7212" s="34" t="str">
        <f t="shared" si="336"/>
        <v/>
      </c>
      <c r="B7212" s="34" t="str">
        <f t="shared" si="337"/>
        <v/>
      </c>
      <c r="C7212" s="34" t="str">
        <f t="shared" si="338"/>
        <v/>
      </c>
    </row>
    <row r="7213" spans="1:3">
      <c r="A7213" s="34" t="str">
        <f t="shared" si="336"/>
        <v/>
      </c>
      <c r="B7213" s="34" t="str">
        <f t="shared" si="337"/>
        <v/>
      </c>
      <c r="C7213" s="34" t="str">
        <f t="shared" si="338"/>
        <v/>
      </c>
    </row>
    <row r="7214" spans="1:3">
      <c r="A7214" s="34" t="str">
        <f t="shared" si="336"/>
        <v/>
      </c>
      <c r="B7214" s="34" t="str">
        <f t="shared" si="337"/>
        <v/>
      </c>
      <c r="C7214" s="34" t="str">
        <f t="shared" si="338"/>
        <v/>
      </c>
    </row>
    <row r="7215" spans="1:3">
      <c r="A7215" s="34" t="str">
        <f t="shared" si="336"/>
        <v/>
      </c>
      <c r="B7215" s="34" t="str">
        <f t="shared" si="337"/>
        <v/>
      </c>
      <c r="C7215" s="34" t="str">
        <f t="shared" si="338"/>
        <v/>
      </c>
    </row>
    <row r="7216" spans="1:3">
      <c r="A7216" s="34" t="str">
        <f t="shared" si="336"/>
        <v/>
      </c>
      <c r="B7216" s="34" t="str">
        <f t="shared" si="337"/>
        <v/>
      </c>
      <c r="C7216" s="34" t="str">
        <f t="shared" si="338"/>
        <v/>
      </c>
    </row>
    <row r="7217" spans="1:3">
      <c r="A7217" s="34" t="str">
        <f t="shared" si="336"/>
        <v/>
      </c>
      <c r="B7217" s="34" t="str">
        <f t="shared" si="337"/>
        <v/>
      </c>
      <c r="C7217" s="34" t="str">
        <f t="shared" si="338"/>
        <v/>
      </c>
    </row>
    <row r="7218" spans="1:3">
      <c r="A7218" s="34" t="str">
        <f t="shared" si="336"/>
        <v/>
      </c>
      <c r="B7218" s="34" t="str">
        <f t="shared" si="337"/>
        <v/>
      </c>
      <c r="C7218" s="34" t="str">
        <f t="shared" si="338"/>
        <v/>
      </c>
    </row>
    <row r="7219" spans="1:3">
      <c r="A7219" s="34" t="str">
        <f t="shared" si="336"/>
        <v/>
      </c>
      <c r="B7219" s="34" t="str">
        <f t="shared" si="337"/>
        <v/>
      </c>
      <c r="C7219" s="34" t="str">
        <f t="shared" si="338"/>
        <v/>
      </c>
    </row>
    <row r="7220" spans="1:3">
      <c r="A7220" s="34" t="str">
        <f t="shared" si="336"/>
        <v/>
      </c>
      <c r="B7220" s="34" t="str">
        <f t="shared" si="337"/>
        <v/>
      </c>
      <c r="C7220" s="34" t="str">
        <f t="shared" si="338"/>
        <v/>
      </c>
    </row>
    <row r="7221" spans="1:3">
      <c r="A7221" s="34" t="str">
        <f t="shared" si="336"/>
        <v/>
      </c>
      <c r="B7221" s="34" t="str">
        <f t="shared" si="337"/>
        <v/>
      </c>
      <c r="C7221" s="34" t="str">
        <f t="shared" si="338"/>
        <v/>
      </c>
    </row>
    <row r="7222" spans="1:3">
      <c r="A7222" s="34" t="str">
        <f t="shared" si="336"/>
        <v/>
      </c>
      <c r="B7222" s="34" t="str">
        <f t="shared" si="337"/>
        <v/>
      </c>
      <c r="C7222" s="34" t="str">
        <f t="shared" si="338"/>
        <v/>
      </c>
    </row>
    <row r="7223" spans="1:3">
      <c r="A7223" s="34" t="str">
        <f t="shared" si="336"/>
        <v/>
      </c>
      <c r="B7223" s="34" t="str">
        <f t="shared" si="337"/>
        <v/>
      </c>
      <c r="C7223" s="34" t="str">
        <f t="shared" si="338"/>
        <v/>
      </c>
    </row>
    <row r="7224" spans="1:3">
      <c r="A7224" s="34" t="str">
        <f t="shared" si="336"/>
        <v/>
      </c>
      <c r="B7224" s="34" t="str">
        <f t="shared" si="337"/>
        <v/>
      </c>
      <c r="C7224" s="34" t="str">
        <f t="shared" si="338"/>
        <v/>
      </c>
    </row>
    <row r="7225" spans="1:3">
      <c r="A7225" s="34" t="str">
        <f t="shared" si="336"/>
        <v/>
      </c>
      <c r="B7225" s="34" t="str">
        <f t="shared" si="337"/>
        <v/>
      </c>
      <c r="C7225" s="34" t="str">
        <f t="shared" si="338"/>
        <v/>
      </c>
    </row>
    <row r="7226" spans="1:3">
      <c r="A7226" s="34" t="str">
        <f t="shared" si="336"/>
        <v/>
      </c>
      <c r="B7226" s="34" t="str">
        <f t="shared" si="337"/>
        <v/>
      </c>
      <c r="C7226" s="34" t="str">
        <f t="shared" si="338"/>
        <v/>
      </c>
    </row>
    <row r="7227" spans="1:3">
      <c r="A7227" s="34" t="str">
        <f t="shared" si="336"/>
        <v/>
      </c>
      <c r="B7227" s="34" t="str">
        <f t="shared" si="337"/>
        <v/>
      </c>
      <c r="C7227" s="34" t="str">
        <f t="shared" si="338"/>
        <v/>
      </c>
    </row>
    <row r="7228" spans="1:3">
      <c r="A7228" s="34" t="str">
        <f t="shared" si="336"/>
        <v/>
      </c>
      <c r="B7228" s="34" t="str">
        <f t="shared" si="337"/>
        <v/>
      </c>
      <c r="C7228" s="34" t="str">
        <f t="shared" si="338"/>
        <v/>
      </c>
    </row>
    <row r="7229" spans="1:3">
      <c r="A7229" s="34" t="str">
        <f t="shared" si="336"/>
        <v/>
      </c>
      <c r="B7229" s="34" t="str">
        <f t="shared" si="337"/>
        <v/>
      </c>
      <c r="C7229" s="34" t="str">
        <f t="shared" si="338"/>
        <v/>
      </c>
    </row>
    <row r="7230" spans="1:3">
      <c r="A7230" s="34" t="str">
        <f t="shared" si="336"/>
        <v/>
      </c>
      <c r="B7230" s="34" t="str">
        <f t="shared" si="337"/>
        <v/>
      </c>
      <c r="C7230" s="34" t="str">
        <f t="shared" si="338"/>
        <v/>
      </c>
    </row>
    <row r="7231" spans="1:3">
      <c r="A7231" s="34" t="str">
        <f t="shared" si="336"/>
        <v/>
      </c>
      <c r="B7231" s="34" t="str">
        <f t="shared" si="337"/>
        <v/>
      </c>
      <c r="C7231" s="34" t="str">
        <f t="shared" si="338"/>
        <v/>
      </c>
    </row>
    <row r="7232" spans="1:3">
      <c r="A7232" s="34" t="str">
        <f t="shared" si="336"/>
        <v/>
      </c>
      <c r="B7232" s="34" t="str">
        <f t="shared" si="337"/>
        <v/>
      </c>
      <c r="C7232" s="34" t="str">
        <f t="shared" si="338"/>
        <v/>
      </c>
    </row>
    <row r="7233" spans="1:3">
      <c r="A7233" s="34" t="str">
        <f t="shared" si="336"/>
        <v/>
      </c>
      <c r="B7233" s="34" t="str">
        <f t="shared" si="337"/>
        <v/>
      </c>
      <c r="C7233" s="34" t="str">
        <f t="shared" si="338"/>
        <v/>
      </c>
    </row>
    <row r="7234" spans="1:3">
      <c r="A7234" s="34" t="str">
        <f t="shared" si="336"/>
        <v/>
      </c>
      <c r="B7234" s="34" t="str">
        <f t="shared" si="337"/>
        <v/>
      </c>
      <c r="C7234" s="34" t="str">
        <f t="shared" si="338"/>
        <v/>
      </c>
    </row>
    <row r="7235" spans="1:3">
      <c r="A7235" s="34" t="str">
        <f t="shared" ref="A7235:A7298" si="339">IFERROR(C7235-1,"")</f>
        <v/>
      </c>
      <c r="B7235" s="34" t="str">
        <f t="shared" ref="B7235:B7298" si="340">IFERROR("P(Z&gt;="&amp;C7235-1&amp;")","")</f>
        <v/>
      </c>
      <c r="C7235" s="34" t="str">
        <f t="shared" ref="C7235:C7298" si="341">IF(C7234&gt;rNtrials,"",1+C7234)</f>
        <v/>
      </c>
    </row>
    <row r="7236" spans="1:3">
      <c r="A7236" s="34" t="str">
        <f t="shared" si="339"/>
        <v/>
      </c>
      <c r="B7236" s="34" t="str">
        <f t="shared" si="340"/>
        <v/>
      </c>
      <c r="C7236" s="34" t="str">
        <f t="shared" si="341"/>
        <v/>
      </c>
    </row>
    <row r="7237" spans="1:3">
      <c r="A7237" s="34" t="str">
        <f t="shared" si="339"/>
        <v/>
      </c>
      <c r="B7237" s="34" t="str">
        <f t="shared" si="340"/>
        <v/>
      </c>
      <c r="C7237" s="34" t="str">
        <f t="shared" si="341"/>
        <v/>
      </c>
    </row>
    <row r="7238" spans="1:3">
      <c r="A7238" s="34" t="str">
        <f t="shared" si="339"/>
        <v/>
      </c>
      <c r="B7238" s="34" t="str">
        <f t="shared" si="340"/>
        <v/>
      </c>
      <c r="C7238" s="34" t="str">
        <f t="shared" si="341"/>
        <v/>
      </c>
    </row>
    <row r="7239" spans="1:3">
      <c r="A7239" s="34" t="str">
        <f t="shared" si="339"/>
        <v/>
      </c>
      <c r="B7239" s="34" t="str">
        <f t="shared" si="340"/>
        <v/>
      </c>
      <c r="C7239" s="34" t="str">
        <f t="shared" si="341"/>
        <v/>
      </c>
    </row>
    <row r="7240" spans="1:3">
      <c r="A7240" s="34" t="str">
        <f t="shared" si="339"/>
        <v/>
      </c>
      <c r="B7240" s="34" t="str">
        <f t="shared" si="340"/>
        <v/>
      </c>
      <c r="C7240" s="34" t="str">
        <f t="shared" si="341"/>
        <v/>
      </c>
    </row>
    <row r="7241" spans="1:3">
      <c r="A7241" s="34" t="str">
        <f t="shared" si="339"/>
        <v/>
      </c>
      <c r="B7241" s="34" t="str">
        <f t="shared" si="340"/>
        <v/>
      </c>
      <c r="C7241" s="34" t="str">
        <f t="shared" si="341"/>
        <v/>
      </c>
    </row>
    <row r="7242" spans="1:3">
      <c r="A7242" s="34" t="str">
        <f t="shared" si="339"/>
        <v/>
      </c>
      <c r="B7242" s="34" t="str">
        <f t="shared" si="340"/>
        <v/>
      </c>
      <c r="C7242" s="34" t="str">
        <f t="shared" si="341"/>
        <v/>
      </c>
    </row>
    <row r="7243" spans="1:3">
      <c r="A7243" s="34" t="str">
        <f t="shared" si="339"/>
        <v/>
      </c>
      <c r="B7243" s="34" t="str">
        <f t="shared" si="340"/>
        <v/>
      </c>
      <c r="C7243" s="34" t="str">
        <f t="shared" si="341"/>
        <v/>
      </c>
    </row>
    <row r="7244" spans="1:3">
      <c r="A7244" s="34" t="str">
        <f t="shared" si="339"/>
        <v/>
      </c>
      <c r="B7244" s="34" t="str">
        <f t="shared" si="340"/>
        <v/>
      </c>
      <c r="C7244" s="34" t="str">
        <f t="shared" si="341"/>
        <v/>
      </c>
    </row>
    <row r="7245" spans="1:3">
      <c r="A7245" s="34" t="str">
        <f t="shared" si="339"/>
        <v/>
      </c>
      <c r="B7245" s="34" t="str">
        <f t="shared" si="340"/>
        <v/>
      </c>
      <c r="C7245" s="34" t="str">
        <f t="shared" si="341"/>
        <v/>
      </c>
    </row>
    <row r="7246" spans="1:3">
      <c r="A7246" s="34" t="str">
        <f t="shared" si="339"/>
        <v/>
      </c>
      <c r="B7246" s="34" t="str">
        <f t="shared" si="340"/>
        <v/>
      </c>
      <c r="C7246" s="34" t="str">
        <f t="shared" si="341"/>
        <v/>
      </c>
    </row>
    <row r="7247" spans="1:3">
      <c r="A7247" s="34" t="str">
        <f t="shared" si="339"/>
        <v/>
      </c>
      <c r="B7247" s="34" t="str">
        <f t="shared" si="340"/>
        <v/>
      </c>
      <c r="C7247" s="34" t="str">
        <f t="shared" si="341"/>
        <v/>
      </c>
    </row>
    <row r="7248" spans="1:3">
      <c r="A7248" s="34" t="str">
        <f t="shared" si="339"/>
        <v/>
      </c>
      <c r="B7248" s="34" t="str">
        <f t="shared" si="340"/>
        <v/>
      </c>
      <c r="C7248" s="34" t="str">
        <f t="shared" si="341"/>
        <v/>
      </c>
    </row>
    <row r="7249" spans="1:3">
      <c r="A7249" s="34" t="str">
        <f t="shared" si="339"/>
        <v/>
      </c>
      <c r="B7249" s="34" t="str">
        <f t="shared" si="340"/>
        <v/>
      </c>
      <c r="C7249" s="34" t="str">
        <f t="shared" si="341"/>
        <v/>
      </c>
    </row>
    <row r="7250" spans="1:3">
      <c r="A7250" s="34" t="str">
        <f t="shared" si="339"/>
        <v/>
      </c>
      <c r="B7250" s="34" t="str">
        <f t="shared" si="340"/>
        <v/>
      </c>
      <c r="C7250" s="34" t="str">
        <f t="shared" si="341"/>
        <v/>
      </c>
    </row>
    <row r="7251" spans="1:3">
      <c r="A7251" s="34" t="str">
        <f t="shared" si="339"/>
        <v/>
      </c>
      <c r="B7251" s="34" t="str">
        <f t="shared" si="340"/>
        <v/>
      </c>
      <c r="C7251" s="34" t="str">
        <f t="shared" si="341"/>
        <v/>
      </c>
    </row>
    <row r="7252" spans="1:3">
      <c r="A7252" s="34" t="str">
        <f t="shared" si="339"/>
        <v/>
      </c>
      <c r="B7252" s="34" t="str">
        <f t="shared" si="340"/>
        <v/>
      </c>
      <c r="C7252" s="34" t="str">
        <f t="shared" si="341"/>
        <v/>
      </c>
    </row>
    <row r="7253" spans="1:3">
      <c r="A7253" s="34" t="str">
        <f t="shared" si="339"/>
        <v/>
      </c>
      <c r="B7253" s="34" t="str">
        <f t="shared" si="340"/>
        <v/>
      </c>
      <c r="C7253" s="34" t="str">
        <f t="shared" si="341"/>
        <v/>
      </c>
    </row>
    <row r="7254" spans="1:3">
      <c r="A7254" s="34" t="str">
        <f t="shared" si="339"/>
        <v/>
      </c>
      <c r="B7254" s="34" t="str">
        <f t="shared" si="340"/>
        <v/>
      </c>
      <c r="C7254" s="34" t="str">
        <f t="shared" si="341"/>
        <v/>
      </c>
    </row>
    <row r="7255" spans="1:3">
      <c r="A7255" s="34" t="str">
        <f t="shared" si="339"/>
        <v/>
      </c>
      <c r="B7255" s="34" t="str">
        <f t="shared" si="340"/>
        <v/>
      </c>
      <c r="C7255" s="34" t="str">
        <f t="shared" si="341"/>
        <v/>
      </c>
    </row>
    <row r="7256" spans="1:3">
      <c r="A7256" s="34" t="str">
        <f t="shared" si="339"/>
        <v/>
      </c>
      <c r="B7256" s="34" t="str">
        <f t="shared" si="340"/>
        <v/>
      </c>
      <c r="C7256" s="34" t="str">
        <f t="shared" si="341"/>
        <v/>
      </c>
    </row>
    <row r="7257" spans="1:3">
      <c r="A7257" s="34" t="str">
        <f t="shared" si="339"/>
        <v/>
      </c>
      <c r="B7257" s="34" t="str">
        <f t="shared" si="340"/>
        <v/>
      </c>
      <c r="C7257" s="34" t="str">
        <f t="shared" si="341"/>
        <v/>
      </c>
    </row>
    <row r="7258" spans="1:3">
      <c r="A7258" s="34" t="str">
        <f t="shared" si="339"/>
        <v/>
      </c>
      <c r="B7258" s="34" t="str">
        <f t="shared" si="340"/>
        <v/>
      </c>
      <c r="C7258" s="34" t="str">
        <f t="shared" si="341"/>
        <v/>
      </c>
    </row>
    <row r="7259" spans="1:3">
      <c r="A7259" s="34" t="str">
        <f t="shared" si="339"/>
        <v/>
      </c>
      <c r="B7259" s="34" t="str">
        <f t="shared" si="340"/>
        <v/>
      </c>
      <c r="C7259" s="34" t="str">
        <f t="shared" si="341"/>
        <v/>
      </c>
    </row>
    <row r="7260" spans="1:3">
      <c r="A7260" s="34" t="str">
        <f t="shared" si="339"/>
        <v/>
      </c>
      <c r="B7260" s="34" t="str">
        <f t="shared" si="340"/>
        <v/>
      </c>
      <c r="C7260" s="34" t="str">
        <f t="shared" si="341"/>
        <v/>
      </c>
    </row>
    <row r="7261" spans="1:3">
      <c r="A7261" s="34" t="str">
        <f t="shared" si="339"/>
        <v/>
      </c>
      <c r="B7261" s="34" t="str">
        <f t="shared" si="340"/>
        <v/>
      </c>
      <c r="C7261" s="34" t="str">
        <f t="shared" si="341"/>
        <v/>
      </c>
    </row>
    <row r="7262" spans="1:3">
      <c r="A7262" s="34" t="str">
        <f t="shared" si="339"/>
        <v/>
      </c>
      <c r="B7262" s="34" t="str">
        <f t="shared" si="340"/>
        <v/>
      </c>
      <c r="C7262" s="34" t="str">
        <f t="shared" si="341"/>
        <v/>
      </c>
    </row>
    <row r="7263" spans="1:3">
      <c r="A7263" s="34" t="str">
        <f t="shared" si="339"/>
        <v/>
      </c>
      <c r="B7263" s="34" t="str">
        <f t="shared" si="340"/>
        <v/>
      </c>
      <c r="C7263" s="34" t="str">
        <f t="shared" si="341"/>
        <v/>
      </c>
    </row>
    <row r="7264" spans="1:3">
      <c r="A7264" s="34" t="str">
        <f t="shared" si="339"/>
        <v/>
      </c>
      <c r="B7264" s="34" t="str">
        <f t="shared" si="340"/>
        <v/>
      </c>
      <c r="C7264" s="34" t="str">
        <f t="shared" si="341"/>
        <v/>
      </c>
    </row>
    <row r="7265" spans="1:3">
      <c r="A7265" s="34" t="str">
        <f t="shared" si="339"/>
        <v/>
      </c>
      <c r="B7265" s="34" t="str">
        <f t="shared" si="340"/>
        <v/>
      </c>
      <c r="C7265" s="34" t="str">
        <f t="shared" si="341"/>
        <v/>
      </c>
    </row>
    <row r="7266" spans="1:3">
      <c r="A7266" s="34" t="str">
        <f t="shared" si="339"/>
        <v/>
      </c>
      <c r="B7266" s="34" t="str">
        <f t="shared" si="340"/>
        <v/>
      </c>
      <c r="C7266" s="34" t="str">
        <f t="shared" si="341"/>
        <v/>
      </c>
    </row>
    <row r="7267" spans="1:3">
      <c r="A7267" s="34" t="str">
        <f t="shared" si="339"/>
        <v/>
      </c>
      <c r="B7267" s="34" t="str">
        <f t="shared" si="340"/>
        <v/>
      </c>
      <c r="C7267" s="34" t="str">
        <f t="shared" si="341"/>
        <v/>
      </c>
    </row>
    <row r="7268" spans="1:3">
      <c r="A7268" s="34" t="str">
        <f t="shared" si="339"/>
        <v/>
      </c>
      <c r="B7268" s="34" t="str">
        <f t="shared" si="340"/>
        <v/>
      </c>
      <c r="C7268" s="34" t="str">
        <f t="shared" si="341"/>
        <v/>
      </c>
    </row>
    <row r="7269" spans="1:3">
      <c r="A7269" s="34" t="str">
        <f t="shared" si="339"/>
        <v/>
      </c>
      <c r="B7269" s="34" t="str">
        <f t="shared" si="340"/>
        <v/>
      </c>
      <c r="C7269" s="34" t="str">
        <f t="shared" si="341"/>
        <v/>
      </c>
    </row>
    <row r="7270" spans="1:3">
      <c r="A7270" s="34" t="str">
        <f t="shared" si="339"/>
        <v/>
      </c>
      <c r="B7270" s="34" t="str">
        <f t="shared" si="340"/>
        <v/>
      </c>
      <c r="C7270" s="34" t="str">
        <f t="shared" si="341"/>
        <v/>
      </c>
    </row>
    <row r="7271" spans="1:3">
      <c r="A7271" s="34" t="str">
        <f t="shared" si="339"/>
        <v/>
      </c>
      <c r="B7271" s="34" t="str">
        <f t="shared" si="340"/>
        <v/>
      </c>
      <c r="C7271" s="34" t="str">
        <f t="shared" si="341"/>
        <v/>
      </c>
    </row>
    <row r="7272" spans="1:3">
      <c r="A7272" s="34" t="str">
        <f t="shared" si="339"/>
        <v/>
      </c>
      <c r="B7272" s="34" t="str">
        <f t="shared" si="340"/>
        <v/>
      </c>
      <c r="C7272" s="34" t="str">
        <f t="shared" si="341"/>
        <v/>
      </c>
    </row>
    <row r="7273" spans="1:3">
      <c r="A7273" s="34" t="str">
        <f t="shared" si="339"/>
        <v/>
      </c>
      <c r="B7273" s="34" t="str">
        <f t="shared" si="340"/>
        <v/>
      </c>
      <c r="C7273" s="34" t="str">
        <f t="shared" si="341"/>
        <v/>
      </c>
    </row>
    <row r="7274" spans="1:3">
      <c r="A7274" s="34" t="str">
        <f t="shared" si="339"/>
        <v/>
      </c>
      <c r="B7274" s="34" t="str">
        <f t="shared" si="340"/>
        <v/>
      </c>
      <c r="C7274" s="34" t="str">
        <f t="shared" si="341"/>
        <v/>
      </c>
    </row>
    <row r="7275" spans="1:3">
      <c r="A7275" s="34" t="str">
        <f t="shared" si="339"/>
        <v/>
      </c>
      <c r="B7275" s="34" t="str">
        <f t="shared" si="340"/>
        <v/>
      </c>
      <c r="C7275" s="34" t="str">
        <f t="shared" si="341"/>
        <v/>
      </c>
    </row>
    <row r="7276" spans="1:3">
      <c r="A7276" s="34" t="str">
        <f t="shared" si="339"/>
        <v/>
      </c>
      <c r="B7276" s="34" t="str">
        <f t="shared" si="340"/>
        <v/>
      </c>
      <c r="C7276" s="34" t="str">
        <f t="shared" si="341"/>
        <v/>
      </c>
    </row>
    <row r="7277" spans="1:3">
      <c r="A7277" s="34" t="str">
        <f t="shared" si="339"/>
        <v/>
      </c>
      <c r="B7277" s="34" t="str">
        <f t="shared" si="340"/>
        <v/>
      </c>
      <c r="C7277" s="34" t="str">
        <f t="shared" si="341"/>
        <v/>
      </c>
    </row>
    <row r="7278" spans="1:3">
      <c r="A7278" s="34" t="str">
        <f t="shared" si="339"/>
        <v/>
      </c>
      <c r="B7278" s="34" t="str">
        <f t="shared" si="340"/>
        <v/>
      </c>
      <c r="C7278" s="34" t="str">
        <f t="shared" si="341"/>
        <v/>
      </c>
    </row>
    <row r="7279" spans="1:3">
      <c r="A7279" s="34" t="str">
        <f t="shared" si="339"/>
        <v/>
      </c>
      <c r="B7279" s="34" t="str">
        <f t="shared" si="340"/>
        <v/>
      </c>
      <c r="C7279" s="34" t="str">
        <f t="shared" si="341"/>
        <v/>
      </c>
    </row>
    <row r="7280" spans="1:3">
      <c r="A7280" s="34" t="str">
        <f t="shared" si="339"/>
        <v/>
      </c>
      <c r="B7280" s="34" t="str">
        <f t="shared" si="340"/>
        <v/>
      </c>
      <c r="C7280" s="34" t="str">
        <f t="shared" si="341"/>
        <v/>
      </c>
    </row>
    <row r="7281" spans="1:3">
      <c r="A7281" s="34" t="str">
        <f t="shared" si="339"/>
        <v/>
      </c>
      <c r="B7281" s="34" t="str">
        <f t="shared" si="340"/>
        <v/>
      </c>
      <c r="C7281" s="34" t="str">
        <f t="shared" si="341"/>
        <v/>
      </c>
    </row>
    <row r="7282" spans="1:3">
      <c r="A7282" s="34" t="str">
        <f t="shared" si="339"/>
        <v/>
      </c>
      <c r="B7282" s="34" t="str">
        <f t="shared" si="340"/>
        <v/>
      </c>
      <c r="C7282" s="34" t="str">
        <f t="shared" si="341"/>
        <v/>
      </c>
    </row>
    <row r="7283" spans="1:3">
      <c r="A7283" s="34" t="str">
        <f t="shared" si="339"/>
        <v/>
      </c>
      <c r="B7283" s="34" t="str">
        <f t="shared" si="340"/>
        <v/>
      </c>
      <c r="C7283" s="34" t="str">
        <f t="shared" si="341"/>
        <v/>
      </c>
    </row>
    <row r="7284" spans="1:3">
      <c r="A7284" s="34" t="str">
        <f t="shared" si="339"/>
        <v/>
      </c>
      <c r="B7284" s="34" t="str">
        <f t="shared" si="340"/>
        <v/>
      </c>
      <c r="C7284" s="34" t="str">
        <f t="shared" si="341"/>
        <v/>
      </c>
    </row>
    <row r="7285" spans="1:3">
      <c r="A7285" s="34" t="str">
        <f t="shared" si="339"/>
        <v/>
      </c>
      <c r="B7285" s="34" t="str">
        <f t="shared" si="340"/>
        <v/>
      </c>
      <c r="C7285" s="34" t="str">
        <f t="shared" si="341"/>
        <v/>
      </c>
    </row>
    <row r="7286" spans="1:3">
      <c r="A7286" s="34" t="str">
        <f t="shared" si="339"/>
        <v/>
      </c>
      <c r="B7286" s="34" t="str">
        <f t="shared" si="340"/>
        <v/>
      </c>
      <c r="C7286" s="34" t="str">
        <f t="shared" si="341"/>
        <v/>
      </c>
    </row>
    <row r="7287" spans="1:3">
      <c r="A7287" s="34" t="str">
        <f t="shared" si="339"/>
        <v/>
      </c>
      <c r="B7287" s="34" t="str">
        <f t="shared" si="340"/>
        <v/>
      </c>
      <c r="C7287" s="34" t="str">
        <f t="shared" si="341"/>
        <v/>
      </c>
    </row>
    <row r="7288" spans="1:3">
      <c r="A7288" s="34" t="str">
        <f t="shared" si="339"/>
        <v/>
      </c>
      <c r="B7288" s="34" t="str">
        <f t="shared" si="340"/>
        <v/>
      </c>
      <c r="C7288" s="34" t="str">
        <f t="shared" si="341"/>
        <v/>
      </c>
    </row>
    <row r="7289" spans="1:3">
      <c r="A7289" s="34" t="str">
        <f t="shared" si="339"/>
        <v/>
      </c>
      <c r="B7289" s="34" t="str">
        <f t="shared" si="340"/>
        <v/>
      </c>
      <c r="C7289" s="34" t="str">
        <f t="shared" si="341"/>
        <v/>
      </c>
    </row>
    <row r="7290" spans="1:3">
      <c r="A7290" s="34" t="str">
        <f t="shared" si="339"/>
        <v/>
      </c>
      <c r="B7290" s="34" t="str">
        <f t="shared" si="340"/>
        <v/>
      </c>
      <c r="C7290" s="34" t="str">
        <f t="shared" si="341"/>
        <v/>
      </c>
    </row>
    <row r="7291" spans="1:3">
      <c r="A7291" s="34" t="str">
        <f t="shared" si="339"/>
        <v/>
      </c>
      <c r="B7291" s="34" t="str">
        <f t="shared" si="340"/>
        <v/>
      </c>
      <c r="C7291" s="34" t="str">
        <f t="shared" si="341"/>
        <v/>
      </c>
    </row>
    <row r="7292" spans="1:3">
      <c r="A7292" s="34" t="str">
        <f t="shared" si="339"/>
        <v/>
      </c>
      <c r="B7292" s="34" t="str">
        <f t="shared" si="340"/>
        <v/>
      </c>
      <c r="C7292" s="34" t="str">
        <f t="shared" si="341"/>
        <v/>
      </c>
    </row>
    <row r="7293" spans="1:3">
      <c r="A7293" s="34" t="str">
        <f t="shared" si="339"/>
        <v/>
      </c>
      <c r="B7293" s="34" t="str">
        <f t="shared" si="340"/>
        <v/>
      </c>
      <c r="C7293" s="34" t="str">
        <f t="shared" si="341"/>
        <v/>
      </c>
    </row>
    <row r="7294" spans="1:3">
      <c r="A7294" s="34" t="str">
        <f t="shared" si="339"/>
        <v/>
      </c>
      <c r="B7294" s="34" t="str">
        <f t="shared" si="340"/>
        <v/>
      </c>
      <c r="C7294" s="34" t="str">
        <f t="shared" si="341"/>
        <v/>
      </c>
    </row>
    <row r="7295" spans="1:3">
      <c r="A7295" s="34" t="str">
        <f t="shared" si="339"/>
        <v/>
      </c>
      <c r="B7295" s="34" t="str">
        <f t="shared" si="340"/>
        <v/>
      </c>
      <c r="C7295" s="34" t="str">
        <f t="shared" si="341"/>
        <v/>
      </c>
    </row>
    <row r="7296" spans="1:3">
      <c r="A7296" s="34" t="str">
        <f t="shared" si="339"/>
        <v/>
      </c>
      <c r="B7296" s="34" t="str">
        <f t="shared" si="340"/>
        <v/>
      </c>
      <c r="C7296" s="34" t="str">
        <f t="shared" si="341"/>
        <v/>
      </c>
    </row>
    <row r="7297" spans="1:3">
      <c r="A7297" s="34" t="str">
        <f t="shared" si="339"/>
        <v/>
      </c>
      <c r="B7297" s="34" t="str">
        <f t="shared" si="340"/>
        <v/>
      </c>
      <c r="C7297" s="34" t="str">
        <f t="shared" si="341"/>
        <v/>
      </c>
    </row>
    <row r="7298" spans="1:3">
      <c r="A7298" s="34" t="str">
        <f t="shared" si="339"/>
        <v/>
      </c>
      <c r="B7298" s="34" t="str">
        <f t="shared" si="340"/>
        <v/>
      </c>
      <c r="C7298" s="34" t="str">
        <f t="shared" si="341"/>
        <v/>
      </c>
    </row>
    <row r="7299" spans="1:3">
      <c r="A7299" s="34" t="str">
        <f t="shared" ref="A7299:A7362" si="342">IFERROR(C7299-1,"")</f>
        <v/>
      </c>
      <c r="B7299" s="34" t="str">
        <f t="shared" ref="B7299:B7362" si="343">IFERROR("P(Z&gt;="&amp;C7299-1&amp;")","")</f>
        <v/>
      </c>
      <c r="C7299" s="34" t="str">
        <f t="shared" ref="C7299:C7362" si="344">IF(C7298&gt;rNtrials,"",1+C7298)</f>
        <v/>
      </c>
    </row>
    <row r="7300" spans="1:3">
      <c r="A7300" s="34" t="str">
        <f t="shared" si="342"/>
        <v/>
      </c>
      <c r="B7300" s="34" t="str">
        <f t="shared" si="343"/>
        <v/>
      </c>
      <c r="C7300" s="34" t="str">
        <f t="shared" si="344"/>
        <v/>
      </c>
    </row>
    <row r="7301" spans="1:3">
      <c r="A7301" s="34" t="str">
        <f t="shared" si="342"/>
        <v/>
      </c>
      <c r="B7301" s="34" t="str">
        <f t="shared" si="343"/>
        <v/>
      </c>
      <c r="C7301" s="34" t="str">
        <f t="shared" si="344"/>
        <v/>
      </c>
    </row>
    <row r="7302" spans="1:3">
      <c r="A7302" s="34" t="str">
        <f t="shared" si="342"/>
        <v/>
      </c>
      <c r="B7302" s="34" t="str">
        <f t="shared" si="343"/>
        <v/>
      </c>
      <c r="C7302" s="34" t="str">
        <f t="shared" si="344"/>
        <v/>
      </c>
    </row>
    <row r="7303" spans="1:3">
      <c r="A7303" s="34" t="str">
        <f t="shared" si="342"/>
        <v/>
      </c>
      <c r="B7303" s="34" t="str">
        <f t="shared" si="343"/>
        <v/>
      </c>
      <c r="C7303" s="34" t="str">
        <f t="shared" si="344"/>
        <v/>
      </c>
    </row>
    <row r="7304" spans="1:3">
      <c r="A7304" s="34" t="str">
        <f t="shared" si="342"/>
        <v/>
      </c>
      <c r="B7304" s="34" t="str">
        <f t="shared" si="343"/>
        <v/>
      </c>
      <c r="C7304" s="34" t="str">
        <f t="shared" si="344"/>
        <v/>
      </c>
    </row>
    <row r="7305" spans="1:3">
      <c r="A7305" s="34" t="str">
        <f t="shared" si="342"/>
        <v/>
      </c>
      <c r="B7305" s="34" t="str">
        <f t="shared" si="343"/>
        <v/>
      </c>
      <c r="C7305" s="34" t="str">
        <f t="shared" si="344"/>
        <v/>
      </c>
    </row>
    <row r="7306" spans="1:3">
      <c r="A7306" s="34" t="str">
        <f t="shared" si="342"/>
        <v/>
      </c>
      <c r="B7306" s="34" t="str">
        <f t="shared" si="343"/>
        <v/>
      </c>
      <c r="C7306" s="34" t="str">
        <f t="shared" si="344"/>
        <v/>
      </c>
    </row>
    <row r="7307" spans="1:3">
      <c r="A7307" s="34" t="str">
        <f t="shared" si="342"/>
        <v/>
      </c>
      <c r="B7307" s="34" t="str">
        <f t="shared" si="343"/>
        <v/>
      </c>
      <c r="C7307" s="34" t="str">
        <f t="shared" si="344"/>
        <v/>
      </c>
    </row>
    <row r="7308" spans="1:3">
      <c r="A7308" s="34" t="str">
        <f t="shared" si="342"/>
        <v/>
      </c>
      <c r="B7308" s="34" t="str">
        <f t="shared" si="343"/>
        <v/>
      </c>
      <c r="C7308" s="34" t="str">
        <f t="shared" si="344"/>
        <v/>
      </c>
    </row>
    <row r="7309" spans="1:3">
      <c r="A7309" s="34" t="str">
        <f t="shared" si="342"/>
        <v/>
      </c>
      <c r="B7309" s="34" t="str">
        <f t="shared" si="343"/>
        <v/>
      </c>
      <c r="C7309" s="34" t="str">
        <f t="shared" si="344"/>
        <v/>
      </c>
    </row>
    <row r="7310" spans="1:3">
      <c r="A7310" s="34" t="str">
        <f t="shared" si="342"/>
        <v/>
      </c>
      <c r="B7310" s="34" t="str">
        <f t="shared" si="343"/>
        <v/>
      </c>
      <c r="C7310" s="34" t="str">
        <f t="shared" si="344"/>
        <v/>
      </c>
    </row>
    <row r="7311" spans="1:3">
      <c r="A7311" s="34" t="str">
        <f t="shared" si="342"/>
        <v/>
      </c>
      <c r="B7311" s="34" t="str">
        <f t="shared" si="343"/>
        <v/>
      </c>
      <c r="C7311" s="34" t="str">
        <f t="shared" si="344"/>
        <v/>
      </c>
    </row>
    <row r="7312" spans="1:3">
      <c r="A7312" s="34" t="str">
        <f t="shared" si="342"/>
        <v/>
      </c>
      <c r="B7312" s="34" t="str">
        <f t="shared" si="343"/>
        <v/>
      </c>
      <c r="C7312" s="34" t="str">
        <f t="shared" si="344"/>
        <v/>
      </c>
    </row>
    <row r="7313" spans="1:3">
      <c r="A7313" s="34" t="str">
        <f t="shared" si="342"/>
        <v/>
      </c>
      <c r="B7313" s="34" t="str">
        <f t="shared" si="343"/>
        <v/>
      </c>
      <c r="C7313" s="34" t="str">
        <f t="shared" si="344"/>
        <v/>
      </c>
    </row>
    <row r="7314" spans="1:3">
      <c r="A7314" s="34" t="str">
        <f t="shared" si="342"/>
        <v/>
      </c>
      <c r="B7314" s="34" t="str">
        <f t="shared" si="343"/>
        <v/>
      </c>
      <c r="C7314" s="34" t="str">
        <f t="shared" si="344"/>
        <v/>
      </c>
    </row>
    <row r="7315" spans="1:3">
      <c r="A7315" s="34" t="str">
        <f t="shared" si="342"/>
        <v/>
      </c>
      <c r="B7315" s="34" t="str">
        <f t="shared" si="343"/>
        <v/>
      </c>
      <c r="C7315" s="34" t="str">
        <f t="shared" si="344"/>
        <v/>
      </c>
    </row>
    <row r="7316" spans="1:3">
      <c r="A7316" s="34" t="str">
        <f t="shared" si="342"/>
        <v/>
      </c>
      <c r="B7316" s="34" t="str">
        <f t="shared" si="343"/>
        <v/>
      </c>
      <c r="C7316" s="34" t="str">
        <f t="shared" si="344"/>
        <v/>
      </c>
    </row>
    <row r="7317" spans="1:3">
      <c r="A7317" s="34" t="str">
        <f t="shared" si="342"/>
        <v/>
      </c>
      <c r="B7317" s="34" t="str">
        <f t="shared" si="343"/>
        <v/>
      </c>
      <c r="C7317" s="34" t="str">
        <f t="shared" si="344"/>
        <v/>
      </c>
    </row>
    <row r="7318" spans="1:3">
      <c r="A7318" s="34" t="str">
        <f t="shared" si="342"/>
        <v/>
      </c>
      <c r="B7318" s="34" t="str">
        <f t="shared" si="343"/>
        <v/>
      </c>
      <c r="C7318" s="34" t="str">
        <f t="shared" si="344"/>
        <v/>
      </c>
    </row>
    <row r="7319" spans="1:3">
      <c r="A7319" s="34" t="str">
        <f t="shared" si="342"/>
        <v/>
      </c>
      <c r="B7319" s="34" t="str">
        <f t="shared" si="343"/>
        <v/>
      </c>
      <c r="C7319" s="34" t="str">
        <f t="shared" si="344"/>
        <v/>
      </c>
    </row>
    <row r="7320" spans="1:3">
      <c r="A7320" s="34" t="str">
        <f t="shared" si="342"/>
        <v/>
      </c>
      <c r="B7320" s="34" t="str">
        <f t="shared" si="343"/>
        <v/>
      </c>
      <c r="C7320" s="34" t="str">
        <f t="shared" si="344"/>
        <v/>
      </c>
    </row>
    <row r="7321" spans="1:3">
      <c r="A7321" s="34" t="str">
        <f t="shared" si="342"/>
        <v/>
      </c>
      <c r="B7321" s="34" t="str">
        <f t="shared" si="343"/>
        <v/>
      </c>
      <c r="C7321" s="34" t="str">
        <f t="shared" si="344"/>
        <v/>
      </c>
    </row>
    <row r="7322" spans="1:3">
      <c r="A7322" s="34" t="str">
        <f t="shared" si="342"/>
        <v/>
      </c>
      <c r="B7322" s="34" t="str">
        <f t="shared" si="343"/>
        <v/>
      </c>
      <c r="C7322" s="34" t="str">
        <f t="shared" si="344"/>
        <v/>
      </c>
    </row>
    <row r="7323" spans="1:3">
      <c r="A7323" s="34" t="str">
        <f t="shared" si="342"/>
        <v/>
      </c>
      <c r="B7323" s="34" t="str">
        <f t="shared" si="343"/>
        <v/>
      </c>
      <c r="C7323" s="34" t="str">
        <f t="shared" si="344"/>
        <v/>
      </c>
    </row>
    <row r="7324" spans="1:3">
      <c r="A7324" s="34" t="str">
        <f t="shared" si="342"/>
        <v/>
      </c>
      <c r="B7324" s="34" t="str">
        <f t="shared" si="343"/>
        <v/>
      </c>
      <c r="C7324" s="34" t="str">
        <f t="shared" si="344"/>
        <v/>
      </c>
    </row>
    <row r="7325" spans="1:3">
      <c r="A7325" s="34" t="str">
        <f t="shared" si="342"/>
        <v/>
      </c>
      <c r="B7325" s="34" t="str">
        <f t="shared" si="343"/>
        <v/>
      </c>
      <c r="C7325" s="34" t="str">
        <f t="shared" si="344"/>
        <v/>
      </c>
    </row>
    <row r="7326" spans="1:3">
      <c r="A7326" s="34" t="str">
        <f t="shared" si="342"/>
        <v/>
      </c>
      <c r="B7326" s="34" t="str">
        <f t="shared" si="343"/>
        <v/>
      </c>
      <c r="C7326" s="34" t="str">
        <f t="shared" si="344"/>
        <v/>
      </c>
    </row>
    <row r="7327" spans="1:3">
      <c r="A7327" s="34" t="str">
        <f t="shared" si="342"/>
        <v/>
      </c>
      <c r="B7327" s="34" t="str">
        <f t="shared" si="343"/>
        <v/>
      </c>
      <c r="C7327" s="34" t="str">
        <f t="shared" si="344"/>
        <v/>
      </c>
    </row>
    <row r="7328" spans="1:3">
      <c r="A7328" s="34" t="str">
        <f t="shared" si="342"/>
        <v/>
      </c>
      <c r="B7328" s="34" t="str">
        <f t="shared" si="343"/>
        <v/>
      </c>
      <c r="C7328" s="34" t="str">
        <f t="shared" si="344"/>
        <v/>
      </c>
    </row>
    <row r="7329" spans="1:3">
      <c r="A7329" s="34" t="str">
        <f t="shared" si="342"/>
        <v/>
      </c>
      <c r="B7329" s="34" t="str">
        <f t="shared" si="343"/>
        <v/>
      </c>
      <c r="C7329" s="34" t="str">
        <f t="shared" si="344"/>
        <v/>
      </c>
    </row>
    <row r="7330" spans="1:3">
      <c r="A7330" s="34" t="str">
        <f t="shared" si="342"/>
        <v/>
      </c>
      <c r="B7330" s="34" t="str">
        <f t="shared" si="343"/>
        <v/>
      </c>
      <c r="C7330" s="34" t="str">
        <f t="shared" si="344"/>
        <v/>
      </c>
    </row>
    <row r="7331" spans="1:3">
      <c r="A7331" s="34" t="str">
        <f t="shared" si="342"/>
        <v/>
      </c>
      <c r="B7331" s="34" t="str">
        <f t="shared" si="343"/>
        <v/>
      </c>
      <c r="C7331" s="34" t="str">
        <f t="shared" si="344"/>
        <v/>
      </c>
    </row>
    <row r="7332" spans="1:3">
      <c r="A7332" s="34" t="str">
        <f t="shared" si="342"/>
        <v/>
      </c>
      <c r="B7332" s="34" t="str">
        <f t="shared" si="343"/>
        <v/>
      </c>
      <c r="C7332" s="34" t="str">
        <f t="shared" si="344"/>
        <v/>
      </c>
    </row>
    <row r="7333" spans="1:3">
      <c r="A7333" s="34" t="str">
        <f t="shared" si="342"/>
        <v/>
      </c>
      <c r="B7333" s="34" t="str">
        <f t="shared" si="343"/>
        <v/>
      </c>
      <c r="C7333" s="34" t="str">
        <f t="shared" si="344"/>
        <v/>
      </c>
    </row>
    <row r="7334" spans="1:3">
      <c r="A7334" s="34" t="str">
        <f t="shared" si="342"/>
        <v/>
      </c>
      <c r="B7334" s="34" t="str">
        <f t="shared" si="343"/>
        <v/>
      </c>
      <c r="C7334" s="34" t="str">
        <f t="shared" si="344"/>
        <v/>
      </c>
    </row>
    <row r="7335" spans="1:3">
      <c r="A7335" s="34" t="str">
        <f t="shared" si="342"/>
        <v/>
      </c>
      <c r="B7335" s="34" t="str">
        <f t="shared" si="343"/>
        <v/>
      </c>
      <c r="C7335" s="34" t="str">
        <f t="shared" si="344"/>
        <v/>
      </c>
    </row>
    <row r="7336" spans="1:3">
      <c r="A7336" s="34" t="str">
        <f t="shared" si="342"/>
        <v/>
      </c>
      <c r="B7336" s="34" t="str">
        <f t="shared" si="343"/>
        <v/>
      </c>
      <c r="C7336" s="34" t="str">
        <f t="shared" si="344"/>
        <v/>
      </c>
    </row>
    <row r="7337" spans="1:3">
      <c r="A7337" s="34" t="str">
        <f t="shared" si="342"/>
        <v/>
      </c>
      <c r="B7337" s="34" t="str">
        <f t="shared" si="343"/>
        <v/>
      </c>
      <c r="C7337" s="34" t="str">
        <f t="shared" si="344"/>
        <v/>
      </c>
    </row>
    <row r="7338" spans="1:3">
      <c r="A7338" s="34" t="str">
        <f t="shared" si="342"/>
        <v/>
      </c>
      <c r="B7338" s="34" t="str">
        <f t="shared" si="343"/>
        <v/>
      </c>
      <c r="C7338" s="34" t="str">
        <f t="shared" si="344"/>
        <v/>
      </c>
    </row>
    <row r="7339" spans="1:3">
      <c r="A7339" s="34" t="str">
        <f t="shared" si="342"/>
        <v/>
      </c>
      <c r="B7339" s="34" t="str">
        <f t="shared" si="343"/>
        <v/>
      </c>
      <c r="C7339" s="34" t="str">
        <f t="shared" si="344"/>
        <v/>
      </c>
    </row>
    <row r="7340" spans="1:3">
      <c r="A7340" s="34" t="str">
        <f t="shared" si="342"/>
        <v/>
      </c>
      <c r="B7340" s="34" t="str">
        <f t="shared" si="343"/>
        <v/>
      </c>
      <c r="C7340" s="34" t="str">
        <f t="shared" si="344"/>
        <v/>
      </c>
    </row>
    <row r="7341" spans="1:3">
      <c r="A7341" s="34" t="str">
        <f t="shared" si="342"/>
        <v/>
      </c>
      <c r="B7341" s="34" t="str">
        <f t="shared" si="343"/>
        <v/>
      </c>
      <c r="C7341" s="34" t="str">
        <f t="shared" si="344"/>
        <v/>
      </c>
    </row>
    <row r="7342" spans="1:3">
      <c r="A7342" s="34" t="str">
        <f t="shared" si="342"/>
        <v/>
      </c>
      <c r="B7342" s="34" t="str">
        <f t="shared" si="343"/>
        <v/>
      </c>
      <c r="C7342" s="34" t="str">
        <f t="shared" si="344"/>
        <v/>
      </c>
    </row>
    <row r="7343" spans="1:3">
      <c r="A7343" s="34" t="str">
        <f t="shared" si="342"/>
        <v/>
      </c>
      <c r="B7343" s="34" t="str">
        <f t="shared" si="343"/>
        <v/>
      </c>
      <c r="C7343" s="34" t="str">
        <f t="shared" si="344"/>
        <v/>
      </c>
    </row>
    <row r="7344" spans="1:3">
      <c r="A7344" s="34" t="str">
        <f t="shared" si="342"/>
        <v/>
      </c>
      <c r="B7344" s="34" t="str">
        <f t="shared" si="343"/>
        <v/>
      </c>
      <c r="C7344" s="34" t="str">
        <f t="shared" si="344"/>
        <v/>
      </c>
    </row>
    <row r="7345" spans="1:3">
      <c r="A7345" s="34" t="str">
        <f t="shared" si="342"/>
        <v/>
      </c>
      <c r="B7345" s="34" t="str">
        <f t="shared" si="343"/>
        <v/>
      </c>
      <c r="C7345" s="34" t="str">
        <f t="shared" si="344"/>
        <v/>
      </c>
    </row>
    <row r="7346" spans="1:3">
      <c r="A7346" s="34" t="str">
        <f t="shared" si="342"/>
        <v/>
      </c>
      <c r="B7346" s="34" t="str">
        <f t="shared" si="343"/>
        <v/>
      </c>
      <c r="C7346" s="34" t="str">
        <f t="shared" si="344"/>
        <v/>
      </c>
    </row>
    <row r="7347" spans="1:3">
      <c r="A7347" s="34" t="str">
        <f t="shared" si="342"/>
        <v/>
      </c>
      <c r="B7347" s="34" t="str">
        <f t="shared" si="343"/>
        <v/>
      </c>
      <c r="C7347" s="34" t="str">
        <f t="shared" si="344"/>
        <v/>
      </c>
    </row>
    <row r="7348" spans="1:3">
      <c r="A7348" s="34" t="str">
        <f t="shared" si="342"/>
        <v/>
      </c>
      <c r="B7348" s="34" t="str">
        <f t="shared" si="343"/>
        <v/>
      </c>
      <c r="C7348" s="34" t="str">
        <f t="shared" si="344"/>
        <v/>
      </c>
    </row>
    <row r="7349" spans="1:3">
      <c r="A7349" s="34" t="str">
        <f t="shared" si="342"/>
        <v/>
      </c>
      <c r="B7349" s="34" t="str">
        <f t="shared" si="343"/>
        <v/>
      </c>
      <c r="C7349" s="34" t="str">
        <f t="shared" si="344"/>
        <v/>
      </c>
    </row>
    <row r="7350" spans="1:3">
      <c r="A7350" s="34" t="str">
        <f t="shared" si="342"/>
        <v/>
      </c>
      <c r="B7350" s="34" t="str">
        <f t="shared" si="343"/>
        <v/>
      </c>
      <c r="C7350" s="34" t="str">
        <f t="shared" si="344"/>
        <v/>
      </c>
    </row>
    <row r="7351" spans="1:3">
      <c r="A7351" s="34" t="str">
        <f t="shared" si="342"/>
        <v/>
      </c>
      <c r="B7351" s="34" t="str">
        <f t="shared" si="343"/>
        <v/>
      </c>
      <c r="C7351" s="34" t="str">
        <f t="shared" si="344"/>
        <v/>
      </c>
    </row>
    <row r="7352" spans="1:3">
      <c r="A7352" s="34" t="str">
        <f t="shared" si="342"/>
        <v/>
      </c>
      <c r="B7352" s="34" t="str">
        <f t="shared" si="343"/>
        <v/>
      </c>
      <c r="C7352" s="34" t="str">
        <f t="shared" si="344"/>
        <v/>
      </c>
    </row>
    <row r="7353" spans="1:3">
      <c r="A7353" s="34" t="str">
        <f t="shared" si="342"/>
        <v/>
      </c>
      <c r="B7353" s="34" t="str">
        <f t="shared" si="343"/>
        <v/>
      </c>
      <c r="C7353" s="34" t="str">
        <f t="shared" si="344"/>
        <v/>
      </c>
    </row>
    <row r="7354" spans="1:3">
      <c r="A7354" s="34" t="str">
        <f t="shared" si="342"/>
        <v/>
      </c>
      <c r="B7354" s="34" t="str">
        <f t="shared" si="343"/>
        <v/>
      </c>
      <c r="C7354" s="34" t="str">
        <f t="shared" si="344"/>
        <v/>
      </c>
    </row>
    <row r="7355" spans="1:3">
      <c r="A7355" s="34" t="str">
        <f t="shared" si="342"/>
        <v/>
      </c>
      <c r="B7355" s="34" t="str">
        <f t="shared" si="343"/>
        <v/>
      </c>
      <c r="C7355" s="34" t="str">
        <f t="shared" si="344"/>
        <v/>
      </c>
    </row>
    <row r="7356" spans="1:3">
      <c r="A7356" s="34" t="str">
        <f t="shared" si="342"/>
        <v/>
      </c>
      <c r="B7356" s="34" t="str">
        <f t="shared" si="343"/>
        <v/>
      </c>
      <c r="C7356" s="34" t="str">
        <f t="shared" si="344"/>
        <v/>
      </c>
    </row>
    <row r="7357" spans="1:3">
      <c r="A7357" s="34" t="str">
        <f t="shared" si="342"/>
        <v/>
      </c>
      <c r="B7357" s="34" t="str">
        <f t="shared" si="343"/>
        <v/>
      </c>
      <c r="C7357" s="34" t="str">
        <f t="shared" si="344"/>
        <v/>
      </c>
    </row>
    <row r="7358" spans="1:3">
      <c r="A7358" s="34" t="str">
        <f t="shared" si="342"/>
        <v/>
      </c>
      <c r="B7358" s="34" t="str">
        <f t="shared" si="343"/>
        <v/>
      </c>
      <c r="C7358" s="34" t="str">
        <f t="shared" si="344"/>
        <v/>
      </c>
    </row>
    <row r="7359" spans="1:3">
      <c r="A7359" s="34" t="str">
        <f t="shared" si="342"/>
        <v/>
      </c>
      <c r="B7359" s="34" t="str">
        <f t="shared" si="343"/>
        <v/>
      </c>
      <c r="C7359" s="34" t="str">
        <f t="shared" si="344"/>
        <v/>
      </c>
    </row>
    <row r="7360" spans="1:3">
      <c r="A7360" s="34" t="str">
        <f t="shared" si="342"/>
        <v/>
      </c>
      <c r="B7360" s="34" t="str">
        <f t="shared" si="343"/>
        <v/>
      </c>
      <c r="C7360" s="34" t="str">
        <f t="shared" si="344"/>
        <v/>
      </c>
    </row>
    <row r="7361" spans="1:3">
      <c r="A7361" s="34" t="str">
        <f t="shared" si="342"/>
        <v/>
      </c>
      <c r="B7361" s="34" t="str">
        <f t="shared" si="343"/>
        <v/>
      </c>
      <c r="C7361" s="34" t="str">
        <f t="shared" si="344"/>
        <v/>
      </c>
    </row>
    <row r="7362" spans="1:3">
      <c r="A7362" s="34" t="str">
        <f t="shared" si="342"/>
        <v/>
      </c>
      <c r="B7362" s="34" t="str">
        <f t="shared" si="343"/>
        <v/>
      </c>
      <c r="C7362" s="34" t="str">
        <f t="shared" si="344"/>
        <v/>
      </c>
    </row>
    <row r="7363" spans="1:3">
      <c r="A7363" s="34" t="str">
        <f t="shared" ref="A7363:A7426" si="345">IFERROR(C7363-1,"")</f>
        <v/>
      </c>
      <c r="B7363" s="34" t="str">
        <f t="shared" ref="B7363:B7426" si="346">IFERROR("P(Z&gt;="&amp;C7363-1&amp;")","")</f>
        <v/>
      </c>
      <c r="C7363" s="34" t="str">
        <f t="shared" ref="C7363:C7426" si="347">IF(C7362&gt;rNtrials,"",1+C7362)</f>
        <v/>
      </c>
    </row>
    <row r="7364" spans="1:3">
      <c r="A7364" s="34" t="str">
        <f t="shared" si="345"/>
        <v/>
      </c>
      <c r="B7364" s="34" t="str">
        <f t="shared" si="346"/>
        <v/>
      </c>
      <c r="C7364" s="34" t="str">
        <f t="shared" si="347"/>
        <v/>
      </c>
    </row>
    <row r="7365" spans="1:3">
      <c r="A7365" s="34" t="str">
        <f t="shared" si="345"/>
        <v/>
      </c>
      <c r="B7365" s="34" t="str">
        <f t="shared" si="346"/>
        <v/>
      </c>
      <c r="C7365" s="34" t="str">
        <f t="shared" si="347"/>
        <v/>
      </c>
    </row>
    <row r="7366" spans="1:3">
      <c r="A7366" s="34" t="str">
        <f t="shared" si="345"/>
        <v/>
      </c>
      <c r="B7366" s="34" t="str">
        <f t="shared" si="346"/>
        <v/>
      </c>
      <c r="C7366" s="34" t="str">
        <f t="shared" si="347"/>
        <v/>
      </c>
    </row>
    <row r="7367" spans="1:3">
      <c r="A7367" s="34" t="str">
        <f t="shared" si="345"/>
        <v/>
      </c>
      <c r="B7367" s="34" t="str">
        <f t="shared" si="346"/>
        <v/>
      </c>
      <c r="C7367" s="34" t="str">
        <f t="shared" si="347"/>
        <v/>
      </c>
    </row>
    <row r="7368" spans="1:3">
      <c r="A7368" s="34" t="str">
        <f t="shared" si="345"/>
        <v/>
      </c>
      <c r="B7368" s="34" t="str">
        <f t="shared" si="346"/>
        <v/>
      </c>
      <c r="C7368" s="34" t="str">
        <f t="shared" si="347"/>
        <v/>
      </c>
    </row>
    <row r="7369" spans="1:3">
      <c r="A7369" s="34" t="str">
        <f t="shared" si="345"/>
        <v/>
      </c>
      <c r="B7369" s="34" t="str">
        <f t="shared" si="346"/>
        <v/>
      </c>
      <c r="C7369" s="34" t="str">
        <f t="shared" si="347"/>
        <v/>
      </c>
    </row>
    <row r="7370" spans="1:3">
      <c r="A7370" s="34" t="str">
        <f t="shared" si="345"/>
        <v/>
      </c>
      <c r="B7370" s="34" t="str">
        <f t="shared" si="346"/>
        <v/>
      </c>
      <c r="C7370" s="34" t="str">
        <f t="shared" si="347"/>
        <v/>
      </c>
    </row>
    <row r="7371" spans="1:3">
      <c r="A7371" s="34" t="str">
        <f t="shared" si="345"/>
        <v/>
      </c>
      <c r="B7371" s="34" t="str">
        <f t="shared" si="346"/>
        <v/>
      </c>
      <c r="C7371" s="34" t="str">
        <f t="shared" si="347"/>
        <v/>
      </c>
    </row>
    <row r="7372" spans="1:3">
      <c r="A7372" s="34" t="str">
        <f t="shared" si="345"/>
        <v/>
      </c>
      <c r="B7372" s="34" t="str">
        <f t="shared" si="346"/>
        <v/>
      </c>
      <c r="C7372" s="34" t="str">
        <f t="shared" si="347"/>
        <v/>
      </c>
    </row>
    <row r="7373" spans="1:3">
      <c r="A7373" s="34" t="str">
        <f t="shared" si="345"/>
        <v/>
      </c>
      <c r="B7373" s="34" t="str">
        <f t="shared" si="346"/>
        <v/>
      </c>
      <c r="C7373" s="34" t="str">
        <f t="shared" si="347"/>
        <v/>
      </c>
    </row>
    <row r="7374" spans="1:3">
      <c r="A7374" s="34" t="str">
        <f t="shared" si="345"/>
        <v/>
      </c>
      <c r="B7374" s="34" t="str">
        <f t="shared" si="346"/>
        <v/>
      </c>
      <c r="C7374" s="34" t="str">
        <f t="shared" si="347"/>
        <v/>
      </c>
    </row>
    <row r="7375" spans="1:3">
      <c r="A7375" s="34" t="str">
        <f t="shared" si="345"/>
        <v/>
      </c>
      <c r="B7375" s="34" t="str">
        <f t="shared" si="346"/>
        <v/>
      </c>
      <c r="C7375" s="34" t="str">
        <f t="shared" si="347"/>
        <v/>
      </c>
    </row>
    <row r="7376" spans="1:3">
      <c r="A7376" s="34" t="str">
        <f t="shared" si="345"/>
        <v/>
      </c>
      <c r="B7376" s="34" t="str">
        <f t="shared" si="346"/>
        <v/>
      </c>
      <c r="C7376" s="34" t="str">
        <f t="shared" si="347"/>
        <v/>
      </c>
    </row>
    <row r="7377" spans="1:3">
      <c r="A7377" s="34" t="str">
        <f t="shared" si="345"/>
        <v/>
      </c>
      <c r="B7377" s="34" t="str">
        <f t="shared" si="346"/>
        <v/>
      </c>
      <c r="C7377" s="34" t="str">
        <f t="shared" si="347"/>
        <v/>
      </c>
    </row>
    <row r="7378" spans="1:3">
      <c r="A7378" s="34" t="str">
        <f t="shared" si="345"/>
        <v/>
      </c>
      <c r="B7378" s="34" t="str">
        <f t="shared" si="346"/>
        <v/>
      </c>
      <c r="C7378" s="34" t="str">
        <f t="shared" si="347"/>
        <v/>
      </c>
    </row>
    <row r="7379" spans="1:3">
      <c r="A7379" s="34" t="str">
        <f t="shared" si="345"/>
        <v/>
      </c>
      <c r="B7379" s="34" t="str">
        <f t="shared" si="346"/>
        <v/>
      </c>
      <c r="C7379" s="34" t="str">
        <f t="shared" si="347"/>
        <v/>
      </c>
    </row>
    <row r="7380" spans="1:3">
      <c r="A7380" s="34" t="str">
        <f t="shared" si="345"/>
        <v/>
      </c>
      <c r="B7380" s="34" t="str">
        <f t="shared" si="346"/>
        <v/>
      </c>
      <c r="C7380" s="34" t="str">
        <f t="shared" si="347"/>
        <v/>
      </c>
    </row>
    <row r="7381" spans="1:3">
      <c r="A7381" s="34" t="str">
        <f t="shared" si="345"/>
        <v/>
      </c>
      <c r="B7381" s="34" t="str">
        <f t="shared" si="346"/>
        <v/>
      </c>
      <c r="C7381" s="34" t="str">
        <f t="shared" si="347"/>
        <v/>
      </c>
    </row>
    <row r="7382" spans="1:3">
      <c r="A7382" s="34" t="str">
        <f t="shared" si="345"/>
        <v/>
      </c>
      <c r="B7382" s="34" t="str">
        <f t="shared" si="346"/>
        <v/>
      </c>
      <c r="C7382" s="34" t="str">
        <f t="shared" si="347"/>
        <v/>
      </c>
    </row>
    <row r="7383" spans="1:3">
      <c r="A7383" s="34" t="str">
        <f t="shared" si="345"/>
        <v/>
      </c>
      <c r="B7383" s="34" t="str">
        <f t="shared" si="346"/>
        <v/>
      </c>
      <c r="C7383" s="34" t="str">
        <f t="shared" si="347"/>
        <v/>
      </c>
    </row>
    <row r="7384" spans="1:3">
      <c r="A7384" s="34" t="str">
        <f t="shared" si="345"/>
        <v/>
      </c>
      <c r="B7384" s="34" t="str">
        <f t="shared" si="346"/>
        <v/>
      </c>
      <c r="C7384" s="34" t="str">
        <f t="shared" si="347"/>
        <v/>
      </c>
    </row>
    <row r="7385" spans="1:3">
      <c r="A7385" s="34" t="str">
        <f t="shared" si="345"/>
        <v/>
      </c>
      <c r="B7385" s="34" t="str">
        <f t="shared" si="346"/>
        <v/>
      </c>
      <c r="C7385" s="34" t="str">
        <f t="shared" si="347"/>
        <v/>
      </c>
    </row>
    <row r="7386" spans="1:3">
      <c r="A7386" s="34" t="str">
        <f t="shared" si="345"/>
        <v/>
      </c>
      <c r="B7386" s="34" t="str">
        <f t="shared" si="346"/>
        <v/>
      </c>
      <c r="C7386" s="34" t="str">
        <f t="shared" si="347"/>
        <v/>
      </c>
    </row>
    <row r="7387" spans="1:3">
      <c r="A7387" s="34" t="str">
        <f t="shared" si="345"/>
        <v/>
      </c>
      <c r="B7387" s="34" t="str">
        <f t="shared" si="346"/>
        <v/>
      </c>
      <c r="C7387" s="34" t="str">
        <f t="shared" si="347"/>
        <v/>
      </c>
    </row>
    <row r="7388" spans="1:3">
      <c r="A7388" s="34" t="str">
        <f t="shared" si="345"/>
        <v/>
      </c>
      <c r="B7388" s="34" t="str">
        <f t="shared" si="346"/>
        <v/>
      </c>
      <c r="C7388" s="34" t="str">
        <f t="shared" si="347"/>
        <v/>
      </c>
    </row>
    <row r="7389" spans="1:3">
      <c r="A7389" s="34" t="str">
        <f t="shared" si="345"/>
        <v/>
      </c>
      <c r="B7389" s="34" t="str">
        <f t="shared" si="346"/>
        <v/>
      </c>
      <c r="C7389" s="34" t="str">
        <f t="shared" si="347"/>
        <v/>
      </c>
    </row>
    <row r="7390" spans="1:3">
      <c r="A7390" s="34" t="str">
        <f t="shared" si="345"/>
        <v/>
      </c>
      <c r="B7390" s="34" t="str">
        <f t="shared" si="346"/>
        <v/>
      </c>
      <c r="C7390" s="34" t="str">
        <f t="shared" si="347"/>
        <v/>
      </c>
    </row>
    <row r="7391" spans="1:3">
      <c r="A7391" s="34" t="str">
        <f t="shared" si="345"/>
        <v/>
      </c>
      <c r="B7391" s="34" t="str">
        <f t="shared" si="346"/>
        <v/>
      </c>
      <c r="C7391" s="34" t="str">
        <f t="shared" si="347"/>
        <v/>
      </c>
    </row>
    <row r="7392" spans="1:3">
      <c r="A7392" s="34" t="str">
        <f t="shared" si="345"/>
        <v/>
      </c>
      <c r="B7392" s="34" t="str">
        <f t="shared" si="346"/>
        <v/>
      </c>
      <c r="C7392" s="34" t="str">
        <f t="shared" si="347"/>
        <v/>
      </c>
    </row>
    <row r="7393" spans="1:3">
      <c r="A7393" s="34" t="str">
        <f t="shared" si="345"/>
        <v/>
      </c>
      <c r="B7393" s="34" t="str">
        <f t="shared" si="346"/>
        <v/>
      </c>
      <c r="C7393" s="34" t="str">
        <f t="shared" si="347"/>
        <v/>
      </c>
    </row>
    <row r="7394" spans="1:3">
      <c r="A7394" s="34" t="str">
        <f t="shared" si="345"/>
        <v/>
      </c>
      <c r="B7394" s="34" t="str">
        <f t="shared" si="346"/>
        <v/>
      </c>
      <c r="C7394" s="34" t="str">
        <f t="shared" si="347"/>
        <v/>
      </c>
    </row>
    <row r="7395" spans="1:3">
      <c r="A7395" s="34" t="str">
        <f t="shared" si="345"/>
        <v/>
      </c>
      <c r="B7395" s="34" t="str">
        <f t="shared" si="346"/>
        <v/>
      </c>
      <c r="C7395" s="34" t="str">
        <f t="shared" si="347"/>
        <v/>
      </c>
    </row>
    <row r="7396" spans="1:3">
      <c r="A7396" s="34" t="str">
        <f t="shared" si="345"/>
        <v/>
      </c>
      <c r="B7396" s="34" t="str">
        <f t="shared" si="346"/>
        <v/>
      </c>
      <c r="C7396" s="34" t="str">
        <f t="shared" si="347"/>
        <v/>
      </c>
    </row>
    <row r="7397" spans="1:3">
      <c r="A7397" s="34" t="str">
        <f t="shared" si="345"/>
        <v/>
      </c>
      <c r="B7397" s="34" t="str">
        <f t="shared" si="346"/>
        <v/>
      </c>
      <c r="C7397" s="34" t="str">
        <f t="shared" si="347"/>
        <v/>
      </c>
    </row>
    <row r="7398" spans="1:3">
      <c r="A7398" s="34" t="str">
        <f t="shared" si="345"/>
        <v/>
      </c>
      <c r="B7398" s="34" t="str">
        <f t="shared" si="346"/>
        <v/>
      </c>
      <c r="C7398" s="34" t="str">
        <f t="shared" si="347"/>
        <v/>
      </c>
    </row>
    <row r="7399" spans="1:3">
      <c r="A7399" s="34" t="str">
        <f t="shared" si="345"/>
        <v/>
      </c>
      <c r="B7399" s="34" t="str">
        <f t="shared" si="346"/>
        <v/>
      </c>
      <c r="C7399" s="34" t="str">
        <f t="shared" si="347"/>
        <v/>
      </c>
    </row>
    <row r="7400" spans="1:3">
      <c r="A7400" s="34" t="str">
        <f t="shared" si="345"/>
        <v/>
      </c>
      <c r="B7400" s="34" t="str">
        <f t="shared" si="346"/>
        <v/>
      </c>
      <c r="C7400" s="34" t="str">
        <f t="shared" si="347"/>
        <v/>
      </c>
    </row>
    <row r="7401" spans="1:3">
      <c r="A7401" s="34" t="str">
        <f t="shared" si="345"/>
        <v/>
      </c>
      <c r="B7401" s="34" t="str">
        <f t="shared" si="346"/>
        <v/>
      </c>
      <c r="C7401" s="34" t="str">
        <f t="shared" si="347"/>
        <v/>
      </c>
    </row>
    <row r="7402" spans="1:3">
      <c r="A7402" s="34" t="str">
        <f t="shared" si="345"/>
        <v/>
      </c>
      <c r="B7402" s="34" t="str">
        <f t="shared" si="346"/>
        <v/>
      </c>
      <c r="C7402" s="34" t="str">
        <f t="shared" si="347"/>
        <v/>
      </c>
    </row>
    <row r="7403" spans="1:3">
      <c r="A7403" s="34" t="str">
        <f t="shared" si="345"/>
        <v/>
      </c>
      <c r="B7403" s="34" t="str">
        <f t="shared" si="346"/>
        <v/>
      </c>
      <c r="C7403" s="34" t="str">
        <f t="shared" si="347"/>
        <v/>
      </c>
    </row>
    <row r="7404" spans="1:3">
      <c r="A7404" s="34" t="str">
        <f t="shared" si="345"/>
        <v/>
      </c>
      <c r="B7404" s="34" t="str">
        <f t="shared" si="346"/>
        <v/>
      </c>
      <c r="C7404" s="34" t="str">
        <f t="shared" si="347"/>
        <v/>
      </c>
    </row>
    <row r="7405" spans="1:3">
      <c r="A7405" s="34" t="str">
        <f t="shared" si="345"/>
        <v/>
      </c>
      <c r="B7405" s="34" t="str">
        <f t="shared" si="346"/>
        <v/>
      </c>
      <c r="C7405" s="34" t="str">
        <f t="shared" si="347"/>
        <v/>
      </c>
    </row>
    <row r="7406" spans="1:3">
      <c r="A7406" s="34" t="str">
        <f t="shared" si="345"/>
        <v/>
      </c>
      <c r="B7406" s="34" t="str">
        <f t="shared" si="346"/>
        <v/>
      </c>
      <c r="C7406" s="34" t="str">
        <f t="shared" si="347"/>
        <v/>
      </c>
    </row>
    <row r="7407" spans="1:3">
      <c r="A7407" s="34" t="str">
        <f t="shared" si="345"/>
        <v/>
      </c>
      <c r="B7407" s="34" t="str">
        <f t="shared" si="346"/>
        <v/>
      </c>
      <c r="C7407" s="34" t="str">
        <f t="shared" si="347"/>
        <v/>
      </c>
    </row>
    <row r="7408" spans="1:3">
      <c r="A7408" s="34" t="str">
        <f t="shared" si="345"/>
        <v/>
      </c>
      <c r="B7408" s="34" t="str">
        <f t="shared" si="346"/>
        <v/>
      </c>
      <c r="C7408" s="34" t="str">
        <f t="shared" si="347"/>
        <v/>
      </c>
    </row>
    <row r="7409" spans="1:3">
      <c r="A7409" s="34" t="str">
        <f t="shared" si="345"/>
        <v/>
      </c>
      <c r="B7409" s="34" t="str">
        <f t="shared" si="346"/>
        <v/>
      </c>
      <c r="C7409" s="34" t="str">
        <f t="shared" si="347"/>
        <v/>
      </c>
    </row>
    <row r="7410" spans="1:3">
      <c r="A7410" s="34" t="str">
        <f t="shared" si="345"/>
        <v/>
      </c>
      <c r="B7410" s="34" t="str">
        <f t="shared" si="346"/>
        <v/>
      </c>
      <c r="C7410" s="34" t="str">
        <f t="shared" si="347"/>
        <v/>
      </c>
    </row>
    <row r="7411" spans="1:3">
      <c r="A7411" s="34" t="str">
        <f t="shared" si="345"/>
        <v/>
      </c>
      <c r="B7411" s="34" t="str">
        <f t="shared" si="346"/>
        <v/>
      </c>
      <c r="C7411" s="34" t="str">
        <f t="shared" si="347"/>
        <v/>
      </c>
    </row>
    <row r="7412" spans="1:3">
      <c r="A7412" s="34" t="str">
        <f t="shared" si="345"/>
        <v/>
      </c>
      <c r="B7412" s="34" t="str">
        <f t="shared" si="346"/>
        <v/>
      </c>
      <c r="C7412" s="34" t="str">
        <f t="shared" si="347"/>
        <v/>
      </c>
    </row>
    <row r="7413" spans="1:3">
      <c r="A7413" s="34" t="str">
        <f t="shared" si="345"/>
        <v/>
      </c>
      <c r="B7413" s="34" t="str">
        <f t="shared" si="346"/>
        <v/>
      </c>
      <c r="C7413" s="34" t="str">
        <f t="shared" si="347"/>
        <v/>
      </c>
    </row>
    <row r="7414" spans="1:3">
      <c r="A7414" s="34" t="str">
        <f t="shared" si="345"/>
        <v/>
      </c>
      <c r="B7414" s="34" t="str">
        <f t="shared" si="346"/>
        <v/>
      </c>
      <c r="C7414" s="34" t="str">
        <f t="shared" si="347"/>
        <v/>
      </c>
    </row>
    <row r="7415" spans="1:3">
      <c r="A7415" s="34" t="str">
        <f t="shared" si="345"/>
        <v/>
      </c>
      <c r="B7415" s="34" t="str">
        <f t="shared" si="346"/>
        <v/>
      </c>
      <c r="C7415" s="34" t="str">
        <f t="shared" si="347"/>
        <v/>
      </c>
    </row>
    <row r="7416" spans="1:3">
      <c r="A7416" s="34" t="str">
        <f t="shared" si="345"/>
        <v/>
      </c>
      <c r="B7416" s="34" t="str">
        <f t="shared" si="346"/>
        <v/>
      </c>
      <c r="C7416" s="34" t="str">
        <f t="shared" si="347"/>
        <v/>
      </c>
    </row>
    <row r="7417" spans="1:3">
      <c r="A7417" s="34" t="str">
        <f t="shared" si="345"/>
        <v/>
      </c>
      <c r="B7417" s="34" t="str">
        <f t="shared" si="346"/>
        <v/>
      </c>
      <c r="C7417" s="34" t="str">
        <f t="shared" si="347"/>
        <v/>
      </c>
    </row>
    <row r="7418" spans="1:3">
      <c r="A7418" s="34" t="str">
        <f t="shared" si="345"/>
        <v/>
      </c>
      <c r="B7418" s="34" t="str">
        <f t="shared" si="346"/>
        <v/>
      </c>
      <c r="C7418" s="34" t="str">
        <f t="shared" si="347"/>
        <v/>
      </c>
    </row>
    <row r="7419" spans="1:3">
      <c r="A7419" s="34" t="str">
        <f t="shared" si="345"/>
        <v/>
      </c>
      <c r="B7419" s="34" t="str">
        <f t="shared" si="346"/>
        <v/>
      </c>
      <c r="C7419" s="34" t="str">
        <f t="shared" si="347"/>
        <v/>
      </c>
    </row>
    <row r="7420" spans="1:3">
      <c r="A7420" s="34" t="str">
        <f t="shared" si="345"/>
        <v/>
      </c>
      <c r="B7420" s="34" t="str">
        <f t="shared" si="346"/>
        <v/>
      </c>
      <c r="C7420" s="34" t="str">
        <f t="shared" si="347"/>
        <v/>
      </c>
    </row>
    <row r="7421" spans="1:3">
      <c r="A7421" s="34" t="str">
        <f t="shared" si="345"/>
        <v/>
      </c>
      <c r="B7421" s="34" t="str">
        <f t="shared" si="346"/>
        <v/>
      </c>
      <c r="C7421" s="34" t="str">
        <f t="shared" si="347"/>
        <v/>
      </c>
    </row>
    <row r="7422" spans="1:3">
      <c r="A7422" s="34" t="str">
        <f t="shared" si="345"/>
        <v/>
      </c>
      <c r="B7422" s="34" t="str">
        <f t="shared" si="346"/>
        <v/>
      </c>
      <c r="C7422" s="34" t="str">
        <f t="shared" si="347"/>
        <v/>
      </c>
    </row>
    <row r="7423" spans="1:3">
      <c r="A7423" s="34" t="str">
        <f t="shared" si="345"/>
        <v/>
      </c>
      <c r="B7423" s="34" t="str">
        <f t="shared" si="346"/>
        <v/>
      </c>
      <c r="C7423" s="34" t="str">
        <f t="shared" si="347"/>
        <v/>
      </c>
    </row>
    <row r="7424" spans="1:3">
      <c r="A7424" s="34" t="str">
        <f t="shared" si="345"/>
        <v/>
      </c>
      <c r="B7424" s="34" t="str">
        <f t="shared" si="346"/>
        <v/>
      </c>
      <c r="C7424" s="34" t="str">
        <f t="shared" si="347"/>
        <v/>
      </c>
    </row>
    <row r="7425" spans="1:3">
      <c r="A7425" s="34" t="str">
        <f t="shared" si="345"/>
        <v/>
      </c>
      <c r="B7425" s="34" t="str">
        <f t="shared" si="346"/>
        <v/>
      </c>
      <c r="C7425" s="34" t="str">
        <f t="shared" si="347"/>
        <v/>
      </c>
    </row>
    <row r="7426" spans="1:3">
      <c r="A7426" s="34" t="str">
        <f t="shared" si="345"/>
        <v/>
      </c>
      <c r="B7426" s="34" t="str">
        <f t="shared" si="346"/>
        <v/>
      </c>
      <c r="C7426" s="34" t="str">
        <f t="shared" si="347"/>
        <v/>
      </c>
    </row>
    <row r="7427" spans="1:3">
      <c r="A7427" s="34" t="str">
        <f t="shared" ref="A7427:A7490" si="348">IFERROR(C7427-1,"")</f>
        <v/>
      </c>
      <c r="B7427" s="34" t="str">
        <f t="shared" ref="B7427:B7490" si="349">IFERROR("P(Z&gt;="&amp;C7427-1&amp;")","")</f>
        <v/>
      </c>
      <c r="C7427" s="34" t="str">
        <f t="shared" ref="C7427:C7490" si="350">IF(C7426&gt;rNtrials,"",1+C7426)</f>
        <v/>
      </c>
    </row>
    <row r="7428" spans="1:3">
      <c r="A7428" s="34" t="str">
        <f t="shared" si="348"/>
        <v/>
      </c>
      <c r="B7428" s="34" t="str">
        <f t="shared" si="349"/>
        <v/>
      </c>
      <c r="C7428" s="34" t="str">
        <f t="shared" si="350"/>
        <v/>
      </c>
    </row>
    <row r="7429" spans="1:3">
      <c r="A7429" s="34" t="str">
        <f t="shared" si="348"/>
        <v/>
      </c>
      <c r="B7429" s="34" t="str">
        <f t="shared" si="349"/>
        <v/>
      </c>
      <c r="C7429" s="34" t="str">
        <f t="shared" si="350"/>
        <v/>
      </c>
    </row>
    <row r="7430" spans="1:3">
      <c r="A7430" s="34" t="str">
        <f t="shared" si="348"/>
        <v/>
      </c>
      <c r="B7430" s="34" t="str">
        <f t="shared" si="349"/>
        <v/>
      </c>
      <c r="C7430" s="34" t="str">
        <f t="shared" si="350"/>
        <v/>
      </c>
    </row>
    <row r="7431" spans="1:3">
      <c r="A7431" s="34" t="str">
        <f t="shared" si="348"/>
        <v/>
      </c>
      <c r="B7431" s="34" t="str">
        <f t="shared" si="349"/>
        <v/>
      </c>
      <c r="C7431" s="34" t="str">
        <f t="shared" si="350"/>
        <v/>
      </c>
    </row>
    <row r="7432" spans="1:3">
      <c r="A7432" s="34" t="str">
        <f t="shared" si="348"/>
        <v/>
      </c>
      <c r="B7432" s="34" t="str">
        <f t="shared" si="349"/>
        <v/>
      </c>
      <c r="C7432" s="34" t="str">
        <f t="shared" si="350"/>
        <v/>
      </c>
    </row>
    <row r="7433" spans="1:3">
      <c r="A7433" s="34" t="str">
        <f t="shared" si="348"/>
        <v/>
      </c>
      <c r="B7433" s="34" t="str">
        <f t="shared" si="349"/>
        <v/>
      </c>
      <c r="C7433" s="34" t="str">
        <f t="shared" si="350"/>
        <v/>
      </c>
    </row>
    <row r="7434" spans="1:3">
      <c r="A7434" s="34" t="str">
        <f t="shared" si="348"/>
        <v/>
      </c>
      <c r="B7434" s="34" t="str">
        <f t="shared" si="349"/>
        <v/>
      </c>
      <c r="C7434" s="34" t="str">
        <f t="shared" si="350"/>
        <v/>
      </c>
    </row>
    <row r="7435" spans="1:3">
      <c r="A7435" s="34" t="str">
        <f t="shared" si="348"/>
        <v/>
      </c>
      <c r="B7435" s="34" t="str">
        <f t="shared" si="349"/>
        <v/>
      </c>
      <c r="C7435" s="34" t="str">
        <f t="shared" si="350"/>
        <v/>
      </c>
    </row>
    <row r="7436" spans="1:3">
      <c r="A7436" s="34" t="str">
        <f t="shared" si="348"/>
        <v/>
      </c>
      <c r="B7436" s="34" t="str">
        <f t="shared" si="349"/>
        <v/>
      </c>
      <c r="C7436" s="34" t="str">
        <f t="shared" si="350"/>
        <v/>
      </c>
    </row>
    <row r="7437" spans="1:3">
      <c r="A7437" s="34" t="str">
        <f t="shared" si="348"/>
        <v/>
      </c>
      <c r="B7437" s="34" t="str">
        <f t="shared" si="349"/>
        <v/>
      </c>
      <c r="C7437" s="34" t="str">
        <f t="shared" si="350"/>
        <v/>
      </c>
    </row>
    <row r="7438" spans="1:3">
      <c r="A7438" s="34" t="str">
        <f t="shared" si="348"/>
        <v/>
      </c>
      <c r="B7438" s="34" t="str">
        <f t="shared" si="349"/>
        <v/>
      </c>
      <c r="C7438" s="34" t="str">
        <f t="shared" si="350"/>
        <v/>
      </c>
    </row>
    <row r="7439" spans="1:3">
      <c r="A7439" s="34" t="str">
        <f t="shared" si="348"/>
        <v/>
      </c>
      <c r="B7439" s="34" t="str">
        <f t="shared" si="349"/>
        <v/>
      </c>
      <c r="C7439" s="34" t="str">
        <f t="shared" si="350"/>
        <v/>
      </c>
    </row>
    <row r="7440" spans="1:3">
      <c r="A7440" s="34" t="str">
        <f t="shared" si="348"/>
        <v/>
      </c>
      <c r="B7440" s="34" t="str">
        <f t="shared" si="349"/>
        <v/>
      </c>
      <c r="C7440" s="34" t="str">
        <f t="shared" si="350"/>
        <v/>
      </c>
    </row>
    <row r="7441" spans="1:3">
      <c r="A7441" s="34" t="str">
        <f t="shared" si="348"/>
        <v/>
      </c>
      <c r="B7441" s="34" t="str">
        <f t="shared" si="349"/>
        <v/>
      </c>
      <c r="C7441" s="34" t="str">
        <f t="shared" si="350"/>
        <v/>
      </c>
    </row>
    <row r="7442" spans="1:3">
      <c r="A7442" s="34" t="str">
        <f t="shared" si="348"/>
        <v/>
      </c>
      <c r="B7442" s="34" t="str">
        <f t="shared" si="349"/>
        <v/>
      </c>
      <c r="C7442" s="34" t="str">
        <f t="shared" si="350"/>
        <v/>
      </c>
    </row>
    <row r="7443" spans="1:3">
      <c r="A7443" s="34" t="str">
        <f t="shared" si="348"/>
        <v/>
      </c>
      <c r="B7443" s="34" t="str">
        <f t="shared" si="349"/>
        <v/>
      </c>
      <c r="C7443" s="34" t="str">
        <f t="shared" si="350"/>
        <v/>
      </c>
    </row>
    <row r="7444" spans="1:3">
      <c r="A7444" s="34" t="str">
        <f t="shared" si="348"/>
        <v/>
      </c>
      <c r="B7444" s="34" t="str">
        <f t="shared" si="349"/>
        <v/>
      </c>
      <c r="C7444" s="34" t="str">
        <f t="shared" si="350"/>
        <v/>
      </c>
    </row>
    <row r="7445" spans="1:3">
      <c r="A7445" s="34" t="str">
        <f t="shared" si="348"/>
        <v/>
      </c>
      <c r="B7445" s="34" t="str">
        <f t="shared" si="349"/>
        <v/>
      </c>
      <c r="C7445" s="34" t="str">
        <f t="shared" si="350"/>
        <v/>
      </c>
    </row>
    <row r="7446" spans="1:3">
      <c r="A7446" s="34" t="str">
        <f t="shared" si="348"/>
        <v/>
      </c>
      <c r="B7446" s="34" t="str">
        <f t="shared" si="349"/>
        <v/>
      </c>
      <c r="C7446" s="34" t="str">
        <f t="shared" si="350"/>
        <v/>
      </c>
    </row>
    <row r="7447" spans="1:3">
      <c r="A7447" s="34" t="str">
        <f t="shared" si="348"/>
        <v/>
      </c>
      <c r="B7447" s="34" t="str">
        <f t="shared" si="349"/>
        <v/>
      </c>
      <c r="C7447" s="34" t="str">
        <f t="shared" si="350"/>
        <v/>
      </c>
    </row>
    <row r="7448" spans="1:3">
      <c r="A7448" s="34" t="str">
        <f t="shared" si="348"/>
        <v/>
      </c>
      <c r="B7448" s="34" t="str">
        <f t="shared" si="349"/>
        <v/>
      </c>
      <c r="C7448" s="34" t="str">
        <f t="shared" si="350"/>
        <v/>
      </c>
    </row>
    <row r="7449" spans="1:3">
      <c r="A7449" s="34" t="str">
        <f t="shared" si="348"/>
        <v/>
      </c>
      <c r="B7449" s="34" t="str">
        <f t="shared" si="349"/>
        <v/>
      </c>
      <c r="C7449" s="34" t="str">
        <f t="shared" si="350"/>
        <v/>
      </c>
    </row>
    <row r="7450" spans="1:3">
      <c r="A7450" s="34" t="str">
        <f t="shared" si="348"/>
        <v/>
      </c>
      <c r="B7450" s="34" t="str">
        <f t="shared" si="349"/>
        <v/>
      </c>
      <c r="C7450" s="34" t="str">
        <f t="shared" si="350"/>
        <v/>
      </c>
    </row>
    <row r="7451" spans="1:3">
      <c r="A7451" s="34" t="str">
        <f t="shared" si="348"/>
        <v/>
      </c>
      <c r="B7451" s="34" t="str">
        <f t="shared" si="349"/>
        <v/>
      </c>
      <c r="C7451" s="34" t="str">
        <f t="shared" si="350"/>
        <v/>
      </c>
    </row>
    <row r="7452" spans="1:3">
      <c r="A7452" s="34" t="str">
        <f t="shared" si="348"/>
        <v/>
      </c>
      <c r="B7452" s="34" t="str">
        <f t="shared" si="349"/>
        <v/>
      </c>
      <c r="C7452" s="34" t="str">
        <f t="shared" si="350"/>
        <v/>
      </c>
    </row>
    <row r="7453" spans="1:3">
      <c r="A7453" s="34" t="str">
        <f t="shared" si="348"/>
        <v/>
      </c>
      <c r="B7453" s="34" t="str">
        <f t="shared" si="349"/>
        <v/>
      </c>
      <c r="C7453" s="34" t="str">
        <f t="shared" si="350"/>
        <v/>
      </c>
    </row>
    <row r="7454" spans="1:3">
      <c r="A7454" s="34" t="str">
        <f t="shared" si="348"/>
        <v/>
      </c>
      <c r="B7454" s="34" t="str">
        <f t="shared" si="349"/>
        <v/>
      </c>
      <c r="C7454" s="34" t="str">
        <f t="shared" si="350"/>
        <v/>
      </c>
    </row>
    <row r="7455" spans="1:3">
      <c r="A7455" s="34" t="str">
        <f t="shared" si="348"/>
        <v/>
      </c>
      <c r="B7455" s="34" t="str">
        <f t="shared" si="349"/>
        <v/>
      </c>
      <c r="C7455" s="34" t="str">
        <f t="shared" si="350"/>
        <v/>
      </c>
    </row>
    <row r="7456" spans="1:3">
      <c r="A7456" s="34" t="str">
        <f t="shared" si="348"/>
        <v/>
      </c>
      <c r="B7456" s="34" t="str">
        <f t="shared" si="349"/>
        <v/>
      </c>
      <c r="C7456" s="34" t="str">
        <f t="shared" si="350"/>
        <v/>
      </c>
    </row>
    <row r="7457" spans="1:3">
      <c r="A7457" s="34" t="str">
        <f t="shared" si="348"/>
        <v/>
      </c>
      <c r="B7457" s="34" t="str">
        <f t="shared" si="349"/>
        <v/>
      </c>
      <c r="C7457" s="34" t="str">
        <f t="shared" si="350"/>
        <v/>
      </c>
    </row>
    <row r="7458" spans="1:3">
      <c r="A7458" s="34" t="str">
        <f t="shared" si="348"/>
        <v/>
      </c>
      <c r="B7458" s="34" t="str">
        <f t="shared" si="349"/>
        <v/>
      </c>
      <c r="C7458" s="34" t="str">
        <f t="shared" si="350"/>
        <v/>
      </c>
    </row>
    <row r="7459" spans="1:3">
      <c r="A7459" s="34" t="str">
        <f t="shared" si="348"/>
        <v/>
      </c>
      <c r="B7459" s="34" t="str">
        <f t="shared" si="349"/>
        <v/>
      </c>
      <c r="C7459" s="34" t="str">
        <f t="shared" si="350"/>
        <v/>
      </c>
    </row>
    <row r="7460" spans="1:3">
      <c r="A7460" s="34" t="str">
        <f t="shared" si="348"/>
        <v/>
      </c>
      <c r="B7460" s="34" t="str">
        <f t="shared" si="349"/>
        <v/>
      </c>
      <c r="C7460" s="34" t="str">
        <f t="shared" si="350"/>
        <v/>
      </c>
    </row>
    <row r="7461" spans="1:3">
      <c r="A7461" s="34" t="str">
        <f t="shared" si="348"/>
        <v/>
      </c>
      <c r="B7461" s="34" t="str">
        <f t="shared" si="349"/>
        <v/>
      </c>
      <c r="C7461" s="34" t="str">
        <f t="shared" si="350"/>
        <v/>
      </c>
    </row>
    <row r="7462" spans="1:3">
      <c r="A7462" s="34" t="str">
        <f t="shared" si="348"/>
        <v/>
      </c>
      <c r="B7462" s="34" t="str">
        <f t="shared" si="349"/>
        <v/>
      </c>
      <c r="C7462" s="34" t="str">
        <f t="shared" si="350"/>
        <v/>
      </c>
    </row>
    <row r="7463" spans="1:3">
      <c r="A7463" s="34" t="str">
        <f t="shared" si="348"/>
        <v/>
      </c>
      <c r="B7463" s="34" t="str">
        <f t="shared" si="349"/>
        <v/>
      </c>
      <c r="C7463" s="34" t="str">
        <f t="shared" si="350"/>
        <v/>
      </c>
    </row>
    <row r="7464" spans="1:3">
      <c r="A7464" s="34" t="str">
        <f t="shared" si="348"/>
        <v/>
      </c>
      <c r="B7464" s="34" t="str">
        <f t="shared" si="349"/>
        <v/>
      </c>
      <c r="C7464" s="34" t="str">
        <f t="shared" si="350"/>
        <v/>
      </c>
    </row>
    <row r="7465" spans="1:3">
      <c r="A7465" s="34" t="str">
        <f t="shared" si="348"/>
        <v/>
      </c>
      <c r="B7465" s="34" t="str">
        <f t="shared" si="349"/>
        <v/>
      </c>
      <c r="C7465" s="34" t="str">
        <f t="shared" si="350"/>
        <v/>
      </c>
    </row>
    <row r="7466" spans="1:3">
      <c r="A7466" s="34" t="str">
        <f t="shared" si="348"/>
        <v/>
      </c>
      <c r="B7466" s="34" t="str">
        <f t="shared" si="349"/>
        <v/>
      </c>
      <c r="C7466" s="34" t="str">
        <f t="shared" si="350"/>
        <v/>
      </c>
    </row>
    <row r="7467" spans="1:3">
      <c r="A7467" s="34" t="str">
        <f t="shared" si="348"/>
        <v/>
      </c>
      <c r="B7467" s="34" t="str">
        <f t="shared" si="349"/>
        <v/>
      </c>
      <c r="C7467" s="34" t="str">
        <f t="shared" si="350"/>
        <v/>
      </c>
    </row>
    <row r="7468" spans="1:3">
      <c r="A7468" s="34" t="str">
        <f t="shared" si="348"/>
        <v/>
      </c>
      <c r="B7468" s="34" t="str">
        <f t="shared" si="349"/>
        <v/>
      </c>
      <c r="C7468" s="34" t="str">
        <f t="shared" si="350"/>
        <v/>
      </c>
    </row>
    <row r="7469" spans="1:3">
      <c r="A7469" s="34" t="str">
        <f t="shared" si="348"/>
        <v/>
      </c>
      <c r="B7469" s="34" t="str">
        <f t="shared" si="349"/>
        <v/>
      </c>
      <c r="C7469" s="34" t="str">
        <f t="shared" si="350"/>
        <v/>
      </c>
    </row>
    <row r="7470" spans="1:3">
      <c r="A7470" s="34" t="str">
        <f t="shared" si="348"/>
        <v/>
      </c>
      <c r="B7470" s="34" t="str">
        <f t="shared" si="349"/>
        <v/>
      </c>
      <c r="C7470" s="34" t="str">
        <f t="shared" si="350"/>
        <v/>
      </c>
    </row>
    <row r="7471" spans="1:3">
      <c r="A7471" s="34" t="str">
        <f t="shared" si="348"/>
        <v/>
      </c>
      <c r="B7471" s="34" t="str">
        <f t="shared" si="349"/>
        <v/>
      </c>
      <c r="C7471" s="34" t="str">
        <f t="shared" si="350"/>
        <v/>
      </c>
    </row>
    <row r="7472" spans="1:3">
      <c r="A7472" s="34" t="str">
        <f t="shared" si="348"/>
        <v/>
      </c>
      <c r="B7472" s="34" t="str">
        <f t="shared" si="349"/>
        <v/>
      </c>
      <c r="C7472" s="34" t="str">
        <f t="shared" si="350"/>
        <v/>
      </c>
    </row>
    <row r="7473" spans="1:3">
      <c r="A7473" s="34" t="str">
        <f t="shared" si="348"/>
        <v/>
      </c>
      <c r="B7473" s="34" t="str">
        <f t="shared" si="349"/>
        <v/>
      </c>
      <c r="C7473" s="34" t="str">
        <f t="shared" si="350"/>
        <v/>
      </c>
    </row>
    <row r="7474" spans="1:3">
      <c r="A7474" s="34" t="str">
        <f t="shared" si="348"/>
        <v/>
      </c>
      <c r="B7474" s="34" t="str">
        <f t="shared" si="349"/>
        <v/>
      </c>
      <c r="C7474" s="34" t="str">
        <f t="shared" si="350"/>
        <v/>
      </c>
    </row>
    <row r="7475" spans="1:3">
      <c r="A7475" s="34" t="str">
        <f t="shared" si="348"/>
        <v/>
      </c>
      <c r="B7475" s="34" t="str">
        <f t="shared" si="349"/>
        <v/>
      </c>
      <c r="C7475" s="34" t="str">
        <f t="shared" si="350"/>
        <v/>
      </c>
    </row>
    <row r="7476" spans="1:3">
      <c r="A7476" s="34" t="str">
        <f t="shared" si="348"/>
        <v/>
      </c>
      <c r="B7476" s="34" t="str">
        <f t="shared" si="349"/>
        <v/>
      </c>
      <c r="C7476" s="34" t="str">
        <f t="shared" si="350"/>
        <v/>
      </c>
    </row>
    <row r="7477" spans="1:3">
      <c r="A7477" s="34" t="str">
        <f t="shared" si="348"/>
        <v/>
      </c>
      <c r="B7477" s="34" t="str">
        <f t="shared" si="349"/>
        <v/>
      </c>
      <c r="C7477" s="34" t="str">
        <f t="shared" si="350"/>
        <v/>
      </c>
    </row>
    <row r="7478" spans="1:3">
      <c r="A7478" s="34" t="str">
        <f t="shared" si="348"/>
        <v/>
      </c>
      <c r="B7478" s="34" t="str">
        <f t="shared" si="349"/>
        <v/>
      </c>
      <c r="C7478" s="34" t="str">
        <f t="shared" si="350"/>
        <v/>
      </c>
    </row>
    <row r="7479" spans="1:3">
      <c r="A7479" s="34" t="str">
        <f t="shared" si="348"/>
        <v/>
      </c>
      <c r="B7479" s="34" t="str">
        <f t="shared" si="349"/>
        <v/>
      </c>
      <c r="C7479" s="34" t="str">
        <f t="shared" si="350"/>
        <v/>
      </c>
    </row>
    <row r="7480" spans="1:3">
      <c r="A7480" s="34" t="str">
        <f t="shared" si="348"/>
        <v/>
      </c>
      <c r="B7480" s="34" t="str">
        <f t="shared" si="349"/>
        <v/>
      </c>
      <c r="C7480" s="34" t="str">
        <f t="shared" si="350"/>
        <v/>
      </c>
    </row>
    <row r="7481" spans="1:3">
      <c r="A7481" s="34" t="str">
        <f t="shared" si="348"/>
        <v/>
      </c>
      <c r="B7481" s="34" t="str">
        <f t="shared" si="349"/>
        <v/>
      </c>
      <c r="C7481" s="34" t="str">
        <f t="shared" si="350"/>
        <v/>
      </c>
    </row>
    <row r="7482" spans="1:3">
      <c r="A7482" s="34" t="str">
        <f t="shared" si="348"/>
        <v/>
      </c>
      <c r="B7482" s="34" t="str">
        <f t="shared" si="349"/>
        <v/>
      </c>
      <c r="C7482" s="34" t="str">
        <f t="shared" si="350"/>
        <v/>
      </c>
    </row>
    <row r="7483" spans="1:3">
      <c r="A7483" s="34" t="str">
        <f t="shared" si="348"/>
        <v/>
      </c>
      <c r="B7483" s="34" t="str">
        <f t="shared" si="349"/>
        <v/>
      </c>
      <c r="C7483" s="34" t="str">
        <f t="shared" si="350"/>
        <v/>
      </c>
    </row>
    <row r="7484" spans="1:3">
      <c r="A7484" s="34" t="str">
        <f t="shared" si="348"/>
        <v/>
      </c>
      <c r="B7484" s="34" t="str">
        <f t="shared" si="349"/>
        <v/>
      </c>
      <c r="C7484" s="34" t="str">
        <f t="shared" si="350"/>
        <v/>
      </c>
    </row>
    <row r="7485" spans="1:3">
      <c r="A7485" s="34" t="str">
        <f t="shared" si="348"/>
        <v/>
      </c>
      <c r="B7485" s="34" t="str">
        <f t="shared" si="349"/>
        <v/>
      </c>
      <c r="C7485" s="34" t="str">
        <f t="shared" si="350"/>
        <v/>
      </c>
    </row>
    <row r="7486" spans="1:3">
      <c r="A7486" s="34" t="str">
        <f t="shared" si="348"/>
        <v/>
      </c>
      <c r="B7486" s="34" t="str">
        <f t="shared" si="349"/>
        <v/>
      </c>
      <c r="C7486" s="34" t="str">
        <f t="shared" si="350"/>
        <v/>
      </c>
    </row>
    <row r="7487" spans="1:3">
      <c r="A7487" s="34" t="str">
        <f t="shared" si="348"/>
        <v/>
      </c>
      <c r="B7487" s="34" t="str">
        <f t="shared" si="349"/>
        <v/>
      </c>
      <c r="C7487" s="34" t="str">
        <f t="shared" si="350"/>
        <v/>
      </c>
    </row>
    <row r="7488" spans="1:3">
      <c r="A7488" s="34" t="str">
        <f t="shared" si="348"/>
        <v/>
      </c>
      <c r="B7488" s="34" t="str">
        <f t="shared" si="349"/>
        <v/>
      </c>
      <c r="C7488" s="34" t="str">
        <f t="shared" si="350"/>
        <v/>
      </c>
    </row>
    <row r="7489" spans="1:3">
      <c r="A7489" s="34" t="str">
        <f t="shared" si="348"/>
        <v/>
      </c>
      <c r="B7489" s="34" t="str">
        <f t="shared" si="349"/>
        <v/>
      </c>
      <c r="C7489" s="34" t="str">
        <f t="shared" si="350"/>
        <v/>
      </c>
    </row>
    <row r="7490" spans="1:3">
      <c r="A7490" s="34" t="str">
        <f t="shared" si="348"/>
        <v/>
      </c>
      <c r="B7490" s="34" t="str">
        <f t="shared" si="349"/>
        <v/>
      </c>
      <c r="C7490" s="34" t="str">
        <f t="shared" si="350"/>
        <v/>
      </c>
    </row>
    <row r="7491" spans="1:3">
      <c r="A7491" s="34" t="str">
        <f t="shared" ref="A7491:A7554" si="351">IFERROR(C7491-1,"")</f>
        <v/>
      </c>
      <c r="B7491" s="34" t="str">
        <f t="shared" ref="B7491:B7554" si="352">IFERROR("P(Z&gt;="&amp;C7491-1&amp;")","")</f>
        <v/>
      </c>
      <c r="C7491" s="34" t="str">
        <f t="shared" ref="C7491:C7554" si="353">IF(C7490&gt;rNtrials,"",1+C7490)</f>
        <v/>
      </c>
    </row>
    <row r="7492" spans="1:3">
      <c r="A7492" s="34" t="str">
        <f t="shared" si="351"/>
        <v/>
      </c>
      <c r="B7492" s="34" t="str">
        <f t="shared" si="352"/>
        <v/>
      </c>
      <c r="C7492" s="34" t="str">
        <f t="shared" si="353"/>
        <v/>
      </c>
    </row>
    <row r="7493" spans="1:3">
      <c r="A7493" s="34" t="str">
        <f t="shared" si="351"/>
        <v/>
      </c>
      <c r="B7493" s="34" t="str">
        <f t="shared" si="352"/>
        <v/>
      </c>
      <c r="C7493" s="34" t="str">
        <f t="shared" si="353"/>
        <v/>
      </c>
    </row>
    <row r="7494" spans="1:3">
      <c r="A7494" s="34" t="str">
        <f t="shared" si="351"/>
        <v/>
      </c>
      <c r="B7494" s="34" t="str">
        <f t="shared" si="352"/>
        <v/>
      </c>
      <c r="C7494" s="34" t="str">
        <f t="shared" si="353"/>
        <v/>
      </c>
    </row>
    <row r="7495" spans="1:3">
      <c r="A7495" s="34" t="str">
        <f t="shared" si="351"/>
        <v/>
      </c>
      <c r="B7495" s="34" t="str">
        <f t="shared" si="352"/>
        <v/>
      </c>
      <c r="C7495" s="34" t="str">
        <f t="shared" si="353"/>
        <v/>
      </c>
    </row>
    <row r="7496" spans="1:3">
      <c r="A7496" s="34" t="str">
        <f t="shared" si="351"/>
        <v/>
      </c>
      <c r="B7496" s="34" t="str">
        <f t="shared" si="352"/>
        <v/>
      </c>
      <c r="C7496" s="34" t="str">
        <f t="shared" si="353"/>
        <v/>
      </c>
    </row>
    <row r="7497" spans="1:3">
      <c r="A7497" s="34" t="str">
        <f t="shared" si="351"/>
        <v/>
      </c>
      <c r="B7497" s="34" t="str">
        <f t="shared" si="352"/>
        <v/>
      </c>
      <c r="C7497" s="34" t="str">
        <f t="shared" si="353"/>
        <v/>
      </c>
    </row>
    <row r="7498" spans="1:3">
      <c r="A7498" s="34" t="str">
        <f t="shared" si="351"/>
        <v/>
      </c>
      <c r="B7498" s="34" t="str">
        <f t="shared" si="352"/>
        <v/>
      </c>
      <c r="C7498" s="34" t="str">
        <f t="shared" si="353"/>
        <v/>
      </c>
    </row>
    <row r="7499" spans="1:3">
      <c r="A7499" s="34" t="str">
        <f t="shared" si="351"/>
        <v/>
      </c>
      <c r="B7499" s="34" t="str">
        <f t="shared" si="352"/>
        <v/>
      </c>
      <c r="C7499" s="34" t="str">
        <f t="shared" si="353"/>
        <v/>
      </c>
    </row>
    <row r="7500" spans="1:3">
      <c r="A7500" s="34" t="str">
        <f t="shared" si="351"/>
        <v/>
      </c>
      <c r="B7500" s="34" t="str">
        <f t="shared" si="352"/>
        <v/>
      </c>
      <c r="C7500" s="34" t="str">
        <f t="shared" si="353"/>
        <v/>
      </c>
    </row>
    <row r="7501" spans="1:3">
      <c r="A7501" s="34" t="str">
        <f t="shared" si="351"/>
        <v/>
      </c>
      <c r="B7501" s="34" t="str">
        <f t="shared" si="352"/>
        <v/>
      </c>
      <c r="C7501" s="34" t="str">
        <f t="shared" si="353"/>
        <v/>
      </c>
    </row>
    <row r="7502" spans="1:3">
      <c r="A7502" s="34" t="str">
        <f t="shared" si="351"/>
        <v/>
      </c>
      <c r="B7502" s="34" t="str">
        <f t="shared" si="352"/>
        <v/>
      </c>
      <c r="C7502" s="34" t="str">
        <f t="shared" si="353"/>
        <v/>
      </c>
    </row>
    <row r="7503" spans="1:3">
      <c r="A7503" s="34" t="str">
        <f t="shared" si="351"/>
        <v/>
      </c>
      <c r="B7503" s="34" t="str">
        <f t="shared" si="352"/>
        <v/>
      </c>
      <c r="C7503" s="34" t="str">
        <f t="shared" si="353"/>
        <v/>
      </c>
    </row>
    <row r="7504" spans="1:3">
      <c r="A7504" s="34" t="str">
        <f t="shared" si="351"/>
        <v/>
      </c>
      <c r="B7504" s="34" t="str">
        <f t="shared" si="352"/>
        <v/>
      </c>
      <c r="C7504" s="34" t="str">
        <f t="shared" si="353"/>
        <v/>
      </c>
    </row>
    <row r="7505" spans="1:3">
      <c r="A7505" s="34" t="str">
        <f t="shared" si="351"/>
        <v/>
      </c>
      <c r="B7505" s="34" t="str">
        <f t="shared" si="352"/>
        <v/>
      </c>
      <c r="C7505" s="34" t="str">
        <f t="shared" si="353"/>
        <v/>
      </c>
    </row>
    <row r="7506" spans="1:3">
      <c r="A7506" s="34" t="str">
        <f t="shared" si="351"/>
        <v/>
      </c>
      <c r="B7506" s="34" t="str">
        <f t="shared" si="352"/>
        <v/>
      </c>
      <c r="C7506" s="34" t="str">
        <f t="shared" si="353"/>
        <v/>
      </c>
    </row>
    <row r="7507" spans="1:3">
      <c r="A7507" s="34" t="str">
        <f t="shared" si="351"/>
        <v/>
      </c>
      <c r="B7507" s="34" t="str">
        <f t="shared" si="352"/>
        <v/>
      </c>
      <c r="C7507" s="34" t="str">
        <f t="shared" si="353"/>
        <v/>
      </c>
    </row>
    <row r="7508" spans="1:3">
      <c r="A7508" s="34" t="str">
        <f t="shared" si="351"/>
        <v/>
      </c>
      <c r="B7508" s="34" t="str">
        <f t="shared" si="352"/>
        <v/>
      </c>
      <c r="C7508" s="34" t="str">
        <f t="shared" si="353"/>
        <v/>
      </c>
    </row>
    <row r="7509" spans="1:3">
      <c r="A7509" s="34" t="str">
        <f t="shared" si="351"/>
        <v/>
      </c>
      <c r="B7509" s="34" t="str">
        <f t="shared" si="352"/>
        <v/>
      </c>
      <c r="C7509" s="34" t="str">
        <f t="shared" si="353"/>
        <v/>
      </c>
    </row>
    <row r="7510" spans="1:3">
      <c r="A7510" s="34" t="str">
        <f t="shared" si="351"/>
        <v/>
      </c>
      <c r="B7510" s="34" t="str">
        <f t="shared" si="352"/>
        <v/>
      </c>
      <c r="C7510" s="34" t="str">
        <f t="shared" si="353"/>
        <v/>
      </c>
    </row>
    <row r="7511" spans="1:3">
      <c r="A7511" s="34" t="str">
        <f t="shared" si="351"/>
        <v/>
      </c>
      <c r="B7511" s="34" t="str">
        <f t="shared" si="352"/>
        <v/>
      </c>
      <c r="C7511" s="34" t="str">
        <f t="shared" si="353"/>
        <v/>
      </c>
    </row>
    <row r="7512" spans="1:3">
      <c r="A7512" s="34" t="str">
        <f t="shared" si="351"/>
        <v/>
      </c>
      <c r="B7512" s="34" t="str">
        <f t="shared" si="352"/>
        <v/>
      </c>
      <c r="C7512" s="34" t="str">
        <f t="shared" si="353"/>
        <v/>
      </c>
    </row>
    <row r="7513" spans="1:3">
      <c r="A7513" s="34" t="str">
        <f t="shared" si="351"/>
        <v/>
      </c>
      <c r="B7513" s="34" t="str">
        <f t="shared" si="352"/>
        <v/>
      </c>
      <c r="C7513" s="34" t="str">
        <f t="shared" si="353"/>
        <v/>
      </c>
    </row>
    <row r="7514" spans="1:3">
      <c r="A7514" s="34" t="str">
        <f t="shared" si="351"/>
        <v/>
      </c>
      <c r="B7514" s="34" t="str">
        <f t="shared" si="352"/>
        <v/>
      </c>
      <c r="C7514" s="34" t="str">
        <f t="shared" si="353"/>
        <v/>
      </c>
    </row>
    <row r="7515" spans="1:3">
      <c r="A7515" s="34" t="str">
        <f t="shared" si="351"/>
        <v/>
      </c>
      <c r="B7515" s="34" t="str">
        <f t="shared" si="352"/>
        <v/>
      </c>
      <c r="C7515" s="34" t="str">
        <f t="shared" si="353"/>
        <v/>
      </c>
    </row>
    <row r="7516" spans="1:3">
      <c r="A7516" s="34" t="str">
        <f t="shared" si="351"/>
        <v/>
      </c>
      <c r="B7516" s="34" t="str">
        <f t="shared" si="352"/>
        <v/>
      </c>
      <c r="C7516" s="34" t="str">
        <f t="shared" si="353"/>
        <v/>
      </c>
    </row>
    <row r="7517" spans="1:3">
      <c r="A7517" s="34" t="str">
        <f t="shared" si="351"/>
        <v/>
      </c>
      <c r="B7517" s="34" t="str">
        <f t="shared" si="352"/>
        <v/>
      </c>
      <c r="C7517" s="34" t="str">
        <f t="shared" si="353"/>
        <v/>
      </c>
    </row>
    <row r="7518" spans="1:3">
      <c r="A7518" s="34" t="str">
        <f t="shared" si="351"/>
        <v/>
      </c>
      <c r="B7518" s="34" t="str">
        <f t="shared" si="352"/>
        <v/>
      </c>
      <c r="C7518" s="34" t="str">
        <f t="shared" si="353"/>
        <v/>
      </c>
    </row>
    <row r="7519" spans="1:3">
      <c r="A7519" s="34" t="str">
        <f t="shared" si="351"/>
        <v/>
      </c>
      <c r="B7519" s="34" t="str">
        <f t="shared" si="352"/>
        <v/>
      </c>
      <c r="C7519" s="34" t="str">
        <f t="shared" si="353"/>
        <v/>
      </c>
    </row>
    <row r="7520" spans="1:3">
      <c r="A7520" s="34" t="str">
        <f t="shared" si="351"/>
        <v/>
      </c>
      <c r="B7520" s="34" t="str">
        <f t="shared" si="352"/>
        <v/>
      </c>
      <c r="C7520" s="34" t="str">
        <f t="shared" si="353"/>
        <v/>
      </c>
    </row>
    <row r="7521" spans="1:3">
      <c r="A7521" s="34" t="str">
        <f t="shared" si="351"/>
        <v/>
      </c>
      <c r="B7521" s="34" t="str">
        <f t="shared" si="352"/>
        <v/>
      </c>
      <c r="C7521" s="34" t="str">
        <f t="shared" si="353"/>
        <v/>
      </c>
    </row>
    <row r="7522" spans="1:3">
      <c r="A7522" s="34" t="str">
        <f t="shared" si="351"/>
        <v/>
      </c>
      <c r="B7522" s="34" t="str">
        <f t="shared" si="352"/>
        <v/>
      </c>
      <c r="C7522" s="34" t="str">
        <f t="shared" si="353"/>
        <v/>
      </c>
    </row>
    <row r="7523" spans="1:3">
      <c r="A7523" s="34" t="str">
        <f t="shared" si="351"/>
        <v/>
      </c>
      <c r="B7523" s="34" t="str">
        <f t="shared" si="352"/>
        <v/>
      </c>
      <c r="C7523" s="34" t="str">
        <f t="shared" si="353"/>
        <v/>
      </c>
    </row>
    <row r="7524" spans="1:3">
      <c r="A7524" s="34" t="str">
        <f t="shared" si="351"/>
        <v/>
      </c>
      <c r="B7524" s="34" t="str">
        <f t="shared" si="352"/>
        <v/>
      </c>
      <c r="C7524" s="34" t="str">
        <f t="shared" si="353"/>
        <v/>
      </c>
    </row>
    <row r="7525" spans="1:3">
      <c r="A7525" s="34" t="str">
        <f t="shared" si="351"/>
        <v/>
      </c>
      <c r="B7525" s="34" t="str">
        <f t="shared" si="352"/>
        <v/>
      </c>
      <c r="C7525" s="34" t="str">
        <f t="shared" si="353"/>
        <v/>
      </c>
    </row>
    <row r="7526" spans="1:3">
      <c r="A7526" s="34" t="str">
        <f t="shared" si="351"/>
        <v/>
      </c>
      <c r="B7526" s="34" t="str">
        <f t="shared" si="352"/>
        <v/>
      </c>
      <c r="C7526" s="34" t="str">
        <f t="shared" si="353"/>
        <v/>
      </c>
    </row>
    <row r="7527" spans="1:3">
      <c r="A7527" s="34" t="str">
        <f t="shared" si="351"/>
        <v/>
      </c>
      <c r="B7527" s="34" t="str">
        <f t="shared" si="352"/>
        <v/>
      </c>
      <c r="C7527" s="34" t="str">
        <f t="shared" si="353"/>
        <v/>
      </c>
    </row>
    <row r="7528" spans="1:3">
      <c r="A7528" s="34" t="str">
        <f t="shared" si="351"/>
        <v/>
      </c>
      <c r="B7528" s="34" t="str">
        <f t="shared" si="352"/>
        <v/>
      </c>
      <c r="C7528" s="34" t="str">
        <f t="shared" si="353"/>
        <v/>
      </c>
    </row>
    <row r="7529" spans="1:3">
      <c r="A7529" s="34" t="str">
        <f t="shared" si="351"/>
        <v/>
      </c>
      <c r="B7529" s="34" t="str">
        <f t="shared" si="352"/>
        <v/>
      </c>
      <c r="C7529" s="34" t="str">
        <f t="shared" si="353"/>
        <v/>
      </c>
    </row>
    <row r="7530" spans="1:3">
      <c r="A7530" s="34" t="str">
        <f t="shared" si="351"/>
        <v/>
      </c>
      <c r="B7530" s="34" t="str">
        <f t="shared" si="352"/>
        <v/>
      </c>
      <c r="C7530" s="34" t="str">
        <f t="shared" si="353"/>
        <v/>
      </c>
    </row>
    <row r="7531" spans="1:3">
      <c r="A7531" s="34" t="str">
        <f t="shared" si="351"/>
        <v/>
      </c>
      <c r="B7531" s="34" t="str">
        <f t="shared" si="352"/>
        <v/>
      </c>
      <c r="C7531" s="34" t="str">
        <f t="shared" si="353"/>
        <v/>
      </c>
    </row>
    <row r="7532" spans="1:3">
      <c r="A7532" s="34" t="str">
        <f t="shared" si="351"/>
        <v/>
      </c>
      <c r="B7532" s="34" t="str">
        <f t="shared" si="352"/>
        <v/>
      </c>
      <c r="C7532" s="34" t="str">
        <f t="shared" si="353"/>
        <v/>
      </c>
    </row>
    <row r="7533" spans="1:3">
      <c r="A7533" s="34" t="str">
        <f t="shared" si="351"/>
        <v/>
      </c>
      <c r="B7533" s="34" t="str">
        <f t="shared" si="352"/>
        <v/>
      </c>
      <c r="C7533" s="34" t="str">
        <f t="shared" si="353"/>
        <v/>
      </c>
    </row>
    <row r="7534" spans="1:3">
      <c r="A7534" s="34" t="str">
        <f t="shared" si="351"/>
        <v/>
      </c>
      <c r="B7534" s="34" t="str">
        <f t="shared" si="352"/>
        <v/>
      </c>
      <c r="C7534" s="34" t="str">
        <f t="shared" si="353"/>
        <v/>
      </c>
    </row>
    <row r="7535" spans="1:3">
      <c r="A7535" s="34" t="str">
        <f t="shared" si="351"/>
        <v/>
      </c>
      <c r="B7535" s="34" t="str">
        <f t="shared" si="352"/>
        <v/>
      </c>
      <c r="C7535" s="34" t="str">
        <f t="shared" si="353"/>
        <v/>
      </c>
    </row>
    <row r="7536" spans="1:3">
      <c r="A7536" s="34" t="str">
        <f t="shared" si="351"/>
        <v/>
      </c>
      <c r="B7536" s="34" t="str">
        <f t="shared" si="352"/>
        <v/>
      </c>
      <c r="C7536" s="34" t="str">
        <f t="shared" si="353"/>
        <v/>
      </c>
    </row>
    <row r="7537" spans="1:3">
      <c r="A7537" s="34" t="str">
        <f t="shared" si="351"/>
        <v/>
      </c>
      <c r="B7537" s="34" t="str">
        <f t="shared" si="352"/>
        <v/>
      </c>
      <c r="C7537" s="34" t="str">
        <f t="shared" si="353"/>
        <v/>
      </c>
    </row>
    <row r="7538" spans="1:3">
      <c r="A7538" s="34" t="str">
        <f t="shared" si="351"/>
        <v/>
      </c>
      <c r="B7538" s="34" t="str">
        <f t="shared" si="352"/>
        <v/>
      </c>
      <c r="C7538" s="34" t="str">
        <f t="shared" si="353"/>
        <v/>
      </c>
    </row>
    <row r="7539" spans="1:3">
      <c r="A7539" s="34" t="str">
        <f t="shared" si="351"/>
        <v/>
      </c>
      <c r="B7539" s="34" t="str">
        <f t="shared" si="352"/>
        <v/>
      </c>
      <c r="C7539" s="34" t="str">
        <f t="shared" si="353"/>
        <v/>
      </c>
    </row>
    <row r="7540" spans="1:3">
      <c r="A7540" s="34" t="str">
        <f t="shared" si="351"/>
        <v/>
      </c>
      <c r="B7540" s="34" t="str">
        <f t="shared" si="352"/>
        <v/>
      </c>
      <c r="C7540" s="34" t="str">
        <f t="shared" si="353"/>
        <v/>
      </c>
    </row>
    <row r="7541" spans="1:3">
      <c r="A7541" s="34" t="str">
        <f t="shared" si="351"/>
        <v/>
      </c>
      <c r="B7541" s="34" t="str">
        <f t="shared" si="352"/>
        <v/>
      </c>
      <c r="C7541" s="34" t="str">
        <f t="shared" si="353"/>
        <v/>
      </c>
    </row>
    <row r="7542" spans="1:3">
      <c r="A7542" s="34" t="str">
        <f t="shared" si="351"/>
        <v/>
      </c>
      <c r="B7542" s="34" t="str">
        <f t="shared" si="352"/>
        <v/>
      </c>
      <c r="C7542" s="34" t="str">
        <f t="shared" si="353"/>
        <v/>
      </c>
    </row>
    <row r="7543" spans="1:3">
      <c r="A7543" s="34" t="str">
        <f t="shared" si="351"/>
        <v/>
      </c>
      <c r="B7543" s="34" t="str">
        <f t="shared" si="352"/>
        <v/>
      </c>
      <c r="C7543" s="34" t="str">
        <f t="shared" si="353"/>
        <v/>
      </c>
    </row>
    <row r="7544" spans="1:3">
      <c r="A7544" s="34" t="str">
        <f t="shared" si="351"/>
        <v/>
      </c>
      <c r="B7544" s="34" t="str">
        <f t="shared" si="352"/>
        <v/>
      </c>
      <c r="C7544" s="34" t="str">
        <f t="shared" si="353"/>
        <v/>
      </c>
    </row>
    <row r="7545" spans="1:3">
      <c r="A7545" s="34" t="str">
        <f t="shared" si="351"/>
        <v/>
      </c>
      <c r="B7545" s="34" t="str">
        <f t="shared" si="352"/>
        <v/>
      </c>
      <c r="C7545" s="34" t="str">
        <f t="shared" si="353"/>
        <v/>
      </c>
    </row>
    <row r="7546" spans="1:3">
      <c r="A7546" s="34" t="str">
        <f t="shared" si="351"/>
        <v/>
      </c>
      <c r="B7546" s="34" t="str">
        <f t="shared" si="352"/>
        <v/>
      </c>
      <c r="C7546" s="34" t="str">
        <f t="shared" si="353"/>
        <v/>
      </c>
    </row>
    <row r="7547" spans="1:3">
      <c r="A7547" s="34" t="str">
        <f t="shared" si="351"/>
        <v/>
      </c>
      <c r="B7547" s="34" t="str">
        <f t="shared" si="352"/>
        <v/>
      </c>
      <c r="C7547" s="34" t="str">
        <f t="shared" si="353"/>
        <v/>
      </c>
    </row>
    <row r="7548" spans="1:3">
      <c r="A7548" s="34" t="str">
        <f t="shared" si="351"/>
        <v/>
      </c>
      <c r="B7548" s="34" t="str">
        <f t="shared" si="352"/>
        <v/>
      </c>
      <c r="C7548" s="34" t="str">
        <f t="shared" si="353"/>
        <v/>
      </c>
    </row>
    <row r="7549" spans="1:3">
      <c r="A7549" s="34" t="str">
        <f t="shared" si="351"/>
        <v/>
      </c>
      <c r="B7549" s="34" t="str">
        <f t="shared" si="352"/>
        <v/>
      </c>
      <c r="C7549" s="34" t="str">
        <f t="shared" si="353"/>
        <v/>
      </c>
    </row>
    <row r="7550" spans="1:3">
      <c r="A7550" s="34" t="str">
        <f t="shared" si="351"/>
        <v/>
      </c>
      <c r="B7550" s="34" t="str">
        <f t="shared" si="352"/>
        <v/>
      </c>
      <c r="C7550" s="34" t="str">
        <f t="shared" si="353"/>
        <v/>
      </c>
    </row>
    <row r="7551" spans="1:3">
      <c r="A7551" s="34" t="str">
        <f t="shared" si="351"/>
        <v/>
      </c>
      <c r="B7551" s="34" t="str">
        <f t="shared" si="352"/>
        <v/>
      </c>
      <c r="C7551" s="34" t="str">
        <f t="shared" si="353"/>
        <v/>
      </c>
    </row>
    <row r="7552" spans="1:3">
      <c r="A7552" s="34" t="str">
        <f t="shared" si="351"/>
        <v/>
      </c>
      <c r="B7552" s="34" t="str">
        <f t="shared" si="352"/>
        <v/>
      </c>
      <c r="C7552" s="34" t="str">
        <f t="shared" si="353"/>
        <v/>
      </c>
    </row>
    <row r="7553" spans="1:3">
      <c r="A7553" s="34" t="str">
        <f t="shared" si="351"/>
        <v/>
      </c>
      <c r="B7553" s="34" t="str">
        <f t="shared" si="352"/>
        <v/>
      </c>
      <c r="C7553" s="34" t="str">
        <f t="shared" si="353"/>
        <v/>
      </c>
    </row>
    <row r="7554" spans="1:3">
      <c r="A7554" s="34" t="str">
        <f t="shared" si="351"/>
        <v/>
      </c>
      <c r="B7554" s="34" t="str">
        <f t="shared" si="352"/>
        <v/>
      </c>
      <c r="C7554" s="34" t="str">
        <f t="shared" si="353"/>
        <v/>
      </c>
    </row>
    <row r="7555" spans="1:3">
      <c r="A7555" s="34" t="str">
        <f t="shared" ref="A7555:A7618" si="354">IFERROR(C7555-1,"")</f>
        <v/>
      </c>
      <c r="B7555" s="34" t="str">
        <f t="shared" ref="B7555:B7618" si="355">IFERROR("P(Z&gt;="&amp;C7555-1&amp;")","")</f>
        <v/>
      </c>
      <c r="C7555" s="34" t="str">
        <f t="shared" ref="C7555:C7618" si="356">IF(C7554&gt;rNtrials,"",1+C7554)</f>
        <v/>
      </c>
    </row>
    <row r="7556" spans="1:3">
      <c r="A7556" s="34" t="str">
        <f t="shared" si="354"/>
        <v/>
      </c>
      <c r="B7556" s="34" t="str">
        <f t="shared" si="355"/>
        <v/>
      </c>
      <c r="C7556" s="34" t="str">
        <f t="shared" si="356"/>
        <v/>
      </c>
    </row>
    <row r="7557" spans="1:3">
      <c r="A7557" s="34" t="str">
        <f t="shared" si="354"/>
        <v/>
      </c>
      <c r="B7557" s="34" t="str">
        <f t="shared" si="355"/>
        <v/>
      </c>
      <c r="C7557" s="34" t="str">
        <f t="shared" si="356"/>
        <v/>
      </c>
    </row>
    <row r="7558" spans="1:3">
      <c r="A7558" s="34" t="str">
        <f t="shared" si="354"/>
        <v/>
      </c>
      <c r="B7558" s="34" t="str">
        <f t="shared" si="355"/>
        <v/>
      </c>
      <c r="C7558" s="34" t="str">
        <f t="shared" si="356"/>
        <v/>
      </c>
    </row>
    <row r="7559" spans="1:3">
      <c r="A7559" s="34" t="str">
        <f t="shared" si="354"/>
        <v/>
      </c>
      <c r="B7559" s="34" t="str">
        <f t="shared" si="355"/>
        <v/>
      </c>
      <c r="C7559" s="34" t="str">
        <f t="shared" si="356"/>
        <v/>
      </c>
    </row>
    <row r="7560" spans="1:3">
      <c r="A7560" s="34" t="str">
        <f t="shared" si="354"/>
        <v/>
      </c>
      <c r="B7560" s="34" t="str">
        <f t="shared" si="355"/>
        <v/>
      </c>
      <c r="C7560" s="34" t="str">
        <f t="shared" si="356"/>
        <v/>
      </c>
    </row>
    <row r="7561" spans="1:3">
      <c r="A7561" s="34" t="str">
        <f t="shared" si="354"/>
        <v/>
      </c>
      <c r="B7561" s="34" t="str">
        <f t="shared" si="355"/>
        <v/>
      </c>
      <c r="C7561" s="34" t="str">
        <f t="shared" si="356"/>
        <v/>
      </c>
    </row>
    <row r="7562" spans="1:3">
      <c r="A7562" s="34" t="str">
        <f t="shared" si="354"/>
        <v/>
      </c>
      <c r="B7562" s="34" t="str">
        <f t="shared" si="355"/>
        <v/>
      </c>
      <c r="C7562" s="34" t="str">
        <f t="shared" si="356"/>
        <v/>
      </c>
    </row>
    <row r="7563" spans="1:3">
      <c r="A7563" s="34" t="str">
        <f t="shared" si="354"/>
        <v/>
      </c>
      <c r="B7563" s="34" t="str">
        <f t="shared" si="355"/>
        <v/>
      </c>
      <c r="C7563" s="34" t="str">
        <f t="shared" si="356"/>
        <v/>
      </c>
    </row>
    <row r="7564" spans="1:3">
      <c r="A7564" s="34" t="str">
        <f t="shared" si="354"/>
        <v/>
      </c>
      <c r="B7564" s="34" t="str">
        <f t="shared" si="355"/>
        <v/>
      </c>
      <c r="C7564" s="34" t="str">
        <f t="shared" si="356"/>
        <v/>
      </c>
    </row>
    <row r="7565" spans="1:3">
      <c r="A7565" s="34" t="str">
        <f t="shared" si="354"/>
        <v/>
      </c>
      <c r="B7565" s="34" t="str">
        <f t="shared" si="355"/>
        <v/>
      </c>
      <c r="C7565" s="34" t="str">
        <f t="shared" si="356"/>
        <v/>
      </c>
    </row>
    <row r="7566" spans="1:3">
      <c r="A7566" s="34" t="str">
        <f t="shared" si="354"/>
        <v/>
      </c>
      <c r="B7566" s="34" t="str">
        <f t="shared" si="355"/>
        <v/>
      </c>
      <c r="C7566" s="34" t="str">
        <f t="shared" si="356"/>
        <v/>
      </c>
    </row>
    <row r="7567" spans="1:3">
      <c r="A7567" s="34" t="str">
        <f t="shared" si="354"/>
        <v/>
      </c>
      <c r="B7567" s="34" t="str">
        <f t="shared" si="355"/>
        <v/>
      </c>
      <c r="C7567" s="34" t="str">
        <f t="shared" si="356"/>
        <v/>
      </c>
    </row>
    <row r="7568" spans="1:3">
      <c r="A7568" s="34" t="str">
        <f t="shared" si="354"/>
        <v/>
      </c>
      <c r="B7568" s="34" t="str">
        <f t="shared" si="355"/>
        <v/>
      </c>
      <c r="C7568" s="34" t="str">
        <f t="shared" si="356"/>
        <v/>
      </c>
    </row>
    <row r="7569" spans="1:3">
      <c r="A7569" s="34" t="str">
        <f t="shared" si="354"/>
        <v/>
      </c>
      <c r="B7569" s="34" t="str">
        <f t="shared" si="355"/>
        <v/>
      </c>
      <c r="C7569" s="34" t="str">
        <f t="shared" si="356"/>
        <v/>
      </c>
    </row>
    <row r="7570" spans="1:3">
      <c r="A7570" s="34" t="str">
        <f t="shared" si="354"/>
        <v/>
      </c>
      <c r="B7570" s="34" t="str">
        <f t="shared" si="355"/>
        <v/>
      </c>
      <c r="C7570" s="34" t="str">
        <f t="shared" si="356"/>
        <v/>
      </c>
    </row>
    <row r="7571" spans="1:3">
      <c r="A7571" s="34" t="str">
        <f t="shared" si="354"/>
        <v/>
      </c>
      <c r="B7571" s="34" t="str">
        <f t="shared" si="355"/>
        <v/>
      </c>
      <c r="C7571" s="34" t="str">
        <f t="shared" si="356"/>
        <v/>
      </c>
    </row>
    <row r="7572" spans="1:3">
      <c r="A7572" s="34" t="str">
        <f t="shared" si="354"/>
        <v/>
      </c>
      <c r="B7572" s="34" t="str">
        <f t="shared" si="355"/>
        <v/>
      </c>
      <c r="C7572" s="34" t="str">
        <f t="shared" si="356"/>
        <v/>
      </c>
    </row>
    <row r="7573" spans="1:3">
      <c r="A7573" s="34" t="str">
        <f t="shared" si="354"/>
        <v/>
      </c>
      <c r="B7573" s="34" t="str">
        <f t="shared" si="355"/>
        <v/>
      </c>
      <c r="C7573" s="34" t="str">
        <f t="shared" si="356"/>
        <v/>
      </c>
    </row>
    <row r="7574" spans="1:3">
      <c r="A7574" s="34" t="str">
        <f t="shared" si="354"/>
        <v/>
      </c>
      <c r="B7574" s="34" t="str">
        <f t="shared" si="355"/>
        <v/>
      </c>
      <c r="C7574" s="34" t="str">
        <f t="shared" si="356"/>
        <v/>
      </c>
    </row>
    <row r="7575" spans="1:3">
      <c r="A7575" s="34" t="str">
        <f t="shared" si="354"/>
        <v/>
      </c>
      <c r="B7575" s="34" t="str">
        <f t="shared" si="355"/>
        <v/>
      </c>
      <c r="C7575" s="34" t="str">
        <f t="shared" si="356"/>
        <v/>
      </c>
    </row>
    <row r="7576" spans="1:3">
      <c r="A7576" s="34" t="str">
        <f t="shared" si="354"/>
        <v/>
      </c>
      <c r="B7576" s="34" t="str">
        <f t="shared" si="355"/>
        <v/>
      </c>
      <c r="C7576" s="34" t="str">
        <f t="shared" si="356"/>
        <v/>
      </c>
    </row>
    <row r="7577" spans="1:3">
      <c r="A7577" s="34" t="str">
        <f t="shared" si="354"/>
        <v/>
      </c>
      <c r="B7577" s="34" t="str">
        <f t="shared" si="355"/>
        <v/>
      </c>
      <c r="C7577" s="34" t="str">
        <f t="shared" si="356"/>
        <v/>
      </c>
    </row>
    <row r="7578" spans="1:3">
      <c r="A7578" s="34" t="str">
        <f t="shared" si="354"/>
        <v/>
      </c>
      <c r="B7578" s="34" t="str">
        <f t="shared" si="355"/>
        <v/>
      </c>
      <c r="C7578" s="34" t="str">
        <f t="shared" si="356"/>
        <v/>
      </c>
    </row>
    <row r="7579" spans="1:3">
      <c r="A7579" s="34" t="str">
        <f t="shared" si="354"/>
        <v/>
      </c>
      <c r="B7579" s="34" t="str">
        <f t="shared" si="355"/>
        <v/>
      </c>
      <c r="C7579" s="34" t="str">
        <f t="shared" si="356"/>
        <v/>
      </c>
    </row>
    <row r="7580" spans="1:3">
      <c r="A7580" s="34" t="str">
        <f t="shared" si="354"/>
        <v/>
      </c>
      <c r="B7580" s="34" t="str">
        <f t="shared" si="355"/>
        <v/>
      </c>
      <c r="C7580" s="34" t="str">
        <f t="shared" si="356"/>
        <v/>
      </c>
    </row>
    <row r="7581" spans="1:3">
      <c r="A7581" s="34" t="str">
        <f t="shared" si="354"/>
        <v/>
      </c>
      <c r="B7581" s="34" t="str">
        <f t="shared" si="355"/>
        <v/>
      </c>
      <c r="C7581" s="34" t="str">
        <f t="shared" si="356"/>
        <v/>
      </c>
    </row>
    <row r="7582" spans="1:3">
      <c r="A7582" s="34" t="str">
        <f t="shared" si="354"/>
        <v/>
      </c>
      <c r="B7582" s="34" t="str">
        <f t="shared" si="355"/>
        <v/>
      </c>
      <c r="C7582" s="34" t="str">
        <f t="shared" si="356"/>
        <v/>
      </c>
    </row>
    <row r="7583" spans="1:3">
      <c r="A7583" s="34" t="str">
        <f t="shared" si="354"/>
        <v/>
      </c>
      <c r="B7583" s="34" t="str">
        <f t="shared" si="355"/>
        <v/>
      </c>
      <c r="C7583" s="34" t="str">
        <f t="shared" si="356"/>
        <v/>
      </c>
    </row>
    <row r="7584" spans="1:3">
      <c r="A7584" s="34" t="str">
        <f t="shared" si="354"/>
        <v/>
      </c>
      <c r="B7584" s="34" t="str">
        <f t="shared" si="355"/>
        <v/>
      </c>
      <c r="C7584" s="34" t="str">
        <f t="shared" si="356"/>
        <v/>
      </c>
    </row>
    <row r="7585" spans="1:3">
      <c r="A7585" s="34" t="str">
        <f t="shared" si="354"/>
        <v/>
      </c>
      <c r="B7585" s="34" t="str">
        <f t="shared" si="355"/>
        <v/>
      </c>
      <c r="C7585" s="34" t="str">
        <f t="shared" si="356"/>
        <v/>
      </c>
    </row>
    <row r="7586" spans="1:3">
      <c r="A7586" s="34" t="str">
        <f t="shared" si="354"/>
        <v/>
      </c>
      <c r="B7586" s="34" t="str">
        <f t="shared" si="355"/>
        <v/>
      </c>
      <c r="C7586" s="34" t="str">
        <f t="shared" si="356"/>
        <v/>
      </c>
    </row>
    <row r="7587" spans="1:3">
      <c r="A7587" s="34" t="str">
        <f t="shared" si="354"/>
        <v/>
      </c>
      <c r="B7587" s="34" t="str">
        <f t="shared" si="355"/>
        <v/>
      </c>
      <c r="C7587" s="34" t="str">
        <f t="shared" si="356"/>
        <v/>
      </c>
    </row>
    <row r="7588" spans="1:3">
      <c r="A7588" s="34" t="str">
        <f t="shared" si="354"/>
        <v/>
      </c>
      <c r="B7588" s="34" t="str">
        <f t="shared" si="355"/>
        <v/>
      </c>
      <c r="C7588" s="34" t="str">
        <f t="shared" si="356"/>
        <v/>
      </c>
    </row>
    <row r="7589" spans="1:3">
      <c r="A7589" s="34" t="str">
        <f t="shared" si="354"/>
        <v/>
      </c>
      <c r="B7589" s="34" t="str">
        <f t="shared" si="355"/>
        <v/>
      </c>
      <c r="C7589" s="34" t="str">
        <f t="shared" si="356"/>
        <v/>
      </c>
    </row>
    <row r="7590" spans="1:3">
      <c r="A7590" s="34" t="str">
        <f t="shared" si="354"/>
        <v/>
      </c>
      <c r="B7590" s="34" t="str">
        <f t="shared" si="355"/>
        <v/>
      </c>
      <c r="C7590" s="34" t="str">
        <f t="shared" si="356"/>
        <v/>
      </c>
    </row>
    <row r="7591" spans="1:3">
      <c r="A7591" s="34" t="str">
        <f t="shared" si="354"/>
        <v/>
      </c>
      <c r="B7591" s="34" t="str">
        <f t="shared" si="355"/>
        <v/>
      </c>
      <c r="C7591" s="34" t="str">
        <f t="shared" si="356"/>
        <v/>
      </c>
    </row>
    <row r="7592" spans="1:3">
      <c r="A7592" s="34" t="str">
        <f t="shared" si="354"/>
        <v/>
      </c>
      <c r="B7592" s="34" t="str">
        <f t="shared" si="355"/>
        <v/>
      </c>
      <c r="C7592" s="34" t="str">
        <f t="shared" si="356"/>
        <v/>
      </c>
    </row>
    <row r="7593" spans="1:3">
      <c r="A7593" s="34" t="str">
        <f t="shared" si="354"/>
        <v/>
      </c>
      <c r="B7593" s="34" t="str">
        <f t="shared" si="355"/>
        <v/>
      </c>
      <c r="C7593" s="34" t="str">
        <f t="shared" si="356"/>
        <v/>
      </c>
    </row>
    <row r="7594" spans="1:3">
      <c r="A7594" s="34" t="str">
        <f t="shared" si="354"/>
        <v/>
      </c>
      <c r="B7594" s="34" t="str">
        <f t="shared" si="355"/>
        <v/>
      </c>
      <c r="C7594" s="34" t="str">
        <f t="shared" si="356"/>
        <v/>
      </c>
    </row>
    <row r="7595" spans="1:3">
      <c r="A7595" s="34" t="str">
        <f t="shared" si="354"/>
        <v/>
      </c>
      <c r="B7595" s="34" t="str">
        <f t="shared" si="355"/>
        <v/>
      </c>
      <c r="C7595" s="34" t="str">
        <f t="shared" si="356"/>
        <v/>
      </c>
    </row>
    <row r="7596" spans="1:3">
      <c r="A7596" s="34" t="str">
        <f t="shared" si="354"/>
        <v/>
      </c>
      <c r="B7596" s="34" t="str">
        <f t="shared" si="355"/>
        <v/>
      </c>
      <c r="C7596" s="34" t="str">
        <f t="shared" si="356"/>
        <v/>
      </c>
    </row>
    <row r="7597" spans="1:3">
      <c r="A7597" s="34" t="str">
        <f t="shared" si="354"/>
        <v/>
      </c>
      <c r="B7597" s="34" t="str">
        <f t="shared" si="355"/>
        <v/>
      </c>
      <c r="C7597" s="34" t="str">
        <f t="shared" si="356"/>
        <v/>
      </c>
    </row>
    <row r="7598" spans="1:3">
      <c r="A7598" s="34" t="str">
        <f t="shared" si="354"/>
        <v/>
      </c>
      <c r="B7598" s="34" t="str">
        <f t="shared" si="355"/>
        <v/>
      </c>
      <c r="C7598" s="34" t="str">
        <f t="shared" si="356"/>
        <v/>
      </c>
    </row>
    <row r="7599" spans="1:3">
      <c r="A7599" s="34" t="str">
        <f t="shared" si="354"/>
        <v/>
      </c>
      <c r="B7599" s="34" t="str">
        <f t="shared" si="355"/>
        <v/>
      </c>
      <c r="C7599" s="34" t="str">
        <f t="shared" si="356"/>
        <v/>
      </c>
    </row>
    <row r="7600" spans="1:3">
      <c r="A7600" s="34" t="str">
        <f t="shared" si="354"/>
        <v/>
      </c>
      <c r="B7600" s="34" t="str">
        <f t="shared" si="355"/>
        <v/>
      </c>
      <c r="C7600" s="34" t="str">
        <f t="shared" si="356"/>
        <v/>
      </c>
    </row>
    <row r="7601" spans="1:3">
      <c r="A7601" s="34" t="str">
        <f t="shared" si="354"/>
        <v/>
      </c>
      <c r="B7601" s="34" t="str">
        <f t="shared" si="355"/>
        <v/>
      </c>
      <c r="C7601" s="34" t="str">
        <f t="shared" si="356"/>
        <v/>
      </c>
    </row>
    <row r="7602" spans="1:3">
      <c r="A7602" s="34" t="str">
        <f t="shared" si="354"/>
        <v/>
      </c>
      <c r="B7602" s="34" t="str">
        <f t="shared" si="355"/>
        <v/>
      </c>
      <c r="C7602" s="34" t="str">
        <f t="shared" si="356"/>
        <v/>
      </c>
    </row>
    <row r="7603" spans="1:3">
      <c r="A7603" s="34" t="str">
        <f t="shared" si="354"/>
        <v/>
      </c>
      <c r="B7603" s="34" t="str">
        <f t="shared" si="355"/>
        <v/>
      </c>
      <c r="C7603" s="34" t="str">
        <f t="shared" si="356"/>
        <v/>
      </c>
    </row>
    <row r="7604" spans="1:3">
      <c r="A7604" s="34" t="str">
        <f t="shared" si="354"/>
        <v/>
      </c>
      <c r="B7604" s="34" t="str">
        <f t="shared" si="355"/>
        <v/>
      </c>
      <c r="C7604" s="34" t="str">
        <f t="shared" si="356"/>
        <v/>
      </c>
    </row>
    <row r="7605" spans="1:3">
      <c r="A7605" s="34" t="str">
        <f t="shared" si="354"/>
        <v/>
      </c>
      <c r="B7605" s="34" t="str">
        <f t="shared" si="355"/>
        <v/>
      </c>
      <c r="C7605" s="34" t="str">
        <f t="shared" si="356"/>
        <v/>
      </c>
    </row>
    <row r="7606" spans="1:3">
      <c r="A7606" s="34" t="str">
        <f t="shared" si="354"/>
        <v/>
      </c>
      <c r="B7606" s="34" t="str">
        <f t="shared" si="355"/>
        <v/>
      </c>
      <c r="C7606" s="34" t="str">
        <f t="shared" si="356"/>
        <v/>
      </c>
    </row>
    <row r="7607" spans="1:3">
      <c r="A7607" s="34" t="str">
        <f t="shared" si="354"/>
        <v/>
      </c>
      <c r="B7607" s="34" t="str">
        <f t="shared" si="355"/>
        <v/>
      </c>
      <c r="C7607" s="34" t="str">
        <f t="shared" si="356"/>
        <v/>
      </c>
    </row>
    <row r="7608" spans="1:3">
      <c r="A7608" s="34" t="str">
        <f t="shared" si="354"/>
        <v/>
      </c>
      <c r="B7608" s="34" t="str">
        <f t="shared" si="355"/>
        <v/>
      </c>
      <c r="C7608" s="34" t="str">
        <f t="shared" si="356"/>
        <v/>
      </c>
    </row>
    <row r="7609" spans="1:3">
      <c r="A7609" s="34" t="str">
        <f t="shared" si="354"/>
        <v/>
      </c>
      <c r="B7609" s="34" t="str">
        <f t="shared" si="355"/>
        <v/>
      </c>
      <c r="C7609" s="34" t="str">
        <f t="shared" si="356"/>
        <v/>
      </c>
    </row>
    <row r="7610" spans="1:3">
      <c r="A7610" s="34" t="str">
        <f t="shared" si="354"/>
        <v/>
      </c>
      <c r="B7610" s="34" t="str">
        <f t="shared" si="355"/>
        <v/>
      </c>
      <c r="C7610" s="34" t="str">
        <f t="shared" si="356"/>
        <v/>
      </c>
    </row>
    <row r="7611" spans="1:3">
      <c r="A7611" s="34" t="str">
        <f t="shared" si="354"/>
        <v/>
      </c>
      <c r="B7611" s="34" t="str">
        <f t="shared" si="355"/>
        <v/>
      </c>
      <c r="C7611" s="34" t="str">
        <f t="shared" si="356"/>
        <v/>
      </c>
    </row>
    <row r="7612" spans="1:3">
      <c r="A7612" s="34" t="str">
        <f t="shared" si="354"/>
        <v/>
      </c>
      <c r="B7612" s="34" t="str">
        <f t="shared" si="355"/>
        <v/>
      </c>
      <c r="C7612" s="34" t="str">
        <f t="shared" si="356"/>
        <v/>
      </c>
    </row>
    <row r="7613" spans="1:3">
      <c r="A7613" s="34" t="str">
        <f t="shared" si="354"/>
        <v/>
      </c>
      <c r="B7613" s="34" t="str">
        <f t="shared" si="355"/>
        <v/>
      </c>
      <c r="C7613" s="34" t="str">
        <f t="shared" si="356"/>
        <v/>
      </c>
    </row>
    <row r="7614" spans="1:3">
      <c r="A7614" s="34" t="str">
        <f t="shared" si="354"/>
        <v/>
      </c>
      <c r="B7614" s="34" t="str">
        <f t="shared" si="355"/>
        <v/>
      </c>
      <c r="C7614" s="34" t="str">
        <f t="shared" si="356"/>
        <v/>
      </c>
    </row>
    <row r="7615" spans="1:3">
      <c r="A7615" s="34" t="str">
        <f t="shared" si="354"/>
        <v/>
      </c>
      <c r="B7615" s="34" t="str">
        <f t="shared" si="355"/>
        <v/>
      </c>
      <c r="C7615" s="34" t="str">
        <f t="shared" si="356"/>
        <v/>
      </c>
    </row>
    <row r="7616" spans="1:3">
      <c r="A7616" s="34" t="str">
        <f t="shared" si="354"/>
        <v/>
      </c>
      <c r="B7616" s="34" t="str">
        <f t="shared" si="355"/>
        <v/>
      </c>
      <c r="C7616" s="34" t="str">
        <f t="shared" si="356"/>
        <v/>
      </c>
    </row>
    <row r="7617" spans="1:3">
      <c r="A7617" s="34" t="str">
        <f t="shared" si="354"/>
        <v/>
      </c>
      <c r="B7617" s="34" t="str">
        <f t="shared" si="355"/>
        <v/>
      </c>
      <c r="C7617" s="34" t="str">
        <f t="shared" si="356"/>
        <v/>
      </c>
    </row>
    <row r="7618" spans="1:3">
      <c r="A7618" s="34" t="str">
        <f t="shared" si="354"/>
        <v/>
      </c>
      <c r="B7618" s="34" t="str">
        <f t="shared" si="355"/>
        <v/>
      </c>
      <c r="C7618" s="34" t="str">
        <f t="shared" si="356"/>
        <v/>
      </c>
    </row>
    <row r="7619" spans="1:3">
      <c r="A7619" s="34" t="str">
        <f t="shared" ref="A7619:A7682" si="357">IFERROR(C7619-1,"")</f>
        <v/>
      </c>
      <c r="B7619" s="34" t="str">
        <f t="shared" ref="B7619:B7682" si="358">IFERROR("P(Z&gt;="&amp;C7619-1&amp;")","")</f>
        <v/>
      </c>
      <c r="C7619" s="34" t="str">
        <f t="shared" ref="C7619:C7682" si="359">IF(C7618&gt;rNtrials,"",1+C7618)</f>
        <v/>
      </c>
    </row>
    <row r="7620" spans="1:3">
      <c r="A7620" s="34" t="str">
        <f t="shared" si="357"/>
        <v/>
      </c>
      <c r="B7620" s="34" t="str">
        <f t="shared" si="358"/>
        <v/>
      </c>
      <c r="C7620" s="34" t="str">
        <f t="shared" si="359"/>
        <v/>
      </c>
    </row>
    <row r="7621" spans="1:3">
      <c r="A7621" s="34" t="str">
        <f t="shared" si="357"/>
        <v/>
      </c>
      <c r="B7621" s="34" t="str">
        <f t="shared" si="358"/>
        <v/>
      </c>
      <c r="C7621" s="34" t="str">
        <f t="shared" si="359"/>
        <v/>
      </c>
    </row>
    <row r="7622" spans="1:3">
      <c r="A7622" s="34" t="str">
        <f t="shared" si="357"/>
        <v/>
      </c>
      <c r="B7622" s="34" t="str">
        <f t="shared" si="358"/>
        <v/>
      </c>
      <c r="C7622" s="34" t="str">
        <f t="shared" si="359"/>
        <v/>
      </c>
    </row>
    <row r="7623" spans="1:3">
      <c r="A7623" s="34" t="str">
        <f t="shared" si="357"/>
        <v/>
      </c>
      <c r="B7623" s="34" t="str">
        <f t="shared" si="358"/>
        <v/>
      </c>
      <c r="C7623" s="34" t="str">
        <f t="shared" si="359"/>
        <v/>
      </c>
    </row>
    <row r="7624" spans="1:3">
      <c r="A7624" s="34" t="str">
        <f t="shared" si="357"/>
        <v/>
      </c>
      <c r="B7624" s="34" t="str">
        <f t="shared" si="358"/>
        <v/>
      </c>
      <c r="C7624" s="34" t="str">
        <f t="shared" si="359"/>
        <v/>
      </c>
    </row>
    <row r="7625" spans="1:3">
      <c r="A7625" s="34" t="str">
        <f t="shared" si="357"/>
        <v/>
      </c>
      <c r="B7625" s="34" t="str">
        <f t="shared" si="358"/>
        <v/>
      </c>
      <c r="C7625" s="34" t="str">
        <f t="shared" si="359"/>
        <v/>
      </c>
    </row>
    <row r="7626" spans="1:3">
      <c r="A7626" s="34" t="str">
        <f t="shared" si="357"/>
        <v/>
      </c>
      <c r="B7626" s="34" t="str">
        <f t="shared" si="358"/>
        <v/>
      </c>
      <c r="C7626" s="34" t="str">
        <f t="shared" si="359"/>
        <v/>
      </c>
    </row>
    <row r="7627" spans="1:3">
      <c r="A7627" s="34" t="str">
        <f t="shared" si="357"/>
        <v/>
      </c>
      <c r="B7627" s="34" t="str">
        <f t="shared" si="358"/>
        <v/>
      </c>
      <c r="C7627" s="34" t="str">
        <f t="shared" si="359"/>
        <v/>
      </c>
    </row>
    <row r="7628" spans="1:3">
      <c r="A7628" s="34" t="str">
        <f t="shared" si="357"/>
        <v/>
      </c>
      <c r="B7628" s="34" t="str">
        <f t="shared" si="358"/>
        <v/>
      </c>
      <c r="C7628" s="34" t="str">
        <f t="shared" si="359"/>
        <v/>
      </c>
    </row>
    <row r="7629" spans="1:3">
      <c r="A7629" s="34" t="str">
        <f t="shared" si="357"/>
        <v/>
      </c>
      <c r="B7629" s="34" t="str">
        <f t="shared" si="358"/>
        <v/>
      </c>
      <c r="C7629" s="34" t="str">
        <f t="shared" si="359"/>
        <v/>
      </c>
    </row>
    <row r="7630" spans="1:3">
      <c r="A7630" s="34" t="str">
        <f t="shared" si="357"/>
        <v/>
      </c>
      <c r="B7630" s="34" t="str">
        <f t="shared" si="358"/>
        <v/>
      </c>
      <c r="C7630" s="34" t="str">
        <f t="shared" si="359"/>
        <v/>
      </c>
    </row>
    <row r="7631" spans="1:3">
      <c r="A7631" s="34" t="str">
        <f t="shared" si="357"/>
        <v/>
      </c>
      <c r="B7631" s="34" t="str">
        <f t="shared" si="358"/>
        <v/>
      </c>
      <c r="C7631" s="34" t="str">
        <f t="shared" si="359"/>
        <v/>
      </c>
    </row>
    <row r="7632" spans="1:3">
      <c r="A7632" s="34" t="str">
        <f t="shared" si="357"/>
        <v/>
      </c>
      <c r="B7632" s="34" t="str">
        <f t="shared" si="358"/>
        <v/>
      </c>
      <c r="C7632" s="34" t="str">
        <f t="shared" si="359"/>
        <v/>
      </c>
    </row>
    <row r="7633" spans="1:3">
      <c r="A7633" s="34" t="str">
        <f t="shared" si="357"/>
        <v/>
      </c>
      <c r="B7633" s="34" t="str">
        <f t="shared" si="358"/>
        <v/>
      </c>
      <c r="C7633" s="34" t="str">
        <f t="shared" si="359"/>
        <v/>
      </c>
    </row>
    <row r="7634" spans="1:3">
      <c r="A7634" s="34" t="str">
        <f t="shared" si="357"/>
        <v/>
      </c>
      <c r="B7634" s="34" t="str">
        <f t="shared" si="358"/>
        <v/>
      </c>
      <c r="C7634" s="34" t="str">
        <f t="shared" si="359"/>
        <v/>
      </c>
    </row>
    <row r="7635" spans="1:3">
      <c r="A7635" s="34" t="str">
        <f t="shared" si="357"/>
        <v/>
      </c>
      <c r="B7635" s="34" t="str">
        <f t="shared" si="358"/>
        <v/>
      </c>
      <c r="C7635" s="34" t="str">
        <f t="shared" si="359"/>
        <v/>
      </c>
    </row>
    <row r="7636" spans="1:3">
      <c r="A7636" s="34" t="str">
        <f t="shared" si="357"/>
        <v/>
      </c>
      <c r="B7636" s="34" t="str">
        <f t="shared" si="358"/>
        <v/>
      </c>
      <c r="C7636" s="34" t="str">
        <f t="shared" si="359"/>
        <v/>
      </c>
    </row>
    <row r="7637" spans="1:3">
      <c r="A7637" s="34" t="str">
        <f t="shared" si="357"/>
        <v/>
      </c>
      <c r="B7637" s="34" t="str">
        <f t="shared" si="358"/>
        <v/>
      </c>
      <c r="C7637" s="34" t="str">
        <f t="shared" si="359"/>
        <v/>
      </c>
    </row>
    <row r="7638" spans="1:3">
      <c r="A7638" s="34" t="str">
        <f t="shared" si="357"/>
        <v/>
      </c>
      <c r="B7638" s="34" t="str">
        <f t="shared" si="358"/>
        <v/>
      </c>
      <c r="C7638" s="34" t="str">
        <f t="shared" si="359"/>
        <v/>
      </c>
    </row>
    <row r="7639" spans="1:3">
      <c r="A7639" s="34" t="str">
        <f t="shared" si="357"/>
        <v/>
      </c>
      <c r="B7639" s="34" t="str">
        <f t="shared" si="358"/>
        <v/>
      </c>
      <c r="C7639" s="34" t="str">
        <f t="shared" si="359"/>
        <v/>
      </c>
    </row>
    <row r="7640" spans="1:3">
      <c r="A7640" s="34" t="str">
        <f t="shared" si="357"/>
        <v/>
      </c>
      <c r="B7640" s="34" t="str">
        <f t="shared" si="358"/>
        <v/>
      </c>
      <c r="C7640" s="34" t="str">
        <f t="shared" si="359"/>
        <v/>
      </c>
    </row>
    <row r="7641" spans="1:3">
      <c r="A7641" s="34" t="str">
        <f t="shared" si="357"/>
        <v/>
      </c>
      <c r="B7641" s="34" t="str">
        <f t="shared" si="358"/>
        <v/>
      </c>
      <c r="C7641" s="34" t="str">
        <f t="shared" si="359"/>
        <v/>
      </c>
    </row>
    <row r="7642" spans="1:3">
      <c r="A7642" s="34" t="str">
        <f t="shared" si="357"/>
        <v/>
      </c>
      <c r="B7642" s="34" t="str">
        <f t="shared" si="358"/>
        <v/>
      </c>
      <c r="C7642" s="34" t="str">
        <f t="shared" si="359"/>
        <v/>
      </c>
    </row>
    <row r="7643" spans="1:3">
      <c r="A7643" s="34" t="str">
        <f t="shared" si="357"/>
        <v/>
      </c>
      <c r="B7643" s="34" t="str">
        <f t="shared" si="358"/>
        <v/>
      </c>
      <c r="C7643" s="34" t="str">
        <f t="shared" si="359"/>
        <v/>
      </c>
    </row>
    <row r="7644" spans="1:3">
      <c r="A7644" s="34" t="str">
        <f t="shared" si="357"/>
        <v/>
      </c>
      <c r="B7644" s="34" t="str">
        <f t="shared" si="358"/>
        <v/>
      </c>
      <c r="C7644" s="34" t="str">
        <f t="shared" si="359"/>
        <v/>
      </c>
    </row>
    <row r="7645" spans="1:3">
      <c r="A7645" s="34" t="str">
        <f t="shared" si="357"/>
        <v/>
      </c>
      <c r="B7645" s="34" t="str">
        <f t="shared" si="358"/>
        <v/>
      </c>
      <c r="C7645" s="34" t="str">
        <f t="shared" si="359"/>
        <v/>
      </c>
    </row>
    <row r="7646" spans="1:3">
      <c r="A7646" s="34" t="str">
        <f t="shared" si="357"/>
        <v/>
      </c>
      <c r="B7646" s="34" t="str">
        <f t="shared" si="358"/>
        <v/>
      </c>
      <c r="C7646" s="34" t="str">
        <f t="shared" si="359"/>
        <v/>
      </c>
    </row>
    <row r="7647" spans="1:3">
      <c r="A7647" s="34" t="str">
        <f t="shared" si="357"/>
        <v/>
      </c>
      <c r="B7647" s="34" t="str">
        <f t="shared" si="358"/>
        <v/>
      </c>
      <c r="C7647" s="34" t="str">
        <f t="shared" si="359"/>
        <v/>
      </c>
    </row>
    <row r="7648" spans="1:3">
      <c r="A7648" s="34" t="str">
        <f t="shared" si="357"/>
        <v/>
      </c>
      <c r="B7648" s="34" t="str">
        <f t="shared" si="358"/>
        <v/>
      </c>
      <c r="C7648" s="34" t="str">
        <f t="shared" si="359"/>
        <v/>
      </c>
    </row>
    <row r="7649" spans="1:3">
      <c r="A7649" s="34" t="str">
        <f t="shared" si="357"/>
        <v/>
      </c>
      <c r="B7649" s="34" t="str">
        <f t="shared" si="358"/>
        <v/>
      </c>
      <c r="C7649" s="34" t="str">
        <f t="shared" si="359"/>
        <v/>
      </c>
    </row>
    <row r="7650" spans="1:3">
      <c r="A7650" s="34" t="str">
        <f t="shared" si="357"/>
        <v/>
      </c>
      <c r="B7650" s="34" t="str">
        <f t="shared" si="358"/>
        <v/>
      </c>
      <c r="C7650" s="34" t="str">
        <f t="shared" si="359"/>
        <v/>
      </c>
    </row>
    <row r="7651" spans="1:3">
      <c r="A7651" s="34" t="str">
        <f t="shared" si="357"/>
        <v/>
      </c>
      <c r="B7651" s="34" t="str">
        <f t="shared" si="358"/>
        <v/>
      </c>
      <c r="C7651" s="34" t="str">
        <f t="shared" si="359"/>
        <v/>
      </c>
    </row>
    <row r="7652" spans="1:3">
      <c r="A7652" s="34" t="str">
        <f t="shared" si="357"/>
        <v/>
      </c>
      <c r="B7652" s="34" t="str">
        <f t="shared" si="358"/>
        <v/>
      </c>
      <c r="C7652" s="34" t="str">
        <f t="shared" si="359"/>
        <v/>
      </c>
    </row>
    <row r="7653" spans="1:3">
      <c r="A7653" s="34" t="str">
        <f t="shared" si="357"/>
        <v/>
      </c>
      <c r="B7653" s="34" t="str">
        <f t="shared" si="358"/>
        <v/>
      </c>
      <c r="C7653" s="34" t="str">
        <f t="shared" si="359"/>
        <v/>
      </c>
    </row>
    <row r="7654" spans="1:3">
      <c r="A7654" s="34" t="str">
        <f t="shared" si="357"/>
        <v/>
      </c>
      <c r="B7654" s="34" t="str">
        <f t="shared" si="358"/>
        <v/>
      </c>
      <c r="C7654" s="34" t="str">
        <f t="shared" si="359"/>
        <v/>
      </c>
    </row>
    <row r="7655" spans="1:3">
      <c r="A7655" s="34" t="str">
        <f t="shared" si="357"/>
        <v/>
      </c>
      <c r="B7655" s="34" t="str">
        <f t="shared" si="358"/>
        <v/>
      </c>
      <c r="C7655" s="34" t="str">
        <f t="shared" si="359"/>
        <v/>
      </c>
    </row>
    <row r="7656" spans="1:3">
      <c r="A7656" s="34" t="str">
        <f t="shared" si="357"/>
        <v/>
      </c>
      <c r="B7656" s="34" t="str">
        <f t="shared" si="358"/>
        <v/>
      </c>
      <c r="C7656" s="34" t="str">
        <f t="shared" si="359"/>
        <v/>
      </c>
    </row>
    <row r="7657" spans="1:3">
      <c r="A7657" s="34" t="str">
        <f t="shared" si="357"/>
        <v/>
      </c>
      <c r="B7657" s="34" t="str">
        <f t="shared" si="358"/>
        <v/>
      </c>
      <c r="C7657" s="34" t="str">
        <f t="shared" si="359"/>
        <v/>
      </c>
    </row>
    <row r="7658" spans="1:3">
      <c r="A7658" s="34" t="str">
        <f t="shared" si="357"/>
        <v/>
      </c>
      <c r="B7658" s="34" t="str">
        <f t="shared" si="358"/>
        <v/>
      </c>
      <c r="C7658" s="34" t="str">
        <f t="shared" si="359"/>
        <v/>
      </c>
    </row>
    <row r="7659" spans="1:3">
      <c r="A7659" s="34" t="str">
        <f t="shared" si="357"/>
        <v/>
      </c>
      <c r="B7659" s="34" t="str">
        <f t="shared" si="358"/>
        <v/>
      </c>
      <c r="C7659" s="34" t="str">
        <f t="shared" si="359"/>
        <v/>
      </c>
    </row>
    <row r="7660" spans="1:3">
      <c r="A7660" s="34" t="str">
        <f t="shared" si="357"/>
        <v/>
      </c>
      <c r="B7660" s="34" t="str">
        <f t="shared" si="358"/>
        <v/>
      </c>
      <c r="C7660" s="34" t="str">
        <f t="shared" si="359"/>
        <v/>
      </c>
    </row>
    <row r="7661" spans="1:3">
      <c r="A7661" s="34" t="str">
        <f t="shared" si="357"/>
        <v/>
      </c>
      <c r="B7661" s="34" t="str">
        <f t="shared" si="358"/>
        <v/>
      </c>
      <c r="C7661" s="34" t="str">
        <f t="shared" si="359"/>
        <v/>
      </c>
    </row>
    <row r="7662" spans="1:3">
      <c r="A7662" s="34" t="str">
        <f t="shared" si="357"/>
        <v/>
      </c>
      <c r="B7662" s="34" t="str">
        <f t="shared" si="358"/>
        <v/>
      </c>
      <c r="C7662" s="34" t="str">
        <f t="shared" si="359"/>
        <v/>
      </c>
    </row>
    <row r="7663" spans="1:3">
      <c r="A7663" s="34" t="str">
        <f t="shared" si="357"/>
        <v/>
      </c>
      <c r="B7663" s="34" t="str">
        <f t="shared" si="358"/>
        <v/>
      </c>
      <c r="C7663" s="34" t="str">
        <f t="shared" si="359"/>
        <v/>
      </c>
    </row>
    <row r="7664" spans="1:3">
      <c r="A7664" s="34" t="str">
        <f t="shared" si="357"/>
        <v/>
      </c>
      <c r="B7664" s="34" t="str">
        <f t="shared" si="358"/>
        <v/>
      </c>
      <c r="C7664" s="34" t="str">
        <f t="shared" si="359"/>
        <v/>
      </c>
    </row>
    <row r="7665" spans="1:3">
      <c r="A7665" s="34" t="str">
        <f t="shared" si="357"/>
        <v/>
      </c>
      <c r="B7665" s="34" t="str">
        <f t="shared" si="358"/>
        <v/>
      </c>
      <c r="C7665" s="34" t="str">
        <f t="shared" si="359"/>
        <v/>
      </c>
    </row>
    <row r="7666" spans="1:3">
      <c r="A7666" s="34" t="str">
        <f t="shared" si="357"/>
        <v/>
      </c>
      <c r="B7666" s="34" t="str">
        <f t="shared" si="358"/>
        <v/>
      </c>
      <c r="C7666" s="34" t="str">
        <f t="shared" si="359"/>
        <v/>
      </c>
    </row>
    <row r="7667" spans="1:3">
      <c r="A7667" s="34" t="str">
        <f t="shared" si="357"/>
        <v/>
      </c>
      <c r="B7667" s="34" t="str">
        <f t="shared" si="358"/>
        <v/>
      </c>
      <c r="C7667" s="34" t="str">
        <f t="shared" si="359"/>
        <v/>
      </c>
    </row>
    <row r="7668" spans="1:3">
      <c r="A7668" s="34" t="str">
        <f t="shared" si="357"/>
        <v/>
      </c>
      <c r="B7668" s="34" t="str">
        <f t="shared" si="358"/>
        <v/>
      </c>
      <c r="C7668" s="34" t="str">
        <f t="shared" si="359"/>
        <v/>
      </c>
    </row>
    <row r="7669" spans="1:3">
      <c r="A7669" s="34" t="str">
        <f t="shared" si="357"/>
        <v/>
      </c>
      <c r="B7669" s="34" t="str">
        <f t="shared" si="358"/>
        <v/>
      </c>
      <c r="C7669" s="34" t="str">
        <f t="shared" si="359"/>
        <v/>
      </c>
    </row>
    <row r="7670" spans="1:3">
      <c r="A7670" s="34" t="str">
        <f t="shared" si="357"/>
        <v/>
      </c>
      <c r="B7670" s="34" t="str">
        <f t="shared" si="358"/>
        <v/>
      </c>
      <c r="C7670" s="34" t="str">
        <f t="shared" si="359"/>
        <v/>
      </c>
    </row>
    <row r="7671" spans="1:3">
      <c r="A7671" s="34" t="str">
        <f t="shared" si="357"/>
        <v/>
      </c>
      <c r="B7671" s="34" t="str">
        <f t="shared" si="358"/>
        <v/>
      </c>
      <c r="C7671" s="34" t="str">
        <f t="shared" si="359"/>
        <v/>
      </c>
    </row>
    <row r="7672" spans="1:3">
      <c r="A7672" s="34" t="str">
        <f t="shared" si="357"/>
        <v/>
      </c>
      <c r="B7672" s="34" t="str">
        <f t="shared" si="358"/>
        <v/>
      </c>
      <c r="C7672" s="34" t="str">
        <f t="shared" si="359"/>
        <v/>
      </c>
    </row>
    <row r="7673" spans="1:3">
      <c r="A7673" s="34" t="str">
        <f t="shared" si="357"/>
        <v/>
      </c>
      <c r="B7673" s="34" t="str">
        <f t="shared" si="358"/>
        <v/>
      </c>
      <c r="C7673" s="34" t="str">
        <f t="shared" si="359"/>
        <v/>
      </c>
    </row>
    <row r="7674" spans="1:3">
      <c r="A7674" s="34" t="str">
        <f t="shared" si="357"/>
        <v/>
      </c>
      <c r="B7674" s="34" t="str">
        <f t="shared" si="358"/>
        <v/>
      </c>
      <c r="C7674" s="34" t="str">
        <f t="shared" si="359"/>
        <v/>
      </c>
    </row>
    <row r="7675" spans="1:3">
      <c r="A7675" s="34" t="str">
        <f t="shared" si="357"/>
        <v/>
      </c>
      <c r="B7675" s="34" t="str">
        <f t="shared" si="358"/>
        <v/>
      </c>
      <c r="C7675" s="34" t="str">
        <f t="shared" si="359"/>
        <v/>
      </c>
    </row>
    <row r="7676" spans="1:3">
      <c r="A7676" s="34" t="str">
        <f t="shared" si="357"/>
        <v/>
      </c>
      <c r="B7676" s="34" t="str">
        <f t="shared" si="358"/>
        <v/>
      </c>
      <c r="C7676" s="34" t="str">
        <f t="shared" si="359"/>
        <v/>
      </c>
    </row>
    <row r="7677" spans="1:3">
      <c r="A7677" s="34" t="str">
        <f t="shared" si="357"/>
        <v/>
      </c>
      <c r="B7677" s="34" t="str">
        <f t="shared" si="358"/>
        <v/>
      </c>
      <c r="C7677" s="34" t="str">
        <f t="shared" si="359"/>
        <v/>
      </c>
    </row>
    <row r="7678" spans="1:3">
      <c r="A7678" s="34" t="str">
        <f t="shared" si="357"/>
        <v/>
      </c>
      <c r="B7678" s="34" t="str">
        <f t="shared" si="358"/>
        <v/>
      </c>
      <c r="C7678" s="34" t="str">
        <f t="shared" si="359"/>
        <v/>
      </c>
    </row>
    <row r="7679" spans="1:3">
      <c r="A7679" s="34" t="str">
        <f t="shared" si="357"/>
        <v/>
      </c>
      <c r="B7679" s="34" t="str">
        <f t="shared" si="358"/>
        <v/>
      </c>
      <c r="C7679" s="34" t="str">
        <f t="shared" si="359"/>
        <v/>
      </c>
    </row>
    <row r="7680" spans="1:3">
      <c r="A7680" s="34" t="str">
        <f t="shared" si="357"/>
        <v/>
      </c>
      <c r="B7680" s="34" t="str">
        <f t="shared" si="358"/>
        <v/>
      </c>
      <c r="C7680" s="34" t="str">
        <f t="shared" si="359"/>
        <v/>
      </c>
    </row>
    <row r="7681" spans="1:3">
      <c r="A7681" s="34" t="str">
        <f t="shared" si="357"/>
        <v/>
      </c>
      <c r="B7681" s="34" t="str">
        <f t="shared" si="358"/>
        <v/>
      </c>
      <c r="C7681" s="34" t="str">
        <f t="shared" si="359"/>
        <v/>
      </c>
    </row>
    <row r="7682" spans="1:3">
      <c r="A7682" s="34" t="str">
        <f t="shared" si="357"/>
        <v/>
      </c>
      <c r="B7682" s="34" t="str">
        <f t="shared" si="358"/>
        <v/>
      </c>
      <c r="C7682" s="34" t="str">
        <f t="shared" si="359"/>
        <v/>
      </c>
    </row>
    <row r="7683" spans="1:3">
      <c r="A7683" s="34" t="str">
        <f t="shared" ref="A7683:A7746" si="360">IFERROR(C7683-1,"")</f>
        <v/>
      </c>
      <c r="B7683" s="34" t="str">
        <f t="shared" ref="B7683:B7746" si="361">IFERROR("P(Z&gt;="&amp;C7683-1&amp;")","")</f>
        <v/>
      </c>
      <c r="C7683" s="34" t="str">
        <f t="shared" ref="C7683:C7746" si="362">IF(C7682&gt;rNtrials,"",1+C7682)</f>
        <v/>
      </c>
    </row>
    <row r="7684" spans="1:3">
      <c r="A7684" s="34" t="str">
        <f t="shared" si="360"/>
        <v/>
      </c>
      <c r="B7684" s="34" t="str">
        <f t="shared" si="361"/>
        <v/>
      </c>
      <c r="C7684" s="34" t="str">
        <f t="shared" si="362"/>
        <v/>
      </c>
    </row>
    <row r="7685" spans="1:3">
      <c r="A7685" s="34" t="str">
        <f t="shared" si="360"/>
        <v/>
      </c>
      <c r="B7685" s="34" t="str">
        <f t="shared" si="361"/>
        <v/>
      </c>
      <c r="C7685" s="34" t="str">
        <f t="shared" si="362"/>
        <v/>
      </c>
    </row>
    <row r="7686" spans="1:3">
      <c r="A7686" s="34" t="str">
        <f t="shared" si="360"/>
        <v/>
      </c>
      <c r="B7686" s="34" t="str">
        <f t="shared" si="361"/>
        <v/>
      </c>
      <c r="C7686" s="34" t="str">
        <f t="shared" si="362"/>
        <v/>
      </c>
    </row>
    <row r="7687" spans="1:3">
      <c r="A7687" s="34" t="str">
        <f t="shared" si="360"/>
        <v/>
      </c>
      <c r="B7687" s="34" t="str">
        <f t="shared" si="361"/>
        <v/>
      </c>
      <c r="C7687" s="34" t="str">
        <f t="shared" si="362"/>
        <v/>
      </c>
    </row>
    <row r="7688" spans="1:3">
      <c r="A7688" s="34" t="str">
        <f t="shared" si="360"/>
        <v/>
      </c>
      <c r="B7688" s="34" t="str">
        <f t="shared" si="361"/>
        <v/>
      </c>
      <c r="C7688" s="34" t="str">
        <f t="shared" si="362"/>
        <v/>
      </c>
    </row>
    <row r="7689" spans="1:3">
      <c r="A7689" s="34" t="str">
        <f t="shared" si="360"/>
        <v/>
      </c>
      <c r="B7689" s="34" t="str">
        <f t="shared" si="361"/>
        <v/>
      </c>
      <c r="C7689" s="34" t="str">
        <f t="shared" si="362"/>
        <v/>
      </c>
    </row>
    <row r="7690" spans="1:3">
      <c r="A7690" s="34" t="str">
        <f t="shared" si="360"/>
        <v/>
      </c>
      <c r="B7690" s="34" t="str">
        <f t="shared" si="361"/>
        <v/>
      </c>
      <c r="C7690" s="34" t="str">
        <f t="shared" si="362"/>
        <v/>
      </c>
    </row>
    <row r="7691" spans="1:3">
      <c r="A7691" s="34" t="str">
        <f t="shared" si="360"/>
        <v/>
      </c>
      <c r="B7691" s="34" t="str">
        <f t="shared" si="361"/>
        <v/>
      </c>
      <c r="C7691" s="34" t="str">
        <f t="shared" si="362"/>
        <v/>
      </c>
    </row>
    <row r="7692" spans="1:3">
      <c r="A7692" s="34" t="str">
        <f t="shared" si="360"/>
        <v/>
      </c>
      <c r="B7692" s="34" t="str">
        <f t="shared" si="361"/>
        <v/>
      </c>
      <c r="C7692" s="34" t="str">
        <f t="shared" si="362"/>
        <v/>
      </c>
    </row>
    <row r="7693" spans="1:3">
      <c r="A7693" s="34" t="str">
        <f t="shared" si="360"/>
        <v/>
      </c>
      <c r="B7693" s="34" t="str">
        <f t="shared" si="361"/>
        <v/>
      </c>
      <c r="C7693" s="34" t="str">
        <f t="shared" si="362"/>
        <v/>
      </c>
    </row>
    <row r="7694" spans="1:3">
      <c r="A7694" s="34" t="str">
        <f t="shared" si="360"/>
        <v/>
      </c>
      <c r="B7694" s="34" t="str">
        <f t="shared" si="361"/>
        <v/>
      </c>
      <c r="C7694" s="34" t="str">
        <f t="shared" si="362"/>
        <v/>
      </c>
    </row>
    <row r="7695" spans="1:3">
      <c r="A7695" s="34" t="str">
        <f t="shared" si="360"/>
        <v/>
      </c>
      <c r="B7695" s="34" t="str">
        <f t="shared" si="361"/>
        <v/>
      </c>
      <c r="C7695" s="34" t="str">
        <f t="shared" si="362"/>
        <v/>
      </c>
    </row>
    <row r="7696" spans="1:3">
      <c r="A7696" s="34" t="str">
        <f t="shared" si="360"/>
        <v/>
      </c>
      <c r="B7696" s="34" t="str">
        <f t="shared" si="361"/>
        <v/>
      </c>
      <c r="C7696" s="34" t="str">
        <f t="shared" si="362"/>
        <v/>
      </c>
    </row>
    <row r="7697" spans="1:3">
      <c r="A7697" s="34" t="str">
        <f t="shared" si="360"/>
        <v/>
      </c>
      <c r="B7697" s="34" t="str">
        <f t="shared" si="361"/>
        <v/>
      </c>
      <c r="C7697" s="34" t="str">
        <f t="shared" si="362"/>
        <v/>
      </c>
    </row>
    <row r="7698" spans="1:3">
      <c r="A7698" s="34" t="str">
        <f t="shared" si="360"/>
        <v/>
      </c>
      <c r="B7698" s="34" t="str">
        <f t="shared" si="361"/>
        <v/>
      </c>
      <c r="C7698" s="34" t="str">
        <f t="shared" si="362"/>
        <v/>
      </c>
    </row>
    <row r="7699" spans="1:3">
      <c r="A7699" s="34" t="str">
        <f t="shared" si="360"/>
        <v/>
      </c>
      <c r="B7699" s="34" t="str">
        <f t="shared" si="361"/>
        <v/>
      </c>
      <c r="C7699" s="34" t="str">
        <f t="shared" si="362"/>
        <v/>
      </c>
    </row>
    <row r="7700" spans="1:3">
      <c r="A7700" s="34" t="str">
        <f t="shared" si="360"/>
        <v/>
      </c>
      <c r="B7700" s="34" t="str">
        <f t="shared" si="361"/>
        <v/>
      </c>
      <c r="C7700" s="34" t="str">
        <f t="shared" si="362"/>
        <v/>
      </c>
    </row>
    <row r="7701" spans="1:3">
      <c r="A7701" s="34" t="str">
        <f t="shared" si="360"/>
        <v/>
      </c>
      <c r="B7701" s="34" t="str">
        <f t="shared" si="361"/>
        <v/>
      </c>
      <c r="C7701" s="34" t="str">
        <f t="shared" si="362"/>
        <v/>
      </c>
    </row>
    <row r="7702" spans="1:3">
      <c r="A7702" s="34" t="str">
        <f t="shared" si="360"/>
        <v/>
      </c>
      <c r="B7702" s="34" t="str">
        <f t="shared" si="361"/>
        <v/>
      </c>
      <c r="C7702" s="34" t="str">
        <f t="shared" si="362"/>
        <v/>
      </c>
    </row>
    <row r="7703" spans="1:3">
      <c r="A7703" s="34" t="str">
        <f t="shared" si="360"/>
        <v/>
      </c>
      <c r="B7703" s="34" t="str">
        <f t="shared" si="361"/>
        <v/>
      </c>
      <c r="C7703" s="34" t="str">
        <f t="shared" si="362"/>
        <v/>
      </c>
    </row>
    <row r="7704" spans="1:3">
      <c r="A7704" s="34" t="str">
        <f t="shared" si="360"/>
        <v/>
      </c>
      <c r="B7704" s="34" t="str">
        <f t="shared" si="361"/>
        <v/>
      </c>
      <c r="C7704" s="34" t="str">
        <f t="shared" si="362"/>
        <v/>
      </c>
    </row>
    <row r="7705" spans="1:3">
      <c r="A7705" s="34" t="str">
        <f t="shared" si="360"/>
        <v/>
      </c>
      <c r="B7705" s="34" t="str">
        <f t="shared" si="361"/>
        <v/>
      </c>
      <c r="C7705" s="34" t="str">
        <f t="shared" si="362"/>
        <v/>
      </c>
    </row>
    <row r="7706" spans="1:3">
      <c r="A7706" s="34" t="str">
        <f t="shared" si="360"/>
        <v/>
      </c>
      <c r="B7706" s="34" t="str">
        <f t="shared" si="361"/>
        <v/>
      </c>
      <c r="C7706" s="34" t="str">
        <f t="shared" si="362"/>
        <v/>
      </c>
    </row>
    <row r="7707" spans="1:3">
      <c r="A7707" s="34" t="str">
        <f t="shared" si="360"/>
        <v/>
      </c>
      <c r="B7707" s="34" t="str">
        <f t="shared" si="361"/>
        <v/>
      </c>
      <c r="C7707" s="34" t="str">
        <f t="shared" si="362"/>
        <v/>
      </c>
    </row>
    <row r="7708" spans="1:3">
      <c r="A7708" s="34" t="str">
        <f t="shared" si="360"/>
        <v/>
      </c>
      <c r="B7708" s="34" t="str">
        <f t="shared" si="361"/>
        <v/>
      </c>
      <c r="C7708" s="34" t="str">
        <f t="shared" si="362"/>
        <v/>
      </c>
    </row>
    <row r="7709" spans="1:3">
      <c r="A7709" s="34" t="str">
        <f t="shared" si="360"/>
        <v/>
      </c>
      <c r="B7709" s="34" t="str">
        <f t="shared" si="361"/>
        <v/>
      </c>
      <c r="C7709" s="34" t="str">
        <f t="shared" si="362"/>
        <v/>
      </c>
    </row>
    <row r="7710" spans="1:3">
      <c r="A7710" s="34" t="str">
        <f t="shared" si="360"/>
        <v/>
      </c>
      <c r="B7710" s="34" t="str">
        <f t="shared" si="361"/>
        <v/>
      </c>
      <c r="C7710" s="34" t="str">
        <f t="shared" si="362"/>
        <v/>
      </c>
    </row>
    <row r="7711" spans="1:3">
      <c r="A7711" s="34" t="str">
        <f t="shared" si="360"/>
        <v/>
      </c>
      <c r="B7711" s="34" t="str">
        <f t="shared" si="361"/>
        <v/>
      </c>
      <c r="C7711" s="34" t="str">
        <f t="shared" si="362"/>
        <v/>
      </c>
    </row>
    <row r="7712" spans="1:3">
      <c r="A7712" s="34" t="str">
        <f t="shared" si="360"/>
        <v/>
      </c>
      <c r="B7712" s="34" t="str">
        <f t="shared" si="361"/>
        <v/>
      </c>
      <c r="C7712" s="34" t="str">
        <f t="shared" si="362"/>
        <v/>
      </c>
    </row>
    <row r="7713" spans="1:3">
      <c r="A7713" s="34" t="str">
        <f t="shared" si="360"/>
        <v/>
      </c>
      <c r="B7713" s="34" t="str">
        <f t="shared" si="361"/>
        <v/>
      </c>
      <c r="C7713" s="34" t="str">
        <f t="shared" si="362"/>
        <v/>
      </c>
    </row>
    <row r="7714" spans="1:3">
      <c r="A7714" s="34" t="str">
        <f t="shared" si="360"/>
        <v/>
      </c>
      <c r="B7714" s="34" t="str">
        <f t="shared" si="361"/>
        <v/>
      </c>
      <c r="C7714" s="34" t="str">
        <f t="shared" si="362"/>
        <v/>
      </c>
    </row>
    <row r="7715" spans="1:3">
      <c r="A7715" s="34" t="str">
        <f t="shared" si="360"/>
        <v/>
      </c>
      <c r="B7715" s="34" t="str">
        <f t="shared" si="361"/>
        <v/>
      </c>
      <c r="C7715" s="34" t="str">
        <f t="shared" si="362"/>
        <v/>
      </c>
    </row>
    <row r="7716" spans="1:3">
      <c r="A7716" s="34" t="str">
        <f t="shared" si="360"/>
        <v/>
      </c>
      <c r="B7716" s="34" t="str">
        <f t="shared" si="361"/>
        <v/>
      </c>
      <c r="C7716" s="34" t="str">
        <f t="shared" si="362"/>
        <v/>
      </c>
    </row>
    <row r="7717" spans="1:3">
      <c r="A7717" s="34" t="str">
        <f t="shared" si="360"/>
        <v/>
      </c>
      <c r="B7717" s="34" t="str">
        <f t="shared" si="361"/>
        <v/>
      </c>
      <c r="C7717" s="34" t="str">
        <f t="shared" si="362"/>
        <v/>
      </c>
    </row>
    <row r="7718" spans="1:3">
      <c r="A7718" s="34" t="str">
        <f t="shared" si="360"/>
        <v/>
      </c>
      <c r="B7718" s="34" t="str">
        <f t="shared" si="361"/>
        <v/>
      </c>
      <c r="C7718" s="34" t="str">
        <f t="shared" si="362"/>
        <v/>
      </c>
    </row>
    <row r="7719" spans="1:3">
      <c r="A7719" s="34" t="str">
        <f t="shared" si="360"/>
        <v/>
      </c>
      <c r="B7719" s="34" t="str">
        <f t="shared" si="361"/>
        <v/>
      </c>
      <c r="C7719" s="34" t="str">
        <f t="shared" si="362"/>
        <v/>
      </c>
    </row>
    <row r="7720" spans="1:3">
      <c r="A7720" s="34" t="str">
        <f t="shared" si="360"/>
        <v/>
      </c>
      <c r="B7720" s="34" t="str">
        <f t="shared" si="361"/>
        <v/>
      </c>
      <c r="C7720" s="34" t="str">
        <f t="shared" si="362"/>
        <v/>
      </c>
    </row>
    <row r="7721" spans="1:3">
      <c r="A7721" s="34" t="str">
        <f t="shared" si="360"/>
        <v/>
      </c>
      <c r="B7721" s="34" t="str">
        <f t="shared" si="361"/>
        <v/>
      </c>
      <c r="C7721" s="34" t="str">
        <f t="shared" si="362"/>
        <v/>
      </c>
    </row>
    <row r="7722" spans="1:3">
      <c r="A7722" s="34" t="str">
        <f t="shared" si="360"/>
        <v/>
      </c>
      <c r="B7722" s="34" t="str">
        <f t="shared" si="361"/>
        <v/>
      </c>
      <c r="C7722" s="34" t="str">
        <f t="shared" si="362"/>
        <v/>
      </c>
    </row>
    <row r="7723" spans="1:3">
      <c r="A7723" s="34" t="str">
        <f t="shared" si="360"/>
        <v/>
      </c>
      <c r="B7723" s="34" t="str">
        <f t="shared" si="361"/>
        <v/>
      </c>
      <c r="C7723" s="34" t="str">
        <f t="shared" si="362"/>
        <v/>
      </c>
    </row>
    <row r="7724" spans="1:3">
      <c r="A7724" s="34" t="str">
        <f t="shared" si="360"/>
        <v/>
      </c>
      <c r="B7724" s="34" t="str">
        <f t="shared" si="361"/>
        <v/>
      </c>
      <c r="C7724" s="34" t="str">
        <f t="shared" si="362"/>
        <v/>
      </c>
    </row>
    <row r="7725" spans="1:3">
      <c r="A7725" s="34" t="str">
        <f t="shared" si="360"/>
        <v/>
      </c>
      <c r="B7725" s="34" t="str">
        <f t="shared" si="361"/>
        <v/>
      </c>
      <c r="C7725" s="34" t="str">
        <f t="shared" si="362"/>
        <v/>
      </c>
    </row>
    <row r="7726" spans="1:3">
      <c r="A7726" s="34" t="str">
        <f t="shared" si="360"/>
        <v/>
      </c>
      <c r="B7726" s="34" t="str">
        <f t="shared" si="361"/>
        <v/>
      </c>
      <c r="C7726" s="34" t="str">
        <f t="shared" si="362"/>
        <v/>
      </c>
    </row>
    <row r="7727" spans="1:3">
      <c r="A7727" s="34" t="str">
        <f t="shared" si="360"/>
        <v/>
      </c>
      <c r="B7727" s="34" t="str">
        <f t="shared" si="361"/>
        <v/>
      </c>
      <c r="C7727" s="34" t="str">
        <f t="shared" si="362"/>
        <v/>
      </c>
    </row>
    <row r="7728" spans="1:3">
      <c r="A7728" s="34" t="str">
        <f t="shared" si="360"/>
        <v/>
      </c>
      <c r="B7728" s="34" t="str">
        <f t="shared" si="361"/>
        <v/>
      </c>
      <c r="C7728" s="34" t="str">
        <f t="shared" si="362"/>
        <v/>
      </c>
    </row>
    <row r="7729" spans="1:3">
      <c r="A7729" s="34" t="str">
        <f t="shared" si="360"/>
        <v/>
      </c>
      <c r="B7729" s="34" t="str">
        <f t="shared" si="361"/>
        <v/>
      </c>
      <c r="C7729" s="34" t="str">
        <f t="shared" si="362"/>
        <v/>
      </c>
    </row>
    <row r="7730" spans="1:3">
      <c r="A7730" s="34" t="str">
        <f t="shared" si="360"/>
        <v/>
      </c>
      <c r="B7730" s="34" t="str">
        <f t="shared" si="361"/>
        <v/>
      </c>
      <c r="C7730" s="34" t="str">
        <f t="shared" si="362"/>
        <v/>
      </c>
    </row>
    <row r="7731" spans="1:3">
      <c r="A7731" s="34" t="str">
        <f t="shared" si="360"/>
        <v/>
      </c>
      <c r="B7731" s="34" t="str">
        <f t="shared" si="361"/>
        <v/>
      </c>
      <c r="C7731" s="34" t="str">
        <f t="shared" si="362"/>
        <v/>
      </c>
    </row>
    <row r="7732" spans="1:3">
      <c r="A7732" s="34" t="str">
        <f t="shared" si="360"/>
        <v/>
      </c>
      <c r="B7732" s="34" t="str">
        <f t="shared" si="361"/>
        <v/>
      </c>
      <c r="C7732" s="34" t="str">
        <f t="shared" si="362"/>
        <v/>
      </c>
    </row>
    <row r="7733" spans="1:3">
      <c r="A7733" s="34" t="str">
        <f t="shared" si="360"/>
        <v/>
      </c>
      <c r="B7733" s="34" t="str">
        <f t="shared" si="361"/>
        <v/>
      </c>
      <c r="C7733" s="34" t="str">
        <f t="shared" si="362"/>
        <v/>
      </c>
    </row>
    <row r="7734" spans="1:3">
      <c r="A7734" s="34" t="str">
        <f t="shared" si="360"/>
        <v/>
      </c>
      <c r="B7734" s="34" t="str">
        <f t="shared" si="361"/>
        <v/>
      </c>
      <c r="C7734" s="34" t="str">
        <f t="shared" si="362"/>
        <v/>
      </c>
    </row>
    <row r="7735" spans="1:3">
      <c r="A7735" s="34" t="str">
        <f t="shared" si="360"/>
        <v/>
      </c>
      <c r="B7735" s="34" t="str">
        <f t="shared" si="361"/>
        <v/>
      </c>
      <c r="C7735" s="34" t="str">
        <f t="shared" si="362"/>
        <v/>
      </c>
    </row>
    <row r="7736" spans="1:3">
      <c r="A7736" s="34" t="str">
        <f t="shared" si="360"/>
        <v/>
      </c>
      <c r="B7736" s="34" t="str">
        <f t="shared" si="361"/>
        <v/>
      </c>
      <c r="C7736" s="34" t="str">
        <f t="shared" si="362"/>
        <v/>
      </c>
    </row>
    <row r="7737" spans="1:3">
      <c r="A7737" s="34" t="str">
        <f t="shared" si="360"/>
        <v/>
      </c>
      <c r="B7737" s="34" t="str">
        <f t="shared" si="361"/>
        <v/>
      </c>
      <c r="C7737" s="34" t="str">
        <f t="shared" si="362"/>
        <v/>
      </c>
    </row>
    <row r="7738" spans="1:3">
      <c r="A7738" s="34" t="str">
        <f t="shared" si="360"/>
        <v/>
      </c>
      <c r="B7738" s="34" t="str">
        <f t="shared" si="361"/>
        <v/>
      </c>
      <c r="C7738" s="34" t="str">
        <f t="shared" si="362"/>
        <v/>
      </c>
    </row>
    <row r="7739" spans="1:3">
      <c r="A7739" s="34" t="str">
        <f t="shared" si="360"/>
        <v/>
      </c>
      <c r="B7739" s="34" t="str">
        <f t="shared" si="361"/>
        <v/>
      </c>
      <c r="C7739" s="34" t="str">
        <f t="shared" si="362"/>
        <v/>
      </c>
    </row>
    <row r="7740" spans="1:3">
      <c r="A7740" s="34" t="str">
        <f t="shared" si="360"/>
        <v/>
      </c>
      <c r="B7740" s="34" t="str">
        <f t="shared" si="361"/>
        <v/>
      </c>
      <c r="C7740" s="34" t="str">
        <f t="shared" si="362"/>
        <v/>
      </c>
    </row>
    <row r="7741" spans="1:3">
      <c r="A7741" s="34" t="str">
        <f t="shared" si="360"/>
        <v/>
      </c>
      <c r="B7741" s="34" t="str">
        <f t="shared" si="361"/>
        <v/>
      </c>
      <c r="C7741" s="34" t="str">
        <f t="shared" si="362"/>
        <v/>
      </c>
    </row>
    <row r="7742" spans="1:3">
      <c r="A7742" s="34" t="str">
        <f t="shared" si="360"/>
        <v/>
      </c>
      <c r="B7742" s="34" t="str">
        <f t="shared" si="361"/>
        <v/>
      </c>
      <c r="C7742" s="34" t="str">
        <f t="shared" si="362"/>
        <v/>
      </c>
    </row>
    <row r="7743" spans="1:3">
      <c r="A7743" s="34" t="str">
        <f t="shared" si="360"/>
        <v/>
      </c>
      <c r="B7743" s="34" t="str">
        <f t="shared" si="361"/>
        <v/>
      </c>
      <c r="C7743" s="34" t="str">
        <f t="shared" si="362"/>
        <v/>
      </c>
    </row>
    <row r="7744" spans="1:3">
      <c r="A7744" s="34" t="str">
        <f t="shared" si="360"/>
        <v/>
      </c>
      <c r="B7744" s="34" t="str">
        <f t="shared" si="361"/>
        <v/>
      </c>
      <c r="C7744" s="34" t="str">
        <f t="shared" si="362"/>
        <v/>
      </c>
    </row>
    <row r="7745" spans="1:3">
      <c r="A7745" s="34" t="str">
        <f t="shared" si="360"/>
        <v/>
      </c>
      <c r="B7745" s="34" t="str">
        <f t="shared" si="361"/>
        <v/>
      </c>
      <c r="C7745" s="34" t="str">
        <f t="shared" si="362"/>
        <v/>
      </c>
    </row>
    <row r="7746" spans="1:3">
      <c r="A7746" s="34" t="str">
        <f t="shared" si="360"/>
        <v/>
      </c>
      <c r="B7746" s="34" t="str">
        <f t="shared" si="361"/>
        <v/>
      </c>
      <c r="C7746" s="34" t="str">
        <f t="shared" si="362"/>
        <v/>
      </c>
    </row>
    <row r="7747" spans="1:3">
      <c r="A7747" s="34" t="str">
        <f t="shared" ref="A7747:A7810" si="363">IFERROR(C7747-1,"")</f>
        <v/>
      </c>
      <c r="B7747" s="34" t="str">
        <f t="shared" ref="B7747:B7810" si="364">IFERROR("P(Z&gt;="&amp;C7747-1&amp;")","")</f>
        <v/>
      </c>
      <c r="C7747" s="34" t="str">
        <f t="shared" ref="C7747:C7810" si="365">IF(C7746&gt;rNtrials,"",1+C7746)</f>
        <v/>
      </c>
    </row>
    <row r="7748" spans="1:3">
      <c r="A7748" s="34" t="str">
        <f t="shared" si="363"/>
        <v/>
      </c>
      <c r="B7748" s="34" t="str">
        <f t="shared" si="364"/>
        <v/>
      </c>
      <c r="C7748" s="34" t="str">
        <f t="shared" si="365"/>
        <v/>
      </c>
    </row>
    <row r="7749" spans="1:3">
      <c r="A7749" s="34" t="str">
        <f t="shared" si="363"/>
        <v/>
      </c>
      <c r="B7749" s="34" t="str">
        <f t="shared" si="364"/>
        <v/>
      </c>
      <c r="C7749" s="34" t="str">
        <f t="shared" si="365"/>
        <v/>
      </c>
    </row>
    <row r="7750" spans="1:3">
      <c r="A7750" s="34" t="str">
        <f t="shared" si="363"/>
        <v/>
      </c>
      <c r="B7750" s="34" t="str">
        <f t="shared" si="364"/>
        <v/>
      </c>
      <c r="C7750" s="34" t="str">
        <f t="shared" si="365"/>
        <v/>
      </c>
    </row>
    <row r="7751" spans="1:3">
      <c r="A7751" s="34" t="str">
        <f t="shared" si="363"/>
        <v/>
      </c>
      <c r="B7751" s="34" t="str">
        <f t="shared" si="364"/>
        <v/>
      </c>
      <c r="C7751" s="34" t="str">
        <f t="shared" si="365"/>
        <v/>
      </c>
    </row>
    <row r="7752" spans="1:3">
      <c r="A7752" s="34" t="str">
        <f t="shared" si="363"/>
        <v/>
      </c>
      <c r="B7752" s="34" t="str">
        <f t="shared" si="364"/>
        <v/>
      </c>
      <c r="C7752" s="34" t="str">
        <f t="shared" si="365"/>
        <v/>
      </c>
    </row>
    <row r="7753" spans="1:3">
      <c r="A7753" s="34" t="str">
        <f t="shared" si="363"/>
        <v/>
      </c>
      <c r="B7753" s="34" t="str">
        <f t="shared" si="364"/>
        <v/>
      </c>
      <c r="C7753" s="34" t="str">
        <f t="shared" si="365"/>
        <v/>
      </c>
    </row>
    <row r="7754" spans="1:3">
      <c r="A7754" s="34" t="str">
        <f t="shared" si="363"/>
        <v/>
      </c>
      <c r="B7754" s="34" t="str">
        <f t="shared" si="364"/>
        <v/>
      </c>
      <c r="C7754" s="34" t="str">
        <f t="shared" si="365"/>
        <v/>
      </c>
    </row>
    <row r="7755" spans="1:3">
      <c r="A7755" s="34" t="str">
        <f t="shared" si="363"/>
        <v/>
      </c>
      <c r="B7755" s="34" t="str">
        <f t="shared" si="364"/>
        <v/>
      </c>
      <c r="C7755" s="34" t="str">
        <f t="shared" si="365"/>
        <v/>
      </c>
    </row>
    <row r="7756" spans="1:3">
      <c r="A7756" s="34" t="str">
        <f t="shared" si="363"/>
        <v/>
      </c>
      <c r="B7756" s="34" t="str">
        <f t="shared" si="364"/>
        <v/>
      </c>
      <c r="C7756" s="34" t="str">
        <f t="shared" si="365"/>
        <v/>
      </c>
    </row>
    <row r="7757" spans="1:3">
      <c r="A7757" s="34" t="str">
        <f t="shared" si="363"/>
        <v/>
      </c>
      <c r="B7757" s="34" t="str">
        <f t="shared" si="364"/>
        <v/>
      </c>
      <c r="C7757" s="34" t="str">
        <f t="shared" si="365"/>
        <v/>
      </c>
    </row>
    <row r="7758" spans="1:3">
      <c r="A7758" s="34" t="str">
        <f t="shared" si="363"/>
        <v/>
      </c>
      <c r="B7758" s="34" t="str">
        <f t="shared" si="364"/>
        <v/>
      </c>
      <c r="C7758" s="34" t="str">
        <f t="shared" si="365"/>
        <v/>
      </c>
    </row>
    <row r="7759" spans="1:3">
      <c r="A7759" s="34" t="str">
        <f t="shared" si="363"/>
        <v/>
      </c>
      <c r="B7759" s="34" t="str">
        <f t="shared" si="364"/>
        <v/>
      </c>
      <c r="C7759" s="34" t="str">
        <f t="shared" si="365"/>
        <v/>
      </c>
    </row>
    <row r="7760" spans="1:3">
      <c r="A7760" s="34" t="str">
        <f t="shared" si="363"/>
        <v/>
      </c>
      <c r="B7760" s="34" t="str">
        <f t="shared" si="364"/>
        <v/>
      </c>
      <c r="C7760" s="34" t="str">
        <f t="shared" si="365"/>
        <v/>
      </c>
    </row>
    <row r="7761" spans="1:3">
      <c r="A7761" s="34" t="str">
        <f t="shared" si="363"/>
        <v/>
      </c>
      <c r="B7761" s="34" t="str">
        <f t="shared" si="364"/>
        <v/>
      </c>
      <c r="C7761" s="34" t="str">
        <f t="shared" si="365"/>
        <v/>
      </c>
    </row>
    <row r="7762" spans="1:3">
      <c r="A7762" s="34" t="str">
        <f t="shared" si="363"/>
        <v/>
      </c>
      <c r="B7762" s="34" t="str">
        <f t="shared" si="364"/>
        <v/>
      </c>
      <c r="C7762" s="34" t="str">
        <f t="shared" si="365"/>
        <v/>
      </c>
    </row>
    <row r="7763" spans="1:3">
      <c r="A7763" s="34" t="str">
        <f t="shared" si="363"/>
        <v/>
      </c>
      <c r="B7763" s="34" t="str">
        <f t="shared" si="364"/>
        <v/>
      </c>
      <c r="C7763" s="34" t="str">
        <f t="shared" si="365"/>
        <v/>
      </c>
    </row>
    <row r="7764" spans="1:3">
      <c r="A7764" s="34" t="str">
        <f t="shared" si="363"/>
        <v/>
      </c>
      <c r="B7764" s="34" t="str">
        <f t="shared" si="364"/>
        <v/>
      </c>
      <c r="C7764" s="34" t="str">
        <f t="shared" si="365"/>
        <v/>
      </c>
    </row>
    <row r="7765" spans="1:3">
      <c r="A7765" s="34" t="str">
        <f t="shared" si="363"/>
        <v/>
      </c>
      <c r="B7765" s="34" t="str">
        <f t="shared" si="364"/>
        <v/>
      </c>
      <c r="C7765" s="34" t="str">
        <f t="shared" si="365"/>
        <v/>
      </c>
    </row>
    <row r="7766" spans="1:3">
      <c r="A7766" s="34" t="str">
        <f t="shared" si="363"/>
        <v/>
      </c>
      <c r="B7766" s="34" t="str">
        <f t="shared" si="364"/>
        <v/>
      </c>
      <c r="C7766" s="34" t="str">
        <f t="shared" si="365"/>
        <v/>
      </c>
    </row>
    <row r="7767" spans="1:3">
      <c r="A7767" s="34" t="str">
        <f t="shared" si="363"/>
        <v/>
      </c>
      <c r="B7767" s="34" t="str">
        <f t="shared" si="364"/>
        <v/>
      </c>
      <c r="C7767" s="34" t="str">
        <f t="shared" si="365"/>
        <v/>
      </c>
    </row>
    <row r="7768" spans="1:3">
      <c r="A7768" s="34" t="str">
        <f t="shared" si="363"/>
        <v/>
      </c>
      <c r="B7768" s="34" t="str">
        <f t="shared" si="364"/>
        <v/>
      </c>
      <c r="C7768" s="34" t="str">
        <f t="shared" si="365"/>
        <v/>
      </c>
    </row>
    <row r="7769" spans="1:3">
      <c r="A7769" s="34" t="str">
        <f t="shared" si="363"/>
        <v/>
      </c>
      <c r="B7769" s="34" t="str">
        <f t="shared" si="364"/>
        <v/>
      </c>
      <c r="C7769" s="34" t="str">
        <f t="shared" si="365"/>
        <v/>
      </c>
    </row>
    <row r="7770" spans="1:3">
      <c r="A7770" s="34" t="str">
        <f t="shared" si="363"/>
        <v/>
      </c>
      <c r="B7770" s="34" t="str">
        <f t="shared" si="364"/>
        <v/>
      </c>
      <c r="C7770" s="34" t="str">
        <f t="shared" si="365"/>
        <v/>
      </c>
    </row>
    <row r="7771" spans="1:3">
      <c r="A7771" s="34" t="str">
        <f t="shared" si="363"/>
        <v/>
      </c>
      <c r="B7771" s="34" t="str">
        <f t="shared" si="364"/>
        <v/>
      </c>
      <c r="C7771" s="34" t="str">
        <f t="shared" si="365"/>
        <v/>
      </c>
    </row>
    <row r="7772" spans="1:3">
      <c r="A7772" s="34" t="str">
        <f t="shared" si="363"/>
        <v/>
      </c>
      <c r="B7772" s="34" t="str">
        <f t="shared" si="364"/>
        <v/>
      </c>
      <c r="C7772" s="34" t="str">
        <f t="shared" si="365"/>
        <v/>
      </c>
    </row>
    <row r="7773" spans="1:3">
      <c r="A7773" s="34" t="str">
        <f t="shared" si="363"/>
        <v/>
      </c>
      <c r="B7773" s="34" t="str">
        <f t="shared" si="364"/>
        <v/>
      </c>
      <c r="C7773" s="34" t="str">
        <f t="shared" si="365"/>
        <v/>
      </c>
    </row>
    <row r="7774" spans="1:3">
      <c r="A7774" s="34" t="str">
        <f t="shared" si="363"/>
        <v/>
      </c>
      <c r="B7774" s="34" t="str">
        <f t="shared" si="364"/>
        <v/>
      </c>
      <c r="C7774" s="34" t="str">
        <f t="shared" si="365"/>
        <v/>
      </c>
    </row>
    <row r="7775" spans="1:3">
      <c r="A7775" s="34" t="str">
        <f t="shared" si="363"/>
        <v/>
      </c>
      <c r="B7775" s="34" t="str">
        <f t="shared" si="364"/>
        <v/>
      </c>
      <c r="C7775" s="34" t="str">
        <f t="shared" si="365"/>
        <v/>
      </c>
    </row>
    <row r="7776" spans="1:3">
      <c r="A7776" s="34" t="str">
        <f t="shared" si="363"/>
        <v/>
      </c>
      <c r="B7776" s="34" t="str">
        <f t="shared" si="364"/>
        <v/>
      </c>
      <c r="C7776" s="34" t="str">
        <f t="shared" si="365"/>
        <v/>
      </c>
    </row>
    <row r="7777" spans="1:3">
      <c r="A7777" s="34" t="str">
        <f t="shared" si="363"/>
        <v/>
      </c>
      <c r="B7777" s="34" t="str">
        <f t="shared" si="364"/>
        <v/>
      </c>
      <c r="C7777" s="34" t="str">
        <f t="shared" si="365"/>
        <v/>
      </c>
    </row>
    <row r="7778" spans="1:3">
      <c r="A7778" s="34" t="str">
        <f t="shared" si="363"/>
        <v/>
      </c>
      <c r="B7778" s="34" t="str">
        <f t="shared" si="364"/>
        <v/>
      </c>
      <c r="C7778" s="34" t="str">
        <f t="shared" si="365"/>
        <v/>
      </c>
    </row>
    <row r="7779" spans="1:3">
      <c r="A7779" s="34" t="str">
        <f t="shared" si="363"/>
        <v/>
      </c>
      <c r="B7779" s="34" t="str">
        <f t="shared" si="364"/>
        <v/>
      </c>
      <c r="C7779" s="34" t="str">
        <f t="shared" si="365"/>
        <v/>
      </c>
    </row>
    <row r="7780" spans="1:3">
      <c r="A7780" s="34" t="str">
        <f t="shared" si="363"/>
        <v/>
      </c>
      <c r="B7780" s="34" t="str">
        <f t="shared" si="364"/>
        <v/>
      </c>
      <c r="C7780" s="34" t="str">
        <f t="shared" si="365"/>
        <v/>
      </c>
    </row>
    <row r="7781" spans="1:3">
      <c r="A7781" s="34" t="str">
        <f t="shared" si="363"/>
        <v/>
      </c>
      <c r="B7781" s="34" t="str">
        <f t="shared" si="364"/>
        <v/>
      </c>
      <c r="C7781" s="34" t="str">
        <f t="shared" si="365"/>
        <v/>
      </c>
    </row>
    <row r="7782" spans="1:3">
      <c r="A7782" s="34" t="str">
        <f t="shared" si="363"/>
        <v/>
      </c>
      <c r="B7782" s="34" t="str">
        <f t="shared" si="364"/>
        <v/>
      </c>
      <c r="C7782" s="34" t="str">
        <f t="shared" si="365"/>
        <v/>
      </c>
    </row>
    <row r="7783" spans="1:3">
      <c r="A7783" s="34" t="str">
        <f t="shared" si="363"/>
        <v/>
      </c>
      <c r="B7783" s="34" t="str">
        <f t="shared" si="364"/>
        <v/>
      </c>
      <c r="C7783" s="34" t="str">
        <f t="shared" si="365"/>
        <v/>
      </c>
    </row>
    <row r="7784" spans="1:3">
      <c r="A7784" s="34" t="str">
        <f t="shared" si="363"/>
        <v/>
      </c>
      <c r="B7784" s="34" t="str">
        <f t="shared" si="364"/>
        <v/>
      </c>
      <c r="C7784" s="34" t="str">
        <f t="shared" si="365"/>
        <v/>
      </c>
    </row>
    <row r="7785" spans="1:3">
      <c r="A7785" s="34" t="str">
        <f t="shared" si="363"/>
        <v/>
      </c>
      <c r="B7785" s="34" t="str">
        <f t="shared" si="364"/>
        <v/>
      </c>
      <c r="C7785" s="34" t="str">
        <f t="shared" si="365"/>
        <v/>
      </c>
    </row>
    <row r="7786" spans="1:3">
      <c r="A7786" s="34" t="str">
        <f t="shared" si="363"/>
        <v/>
      </c>
      <c r="B7786" s="34" t="str">
        <f t="shared" si="364"/>
        <v/>
      </c>
      <c r="C7786" s="34" t="str">
        <f t="shared" si="365"/>
        <v/>
      </c>
    </row>
    <row r="7787" spans="1:3">
      <c r="A7787" s="34" t="str">
        <f t="shared" si="363"/>
        <v/>
      </c>
      <c r="B7787" s="34" t="str">
        <f t="shared" si="364"/>
        <v/>
      </c>
      <c r="C7787" s="34" t="str">
        <f t="shared" si="365"/>
        <v/>
      </c>
    </row>
    <row r="7788" spans="1:3">
      <c r="A7788" s="34" t="str">
        <f t="shared" si="363"/>
        <v/>
      </c>
      <c r="B7788" s="34" t="str">
        <f t="shared" si="364"/>
        <v/>
      </c>
      <c r="C7788" s="34" t="str">
        <f t="shared" si="365"/>
        <v/>
      </c>
    </row>
    <row r="7789" spans="1:3">
      <c r="A7789" s="34" t="str">
        <f t="shared" si="363"/>
        <v/>
      </c>
      <c r="B7789" s="34" t="str">
        <f t="shared" si="364"/>
        <v/>
      </c>
      <c r="C7789" s="34" t="str">
        <f t="shared" si="365"/>
        <v/>
      </c>
    </row>
    <row r="7790" spans="1:3">
      <c r="A7790" s="34" t="str">
        <f t="shared" si="363"/>
        <v/>
      </c>
      <c r="B7790" s="34" t="str">
        <f t="shared" si="364"/>
        <v/>
      </c>
      <c r="C7790" s="34" t="str">
        <f t="shared" si="365"/>
        <v/>
      </c>
    </row>
    <row r="7791" spans="1:3">
      <c r="A7791" s="34" t="str">
        <f t="shared" si="363"/>
        <v/>
      </c>
      <c r="B7791" s="34" t="str">
        <f t="shared" si="364"/>
        <v/>
      </c>
      <c r="C7791" s="34" t="str">
        <f t="shared" si="365"/>
        <v/>
      </c>
    </row>
    <row r="7792" spans="1:3">
      <c r="A7792" s="34" t="str">
        <f t="shared" si="363"/>
        <v/>
      </c>
      <c r="B7792" s="34" t="str">
        <f t="shared" si="364"/>
        <v/>
      </c>
      <c r="C7792" s="34" t="str">
        <f t="shared" si="365"/>
        <v/>
      </c>
    </row>
    <row r="7793" spans="1:3">
      <c r="A7793" s="34" t="str">
        <f t="shared" si="363"/>
        <v/>
      </c>
      <c r="B7793" s="34" t="str">
        <f t="shared" si="364"/>
        <v/>
      </c>
      <c r="C7793" s="34" t="str">
        <f t="shared" si="365"/>
        <v/>
      </c>
    </row>
    <row r="7794" spans="1:3">
      <c r="A7794" s="34" t="str">
        <f t="shared" si="363"/>
        <v/>
      </c>
      <c r="B7794" s="34" t="str">
        <f t="shared" si="364"/>
        <v/>
      </c>
      <c r="C7794" s="34" t="str">
        <f t="shared" si="365"/>
        <v/>
      </c>
    </row>
    <row r="7795" spans="1:3">
      <c r="A7795" s="34" t="str">
        <f t="shared" si="363"/>
        <v/>
      </c>
      <c r="B7795" s="34" t="str">
        <f t="shared" si="364"/>
        <v/>
      </c>
      <c r="C7795" s="34" t="str">
        <f t="shared" si="365"/>
        <v/>
      </c>
    </row>
    <row r="7796" spans="1:3">
      <c r="A7796" s="34" t="str">
        <f t="shared" si="363"/>
        <v/>
      </c>
      <c r="B7796" s="34" t="str">
        <f t="shared" si="364"/>
        <v/>
      </c>
      <c r="C7796" s="34" t="str">
        <f t="shared" si="365"/>
        <v/>
      </c>
    </row>
    <row r="7797" spans="1:3">
      <c r="A7797" s="34" t="str">
        <f t="shared" si="363"/>
        <v/>
      </c>
      <c r="B7797" s="34" t="str">
        <f t="shared" si="364"/>
        <v/>
      </c>
      <c r="C7797" s="34" t="str">
        <f t="shared" si="365"/>
        <v/>
      </c>
    </row>
    <row r="7798" spans="1:3">
      <c r="A7798" s="34" t="str">
        <f t="shared" si="363"/>
        <v/>
      </c>
      <c r="B7798" s="34" t="str">
        <f t="shared" si="364"/>
        <v/>
      </c>
      <c r="C7798" s="34" t="str">
        <f t="shared" si="365"/>
        <v/>
      </c>
    </row>
    <row r="7799" spans="1:3">
      <c r="A7799" s="34" t="str">
        <f t="shared" si="363"/>
        <v/>
      </c>
      <c r="B7799" s="34" t="str">
        <f t="shared" si="364"/>
        <v/>
      </c>
      <c r="C7799" s="34" t="str">
        <f t="shared" si="365"/>
        <v/>
      </c>
    </row>
    <row r="7800" spans="1:3">
      <c r="A7800" s="34" t="str">
        <f t="shared" si="363"/>
        <v/>
      </c>
      <c r="B7800" s="34" t="str">
        <f t="shared" si="364"/>
        <v/>
      </c>
      <c r="C7800" s="34" t="str">
        <f t="shared" si="365"/>
        <v/>
      </c>
    </row>
    <row r="7801" spans="1:3">
      <c r="A7801" s="34" t="str">
        <f t="shared" si="363"/>
        <v/>
      </c>
      <c r="B7801" s="34" t="str">
        <f t="shared" si="364"/>
        <v/>
      </c>
      <c r="C7801" s="34" t="str">
        <f t="shared" si="365"/>
        <v/>
      </c>
    </row>
    <row r="7802" spans="1:3">
      <c r="A7802" s="34" t="str">
        <f t="shared" si="363"/>
        <v/>
      </c>
      <c r="B7802" s="34" t="str">
        <f t="shared" si="364"/>
        <v/>
      </c>
      <c r="C7802" s="34" t="str">
        <f t="shared" si="365"/>
        <v/>
      </c>
    </row>
    <row r="7803" spans="1:3">
      <c r="A7803" s="34" t="str">
        <f t="shared" si="363"/>
        <v/>
      </c>
      <c r="B7803" s="34" t="str">
        <f t="shared" si="364"/>
        <v/>
      </c>
      <c r="C7803" s="34" t="str">
        <f t="shared" si="365"/>
        <v/>
      </c>
    </row>
    <row r="7804" spans="1:3">
      <c r="A7804" s="34" t="str">
        <f t="shared" si="363"/>
        <v/>
      </c>
      <c r="B7804" s="34" t="str">
        <f t="shared" si="364"/>
        <v/>
      </c>
      <c r="C7804" s="34" t="str">
        <f t="shared" si="365"/>
        <v/>
      </c>
    </row>
    <row r="7805" spans="1:3">
      <c r="A7805" s="34" t="str">
        <f t="shared" si="363"/>
        <v/>
      </c>
      <c r="B7805" s="34" t="str">
        <f t="shared" si="364"/>
        <v/>
      </c>
      <c r="C7805" s="34" t="str">
        <f t="shared" si="365"/>
        <v/>
      </c>
    </row>
    <row r="7806" spans="1:3">
      <c r="A7806" s="34" t="str">
        <f t="shared" si="363"/>
        <v/>
      </c>
      <c r="B7806" s="34" t="str">
        <f t="shared" si="364"/>
        <v/>
      </c>
      <c r="C7806" s="34" t="str">
        <f t="shared" si="365"/>
        <v/>
      </c>
    </row>
    <row r="7807" spans="1:3">
      <c r="A7807" s="34" t="str">
        <f t="shared" si="363"/>
        <v/>
      </c>
      <c r="B7807" s="34" t="str">
        <f t="shared" si="364"/>
        <v/>
      </c>
      <c r="C7807" s="34" t="str">
        <f t="shared" si="365"/>
        <v/>
      </c>
    </row>
    <row r="7808" spans="1:3">
      <c r="A7808" s="34" t="str">
        <f t="shared" si="363"/>
        <v/>
      </c>
      <c r="B7808" s="34" t="str">
        <f t="shared" si="364"/>
        <v/>
      </c>
      <c r="C7808" s="34" t="str">
        <f t="shared" si="365"/>
        <v/>
      </c>
    </row>
    <row r="7809" spans="1:3">
      <c r="A7809" s="34" t="str">
        <f t="shared" si="363"/>
        <v/>
      </c>
      <c r="B7809" s="34" t="str">
        <f t="shared" si="364"/>
        <v/>
      </c>
      <c r="C7809" s="34" t="str">
        <f t="shared" si="365"/>
        <v/>
      </c>
    </row>
    <row r="7810" spans="1:3">
      <c r="A7810" s="34" t="str">
        <f t="shared" si="363"/>
        <v/>
      </c>
      <c r="B7810" s="34" t="str">
        <f t="shared" si="364"/>
        <v/>
      </c>
      <c r="C7810" s="34" t="str">
        <f t="shared" si="365"/>
        <v/>
      </c>
    </row>
    <row r="7811" spans="1:3">
      <c r="A7811" s="34" t="str">
        <f t="shared" ref="A7811:A7874" si="366">IFERROR(C7811-1,"")</f>
        <v/>
      </c>
      <c r="B7811" s="34" t="str">
        <f t="shared" ref="B7811:B7874" si="367">IFERROR("P(Z&gt;="&amp;C7811-1&amp;")","")</f>
        <v/>
      </c>
      <c r="C7811" s="34" t="str">
        <f t="shared" ref="C7811:C7874" si="368">IF(C7810&gt;rNtrials,"",1+C7810)</f>
        <v/>
      </c>
    </row>
    <row r="7812" spans="1:3">
      <c r="A7812" s="34" t="str">
        <f t="shared" si="366"/>
        <v/>
      </c>
      <c r="B7812" s="34" t="str">
        <f t="shared" si="367"/>
        <v/>
      </c>
      <c r="C7812" s="34" t="str">
        <f t="shared" si="368"/>
        <v/>
      </c>
    </row>
    <row r="7813" spans="1:3">
      <c r="A7813" s="34" t="str">
        <f t="shared" si="366"/>
        <v/>
      </c>
      <c r="B7813" s="34" t="str">
        <f t="shared" si="367"/>
        <v/>
      </c>
      <c r="C7813" s="34" t="str">
        <f t="shared" si="368"/>
        <v/>
      </c>
    </row>
    <row r="7814" spans="1:3">
      <c r="A7814" s="34" t="str">
        <f t="shared" si="366"/>
        <v/>
      </c>
      <c r="B7814" s="34" t="str">
        <f t="shared" si="367"/>
        <v/>
      </c>
      <c r="C7814" s="34" t="str">
        <f t="shared" si="368"/>
        <v/>
      </c>
    </row>
    <row r="7815" spans="1:3">
      <c r="A7815" s="34" t="str">
        <f t="shared" si="366"/>
        <v/>
      </c>
      <c r="B7815" s="34" t="str">
        <f t="shared" si="367"/>
        <v/>
      </c>
      <c r="C7815" s="34" t="str">
        <f t="shared" si="368"/>
        <v/>
      </c>
    </row>
    <row r="7816" spans="1:3">
      <c r="A7816" s="34" t="str">
        <f t="shared" si="366"/>
        <v/>
      </c>
      <c r="B7816" s="34" t="str">
        <f t="shared" si="367"/>
        <v/>
      </c>
      <c r="C7816" s="34" t="str">
        <f t="shared" si="368"/>
        <v/>
      </c>
    </row>
    <row r="7817" spans="1:3">
      <c r="A7817" s="34" t="str">
        <f t="shared" si="366"/>
        <v/>
      </c>
      <c r="B7817" s="34" t="str">
        <f t="shared" si="367"/>
        <v/>
      </c>
      <c r="C7817" s="34" t="str">
        <f t="shared" si="368"/>
        <v/>
      </c>
    </row>
    <row r="7818" spans="1:3">
      <c r="A7818" s="34" t="str">
        <f t="shared" si="366"/>
        <v/>
      </c>
      <c r="B7818" s="34" t="str">
        <f t="shared" si="367"/>
        <v/>
      </c>
      <c r="C7818" s="34" t="str">
        <f t="shared" si="368"/>
        <v/>
      </c>
    </row>
    <row r="7819" spans="1:3">
      <c r="A7819" s="34" t="str">
        <f t="shared" si="366"/>
        <v/>
      </c>
      <c r="B7819" s="34" t="str">
        <f t="shared" si="367"/>
        <v/>
      </c>
      <c r="C7819" s="34" t="str">
        <f t="shared" si="368"/>
        <v/>
      </c>
    </row>
    <row r="7820" spans="1:3">
      <c r="A7820" s="34" t="str">
        <f t="shared" si="366"/>
        <v/>
      </c>
      <c r="B7820" s="34" t="str">
        <f t="shared" si="367"/>
        <v/>
      </c>
      <c r="C7820" s="34" t="str">
        <f t="shared" si="368"/>
        <v/>
      </c>
    </row>
    <row r="7821" spans="1:3">
      <c r="A7821" s="34" t="str">
        <f t="shared" si="366"/>
        <v/>
      </c>
      <c r="B7821" s="34" t="str">
        <f t="shared" si="367"/>
        <v/>
      </c>
      <c r="C7821" s="34" t="str">
        <f t="shared" si="368"/>
        <v/>
      </c>
    </row>
    <row r="7822" spans="1:3">
      <c r="A7822" s="34" t="str">
        <f t="shared" si="366"/>
        <v/>
      </c>
      <c r="B7822" s="34" t="str">
        <f t="shared" si="367"/>
        <v/>
      </c>
      <c r="C7822" s="34" t="str">
        <f t="shared" si="368"/>
        <v/>
      </c>
    </row>
    <row r="7823" spans="1:3">
      <c r="A7823" s="34" t="str">
        <f t="shared" si="366"/>
        <v/>
      </c>
      <c r="B7823" s="34" t="str">
        <f t="shared" si="367"/>
        <v/>
      </c>
      <c r="C7823" s="34" t="str">
        <f t="shared" si="368"/>
        <v/>
      </c>
    </row>
    <row r="7824" spans="1:3">
      <c r="A7824" s="34" t="str">
        <f t="shared" si="366"/>
        <v/>
      </c>
      <c r="B7824" s="34" t="str">
        <f t="shared" si="367"/>
        <v/>
      </c>
      <c r="C7824" s="34" t="str">
        <f t="shared" si="368"/>
        <v/>
      </c>
    </row>
    <row r="7825" spans="1:3">
      <c r="A7825" s="34" t="str">
        <f t="shared" si="366"/>
        <v/>
      </c>
      <c r="B7825" s="34" t="str">
        <f t="shared" si="367"/>
        <v/>
      </c>
      <c r="C7825" s="34" t="str">
        <f t="shared" si="368"/>
        <v/>
      </c>
    </row>
    <row r="7826" spans="1:3">
      <c r="A7826" s="34" t="str">
        <f t="shared" si="366"/>
        <v/>
      </c>
      <c r="B7826" s="34" t="str">
        <f t="shared" si="367"/>
        <v/>
      </c>
      <c r="C7826" s="34" t="str">
        <f t="shared" si="368"/>
        <v/>
      </c>
    </row>
    <row r="7827" spans="1:3">
      <c r="A7827" s="34" t="str">
        <f t="shared" si="366"/>
        <v/>
      </c>
      <c r="B7827" s="34" t="str">
        <f t="shared" si="367"/>
        <v/>
      </c>
      <c r="C7827" s="34" t="str">
        <f t="shared" si="368"/>
        <v/>
      </c>
    </row>
    <row r="7828" spans="1:3">
      <c r="A7828" s="34" t="str">
        <f t="shared" si="366"/>
        <v/>
      </c>
      <c r="B7828" s="34" t="str">
        <f t="shared" si="367"/>
        <v/>
      </c>
      <c r="C7828" s="34" t="str">
        <f t="shared" si="368"/>
        <v/>
      </c>
    </row>
    <row r="7829" spans="1:3">
      <c r="A7829" s="34" t="str">
        <f t="shared" si="366"/>
        <v/>
      </c>
      <c r="B7829" s="34" t="str">
        <f t="shared" si="367"/>
        <v/>
      </c>
      <c r="C7829" s="34" t="str">
        <f t="shared" si="368"/>
        <v/>
      </c>
    </row>
    <row r="7830" spans="1:3">
      <c r="A7830" s="34" t="str">
        <f t="shared" si="366"/>
        <v/>
      </c>
      <c r="B7830" s="34" t="str">
        <f t="shared" si="367"/>
        <v/>
      </c>
      <c r="C7830" s="34" t="str">
        <f t="shared" si="368"/>
        <v/>
      </c>
    </row>
    <row r="7831" spans="1:3">
      <c r="A7831" s="34" t="str">
        <f t="shared" si="366"/>
        <v/>
      </c>
      <c r="B7831" s="34" t="str">
        <f t="shared" si="367"/>
        <v/>
      </c>
      <c r="C7831" s="34" t="str">
        <f t="shared" si="368"/>
        <v/>
      </c>
    </row>
    <row r="7832" spans="1:3">
      <c r="A7832" s="34" t="str">
        <f t="shared" si="366"/>
        <v/>
      </c>
      <c r="B7832" s="34" t="str">
        <f t="shared" si="367"/>
        <v/>
      </c>
      <c r="C7832" s="34" t="str">
        <f t="shared" si="368"/>
        <v/>
      </c>
    </row>
    <row r="7833" spans="1:3">
      <c r="A7833" s="34" t="str">
        <f t="shared" si="366"/>
        <v/>
      </c>
      <c r="B7833" s="34" t="str">
        <f t="shared" si="367"/>
        <v/>
      </c>
      <c r="C7833" s="34" t="str">
        <f t="shared" si="368"/>
        <v/>
      </c>
    </row>
    <row r="7834" spans="1:3">
      <c r="A7834" s="34" t="str">
        <f t="shared" si="366"/>
        <v/>
      </c>
      <c r="B7834" s="34" t="str">
        <f t="shared" si="367"/>
        <v/>
      </c>
      <c r="C7834" s="34" t="str">
        <f t="shared" si="368"/>
        <v/>
      </c>
    </row>
    <row r="7835" spans="1:3">
      <c r="A7835" s="34" t="str">
        <f t="shared" si="366"/>
        <v/>
      </c>
      <c r="B7835" s="34" t="str">
        <f t="shared" si="367"/>
        <v/>
      </c>
      <c r="C7835" s="34" t="str">
        <f t="shared" si="368"/>
        <v/>
      </c>
    </row>
    <row r="7836" spans="1:3">
      <c r="A7836" s="34" t="str">
        <f t="shared" si="366"/>
        <v/>
      </c>
      <c r="B7836" s="34" t="str">
        <f t="shared" si="367"/>
        <v/>
      </c>
      <c r="C7836" s="34" t="str">
        <f t="shared" si="368"/>
        <v/>
      </c>
    </row>
    <row r="7837" spans="1:3">
      <c r="A7837" s="34" t="str">
        <f t="shared" si="366"/>
        <v/>
      </c>
      <c r="B7837" s="34" t="str">
        <f t="shared" si="367"/>
        <v/>
      </c>
      <c r="C7837" s="34" t="str">
        <f t="shared" si="368"/>
        <v/>
      </c>
    </row>
    <row r="7838" spans="1:3">
      <c r="A7838" s="34" t="str">
        <f t="shared" si="366"/>
        <v/>
      </c>
      <c r="B7838" s="34" t="str">
        <f t="shared" si="367"/>
        <v/>
      </c>
      <c r="C7838" s="34" t="str">
        <f t="shared" si="368"/>
        <v/>
      </c>
    </row>
    <row r="7839" spans="1:3">
      <c r="A7839" s="34" t="str">
        <f t="shared" si="366"/>
        <v/>
      </c>
      <c r="B7839" s="34" t="str">
        <f t="shared" si="367"/>
        <v/>
      </c>
      <c r="C7839" s="34" t="str">
        <f t="shared" si="368"/>
        <v/>
      </c>
    </row>
    <row r="7840" spans="1:3">
      <c r="A7840" s="34" t="str">
        <f t="shared" si="366"/>
        <v/>
      </c>
      <c r="B7840" s="34" t="str">
        <f t="shared" si="367"/>
        <v/>
      </c>
      <c r="C7840" s="34" t="str">
        <f t="shared" si="368"/>
        <v/>
      </c>
    </row>
    <row r="7841" spans="1:3">
      <c r="A7841" s="34" t="str">
        <f t="shared" si="366"/>
        <v/>
      </c>
      <c r="B7841" s="34" t="str">
        <f t="shared" si="367"/>
        <v/>
      </c>
      <c r="C7841" s="34" t="str">
        <f t="shared" si="368"/>
        <v/>
      </c>
    </row>
    <row r="7842" spans="1:3">
      <c r="A7842" s="34" t="str">
        <f t="shared" si="366"/>
        <v/>
      </c>
      <c r="B7842" s="34" t="str">
        <f t="shared" si="367"/>
        <v/>
      </c>
      <c r="C7842" s="34" t="str">
        <f t="shared" si="368"/>
        <v/>
      </c>
    </row>
    <row r="7843" spans="1:3">
      <c r="A7843" s="34" t="str">
        <f t="shared" si="366"/>
        <v/>
      </c>
      <c r="B7843" s="34" t="str">
        <f t="shared" si="367"/>
        <v/>
      </c>
      <c r="C7843" s="34" t="str">
        <f t="shared" si="368"/>
        <v/>
      </c>
    </row>
    <row r="7844" spans="1:3">
      <c r="A7844" s="34" t="str">
        <f t="shared" si="366"/>
        <v/>
      </c>
      <c r="B7844" s="34" t="str">
        <f t="shared" si="367"/>
        <v/>
      </c>
      <c r="C7844" s="34" t="str">
        <f t="shared" si="368"/>
        <v/>
      </c>
    </row>
    <row r="7845" spans="1:3">
      <c r="A7845" s="34" t="str">
        <f t="shared" si="366"/>
        <v/>
      </c>
      <c r="B7845" s="34" t="str">
        <f t="shared" si="367"/>
        <v/>
      </c>
      <c r="C7845" s="34" t="str">
        <f t="shared" si="368"/>
        <v/>
      </c>
    </row>
    <row r="7846" spans="1:3">
      <c r="A7846" s="34" t="str">
        <f t="shared" si="366"/>
        <v/>
      </c>
      <c r="B7846" s="34" t="str">
        <f t="shared" si="367"/>
        <v/>
      </c>
      <c r="C7846" s="34" t="str">
        <f t="shared" si="368"/>
        <v/>
      </c>
    </row>
    <row r="7847" spans="1:3">
      <c r="A7847" s="34" t="str">
        <f t="shared" si="366"/>
        <v/>
      </c>
      <c r="B7847" s="34" t="str">
        <f t="shared" si="367"/>
        <v/>
      </c>
      <c r="C7847" s="34" t="str">
        <f t="shared" si="368"/>
        <v/>
      </c>
    </row>
    <row r="7848" spans="1:3">
      <c r="A7848" s="34" t="str">
        <f t="shared" si="366"/>
        <v/>
      </c>
      <c r="B7848" s="34" t="str">
        <f t="shared" si="367"/>
        <v/>
      </c>
      <c r="C7848" s="34" t="str">
        <f t="shared" si="368"/>
        <v/>
      </c>
    </row>
    <row r="7849" spans="1:3">
      <c r="A7849" s="34" t="str">
        <f t="shared" si="366"/>
        <v/>
      </c>
      <c r="B7849" s="34" t="str">
        <f t="shared" si="367"/>
        <v/>
      </c>
      <c r="C7849" s="34" t="str">
        <f t="shared" si="368"/>
        <v/>
      </c>
    </row>
    <row r="7850" spans="1:3">
      <c r="A7850" s="34" t="str">
        <f t="shared" si="366"/>
        <v/>
      </c>
      <c r="B7850" s="34" t="str">
        <f t="shared" si="367"/>
        <v/>
      </c>
      <c r="C7850" s="34" t="str">
        <f t="shared" si="368"/>
        <v/>
      </c>
    </row>
    <row r="7851" spans="1:3">
      <c r="A7851" s="34" t="str">
        <f t="shared" si="366"/>
        <v/>
      </c>
      <c r="B7851" s="34" t="str">
        <f t="shared" si="367"/>
        <v/>
      </c>
      <c r="C7851" s="34" t="str">
        <f t="shared" si="368"/>
        <v/>
      </c>
    </row>
    <row r="7852" spans="1:3">
      <c r="A7852" s="34" t="str">
        <f t="shared" si="366"/>
        <v/>
      </c>
      <c r="B7852" s="34" t="str">
        <f t="shared" si="367"/>
        <v/>
      </c>
      <c r="C7852" s="34" t="str">
        <f t="shared" si="368"/>
        <v/>
      </c>
    </row>
    <row r="7853" spans="1:3">
      <c r="A7853" s="34" t="str">
        <f t="shared" si="366"/>
        <v/>
      </c>
      <c r="B7853" s="34" t="str">
        <f t="shared" si="367"/>
        <v/>
      </c>
      <c r="C7853" s="34" t="str">
        <f t="shared" si="368"/>
        <v/>
      </c>
    </row>
    <row r="7854" spans="1:3">
      <c r="A7854" s="34" t="str">
        <f t="shared" si="366"/>
        <v/>
      </c>
      <c r="B7854" s="34" t="str">
        <f t="shared" si="367"/>
        <v/>
      </c>
      <c r="C7854" s="34" t="str">
        <f t="shared" si="368"/>
        <v/>
      </c>
    </row>
    <row r="7855" spans="1:3">
      <c r="A7855" s="34" t="str">
        <f t="shared" si="366"/>
        <v/>
      </c>
      <c r="B7855" s="34" t="str">
        <f t="shared" si="367"/>
        <v/>
      </c>
      <c r="C7855" s="34" t="str">
        <f t="shared" si="368"/>
        <v/>
      </c>
    </row>
    <row r="7856" spans="1:3">
      <c r="A7856" s="34" t="str">
        <f t="shared" si="366"/>
        <v/>
      </c>
      <c r="B7856" s="34" t="str">
        <f t="shared" si="367"/>
        <v/>
      </c>
      <c r="C7856" s="34" t="str">
        <f t="shared" si="368"/>
        <v/>
      </c>
    </row>
    <row r="7857" spans="1:3">
      <c r="A7857" s="34" t="str">
        <f t="shared" si="366"/>
        <v/>
      </c>
      <c r="B7857" s="34" t="str">
        <f t="shared" si="367"/>
        <v/>
      </c>
      <c r="C7857" s="34" t="str">
        <f t="shared" si="368"/>
        <v/>
      </c>
    </row>
    <row r="7858" spans="1:3">
      <c r="A7858" s="34" t="str">
        <f t="shared" si="366"/>
        <v/>
      </c>
      <c r="B7858" s="34" t="str">
        <f t="shared" si="367"/>
        <v/>
      </c>
      <c r="C7858" s="34" t="str">
        <f t="shared" si="368"/>
        <v/>
      </c>
    </row>
    <row r="7859" spans="1:3">
      <c r="A7859" s="34" t="str">
        <f t="shared" si="366"/>
        <v/>
      </c>
      <c r="B7859" s="34" t="str">
        <f t="shared" si="367"/>
        <v/>
      </c>
      <c r="C7859" s="34" t="str">
        <f t="shared" si="368"/>
        <v/>
      </c>
    </row>
    <row r="7860" spans="1:3">
      <c r="A7860" s="34" t="str">
        <f t="shared" si="366"/>
        <v/>
      </c>
      <c r="B7860" s="34" t="str">
        <f t="shared" si="367"/>
        <v/>
      </c>
      <c r="C7860" s="34" t="str">
        <f t="shared" si="368"/>
        <v/>
      </c>
    </row>
    <row r="7861" spans="1:3">
      <c r="A7861" s="34" t="str">
        <f t="shared" si="366"/>
        <v/>
      </c>
      <c r="B7861" s="34" t="str">
        <f t="shared" si="367"/>
        <v/>
      </c>
      <c r="C7861" s="34" t="str">
        <f t="shared" si="368"/>
        <v/>
      </c>
    </row>
    <row r="7862" spans="1:3">
      <c r="A7862" s="34" t="str">
        <f t="shared" si="366"/>
        <v/>
      </c>
      <c r="B7862" s="34" t="str">
        <f t="shared" si="367"/>
        <v/>
      </c>
      <c r="C7862" s="34" t="str">
        <f t="shared" si="368"/>
        <v/>
      </c>
    </row>
    <row r="7863" spans="1:3">
      <c r="A7863" s="34" t="str">
        <f t="shared" si="366"/>
        <v/>
      </c>
      <c r="B7863" s="34" t="str">
        <f t="shared" si="367"/>
        <v/>
      </c>
      <c r="C7863" s="34" t="str">
        <f t="shared" si="368"/>
        <v/>
      </c>
    </row>
    <row r="7864" spans="1:3">
      <c r="A7864" s="34" t="str">
        <f t="shared" si="366"/>
        <v/>
      </c>
      <c r="B7864" s="34" t="str">
        <f t="shared" si="367"/>
        <v/>
      </c>
      <c r="C7864" s="34" t="str">
        <f t="shared" si="368"/>
        <v/>
      </c>
    </row>
    <row r="7865" spans="1:3">
      <c r="A7865" s="34" t="str">
        <f t="shared" si="366"/>
        <v/>
      </c>
      <c r="B7865" s="34" t="str">
        <f t="shared" si="367"/>
        <v/>
      </c>
      <c r="C7865" s="34" t="str">
        <f t="shared" si="368"/>
        <v/>
      </c>
    </row>
    <row r="7866" spans="1:3">
      <c r="A7866" s="34" t="str">
        <f t="shared" si="366"/>
        <v/>
      </c>
      <c r="B7866" s="34" t="str">
        <f t="shared" si="367"/>
        <v/>
      </c>
      <c r="C7866" s="34" t="str">
        <f t="shared" si="368"/>
        <v/>
      </c>
    </row>
    <row r="7867" spans="1:3">
      <c r="A7867" s="34" t="str">
        <f t="shared" si="366"/>
        <v/>
      </c>
      <c r="B7867" s="34" t="str">
        <f t="shared" si="367"/>
        <v/>
      </c>
      <c r="C7867" s="34" t="str">
        <f t="shared" si="368"/>
        <v/>
      </c>
    </row>
    <row r="7868" spans="1:3">
      <c r="A7868" s="34" t="str">
        <f t="shared" si="366"/>
        <v/>
      </c>
      <c r="B7868" s="34" t="str">
        <f t="shared" si="367"/>
        <v/>
      </c>
      <c r="C7868" s="34" t="str">
        <f t="shared" si="368"/>
        <v/>
      </c>
    </row>
    <row r="7869" spans="1:3">
      <c r="A7869" s="34" t="str">
        <f t="shared" si="366"/>
        <v/>
      </c>
      <c r="B7869" s="34" t="str">
        <f t="shared" si="367"/>
        <v/>
      </c>
      <c r="C7869" s="34" t="str">
        <f t="shared" si="368"/>
        <v/>
      </c>
    </row>
    <row r="7870" spans="1:3">
      <c r="A7870" s="34" t="str">
        <f t="shared" si="366"/>
        <v/>
      </c>
      <c r="B7870" s="34" t="str">
        <f t="shared" si="367"/>
        <v/>
      </c>
      <c r="C7870" s="34" t="str">
        <f t="shared" si="368"/>
        <v/>
      </c>
    </row>
    <row r="7871" spans="1:3">
      <c r="A7871" s="34" t="str">
        <f t="shared" si="366"/>
        <v/>
      </c>
      <c r="B7871" s="34" t="str">
        <f t="shared" si="367"/>
        <v/>
      </c>
      <c r="C7871" s="34" t="str">
        <f t="shared" si="368"/>
        <v/>
      </c>
    </row>
    <row r="7872" spans="1:3">
      <c r="A7872" s="34" t="str">
        <f t="shared" si="366"/>
        <v/>
      </c>
      <c r="B7872" s="34" t="str">
        <f t="shared" si="367"/>
        <v/>
      </c>
      <c r="C7872" s="34" t="str">
        <f t="shared" si="368"/>
        <v/>
      </c>
    </row>
    <row r="7873" spans="1:3">
      <c r="A7873" s="34" t="str">
        <f t="shared" si="366"/>
        <v/>
      </c>
      <c r="B7873" s="34" t="str">
        <f t="shared" si="367"/>
        <v/>
      </c>
      <c r="C7873" s="34" t="str">
        <f t="shared" si="368"/>
        <v/>
      </c>
    </row>
    <row r="7874" spans="1:3">
      <c r="A7874" s="34" t="str">
        <f t="shared" si="366"/>
        <v/>
      </c>
      <c r="B7874" s="34" t="str">
        <f t="shared" si="367"/>
        <v/>
      </c>
      <c r="C7874" s="34" t="str">
        <f t="shared" si="368"/>
        <v/>
      </c>
    </row>
    <row r="7875" spans="1:3">
      <c r="A7875" s="34" t="str">
        <f t="shared" ref="A7875:A7938" si="369">IFERROR(C7875-1,"")</f>
        <v/>
      </c>
      <c r="B7875" s="34" t="str">
        <f t="shared" ref="B7875:B7938" si="370">IFERROR("P(Z&gt;="&amp;C7875-1&amp;")","")</f>
        <v/>
      </c>
      <c r="C7875" s="34" t="str">
        <f t="shared" ref="C7875:C7938" si="371">IF(C7874&gt;rNtrials,"",1+C7874)</f>
        <v/>
      </c>
    </row>
    <row r="7876" spans="1:3">
      <c r="A7876" s="34" t="str">
        <f t="shared" si="369"/>
        <v/>
      </c>
      <c r="B7876" s="34" t="str">
        <f t="shared" si="370"/>
        <v/>
      </c>
      <c r="C7876" s="34" t="str">
        <f t="shared" si="371"/>
        <v/>
      </c>
    </row>
    <row r="7877" spans="1:3">
      <c r="A7877" s="34" t="str">
        <f t="shared" si="369"/>
        <v/>
      </c>
      <c r="B7877" s="34" t="str">
        <f t="shared" si="370"/>
        <v/>
      </c>
      <c r="C7877" s="34" t="str">
        <f t="shared" si="371"/>
        <v/>
      </c>
    </row>
    <row r="7878" spans="1:3">
      <c r="A7878" s="34" t="str">
        <f t="shared" si="369"/>
        <v/>
      </c>
      <c r="B7878" s="34" t="str">
        <f t="shared" si="370"/>
        <v/>
      </c>
      <c r="C7878" s="34" t="str">
        <f t="shared" si="371"/>
        <v/>
      </c>
    </row>
    <row r="7879" spans="1:3">
      <c r="A7879" s="34" t="str">
        <f t="shared" si="369"/>
        <v/>
      </c>
      <c r="B7879" s="34" t="str">
        <f t="shared" si="370"/>
        <v/>
      </c>
      <c r="C7879" s="34" t="str">
        <f t="shared" si="371"/>
        <v/>
      </c>
    </row>
    <row r="7880" spans="1:3">
      <c r="A7880" s="34" t="str">
        <f t="shared" si="369"/>
        <v/>
      </c>
      <c r="B7880" s="34" t="str">
        <f t="shared" si="370"/>
        <v/>
      </c>
      <c r="C7880" s="34" t="str">
        <f t="shared" si="371"/>
        <v/>
      </c>
    </row>
    <row r="7881" spans="1:3">
      <c r="A7881" s="34" t="str">
        <f t="shared" si="369"/>
        <v/>
      </c>
      <c r="B7881" s="34" t="str">
        <f t="shared" si="370"/>
        <v/>
      </c>
      <c r="C7881" s="34" t="str">
        <f t="shared" si="371"/>
        <v/>
      </c>
    </row>
    <row r="7882" spans="1:3">
      <c r="A7882" s="34" t="str">
        <f t="shared" si="369"/>
        <v/>
      </c>
      <c r="B7882" s="34" t="str">
        <f t="shared" si="370"/>
        <v/>
      </c>
      <c r="C7882" s="34" t="str">
        <f t="shared" si="371"/>
        <v/>
      </c>
    </row>
    <row r="7883" spans="1:3">
      <c r="A7883" s="34" t="str">
        <f t="shared" si="369"/>
        <v/>
      </c>
      <c r="B7883" s="34" t="str">
        <f t="shared" si="370"/>
        <v/>
      </c>
      <c r="C7883" s="34" t="str">
        <f t="shared" si="371"/>
        <v/>
      </c>
    </row>
    <row r="7884" spans="1:3">
      <c r="A7884" s="34" t="str">
        <f t="shared" si="369"/>
        <v/>
      </c>
      <c r="B7884" s="34" t="str">
        <f t="shared" si="370"/>
        <v/>
      </c>
      <c r="C7884" s="34" t="str">
        <f t="shared" si="371"/>
        <v/>
      </c>
    </row>
    <row r="7885" spans="1:3">
      <c r="A7885" s="34" t="str">
        <f t="shared" si="369"/>
        <v/>
      </c>
      <c r="B7885" s="34" t="str">
        <f t="shared" si="370"/>
        <v/>
      </c>
      <c r="C7885" s="34" t="str">
        <f t="shared" si="371"/>
        <v/>
      </c>
    </row>
    <row r="7886" spans="1:3">
      <c r="A7886" s="34" t="str">
        <f t="shared" si="369"/>
        <v/>
      </c>
      <c r="B7886" s="34" t="str">
        <f t="shared" si="370"/>
        <v/>
      </c>
      <c r="C7886" s="34" t="str">
        <f t="shared" si="371"/>
        <v/>
      </c>
    </row>
    <row r="7887" spans="1:3">
      <c r="A7887" s="34" t="str">
        <f t="shared" si="369"/>
        <v/>
      </c>
      <c r="B7887" s="34" t="str">
        <f t="shared" si="370"/>
        <v/>
      </c>
      <c r="C7887" s="34" t="str">
        <f t="shared" si="371"/>
        <v/>
      </c>
    </row>
    <row r="7888" spans="1:3">
      <c r="A7888" s="34" t="str">
        <f t="shared" si="369"/>
        <v/>
      </c>
      <c r="B7888" s="34" t="str">
        <f t="shared" si="370"/>
        <v/>
      </c>
      <c r="C7888" s="34" t="str">
        <f t="shared" si="371"/>
        <v/>
      </c>
    </row>
    <row r="7889" spans="1:3">
      <c r="A7889" s="34" t="str">
        <f t="shared" si="369"/>
        <v/>
      </c>
      <c r="B7889" s="34" t="str">
        <f t="shared" si="370"/>
        <v/>
      </c>
      <c r="C7889" s="34" t="str">
        <f t="shared" si="371"/>
        <v/>
      </c>
    </row>
    <row r="7890" spans="1:3">
      <c r="A7890" s="34" t="str">
        <f t="shared" si="369"/>
        <v/>
      </c>
      <c r="B7890" s="34" t="str">
        <f t="shared" si="370"/>
        <v/>
      </c>
      <c r="C7890" s="34" t="str">
        <f t="shared" si="371"/>
        <v/>
      </c>
    </row>
    <row r="7891" spans="1:3">
      <c r="A7891" s="34" t="str">
        <f t="shared" si="369"/>
        <v/>
      </c>
      <c r="B7891" s="34" t="str">
        <f t="shared" si="370"/>
        <v/>
      </c>
      <c r="C7891" s="34" t="str">
        <f t="shared" si="371"/>
        <v/>
      </c>
    </row>
    <row r="7892" spans="1:3">
      <c r="A7892" s="34" t="str">
        <f t="shared" si="369"/>
        <v/>
      </c>
      <c r="B7892" s="34" t="str">
        <f t="shared" si="370"/>
        <v/>
      </c>
      <c r="C7892" s="34" t="str">
        <f t="shared" si="371"/>
        <v/>
      </c>
    </row>
    <row r="7893" spans="1:3">
      <c r="A7893" s="34" t="str">
        <f t="shared" si="369"/>
        <v/>
      </c>
      <c r="B7893" s="34" t="str">
        <f t="shared" si="370"/>
        <v/>
      </c>
      <c r="C7893" s="34" t="str">
        <f t="shared" si="371"/>
        <v/>
      </c>
    </row>
    <row r="7894" spans="1:3">
      <c r="A7894" s="34" t="str">
        <f t="shared" si="369"/>
        <v/>
      </c>
      <c r="B7894" s="34" t="str">
        <f t="shared" si="370"/>
        <v/>
      </c>
      <c r="C7894" s="34" t="str">
        <f t="shared" si="371"/>
        <v/>
      </c>
    </row>
    <row r="7895" spans="1:3">
      <c r="A7895" s="34" t="str">
        <f t="shared" si="369"/>
        <v/>
      </c>
      <c r="B7895" s="34" t="str">
        <f t="shared" si="370"/>
        <v/>
      </c>
      <c r="C7895" s="34" t="str">
        <f t="shared" si="371"/>
        <v/>
      </c>
    </row>
    <row r="7896" spans="1:3">
      <c r="A7896" s="34" t="str">
        <f t="shared" si="369"/>
        <v/>
      </c>
      <c r="B7896" s="34" t="str">
        <f t="shared" si="370"/>
        <v/>
      </c>
      <c r="C7896" s="34" t="str">
        <f t="shared" si="371"/>
        <v/>
      </c>
    </row>
    <row r="7897" spans="1:3">
      <c r="A7897" s="34" t="str">
        <f t="shared" si="369"/>
        <v/>
      </c>
      <c r="B7897" s="34" t="str">
        <f t="shared" si="370"/>
        <v/>
      </c>
      <c r="C7897" s="34" t="str">
        <f t="shared" si="371"/>
        <v/>
      </c>
    </row>
    <row r="7898" spans="1:3">
      <c r="A7898" s="34" t="str">
        <f t="shared" si="369"/>
        <v/>
      </c>
      <c r="B7898" s="34" t="str">
        <f t="shared" si="370"/>
        <v/>
      </c>
      <c r="C7898" s="34" t="str">
        <f t="shared" si="371"/>
        <v/>
      </c>
    </row>
    <row r="7899" spans="1:3">
      <c r="A7899" s="34" t="str">
        <f t="shared" si="369"/>
        <v/>
      </c>
      <c r="B7899" s="34" t="str">
        <f t="shared" si="370"/>
        <v/>
      </c>
      <c r="C7899" s="34" t="str">
        <f t="shared" si="371"/>
        <v/>
      </c>
    </row>
    <row r="7900" spans="1:3">
      <c r="A7900" s="34" t="str">
        <f t="shared" si="369"/>
        <v/>
      </c>
      <c r="B7900" s="34" t="str">
        <f t="shared" si="370"/>
        <v/>
      </c>
      <c r="C7900" s="34" t="str">
        <f t="shared" si="371"/>
        <v/>
      </c>
    </row>
    <row r="7901" spans="1:3">
      <c r="A7901" s="34" t="str">
        <f t="shared" si="369"/>
        <v/>
      </c>
      <c r="B7901" s="34" t="str">
        <f t="shared" si="370"/>
        <v/>
      </c>
      <c r="C7901" s="34" t="str">
        <f t="shared" si="371"/>
        <v/>
      </c>
    </row>
    <row r="7902" spans="1:3">
      <c r="A7902" s="34" t="str">
        <f t="shared" si="369"/>
        <v/>
      </c>
      <c r="B7902" s="34" t="str">
        <f t="shared" si="370"/>
        <v/>
      </c>
      <c r="C7902" s="34" t="str">
        <f t="shared" si="371"/>
        <v/>
      </c>
    </row>
    <row r="7903" spans="1:3">
      <c r="A7903" s="34" t="str">
        <f t="shared" si="369"/>
        <v/>
      </c>
      <c r="B7903" s="34" t="str">
        <f t="shared" si="370"/>
        <v/>
      </c>
      <c r="C7903" s="34" t="str">
        <f t="shared" si="371"/>
        <v/>
      </c>
    </row>
    <row r="7904" spans="1:3">
      <c r="A7904" s="34" t="str">
        <f t="shared" si="369"/>
        <v/>
      </c>
      <c r="B7904" s="34" t="str">
        <f t="shared" si="370"/>
        <v/>
      </c>
      <c r="C7904" s="34" t="str">
        <f t="shared" si="371"/>
        <v/>
      </c>
    </row>
    <row r="7905" spans="1:3">
      <c r="A7905" s="34" t="str">
        <f t="shared" si="369"/>
        <v/>
      </c>
      <c r="B7905" s="34" t="str">
        <f t="shared" si="370"/>
        <v/>
      </c>
      <c r="C7905" s="34" t="str">
        <f t="shared" si="371"/>
        <v/>
      </c>
    </row>
    <row r="7906" spans="1:3">
      <c r="A7906" s="34" t="str">
        <f t="shared" si="369"/>
        <v/>
      </c>
      <c r="B7906" s="34" t="str">
        <f t="shared" si="370"/>
        <v/>
      </c>
      <c r="C7906" s="34" t="str">
        <f t="shared" si="371"/>
        <v/>
      </c>
    </row>
    <row r="7907" spans="1:3">
      <c r="A7907" s="34" t="str">
        <f t="shared" si="369"/>
        <v/>
      </c>
      <c r="B7907" s="34" t="str">
        <f t="shared" si="370"/>
        <v/>
      </c>
      <c r="C7907" s="34" t="str">
        <f t="shared" si="371"/>
        <v/>
      </c>
    </row>
    <row r="7908" spans="1:3">
      <c r="A7908" s="34" t="str">
        <f t="shared" si="369"/>
        <v/>
      </c>
      <c r="B7908" s="34" t="str">
        <f t="shared" si="370"/>
        <v/>
      </c>
      <c r="C7908" s="34" t="str">
        <f t="shared" si="371"/>
        <v/>
      </c>
    </row>
    <row r="7909" spans="1:3">
      <c r="A7909" s="34" t="str">
        <f t="shared" si="369"/>
        <v/>
      </c>
      <c r="B7909" s="34" t="str">
        <f t="shared" si="370"/>
        <v/>
      </c>
      <c r="C7909" s="34" t="str">
        <f t="shared" si="371"/>
        <v/>
      </c>
    </row>
    <row r="7910" spans="1:3">
      <c r="A7910" s="34" t="str">
        <f t="shared" si="369"/>
        <v/>
      </c>
      <c r="B7910" s="34" t="str">
        <f t="shared" si="370"/>
        <v/>
      </c>
      <c r="C7910" s="34" t="str">
        <f t="shared" si="371"/>
        <v/>
      </c>
    </row>
    <row r="7911" spans="1:3">
      <c r="A7911" s="34" t="str">
        <f t="shared" si="369"/>
        <v/>
      </c>
      <c r="B7911" s="34" t="str">
        <f t="shared" si="370"/>
        <v/>
      </c>
      <c r="C7911" s="34" t="str">
        <f t="shared" si="371"/>
        <v/>
      </c>
    </row>
    <row r="7912" spans="1:3">
      <c r="A7912" s="34" t="str">
        <f t="shared" si="369"/>
        <v/>
      </c>
      <c r="B7912" s="34" t="str">
        <f t="shared" si="370"/>
        <v/>
      </c>
      <c r="C7912" s="34" t="str">
        <f t="shared" si="371"/>
        <v/>
      </c>
    </row>
    <row r="7913" spans="1:3">
      <c r="A7913" s="34" t="str">
        <f t="shared" si="369"/>
        <v/>
      </c>
      <c r="B7913" s="34" t="str">
        <f t="shared" si="370"/>
        <v/>
      </c>
      <c r="C7913" s="34" t="str">
        <f t="shared" si="371"/>
        <v/>
      </c>
    </row>
    <row r="7914" spans="1:3">
      <c r="A7914" s="34" t="str">
        <f t="shared" si="369"/>
        <v/>
      </c>
      <c r="B7914" s="34" t="str">
        <f t="shared" si="370"/>
        <v/>
      </c>
      <c r="C7914" s="34" t="str">
        <f t="shared" si="371"/>
        <v/>
      </c>
    </row>
    <row r="7915" spans="1:3">
      <c r="A7915" s="34" t="str">
        <f t="shared" si="369"/>
        <v/>
      </c>
      <c r="B7915" s="34" t="str">
        <f t="shared" si="370"/>
        <v/>
      </c>
      <c r="C7915" s="34" t="str">
        <f t="shared" si="371"/>
        <v/>
      </c>
    </row>
    <row r="7916" spans="1:3">
      <c r="A7916" s="34" t="str">
        <f t="shared" si="369"/>
        <v/>
      </c>
      <c r="B7916" s="34" t="str">
        <f t="shared" si="370"/>
        <v/>
      </c>
      <c r="C7916" s="34" t="str">
        <f t="shared" si="371"/>
        <v/>
      </c>
    </row>
    <row r="7917" spans="1:3">
      <c r="A7917" s="34" t="str">
        <f t="shared" si="369"/>
        <v/>
      </c>
      <c r="B7917" s="34" t="str">
        <f t="shared" si="370"/>
        <v/>
      </c>
      <c r="C7917" s="34" t="str">
        <f t="shared" si="371"/>
        <v/>
      </c>
    </row>
    <row r="7918" spans="1:3">
      <c r="A7918" s="34" t="str">
        <f t="shared" si="369"/>
        <v/>
      </c>
      <c r="B7918" s="34" t="str">
        <f t="shared" si="370"/>
        <v/>
      </c>
      <c r="C7918" s="34" t="str">
        <f t="shared" si="371"/>
        <v/>
      </c>
    </row>
    <row r="7919" spans="1:3">
      <c r="A7919" s="34" t="str">
        <f t="shared" si="369"/>
        <v/>
      </c>
      <c r="B7919" s="34" t="str">
        <f t="shared" si="370"/>
        <v/>
      </c>
      <c r="C7919" s="34" t="str">
        <f t="shared" si="371"/>
        <v/>
      </c>
    </row>
    <row r="7920" spans="1:3">
      <c r="A7920" s="34" t="str">
        <f t="shared" si="369"/>
        <v/>
      </c>
      <c r="B7920" s="34" t="str">
        <f t="shared" si="370"/>
        <v/>
      </c>
      <c r="C7920" s="34" t="str">
        <f t="shared" si="371"/>
        <v/>
      </c>
    </row>
    <row r="7921" spans="1:3">
      <c r="A7921" s="34" t="str">
        <f t="shared" si="369"/>
        <v/>
      </c>
      <c r="B7921" s="34" t="str">
        <f t="shared" si="370"/>
        <v/>
      </c>
      <c r="C7921" s="34" t="str">
        <f t="shared" si="371"/>
        <v/>
      </c>
    </row>
    <row r="7922" spans="1:3">
      <c r="A7922" s="34" t="str">
        <f t="shared" si="369"/>
        <v/>
      </c>
      <c r="B7922" s="34" t="str">
        <f t="shared" si="370"/>
        <v/>
      </c>
      <c r="C7922" s="34" t="str">
        <f t="shared" si="371"/>
        <v/>
      </c>
    </row>
    <row r="7923" spans="1:3">
      <c r="A7923" s="34" t="str">
        <f t="shared" si="369"/>
        <v/>
      </c>
      <c r="B7923" s="34" t="str">
        <f t="shared" si="370"/>
        <v/>
      </c>
      <c r="C7923" s="34" t="str">
        <f t="shared" si="371"/>
        <v/>
      </c>
    </row>
    <row r="7924" spans="1:3">
      <c r="A7924" s="34" t="str">
        <f t="shared" si="369"/>
        <v/>
      </c>
      <c r="B7924" s="34" t="str">
        <f t="shared" si="370"/>
        <v/>
      </c>
      <c r="C7924" s="34" t="str">
        <f t="shared" si="371"/>
        <v/>
      </c>
    </row>
    <row r="7925" spans="1:3">
      <c r="A7925" s="34" t="str">
        <f t="shared" si="369"/>
        <v/>
      </c>
      <c r="B7925" s="34" t="str">
        <f t="shared" si="370"/>
        <v/>
      </c>
      <c r="C7925" s="34" t="str">
        <f t="shared" si="371"/>
        <v/>
      </c>
    </row>
    <row r="7926" spans="1:3">
      <c r="A7926" s="34" t="str">
        <f t="shared" si="369"/>
        <v/>
      </c>
      <c r="B7926" s="34" t="str">
        <f t="shared" si="370"/>
        <v/>
      </c>
      <c r="C7926" s="34" t="str">
        <f t="shared" si="371"/>
        <v/>
      </c>
    </row>
    <row r="7927" spans="1:3">
      <c r="A7927" s="34" t="str">
        <f t="shared" si="369"/>
        <v/>
      </c>
      <c r="B7927" s="34" t="str">
        <f t="shared" si="370"/>
        <v/>
      </c>
      <c r="C7927" s="34" t="str">
        <f t="shared" si="371"/>
        <v/>
      </c>
    </row>
    <row r="7928" spans="1:3">
      <c r="A7928" s="34" t="str">
        <f t="shared" si="369"/>
        <v/>
      </c>
      <c r="B7928" s="34" t="str">
        <f t="shared" si="370"/>
        <v/>
      </c>
      <c r="C7928" s="34" t="str">
        <f t="shared" si="371"/>
        <v/>
      </c>
    </row>
    <row r="7929" spans="1:3">
      <c r="A7929" s="34" t="str">
        <f t="shared" si="369"/>
        <v/>
      </c>
      <c r="B7929" s="34" t="str">
        <f t="shared" si="370"/>
        <v/>
      </c>
      <c r="C7929" s="34" t="str">
        <f t="shared" si="371"/>
        <v/>
      </c>
    </row>
    <row r="7930" spans="1:3">
      <c r="A7930" s="34" t="str">
        <f t="shared" si="369"/>
        <v/>
      </c>
      <c r="B7930" s="34" t="str">
        <f t="shared" si="370"/>
        <v/>
      </c>
      <c r="C7930" s="34" t="str">
        <f t="shared" si="371"/>
        <v/>
      </c>
    </row>
    <row r="7931" spans="1:3">
      <c r="A7931" s="34" t="str">
        <f t="shared" si="369"/>
        <v/>
      </c>
      <c r="B7931" s="34" t="str">
        <f t="shared" si="370"/>
        <v/>
      </c>
      <c r="C7931" s="34" t="str">
        <f t="shared" si="371"/>
        <v/>
      </c>
    </row>
    <row r="7932" spans="1:3">
      <c r="A7932" s="34" t="str">
        <f t="shared" si="369"/>
        <v/>
      </c>
      <c r="B7932" s="34" t="str">
        <f t="shared" si="370"/>
        <v/>
      </c>
      <c r="C7932" s="34" t="str">
        <f t="shared" si="371"/>
        <v/>
      </c>
    </row>
    <row r="7933" spans="1:3">
      <c r="A7933" s="34" t="str">
        <f t="shared" si="369"/>
        <v/>
      </c>
      <c r="B7933" s="34" t="str">
        <f t="shared" si="370"/>
        <v/>
      </c>
      <c r="C7933" s="34" t="str">
        <f t="shared" si="371"/>
        <v/>
      </c>
    </row>
    <row r="7934" spans="1:3">
      <c r="A7934" s="34" t="str">
        <f t="shared" si="369"/>
        <v/>
      </c>
      <c r="B7934" s="34" t="str">
        <f t="shared" si="370"/>
        <v/>
      </c>
      <c r="C7934" s="34" t="str">
        <f t="shared" si="371"/>
        <v/>
      </c>
    </row>
    <row r="7935" spans="1:3">
      <c r="A7935" s="34" t="str">
        <f t="shared" si="369"/>
        <v/>
      </c>
      <c r="B7935" s="34" t="str">
        <f t="shared" si="370"/>
        <v/>
      </c>
      <c r="C7935" s="34" t="str">
        <f t="shared" si="371"/>
        <v/>
      </c>
    </row>
    <row r="7936" spans="1:3">
      <c r="A7936" s="34" t="str">
        <f t="shared" si="369"/>
        <v/>
      </c>
      <c r="B7936" s="34" t="str">
        <f t="shared" si="370"/>
        <v/>
      </c>
      <c r="C7936" s="34" t="str">
        <f t="shared" si="371"/>
        <v/>
      </c>
    </row>
    <row r="7937" spans="1:3">
      <c r="A7937" s="34" t="str">
        <f t="shared" si="369"/>
        <v/>
      </c>
      <c r="B7937" s="34" t="str">
        <f t="shared" si="370"/>
        <v/>
      </c>
      <c r="C7937" s="34" t="str">
        <f t="shared" si="371"/>
        <v/>
      </c>
    </row>
    <row r="7938" spans="1:3">
      <c r="A7938" s="34" t="str">
        <f t="shared" si="369"/>
        <v/>
      </c>
      <c r="B7938" s="34" t="str">
        <f t="shared" si="370"/>
        <v/>
      </c>
      <c r="C7938" s="34" t="str">
        <f t="shared" si="371"/>
        <v/>
      </c>
    </row>
    <row r="7939" spans="1:3">
      <c r="A7939" s="34" t="str">
        <f t="shared" ref="A7939:A8002" si="372">IFERROR(C7939-1,"")</f>
        <v/>
      </c>
      <c r="B7939" s="34" t="str">
        <f t="shared" ref="B7939:B8002" si="373">IFERROR("P(Z&gt;="&amp;C7939-1&amp;")","")</f>
        <v/>
      </c>
      <c r="C7939" s="34" t="str">
        <f t="shared" ref="C7939:C8002" si="374">IF(C7938&gt;rNtrials,"",1+C7938)</f>
        <v/>
      </c>
    </row>
    <row r="7940" spans="1:3">
      <c r="A7940" s="34" t="str">
        <f t="shared" si="372"/>
        <v/>
      </c>
      <c r="B7940" s="34" t="str">
        <f t="shared" si="373"/>
        <v/>
      </c>
      <c r="C7940" s="34" t="str">
        <f t="shared" si="374"/>
        <v/>
      </c>
    </row>
    <row r="7941" spans="1:3">
      <c r="A7941" s="34" t="str">
        <f t="shared" si="372"/>
        <v/>
      </c>
      <c r="B7941" s="34" t="str">
        <f t="shared" si="373"/>
        <v/>
      </c>
      <c r="C7941" s="34" t="str">
        <f t="shared" si="374"/>
        <v/>
      </c>
    </row>
    <row r="7942" spans="1:3">
      <c r="A7942" s="34" t="str">
        <f t="shared" si="372"/>
        <v/>
      </c>
      <c r="B7942" s="34" t="str">
        <f t="shared" si="373"/>
        <v/>
      </c>
      <c r="C7942" s="34" t="str">
        <f t="shared" si="374"/>
        <v/>
      </c>
    </row>
    <row r="7943" spans="1:3">
      <c r="A7943" s="34" t="str">
        <f t="shared" si="372"/>
        <v/>
      </c>
      <c r="B7943" s="34" t="str">
        <f t="shared" si="373"/>
        <v/>
      </c>
      <c r="C7943" s="34" t="str">
        <f t="shared" si="374"/>
        <v/>
      </c>
    </row>
    <row r="7944" spans="1:3">
      <c r="A7944" s="34" t="str">
        <f t="shared" si="372"/>
        <v/>
      </c>
      <c r="B7944" s="34" t="str">
        <f t="shared" si="373"/>
        <v/>
      </c>
      <c r="C7944" s="34" t="str">
        <f t="shared" si="374"/>
        <v/>
      </c>
    </row>
    <row r="7945" spans="1:3">
      <c r="A7945" s="34" t="str">
        <f t="shared" si="372"/>
        <v/>
      </c>
      <c r="B7945" s="34" t="str">
        <f t="shared" si="373"/>
        <v/>
      </c>
      <c r="C7945" s="34" t="str">
        <f t="shared" si="374"/>
        <v/>
      </c>
    </row>
    <row r="7946" spans="1:3">
      <c r="A7946" s="34" t="str">
        <f t="shared" si="372"/>
        <v/>
      </c>
      <c r="B7946" s="34" t="str">
        <f t="shared" si="373"/>
        <v/>
      </c>
      <c r="C7946" s="34" t="str">
        <f t="shared" si="374"/>
        <v/>
      </c>
    </row>
    <row r="7947" spans="1:3">
      <c r="A7947" s="34" t="str">
        <f t="shared" si="372"/>
        <v/>
      </c>
      <c r="B7947" s="34" t="str">
        <f t="shared" si="373"/>
        <v/>
      </c>
      <c r="C7947" s="34" t="str">
        <f t="shared" si="374"/>
        <v/>
      </c>
    </row>
    <row r="7948" spans="1:3">
      <c r="A7948" s="34" t="str">
        <f t="shared" si="372"/>
        <v/>
      </c>
      <c r="B7948" s="34" t="str">
        <f t="shared" si="373"/>
        <v/>
      </c>
      <c r="C7948" s="34" t="str">
        <f t="shared" si="374"/>
        <v/>
      </c>
    </row>
    <row r="7949" spans="1:3">
      <c r="A7949" s="34" t="str">
        <f t="shared" si="372"/>
        <v/>
      </c>
      <c r="B7949" s="34" t="str">
        <f t="shared" si="373"/>
        <v/>
      </c>
      <c r="C7949" s="34" t="str">
        <f t="shared" si="374"/>
        <v/>
      </c>
    </row>
    <row r="7950" spans="1:3">
      <c r="A7950" s="34" t="str">
        <f t="shared" si="372"/>
        <v/>
      </c>
      <c r="B7950" s="34" t="str">
        <f t="shared" si="373"/>
        <v/>
      </c>
      <c r="C7950" s="34" t="str">
        <f t="shared" si="374"/>
        <v/>
      </c>
    </row>
    <row r="7951" spans="1:3">
      <c r="A7951" s="34" t="str">
        <f t="shared" si="372"/>
        <v/>
      </c>
      <c r="B7951" s="34" t="str">
        <f t="shared" si="373"/>
        <v/>
      </c>
      <c r="C7951" s="34" t="str">
        <f t="shared" si="374"/>
        <v/>
      </c>
    </row>
    <row r="7952" spans="1:3">
      <c r="A7952" s="34" t="str">
        <f t="shared" si="372"/>
        <v/>
      </c>
      <c r="B7952" s="34" t="str">
        <f t="shared" si="373"/>
        <v/>
      </c>
      <c r="C7952" s="34" t="str">
        <f t="shared" si="374"/>
        <v/>
      </c>
    </row>
    <row r="7953" spans="1:3">
      <c r="A7953" s="34" t="str">
        <f t="shared" si="372"/>
        <v/>
      </c>
      <c r="B7953" s="34" t="str">
        <f t="shared" si="373"/>
        <v/>
      </c>
      <c r="C7953" s="34" t="str">
        <f t="shared" si="374"/>
        <v/>
      </c>
    </row>
    <row r="7954" spans="1:3">
      <c r="A7954" s="34" t="str">
        <f t="shared" si="372"/>
        <v/>
      </c>
      <c r="B7954" s="34" t="str">
        <f t="shared" si="373"/>
        <v/>
      </c>
      <c r="C7954" s="34" t="str">
        <f t="shared" si="374"/>
        <v/>
      </c>
    </row>
    <row r="7955" spans="1:3">
      <c r="A7955" s="34" t="str">
        <f t="shared" si="372"/>
        <v/>
      </c>
      <c r="B7955" s="34" t="str">
        <f t="shared" si="373"/>
        <v/>
      </c>
      <c r="C7955" s="34" t="str">
        <f t="shared" si="374"/>
        <v/>
      </c>
    </row>
    <row r="7956" spans="1:3">
      <c r="A7956" s="34" t="str">
        <f t="shared" si="372"/>
        <v/>
      </c>
      <c r="B7956" s="34" t="str">
        <f t="shared" si="373"/>
        <v/>
      </c>
      <c r="C7956" s="34" t="str">
        <f t="shared" si="374"/>
        <v/>
      </c>
    </row>
    <row r="7957" spans="1:3">
      <c r="A7957" s="34" t="str">
        <f t="shared" si="372"/>
        <v/>
      </c>
      <c r="B7957" s="34" t="str">
        <f t="shared" si="373"/>
        <v/>
      </c>
      <c r="C7957" s="34" t="str">
        <f t="shared" si="374"/>
        <v/>
      </c>
    </row>
    <row r="7958" spans="1:3">
      <c r="A7958" s="34" t="str">
        <f t="shared" si="372"/>
        <v/>
      </c>
      <c r="B7958" s="34" t="str">
        <f t="shared" si="373"/>
        <v/>
      </c>
      <c r="C7958" s="34" t="str">
        <f t="shared" si="374"/>
        <v/>
      </c>
    </row>
    <row r="7959" spans="1:3">
      <c r="A7959" s="34" t="str">
        <f t="shared" si="372"/>
        <v/>
      </c>
      <c r="B7959" s="34" t="str">
        <f t="shared" si="373"/>
        <v/>
      </c>
      <c r="C7959" s="34" t="str">
        <f t="shared" si="374"/>
        <v/>
      </c>
    </row>
    <row r="7960" spans="1:3">
      <c r="A7960" s="34" t="str">
        <f t="shared" si="372"/>
        <v/>
      </c>
      <c r="B7960" s="34" t="str">
        <f t="shared" si="373"/>
        <v/>
      </c>
      <c r="C7960" s="34" t="str">
        <f t="shared" si="374"/>
        <v/>
      </c>
    </row>
    <row r="7961" spans="1:3">
      <c r="A7961" s="34" t="str">
        <f t="shared" si="372"/>
        <v/>
      </c>
      <c r="B7961" s="34" t="str">
        <f t="shared" si="373"/>
        <v/>
      </c>
      <c r="C7961" s="34" t="str">
        <f t="shared" si="374"/>
        <v/>
      </c>
    </row>
    <row r="7962" spans="1:3">
      <c r="A7962" s="34" t="str">
        <f t="shared" si="372"/>
        <v/>
      </c>
      <c r="B7962" s="34" t="str">
        <f t="shared" si="373"/>
        <v/>
      </c>
      <c r="C7962" s="34" t="str">
        <f t="shared" si="374"/>
        <v/>
      </c>
    </row>
    <row r="7963" spans="1:3">
      <c r="A7963" s="34" t="str">
        <f t="shared" si="372"/>
        <v/>
      </c>
      <c r="B7963" s="34" t="str">
        <f t="shared" si="373"/>
        <v/>
      </c>
      <c r="C7963" s="34" t="str">
        <f t="shared" si="374"/>
        <v/>
      </c>
    </row>
    <row r="7964" spans="1:3">
      <c r="A7964" s="34" t="str">
        <f t="shared" si="372"/>
        <v/>
      </c>
      <c r="B7964" s="34" t="str">
        <f t="shared" si="373"/>
        <v/>
      </c>
      <c r="C7964" s="34" t="str">
        <f t="shared" si="374"/>
        <v/>
      </c>
    </row>
    <row r="7965" spans="1:3">
      <c r="A7965" s="34" t="str">
        <f t="shared" si="372"/>
        <v/>
      </c>
      <c r="B7965" s="34" t="str">
        <f t="shared" si="373"/>
        <v/>
      </c>
      <c r="C7965" s="34" t="str">
        <f t="shared" si="374"/>
        <v/>
      </c>
    </row>
    <row r="7966" spans="1:3">
      <c r="A7966" s="34" t="str">
        <f t="shared" si="372"/>
        <v/>
      </c>
      <c r="B7966" s="34" t="str">
        <f t="shared" si="373"/>
        <v/>
      </c>
      <c r="C7966" s="34" t="str">
        <f t="shared" si="374"/>
        <v/>
      </c>
    </row>
    <row r="7967" spans="1:3">
      <c r="A7967" s="34" t="str">
        <f t="shared" si="372"/>
        <v/>
      </c>
      <c r="B7967" s="34" t="str">
        <f t="shared" si="373"/>
        <v/>
      </c>
      <c r="C7967" s="34" t="str">
        <f t="shared" si="374"/>
        <v/>
      </c>
    </row>
    <row r="7968" spans="1:3">
      <c r="A7968" s="34" t="str">
        <f t="shared" si="372"/>
        <v/>
      </c>
      <c r="B7968" s="34" t="str">
        <f t="shared" si="373"/>
        <v/>
      </c>
      <c r="C7968" s="34" t="str">
        <f t="shared" si="374"/>
        <v/>
      </c>
    </row>
    <row r="7969" spans="1:3">
      <c r="A7969" s="34" t="str">
        <f t="shared" si="372"/>
        <v/>
      </c>
      <c r="B7969" s="34" t="str">
        <f t="shared" si="373"/>
        <v/>
      </c>
      <c r="C7969" s="34" t="str">
        <f t="shared" si="374"/>
        <v/>
      </c>
    </row>
    <row r="7970" spans="1:3">
      <c r="A7970" s="34" t="str">
        <f t="shared" si="372"/>
        <v/>
      </c>
      <c r="B7970" s="34" t="str">
        <f t="shared" si="373"/>
        <v/>
      </c>
      <c r="C7970" s="34" t="str">
        <f t="shared" si="374"/>
        <v/>
      </c>
    </row>
    <row r="7971" spans="1:3">
      <c r="A7971" s="34" t="str">
        <f t="shared" si="372"/>
        <v/>
      </c>
      <c r="B7971" s="34" t="str">
        <f t="shared" si="373"/>
        <v/>
      </c>
      <c r="C7971" s="34" t="str">
        <f t="shared" si="374"/>
        <v/>
      </c>
    </row>
    <row r="7972" spans="1:3">
      <c r="A7972" s="34" t="str">
        <f t="shared" si="372"/>
        <v/>
      </c>
      <c r="B7972" s="34" t="str">
        <f t="shared" si="373"/>
        <v/>
      </c>
      <c r="C7972" s="34" t="str">
        <f t="shared" si="374"/>
        <v/>
      </c>
    </row>
    <row r="7973" spans="1:3">
      <c r="A7973" s="34" t="str">
        <f t="shared" si="372"/>
        <v/>
      </c>
      <c r="B7973" s="34" t="str">
        <f t="shared" si="373"/>
        <v/>
      </c>
      <c r="C7973" s="34" t="str">
        <f t="shared" si="374"/>
        <v/>
      </c>
    </row>
    <row r="7974" spans="1:3">
      <c r="A7974" s="34" t="str">
        <f t="shared" si="372"/>
        <v/>
      </c>
      <c r="B7974" s="34" t="str">
        <f t="shared" si="373"/>
        <v/>
      </c>
      <c r="C7974" s="34" t="str">
        <f t="shared" si="374"/>
        <v/>
      </c>
    </row>
    <row r="7975" spans="1:3">
      <c r="A7975" s="34" t="str">
        <f t="shared" si="372"/>
        <v/>
      </c>
      <c r="B7975" s="34" t="str">
        <f t="shared" si="373"/>
        <v/>
      </c>
      <c r="C7975" s="34" t="str">
        <f t="shared" si="374"/>
        <v/>
      </c>
    </row>
    <row r="7976" spans="1:3">
      <c r="A7976" s="34" t="str">
        <f t="shared" si="372"/>
        <v/>
      </c>
      <c r="B7976" s="34" t="str">
        <f t="shared" si="373"/>
        <v/>
      </c>
      <c r="C7976" s="34" t="str">
        <f t="shared" si="374"/>
        <v/>
      </c>
    </row>
    <row r="7977" spans="1:3">
      <c r="A7977" s="34" t="str">
        <f t="shared" si="372"/>
        <v/>
      </c>
      <c r="B7977" s="34" t="str">
        <f t="shared" si="373"/>
        <v/>
      </c>
      <c r="C7977" s="34" t="str">
        <f t="shared" si="374"/>
        <v/>
      </c>
    </row>
    <row r="7978" spans="1:3">
      <c r="A7978" s="34" t="str">
        <f t="shared" si="372"/>
        <v/>
      </c>
      <c r="B7978" s="34" t="str">
        <f t="shared" si="373"/>
        <v/>
      </c>
      <c r="C7978" s="34" t="str">
        <f t="shared" si="374"/>
        <v/>
      </c>
    </row>
    <row r="7979" spans="1:3">
      <c r="A7979" s="34" t="str">
        <f t="shared" si="372"/>
        <v/>
      </c>
      <c r="B7979" s="34" t="str">
        <f t="shared" si="373"/>
        <v/>
      </c>
      <c r="C7979" s="34" t="str">
        <f t="shared" si="374"/>
        <v/>
      </c>
    </row>
    <row r="7980" spans="1:3">
      <c r="A7980" s="34" t="str">
        <f t="shared" si="372"/>
        <v/>
      </c>
      <c r="B7980" s="34" t="str">
        <f t="shared" si="373"/>
        <v/>
      </c>
      <c r="C7980" s="34" t="str">
        <f t="shared" si="374"/>
        <v/>
      </c>
    </row>
    <row r="7981" spans="1:3">
      <c r="A7981" s="34" t="str">
        <f t="shared" si="372"/>
        <v/>
      </c>
      <c r="B7981" s="34" t="str">
        <f t="shared" si="373"/>
        <v/>
      </c>
      <c r="C7981" s="34" t="str">
        <f t="shared" si="374"/>
        <v/>
      </c>
    </row>
    <row r="7982" spans="1:3">
      <c r="A7982" s="34" t="str">
        <f t="shared" si="372"/>
        <v/>
      </c>
      <c r="B7982" s="34" t="str">
        <f t="shared" si="373"/>
        <v/>
      </c>
      <c r="C7982" s="34" t="str">
        <f t="shared" si="374"/>
        <v/>
      </c>
    </row>
    <row r="7983" spans="1:3">
      <c r="A7983" s="34" t="str">
        <f t="shared" si="372"/>
        <v/>
      </c>
      <c r="B7983" s="34" t="str">
        <f t="shared" si="373"/>
        <v/>
      </c>
      <c r="C7983" s="34" t="str">
        <f t="shared" si="374"/>
        <v/>
      </c>
    </row>
    <row r="7984" spans="1:3">
      <c r="A7984" s="34" t="str">
        <f t="shared" si="372"/>
        <v/>
      </c>
      <c r="B7984" s="34" t="str">
        <f t="shared" si="373"/>
        <v/>
      </c>
      <c r="C7984" s="34" t="str">
        <f t="shared" si="374"/>
        <v/>
      </c>
    </row>
    <row r="7985" spans="1:3">
      <c r="A7985" s="34" t="str">
        <f t="shared" si="372"/>
        <v/>
      </c>
      <c r="B7985" s="34" t="str">
        <f t="shared" si="373"/>
        <v/>
      </c>
      <c r="C7985" s="34" t="str">
        <f t="shared" si="374"/>
        <v/>
      </c>
    </row>
    <row r="7986" spans="1:3">
      <c r="A7986" s="34" t="str">
        <f t="shared" si="372"/>
        <v/>
      </c>
      <c r="B7986" s="34" t="str">
        <f t="shared" si="373"/>
        <v/>
      </c>
      <c r="C7986" s="34" t="str">
        <f t="shared" si="374"/>
        <v/>
      </c>
    </row>
    <row r="7987" spans="1:3">
      <c r="A7987" s="34" t="str">
        <f t="shared" si="372"/>
        <v/>
      </c>
      <c r="B7987" s="34" t="str">
        <f t="shared" si="373"/>
        <v/>
      </c>
      <c r="C7987" s="34" t="str">
        <f t="shared" si="374"/>
        <v/>
      </c>
    </row>
    <row r="7988" spans="1:3">
      <c r="A7988" s="34" t="str">
        <f t="shared" si="372"/>
        <v/>
      </c>
      <c r="B7988" s="34" t="str">
        <f t="shared" si="373"/>
        <v/>
      </c>
      <c r="C7988" s="34" t="str">
        <f t="shared" si="374"/>
        <v/>
      </c>
    </row>
    <row r="7989" spans="1:3">
      <c r="A7989" s="34" t="str">
        <f t="shared" si="372"/>
        <v/>
      </c>
      <c r="B7989" s="34" t="str">
        <f t="shared" si="373"/>
        <v/>
      </c>
      <c r="C7989" s="34" t="str">
        <f t="shared" si="374"/>
        <v/>
      </c>
    </row>
    <row r="7990" spans="1:3">
      <c r="A7990" s="34" t="str">
        <f t="shared" si="372"/>
        <v/>
      </c>
      <c r="B7990" s="34" t="str">
        <f t="shared" si="373"/>
        <v/>
      </c>
      <c r="C7990" s="34" t="str">
        <f t="shared" si="374"/>
        <v/>
      </c>
    </row>
    <row r="7991" spans="1:3">
      <c r="A7991" s="34" t="str">
        <f t="shared" si="372"/>
        <v/>
      </c>
      <c r="B7991" s="34" t="str">
        <f t="shared" si="373"/>
        <v/>
      </c>
      <c r="C7991" s="34" t="str">
        <f t="shared" si="374"/>
        <v/>
      </c>
    </row>
    <row r="7992" spans="1:3">
      <c r="A7992" s="34" t="str">
        <f t="shared" si="372"/>
        <v/>
      </c>
      <c r="B7992" s="34" t="str">
        <f t="shared" si="373"/>
        <v/>
      </c>
      <c r="C7992" s="34" t="str">
        <f t="shared" si="374"/>
        <v/>
      </c>
    </row>
    <row r="7993" spans="1:3">
      <c r="A7993" s="34" t="str">
        <f t="shared" si="372"/>
        <v/>
      </c>
      <c r="B7993" s="34" t="str">
        <f t="shared" si="373"/>
        <v/>
      </c>
      <c r="C7993" s="34" t="str">
        <f t="shared" si="374"/>
        <v/>
      </c>
    </row>
    <row r="7994" spans="1:3">
      <c r="A7994" s="34" t="str">
        <f t="shared" si="372"/>
        <v/>
      </c>
      <c r="B7994" s="34" t="str">
        <f t="shared" si="373"/>
        <v/>
      </c>
      <c r="C7994" s="34" t="str">
        <f t="shared" si="374"/>
        <v/>
      </c>
    </row>
    <row r="7995" spans="1:3">
      <c r="A7995" s="34" t="str">
        <f t="shared" si="372"/>
        <v/>
      </c>
      <c r="B7995" s="34" t="str">
        <f t="shared" si="373"/>
        <v/>
      </c>
      <c r="C7995" s="34" t="str">
        <f t="shared" si="374"/>
        <v/>
      </c>
    </row>
    <row r="7996" spans="1:3">
      <c r="A7996" s="34" t="str">
        <f t="shared" si="372"/>
        <v/>
      </c>
      <c r="B7996" s="34" t="str">
        <f t="shared" si="373"/>
        <v/>
      </c>
      <c r="C7996" s="34" t="str">
        <f t="shared" si="374"/>
        <v/>
      </c>
    </row>
    <row r="7997" spans="1:3">
      <c r="A7997" s="34" t="str">
        <f t="shared" si="372"/>
        <v/>
      </c>
      <c r="B7997" s="34" t="str">
        <f t="shared" si="373"/>
        <v/>
      </c>
      <c r="C7997" s="34" t="str">
        <f t="shared" si="374"/>
        <v/>
      </c>
    </row>
    <row r="7998" spans="1:3">
      <c r="A7998" s="34" t="str">
        <f t="shared" si="372"/>
        <v/>
      </c>
      <c r="B7998" s="34" t="str">
        <f t="shared" si="373"/>
        <v/>
      </c>
      <c r="C7998" s="34" t="str">
        <f t="shared" si="374"/>
        <v/>
      </c>
    </row>
    <row r="7999" spans="1:3">
      <c r="A7999" s="34" t="str">
        <f t="shared" si="372"/>
        <v/>
      </c>
      <c r="B7999" s="34" t="str">
        <f t="shared" si="373"/>
        <v/>
      </c>
      <c r="C7999" s="34" t="str">
        <f t="shared" si="374"/>
        <v/>
      </c>
    </row>
    <row r="8000" spans="1:3">
      <c r="A8000" s="34" t="str">
        <f t="shared" si="372"/>
        <v/>
      </c>
      <c r="B8000" s="34" t="str">
        <f t="shared" si="373"/>
        <v/>
      </c>
      <c r="C8000" s="34" t="str">
        <f t="shared" si="374"/>
        <v/>
      </c>
    </row>
    <row r="8001" spans="1:3">
      <c r="A8001" s="34" t="str">
        <f t="shared" si="372"/>
        <v/>
      </c>
      <c r="B8001" s="34" t="str">
        <f t="shared" si="373"/>
        <v/>
      </c>
      <c r="C8001" s="34" t="str">
        <f t="shared" si="374"/>
        <v/>
      </c>
    </row>
    <row r="8002" spans="1:3">
      <c r="A8002" s="34" t="str">
        <f t="shared" si="372"/>
        <v/>
      </c>
      <c r="B8002" s="34" t="str">
        <f t="shared" si="373"/>
        <v/>
      </c>
      <c r="C8002" s="34" t="str">
        <f t="shared" si="374"/>
        <v/>
      </c>
    </row>
    <row r="8003" spans="1:3">
      <c r="A8003" s="34" t="str">
        <f t="shared" ref="A8003:A8066" si="375">IFERROR(C8003-1,"")</f>
        <v/>
      </c>
      <c r="B8003" s="34" t="str">
        <f t="shared" ref="B8003:B8066" si="376">IFERROR("P(Z&gt;="&amp;C8003-1&amp;")","")</f>
        <v/>
      </c>
      <c r="C8003" s="34" t="str">
        <f t="shared" ref="C8003:C8066" si="377">IF(C8002&gt;rNtrials,"",1+C8002)</f>
        <v/>
      </c>
    </row>
    <row r="8004" spans="1:3">
      <c r="A8004" s="34" t="str">
        <f t="shared" si="375"/>
        <v/>
      </c>
      <c r="B8004" s="34" t="str">
        <f t="shared" si="376"/>
        <v/>
      </c>
      <c r="C8004" s="34" t="str">
        <f t="shared" si="377"/>
        <v/>
      </c>
    </row>
    <row r="8005" spans="1:3">
      <c r="A8005" s="34" t="str">
        <f t="shared" si="375"/>
        <v/>
      </c>
      <c r="B8005" s="34" t="str">
        <f t="shared" si="376"/>
        <v/>
      </c>
      <c r="C8005" s="34" t="str">
        <f t="shared" si="377"/>
        <v/>
      </c>
    </row>
    <row r="8006" spans="1:3">
      <c r="A8006" s="34" t="str">
        <f t="shared" si="375"/>
        <v/>
      </c>
      <c r="B8006" s="34" t="str">
        <f t="shared" si="376"/>
        <v/>
      </c>
      <c r="C8006" s="34" t="str">
        <f t="shared" si="377"/>
        <v/>
      </c>
    </row>
    <row r="8007" spans="1:3">
      <c r="A8007" s="34" t="str">
        <f t="shared" si="375"/>
        <v/>
      </c>
      <c r="B8007" s="34" t="str">
        <f t="shared" si="376"/>
        <v/>
      </c>
      <c r="C8007" s="34" t="str">
        <f t="shared" si="377"/>
        <v/>
      </c>
    </row>
    <row r="8008" spans="1:3">
      <c r="A8008" s="34" t="str">
        <f t="shared" si="375"/>
        <v/>
      </c>
      <c r="B8008" s="34" t="str">
        <f t="shared" si="376"/>
        <v/>
      </c>
      <c r="C8008" s="34" t="str">
        <f t="shared" si="377"/>
        <v/>
      </c>
    </row>
    <row r="8009" spans="1:3">
      <c r="A8009" s="34" t="str">
        <f t="shared" si="375"/>
        <v/>
      </c>
      <c r="B8009" s="34" t="str">
        <f t="shared" si="376"/>
        <v/>
      </c>
      <c r="C8009" s="34" t="str">
        <f t="shared" si="377"/>
        <v/>
      </c>
    </row>
    <row r="8010" spans="1:3">
      <c r="A8010" s="34" t="str">
        <f t="shared" si="375"/>
        <v/>
      </c>
      <c r="B8010" s="34" t="str">
        <f t="shared" si="376"/>
        <v/>
      </c>
      <c r="C8010" s="34" t="str">
        <f t="shared" si="377"/>
        <v/>
      </c>
    </row>
    <row r="8011" spans="1:3">
      <c r="A8011" s="34" t="str">
        <f t="shared" si="375"/>
        <v/>
      </c>
      <c r="B8011" s="34" t="str">
        <f t="shared" si="376"/>
        <v/>
      </c>
      <c r="C8011" s="34" t="str">
        <f t="shared" si="377"/>
        <v/>
      </c>
    </row>
    <row r="8012" spans="1:3">
      <c r="A8012" s="34" t="str">
        <f t="shared" si="375"/>
        <v/>
      </c>
      <c r="B8012" s="34" t="str">
        <f t="shared" si="376"/>
        <v/>
      </c>
      <c r="C8012" s="34" t="str">
        <f t="shared" si="377"/>
        <v/>
      </c>
    </row>
    <row r="8013" spans="1:3">
      <c r="A8013" s="34" t="str">
        <f t="shared" si="375"/>
        <v/>
      </c>
      <c r="B8013" s="34" t="str">
        <f t="shared" si="376"/>
        <v/>
      </c>
      <c r="C8013" s="34" t="str">
        <f t="shared" si="377"/>
        <v/>
      </c>
    </row>
    <row r="8014" spans="1:3">
      <c r="A8014" s="34" t="str">
        <f t="shared" si="375"/>
        <v/>
      </c>
      <c r="B8014" s="34" t="str">
        <f t="shared" si="376"/>
        <v/>
      </c>
      <c r="C8014" s="34" t="str">
        <f t="shared" si="377"/>
        <v/>
      </c>
    </row>
    <row r="8015" spans="1:3">
      <c r="A8015" s="34" t="str">
        <f t="shared" si="375"/>
        <v/>
      </c>
      <c r="B8015" s="34" t="str">
        <f t="shared" si="376"/>
        <v/>
      </c>
      <c r="C8015" s="34" t="str">
        <f t="shared" si="377"/>
        <v/>
      </c>
    </row>
    <row r="8016" spans="1:3">
      <c r="A8016" s="34" t="str">
        <f t="shared" si="375"/>
        <v/>
      </c>
      <c r="B8016" s="34" t="str">
        <f t="shared" si="376"/>
        <v/>
      </c>
      <c r="C8016" s="34" t="str">
        <f t="shared" si="377"/>
        <v/>
      </c>
    </row>
    <row r="8017" spans="1:3">
      <c r="A8017" s="34" t="str">
        <f t="shared" si="375"/>
        <v/>
      </c>
      <c r="B8017" s="34" t="str">
        <f t="shared" si="376"/>
        <v/>
      </c>
      <c r="C8017" s="34" t="str">
        <f t="shared" si="377"/>
        <v/>
      </c>
    </row>
    <row r="8018" spans="1:3">
      <c r="A8018" s="34" t="str">
        <f t="shared" si="375"/>
        <v/>
      </c>
      <c r="B8018" s="34" t="str">
        <f t="shared" si="376"/>
        <v/>
      </c>
      <c r="C8018" s="34" t="str">
        <f t="shared" si="377"/>
        <v/>
      </c>
    </row>
    <row r="8019" spans="1:3">
      <c r="A8019" s="34" t="str">
        <f t="shared" si="375"/>
        <v/>
      </c>
      <c r="B8019" s="34" t="str">
        <f t="shared" si="376"/>
        <v/>
      </c>
      <c r="C8019" s="34" t="str">
        <f t="shared" si="377"/>
        <v/>
      </c>
    </row>
    <row r="8020" spans="1:3">
      <c r="A8020" s="34" t="str">
        <f t="shared" si="375"/>
        <v/>
      </c>
      <c r="B8020" s="34" t="str">
        <f t="shared" si="376"/>
        <v/>
      </c>
      <c r="C8020" s="34" t="str">
        <f t="shared" si="377"/>
        <v/>
      </c>
    </row>
    <row r="8021" spans="1:3">
      <c r="A8021" s="34" t="str">
        <f t="shared" si="375"/>
        <v/>
      </c>
      <c r="B8021" s="34" t="str">
        <f t="shared" si="376"/>
        <v/>
      </c>
      <c r="C8021" s="34" t="str">
        <f t="shared" si="377"/>
        <v/>
      </c>
    </row>
    <row r="8022" spans="1:3">
      <c r="A8022" s="34" t="str">
        <f t="shared" si="375"/>
        <v/>
      </c>
      <c r="B8022" s="34" t="str">
        <f t="shared" si="376"/>
        <v/>
      </c>
      <c r="C8022" s="34" t="str">
        <f t="shared" si="377"/>
        <v/>
      </c>
    </row>
    <row r="8023" spans="1:3">
      <c r="A8023" s="34" t="str">
        <f t="shared" si="375"/>
        <v/>
      </c>
      <c r="B8023" s="34" t="str">
        <f t="shared" si="376"/>
        <v/>
      </c>
      <c r="C8023" s="34" t="str">
        <f t="shared" si="377"/>
        <v/>
      </c>
    </row>
    <row r="8024" spans="1:3">
      <c r="A8024" s="34" t="str">
        <f t="shared" si="375"/>
        <v/>
      </c>
      <c r="B8024" s="34" t="str">
        <f t="shared" si="376"/>
        <v/>
      </c>
      <c r="C8024" s="34" t="str">
        <f t="shared" si="377"/>
        <v/>
      </c>
    </row>
    <row r="8025" spans="1:3">
      <c r="A8025" s="34" t="str">
        <f t="shared" si="375"/>
        <v/>
      </c>
      <c r="B8025" s="34" t="str">
        <f t="shared" si="376"/>
        <v/>
      </c>
      <c r="C8025" s="34" t="str">
        <f t="shared" si="377"/>
        <v/>
      </c>
    </row>
    <row r="8026" spans="1:3">
      <c r="A8026" s="34" t="str">
        <f t="shared" si="375"/>
        <v/>
      </c>
      <c r="B8026" s="34" t="str">
        <f t="shared" si="376"/>
        <v/>
      </c>
      <c r="C8026" s="34" t="str">
        <f t="shared" si="377"/>
        <v/>
      </c>
    </row>
    <row r="8027" spans="1:3">
      <c r="A8027" s="34" t="str">
        <f t="shared" si="375"/>
        <v/>
      </c>
      <c r="B8027" s="34" t="str">
        <f t="shared" si="376"/>
        <v/>
      </c>
      <c r="C8027" s="34" t="str">
        <f t="shared" si="377"/>
        <v/>
      </c>
    </row>
    <row r="8028" spans="1:3">
      <c r="A8028" s="34" t="str">
        <f t="shared" si="375"/>
        <v/>
      </c>
      <c r="B8028" s="34" t="str">
        <f t="shared" si="376"/>
        <v/>
      </c>
      <c r="C8028" s="34" t="str">
        <f t="shared" si="377"/>
        <v/>
      </c>
    </row>
    <row r="8029" spans="1:3">
      <c r="A8029" s="34" t="str">
        <f t="shared" si="375"/>
        <v/>
      </c>
      <c r="B8029" s="34" t="str">
        <f t="shared" si="376"/>
        <v/>
      </c>
      <c r="C8029" s="34" t="str">
        <f t="shared" si="377"/>
        <v/>
      </c>
    </row>
    <row r="8030" spans="1:3">
      <c r="A8030" s="34" t="str">
        <f t="shared" si="375"/>
        <v/>
      </c>
      <c r="B8030" s="34" t="str">
        <f t="shared" si="376"/>
        <v/>
      </c>
      <c r="C8030" s="34" t="str">
        <f t="shared" si="377"/>
        <v/>
      </c>
    </row>
    <row r="8031" spans="1:3">
      <c r="A8031" s="34" t="str">
        <f t="shared" si="375"/>
        <v/>
      </c>
      <c r="B8031" s="34" t="str">
        <f t="shared" si="376"/>
        <v/>
      </c>
      <c r="C8031" s="34" t="str">
        <f t="shared" si="377"/>
        <v/>
      </c>
    </row>
    <row r="8032" spans="1:3">
      <c r="A8032" s="34" t="str">
        <f t="shared" si="375"/>
        <v/>
      </c>
      <c r="B8032" s="34" t="str">
        <f t="shared" si="376"/>
        <v/>
      </c>
      <c r="C8032" s="34" t="str">
        <f t="shared" si="377"/>
        <v/>
      </c>
    </row>
    <row r="8033" spans="1:3">
      <c r="A8033" s="34" t="str">
        <f t="shared" si="375"/>
        <v/>
      </c>
      <c r="B8033" s="34" t="str">
        <f t="shared" si="376"/>
        <v/>
      </c>
      <c r="C8033" s="34" t="str">
        <f t="shared" si="377"/>
        <v/>
      </c>
    </row>
    <row r="8034" spans="1:3">
      <c r="A8034" s="34" t="str">
        <f t="shared" si="375"/>
        <v/>
      </c>
      <c r="B8034" s="34" t="str">
        <f t="shared" si="376"/>
        <v/>
      </c>
      <c r="C8034" s="34" t="str">
        <f t="shared" si="377"/>
        <v/>
      </c>
    </row>
    <row r="8035" spans="1:3">
      <c r="A8035" s="34" t="str">
        <f t="shared" si="375"/>
        <v/>
      </c>
      <c r="B8035" s="34" t="str">
        <f t="shared" si="376"/>
        <v/>
      </c>
      <c r="C8035" s="34" t="str">
        <f t="shared" si="377"/>
        <v/>
      </c>
    </row>
    <row r="8036" spans="1:3">
      <c r="A8036" s="34" t="str">
        <f t="shared" si="375"/>
        <v/>
      </c>
      <c r="B8036" s="34" t="str">
        <f t="shared" si="376"/>
        <v/>
      </c>
      <c r="C8036" s="34" t="str">
        <f t="shared" si="377"/>
        <v/>
      </c>
    </row>
    <row r="8037" spans="1:3">
      <c r="A8037" s="34" t="str">
        <f t="shared" si="375"/>
        <v/>
      </c>
      <c r="B8037" s="34" t="str">
        <f t="shared" si="376"/>
        <v/>
      </c>
      <c r="C8037" s="34" t="str">
        <f t="shared" si="377"/>
        <v/>
      </c>
    </row>
    <row r="8038" spans="1:3">
      <c r="A8038" s="34" t="str">
        <f t="shared" si="375"/>
        <v/>
      </c>
      <c r="B8038" s="34" t="str">
        <f t="shared" si="376"/>
        <v/>
      </c>
      <c r="C8038" s="34" t="str">
        <f t="shared" si="377"/>
        <v/>
      </c>
    </row>
    <row r="8039" spans="1:3">
      <c r="A8039" s="34" t="str">
        <f t="shared" si="375"/>
        <v/>
      </c>
      <c r="B8039" s="34" t="str">
        <f t="shared" si="376"/>
        <v/>
      </c>
      <c r="C8039" s="34" t="str">
        <f t="shared" si="377"/>
        <v/>
      </c>
    </row>
    <row r="8040" spans="1:3">
      <c r="A8040" s="34" t="str">
        <f t="shared" si="375"/>
        <v/>
      </c>
      <c r="B8040" s="34" t="str">
        <f t="shared" si="376"/>
        <v/>
      </c>
      <c r="C8040" s="34" t="str">
        <f t="shared" si="377"/>
        <v/>
      </c>
    </row>
    <row r="8041" spans="1:3">
      <c r="A8041" s="34" t="str">
        <f t="shared" si="375"/>
        <v/>
      </c>
      <c r="B8041" s="34" t="str">
        <f t="shared" si="376"/>
        <v/>
      </c>
      <c r="C8041" s="34" t="str">
        <f t="shared" si="377"/>
        <v/>
      </c>
    </row>
    <row r="8042" spans="1:3">
      <c r="A8042" s="34" t="str">
        <f t="shared" si="375"/>
        <v/>
      </c>
      <c r="B8042" s="34" t="str">
        <f t="shared" si="376"/>
        <v/>
      </c>
      <c r="C8042" s="34" t="str">
        <f t="shared" si="377"/>
        <v/>
      </c>
    </row>
    <row r="8043" spans="1:3">
      <c r="A8043" s="34" t="str">
        <f t="shared" si="375"/>
        <v/>
      </c>
      <c r="B8043" s="34" t="str">
        <f t="shared" si="376"/>
        <v/>
      </c>
      <c r="C8043" s="34" t="str">
        <f t="shared" si="377"/>
        <v/>
      </c>
    </row>
    <row r="8044" spans="1:3">
      <c r="A8044" s="34" t="str">
        <f t="shared" si="375"/>
        <v/>
      </c>
      <c r="B8044" s="34" t="str">
        <f t="shared" si="376"/>
        <v/>
      </c>
      <c r="C8044" s="34" t="str">
        <f t="shared" si="377"/>
        <v/>
      </c>
    </row>
    <row r="8045" spans="1:3">
      <c r="A8045" s="34" t="str">
        <f t="shared" si="375"/>
        <v/>
      </c>
      <c r="B8045" s="34" t="str">
        <f t="shared" si="376"/>
        <v/>
      </c>
      <c r="C8045" s="34" t="str">
        <f t="shared" si="377"/>
        <v/>
      </c>
    </row>
    <row r="8046" spans="1:3">
      <c r="A8046" s="34" t="str">
        <f t="shared" si="375"/>
        <v/>
      </c>
      <c r="B8046" s="34" t="str">
        <f t="shared" si="376"/>
        <v/>
      </c>
      <c r="C8046" s="34" t="str">
        <f t="shared" si="377"/>
        <v/>
      </c>
    </row>
    <row r="8047" spans="1:3">
      <c r="A8047" s="34" t="str">
        <f t="shared" si="375"/>
        <v/>
      </c>
      <c r="B8047" s="34" t="str">
        <f t="shared" si="376"/>
        <v/>
      </c>
      <c r="C8047" s="34" t="str">
        <f t="shared" si="377"/>
        <v/>
      </c>
    </row>
    <row r="8048" spans="1:3">
      <c r="A8048" s="34" t="str">
        <f t="shared" si="375"/>
        <v/>
      </c>
      <c r="B8048" s="34" t="str">
        <f t="shared" si="376"/>
        <v/>
      </c>
      <c r="C8048" s="34" t="str">
        <f t="shared" si="377"/>
        <v/>
      </c>
    </row>
    <row r="8049" spans="1:3">
      <c r="A8049" s="34" t="str">
        <f t="shared" si="375"/>
        <v/>
      </c>
      <c r="B8049" s="34" t="str">
        <f t="shared" si="376"/>
        <v/>
      </c>
      <c r="C8049" s="34" t="str">
        <f t="shared" si="377"/>
        <v/>
      </c>
    </row>
    <row r="8050" spans="1:3">
      <c r="A8050" s="34" t="str">
        <f t="shared" si="375"/>
        <v/>
      </c>
      <c r="B8050" s="34" t="str">
        <f t="shared" si="376"/>
        <v/>
      </c>
      <c r="C8050" s="34" t="str">
        <f t="shared" si="377"/>
        <v/>
      </c>
    </row>
    <row r="8051" spans="1:3">
      <c r="A8051" s="34" t="str">
        <f t="shared" si="375"/>
        <v/>
      </c>
      <c r="B8051" s="34" t="str">
        <f t="shared" si="376"/>
        <v/>
      </c>
      <c r="C8051" s="34" t="str">
        <f t="shared" si="377"/>
        <v/>
      </c>
    </row>
    <row r="8052" spans="1:3">
      <c r="A8052" s="34" t="str">
        <f t="shared" si="375"/>
        <v/>
      </c>
      <c r="B8052" s="34" t="str">
        <f t="shared" si="376"/>
        <v/>
      </c>
      <c r="C8052" s="34" t="str">
        <f t="shared" si="377"/>
        <v/>
      </c>
    </row>
    <row r="8053" spans="1:3">
      <c r="A8053" s="34" t="str">
        <f t="shared" si="375"/>
        <v/>
      </c>
      <c r="B8053" s="34" t="str">
        <f t="shared" si="376"/>
        <v/>
      </c>
      <c r="C8053" s="34" t="str">
        <f t="shared" si="377"/>
        <v/>
      </c>
    </row>
    <row r="8054" spans="1:3">
      <c r="A8054" s="34" t="str">
        <f t="shared" si="375"/>
        <v/>
      </c>
      <c r="B8054" s="34" t="str">
        <f t="shared" si="376"/>
        <v/>
      </c>
      <c r="C8054" s="34" t="str">
        <f t="shared" si="377"/>
        <v/>
      </c>
    </row>
    <row r="8055" spans="1:3">
      <c r="A8055" s="34" t="str">
        <f t="shared" si="375"/>
        <v/>
      </c>
      <c r="B8055" s="34" t="str">
        <f t="shared" si="376"/>
        <v/>
      </c>
      <c r="C8055" s="34" t="str">
        <f t="shared" si="377"/>
        <v/>
      </c>
    </row>
    <row r="8056" spans="1:3">
      <c r="A8056" s="34" t="str">
        <f t="shared" si="375"/>
        <v/>
      </c>
      <c r="B8056" s="34" t="str">
        <f t="shared" si="376"/>
        <v/>
      </c>
      <c r="C8056" s="34" t="str">
        <f t="shared" si="377"/>
        <v/>
      </c>
    </row>
    <row r="8057" spans="1:3">
      <c r="A8057" s="34" t="str">
        <f t="shared" si="375"/>
        <v/>
      </c>
      <c r="B8057" s="34" t="str">
        <f t="shared" si="376"/>
        <v/>
      </c>
      <c r="C8057" s="34" t="str">
        <f t="shared" si="377"/>
        <v/>
      </c>
    </row>
    <row r="8058" spans="1:3">
      <c r="A8058" s="34" t="str">
        <f t="shared" si="375"/>
        <v/>
      </c>
      <c r="B8058" s="34" t="str">
        <f t="shared" si="376"/>
        <v/>
      </c>
      <c r="C8058" s="34" t="str">
        <f t="shared" si="377"/>
        <v/>
      </c>
    </row>
    <row r="8059" spans="1:3">
      <c r="A8059" s="34" t="str">
        <f t="shared" si="375"/>
        <v/>
      </c>
      <c r="B8059" s="34" t="str">
        <f t="shared" si="376"/>
        <v/>
      </c>
      <c r="C8059" s="34" t="str">
        <f t="shared" si="377"/>
        <v/>
      </c>
    </row>
    <row r="8060" spans="1:3">
      <c r="A8060" s="34" t="str">
        <f t="shared" si="375"/>
        <v/>
      </c>
      <c r="B8060" s="34" t="str">
        <f t="shared" si="376"/>
        <v/>
      </c>
      <c r="C8060" s="34" t="str">
        <f t="shared" si="377"/>
        <v/>
      </c>
    </row>
    <row r="8061" spans="1:3">
      <c r="A8061" s="34" t="str">
        <f t="shared" si="375"/>
        <v/>
      </c>
      <c r="B8061" s="34" t="str">
        <f t="shared" si="376"/>
        <v/>
      </c>
      <c r="C8061" s="34" t="str">
        <f t="shared" si="377"/>
        <v/>
      </c>
    </row>
    <row r="8062" spans="1:3">
      <c r="A8062" s="34" t="str">
        <f t="shared" si="375"/>
        <v/>
      </c>
      <c r="B8062" s="34" t="str">
        <f t="shared" si="376"/>
        <v/>
      </c>
      <c r="C8062" s="34" t="str">
        <f t="shared" si="377"/>
        <v/>
      </c>
    </row>
    <row r="8063" spans="1:3">
      <c r="A8063" s="34" t="str">
        <f t="shared" si="375"/>
        <v/>
      </c>
      <c r="B8063" s="34" t="str">
        <f t="shared" si="376"/>
        <v/>
      </c>
      <c r="C8063" s="34" t="str">
        <f t="shared" si="377"/>
        <v/>
      </c>
    </row>
    <row r="8064" spans="1:3">
      <c r="A8064" s="34" t="str">
        <f t="shared" si="375"/>
        <v/>
      </c>
      <c r="B8064" s="34" t="str">
        <f t="shared" si="376"/>
        <v/>
      </c>
      <c r="C8064" s="34" t="str">
        <f t="shared" si="377"/>
        <v/>
      </c>
    </row>
    <row r="8065" spans="1:3">
      <c r="A8065" s="34" t="str">
        <f t="shared" si="375"/>
        <v/>
      </c>
      <c r="B8065" s="34" t="str">
        <f t="shared" si="376"/>
        <v/>
      </c>
      <c r="C8065" s="34" t="str">
        <f t="shared" si="377"/>
        <v/>
      </c>
    </row>
    <row r="8066" spans="1:3">
      <c r="A8066" s="34" t="str">
        <f t="shared" si="375"/>
        <v/>
      </c>
      <c r="B8066" s="34" t="str">
        <f t="shared" si="376"/>
        <v/>
      </c>
      <c r="C8066" s="34" t="str">
        <f t="shared" si="377"/>
        <v/>
      </c>
    </row>
    <row r="8067" spans="1:3">
      <c r="A8067" s="34" t="str">
        <f t="shared" ref="A8067:A8130" si="378">IFERROR(C8067-1,"")</f>
        <v/>
      </c>
      <c r="B8067" s="34" t="str">
        <f t="shared" ref="B8067:B8130" si="379">IFERROR("P(Z&gt;="&amp;C8067-1&amp;")","")</f>
        <v/>
      </c>
      <c r="C8067" s="34" t="str">
        <f t="shared" ref="C8067:C8130" si="380">IF(C8066&gt;rNtrials,"",1+C8066)</f>
        <v/>
      </c>
    </row>
    <row r="8068" spans="1:3">
      <c r="A8068" s="34" t="str">
        <f t="shared" si="378"/>
        <v/>
      </c>
      <c r="B8068" s="34" t="str">
        <f t="shared" si="379"/>
        <v/>
      </c>
      <c r="C8068" s="34" t="str">
        <f t="shared" si="380"/>
        <v/>
      </c>
    </row>
    <row r="8069" spans="1:3">
      <c r="A8069" s="34" t="str">
        <f t="shared" si="378"/>
        <v/>
      </c>
      <c r="B8069" s="34" t="str">
        <f t="shared" si="379"/>
        <v/>
      </c>
      <c r="C8069" s="34" t="str">
        <f t="shared" si="380"/>
        <v/>
      </c>
    </row>
    <row r="8070" spans="1:3">
      <c r="A8070" s="34" t="str">
        <f t="shared" si="378"/>
        <v/>
      </c>
      <c r="B8070" s="34" t="str">
        <f t="shared" si="379"/>
        <v/>
      </c>
      <c r="C8070" s="34" t="str">
        <f t="shared" si="380"/>
        <v/>
      </c>
    </row>
    <row r="8071" spans="1:3">
      <c r="A8071" s="34" t="str">
        <f t="shared" si="378"/>
        <v/>
      </c>
      <c r="B8071" s="34" t="str">
        <f t="shared" si="379"/>
        <v/>
      </c>
      <c r="C8071" s="34" t="str">
        <f t="shared" si="380"/>
        <v/>
      </c>
    </row>
    <row r="8072" spans="1:3">
      <c r="A8072" s="34" t="str">
        <f t="shared" si="378"/>
        <v/>
      </c>
      <c r="B8072" s="34" t="str">
        <f t="shared" si="379"/>
        <v/>
      </c>
      <c r="C8072" s="34" t="str">
        <f t="shared" si="380"/>
        <v/>
      </c>
    </row>
    <row r="8073" spans="1:3">
      <c r="A8073" s="34" t="str">
        <f t="shared" si="378"/>
        <v/>
      </c>
      <c r="B8073" s="34" t="str">
        <f t="shared" si="379"/>
        <v/>
      </c>
      <c r="C8073" s="34" t="str">
        <f t="shared" si="380"/>
        <v/>
      </c>
    </row>
    <row r="8074" spans="1:3">
      <c r="A8074" s="34" t="str">
        <f t="shared" si="378"/>
        <v/>
      </c>
      <c r="B8074" s="34" t="str">
        <f t="shared" si="379"/>
        <v/>
      </c>
      <c r="C8074" s="34" t="str">
        <f t="shared" si="380"/>
        <v/>
      </c>
    </row>
    <row r="8075" spans="1:3">
      <c r="A8075" s="34" t="str">
        <f t="shared" si="378"/>
        <v/>
      </c>
      <c r="B8075" s="34" t="str">
        <f t="shared" si="379"/>
        <v/>
      </c>
      <c r="C8075" s="34" t="str">
        <f t="shared" si="380"/>
        <v/>
      </c>
    </row>
    <row r="8076" spans="1:3">
      <c r="A8076" s="34" t="str">
        <f t="shared" si="378"/>
        <v/>
      </c>
      <c r="B8076" s="34" t="str">
        <f t="shared" si="379"/>
        <v/>
      </c>
      <c r="C8076" s="34" t="str">
        <f t="shared" si="380"/>
        <v/>
      </c>
    </row>
    <row r="8077" spans="1:3">
      <c r="A8077" s="34" t="str">
        <f t="shared" si="378"/>
        <v/>
      </c>
      <c r="B8077" s="34" t="str">
        <f t="shared" si="379"/>
        <v/>
      </c>
      <c r="C8077" s="34" t="str">
        <f t="shared" si="380"/>
        <v/>
      </c>
    </row>
    <row r="8078" spans="1:3">
      <c r="A8078" s="34" t="str">
        <f t="shared" si="378"/>
        <v/>
      </c>
      <c r="B8078" s="34" t="str">
        <f t="shared" si="379"/>
        <v/>
      </c>
      <c r="C8078" s="34" t="str">
        <f t="shared" si="380"/>
        <v/>
      </c>
    </row>
    <row r="8079" spans="1:3">
      <c r="A8079" s="34" t="str">
        <f t="shared" si="378"/>
        <v/>
      </c>
      <c r="B8079" s="34" t="str">
        <f t="shared" si="379"/>
        <v/>
      </c>
      <c r="C8079" s="34" t="str">
        <f t="shared" si="380"/>
        <v/>
      </c>
    </row>
    <row r="8080" spans="1:3">
      <c r="A8080" s="34" t="str">
        <f t="shared" si="378"/>
        <v/>
      </c>
      <c r="B8080" s="34" t="str">
        <f t="shared" si="379"/>
        <v/>
      </c>
      <c r="C8080" s="34" t="str">
        <f t="shared" si="380"/>
        <v/>
      </c>
    </row>
    <row r="8081" spans="1:3">
      <c r="A8081" s="34" t="str">
        <f t="shared" si="378"/>
        <v/>
      </c>
      <c r="B8081" s="34" t="str">
        <f t="shared" si="379"/>
        <v/>
      </c>
      <c r="C8081" s="34" t="str">
        <f t="shared" si="380"/>
        <v/>
      </c>
    </row>
    <row r="8082" spans="1:3">
      <c r="A8082" s="34" t="str">
        <f t="shared" si="378"/>
        <v/>
      </c>
      <c r="B8082" s="34" t="str">
        <f t="shared" si="379"/>
        <v/>
      </c>
      <c r="C8082" s="34" t="str">
        <f t="shared" si="380"/>
        <v/>
      </c>
    </row>
    <row r="8083" spans="1:3">
      <c r="A8083" s="34" t="str">
        <f t="shared" si="378"/>
        <v/>
      </c>
      <c r="B8083" s="34" t="str">
        <f t="shared" si="379"/>
        <v/>
      </c>
      <c r="C8083" s="34" t="str">
        <f t="shared" si="380"/>
        <v/>
      </c>
    </row>
    <row r="8084" spans="1:3">
      <c r="A8084" s="34" t="str">
        <f t="shared" si="378"/>
        <v/>
      </c>
      <c r="B8084" s="34" t="str">
        <f t="shared" si="379"/>
        <v/>
      </c>
      <c r="C8084" s="34" t="str">
        <f t="shared" si="380"/>
        <v/>
      </c>
    </row>
    <row r="8085" spans="1:3">
      <c r="A8085" s="34" t="str">
        <f t="shared" si="378"/>
        <v/>
      </c>
      <c r="B8085" s="34" t="str">
        <f t="shared" si="379"/>
        <v/>
      </c>
      <c r="C8085" s="34" t="str">
        <f t="shared" si="380"/>
        <v/>
      </c>
    </row>
    <row r="8086" spans="1:3">
      <c r="A8086" s="34" t="str">
        <f t="shared" si="378"/>
        <v/>
      </c>
      <c r="B8086" s="34" t="str">
        <f t="shared" si="379"/>
        <v/>
      </c>
      <c r="C8086" s="34" t="str">
        <f t="shared" si="380"/>
        <v/>
      </c>
    </row>
    <row r="8087" spans="1:3">
      <c r="A8087" s="34" t="str">
        <f t="shared" si="378"/>
        <v/>
      </c>
      <c r="B8087" s="34" t="str">
        <f t="shared" si="379"/>
        <v/>
      </c>
      <c r="C8087" s="34" t="str">
        <f t="shared" si="380"/>
        <v/>
      </c>
    </row>
    <row r="8088" spans="1:3">
      <c r="A8088" s="34" t="str">
        <f t="shared" si="378"/>
        <v/>
      </c>
      <c r="B8088" s="34" t="str">
        <f t="shared" si="379"/>
        <v/>
      </c>
      <c r="C8088" s="34" t="str">
        <f t="shared" si="380"/>
        <v/>
      </c>
    </row>
    <row r="8089" spans="1:3">
      <c r="A8089" s="34" t="str">
        <f t="shared" si="378"/>
        <v/>
      </c>
      <c r="B8089" s="34" t="str">
        <f t="shared" si="379"/>
        <v/>
      </c>
      <c r="C8089" s="34" t="str">
        <f t="shared" si="380"/>
        <v/>
      </c>
    </row>
    <row r="8090" spans="1:3">
      <c r="A8090" s="34" t="str">
        <f t="shared" si="378"/>
        <v/>
      </c>
      <c r="B8090" s="34" t="str">
        <f t="shared" si="379"/>
        <v/>
      </c>
      <c r="C8090" s="34" t="str">
        <f t="shared" si="380"/>
        <v/>
      </c>
    </row>
    <row r="8091" spans="1:3">
      <c r="A8091" s="34" t="str">
        <f t="shared" si="378"/>
        <v/>
      </c>
      <c r="B8091" s="34" t="str">
        <f t="shared" si="379"/>
        <v/>
      </c>
      <c r="C8091" s="34" t="str">
        <f t="shared" si="380"/>
        <v/>
      </c>
    </row>
    <row r="8092" spans="1:3">
      <c r="A8092" s="34" t="str">
        <f t="shared" si="378"/>
        <v/>
      </c>
      <c r="B8092" s="34" t="str">
        <f t="shared" si="379"/>
        <v/>
      </c>
      <c r="C8092" s="34" t="str">
        <f t="shared" si="380"/>
        <v/>
      </c>
    </row>
    <row r="8093" spans="1:3">
      <c r="A8093" s="34" t="str">
        <f t="shared" si="378"/>
        <v/>
      </c>
      <c r="B8093" s="34" t="str">
        <f t="shared" si="379"/>
        <v/>
      </c>
      <c r="C8093" s="34" t="str">
        <f t="shared" si="380"/>
        <v/>
      </c>
    </row>
    <row r="8094" spans="1:3">
      <c r="A8094" s="34" t="str">
        <f t="shared" si="378"/>
        <v/>
      </c>
      <c r="B8094" s="34" t="str">
        <f t="shared" si="379"/>
        <v/>
      </c>
      <c r="C8094" s="34" t="str">
        <f t="shared" si="380"/>
        <v/>
      </c>
    </row>
    <row r="8095" spans="1:3">
      <c r="A8095" s="34" t="str">
        <f t="shared" si="378"/>
        <v/>
      </c>
      <c r="B8095" s="34" t="str">
        <f t="shared" si="379"/>
        <v/>
      </c>
      <c r="C8095" s="34" t="str">
        <f t="shared" si="380"/>
        <v/>
      </c>
    </row>
    <row r="8096" spans="1:3">
      <c r="A8096" s="34" t="str">
        <f t="shared" si="378"/>
        <v/>
      </c>
      <c r="B8096" s="34" t="str">
        <f t="shared" si="379"/>
        <v/>
      </c>
      <c r="C8096" s="34" t="str">
        <f t="shared" si="380"/>
        <v/>
      </c>
    </row>
    <row r="8097" spans="1:3">
      <c r="A8097" s="34" t="str">
        <f t="shared" si="378"/>
        <v/>
      </c>
      <c r="B8097" s="34" t="str">
        <f t="shared" si="379"/>
        <v/>
      </c>
      <c r="C8097" s="34" t="str">
        <f t="shared" si="380"/>
        <v/>
      </c>
    </row>
    <row r="8098" spans="1:3">
      <c r="A8098" s="34" t="str">
        <f t="shared" si="378"/>
        <v/>
      </c>
      <c r="B8098" s="34" t="str">
        <f t="shared" si="379"/>
        <v/>
      </c>
      <c r="C8098" s="34" t="str">
        <f t="shared" si="380"/>
        <v/>
      </c>
    </row>
    <row r="8099" spans="1:3">
      <c r="A8099" s="34" t="str">
        <f t="shared" si="378"/>
        <v/>
      </c>
      <c r="B8099" s="34" t="str">
        <f t="shared" si="379"/>
        <v/>
      </c>
      <c r="C8099" s="34" t="str">
        <f t="shared" si="380"/>
        <v/>
      </c>
    </row>
    <row r="8100" spans="1:3">
      <c r="A8100" s="34" t="str">
        <f t="shared" si="378"/>
        <v/>
      </c>
      <c r="B8100" s="34" t="str">
        <f t="shared" si="379"/>
        <v/>
      </c>
      <c r="C8100" s="34" t="str">
        <f t="shared" si="380"/>
        <v/>
      </c>
    </row>
    <row r="8101" spans="1:3">
      <c r="A8101" s="34" t="str">
        <f t="shared" si="378"/>
        <v/>
      </c>
      <c r="B8101" s="34" t="str">
        <f t="shared" si="379"/>
        <v/>
      </c>
      <c r="C8101" s="34" t="str">
        <f t="shared" si="380"/>
        <v/>
      </c>
    </row>
    <row r="8102" spans="1:3">
      <c r="A8102" s="34" t="str">
        <f t="shared" si="378"/>
        <v/>
      </c>
      <c r="B8102" s="34" t="str">
        <f t="shared" si="379"/>
        <v/>
      </c>
      <c r="C8102" s="34" t="str">
        <f t="shared" si="380"/>
        <v/>
      </c>
    </row>
    <row r="8103" spans="1:3">
      <c r="A8103" s="34" t="str">
        <f t="shared" si="378"/>
        <v/>
      </c>
      <c r="B8103" s="34" t="str">
        <f t="shared" si="379"/>
        <v/>
      </c>
      <c r="C8103" s="34" t="str">
        <f t="shared" si="380"/>
        <v/>
      </c>
    </row>
    <row r="8104" spans="1:3">
      <c r="A8104" s="34" t="str">
        <f t="shared" si="378"/>
        <v/>
      </c>
      <c r="B8104" s="34" t="str">
        <f t="shared" si="379"/>
        <v/>
      </c>
      <c r="C8104" s="34" t="str">
        <f t="shared" si="380"/>
        <v/>
      </c>
    </row>
    <row r="8105" spans="1:3">
      <c r="A8105" s="34" t="str">
        <f t="shared" si="378"/>
        <v/>
      </c>
      <c r="B8105" s="34" t="str">
        <f t="shared" si="379"/>
        <v/>
      </c>
      <c r="C8105" s="34" t="str">
        <f t="shared" si="380"/>
        <v/>
      </c>
    </row>
    <row r="8106" spans="1:3">
      <c r="A8106" s="34" t="str">
        <f t="shared" si="378"/>
        <v/>
      </c>
      <c r="B8106" s="34" t="str">
        <f t="shared" si="379"/>
        <v/>
      </c>
      <c r="C8106" s="34" t="str">
        <f t="shared" si="380"/>
        <v/>
      </c>
    </row>
    <row r="8107" spans="1:3">
      <c r="A8107" s="34" t="str">
        <f t="shared" si="378"/>
        <v/>
      </c>
      <c r="B8107" s="34" t="str">
        <f t="shared" si="379"/>
        <v/>
      </c>
      <c r="C8107" s="34" t="str">
        <f t="shared" si="380"/>
        <v/>
      </c>
    </row>
    <row r="8108" spans="1:3">
      <c r="A8108" s="34" t="str">
        <f t="shared" si="378"/>
        <v/>
      </c>
      <c r="B8108" s="34" t="str">
        <f t="shared" si="379"/>
        <v/>
      </c>
      <c r="C8108" s="34" t="str">
        <f t="shared" si="380"/>
        <v/>
      </c>
    </row>
    <row r="8109" spans="1:3">
      <c r="A8109" s="34" t="str">
        <f t="shared" si="378"/>
        <v/>
      </c>
      <c r="B8109" s="34" t="str">
        <f t="shared" si="379"/>
        <v/>
      </c>
      <c r="C8109" s="34" t="str">
        <f t="shared" si="380"/>
        <v/>
      </c>
    </row>
    <row r="8110" spans="1:3">
      <c r="A8110" s="34" t="str">
        <f t="shared" si="378"/>
        <v/>
      </c>
      <c r="B8110" s="34" t="str">
        <f t="shared" si="379"/>
        <v/>
      </c>
      <c r="C8110" s="34" t="str">
        <f t="shared" si="380"/>
        <v/>
      </c>
    </row>
    <row r="8111" spans="1:3">
      <c r="A8111" s="34" t="str">
        <f t="shared" si="378"/>
        <v/>
      </c>
      <c r="B8111" s="34" t="str">
        <f t="shared" si="379"/>
        <v/>
      </c>
      <c r="C8111" s="34" t="str">
        <f t="shared" si="380"/>
        <v/>
      </c>
    </row>
    <row r="8112" spans="1:3">
      <c r="A8112" s="34" t="str">
        <f t="shared" si="378"/>
        <v/>
      </c>
      <c r="B8112" s="34" t="str">
        <f t="shared" si="379"/>
        <v/>
      </c>
      <c r="C8112" s="34" t="str">
        <f t="shared" si="380"/>
        <v/>
      </c>
    </row>
    <row r="8113" spans="1:3">
      <c r="A8113" s="34" t="str">
        <f t="shared" si="378"/>
        <v/>
      </c>
      <c r="B8113" s="34" t="str">
        <f t="shared" si="379"/>
        <v/>
      </c>
      <c r="C8113" s="34" t="str">
        <f t="shared" si="380"/>
        <v/>
      </c>
    </row>
    <row r="8114" spans="1:3">
      <c r="A8114" s="34" t="str">
        <f t="shared" si="378"/>
        <v/>
      </c>
      <c r="B8114" s="34" t="str">
        <f t="shared" si="379"/>
        <v/>
      </c>
      <c r="C8114" s="34" t="str">
        <f t="shared" si="380"/>
        <v/>
      </c>
    </row>
    <row r="8115" spans="1:3">
      <c r="A8115" s="34" t="str">
        <f t="shared" si="378"/>
        <v/>
      </c>
      <c r="B8115" s="34" t="str">
        <f t="shared" si="379"/>
        <v/>
      </c>
      <c r="C8115" s="34" t="str">
        <f t="shared" si="380"/>
        <v/>
      </c>
    </row>
    <row r="8116" spans="1:3">
      <c r="A8116" s="34" t="str">
        <f t="shared" si="378"/>
        <v/>
      </c>
      <c r="B8116" s="34" t="str">
        <f t="shared" si="379"/>
        <v/>
      </c>
      <c r="C8116" s="34" t="str">
        <f t="shared" si="380"/>
        <v/>
      </c>
    </row>
    <row r="8117" spans="1:3">
      <c r="A8117" s="34" t="str">
        <f t="shared" si="378"/>
        <v/>
      </c>
      <c r="B8117" s="34" t="str">
        <f t="shared" si="379"/>
        <v/>
      </c>
      <c r="C8117" s="34" t="str">
        <f t="shared" si="380"/>
        <v/>
      </c>
    </row>
    <row r="8118" spans="1:3">
      <c r="A8118" s="34" t="str">
        <f t="shared" si="378"/>
        <v/>
      </c>
      <c r="B8118" s="34" t="str">
        <f t="shared" si="379"/>
        <v/>
      </c>
      <c r="C8118" s="34" t="str">
        <f t="shared" si="380"/>
        <v/>
      </c>
    </row>
    <row r="8119" spans="1:3">
      <c r="A8119" s="34" t="str">
        <f t="shared" si="378"/>
        <v/>
      </c>
      <c r="B8119" s="34" t="str">
        <f t="shared" si="379"/>
        <v/>
      </c>
      <c r="C8119" s="34" t="str">
        <f t="shared" si="380"/>
        <v/>
      </c>
    </row>
    <row r="8120" spans="1:3">
      <c r="A8120" s="34" t="str">
        <f t="shared" si="378"/>
        <v/>
      </c>
      <c r="B8120" s="34" t="str">
        <f t="shared" si="379"/>
        <v/>
      </c>
      <c r="C8120" s="34" t="str">
        <f t="shared" si="380"/>
        <v/>
      </c>
    </row>
    <row r="8121" spans="1:3">
      <c r="A8121" s="34" t="str">
        <f t="shared" si="378"/>
        <v/>
      </c>
      <c r="B8121" s="34" t="str">
        <f t="shared" si="379"/>
        <v/>
      </c>
      <c r="C8121" s="34" t="str">
        <f t="shared" si="380"/>
        <v/>
      </c>
    </row>
    <row r="8122" spans="1:3">
      <c r="A8122" s="34" t="str">
        <f t="shared" si="378"/>
        <v/>
      </c>
      <c r="B8122" s="34" t="str">
        <f t="shared" si="379"/>
        <v/>
      </c>
      <c r="C8122" s="34" t="str">
        <f t="shared" si="380"/>
        <v/>
      </c>
    </row>
    <row r="8123" spans="1:3">
      <c r="A8123" s="34" t="str">
        <f t="shared" si="378"/>
        <v/>
      </c>
      <c r="B8123" s="34" t="str">
        <f t="shared" si="379"/>
        <v/>
      </c>
      <c r="C8123" s="34" t="str">
        <f t="shared" si="380"/>
        <v/>
      </c>
    </row>
    <row r="8124" spans="1:3">
      <c r="A8124" s="34" t="str">
        <f t="shared" si="378"/>
        <v/>
      </c>
      <c r="B8124" s="34" t="str">
        <f t="shared" si="379"/>
        <v/>
      </c>
      <c r="C8124" s="34" t="str">
        <f t="shared" si="380"/>
        <v/>
      </c>
    </row>
    <row r="8125" spans="1:3">
      <c r="A8125" s="34" t="str">
        <f t="shared" si="378"/>
        <v/>
      </c>
      <c r="B8125" s="34" t="str">
        <f t="shared" si="379"/>
        <v/>
      </c>
      <c r="C8125" s="34" t="str">
        <f t="shared" si="380"/>
        <v/>
      </c>
    </row>
    <row r="8126" spans="1:3">
      <c r="A8126" s="34" t="str">
        <f t="shared" si="378"/>
        <v/>
      </c>
      <c r="B8126" s="34" t="str">
        <f t="shared" si="379"/>
        <v/>
      </c>
      <c r="C8126" s="34" t="str">
        <f t="shared" si="380"/>
        <v/>
      </c>
    </row>
    <row r="8127" spans="1:3">
      <c r="A8127" s="34" t="str">
        <f t="shared" si="378"/>
        <v/>
      </c>
      <c r="B8127" s="34" t="str">
        <f t="shared" si="379"/>
        <v/>
      </c>
      <c r="C8127" s="34" t="str">
        <f t="shared" si="380"/>
        <v/>
      </c>
    </row>
    <row r="8128" spans="1:3">
      <c r="A8128" s="34" t="str">
        <f t="shared" si="378"/>
        <v/>
      </c>
      <c r="B8128" s="34" t="str">
        <f t="shared" si="379"/>
        <v/>
      </c>
      <c r="C8128" s="34" t="str">
        <f t="shared" si="380"/>
        <v/>
      </c>
    </row>
    <row r="8129" spans="1:3">
      <c r="A8129" s="34" t="str">
        <f t="shared" si="378"/>
        <v/>
      </c>
      <c r="B8129" s="34" t="str">
        <f t="shared" si="379"/>
        <v/>
      </c>
      <c r="C8129" s="34" t="str">
        <f t="shared" si="380"/>
        <v/>
      </c>
    </row>
    <row r="8130" spans="1:3">
      <c r="A8130" s="34" t="str">
        <f t="shared" si="378"/>
        <v/>
      </c>
      <c r="B8130" s="34" t="str">
        <f t="shared" si="379"/>
        <v/>
      </c>
      <c r="C8130" s="34" t="str">
        <f t="shared" si="380"/>
        <v/>
      </c>
    </row>
    <row r="8131" spans="1:3">
      <c r="A8131" s="34" t="str">
        <f t="shared" ref="A8131:A8194" si="381">IFERROR(C8131-1,"")</f>
        <v/>
      </c>
      <c r="B8131" s="34" t="str">
        <f t="shared" ref="B8131:B8194" si="382">IFERROR("P(Z&gt;="&amp;C8131-1&amp;")","")</f>
        <v/>
      </c>
      <c r="C8131" s="34" t="str">
        <f t="shared" ref="C8131:C8194" si="383">IF(C8130&gt;rNtrials,"",1+C8130)</f>
        <v/>
      </c>
    </row>
    <row r="8132" spans="1:3">
      <c r="A8132" s="34" t="str">
        <f t="shared" si="381"/>
        <v/>
      </c>
      <c r="B8132" s="34" t="str">
        <f t="shared" si="382"/>
        <v/>
      </c>
      <c r="C8132" s="34" t="str">
        <f t="shared" si="383"/>
        <v/>
      </c>
    </row>
    <row r="8133" spans="1:3">
      <c r="A8133" s="34" t="str">
        <f t="shared" si="381"/>
        <v/>
      </c>
      <c r="B8133" s="34" t="str">
        <f t="shared" si="382"/>
        <v/>
      </c>
      <c r="C8133" s="34" t="str">
        <f t="shared" si="383"/>
        <v/>
      </c>
    </row>
    <row r="8134" spans="1:3">
      <c r="A8134" s="34" t="str">
        <f t="shared" si="381"/>
        <v/>
      </c>
      <c r="B8134" s="34" t="str">
        <f t="shared" si="382"/>
        <v/>
      </c>
      <c r="C8134" s="34" t="str">
        <f t="shared" si="383"/>
        <v/>
      </c>
    </row>
    <row r="8135" spans="1:3">
      <c r="A8135" s="34" t="str">
        <f t="shared" si="381"/>
        <v/>
      </c>
      <c r="B8135" s="34" t="str">
        <f t="shared" si="382"/>
        <v/>
      </c>
      <c r="C8135" s="34" t="str">
        <f t="shared" si="383"/>
        <v/>
      </c>
    </row>
    <row r="8136" spans="1:3">
      <c r="A8136" s="34" t="str">
        <f t="shared" si="381"/>
        <v/>
      </c>
      <c r="B8136" s="34" t="str">
        <f t="shared" si="382"/>
        <v/>
      </c>
      <c r="C8136" s="34" t="str">
        <f t="shared" si="383"/>
        <v/>
      </c>
    </row>
    <row r="8137" spans="1:3">
      <c r="A8137" s="34" t="str">
        <f t="shared" si="381"/>
        <v/>
      </c>
      <c r="B8137" s="34" t="str">
        <f t="shared" si="382"/>
        <v/>
      </c>
      <c r="C8137" s="34" t="str">
        <f t="shared" si="383"/>
        <v/>
      </c>
    </row>
    <row r="8138" spans="1:3">
      <c r="A8138" s="34" t="str">
        <f t="shared" si="381"/>
        <v/>
      </c>
      <c r="B8138" s="34" t="str">
        <f t="shared" si="382"/>
        <v/>
      </c>
      <c r="C8138" s="34" t="str">
        <f t="shared" si="383"/>
        <v/>
      </c>
    </row>
    <row r="8139" spans="1:3">
      <c r="A8139" s="34" t="str">
        <f t="shared" si="381"/>
        <v/>
      </c>
      <c r="B8139" s="34" t="str">
        <f t="shared" si="382"/>
        <v/>
      </c>
      <c r="C8139" s="34" t="str">
        <f t="shared" si="383"/>
        <v/>
      </c>
    </row>
    <row r="8140" spans="1:3">
      <c r="A8140" s="34" t="str">
        <f t="shared" si="381"/>
        <v/>
      </c>
      <c r="B8140" s="34" t="str">
        <f t="shared" si="382"/>
        <v/>
      </c>
      <c r="C8140" s="34" t="str">
        <f t="shared" si="383"/>
        <v/>
      </c>
    </row>
    <row r="8141" spans="1:3">
      <c r="A8141" s="34" t="str">
        <f t="shared" si="381"/>
        <v/>
      </c>
      <c r="B8141" s="34" t="str">
        <f t="shared" si="382"/>
        <v/>
      </c>
      <c r="C8141" s="34" t="str">
        <f t="shared" si="383"/>
        <v/>
      </c>
    </row>
    <row r="8142" spans="1:3">
      <c r="A8142" s="34" t="str">
        <f t="shared" si="381"/>
        <v/>
      </c>
      <c r="B8142" s="34" t="str">
        <f t="shared" si="382"/>
        <v/>
      </c>
      <c r="C8142" s="34" t="str">
        <f t="shared" si="383"/>
        <v/>
      </c>
    </row>
    <row r="8143" spans="1:3">
      <c r="A8143" s="34" t="str">
        <f t="shared" si="381"/>
        <v/>
      </c>
      <c r="B8143" s="34" t="str">
        <f t="shared" si="382"/>
        <v/>
      </c>
      <c r="C8143" s="34" t="str">
        <f t="shared" si="383"/>
        <v/>
      </c>
    </row>
    <row r="8144" spans="1:3">
      <c r="A8144" s="34" t="str">
        <f t="shared" si="381"/>
        <v/>
      </c>
      <c r="B8144" s="34" t="str">
        <f t="shared" si="382"/>
        <v/>
      </c>
      <c r="C8144" s="34" t="str">
        <f t="shared" si="383"/>
        <v/>
      </c>
    </row>
    <row r="8145" spans="1:3">
      <c r="A8145" s="34" t="str">
        <f t="shared" si="381"/>
        <v/>
      </c>
      <c r="B8145" s="34" t="str">
        <f t="shared" si="382"/>
        <v/>
      </c>
      <c r="C8145" s="34" t="str">
        <f t="shared" si="383"/>
        <v/>
      </c>
    </row>
    <row r="8146" spans="1:3">
      <c r="A8146" s="34" t="str">
        <f t="shared" si="381"/>
        <v/>
      </c>
      <c r="B8146" s="34" t="str">
        <f t="shared" si="382"/>
        <v/>
      </c>
      <c r="C8146" s="34" t="str">
        <f t="shared" si="383"/>
        <v/>
      </c>
    </row>
    <row r="8147" spans="1:3">
      <c r="A8147" s="34" t="str">
        <f t="shared" si="381"/>
        <v/>
      </c>
      <c r="B8147" s="34" t="str">
        <f t="shared" si="382"/>
        <v/>
      </c>
      <c r="C8147" s="34" t="str">
        <f t="shared" si="383"/>
        <v/>
      </c>
    </row>
    <row r="8148" spans="1:3">
      <c r="A8148" s="34" t="str">
        <f t="shared" si="381"/>
        <v/>
      </c>
      <c r="B8148" s="34" t="str">
        <f t="shared" si="382"/>
        <v/>
      </c>
      <c r="C8148" s="34" t="str">
        <f t="shared" si="383"/>
        <v/>
      </c>
    </row>
    <row r="8149" spans="1:3">
      <c r="A8149" s="34" t="str">
        <f t="shared" si="381"/>
        <v/>
      </c>
      <c r="B8149" s="34" t="str">
        <f t="shared" si="382"/>
        <v/>
      </c>
      <c r="C8149" s="34" t="str">
        <f t="shared" si="383"/>
        <v/>
      </c>
    </row>
    <row r="8150" spans="1:3">
      <c r="A8150" s="34" t="str">
        <f t="shared" si="381"/>
        <v/>
      </c>
      <c r="B8150" s="34" t="str">
        <f t="shared" si="382"/>
        <v/>
      </c>
      <c r="C8150" s="34" t="str">
        <f t="shared" si="383"/>
        <v/>
      </c>
    </row>
    <row r="8151" spans="1:3">
      <c r="A8151" s="34" t="str">
        <f t="shared" si="381"/>
        <v/>
      </c>
      <c r="B8151" s="34" t="str">
        <f t="shared" si="382"/>
        <v/>
      </c>
      <c r="C8151" s="34" t="str">
        <f t="shared" si="383"/>
        <v/>
      </c>
    </row>
    <row r="8152" spans="1:3">
      <c r="A8152" s="34" t="str">
        <f t="shared" si="381"/>
        <v/>
      </c>
      <c r="B8152" s="34" t="str">
        <f t="shared" si="382"/>
        <v/>
      </c>
      <c r="C8152" s="34" t="str">
        <f t="shared" si="383"/>
        <v/>
      </c>
    </row>
    <row r="8153" spans="1:3">
      <c r="A8153" s="34" t="str">
        <f t="shared" si="381"/>
        <v/>
      </c>
      <c r="B8153" s="34" t="str">
        <f t="shared" si="382"/>
        <v/>
      </c>
      <c r="C8153" s="34" t="str">
        <f t="shared" si="383"/>
        <v/>
      </c>
    </row>
    <row r="8154" spans="1:3">
      <c r="A8154" s="34" t="str">
        <f t="shared" si="381"/>
        <v/>
      </c>
      <c r="B8154" s="34" t="str">
        <f t="shared" si="382"/>
        <v/>
      </c>
      <c r="C8154" s="34" t="str">
        <f t="shared" si="383"/>
        <v/>
      </c>
    </row>
    <row r="8155" spans="1:3">
      <c r="A8155" s="34" t="str">
        <f t="shared" si="381"/>
        <v/>
      </c>
      <c r="B8155" s="34" t="str">
        <f t="shared" si="382"/>
        <v/>
      </c>
      <c r="C8155" s="34" t="str">
        <f t="shared" si="383"/>
        <v/>
      </c>
    </row>
    <row r="8156" spans="1:3">
      <c r="A8156" s="34" t="str">
        <f t="shared" si="381"/>
        <v/>
      </c>
      <c r="B8156" s="34" t="str">
        <f t="shared" si="382"/>
        <v/>
      </c>
      <c r="C8156" s="34" t="str">
        <f t="shared" si="383"/>
        <v/>
      </c>
    </row>
    <row r="8157" spans="1:3">
      <c r="A8157" s="34" t="str">
        <f t="shared" si="381"/>
        <v/>
      </c>
      <c r="B8157" s="34" t="str">
        <f t="shared" si="382"/>
        <v/>
      </c>
      <c r="C8157" s="34" t="str">
        <f t="shared" si="383"/>
        <v/>
      </c>
    </row>
    <row r="8158" spans="1:3">
      <c r="A8158" s="34" t="str">
        <f t="shared" si="381"/>
        <v/>
      </c>
      <c r="B8158" s="34" t="str">
        <f t="shared" si="382"/>
        <v/>
      </c>
      <c r="C8158" s="34" t="str">
        <f t="shared" si="383"/>
        <v/>
      </c>
    </row>
    <row r="8159" spans="1:3">
      <c r="A8159" s="34" t="str">
        <f t="shared" si="381"/>
        <v/>
      </c>
      <c r="B8159" s="34" t="str">
        <f t="shared" si="382"/>
        <v/>
      </c>
      <c r="C8159" s="34" t="str">
        <f t="shared" si="383"/>
        <v/>
      </c>
    </row>
    <row r="8160" spans="1:3">
      <c r="A8160" s="34" t="str">
        <f t="shared" si="381"/>
        <v/>
      </c>
      <c r="B8160" s="34" t="str">
        <f t="shared" si="382"/>
        <v/>
      </c>
      <c r="C8160" s="34" t="str">
        <f t="shared" si="383"/>
        <v/>
      </c>
    </row>
    <row r="8161" spans="1:3">
      <c r="A8161" s="34" t="str">
        <f t="shared" si="381"/>
        <v/>
      </c>
      <c r="B8161" s="34" t="str">
        <f t="shared" si="382"/>
        <v/>
      </c>
      <c r="C8161" s="34" t="str">
        <f t="shared" si="383"/>
        <v/>
      </c>
    </row>
    <row r="8162" spans="1:3">
      <c r="A8162" s="34" t="str">
        <f t="shared" si="381"/>
        <v/>
      </c>
      <c r="B8162" s="34" t="str">
        <f t="shared" si="382"/>
        <v/>
      </c>
      <c r="C8162" s="34" t="str">
        <f t="shared" si="383"/>
        <v/>
      </c>
    </row>
    <row r="8163" spans="1:3">
      <c r="A8163" s="34" t="str">
        <f t="shared" si="381"/>
        <v/>
      </c>
      <c r="B8163" s="34" t="str">
        <f t="shared" si="382"/>
        <v/>
      </c>
      <c r="C8163" s="34" t="str">
        <f t="shared" si="383"/>
        <v/>
      </c>
    </row>
    <row r="8164" spans="1:3">
      <c r="A8164" s="34" t="str">
        <f t="shared" si="381"/>
        <v/>
      </c>
      <c r="B8164" s="34" t="str">
        <f t="shared" si="382"/>
        <v/>
      </c>
      <c r="C8164" s="34" t="str">
        <f t="shared" si="383"/>
        <v/>
      </c>
    </row>
    <row r="8165" spans="1:3">
      <c r="A8165" s="34" t="str">
        <f t="shared" si="381"/>
        <v/>
      </c>
      <c r="B8165" s="34" t="str">
        <f t="shared" si="382"/>
        <v/>
      </c>
      <c r="C8165" s="34" t="str">
        <f t="shared" si="383"/>
        <v/>
      </c>
    </row>
    <row r="8166" spans="1:3">
      <c r="A8166" s="34" t="str">
        <f t="shared" si="381"/>
        <v/>
      </c>
      <c r="B8166" s="34" t="str">
        <f t="shared" si="382"/>
        <v/>
      </c>
      <c r="C8166" s="34" t="str">
        <f t="shared" si="383"/>
        <v/>
      </c>
    </row>
    <row r="8167" spans="1:3">
      <c r="A8167" s="34" t="str">
        <f t="shared" si="381"/>
        <v/>
      </c>
      <c r="B8167" s="34" t="str">
        <f t="shared" si="382"/>
        <v/>
      </c>
      <c r="C8167" s="34" t="str">
        <f t="shared" si="383"/>
        <v/>
      </c>
    </row>
    <row r="8168" spans="1:3">
      <c r="A8168" s="34" t="str">
        <f t="shared" si="381"/>
        <v/>
      </c>
      <c r="B8168" s="34" t="str">
        <f t="shared" si="382"/>
        <v/>
      </c>
      <c r="C8168" s="34" t="str">
        <f t="shared" si="383"/>
        <v/>
      </c>
    </row>
    <row r="8169" spans="1:3">
      <c r="A8169" s="34" t="str">
        <f t="shared" si="381"/>
        <v/>
      </c>
      <c r="B8169" s="34" t="str">
        <f t="shared" si="382"/>
        <v/>
      </c>
      <c r="C8169" s="34" t="str">
        <f t="shared" si="383"/>
        <v/>
      </c>
    </row>
    <row r="8170" spans="1:3">
      <c r="A8170" s="34" t="str">
        <f t="shared" si="381"/>
        <v/>
      </c>
      <c r="B8170" s="34" t="str">
        <f t="shared" si="382"/>
        <v/>
      </c>
      <c r="C8170" s="34" t="str">
        <f t="shared" si="383"/>
        <v/>
      </c>
    </row>
    <row r="8171" spans="1:3">
      <c r="A8171" s="34" t="str">
        <f t="shared" si="381"/>
        <v/>
      </c>
      <c r="B8171" s="34" t="str">
        <f t="shared" si="382"/>
        <v/>
      </c>
      <c r="C8171" s="34" t="str">
        <f t="shared" si="383"/>
        <v/>
      </c>
    </row>
    <row r="8172" spans="1:3">
      <c r="A8172" s="34" t="str">
        <f t="shared" si="381"/>
        <v/>
      </c>
      <c r="B8172" s="34" t="str">
        <f t="shared" si="382"/>
        <v/>
      </c>
      <c r="C8172" s="34" t="str">
        <f t="shared" si="383"/>
        <v/>
      </c>
    </row>
    <row r="8173" spans="1:3">
      <c r="A8173" s="34" t="str">
        <f t="shared" si="381"/>
        <v/>
      </c>
      <c r="B8173" s="34" t="str">
        <f t="shared" si="382"/>
        <v/>
      </c>
      <c r="C8173" s="34" t="str">
        <f t="shared" si="383"/>
        <v/>
      </c>
    </row>
    <row r="8174" spans="1:3">
      <c r="A8174" s="34" t="str">
        <f t="shared" si="381"/>
        <v/>
      </c>
      <c r="B8174" s="34" t="str">
        <f t="shared" si="382"/>
        <v/>
      </c>
      <c r="C8174" s="34" t="str">
        <f t="shared" si="383"/>
        <v/>
      </c>
    </row>
    <row r="8175" spans="1:3">
      <c r="A8175" s="34" t="str">
        <f t="shared" si="381"/>
        <v/>
      </c>
      <c r="B8175" s="34" t="str">
        <f t="shared" si="382"/>
        <v/>
      </c>
      <c r="C8175" s="34" t="str">
        <f t="shared" si="383"/>
        <v/>
      </c>
    </row>
    <row r="8176" spans="1:3">
      <c r="A8176" s="34" t="str">
        <f t="shared" si="381"/>
        <v/>
      </c>
      <c r="B8176" s="34" t="str">
        <f t="shared" si="382"/>
        <v/>
      </c>
      <c r="C8176" s="34" t="str">
        <f t="shared" si="383"/>
        <v/>
      </c>
    </row>
    <row r="8177" spans="1:3">
      <c r="A8177" s="34" t="str">
        <f t="shared" si="381"/>
        <v/>
      </c>
      <c r="B8177" s="34" t="str">
        <f t="shared" si="382"/>
        <v/>
      </c>
      <c r="C8177" s="34" t="str">
        <f t="shared" si="383"/>
        <v/>
      </c>
    </row>
    <row r="8178" spans="1:3">
      <c r="A8178" s="34" t="str">
        <f t="shared" si="381"/>
        <v/>
      </c>
      <c r="B8178" s="34" t="str">
        <f t="shared" si="382"/>
        <v/>
      </c>
      <c r="C8178" s="34" t="str">
        <f t="shared" si="383"/>
        <v/>
      </c>
    </row>
    <row r="8179" spans="1:3">
      <c r="A8179" s="34" t="str">
        <f t="shared" si="381"/>
        <v/>
      </c>
      <c r="B8179" s="34" t="str">
        <f t="shared" si="382"/>
        <v/>
      </c>
      <c r="C8179" s="34" t="str">
        <f t="shared" si="383"/>
        <v/>
      </c>
    </row>
    <row r="8180" spans="1:3">
      <c r="A8180" s="34" t="str">
        <f t="shared" si="381"/>
        <v/>
      </c>
      <c r="B8180" s="34" t="str">
        <f t="shared" si="382"/>
        <v/>
      </c>
      <c r="C8180" s="34" t="str">
        <f t="shared" si="383"/>
        <v/>
      </c>
    </row>
    <row r="8181" spans="1:3">
      <c r="A8181" s="34" t="str">
        <f t="shared" si="381"/>
        <v/>
      </c>
      <c r="B8181" s="34" t="str">
        <f t="shared" si="382"/>
        <v/>
      </c>
      <c r="C8181" s="34" t="str">
        <f t="shared" si="383"/>
        <v/>
      </c>
    </row>
    <row r="8182" spans="1:3">
      <c r="A8182" s="34" t="str">
        <f t="shared" si="381"/>
        <v/>
      </c>
      <c r="B8182" s="34" t="str">
        <f t="shared" si="382"/>
        <v/>
      </c>
      <c r="C8182" s="34" t="str">
        <f t="shared" si="383"/>
        <v/>
      </c>
    </row>
    <row r="8183" spans="1:3">
      <c r="A8183" s="34" t="str">
        <f t="shared" si="381"/>
        <v/>
      </c>
      <c r="B8183" s="34" t="str">
        <f t="shared" si="382"/>
        <v/>
      </c>
      <c r="C8183" s="34" t="str">
        <f t="shared" si="383"/>
        <v/>
      </c>
    </row>
    <row r="8184" spans="1:3">
      <c r="A8184" s="34" t="str">
        <f t="shared" si="381"/>
        <v/>
      </c>
      <c r="B8184" s="34" t="str">
        <f t="shared" si="382"/>
        <v/>
      </c>
      <c r="C8184" s="34" t="str">
        <f t="shared" si="383"/>
        <v/>
      </c>
    </row>
    <row r="8185" spans="1:3">
      <c r="A8185" s="34" t="str">
        <f t="shared" si="381"/>
        <v/>
      </c>
      <c r="B8185" s="34" t="str">
        <f t="shared" si="382"/>
        <v/>
      </c>
      <c r="C8185" s="34" t="str">
        <f t="shared" si="383"/>
        <v/>
      </c>
    </row>
    <row r="8186" spans="1:3">
      <c r="A8186" s="34" t="str">
        <f t="shared" si="381"/>
        <v/>
      </c>
      <c r="B8186" s="34" t="str">
        <f t="shared" si="382"/>
        <v/>
      </c>
      <c r="C8186" s="34" t="str">
        <f t="shared" si="383"/>
        <v/>
      </c>
    </row>
    <row r="8187" spans="1:3">
      <c r="A8187" s="34" t="str">
        <f t="shared" si="381"/>
        <v/>
      </c>
      <c r="B8187" s="34" t="str">
        <f t="shared" si="382"/>
        <v/>
      </c>
      <c r="C8187" s="34" t="str">
        <f t="shared" si="383"/>
        <v/>
      </c>
    </row>
    <row r="8188" spans="1:3">
      <c r="A8188" s="34" t="str">
        <f t="shared" si="381"/>
        <v/>
      </c>
      <c r="B8188" s="34" t="str">
        <f t="shared" si="382"/>
        <v/>
      </c>
      <c r="C8188" s="34" t="str">
        <f t="shared" si="383"/>
        <v/>
      </c>
    </row>
    <row r="8189" spans="1:3">
      <c r="A8189" s="34" t="str">
        <f t="shared" si="381"/>
        <v/>
      </c>
      <c r="B8189" s="34" t="str">
        <f t="shared" si="382"/>
        <v/>
      </c>
      <c r="C8189" s="34" t="str">
        <f t="shared" si="383"/>
        <v/>
      </c>
    </row>
    <row r="8190" spans="1:3">
      <c r="A8190" s="34" t="str">
        <f t="shared" si="381"/>
        <v/>
      </c>
      <c r="B8190" s="34" t="str">
        <f t="shared" si="382"/>
        <v/>
      </c>
      <c r="C8190" s="34" t="str">
        <f t="shared" si="383"/>
        <v/>
      </c>
    </row>
    <row r="8191" spans="1:3">
      <c r="A8191" s="34" t="str">
        <f t="shared" si="381"/>
        <v/>
      </c>
      <c r="B8191" s="34" t="str">
        <f t="shared" si="382"/>
        <v/>
      </c>
      <c r="C8191" s="34" t="str">
        <f t="shared" si="383"/>
        <v/>
      </c>
    </row>
    <row r="8192" spans="1:3">
      <c r="A8192" s="34" t="str">
        <f t="shared" si="381"/>
        <v/>
      </c>
      <c r="B8192" s="34" t="str">
        <f t="shared" si="382"/>
        <v/>
      </c>
      <c r="C8192" s="34" t="str">
        <f t="shared" si="383"/>
        <v/>
      </c>
    </row>
    <row r="8193" spans="1:3">
      <c r="A8193" s="34" t="str">
        <f t="shared" si="381"/>
        <v/>
      </c>
      <c r="B8193" s="34" t="str">
        <f t="shared" si="382"/>
        <v/>
      </c>
      <c r="C8193" s="34" t="str">
        <f t="shared" si="383"/>
        <v/>
      </c>
    </row>
    <row r="8194" spans="1:3">
      <c r="A8194" s="34" t="str">
        <f t="shared" si="381"/>
        <v/>
      </c>
      <c r="B8194" s="34" t="str">
        <f t="shared" si="382"/>
        <v/>
      </c>
      <c r="C8194" s="34" t="str">
        <f t="shared" si="383"/>
        <v/>
      </c>
    </row>
    <row r="8195" spans="1:3">
      <c r="A8195" s="34" t="str">
        <f t="shared" ref="A8195:A8258" si="384">IFERROR(C8195-1,"")</f>
        <v/>
      </c>
      <c r="B8195" s="34" t="str">
        <f t="shared" ref="B8195:B8258" si="385">IFERROR("P(Z&gt;="&amp;C8195-1&amp;")","")</f>
        <v/>
      </c>
      <c r="C8195" s="34" t="str">
        <f t="shared" ref="C8195:C8258" si="386">IF(C8194&gt;rNtrials,"",1+C8194)</f>
        <v/>
      </c>
    </row>
    <row r="8196" spans="1:3">
      <c r="A8196" s="34" t="str">
        <f t="shared" si="384"/>
        <v/>
      </c>
      <c r="B8196" s="34" t="str">
        <f t="shared" si="385"/>
        <v/>
      </c>
      <c r="C8196" s="34" t="str">
        <f t="shared" si="386"/>
        <v/>
      </c>
    </row>
    <row r="8197" spans="1:3">
      <c r="A8197" s="34" t="str">
        <f t="shared" si="384"/>
        <v/>
      </c>
      <c r="B8197" s="34" t="str">
        <f t="shared" si="385"/>
        <v/>
      </c>
      <c r="C8197" s="34" t="str">
        <f t="shared" si="386"/>
        <v/>
      </c>
    </row>
    <row r="8198" spans="1:3">
      <c r="A8198" s="34" t="str">
        <f t="shared" si="384"/>
        <v/>
      </c>
      <c r="B8198" s="34" t="str">
        <f t="shared" si="385"/>
        <v/>
      </c>
      <c r="C8198" s="34" t="str">
        <f t="shared" si="386"/>
        <v/>
      </c>
    </row>
    <row r="8199" spans="1:3">
      <c r="A8199" s="34" t="str">
        <f t="shared" si="384"/>
        <v/>
      </c>
      <c r="B8199" s="34" t="str">
        <f t="shared" si="385"/>
        <v/>
      </c>
      <c r="C8199" s="34" t="str">
        <f t="shared" si="386"/>
        <v/>
      </c>
    </row>
    <row r="8200" spans="1:3">
      <c r="A8200" s="34" t="str">
        <f t="shared" si="384"/>
        <v/>
      </c>
      <c r="B8200" s="34" t="str">
        <f t="shared" si="385"/>
        <v/>
      </c>
      <c r="C8200" s="34" t="str">
        <f t="shared" si="386"/>
        <v/>
      </c>
    </row>
    <row r="8201" spans="1:3">
      <c r="A8201" s="34" t="str">
        <f t="shared" si="384"/>
        <v/>
      </c>
      <c r="B8201" s="34" t="str">
        <f t="shared" si="385"/>
        <v/>
      </c>
      <c r="C8201" s="34" t="str">
        <f t="shared" si="386"/>
        <v/>
      </c>
    </row>
    <row r="8202" spans="1:3">
      <c r="A8202" s="34" t="str">
        <f t="shared" si="384"/>
        <v/>
      </c>
      <c r="B8202" s="34" t="str">
        <f t="shared" si="385"/>
        <v/>
      </c>
      <c r="C8202" s="34" t="str">
        <f t="shared" si="386"/>
        <v/>
      </c>
    </row>
    <row r="8203" spans="1:3">
      <c r="A8203" s="34" t="str">
        <f t="shared" si="384"/>
        <v/>
      </c>
      <c r="B8203" s="34" t="str">
        <f t="shared" si="385"/>
        <v/>
      </c>
      <c r="C8203" s="34" t="str">
        <f t="shared" si="386"/>
        <v/>
      </c>
    </row>
    <row r="8204" spans="1:3">
      <c r="A8204" s="34" t="str">
        <f t="shared" si="384"/>
        <v/>
      </c>
      <c r="B8204" s="34" t="str">
        <f t="shared" si="385"/>
        <v/>
      </c>
      <c r="C8204" s="34" t="str">
        <f t="shared" si="386"/>
        <v/>
      </c>
    </row>
    <row r="8205" spans="1:3">
      <c r="A8205" s="34" t="str">
        <f t="shared" si="384"/>
        <v/>
      </c>
      <c r="B8205" s="34" t="str">
        <f t="shared" si="385"/>
        <v/>
      </c>
      <c r="C8205" s="34" t="str">
        <f t="shared" si="386"/>
        <v/>
      </c>
    </row>
    <row r="8206" spans="1:3">
      <c r="A8206" s="34" t="str">
        <f t="shared" si="384"/>
        <v/>
      </c>
      <c r="B8206" s="34" t="str">
        <f t="shared" si="385"/>
        <v/>
      </c>
      <c r="C8206" s="34" t="str">
        <f t="shared" si="386"/>
        <v/>
      </c>
    </row>
    <row r="8207" spans="1:3">
      <c r="A8207" s="34" t="str">
        <f t="shared" si="384"/>
        <v/>
      </c>
      <c r="B8207" s="34" t="str">
        <f t="shared" si="385"/>
        <v/>
      </c>
      <c r="C8207" s="34" t="str">
        <f t="shared" si="386"/>
        <v/>
      </c>
    </row>
    <row r="8208" spans="1:3">
      <c r="A8208" s="34" t="str">
        <f t="shared" si="384"/>
        <v/>
      </c>
      <c r="B8208" s="34" t="str">
        <f t="shared" si="385"/>
        <v/>
      </c>
      <c r="C8208" s="34" t="str">
        <f t="shared" si="386"/>
        <v/>
      </c>
    </row>
    <row r="8209" spans="1:3">
      <c r="A8209" s="34" t="str">
        <f t="shared" si="384"/>
        <v/>
      </c>
      <c r="B8209" s="34" t="str">
        <f t="shared" si="385"/>
        <v/>
      </c>
      <c r="C8209" s="34" t="str">
        <f t="shared" si="386"/>
        <v/>
      </c>
    </row>
    <row r="8210" spans="1:3">
      <c r="A8210" s="34" t="str">
        <f t="shared" si="384"/>
        <v/>
      </c>
      <c r="B8210" s="34" t="str">
        <f t="shared" si="385"/>
        <v/>
      </c>
      <c r="C8210" s="34" t="str">
        <f t="shared" si="386"/>
        <v/>
      </c>
    </row>
    <row r="8211" spans="1:3">
      <c r="A8211" s="34" t="str">
        <f t="shared" si="384"/>
        <v/>
      </c>
      <c r="B8211" s="34" t="str">
        <f t="shared" si="385"/>
        <v/>
      </c>
      <c r="C8211" s="34" t="str">
        <f t="shared" si="386"/>
        <v/>
      </c>
    </row>
    <row r="8212" spans="1:3">
      <c r="A8212" s="34" t="str">
        <f t="shared" si="384"/>
        <v/>
      </c>
      <c r="B8212" s="34" t="str">
        <f t="shared" si="385"/>
        <v/>
      </c>
      <c r="C8212" s="34" t="str">
        <f t="shared" si="386"/>
        <v/>
      </c>
    </row>
    <row r="8213" spans="1:3">
      <c r="A8213" s="34" t="str">
        <f t="shared" si="384"/>
        <v/>
      </c>
      <c r="B8213" s="34" t="str">
        <f t="shared" si="385"/>
        <v/>
      </c>
      <c r="C8213" s="34" t="str">
        <f t="shared" si="386"/>
        <v/>
      </c>
    </row>
    <row r="8214" spans="1:3">
      <c r="A8214" s="34" t="str">
        <f t="shared" si="384"/>
        <v/>
      </c>
      <c r="B8214" s="34" t="str">
        <f t="shared" si="385"/>
        <v/>
      </c>
      <c r="C8214" s="34" t="str">
        <f t="shared" si="386"/>
        <v/>
      </c>
    </row>
    <row r="8215" spans="1:3">
      <c r="A8215" s="34" t="str">
        <f t="shared" si="384"/>
        <v/>
      </c>
      <c r="B8215" s="34" t="str">
        <f t="shared" si="385"/>
        <v/>
      </c>
      <c r="C8215" s="34" t="str">
        <f t="shared" si="386"/>
        <v/>
      </c>
    </row>
    <row r="8216" spans="1:3">
      <c r="A8216" s="34" t="str">
        <f t="shared" si="384"/>
        <v/>
      </c>
      <c r="B8216" s="34" t="str">
        <f t="shared" si="385"/>
        <v/>
      </c>
      <c r="C8216" s="34" t="str">
        <f t="shared" si="386"/>
        <v/>
      </c>
    </row>
    <row r="8217" spans="1:3">
      <c r="A8217" s="34" t="str">
        <f t="shared" si="384"/>
        <v/>
      </c>
      <c r="B8217" s="34" t="str">
        <f t="shared" si="385"/>
        <v/>
      </c>
      <c r="C8217" s="34" t="str">
        <f t="shared" si="386"/>
        <v/>
      </c>
    </row>
    <row r="8218" spans="1:3">
      <c r="A8218" s="34" t="str">
        <f t="shared" si="384"/>
        <v/>
      </c>
      <c r="B8218" s="34" t="str">
        <f t="shared" si="385"/>
        <v/>
      </c>
      <c r="C8218" s="34" t="str">
        <f t="shared" si="386"/>
        <v/>
      </c>
    </row>
    <row r="8219" spans="1:3">
      <c r="A8219" s="34" t="str">
        <f t="shared" si="384"/>
        <v/>
      </c>
      <c r="B8219" s="34" t="str">
        <f t="shared" si="385"/>
        <v/>
      </c>
      <c r="C8219" s="34" t="str">
        <f t="shared" si="386"/>
        <v/>
      </c>
    </row>
    <row r="8220" spans="1:3">
      <c r="A8220" s="34" t="str">
        <f t="shared" si="384"/>
        <v/>
      </c>
      <c r="B8220" s="34" t="str">
        <f t="shared" si="385"/>
        <v/>
      </c>
      <c r="C8220" s="34" t="str">
        <f t="shared" si="386"/>
        <v/>
      </c>
    </row>
    <row r="8221" spans="1:3">
      <c r="A8221" s="34" t="str">
        <f t="shared" si="384"/>
        <v/>
      </c>
      <c r="B8221" s="34" t="str">
        <f t="shared" si="385"/>
        <v/>
      </c>
      <c r="C8221" s="34" t="str">
        <f t="shared" si="386"/>
        <v/>
      </c>
    </row>
    <row r="8222" spans="1:3">
      <c r="A8222" s="34" t="str">
        <f t="shared" si="384"/>
        <v/>
      </c>
      <c r="B8222" s="34" t="str">
        <f t="shared" si="385"/>
        <v/>
      </c>
      <c r="C8222" s="34" t="str">
        <f t="shared" si="386"/>
        <v/>
      </c>
    </row>
    <row r="8223" spans="1:3">
      <c r="A8223" s="34" t="str">
        <f t="shared" si="384"/>
        <v/>
      </c>
      <c r="B8223" s="34" t="str">
        <f t="shared" si="385"/>
        <v/>
      </c>
      <c r="C8223" s="34" t="str">
        <f t="shared" si="386"/>
        <v/>
      </c>
    </row>
    <row r="8224" spans="1:3">
      <c r="A8224" s="34" t="str">
        <f t="shared" si="384"/>
        <v/>
      </c>
      <c r="B8224" s="34" t="str">
        <f t="shared" si="385"/>
        <v/>
      </c>
      <c r="C8224" s="34" t="str">
        <f t="shared" si="386"/>
        <v/>
      </c>
    </row>
    <row r="8225" spans="1:3">
      <c r="A8225" s="34" t="str">
        <f t="shared" si="384"/>
        <v/>
      </c>
      <c r="B8225" s="34" t="str">
        <f t="shared" si="385"/>
        <v/>
      </c>
      <c r="C8225" s="34" t="str">
        <f t="shared" si="386"/>
        <v/>
      </c>
    </row>
    <row r="8226" spans="1:3">
      <c r="A8226" s="34" t="str">
        <f t="shared" si="384"/>
        <v/>
      </c>
      <c r="B8226" s="34" t="str">
        <f t="shared" si="385"/>
        <v/>
      </c>
      <c r="C8226" s="34" t="str">
        <f t="shared" si="386"/>
        <v/>
      </c>
    </row>
    <row r="8227" spans="1:3">
      <c r="A8227" s="34" t="str">
        <f t="shared" si="384"/>
        <v/>
      </c>
      <c r="B8227" s="34" t="str">
        <f t="shared" si="385"/>
        <v/>
      </c>
      <c r="C8227" s="34" t="str">
        <f t="shared" si="386"/>
        <v/>
      </c>
    </row>
    <row r="8228" spans="1:3">
      <c r="A8228" s="34" t="str">
        <f t="shared" si="384"/>
        <v/>
      </c>
      <c r="B8228" s="34" t="str">
        <f t="shared" si="385"/>
        <v/>
      </c>
      <c r="C8228" s="34" t="str">
        <f t="shared" si="386"/>
        <v/>
      </c>
    </row>
    <row r="8229" spans="1:3">
      <c r="A8229" s="34" t="str">
        <f t="shared" si="384"/>
        <v/>
      </c>
      <c r="B8229" s="34" t="str">
        <f t="shared" si="385"/>
        <v/>
      </c>
      <c r="C8229" s="34" t="str">
        <f t="shared" si="386"/>
        <v/>
      </c>
    </row>
    <row r="8230" spans="1:3">
      <c r="A8230" s="34" t="str">
        <f t="shared" si="384"/>
        <v/>
      </c>
      <c r="B8230" s="34" t="str">
        <f t="shared" si="385"/>
        <v/>
      </c>
      <c r="C8230" s="34" t="str">
        <f t="shared" si="386"/>
        <v/>
      </c>
    </row>
    <row r="8231" spans="1:3">
      <c r="A8231" s="34" t="str">
        <f t="shared" si="384"/>
        <v/>
      </c>
      <c r="B8231" s="34" t="str">
        <f t="shared" si="385"/>
        <v/>
      </c>
      <c r="C8231" s="34" t="str">
        <f t="shared" si="386"/>
        <v/>
      </c>
    </row>
    <row r="8232" spans="1:3">
      <c r="A8232" s="34" t="str">
        <f t="shared" si="384"/>
        <v/>
      </c>
      <c r="B8232" s="34" t="str">
        <f t="shared" si="385"/>
        <v/>
      </c>
      <c r="C8232" s="34" t="str">
        <f t="shared" si="386"/>
        <v/>
      </c>
    </row>
    <row r="8233" spans="1:3">
      <c r="A8233" s="34" t="str">
        <f t="shared" si="384"/>
        <v/>
      </c>
      <c r="B8233" s="34" t="str">
        <f t="shared" si="385"/>
        <v/>
      </c>
      <c r="C8233" s="34" t="str">
        <f t="shared" si="386"/>
        <v/>
      </c>
    </row>
    <row r="8234" spans="1:3">
      <c r="A8234" s="34" t="str">
        <f t="shared" si="384"/>
        <v/>
      </c>
      <c r="B8234" s="34" t="str">
        <f t="shared" si="385"/>
        <v/>
      </c>
      <c r="C8234" s="34" t="str">
        <f t="shared" si="386"/>
        <v/>
      </c>
    </row>
    <row r="8235" spans="1:3">
      <c r="A8235" s="34" t="str">
        <f t="shared" si="384"/>
        <v/>
      </c>
      <c r="B8235" s="34" t="str">
        <f t="shared" si="385"/>
        <v/>
      </c>
      <c r="C8235" s="34" t="str">
        <f t="shared" si="386"/>
        <v/>
      </c>
    </row>
    <row r="8236" spans="1:3">
      <c r="A8236" s="34" t="str">
        <f t="shared" si="384"/>
        <v/>
      </c>
      <c r="B8236" s="34" t="str">
        <f t="shared" si="385"/>
        <v/>
      </c>
      <c r="C8236" s="34" t="str">
        <f t="shared" si="386"/>
        <v/>
      </c>
    </row>
    <row r="8237" spans="1:3">
      <c r="A8237" s="34" t="str">
        <f t="shared" si="384"/>
        <v/>
      </c>
      <c r="B8237" s="34" t="str">
        <f t="shared" si="385"/>
        <v/>
      </c>
      <c r="C8237" s="34" t="str">
        <f t="shared" si="386"/>
        <v/>
      </c>
    </row>
    <row r="8238" spans="1:3">
      <c r="A8238" s="34" t="str">
        <f t="shared" si="384"/>
        <v/>
      </c>
      <c r="B8238" s="34" t="str">
        <f t="shared" si="385"/>
        <v/>
      </c>
      <c r="C8238" s="34" t="str">
        <f t="shared" si="386"/>
        <v/>
      </c>
    </row>
    <row r="8239" spans="1:3">
      <c r="A8239" s="34" t="str">
        <f t="shared" si="384"/>
        <v/>
      </c>
      <c r="B8239" s="34" t="str">
        <f t="shared" si="385"/>
        <v/>
      </c>
      <c r="C8239" s="34" t="str">
        <f t="shared" si="386"/>
        <v/>
      </c>
    </row>
    <row r="8240" spans="1:3">
      <c r="A8240" s="34" t="str">
        <f t="shared" si="384"/>
        <v/>
      </c>
      <c r="B8240" s="34" t="str">
        <f t="shared" si="385"/>
        <v/>
      </c>
      <c r="C8240" s="34" t="str">
        <f t="shared" si="386"/>
        <v/>
      </c>
    </row>
    <row r="8241" spans="1:3">
      <c r="A8241" s="34" t="str">
        <f t="shared" si="384"/>
        <v/>
      </c>
      <c r="B8241" s="34" t="str">
        <f t="shared" si="385"/>
        <v/>
      </c>
      <c r="C8241" s="34" t="str">
        <f t="shared" si="386"/>
        <v/>
      </c>
    </row>
    <row r="8242" spans="1:3">
      <c r="A8242" s="34" t="str">
        <f t="shared" si="384"/>
        <v/>
      </c>
      <c r="B8242" s="34" t="str">
        <f t="shared" si="385"/>
        <v/>
      </c>
      <c r="C8242" s="34" t="str">
        <f t="shared" si="386"/>
        <v/>
      </c>
    </row>
    <row r="8243" spans="1:3">
      <c r="A8243" s="34" t="str">
        <f t="shared" si="384"/>
        <v/>
      </c>
      <c r="B8243" s="34" t="str">
        <f t="shared" si="385"/>
        <v/>
      </c>
      <c r="C8243" s="34" t="str">
        <f t="shared" si="386"/>
        <v/>
      </c>
    </row>
    <row r="8244" spans="1:3">
      <c r="A8244" s="34" t="str">
        <f t="shared" si="384"/>
        <v/>
      </c>
      <c r="B8244" s="34" t="str">
        <f t="shared" si="385"/>
        <v/>
      </c>
      <c r="C8244" s="34" t="str">
        <f t="shared" si="386"/>
        <v/>
      </c>
    </row>
    <row r="8245" spans="1:3">
      <c r="A8245" s="34" t="str">
        <f t="shared" si="384"/>
        <v/>
      </c>
      <c r="B8245" s="34" t="str">
        <f t="shared" si="385"/>
        <v/>
      </c>
      <c r="C8245" s="34" t="str">
        <f t="shared" si="386"/>
        <v/>
      </c>
    </row>
    <row r="8246" spans="1:3">
      <c r="A8246" s="34" t="str">
        <f t="shared" si="384"/>
        <v/>
      </c>
      <c r="B8246" s="34" t="str">
        <f t="shared" si="385"/>
        <v/>
      </c>
      <c r="C8246" s="34" t="str">
        <f t="shared" si="386"/>
        <v/>
      </c>
    </row>
    <row r="8247" spans="1:3">
      <c r="A8247" s="34" t="str">
        <f t="shared" si="384"/>
        <v/>
      </c>
      <c r="B8247" s="34" t="str">
        <f t="shared" si="385"/>
        <v/>
      </c>
      <c r="C8247" s="34" t="str">
        <f t="shared" si="386"/>
        <v/>
      </c>
    </row>
    <row r="8248" spans="1:3">
      <c r="A8248" s="34" t="str">
        <f t="shared" si="384"/>
        <v/>
      </c>
      <c r="B8248" s="34" t="str">
        <f t="shared" si="385"/>
        <v/>
      </c>
      <c r="C8248" s="34" t="str">
        <f t="shared" si="386"/>
        <v/>
      </c>
    </row>
    <row r="8249" spans="1:3">
      <c r="A8249" s="34" t="str">
        <f t="shared" si="384"/>
        <v/>
      </c>
      <c r="B8249" s="34" t="str">
        <f t="shared" si="385"/>
        <v/>
      </c>
      <c r="C8249" s="34" t="str">
        <f t="shared" si="386"/>
        <v/>
      </c>
    </row>
    <row r="8250" spans="1:3">
      <c r="A8250" s="34" t="str">
        <f t="shared" si="384"/>
        <v/>
      </c>
      <c r="B8250" s="34" t="str">
        <f t="shared" si="385"/>
        <v/>
      </c>
      <c r="C8250" s="34" t="str">
        <f t="shared" si="386"/>
        <v/>
      </c>
    </row>
    <row r="8251" spans="1:3">
      <c r="A8251" s="34" t="str">
        <f t="shared" si="384"/>
        <v/>
      </c>
      <c r="B8251" s="34" t="str">
        <f t="shared" si="385"/>
        <v/>
      </c>
      <c r="C8251" s="34" t="str">
        <f t="shared" si="386"/>
        <v/>
      </c>
    </row>
    <row r="8252" spans="1:3">
      <c r="A8252" s="34" t="str">
        <f t="shared" si="384"/>
        <v/>
      </c>
      <c r="B8252" s="34" t="str">
        <f t="shared" si="385"/>
        <v/>
      </c>
      <c r="C8252" s="34" t="str">
        <f t="shared" si="386"/>
        <v/>
      </c>
    </row>
    <row r="8253" spans="1:3">
      <c r="A8253" s="34" t="str">
        <f t="shared" si="384"/>
        <v/>
      </c>
      <c r="B8253" s="34" t="str">
        <f t="shared" si="385"/>
        <v/>
      </c>
      <c r="C8253" s="34" t="str">
        <f t="shared" si="386"/>
        <v/>
      </c>
    </row>
    <row r="8254" spans="1:3">
      <c r="A8254" s="34" t="str">
        <f t="shared" si="384"/>
        <v/>
      </c>
      <c r="B8254" s="34" t="str">
        <f t="shared" si="385"/>
        <v/>
      </c>
      <c r="C8254" s="34" t="str">
        <f t="shared" si="386"/>
        <v/>
      </c>
    </row>
    <row r="8255" spans="1:3">
      <c r="A8255" s="34" t="str">
        <f t="shared" si="384"/>
        <v/>
      </c>
      <c r="B8255" s="34" t="str">
        <f t="shared" si="385"/>
        <v/>
      </c>
      <c r="C8255" s="34" t="str">
        <f t="shared" si="386"/>
        <v/>
      </c>
    </row>
    <row r="8256" spans="1:3">
      <c r="A8256" s="34" t="str">
        <f t="shared" si="384"/>
        <v/>
      </c>
      <c r="B8256" s="34" t="str">
        <f t="shared" si="385"/>
        <v/>
      </c>
      <c r="C8256" s="34" t="str">
        <f t="shared" si="386"/>
        <v/>
      </c>
    </row>
    <row r="8257" spans="1:3">
      <c r="A8257" s="34" t="str">
        <f t="shared" si="384"/>
        <v/>
      </c>
      <c r="B8257" s="34" t="str">
        <f t="shared" si="385"/>
        <v/>
      </c>
      <c r="C8257" s="34" t="str">
        <f t="shared" si="386"/>
        <v/>
      </c>
    </row>
    <row r="8258" spans="1:3">
      <c r="A8258" s="34" t="str">
        <f t="shared" si="384"/>
        <v/>
      </c>
      <c r="B8258" s="34" t="str">
        <f t="shared" si="385"/>
        <v/>
      </c>
      <c r="C8258" s="34" t="str">
        <f t="shared" si="386"/>
        <v/>
      </c>
    </row>
    <row r="8259" spans="1:3">
      <c r="A8259" s="34" t="str">
        <f t="shared" ref="A8259:A8322" si="387">IFERROR(C8259-1,"")</f>
        <v/>
      </c>
      <c r="B8259" s="34" t="str">
        <f t="shared" ref="B8259:B8322" si="388">IFERROR("P(Z&gt;="&amp;C8259-1&amp;")","")</f>
        <v/>
      </c>
      <c r="C8259" s="34" t="str">
        <f t="shared" ref="C8259:C8322" si="389">IF(C8258&gt;rNtrials,"",1+C8258)</f>
        <v/>
      </c>
    </row>
    <row r="8260" spans="1:3">
      <c r="A8260" s="34" t="str">
        <f t="shared" si="387"/>
        <v/>
      </c>
      <c r="B8260" s="34" t="str">
        <f t="shared" si="388"/>
        <v/>
      </c>
      <c r="C8260" s="34" t="str">
        <f t="shared" si="389"/>
        <v/>
      </c>
    </row>
    <row r="8261" spans="1:3">
      <c r="A8261" s="34" t="str">
        <f t="shared" si="387"/>
        <v/>
      </c>
      <c r="B8261" s="34" t="str">
        <f t="shared" si="388"/>
        <v/>
      </c>
      <c r="C8261" s="34" t="str">
        <f t="shared" si="389"/>
        <v/>
      </c>
    </row>
    <row r="8262" spans="1:3">
      <c r="A8262" s="34" t="str">
        <f t="shared" si="387"/>
        <v/>
      </c>
      <c r="B8262" s="34" t="str">
        <f t="shared" si="388"/>
        <v/>
      </c>
      <c r="C8262" s="34" t="str">
        <f t="shared" si="389"/>
        <v/>
      </c>
    </row>
    <row r="8263" spans="1:3">
      <c r="A8263" s="34" t="str">
        <f t="shared" si="387"/>
        <v/>
      </c>
      <c r="B8263" s="34" t="str">
        <f t="shared" si="388"/>
        <v/>
      </c>
      <c r="C8263" s="34" t="str">
        <f t="shared" si="389"/>
        <v/>
      </c>
    </row>
    <row r="8264" spans="1:3">
      <c r="A8264" s="34" t="str">
        <f t="shared" si="387"/>
        <v/>
      </c>
      <c r="B8264" s="34" t="str">
        <f t="shared" si="388"/>
        <v/>
      </c>
      <c r="C8264" s="34" t="str">
        <f t="shared" si="389"/>
        <v/>
      </c>
    </row>
    <row r="8265" spans="1:3">
      <c r="A8265" s="34" t="str">
        <f t="shared" si="387"/>
        <v/>
      </c>
      <c r="B8265" s="34" t="str">
        <f t="shared" si="388"/>
        <v/>
      </c>
      <c r="C8265" s="34" t="str">
        <f t="shared" si="389"/>
        <v/>
      </c>
    </row>
    <row r="8266" spans="1:3">
      <c r="A8266" s="34" t="str">
        <f t="shared" si="387"/>
        <v/>
      </c>
      <c r="B8266" s="34" t="str">
        <f t="shared" si="388"/>
        <v/>
      </c>
      <c r="C8266" s="34" t="str">
        <f t="shared" si="389"/>
        <v/>
      </c>
    </row>
    <row r="8267" spans="1:3">
      <c r="A8267" s="34" t="str">
        <f t="shared" si="387"/>
        <v/>
      </c>
      <c r="B8267" s="34" t="str">
        <f t="shared" si="388"/>
        <v/>
      </c>
      <c r="C8267" s="34" t="str">
        <f t="shared" si="389"/>
        <v/>
      </c>
    </row>
    <row r="8268" spans="1:3">
      <c r="A8268" s="34" t="str">
        <f t="shared" si="387"/>
        <v/>
      </c>
      <c r="B8268" s="34" t="str">
        <f t="shared" si="388"/>
        <v/>
      </c>
      <c r="C8268" s="34" t="str">
        <f t="shared" si="389"/>
        <v/>
      </c>
    </row>
    <row r="8269" spans="1:3">
      <c r="A8269" s="34" t="str">
        <f t="shared" si="387"/>
        <v/>
      </c>
      <c r="B8269" s="34" t="str">
        <f t="shared" si="388"/>
        <v/>
      </c>
      <c r="C8269" s="34" t="str">
        <f t="shared" si="389"/>
        <v/>
      </c>
    </row>
    <row r="8270" spans="1:3">
      <c r="A8270" s="34" t="str">
        <f t="shared" si="387"/>
        <v/>
      </c>
      <c r="B8270" s="34" t="str">
        <f t="shared" si="388"/>
        <v/>
      </c>
      <c r="C8270" s="34" t="str">
        <f t="shared" si="389"/>
        <v/>
      </c>
    </row>
    <row r="8271" spans="1:3">
      <c r="A8271" s="34" t="str">
        <f t="shared" si="387"/>
        <v/>
      </c>
      <c r="B8271" s="34" t="str">
        <f t="shared" si="388"/>
        <v/>
      </c>
      <c r="C8271" s="34" t="str">
        <f t="shared" si="389"/>
        <v/>
      </c>
    </row>
    <row r="8272" spans="1:3">
      <c r="A8272" s="34" t="str">
        <f t="shared" si="387"/>
        <v/>
      </c>
      <c r="B8272" s="34" t="str">
        <f t="shared" si="388"/>
        <v/>
      </c>
      <c r="C8272" s="34" t="str">
        <f t="shared" si="389"/>
        <v/>
      </c>
    </row>
    <row r="8273" spans="1:3">
      <c r="A8273" s="34" t="str">
        <f t="shared" si="387"/>
        <v/>
      </c>
      <c r="B8273" s="34" t="str">
        <f t="shared" si="388"/>
        <v/>
      </c>
      <c r="C8273" s="34" t="str">
        <f t="shared" si="389"/>
        <v/>
      </c>
    </row>
    <row r="8274" spans="1:3">
      <c r="A8274" s="34" t="str">
        <f t="shared" si="387"/>
        <v/>
      </c>
      <c r="B8274" s="34" t="str">
        <f t="shared" si="388"/>
        <v/>
      </c>
      <c r="C8274" s="34" t="str">
        <f t="shared" si="389"/>
        <v/>
      </c>
    </row>
    <row r="8275" spans="1:3">
      <c r="A8275" s="34" t="str">
        <f t="shared" si="387"/>
        <v/>
      </c>
      <c r="B8275" s="34" t="str">
        <f t="shared" si="388"/>
        <v/>
      </c>
      <c r="C8275" s="34" t="str">
        <f t="shared" si="389"/>
        <v/>
      </c>
    </row>
    <row r="8276" spans="1:3">
      <c r="A8276" s="34" t="str">
        <f t="shared" si="387"/>
        <v/>
      </c>
      <c r="B8276" s="34" t="str">
        <f t="shared" si="388"/>
        <v/>
      </c>
      <c r="C8276" s="34" t="str">
        <f t="shared" si="389"/>
        <v/>
      </c>
    </row>
    <row r="8277" spans="1:3">
      <c r="A8277" s="34" t="str">
        <f t="shared" si="387"/>
        <v/>
      </c>
      <c r="B8277" s="34" t="str">
        <f t="shared" si="388"/>
        <v/>
      </c>
      <c r="C8277" s="34" t="str">
        <f t="shared" si="389"/>
        <v/>
      </c>
    </row>
    <row r="8278" spans="1:3">
      <c r="A8278" s="34" t="str">
        <f t="shared" si="387"/>
        <v/>
      </c>
      <c r="B8278" s="34" t="str">
        <f t="shared" si="388"/>
        <v/>
      </c>
      <c r="C8278" s="34" t="str">
        <f t="shared" si="389"/>
        <v/>
      </c>
    </row>
    <row r="8279" spans="1:3">
      <c r="A8279" s="34" t="str">
        <f t="shared" si="387"/>
        <v/>
      </c>
      <c r="B8279" s="34" t="str">
        <f t="shared" si="388"/>
        <v/>
      </c>
      <c r="C8279" s="34" t="str">
        <f t="shared" si="389"/>
        <v/>
      </c>
    </row>
    <row r="8280" spans="1:3">
      <c r="A8280" s="34" t="str">
        <f t="shared" si="387"/>
        <v/>
      </c>
      <c r="B8280" s="34" t="str">
        <f t="shared" si="388"/>
        <v/>
      </c>
      <c r="C8280" s="34" t="str">
        <f t="shared" si="389"/>
        <v/>
      </c>
    </row>
    <row r="8281" spans="1:3">
      <c r="A8281" s="34" t="str">
        <f t="shared" si="387"/>
        <v/>
      </c>
      <c r="B8281" s="34" t="str">
        <f t="shared" si="388"/>
        <v/>
      </c>
      <c r="C8281" s="34" t="str">
        <f t="shared" si="389"/>
        <v/>
      </c>
    </row>
    <row r="8282" spans="1:3">
      <c r="A8282" s="34" t="str">
        <f t="shared" si="387"/>
        <v/>
      </c>
      <c r="B8282" s="34" t="str">
        <f t="shared" si="388"/>
        <v/>
      </c>
      <c r="C8282" s="34" t="str">
        <f t="shared" si="389"/>
        <v/>
      </c>
    </row>
    <row r="8283" spans="1:3">
      <c r="A8283" s="34" t="str">
        <f t="shared" si="387"/>
        <v/>
      </c>
      <c r="B8283" s="34" t="str">
        <f t="shared" si="388"/>
        <v/>
      </c>
      <c r="C8283" s="34" t="str">
        <f t="shared" si="389"/>
        <v/>
      </c>
    </row>
    <row r="8284" spans="1:3">
      <c r="A8284" s="34" t="str">
        <f t="shared" si="387"/>
        <v/>
      </c>
      <c r="B8284" s="34" t="str">
        <f t="shared" si="388"/>
        <v/>
      </c>
      <c r="C8284" s="34" t="str">
        <f t="shared" si="389"/>
        <v/>
      </c>
    </row>
    <row r="8285" spans="1:3">
      <c r="A8285" s="34" t="str">
        <f t="shared" si="387"/>
        <v/>
      </c>
      <c r="B8285" s="34" t="str">
        <f t="shared" si="388"/>
        <v/>
      </c>
      <c r="C8285" s="34" t="str">
        <f t="shared" si="389"/>
        <v/>
      </c>
    </row>
    <row r="8286" spans="1:3">
      <c r="A8286" s="34" t="str">
        <f t="shared" si="387"/>
        <v/>
      </c>
      <c r="B8286" s="34" t="str">
        <f t="shared" si="388"/>
        <v/>
      </c>
      <c r="C8286" s="34" t="str">
        <f t="shared" si="389"/>
        <v/>
      </c>
    </row>
    <row r="8287" spans="1:3">
      <c r="A8287" s="34" t="str">
        <f t="shared" si="387"/>
        <v/>
      </c>
      <c r="B8287" s="34" t="str">
        <f t="shared" si="388"/>
        <v/>
      </c>
      <c r="C8287" s="34" t="str">
        <f t="shared" si="389"/>
        <v/>
      </c>
    </row>
    <row r="8288" spans="1:3">
      <c r="A8288" s="34" t="str">
        <f t="shared" si="387"/>
        <v/>
      </c>
      <c r="B8288" s="34" t="str">
        <f t="shared" si="388"/>
        <v/>
      </c>
      <c r="C8288" s="34" t="str">
        <f t="shared" si="389"/>
        <v/>
      </c>
    </row>
    <row r="8289" spans="1:3">
      <c r="A8289" s="34" t="str">
        <f t="shared" si="387"/>
        <v/>
      </c>
      <c r="B8289" s="34" t="str">
        <f t="shared" si="388"/>
        <v/>
      </c>
      <c r="C8289" s="34" t="str">
        <f t="shared" si="389"/>
        <v/>
      </c>
    </row>
    <row r="8290" spans="1:3">
      <c r="A8290" s="34" t="str">
        <f t="shared" si="387"/>
        <v/>
      </c>
      <c r="B8290" s="34" t="str">
        <f t="shared" si="388"/>
        <v/>
      </c>
      <c r="C8290" s="34" t="str">
        <f t="shared" si="389"/>
        <v/>
      </c>
    </row>
    <row r="8291" spans="1:3">
      <c r="A8291" s="34" t="str">
        <f t="shared" si="387"/>
        <v/>
      </c>
      <c r="B8291" s="34" t="str">
        <f t="shared" si="388"/>
        <v/>
      </c>
      <c r="C8291" s="34" t="str">
        <f t="shared" si="389"/>
        <v/>
      </c>
    </row>
    <row r="8292" spans="1:3">
      <c r="A8292" s="34" t="str">
        <f t="shared" si="387"/>
        <v/>
      </c>
      <c r="B8292" s="34" t="str">
        <f t="shared" si="388"/>
        <v/>
      </c>
      <c r="C8292" s="34" t="str">
        <f t="shared" si="389"/>
        <v/>
      </c>
    </row>
    <row r="8293" spans="1:3">
      <c r="A8293" s="34" t="str">
        <f t="shared" si="387"/>
        <v/>
      </c>
      <c r="B8293" s="34" t="str">
        <f t="shared" si="388"/>
        <v/>
      </c>
      <c r="C8293" s="34" t="str">
        <f t="shared" si="389"/>
        <v/>
      </c>
    </row>
    <row r="8294" spans="1:3">
      <c r="A8294" s="34" t="str">
        <f t="shared" si="387"/>
        <v/>
      </c>
      <c r="B8294" s="34" t="str">
        <f t="shared" si="388"/>
        <v/>
      </c>
      <c r="C8294" s="34" t="str">
        <f t="shared" si="389"/>
        <v/>
      </c>
    </row>
    <row r="8295" spans="1:3">
      <c r="A8295" s="34" t="str">
        <f t="shared" si="387"/>
        <v/>
      </c>
      <c r="B8295" s="34" t="str">
        <f t="shared" si="388"/>
        <v/>
      </c>
      <c r="C8295" s="34" t="str">
        <f t="shared" si="389"/>
        <v/>
      </c>
    </row>
    <row r="8296" spans="1:3">
      <c r="A8296" s="34" t="str">
        <f t="shared" si="387"/>
        <v/>
      </c>
      <c r="B8296" s="34" t="str">
        <f t="shared" si="388"/>
        <v/>
      </c>
      <c r="C8296" s="34" t="str">
        <f t="shared" si="389"/>
        <v/>
      </c>
    </row>
    <row r="8297" spans="1:3">
      <c r="A8297" s="34" t="str">
        <f t="shared" si="387"/>
        <v/>
      </c>
      <c r="B8297" s="34" t="str">
        <f t="shared" si="388"/>
        <v/>
      </c>
      <c r="C8297" s="34" t="str">
        <f t="shared" si="389"/>
        <v/>
      </c>
    </row>
    <row r="8298" spans="1:3">
      <c r="A8298" s="34" t="str">
        <f t="shared" si="387"/>
        <v/>
      </c>
      <c r="B8298" s="34" t="str">
        <f t="shared" si="388"/>
        <v/>
      </c>
      <c r="C8298" s="34" t="str">
        <f t="shared" si="389"/>
        <v/>
      </c>
    </row>
    <row r="8299" spans="1:3">
      <c r="A8299" s="34" t="str">
        <f t="shared" si="387"/>
        <v/>
      </c>
      <c r="B8299" s="34" t="str">
        <f t="shared" si="388"/>
        <v/>
      </c>
      <c r="C8299" s="34" t="str">
        <f t="shared" si="389"/>
        <v/>
      </c>
    </row>
    <row r="8300" spans="1:3">
      <c r="A8300" s="34" t="str">
        <f t="shared" si="387"/>
        <v/>
      </c>
      <c r="B8300" s="34" t="str">
        <f t="shared" si="388"/>
        <v/>
      </c>
      <c r="C8300" s="34" t="str">
        <f t="shared" si="389"/>
        <v/>
      </c>
    </row>
    <row r="8301" spans="1:3">
      <c r="A8301" s="34" t="str">
        <f t="shared" si="387"/>
        <v/>
      </c>
      <c r="B8301" s="34" t="str">
        <f t="shared" si="388"/>
        <v/>
      </c>
      <c r="C8301" s="34" t="str">
        <f t="shared" si="389"/>
        <v/>
      </c>
    </row>
    <row r="8302" spans="1:3">
      <c r="A8302" s="34" t="str">
        <f t="shared" si="387"/>
        <v/>
      </c>
      <c r="B8302" s="34" t="str">
        <f t="shared" si="388"/>
        <v/>
      </c>
      <c r="C8302" s="34" t="str">
        <f t="shared" si="389"/>
        <v/>
      </c>
    </row>
    <row r="8303" spans="1:3">
      <c r="A8303" s="34" t="str">
        <f t="shared" si="387"/>
        <v/>
      </c>
      <c r="B8303" s="34" t="str">
        <f t="shared" si="388"/>
        <v/>
      </c>
      <c r="C8303" s="34" t="str">
        <f t="shared" si="389"/>
        <v/>
      </c>
    </row>
    <row r="8304" spans="1:3">
      <c r="A8304" s="34" t="str">
        <f t="shared" si="387"/>
        <v/>
      </c>
      <c r="B8304" s="34" t="str">
        <f t="shared" si="388"/>
        <v/>
      </c>
      <c r="C8304" s="34" t="str">
        <f t="shared" si="389"/>
        <v/>
      </c>
    </row>
    <row r="8305" spans="1:3">
      <c r="A8305" s="34" t="str">
        <f t="shared" si="387"/>
        <v/>
      </c>
      <c r="B8305" s="34" t="str">
        <f t="shared" si="388"/>
        <v/>
      </c>
      <c r="C8305" s="34" t="str">
        <f t="shared" si="389"/>
        <v/>
      </c>
    </row>
    <row r="8306" spans="1:3">
      <c r="A8306" s="34" t="str">
        <f t="shared" si="387"/>
        <v/>
      </c>
      <c r="B8306" s="34" t="str">
        <f t="shared" si="388"/>
        <v/>
      </c>
      <c r="C8306" s="34" t="str">
        <f t="shared" si="389"/>
        <v/>
      </c>
    </row>
    <row r="8307" spans="1:3">
      <c r="A8307" s="34" t="str">
        <f t="shared" si="387"/>
        <v/>
      </c>
      <c r="B8307" s="34" t="str">
        <f t="shared" si="388"/>
        <v/>
      </c>
      <c r="C8307" s="34" t="str">
        <f t="shared" si="389"/>
        <v/>
      </c>
    </row>
    <row r="8308" spans="1:3">
      <c r="A8308" s="34" t="str">
        <f t="shared" si="387"/>
        <v/>
      </c>
      <c r="B8308" s="34" t="str">
        <f t="shared" si="388"/>
        <v/>
      </c>
      <c r="C8308" s="34" t="str">
        <f t="shared" si="389"/>
        <v/>
      </c>
    </row>
    <row r="8309" spans="1:3">
      <c r="A8309" s="34" t="str">
        <f t="shared" si="387"/>
        <v/>
      </c>
      <c r="B8309" s="34" t="str">
        <f t="shared" si="388"/>
        <v/>
      </c>
      <c r="C8309" s="34" t="str">
        <f t="shared" si="389"/>
        <v/>
      </c>
    </row>
    <row r="8310" spans="1:3">
      <c r="A8310" s="34" t="str">
        <f t="shared" si="387"/>
        <v/>
      </c>
      <c r="B8310" s="34" t="str">
        <f t="shared" si="388"/>
        <v/>
      </c>
      <c r="C8310" s="34" t="str">
        <f t="shared" si="389"/>
        <v/>
      </c>
    </row>
    <row r="8311" spans="1:3">
      <c r="A8311" s="34" t="str">
        <f t="shared" si="387"/>
        <v/>
      </c>
      <c r="B8311" s="34" t="str">
        <f t="shared" si="388"/>
        <v/>
      </c>
      <c r="C8311" s="34" t="str">
        <f t="shared" si="389"/>
        <v/>
      </c>
    </row>
    <row r="8312" spans="1:3">
      <c r="A8312" s="34" t="str">
        <f t="shared" si="387"/>
        <v/>
      </c>
      <c r="B8312" s="34" t="str">
        <f t="shared" si="388"/>
        <v/>
      </c>
      <c r="C8312" s="34" t="str">
        <f t="shared" si="389"/>
        <v/>
      </c>
    </row>
    <row r="8313" spans="1:3">
      <c r="A8313" s="34" t="str">
        <f t="shared" si="387"/>
        <v/>
      </c>
      <c r="B8313" s="34" t="str">
        <f t="shared" si="388"/>
        <v/>
      </c>
      <c r="C8313" s="34" t="str">
        <f t="shared" si="389"/>
        <v/>
      </c>
    </row>
    <row r="8314" spans="1:3">
      <c r="A8314" s="34" t="str">
        <f t="shared" si="387"/>
        <v/>
      </c>
      <c r="B8314" s="34" t="str">
        <f t="shared" si="388"/>
        <v/>
      </c>
      <c r="C8314" s="34" t="str">
        <f t="shared" si="389"/>
        <v/>
      </c>
    </row>
    <row r="8315" spans="1:3">
      <c r="A8315" s="34" t="str">
        <f t="shared" si="387"/>
        <v/>
      </c>
      <c r="B8315" s="34" t="str">
        <f t="shared" si="388"/>
        <v/>
      </c>
      <c r="C8315" s="34" t="str">
        <f t="shared" si="389"/>
        <v/>
      </c>
    </row>
    <row r="8316" spans="1:3">
      <c r="A8316" s="34" t="str">
        <f t="shared" si="387"/>
        <v/>
      </c>
      <c r="B8316" s="34" t="str">
        <f t="shared" si="388"/>
        <v/>
      </c>
      <c r="C8316" s="34" t="str">
        <f t="shared" si="389"/>
        <v/>
      </c>
    </row>
    <row r="8317" spans="1:3">
      <c r="A8317" s="34" t="str">
        <f t="shared" si="387"/>
        <v/>
      </c>
      <c r="B8317" s="34" t="str">
        <f t="shared" si="388"/>
        <v/>
      </c>
      <c r="C8317" s="34" t="str">
        <f t="shared" si="389"/>
        <v/>
      </c>
    </row>
    <row r="8318" spans="1:3">
      <c r="A8318" s="34" t="str">
        <f t="shared" si="387"/>
        <v/>
      </c>
      <c r="B8318" s="34" t="str">
        <f t="shared" si="388"/>
        <v/>
      </c>
      <c r="C8318" s="34" t="str">
        <f t="shared" si="389"/>
        <v/>
      </c>
    </row>
    <row r="8319" spans="1:3">
      <c r="A8319" s="34" t="str">
        <f t="shared" si="387"/>
        <v/>
      </c>
      <c r="B8319" s="34" t="str">
        <f t="shared" si="388"/>
        <v/>
      </c>
      <c r="C8319" s="34" t="str">
        <f t="shared" si="389"/>
        <v/>
      </c>
    </row>
    <row r="8320" spans="1:3">
      <c r="A8320" s="34" t="str">
        <f t="shared" si="387"/>
        <v/>
      </c>
      <c r="B8320" s="34" t="str">
        <f t="shared" si="388"/>
        <v/>
      </c>
      <c r="C8320" s="34" t="str">
        <f t="shared" si="389"/>
        <v/>
      </c>
    </row>
    <row r="8321" spans="1:3">
      <c r="A8321" s="34" t="str">
        <f t="shared" si="387"/>
        <v/>
      </c>
      <c r="B8321" s="34" t="str">
        <f t="shared" si="388"/>
        <v/>
      </c>
      <c r="C8321" s="34" t="str">
        <f t="shared" si="389"/>
        <v/>
      </c>
    </row>
    <row r="8322" spans="1:3">
      <c r="A8322" s="34" t="str">
        <f t="shared" si="387"/>
        <v/>
      </c>
      <c r="B8322" s="34" t="str">
        <f t="shared" si="388"/>
        <v/>
      </c>
      <c r="C8322" s="34" t="str">
        <f t="shared" si="389"/>
        <v/>
      </c>
    </row>
    <row r="8323" spans="1:3">
      <c r="A8323" s="34" t="str">
        <f t="shared" ref="A8323:A8386" si="390">IFERROR(C8323-1,"")</f>
        <v/>
      </c>
      <c r="B8323" s="34" t="str">
        <f t="shared" ref="B8323:B8386" si="391">IFERROR("P(Z&gt;="&amp;C8323-1&amp;")","")</f>
        <v/>
      </c>
      <c r="C8323" s="34" t="str">
        <f t="shared" ref="C8323:C8386" si="392">IF(C8322&gt;rNtrials,"",1+C8322)</f>
        <v/>
      </c>
    </row>
    <row r="8324" spans="1:3">
      <c r="A8324" s="34" t="str">
        <f t="shared" si="390"/>
        <v/>
      </c>
      <c r="B8324" s="34" t="str">
        <f t="shared" si="391"/>
        <v/>
      </c>
      <c r="C8324" s="34" t="str">
        <f t="shared" si="392"/>
        <v/>
      </c>
    </row>
    <row r="8325" spans="1:3">
      <c r="A8325" s="34" t="str">
        <f t="shared" si="390"/>
        <v/>
      </c>
      <c r="B8325" s="34" t="str">
        <f t="shared" si="391"/>
        <v/>
      </c>
      <c r="C8325" s="34" t="str">
        <f t="shared" si="392"/>
        <v/>
      </c>
    </row>
    <row r="8326" spans="1:3">
      <c r="A8326" s="34" t="str">
        <f t="shared" si="390"/>
        <v/>
      </c>
      <c r="B8326" s="34" t="str">
        <f t="shared" si="391"/>
        <v/>
      </c>
      <c r="C8326" s="34" t="str">
        <f t="shared" si="392"/>
        <v/>
      </c>
    </row>
    <row r="8327" spans="1:3">
      <c r="A8327" s="34" t="str">
        <f t="shared" si="390"/>
        <v/>
      </c>
      <c r="B8327" s="34" t="str">
        <f t="shared" si="391"/>
        <v/>
      </c>
      <c r="C8327" s="34" t="str">
        <f t="shared" si="392"/>
        <v/>
      </c>
    </row>
    <row r="8328" spans="1:3">
      <c r="A8328" s="34" t="str">
        <f t="shared" si="390"/>
        <v/>
      </c>
      <c r="B8328" s="34" t="str">
        <f t="shared" si="391"/>
        <v/>
      </c>
      <c r="C8328" s="34" t="str">
        <f t="shared" si="392"/>
        <v/>
      </c>
    </row>
    <row r="8329" spans="1:3">
      <c r="A8329" s="34" t="str">
        <f t="shared" si="390"/>
        <v/>
      </c>
      <c r="B8329" s="34" t="str">
        <f t="shared" si="391"/>
        <v/>
      </c>
      <c r="C8329" s="34" t="str">
        <f t="shared" si="392"/>
        <v/>
      </c>
    </row>
    <row r="8330" spans="1:3">
      <c r="A8330" s="34" t="str">
        <f t="shared" si="390"/>
        <v/>
      </c>
      <c r="B8330" s="34" t="str">
        <f t="shared" si="391"/>
        <v/>
      </c>
      <c r="C8330" s="34" t="str">
        <f t="shared" si="392"/>
        <v/>
      </c>
    </row>
    <row r="8331" spans="1:3">
      <c r="A8331" s="34" t="str">
        <f t="shared" si="390"/>
        <v/>
      </c>
      <c r="B8331" s="34" t="str">
        <f t="shared" si="391"/>
        <v/>
      </c>
      <c r="C8331" s="34" t="str">
        <f t="shared" si="392"/>
        <v/>
      </c>
    </row>
    <row r="8332" spans="1:3">
      <c r="A8332" s="34" t="str">
        <f t="shared" si="390"/>
        <v/>
      </c>
      <c r="B8332" s="34" t="str">
        <f t="shared" si="391"/>
        <v/>
      </c>
      <c r="C8332" s="34" t="str">
        <f t="shared" si="392"/>
        <v/>
      </c>
    </row>
    <row r="8333" spans="1:3">
      <c r="A8333" s="34" t="str">
        <f t="shared" si="390"/>
        <v/>
      </c>
      <c r="B8333" s="34" t="str">
        <f t="shared" si="391"/>
        <v/>
      </c>
      <c r="C8333" s="34" t="str">
        <f t="shared" si="392"/>
        <v/>
      </c>
    </row>
    <row r="8334" spans="1:3">
      <c r="A8334" s="34" t="str">
        <f t="shared" si="390"/>
        <v/>
      </c>
      <c r="B8334" s="34" t="str">
        <f t="shared" si="391"/>
        <v/>
      </c>
      <c r="C8334" s="34" t="str">
        <f t="shared" si="392"/>
        <v/>
      </c>
    </row>
    <row r="8335" spans="1:3">
      <c r="A8335" s="34" t="str">
        <f t="shared" si="390"/>
        <v/>
      </c>
      <c r="B8335" s="34" t="str">
        <f t="shared" si="391"/>
        <v/>
      </c>
      <c r="C8335" s="34" t="str">
        <f t="shared" si="392"/>
        <v/>
      </c>
    </row>
    <row r="8336" spans="1:3">
      <c r="A8336" s="34" t="str">
        <f t="shared" si="390"/>
        <v/>
      </c>
      <c r="B8336" s="34" t="str">
        <f t="shared" si="391"/>
        <v/>
      </c>
      <c r="C8336" s="34" t="str">
        <f t="shared" si="392"/>
        <v/>
      </c>
    </row>
    <row r="8337" spans="1:3">
      <c r="A8337" s="34" t="str">
        <f t="shared" si="390"/>
        <v/>
      </c>
      <c r="B8337" s="34" t="str">
        <f t="shared" si="391"/>
        <v/>
      </c>
      <c r="C8337" s="34" t="str">
        <f t="shared" si="392"/>
        <v/>
      </c>
    </row>
    <row r="8338" spans="1:3">
      <c r="A8338" s="34" t="str">
        <f t="shared" si="390"/>
        <v/>
      </c>
      <c r="B8338" s="34" t="str">
        <f t="shared" si="391"/>
        <v/>
      </c>
      <c r="C8338" s="34" t="str">
        <f t="shared" si="392"/>
        <v/>
      </c>
    </row>
    <row r="8339" spans="1:3">
      <c r="A8339" s="34" t="str">
        <f t="shared" si="390"/>
        <v/>
      </c>
      <c r="B8339" s="34" t="str">
        <f t="shared" si="391"/>
        <v/>
      </c>
      <c r="C8339" s="34" t="str">
        <f t="shared" si="392"/>
        <v/>
      </c>
    </row>
    <row r="8340" spans="1:3">
      <c r="A8340" s="34" t="str">
        <f t="shared" si="390"/>
        <v/>
      </c>
      <c r="B8340" s="34" t="str">
        <f t="shared" si="391"/>
        <v/>
      </c>
      <c r="C8340" s="34" t="str">
        <f t="shared" si="392"/>
        <v/>
      </c>
    </row>
    <row r="8341" spans="1:3">
      <c r="A8341" s="34" t="str">
        <f t="shared" si="390"/>
        <v/>
      </c>
      <c r="B8341" s="34" t="str">
        <f t="shared" si="391"/>
        <v/>
      </c>
      <c r="C8341" s="34" t="str">
        <f t="shared" si="392"/>
        <v/>
      </c>
    </row>
    <row r="8342" spans="1:3">
      <c r="A8342" s="34" t="str">
        <f t="shared" si="390"/>
        <v/>
      </c>
      <c r="B8342" s="34" t="str">
        <f t="shared" si="391"/>
        <v/>
      </c>
      <c r="C8342" s="34" t="str">
        <f t="shared" si="392"/>
        <v/>
      </c>
    </row>
    <row r="8343" spans="1:3">
      <c r="A8343" s="34" t="str">
        <f t="shared" si="390"/>
        <v/>
      </c>
      <c r="B8343" s="34" t="str">
        <f t="shared" si="391"/>
        <v/>
      </c>
      <c r="C8343" s="34" t="str">
        <f t="shared" si="392"/>
        <v/>
      </c>
    </row>
    <row r="8344" spans="1:3">
      <c r="A8344" s="34" t="str">
        <f t="shared" si="390"/>
        <v/>
      </c>
      <c r="B8344" s="34" t="str">
        <f t="shared" si="391"/>
        <v/>
      </c>
      <c r="C8344" s="34" t="str">
        <f t="shared" si="392"/>
        <v/>
      </c>
    </row>
    <row r="8345" spans="1:3">
      <c r="A8345" s="34" t="str">
        <f t="shared" si="390"/>
        <v/>
      </c>
      <c r="B8345" s="34" t="str">
        <f t="shared" si="391"/>
        <v/>
      </c>
      <c r="C8345" s="34" t="str">
        <f t="shared" si="392"/>
        <v/>
      </c>
    </row>
    <row r="8346" spans="1:3">
      <c r="A8346" s="34" t="str">
        <f t="shared" si="390"/>
        <v/>
      </c>
      <c r="B8346" s="34" t="str">
        <f t="shared" si="391"/>
        <v/>
      </c>
      <c r="C8346" s="34" t="str">
        <f t="shared" si="392"/>
        <v/>
      </c>
    </row>
    <row r="8347" spans="1:3">
      <c r="A8347" s="34" t="str">
        <f t="shared" si="390"/>
        <v/>
      </c>
      <c r="B8347" s="34" t="str">
        <f t="shared" si="391"/>
        <v/>
      </c>
      <c r="C8347" s="34" t="str">
        <f t="shared" si="392"/>
        <v/>
      </c>
    </row>
    <row r="8348" spans="1:3">
      <c r="A8348" s="34" t="str">
        <f t="shared" si="390"/>
        <v/>
      </c>
      <c r="B8348" s="34" t="str">
        <f t="shared" si="391"/>
        <v/>
      </c>
      <c r="C8348" s="34" t="str">
        <f t="shared" si="392"/>
        <v/>
      </c>
    </row>
    <row r="8349" spans="1:3">
      <c r="A8349" s="34" t="str">
        <f t="shared" si="390"/>
        <v/>
      </c>
      <c r="B8349" s="34" t="str">
        <f t="shared" si="391"/>
        <v/>
      </c>
      <c r="C8349" s="34" t="str">
        <f t="shared" si="392"/>
        <v/>
      </c>
    </row>
    <row r="8350" spans="1:3">
      <c r="A8350" s="34" t="str">
        <f t="shared" si="390"/>
        <v/>
      </c>
      <c r="B8350" s="34" t="str">
        <f t="shared" si="391"/>
        <v/>
      </c>
      <c r="C8350" s="34" t="str">
        <f t="shared" si="392"/>
        <v/>
      </c>
    </row>
    <row r="8351" spans="1:3">
      <c r="A8351" s="34" t="str">
        <f t="shared" si="390"/>
        <v/>
      </c>
      <c r="B8351" s="34" t="str">
        <f t="shared" si="391"/>
        <v/>
      </c>
      <c r="C8351" s="34" t="str">
        <f t="shared" si="392"/>
        <v/>
      </c>
    </row>
    <row r="8352" spans="1:3">
      <c r="A8352" s="34" t="str">
        <f t="shared" si="390"/>
        <v/>
      </c>
      <c r="B8352" s="34" t="str">
        <f t="shared" si="391"/>
        <v/>
      </c>
      <c r="C8352" s="34" t="str">
        <f t="shared" si="392"/>
        <v/>
      </c>
    </row>
    <row r="8353" spans="1:3">
      <c r="A8353" s="34" t="str">
        <f t="shared" si="390"/>
        <v/>
      </c>
      <c r="B8353" s="34" t="str">
        <f t="shared" si="391"/>
        <v/>
      </c>
      <c r="C8353" s="34" t="str">
        <f t="shared" si="392"/>
        <v/>
      </c>
    </row>
    <row r="8354" spans="1:3">
      <c r="A8354" s="34" t="str">
        <f t="shared" si="390"/>
        <v/>
      </c>
      <c r="B8354" s="34" t="str">
        <f t="shared" si="391"/>
        <v/>
      </c>
      <c r="C8354" s="34" t="str">
        <f t="shared" si="392"/>
        <v/>
      </c>
    </row>
    <row r="8355" spans="1:3">
      <c r="A8355" s="34" t="str">
        <f t="shared" si="390"/>
        <v/>
      </c>
      <c r="B8355" s="34" t="str">
        <f t="shared" si="391"/>
        <v/>
      </c>
      <c r="C8355" s="34" t="str">
        <f t="shared" si="392"/>
        <v/>
      </c>
    </row>
    <row r="8356" spans="1:3">
      <c r="A8356" s="34" t="str">
        <f t="shared" si="390"/>
        <v/>
      </c>
      <c r="B8356" s="34" t="str">
        <f t="shared" si="391"/>
        <v/>
      </c>
      <c r="C8356" s="34" t="str">
        <f t="shared" si="392"/>
        <v/>
      </c>
    </row>
    <row r="8357" spans="1:3">
      <c r="A8357" s="34" t="str">
        <f t="shared" si="390"/>
        <v/>
      </c>
      <c r="B8357" s="34" t="str">
        <f t="shared" si="391"/>
        <v/>
      </c>
      <c r="C8357" s="34" t="str">
        <f t="shared" si="392"/>
        <v/>
      </c>
    </row>
    <row r="8358" spans="1:3">
      <c r="A8358" s="34" t="str">
        <f t="shared" si="390"/>
        <v/>
      </c>
      <c r="B8358" s="34" t="str">
        <f t="shared" si="391"/>
        <v/>
      </c>
      <c r="C8358" s="34" t="str">
        <f t="shared" si="392"/>
        <v/>
      </c>
    </row>
    <row r="8359" spans="1:3">
      <c r="A8359" s="34" t="str">
        <f t="shared" si="390"/>
        <v/>
      </c>
      <c r="B8359" s="34" t="str">
        <f t="shared" si="391"/>
        <v/>
      </c>
      <c r="C8359" s="34" t="str">
        <f t="shared" si="392"/>
        <v/>
      </c>
    </row>
    <row r="8360" spans="1:3">
      <c r="A8360" s="34" t="str">
        <f t="shared" si="390"/>
        <v/>
      </c>
      <c r="B8360" s="34" t="str">
        <f t="shared" si="391"/>
        <v/>
      </c>
      <c r="C8360" s="34" t="str">
        <f t="shared" si="392"/>
        <v/>
      </c>
    </row>
    <row r="8361" spans="1:3">
      <c r="A8361" s="34" t="str">
        <f t="shared" si="390"/>
        <v/>
      </c>
      <c r="B8361" s="34" t="str">
        <f t="shared" si="391"/>
        <v/>
      </c>
      <c r="C8361" s="34" t="str">
        <f t="shared" si="392"/>
        <v/>
      </c>
    </row>
    <row r="8362" spans="1:3">
      <c r="A8362" s="34" t="str">
        <f t="shared" si="390"/>
        <v/>
      </c>
      <c r="B8362" s="34" t="str">
        <f t="shared" si="391"/>
        <v/>
      </c>
      <c r="C8362" s="34" t="str">
        <f t="shared" si="392"/>
        <v/>
      </c>
    </row>
    <row r="8363" spans="1:3">
      <c r="A8363" s="34" t="str">
        <f t="shared" si="390"/>
        <v/>
      </c>
      <c r="B8363" s="34" t="str">
        <f t="shared" si="391"/>
        <v/>
      </c>
      <c r="C8363" s="34" t="str">
        <f t="shared" si="392"/>
        <v/>
      </c>
    </row>
    <row r="8364" spans="1:3">
      <c r="A8364" s="34" t="str">
        <f t="shared" si="390"/>
        <v/>
      </c>
      <c r="B8364" s="34" t="str">
        <f t="shared" si="391"/>
        <v/>
      </c>
      <c r="C8364" s="34" t="str">
        <f t="shared" si="392"/>
        <v/>
      </c>
    </row>
    <row r="8365" spans="1:3">
      <c r="A8365" s="34" t="str">
        <f t="shared" si="390"/>
        <v/>
      </c>
      <c r="B8365" s="34" t="str">
        <f t="shared" si="391"/>
        <v/>
      </c>
      <c r="C8365" s="34" t="str">
        <f t="shared" si="392"/>
        <v/>
      </c>
    </row>
    <row r="8366" spans="1:3">
      <c r="A8366" s="34" t="str">
        <f t="shared" si="390"/>
        <v/>
      </c>
      <c r="B8366" s="34" t="str">
        <f t="shared" si="391"/>
        <v/>
      </c>
      <c r="C8366" s="34" t="str">
        <f t="shared" si="392"/>
        <v/>
      </c>
    </row>
    <row r="8367" spans="1:3">
      <c r="A8367" s="34" t="str">
        <f t="shared" si="390"/>
        <v/>
      </c>
      <c r="B8367" s="34" t="str">
        <f t="shared" si="391"/>
        <v/>
      </c>
      <c r="C8367" s="34" t="str">
        <f t="shared" si="392"/>
        <v/>
      </c>
    </row>
    <row r="8368" spans="1:3">
      <c r="A8368" s="34" t="str">
        <f t="shared" si="390"/>
        <v/>
      </c>
      <c r="B8368" s="34" t="str">
        <f t="shared" si="391"/>
        <v/>
      </c>
      <c r="C8368" s="34" t="str">
        <f t="shared" si="392"/>
        <v/>
      </c>
    </row>
    <row r="8369" spans="1:3">
      <c r="A8369" s="34" t="str">
        <f t="shared" si="390"/>
        <v/>
      </c>
      <c r="B8369" s="34" t="str">
        <f t="shared" si="391"/>
        <v/>
      </c>
      <c r="C8369" s="34" t="str">
        <f t="shared" si="392"/>
        <v/>
      </c>
    </row>
    <row r="8370" spans="1:3">
      <c r="A8370" s="34" t="str">
        <f t="shared" si="390"/>
        <v/>
      </c>
      <c r="B8370" s="34" t="str">
        <f t="shared" si="391"/>
        <v/>
      </c>
      <c r="C8370" s="34" t="str">
        <f t="shared" si="392"/>
        <v/>
      </c>
    </row>
    <row r="8371" spans="1:3">
      <c r="A8371" s="34" t="str">
        <f t="shared" si="390"/>
        <v/>
      </c>
      <c r="B8371" s="34" t="str">
        <f t="shared" si="391"/>
        <v/>
      </c>
      <c r="C8371" s="34" t="str">
        <f t="shared" si="392"/>
        <v/>
      </c>
    </row>
    <row r="8372" spans="1:3">
      <c r="A8372" s="34" t="str">
        <f t="shared" si="390"/>
        <v/>
      </c>
      <c r="B8372" s="34" t="str">
        <f t="shared" si="391"/>
        <v/>
      </c>
      <c r="C8372" s="34" t="str">
        <f t="shared" si="392"/>
        <v/>
      </c>
    </row>
    <row r="8373" spans="1:3">
      <c r="A8373" s="34" t="str">
        <f t="shared" si="390"/>
        <v/>
      </c>
      <c r="B8373" s="34" t="str">
        <f t="shared" si="391"/>
        <v/>
      </c>
      <c r="C8373" s="34" t="str">
        <f t="shared" si="392"/>
        <v/>
      </c>
    </row>
    <row r="8374" spans="1:3">
      <c r="A8374" s="34" t="str">
        <f t="shared" si="390"/>
        <v/>
      </c>
      <c r="B8374" s="34" t="str">
        <f t="shared" si="391"/>
        <v/>
      </c>
      <c r="C8374" s="34" t="str">
        <f t="shared" si="392"/>
        <v/>
      </c>
    </row>
    <row r="8375" spans="1:3">
      <c r="A8375" s="34" t="str">
        <f t="shared" si="390"/>
        <v/>
      </c>
      <c r="B8375" s="34" t="str">
        <f t="shared" si="391"/>
        <v/>
      </c>
      <c r="C8375" s="34" t="str">
        <f t="shared" si="392"/>
        <v/>
      </c>
    </row>
    <row r="8376" spans="1:3">
      <c r="A8376" s="34" t="str">
        <f t="shared" si="390"/>
        <v/>
      </c>
      <c r="B8376" s="34" t="str">
        <f t="shared" si="391"/>
        <v/>
      </c>
      <c r="C8376" s="34" t="str">
        <f t="shared" si="392"/>
        <v/>
      </c>
    </row>
    <row r="8377" spans="1:3">
      <c r="A8377" s="34" t="str">
        <f t="shared" si="390"/>
        <v/>
      </c>
      <c r="B8377" s="34" t="str">
        <f t="shared" si="391"/>
        <v/>
      </c>
      <c r="C8377" s="34" t="str">
        <f t="shared" si="392"/>
        <v/>
      </c>
    </row>
    <row r="8378" spans="1:3">
      <c r="A8378" s="34" t="str">
        <f t="shared" si="390"/>
        <v/>
      </c>
      <c r="B8378" s="34" t="str">
        <f t="shared" si="391"/>
        <v/>
      </c>
      <c r="C8378" s="34" t="str">
        <f t="shared" si="392"/>
        <v/>
      </c>
    </row>
    <row r="8379" spans="1:3">
      <c r="A8379" s="34" t="str">
        <f t="shared" si="390"/>
        <v/>
      </c>
      <c r="B8379" s="34" t="str">
        <f t="shared" si="391"/>
        <v/>
      </c>
      <c r="C8379" s="34" t="str">
        <f t="shared" si="392"/>
        <v/>
      </c>
    </row>
    <row r="8380" spans="1:3">
      <c r="A8380" s="34" t="str">
        <f t="shared" si="390"/>
        <v/>
      </c>
      <c r="B8380" s="34" t="str">
        <f t="shared" si="391"/>
        <v/>
      </c>
      <c r="C8380" s="34" t="str">
        <f t="shared" si="392"/>
        <v/>
      </c>
    </row>
    <row r="8381" spans="1:3">
      <c r="A8381" s="34" t="str">
        <f t="shared" si="390"/>
        <v/>
      </c>
      <c r="B8381" s="34" t="str">
        <f t="shared" si="391"/>
        <v/>
      </c>
      <c r="C8381" s="34" t="str">
        <f t="shared" si="392"/>
        <v/>
      </c>
    </row>
    <row r="8382" spans="1:3">
      <c r="A8382" s="34" t="str">
        <f t="shared" si="390"/>
        <v/>
      </c>
      <c r="B8382" s="34" t="str">
        <f t="shared" si="391"/>
        <v/>
      </c>
      <c r="C8382" s="34" t="str">
        <f t="shared" si="392"/>
        <v/>
      </c>
    </row>
    <row r="8383" spans="1:3">
      <c r="A8383" s="34" t="str">
        <f t="shared" si="390"/>
        <v/>
      </c>
      <c r="B8383" s="34" t="str">
        <f t="shared" si="391"/>
        <v/>
      </c>
      <c r="C8383" s="34" t="str">
        <f t="shared" si="392"/>
        <v/>
      </c>
    </row>
    <row r="8384" spans="1:3">
      <c r="A8384" s="34" t="str">
        <f t="shared" si="390"/>
        <v/>
      </c>
      <c r="B8384" s="34" t="str">
        <f t="shared" si="391"/>
        <v/>
      </c>
      <c r="C8384" s="34" t="str">
        <f t="shared" si="392"/>
        <v/>
      </c>
    </row>
    <row r="8385" spans="1:3">
      <c r="A8385" s="34" t="str">
        <f t="shared" si="390"/>
        <v/>
      </c>
      <c r="B8385" s="34" t="str">
        <f t="shared" si="391"/>
        <v/>
      </c>
      <c r="C8385" s="34" t="str">
        <f t="shared" si="392"/>
        <v/>
      </c>
    </row>
    <row r="8386" spans="1:3">
      <c r="A8386" s="34" t="str">
        <f t="shared" si="390"/>
        <v/>
      </c>
      <c r="B8386" s="34" t="str">
        <f t="shared" si="391"/>
        <v/>
      </c>
      <c r="C8386" s="34" t="str">
        <f t="shared" si="392"/>
        <v/>
      </c>
    </row>
    <row r="8387" spans="1:3">
      <c r="A8387" s="34" t="str">
        <f t="shared" ref="A8387:A8450" si="393">IFERROR(C8387-1,"")</f>
        <v/>
      </c>
      <c r="B8387" s="34" t="str">
        <f t="shared" ref="B8387:B8450" si="394">IFERROR("P(Z&gt;="&amp;C8387-1&amp;")","")</f>
        <v/>
      </c>
      <c r="C8387" s="34" t="str">
        <f t="shared" ref="C8387:C8450" si="395">IF(C8386&gt;rNtrials,"",1+C8386)</f>
        <v/>
      </c>
    </row>
    <row r="8388" spans="1:3">
      <c r="A8388" s="34" t="str">
        <f t="shared" si="393"/>
        <v/>
      </c>
      <c r="B8388" s="34" t="str">
        <f t="shared" si="394"/>
        <v/>
      </c>
      <c r="C8388" s="34" t="str">
        <f t="shared" si="395"/>
        <v/>
      </c>
    </row>
    <row r="8389" spans="1:3">
      <c r="A8389" s="34" t="str">
        <f t="shared" si="393"/>
        <v/>
      </c>
      <c r="B8389" s="34" t="str">
        <f t="shared" si="394"/>
        <v/>
      </c>
      <c r="C8389" s="34" t="str">
        <f t="shared" si="395"/>
        <v/>
      </c>
    </row>
    <row r="8390" spans="1:3">
      <c r="A8390" s="34" t="str">
        <f t="shared" si="393"/>
        <v/>
      </c>
      <c r="B8390" s="34" t="str">
        <f t="shared" si="394"/>
        <v/>
      </c>
      <c r="C8390" s="34" t="str">
        <f t="shared" si="395"/>
        <v/>
      </c>
    </row>
    <row r="8391" spans="1:3">
      <c r="A8391" s="34" t="str">
        <f t="shared" si="393"/>
        <v/>
      </c>
      <c r="B8391" s="34" t="str">
        <f t="shared" si="394"/>
        <v/>
      </c>
      <c r="C8391" s="34" t="str">
        <f t="shared" si="395"/>
        <v/>
      </c>
    </row>
    <row r="8392" spans="1:3">
      <c r="A8392" s="34" t="str">
        <f t="shared" si="393"/>
        <v/>
      </c>
      <c r="B8392" s="34" t="str">
        <f t="shared" si="394"/>
        <v/>
      </c>
      <c r="C8392" s="34" t="str">
        <f t="shared" si="395"/>
        <v/>
      </c>
    </row>
    <row r="8393" spans="1:3">
      <c r="A8393" s="34" t="str">
        <f t="shared" si="393"/>
        <v/>
      </c>
      <c r="B8393" s="34" t="str">
        <f t="shared" si="394"/>
        <v/>
      </c>
      <c r="C8393" s="34" t="str">
        <f t="shared" si="395"/>
        <v/>
      </c>
    </row>
    <row r="8394" spans="1:3">
      <c r="A8394" s="34" t="str">
        <f t="shared" si="393"/>
        <v/>
      </c>
      <c r="B8394" s="34" t="str">
        <f t="shared" si="394"/>
        <v/>
      </c>
      <c r="C8394" s="34" t="str">
        <f t="shared" si="395"/>
        <v/>
      </c>
    </row>
    <row r="8395" spans="1:3">
      <c r="A8395" s="34" t="str">
        <f t="shared" si="393"/>
        <v/>
      </c>
      <c r="B8395" s="34" t="str">
        <f t="shared" si="394"/>
        <v/>
      </c>
      <c r="C8395" s="34" t="str">
        <f t="shared" si="395"/>
        <v/>
      </c>
    </row>
    <row r="8396" spans="1:3">
      <c r="A8396" s="34" t="str">
        <f t="shared" si="393"/>
        <v/>
      </c>
      <c r="B8396" s="34" t="str">
        <f t="shared" si="394"/>
        <v/>
      </c>
      <c r="C8396" s="34" t="str">
        <f t="shared" si="395"/>
        <v/>
      </c>
    </row>
    <row r="8397" spans="1:3">
      <c r="A8397" s="34" t="str">
        <f t="shared" si="393"/>
        <v/>
      </c>
      <c r="B8397" s="34" t="str">
        <f t="shared" si="394"/>
        <v/>
      </c>
      <c r="C8397" s="34" t="str">
        <f t="shared" si="395"/>
        <v/>
      </c>
    </row>
    <row r="8398" spans="1:3">
      <c r="A8398" s="34" t="str">
        <f t="shared" si="393"/>
        <v/>
      </c>
      <c r="B8398" s="34" t="str">
        <f t="shared" si="394"/>
        <v/>
      </c>
      <c r="C8398" s="34" t="str">
        <f t="shared" si="395"/>
        <v/>
      </c>
    </row>
    <row r="8399" spans="1:3">
      <c r="A8399" s="34" t="str">
        <f t="shared" si="393"/>
        <v/>
      </c>
      <c r="B8399" s="34" t="str">
        <f t="shared" si="394"/>
        <v/>
      </c>
      <c r="C8399" s="34" t="str">
        <f t="shared" si="395"/>
        <v/>
      </c>
    </row>
    <row r="8400" spans="1:3">
      <c r="A8400" s="34" t="str">
        <f t="shared" si="393"/>
        <v/>
      </c>
      <c r="B8400" s="34" t="str">
        <f t="shared" si="394"/>
        <v/>
      </c>
      <c r="C8400" s="34" t="str">
        <f t="shared" si="395"/>
        <v/>
      </c>
    </row>
    <row r="8401" spans="1:3">
      <c r="A8401" s="34" t="str">
        <f t="shared" si="393"/>
        <v/>
      </c>
      <c r="B8401" s="34" t="str">
        <f t="shared" si="394"/>
        <v/>
      </c>
      <c r="C8401" s="34" t="str">
        <f t="shared" si="395"/>
        <v/>
      </c>
    </row>
    <row r="8402" spans="1:3">
      <c r="A8402" s="34" t="str">
        <f t="shared" si="393"/>
        <v/>
      </c>
      <c r="B8402" s="34" t="str">
        <f t="shared" si="394"/>
        <v/>
      </c>
      <c r="C8402" s="34" t="str">
        <f t="shared" si="395"/>
        <v/>
      </c>
    </row>
    <row r="8403" spans="1:3">
      <c r="A8403" s="34" t="str">
        <f t="shared" si="393"/>
        <v/>
      </c>
      <c r="B8403" s="34" t="str">
        <f t="shared" si="394"/>
        <v/>
      </c>
      <c r="C8403" s="34" t="str">
        <f t="shared" si="395"/>
        <v/>
      </c>
    </row>
    <row r="8404" spans="1:3">
      <c r="A8404" s="34" t="str">
        <f t="shared" si="393"/>
        <v/>
      </c>
      <c r="B8404" s="34" t="str">
        <f t="shared" si="394"/>
        <v/>
      </c>
      <c r="C8404" s="34" t="str">
        <f t="shared" si="395"/>
        <v/>
      </c>
    </row>
    <row r="8405" spans="1:3">
      <c r="A8405" s="34" t="str">
        <f t="shared" si="393"/>
        <v/>
      </c>
      <c r="B8405" s="34" t="str">
        <f t="shared" si="394"/>
        <v/>
      </c>
      <c r="C8405" s="34" t="str">
        <f t="shared" si="395"/>
        <v/>
      </c>
    </row>
    <row r="8406" spans="1:3">
      <c r="A8406" s="34" t="str">
        <f t="shared" si="393"/>
        <v/>
      </c>
      <c r="B8406" s="34" t="str">
        <f t="shared" si="394"/>
        <v/>
      </c>
      <c r="C8406" s="34" t="str">
        <f t="shared" si="395"/>
        <v/>
      </c>
    </row>
    <row r="8407" spans="1:3">
      <c r="A8407" s="34" t="str">
        <f t="shared" si="393"/>
        <v/>
      </c>
      <c r="B8407" s="34" t="str">
        <f t="shared" si="394"/>
        <v/>
      </c>
      <c r="C8407" s="34" t="str">
        <f t="shared" si="395"/>
        <v/>
      </c>
    </row>
    <row r="8408" spans="1:3">
      <c r="A8408" s="34" t="str">
        <f t="shared" si="393"/>
        <v/>
      </c>
      <c r="B8408" s="34" t="str">
        <f t="shared" si="394"/>
        <v/>
      </c>
      <c r="C8408" s="34" t="str">
        <f t="shared" si="395"/>
        <v/>
      </c>
    </row>
    <row r="8409" spans="1:3">
      <c r="A8409" s="34" t="str">
        <f t="shared" si="393"/>
        <v/>
      </c>
      <c r="B8409" s="34" t="str">
        <f t="shared" si="394"/>
        <v/>
      </c>
      <c r="C8409" s="34" t="str">
        <f t="shared" si="395"/>
        <v/>
      </c>
    </row>
    <row r="8410" spans="1:3">
      <c r="A8410" s="34" t="str">
        <f t="shared" si="393"/>
        <v/>
      </c>
      <c r="B8410" s="34" t="str">
        <f t="shared" si="394"/>
        <v/>
      </c>
      <c r="C8410" s="34" t="str">
        <f t="shared" si="395"/>
        <v/>
      </c>
    </row>
    <row r="8411" spans="1:3">
      <c r="A8411" s="34" t="str">
        <f t="shared" si="393"/>
        <v/>
      </c>
      <c r="B8411" s="34" t="str">
        <f t="shared" si="394"/>
        <v/>
      </c>
      <c r="C8411" s="34" t="str">
        <f t="shared" si="395"/>
        <v/>
      </c>
    </row>
    <row r="8412" spans="1:3">
      <c r="A8412" s="34" t="str">
        <f t="shared" si="393"/>
        <v/>
      </c>
      <c r="B8412" s="34" t="str">
        <f t="shared" si="394"/>
        <v/>
      </c>
      <c r="C8412" s="34" t="str">
        <f t="shared" si="395"/>
        <v/>
      </c>
    </row>
    <row r="8413" spans="1:3">
      <c r="A8413" s="34" t="str">
        <f t="shared" si="393"/>
        <v/>
      </c>
      <c r="B8413" s="34" t="str">
        <f t="shared" si="394"/>
        <v/>
      </c>
      <c r="C8413" s="34" t="str">
        <f t="shared" si="395"/>
        <v/>
      </c>
    </row>
    <row r="8414" spans="1:3">
      <c r="A8414" s="34" t="str">
        <f t="shared" si="393"/>
        <v/>
      </c>
      <c r="B8414" s="34" t="str">
        <f t="shared" si="394"/>
        <v/>
      </c>
      <c r="C8414" s="34" t="str">
        <f t="shared" si="395"/>
        <v/>
      </c>
    </row>
    <row r="8415" spans="1:3">
      <c r="A8415" s="34" t="str">
        <f t="shared" si="393"/>
        <v/>
      </c>
      <c r="B8415" s="34" t="str">
        <f t="shared" si="394"/>
        <v/>
      </c>
      <c r="C8415" s="34" t="str">
        <f t="shared" si="395"/>
        <v/>
      </c>
    </row>
    <row r="8416" spans="1:3">
      <c r="A8416" s="34" t="str">
        <f t="shared" si="393"/>
        <v/>
      </c>
      <c r="B8416" s="34" t="str">
        <f t="shared" si="394"/>
        <v/>
      </c>
      <c r="C8416" s="34" t="str">
        <f t="shared" si="395"/>
        <v/>
      </c>
    </row>
    <row r="8417" spans="1:3">
      <c r="A8417" s="34" t="str">
        <f t="shared" si="393"/>
        <v/>
      </c>
      <c r="B8417" s="34" t="str">
        <f t="shared" si="394"/>
        <v/>
      </c>
      <c r="C8417" s="34" t="str">
        <f t="shared" si="395"/>
        <v/>
      </c>
    </row>
    <row r="8418" spans="1:3">
      <c r="A8418" s="34" t="str">
        <f t="shared" si="393"/>
        <v/>
      </c>
      <c r="B8418" s="34" t="str">
        <f t="shared" si="394"/>
        <v/>
      </c>
      <c r="C8418" s="34" t="str">
        <f t="shared" si="395"/>
        <v/>
      </c>
    </row>
    <row r="8419" spans="1:3">
      <c r="A8419" s="34" t="str">
        <f t="shared" si="393"/>
        <v/>
      </c>
      <c r="B8419" s="34" t="str">
        <f t="shared" si="394"/>
        <v/>
      </c>
      <c r="C8419" s="34" t="str">
        <f t="shared" si="395"/>
        <v/>
      </c>
    </row>
    <row r="8420" spans="1:3">
      <c r="A8420" s="34" t="str">
        <f t="shared" si="393"/>
        <v/>
      </c>
      <c r="B8420" s="34" t="str">
        <f t="shared" si="394"/>
        <v/>
      </c>
      <c r="C8420" s="34" t="str">
        <f t="shared" si="395"/>
        <v/>
      </c>
    </row>
    <row r="8421" spans="1:3">
      <c r="A8421" s="34" t="str">
        <f t="shared" si="393"/>
        <v/>
      </c>
      <c r="B8421" s="34" t="str">
        <f t="shared" si="394"/>
        <v/>
      </c>
      <c r="C8421" s="34" t="str">
        <f t="shared" si="395"/>
        <v/>
      </c>
    </row>
    <row r="8422" spans="1:3">
      <c r="A8422" s="34" t="str">
        <f t="shared" si="393"/>
        <v/>
      </c>
      <c r="B8422" s="34" t="str">
        <f t="shared" si="394"/>
        <v/>
      </c>
      <c r="C8422" s="34" t="str">
        <f t="shared" si="395"/>
        <v/>
      </c>
    </row>
    <row r="8423" spans="1:3">
      <c r="A8423" s="34" t="str">
        <f t="shared" si="393"/>
        <v/>
      </c>
      <c r="B8423" s="34" t="str">
        <f t="shared" si="394"/>
        <v/>
      </c>
      <c r="C8423" s="34" t="str">
        <f t="shared" si="395"/>
        <v/>
      </c>
    </row>
    <row r="8424" spans="1:3">
      <c r="A8424" s="34" t="str">
        <f t="shared" si="393"/>
        <v/>
      </c>
      <c r="B8424" s="34" t="str">
        <f t="shared" si="394"/>
        <v/>
      </c>
      <c r="C8424" s="34" t="str">
        <f t="shared" si="395"/>
        <v/>
      </c>
    </row>
    <row r="8425" spans="1:3">
      <c r="A8425" s="34" t="str">
        <f t="shared" si="393"/>
        <v/>
      </c>
      <c r="B8425" s="34" t="str">
        <f t="shared" si="394"/>
        <v/>
      </c>
      <c r="C8425" s="34" t="str">
        <f t="shared" si="395"/>
        <v/>
      </c>
    </row>
    <row r="8426" spans="1:3">
      <c r="A8426" s="34" t="str">
        <f t="shared" si="393"/>
        <v/>
      </c>
      <c r="B8426" s="34" t="str">
        <f t="shared" si="394"/>
        <v/>
      </c>
      <c r="C8426" s="34" t="str">
        <f t="shared" si="395"/>
        <v/>
      </c>
    </row>
    <row r="8427" spans="1:3">
      <c r="A8427" s="34" t="str">
        <f t="shared" si="393"/>
        <v/>
      </c>
      <c r="B8427" s="34" t="str">
        <f t="shared" si="394"/>
        <v/>
      </c>
      <c r="C8427" s="34" t="str">
        <f t="shared" si="395"/>
        <v/>
      </c>
    </row>
    <row r="8428" spans="1:3">
      <c r="A8428" s="34" t="str">
        <f t="shared" si="393"/>
        <v/>
      </c>
      <c r="B8428" s="34" t="str">
        <f t="shared" si="394"/>
        <v/>
      </c>
      <c r="C8428" s="34" t="str">
        <f t="shared" si="395"/>
        <v/>
      </c>
    </row>
    <row r="8429" spans="1:3">
      <c r="A8429" s="34" t="str">
        <f t="shared" si="393"/>
        <v/>
      </c>
      <c r="B8429" s="34" t="str">
        <f t="shared" si="394"/>
        <v/>
      </c>
      <c r="C8429" s="34" t="str">
        <f t="shared" si="395"/>
        <v/>
      </c>
    </row>
    <row r="8430" spans="1:3">
      <c r="A8430" s="34" t="str">
        <f t="shared" si="393"/>
        <v/>
      </c>
      <c r="B8430" s="34" t="str">
        <f t="shared" si="394"/>
        <v/>
      </c>
      <c r="C8430" s="34" t="str">
        <f t="shared" si="395"/>
        <v/>
      </c>
    </row>
    <row r="8431" spans="1:3">
      <c r="A8431" s="34" t="str">
        <f t="shared" si="393"/>
        <v/>
      </c>
      <c r="B8431" s="34" t="str">
        <f t="shared" si="394"/>
        <v/>
      </c>
      <c r="C8431" s="34" t="str">
        <f t="shared" si="395"/>
        <v/>
      </c>
    </row>
    <row r="8432" spans="1:3">
      <c r="A8432" s="34" t="str">
        <f t="shared" si="393"/>
        <v/>
      </c>
      <c r="B8432" s="34" t="str">
        <f t="shared" si="394"/>
        <v/>
      </c>
      <c r="C8432" s="34" t="str">
        <f t="shared" si="395"/>
        <v/>
      </c>
    </row>
    <row r="8433" spans="1:3">
      <c r="A8433" s="34" t="str">
        <f t="shared" si="393"/>
        <v/>
      </c>
      <c r="B8433" s="34" t="str">
        <f t="shared" si="394"/>
        <v/>
      </c>
      <c r="C8433" s="34" t="str">
        <f t="shared" si="395"/>
        <v/>
      </c>
    </row>
    <row r="8434" spans="1:3">
      <c r="A8434" s="34" t="str">
        <f t="shared" si="393"/>
        <v/>
      </c>
      <c r="B8434" s="34" t="str">
        <f t="shared" si="394"/>
        <v/>
      </c>
      <c r="C8434" s="34" t="str">
        <f t="shared" si="395"/>
        <v/>
      </c>
    </row>
    <row r="8435" spans="1:3">
      <c r="A8435" s="34" t="str">
        <f t="shared" si="393"/>
        <v/>
      </c>
      <c r="B8435" s="34" t="str">
        <f t="shared" si="394"/>
        <v/>
      </c>
      <c r="C8435" s="34" t="str">
        <f t="shared" si="395"/>
        <v/>
      </c>
    </row>
    <row r="8436" spans="1:3">
      <c r="A8436" s="34" t="str">
        <f t="shared" si="393"/>
        <v/>
      </c>
      <c r="B8436" s="34" t="str">
        <f t="shared" si="394"/>
        <v/>
      </c>
      <c r="C8436" s="34" t="str">
        <f t="shared" si="395"/>
        <v/>
      </c>
    </row>
    <row r="8437" spans="1:3">
      <c r="A8437" s="34" t="str">
        <f t="shared" si="393"/>
        <v/>
      </c>
      <c r="B8437" s="34" t="str">
        <f t="shared" si="394"/>
        <v/>
      </c>
      <c r="C8437" s="34" t="str">
        <f t="shared" si="395"/>
        <v/>
      </c>
    </row>
    <row r="8438" spans="1:3">
      <c r="A8438" s="34" t="str">
        <f t="shared" si="393"/>
        <v/>
      </c>
      <c r="B8438" s="34" t="str">
        <f t="shared" si="394"/>
        <v/>
      </c>
      <c r="C8438" s="34" t="str">
        <f t="shared" si="395"/>
        <v/>
      </c>
    </row>
    <row r="8439" spans="1:3">
      <c r="A8439" s="34" t="str">
        <f t="shared" si="393"/>
        <v/>
      </c>
      <c r="B8439" s="34" t="str">
        <f t="shared" si="394"/>
        <v/>
      </c>
      <c r="C8439" s="34" t="str">
        <f t="shared" si="395"/>
        <v/>
      </c>
    </row>
    <row r="8440" spans="1:3">
      <c r="A8440" s="34" t="str">
        <f t="shared" si="393"/>
        <v/>
      </c>
      <c r="B8440" s="34" t="str">
        <f t="shared" si="394"/>
        <v/>
      </c>
      <c r="C8440" s="34" t="str">
        <f t="shared" si="395"/>
        <v/>
      </c>
    </row>
    <row r="8441" spans="1:3">
      <c r="A8441" s="34" t="str">
        <f t="shared" si="393"/>
        <v/>
      </c>
      <c r="B8441" s="34" t="str">
        <f t="shared" si="394"/>
        <v/>
      </c>
      <c r="C8441" s="34" t="str">
        <f t="shared" si="395"/>
        <v/>
      </c>
    </row>
    <row r="8442" spans="1:3">
      <c r="A8442" s="34" t="str">
        <f t="shared" si="393"/>
        <v/>
      </c>
      <c r="B8442" s="34" t="str">
        <f t="shared" si="394"/>
        <v/>
      </c>
      <c r="C8442" s="34" t="str">
        <f t="shared" si="395"/>
        <v/>
      </c>
    </row>
    <row r="8443" spans="1:3">
      <c r="A8443" s="34" t="str">
        <f t="shared" si="393"/>
        <v/>
      </c>
      <c r="B8443" s="34" t="str">
        <f t="shared" si="394"/>
        <v/>
      </c>
      <c r="C8443" s="34" t="str">
        <f t="shared" si="395"/>
        <v/>
      </c>
    </row>
    <row r="8444" spans="1:3">
      <c r="A8444" s="34" t="str">
        <f t="shared" si="393"/>
        <v/>
      </c>
      <c r="B8444" s="34" t="str">
        <f t="shared" si="394"/>
        <v/>
      </c>
      <c r="C8444" s="34" t="str">
        <f t="shared" si="395"/>
        <v/>
      </c>
    </row>
    <row r="8445" spans="1:3">
      <c r="A8445" s="34" t="str">
        <f t="shared" si="393"/>
        <v/>
      </c>
      <c r="B8445" s="34" t="str">
        <f t="shared" si="394"/>
        <v/>
      </c>
      <c r="C8445" s="34" t="str">
        <f t="shared" si="395"/>
        <v/>
      </c>
    </row>
    <row r="8446" spans="1:3">
      <c r="A8446" s="34" t="str">
        <f t="shared" si="393"/>
        <v/>
      </c>
      <c r="B8446" s="34" t="str">
        <f t="shared" si="394"/>
        <v/>
      </c>
      <c r="C8446" s="34" t="str">
        <f t="shared" si="395"/>
        <v/>
      </c>
    </row>
    <row r="8447" spans="1:3">
      <c r="A8447" s="34" t="str">
        <f t="shared" si="393"/>
        <v/>
      </c>
      <c r="B8447" s="34" t="str">
        <f t="shared" si="394"/>
        <v/>
      </c>
      <c r="C8447" s="34" t="str">
        <f t="shared" si="395"/>
        <v/>
      </c>
    </row>
    <row r="8448" spans="1:3">
      <c r="A8448" s="34" t="str">
        <f t="shared" si="393"/>
        <v/>
      </c>
      <c r="B8448" s="34" t="str">
        <f t="shared" si="394"/>
        <v/>
      </c>
      <c r="C8448" s="34" t="str">
        <f t="shared" si="395"/>
        <v/>
      </c>
    </row>
    <row r="8449" spans="1:3">
      <c r="A8449" s="34" t="str">
        <f t="shared" si="393"/>
        <v/>
      </c>
      <c r="B8449" s="34" t="str">
        <f t="shared" si="394"/>
        <v/>
      </c>
      <c r="C8449" s="34" t="str">
        <f t="shared" si="395"/>
        <v/>
      </c>
    </row>
    <row r="8450" spans="1:3">
      <c r="A8450" s="34" t="str">
        <f t="shared" si="393"/>
        <v/>
      </c>
      <c r="B8450" s="34" t="str">
        <f t="shared" si="394"/>
        <v/>
      </c>
      <c r="C8450" s="34" t="str">
        <f t="shared" si="395"/>
        <v/>
      </c>
    </row>
    <row r="8451" spans="1:3">
      <c r="A8451" s="34" t="str">
        <f t="shared" ref="A8451:A8514" si="396">IFERROR(C8451-1,"")</f>
        <v/>
      </c>
      <c r="B8451" s="34" t="str">
        <f t="shared" ref="B8451:B8514" si="397">IFERROR("P(Z&gt;="&amp;C8451-1&amp;")","")</f>
        <v/>
      </c>
      <c r="C8451" s="34" t="str">
        <f t="shared" ref="C8451:C8514" si="398">IF(C8450&gt;rNtrials,"",1+C8450)</f>
        <v/>
      </c>
    </row>
    <row r="8452" spans="1:3">
      <c r="A8452" s="34" t="str">
        <f t="shared" si="396"/>
        <v/>
      </c>
      <c r="B8452" s="34" t="str">
        <f t="shared" si="397"/>
        <v/>
      </c>
      <c r="C8452" s="34" t="str">
        <f t="shared" si="398"/>
        <v/>
      </c>
    </row>
    <row r="8453" spans="1:3">
      <c r="A8453" s="34" t="str">
        <f t="shared" si="396"/>
        <v/>
      </c>
      <c r="B8453" s="34" t="str">
        <f t="shared" si="397"/>
        <v/>
      </c>
      <c r="C8453" s="34" t="str">
        <f t="shared" si="398"/>
        <v/>
      </c>
    </row>
    <row r="8454" spans="1:3">
      <c r="A8454" s="34" t="str">
        <f t="shared" si="396"/>
        <v/>
      </c>
      <c r="B8454" s="34" t="str">
        <f t="shared" si="397"/>
        <v/>
      </c>
      <c r="C8454" s="34" t="str">
        <f t="shared" si="398"/>
        <v/>
      </c>
    </row>
    <row r="8455" spans="1:3">
      <c r="A8455" s="34" t="str">
        <f t="shared" si="396"/>
        <v/>
      </c>
      <c r="B8455" s="34" t="str">
        <f t="shared" si="397"/>
        <v/>
      </c>
      <c r="C8455" s="34" t="str">
        <f t="shared" si="398"/>
        <v/>
      </c>
    </row>
    <row r="8456" spans="1:3">
      <c r="A8456" s="34" t="str">
        <f t="shared" si="396"/>
        <v/>
      </c>
      <c r="B8456" s="34" t="str">
        <f t="shared" si="397"/>
        <v/>
      </c>
      <c r="C8456" s="34" t="str">
        <f t="shared" si="398"/>
        <v/>
      </c>
    </row>
    <row r="8457" spans="1:3">
      <c r="A8457" s="34" t="str">
        <f t="shared" si="396"/>
        <v/>
      </c>
      <c r="B8457" s="34" t="str">
        <f t="shared" si="397"/>
        <v/>
      </c>
      <c r="C8457" s="34" t="str">
        <f t="shared" si="398"/>
        <v/>
      </c>
    </row>
    <row r="8458" spans="1:3">
      <c r="A8458" s="34" t="str">
        <f t="shared" si="396"/>
        <v/>
      </c>
      <c r="B8458" s="34" t="str">
        <f t="shared" si="397"/>
        <v/>
      </c>
      <c r="C8458" s="34" t="str">
        <f t="shared" si="398"/>
        <v/>
      </c>
    </row>
    <row r="8459" spans="1:3">
      <c r="A8459" s="34" t="str">
        <f t="shared" si="396"/>
        <v/>
      </c>
      <c r="B8459" s="34" t="str">
        <f t="shared" si="397"/>
        <v/>
      </c>
      <c r="C8459" s="34" t="str">
        <f t="shared" si="398"/>
        <v/>
      </c>
    </row>
    <row r="8460" spans="1:3">
      <c r="A8460" s="34" t="str">
        <f t="shared" si="396"/>
        <v/>
      </c>
      <c r="B8460" s="34" t="str">
        <f t="shared" si="397"/>
        <v/>
      </c>
      <c r="C8460" s="34" t="str">
        <f t="shared" si="398"/>
        <v/>
      </c>
    </row>
    <row r="8461" spans="1:3">
      <c r="A8461" s="34" t="str">
        <f t="shared" si="396"/>
        <v/>
      </c>
      <c r="B8461" s="34" t="str">
        <f t="shared" si="397"/>
        <v/>
      </c>
      <c r="C8461" s="34" t="str">
        <f t="shared" si="398"/>
        <v/>
      </c>
    </row>
    <row r="8462" spans="1:3">
      <c r="A8462" s="34" t="str">
        <f t="shared" si="396"/>
        <v/>
      </c>
      <c r="B8462" s="34" t="str">
        <f t="shared" si="397"/>
        <v/>
      </c>
      <c r="C8462" s="34" t="str">
        <f t="shared" si="398"/>
        <v/>
      </c>
    </row>
    <row r="8463" spans="1:3">
      <c r="A8463" s="34" t="str">
        <f t="shared" si="396"/>
        <v/>
      </c>
      <c r="B8463" s="34" t="str">
        <f t="shared" si="397"/>
        <v/>
      </c>
      <c r="C8463" s="34" t="str">
        <f t="shared" si="398"/>
        <v/>
      </c>
    </row>
    <row r="8464" spans="1:3">
      <c r="A8464" s="34" t="str">
        <f t="shared" si="396"/>
        <v/>
      </c>
      <c r="B8464" s="34" t="str">
        <f t="shared" si="397"/>
        <v/>
      </c>
      <c r="C8464" s="34" t="str">
        <f t="shared" si="398"/>
        <v/>
      </c>
    </row>
    <row r="8465" spans="1:3">
      <c r="A8465" s="34" t="str">
        <f t="shared" si="396"/>
        <v/>
      </c>
      <c r="B8465" s="34" t="str">
        <f t="shared" si="397"/>
        <v/>
      </c>
      <c r="C8465" s="34" t="str">
        <f t="shared" si="398"/>
        <v/>
      </c>
    </row>
    <row r="8466" spans="1:3">
      <c r="A8466" s="34" t="str">
        <f t="shared" si="396"/>
        <v/>
      </c>
      <c r="B8466" s="34" t="str">
        <f t="shared" si="397"/>
        <v/>
      </c>
      <c r="C8466" s="34" t="str">
        <f t="shared" si="398"/>
        <v/>
      </c>
    </row>
    <row r="8467" spans="1:3">
      <c r="A8467" s="34" t="str">
        <f t="shared" si="396"/>
        <v/>
      </c>
      <c r="B8467" s="34" t="str">
        <f t="shared" si="397"/>
        <v/>
      </c>
      <c r="C8467" s="34" t="str">
        <f t="shared" si="398"/>
        <v/>
      </c>
    </row>
    <row r="8468" spans="1:3">
      <c r="A8468" s="34" t="str">
        <f t="shared" si="396"/>
        <v/>
      </c>
      <c r="B8468" s="34" t="str">
        <f t="shared" si="397"/>
        <v/>
      </c>
      <c r="C8468" s="34" t="str">
        <f t="shared" si="398"/>
        <v/>
      </c>
    </row>
    <row r="8469" spans="1:3">
      <c r="A8469" s="34" t="str">
        <f t="shared" si="396"/>
        <v/>
      </c>
      <c r="B8469" s="34" t="str">
        <f t="shared" si="397"/>
        <v/>
      </c>
      <c r="C8469" s="34" t="str">
        <f t="shared" si="398"/>
        <v/>
      </c>
    </row>
    <row r="8470" spans="1:3">
      <c r="A8470" s="34" t="str">
        <f t="shared" si="396"/>
        <v/>
      </c>
      <c r="B8470" s="34" t="str">
        <f t="shared" si="397"/>
        <v/>
      </c>
      <c r="C8470" s="34" t="str">
        <f t="shared" si="398"/>
        <v/>
      </c>
    </row>
    <row r="8471" spans="1:3">
      <c r="A8471" s="34" t="str">
        <f t="shared" si="396"/>
        <v/>
      </c>
      <c r="B8471" s="34" t="str">
        <f t="shared" si="397"/>
        <v/>
      </c>
      <c r="C8471" s="34" t="str">
        <f t="shared" si="398"/>
        <v/>
      </c>
    </row>
    <row r="8472" spans="1:3">
      <c r="A8472" s="34" t="str">
        <f t="shared" si="396"/>
        <v/>
      </c>
      <c r="B8472" s="34" t="str">
        <f t="shared" si="397"/>
        <v/>
      </c>
      <c r="C8472" s="34" t="str">
        <f t="shared" si="398"/>
        <v/>
      </c>
    </row>
    <row r="8473" spans="1:3">
      <c r="A8473" s="34" t="str">
        <f t="shared" si="396"/>
        <v/>
      </c>
      <c r="B8473" s="34" t="str">
        <f t="shared" si="397"/>
        <v/>
      </c>
      <c r="C8473" s="34" t="str">
        <f t="shared" si="398"/>
        <v/>
      </c>
    </row>
    <row r="8474" spans="1:3">
      <c r="A8474" s="34" t="str">
        <f t="shared" si="396"/>
        <v/>
      </c>
      <c r="B8474" s="34" t="str">
        <f t="shared" si="397"/>
        <v/>
      </c>
      <c r="C8474" s="34" t="str">
        <f t="shared" si="398"/>
        <v/>
      </c>
    </row>
    <row r="8475" spans="1:3">
      <c r="A8475" s="34" t="str">
        <f t="shared" si="396"/>
        <v/>
      </c>
      <c r="B8475" s="34" t="str">
        <f t="shared" si="397"/>
        <v/>
      </c>
      <c r="C8475" s="34" t="str">
        <f t="shared" si="398"/>
        <v/>
      </c>
    </row>
    <row r="8476" spans="1:3">
      <c r="A8476" s="34" t="str">
        <f t="shared" si="396"/>
        <v/>
      </c>
      <c r="B8476" s="34" t="str">
        <f t="shared" si="397"/>
        <v/>
      </c>
      <c r="C8476" s="34" t="str">
        <f t="shared" si="398"/>
        <v/>
      </c>
    </row>
    <row r="8477" spans="1:3">
      <c r="A8477" s="34" t="str">
        <f t="shared" si="396"/>
        <v/>
      </c>
      <c r="B8477" s="34" t="str">
        <f t="shared" si="397"/>
        <v/>
      </c>
      <c r="C8477" s="34" t="str">
        <f t="shared" si="398"/>
        <v/>
      </c>
    </row>
    <row r="8478" spans="1:3">
      <c r="A8478" s="34" t="str">
        <f t="shared" si="396"/>
        <v/>
      </c>
      <c r="B8478" s="34" t="str">
        <f t="shared" si="397"/>
        <v/>
      </c>
      <c r="C8478" s="34" t="str">
        <f t="shared" si="398"/>
        <v/>
      </c>
    </row>
    <row r="8479" spans="1:3">
      <c r="A8479" s="34" t="str">
        <f t="shared" si="396"/>
        <v/>
      </c>
      <c r="B8479" s="34" t="str">
        <f t="shared" si="397"/>
        <v/>
      </c>
      <c r="C8479" s="34" t="str">
        <f t="shared" si="398"/>
        <v/>
      </c>
    </row>
    <row r="8480" spans="1:3">
      <c r="A8480" s="34" t="str">
        <f t="shared" si="396"/>
        <v/>
      </c>
      <c r="B8480" s="34" t="str">
        <f t="shared" si="397"/>
        <v/>
      </c>
      <c r="C8480" s="34" t="str">
        <f t="shared" si="398"/>
        <v/>
      </c>
    </row>
    <row r="8481" spans="1:3">
      <c r="A8481" s="34" t="str">
        <f t="shared" si="396"/>
        <v/>
      </c>
      <c r="B8481" s="34" t="str">
        <f t="shared" si="397"/>
        <v/>
      </c>
      <c r="C8481" s="34" t="str">
        <f t="shared" si="398"/>
        <v/>
      </c>
    </row>
    <row r="8482" spans="1:3">
      <c r="A8482" s="34" t="str">
        <f t="shared" si="396"/>
        <v/>
      </c>
      <c r="B8482" s="34" t="str">
        <f t="shared" si="397"/>
        <v/>
      </c>
      <c r="C8482" s="34" t="str">
        <f t="shared" si="398"/>
        <v/>
      </c>
    </row>
    <row r="8483" spans="1:3">
      <c r="A8483" s="34" t="str">
        <f t="shared" si="396"/>
        <v/>
      </c>
      <c r="B8483" s="34" t="str">
        <f t="shared" si="397"/>
        <v/>
      </c>
      <c r="C8483" s="34" t="str">
        <f t="shared" si="398"/>
        <v/>
      </c>
    </row>
    <row r="8484" spans="1:3">
      <c r="A8484" s="34" t="str">
        <f t="shared" si="396"/>
        <v/>
      </c>
      <c r="B8484" s="34" t="str">
        <f t="shared" si="397"/>
        <v/>
      </c>
      <c r="C8484" s="34" t="str">
        <f t="shared" si="398"/>
        <v/>
      </c>
    </row>
    <row r="8485" spans="1:3">
      <c r="A8485" s="34" t="str">
        <f t="shared" si="396"/>
        <v/>
      </c>
      <c r="B8485" s="34" t="str">
        <f t="shared" si="397"/>
        <v/>
      </c>
      <c r="C8485" s="34" t="str">
        <f t="shared" si="398"/>
        <v/>
      </c>
    </row>
    <row r="8486" spans="1:3">
      <c r="A8486" s="34" t="str">
        <f t="shared" si="396"/>
        <v/>
      </c>
      <c r="B8486" s="34" t="str">
        <f t="shared" si="397"/>
        <v/>
      </c>
      <c r="C8486" s="34" t="str">
        <f t="shared" si="398"/>
        <v/>
      </c>
    </row>
    <row r="8487" spans="1:3">
      <c r="A8487" s="34" t="str">
        <f t="shared" si="396"/>
        <v/>
      </c>
      <c r="B8487" s="34" t="str">
        <f t="shared" si="397"/>
        <v/>
      </c>
      <c r="C8487" s="34" t="str">
        <f t="shared" si="398"/>
        <v/>
      </c>
    </row>
    <row r="8488" spans="1:3">
      <c r="A8488" s="34" t="str">
        <f t="shared" si="396"/>
        <v/>
      </c>
      <c r="B8488" s="34" t="str">
        <f t="shared" si="397"/>
        <v/>
      </c>
      <c r="C8488" s="34" t="str">
        <f t="shared" si="398"/>
        <v/>
      </c>
    </row>
    <row r="8489" spans="1:3">
      <c r="A8489" s="34" t="str">
        <f t="shared" si="396"/>
        <v/>
      </c>
      <c r="B8489" s="34" t="str">
        <f t="shared" si="397"/>
        <v/>
      </c>
      <c r="C8489" s="34" t="str">
        <f t="shared" si="398"/>
        <v/>
      </c>
    </row>
    <row r="8490" spans="1:3">
      <c r="A8490" s="34" t="str">
        <f t="shared" si="396"/>
        <v/>
      </c>
      <c r="B8490" s="34" t="str">
        <f t="shared" si="397"/>
        <v/>
      </c>
      <c r="C8490" s="34" t="str">
        <f t="shared" si="398"/>
        <v/>
      </c>
    </row>
    <row r="8491" spans="1:3">
      <c r="A8491" s="34" t="str">
        <f t="shared" si="396"/>
        <v/>
      </c>
      <c r="B8491" s="34" t="str">
        <f t="shared" si="397"/>
        <v/>
      </c>
      <c r="C8491" s="34" t="str">
        <f t="shared" si="398"/>
        <v/>
      </c>
    </row>
    <row r="8492" spans="1:3">
      <c r="A8492" s="34" t="str">
        <f t="shared" si="396"/>
        <v/>
      </c>
      <c r="B8492" s="34" t="str">
        <f t="shared" si="397"/>
        <v/>
      </c>
      <c r="C8492" s="34" t="str">
        <f t="shared" si="398"/>
        <v/>
      </c>
    </row>
    <row r="8493" spans="1:3">
      <c r="A8493" s="34" t="str">
        <f t="shared" si="396"/>
        <v/>
      </c>
      <c r="B8493" s="34" t="str">
        <f t="shared" si="397"/>
        <v/>
      </c>
      <c r="C8493" s="34" t="str">
        <f t="shared" si="398"/>
        <v/>
      </c>
    </row>
    <row r="8494" spans="1:3">
      <c r="A8494" s="34" t="str">
        <f t="shared" si="396"/>
        <v/>
      </c>
      <c r="B8494" s="34" t="str">
        <f t="shared" si="397"/>
        <v/>
      </c>
      <c r="C8494" s="34" t="str">
        <f t="shared" si="398"/>
        <v/>
      </c>
    </row>
    <row r="8495" spans="1:3">
      <c r="A8495" s="34" t="str">
        <f t="shared" si="396"/>
        <v/>
      </c>
      <c r="B8495" s="34" t="str">
        <f t="shared" si="397"/>
        <v/>
      </c>
      <c r="C8495" s="34" t="str">
        <f t="shared" si="398"/>
        <v/>
      </c>
    </row>
    <row r="8496" spans="1:3">
      <c r="A8496" s="34" t="str">
        <f t="shared" si="396"/>
        <v/>
      </c>
      <c r="B8496" s="34" t="str">
        <f t="shared" si="397"/>
        <v/>
      </c>
      <c r="C8496" s="34" t="str">
        <f t="shared" si="398"/>
        <v/>
      </c>
    </row>
    <row r="8497" spans="1:3">
      <c r="A8497" s="34" t="str">
        <f t="shared" si="396"/>
        <v/>
      </c>
      <c r="B8497" s="34" t="str">
        <f t="shared" si="397"/>
        <v/>
      </c>
      <c r="C8497" s="34" t="str">
        <f t="shared" si="398"/>
        <v/>
      </c>
    </row>
    <row r="8498" spans="1:3">
      <c r="A8498" s="34" t="str">
        <f t="shared" si="396"/>
        <v/>
      </c>
      <c r="B8498" s="34" t="str">
        <f t="shared" si="397"/>
        <v/>
      </c>
      <c r="C8498" s="34" t="str">
        <f t="shared" si="398"/>
        <v/>
      </c>
    </row>
    <row r="8499" spans="1:3">
      <c r="A8499" s="34" t="str">
        <f t="shared" si="396"/>
        <v/>
      </c>
      <c r="B8499" s="34" t="str">
        <f t="shared" si="397"/>
        <v/>
      </c>
      <c r="C8499" s="34" t="str">
        <f t="shared" si="398"/>
        <v/>
      </c>
    </row>
    <row r="8500" spans="1:3">
      <c r="A8500" s="34" t="str">
        <f t="shared" si="396"/>
        <v/>
      </c>
      <c r="B8500" s="34" t="str">
        <f t="shared" si="397"/>
        <v/>
      </c>
      <c r="C8500" s="34" t="str">
        <f t="shared" si="398"/>
        <v/>
      </c>
    </row>
    <row r="8501" spans="1:3">
      <c r="A8501" s="34" t="str">
        <f t="shared" si="396"/>
        <v/>
      </c>
      <c r="B8501" s="34" t="str">
        <f t="shared" si="397"/>
        <v/>
      </c>
      <c r="C8501" s="34" t="str">
        <f t="shared" si="398"/>
        <v/>
      </c>
    </row>
    <row r="8502" spans="1:3">
      <c r="A8502" s="34" t="str">
        <f t="shared" si="396"/>
        <v/>
      </c>
      <c r="B8502" s="34" t="str">
        <f t="shared" si="397"/>
        <v/>
      </c>
      <c r="C8502" s="34" t="str">
        <f t="shared" si="398"/>
        <v/>
      </c>
    </row>
    <row r="8503" spans="1:3">
      <c r="A8503" s="34" t="str">
        <f t="shared" si="396"/>
        <v/>
      </c>
      <c r="B8503" s="34" t="str">
        <f t="shared" si="397"/>
        <v/>
      </c>
      <c r="C8503" s="34" t="str">
        <f t="shared" si="398"/>
        <v/>
      </c>
    </row>
    <row r="8504" spans="1:3">
      <c r="A8504" s="34" t="str">
        <f t="shared" si="396"/>
        <v/>
      </c>
      <c r="B8504" s="34" t="str">
        <f t="shared" si="397"/>
        <v/>
      </c>
      <c r="C8504" s="34" t="str">
        <f t="shared" si="398"/>
        <v/>
      </c>
    </row>
    <row r="8505" spans="1:3">
      <c r="A8505" s="34" t="str">
        <f t="shared" si="396"/>
        <v/>
      </c>
      <c r="B8505" s="34" t="str">
        <f t="shared" si="397"/>
        <v/>
      </c>
      <c r="C8505" s="34" t="str">
        <f t="shared" si="398"/>
        <v/>
      </c>
    </row>
    <row r="8506" spans="1:3">
      <c r="A8506" s="34" t="str">
        <f t="shared" si="396"/>
        <v/>
      </c>
      <c r="B8506" s="34" t="str">
        <f t="shared" si="397"/>
        <v/>
      </c>
      <c r="C8506" s="34" t="str">
        <f t="shared" si="398"/>
        <v/>
      </c>
    </row>
    <row r="8507" spans="1:3">
      <c r="A8507" s="34" t="str">
        <f t="shared" si="396"/>
        <v/>
      </c>
      <c r="B8507" s="34" t="str">
        <f t="shared" si="397"/>
        <v/>
      </c>
      <c r="C8507" s="34" t="str">
        <f t="shared" si="398"/>
        <v/>
      </c>
    </row>
    <row r="8508" spans="1:3">
      <c r="A8508" s="34" t="str">
        <f t="shared" si="396"/>
        <v/>
      </c>
      <c r="B8508" s="34" t="str">
        <f t="shared" si="397"/>
        <v/>
      </c>
      <c r="C8508" s="34" t="str">
        <f t="shared" si="398"/>
        <v/>
      </c>
    </row>
    <row r="8509" spans="1:3">
      <c r="A8509" s="34" t="str">
        <f t="shared" si="396"/>
        <v/>
      </c>
      <c r="B8509" s="34" t="str">
        <f t="shared" si="397"/>
        <v/>
      </c>
      <c r="C8509" s="34" t="str">
        <f t="shared" si="398"/>
        <v/>
      </c>
    </row>
    <row r="8510" spans="1:3">
      <c r="A8510" s="34" t="str">
        <f t="shared" si="396"/>
        <v/>
      </c>
      <c r="B8510" s="34" t="str">
        <f t="shared" si="397"/>
        <v/>
      </c>
      <c r="C8510" s="34" t="str">
        <f t="shared" si="398"/>
        <v/>
      </c>
    </row>
    <row r="8511" spans="1:3">
      <c r="A8511" s="34" t="str">
        <f t="shared" si="396"/>
        <v/>
      </c>
      <c r="B8511" s="34" t="str">
        <f t="shared" si="397"/>
        <v/>
      </c>
      <c r="C8511" s="34" t="str">
        <f t="shared" si="398"/>
        <v/>
      </c>
    </row>
    <row r="8512" spans="1:3">
      <c r="A8512" s="34" t="str">
        <f t="shared" si="396"/>
        <v/>
      </c>
      <c r="B8512" s="34" t="str">
        <f t="shared" si="397"/>
        <v/>
      </c>
      <c r="C8512" s="34" t="str">
        <f t="shared" si="398"/>
        <v/>
      </c>
    </row>
    <row r="8513" spans="1:3">
      <c r="A8513" s="34" t="str">
        <f t="shared" si="396"/>
        <v/>
      </c>
      <c r="B8513" s="34" t="str">
        <f t="shared" si="397"/>
        <v/>
      </c>
      <c r="C8513" s="34" t="str">
        <f t="shared" si="398"/>
        <v/>
      </c>
    </row>
    <row r="8514" spans="1:3">
      <c r="A8514" s="34" t="str">
        <f t="shared" si="396"/>
        <v/>
      </c>
      <c r="B8514" s="34" t="str">
        <f t="shared" si="397"/>
        <v/>
      </c>
      <c r="C8514" s="34" t="str">
        <f t="shared" si="398"/>
        <v/>
      </c>
    </row>
    <row r="8515" spans="1:3">
      <c r="A8515" s="34" t="str">
        <f t="shared" ref="A8515:A8578" si="399">IFERROR(C8515-1,"")</f>
        <v/>
      </c>
      <c r="B8515" s="34" t="str">
        <f t="shared" ref="B8515:B8578" si="400">IFERROR("P(Z&gt;="&amp;C8515-1&amp;")","")</f>
        <v/>
      </c>
      <c r="C8515" s="34" t="str">
        <f t="shared" ref="C8515:C8578" si="401">IF(C8514&gt;rNtrials,"",1+C8514)</f>
        <v/>
      </c>
    </row>
    <row r="8516" spans="1:3">
      <c r="A8516" s="34" t="str">
        <f t="shared" si="399"/>
        <v/>
      </c>
      <c r="B8516" s="34" t="str">
        <f t="shared" si="400"/>
        <v/>
      </c>
      <c r="C8516" s="34" t="str">
        <f t="shared" si="401"/>
        <v/>
      </c>
    </row>
    <row r="8517" spans="1:3">
      <c r="A8517" s="34" t="str">
        <f t="shared" si="399"/>
        <v/>
      </c>
      <c r="B8517" s="34" t="str">
        <f t="shared" si="400"/>
        <v/>
      </c>
      <c r="C8517" s="34" t="str">
        <f t="shared" si="401"/>
        <v/>
      </c>
    </row>
    <row r="8518" spans="1:3">
      <c r="A8518" s="34" t="str">
        <f t="shared" si="399"/>
        <v/>
      </c>
      <c r="B8518" s="34" t="str">
        <f t="shared" si="400"/>
        <v/>
      </c>
      <c r="C8518" s="34" t="str">
        <f t="shared" si="401"/>
        <v/>
      </c>
    </row>
    <row r="8519" spans="1:3">
      <c r="A8519" s="34" t="str">
        <f t="shared" si="399"/>
        <v/>
      </c>
      <c r="B8519" s="34" t="str">
        <f t="shared" si="400"/>
        <v/>
      </c>
      <c r="C8519" s="34" t="str">
        <f t="shared" si="401"/>
        <v/>
      </c>
    </row>
    <row r="8520" spans="1:3">
      <c r="A8520" s="34" t="str">
        <f t="shared" si="399"/>
        <v/>
      </c>
      <c r="B8520" s="34" t="str">
        <f t="shared" si="400"/>
        <v/>
      </c>
      <c r="C8520" s="34" t="str">
        <f t="shared" si="401"/>
        <v/>
      </c>
    </row>
    <row r="8521" spans="1:3">
      <c r="A8521" s="34" t="str">
        <f t="shared" si="399"/>
        <v/>
      </c>
      <c r="B8521" s="34" t="str">
        <f t="shared" si="400"/>
        <v/>
      </c>
      <c r="C8521" s="34" t="str">
        <f t="shared" si="401"/>
        <v/>
      </c>
    </row>
    <row r="8522" spans="1:3">
      <c r="A8522" s="34" t="str">
        <f t="shared" si="399"/>
        <v/>
      </c>
      <c r="B8522" s="34" t="str">
        <f t="shared" si="400"/>
        <v/>
      </c>
      <c r="C8522" s="34" t="str">
        <f t="shared" si="401"/>
        <v/>
      </c>
    </row>
    <row r="8523" spans="1:3">
      <c r="A8523" s="34" t="str">
        <f t="shared" si="399"/>
        <v/>
      </c>
      <c r="B8523" s="34" t="str">
        <f t="shared" si="400"/>
        <v/>
      </c>
      <c r="C8523" s="34" t="str">
        <f t="shared" si="401"/>
        <v/>
      </c>
    </row>
    <row r="8524" spans="1:3">
      <c r="A8524" s="34" t="str">
        <f t="shared" si="399"/>
        <v/>
      </c>
      <c r="B8524" s="34" t="str">
        <f t="shared" si="400"/>
        <v/>
      </c>
      <c r="C8524" s="34" t="str">
        <f t="shared" si="401"/>
        <v/>
      </c>
    </row>
    <row r="8525" spans="1:3">
      <c r="A8525" s="34" t="str">
        <f t="shared" si="399"/>
        <v/>
      </c>
      <c r="B8525" s="34" t="str">
        <f t="shared" si="400"/>
        <v/>
      </c>
      <c r="C8525" s="34" t="str">
        <f t="shared" si="401"/>
        <v/>
      </c>
    </row>
    <row r="8526" spans="1:3">
      <c r="A8526" s="34" t="str">
        <f t="shared" si="399"/>
        <v/>
      </c>
      <c r="B8526" s="34" t="str">
        <f t="shared" si="400"/>
        <v/>
      </c>
      <c r="C8526" s="34" t="str">
        <f t="shared" si="401"/>
        <v/>
      </c>
    </row>
    <row r="8527" spans="1:3">
      <c r="A8527" s="34" t="str">
        <f t="shared" si="399"/>
        <v/>
      </c>
      <c r="B8527" s="34" t="str">
        <f t="shared" si="400"/>
        <v/>
      </c>
      <c r="C8527" s="34" t="str">
        <f t="shared" si="401"/>
        <v/>
      </c>
    </row>
    <row r="8528" spans="1:3">
      <c r="A8528" s="34" t="str">
        <f t="shared" si="399"/>
        <v/>
      </c>
      <c r="B8528" s="34" t="str">
        <f t="shared" si="400"/>
        <v/>
      </c>
      <c r="C8528" s="34" t="str">
        <f t="shared" si="401"/>
        <v/>
      </c>
    </row>
    <row r="8529" spans="1:3">
      <c r="A8529" s="34" t="str">
        <f t="shared" si="399"/>
        <v/>
      </c>
      <c r="B8529" s="34" t="str">
        <f t="shared" si="400"/>
        <v/>
      </c>
      <c r="C8529" s="34" t="str">
        <f t="shared" si="401"/>
        <v/>
      </c>
    </row>
    <row r="8530" spans="1:3">
      <c r="A8530" s="34" t="str">
        <f t="shared" si="399"/>
        <v/>
      </c>
      <c r="B8530" s="34" t="str">
        <f t="shared" si="400"/>
        <v/>
      </c>
      <c r="C8530" s="34" t="str">
        <f t="shared" si="401"/>
        <v/>
      </c>
    </row>
    <row r="8531" spans="1:3">
      <c r="A8531" s="34" t="str">
        <f t="shared" si="399"/>
        <v/>
      </c>
      <c r="B8531" s="34" t="str">
        <f t="shared" si="400"/>
        <v/>
      </c>
      <c r="C8531" s="34" t="str">
        <f t="shared" si="401"/>
        <v/>
      </c>
    </row>
    <row r="8532" spans="1:3">
      <c r="A8532" s="34" t="str">
        <f t="shared" si="399"/>
        <v/>
      </c>
      <c r="B8532" s="34" t="str">
        <f t="shared" si="400"/>
        <v/>
      </c>
      <c r="C8532" s="34" t="str">
        <f t="shared" si="401"/>
        <v/>
      </c>
    </row>
    <row r="8533" spans="1:3">
      <c r="A8533" s="34" t="str">
        <f t="shared" si="399"/>
        <v/>
      </c>
      <c r="B8533" s="34" t="str">
        <f t="shared" si="400"/>
        <v/>
      </c>
      <c r="C8533" s="34" t="str">
        <f t="shared" si="401"/>
        <v/>
      </c>
    </row>
    <row r="8534" spans="1:3">
      <c r="A8534" s="34" t="str">
        <f t="shared" si="399"/>
        <v/>
      </c>
      <c r="B8534" s="34" t="str">
        <f t="shared" si="400"/>
        <v/>
      </c>
      <c r="C8534" s="34" t="str">
        <f t="shared" si="401"/>
        <v/>
      </c>
    </row>
    <row r="8535" spans="1:3">
      <c r="A8535" s="34" t="str">
        <f t="shared" si="399"/>
        <v/>
      </c>
      <c r="B8535" s="34" t="str">
        <f t="shared" si="400"/>
        <v/>
      </c>
      <c r="C8535" s="34" t="str">
        <f t="shared" si="401"/>
        <v/>
      </c>
    </row>
    <row r="8536" spans="1:3">
      <c r="A8536" s="34" t="str">
        <f t="shared" si="399"/>
        <v/>
      </c>
      <c r="B8536" s="34" t="str">
        <f t="shared" si="400"/>
        <v/>
      </c>
      <c r="C8536" s="34" t="str">
        <f t="shared" si="401"/>
        <v/>
      </c>
    </row>
    <row r="8537" spans="1:3">
      <c r="A8537" s="34" t="str">
        <f t="shared" si="399"/>
        <v/>
      </c>
      <c r="B8537" s="34" t="str">
        <f t="shared" si="400"/>
        <v/>
      </c>
      <c r="C8537" s="34" t="str">
        <f t="shared" si="401"/>
        <v/>
      </c>
    </row>
    <row r="8538" spans="1:3">
      <c r="A8538" s="34" t="str">
        <f t="shared" si="399"/>
        <v/>
      </c>
      <c r="B8538" s="34" t="str">
        <f t="shared" si="400"/>
        <v/>
      </c>
      <c r="C8538" s="34" t="str">
        <f t="shared" si="401"/>
        <v/>
      </c>
    </row>
    <row r="8539" spans="1:3">
      <c r="A8539" s="34" t="str">
        <f t="shared" si="399"/>
        <v/>
      </c>
      <c r="B8539" s="34" t="str">
        <f t="shared" si="400"/>
        <v/>
      </c>
      <c r="C8539" s="34" t="str">
        <f t="shared" si="401"/>
        <v/>
      </c>
    </row>
    <row r="8540" spans="1:3">
      <c r="A8540" s="34" t="str">
        <f t="shared" si="399"/>
        <v/>
      </c>
      <c r="B8540" s="34" t="str">
        <f t="shared" si="400"/>
        <v/>
      </c>
      <c r="C8540" s="34" t="str">
        <f t="shared" si="401"/>
        <v/>
      </c>
    </row>
    <row r="8541" spans="1:3">
      <c r="A8541" s="34" t="str">
        <f t="shared" si="399"/>
        <v/>
      </c>
      <c r="B8541" s="34" t="str">
        <f t="shared" si="400"/>
        <v/>
      </c>
      <c r="C8541" s="34" t="str">
        <f t="shared" si="401"/>
        <v/>
      </c>
    </row>
    <row r="8542" spans="1:3">
      <c r="A8542" s="34" t="str">
        <f t="shared" si="399"/>
        <v/>
      </c>
      <c r="B8542" s="34" t="str">
        <f t="shared" si="400"/>
        <v/>
      </c>
      <c r="C8542" s="34" t="str">
        <f t="shared" si="401"/>
        <v/>
      </c>
    </row>
    <row r="8543" spans="1:3">
      <c r="A8543" s="34" t="str">
        <f t="shared" si="399"/>
        <v/>
      </c>
      <c r="B8543" s="34" t="str">
        <f t="shared" si="400"/>
        <v/>
      </c>
      <c r="C8543" s="34" t="str">
        <f t="shared" si="401"/>
        <v/>
      </c>
    </row>
    <row r="8544" spans="1:3">
      <c r="A8544" s="34" t="str">
        <f t="shared" si="399"/>
        <v/>
      </c>
      <c r="B8544" s="34" t="str">
        <f t="shared" si="400"/>
        <v/>
      </c>
      <c r="C8544" s="34" t="str">
        <f t="shared" si="401"/>
        <v/>
      </c>
    </row>
    <row r="8545" spans="1:3">
      <c r="A8545" s="34" t="str">
        <f t="shared" si="399"/>
        <v/>
      </c>
      <c r="B8545" s="34" t="str">
        <f t="shared" si="400"/>
        <v/>
      </c>
      <c r="C8545" s="34" t="str">
        <f t="shared" si="401"/>
        <v/>
      </c>
    </row>
    <row r="8546" spans="1:3">
      <c r="A8546" s="34" t="str">
        <f t="shared" si="399"/>
        <v/>
      </c>
      <c r="B8546" s="34" t="str">
        <f t="shared" si="400"/>
        <v/>
      </c>
      <c r="C8546" s="34" t="str">
        <f t="shared" si="401"/>
        <v/>
      </c>
    </row>
    <row r="8547" spans="1:3">
      <c r="A8547" s="34" t="str">
        <f t="shared" si="399"/>
        <v/>
      </c>
      <c r="B8547" s="34" t="str">
        <f t="shared" si="400"/>
        <v/>
      </c>
      <c r="C8547" s="34" t="str">
        <f t="shared" si="401"/>
        <v/>
      </c>
    </row>
    <row r="8548" spans="1:3">
      <c r="A8548" s="34" t="str">
        <f t="shared" si="399"/>
        <v/>
      </c>
      <c r="B8548" s="34" t="str">
        <f t="shared" si="400"/>
        <v/>
      </c>
      <c r="C8548" s="34" t="str">
        <f t="shared" si="401"/>
        <v/>
      </c>
    </row>
    <row r="8549" spans="1:3">
      <c r="A8549" s="34" t="str">
        <f t="shared" si="399"/>
        <v/>
      </c>
      <c r="B8549" s="34" t="str">
        <f t="shared" si="400"/>
        <v/>
      </c>
      <c r="C8549" s="34" t="str">
        <f t="shared" si="401"/>
        <v/>
      </c>
    </row>
    <row r="8550" spans="1:3">
      <c r="A8550" s="34" t="str">
        <f t="shared" si="399"/>
        <v/>
      </c>
      <c r="B8550" s="34" t="str">
        <f t="shared" si="400"/>
        <v/>
      </c>
      <c r="C8550" s="34" t="str">
        <f t="shared" si="401"/>
        <v/>
      </c>
    </row>
    <row r="8551" spans="1:3">
      <c r="A8551" s="34" t="str">
        <f t="shared" si="399"/>
        <v/>
      </c>
      <c r="B8551" s="34" t="str">
        <f t="shared" si="400"/>
        <v/>
      </c>
      <c r="C8551" s="34" t="str">
        <f t="shared" si="401"/>
        <v/>
      </c>
    </row>
    <row r="8552" spans="1:3">
      <c r="A8552" s="34" t="str">
        <f t="shared" si="399"/>
        <v/>
      </c>
      <c r="B8552" s="34" t="str">
        <f t="shared" si="400"/>
        <v/>
      </c>
      <c r="C8552" s="34" t="str">
        <f t="shared" si="401"/>
        <v/>
      </c>
    </row>
    <row r="8553" spans="1:3">
      <c r="A8553" s="34" t="str">
        <f t="shared" si="399"/>
        <v/>
      </c>
      <c r="B8553" s="34" t="str">
        <f t="shared" si="400"/>
        <v/>
      </c>
      <c r="C8553" s="34" t="str">
        <f t="shared" si="401"/>
        <v/>
      </c>
    </row>
    <row r="8554" spans="1:3">
      <c r="A8554" s="34" t="str">
        <f t="shared" si="399"/>
        <v/>
      </c>
      <c r="B8554" s="34" t="str">
        <f t="shared" si="400"/>
        <v/>
      </c>
      <c r="C8554" s="34" t="str">
        <f t="shared" si="401"/>
        <v/>
      </c>
    </row>
    <row r="8555" spans="1:3">
      <c r="A8555" s="34" t="str">
        <f t="shared" si="399"/>
        <v/>
      </c>
      <c r="B8555" s="34" t="str">
        <f t="shared" si="400"/>
        <v/>
      </c>
      <c r="C8555" s="34" t="str">
        <f t="shared" si="401"/>
        <v/>
      </c>
    </row>
    <row r="8556" spans="1:3">
      <c r="A8556" s="34" t="str">
        <f t="shared" si="399"/>
        <v/>
      </c>
      <c r="B8556" s="34" t="str">
        <f t="shared" si="400"/>
        <v/>
      </c>
      <c r="C8556" s="34" t="str">
        <f t="shared" si="401"/>
        <v/>
      </c>
    </row>
    <row r="8557" spans="1:3">
      <c r="A8557" s="34" t="str">
        <f t="shared" si="399"/>
        <v/>
      </c>
      <c r="B8557" s="34" t="str">
        <f t="shared" si="400"/>
        <v/>
      </c>
      <c r="C8557" s="34" t="str">
        <f t="shared" si="401"/>
        <v/>
      </c>
    </row>
    <row r="8558" spans="1:3">
      <c r="A8558" s="34" t="str">
        <f t="shared" si="399"/>
        <v/>
      </c>
      <c r="B8558" s="34" t="str">
        <f t="shared" si="400"/>
        <v/>
      </c>
      <c r="C8558" s="34" t="str">
        <f t="shared" si="401"/>
        <v/>
      </c>
    </row>
    <row r="8559" spans="1:3">
      <c r="A8559" s="34" t="str">
        <f t="shared" si="399"/>
        <v/>
      </c>
      <c r="B8559" s="34" t="str">
        <f t="shared" si="400"/>
        <v/>
      </c>
      <c r="C8559" s="34" t="str">
        <f t="shared" si="401"/>
        <v/>
      </c>
    </row>
    <row r="8560" spans="1:3">
      <c r="A8560" s="34" t="str">
        <f t="shared" si="399"/>
        <v/>
      </c>
      <c r="B8560" s="34" t="str">
        <f t="shared" si="400"/>
        <v/>
      </c>
      <c r="C8560" s="34" t="str">
        <f t="shared" si="401"/>
        <v/>
      </c>
    </row>
    <row r="8561" spans="1:3">
      <c r="A8561" s="34" t="str">
        <f t="shared" si="399"/>
        <v/>
      </c>
      <c r="B8561" s="34" t="str">
        <f t="shared" si="400"/>
        <v/>
      </c>
      <c r="C8561" s="34" t="str">
        <f t="shared" si="401"/>
        <v/>
      </c>
    </row>
    <row r="8562" spans="1:3">
      <c r="A8562" s="34" t="str">
        <f t="shared" si="399"/>
        <v/>
      </c>
      <c r="B8562" s="34" t="str">
        <f t="shared" si="400"/>
        <v/>
      </c>
      <c r="C8562" s="34" t="str">
        <f t="shared" si="401"/>
        <v/>
      </c>
    </row>
    <row r="8563" spans="1:3">
      <c r="A8563" s="34" t="str">
        <f t="shared" si="399"/>
        <v/>
      </c>
      <c r="B8563" s="34" t="str">
        <f t="shared" si="400"/>
        <v/>
      </c>
      <c r="C8563" s="34" t="str">
        <f t="shared" si="401"/>
        <v/>
      </c>
    </row>
    <row r="8564" spans="1:3">
      <c r="A8564" s="34" t="str">
        <f t="shared" si="399"/>
        <v/>
      </c>
      <c r="B8564" s="34" t="str">
        <f t="shared" si="400"/>
        <v/>
      </c>
      <c r="C8564" s="34" t="str">
        <f t="shared" si="401"/>
        <v/>
      </c>
    </row>
    <row r="8565" spans="1:3">
      <c r="A8565" s="34" t="str">
        <f t="shared" si="399"/>
        <v/>
      </c>
      <c r="B8565" s="34" t="str">
        <f t="shared" si="400"/>
        <v/>
      </c>
      <c r="C8565" s="34" t="str">
        <f t="shared" si="401"/>
        <v/>
      </c>
    </row>
    <row r="8566" spans="1:3">
      <c r="A8566" s="34" t="str">
        <f t="shared" si="399"/>
        <v/>
      </c>
      <c r="B8566" s="34" t="str">
        <f t="shared" si="400"/>
        <v/>
      </c>
      <c r="C8566" s="34" t="str">
        <f t="shared" si="401"/>
        <v/>
      </c>
    </row>
    <row r="8567" spans="1:3">
      <c r="A8567" s="34" t="str">
        <f t="shared" si="399"/>
        <v/>
      </c>
      <c r="B8567" s="34" t="str">
        <f t="shared" si="400"/>
        <v/>
      </c>
      <c r="C8567" s="34" t="str">
        <f t="shared" si="401"/>
        <v/>
      </c>
    </row>
    <row r="8568" spans="1:3">
      <c r="A8568" s="34" t="str">
        <f t="shared" si="399"/>
        <v/>
      </c>
      <c r="B8568" s="34" t="str">
        <f t="shared" si="400"/>
        <v/>
      </c>
      <c r="C8568" s="34" t="str">
        <f t="shared" si="401"/>
        <v/>
      </c>
    </row>
    <row r="8569" spans="1:3">
      <c r="A8569" s="34" t="str">
        <f t="shared" si="399"/>
        <v/>
      </c>
      <c r="B8569" s="34" t="str">
        <f t="shared" si="400"/>
        <v/>
      </c>
      <c r="C8569" s="34" t="str">
        <f t="shared" si="401"/>
        <v/>
      </c>
    </row>
    <row r="8570" spans="1:3">
      <c r="A8570" s="34" t="str">
        <f t="shared" si="399"/>
        <v/>
      </c>
      <c r="B8570" s="34" t="str">
        <f t="shared" si="400"/>
        <v/>
      </c>
      <c r="C8570" s="34" t="str">
        <f t="shared" si="401"/>
        <v/>
      </c>
    </row>
    <row r="8571" spans="1:3">
      <c r="A8571" s="34" t="str">
        <f t="shared" si="399"/>
        <v/>
      </c>
      <c r="B8571" s="34" t="str">
        <f t="shared" si="400"/>
        <v/>
      </c>
      <c r="C8571" s="34" t="str">
        <f t="shared" si="401"/>
        <v/>
      </c>
    </row>
    <row r="8572" spans="1:3">
      <c r="A8572" s="34" t="str">
        <f t="shared" si="399"/>
        <v/>
      </c>
      <c r="B8572" s="34" t="str">
        <f t="shared" si="400"/>
        <v/>
      </c>
      <c r="C8572" s="34" t="str">
        <f t="shared" si="401"/>
        <v/>
      </c>
    </row>
    <row r="8573" spans="1:3">
      <c r="A8573" s="34" t="str">
        <f t="shared" si="399"/>
        <v/>
      </c>
      <c r="B8573" s="34" t="str">
        <f t="shared" si="400"/>
        <v/>
      </c>
      <c r="C8573" s="34" t="str">
        <f t="shared" si="401"/>
        <v/>
      </c>
    </row>
    <row r="8574" spans="1:3">
      <c r="A8574" s="34" t="str">
        <f t="shared" si="399"/>
        <v/>
      </c>
      <c r="B8574" s="34" t="str">
        <f t="shared" si="400"/>
        <v/>
      </c>
      <c r="C8574" s="34" t="str">
        <f t="shared" si="401"/>
        <v/>
      </c>
    </row>
    <row r="8575" spans="1:3">
      <c r="A8575" s="34" t="str">
        <f t="shared" si="399"/>
        <v/>
      </c>
      <c r="B8575" s="34" t="str">
        <f t="shared" si="400"/>
        <v/>
      </c>
      <c r="C8575" s="34" t="str">
        <f t="shared" si="401"/>
        <v/>
      </c>
    </row>
    <row r="8576" spans="1:3">
      <c r="A8576" s="34" t="str">
        <f t="shared" si="399"/>
        <v/>
      </c>
      <c r="B8576" s="34" t="str">
        <f t="shared" si="400"/>
        <v/>
      </c>
      <c r="C8576" s="34" t="str">
        <f t="shared" si="401"/>
        <v/>
      </c>
    </row>
    <row r="8577" spans="1:3">
      <c r="A8577" s="34" t="str">
        <f t="shared" si="399"/>
        <v/>
      </c>
      <c r="B8577" s="34" t="str">
        <f t="shared" si="400"/>
        <v/>
      </c>
      <c r="C8577" s="34" t="str">
        <f t="shared" si="401"/>
        <v/>
      </c>
    </row>
    <row r="8578" spans="1:3">
      <c r="A8578" s="34" t="str">
        <f t="shared" si="399"/>
        <v/>
      </c>
      <c r="B8578" s="34" t="str">
        <f t="shared" si="400"/>
        <v/>
      </c>
      <c r="C8578" s="34" t="str">
        <f t="shared" si="401"/>
        <v/>
      </c>
    </row>
    <row r="8579" spans="1:3">
      <c r="A8579" s="34" t="str">
        <f t="shared" ref="A8579:A8642" si="402">IFERROR(C8579-1,"")</f>
        <v/>
      </c>
      <c r="B8579" s="34" t="str">
        <f t="shared" ref="B8579:B8642" si="403">IFERROR("P(Z&gt;="&amp;C8579-1&amp;")","")</f>
        <v/>
      </c>
      <c r="C8579" s="34" t="str">
        <f t="shared" ref="C8579:C8642" si="404">IF(C8578&gt;rNtrials,"",1+C8578)</f>
        <v/>
      </c>
    </row>
    <row r="8580" spans="1:3">
      <c r="A8580" s="34" t="str">
        <f t="shared" si="402"/>
        <v/>
      </c>
      <c r="B8580" s="34" t="str">
        <f t="shared" si="403"/>
        <v/>
      </c>
      <c r="C8580" s="34" t="str">
        <f t="shared" si="404"/>
        <v/>
      </c>
    </row>
    <row r="8581" spans="1:3">
      <c r="A8581" s="34" t="str">
        <f t="shared" si="402"/>
        <v/>
      </c>
      <c r="B8581" s="34" t="str">
        <f t="shared" si="403"/>
        <v/>
      </c>
      <c r="C8581" s="34" t="str">
        <f t="shared" si="404"/>
        <v/>
      </c>
    </row>
    <row r="8582" spans="1:3">
      <c r="A8582" s="34" t="str">
        <f t="shared" si="402"/>
        <v/>
      </c>
      <c r="B8582" s="34" t="str">
        <f t="shared" si="403"/>
        <v/>
      </c>
      <c r="C8582" s="34" t="str">
        <f t="shared" si="404"/>
        <v/>
      </c>
    </row>
    <row r="8583" spans="1:3">
      <c r="A8583" s="34" t="str">
        <f t="shared" si="402"/>
        <v/>
      </c>
      <c r="B8583" s="34" t="str">
        <f t="shared" si="403"/>
        <v/>
      </c>
      <c r="C8583" s="34" t="str">
        <f t="shared" si="404"/>
        <v/>
      </c>
    </row>
    <row r="8584" spans="1:3">
      <c r="A8584" s="34" t="str">
        <f t="shared" si="402"/>
        <v/>
      </c>
      <c r="B8584" s="34" t="str">
        <f t="shared" si="403"/>
        <v/>
      </c>
      <c r="C8584" s="34" t="str">
        <f t="shared" si="404"/>
        <v/>
      </c>
    </row>
    <row r="8585" spans="1:3">
      <c r="A8585" s="34" t="str">
        <f t="shared" si="402"/>
        <v/>
      </c>
      <c r="B8585" s="34" t="str">
        <f t="shared" si="403"/>
        <v/>
      </c>
      <c r="C8585" s="34" t="str">
        <f t="shared" si="404"/>
        <v/>
      </c>
    </row>
    <row r="8586" spans="1:3">
      <c r="A8586" s="34" t="str">
        <f t="shared" si="402"/>
        <v/>
      </c>
      <c r="B8586" s="34" t="str">
        <f t="shared" si="403"/>
        <v/>
      </c>
      <c r="C8586" s="34" t="str">
        <f t="shared" si="404"/>
        <v/>
      </c>
    </row>
    <row r="8587" spans="1:3">
      <c r="A8587" s="34" t="str">
        <f t="shared" si="402"/>
        <v/>
      </c>
      <c r="B8587" s="34" t="str">
        <f t="shared" si="403"/>
        <v/>
      </c>
      <c r="C8587" s="34" t="str">
        <f t="shared" si="404"/>
        <v/>
      </c>
    </row>
    <row r="8588" spans="1:3">
      <c r="A8588" s="34" t="str">
        <f t="shared" si="402"/>
        <v/>
      </c>
      <c r="B8588" s="34" t="str">
        <f t="shared" si="403"/>
        <v/>
      </c>
      <c r="C8588" s="34" t="str">
        <f t="shared" si="404"/>
        <v/>
      </c>
    </row>
    <row r="8589" spans="1:3">
      <c r="A8589" s="34" t="str">
        <f t="shared" si="402"/>
        <v/>
      </c>
      <c r="B8589" s="34" t="str">
        <f t="shared" si="403"/>
        <v/>
      </c>
      <c r="C8589" s="34" t="str">
        <f t="shared" si="404"/>
        <v/>
      </c>
    </row>
    <row r="8590" spans="1:3">
      <c r="A8590" s="34" t="str">
        <f t="shared" si="402"/>
        <v/>
      </c>
      <c r="B8590" s="34" t="str">
        <f t="shared" si="403"/>
        <v/>
      </c>
      <c r="C8590" s="34" t="str">
        <f t="shared" si="404"/>
        <v/>
      </c>
    </row>
    <row r="8591" spans="1:3">
      <c r="A8591" s="34" t="str">
        <f t="shared" si="402"/>
        <v/>
      </c>
      <c r="B8591" s="34" t="str">
        <f t="shared" si="403"/>
        <v/>
      </c>
      <c r="C8591" s="34" t="str">
        <f t="shared" si="404"/>
        <v/>
      </c>
    </row>
    <row r="8592" spans="1:3">
      <c r="A8592" s="34" t="str">
        <f t="shared" si="402"/>
        <v/>
      </c>
      <c r="B8592" s="34" t="str">
        <f t="shared" si="403"/>
        <v/>
      </c>
      <c r="C8592" s="34" t="str">
        <f t="shared" si="404"/>
        <v/>
      </c>
    </row>
    <row r="8593" spans="1:3">
      <c r="A8593" s="34" t="str">
        <f t="shared" si="402"/>
        <v/>
      </c>
      <c r="B8593" s="34" t="str">
        <f t="shared" si="403"/>
        <v/>
      </c>
      <c r="C8593" s="34" t="str">
        <f t="shared" si="404"/>
        <v/>
      </c>
    </row>
    <row r="8594" spans="1:3">
      <c r="A8594" s="34" t="str">
        <f t="shared" si="402"/>
        <v/>
      </c>
      <c r="B8594" s="34" t="str">
        <f t="shared" si="403"/>
        <v/>
      </c>
      <c r="C8594" s="34" t="str">
        <f t="shared" si="404"/>
        <v/>
      </c>
    </row>
    <row r="8595" spans="1:3">
      <c r="A8595" s="34" t="str">
        <f t="shared" si="402"/>
        <v/>
      </c>
      <c r="B8595" s="34" t="str">
        <f t="shared" si="403"/>
        <v/>
      </c>
      <c r="C8595" s="34" t="str">
        <f t="shared" si="404"/>
        <v/>
      </c>
    </row>
    <row r="8596" spans="1:3">
      <c r="A8596" s="34" t="str">
        <f t="shared" si="402"/>
        <v/>
      </c>
      <c r="B8596" s="34" t="str">
        <f t="shared" si="403"/>
        <v/>
      </c>
      <c r="C8596" s="34" t="str">
        <f t="shared" si="404"/>
        <v/>
      </c>
    </row>
    <row r="8597" spans="1:3">
      <c r="A8597" s="34" t="str">
        <f t="shared" si="402"/>
        <v/>
      </c>
      <c r="B8597" s="34" t="str">
        <f t="shared" si="403"/>
        <v/>
      </c>
      <c r="C8597" s="34" t="str">
        <f t="shared" si="404"/>
        <v/>
      </c>
    </row>
    <row r="8598" spans="1:3">
      <c r="A8598" s="34" t="str">
        <f t="shared" si="402"/>
        <v/>
      </c>
      <c r="B8598" s="34" t="str">
        <f t="shared" si="403"/>
        <v/>
      </c>
      <c r="C8598" s="34" t="str">
        <f t="shared" si="404"/>
        <v/>
      </c>
    </row>
    <row r="8599" spans="1:3">
      <c r="A8599" s="34" t="str">
        <f t="shared" si="402"/>
        <v/>
      </c>
      <c r="B8599" s="34" t="str">
        <f t="shared" si="403"/>
        <v/>
      </c>
      <c r="C8599" s="34" t="str">
        <f t="shared" si="404"/>
        <v/>
      </c>
    </row>
    <row r="8600" spans="1:3">
      <c r="A8600" s="34" t="str">
        <f t="shared" si="402"/>
        <v/>
      </c>
      <c r="B8600" s="34" t="str">
        <f t="shared" si="403"/>
        <v/>
      </c>
      <c r="C8600" s="34" t="str">
        <f t="shared" si="404"/>
        <v/>
      </c>
    </row>
    <row r="8601" spans="1:3">
      <c r="A8601" s="34" t="str">
        <f t="shared" si="402"/>
        <v/>
      </c>
      <c r="B8601" s="34" t="str">
        <f t="shared" si="403"/>
        <v/>
      </c>
      <c r="C8601" s="34" t="str">
        <f t="shared" si="404"/>
        <v/>
      </c>
    </row>
    <row r="8602" spans="1:3">
      <c r="A8602" s="34" t="str">
        <f t="shared" si="402"/>
        <v/>
      </c>
      <c r="B8602" s="34" t="str">
        <f t="shared" si="403"/>
        <v/>
      </c>
      <c r="C8602" s="34" t="str">
        <f t="shared" si="404"/>
        <v/>
      </c>
    </row>
    <row r="8603" spans="1:3">
      <c r="A8603" s="34" t="str">
        <f t="shared" si="402"/>
        <v/>
      </c>
      <c r="B8603" s="34" t="str">
        <f t="shared" si="403"/>
        <v/>
      </c>
      <c r="C8603" s="34" t="str">
        <f t="shared" si="404"/>
        <v/>
      </c>
    </row>
    <row r="8604" spans="1:3">
      <c r="A8604" s="34" t="str">
        <f t="shared" si="402"/>
        <v/>
      </c>
      <c r="B8604" s="34" t="str">
        <f t="shared" si="403"/>
        <v/>
      </c>
      <c r="C8604" s="34" t="str">
        <f t="shared" si="404"/>
        <v/>
      </c>
    </row>
    <row r="8605" spans="1:3">
      <c r="A8605" s="34" t="str">
        <f t="shared" si="402"/>
        <v/>
      </c>
      <c r="B8605" s="34" t="str">
        <f t="shared" si="403"/>
        <v/>
      </c>
      <c r="C8605" s="34" t="str">
        <f t="shared" si="404"/>
        <v/>
      </c>
    </row>
    <row r="8606" spans="1:3">
      <c r="A8606" s="34" t="str">
        <f t="shared" si="402"/>
        <v/>
      </c>
      <c r="B8606" s="34" t="str">
        <f t="shared" si="403"/>
        <v/>
      </c>
      <c r="C8606" s="34" t="str">
        <f t="shared" si="404"/>
        <v/>
      </c>
    </row>
    <row r="8607" spans="1:3">
      <c r="A8607" s="34" t="str">
        <f t="shared" si="402"/>
        <v/>
      </c>
      <c r="B8607" s="34" t="str">
        <f t="shared" si="403"/>
        <v/>
      </c>
      <c r="C8607" s="34" t="str">
        <f t="shared" si="404"/>
        <v/>
      </c>
    </row>
    <row r="8608" spans="1:3">
      <c r="A8608" s="34" t="str">
        <f t="shared" si="402"/>
        <v/>
      </c>
      <c r="B8608" s="34" t="str">
        <f t="shared" si="403"/>
        <v/>
      </c>
      <c r="C8608" s="34" t="str">
        <f t="shared" si="404"/>
        <v/>
      </c>
    </row>
    <row r="8609" spans="1:3">
      <c r="A8609" s="34" t="str">
        <f t="shared" si="402"/>
        <v/>
      </c>
      <c r="B8609" s="34" t="str">
        <f t="shared" si="403"/>
        <v/>
      </c>
      <c r="C8609" s="34" t="str">
        <f t="shared" si="404"/>
        <v/>
      </c>
    </row>
    <row r="8610" spans="1:3">
      <c r="A8610" s="34" t="str">
        <f t="shared" si="402"/>
        <v/>
      </c>
      <c r="B8610" s="34" t="str">
        <f t="shared" si="403"/>
        <v/>
      </c>
      <c r="C8610" s="34" t="str">
        <f t="shared" si="404"/>
        <v/>
      </c>
    </row>
    <row r="8611" spans="1:3">
      <c r="A8611" s="34" t="str">
        <f t="shared" si="402"/>
        <v/>
      </c>
      <c r="B8611" s="34" t="str">
        <f t="shared" si="403"/>
        <v/>
      </c>
      <c r="C8611" s="34" t="str">
        <f t="shared" si="404"/>
        <v/>
      </c>
    </row>
    <row r="8612" spans="1:3">
      <c r="A8612" s="34" t="str">
        <f t="shared" si="402"/>
        <v/>
      </c>
      <c r="B8612" s="34" t="str">
        <f t="shared" si="403"/>
        <v/>
      </c>
      <c r="C8612" s="34" t="str">
        <f t="shared" si="404"/>
        <v/>
      </c>
    </row>
    <row r="8613" spans="1:3">
      <c r="A8613" s="34" t="str">
        <f t="shared" si="402"/>
        <v/>
      </c>
      <c r="B8613" s="34" t="str">
        <f t="shared" si="403"/>
        <v/>
      </c>
      <c r="C8613" s="34" t="str">
        <f t="shared" si="404"/>
        <v/>
      </c>
    </row>
    <row r="8614" spans="1:3">
      <c r="A8614" s="34" t="str">
        <f t="shared" si="402"/>
        <v/>
      </c>
      <c r="B8614" s="34" t="str">
        <f t="shared" si="403"/>
        <v/>
      </c>
      <c r="C8614" s="34" t="str">
        <f t="shared" si="404"/>
        <v/>
      </c>
    </row>
    <row r="8615" spans="1:3">
      <c r="A8615" s="34" t="str">
        <f t="shared" si="402"/>
        <v/>
      </c>
      <c r="B8615" s="34" t="str">
        <f t="shared" si="403"/>
        <v/>
      </c>
      <c r="C8615" s="34" t="str">
        <f t="shared" si="404"/>
        <v/>
      </c>
    </row>
    <row r="8616" spans="1:3">
      <c r="A8616" s="34" t="str">
        <f t="shared" si="402"/>
        <v/>
      </c>
      <c r="B8616" s="34" t="str">
        <f t="shared" si="403"/>
        <v/>
      </c>
      <c r="C8616" s="34" t="str">
        <f t="shared" si="404"/>
        <v/>
      </c>
    </row>
    <row r="8617" spans="1:3">
      <c r="A8617" s="34" t="str">
        <f t="shared" si="402"/>
        <v/>
      </c>
      <c r="B8617" s="34" t="str">
        <f t="shared" si="403"/>
        <v/>
      </c>
      <c r="C8617" s="34" t="str">
        <f t="shared" si="404"/>
        <v/>
      </c>
    </row>
    <row r="8618" spans="1:3">
      <c r="A8618" s="34" t="str">
        <f t="shared" si="402"/>
        <v/>
      </c>
      <c r="B8618" s="34" t="str">
        <f t="shared" si="403"/>
        <v/>
      </c>
      <c r="C8618" s="34" t="str">
        <f t="shared" si="404"/>
        <v/>
      </c>
    </row>
    <row r="8619" spans="1:3">
      <c r="A8619" s="34" t="str">
        <f t="shared" si="402"/>
        <v/>
      </c>
      <c r="B8619" s="34" t="str">
        <f t="shared" si="403"/>
        <v/>
      </c>
      <c r="C8619" s="34" t="str">
        <f t="shared" si="404"/>
        <v/>
      </c>
    </row>
    <row r="8620" spans="1:3">
      <c r="A8620" s="34" t="str">
        <f t="shared" si="402"/>
        <v/>
      </c>
      <c r="B8620" s="34" t="str">
        <f t="shared" si="403"/>
        <v/>
      </c>
      <c r="C8620" s="34" t="str">
        <f t="shared" si="404"/>
        <v/>
      </c>
    </row>
    <row r="8621" spans="1:3">
      <c r="A8621" s="34" t="str">
        <f t="shared" si="402"/>
        <v/>
      </c>
      <c r="B8621" s="34" t="str">
        <f t="shared" si="403"/>
        <v/>
      </c>
      <c r="C8621" s="34" t="str">
        <f t="shared" si="404"/>
        <v/>
      </c>
    </row>
    <row r="8622" spans="1:3">
      <c r="A8622" s="34" t="str">
        <f t="shared" si="402"/>
        <v/>
      </c>
      <c r="B8622" s="34" t="str">
        <f t="shared" si="403"/>
        <v/>
      </c>
      <c r="C8622" s="34" t="str">
        <f t="shared" si="404"/>
        <v/>
      </c>
    </row>
    <row r="8623" spans="1:3">
      <c r="A8623" s="34" t="str">
        <f t="shared" si="402"/>
        <v/>
      </c>
      <c r="B8623" s="34" t="str">
        <f t="shared" si="403"/>
        <v/>
      </c>
      <c r="C8623" s="34" t="str">
        <f t="shared" si="404"/>
        <v/>
      </c>
    </row>
    <row r="8624" spans="1:3">
      <c r="A8624" s="34" t="str">
        <f t="shared" si="402"/>
        <v/>
      </c>
      <c r="B8624" s="34" t="str">
        <f t="shared" si="403"/>
        <v/>
      </c>
      <c r="C8624" s="34" t="str">
        <f t="shared" si="404"/>
        <v/>
      </c>
    </row>
    <row r="8625" spans="1:3">
      <c r="A8625" s="34" t="str">
        <f t="shared" si="402"/>
        <v/>
      </c>
      <c r="B8625" s="34" t="str">
        <f t="shared" si="403"/>
        <v/>
      </c>
      <c r="C8625" s="34" t="str">
        <f t="shared" si="404"/>
        <v/>
      </c>
    </row>
    <row r="8626" spans="1:3">
      <c r="A8626" s="34" t="str">
        <f t="shared" si="402"/>
        <v/>
      </c>
      <c r="B8626" s="34" t="str">
        <f t="shared" si="403"/>
        <v/>
      </c>
      <c r="C8626" s="34" t="str">
        <f t="shared" si="404"/>
        <v/>
      </c>
    </row>
    <row r="8627" spans="1:3">
      <c r="A8627" s="34" t="str">
        <f t="shared" si="402"/>
        <v/>
      </c>
      <c r="B8627" s="34" t="str">
        <f t="shared" si="403"/>
        <v/>
      </c>
      <c r="C8627" s="34" t="str">
        <f t="shared" si="404"/>
        <v/>
      </c>
    </row>
    <row r="8628" spans="1:3">
      <c r="A8628" s="34" t="str">
        <f t="shared" si="402"/>
        <v/>
      </c>
      <c r="B8628" s="34" t="str">
        <f t="shared" si="403"/>
        <v/>
      </c>
      <c r="C8628" s="34" t="str">
        <f t="shared" si="404"/>
        <v/>
      </c>
    </row>
    <row r="8629" spans="1:3">
      <c r="A8629" s="34" t="str">
        <f t="shared" si="402"/>
        <v/>
      </c>
      <c r="B8629" s="34" t="str">
        <f t="shared" si="403"/>
        <v/>
      </c>
      <c r="C8629" s="34" t="str">
        <f t="shared" si="404"/>
        <v/>
      </c>
    </row>
    <row r="8630" spans="1:3">
      <c r="A8630" s="34" t="str">
        <f t="shared" si="402"/>
        <v/>
      </c>
      <c r="B8630" s="34" t="str">
        <f t="shared" si="403"/>
        <v/>
      </c>
      <c r="C8630" s="34" t="str">
        <f t="shared" si="404"/>
        <v/>
      </c>
    </row>
    <row r="8631" spans="1:3">
      <c r="A8631" s="34" t="str">
        <f t="shared" si="402"/>
        <v/>
      </c>
      <c r="B8631" s="34" t="str">
        <f t="shared" si="403"/>
        <v/>
      </c>
      <c r="C8631" s="34" t="str">
        <f t="shared" si="404"/>
        <v/>
      </c>
    </row>
    <row r="8632" spans="1:3">
      <c r="A8632" s="34" t="str">
        <f t="shared" si="402"/>
        <v/>
      </c>
      <c r="B8632" s="34" t="str">
        <f t="shared" si="403"/>
        <v/>
      </c>
      <c r="C8632" s="34" t="str">
        <f t="shared" si="404"/>
        <v/>
      </c>
    </row>
    <row r="8633" spans="1:3">
      <c r="A8633" s="34" t="str">
        <f t="shared" si="402"/>
        <v/>
      </c>
      <c r="B8633" s="34" t="str">
        <f t="shared" si="403"/>
        <v/>
      </c>
      <c r="C8633" s="34" t="str">
        <f t="shared" si="404"/>
        <v/>
      </c>
    </row>
    <row r="8634" spans="1:3">
      <c r="A8634" s="34" t="str">
        <f t="shared" si="402"/>
        <v/>
      </c>
      <c r="B8634" s="34" t="str">
        <f t="shared" si="403"/>
        <v/>
      </c>
      <c r="C8634" s="34" t="str">
        <f t="shared" si="404"/>
        <v/>
      </c>
    </row>
    <row r="8635" spans="1:3">
      <c r="A8635" s="34" t="str">
        <f t="shared" si="402"/>
        <v/>
      </c>
      <c r="B8635" s="34" t="str">
        <f t="shared" si="403"/>
        <v/>
      </c>
      <c r="C8635" s="34" t="str">
        <f t="shared" si="404"/>
        <v/>
      </c>
    </row>
    <row r="8636" spans="1:3">
      <c r="A8636" s="34" t="str">
        <f t="shared" si="402"/>
        <v/>
      </c>
      <c r="B8636" s="34" t="str">
        <f t="shared" si="403"/>
        <v/>
      </c>
      <c r="C8636" s="34" t="str">
        <f t="shared" si="404"/>
        <v/>
      </c>
    </row>
    <row r="8637" spans="1:3">
      <c r="A8637" s="34" t="str">
        <f t="shared" si="402"/>
        <v/>
      </c>
      <c r="B8637" s="34" t="str">
        <f t="shared" si="403"/>
        <v/>
      </c>
      <c r="C8637" s="34" t="str">
        <f t="shared" si="404"/>
        <v/>
      </c>
    </row>
    <row r="8638" spans="1:3">
      <c r="A8638" s="34" t="str">
        <f t="shared" si="402"/>
        <v/>
      </c>
      <c r="B8638" s="34" t="str">
        <f t="shared" si="403"/>
        <v/>
      </c>
      <c r="C8638" s="34" t="str">
        <f t="shared" si="404"/>
        <v/>
      </c>
    </row>
    <row r="8639" spans="1:3">
      <c r="A8639" s="34" t="str">
        <f t="shared" si="402"/>
        <v/>
      </c>
      <c r="B8639" s="34" t="str">
        <f t="shared" si="403"/>
        <v/>
      </c>
      <c r="C8639" s="34" t="str">
        <f t="shared" si="404"/>
        <v/>
      </c>
    </row>
    <row r="8640" spans="1:3">
      <c r="A8640" s="34" t="str">
        <f t="shared" si="402"/>
        <v/>
      </c>
      <c r="B8640" s="34" t="str">
        <f t="shared" si="403"/>
        <v/>
      </c>
      <c r="C8640" s="34" t="str">
        <f t="shared" si="404"/>
        <v/>
      </c>
    </row>
    <row r="8641" spans="1:3">
      <c r="A8641" s="34" t="str">
        <f t="shared" si="402"/>
        <v/>
      </c>
      <c r="B8641" s="34" t="str">
        <f t="shared" si="403"/>
        <v/>
      </c>
      <c r="C8641" s="34" t="str">
        <f t="shared" si="404"/>
        <v/>
      </c>
    </row>
    <row r="8642" spans="1:3">
      <c r="A8642" s="34" t="str">
        <f t="shared" si="402"/>
        <v/>
      </c>
      <c r="B8642" s="34" t="str">
        <f t="shared" si="403"/>
        <v/>
      </c>
      <c r="C8642" s="34" t="str">
        <f t="shared" si="404"/>
        <v/>
      </c>
    </row>
    <row r="8643" spans="1:3">
      <c r="A8643" s="34" t="str">
        <f t="shared" ref="A8643:A8706" si="405">IFERROR(C8643-1,"")</f>
        <v/>
      </c>
      <c r="B8643" s="34" t="str">
        <f t="shared" ref="B8643:B8706" si="406">IFERROR("P(Z&gt;="&amp;C8643-1&amp;")","")</f>
        <v/>
      </c>
      <c r="C8643" s="34" t="str">
        <f t="shared" ref="C8643:C8706" si="407">IF(C8642&gt;rNtrials,"",1+C8642)</f>
        <v/>
      </c>
    </row>
    <row r="8644" spans="1:3">
      <c r="A8644" s="34" t="str">
        <f t="shared" si="405"/>
        <v/>
      </c>
      <c r="B8644" s="34" t="str">
        <f t="shared" si="406"/>
        <v/>
      </c>
      <c r="C8644" s="34" t="str">
        <f t="shared" si="407"/>
        <v/>
      </c>
    </row>
    <row r="8645" spans="1:3">
      <c r="A8645" s="34" t="str">
        <f t="shared" si="405"/>
        <v/>
      </c>
      <c r="B8645" s="34" t="str">
        <f t="shared" si="406"/>
        <v/>
      </c>
      <c r="C8645" s="34" t="str">
        <f t="shared" si="407"/>
        <v/>
      </c>
    </row>
    <row r="8646" spans="1:3">
      <c r="A8646" s="34" t="str">
        <f t="shared" si="405"/>
        <v/>
      </c>
      <c r="B8646" s="34" t="str">
        <f t="shared" si="406"/>
        <v/>
      </c>
      <c r="C8646" s="34" t="str">
        <f t="shared" si="407"/>
        <v/>
      </c>
    </row>
    <row r="8647" spans="1:3">
      <c r="A8647" s="34" t="str">
        <f t="shared" si="405"/>
        <v/>
      </c>
      <c r="B8647" s="34" t="str">
        <f t="shared" si="406"/>
        <v/>
      </c>
      <c r="C8647" s="34" t="str">
        <f t="shared" si="407"/>
        <v/>
      </c>
    </row>
    <row r="8648" spans="1:3">
      <c r="A8648" s="34" t="str">
        <f t="shared" si="405"/>
        <v/>
      </c>
      <c r="B8648" s="34" t="str">
        <f t="shared" si="406"/>
        <v/>
      </c>
      <c r="C8648" s="34" t="str">
        <f t="shared" si="407"/>
        <v/>
      </c>
    </row>
    <row r="8649" spans="1:3">
      <c r="A8649" s="34" t="str">
        <f t="shared" si="405"/>
        <v/>
      </c>
      <c r="B8649" s="34" t="str">
        <f t="shared" si="406"/>
        <v/>
      </c>
      <c r="C8649" s="34" t="str">
        <f t="shared" si="407"/>
        <v/>
      </c>
    </row>
    <row r="8650" spans="1:3">
      <c r="A8650" s="34" t="str">
        <f t="shared" si="405"/>
        <v/>
      </c>
      <c r="B8650" s="34" t="str">
        <f t="shared" si="406"/>
        <v/>
      </c>
      <c r="C8650" s="34" t="str">
        <f t="shared" si="407"/>
        <v/>
      </c>
    </row>
    <row r="8651" spans="1:3">
      <c r="A8651" s="34" t="str">
        <f t="shared" si="405"/>
        <v/>
      </c>
      <c r="B8651" s="34" t="str">
        <f t="shared" si="406"/>
        <v/>
      </c>
      <c r="C8651" s="34" t="str">
        <f t="shared" si="407"/>
        <v/>
      </c>
    </row>
    <row r="8652" spans="1:3">
      <c r="A8652" s="34" t="str">
        <f t="shared" si="405"/>
        <v/>
      </c>
      <c r="B8652" s="34" t="str">
        <f t="shared" si="406"/>
        <v/>
      </c>
      <c r="C8652" s="34" t="str">
        <f t="shared" si="407"/>
        <v/>
      </c>
    </row>
    <row r="8653" spans="1:3">
      <c r="A8653" s="34" t="str">
        <f t="shared" si="405"/>
        <v/>
      </c>
      <c r="B8653" s="34" t="str">
        <f t="shared" si="406"/>
        <v/>
      </c>
      <c r="C8653" s="34" t="str">
        <f t="shared" si="407"/>
        <v/>
      </c>
    </row>
    <row r="8654" spans="1:3">
      <c r="A8654" s="34" t="str">
        <f t="shared" si="405"/>
        <v/>
      </c>
      <c r="B8654" s="34" t="str">
        <f t="shared" si="406"/>
        <v/>
      </c>
      <c r="C8654" s="34" t="str">
        <f t="shared" si="407"/>
        <v/>
      </c>
    </row>
    <row r="8655" spans="1:3">
      <c r="A8655" s="34" t="str">
        <f t="shared" si="405"/>
        <v/>
      </c>
      <c r="B8655" s="34" t="str">
        <f t="shared" si="406"/>
        <v/>
      </c>
      <c r="C8655" s="34" t="str">
        <f t="shared" si="407"/>
        <v/>
      </c>
    </row>
    <row r="8656" spans="1:3">
      <c r="A8656" s="34" t="str">
        <f t="shared" si="405"/>
        <v/>
      </c>
      <c r="B8656" s="34" t="str">
        <f t="shared" si="406"/>
        <v/>
      </c>
      <c r="C8656" s="34" t="str">
        <f t="shared" si="407"/>
        <v/>
      </c>
    </row>
    <row r="8657" spans="1:3">
      <c r="A8657" s="34" t="str">
        <f t="shared" si="405"/>
        <v/>
      </c>
      <c r="B8657" s="34" t="str">
        <f t="shared" si="406"/>
        <v/>
      </c>
      <c r="C8657" s="34" t="str">
        <f t="shared" si="407"/>
        <v/>
      </c>
    </row>
    <row r="8658" spans="1:3">
      <c r="A8658" s="34" t="str">
        <f t="shared" si="405"/>
        <v/>
      </c>
      <c r="B8658" s="34" t="str">
        <f t="shared" si="406"/>
        <v/>
      </c>
      <c r="C8658" s="34" t="str">
        <f t="shared" si="407"/>
        <v/>
      </c>
    </row>
    <row r="8659" spans="1:3">
      <c r="A8659" s="34" t="str">
        <f t="shared" si="405"/>
        <v/>
      </c>
      <c r="B8659" s="34" t="str">
        <f t="shared" si="406"/>
        <v/>
      </c>
      <c r="C8659" s="34" t="str">
        <f t="shared" si="407"/>
        <v/>
      </c>
    </row>
    <row r="8660" spans="1:3">
      <c r="A8660" s="34" t="str">
        <f t="shared" si="405"/>
        <v/>
      </c>
      <c r="B8660" s="34" t="str">
        <f t="shared" si="406"/>
        <v/>
      </c>
      <c r="C8660" s="34" t="str">
        <f t="shared" si="407"/>
        <v/>
      </c>
    </row>
    <row r="8661" spans="1:3">
      <c r="A8661" s="34" t="str">
        <f t="shared" si="405"/>
        <v/>
      </c>
      <c r="B8661" s="34" t="str">
        <f t="shared" si="406"/>
        <v/>
      </c>
      <c r="C8661" s="34" t="str">
        <f t="shared" si="407"/>
        <v/>
      </c>
    </row>
    <row r="8662" spans="1:3">
      <c r="A8662" s="34" t="str">
        <f t="shared" si="405"/>
        <v/>
      </c>
      <c r="B8662" s="34" t="str">
        <f t="shared" si="406"/>
        <v/>
      </c>
      <c r="C8662" s="34" t="str">
        <f t="shared" si="407"/>
        <v/>
      </c>
    </row>
    <row r="8663" spans="1:3">
      <c r="A8663" s="34" t="str">
        <f t="shared" si="405"/>
        <v/>
      </c>
      <c r="B8663" s="34" t="str">
        <f t="shared" si="406"/>
        <v/>
      </c>
      <c r="C8663" s="34" t="str">
        <f t="shared" si="407"/>
        <v/>
      </c>
    </row>
    <row r="8664" spans="1:3">
      <c r="A8664" s="34" t="str">
        <f t="shared" si="405"/>
        <v/>
      </c>
      <c r="B8664" s="34" t="str">
        <f t="shared" si="406"/>
        <v/>
      </c>
      <c r="C8664" s="34" t="str">
        <f t="shared" si="407"/>
        <v/>
      </c>
    </row>
    <row r="8665" spans="1:3">
      <c r="A8665" s="34" t="str">
        <f t="shared" si="405"/>
        <v/>
      </c>
      <c r="B8665" s="34" t="str">
        <f t="shared" si="406"/>
        <v/>
      </c>
      <c r="C8665" s="34" t="str">
        <f t="shared" si="407"/>
        <v/>
      </c>
    </row>
    <row r="8666" spans="1:3">
      <c r="A8666" s="34" t="str">
        <f t="shared" si="405"/>
        <v/>
      </c>
      <c r="B8666" s="34" t="str">
        <f t="shared" si="406"/>
        <v/>
      </c>
      <c r="C8666" s="34" t="str">
        <f t="shared" si="407"/>
        <v/>
      </c>
    </row>
    <row r="8667" spans="1:3">
      <c r="A8667" s="34" t="str">
        <f t="shared" si="405"/>
        <v/>
      </c>
      <c r="B8667" s="34" t="str">
        <f t="shared" si="406"/>
        <v/>
      </c>
      <c r="C8667" s="34" t="str">
        <f t="shared" si="407"/>
        <v/>
      </c>
    </row>
    <row r="8668" spans="1:3">
      <c r="A8668" s="34" t="str">
        <f t="shared" si="405"/>
        <v/>
      </c>
      <c r="B8668" s="34" t="str">
        <f t="shared" si="406"/>
        <v/>
      </c>
      <c r="C8668" s="34" t="str">
        <f t="shared" si="407"/>
        <v/>
      </c>
    </row>
    <row r="8669" spans="1:3">
      <c r="A8669" s="34" t="str">
        <f t="shared" si="405"/>
        <v/>
      </c>
      <c r="B8669" s="34" t="str">
        <f t="shared" si="406"/>
        <v/>
      </c>
      <c r="C8669" s="34" t="str">
        <f t="shared" si="407"/>
        <v/>
      </c>
    </row>
    <row r="8670" spans="1:3">
      <c r="A8670" s="34" t="str">
        <f t="shared" si="405"/>
        <v/>
      </c>
      <c r="B8670" s="34" t="str">
        <f t="shared" si="406"/>
        <v/>
      </c>
      <c r="C8670" s="34" t="str">
        <f t="shared" si="407"/>
        <v/>
      </c>
    </row>
    <row r="8671" spans="1:3">
      <c r="A8671" s="34" t="str">
        <f t="shared" si="405"/>
        <v/>
      </c>
      <c r="B8671" s="34" t="str">
        <f t="shared" si="406"/>
        <v/>
      </c>
      <c r="C8671" s="34" t="str">
        <f t="shared" si="407"/>
        <v/>
      </c>
    </row>
    <row r="8672" spans="1:3">
      <c r="A8672" s="34" t="str">
        <f t="shared" si="405"/>
        <v/>
      </c>
      <c r="B8672" s="34" t="str">
        <f t="shared" si="406"/>
        <v/>
      </c>
      <c r="C8672" s="34" t="str">
        <f t="shared" si="407"/>
        <v/>
      </c>
    </row>
    <row r="8673" spans="1:3">
      <c r="A8673" s="34" t="str">
        <f t="shared" si="405"/>
        <v/>
      </c>
      <c r="B8673" s="34" t="str">
        <f t="shared" si="406"/>
        <v/>
      </c>
      <c r="C8673" s="34" t="str">
        <f t="shared" si="407"/>
        <v/>
      </c>
    </row>
    <row r="8674" spans="1:3">
      <c r="A8674" s="34" t="str">
        <f t="shared" si="405"/>
        <v/>
      </c>
      <c r="B8674" s="34" t="str">
        <f t="shared" si="406"/>
        <v/>
      </c>
      <c r="C8674" s="34" t="str">
        <f t="shared" si="407"/>
        <v/>
      </c>
    </row>
    <row r="8675" spans="1:3">
      <c r="A8675" s="34" t="str">
        <f t="shared" si="405"/>
        <v/>
      </c>
      <c r="B8675" s="34" t="str">
        <f t="shared" si="406"/>
        <v/>
      </c>
      <c r="C8675" s="34" t="str">
        <f t="shared" si="407"/>
        <v/>
      </c>
    </row>
    <row r="8676" spans="1:3">
      <c r="A8676" s="34" t="str">
        <f t="shared" si="405"/>
        <v/>
      </c>
      <c r="B8676" s="34" t="str">
        <f t="shared" si="406"/>
        <v/>
      </c>
      <c r="C8676" s="34" t="str">
        <f t="shared" si="407"/>
        <v/>
      </c>
    </row>
    <row r="8677" spans="1:3">
      <c r="A8677" s="34" t="str">
        <f t="shared" si="405"/>
        <v/>
      </c>
      <c r="B8677" s="34" t="str">
        <f t="shared" si="406"/>
        <v/>
      </c>
      <c r="C8677" s="34" t="str">
        <f t="shared" si="407"/>
        <v/>
      </c>
    </row>
    <row r="8678" spans="1:3">
      <c r="A8678" s="34" t="str">
        <f t="shared" si="405"/>
        <v/>
      </c>
      <c r="B8678" s="34" t="str">
        <f t="shared" si="406"/>
        <v/>
      </c>
      <c r="C8678" s="34" t="str">
        <f t="shared" si="407"/>
        <v/>
      </c>
    </row>
    <row r="8679" spans="1:3">
      <c r="A8679" s="34" t="str">
        <f t="shared" si="405"/>
        <v/>
      </c>
      <c r="B8679" s="34" t="str">
        <f t="shared" si="406"/>
        <v/>
      </c>
      <c r="C8679" s="34" t="str">
        <f t="shared" si="407"/>
        <v/>
      </c>
    </row>
    <row r="8680" spans="1:3">
      <c r="A8680" s="34" t="str">
        <f t="shared" si="405"/>
        <v/>
      </c>
      <c r="B8680" s="34" t="str">
        <f t="shared" si="406"/>
        <v/>
      </c>
      <c r="C8680" s="34" t="str">
        <f t="shared" si="407"/>
        <v/>
      </c>
    </row>
    <row r="8681" spans="1:3">
      <c r="A8681" s="34" t="str">
        <f t="shared" si="405"/>
        <v/>
      </c>
      <c r="B8681" s="34" t="str">
        <f t="shared" si="406"/>
        <v/>
      </c>
      <c r="C8681" s="34" t="str">
        <f t="shared" si="407"/>
        <v/>
      </c>
    </row>
    <row r="8682" spans="1:3">
      <c r="A8682" s="34" t="str">
        <f t="shared" si="405"/>
        <v/>
      </c>
      <c r="B8682" s="34" t="str">
        <f t="shared" si="406"/>
        <v/>
      </c>
      <c r="C8682" s="34" t="str">
        <f t="shared" si="407"/>
        <v/>
      </c>
    </row>
    <row r="8683" spans="1:3">
      <c r="A8683" s="34" t="str">
        <f t="shared" si="405"/>
        <v/>
      </c>
      <c r="B8683" s="34" t="str">
        <f t="shared" si="406"/>
        <v/>
      </c>
      <c r="C8683" s="34" t="str">
        <f t="shared" si="407"/>
        <v/>
      </c>
    </row>
    <row r="8684" spans="1:3">
      <c r="A8684" s="34" t="str">
        <f t="shared" si="405"/>
        <v/>
      </c>
      <c r="B8684" s="34" t="str">
        <f t="shared" si="406"/>
        <v/>
      </c>
      <c r="C8684" s="34" t="str">
        <f t="shared" si="407"/>
        <v/>
      </c>
    </row>
    <row r="8685" spans="1:3">
      <c r="A8685" s="34" t="str">
        <f t="shared" si="405"/>
        <v/>
      </c>
      <c r="B8685" s="34" t="str">
        <f t="shared" si="406"/>
        <v/>
      </c>
      <c r="C8685" s="34" t="str">
        <f t="shared" si="407"/>
        <v/>
      </c>
    </row>
    <row r="8686" spans="1:3">
      <c r="A8686" s="34" t="str">
        <f t="shared" si="405"/>
        <v/>
      </c>
      <c r="B8686" s="34" t="str">
        <f t="shared" si="406"/>
        <v/>
      </c>
      <c r="C8686" s="34" t="str">
        <f t="shared" si="407"/>
        <v/>
      </c>
    </row>
    <row r="8687" spans="1:3">
      <c r="A8687" s="34" t="str">
        <f t="shared" si="405"/>
        <v/>
      </c>
      <c r="B8687" s="34" t="str">
        <f t="shared" si="406"/>
        <v/>
      </c>
      <c r="C8687" s="34" t="str">
        <f t="shared" si="407"/>
        <v/>
      </c>
    </row>
    <row r="8688" spans="1:3">
      <c r="A8688" s="34" t="str">
        <f t="shared" si="405"/>
        <v/>
      </c>
      <c r="B8688" s="34" t="str">
        <f t="shared" si="406"/>
        <v/>
      </c>
      <c r="C8688" s="34" t="str">
        <f t="shared" si="407"/>
        <v/>
      </c>
    </row>
    <row r="8689" spans="1:3">
      <c r="A8689" s="34" t="str">
        <f t="shared" si="405"/>
        <v/>
      </c>
      <c r="B8689" s="34" t="str">
        <f t="shared" si="406"/>
        <v/>
      </c>
      <c r="C8689" s="34" t="str">
        <f t="shared" si="407"/>
        <v/>
      </c>
    </row>
    <row r="8690" spans="1:3">
      <c r="A8690" s="34" t="str">
        <f t="shared" si="405"/>
        <v/>
      </c>
      <c r="B8690" s="34" t="str">
        <f t="shared" si="406"/>
        <v/>
      </c>
      <c r="C8690" s="34" t="str">
        <f t="shared" si="407"/>
        <v/>
      </c>
    </row>
    <row r="8691" spans="1:3">
      <c r="A8691" s="34" t="str">
        <f t="shared" si="405"/>
        <v/>
      </c>
      <c r="B8691" s="34" t="str">
        <f t="shared" si="406"/>
        <v/>
      </c>
      <c r="C8691" s="34" t="str">
        <f t="shared" si="407"/>
        <v/>
      </c>
    </row>
    <row r="8692" spans="1:3">
      <c r="A8692" s="34" t="str">
        <f t="shared" si="405"/>
        <v/>
      </c>
      <c r="B8692" s="34" t="str">
        <f t="shared" si="406"/>
        <v/>
      </c>
      <c r="C8692" s="34" t="str">
        <f t="shared" si="407"/>
        <v/>
      </c>
    </row>
    <row r="8693" spans="1:3">
      <c r="A8693" s="34" t="str">
        <f t="shared" si="405"/>
        <v/>
      </c>
      <c r="B8693" s="34" t="str">
        <f t="shared" si="406"/>
        <v/>
      </c>
      <c r="C8693" s="34" t="str">
        <f t="shared" si="407"/>
        <v/>
      </c>
    </row>
    <row r="8694" spans="1:3">
      <c r="A8694" s="34" t="str">
        <f t="shared" si="405"/>
        <v/>
      </c>
      <c r="B8694" s="34" t="str">
        <f t="shared" si="406"/>
        <v/>
      </c>
      <c r="C8694" s="34" t="str">
        <f t="shared" si="407"/>
        <v/>
      </c>
    </row>
    <row r="8695" spans="1:3">
      <c r="A8695" s="34" t="str">
        <f t="shared" si="405"/>
        <v/>
      </c>
      <c r="B8695" s="34" t="str">
        <f t="shared" si="406"/>
        <v/>
      </c>
      <c r="C8695" s="34" t="str">
        <f t="shared" si="407"/>
        <v/>
      </c>
    </row>
    <row r="8696" spans="1:3">
      <c r="A8696" s="34" t="str">
        <f t="shared" si="405"/>
        <v/>
      </c>
      <c r="B8696" s="34" t="str">
        <f t="shared" si="406"/>
        <v/>
      </c>
      <c r="C8696" s="34" t="str">
        <f t="shared" si="407"/>
        <v/>
      </c>
    </row>
    <row r="8697" spans="1:3">
      <c r="A8697" s="34" t="str">
        <f t="shared" si="405"/>
        <v/>
      </c>
      <c r="B8697" s="34" t="str">
        <f t="shared" si="406"/>
        <v/>
      </c>
      <c r="C8697" s="34" t="str">
        <f t="shared" si="407"/>
        <v/>
      </c>
    </row>
    <row r="8698" spans="1:3">
      <c r="A8698" s="34" t="str">
        <f t="shared" si="405"/>
        <v/>
      </c>
      <c r="B8698" s="34" t="str">
        <f t="shared" si="406"/>
        <v/>
      </c>
      <c r="C8698" s="34" t="str">
        <f t="shared" si="407"/>
        <v/>
      </c>
    </row>
    <row r="8699" spans="1:3">
      <c r="A8699" s="34" t="str">
        <f t="shared" si="405"/>
        <v/>
      </c>
      <c r="B8699" s="34" t="str">
        <f t="shared" si="406"/>
        <v/>
      </c>
      <c r="C8699" s="34" t="str">
        <f t="shared" si="407"/>
        <v/>
      </c>
    </row>
    <row r="8700" spans="1:3">
      <c r="A8700" s="34" t="str">
        <f t="shared" si="405"/>
        <v/>
      </c>
      <c r="B8700" s="34" t="str">
        <f t="shared" si="406"/>
        <v/>
      </c>
      <c r="C8700" s="34" t="str">
        <f t="shared" si="407"/>
        <v/>
      </c>
    </row>
    <row r="8701" spans="1:3">
      <c r="A8701" s="34" t="str">
        <f t="shared" si="405"/>
        <v/>
      </c>
      <c r="B8701" s="34" t="str">
        <f t="shared" si="406"/>
        <v/>
      </c>
      <c r="C8701" s="34" t="str">
        <f t="shared" si="407"/>
        <v/>
      </c>
    </row>
    <row r="8702" spans="1:3">
      <c r="A8702" s="34" t="str">
        <f t="shared" si="405"/>
        <v/>
      </c>
      <c r="B8702" s="34" t="str">
        <f t="shared" si="406"/>
        <v/>
      </c>
      <c r="C8702" s="34" t="str">
        <f t="shared" si="407"/>
        <v/>
      </c>
    </row>
    <row r="8703" spans="1:3">
      <c r="A8703" s="34" t="str">
        <f t="shared" si="405"/>
        <v/>
      </c>
      <c r="B8703" s="34" t="str">
        <f t="shared" si="406"/>
        <v/>
      </c>
      <c r="C8703" s="34" t="str">
        <f t="shared" si="407"/>
        <v/>
      </c>
    </row>
    <row r="8704" spans="1:3">
      <c r="A8704" s="34" t="str">
        <f t="shared" si="405"/>
        <v/>
      </c>
      <c r="B8704" s="34" t="str">
        <f t="shared" si="406"/>
        <v/>
      </c>
      <c r="C8704" s="34" t="str">
        <f t="shared" si="407"/>
        <v/>
      </c>
    </row>
    <row r="8705" spans="1:3">
      <c r="A8705" s="34" t="str">
        <f t="shared" si="405"/>
        <v/>
      </c>
      <c r="B8705" s="34" t="str">
        <f t="shared" si="406"/>
        <v/>
      </c>
      <c r="C8705" s="34" t="str">
        <f t="shared" si="407"/>
        <v/>
      </c>
    </row>
    <row r="8706" spans="1:3">
      <c r="A8706" s="34" t="str">
        <f t="shared" si="405"/>
        <v/>
      </c>
      <c r="B8706" s="34" t="str">
        <f t="shared" si="406"/>
        <v/>
      </c>
      <c r="C8706" s="34" t="str">
        <f t="shared" si="407"/>
        <v/>
      </c>
    </row>
    <row r="8707" spans="1:3">
      <c r="A8707" s="34" t="str">
        <f t="shared" ref="A8707:A8770" si="408">IFERROR(C8707-1,"")</f>
        <v/>
      </c>
      <c r="B8707" s="34" t="str">
        <f t="shared" ref="B8707:B8770" si="409">IFERROR("P(Z&gt;="&amp;C8707-1&amp;")","")</f>
        <v/>
      </c>
      <c r="C8707" s="34" t="str">
        <f t="shared" ref="C8707:C8770" si="410">IF(C8706&gt;rNtrials,"",1+C8706)</f>
        <v/>
      </c>
    </row>
    <row r="8708" spans="1:3">
      <c r="A8708" s="34" t="str">
        <f t="shared" si="408"/>
        <v/>
      </c>
      <c r="B8708" s="34" t="str">
        <f t="shared" si="409"/>
        <v/>
      </c>
      <c r="C8708" s="34" t="str">
        <f t="shared" si="410"/>
        <v/>
      </c>
    </row>
    <row r="8709" spans="1:3">
      <c r="A8709" s="34" t="str">
        <f t="shared" si="408"/>
        <v/>
      </c>
      <c r="B8709" s="34" t="str">
        <f t="shared" si="409"/>
        <v/>
      </c>
      <c r="C8709" s="34" t="str">
        <f t="shared" si="410"/>
        <v/>
      </c>
    </row>
    <row r="8710" spans="1:3">
      <c r="A8710" s="34" t="str">
        <f t="shared" si="408"/>
        <v/>
      </c>
      <c r="B8710" s="34" t="str">
        <f t="shared" si="409"/>
        <v/>
      </c>
      <c r="C8710" s="34" t="str">
        <f t="shared" si="410"/>
        <v/>
      </c>
    </row>
    <row r="8711" spans="1:3">
      <c r="A8711" s="34" t="str">
        <f t="shared" si="408"/>
        <v/>
      </c>
      <c r="B8711" s="34" t="str">
        <f t="shared" si="409"/>
        <v/>
      </c>
      <c r="C8711" s="34" t="str">
        <f t="shared" si="410"/>
        <v/>
      </c>
    </row>
    <row r="8712" spans="1:3">
      <c r="A8712" s="34" t="str">
        <f t="shared" si="408"/>
        <v/>
      </c>
      <c r="B8712" s="34" t="str">
        <f t="shared" si="409"/>
        <v/>
      </c>
      <c r="C8712" s="34" t="str">
        <f t="shared" si="410"/>
        <v/>
      </c>
    </row>
    <row r="8713" spans="1:3">
      <c r="A8713" s="34" t="str">
        <f t="shared" si="408"/>
        <v/>
      </c>
      <c r="B8713" s="34" t="str">
        <f t="shared" si="409"/>
        <v/>
      </c>
      <c r="C8713" s="34" t="str">
        <f t="shared" si="410"/>
        <v/>
      </c>
    </row>
    <row r="8714" spans="1:3">
      <c r="A8714" s="34" t="str">
        <f t="shared" si="408"/>
        <v/>
      </c>
      <c r="B8714" s="34" t="str">
        <f t="shared" si="409"/>
        <v/>
      </c>
      <c r="C8714" s="34" t="str">
        <f t="shared" si="410"/>
        <v/>
      </c>
    </row>
    <row r="8715" spans="1:3">
      <c r="A8715" s="34" t="str">
        <f t="shared" si="408"/>
        <v/>
      </c>
      <c r="B8715" s="34" t="str">
        <f t="shared" si="409"/>
        <v/>
      </c>
      <c r="C8715" s="34" t="str">
        <f t="shared" si="410"/>
        <v/>
      </c>
    </row>
    <row r="8716" spans="1:3">
      <c r="A8716" s="34" t="str">
        <f t="shared" si="408"/>
        <v/>
      </c>
      <c r="B8716" s="34" t="str">
        <f t="shared" si="409"/>
        <v/>
      </c>
      <c r="C8716" s="34" t="str">
        <f t="shared" si="410"/>
        <v/>
      </c>
    </row>
    <row r="8717" spans="1:3">
      <c r="A8717" s="34" t="str">
        <f t="shared" si="408"/>
        <v/>
      </c>
      <c r="B8717" s="34" t="str">
        <f t="shared" si="409"/>
        <v/>
      </c>
      <c r="C8717" s="34" t="str">
        <f t="shared" si="410"/>
        <v/>
      </c>
    </row>
    <row r="8718" spans="1:3">
      <c r="A8718" s="34" t="str">
        <f t="shared" si="408"/>
        <v/>
      </c>
      <c r="B8718" s="34" t="str">
        <f t="shared" si="409"/>
        <v/>
      </c>
      <c r="C8718" s="34" t="str">
        <f t="shared" si="410"/>
        <v/>
      </c>
    </row>
    <row r="8719" spans="1:3">
      <c r="A8719" s="34" t="str">
        <f t="shared" si="408"/>
        <v/>
      </c>
      <c r="B8719" s="34" t="str">
        <f t="shared" si="409"/>
        <v/>
      </c>
      <c r="C8719" s="34" t="str">
        <f t="shared" si="410"/>
        <v/>
      </c>
    </row>
    <row r="8720" spans="1:3">
      <c r="A8720" s="34" t="str">
        <f t="shared" si="408"/>
        <v/>
      </c>
      <c r="B8720" s="34" t="str">
        <f t="shared" si="409"/>
        <v/>
      </c>
      <c r="C8720" s="34" t="str">
        <f t="shared" si="410"/>
        <v/>
      </c>
    </row>
    <row r="8721" spans="1:3">
      <c r="A8721" s="34" t="str">
        <f t="shared" si="408"/>
        <v/>
      </c>
      <c r="B8721" s="34" t="str">
        <f t="shared" si="409"/>
        <v/>
      </c>
      <c r="C8721" s="34" t="str">
        <f t="shared" si="410"/>
        <v/>
      </c>
    </row>
    <row r="8722" spans="1:3">
      <c r="A8722" s="34" t="str">
        <f t="shared" si="408"/>
        <v/>
      </c>
      <c r="B8722" s="34" t="str">
        <f t="shared" si="409"/>
        <v/>
      </c>
      <c r="C8722" s="34" t="str">
        <f t="shared" si="410"/>
        <v/>
      </c>
    </row>
    <row r="8723" spans="1:3">
      <c r="A8723" s="34" t="str">
        <f t="shared" si="408"/>
        <v/>
      </c>
      <c r="B8723" s="34" t="str">
        <f t="shared" si="409"/>
        <v/>
      </c>
      <c r="C8723" s="34" t="str">
        <f t="shared" si="410"/>
        <v/>
      </c>
    </row>
    <row r="8724" spans="1:3">
      <c r="A8724" s="34" t="str">
        <f t="shared" si="408"/>
        <v/>
      </c>
      <c r="B8724" s="34" t="str">
        <f t="shared" si="409"/>
        <v/>
      </c>
      <c r="C8724" s="34" t="str">
        <f t="shared" si="410"/>
        <v/>
      </c>
    </row>
    <row r="8725" spans="1:3">
      <c r="A8725" s="34" t="str">
        <f t="shared" si="408"/>
        <v/>
      </c>
      <c r="B8725" s="34" t="str">
        <f t="shared" si="409"/>
        <v/>
      </c>
      <c r="C8725" s="34" t="str">
        <f t="shared" si="410"/>
        <v/>
      </c>
    </row>
    <row r="8726" spans="1:3">
      <c r="A8726" s="34" t="str">
        <f t="shared" si="408"/>
        <v/>
      </c>
      <c r="B8726" s="34" t="str">
        <f t="shared" si="409"/>
        <v/>
      </c>
      <c r="C8726" s="34" t="str">
        <f t="shared" si="410"/>
        <v/>
      </c>
    </row>
    <row r="8727" spans="1:3">
      <c r="A8727" s="34" t="str">
        <f t="shared" si="408"/>
        <v/>
      </c>
      <c r="B8727" s="34" t="str">
        <f t="shared" si="409"/>
        <v/>
      </c>
      <c r="C8727" s="34" t="str">
        <f t="shared" si="410"/>
        <v/>
      </c>
    </row>
    <row r="8728" spans="1:3">
      <c r="A8728" s="34" t="str">
        <f t="shared" si="408"/>
        <v/>
      </c>
      <c r="B8728" s="34" t="str">
        <f t="shared" si="409"/>
        <v/>
      </c>
      <c r="C8728" s="34" t="str">
        <f t="shared" si="410"/>
        <v/>
      </c>
    </row>
    <row r="8729" spans="1:3">
      <c r="A8729" s="34" t="str">
        <f t="shared" si="408"/>
        <v/>
      </c>
      <c r="B8729" s="34" t="str">
        <f t="shared" si="409"/>
        <v/>
      </c>
      <c r="C8729" s="34" t="str">
        <f t="shared" si="410"/>
        <v/>
      </c>
    </row>
    <row r="8730" spans="1:3">
      <c r="A8730" s="34" t="str">
        <f t="shared" si="408"/>
        <v/>
      </c>
      <c r="B8730" s="34" t="str">
        <f t="shared" si="409"/>
        <v/>
      </c>
      <c r="C8730" s="34" t="str">
        <f t="shared" si="410"/>
        <v/>
      </c>
    </row>
    <row r="8731" spans="1:3">
      <c r="A8731" s="34" t="str">
        <f t="shared" si="408"/>
        <v/>
      </c>
      <c r="B8731" s="34" t="str">
        <f t="shared" si="409"/>
        <v/>
      </c>
      <c r="C8731" s="34" t="str">
        <f t="shared" si="410"/>
        <v/>
      </c>
    </row>
    <row r="8732" spans="1:3">
      <c r="A8732" s="34" t="str">
        <f t="shared" si="408"/>
        <v/>
      </c>
      <c r="B8732" s="34" t="str">
        <f t="shared" si="409"/>
        <v/>
      </c>
      <c r="C8732" s="34" t="str">
        <f t="shared" si="410"/>
        <v/>
      </c>
    </row>
    <row r="8733" spans="1:3">
      <c r="A8733" s="34" t="str">
        <f t="shared" si="408"/>
        <v/>
      </c>
      <c r="B8733" s="34" t="str">
        <f t="shared" si="409"/>
        <v/>
      </c>
      <c r="C8733" s="34" t="str">
        <f t="shared" si="410"/>
        <v/>
      </c>
    </row>
    <row r="8734" spans="1:3">
      <c r="A8734" s="34" t="str">
        <f t="shared" si="408"/>
        <v/>
      </c>
      <c r="B8734" s="34" t="str">
        <f t="shared" si="409"/>
        <v/>
      </c>
      <c r="C8734" s="34" t="str">
        <f t="shared" si="410"/>
        <v/>
      </c>
    </row>
    <row r="8735" spans="1:3">
      <c r="A8735" s="34" t="str">
        <f t="shared" si="408"/>
        <v/>
      </c>
      <c r="B8735" s="34" t="str">
        <f t="shared" si="409"/>
        <v/>
      </c>
      <c r="C8735" s="34" t="str">
        <f t="shared" si="410"/>
        <v/>
      </c>
    </row>
    <row r="8736" spans="1:3">
      <c r="A8736" s="34" t="str">
        <f t="shared" si="408"/>
        <v/>
      </c>
      <c r="B8736" s="34" t="str">
        <f t="shared" si="409"/>
        <v/>
      </c>
      <c r="C8736" s="34" t="str">
        <f t="shared" si="410"/>
        <v/>
      </c>
    </row>
    <row r="8737" spans="1:3">
      <c r="A8737" s="34" t="str">
        <f t="shared" si="408"/>
        <v/>
      </c>
      <c r="B8737" s="34" t="str">
        <f t="shared" si="409"/>
        <v/>
      </c>
      <c r="C8737" s="34" t="str">
        <f t="shared" si="410"/>
        <v/>
      </c>
    </row>
    <row r="8738" spans="1:3">
      <c r="A8738" s="34" t="str">
        <f t="shared" si="408"/>
        <v/>
      </c>
      <c r="B8738" s="34" t="str">
        <f t="shared" si="409"/>
        <v/>
      </c>
      <c r="C8738" s="34" t="str">
        <f t="shared" si="410"/>
        <v/>
      </c>
    </row>
    <row r="8739" spans="1:3">
      <c r="A8739" s="34" t="str">
        <f t="shared" si="408"/>
        <v/>
      </c>
      <c r="B8739" s="34" t="str">
        <f t="shared" si="409"/>
        <v/>
      </c>
      <c r="C8739" s="34" t="str">
        <f t="shared" si="410"/>
        <v/>
      </c>
    </row>
    <row r="8740" spans="1:3">
      <c r="A8740" s="34" t="str">
        <f t="shared" si="408"/>
        <v/>
      </c>
      <c r="B8740" s="34" t="str">
        <f t="shared" si="409"/>
        <v/>
      </c>
      <c r="C8740" s="34" t="str">
        <f t="shared" si="410"/>
        <v/>
      </c>
    </row>
    <row r="8741" spans="1:3">
      <c r="A8741" s="34" t="str">
        <f t="shared" si="408"/>
        <v/>
      </c>
      <c r="B8741" s="34" t="str">
        <f t="shared" si="409"/>
        <v/>
      </c>
      <c r="C8741" s="34" t="str">
        <f t="shared" si="410"/>
        <v/>
      </c>
    </row>
    <row r="8742" spans="1:3">
      <c r="A8742" s="34" t="str">
        <f t="shared" si="408"/>
        <v/>
      </c>
      <c r="B8742" s="34" t="str">
        <f t="shared" si="409"/>
        <v/>
      </c>
      <c r="C8742" s="34" t="str">
        <f t="shared" si="410"/>
        <v/>
      </c>
    </row>
    <row r="8743" spans="1:3">
      <c r="A8743" s="34" t="str">
        <f t="shared" si="408"/>
        <v/>
      </c>
      <c r="B8743" s="34" t="str">
        <f t="shared" si="409"/>
        <v/>
      </c>
      <c r="C8743" s="34" t="str">
        <f t="shared" si="410"/>
        <v/>
      </c>
    </row>
    <row r="8744" spans="1:3">
      <c r="A8744" s="34" t="str">
        <f t="shared" si="408"/>
        <v/>
      </c>
      <c r="B8744" s="34" t="str">
        <f t="shared" si="409"/>
        <v/>
      </c>
      <c r="C8744" s="34" t="str">
        <f t="shared" si="410"/>
        <v/>
      </c>
    </row>
    <row r="8745" spans="1:3">
      <c r="A8745" s="34" t="str">
        <f t="shared" si="408"/>
        <v/>
      </c>
      <c r="B8745" s="34" t="str">
        <f t="shared" si="409"/>
        <v/>
      </c>
      <c r="C8745" s="34" t="str">
        <f t="shared" si="410"/>
        <v/>
      </c>
    </row>
    <row r="8746" spans="1:3">
      <c r="A8746" s="34" t="str">
        <f t="shared" si="408"/>
        <v/>
      </c>
      <c r="B8746" s="34" t="str">
        <f t="shared" si="409"/>
        <v/>
      </c>
      <c r="C8746" s="34" t="str">
        <f t="shared" si="410"/>
        <v/>
      </c>
    </row>
    <row r="8747" spans="1:3">
      <c r="A8747" s="34" t="str">
        <f t="shared" si="408"/>
        <v/>
      </c>
      <c r="B8747" s="34" t="str">
        <f t="shared" si="409"/>
        <v/>
      </c>
      <c r="C8747" s="34" t="str">
        <f t="shared" si="410"/>
        <v/>
      </c>
    </row>
    <row r="8748" spans="1:3">
      <c r="A8748" s="34" t="str">
        <f t="shared" si="408"/>
        <v/>
      </c>
      <c r="B8748" s="34" t="str">
        <f t="shared" si="409"/>
        <v/>
      </c>
      <c r="C8748" s="34" t="str">
        <f t="shared" si="410"/>
        <v/>
      </c>
    </row>
    <row r="8749" spans="1:3">
      <c r="A8749" s="34" t="str">
        <f t="shared" si="408"/>
        <v/>
      </c>
      <c r="B8749" s="34" t="str">
        <f t="shared" si="409"/>
        <v/>
      </c>
      <c r="C8749" s="34" t="str">
        <f t="shared" si="410"/>
        <v/>
      </c>
    </row>
    <row r="8750" spans="1:3">
      <c r="A8750" s="34" t="str">
        <f t="shared" si="408"/>
        <v/>
      </c>
      <c r="B8750" s="34" t="str">
        <f t="shared" si="409"/>
        <v/>
      </c>
      <c r="C8750" s="34" t="str">
        <f t="shared" si="410"/>
        <v/>
      </c>
    </row>
    <row r="8751" spans="1:3">
      <c r="A8751" s="34" t="str">
        <f t="shared" si="408"/>
        <v/>
      </c>
      <c r="B8751" s="34" t="str">
        <f t="shared" si="409"/>
        <v/>
      </c>
      <c r="C8751" s="34" t="str">
        <f t="shared" si="410"/>
        <v/>
      </c>
    </row>
    <row r="8752" spans="1:3">
      <c r="A8752" s="34" t="str">
        <f t="shared" si="408"/>
        <v/>
      </c>
      <c r="B8752" s="34" t="str">
        <f t="shared" si="409"/>
        <v/>
      </c>
      <c r="C8752" s="34" t="str">
        <f t="shared" si="410"/>
        <v/>
      </c>
    </row>
    <row r="8753" spans="1:3">
      <c r="A8753" s="34" t="str">
        <f t="shared" si="408"/>
        <v/>
      </c>
      <c r="B8753" s="34" t="str">
        <f t="shared" si="409"/>
        <v/>
      </c>
      <c r="C8753" s="34" t="str">
        <f t="shared" si="410"/>
        <v/>
      </c>
    </row>
    <row r="8754" spans="1:3">
      <c r="A8754" s="34" t="str">
        <f t="shared" si="408"/>
        <v/>
      </c>
      <c r="B8754" s="34" t="str">
        <f t="shared" si="409"/>
        <v/>
      </c>
      <c r="C8754" s="34" t="str">
        <f t="shared" si="410"/>
        <v/>
      </c>
    </row>
    <row r="8755" spans="1:3">
      <c r="A8755" s="34" t="str">
        <f t="shared" si="408"/>
        <v/>
      </c>
      <c r="B8755" s="34" t="str">
        <f t="shared" si="409"/>
        <v/>
      </c>
      <c r="C8755" s="34" t="str">
        <f t="shared" si="410"/>
        <v/>
      </c>
    </row>
    <row r="8756" spans="1:3">
      <c r="A8756" s="34" t="str">
        <f t="shared" si="408"/>
        <v/>
      </c>
      <c r="B8756" s="34" t="str">
        <f t="shared" si="409"/>
        <v/>
      </c>
      <c r="C8756" s="34" t="str">
        <f t="shared" si="410"/>
        <v/>
      </c>
    </row>
    <row r="8757" spans="1:3">
      <c r="A8757" s="34" t="str">
        <f t="shared" si="408"/>
        <v/>
      </c>
      <c r="B8757" s="34" t="str">
        <f t="shared" si="409"/>
        <v/>
      </c>
      <c r="C8757" s="34" t="str">
        <f t="shared" si="410"/>
        <v/>
      </c>
    </row>
    <row r="8758" spans="1:3">
      <c r="A8758" s="34" t="str">
        <f t="shared" si="408"/>
        <v/>
      </c>
      <c r="B8758" s="34" t="str">
        <f t="shared" si="409"/>
        <v/>
      </c>
      <c r="C8758" s="34" t="str">
        <f t="shared" si="410"/>
        <v/>
      </c>
    </row>
    <row r="8759" spans="1:3">
      <c r="A8759" s="34" t="str">
        <f t="shared" si="408"/>
        <v/>
      </c>
      <c r="B8759" s="34" t="str">
        <f t="shared" si="409"/>
        <v/>
      </c>
      <c r="C8759" s="34" t="str">
        <f t="shared" si="410"/>
        <v/>
      </c>
    </row>
    <row r="8760" spans="1:3">
      <c r="A8760" s="34" t="str">
        <f t="shared" si="408"/>
        <v/>
      </c>
      <c r="B8760" s="34" t="str">
        <f t="shared" si="409"/>
        <v/>
      </c>
      <c r="C8760" s="34" t="str">
        <f t="shared" si="410"/>
        <v/>
      </c>
    </row>
    <row r="8761" spans="1:3">
      <c r="A8761" s="34" t="str">
        <f t="shared" si="408"/>
        <v/>
      </c>
      <c r="B8761" s="34" t="str">
        <f t="shared" si="409"/>
        <v/>
      </c>
      <c r="C8761" s="34" t="str">
        <f t="shared" si="410"/>
        <v/>
      </c>
    </row>
    <row r="8762" spans="1:3">
      <c r="A8762" s="34" t="str">
        <f t="shared" si="408"/>
        <v/>
      </c>
      <c r="B8762" s="34" t="str">
        <f t="shared" si="409"/>
        <v/>
      </c>
      <c r="C8762" s="34" t="str">
        <f t="shared" si="410"/>
        <v/>
      </c>
    </row>
    <row r="8763" spans="1:3">
      <c r="A8763" s="34" t="str">
        <f t="shared" si="408"/>
        <v/>
      </c>
      <c r="B8763" s="34" t="str">
        <f t="shared" si="409"/>
        <v/>
      </c>
      <c r="C8763" s="34" t="str">
        <f t="shared" si="410"/>
        <v/>
      </c>
    </row>
    <row r="8764" spans="1:3">
      <c r="A8764" s="34" t="str">
        <f t="shared" si="408"/>
        <v/>
      </c>
      <c r="B8764" s="34" t="str">
        <f t="shared" si="409"/>
        <v/>
      </c>
      <c r="C8764" s="34" t="str">
        <f t="shared" si="410"/>
        <v/>
      </c>
    </row>
    <row r="8765" spans="1:3">
      <c r="A8765" s="34" t="str">
        <f t="shared" si="408"/>
        <v/>
      </c>
      <c r="B8765" s="34" t="str">
        <f t="shared" si="409"/>
        <v/>
      </c>
      <c r="C8765" s="34" t="str">
        <f t="shared" si="410"/>
        <v/>
      </c>
    </row>
    <row r="8766" spans="1:3">
      <c r="A8766" s="34" t="str">
        <f t="shared" si="408"/>
        <v/>
      </c>
      <c r="B8766" s="34" t="str">
        <f t="shared" si="409"/>
        <v/>
      </c>
      <c r="C8766" s="34" t="str">
        <f t="shared" si="410"/>
        <v/>
      </c>
    </row>
    <row r="8767" spans="1:3">
      <c r="A8767" s="34" t="str">
        <f t="shared" si="408"/>
        <v/>
      </c>
      <c r="B8767" s="34" t="str">
        <f t="shared" si="409"/>
        <v/>
      </c>
      <c r="C8767" s="34" t="str">
        <f t="shared" si="410"/>
        <v/>
      </c>
    </row>
    <row r="8768" spans="1:3">
      <c r="A8768" s="34" t="str">
        <f t="shared" si="408"/>
        <v/>
      </c>
      <c r="B8768" s="34" t="str">
        <f t="shared" si="409"/>
        <v/>
      </c>
      <c r="C8768" s="34" t="str">
        <f t="shared" si="410"/>
        <v/>
      </c>
    </row>
    <row r="8769" spans="1:3">
      <c r="A8769" s="34" t="str">
        <f t="shared" si="408"/>
        <v/>
      </c>
      <c r="B8769" s="34" t="str">
        <f t="shared" si="409"/>
        <v/>
      </c>
      <c r="C8769" s="34" t="str">
        <f t="shared" si="410"/>
        <v/>
      </c>
    </row>
    <row r="8770" spans="1:3">
      <c r="A8770" s="34" t="str">
        <f t="shared" si="408"/>
        <v/>
      </c>
      <c r="B8770" s="34" t="str">
        <f t="shared" si="409"/>
        <v/>
      </c>
      <c r="C8770" s="34" t="str">
        <f t="shared" si="410"/>
        <v/>
      </c>
    </row>
    <row r="8771" spans="1:3">
      <c r="A8771" s="34" t="str">
        <f t="shared" ref="A8771:A8834" si="411">IFERROR(C8771-1,"")</f>
        <v/>
      </c>
      <c r="B8771" s="34" t="str">
        <f t="shared" ref="B8771:B8834" si="412">IFERROR("P(Z&gt;="&amp;C8771-1&amp;")","")</f>
        <v/>
      </c>
      <c r="C8771" s="34" t="str">
        <f t="shared" ref="C8771:C8834" si="413">IF(C8770&gt;rNtrials,"",1+C8770)</f>
        <v/>
      </c>
    </row>
    <row r="8772" spans="1:3">
      <c r="A8772" s="34" t="str">
        <f t="shared" si="411"/>
        <v/>
      </c>
      <c r="B8772" s="34" t="str">
        <f t="shared" si="412"/>
        <v/>
      </c>
      <c r="C8772" s="34" t="str">
        <f t="shared" si="413"/>
        <v/>
      </c>
    </row>
    <row r="8773" spans="1:3">
      <c r="A8773" s="34" t="str">
        <f t="shared" si="411"/>
        <v/>
      </c>
      <c r="B8773" s="34" t="str">
        <f t="shared" si="412"/>
        <v/>
      </c>
      <c r="C8773" s="34" t="str">
        <f t="shared" si="413"/>
        <v/>
      </c>
    </row>
    <row r="8774" spans="1:3">
      <c r="A8774" s="34" t="str">
        <f t="shared" si="411"/>
        <v/>
      </c>
      <c r="B8774" s="34" t="str">
        <f t="shared" si="412"/>
        <v/>
      </c>
      <c r="C8774" s="34" t="str">
        <f t="shared" si="413"/>
        <v/>
      </c>
    </row>
    <row r="8775" spans="1:3">
      <c r="A8775" s="34" t="str">
        <f t="shared" si="411"/>
        <v/>
      </c>
      <c r="B8775" s="34" t="str">
        <f t="shared" si="412"/>
        <v/>
      </c>
      <c r="C8775" s="34" t="str">
        <f t="shared" si="413"/>
        <v/>
      </c>
    </row>
    <row r="8776" spans="1:3">
      <c r="A8776" s="34" t="str">
        <f t="shared" si="411"/>
        <v/>
      </c>
      <c r="B8776" s="34" t="str">
        <f t="shared" si="412"/>
        <v/>
      </c>
      <c r="C8776" s="34" t="str">
        <f t="shared" si="413"/>
        <v/>
      </c>
    </row>
    <row r="8777" spans="1:3">
      <c r="A8777" s="34" t="str">
        <f t="shared" si="411"/>
        <v/>
      </c>
      <c r="B8777" s="34" t="str">
        <f t="shared" si="412"/>
        <v/>
      </c>
      <c r="C8777" s="34" t="str">
        <f t="shared" si="413"/>
        <v/>
      </c>
    </row>
    <row r="8778" spans="1:3">
      <c r="A8778" s="34" t="str">
        <f t="shared" si="411"/>
        <v/>
      </c>
      <c r="B8778" s="34" t="str">
        <f t="shared" si="412"/>
        <v/>
      </c>
      <c r="C8778" s="34" t="str">
        <f t="shared" si="413"/>
        <v/>
      </c>
    </row>
    <row r="8779" spans="1:3">
      <c r="A8779" s="34" t="str">
        <f t="shared" si="411"/>
        <v/>
      </c>
      <c r="B8779" s="34" t="str">
        <f t="shared" si="412"/>
        <v/>
      </c>
      <c r="C8779" s="34" t="str">
        <f t="shared" si="413"/>
        <v/>
      </c>
    </row>
    <row r="8780" spans="1:3">
      <c r="A8780" s="34" t="str">
        <f t="shared" si="411"/>
        <v/>
      </c>
      <c r="B8780" s="34" t="str">
        <f t="shared" si="412"/>
        <v/>
      </c>
      <c r="C8780" s="34" t="str">
        <f t="shared" si="413"/>
        <v/>
      </c>
    </row>
    <row r="8781" spans="1:3">
      <c r="A8781" s="34" t="str">
        <f t="shared" si="411"/>
        <v/>
      </c>
      <c r="B8781" s="34" t="str">
        <f t="shared" si="412"/>
        <v/>
      </c>
      <c r="C8781" s="34" t="str">
        <f t="shared" si="413"/>
        <v/>
      </c>
    </row>
    <row r="8782" spans="1:3">
      <c r="A8782" s="34" t="str">
        <f t="shared" si="411"/>
        <v/>
      </c>
      <c r="B8782" s="34" t="str">
        <f t="shared" si="412"/>
        <v/>
      </c>
      <c r="C8782" s="34" t="str">
        <f t="shared" si="413"/>
        <v/>
      </c>
    </row>
    <row r="8783" spans="1:3">
      <c r="A8783" s="34" t="str">
        <f t="shared" si="411"/>
        <v/>
      </c>
      <c r="B8783" s="34" t="str">
        <f t="shared" si="412"/>
        <v/>
      </c>
      <c r="C8783" s="34" t="str">
        <f t="shared" si="413"/>
        <v/>
      </c>
    </row>
    <row r="8784" spans="1:3">
      <c r="A8784" s="34" t="str">
        <f t="shared" si="411"/>
        <v/>
      </c>
      <c r="B8784" s="34" t="str">
        <f t="shared" si="412"/>
        <v/>
      </c>
      <c r="C8784" s="34" t="str">
        <f t="shared" si="413"/>
        <v/>
      </c>
    </row>
    <row r="8785" spans="1:3">
      <c r="A8785" s="34" t="str">
        <f t="shared" si="411"/>
        <v/>
      </c>
      <c r="B8785" s="34" t="str">
        <f t="shared" si="412"/>
        <v/>
      </c>
      <c r="C8785" s="34" t="str">
        <f t="shared" si="413"/>
        <v/>
      </c>
    </row>
    <row r="8786" spans="1:3">
      <c r="A8786" s="34" t="str">
        <f t="shared" si="411"/>
        <v/>
      </c>
      <c r="B8786" s="34" t="str">
        <f t="shared" si="412"/>
        <v/>
      </c>
      <c r="C8786" s="34" t="str">
        <f t="shared" si="413"/>
        <v/>
      </c>
    </row>
    <row r="8787" spans="1:3">
      <c r="A8787" s="34" t="str">
        <f t="shared" si="411"/>
        <v/>
      </c>
      <c r="B8787" s="34" t="str">
        <f t="shared" si="412"/>
        <v/>
      </c>
      <c r="C8787" s="34" t="str">
        <f t="shared" si="413"/>
        <v/>
      </c>
    </row>
    <row r="8788" spans="1:3">
      <c r="A8788" s="34" t="str">
        <f t="shared" si="411"/>
        <v/>
      </c>
      <c r="B8788" s="34" t="str">
        <f t="shared" si="412"/>
        <v/>
      </c>
      <c r="C8788" s="34" t="str">
        <f t="shared" si="413"/>
        <v/>
      </c>
    </row>
    <row r="8789" spans="1:3">
      <c r="A8789" s="34" t="str">
        <f t="shared" si="411"/>
        <v/>
      </c>
      <c r="B8789" s="34" t="str">
        <f t="shared" si="412"/>
        <v/>
      </c>
      <c r="C8789" s="34" t="str">
        <f t="shared" si="413"/>
        <v/>
      </c>
    </row>
    <row r="8790" spans="1:3">
      <c r="A8790" s="34" t="str">
        <f t="shared" si="411"/>
        <v/>
      </c>
      <c r="B8790" s="34" t="str">
        <f t="shared" si="412"/>
        <v/>
      </c>
      <c r="C8790" s="34" t="str">
        <f t="shared" si="413"/>
        <v/>
      </c>
    </row>
    <row r="8791" spans="1:3">
      <c r="A8791" s="34" t="str">
        <f t="shared" si="411"/>
        <v/>
      </c>
      <c r="B8791" s="34" t="str">
        <f t="shared" si="412"/>
        <v/>
      </c>
      <c r="C8791" s="34" t="str">
        <f t="shared" si="413"/>
        <v/>
      </c>
    </row>
    <row r="8792" spans="1:3">
      <c r="A8792" s="34" t="str">
        <f t="shared" si="411"/>
        <v/>
      </c>
      <c r="B8792" s="34" t="str">
        <f t="shared" si="412"/>
        <v/>
      </c>
      <c r="C8792" s="34" t="str">
        <f t="shared" si="413"/>
        <v/>
      </c>
    </row>
    <row r="8793" spans="1:3">
      <c r="A8793" s="34" t="str">
        <f t="shared" si="411"/>
        <v/>
      </c>
      <c r="B8793" s="34" t="str">
        <f t="shared" si="412"/>
        <v/>
      </c>
      <c r="C8793" s="34" t="str">
        <f t="shared" si="413"/>
        <v/>
      </c>
    </row>
    <row r="8794" spans="1:3">
      <c r="A8794" s="34" t="str">
        <f t="shared" si="411"/>
        <v/>
      </c>
      <c r="B8794" s="34" t="str">
        <f t="shared" si="412"/>
        <v/>
      </c>
      <c r="C8794" s="34" t="str">
        <f t="shared" si="413"/>
        <v/>
      </c>
    </row>
    <row r="8795" spans="1:3">
      <c r="A8795" s="34" t="str">
        <f t="shared" si="411"/>
        <v/>
      </c>
      <c r="B8795" s="34" t="str">
        <f t="shared" si="412"/>
        <v/>
      </c>
      <c r="C8795" s="34" t="str">
        <f t="shared" si="413"/>
        <v/>
      </c>
    </row>
    <row r="8796" spans="1:3">
      <c r="A8796" s="34" t="str">
        <f t="shared" si="411"/>
        <v/>
      </c>
      <c r="B8796" s="34" t="str">
        <f t="shared" si="412"/>
        <v/>
      </c>
      <c r="C8796" s="34" t="str">
        <f t="shared" si="413"/>
        <v/>
      </c>
    </row>
    <row r="8797" spans="1:3">
      <c r="A8797" s="34" t="str">
        <f t="shared" si="411"/>
        <v/>
      </c>
      <c r="B8797" s="34" t="str">
        <f t="shared" si="412"/>
        <v/>
      </c>
      <c r="C8797" s="34" t="str">
        <f t="shared" si="413"/>
        <v/>
      </c>
    </row>
    <row r="8798" spans="1:3">
      <c r="A8798" s="34" t="str">
        <f t="shared" si="411"/>
        <v/>
      </c>
      <c r="B8798" s="34" t="str">
        <f t="shared" si="412"/>
        <v/>
      </c>
      <c r="C8798" s="34" t="str">
        <f t="shared" si="413"/>
        <v/>
      </c>
    </row>
    <row r="8799" spans="1:3">
      <c r="A8799" s="34" t="str">
        <f t="shared" si="411"/>
        <v/>
      </c>
      <c r="B8799" s="34" t="str">
        <f t="shared" si="412"/>
        <v/>
      </c>
      <c r="C8799" s="34" t="str">
        <f t="shared" si="413"/>
        <v/>
      </c>
    </row>
    <row r="8800" spans="1:3">
      <c r="A8800" s="34" t="str">
        <f t="shared" si="411"/>
        <v/>
      </c>
      <c r="B8800" s="34" t="str">
        <f t="shared" si="412"/>
        <v/>
      </c>
      <c r="C8800" s="34" t="str">
        <f t="shared" si="413"/>
        <v/>
      </c>
    </row>
    <row r="8801" spans="1:3">
      <c r="A8801" s="34" t="str">
        <f t="shared" si="411"/>
        <v/>
      </c>
      <c r="B8801" s="34" t="str">
        <f t="shared" si="412"/>
        <v/>
      </c>
      <c r="C8801" s="34" t="str">
        <f t="shared" si="413"/>
        <v/>
      </c>
    </row>
    <row r="8802" spans="1:3">
      <c r="A8802" s="34" t="str">
        <f t="shared" si="411"/>
        <v/>
      </c>
      <c r="B8802" s="34" t="str">
        <f t="shared" si="412"/>
        <v/>
      </c>
      <c r="C8802" s="34" t="str">
        <f t="shared" si="413"/>
        <v/>
      </c>
    </row>
    <row r="8803" spans="1:3">
      <c r="A8803" s="34" t="str">
        <f t="shared" si="411"/>
        <v/>
      </c>
      <c r="B8803" s="34" t="str">
        <f t="shared" si="412"/>
        <v/>
      </c>
      <c r="C8803" s="34" t="str">
        <f t="shared" si="413"/>
        <v/>
      </c>
    </row>
    <row r="8804" spans="1:3">
      <c r="A8804" s="34" t="str">
        <f t="shared" si="411"/>
        <v/>
      </c>
      <c r="B8804" s="34" t="str">
        <f t="shared" si="412"/>
        <v/>
      </c>
      <c r="C8804" s="34" t="str">
        <f t="shared" si="413"/>
        <v/>
      </c>
    </row>
    <row r="8805" spans="1:3">
      <c r="A8805" s="34" t="str">
        <f t="shared" si="411"/>
        <v/>
      </c>
      <c r="B8805" s="34" t="str">
        <f t="shared" si="412"/>
        <v/>
      </c>
      <c r="C8805" s="34" t="str">
        <f t="shared" si="413"/>
        <v/>
      </c>
    </row>
    <row r="8806" spans="1:3">
      <c r="A8806" s="34" t="str">
        <f t="shared" si="411"/>
        <v/>
      </c>
      <c r="B8806" s="34" t="str">
        <f t="shared" si="412"/>
        <v/>
      </c>
      <c r="C8806" s="34" t="str">
        <f t="shared" si="413"/>
        <v/>
      </c>
    </row>
    <row r="8807" spans="1:3">
      <c r="A8807" s="34" t="str">
        <f t="shared" si="411"/>
        <v/>
      </c>
      <c r="B8807" s="34" t="str">
        <f t="shared" si="412"/>
        <v/>
      </c>
      <c r="C8807" s="34" t="str">
        <f t="shared" si="413"/>
        <v/>
      </c>
    </row>
    <row r="8808" spans="1:3">
      <c r="A8808" s="34" t="str">
        <f t="shared" si="411"/>
        <v/>
      </c>
      <c r="B8808" s="34" t="str">
        <f t="shared" si="412"/>
        <v/>
      </c>
      <c r="C8808" s="34" t="str">
        <f t="shared" si="413"/>
        <v/>
      </c>
    </row>
    <row r="8809" spans="1:3">
      <c r="A8809" s="34" t="str">
        <f t="shared" si="411"/>
        <v/>
      </c>
      <c r="B8809" s="34" t="str">
        <f t="shared" si="412"/>
        <v/>
      </c>
      <c r="C8809" s="34" t="str">
        <f t="shared" si="413"/>
        <v/>
      </c>
    </row>
    <row r="8810" spans="1:3">
      <c r="A8810" s="34" t="str">
        <f t="shared" si="411"/>
        <v/>
      </c>
      <c r="B8810" s="34" t="str">
        <f t="shared" si="412"/>
        <v/>
      </c>
      <c r="C8810" s="34" t="str">
        <f t="shared" si="413"/>
        <v/>
      </c>
    </row>
    <row r="8811" spans="1:3">
      <c r="A8811" s="34" t="str">
        <f t="shared" si="411"/>
        <v/>
      </c>
      <c r="B8811" s="34" t="str">
        <f t="shared" si="412"/>
        <v/>
      </c>
      <c r="C8811" s="34" t="str">
        <f t="shared" si="413"/>
        <v/>
      </c>
    </row>
    <row r="8812" spans="1:3">
      <c r="A8812" s="34" t="str">
        <f t="shared" si="411"/>
        <v/>
      </c>
      <c r="B8812" s="34" t="str">
        <f t="shared" si="412"/>
        <v/>
      </c>
      <c r="C8812" s="34" t="str">
        <f t="shared" si="413"/>
        <v/>
      </c>
    </row>
    <row r="8813" spans="1:3">
      <c r="A8813" s="34" t="str">
        <f t="shared" si="411"/>
        <v/>
      </c>
      <c r="B8813" s="34" t="str">
        <f t="shared" si="412"/>
        <v/>
      </c>
      <c r="C8813" s="34" t="str">
        <f t="shared" si="413"/>
        <v/>
      </c>
    </row>
    <row r="8814" spans="1:3">
      <c r="A8814" s="34" t="str">
        <f t="shared" si="411"/>
        <v/>
      </c>
      <c r="B8814" s="34" t="str">
        <f t="shared" si="412"/>
        <v/>
      </c>
      <c r="C8814" s="34" t="str">
        <f t="shared" si="413"/>
        <v/>
      </c>
    </row>
    <row r="8815" spans="1:3">
      <c r="A8815" s="34" t="str">
        <f t="shared" si="411"/>
        <v/>
      </c>
      <c r="B8815" s="34" t="str">
        <f t="shared" si="412"/>
        <v/>
      </c>
      <c r="C8815" s="34" t="str">
        <f t="shared" si="413"/>
        <v/>
      </c>
    </row>
    <row r="8816" spans="1:3">
      <c r="A8816" s="34" t="str">
        <f t="shared" si="411"/>
        <v/>
      </c>
      <c r="B8816" s="34" t="str">
        <f t="shared" si="412"/>
        <v/>
      </c>
      <c r="C8816" s="34" t="str">
        <f t="shared" si="413"/>
        <v/>
      </c>
    </row>
    <row r="8817" spans="1:3">
      <c r="A8817" s="34" t="str">
        <f t="shared" si="411"/>
        <v/>
      </c>
      <c r="B8817" s="34" t="str">
        <f t="shared" si="412"/>
        <v/>
      </c>
      <c r="C8817" s="34" t="str">
        <f t="shared" si="413"/>
        <v/>
      </c>
    </row>
    <row r="8818" spans="1:3">
      <c r="A8818" s="34" t="str">
        <f t="shared" si="411"/>
        <v/>
      </c>
      <c r="B8818" s="34" t="str">
        <f t="shared" si="412"/>
        <v/>
      </c>
      <c r="C8818" s="34" t="str">
        <f t="shared" si="413"/>
        <v/>
      </c>
    </row>
    <row r="8819" spans="1:3">
      <c r="A8819" s="34" t="str">
        <f t="shared" si="411"/>
        <v/>
      </c>
      <c r="B8819" s="34" t="str">
        <f t="shared" si="412"/>
        <v/>
      </c>
      <c r="C8819" s="34" t="str">
        <f t="shared" si="413"/>
        <v/>
      </c>
    </row>
    <row r="8820" spans="1:3">
      <c r="A8820" s="34" t="str">
        <f t="shared" si="411"/>
        <v/>
      </c>
      <c r="B8820" s="34" t="str">
        <f t="shared" si="412"/>
        <v/>
      </c>
      <c r="C8820" s="34" t="str">
        <f t="shared" si="413"/>
        <v/>
      </c>
    </row>
    <row r="8821" spans="1:3">
      <c r="A8821" s="34" t="str">
        <f t="shared" si="411"/>
        <v/>
      </c>
      <c r="B8821" s="34" t="str">
        <f t="shared" si="412"/>
        <v/>
      </c>
      <c r="C8821" s="34" t="str">
        <f t="shared" si="413"/>
        <v/>
      </c>
    </row>
    <row r="8822" spans="1:3">
      <c r="A8822" s="34" t="str">
        <f t="shared" si="411"/>
        <v/>
      </c>
      <c r="B8822" s="34" t="str">
        <f t="shared" si="412"/>
        <v/>
      </c>
      <c r="C8822" s="34" t="str">
        <f t="shared" si="413"/>
        <v/>
      </c>
    </row>
    <row r="8823" spans="1:3">
      <c r="A8823" s="34" t="str">
        <f t="shared" si="411"/>
        <v/>
      </c>
      <c r="B8823" s="34" t="str">
        <f t="shared" si="412"/>
        <v/>
      </c>
      <c r="C8823" s="34" t="str">
        <f t="shared" si="413"/>
        <v/>
      </c>
    </row>
    <row r="8824" spans="1:3">
      <c r="A8824" s="34" t="str">
        <f t="shared" si="411"/>
        <v/>
      </c>
      <c r="B8824" s="34" t="str">
        <f t="shared" si="412"/>
        <v/>
      </c>
      <c r="C8824" s="34" t="str">
        <f t="shared" si="413"/>
        <v/>
      </c>
    </row>
    <row r="8825" spans="1:3">
      <c r="A8825" s="34" t="str">
        <f t="shared" si="411"/>
        <v/>
      </c>
      <c r="B8825" s="34" t="str">
        <f t="shared" si="412"/>
        <v/>
      </c>
      <c r="C8825" s="34" t="str">
        <f t="shared" si="413"/>
        <v/>
      </c>
    </row>
    <row r="8826" spans="1:3">
      <c r="A8826" s="34" t="str">
        <f t="shared" si="411"/>
        <v/>
      </c>
      <c r="B8826" s="34" t="str">
        <f t="shared" si="412"/>
        <v/>
      </c>
      <c r="C8826" s="34" t="str">
        <f t="shared" si="413"/>
        <v/>
      </c>
    </row>
    <row r="8827" spans="1:3">
      <c r="A8827" s="34" t="str">
        <f t="shared" si="411"/>
        <v/>
      </c>
      <c r="B8827" s="34" t="str">
        <f t="shared" si="412"/>
        <v/>
      </c>
      <c r="C8827" s="34" t="str">
        <f t="shared" si="413"/>
        <v/>
      </c>
    </row>
    <row r="8828" spans="1:3">
      <c r="A8828" s="34" t="str">
        <f t="shared" si="411"/>
        <v/>
      </c>
      <c r="B8828" s="34" t="str">
        <f t="shared" si="412"/>
        <v/>
      </c>
      <c r="C8828" s="34" t="str">
        <f t="shared" si="413"/>
        <v/>
      </c>
    </row>
    <row r="8829" spans="1:3">
      <c r="A8829" s="34" t="str">
        <f t="shared" si="411"/>
        <v/>
      </c>
      <c r="B8829" s="34" t="str">
        <f t="shared" si="412"/>
        <v/>
      </c>
      <c r="C8829" s="34" t="str">
        <f t="shared" si="413"/>
        <v/>
      </c>
    </row>
    <row r="8830" spans="1:3">
      <c r="A8830" s="34" t="str">
        <f t="shared" si="411"/>
        <v/>
      </c>
      <c r="B8830" s="34" t="str">
        <f t="shared" si="412"/>
        <v/>
      </c>
      <c r="C8830" s="34" t="str">
        <f t="shared" si="413"/>
        <v/>
      </c>
    </row>
    <row r="8831" spans="1:3">
      <c r="A8831" s="34" t="str">
        <f t="shared" si="411"/>
        <v/>
      </c>
      <c r="B8831" s="34" t="str">
        <f t="shared" si="412"/>
        <v/>
      </c>
      <c r="C8831" s="34" t="str">
        <f t="shared" si="413"/>
        <v/>
      </c>
    </row>
    <row r="8832" spans="1:3">
      <c r="A8832" s="34" t="str">
        <f t="shared" si="411"/>
        <v/>
      </c>
      <c r="B8832" s="34" t="str">
        <f t="shared" si="412"/>
        <v/>
      </c>
      <c r="C8832" s="34" t="str">
        <f t="shared" si="413"/>
        <v/>
      </c>
    </row>
    <row r="8833" spans="1:3">
      <c r="A8833" s="34" t="str">
        <f t="shared" si="411"/>
        <v/>
      </c>
      <c r="B8833" s="34" t="str">
        <f t="shared" si="412"/>
        <v/>
      </c>
      <c r="C8833" s="34" t="str">
        <f t="shared" si="413"/>
        <v/>
      </c>
    </row>
    <row r="8834" spans="1:3">
      <c r="A8834" s="34" t="str">
        <f t="shared" si="411"/>
        <v/>
      </c>
      <c r="B8834" s="34" t="str">
        <f t="shared" si="412"/>
        <v/>
      </c>
      <c r="C8834" s="34" t="str">
        <f t="shared" si="413"/>
        <v/>
      </c>
    </row>
    <row r="8835" spans="1:3">
      <c r="A8835" s="34" t="str">
        <f t="shared" ref="A8835:A8898" si="414">IFERROR(C8835-1,"")</f>
        <v/>
      </c>
      <c r="B8835" s="34" t="str">
        <f t="shared" ref="B8835:B8898" si="415">IFERROR("P(Z&gt;="&amp;C8835-1&amp;")","")</f>
        <v/>
      </c>
      <c r="C8835" s="34" t="str">
        <f t="shared" ref="C8835:C8898" si="416">IF(C8834&gt;rNtrials,"",1+C8834)</f>
        <v/>
      </c>
    </row>
    <row r="8836" spans="1:3">
      <c r="A8836" s="34" t="str">
        <f t="shared" si="414"/>
        <v/>
      </c>
      <c r="B8836" s="34" t="str">
        <f t="shared" si="415"/>
        <v/>
      </c>
      <c r="C8836" s="34" t="str">
        <f t="shared" si="416"/>
        <v/>
      </c>
    </row>
    <row r="8837" spans="1:3">
      <c r="A8837" s="34" t="str">
        <f t="shared" si="414"/>
        <v/>
      </c>
      <c r="B8837" s="34" t="str">
        <f t="shared" si="415"/>
        <v/>
      </c>
      <c r="C8837" s="34" t="str">
        <f t="shared" si="416"/>
        <v/>
      </c>
    </row>
    <row r="8838" spans="1:3">
      <c r="A8838" s="34" t="str">
        <f t="shared" si="414"/>
        <v/>
      </c>
      <c r="B8838" s="34" t="str">
        <f t="shared" si="415"/>
        <v/>
      </c>
      <c r="C8838" s="34" t="str">
        <f t="shared" si="416"/>
        <v/>
      </c>
    </row>
    <row r="8839" spans="1:3">
      <c r="A8839" s="34" t="str">
        <f t="shared" si="414"/>
        <v/>
      </c>
      <c r="B8839" s="34" t="str">
        <f t="shared" si="415"/>
        <v/>
      </c>
      <c r="C8839" s="34" t="str">
        <f t="shared" si="416"/>
        <v/>
      </c>
    </row>
    <row r="8840" spans="1:3">
      <c r="A8840" s="34" t="str">
        <f t="shared" si="414"/>
        <v/>
      </c>
      <c r="B8840" s="34" t="str">
        <f t="shared" si="415"/>
        <v/>
      </c>
      <c r="C8840" s="34" t="str">
        <f t="shared" si="416"/>
        <v/>
      </c>
    </row>
    <row r="8841" spans="1:3">
      <c r="A8841" s="34" t="str">
        <f t="shared" si="414"/>
        <v/>
      </c>
      <c r="B8841" s="34" t="str">
        <f t="shared" si="415"/>
        <v/>
      </c>
      <c r="C8841" s="34" t="str">
        <f t="shared" si="416"/>
        <v/>
      </c>
    </row>
    <row r="8842" spans="1:3">
      <c r="A8842" s="34" t="str">
        <f t="shared" si="414"/>
        <v/>
      </c>
      <c r="B8842" s="34" t="str">
        <f t="shared" si="415"/>
        <v/>
      </c>
      <c r="C8842" s="34" t="str">
        <f t="shared" si="416"/>
        <v/>
      </c>
    </row>
    <row r="8843" spans="1:3">
      <c r="A8843" s="34" t="str">
        <f t="shared" si="414"/>
        <v/>
      </c>
      <c r="B8843" s="34" t="str">
        <f t="shared" si="415"/>
        <v/>
      </c>
      <c r="C8843" s="34" t="str">
        <f t="shared" si="416"/>
        <v/>
      </c>
    </row>
    <row r="8844" spans="1:3">
      <c r="A8844" s="34" t="str">
        <f t="shared" si="414"/>
        <v/>
      </c>
      <c r="B8844" s="34" t="str">
        <f t="shared" si="415"/>
        <v/>
      </c>
      <c r="C8844" s="34" t="str">
        <f t="shared" si="416"/>
        <v/>
      </c>
    </row>
    <row r="8845" spans="1:3">
      <c r="A8845" s="34" t="str">
        <f t="shared" si="414"/>
        <v/>
      </c>
      <c r="B8845" s="34" t="str">
        <f t="shared" si="415"/>
        <v/>
      </c>
      <c r="C8845" s="34" t="str">
        <f t="shared" si="416"/>
        <v/>
      </c>
    </row>
    <row r="8846" spans="1:3">
      <c r="A8846" s="34" t="str">
        <f t="shared" si="414"/>
        <v/>
      </c>
      <c r="B8846" s="34" t="str">
        <f t="shared" si="415"/>
        <v/>
      </c>
      <c r="C8846" s="34" t="str">
        <f t="shared" si="416"/>
        <v/>
      </c>
    </row>
    <row r="8847" spans="1:3">
      <c r="A8847" s="34" t="str">
        <f t="shared" si="414"/>
        <v/>
      </c>
      <c r="B8847" s="34" t="str">
        <f t="shared" si="415"/>
        <v/>
      </c>
      <c r="C8847" s="34" t="str">
        <f t="shared" si="416"/>
        <v/>
      </c>
    </row>
    <row r="8848" spans="1:3">
      <c r="A8848" s="34" t="str">
        <f t="shared" si="414"/>
        <v/>
      </c>
      <c r="B8848" s="34" t="str">
        <f t="shared" si="415"/>
        <v/>
      </c>
      <c r="C8848" s="34" t="str">
        <f t="shared" si="416"/>
        <v/>
      </c>
    </row>
    <row r="8849" spans="1:3">
      <c r="A8849" s="34" t="str">
        <f t="shared" si="414"/>
        <v/>
      </c>
      <c r="B8849" s="34" t="str">
        <f t="shared" si="415"/>
        <v/>
      </c>
      <c r="C8849" s="34" t="str">
        <f t="shared" si="416"/>
        <v/>
      </c>
    </row>
    <row r="8850" spans="1:3">
      <c r="A8850" s="34" t="str">
        <f t="shared" si="414"/>
        <v/>
      </c>
      <c r="B8850" s="34" t="str">
        <f t="shared" si="415"/>
        <v/>
      </c>
      <c r="C8850" s="34" t="str">
        <f t="shared" si="416"/>
        <v/>
      </c>
    </row>
    <row r="8851" spans="1:3">
      <c r="A8851" s="34" t="str">
        <f t="shared" si="414"/>
        <v/>
      </c>
      <c r="B8851" s="34" t="str">
        <f t="shared" si="415"/>
        <v/>
      </c>
      <c r="C8851" s="34" t="str">
        <f t="shared" si="416"/>
        <v/>
      </c>
    </row>
    <row r="8852" spans="1:3">
      <c r="A8852" s="34" t="str">
        <f t="shared" si="414"/>
        <v/>
      </c>
      <c r="B8852" s="34" t="str">
        <f t="shared" si="415"/>
        <v/>
      </c>
      <c r="C8852" s="34" t="str">
        <f t="shared" si="416"/>
        <v/>
      </c>
    </row>
    <row r="8853" spans="1:3">
      <c r="A8853" s="34" t="str">
        <f t="shared" si="414"/>
        <v/>
      </c>
      <c r="B8853" s="34" t="str">
        <f t="shared" si="415"/>
        <v/>
      </c>
      <c r="C8853" s="34" t="str">
        <f t="shared" si="416"/>
        <v/>
      </c>
    </row>
    <row r="8854" spans="1:3">
      <c r="A8854" s="34" t="str">
        <f t="shared" si="414"/>
        <v/>
      </c>
      <c r="B8854" s="34" t="str">
        <f t="shared" si="415"/>
        <v/>
      </c>
      <c r="C8854" s="34" t="str">
        <f t="shared" si="416"/>
        <v/>
      </c>
    </row>
    <row r="8855" spans="1:3">
      <c r="A8855" s="34" t="str">
        <f t="shared" si="414"/>
        <v/>
      </c>
      <c r="B8855" s="34" t="str">
        <f t="shared" si="415"/>
        <v/>
      </c>
      <c r="C8855" s="34" t="str">
        <f t="shared" si="416"/>
        <v/>
      </c>
    </row>
    <row r="8856" spans="1:3">
      <c r="A8856" s="34" t="str">
        <f t="shared" si="414"/>
        <v/>
      </c>
      <c r="B8856" s="34" t="str">
        <f t="shared" si="415"/>
        <v/>
      </c>
      <c r="C8856" s="34" t="str">
        <f t="shared" si="416"/>
        <v/>
      </c>
    </row>
    <row r="8857" spans="1:3">
      <c r="A8857" s="34" t="str">
        <f t="shared" si="414"/>
        <v/>
      </c>
      <c r="B8857" s="34" t="str">
        <f t="shared" si="415"/>
        <v/>
      </c>
      <c r="C8857" s="34" t="str">
        <f t="shared" si="416"/>
        <v/>
      </c>
    </row>
    <row r="8858" spans="1:3">
      <c r="A8858" s="34" t="str">
        <f t="shared" si="414"/>
        <v/>
      </c>
      <c r="B8858" s="34" t="str">
        <f t="shared" si="415"/>
        <v/>
      </c>
      <c r="C8858" s="34" t="str">
        <f t="shared" si="416"/>
        <v/>
      </c>
    </row>
    <row r="8859" spans="1:3">
      <c r="A8859" s="34" t="str">
        <f t="shared" si="414"/>
        <v/>
      </c>
      <c r="B8859" s="34" t="str">
        <f t="shared" si="415"/>
        <v/>
      </c>
      <c r="C8859" s="34" t="str">
        <f t="shared" si="416"/>
        <v/>
      </c>
    </row>
    <row r="8860" spans="1:3">
      <c r="A8860" s="34" t="str">
        <f t="shared" si="414"/>
        <v/>
      </c>
      <c r="B8860" s="34" t="str">
        <f t="shared" si="415"/>
        <v/>
      </c>
      <c r="C8860" s="34" t="str">
        <f t="shared" si="416"/>
        <v/>
      </c>
    </row>
    <row r="8861" spans="1:3">
      <c r="A8861" s="34" t="str">
        <f t="shared" si="414"/>
        <v/>
      </c>
      <c r="B8861" s="34" t="str">
        <f t="shared" si="415"/>
        <v/>
      </c>
      <c r="C8861" s="34" t="str">
        <f t="shared" si="416"/>
        <v/>
      </c>
    </row>
    <row r="8862" spans="1:3">
      <c r="A8862" s="34" t="str">
        <f t="shared" si="414"/>
        <v/>
      </c>
      <c r="B8862" s="34" t="str">
        <f t="shared" si="415"/>
        <v/>
      </c>
      <c r="C8862" s="34" t="str">
        <f t="shared" si="416"/>
        <v/>
      </c>
    </row>
    <row r="8863" spans="1:3">
      <c r="A8863" s="34" t="str">
        <f t="shared" si="414"/>
        <v/>
      </c>
      <c r="B8863" s="34" t="str">
        <f t="shared" si="415"/>
        <v/>
      </c>
      <c r="C8863" s="34" t="str">
        <f t="shared" si="416"/>
        <v/>
      </c>
    </row>
    <row r="8864" spans="1:3">
      <c r="A8864" s="34" t="str">
        <f t="shared" si="414"/>
        <v/>
      </c>
      <c r="B8864" s="34" t="str">
        <f t="shared" si="415"/>
        <v/>
      </c>
      <c r="C8864" s="34" t="str">
        <f t="shared" si="416"/>
        <v/>
      </c>
    </row>
    <row r="8865" spans="1:3">
      <c r="A8865" s="34" t="str">
        <f t="shared" si="414"/>
        <v/>
      </c>
      <c r="B8865" s="34" t="str">
        <f t="shared" si="415"/>
        <v/>
      </c>
      <c r="C8865" s="34" t="str">
        <f t="shared" si="416"/>
        <v/>
      </c>
    </row>
    <row r="8866" spans="1:3">
      <c r="A8866" s="34" t="str">
        <f t="shared" si="414"/>
        <v/>
      </c>
      <c r="B8866" s="34" t="str">
        <f t="shared" si="415"/>
        <v/>
      </c>
      <c r="C8866" s="34" t="str">
        <f t="shared" si="416"/>
        <v/>
      </c>
    </row>
    <row r="8867" spans="1:3">
      <c r="A8867" s="34" t="str">
        <f t="shared" si="414"/>
        <v/>
      </c>
      <c r="B8867" s="34" t="str">
        <f t="shared" si="415"/>
        <v/>
      </c>
      <c r="C8867" s="34" t="str">
        <f t="shared" si="416"/>
        <v/>
      </c>
    </row>
    <row r="8868" spans="1:3">
      <c r="A8868" s="34" t="str">
        <f t="shared" si="414"/>
        <v/>
      </c>
      <c r="B8868" s="34" t="str">
        <f t="shared" si="415"/>
        <v/>
      </c>
      <c r="C8868" s="34" t="str">
        <f t="shared" si="416"/>
        <v/>
      </c>
    </row>
    <row r="8869" spans="1:3">
      <c r="A8869" s="34" t="str">
        <f t="shared" si="414"/>
        <v/>
      </c>
      <c r="B8869" s="34" t="str">
        <f t="shared" si="415"/>
        <v/>
      </c>
      <c r="C8869" s="34" t="str">
        <f t="shared" si="416"/>
        <v/>
      </c>
    </row>
    <row r="8870" spans="1:3">
      <c r="A8870" s="34" t="str">
        <f t="shared" si="414"/>
        <v/>
      </c>
      <c r="B8870" s="34" t="str">
        <f t="shared" si="415"/>
        <v/>
      </c>
      <c r="C8870" s="34" t="str">
        <f t="shared" si="416"/>
        <v/>
      </c>
    </row>
    <row r="8871" spans="1:3">
      <c r="A8871" s="34" t="str">
        <f t="shared" si="414"/>
        <v/>
      </c>
      <c r="B8871" s="34" t="str">
        <f t="shared" si="415"/>
        <v/>
      </c>
      <c r="C8871" s="34" t="str">
        <f t="shared" si="416"/>
        <v/>
      </c>
    </row>
    <row r="8872" spans="1:3">
      <c r="A8872" s="34" t="str">
        <f t="shared" si="414"/>
        <v/>
      </c>
      <c r="B8872" s="34" t="str">
        <f t="shared" si="415"/>
        <v/>
      </c>
      <c r="C8872" s="34" t="str">
        <f t="shared" si="416"/>
        <v/>
      </c>
    </row>
    <row r="8873" spans="1:3">
      <c r="A8873" s="34" t="str">
        <f t="shared" si="414"/>
        <v/>
      </c>
      <c r="B8873" s="34" t="str">
        <f t="shared" si="415"/>
        <v/>
      </c>
      <c r="C8873" s="34" t="str">
        <f t="shared" si="416"/>
        <v/>
      </c>
    </row>
    <row r="8874" spans="1:3">
      <c r="A8874" s="34" t="str">
        <f t="shared" si="414"/>
        <v/>
      </c>
      <c r="B8874" s="34" t="str">
        <f t="shared" si="415"/>
        <v/>
      </c>
      <c r="C8874" s="34" t="str">
        <f t="shared" si="416"/>
        <v/>
      </c>
    </row>
    <row r="8875" spans="1:3">
      <c r="A8875" s="34" t="str">
        <f t="shared" si="414"/>
        <v/>
      </c>
      <c r="B8875" s="34" t="str">
        <f t="shared" si="415"/>
        <v/>
      </c>
      <c r="C8875" s="34" t="str">
        <f t="shared" si="416"/>
        <v/>
      </c>
    </row>
    <row r="8876" spans="1:3">
      <c r="A8876" s="34" t="str">
        <f t="shared" si="414"/>
        <v/>
      </c>
      <c r="B8876" s="34" t="str">
        <f t="shared" si="415"/>
        <v/>
      </c>
      <c r="C8876" s="34" t="str">
        <f t="shared" si="416"/>
        <v/>
      </c>
    </row>
    <row r="8877" spans="1:3">
      <c r="A8877" s="34" t="str">
        <f t="shared" si="414"/>
        <v/>
      </c>
      <c r="B8877" s="34" t="str">
        <f t="shared" si="415"/>
        <v/>
      </c>
      <c r="C8877" s="34" t="str">
        <f t="shared" si="416"/>
        <v/>
      </c>
    </row>
    <row r="8878" spans="1:3">
      <c r="A8878" s="34" t="str">
        <f t="shared" si="414"/>
        <v/>
      </c>
      <c r="B8878" s="34" t="str">
        <f t="shared" si="415"/>
        <v/>
      </c>
      <c r="C8878" s="34" t="str">
        <f t="shared" si="416"/>
        <v/>
      </c>
    </row>
    <row r="8879" spans="1:3">
      <c r="A8879" s="34" t="str">
        <f t="shared" si="414"/>
        <v/>
      </c>
      <c r="B8879" s="34" t="str">
        <f t="shared" si="415"/>
        <v/>
      </c>
      <c r="C8879" s="34" t="str">
        <f t="shared" si="416"/>
        <v/>
      </c>
    </row>
    <row r="8880" spans="1:3">
      <c r="A8880" s="34" t="str">
        <f t="shared" si="414"/>
        <v/>
      </c>
      <c r="B8880" s="34" t="str">
        <f t="shared" si="415"/>
        <v/>
      </c>
      <c r="C8880" s="34" t="str">
        <f t="shared" si="416"/>
        <v/>
      </c>
    </row>
    <row r="8881" spans="1:3">
      <c r="A8881" s="34" t="str">
        <f t="shared" si="414"/>
        <v/>
      </c>
      <c r="B8881" s="34" t="str">
        <f t="shared" si="415"/>
        <v/>
      </c>
      <c r="C8881" s="34" t="str">
        <f t="shared" si="416"/>
        <v/>
      </c>
    </row>
    <row r="8882" spans="1:3">
      <c r="A8882" s="34" t="str">
        <f t="shared" si="414"/>
        <v/>
      </c>
      <c r="B8882" s="34" t="str">
        <f t="shared" si="415"/>
        <v/>
      </c>
      <c r="C8882" s="34" t="str">
        <f t="shared" si="416"/>
        <v/>
      </c>
    </row>
    <row r="8883" spans="1:3">
      <c r="A8883" s="34" t="str">
        <f t="shared" si="414"/>
        <v/>
      </c>
      <c r="B8883" s="34" t="str">
        <f t="shared" si="415"/>
        <v/>
      </c>
      <c r="C8883" s="34" t="str">
        <f t="shared" si="416"/>
        <v/>
      </c>
    </row>
    <row r="8884" spans="1:3">
      <c r="A8884" s="34" t="str">
        <f t="shared" si="414"/>
        <v/>
      </c>
      <c r="B8884" s="34" t="str">
        <f t="shared" si="415"/>
        <v/>
      </c>
      <c r="C8884" s="34" t="str">
        <f t="shared" si="416"/>
        <v/>
      </c>
    </row>
    <row r="8885" spans="1:3">
      <c r="A8885" s="34" t="str">
        <f t="shared" si="414"/>
        <v/>
      </c>
      <c r="B8885" s="34" t="str">
        <f t="shared" si="415"/>
        <v/>
      </c>
      <c r="C8885" s="34" t="str">
        <f t="shared" si="416"/>
        <v/>
      </c>
    </row>
    <row r="8886" spans="1:3">
      <c r="A8886" s="34" t="str">
        <f t="shared" si="414"/>
        <v/>
      </c>
      <c r="B8886" s="34" t="str">
        <f t="shared" si="415"/>
        <v/>
      </c>
      <c r="C8886" s="34" t="str">
        <f t="shared" si="416"/>
        <v/>
      </c>
    </row>
    <row r="8887" spans="1:3">
      <c r="A8887" s="34" t="str">
        <f t="shared" si="414"/>
        <v/>
      </c>
      <c r="B8887" s="34" t="str">
        <f t="shared" si="415"/>
        <v/>
      </c>
      <c r="C8887" s="34" t="str">
        <f t="shared" si="416"/>
        <v/>
      </c>
    </row>
    <row r="8888" spans="1:3">
      <c r="A8888" s="34" t="str">
        <f t="shared" si="414"/>
        <v/>
      </c>
      <c r="B8888" s="34" t="str">
        <f t="shared" si="415"/>
        <v/>
      </c>
      <c r="C8888" s="34" t="str">
        <f t="shared" si="416"/>
        <v/>
      </c>
    </row>
    <row r="8889" spans="1:3">
      <c r="A8889" s="34" t="str">
        <f t="shared" si="414"/>
        <v/>
      </c>
      <c r="B8889" s="34" t="str">
        <f t="shared" si="415"/>
        <v/>
      </c>
      <c r="C8889" s="34" t="str">
        <f t="shared" si="416"/>
        <v/>
      </c>
    </row>
    <row r="8890" spans="1:3">
      <c r="A8890" s="34" t="str">
        <f t="shared" si="414"/>
        <v/>
      </c>
      <c r="B8890" s="34" t="str">
        <f t="shared" si="415"/>
        <v/>
      </c>
      <c r="C8890" s="34" t="str">
        <f t="shared" si="416"/>
        <v/>
      </c>
    </row>
    <row r="8891" spans="1:3">
      <c r="A8891" s="34" t="str">
        <f t="shared" si="414"/>
        <v/>
      </c>
      <c r="B8891" s="34" t="str">
        <f t="shared" si="415"/>
        <v/>
      </c>
      <c r="C8891" s="34" t="str">
        <f t="shared" si="416"/>
        <v/>
      </c>
    </row>
    <row r="8892" spans="1:3">
      <c r="A8892" s="34" t="str">
        <f t="shared" si="414"/>
        <v/>
      </c>
      <c r="B8892" s="34" t="str">
        <f t="shared" si="415"/>
        <v/>
      </c>
      <c r="C8892" s="34" t="str">
        <f t="shared" si="416"/>
        <v/>
      </c>
    </row>
    <row r="8893" spans="1:3">
      <c r="A8893" s="34" t="str">
        <f t="shared" si="414"/>
        <v/>
      </c>
      <c r="B8893" s="34" t="str">
        <f t="shared" si="415"/>
        <v/>
      </c>
      <c r="C8893" s="34" t="str">
        <f t="shared" si="416"/>
        <v/>
      </c>
    </row>
    <row r="8894" spans="1:3">
      <c r="A8894" s="34" t="str">
        <f t="shared" si="414"/>
        <v/>
      </c>
      <c r="B8894" s="34" t="str">
        <f t="shared" si="415"/>
        <v/>
      </c>
      <c r="C8894" s="34" t="str">
        <f t="shared" si="416"/>
        <v/>
      </c>
    </row>
    <row r="8895" spans="1:3">
      <c r="A8895" s="34" t="str">
        <f t="shared" si="414"/>
        <v/>
      </c>
      <c r="B8895" s="34" t="str">
        <f t="shared" si="415"/>
        <v/>
      </c>
      <c r="C8895" s="34" t="str">
        <f t="shared" si="416"/>
        <v/>
      </c>
    </row>
    <row r="8896" spans="1:3">
      <c r="A8896" s="34" t="str">
        <f t="shared" si="414"/>
        <v/>
      </c>
      <c r="B8896" s="34" t="str">
        <f t="shared" si="415"/>
        <v/>
      </c>
      <c r="C8896" s="34" t="str">
        <f t="shared" si="416"/>
        <v/>
      </c>
    </row>
    <row r="8897" spans="1:3">
      <c r="A8897" s="34" t="str">
        <f t="shared" si="414"/>
        <v/>
      </c>
      <c r="B8897" s="34" t="str">
        <f t="shared" si="415"/>
        <v/>
      </c>
      <c r="C8897" s="34" t="str">
        <f t="shared" si="416"/>
        <v/>
      </c>
    </row>
    <row r="8898" spans="1:3">
      <c r="A8898" s="34" t="str">
        <f t="shared" si="414"/>
        <v/>
      </c>
      <c r="B8898" s="34" t="str">
        <f t="shared" si="415"/>
        <v/>
      </c>
      <c r="C8898" s="34" t="str">
        <f t="shared" si="416"/>
        <v/>
      </c>
    </row>
    <row r="8899" spans="1:3">
      <c r="A8899" s="34" t="str">
        <f t="shared" ref="A8899:A8962" si="417">IFERROR(C8899-1,"")</f>
        <v/>
      </c>
      <c r="B8899" s="34" t="str">
        <f t="shared" ref="B8899:B8962" si="418">IFERROR("P(Z&gt;="&amp;C8899-1&amp;")","")</f>
        <v/>
      </c>
      <c r="C8899" s="34" t="str">
        <f t="shared" ref="C8899:C8962" si="419">IF(C8898&gt;rNtrials,"",1+C8898)</f>
        <v/>
      </c>
    </row>
    <row r="8900" spans="1:3">
      <c r="A8900" s="34" t="str">
        <f t="shared" si="417"/>
        <v/>
      </c>
      <c r="B8900" s="34" t="str">
        <f t="shared" si="418"/>
        <v/>
      </c>
      <c r="C8900" s="34" t="str">
        <f t="shared" si="419"/>
        <v/>
      </c>
    </row>
    <row r="8901" spans="1:3">
      <c r="A8901" s="34" t="str">
        <f t="shared" si="417"/>
        <v/>
      </c>
      <c r="B8901" s="34" t="str">
        <f t="shared" si="418"/>
        <v/>
      </c>
      <c r="C8901" s="34" t="str">
        <f t="shared" si="419"/>
        <v/>
      </c>
    </row>
    <row r="8902" spans="1:3">
      <c r="A8902" s="34" t="str">
        <f t="shared" si="417"/>
        <v/>
      </c>
      <c r="B8902" s="34" t="str">
        <f t="shared" si="418"/>
        <v/>
      </c>
      <c r="C8902" s="34" t="str">
        <f t="shared" si="419"/>
        <v/>
      </c>
    </row>
    <row r="8903" spans="1:3">
      <c r="A8903" s="34" t="str">
        <f t="shared" si="417"/>
        <v/>
      </c>
      <c r="B8903" s="34" t="str">
        <f t="shared" si="418"/>
        <v/>
      </c>
      <c r="C8903" s="34" t="str">
        <f t="shared" si="419"/>
        <v/>
      </c>
    </row>
    <row r="8904" spans="1:3">
      <c r="A8904" s="34" t="str">
        <f t="shared" si="417"/>
        <v/>
      </c>
      <c r="B8904" s="34" t="str">
        <f t="shared" si="418"/>
        <v/>
      </c>
      <c r="C8904" s="34" t="str">
        <f t="shared" si="419"/>
        <v/>
      </c>
    </row>
    <row r="8905" spans="1:3">
      <c r="A8905" s="34" t="str">
        <f t="shared" si="417"/>
        <v/>
      </c>
      <c r="B8905" s="34" t="str">
        <f t="shared" si="418"/>
        <v/>
      </c>
      <c r="C8905" s="34" t="str">
        <f t="shared" si="419"/>
        <v/>
      </c>
    </row>
    <row r="8906" spans="1:3">
      <c r="A8906" s="34" t="str">
        <f t="shared" si="417"/>
        <v/>
      </c>
      <c r="B8906" s="34" t="str">
        <f t="shared" si="418"/>
        <v/>
      </c>
      <c r="C8906" s="34" t="str">
        <f t="shared" si="419"/>
        <v/>
      </c>
    </row>
    <row r="8907" spans="1:3">
      <c r="A8907" s="34" t="str">
        <f t="shared" si="417"/>
        <v/>
      </c>
      <c r="B8907" s="34" t="str">
        <f t="shared" si="418"/>
        <v/>
      </c>
      <c r="C8907" s="34" t="str">
        <f t="shared" si="419"/>
        <v/>
      </c>
    </row>
    <row r="8908" spans="1:3">
      <c r="A8908" s="34" t="str">
        <f t="shared" si="417"/>
        <v/>
      </c>
      <c r="B8908" s="34" t="str">
        <f t="shared" si="418"/>
        <v/>
      </c>
      <c r="C8908" s="34" t="str">
        <f t="shared" si="419"/>
        <v/>
      </c>
    </row>
    <row r="8909" spans="1:3">
      <c r="A8909" s="34" t="str">
        <f t="shared" si="417"/>
        <v/>
      </c>
      <c r="B8909" s="34" t="str">
        <f t="shared" si="418"/>
        <v/>
      </c>
      <c r="C8909" s="34" t="str">
        <f t="shared" si="419"/>
        <v/>
      </c>
    </row>
    <row r="8910" spans="1:3">
      <c r="A8910" s="34" t="str">
        <f t="shared" si="417"/>
        <v/>
      </c>
      <c r="B8910" s="34" t="str">
        <f t="shared" si="418"/>
        <v/>
      </c>
      <c r="C8910" s="34" t="str">
        <f t="shared" si="419"/>
        <v/>
      </c>
    </row>
    <row r="8911" spans="1:3">
      <c r="A8911" s="34" t="str">
        <f t="shared" si="417"/>
        <v/>
      </c>
      <c r="B8911" s="34" t="str">
        <f t="shared" si="418"/>
        <v/>
      </c>
      <c r="C8911" s="34" t="str">
        <f t="shared" si="419"/>
        <v/>
      </c>
    </row>
    <row r="8912" spans="1:3">
      <c r="A8912" s="34" t="str">
        <f t="shared" si="417"/>
        <v/>
      </c>
      <c r="B8912" s="34" t="str">
        <f t="shared" si="418"/>
        <v/>
      </c>
      <c r="C8912" s="34" t="str">
        <f t="shared" si="419"/>
        <v/>
      </c>
    </row>
    <row r="8913" spans="1:3">
      <c r="A8913" s="34" t="str">
        <f t="shared" si="417"/>
        <v/>
      </c>
      <c r="B8913" s="34" t="str">
        <f t="shared" si="418"/>
        <v/>
      </c>
      <c r="C8913" s="34" t="str">
        <f t="shared" si="419"/>
        <v/>
      </c>
    </row>
    <row r="8914" spans="1:3">
      <c r="A8914" s="34" t="str">
        <f t="shared" si="417"/>
        <v/>
      </c>
      <c r="B8914" s="34" t="str">
        <f t="shared" si="418"/>
        <v/>
      </c>
      <c r="C8914" s="34" t="str">
        <f t="shared" si="419"/>
        <v/>
      </c>
    </row>
    <row r="8915" spans="1:3">
      <c r="A8915" s="34" t="str">
        <f t="shared" si="417"/>
        <v/>
      </c>
      <c r="B8915" s="34" t="str">
        <f t="shared" si="418"/>
        <v/>
      </c>
      <c r="C8915" s="34" t="str">
        <f t="shared" si="419"/>
        <v/>
      </c>
    </row>
    <row r="8916" spans="1:3">
      <c r="A8916" s="34" t="str">
        <f t="shared" si="417"/>
        <v/>
      </c>
      <c r="B8916" s="34" t="str">
        <f t="shared" si="418"/>
        <v/>
      </c>
      <c r="C8916" s="34" t="str">
        <f t="shared" si="419"/>
        <v/>
      </c>
    </row>
    <row r="8917" spans="1:3">
      <c r="A8917" s="34" t="str">
        <f t="shared" si="417"/>
        <v/>
      </c>
      <c r="B8917" s="34" t="str">
        <f t="shared" si="418"/>
        <v/>
      </c>
      <c r="C8917" s="34" t="str">
        <f t="shared" si="419"/>
        <v/>
      </c>
    </row>
    <row r="8918" spans="1:3">
      <c r="A8918" s="34" t="str">
        <f t="shared" si="417"/>
        <v/>
      </c>
      <c r="B8918" s="34" t="str">
        <f t="shared" si="418"/>
        <v/>
      </c>
      <c r="C8918" s="34" t="str">
        <f t="shared" si="419"/>
        <v/>
      </c>
    </row>
    <row r="8919" spans="1:3">
      <c r="A8919" s="34" t="str">
        <f t="shared" si="417"/>
        <v/>
      </c>
      <c r="B8919" s="34" t="str">
        <f t="shared" si="418"/>
        <v/>
      </c>
      <c r="C8919" s="34" t="str">
        <f t="shared" si="419"/>
        <v/>
      </c>
    </row>
    <row r="8920" spans="1:3">
      <c r="A8920" s="34" t="str">
        <f t="shared" si="417"/>
        <v/>
      </c>
      <c r="B8920" s="34" t="str">
        <f t="shared" si="418"/>
        <v/>
      </c>
      <c r="C8920" s="34" t="str">
        <f t="shared" si="419"/>
        <v/>
      </c>
    </row>
    <row r="8921" spans="1:3">
      <c r="A8921" s="34" t="str">
        <f t="shared" si="417"/>
        <v/>
      </c>
      <c r="B8921" s="34" t="str">
        <f t="shared" si="418"/>
        <v/>
      </c>
      <c r="C8921" s="34" t="str">
        <f t="shared" si="419"/>
        <v/>
      </c>
    </row>
    <row r="8922" spans="1:3">
      <c r="A8922" s="34" t="str">
        <f t="shared" si="417"/>
        <v/>
      </c>
      <c r="B8922" s="34" t="str">
        <f t="shared" si="418"/>
        <v/>
      </c>
      <c r="C8922" s="34" t="str">
        <f t="shared" si="419"/>
        <v/>
      </c>
    </row>
    <row r="8923" spans="1:3">
      <c r="A8923" s="34" t="str">
        <f t="shared" si="417"/>
        <v/>
      </c>
      <c r="B8923" s="34" t="str">
        <f t="shared" si="418"/>
        <v/>
      </c>
      <c r="C8923" s="34" t="str">
        <f t="shared" si="419"/>
        <v/>
      </c>
    </row>
    <row r="8924" spans="1:3">
      <c r="A8924" s="34" t="str">
        <f t="shared" si="417"/>
        <v/>
      </c>
      <c r="B8924" s="34" t="str">
        <f t="shared" si="418"/>
        <v/>
      </c>
      <c r="C8924" s="34" t="str">
        <f t="shared" si="419"/>
        <v/>
      </c>
    </row>
    <row r="8925" spans="1:3">
      <c r="A8925" s="34" t="str">
        <f t="shared" si="417"/>
        <v/>
      </c>
      <c r="B8925" s="34" t="str">
        <f t="shared" si="418"/>
        <v/>
      </c>
      <c r="C8925" s="34" t="str">
        <f t="shared" si="419"/>
        <v/>
      </c>
    </row>
    <row r="8926" spans="1:3">
      <c r="A8926" s="34" t="str">
        <f t="shared" si="417"/>
        <v/>
      </c>
      <c r="B8926" s="34" t="str">
        <f t="shared" si="418"/>
        <v/>
      </c>
      <c r="C8926" s="34" t="str">
        <f t="shared" si="419"/>
        <v/>
      </c>
    </row>
    <row r="8927" spans="1:3">
      <c r="A8927" s="34" t="str">
        <f t="shared" si="417"/>
        <v/>
      </c>
      <c r="B8927" s="34" t="str">
        <f t="shared" si="418"/>
        <v/>
      </c>
      <c r="C8927" s="34" t="str">
        <f t="shared" si="419"/>
        <v/>
      </c>
    </row>
    <row r="8928" spans="1:3">
      <c r="A8928" s="34" t="str">
        <f t="shared" si="417"/>
        <v/>
      </c>
      <c r="B8928" s="34" t="str">
        <f t="shared" si="418"/>
        <v/>
      </c>
      <c r="C8928" s="34" t="str">
        <f t="shared" si="419"/>
        <v/>
      </c>
    </row>
    <row r="8929" spans="1:3">
      <c r="A8929" s="34" t="str">
        <f t="shared" si="417"/>
        <v/>
      </c>
      <c r="B8929" s="34" t="str">
        <f t="shared" si="418"/>
        <v/>
      </c>
      <c r="C8929" s="34" t="str">
        <f t="shared" si="419"/>
        <v/>
      </c>
    </row>
    <row r="8930" spans="1:3">
      <c r="A8930" s="34" t="str">
        <f t="shared" si="417"/>
        <v/>
      </c>
      <c r="B8930" s="34" t="str">
        <f t="shared" si="418"/>
        <v/>
      </c>
      <c r="C8930" s="34" t="str">
        <f t="shared" si="419"/>
        <v/>
      </c>
    </row>
    <row r="8931" spans="1:3">
      <c r="A8931" s="34" t="str">
        <f t="shared" si="417"/>
        <v/>
      </c>
      <c r="B8931" s="34" t="str">
        <f t="shared" si="418"/>
        <v/>
      </c>
      <c r="C8931" s="34" t="str">
        <f t="shared" si="419"/>
        <v/>
      </c>
    </row>
    <row r="8932" spans="1:3">
      <c r="A8932" s="34" t="str">
        <f t="shared" si="417"/>
        <v/>
      </c>
      <c r="B8932" s="34" t="str">
        <f t="shared" si="418"/>
        <v/>
      </c>
      <c r="C8932" s="34" t="str">
        <f t="shared" si="419"/>
        <v/>
      </c>
    </row>
    <row r="8933" spans="1:3">
      <c r="A8933" s="34" t="str">
        <f t="shared" si="417"/>
        <v/>
      </c>
      <c r="B8933" s="34" t="str">
        <f t="shared" si="418"/>
        <v/>
      </c>
      <c r="C8933" s="34" t="str">
        <f t="shared" si="419"/>
        <v/>
      </c>
    </row>
    <row r="8934" spans="1:3">
      <c r="A8934" s="34" t="str">
        <f t="shared" si="417"/>
        <v/>
      </c>
      <c r="B8934" s="34" t="str">
        <f t="shared" si="418"/>
        <v/>
      </c>
      <c r="C8934" s="34" t="str">
        <f t="shared" si="419"/>
        <v/>
      </c>
    </row>
    <row r="8935" spans="1:3">
      <c r="A8935" s="34" t="str">
        <f t="shared" si="417"/>
        <v/>
      </c>
      <c r="B8935" s="34" t="str">
        <f t="shared" si="418"/>
        <v/>
      </c>
      <c r="C8935" s="34" t="str">
        <f t="shared" si="419"/>
        <v/>
      </c>
    </row>
    <row r="8936" spans="1:3">
      <c r="A8936" s="34" t="str">
        <f t="shared" si="417"/>
        <v/>
      </c>
      <c r="B8936" s="34" t="str">
        <f t="shared" si="418"/>
        <v/>
      </c>
      <c r="C8936" s="34" t="str">
        <f t="shared" si="419"/>
        <v/>
      </c>
    </row>
    <row r="8937" spans="1:3">
      <c r="A8937" s="34" t="str">
        <f t="shared" si="417"/>
        <v/>
      </c>
      <c r="B8937" s="34" t="str">
        <f t="shared" si="418"/>
        <v/>
      </c>
      <c r="C8937" s="34" t="str">
        <f t="shared" si="419"/>
        <v/>
      </c>
    </row>
    <row r="8938" spans="1:3">
      <c r="A8938" s="34" t="str">
        <f t="shared" si="417"/>
        <v/>
      </c>
      <c r="B8938" s="34" t="str">
        <f t="shared" si="418"/>
        <v/>
      </c>
      <c r="C8938" s="34" t="str">
        <f t="shared" si="419"/>
        <v/>
      </c>
    </row>
    <row r="8939" spans="1:3">
      <c r="A8939" s="34" t="str">
        <f t="shared" si="417"/>
        <v/>
      </c>
      <c r="B8939" s="34" t="str">
        <f t="shared" si="418"/>
        <v/>
      </c>
      <c r="C8939" s="34" t="str">
        <f t="shared" si="419"/>
        <v/>
      </c>
    </row>
    <row r="8940" spans="1:3">
      <c r="A8940" s="34" t="str">
        <f t="shared" si="417"/>
        <v/>
      </c>
      <c r="B8940" s="34" t="str">
        <f t="shared" si="418"/>
        <v/>
      </c>
      <c r="C8940" s="34" t="str">
        <f t="shared" si="419"/>
        <v/>
      </c>
    </row>
    <row r="8941" spans="1:3">
      <c r="A8941" s="34" t="str">
        <f t="shared" si="417"/>
        <v/>
      </c>
      <c r="B8941" s="34" t="str">
        <f t="shared" si="418"/>
        <v/>
      </c>
      <c r="C8941" s="34" t="str">
        <f t="shared" si="419"/>
        <v/>
      </c>
    </row>
    <row r="8942" spans="1:3">
      <c r="A8942" s="34" t="str">
        <f t="shared" si="417"/>
        <v/>
      </c>
      <c r="B8942" s="34" t="str">
        <f t="shared" si="418"/>
        <v/>
      </c>
      <c r="C8942" s="34" t="str">
        <f t="shared" si="419"/>
        <v/>
      </c>
    </row>
    <row r="8943" spans="1:3">
      <c r="A8943" s="34" t="str">
        <f t="shared" si="417"/>
        <v/>
      </c>
      <c r="B8943" s="34" t="str">
        <f t="shared" si="418"/>
        <v/>
      </c>
      <c r="C8943" s="34" t="str">
        <f t="shared" si="419"/>
        <v/>
      </c>
    </row>
    <row r="8944" spans="1:3">
      <c r="A8944" s="34" t="str">
        <f t="shared" si="417"/>
        <v/>
      </c>
      <c r="B8944" s="34" t="str">
        <f t="shared" si="418"/>
        <v/>
      </c>
      <c r="C8944" s="34" t="str">
        <f t="shared" si="419"/>
        <v/>
      </c>
    </row>
    <row r="8945" spans="1:3">
      <c r="A8945" s="34" t="str">
        <f t="shared" si="417"/>
        <v/>
      </c>
      <c r="B8945" s="34" t="str">
        <f t="shared" si="418"/>
        <v/>
      </c>
      <c r="C8945" s="34" t="str">
        <f t="shared" si="419"/>
        <v/>
      </c>
    </row>
    <row r="8946" spans="1:3">
      <c r="A8946" s="34" t="str">
        <f t="shared" si="417"/>
        <v/>
      </c>
      <c r="B8946" s="34" t="str">
        <f t="shared" si="418"/>
        <v/>
      </c>
      <c r="C8946" s="34" t="str">
        <f t="shared" si="419"/>
        <v/>
      </c>
    </row>
    <row r="8947" spans="1:3">
      <c r="A8947" s="34" t="str">
        <f t="shared" si="417"/>
        <v/>
      </c>
      <c r="B8947" s="34" t="str">
        <f t="shared" si="418"/>
        <v/>
      </c>
      <c r="C8947" s="34" t="str">
        <f t="shared" si="419"/>
        <v/>
      </c>
    </row>
    <row r="8948" spans="1:3">
      <c r="A8948" s="34" t="str">
        <f t="shared" si="417"/>
        <v/>
      </c>
      <c r="B8948" s="34" t="str">
        <f t="shared" si="418"/>
        <v/>
      </c>
      <c r="C8948" s="34" t="str">
        <f t="shared" si="419"/>
        <v/>
      </c>
    </row>
    <row r="8949" spans="1:3">
      <c r="A8949" s="34" t="str">
        <f t="shared" si="417"/>
        <v/>
      </c>
      <c r="B8949" s="34" t="str">
        <f t="shared" si="418"/>
        <v/>
      </c>
      <c r="C8949" s="34" t="str">
        <f t="shared" si="419"/>
        <v/>
      </c>
    </row>
    <row r="8950" spans="1:3">
      <c r="A8950" s="34" t="str">
        <f t="shared" si="417"/>
        <v/>
      </c>
      <c r="B8950" s="34" t="str">
        <f t="shared" si="418"/>
        <v/>
      </c>
      <c r="C8950" s="34" t="str">
        <f t="shared" si="419"/>
        <v/>
      </c>
    </row>
    <row r="8951" spans="1:3">
      <c r="A8951" s="34" t="str">
        <f t="shared" si="417"/>
        <v/>
      </c>
      <c r="B8951" s="34" t="str">
        <f t="shared" si="418"/>
        <v/>
      </c>
      <c r="C8951" s="34" t="str">
        <f t="shared" si="419"/>
        <v/>
      </c>
    </row>
    <row r="8952" spans="1:3">
      <c r="A8952" s="34" t="str">
        <f t="shared" si="417"/>
        <v/>
      </c>
      <c r="B8952" s="34" t="str">
        <f t="shared" si="418"/>
        <v/>
      </c>
      <c r="C8952" s="34" t="str">
        <f t="shared" si="419"/>
        <v/>
      </c>
    </row>
    <row r="8953" spans="1:3">
      <c r="A8953" s="34" t="str">
        <f t="shared" si="417"/>
        <v/>
      </c>
      <c r="B8953" s="34" t="str">
        <f t="shared" si="418"/>
        <v/>
      </c>
      <c r="C8953" s="34" t="str">
        <f t="shared" si="419"/>
        <v/>
      </c>
    </row>
    <row r="8954" spans="1:3">
      <c r="A8954" s="34" t="str">
        <f t="shared" si="417"/>
        <v/>
      </c>
      <c r="B8954" s="34" t="str">
        <f t="shared" si="418"/>
        <v/>
      </c>
      <c r="C8954" s="34" t="str">
        <f t="shared" si="419"/>
        <v/>
      </c>
    </row>
    <row r="8955" spans="1:3">
      <c r="A8955" s="34" t="str">
        <f t="shared" si="417"/>
        <v/>
      </c>
      <c r="B8955" s="34" t="str">
        <f t="shared" si="418"/>
        <v/>
      </c>
      <c r="C8955" s="34" t="str">
        <f t="shared" si="419"/>
        <v/>
      </c>
    </row>
    <row r="8956" spans="1:3">
      <c r="A8956" s="34" t="str">
        <f t="shared" si="417"/>
        <v/>
      </c>
      <c r="B8956" s="34" t="str">
        <f t="shared" si="418"/>
        <v/>
      </c>
      <c r="C8956" s="34" t="str">
        <f t="shared" si="419"/>
        <v/>
      </c>
    </row>
    <row r="8957" spans="1:3">
      <c r="A8957" s="34" t="str">
        <f t="shared" si="417"/>
        <v/>
      </c>
      <c r="B8957" s="34" t="str">
        <f t="shared" si="418"/>
        <v/>
      </c>
      <c r="C8957" s="34" t="str">
        <f t="shared" si="419"/>
        <v/>
      </c>
    </row>
    <row r="8958" spans="1:3">
      <c r="A8958" s="34" t="str">
        <f t="shared" si="417"/>
        <v/>
      </c>
      <c r="B8958" s="34" t="str">
        <f t="shared" si="418"/>
        <v/>
      </c>
      <c r="C8958" s="34" t="str">
        <f t="shared" si="419"/>
        <v/>
      </c>
    </row>
    <row r="8959" spans="1:3">
      <c r="A8959" s="34" t="str">
        <f t="shared" si="417"/>
        <v/>
      </c>
      <c r="B8959" s="34" t="str">
        <f t="shared" si="418"/>
        <v/>
      </c>
      <c r="C8959" s="34" t="str">
        <f t="shared" si="419"/>
        <v/>
      </c>
    </row>
    <row r="8960" spans="1:3">
      <c r="A8960" s="34" t="str">
        <f t="shared" si="417"/>
        <v/>
      </c>
      <c r="B8960" s="34" t="str">
        <f t="shared" si="418"/>
        <v/>
      </c>
      <c r="C8960" s="34" t="str">
        <f t="shared" si="419"/>
        <v/>
      </c>
    </row>
    <row r="8961" spans="1:3">
      <c r="A8961" s="34" t="str">
        <f t="shared" si="417"/>
        <v/>
      </c>
      <c r="B8961" s="34" t="str">
        <f t="shared" si="418"/>
        <v/>
      </c>
      <c r="C8961" s="34" t="str">
        <f t="shared" si="419"/>
        <v/>
      </c>
    </row>
    <row r="8962" spans="1:3">
      <c r="A8962" s="34" t="str">
        <f t="shared" si="417"/>
        <v/>
      </c>
      <c r="B8962" s="34" t="str">
        <f t="shared" si="418"/>
        <v/>
      </c>
      <c r="C8962" s="34" t="str">
        <f t="shared" si="419"/>
        <v/>
      </c>
    </row>
    <row r="8963" spans="1:3">
      <c r="A8963" s="34" t="str">
        <f t="shared" ref="A8963:A9026" si="420">IFERROR(C8963-1,"")</f>
        <v/>
      </c>
      <c r="B8963" s="34" t="str">
        <f t="shared" ref="B8963:B9026" si="421">IFERROR("P(Z&gt;="&amp;C8963-1&amp;")","")</f>
        <v/>
      </c>
      <c r="C8963" s="34" t="str">
        <f t="shared" ref="C8963:C9026" si="422">IF(C8962&gt;rNtrials,"",1+C8962)</f>
        <v/>
      </c>
    </row>
    <row r="8964" spans="1:3">
      <c r="A8964" s="34" t="str">
        <f t="shared" si="420"/>
        <v/>
      </c>
      <c r="B8964" s="34" t="str">
        <f t="shared" si="421"/>
        <v/>
      </c>
      <c r="C8964" s="34" t="str">
        <f t="shared" si="422"/>
        <v/>
      </c>
    </row>
    <row r="8965" spans="1:3">
      <c r="A8965" s="34" t="str">
        <f t="shared" si="420"/>
        <v/>
      </c>
      <c r="B8965" s="34" t="str">
        <f t="shared" si="421"/>
        <v/>
      </c>
      <c r="C8965" s="34" t="str">
        <f t="shared" si="422"/>
        <v/>
      </c>
    </row>
    <row r="8966" spans="1:3">
      <c r="A8966" s="34" t="str">
        <f t="shared" si="420"/>
        <v/>
      </c>
      <c r="B8966" s="34" t="str">
        <f t="shared" si="421"/>
        <v/>
      </c>
      <c r="C8966" s="34" t="str">
        <f t="shared" si="422"/>
        <v/>
      </c>
    </row>
    <row r="8967" spans="1:3">
      <c r="A8967" s="34" t="str">
        <f t="shared" si="420"/>
        <v/>
      </c>
      <c r="B8967" s="34" t="str">
        <f t="shared" si="421"/>
        <v/>
      </c>
      <c r="C8967" s="34" t="str">
        <f t="shared" si="422"/>
        <v/>
      </c>
    </row>
    <row r="8968" spans="1:3">
      <c r="A8968" s="34" t="str">
        <f t="shared" si="420"/>
        <v/>
      </c>
      <c r="B8968" s="34" t="str">
        <f t="shared" si="421"/>
        <v/>
      </c>
      <c r="C8968" s="34" t="str">
        <f t="shared" si="422"/>
        <v/>
      </c>
    </row>
    <row r="8969" spans="1:3">
      <c r="A8969" s="34" t="str">
        <f t="shared" si="420"/>
        <v/>
      </c>
      <c r="B8969" s="34" t="str">
        <f t="shared" si="421"/>
        <v/>
      </c>
      <c r="C8969" s="34" t="str">
        <f t="shared" si="422"/>
        <v/>
      </c>
    </row>
    <row r="8970" spans="1:3">
      <c r="A8970" s="34" t="str">
        <f t="shared" si="420"/>
        <v/>
      </c>
      <c r="B8970" s="34" t="str">
        <f t="shared" si="421"/>
        <v/>
      </c>
      <c r="C8970" s="34" t="str">
        <f t="shared" si="422"/>
        <v/>
      </c>
    </row>
    <row r="8971" spans="1:3">
      <c r="A8971" s="34" t="str">
        <f t="shared" si="420"/>
        <v/>
      </c>
      <c r="B8971" s="34" t="str">
        <f t="shared" si="421"/>
        <v/>
      </c>
      <c r="C8971" s="34" t="str">
        <f t="shared" si="422"/>
        <v/>
      </c>
    </row>
    <row r="8972" spans="1:3">
      <c r="A8972" s="34" t="str">
        <f t="shared" si="420"/>
        <v/>
      </c>
      <c r="B8972" s="34" t="str">
        <f t="shared" si="421"/>
        <v/>
      </c>
      <c r="C8972" s="34" t="str">
        <f t="shared" si="422"/>
        <v/>
      </c>
    </row>
    <row r="8973" spans="1:3">
      <c r="A8973" s="34" t="str">
        <f t="shared" si="420"/>
        <v/>
      </c>
      <c r="B8973" s="34" t="str">
        <f t="shared" si="421"/>
        <v/>
      </c>
      <c r="C8973" s="34" t="str">
        <f t="shared" si="422"/>
        <v/>
      </c>
    </row>
    <row r="8974" spans="1:3">
      <c r="A8974" s="34" t="str">
        <f t="shared" si="420"/>
        <v/>
      </c>
      <c r="B8974" s="34" t="str">
        <f t="shared" si="421"/>
        <v/>
      </c>
      <c r="C8974" s="34" t="str">
        <f t="shared" si="422"/>
        <v/>
      </c>
    </row>
    <row r="8975" spans="1:3">
      <c r="A8975" s="34" t="str">
        <f t="shared" si="420"/>
        <v/>
      </c>
      <c r="B8975" s="34" t="str">
        <f t="shared" si="421"/>
        <v/>
      </c>
      <c r="C8975" s="34" t="str">
        <f t="shared" si="422"/>
        <v/>
      </c>
    </row>
    <row r="8976" spans="1:3">
      <c r="A8976" s="34" t="str">
        <f t="shared" si="420"/>
        <v/>
      </c>
      <c r="B8976" s="34" t="str">
        <f t="shared" si="421"/>
        <v/>
      </c>
      <c r="C8976" s="34" t="str">
        <f t="shared" si="422"/>
        <v/>
      </c>
    </row>
    <row r="8977" spans="1:3">
      <c r="A8977" s="34" t="str">
        <f t="shared" si="420"/>
        <v/>
      </c>
      <c r="B8977" s="34" t="str">
        <f t="shared" si="421"/>
        <v/>
      </c>
      <c r="C8977" s="34" t="str">
        <f t="shared" si="422"/>
        <v/>
      </c>
    </row>
    <row r="8978" spans="1:3">
      <c r="A8978" s="34" t="str">
        <f t="shared" si="420"/>
        <v/>
      </c>
      <c r="B8978" s="34" t="str">
        <f t="shared" si="421"/>
        <v/>
      </c>
      <c r="C8978" s="34" t="str">
        <f t="shared" si="422"/>
        <v/>
      </c>
    </row>
    <row r="8979" spans="1:3">
      <c r="A8979" s="34" t="str">
        <f t="shared" si="420"/>
        <v/>
      </c>
      <c r="B8979" s="34" t="str">
        <f t="shared" si="421"/>
        <v/>
      </c>
      <c r="C8979" s="34" t="str">
        <f t="shared" si="422"/>
        <v/>
      </c>
    </row>
    <row r="8980" spans="1:3">
      <c r="A8980" s="34" t="str">
        <f t="shared" si="420"/>
        <v/>
      </c>
      <c r="B8980" s="34" t="str">
        <f t="shared" si="421"/>
        <v/>
      </c>
      <c r="C8980" s="34" t="str">
        <f t="shared" si="422"/>
        <v/>
      </c>
    </row>
    <row r="8981" spans="1:3">
      <c r="A8981" s="34" t="str">
        <f t="shared" si="420"/>
        <v/>
      </c>
      <c r="B8981" s="34" t="str">
        <f t="shared" si="421"/>
        <v/>
      </c>
      <c r="C8981" s="34" t="str">
        <f t="shared" si="422"/>
        <v/>
      </c>
    </row>
    <row r="8982" spans="1:3">
      <c r="A8982" s="34" t="str">
        <f t="shared" si="420"/>
        <v/>
      </c>
      <c r="B8982" s="34" t="str">
        <f t="shared" si="421"/>
        <v/>
      </c>
      <c r="C8982" s="34" t="str">
        <f t="shared" si="422"/>
        <v/>
      </c>
    </row>
    <row r="8983" spans="1:3">
      <c r="A8983" s="34" t="str">
        <f t="shared" si="420"/>
        <v/>
      </c>
      <c r="B8983" s="34" t="str">
        <f t="shared" si="421"/>
        <v/>
      </c>
      <c r="C8983" s="34" t="str">
        <f t="shared" si="422"/>
        <v/>
      </c>
    </row>
    <row r="8984" spans="1:3">
      <c r="A8984" s="34" t="str">
        <f t="shared" si="420"/>
        <v/>
      </c>
      <c r="B8984" s="34" t="str">
        <f t="shared" si="421"/>
        <v/>
      </c>
      <c r="C8984" s="34" t="str">
        <f t="shared" si="422"/>
        <v/>
      </c>
    </row>
    <row r="8985" spans="1:3">
      <c r="A8985" s="34" t="str">
        <f t="shared" si="420"/>
        <v/>
      </c>
      <c r="B8985" s="34" t="str">
        <f t="shared" si="421"/>
        <v/>
      </c>
      <c r="C8985" s="34" t="str">
        <f t="shared" si="422"/>
        <v/>
      </c>
    </row>
    <row r="8986" spans="1:3">
      <c r="A8986" s="34" t="str">
        <f t="shared" si="420"/>
        <v/>
      </c>
      <c r="B8986" s="34" t="str">
        <f t="shared" si="421"/>
        <v/>
      </c>
      <c r="C8986" s="34" t="str">
        <f t="shared" si="422"/>
        <v/>
      </c>
    </row>
    <row r="8987" spans="1:3">
      <c r="A8987" s="34" t="str">
        <f t="shared" si="420"/>
        <v/>
      </c>
      <c r="B8987" s="34" t="str">
        <f t="shared" si="421"/>
        <v/>
      </c>
      <c r="C8987" s="34" t="str">
        <f t="shared" si="422"/>
        <v/>
      </c>
    </row>
    <row r="8988" spans="1:3">
      <c r="A8988" s="34" t="str">
        <f t="shared" si="420"/>
        <v/>
      </c>
      <c r="B8988" s="34" t="str">
        <f t="shared" si="421"/>
        <v/>
      </c>
      <c r="C8988" s="34" t="str">
        <f t="shared" si="422"/>
        <v/>
      </c>
    </row>
    <row r="8989" spans="1:3">
      <c r="A8989" s="34" t="str">
        <f t="shared" si="420"/>
        <v/>
      </c>
      <c r="B8989" s="34" t="str">
        <f t="shared" si="421"/>
        <v/>
      </c>
      <c r="C8989" s="34" t="str">
        <f t="shared" si="422"/>
        <v/>
      </c>
    </row>
    <row r="8990" spans="1:3">
      <c r="A8990" s="34" t="str">
        <f t="shared" si="420"/>
        <v/>
      </c>
      <c r="B8990" s="34" t="str">
        <f t="shared" si="421"/>
        <v/>
      </c>
      <c r="C8990" s="34" t="str">
        <f t="shared" si="422"/>
        <v/>
      </c>
    </row>
    <row r="8991" spans="1:3">
      <c r="A8991" s="34" t="str">
        <f t="shared" si="420"/>
        <v/>
      </c>
      <c r="B8991" s="34" t="str">
        <f t="shared" si="421"/>
        <v/>
      </c>
      <c r="C8991" s="34" t="str">
        <f t="shared" si="422"/>
        <v/>
      </c>
    </row>
    <row r="8992" spans="1:3">
      <c r="A8992" s="34" t="str">
        <f t="shared" si="420"/>
        <v/>
      </c>
      <c r="B8992" s="34" t="str">
        <f t="shared" si="421"/>
        <v/>
      </c>
      <c r="C8992" s="34" t="str">
        <f t="shared" si="422"/>
        <v/>
      </c>
    </row>
    <row r="8993" spans="1:3">
      <c r="A8993" s="34" t="str">
        <f t="shared" si="420"/>
        <v/>
      </c>
      <c r="B8993" s="34" t="str">
        <f t="shared" si="421"/>
        <v/>
      </c>
      <c r="C8993" s="34" t="str">
        <f t="shared" si="422"/>
        <v/>
      </c>
    </row>
    <row r="8994" spans="1:3">
      <c r="A8994" s="34" t="str">
        <f t="shared" si="420"/>
        <v/>
      </c>
      <c r="B8994" s="34" t="str">
        <f t="shared" si="421"/>
        <v/>
      </c>
      <c r="C8994" s="34" t="str">
        <f t="shared" si="422"/>
        <v/>
      </c>
    </row>
    <row r="8995" spans="1:3">
      <c r="A8995" s="34" t="str">
        <f t="shared" si="420"/>
        <v/>
      </c>
      <c r="B8995" s="34" t="str">
        <f t="shared" si="421"/>
        <v/>
      </c>
      <c r="C8995" s="34" t="str">
        <f t="shared" si="422"/>
        <v/>
      </c>
    </row>
    <row r="8996" spans="1:3">
      <c r="A8996" s="34" t="str">
        <f t="shared" si="420"/>
        <v/>
      </c>
      <c r="B8996" s="34" t="str">
        <f t="shared" si="421"/>
        <v/>
      </c>
      <c r="C8996" s="34" t="str">
        <f t="shared" si="422"/>
        <v/>
      </c>
    </row>
    <row r="8997" spans="1:3">
      <c r="A8997" s="34" t="str">
        <f t="shared" si="420"/>
        <v/>
      </c>
      <c r="B8997" s="34" t="str">
        <f t="shared" si="421"/>
        <v/>
      </c>
      <c r="C8997" s="34" t="str">
        <f t="shared" si="422"/>
        <v/>
      </c>
    </row>
    <row r="8998" spans="1:3">
      <c r="A8998" s="34" t="str">
        <f t="shared" si="420"/>
        <v/>
      </c>
      <c r="B8998" s="34" t="str">
        <f t="shared" si="421"/>
        <v/>
      </c>
      <c r="C8998" s="34" t="str">
        <f t="shared" si="422"/>
        <v/>
      </c>
    </row>
    <row r="8999" spans="1:3">
      <c r="A8999" s="34" t="str">
        <f t="shared" si="420"/>
        <v/>
      </c>
      <c r="B8999" s="34" t="str">
        <f t="shared" si="421"/>
        <v/>
      </c>
      <c r="C8999" s="34" t="str">
        <f t="shared" si="422"/>
        <v/>
      </c>
    </row>
    <row r="9000" spans="1:3">
      <c r="A9000" s="34" t="str">
        <f t="shared" si="420"/>
        <v/>
      </c>
      <c r="B9000" s="34" t="str">
        <f t="shared" si="421"/>
        <v/>
      </c>
      <c r="C9000" s="34" t="str">
        <f t="shared" si="422"/>
        <v/>
      </c>
    </row>
    <row r="9001" spans="1:3">
      <c r="A9001" s="34" t="str">
        <f t="shared" si="420"/>
        <v/>
      </c>
      <c r="B9001" s="34" t="str">
        <f t="shared" si="421"/>
        <v/>
      </c>
      <c r="C9001" s="34" t="str">
        <f t="shared" si="422"/>
        <v/>
      </c>
    </row>
    <row r="9002" spans="1:3">
      <c r="A9002" s="34" t="str">
        <f t="shared" si="420"/>
        <v/>
      </c>
      <c r="B9002" s="34" t="str">
        <f t="shared" si="421"/>
        <v/>
      </c>
      <c r="C9002" s="34" t="str">
        <f t="shared" si="422"/>
        <v/>
      </c>
    </row>
    <row r="9003" spans="1:3">
      <c r="A9003" s="34" t="str">
        <f t="shared" si="420"/>
        <v/>
      </c>
      <c r="B9003" s="34" t="str">
        <f t="shared" si="421"/>
        <v/>
      </c>
      <c r="C9003" s="34" t="str">
        <f t="shared" si="422"/>
        <v/>
      </c>
    </row>
    <row r="9004" spans="1:3">
      <c r="A9004" s="34" t="str">
        <f t="shared" si="420"/>
        <v/>
      </c>
      <c r="B9004" s="34" t="str">
        <f t="shared" si="421"/>
        <v/>
      </c>
      <c r="C9004" s="34" t="str">
        <f t="shared" si="422"/>
        <v/>
      </c>
    </row>
    <row r="9005" spans="1:3">
      <c r="A9005" s="34" t="str">
        <f t="shared" si="420"/>
        <v/>
      </c>
      <c r="B9005" s="34" t="str">
        <f t="shared" si="421"/>
        <v/>
      </c>
      <c r="C9005" s="34" t="str">
        <f t="shared" si="422"/>
        <v/>
      </c>
    </row>
    <row r="9006" spans="1:3">
      <c r="A9006" s="34" t="str">
        <f t="shared" si="420"/>
        <v/>
      </c>
      <c r="B9006" s="34" t="str">
        <f t="shared" si="421"/>
        <v/>
      </c>
      <c r="C9006" s="34" t="str">
        <f t="shared" si="422"/>
        <v/>
      </c>
    </row>
    <row r="9007" spans="1:3">
      <c r="A9007" s="34" t="str">
        <f t="shared" si="420"/>
        <v/>
      </c>
      <c r="B9007" s="34" t="str">
        <f t="shared" si="421"/>
        <v/>
      </c>
      <c r="C9007" s="34" t="str">
        <f t="shared" si="422"/>
        <v/>
      </c>
    </row>
    <row r="9008" spans="1:3">
      <c r="A9008" s="34" t="str">
        <f t="shared" si="420"/>
        <v/>
      </c>
      <c r="B9008" s="34" t="str">
        <f t="shared" si="421"/>
        <v/>
      </c>
      <c r="C9008" s="34" t="str">
        <f t="shared" si="422"/>
        <v/>
      </c>
    </row>
    <row r="9009" spans="1:3">
      <c r="A9009" s="34" t="str">
        <f t="shared" si="420"/>
        <v/>
      </c>
      <c r="B9009" s="34" t="str">
        <f t="shared" si="421"/>
        <v/>
      </c>
      <c r="C9009" s="34" t="str">
        <f t="shared" si="422"/>
        <v/>
      </c>
    </row>
    <row r="9010" spans="1:3">
      <c r="A9010" s="34" t="str">
        <f t="shared" si="420"/>
        <v/>
      </c>
      <c r="B9010" s="34" t="str">
        <f t="shared" si="421"/>
        <v/>
      </c>
      <c r="C9010" s="34" t="str">
        <f t="shared" si="422"/>
        <v/>
      </c>
    </row>
    <row r="9011" spans="1:3">
      <c r="A9011" s="34" t="str">
        <f t="shared" si="420"/>
        <v/>
      </c>
      <c r="B9011" s="34" t="str">
        <f t="shared" si="421"/>
        <v/>
      </c>
      <c r="C9011" s="34" t="str">
        <f t="shared" si="422"/>
        <v/>
      </c>
    </row>
    <row r="9012" spans="1:3">
      <c r="A9012" s="34" t="str">
        <f t="shared" si="420"/>
        <v/>
      </c>
      <c r="B9012" s="34" t="str">
        <f t="shared" si="421"/>
        <v/>
      </c>
      <c r="C9012" s="34" t="str">
        <f t="shared" si="422"/>
        <v/>
      </c>
    </row>
    <row r="9013" spans="1:3">
      <c r="A9013" s="34" t="str">
        <f t="shared" si="420"/>
        <v/>
      </c>
      <c r="B9013" s="34" t="str">
        <f t="shared" si="421"/>
        <v/>
      </c>
      <c r="C9013" s="34" t="str">
        <f t="shared" si="422"/>
        <v/>
      </c>
    </row>
    <row r="9014" spans="1:3">
      <c r="A9014" s="34" t="str">
        <f t="shared" si="420"/>
        <v/>
      </c>
      <c r="B9014" s="34" t="str">
        <f t="shared" si="421"/>
        <v/>
      </c>
      <c r="C9014" s="34" t="str">
        <f t="shared" si="422"/>
        <v/>
      </c>
    </row>
    <row r="9015" spans="1:3">
      <c r="A9015" s="34" t="str">
        <f t="shared" si="420"/>
        <v/>
      </c>
      <c r="B9015" s="34" t="str">
        <f t="shared" si="421"/>
        <v/>
      </c>
      <c r="C9015" s="34" t="str">
        <f t="shared" si="422"/>
        <v/>
      </c>
    </row>
    <row r="9016" spans="1:3">
      <c r="A9016" s="34" t="str">
        <f t="shared" si="420"/>
        <v/>
      </c>
      <c r="B9016" s="34" t="str">
        <f t="shared" si="421"/>
        <v/>
      </c>
      <c r="C9016" s="34" t="str">
        <f t="shared" si="422"/>
        <v/>
      </c>
    </row>
    <row r="9017" spans="1:3">
      <c r="A9017" s="34" t="str">
        <f t="shared" si="420"/>
        <v/>
      </c>
      <c r="B9017" s="34" t="str">
        <f t="shared" si="421"/>
        <v/>
      </c>
      <c r="C9017" s="34" t="str">
        <f t="shared" si="422"/>
        <v/>
      </c>
    </row>
    <row r="9018" spans="1:3">
      <c r="A9018" s="34" t="str">
        <f t="shared" si="420"/>
        <v/>
      </c>
      <c r="B9018" s="34" t="str">
        <f t="shared" si="421"/>
        <v/>
      </c>
      <c r="C9018" s="34" t="str">
        <f t="shared" si="422"/>
        <v/>
      </c>
    </row>
    <row r="9019" spans="1:3">
      <c r="A9019" s="34" t="str">
        <f t="shared" si="420"/>
        <v/>
      </c>
      <c r="B9019" s="34" t="str">
        <f t="shared" si="421"/>
        <v/>
      </c>
      <c r="C9019" s="34" t="str">
        <f t="shared" si="422"/>
        <v/>
      </c>
    </row>
    <row r="9020" spans="1:3">
      <c r="A9020" s="34" t="str">
        <f t="shared" si="420"/>
        <v/>
      </c>
      <c r="B9020" s="34" t="str">
        <f t="shared" si="421"/>
        <v/>
      </c>
      <c r="C9020" s="34" t="str">
        <f t="shared" si="422"/>
        <v/>
      </c>
    </row>
    <row r="9021" spans="1:3">
      <c r="A9021" s="34" t="str">
        <f t="shared" si="420"/>
        <v/>
      </c>
      <c r="B9021" s="34" t="str">
        <f t="shared" si="421"/>
        <v/>
      </c>
      <c r="C9021" s="34" t="str">
        <f t="shared" si="422"/>
        <v/>
      </c>
    </row>
    <row r="9022" spans="1:3">
      <c r="A9022" s="34" t="str">
        <f t="shared" si="420"/>
        <v/>
      </c>
      <c r="B9022" s="34" t="str">
        <f t="shared" si="421"/>
        <v/>
      </c>
      <c r="C9022" s="34" t="str">
        <f t="shared" si="422"/>
        <v/>
      </c>
    </row>
    <row r="9023" spans="1:3">
      <c r="A9023" s="34" t="str">
        <f t="shared" si="420"/>
        <v/>
      </c>
      <c r="B9023" s="34" t="str">
        <f t="shared" si="421"/>
        <v/>
      </c>
      <c r="C9023" s="34" t="str">
        <f t="shared" si="422"/>
        <v/>
      </c>
    </row>
    <row r="9024" spans="1:3">
      <c r="A9024" s="34" t="str">
        <f t="shared" si="420"/>
        <v/>
      </c>
      <c r="B9024" s="34" t="str">
        <f t="shared" si="421"/>
        <v/>
      </c>
      <c r="C9024" s="34" t="str">
        <f t="shared" si="422"/>
        <v/>
      </c>
    </row>
    <row r="9025" spans="1:3">
      <c r="A9025" s="34" t="str">
        <f t="shared" si="420"/>
        <v/>
      </c>
      <c r="B9025" s="34" t="str">
        <f t="shared" si="421"/>
        <v/>
      </c>
      <c r="C9025" s="34" t="str">
        <f t="shared" si="422"/>
        <v/>
      </c>
    </row>
    <row r="9026" spans="1:3">
      <c r="A9026" s="34" t="str">
        <f t="shared" si="420"/>
        <v/>
      </c>
      <c r="B9026" s="34" t="str">
        <f t="shared" si="421"/>
        <v/>
      </c>
      <c r="C9026" s="34" t="str">
        <f t="shared" si="422"/>
        <v/>
      </c>
    </row>
    <row r="9027" spans="1:3">
      <c r="A9027" s="34" t="str">
        <f t="shared" ref="A9027:A9090" si="423">IFERROR(C9027-1,"")</f>
        <v/>
      </c>
      <c r="B9027" s="34" t="str">
        <f t="shared" ref="B9027:B9090" si="424">IFERROR("P(Z&gt;="&amp;C9027-1&amp;")","")</f>
        <v/>
      </c>
      <c r="C9027" s="34" t="str">
        <f t="shared" ref="C9027:C9090" si="425">IF(C9026&gt;rNtrials,"",1+C9026)</f>
        <v/>
      </c>
    </row>
    <row r="9028" spans="1:3">
      <c r="A9028" s="34" t="str">
        <f t="shared" si="423"/>
        <v/>
      </c>
      <c r="B9028" s="34" t="str">
        <f t="shared" si="424"/>
        <v/>
      </c>
      <c r="C9028" s="34" t="str">
        <f t="shared" si="425"/>
        <v/>
      </c>
    </row>
    <row r="9029" spans="1:3">
      <c r="A9029" s="34" t="str">
        <f t="shared" si="423"/>
        <v/>
      </c>
      <c r="B9029" s="34" t="str">
        <f t="shared" si="424"/>
        <v/>
      </c>
      <c r="C9029" s="34" t="str">
        <f t="shared" si="425"/>
        <v/>
      </c>
    </row>
    <row r="9030" spans="1:3">
      <c r="A9030" s="34" t="str">
        <f t="shared" si="423"/>
        <v/>
      </c>
      <c r="B9030" s="34" t="str">
        <f t="shared" si="424"/>
        <v/>
      </c>
      <c r="C9030" s="34" t="str">
        <f t="shared" si="425"/>
        <v/>
      </c>
    </row>
    <row r="9031" spans="1:3">
      <c r="A9031" s="34" t="str">
        <f t="shared" si="423"/>
        <v/>
      </c>
      <c r="B9031" s="34" t="str">
        <f t="shared" si="424"/>
        <v/>
      </c>
      <c r="C9031" s="34" t="str">
        <f t="shared" si="425"/>
        <v/>
      </c>
    </row>
    <row r="9032" spans="1:3">
      <c r="A9032" s="34" t="str">
        <f t="shared" si="423"/>
        <v/>
      </c>
      <c r="B9032" s="34" t="str">
        <f t="shared" si="424"/>
        <v/>
      </c>
      <c r="C9032" s="34" t="str">
        <f t="shared" si="425"/>
        <v/>
      </c>
    </row>
    <row r="9033" spans="1:3">
      <c r="A9033" s="34" t="str">
        <f t="shared" si="423"/>
        <v/>
      </c>
      <c r="B9033" s="34" t="str">
        <f t="shared" si="424"/>
        <v/>
      </c>
      <c r="C9033" s="34" t="str">
        <f t="shared" si="425"/>
        <v/>
      </c>
    </row>
    <row r="9034" spans="1:3">
      <c r="A9034" s="34" t="str">
        <f t="shared" si="423"/>
        <v/>
      </c>
      <c r="B9034" s="34" t="str">
        <f t="shared" si="424"/>
        <v/>
      </c>
      <c r="C9034" s="34" t="str">
        <f t="shared" si="425"/>
        <v/>
      </c>
    </row>
    <row r="9035" spans="1:3">
      <c r="A9035" s="34" t="str">
        <f t="shared" si="423"/>
        <v/>
      </c>
      <c r="B9035" s="34" t="str">
        <f t="shared" si="424"/>
        <v/>
      </c>
      <c r="C9035" s="34" t="str">
        <f t="shared" si="425"/>
        <v/>
      </c>
    </row>
    <row r="9036" spans="1:3">
      <c r="A9036" s="34" t="str">
        <f t="shared" si="423"/>
        <v/>
      </c>
      <c r="B9036" s="34" t="str">
        <f t="shared" si="424"/>
        <v/>
      </c>
      <c r="C9036" s="34" t="str">
        <f t="shared" si="425"/>
        <v/>
      </c>
    </row>
    <row r="9037" spans="1:3">
      <c r="A9037" s="34" t="str">
        <f t="shared" si="423"/>
        <v/>
      </c>
      <c r="B9037" s="34" t="str">
        <f t="shared" si="424"/>
        <v/>
      </c>
      <c r="C9037" s="34" t="str">
        <f t="shared" si="425"/>
        <v/>
      </c>
    </row>
    <row r="9038" spans="1:3">
      <c r="A9038" s="34" t="str">
        <f t="shared" si="423"/>
        <v/>
      </c>
      <c r="B9038" s="34" t="str">
        <f t="shared" si="424"/>
        <v/>
      </c>
      <c r="C9038" s="34" t="str">
        <f t="shared" si="425"/>
        <v/>
      </c>
    </row>
    <row r="9039" spans="1:3">
      <c r="A9039" s="34" t="str">
        <f t="shared" si="423"/>
        <v/>
      </c>
      <c r="B9039" s="34" t="str">
        <f t="shared" si="424"/>
        <v/>
      </c>
      <c r="C9039" s="34" t="str">
        <f t="shared" si="425"/>
        <v/>
      </c>
    </row>
    <row r="9040" spans="1:3">
      <c r="A9040" s="34" t="str">
        <f t="shared" si="423"/>
        <v/>
      </c>
      <c r="B9040" s="34" t="str">
        <f t="shared" si="424"/>
        <v/>
      </c>
      <c r="C9040" s="34" t="str">
        <f t="shared" si="425"/>
        <v/>
      </c>
    </row>
    <row r="9041" spans="1:3">
      <c r="A9041" s="34" t="str">
        <f t="shared" si="423"/>
        <v/>
      </c>
      <c r="B9041" s="34" t="str">
        <f t="shared" si="424"/>
        <v/>
      </c>
      <c r="C9041" s="34" t="str">
        <f t="shared" si="425"/>
        <v/>
      </c>
    </row>
    <row r="9042" spans="1:3">
      <c r="A9042" s="34" t="str">
        <f t="shared" si="423"/>
        <v/>
      </c>
      <c r="B9042" s="34" t="str">
        <f t="shared" si="424"/>
        <v/>
      </c>
      <c r="C9042" s="34" t="str">
        <f t="shared" si="425"/>
        <v/>
      </c>
    </row>
    <row r="9043" spans="1:3">
      <c r="A9043" s="34" t="str">
        <f t="shared" si="423"/>
        <v/>
      </c>
      <c r="B9043" s="34" t="str">
        <f t="shared" si="424"/>
        <v/>
      </c>
      <c r="C9043" s="34" t="str">
        <f t="shared" si="425"/>
        <v/>
      </c>
    </row>
    <row r="9044" spans="1:3">
      <c r="A9044" s="34" t="str">
        <f t="shared" si="423"/>
        <v/>
      </c>
      <c r="B9044" s="34" t="str">
        <f t="shared" si="424"/>
        <v/>
      </c>
      <c r="C9044" s="34" t="str">
        <f t="shared" si="425"/>
        <v/>
      </c>
    </row>
    <row r="9045" spans="1:3">
      <c r="A9045" s="34" t="str">
        <f t="shared" si="423"/>
        <v/>
      </c>
      <c r="B9045" s="34" t="str">
        <f t="shared" si="424"/>
        <v/>
      </c>
      <c r="C9045" s="34" t="str">
        <f t="shared" si="425"/>
        <v/>
      </c>
    </row>
    <row r="9046" spans="1:3">
      <c r="A9046" s="34" t="str">
        <f t="shared" si="423"/>
        <v/>
      </c>
      <c r="B9046" s="34" t="str">
        <f t="shared" si="424"/>
        <v/>
      </c>
      <c r="C9046" s="34" t="str">
        <f t="shared" si="425"/>
        <v/>
      </c>
    </row>
    <row r="9047" spans="1:3">
      <c r="A9047" s="34" t="str">
        <f t="shared" si="423"/>
        <v/>
      </c>
      <c r="B9047" s="34" t="str">
        <f t="shared" si="424"/>
        <v/>
      </c>
      <c r="C9047" s="34" t="str">
        <f t="shared" si="425"/>
        <v/>
      </c>
    </row>
    <row r="9048" spans="1:3">
      <c r="A9048" s="34" t="str">
        <f t="shared" si="423"/>
        <v/>
      </c>
      <c r="B9048" s="34" t="str">
        <f t="shared" si="424"/>
        <v/>
      </c>
      <c r="C9048" s="34" t="str">
        <f t="shared" si="425"/>
        <v/>
      </c>
    </row>
    <row r="9049" spans="1:3">
      <c r="A9049" s="34" t="str">
        <f t="shared" si="423"/>
        <v/>
      </c>
      <c r="B9049" s="34" t="str">
        <f t="shared" si="424"/>
        <v/>
      </c>
      <c r="C9049" s="34" t="str">
        <f t="shared" si="425"/>
        <v/>
      </c>
    </row>
    <row r="9050" spans="1:3">
      <c r="A9050" s="34" t="str">
        <f t="shared" si="423"/>
        <v/>
      </c>
      <c r="B9050" s="34" t="str">
        <f t="shared" si="424"/>
        <v/>
      </c>
      <c r="C9050" s="34" t="str">
        <f t="shared" si="425"/>
        <v/>
      </c>
    </row>
    <row r="9051" spans="1:3">
      <c r="A9051" s="34" t="str">
        <f t="shared" si="423"/>
        <v/>
      </c>
      <c r="B9051" s="34" t="str">
        <f t="shared" si="424"/>
        <v/>
      </c>
      <c r="C9051" s="34" t="str">
        <f t="shared" si="425"/>
        <v/>
      </c>
    </row>
    <row r="9052" spans="1:3">
      <c r="A9052" s="34" t="str">
        <f t="shared" si="423"/>
        <v/>
      </c>
      <c r="B9052" s="34" t="str">
        <f t="shared" si="424"/>
        <v/>
      </c>
      <c r="C9052" s="34" t="str">
        <f t="shared" si="425"/>
        <v/>
      </c>
    </row>
    <row r="9053" spans="1:3">
      <c r="A9053" s="34" t="str">
        <f t="shared" si="423"/>
        <v/>
      </c>
      <c r="B9053" s="34" t="str">
        <f t="shared" si="424"/>
        <v/>
      </c>
      <c r="C9053" s="34" t="str">
        <f t="shared" si="425"/>
        <v/>
      </c>
    </row>
    <row r="9054" spans="1:3">
      <c r="A9054" s="34" t="str">
        <f t="shared" si="423"/>
        <v/>
      </c>
      <c r="B9054" s="34" t="str">
        <f t="shared" si="424"/>
        <v/>
      </c>
      <c r="C9054" s="34" t="str">
        <f t="shared" si="425"/>
        <v/>
      </c>
    </row>
    <row r="9055" spans="1:3">
      <c r="A9055" s="34" t="str">
        <f t="shared" si="423"/>
        <v/>
      </c>
      <c r="B9055" s="34" t="str">
        <f t="shared" si="424"/>
        <v/>
      </c>
      <c r="C9055" s="34" t="str">
        <f t="shared" si="425"/>
        <v/>
      </c>
    </row>
    <row r="9056" spans="1:3">
      <c r="A9056" s="34" t="str">
        <f t="shared" si="423"/>
        <v/>
      </c>
      <c r="B9056" s="34" t="str">
        <f t="shared" si="424"/>
        <v/>
      </c>
      <c r="C9056" s="34" t="str">
        <f t="shared" si="425"/>
        <v/>
      </c>
    </row>
    <row r="9057" spans="1:3">
      <c r="A9057" s="34" t="str">
        <f t="shared" si="423"/>
        <v/>
      </c>
      <c r="B9057" s="34" t="str">
        <f t="shared" si="424"/>
        <v/>
      </c>
      <c r="C9057" s="34" t="str">
        <f t="shared" si="425"/>
        <v/>
      </c>
    </row>
    <row r="9058" spans="1:3">
      <c r="A9058" s="34" t="str">
        <f t="shared" si="423"/>
        <v/>
      </c>
      <c r="B9058" s="34" t="str">
        <f t="shared" si="424"/>
        <v/>
      </c>
      <c r="C9058" s="34" t="str">
        <f t="shared" si="425"/>
        <v/>
      </c>
    </row>
    <row r="9059" spans="1:3">
      <c r="A9059" s="34" t="str">
        <f t="shared" si="423"/>
        <v/>
      </c>
      <c r="B9059" s="34" t="str">
        <f t="shared" si="424"/>
        <v/>
      </c>
      <c r="C9059" s="34" t="str">
        <f t="shared" si="425"/>
        <v/>
      </c>
    </row>
    <row r="9060" spans="1:3">
      <c r="A9060" s="34" t="str">
        <f t="shared" si="423"/>
        <v/>
      </c>
      <c r="B9060" s="34" t="str">
        <f t="shared" si="424"/>
        <v/>
      </c>
      <c r="C9060" s="34" t="str">
        <f t="shared" si="425"/>
        <v/>
      </c>
    </row>
    <row r="9061" spans="1:3">
      <c r="A9061" s="34" t="str">
        <f t="shared" si="423"/>
        <v/>
      </c>
      <c r="B9061" s="34" t="str">
        <f t="shared" si="424"/>
        <v/>
      </c>
      <c r="C9061" s="34" t="str">
        <f t="shared" si="425"/>
        <v/>
      </c>
    </row>
    <row r="9062" spans="1:3">
      <c r="A9062" s="34" t="str">
        <f t="shared" si="423"/>
        <v/>
      </c>
      <c r="B9062" s="34" t="str">
        <f t="shared" si="424"/>
        <v/>
      </c>
      <c r="C9062" s="34" t="str">
        <f t="shared" si="425"/>
        <v/>
      </c>
    </row>
    <row r="9063" spans="1:3">
      <c r="A9063" s="34" t="str">
        <f t="shared" si="423"/>
        <v/>
      </c>
      <c r="B9063" s="34" t="str">
        <f t="shared" si="424"/>
        <v/>
      </c>
      <c r="C9063" s="34" t="str">
        <f t="shared" si="425"/>
        <v/>
      </c>
    </row>
    <row r="9064" spans="1:3">
      <c r="A9064" s="34" t="str">
        <f t="shared" si="423"/>
        <v/>
      </c>
      <c r="B9064" s="34" t="str">
        <f t="shared" si="424"/>
        <v/>
      </c>
      <c r="C9064" s="34" t="str">
        <f t="shared" si="425"/>
        <v/>
      </c>
    </row>
    <row r="9065" spans="1:3">
      <c r="A9065" s="34" t="str">
        <f t="shared" si="423"/>
        <v/>
      </c>
      <c r="B9065" s="34" t="str">
        <f t="shared" si="424"/>
        <v/>
      </c>
      <c r="C9065" s="34" t="str">
        <f t="shared" si="425"/>
        <v/>
      </c>
    </row>
    <row r="9066" spans="1:3">
      <c r="A9066" s="34" t="str">
        <f t="shared" si="423"/>
        <v/>
      </c>
      <c r="B9066" s="34" t="str">
        <f t="shared" si="424"/>
        <v/>
      </c>
      <c r="C9066" s="34" t="str">
        <f t="shared" si="425"/>
        <v/>
      </c>
    </row>
    <row r="9067" spans="1:3">
      <c r="A9067" s="34" t="str">
        <f t="shared" si="423"/>
        <v/>
      </c>
      <c r="B9067" s="34" t="str">
        <f t="shared" si="424"/>
        <v/>
      </c>
      <c r="C9067" s="34" t="str">
        <f t="shared" si="425"/>
        <v/>
      </c>
    </row>
    <row r="9068" spans="1:3">
      <c r="A9068" s="34" t="str">
        <f t="shared" si="423"/>
        <v/>
      </c>
      <c r="B9068" s="34" t="str">
        <f t="shared" si="424"/>
        <v/>
      </c>
      <c r="C9068" s="34" t="str">
        <f t="shared" si="425"/>
        <v/>
      </c>
    </row>
    <row r="9069" spans="1:3">
      <c r="A9069" s="34" t="str">
        <f t="shared" si="423"/>
        <v/>
      </c>
      <c r="B9069" s="34" t="str">
        <f t="shared" si="424"/>
        <v/>
      </c>
      <c r="C9069" s="34" t="str">
        <f t="shared" si="425"/>
        <v/>
      </c>
    </row>
    <row r="9070" spans="1:3">
      <c r="A9070" s="34" t="str">
        <f t="shared" si="423"/>
        <v/>
      </c>
      <c r="B9070" s="34" t="str">
        <f t="shared" si="424"/>
        <v/>
      </c>
      <c r="C9070" s="34" t="str">
        <f t="shared" si="425"/>
        <v/>
      </c>
    </row>
    <row r="9071" spans="1:3">
      <c r="A9071" s="34" t="str">
        <f t="shared" si="423"/>
        <v/>
      </c>
      <c r="B9071" s="34" t="str">
        <f t="shared" si="424"/>
        <v/>
      </c>
      <c r="C9071" s="34" t="str">
        <f t="shared" si="425"/>
        <v/>
      </c>
    </row>
    <row r="9072" spans="1:3">
      <c r="A9072" s="34" t="str">
        <f t="shared" si="423"/>
        <v/>
      </c>
      <c r="B9072" s="34" t="str">
        <f t="shared" si="424"/>
        <v/>
      </c>
      <c r="C9072" s="34" t="str">
        <f t="shared" si="425"/>
        <v/>
      </c>
    </row>
    <row r="9073" spans="1:3">
      <c r="A9073" s="34" t="str">
        <f t="shared" si="423"/>
        <v/>
      </c>
      <c r="B9073" s="34" t="str">
        <f t="shared" si="424"/>
        <v/>
      </c>
      <c r="C9073" s="34" t="str">
        <f t="shared" si="425"/>
        <v/>
      </c>
    </row>
    <row r="9074" spans="1:3">
      <c r="A9074" s="34" t="str">
        <f t="shared" si="423"/>
        <v/>
      </c>
      <c r="B9074" s="34" t="str">
        <f t="shared" si="424"/>
        <v/>
      </c>
      <c r="C9074" s="34" t="str">
        <f t="shared" si="425"/>
        <v/>
      </c>
    </row>
    <row r="9075" spans="1:3">
      <c r="A9075" s="34" t="str">
        <f t="shared" si="423"/>
        <v/>
      </c>
      <c r="B9075" s="34" t="str">
        <f t="shared" si="424"/>
        <v/>
      </c>
      <c r="C9075" s="34" t="str">
        <f t="shared" si="425"/>
        <v/>
      </c>
    </row>
    <row r="9076" spans="1:3">
      <c r="A9076" s="34" t="str">
        <f t="shared" si="423"/>
        <v/>
      </c>
      <c r="B9076" s="34" t="str">
        <f t="shared" si="424"/>
        <v/>
      </c>
      <c r="C9076" s="34" t="str">
        <f t="shared" si="425"/>
        <v/>
      </c>
    </row>
    <row r="9077" spans="1:3">
      <c r="A9077" s="34" t="str">
        <f t="shared" si="423"/>
        <v/>
      </c>
      <c r="B9077" s="34" t="str">
        <f t="shared" si="424"/>
        <v/>
      </c>
      <c r="C9077" s="34" t="str">
        <f t="shared" si="425"/>
        <v/>
      </c>
    </row>
    <row r="9078" spans="1:3">
      <c r="A9078" s="34" t="str">
        <f t="shared" si="423"/>
        <v/>
      </c>
      <c r="B9078" s="34" t="str">
        <f t="shared" si="424"/>
        <v/>
      </c>
      <c r="C9078" s="34" t="str">
        <f t="shared" si="425"/>
        <v/>
      </c>
    </row>
    <row r="9079" spans="1:3">
      <c r="A9079" s="34" t="str">
        <f t="shared" si="423"/>
        <v/>
      </c>
      <c r="B9079" s="34" t="str">
        <f t="shared" si="424"/>
        <v/>
      </c>
      <c r="C9079" s="34" t="str">
        <f t="shared" si="425"/>
        <v/>
      </c>
    </row>
    <row r="9080" spans="1:3">
      <c r="A9080" s="34" t="str">
        <f t="shared" si="423"/>
        <v/>
      </c>
      <c r="B9080" s="34" t="str">
        <f t="shared" si="424"/>
        <v/>
      </c>
      <c r="C9080" s="34" t="str">
        <f t="shared" si="425"/>
        <v/>
      </c>
    </row>
    <row r="9081" spans="1:3">
      <c r="A9081" s="34" t="str">
        <f t="shared" si="423"/>
        <v/>
      </c>
      <c r="B9081" s="34" t="str">
        <f t="shared" si="424"/>
        <v/>
      </c>
      <c r="C9081" s="34" t="str">
        <f t="shared" si="425"/>
        <v/>
      </c>
    </row>
    <row r="9082" spans="1:3">
      <c r="A9082" s="34" t="str">
        <f t="shared" si="423"/>
        <v/>
      </c>
      <c r="B9082" s="34" t="str">
        <f t="shared" si="424"/>
        <v/>
      </c>
      <c r="C9082" s="34" t="str">
        <f t="shared" si="425"/>
        <v/>
      </c>
    </row>
    <row r="9083" spans="1:3">
      <c r="A9083" s="34" t="str">
        <f t="shared" si="423"/>
        <v/>
      </c>
      <c r="B9083" s="34" t="str">
        <f t="shared" si="424"/>
        <v/>
      </c>
      <c r="C9083" s="34" t="str">
        <f t="shared" si="425"/>
        <v/>
      </c>
    </row>
    <row r="9084" spans="1:3">
      <c r="A9084" s="34" t="str">
        <f t="shared" si="423"/>
        <v/>
      </c>
      <c r="B9084" s="34" t="str">
        <f t="shared" si="424"/>
        <v/>
      </c>
      <c r="C9084" s="34" t="str">
        <f t="shared" si="425"/>
        <v/>
      </c>
    </row>
    <row r="9085" spans="1:3">
      <c r="A9085" s="34" t="str">
        <f t="shared" si="423"/>
        <v/>
      </c>
      <c r="B9085" s="34" t="str">
        <f t="shared" si="424"/>
        <v/>
      </c>
      <c r="C9085" s="34" t="str">
        <f t="shared" si="425"/>
        <v/>
      </c>
    </row>
    <row r="9086" spans="1:3">
      <c r="A9086" s="34" t="str">
        <f t="shared" si="423"/>
        <v/>
      </c>
      <c r="B9086" s="34" t="str">
        <f t="shared" si="424"/>
        <v/>
      </c>
      <c r="C9086" s="34" t="str">
        <f t="shared" si="425"/>
        <v/>
      </c>
    </row>
    <row r="9087" spans="1:3">
      <c r="A9087" s="34" t="str">
        <f t="shared" si="423"/>
        <v/>
      </c>
      <c r="B9087" s="34" t="str">
        <f t="shared" si="424"/>
        <v/>
      </c>
      <c r="C9087" s="34" t="str">
        <f t="shared" si="425"/>
        <v/>
      </c>
    </row>
    <row r="9088" spans="1:3">
      <c r="A9088" s="34" t="str">
        <f t="shared" si="423"/>
        <v/>
      </c>
      <c r="B9088" s="34" t="str">
        <f t="shared" si="424"/>
        <v/>
      </c>
      <c r="C9088" s="34" t="str">
        <f t="shared" si="425"/>
        <v/>
      </c>
    </row>
    <row r="9089" spans="1:3">
      <c r="A9089" s="34" t="str">
        <f t="shared" si="423"/>
        <v/>
      </c>
      <c r="B9089" s="34" t="str">
        <f t="shared" si="424"/>
        <v/>
      </c>
      <c r="C9089" s="34" t="str">
        <f t="shared" si="425"/>
        <v/>
      </c>
    </row>
    <row r="9090" spans="1:3">
      <c r="A9090" s="34" t="str">
        <f t="shared" si="423"/>
        <v/>
      </c>
      <c r="B9090" s="34" t="str">
        <f t="shared" si="424"/>
        <v/>
      </c>
      <c r="C9090" s="34" t="str">
        <f t="shared" si="425"/>
        <v/>
      </c>
    </row>
    <row r="9091" spans="1:3">
      <c r="A9091" s="34" t="str">
        <f t="shared" ref="A9091:A9154" si="426">IFERROR(C9091-1,"")</f>
        <v/>
      </c>
      <c r="B9091" s="34" t="str">
        <f t="shared" ref="B9091:B9154" si="427">IFERROR("P(Z&gt;="&amp;C9091-1&amp;")","")</f>
        <v/>
      </c>
      <c r="C9091" s="34" t="str">
        <f t="shared" ref="C9091:C9154" si="428">IF(C9090&gt;rNtrials,"",1+C9090)</f>
        <v/>
      </c>
    </row>
    <row r="9092" spans="1:3">
      <c r="A9092" s="34" t="str">
        <f t="shared" si="426"/>
        <v/>
      </c>
      <c r="B9092" s="34" t="str">
        <f t="shared" si="427"/>
        <v/>
      </c>
      <c r="C9092" s="34" t="str">
        <f t="shared" si="428"/>
        <v/>
      </c>
    </row>
    <row r="9093" spans="1:3">
      <c r="A9093" s="34" t="str">
        <f t="shared" si="426"/>
        <v/>
      </c>
      <c r="B9093" s="34" t="str">
        <f t="shared" si="427"/>
        <v/>
      </c>
      <c r="C9093" s="34" t="str">
        <f t="shared" si="428"/>
        <v/>
      </c>
    </row>
    <row r="9094" spans="1:3">
      <c r="A9094" s="34" t="str">
        <f t="shared" si="426"/>
        <v/>
      </c>
      <c r="B9094" s="34" t="str">
        <f t="shared" si="427"/>
        <v/>
      </c>
      <c r="C9094" s="34" t="str">
        <f t="shared" si="428"/>
        <v/>
      </c>
    </row>
    <row r="9095" spans="1:3">
      <c r="A9095" s="34" t="str">
        <f t="shared" si="426"/>
        <v/>
      </c>
      <c r="B9095" s="34" t="str">
        <f t="shared" si="427"/>
        <v/>
      </c>
      <c r="C9095" s="34" t="str">
        <f t="shared" si="428"/>
        <v/>
      </c>
    </row>
    <row r="9096" spans="1:3">
      <c r="A9096" s="34" t="str">
        <f t="shared" si="426"/>
        <v/>
      </c>
      <c r="B9096" s="34" t="str">
        <f t="shared" si="427"/>
        <v/>
      </c>
      <c r="C9096" s="34" t="str">
        <f t="shared" si="428"/>
        <v/>
      </c>
    </row>
    <row r="9097" spans="1:3">
      <c r="A9097" s="34" t="str">
        <f t="shared" si="426"/>
        <v/>
      </c>
      <c r="B9097" s="34" t="str">
        <f t="shared" si="427"/>
        <v/>
      </c>
      <c r="C9097" s="34" t="str">
        <f t="shared" si="428"/>
        <v/>
      </c>
    </row>
    <row r="9098" spans="1:3">
      <c r="A9098" s="34" t="str">
        <f t="shared" si="426"/>
        <v/>
      </c>
      <c r="B9098" s="34" t="str">
        <f t="shared" si="427"/>
        <v/>
      </c>
      <c r="C9098" s="34" t="str">
        <f t="shared" si="428"/>
        <v/>
      </c>
    </row>
    <row r="9099" spans="1:3">
      <c r="A9099" s="34" t="str">
        <f t="shared" si="426"/>
        <v/>
      </c>
      <c r="B9099" s="34" t="str">
        <f t="shared" si="427"/>
        <v/>
      </c>
      <c r="C9099" s="34" t="str">
        <f t="shared" si="428"/>
        <v/>
      </c>
    </row>
    <row r="9100" spans="1:3">
      <c r="A9100" s="34" t="str">
        <f t="shared" si="426"/>
        <v/>
      </c>
      <c r="B9100" s="34" t="str">
        <f t="shared" si="427"/>
        <v/>
      </c>
      <c r="C9100" s="34" t="str">
        <f t="shared" si="428"/>
        <v/>
      </c>
    </row>
    <row r="9101" spans="1:3">
      <c r="A9101" s="34" t="str">
        <f t="shared" si="426"/>
        <v/>
      </c>
      <c r="B9101" s="34" t="str">
        <f t="shared" si="427"/>
        <v/>
      </c>
      <c r="C9101" s="34" t="str">
        <f t="shared" si="428"/>
        <v/>
      </c>
    </row>
    <row r="9102" spans="1:3">
      <c r="A9102" s="34" t="str">
        <f t="shared" si="426"/>
        <v/>
      </c>
      <c r="B9102" s="34" t="str">
        <f t="shared" si="427"/>
        <v/>
      </c>
      <c r="C9102" s="34" t="str">
        <f t="shared" si="428"/>
        <v/>
      </c>
    </row>
    <row r="9103" spans="1:3">
      <c r="A9103" s="34" t="str">
        <f t="shared" si="426"/>
        <v/>
      </c>
      <c r="B9103" s="34" t="str">
        <f t="shared" si="427"/>
        <v/>
      </c>
      <c r="C9103" s="34" t="str">
        <f t="shared" si="428"/>
        <v/>
      </c>
    </row>
    <row r="9104" spans="1:3">
      <c r="A9104" s="34" t="str">
        <f t="shared" si="426"/>
        <v/>
      </c>
      <c r="B9104" s="34" t="str">
        <f t="shared" si="427"/>
        <v/>
      </c>
      <c r="C9104" s="34" t="str">
        <f t="shared" si="428"/>
        <v/>
      </c>
    </row>
    <row r="9105" spans="1:3">
      <c r="A9105" s="34" t="str">
        <f t="shared" si="426"/>
        <v/>
      </c>
      <c r="B9105" s="34" t="str">
        <f t="shared" si="427"/>
        <v/>
      </c>
      <c r="C9105" s="34" t="str">
        <f t="shared" si="428"/>
        <v/>
      </c>
    </row>
    <row r="9106" spans="1:3">
      <c r="A9106" s="34" t="str">
        <f t="shared" si="426"/>
        <v/>
      </c>
      <c r="B9106" s="34" t="str">
        <f t="shared" si="427"/>
        <v/>
      </c>
      <c r="C9106" s="34" t="str">
        <f t="shared" si="428"/>
        <v/>
      </c>
    </row>
    <row r="9107" spans="1:3">
      <c r="A9107" s="34" t="str">
        <f t="shared" si="426"/>
        <v/>
      </c>
      <c r="B9107" s="34" t="str">
        <f t="shared" si="427"/>
        <v/>
      </c>
      <c r="C9107" s="34" t="str">
        <f t="shared" si="428"/>
        <v/>
      </c>
    </row>
    <row r="9108" spans="1:3">
      <c r="A9108" s="34" t="str">
        <f t="shared" si="426"/>
        <v/>
      </c>
      <c r="B9108" s="34" t="str">
        <f t="shared" si="427"/>
        <v/>
      </c>
      <c r="C9108" s="34" t="str">
        <f t="shared" si="428"/>
        <v/>
      </c>
    </row>
    <row r="9109" spans="1:3">
      <c r="A9109" s="34" t="str">
        <f t="shared" si="426"/>
        <v/>
      </c>
      <c r="B9109" s="34" t="str">
        <f t="shared" si="427"/>
        <v/>
      </c>
      <c r="C9109" s="34" t="str">
        <f t="shared" si="428"/>
        <v/>
      </c>
    </row>
    <row r="9110" spans="1:3">
      <c r="A9110" s="34" t="str">
        <f t="shared" si="426"/>
        <v/>
      </c>
      <c r="B9110" s="34" t="str">
        <f t="shared" si="427"/>
        <v/>
      </c>
      <c r="C9110" s="34" t="str">
        <f t="shared" si="428"/>
        <v/>
      </c>
    </row>
    <row r="9111" spans="1:3">
      <c r="A9111" s="34" t="str">
        <f t="shared" si="426"/>
        <v/>
      </c>
      <c r="B9111" s="34" t="str">
        <f t="shared" si="427"/>
        <v/>
      </c>
      <c r="C9111" s="34" t="str">
        <f t="shared" si="428"/>
        <v/>
      </c>
    </row>
    <row r="9112" spans="1:3">
      <c r="A9112" s="34" t="str">
        <f t="shared" si="426"/>
        <v/>
      </c>
      <c r="B9112" s="34" t="str">
        <f t="shared" si="427"/>
        <v/>
      </c>
      <c r="C9112" s="34" t="str">
        <f t="shared" si="428"/>
        <v/>
      </c>
    </row>
    <row r="9113" spans="1:3">
      <c r="A9113" s="34" t="str">
        <f t="shared" si="426"/>
        <v/>
      </c>
      <c r="B9113" s="34" t="str">
        <f t="shared" si="427"/>
        <v/>
      </c>
      <c r="C9113" s="34" t="str">
        <f t="shared" si="428"/>
        <v/>
      </c>
    </row>
    <row r="9114" spans="1:3">
      <c r="A9114" s="34" t="str">
        <f t="shared" si="426"/>
        <v/>
      </c>
      <c r="B9114" s="34" t="str">
        <f t="shared" si="427"/>
        <v/>
      </c>
      <c r="C9114" s="34" t="str">
        <f t="shared" si="428"/>
        <v/>
      </c>
    </row>
    <row r="9115" spans="1:3">
      <c r="A9115" s="34" t="str">
        <f t="shared" si="426"/>
        <v/>
      </c>
      <c r="B9115" s="34" t="str">
        <f t="shared" si="427"/>
        <v/>
      </c>
      <c r="C9115" s="34" t="str">
        <f t="shared" si="428"/>
        <v/>
      </c>
    </row>
    <row r="9116" spans="1:3">
      <c r="A9116" s="34" t="str">
        <f t="shared" si="426"/>
        <v/>
      </c>
      <c r="B9116" s="34" t="str">
        <f t="shared" si="427"/>
        <v/>
      </c>
      <c r="C9116" s="34" t="str">
        <f t="shared" si="428"/>
        <v/>
      </c>
    </row>
    <row r="9117" spans="1:3">
      <c r="A9117" s="34" t="str">
        <f t="shared" si="426"/>
        <v/>
      </c>
      <c r="B9117" s="34" t="str">
        <f t="shared" si="427"/>
        <v/>
      </c>
      <c r="C9117" s="34" t="str">
        <f t="shared" si="428"/>
        <v/>
      </c>
    </row>
    <row r="9118" spans="1:3">
      <c r="A9118" s="34" t="str">
        <f t="shared" si="426"/>
        <v/>
      </c>
      <c r="B9118" s="34" t="str">
        <f t="shared" si="427"/>
        <v/>
      </c>
      <c r="C9118" s="34" t="str">
        <f t="shared" si="428"/>
        <v/>
      </c>
    </row>
    <row r="9119" spans="1:3">
      <c r="A9119" s="34" t="str">
        <f t="shared" si="426"/>
        <v/>
      </c>
      <c r="B9119" s="34" t="str">
        <f t="shared" si="427"/>
        <v/>
      </c>
      <c r="C9119" s="34" t="str">
        <f t="shared" si="428"/>
        <v/>
      </c>
    </row>
    <row r="9120" spans="1:3">
      <c r="A9120" s="34" t="str">
        <f t="shared" si="426"/>
        <v/>
      </c>
      <c r="B9120" s="34" t="str">
        <f t="shared" si="427"/>
        <v/>
      </c>
      <c r="C9120" s="34" t="str">
        <f t="shared" si="428"/>
        <v/>
      </c>
    </row>
    <row r="9121" spans="1:3">
      <c r="A9121" s="34" t="str">
        <f t="shared" si="426"/>
        <v/>
      </c>
      <c r="B9121" s="34" t="str">
        <f t="shared" si="427"/>
        <v/>
      </c>
      <c r="C9121" s="34" t="str">
        <f t="shared" si="428"/>
        <v/>
      </c>
    </row>
    <row r="9122" spans="1:3">
      <c r="A9122" s="34" t="str">
        <f t="shared" si="426"/>
        <v/>
      </c>
      <c r="B9122" s="34" t="str">
        <f t="shared" si="427"/>
        <v/>
      </c>
      <c r="C9122" s="34" t="str">
        <f t="shared" si="428"/>
        <v/>
      </c>
    </row>
    <row r="9123" spans="1:3">
      <c r="A9123" s="34" t="str">
        <f t="shared" si="426"/>
        <v/>
      </c>
      <c r="B9123" s="34" t="str">
        <f t="shared" si="427"/>
        <v/>
      </c>
      <c r="C9123" s="34" t="str">
        <f t="shared" si="428"/>
        <v/>
      </c>
    </row>
    <row r="9124" spans="1:3">
      <c r="A9124" s="34" t="str">
        <f t="shared" si="426"/>
        <v/>
      </c>
      <c r="B9124" s="34" t="str">
        <f t="shared" si="427"/>
        <v/>
      </c>
      <c r="C9124" s="34" t="str">
        <f t="shared" si="428"/>
        <v/>
      </c>
    </row>
    <row r="9125" spans="1:3">
      <c r="A9125" s="34" t="str">
        <f t="shared" si="426"/>
        <v/>
      </c>
      <c r="B9125" s="34" t="str">
        <f t="shared" si="427"/>
        <v/>
      </c>
      <c r="C9125" s="34" t="str">
        <f t="shared" si="428"/>
        <v/>
      </c>
    </row>
    <row r="9126" spans="1:3">
      <c r="A9126" s="34" t="str">
        <f t="shared" si="426"/>
        <v/>
      </c>
      <c r="B9126" s="34" t="str">
        <f t="shared" si="427"/>
        <v/>
      </c>
      <c r="C9126" s="34" t="str">
        <f t="shared" si="428"/>
        <v/>
      </c>
    </row>
    <row r="9127" spans="1:3">
      <c r="A9127" s="34" t="str">
        <f t="shared" si="426"/>
        <v/>
      </c>
      <c r="B9127" s="34" t="str">
        <f t="shared" si="427"/>
        <v/>
      </c>
      <c r="C9127" s="34" t="str">
        <f t="shared" si="428"/>
        <v/>
      </c>
    </row>
    <row r="9128" spans="1:3">
      <c r="A9128" s="34" t="str">
        <f t="shared" si="426"/>
        <v/>
      </c>
      <c r="B9128" s="34" t="str">
        <f t="shared" si="427"/>
        <v/>
      </c>
      <c r="C9128" s="34" t="str">
        <f t="shared" si="428"/>
        <v/>
      </c>
    </row>
    <row r="9129" spans="1:3">
      <c r="A9129" s="34" t="str">
        <f t="shared" si="426"/>
        <v/>
      </c>
      <c r="B9129" s="34" t="str">
        <f t="shared" si="427"/>
        <v/>
      </c>
      <c r="C9129" s="34" t="str">
        <f t="shared" si="428"/>
        <v/>
      </c>
    </row>
    <row r="9130" spans="1:3">
      <c r="A9130" s="34" t="str">
        <f t="shared" si="426"/>
        <v/>
      </c>
      <c r="B9130" s="34" t="str">
        <f t="shared" si="427"/>
        <v/>
      </c>
      <c r="C9130" s="34" t="str">
        <f t="shared" si="428"/>
        <v/>
      </c>
    </row>
    <row r="9131" spans="1:3">
      <c r="A9131" s="34" t="str">
        <f t="shared" si="426"/>
        <v/>
      </c>
      <c r="B9131" s="34" t="str">
        <f t="shared" si="427"/>
        <v/>
      </c>
      <c r="C9131" s="34" t="str">
        <f t="shared" si="428"/>
        <v/>
      </c>
    </row>
    <row r="9132" spans="1:3">
      <c r="A9132" s="34" t="str">
        <f t="shared" si="426"/>
        <v/>
      </c>
      <c r="B9132" s="34" t="str">
        <f t="shared" si="427"/>
        <v/>
      </c>
      <c r="C9132" s="34" t="str">
        <f t="shared" si="428"/>
        <v/>
      </c>
    </row>
    <row r="9133" spans="1:3">
      <c r="A9133" s="34" t="str">
        <f t="shared" si="426"/>
        <v/>
      </c>
      <c r="B9133" s="34" t="str">
        <f t="shared" si="427"/>
        <v/>
      </c>
      <c r="C9133" s="34" t="str">
        <f t="shared" si="428"/>
        <v/>
      </c>
    </row>
    <row r="9134" spans="1:3">
      <c r="A9134" s="34" t="str">
        <f t="shared" si="426"/>
        <v/>
      </c>
      <c r="B9134" s="34" t="str">
        <f t="shared" si="427"/>
        <v/>
      </c>
      <c r="C9134" s="34" t="str">
        <f t="shared" si="428"/>
        <v/>
      </c>
    </row>
    <row r="9135" spans="1:3">
      <c r="A9135" s="34" t="str">
        <f t="shared" si="426"/>
        <v/>
      </c>
      <c r="B9135" s="34" t="str">
        <f t="shared" si="427"/>
        <v/>
      </c>
      <c r="C9135" s="34" t="str">
        <f t="shared" si="428"/>
        <v/>
      </c>
    </row>
    <row r="9136" spans="1:3">
      <c r="A9136" s="34" t="str">
        <f t="shared" si="426"/>
        <v/>
      </c>
      <c r="B9136" s="34" t="str">
        <f t="shared" si="427"/>
        <v/>
      </c>
      <c r="C9136" s="34" t="str">
        <f t="shared" si="428"/>
        <v/>
      </c>
    </row>
    <row r="9137" spans="1:3">
      <c r="A9137" s="34" t="str">
        <f t="shared" si="426"/>
        <v/>
      </c>
      <c r="B9137" s="34" t="str">
        <f t="shared" si="427"/>
        <v/>
      </c>
      <c r="C9137" s="34" t="str">
        <f t="shared" si="428"/>
        <v/>
      </c>
    </row>
    <row r="9138" spans="1:3">
      <c r="A9138" s="34" t="str">
        <f t="shared" si="426"/>
        <v/>
      </c>
      <c r="B9138" s="34" t="str">
        <f t="shared" si="427"/>
        <v/>
      </c>
      <c r="C9138" s="34" t="str">
        <f t="shared" si="428"/>
        <v/>
      </c>
    </row>
    <row r="9139" spans="1:3">
      <c r="A9139" s="34" t="str">
        <f t="shared" si="426"/>
        <v/>
      </c>
      <c r="B9139" s="34" t="str">
        <f t="shared" si="427"/>
        <v/>
      </c>
      <c r="C9139" s="34" t="str">
        <f t="shared" si="428"/>
        <v/>
      </c>
    </row>
    <row r="9140" spans="1:3">
      <c r="A9140" s="34" t="str">
        <f t="shared" si="426"/>
        <v/>
      </c>
      <c r="B9140" s="34" t="str">
        <f t="shared" si="427"/>
        <v/>
      </c>
      <c r="C9140" s="34" t="str">
        <f t="shared" si="428"/>
        <v/>
      </c>
    </row>
    <row r="9141" spans="1:3">
      <c r="A9141" s="34" t="str">
        <f t="shared" si="426"/>
        <v/>
      </c>
      <c r="B9141" s="34" t="str">
        <f t="shared" si="427"/>
        <v/>
      </c>
      <c r="C9141" s="34" t="str">
        <f t="shared" si="428"/>
        <v/>
      </c>
    </row>
    <row r="9142" spans="1:3">
      <c r="A9142" s="34" t="str">
        <f t="shared" si="426"/>
        <v/>
      </c>
      <c r="B9142" s="34" t="str">
        <f t="shared" si="427"/>
        <v/>
      </c>
      <c r="C9142" s="34" t="str">
        <f t="shared" si="428"/>
        <v/>
      </c>
    </row>
    <row r="9143" spans="1:3">
      <c r="A9143" s="34" t="str">
        <f t="shared" si="426"/>
        <v/>
      </c>
      <c r="B9143" s="34" t="str">
        <f t="shared" si="427"/>
        <v/>
      </c>
      <c r="C9143" s="34" t="str">
        <f t="shared" si="428"/>
        <v/>
      </c>
    </row>
    <row r="9144" spans="1:3">
      <c r="A9144" s="34" t="str">
        <f t="shared" si="426"/>
        <v/>
      </c>
      <c r="B9144" s="34" t="str">
        <f t="shared" si="427"/>
        <v/>
      </c>
      <c r="C9144" s="34" t="str">
        <f t="shared" si="428"/>
        <v/>
      </c>
    </row>
    <row r="9145" spans="1:3">
      <c r="A9145" s="34" t="str">
        <f t="shared" si="426"/>
        <v/>
      </c>
      <c r="B9145" s="34" t="str">
        <f t="shared" si="427"/>
        <v/>
      </c>
      <c r="C9145" s="34" t="str">
        <f t="shared" si="428"/>
        <v/>
      </c>
    </row>
    <row r="9146" spans="1:3">
      <c r="A9146" s="34" t="str">
        <f t="shared" si="426"/>
        <v/>
      </c>
      <c r="B9146" s="34" t="str">
        <f t="shared" si="427"/>
        <v/>
      </c>
      <c r="C9146" s="34" t="str">
        <f t="shared" si="428"/>
        <v/>
      </c>
    </row>
    <row r="9147" spans="1:3">
      <c r="A9147" s="34" t="str">
        <f t="shared" si="426"/>
        <v/>
      </c>
      <c r="B9147" s="34" t="str">
        <f t="shared" si="427"/>
        <v/>
      </c>
      <c r="C9147" s="34" t="str">
        <f t="shared" si="428"/>
        <v/>
      </c>
    </row>
    <row r="9148" spans="1:3">
      <c r="A9148" s="34" t="str">
        <f t="shared" si="426"/>
        <v/>
      </c>
      <c r="B9148" s="34" t="str">
        <f t="shared" si="427"/>
        <v/>
      </c>
      <c r="C9148" s="34" t="str">
        <f t="shared" si="428"/>
        <v/>
      </c>
    </row>
    <row r="9149" spans="1:3">
      <c r="A9149" s="34" t="str">
        <f t="shared" si="426"/>
        <v/>
      </c>
      <c r="B9149" s="34" t="str">
        <f t="shared" si="427"/>
        <v/>
      </c>
      <c r="C9149" s="34" t="str">
        <f t="shared" si="428"/>
        <v/>
      </c>
    </row>
    <row r="9150" spans="1:3">
      <c r="A9150" s="34" t="str">
        <f t="shared" si="426"/>
        <v/>
      </c>
      <c r="B9150" s="34" t="str">
        <f t="shared" si="427"/>
        <v/>
      </c>
      <c r="C9150" s="34" t="str">
        <f t="shared" si="428"/>
        <v/>
      </c>
    </row>
    <row r="9151" spans="1:3">
      <c r="A9151" s="34" t="str">
        <f t="shared" si="426"/>
        <v/>
      </c>
      <c r="B9151" s="34" t="str">
        <f t="shared" si="427"/>
        <v/>
      </c>
      <c r="C9151" s="34" t="str">
        <f t="shared" si="428"/>
        <v/>
      </c>
    </row>
    <row r="9152" spans="1:3">
      <c r="A9152" s="34" t="str">
        <f t="shared" si="426"/>
        <v/>
      </c>
      <c r="B9152" s="34" t="str">
        <f t="shared" si="427"/>
        <v/>
      </c>
      <c r="C9152" s="34" t="str">
        <f t="shared" si="428"/>
        <v/>
      </c>
    </row>
    <row r="9153" spans="1:3">
      <c r="A9153" s="34" t="str">
        <f t="shared" si="426"/>
        <v/>
      </c>
      <c r="B9153" s="34" t="str">
        <f t="shared" si="427"/>
        <v/>
      </c>
      <c r="C9153" s="34" t="str">
        <f t="shared" si="428"/>
        <v/>
      </c>
    </row>
    <row r="9154" spans="1:3">
      <c r="A9154" s="34" t="str">
        <f t="shared" si="426"/>
        <v/>
      </c>
      <c r="B9154" s="34" t="str">
        <f t="shared" si="427"/>
        <v/>
      </c>
      <c r="C9154" s="34" t="str">
        <f t="shared" si="428"/>
        <v/>
      </c>
    </row>
    <row r="9155" spans="1:3">
      <c r="A9155" s="34" t="str">
        <f t="shared" ref="A9155:A9218" si="429">IFERROR(C9155-1,"")</f>
        <v/>
      </c>
      <c r="B9155" s="34" t="str">
        <f t="shared" ref="B9155:B9218" si="430">IFERROR("P(Z&gt;="&amp;C9155-1&amp;")","")</f>
        <v/>
      </c>
      <c r="C9155" s="34" t="str">
        <f t="shared" ref="C9155:C9218" si="431">IF(C9154&gt;rNtrials,"",1+C9154)</f>
        <v/>
      </c>
    </row>
    <row r="9156" spans="1:3">
      <c r="A9156" s="34" t="str">
        <f t="shared" si="429"/>
        <v/>
      </c>
      <c r="B9156" s="34" t="str">
        <f t="shared" si="430"/>
        <v/>
      </c>
      <c r="C9156" s="34" t="str">
        <f t="shared" si="431"/>
        <v/>
      </c>
    </row>
    <row r="9157" spans="1:3">
      <c r="A9157" s="34" t="str">
        <f t="shared" si="429"/>
        <v/>
      </c>
      <c r="B9157" s="34" t="str">
        <f t="shared" si="430"/>
        <v/>
      </c>
      <c r="C9157" s="34" t="str">
        <f t="shared" si="431"/>
        <v/>
      </c>
    </row>
    <row r="9158" spans="1:3">
      <c r="A9158" s="34" t="str">
        <f t="shared" si="429"/>
        <v/>
      </c>
      <c r="B9158" s="34" t="str">
        <f t="shared" si="430"/>
        <v/>
      </c>
      <c r="C9158" s="34" t="str">
        <f t="shared" si="431"/>
        <v/>
      </c>
    </row>
    <row r="9159" spans="1:3">
      <c r="A9159" s="34" t="str">
        <f t="shared" si="429"/>
        <v/>
      </c>
      <c r="B9159" s="34" t="str">
        <f t="shared" si="430"/>
        <v/>
      </c>
      <c r="C9159" s="34" t="str">
        <f t="shared" si="431"/>
        <v/>
      </c>
    </row>
    <row r="9160" spans="1:3">
      <c r="A9160" s="34" t="str">
        <f t="shared" si="429"/>
        <v/>
      </c>
      <c r="B9160" s="34" t="str">
        <f t="shared" si="430"/>
        <v/>
      </c>
      <c r="C9160" s="34" t="str">
        <f t="shared" si="431"/>
        <v/>
      </c>
    </row>
    <row r="9161" spans="1:3">
      <c r="A9161" s="34" t="str">
        <f t="shared" si="429"/>
        <v/>
      </c>
      <c r="B9161" s="34" t="str">
        <f t="shared" si="430"/>
        <v/>
      </c>
      <c r="C9161" s="34" t="str">
        <f t="shared" si="431"/>
        <v/>
      </c>
    </row>
    <row r="9162" spans="1:3">
      <c r="A9162" s="34" t="str">
        <f t="shared" si="429"/>
        <v/>
      </c>
      <c r="B9162" s="34" t="str">
        <f t="shared" si="430"/>
        <v/>
      </c>
      <c r="C9162" s="34" t="str">
        <f t="shared" si="431"/>
        <v/>
      </c>
    </row>
    <row r="9163" spans="1:3">
      <c r="A9163" s="34" t="str">
        <f t="shared" si="429"/>
        <v/>
      </c>
      <c r="B9163" s="34" t="str">
        <f t="shared" si="430"/>
        <v/>
      </c>
      <c r="C9163" s="34" t="str">
        <f t="shared" si="431"/>
        <v/>
      </c>
    </row>
    <row r="9164" spans="1:3">
      <c r="A9164" s="34" t="str">
        <f t="shared" si="429"/>
        <v/>
      </c>
      <c r="B9164" s="34" t="str">
        <f t="shared" si="430"/>
        <v/>
      </c>
      <c r="C9164" s="34" t="str">
        <f t="shared" si="431"/>
        <v/>
      </c>
    </row>
    <row r="9165" spans="1:3">
      <c r="A9165" s="34" t="str">
        <f t="shared" si="429"/>
        <v/>
      </c>
      <c r="B9165" s="34" t="str">
        <f t="shared" si="430"/>
        <v/>
      </c>
      <c r="C9165" s="34" t="str">
        <f t="shared" si="431"/>
        <v/>
      </c>
    </row>
    <row r="9166" spans="1:3">
      <c r="A9166" s="34" t="str">
        <f t="shared" si="429"/>
        <v/>
      </c>
      <c r="B9166" s="34" t="str">
        <f t="shared" si="430"/>
        <v/>
      </c>
      <c r="C9166" s="34" t="str">
        <f t="shared" si="431"/>
        <v/>
      </c>
    </row>
    <row r="9167" spans="1:3">
      <c r="A9167" s="34" t="str">
        <f t="shared" si="429"/>
        <v/>
      </c>
      <c r="B9167" s="34" t="str">
        <f t="shared" si="430"/>
        <v/>
      </c>
      <c r="C9167" s="34" t="str">
        <f t="shared" si="431"/>
        <v/>
      </c>
    </row>
    <row r="9168" spans="1:3">
      <c r="A9168" s="34" t="str">
        <f t="shared" si="429"/>
        <v/>
      </c>
      <c r="B9168" s="34" t="str">
        <f t="shared" si="430"/>
        <v/>
      </c>
      <c r="C9168" s="34" t="str">
        <f t="shared" si="431"/>
        <v/>
      </c>
    </row>
    <row r="9169" spans="1:3">
      <c r="A9169" s="34" t="str">
        <f t="shared" si="429"/>
        <v/>
      </c>
      <c r="B9169" s="34" t="str">
        <f t="shared" si="430"/>
        <v/>
      </c>
      <c r="C9169" s="34" t="str">
        <f t="shared" si="431"/>
        <v/>
      </c>
    </row>
    <row r="9170" spans="1:3">
      <c r="A9170" s="34" t="str">
        <f t="shared" si="429"/>
        <v/>
      </c>
      <c r="B9170" s="34" t="str">
        <f t="shared" si="430"/>
        <v/>
      </c>
      <c r="C9170" s="34" t="str">
        <f t="shared" si="431"/>
        <v/>
      </c>
    </row>
    <row r="9171" spans="1:3">
      <c r="A9171" s="34" t="str">
        <f t="shared" si="429"/>
        <v/>
      </c>
      <c r="B9171" s="34" t="str">
        <f t="shared" si="430"/>
        <v/>
      </c>
      <c r="C9171" s="34" t="str">
        <f t="shared" si="431"/>
        <v/>
      </c>
    </row>
    <row r="9172" spans="1:3">
      <c r="A9172" s="34" t="str">
        <f t="shared" si="429"/>
        <v/>
      </c>
      <c r="B9172" s="34" t="str">
        <f t="shared" si="430"/>
        <v/>
      </c>
      <c r="C9172" s="34" t="str">
        <f t="shared" si="431"/>
        <v/>
      </c>
    </row>
    <row r="9173" spans="1:3">
      <c r="A9173" s="34" t="str">
        <f t="shared" si="429"/>
        <v/>
      </c>
      <c r="B9173" s="34" t="str">
        <f t="shared" si="430"/>
        <v/>
      </c>
      <c r="C9173" s="34" t="str">
        <f t="shared" si="431"/>
        <v/>
      </c>
    </row>
    <row r="9174" spans="1:3">
      <c r="A9174" s="34" t="str">
        <f t="shared" si="429"/>
        <v/>
      </c>
      <c r="B9174" s="34" t="str">
        <f t="shared" si="430"/>
        <v/>
      </c>
      <c r="C9174" s="34" t="str">
        <f t="shared" si="431"/>
        <v/>
      </c>
    </row>
    <row r="9175" spans="1:3">
      <c r="A9175" s="34" t="str">
        <f t="shared" si="429"/>
        <v/>
      </c>
      <c r="B9175" s="34" t="str">
        <f t="shared" si="430"/>
        <v/>
      </c>
      <c r="C9175" s="34" t="str">
        <f t="shared" si="431"/>
        <v/>
      </c>
    </row>
    <row r="9176" spans="1:3">
      <c r="A9176" s="34" t="str">
        <f t="shared" si="429"/>
        <v/>
      </c>
      <c r="B9176" s="34" t="str">
        <f t="shared" si="430"/>
        <v/>
      </c>
      <c r="C9176" s="34" t="str">
        <f t="shared" si="431"/>
        <v/>
      </c>
    </row>
    <row r="9177" spans="1:3">
      <c r="A9177" s="34" t="str">
        <f t="shared" si="429"/>
        <v/>
      </c>
      <c r="B9177" s="34" t="str">
        <f t="shared" si="430"/>
        <v/>
      </c>
      <c r="C9177" s="34" t="str">
        <f t="shared" si="431"/>
        <v/>
      </c>
    </row>
    <row r="9178" spans="1:3">
      <c r="A9178" s="34" t="str">
        <f t="shared" si="429"/>
        <v/>
      </c>
      <c r="B9178" s="34" t="str">
        <f t="shared" si="430"/>
        <v/>
      </c>
      <c r="C9178" s="34" t="str">
        <f t="shared" si="431"/>
        <v/>
      </c>
    </row>
    <row r="9179" spans="1:3">
      <c r="A9179" s="34" t="str">
        <f t="shared" si="429"/>
        <v/>
      </c>
      <c r="B9179" s="34" t="str">
        <f t="shared" si="430"/>
        <v/>
      </c>
      <c r="C9179" s="34" t="str">
        <f t="shared" si="431"/>
        <v/>
      </c>
    </row>
    <row r="9180" spans="1:3">
      <c r="A9180" s="34" t="str">
        <f t="shared" si="429"/>
        <v/>
      </c>
      <c r="B9180" s="34" t="str">
        <f t="shared" si="430"/>
        <v/>
      </c>
      <c r="C9180" s="34" t="str">
        <f t="shared" si="431"/>
        <v/>
      </c>
    </row>
    <row r="9181" spans="1:3">
      <c r="A9181" s="34" t="str">
        <f t="shared" si="429"/>
        <v/>
      </c>
      <c r="B9181" s="34" t="str">
        <f t="shared" si="430"/>
        <v/>
      </c>
      <c r="C9181" s="34" t="str">
        <f t="shared" si="431"/>
        <v/>
      </c>
    </row>
    <row r="9182" spans="1:3">
      <c r="A9182" s="34" t="str">
        <f t="shared" si="429"/>
        <v/>
      </c>
      <c r="B9182" s="34" t="str">
        <f t="shared" si="430"/>
        <v/>
      </c>
      <c r="C9182" s="34" t="str">
        <f t="shared" si="431"/>
        <v/>
      </c>
    </row>
    <row r="9183" spans="1:3">
      <c r="A9183" s="34" t="str">
        <f t="shared" si="429"/>
        <v/>
      </c>
      <c r="B9183" s="34" t="str">
        <f t="shared" si="430"/>
        <v/>
      </c>
      <c r="C9183" s="34" t="str">
        <f t="shared" si="431"/>
        <v/>
      </c>
    </row>
    <row r="9184" spans="1:3">
      <c r="A9184" s="34" t="str">
        <f t="shared" si="429"/>
        <v/>
      </c>
      <c r="B9184" s="34" t="str">
        <f t="shared" si="430"/>
        <v/>
      </c>
      <c r="C9184" s="34" t="str">
        <f t="shared" si="431"/>
        <v/>
      </c>
    </row>
    <row r="9185" spans="1:3">
      <c r="A9185" s="34" t="str">
        <f t="shared" si="429"/>
        <v/>
      </c>
      <c r="B9185" s="34" t="str">
        <f t="shared" si="430"/>
        <v/>
      </c>
      <c r="C9185" s="34" t="str">
        <f t="shared" si="431"/>
        <v/>
      </c>
    </row>
    <row r="9186" spans="1:3">
      <c r="A9186" s="34" t="str">
        <f t="shared" si="429"/>
        <v/>
      </c>
      <c r="B9186" s="34" t="str">
        <f t="shared" si="430"/>
        <v/>
      </c>
      <c r="C9186" s="34" t="str">
        <f t="shared" si="431"/>
        <v/>
      </c>
    </row>
    <row r="9187" spans="1:3">
      <c r="A9187" s="34" t="str">
        <f t="shared" si="429"/>
        <v/>
      </c>
      <c r="B9187" s="34" t="str">
        <f t="shared" si="430"/>
        <v/>
      </c>
      <c r="C9187" s="34" t="str">
        <f t="shared" si="431"/>
        <v/>
      </c>
    </row>
    <row r="9188" spans="1:3">
      <c r="A9188" s="34" t="str">
        <f t="shared" si="429"/>
        <v/>
      </c>
      <c r="B9188" s="34" t="str">
        <f t="shared" si="430"/>
        <v/>
      </c>
      <c r="C9188" s="34" t="str">
        <f t="shared" si="431"/>
        <v/>
      </c>
    </row>
    <row r="9189" spans="1:3">
      <c r="A9189" s="34" t="str">
        <f t="shared" si="429"/>
        <v/>
      </c>
      <c r="B9189" s="34" t="str">
        <f t="shared" si="430"/>
        <v/>
      </c>
      <c r="C9189" s="34" t="str">
        <f t="shared" si="431"/>
        <v/>
      </c>
    </row>
    <row r="9190" spans="1:3">
      <c r="A9190" s="34" t="str">
        <f t="shared" si="429"/>
        <v/>
      </c>
      <c r="B9190" s="34" t="str">
        <f t="shared" si="430"/>
        <v/>
      </c>
      <c r="C9190" s="34" t="str">
        <f t="shared" si="431"/>
        <v/>
      </c>
    </row>
    <row r="9191" spans="1:3">
      <c r="A9191" s="34" t="str">
        <f t="shared" si="429"/>
        <v/>
      </c>
      <c r="B9191" s="34" t="str">
        <f t="shared" si="430"/>
        <v/>
      </c>
      <c r="C9191" s="34" t="str">
        <f t="shared" si="431"/>
        <v/>
      </c>
    </row>
    <row r="9192" spans="1:3">
      <c r="A9192" s="34" t="str">
        <f t="shared" si="429"/>
        <v/>
      </c>
      <c r="B9192" s="34" t="str">
        <f t="shared" si="430"/>
        <v/>
      </c>
      <c r="C9192" s="34" t="str">
        <f t="shared" si="431"/>
        <v/>
      </c>
    </row>
    <row r="9193" spans="1:3">
      <c r="A9193" s="34" t="str">
        <f t="shared" si="429"/>
        <v/>
      </c>
      <c r="B9193" s="34" t="str">
        <f t="shared" si="430"/>
        <v/>
      </c>
      <c r="C9193" s="34" t="str">
        <f t="shared" si="431"/>
        <v/>
      </c>
    </row>
    <row r="9194" spans="1:3">
      <c r="A9194" s="34" t="str">
        <f t="shared" si="429"/>
        <v/>
      </c>
      <c r="B9194" s="34" t="str">
        <f t="shared" si="430"/>
        <v/>
      </c>
      <c r="C9194" s="34" t="str">
        <f t="shared" si="431"/>
        <v/>
      </c>
    </row>
    <row r="9195" spans="1:3">
      <c r="A9195" s="34" t="str">
        <f t="shared" si="429"/>
        <v/>
      </c>
      <c r="B9195" s="34" t="str">
        <f t="shared" si="430"/>
        <v/>
      </c>
      <c r="C9195" s="34" t="str">
        <f t="shared" si="431"/>
        <v/>
      </c>
    </row>
    <row r="9196" spans="1:3">
      <c r="A9196" s="34" t="str">
        <f t="shared" si="429"/>
        <v/>
      </c>
      <c r="B9196" s="34" t="str">
        <f t="shared" si="430"/>
        <v/>
      </c>
      <c r="C9196" s="34" t="str">
        <f t="shared" si="431"/>
        <v/>
      </c>
    </row>
    <row r="9197" spans="1:3">
      <c r="A9197" s="34" t="str">
        <f t="shared" si="429"/>
        <v/>
      </c>
      <c r="B9197" s="34" t="str">
        <f t="shared" si="430"/>
        <v/>
      </c>
      <c r="C9197" s="34" t="str">
        <f t="shared" si="431"/>
        <v/>
      </c>
    </row>
    <row r="9198" spans="1:3">
      <c r="A9198" s="34" t="str">
        <f t="shared" si="429"/>
        <v/>
      </c>
      <c r="B9198" s="34" t="str">
        <f t="shared" si="430"/>
        <v/>
      </c>
      <c r="C9198" s="34" t="str">
        <f t="shared" si="431"/>
        <v/>
      </c>
    </row>
    <row r="9199" spans="1:3">
      <c r="A9199" s="34" t="str">
        <f t="shared" si="429"/>
        <v/>
      </c>
      <c r="B9199" s="34" t="str">
        <f t="shared" si="430"/>
        <v/>
      </c>
      <c r="C9199" s="34" t="str">
        <f t="shared" si="431"/>
        <v/>
      </c>
    </row>
    <row r="9200" spans="1:3">
      <c r="A9200" s="34" t="str">
        <f t="shared" si="429"/>
        <v/>
      </c>
      <c r="B9200" s="34" t="str">
        <f t="shared" si="430"/>
        <v/>
      </c>
      <c r="C9200" s="34" t="str">
        <f t="shared" si="431"/>
        <v/>
      </c>
    </row>
    <row r="9201" spans="1:3">
      <c r="A9201" s="34" t="str">
        <f t="shared" si="429"/>
        <v/>
      </c>
      <c r="B9201" s="34" t="str">
        <f t="shared" si="430"/>
        <v/>
      </c>
      <c r="C9201" s="34" t="str">
        <f t="shared" si="431"/>
        <v/>
      </c>
    </row>
    <row r="9202" spans="1:3">
      <c r="A9202" s="34" t="str">
        <f t="shared" si="429"/>
        <v/>
      </c>
      <c r="B9202" s="34" t="str">
        <f t="shared" si="430"/>
        <v/>
      </c>
      <c r="C9202" s="34" t="str">
        <f t="shared" si="431"/>
        <v/>
      </c>
    </row>
    <row r="9203" spans="1:3">
      <c r="A9203" s="34" t="str">
        <f t="shared" si="429"/>
        <v/>
      </c>
      <c r="B9203" s="34" t="str">
        <f t="shared" si="430"/>
        <v/>
      </c>
      <c r="C9203" s="34" t="str">
        <f t="shared" si="431"/>
        <v/>
      </c>
    </row>
    <row r="9204" spans="1:3">
      <c r="A9204" s="34" t="str">
        <f t="shared" si="429"/>
        <v/>
      </c>
      <c r="B9204" s="34" t="str">
        <f t="shared" si="430"/>
        <v/>
      </c>
      <c r="C9204" s="34" t="str">
        <f t="shared" si="431"/>
        <v/>
      </c>
    </row>
    <row r="9205" spans="1:3">
      <c r="A9205" s="34" t="str">
        <f t="shared" si="429"/>
        <v/>
      </c>
      <c r="B9205" s="34" t="str">
        <f t="shared" si="430"/>
        <v/>
      </c>
      <c r="C9205" s="34" t="str">
        <f t="shared" si="431"/>
        <v/>
      </c>
    </row>
    <row r="9206" spans="1:3">
      <c r="A9206" s="34" t="str">
        <f t="shared" si="429"/>
        <v/>
      </c>
      <c r="B9206" s="34" t="str">
        <f t="shared" si="430"/>
        <v/>
      </c>
      <c r="C9206" s="34" t="str">
        <f t="shared" si="431"/>
        <v/>
      </c>
    </row>
    <row r="9207" spans="1:3">
      <c r="A9207" s="34" t="str">
        <f t="shared" si="429"/>
        <v/>
      </c>
      <c r="B9207" s="34" t="str">
        <f t="shared" si="430"/>
        <v/>
      </c>
      <c r="C9207" s="34" t="str">
        <f t="shared" si="431"/>
        <v/>
      </c>
    </row>
    <row r="9208" spans="1:3">
      <c r="A9208" s="34" t="str">
        <f t="shared" si="429"/>
        <v/>
      </c>
      <c r="B9208" s="34" t="str">
        <f t="shared" si="430"/>
        <v/>
      </c>
      <c r="C9208" s="34" t="str">
        <f t="shared" si="431"/>
        <v/>
      </c>
    </row>
    <row r="9209" spans="1:3">
      <c r="A9209" s="34" t="str">
        <f t="shared" si="429"/>
        <v/>
      </c>
      <c r="B9209" s="34" t="str">
        <f t="shared" si="430"/>
        <v/>
      </c>
      <c r="C9209" s="34" t="str">
        <f t="shared" si="431"/>
        <v/>
      </c>
    </row>
    <row r="9210" spans="1:3">
      <c r="A9210" s="34" t="str">
        <f t="shared" si="429"/>
        <v/>
      </c>
      <c r="B9210" s="34" t="str">
        <f t="shared" si="430"/>
        <v/>
      </c>
      <c r="C9210" s="34" t="str">
        <f t="shared" si="431"/>
        <v/>
      </c>
    </row>
    <row r="9211" spans="1:3">
      <c r="A9211" s="34" t="str">
        <f t="shared" si="429"/>
        <v/>
      </c>
      <c r="B9211" s="34" t="str">
        <f t="shared" si="430"/>
        <v/>
      </c>
      <c r="C9211" s="34" t="str">
        <f t="shared" si="431"/>
        <v/>
      </c>
    </row>
    <row r="9212" spans="1:3">
      <c r="A9212" s="34" t="str">
        <f t="shared" si="429"/>
        <v/>
      </c>
      <c r="B9212" s="34" t="str">
        <f t="shared" si="430"/>
        <v/>
      </c>
      <c r="C9212" s="34" t="str">
        <f t="shared" si="431"/>
        <v/>
      </c>
    </row>
    <row r="9213" spans="1:3">
      <c r="A9213" s="34" t="str">
        <f t="shared" si="429"/>
        <v/>
      </c>
      <c r="B9213" s="34" t="str">
        <f t="shared" si="430"/>
        <v/>
      </c>
      <c r="C9213" s="34" t="str">
        <f t="shared" si="431"/>
        <v/>
      </c>
    </row>
    <row r="9214" spans="1:3">
      <c r="A9214" s="34" t="str">
        <f t="shared" si="429"/>
        <v/>
      </c>
      <c r="B9214" s="34" t="str">
        <f t="shared" si="430"/>
        <v/>
      </c>
      <c r="C9214" s="34" t="str">
        <f t="shared" si="431"/>
        <v/>
      </c>
    </row>
    <row r="9215" spans="1:3">
      <c r="A9215" s="34" t="str">
        <f t="shared" si="429"/>
        <v/>
      </c>
      <c r="B9215" s="34" t="str">
        <f t="shared" si="430"/>
        <v/>
      </c>
      <c r="C9215" s="34" t="str">
        <f t="shared" si="431"/>
        <v/>
      </c>
    </row>
    <row r="9216" spans="1:3">
      <c r="A9216" s="34" t="str">
        <f t="shared" si="429"/>
        <v/>
      </c>
      <c r="B9216" s="34" t="str">
        <f t="shared" si="430"/>
        <v/>
      </c>
      <c r="C9216" s="34" t="str">
        <f t="shared" si="431"/>
        <v/>
      </c>
    </row>
    <row r="9217" spans="1:3">
      <c r="A9217" s="34" t="str">
        <f t="shared" si="429"/>
        <v/>
      </c>
      <c r="B9217" s="34" t="str">
        <f t="shared" si="430"/>
        <v/>
      </c>
      <c r="C9217" s="34" t="str">
        <f t="shared" si="431"/>
        <v/>
      </c>
    </row>
    <row r="9218" spans="1:3">
      <c r="A9218" s="34" t="str">
        <f t="shared" si="429"/>
        <v/>
      </c>
      <c r="B9218" s="34" t="str">
        <f t="shared" si="430"/>
        <v/>
      </c>
      <c r="C9218" s="34" t="str">
        <f t="shared" si="431"/>
        <v/>
      </c>
    </row>
    <row r="9219" spans="1:3">
      <c r="A9219" s="34" t="str">
        <f t="shared" ref="A9219:A9282" si="432">IFERROR(C9219-1,"")</f>
        <v/>
      </c>
      <c r="B9219" s="34" t="str">
        <f t="shared" ref="B9219:B9282" si="433">IFERROR("P(Z&gt;="&amp;C9219-1&amp;")","")</f>
        <v/>
      </c>
      <c r="C9219" s="34" t="str">
        <f t="shared" ref="C9219:C9282" si="434">IF(C9218&gt;rNtrials,"",1+C9218)</f>
        <v/>
      </c>
    </row>
    <row r="9220" spans="1:3">
      <c r="A9220" s="34" t="str">
        <f t="shared" si="432"/>
        <v/>
      </c>
      <c r="B9220" s="34" t="str">
        <f t="shared" si="433"/>
        <v/>
      </c>
      <c r="C9220" s="34" t="str">
        <f t="shared" si="434"/>
        <v/>
      </c>
    </row>
    <row r="9221" spans="1:3">
      <c r="A9221" s="34" t="str">
        <f t="shared" si="432"/>
        <v/>
      </c>
      <c r="B9221" s="34" t="str">
        <f t="shared" si="433"/>
        <v/>
      </c>
      <c r="C9221" s="34" t="str">
        <f t="shared" si="434"/>
        <v/>
      </c>
    </row>
    <row r="9222" spans="1:3">
      <c r="A9222" s="34" t="str">
        <f t="shared" si="432"/>
        <v/>
      </c>
      <c r="B9222" s="34" t="str">
        <f t="shared" si="433"/>
        <v/>
      </c>
      <c r="C9222" s="34" t="str">
        <f t="shared" si="434"/>
        <v/>
      </c>
    </row>
    <row r="9223" spans="1:3">
      <c r="A9223" s="34" t="str">
        <f t="shared" si="432"/>
        <v/>
      </c>
      <c r="B9223" s="34" t="str">
        <f t="shared" si="433"/>
        <v/>
      </c>
      <c r="C9223" s="34" t="str">
        <f t="shared" si="434"/>
        <v/>
      </c>
    </row>
    <row r="9224" spans="1:3">
      <c r="A9224" s="34" t="str">
        <f t="shared" si="432"/>
        <v/>
      </c>
      <c r="B9224" s="34" t="str">
        <f t="shared" si="433"/>
        <v/>
      </c>
      <c r="C9224" s="34" t="str">
        <f t="shared" si="434"/>
        <v/>
      </c>
    </row>
    <row r="9225" spans="1:3">
      <c r="A9225" s="34" t="str">
        <f t="shared" si="432"/>
        <v/>
      </c>
      <c r="B9225" s="34" t="str">
        <f t="shared" si="433"/>
        <v/>
      </c>
      <c r="C9225" s="34" t="str">
        <f t="shared" si="434"/>
        <v/>
      </c>
    </row>
    <row r="9226" spans="1:3">
      <c r="A9226" s="34" t="str">
        <f t="shared" si="432"/>
        <v/>
      </c>
      <c r="B9226" s="34" t="str">
        <f t="shared" si="433"/>
        <v/>
      </c>
      <c r="C9226" s="34" t="str">
        <f t="shared" si="434"/>
        <v/>
      </c>
    </row>
    <row r="9227" spans="1:3">
      <c r="A9227" s="34" t="str">
        <f t="shared" si="432"/>
        <v/>
      </c>
      <c r="B9227" s="34" t="str">
        <f t="shared" si="433"/>
        <v/>
      </c>
      <c r="C9227" s="34" t="str">
        <f t="shared" si="434"/>
        <v/>
      </c>
    </row>
    <row r="9228" spans="1:3">
      <c r="A9228" s="34" t="str">
        <f t="shared" si="432"/>
        <v/>
      </c>
      <c r="B9228" s="34" t="str">
        <f t="shared" si="433"/>
        <v/>
      </c>
      <c r="C9228" s="34" t="str">
        <f t="shared" si="434"/>
        <v/>
      </c>
    </row>
    <row r="9229" spans="1:3">
      <c r="A9229" s="34" t="str">
        <f t="shared" si="432"/>
        <v/>
      </c>
      <c r="B9229" s="34" t="str">
        <f t="shared" si="433"/>
        <v/>
      </c>
      <c r="C9229" s="34" t="str">
        <f t="shared" si="434"/>
        <v/>
      </c>
    </row>
    <row r="9230" spans="1:3">
      <c r="A9230" s="34" t="str">
        <f t="shared" si="432"/>
        <v/>
      </c>
      <c r="B9230" s="34" t="str">
        <f t="shared" si="433"/>
        <v/>
      </c>
      <c r="C9230" s="34" t="str">
        <f t="shared" si="434"/>
        <v/>
      </c>
    </row>
    <row r="9231" spans="1:3">
      <c r="A9231" s="34" t="str">
        <f t="shared" si="432"/>
        <v/>
      </c>
      <c r="B9231" s="34" t="str">
        <f t="shared" si="433"/>
        <v/>
      </c>
      <c r="C9231" s="34" t="str">
        <f t="shared" si="434"/>
        <v/>
      </c>
    </row>
    <row r="9232" spans="1:3">
      <c r="A9232" s="34" t="str">
        <f t="shared" si="432"/>
        <v/>
      </c>
      <c r="B9232" s="34" t="str">
        <f t="shared" si="433"/>
        <v/>
      </c>
      <c r="C9232" s="34" t="str">
        <f t="shared" si="434"/>
        <v/>
      </c>
    </row>
    <row r="9233" spans="1:3">
      <c r="A9233" s="34" t="str">
        <f t="shared" si="432"/>
        <v/>
      </c>
      <c r="B9233" s="34" t="str">
        <f t="shared" si="433"/>
        <v/>
      </c>
      <c r="C9233" s="34" t="str">
        <f t="shared" si="434"/>
        <v/>
      </c>
    </row>
    <row r="9234" spans="1:3">
      <c r="A9234" s="34" t="str">
        <f t="shared" si="432"/>
        <v/>
      </c>
      <c r="B9234" s="34" t="str">
        <f t="shared" si="433"/>
        <v/>
      </c>
      <c r="C9234" s="34" t="str">
        <f t="shared" si="434"/>
        <v/>
      </c>
    </row>
    <row r="9235" spans="1:3">
      <c r="A9235" s="34" t="str">
        <f t="shared" si="432"/>
        <v/>
      </c>
      <c r="B9235" s="34" t="str">
        <f t="shared" si="433"/>
        <v/>
      </c>
      <c r="C9235" s="34" t="str">
        <f t="shared" si="434"/>
        <v/>
      </c>
    </row>
    <row r="9236" spans="1:3">
      <c r="A9236" s="34" t="str">
        <f t="shared" si="432"/>
        <v/>
      </c>
      <c r="B9236" s="34" t="str">
        <f t="shared" si="433"/>
        <v/>
      </c>
      <c r="C9236" s="34" t="str">
        <f t="shared" si="434"/>
        <v/>
      </c>
    </row>
    <row r="9237" spans="1:3">
      <c r="A9237" s="34" t="str">
        <f t="shared" si="432"/>
        <v/>
      </c>
      <c r="B9237" s="34" t="str">
        <f t="shared" si="433"/>
        <v/>
      </c>
      <c r="C9237" s="34" t="str">
        <f t="shared" si="434"/>
        <v/>
      </c>
    </row>
    <row r="9238" spans="1:3">
      <c r="A9238" s="34" t="str">
        <f t="shared" si="432"/>
        <v/>
      </c>
      <c r="B9238" s="34" t="str">
        <f t="shared" si="433"/>
        <v/>
      </c>
      <c r="C9238" s="34" t="str">
        <f t="shared" si="434"/>
        <v/>
      </c>
    </row>
    <row r="9239" spans="1:3">
      <c r="A9239" s="34" t="str">
        <f t="shared" si="432"/>
        <v/>
      </c>
      <c r="B9239" s="34" t="str">
        <f t="shared" si="433"/>
        <v/>
      </c>
      <c r="C9239" s="34" t="str">
        <f t="shared" si="434"/>
        <v/>
      </c>
    </row>
    <row r="9240" spans="1:3">
      <c r="A9240" s="34" t="str">
        <f t="shared" si="432"/>
        <v/>
      </c>
      <c r="B9240" s="34" t="str">
        <f t="shared" si="433"/>
        <v/>
      </c>
      <c r="C9240" s="34" t="str">
        <f t="shared" si="434"/>
        <v/>
      </c>
    </row>
    <row r="9241" spans="1:3">
      <c r="A9241" s="34" t="str">
        <f t="shared" si="432"/>
        <v/>
      </c>
      <c r="B9241" s="34" t="str">
        <f t="shared" si="433"/>
        <v/>
      </c>
      <c r="C9241" s="34" t="str">
        <f t="shared" si="434"/>
        <v/>
      </c>
    </row>
    <row r="9242" spans="1:3">
      <c r="A9242" s="34" t="str">
        <f t="shared" si="432"/>
        <v/>
      </c>
      <c r="B9242" s="34" t="str">
        <f t="shared" si="433"/>
        <v/>
      </c>
      <c r="C9242" s="34" t="str">
        <f t="shared" si="434"/>
        <v/>
      </c>
    </row>
    <row r="9243" spans="1:3">
      <c r="A9243" s="34" t="str">
        <f t="shared" si="432"/>
        <v/>
      </c>
      <c r="B9243" s="34" t="str">
        <f t="shared" si="433"/>
        <v/>
      </c>
      <c r="C9243" s="34" t="str">
        <f t="shared" si="434"/>
        <v/>
      </c>
    </row>
    <row r="9244" spans="1:3">
      <c r="A9244" s="34" t="str">
        <f t="shared" si="432"/>
        <v/>
      </c>
      <c r="B9244" s="34" t="str">
        <f t="shared" si="433"/>
        <v/>
      </c>
      <c r="C9244" s="34" t="str">
        <f t="shared" si="434"/>
        <v/>
      </c>
    </row>
    <row r="9245" spans="1:3">
      <c r="A9245" s="34" t="str">
        <f t="shared" si="432"/>
        <v/>
      </c>
      <c r="B9245" s="34" t="str">
        <f t="shared" si="433"/>
        <v/>
      </c>
      <c r="C9245" s="34" t="str">
        <f t="shared" si="434"/>
        <v/>
      </c>
    </row>
    <row r="9246" spans="1:3">
      <c r="A9246" s="34" t="str">
        <f t="shared" si="432"/>
        <v/>
      </c>
      <c r="B9246" s="34" t="str">
        <f t="shared" si="433"/>
        <v/>
      </c>
      <c r="C9246" s="34" t="str">
        <f t="shared" si="434"/>
        <v/>
      </c>
    </row>
    <row r="9247" spans="1:3">
      <c r="A9247" s="34" t="str">
        <f t="shared" si="432"/>
        <v/>
      </c>
      <c r="B9247" s="34" t="str">
        <f t="shared" si="433"/>
        <v/>
      </c>
      <c r="C9247" s="34" t="str">
        <f t="shared" si="434"/>
        <v/>
      </c>
    </row>
    <row r="9248" spans="1:3">
      <c r="A9248" s="34" t="str">
        <f t="shared" si="432"/>
        <v/>
      </c>
      <c r="B9248" s="34" t="str">
        <f t="shared" si="433"/>
        <v/>
      </c>
      <c r="C9248" s="34" t="str">
        <f t="shared" si="434"/>
        <v/>
      </c>
    </row>
    <row r="9249" spans="1:3">
      <c r="A9249" s="34" t="str">
        <f t="shared" si="432"/>
        <v/>
      </c>
      <c r="B9249" s="34" t="str">
        <f t="shared" si="433"/>
        <v/>
      </c>
      <c r="C9249" s="34" t="str">
        <f t="shared" si="434"/>
        <v/>
      </c>
    </row>
    <row r="9250" spans="1:3">
      <c r="A9250" s="34" t="str">
        <f t="shared" si="432"/>
        <v/>
      </c>
      <c r="B9250" s="34" t="str">
        <f t="shared" si="433"/>
        <v/>
      </c>
      <c r="C9250" s="34" t="str">
        <f t="shared" si="434"/>
        <v/>
      </c>
    </row>
    <row r="9251" spans="1:3">
      <c r="A9251" s="34" t="str">
        <f t="shared" si="432"/>
        <v/>
      </c>
      <c r="B9251" s="34" t="str">
        <f t="shared" si="433"/>
        <v/>
      </c>
      <c r="C9251" s="34" t="str">
        <f t="shared" si="434"/>
        <v/>
      </c>
    </row>
    <row r="9252" spans="1:3">
      <c r="A9252" s="34" t="str">
        <f t="shared" si="432"/>
        <v/>
      </c>
      <c r="B9252" s="34" t="str">
        <f t="shared" si="433"/>
        <v/>
      </c>
      <c r="C9252" s="34" t="str">
        <f t="shared" si="434"/>
        <v/>
      </c>
    </row>
    <row r="9253" spans="1:3">
      <c r="A9253" s="34" t="str">
        <f t="shared" si="432"/>
        <v/>
      </c>
      <c r="B9253" s="34" t="str">
        <f t="shared" si="433"/>
        <v/>
      </c>
      <c r="C9253" s="34" t="str">
        <f t="shared" si="434"/>
        <v/>
      </c>
    </row>
    <row r="9254" spans="1:3">
      <c r="A9254" s="34" t="str">
        <f t="shared" si="432"/>
        <v/>
      </c>
      <c r="B9254" s="34" t="str">
        <f t="shared" si="433"/>
        <v/>
      </c>
      <c r="C9254" s="34" t="str">
        <f t="shared" si="434"/>
        <v/>
      </c>
    </row>
    <row r="9255" spans="1:3">
      <c r="A9255" s="34" t="str">
        <f t="shared" si="432"/>
        <v/>
      </c>
      <c r="B9255" s="34" t="str">
        <f t="shared" si="433"/>
        <v/>
      </c>
      <c r="C9255" s="34" t="str">
        <f t="shared" si="434"/>
        <v/>
      </c>
    </row>
    <row r="9256" spans="1:3">
      <c r="A9256" s="34" t="str">
        <f t="shared" si="432"/>
        <v/>
      </c>
      <c r="B9256" s="34" t="str">
        <f t="shared" si="433"/>
        <v/>
      </c>
      <c r="C9256" s="34" t="str">
        <f t="shared" si="434"/>
        <v/>
      </c>
    </row>
    <row r="9257" spans="1:3">
      <c r="A9257" s="34" t="str">
        <f t="shared" si="432"/>
        <v/>
      </c>
      <c r="B9257" s="34" t="str">
        <f t="shared" si="433"/>
        <v/>
      </c>
      <c r="C9257" s="34" t="str">
        <f t="shared" si="434"/>
        <v/>
      </c>
    </row>
    <row r="9258" spans="1:3">
      <c r="A9258" s="34" t="str">
        <f t="shared" si="432"/>
        <v/>
      </c>
      <c r="B9258" s="34" t="str">
        <f t="shared" si="433"/>
        <v/>
      </c>
      <c r="C9258" s="34" t="str">
        <f t="shared" si="434"/>
        <v/>
      </c>
    </row>
    <row r="9259" spans="1:3">
      <c r="A9259" s="34" t="str">
        <f t="shared" si="432"/>
        <v/>
      </c>
      <c r="B9259" s="34" t="str">
        <f t="shared" si="433"/>
        <v/>
      </c>
      <c r="C9259" s="34" t="str">
        <f t="shared" si="434"/>
        <v/>
      </c>
    </row>
    <row r="9260" spans="1:3">
      <c r="A9260" s="34" t="str">
        <f t="shared" si="432"/>
        <v/>
      </c>
      <c r="B9260" s="34" t="str">
        <f t="shared" si="433"/>
        <v/>
      </c>
      <c r="C9260" s="34" t="str">
        <f t="shared" si="434"/>
        <v/>
      </c>
    </row>
    <row r="9261" spans="1:3">
      <c r="A9261" s="34" t="str">
        <f t="shared" si="432"/>
        <v/>
      </c>
      <c r="B9261" s="34" t="str">
        <f t="shared" si="433"/>
        <v/>
      </c>
      <c r="C9261" s="34" t="str">
        <f t="shared" si="434"/>
        <v/>
      </c>
    </row>
    <row r="9262" spans="1:3">
      <c r="A9262" s="34" t="str">
        <f t="shared" si="432"/>
        <v/>
      </c>
      <c r="B9262" s="34" t="str">
        <f t="shared" si="433"/>
        <v/>
      </c>
      <c r="C9262" s="34" t="str">
        <f t="shared" si="434"/>
        <v/>
      </c>
    </row>
    <row r="9263" spans="1:3">
      <c r="A9263" s="34" t="str">
        <f t="shared" si="432"/>
        <v/>
      </c>
      <c r="B9263" s="34" t="str">
        <f t="shared" si="433"/>
        <v/>
      </c>
      <c r="C9263" s="34" t="str">
        <f t="shared" si="434"/>
        <v/>
      </c>
    </row>
    <row r="9264" spans="1:3">
      <c r="A9264" s="34" t="str">
        <f t="shared" si="432"/>
        <v/>
      </c>
      <c r="B9264" s="34" t="str">
        <f t="shared" si="433"/>
        <v/>
      </c>
      <c r="C9264" s="34" t="str">
        <f t="shared" si="434"/>
        <v/>
      </c>
    </row>
    <row r="9265" spans="1:3">
      <c r="A9265" s="34" t="str">
        <f t="shared" si="432"/>
        <v/>
      </c>
      <c r="B9265" s="34" t="str">
        <f t="shared" si="433"/>
        <v/>
      </c>
      <c r="C9265" s="34" t="str">
        <f t="shared" si="434"/>
        <v/>
      </c>
    </row>
    <row r="9266" spans="1:3">
      <c r="A9266" s="34" t="str">
        <f t="shared" si="432"/>
        <v/>
      </c>
      <c r="B9266" s="34" t="str">
        <f t="shared" si="433"/>
        <v/>
      </c>
      <c r="C9266" s="34" t="str">
        <f t="shared" si="434"/>
        <v/>
      </c>
    </row>
    <row r="9267" spans="1:3">
      <c r="A9267" s="34" t="str">
        <f t="shared" si="432"/>
        <v/>
      </c>
      <c r="B9267" s="34" t="str">
        <f t="shared" si="433"/>
        <v/>
      </c>
      <c r="C9267" s="34" t="str">
        <f t="shared" si="434"/>
        <v/>
      </c>
    </row>
    <row r="9268" spans="1:3">
      <c r="A9268" s="34" t="str">
        <f t="shared" si="432"/>
        <v/>
      </c>
      <c r="B9268" s="34" t="str">
        <f t="shared" si="433"/>
        <v/>
      </c>
      <c r="C9268" s="34" t="str">
        <f t="shared" si="434"/>
        <v/>
      </c>
    </row>
    <row r="9269" spans="1:3">
      <c r="A9269" s="34" t="str">
        <f t="shared" si="432"/>
        <v/>
      </c>
      <c r="B9269" s="34" t="str">
        <f t="shared" si="433"/>
        <v/>
      </c>
      <c r="C9269" s="34" t="str">
        <f t="shared" si="434"/>
        <v/>
      </c>
    </row>
    <row r="9270" spans="1:3">
      <c r="A9270" s="34" t="str">
        <f t="shared" si="432"/>
        <v/>
      </c>
      <c r="B9270" s="34" t="str">
        <f t="shared" si="433"/>
        <v/>
      </c>
      <c r="C9270" s="34" t="str">
        <f t="shared" si="434"/>
        <v/>
      </c>
    </row>
    <row r="9271" spans="1:3">
      <c r="A9271" s="34" t="str">
        <f t="shared" si="432"/>
        <v/>
      </c>
      <c r="B9271" s="34" t="str">
        <f t="shared" si="433"/>
        <v/>
      </c>
      <c r="C9271" s="34" t="str">
        <f t="shared" si="434"/>
        <v/>
      </c>
    </row>
    <row r="9272" spans="1:3">
      <c r="A9272" s="34" t="str">
        <f t="shared" si="432"/>
        <v/>
      </c>
      <c r="B9272" s="34" t="str">
        <f t="shared" si="433"/>
        <v/>
      </c>
      <c r="C9272" s="34" t="str">
        <f t="shared" si="434"/>
        <v/>
      </c>
    </row>
    <row r="9273" spans="1:3">
      <c r="A9273" s="34" t="str">
        <f t="shared" si="432"/>
        <v/>
      </c>
      <c r="B9273" s="34" t="str">
        <f t="shared" si="433"/>
        <v/>
      </c>
      <c r="C9273" s="34" t="str">
        <f t="shared" si="434"/>
        <v/>
      </c>
    </row>
    <row r="9274" spans="1:3">
      <c r="A9274" s="34" t="str">
        <f t="shared" si="432"/>
        <v/>
      </c>
      <c r="B9274" s="34" t="str">
        <f t="shared" si="433"/>
        <v/>
      </c>
      <c r="C9274" s="34" t="str">
        <f t="shared" si="434"/>
        <v/>
      </c>
    </row>
    <row r="9275" spans="1:3">
      <c r="A9275" s="34" t="str">
        <f t="shared" si="432"/>
        <v/>
      </c>
      <c r="B9275" s="34" t="str">
        <f t="shared" si="433"/>
        <v/>
      </c>
      <c r="C9275" s="34" t="str">
        <f t="shared" si="434"/>
        <v/>
      </c>
    </row>
    <row r="9276" spans="1:3">
      <c r="A9276" s="34" t="str">
        <f t="shared" si="432"/>
        <v/>
      </c>
      <c r="B9276" s="34" t="str">
        <f t="shared" si="433"/>
        <v/>
      </c>
      <c r="C9276" s="34" t="str">
        <f t="shared" si="434"/>
        <v/>
      </c>
    </row>
    <row r="9277" spans="1:3">
      <c r="A9277" s="34" t="str">
        <f t="shared" si="432"/>
        <v/>
      </c>
      <c r="B9277" s="34" t="str">
        <f t="shared" si="433"/>
        <v/>
      </c>
      <c r="C9277" s="34" t="str">
        <f t="shared" si="434"/>
        <v/>
      </c>
    </row>
    <row r="9278" spans="1:3">
      <c r="A9278" s="34" t="str">
        <f t="shared" si="432"/>
        <v/>
      </c>
      <c r="B9278" s="34" t="str">
        <f t="shared" si="433"/>
        <v/>
      </c>
      <c r="C9278" s="34" t="str">
        <f t="shared" si="434"/>
        <v/>
      </c>
    </row>
    <row r="9279" spans="1:3">
      <c r="A9279" s="34" t="str">
        <f t="shared" si="432"/>
        <v/>
      </c>
      <c r="B9279" s="34" t="str">
        <f t="shared" si="433"/>
        <v/>
      </c>
      <c r="C9279" s="34" t="str">
        <f t="shared" si="434"/>
        <v/>
      </c>
    </row>
    <row r="9280" spans="1:3">
      <c r="A9280" s="34" t="str">
        <f t="shared" si="432"/>
        <v/>
      </c>
      <c r="B9280" s="34" t="str">
        <f t="shared" si="433"/>
        <v/>
      </c>
      <c r="C9280" s="34" t="str">
        <f t="shared" si="434"/>
        <v/>
      </c>
    </row>
    <row r="9281" spans="1:3">
      <c r="A9281" s="34" t="str">
        <f t="shared" si="432"/>
        <v/>
      </c>
      <c r="B9281" s="34" t="str">
        <f t="shared" si="433"/>
        <v/>
      </c>
      <c r="C9281" s="34" t="str">
        <f t="shared" si="434"/>
        <v/>
      </c>
    </row>
    <row r="9282" spans="1:3">
      <c r="A9282" s="34" t="str">
        <f t="shared" si="432"/>
        <v/>
      </c>
      <c r="B9282" s="34" t="str">
        <f t="shared" si="433"/>
        <v/>
      </c>
      <c r="C9282" s="34" t="str">
        <f t="shared" si="434"/>
        <v/>
      </c>
    </row>
    <row r="9283" spans="1:3">
      <c r="A9283" s="34" t="str">
        <f t="shared" ref="A9283:A9346" si="435">IFERROR(C9283-1,"")</f>
        <v/>
      </c>
      <c r="B9283" s="34" t="str">
        <f t="shared" ref="B9283:B9346" si="436">IFERROR("P(Z&gt;="&amp;C9283-1&amp;")","")</f>
        <v/>
      </c>
      <c r="C9283" s="34" t="str">
        <f t="shared" ref="C9283:C9346" si="437">IF(C9282&gt;rNtrials,"",1+C9282)</f>
        <v/>
      </c>
    </row>
    <row r="9284" spans="1:3">
      <c r="A9284" s="34" t="str">
        <f t="shared" si="435"/>
        <v/>
      </c>
      <c r="B9284" s="34" t="str">
        <f t="shared" si="436"/>
        <v/>
      </c>
      <c r="C9284" s="34" t="str">
        <f t="shared" si="437"/>
        <v/>
      </c>
    </row>
    <row r="9285" spans="1:3">
      <c r="A9285" s="34" t="str">
        <f t="shared" si="435"/>
        <v/>
      </c>
      <c r="B9285" s="34" t="str">
        <f t="shared" si="436"/>
        <v/>
      </c>
      <c r="C9285" s="34" t="str">
        <f t="shared" si="437"/>
        <v/>
      </c>
    </row>
    <row r="9286" spans="1:3">
      <c r="A9286" s="34" t="str">
        <f t="shared" si="435"/>
        <v/>
      </c>
      <c r="B9286" s="34" t="str">
        <f t="shared" si="436"/>
        <v/>
      </c>
      <c r="C9286" s="34" t="str">
        <f t="shared" si="437"/>
        <v/>
      </c>
    </row>
    <row r="9287" spans="1:3">
      <c r="A9287" s="34" t="str">
        <f t="shared" si="435"/>
        <v/>
      </c>
      <c r="B9287" s="34" t="str">
        <f t="shared" si="436"/>
        <v/>
      </c>
      <c r="C9287" s="34" t="str">
        <f t="shared" si="437"/>
        <v/>
      </c>
    </row>
    <row r="9288" spans="1:3">
      <c r="A9288" s="34" t="str">
        <f t="shared" si="435"/>
        <v/>
      </c>
      <c r="B9288" s="34" t="str">
        <f t="shared" si="436"/>
        <v/>
      </c>
      <c r="C9288" s="34" t="str">
        <f t="shared" si="437"/>
        <v/>
      </c>
    </row>
    <row r="9289" spans="1:3">
      <c r="A9289" s="34" t="str">
        <f t="shared" si="435"/>
        <v/>
      </c>
      <c r="B9289" s="34" t="str">
        <f t="shared" si="436"/>
        <v/>
      </c>
      <c r="C9289" s="34" t="str">
        <f t="shared" si="437"/>
        <v/>
      </c>
    </row>
    <row r="9290" spans="1:3">
      <c r="A9290" s="34" t="str">
        <f t="shared" si="435"/>
        <v/>
      </c>
      <c r="B9290" s="34" t="str">
        <f t="shared" si="436"/>
        <v/>
      </c>
      <c r="C9290" s="34" t="str">
        <f t="shared" si="437"/>
        <v/>
      </c>
    </row>
    <row r="9291" spans="1:3">
      <c r="A9291" s="34" t="str">
        <f t="shared" si="435"/>
        <v/>
      </c>
      <c r="B9291" s="34" t="str">
        <f t="shared" si="436"/>
        <v/>
      </c>
      <c r="C9291" s="34" t="str">
        <f t="shared" si="437"/>
        <v/>
      </c>
    </row>
    <row r="9292" spans="1:3">
      <c r="A9292" s="34" t="str">
        <f t="shared" si="435"/>
        <v/>
      </c>
      <c r="B9292" s="34" t="str">
        <f t="shared" si="436"/>
        <v/>
      </c>
      <c r="C9292" s="34" t="str">
        <f t="shared" si="437"/>
        <v/>
      </c>
    </row>
    <row r="9293" spans="1:3">
      <c r="A9293" s="34" t="str">
        <f t="shared" si="435"/>
        <v/>
      </c>
      <c r="B9293" s="34" t="str">
        <f t="shared" si="436"/>
        <v/>
      </c>
      <c r="C9293" s="34" t="str">
        <f t="shared" si="437"/>
        <v/>
      </c>
    </row>
    <row r="9294" spans="1:3">
      <c r="A9294" s="34" t="str">
        <f t="shared" si="435"/>
        <v/>
      </c>
      <c r="B9294" s="34" t="str">
        <f t="shared" si="436"/>
        <v/>
      </c>
      <c r="C9294" s="34" t="str">
        <f t="shared" si="437"/>
        <v/>
      </c>
    </row>
    <row r="9295" spans="1:3">
      <c r="A9295" s="34" t="str">
        <f t="shared" si="435"/>
        <v/>
      </c>
      <c r="B9295" s="34" t="str">
        <f t="shared" si="436"/>
        <v/>
      </c>
      <c r="C9295" s="34" t="str">
        <f t="shared" si="437"/>
        <v/>
      </c>
    </row>
    <row r="9296" spans="1:3">
      <c r="A9296" s="34" t="str">
        <f t="shared" si="435"/>
        <v/>
      </c>
      <c r="B9296" s="34" t="str">
        <f t="shared" si="436"/>
        <v/>
      </c>
      <c r="C9296" s="34" t="str">
        <f t="shared" si="437"/>
        <v/>
      </c>
    </row>
    <row r="9297" spans="1:3">
      <c r="A9297" s="34" t="str">
        <f t="shared" si="435"/>
        <v/>
      </c>
      <c r="B9297" s="34" t="str">
        <f t="shared" si="436"/>
        <v/>
      </c>
      <c r="C9297" s="34" t="str">
        <f t="shared" si="437"/>
        <v/>
      </c>
    </row>
    <row r="9298" spans="1:3">
      <c r="A9298" s="34" t="str">
        <f t="shared" si="435"/>
        <v/>
      </c>
      <c r="B9298" s="34" t="str">
        <f t="shared" si="436"/>
        <v/>
      </c>
      <c r="C9298" s="34" t="str">
        <f t="shared" si="437"/>
        <v/>
      </c>
    </row>
    <row r="9299" spans="1:3">
      <c r="A9299" s="34" t="str">
        <f t="shared" si="435"/>
        <v/>
      </c>
      <c r="B9299" s="34" t="str">
        <f t="shared" si="436"/>
        <v/>
      </c>
      <c r="C9299" s="34" t="str">
        <f t="shared" si="437"/>
        <v/>
      </c>
    </row>
    <row r="9300" spans="1:3">
      <c r="A9300" s="34" t="str">
        <f t="shared" si="435"/>
        <v/>
      </c>
      <c r="B9300" s="34" t="str">
        <f t="shared" si="436"/>
        <v/>
      </c>
      <c r="C9300" s="34" t="str">
        <f t="shared" si="437"/>
        <v/>
      </c>
    </row>
    <row r="9301" spans="1:3">
      <c r="A9301" s="34" t="str">
        <f t="shared" si="435"/>
        <v/>
      </c>
      <c r="B9301" s="34" t="str">
        <f t="shared" si="436"/>
        <v/>
      </c>
      <c r="C9301" s="34" t="str">
        <f t="shared" si="437"/>
        <v/>
      </c>
    </row>
    <row r="9302" spans="1:3">
      <c r="A9302" s="34" t="str">
        <f t="shared" si="435"/>
        <v/>
      </c>
      <c r="B9302" s="34" t="str">
        <f t="shared" si="436"/>
        <v/>
      </c>
      <c r="C9302" s="34" t="str">
        <f t="shared" si="437"/>
        <v/>
      </c>
    </row>
    <row r="9303" spans="1:3">
      <c r="A9303" s="34" t="str">
        <f t="shared" si="435"/>
        <v/>
      </c>
      <c r="B9303" s="34" t="str">
        <f t="shared" si="436"/>
        <v/>
      </c>
      <c r="C9303" s="34" t="str">
        <f t="shared" si="437"/>
        <v/>
      </c>
    </row>
    <row r="9304" spans="1:3">
      <c r="A9304" s="34" t="str">
        <f t="shared" si="435"/>
        <v/>
      </c>
      <c r="B9304" s="34" t="str">
        <f t="shared" si="436"/>
        <v/>
      </c>
      <c r="C9304" s="34" t="str">
        <f t="shared" si="437"/>
        <v/>
      </c>
    </row>
    <row r="9305" spans="1:3">
      <c r="A9305" s="34" t="str">
        <f t="shared" si="435"/>
        <v/>
      </c>
      <c r="B9305" s="34" t="str">
        <f t="shared" si="436"/>
        <v/>
      </c>
      <c r="C9305" s="34" t="str">
        <f t="shared" si="437"/>
        <v/>
      </c>
    </row>
    <row r="9306" spans="1:3">
      <c r="A9306" s="34" t="str">
        <f t="shared" si="435"/>
        <v/>
      </c>
      <c r="B9306" s="34" t="str">
        <f t="shared" si="436"/>
        <v/>
      </c>
      <c r="C9306" s="34" t="str">
        <f t="shared" si="437"/>
        <v/>
      </c>
    </row>
    <row r="9307" spans="1:3">
      <c r="A9307" s="34" t="str">
        <f t="shared" si="435"/>
        <v/>
      </c>
      <c r="B9307" s="34" t="str">
        <f t="shared" si="436"/>
        <v/>
      </c>
      <c r="C9307" s="34" t="str">
        <f t="shared" si="437"/>
        <v/>
      </c>
    </row>
    <row r="9308" spans="1:3">
      <c r="A9308" s="34" t="str">
        <f t="shared" si="435"/>
        <v/>
      </c>
      <c r="B9308" s="34" t="str">
        <f t="shared" si="436"/>
        <v/>
      </c>
      <c r="C9308" s="34" t="str">
        <f t="shared" si="437"/>
        <v/>
      </c>
    </row>
    <row r="9309" spans="1:3">
      <c r="A9309" s="34" t="str">
        <f t="shared" si="435"/>
        <v/>
      </c>
      <c r="B9309" s="34" t="str">
        <f t="shared" si="436"/>
        <v/>
      </c>
      <c r="C9309" s="34" t="str">
        <f t="shared" si="437"/>
        <v/>
      </c>
    </row>
    <row r="9310" spans="1:3">
      <c r="A9310" s="34" t="str">
        <f t="shared" si="435"/>
        <v/>
      </c>
      <c r="B9310" s="34" t="str">
        <f t="shared" si="436"/>
        <v/>
      </c>
      <c r="C9310" s="34" t="str">
        <f t="shared" si="437"/>
        <v/>
      </c>
    </row>
    <row r="9311" spans="1:3">
      <c r="A9311" s="34" t="str">
        <f t="shared" si="435"/>
        <v/>
      </c>
      <c r="B9311" s="34" t="str">
        <f t="shared" si="436"/>
        <v/>
      </c>
      <c r="C9311" s="34" t="str">
        <f t="shared" si="437"/>
        <v/>
      </c>
    </row>
    <row r="9312" spans="1:3">
      <c r="A9312" s="34" t="str">
        <f t="shared" si="435"/>
        <v/>
      </c>
      <c r="B9312" s="34" t="str">
        <f t="shared" si="436"/>
        <v/>
      </c>
      <c r="C9312" s="34" t="str">
        <f t="shared" si="437"/>
        <v/>
      </c>
    </row>
    <row r="9313" spans="1:3">
      <c r="A9313" s="34" t="str">
        <f t="shared" si="435"/>
        <v/>
      </c>
      <c r="B9313" s="34" t="str">
        <f t="shared" si="436"/>
        <v/>
      </c>
      <c r="C9313" s="34" t="str">
        <f t="shared" si="437"/>
        <v/>
      </c>
    </row>
    <row r="9314" spans="1:3">
      <c r="A9314" s="34" t="str">
        <f t="shared" si="435"/>
        <v/>
      </c>
      <c r="B9314" s="34" t="str">
        <f t="shared" si="436"/>
        <v/>
      </c>
      <c r="C9314" s="34" t="str">
        <f t="shared" si="437"/>
        <v/>
      </c>
    </row>
    <row r="9315" spans="1:3">
      <c r="A9315" s="34" t="str">
        <f t="shared" si="435"/>
        <v/>
      </c>
      <c r="B9315" s="34" t="str">
        <f t="shared" si="436"/>
        <v/>
      </c>
      <c r="C9315" s="34" t="str">
        <f t="shared" si="437"/>
        <v/>
      </c>
    </row>
    <row r="9316" spans="1:3">
      <c r="A9316" s="34" t="str">
        <f t="shared" si="435"/>
        <v/>
      </c>
      <c r="B9316" s="34" t="str">
        <f t="shared" si="436"/>
        <v/>
      </c>
      <c r="C9316" s="34" t="str">
        <f t="shared" si="437"/>
        <v/>
      </c>
    </row>
    <row r="9317" spans="1:3">
      <c r="A9317" s="34" t="str">
        <f t="shared" si="435"/>
        <v/>
      </c>
      <c r="B9317" s="34" t="str">
        <f t="shared" si="436"/>
        <v/>
      </c>
      <c r="C9317" s="34" t="str">
        <f t="shared" si="437"/>
        <v/>
      </c>
    </row>
    <row r="9318" spans="1:3">
      <c r="A9318" s="34" t="str">
        <f t="shared" si="435"/>
        <v/>
      </c>
      <c r="B9318" s="34" t="str">
        <f t="shared" si="436"/>
        <v/>
      </c>
      <c r="C9318" s="34" t="str">
        <f t="shared" si="437"/>
        <v/>
      </c>
    </row>
    <row r="9319" spans="1:3">
      <c r="A9319" s="34" t="str">
        <f t="shared" si="435"/>
        <v/>
      </c>
      <c r="B9319" s="34" t="str">
        <f t="shared" si="436"/>
        <v/>
      </c>
      <c r="C9319" s="34" t="str">
        <f t="shared" si="437"/>
        <v/>
      </c>
    </row>
    <row r="9320" spans="1:3">
      <c r="A9320" s="34" t="str">
        <f t="shared" si="435"/>
        <v/>
      </c>
      <c r="B9320" s="34" t="str">
        <f t="shared" si="436"/>
        <v/>
      </c>
      <c r="C9320" s="34" t="str">
        <f t="shared" si="437"/>
        <v/>
      </c>
    </row>
    <row r="9321" spans="1:3">
      <c r="A9321" s="34" t="str">
        <f t="shared" si="435"/>
        <v/>
      </c>
      <c r="B9321" s="34" t="str">
        <f t="shared" si="436"/>
        <v/>
      </c>
      <c r="C9321" s="34" t="str">
        <f t="shared" si="437"/>
        <v/>
      </c>
    </row>
    <row r="9322" spans="1:3">
      <c r="A9322" s="34" t="str">
        <f t="shared" si="435"/>
        <v/>
      </c>
      <c r="B9322" s="34" t="str">
        <f t="shared" si="436"/>
        <v/>
      </c>
      <c r="C9322" s="34" t="str">
        <f t="shared" si="437"/>
        <v/>
      </c>
    </row>
    <row r="9323" spans="1:3">
      <c r="A9323" s="34" t="str">
        <f t="shared" si="435"/>
        <v/>
      </c>
      <c r="B9323" s="34" t="str">
        <f t="shared" si="436"/>
        <v/>
      </c>
      <c r="C9323" s="34" t="str">
        <f t="shared" si="437"/>
        <v/>
      </c>
    </row>
    <row r="9324" spans="1:3">
      <c r="A9324" s="34" t="str">
        <f t="shared" si="435"/>
        <v/>
      </c>
      <c r="B9324" s="34" t="str">
        <f t="shared" si="436"/>
        <v/>
      </c>
      <c r="C9324" s="34" t="str">
        <f t="shared" si="437"/>
        <v/>
      </c>
    </row>
    <row r="9325" spans="1:3">
      <c r="A9325" s="34" t="str">
        <f t="shared" si="435"/>
        <v/>
      </c>
      <c r="B9325" s="34" t="str">
        <f t="shared" si="436"/>
        <v/>
      </c>
      <c r="C9325" s="34" t="str">
        <f t="shared" si="437"/>
        <v/>
      </c>
    </row>
    <row r="9326" spans="1:3">
      <c r="A9326" s="34" t="str">
        <f t="shared" si="435"/>
        <v/>
      </c>
      <c r="B9326" s="34" t="str">
        <f t="shared" si="436"/>
        <v/>
      </c>
      <c r="C9326" s="34" t="str">
        <f t="shared" si="437"/>
        <v/>
      </c>
    </row>
    <row r="9327" spans="1:3">
      <c r="A9327" s="34" t="str">
        <f t="shared" si="435"/>
        <v/>
      </c>
      <c r="B9327" s="34" t="str">
        <f t="shared" si="436"/>
        <v/>
      </c>
      <c r="C9327" s="34" t="str">
        <f t="shared" si="437"/>
        <v/>
      </c>
    </row>
    <row r="9328" spans="1:3">
      <c r="A9328" s="34" t="str">
        <f t="shared" si="435"/>
        <v/>
      </c>
      <c r="B9328" s="34" t="str">
        <f t="shared" si="436"/>
        <v/>
      </c>
      <c r="C9328" s="34" t="str">
        <f t="shared" si="437"/>
        <v/>
      </c>
    </row>
    <row r="9329" spans="1:3">
      <c r="A9329" s="34" t="str">
        <f t="shared" si="435"/>
        <v/>
      </c>
      <c r="B9329" s="34" t="str">
        <f t="shared" si="436"/>
        <v/>
      </c>
      <c r="C9329" s="34" t="str">
        <f t="shared" si="437"/>
        <v/>
      </c>
    </row>
    <row r="9330" spans="1:3">
      <c r="A9330" s="34" t="str">
        <f t="shared" si="435"/>
        <v/>
      </c>
      <c r="B9330" s="34" t="str">
        <f t="shared" si="436"/>
        <v/>
      </c>
      <c r="C9330" s="34" t="str">
        <f t="shared" si="437"/>
        <v/>
      </c>
    </row>
    <row r="9331" spans="1:3">
      <c r="A9331" s="34" t="str">
        <f t="shared" si="435"/>
        <v/>
      </c>
      <c r="B9331" s="34" t="str">
        <f t="shared" si="436"/>
        <v/>
      </c>
      <c r="C9331" s="34" t="str">
        <f t="shared" si="437"/>
        <v/>
      </c>
    </row>
    <row r="9332" spans="1:3">
      <c r="A9332" s="34" t="str">
        <f t="shared" si="435"/>
        <v/>
      </c>
      <c r="B9332" s="34" t="str">
        <f t="shared" si="436"/>
        <v/>
      </c>
      <c r="C9332" s="34" t="str">
        <f t="shared" si="437"/>
        <v/>
      </c>
    </row>
    <row r="9333" spans="1:3">
      <c r="A9333" s="34" t="str">
        <f t="shared" si="435"/>
        <v/>
      </c>
      <c r="B9333" s="34" t="str">
        <f t="shared" si="436"/>
        <v/>
      </c>
      <c r="C9333" s="34" t="str">
        <f t="shared" si="437"/>
        <v/>
      </c>
    </row>
    <row r="9334" spans="1:3">
      <c r="A9334" s="34" t="str">
        <f t="shared" si="435"/>
        <v/>
      </c>
      <c r="B9334" s="34" t="str">
        <f t="shared" si="436"/>
        <v/>
      </c>
      <c r="C9334" s="34" t="str">
        <f t="shared" si="437"/>
        <v/>
      </c>
    </row>
    <row r="9335" spans="1:3">
      <c r="A9335" s="34" t="str">
        <f t="shared" si="435"/>
        <v/>
      </c>
      <c r="B9335" s="34" t="str">
        <f t="shared" si="436"/>
        <v/>
      </c>
      <c r="C9335" s="34" t="str">
        <f t="shared" si="437"/>
        <v/>
      </c>
    </row>
    <row r="9336" spans="1:3">
      <c r="A9336" s="34" t="str">
        <f t="shared" si="435"/>
        <v/>
      </c>
      <c r="B9336" s="34" t="str">
        <f t="shared" si="436"/>
        <v/>
      </c>
      <c r="C9336" s="34" t="str">
        <f t="shared" si="437"/>
        <v/>
      </c>
    </row>
    <row r="9337" spans="1:3">
      <c r="A9337" s="34" t="str">
        <f t="shared" si="435"/>
        <v/>
      </c>
      <c r="B9337" s="34" t="str">
        <f t="shared" si="436"/>
        <v/>
      </c>
      <c r="C9337" s="34" t="str">
        <f t="shared" si="437"/>
        <v/>
      </c>
    </row>
    <row r="9338" spans="1:3">
      <c r="A9338" s="34" t="str">
        <f t="shared" si="435"/>
        <v/>
      </c>
      <c r="B9338" s="34" t="str">
        <f t="shared" si="436"/>
        <v/>
      </c>
      <c r="C9338" s="34" t="str">
        <f t="shared" si="437"/>
        <v/>
      </c>
    </row>
    <row r="9339" spans="1:3">
      <c r="A9339" s="34" t="str">
        <f t="shared" si="435"/>
        <v/>
      </c>
      <c r="B9339" s="34" t="str">
        <f t="shared" si="436"/>
        <v/>
      </c>
      <c r="C9339" s="34" t="str">
        <f t="shared" si="437"/>
        <v/>
      </c>
    </row>
    <row r="9340" spans="1:3">
      <c r="A9340" s="34" t="str">
        <f t="shared" si="435"/>
        <v/>
      </c>
      <c r="B9340" s="34" t="str">
        <f t="shared" si="436"/>
        <v/>
      </c>
      <c r="C9340" s="34" t="str">
        <f t="shared" si="437"/>
        <v/>
      </c>
    </row>
    <row r="9341" spans="1:3">
      <c r="A9341" s="34" t="str">
        <f t="shared" si="435"/>
        <v/>
      </c>
      <c r="B9341" s="34" t="str">
        <f t="shared" si="436"/>
        <v/>
      </c>
      <c r="C9341" s="34" t="str">
        <f t="shared" si="437"/>
        <v/>
      </c>
    </row>
    <row r="9342" spans="1:3">
      <c r="A9342" s="34" t="str">
        <f t="shared" si="435"/>
        <v/>
      </c>
      <c r="B9342" s="34" t="str">
        <f t="shared" si="436"/>
        <v/>
      </c>
      <c r="C9342" s="34" t="str">
        <f t="shared" si="437"/>
        <v/>
      </c>
    </row>
    <row r="9343" spans="1:3">
      <c r="A9343" s="34" t="str">
        <f t="shared" si="435"/>
        <v/>
      </c>
      <c r="B9343" s="34" t="str">
        <f t="shared" si="436"/>
        <v/>
      </c>
      <c r="C9343" s="34" t="str">
        <f t="shared" si="437"/>
        <v/>
      </c>
    </row>
    <row r="9344" spans="1:3">
      <c r="A9344" s="34" t="str">
        <f t="shared" si="435"/>
        <v/>
      </c>
      <c r="B9344" s="34" t="str">
        <f t="shared" si="436"/>
        <v/>
      </c>
      <c r="C9344" s="34" t="str">
        <f t="shared" si="437"/>
        <v/>
      </c>
    </row>
    <row r="9345" spans="1:3">
      <c r="A9345" s="34" t="str">
        <f t="shared" si="435"/>
        <v/>
      </c>
      <c r="B9345" s="34" t="str">
        <f t="shared" si="436"/>
        <v/>
      </c>
      <c r="C9345" s="34" t="str">
        <f t="shared" si="437"/>
        <v/>
      </c>
    </row>
    <row r="9346" spans="1:3">
      <c r="A9346" s="34" t="str">
        <f t="shared" si="435"/>
        <v/>
      </c>
      <c r="B9346" s="34" t="str">
        <f t="shared" si="436"/>
        <v/>
      </c>
      <c r="C9346" s="34" t="str">
        <f t="shared" si="437"/>
        <v/>
      </c>
    </row>
    <row r="9347" spans="1:3">
      <c r="A9347" s="34" t="str">
        <f t="shared" ref="A9347:A9410" si="438">IFERROR(C9347-1,"")</f>
        <v/>
      </c>
      <c r="B9347" s="34" t="str">
        <f t="shared" ref="B9347:B9410" si="439">IFERROR("P(Z&gt;="&amp;C9347-1&amp;")","")</f>
        <v/>
      </c>
      <c r="C9347" s="34" t="str">
        <f t="shared" ref="C9347:C9410" si="440">IF(C9346&gt;rNtrials,"",1+C9346)</f>
        <v/>
      </c>
    </row>
    <row r="9348" spans="1:3">
      <c r="A9348" s="34" t="str">
        <f t="shared" si="438"/>
        <v/>
      </c>
      <c r="B9348" s="34" t="str">
        <f t="shared" si="439"/>
        <v/>
      </c>
      <c r="C9348" s="34" t="str">
        <f t="shared" si="440"/>
        <v/>
      </c>
    </row>
    <row r="9349" spans="1:3">
      <c r="A9349" s="34" t="str">
        <f t="shared" si="438"/>
        <v/>
      </c>
      <c r="B9349" s="34" t="str">
        <f t="shared" si="439"/>
        <v/>
      </c>
      <c r="C9349" s="34" t="str">
        <f t="shared" si="440"/>
        <v/>
      </c>
    </row>
    <row r="9350" spans="1:3">
      <c r="A9350" s="34" t="str">
        <f t="shared" si="438"/>
        <v/>
      </c>
      <c r="B9350" s="34" t="str">
        <f t="shared" si="439"/>
        <v/>
      </c>
      <c r="C9350" s="34" t="str">
        <f t="shared" si="440"/>
        <v/>
      </c>
    </row>
    <row r="9351" spans="1:3">
      <c r="A9351" s="34" t="str">
        <f t="shared" si="438"/>
        <v/>
      </c>
      <c r="B9351" s="34" t="str">
        <f t="shared" si="439"/>
        <v/>
      </c>
      <c r="C9351" s="34" t="str">
        <f t="shared" si="440"/>
        <v/>
      </c>
    </row>
    <row r="9352" spans="1:3">
      <c r="A9352" s="34" t="str">
        <f t="shared" si="438"/>
        <v/>
      </c>
      <c r="B9352" s="34" t="str">
        <f t="shared" si="439"/>
        <v/>
      </c>
      <c r="C9352" s="34" t="str">
        <f t="shared" si="440"/>
        <v/>
      </c>
    </row>
    <row r="9353" spans="1:3">
      <c r="A9353" s="34" t="str">
        <f t="shared" si="438"/>
        <v/>
      </c>
      <c r="B9353" s="34" t="str">
        <f t="shared" si="439"/>
        <v/>
      </c>
      <c r="C9353" s="34" t="str">
        <f t="shared" si="440"/>
        <v/>
      </c>
    </row>
    <row r="9354" spans="1:3">
      <c r="A9354" s="34" t="str">
        <f t="shared" si="438"/>
        <v/>
      </c>
      <c r="B9354" s="34" t="str">
        <f t="shared" si="439"/>
        <v/>
      </c>
      <c r="C9354" s="34" t="str">
        <f t="shared" si="440"/>
        <v/>
      </c>
    </row>
    <row r="9355" spans="1:3">
      <c r="A9355" s="34" t="str">
        <f t="shared" si="438"/>
        <v/>
      </c>
      <c r="B9355" s="34" t="str">
        <f t="shared" si="439"/>
        <v/>
      </c>
      <c r="C9355" s="34" t="str">
        <f t="shared" si="440"/>
        <v/>
      </c>
    </row>
    <row r="9356" spans="1:3">
      <c r="A9356" s="34" t="str">
        <f t="shared" si="438"/>
        <v/>
      </c>
      <c r="B9356" s="34" t="str">
        <f t="shared" si="439"/>
        <v/>
      </c>
      <c r="C9356" s="34" t="str">
        <f t="shared" si="440"/>
        <v/>
      </c>
    </row>
    <row r="9357" spans="1:3">
      <c r="A9357" s="34" t="str">
        <f t="shared" si="438"/>
        <v/>
      </c>
      <c r="B9357" s="34" t="str">
        <f t="shared" si="439"/>
        <v/>
      </c>
      <c r="C9357" s="34" t="str">
        <f t="shared" si="440"/>
        <v/>
      </c>
    </row>
    <row r="9358" spans="1:3">
      <c r="A9358" s="34" t="str">
        <f t="shared" si="438"/>
        <v/>
      </c>
      <c r="B9358" s="34" t="str">
        <f t="shared" si="439"/>
        <v/>
      </c>
      <c r="C9358" s="34" t="str">
        <f t="shared" si="440"/>
        <v/>
      </c>
    </row>
    <row r="9359" spans="1:3">
      <c r="A9359" s="34" t="str">
        <f t="shared" si="438"/>
        <v/>
      </c>
      <c r="B9359" s="34" t="str">
        <f t="shared" si="439"/>
        <v/>
      </c>
      <c r="C9359" s="34" t="str">
        <f t="shared" si="440"/>
        <v/>
      </c>
    </row>
    <row r="9360" spans="1:3">
      <c r="A9360" s="34" t="str">
        <f t="shared" si="438"/>
        <v/>
      </c>
      <c r="B9360" s="34" t="str">
        <f t="shared" si="439"/>
        <v/>
      </c>
      <c r="C9360" s="34" t="str">
        <f t="shared" si="440"/>
        <v/>
      </c>
    </row>
    <row r="9361" spans="1:3">
      <c r="A9361" s="34" t="str">
        <f t="shared" si="438"/>
        <v/>
      </c>
      <c r="B9361" s="34" t="str">
        <f t="shared" si="439"/>
        <v/>
      </c>
      <c r="C9361" s="34" t="str">
        <f t="shared" si="440"/>
        <v/>
      </c>
    </row>
    <row r="9362" spans="1:3">
      <c r="A9362" s="34" t="str">
        <f t="shared" si="438"/>
        <v/>
      </c>
      <c r="B9362" s="34" t="str">
        <f t="shared" si="439"/>
        <v/>
      </c>
      <c r="C9362" s="34" t="str">
        <f t="shared" si="440"/>
        <v/>
      </c>
    </row>
    <row r="9363" spans="1:3">
      <c r="A9363" s="34" t="str">
        <f t="shared" si="438"/>
        <v/>
      </c>
      <c r="B9363" s="34" t="str">
        <f t="shared" si="439"/>
        <v/>
      </c>
      <c r="C9363" s="34" t="str">
        <f t="shared" si="440"/>
        <v/>
      </c>
    </row>
    <row r="9364" spans="1:3">
      <c r="A9364" s="34" t="str">
        <f t="shared" si="438"/>
        <v/>
      </c>
      <c r="B9364" s="34" t="str">
        <f t="shared" si="439"/>
        <v/>
      </c>
      <c r="C9364" s="34" t="str">
        <f t="shared" si="440"/>
        <v/>
      </c>
    </row>
    <row r="9365" spans="1:3">
      <c r="A9365" s="34" t="str">
        <f t="shared" si="438"/>
        <v/>
      </c>
      <c r="B9365" s="34" t="str">
        <f t="shared" si="439"/>
        <v/>
      </c>
      <c r="C9365" s="34" t="str">
        <f t="shared" si="440"/>
        <v/>
      </c>
    </row>
    <row r="9366" spans="1:3">
      <c r="A9366" s="34" t="str">
        <f t="shared" si="438"/>
        <v/>
      </c>
      <c r="B9366" s="34" t="str">
        <f t="shared" si="439"/>
        <v/>
      </c>
      <c r="C9366" s="34" t="str">
        <f t="shared" si="440"/>
        <v/>
      </c>
    </row>
    <row r="9367" spans="1:3">
      <c r="A9367" s="34" t="str">
        <f t="shared" si="438"/>
        <v/>
      </c>
      <c r="B9367" s="34" t="str">
        <f t="shared" si="439"/>
        <v/>
      </c>
      <c r="C9367" s="34" t="str">
        <f t="shared" si="440"/>
        <v/>
      </c>
    </row>
    <row r="9368" spans="1:3">
      <c r="A9368" s="34" t="str">
        <f t="shared" si="438"/>
        <v/>
      </c>
      <c r="B9368" s="34" t="str">
        <f t="shared" si="439"/>
        <v/>
      </c>
      <c r="C9368" s="34" t="str">
        <f t="shared" si="440"/>
        <v/>
      </c>
    </row>
    <row r="9369" spans="1:3">
      <c r="A9369" s="34" t="str">
        <f t="shared" si="438"/>
        <v/>
      </c>
      <c r="B9369" s="34" t="str">
        <f t="shared" si="439"/>
        <v/>
      </c>
      <c r="C9369" s="34" t="str">
        <f t="shared" si="440"/>
        <v/>
      </c>
    </row>
    <row r="9370" spans="1:3">
      <c r="A9370" s="34" t="str">
        <f t="shared" si="438"/>
        <v/>
      </c>
      <c r="B9370" s="34" t="str">
        <f t="shared" si="439"/>
        <v/>
      </c>
      <c r="C9370" s="34" t="str">
        <f t="shared" si="440"/>
        <v/>
      </c>
    </row>
    <row r="9371" spans="1:3">
      <c r="A9371" s="34" t="str">
        <f t="shared" si="438"/>
        <v/>
      </c>
      <c r="B9371" s="34" t="str">
        <f t="shared" si="439"/>
        <v/>
      </c>
      <c r="C9371" s="34" t="str">
        <f t="shared" si="440"/>
        <v/>
      </c>
    </row>
    <row r="9372" spans="1:3">
      <c r="A9372" s="34" t="str">
        <f t="shared" si="438"/>
        <v/>
      </c>
      <c r="B9372" s="34" t="str">
        <f t="shared" si="439"/>
        <v/>
      </c>
      <c r="C9372" s="34" t="str">
        <f t="shared" si="440"/>
        <v/>
      </c>
    </row>
    <row r="9373" spans="1:3">
      <c r="A9373" s="34" t="str">
        <f t="shared" si="438"/>
        <v/>
      </c>
      <c r="B9373" s="34" t="str">
        <f t="shared" si="439"/>
        <v/>
      </c>
      <c r="C9373" s="34" t="str">
        <f t="shared" si="440"/>
        <v/>
      </c>
    </row>
    <row r="9374" spans="1:3">
      <c r="A9374" s="34" t="str">
        <f t="shared" si="438"/>
        <v/>
      </c>
      <c r="B9374" s="34" t="str">
        <f t="shared" si="439"/>
        <v/>
      </c>
      <c r="C9374" s="34" t="str">
        <f t="shared" si="440"/>
        <v/>
      </c>
    </row>
    <row r="9375" spans="1:3">
      <c r="A9375" s="34" t="str">
        <f t="shared" si="438"/>
        <v/>
      </c>
      <c r="B9375" s="34" t="str">
        <f t="shared" si="439"/>
        <v/>
      </c>
      <c r="C9375" s="34" t="str">
        <f t="shared" si="440"/>
        <v/>
      </c>
    </row>
    <row r="9376" spans="1:3">
      <c r="A9376" s="34" t="str">
        <f t="shared" si="438"/>
        <v/>
      </c>
      <c r="B9376" s="34" t="str">
        <f t="shared" si="439"/>
        <v/>
      </c>
      <c r="C9376" s="34" t="str">
        <f t="shared" si="440"/>
        <v/>
      </c>
    </row>
    <row r="9377" spans="1:3">
      <c r="A9377" s="34" t="str">
        <f t="shared" si="438"/>
        <v/>
      </c>
      <c r="B9377" s="34" t="str">
        <f t="shared" si="439"/>
        <v/>
      </c>
      <c r="C9377" s="34" t="str">
        <f t="shared" si="440"/>
        <v/>
      </c>
    </row>
    <row r="9378" spans="1:3">
      <c r="A9378" s="34" t="str">
        <f t="shared" si="438"/>
        <v/>
      </c>
      <c r="B9378" s="34" t="str">
        <f t="shared" si="439"/>
        <v/>
      </c>
      <c r="C9378" s="34" t="str">
        <f t="shared" si="440"/>
        <v/>
      </c>
    </row>
    <row r="9379" spans="1:3">
      <c r="A9379" s="34" t="str">
        <f t="shared" si="438"/>
        <v/>
      </c>
      <c r="B9379" s="34" t="str">
        <f t="shared" si="439"/>
        <v/>
      </c>
      <c r="C9379" s="34" t="str">
        <f t="shared" si="440"/>
        <v/>
      </c>
    </row>
    <row r="9380" spans="1:3">
      <c r="A9380" s="34" t="str">
        <f t="shared" si="438"/>
        <v/>
      </c>
      <c r="B9380" s="34" t="str">
        <f t="shared" si="439"/>
        <v/>
      </c>
      <c r="C9380" s="34" t="str">
        <f t="shared" si="440"/>
        <v/>
      </c>
    </row>
    <row r="9381" spans="1:3">
      <c r="A9381" s="34" t="str">
        <f t="shared" si="438"/>
        <v/>
      </c>
      <c r="B9381" s="34" t="str">
        <f t="shared" si="439"/>
        <v/>
      </c>
      <c r="C9381" s="34" t="str">
        <f t="shared" si="440"/>
        <v/>
      </c>
    </row>
    <row r="9382" spans="1:3">
      <c r="A9382" s="34" t="str">
        <f t="shared" si="438"/>
        <v/>
      </c>
      <c r="B9382" s="34" t="str">
        <f t="shared" si="439"/>
        <v/>
      </c>
      <c r="C9382" s="34" t="str">
        <f t="shared" si="440"/>
        <v/>
      </c>
    </row>
    <row r="9383" spans="1:3">
      <c r="A9383" s="34" t="str">
        <f t="shared" si="438"/>
        <v/>
      </c>
      <c r="B9383" s="34" t="str">
        <f t="shared" si="439"/>
        <v/>
      </c>
      <c r="C9383" s="34" t="str">
        <f t="shared" si="440"/>
        <v/>
      </c>
    </row>
    <row r="9384" spans="1:3">
      <c r="A9384" s="34" t="str">
        <f t="shared" si="438"/>
        <v/>
      </c>
      <c r="B9384" s="34" t="str">
        <f t="shared" si="439"/>
        <v/>
      </c>
      <c r="C9384" s="34" t="str">
        <f t="shared" si="440"/>
        <v/>
      </c>
    </row>
    <row r="9385" spans="1:3">
      <c r="A9385" s="34" t="str">
        <f t="shared" si="438"/>
        <v/>
      </c>
      <c r="B9385" s="34" t="str">
        <f t="shared" si="439"/>
        <v/>
      </c>
      <c r="C9385" s="34" t="str">
        <f t="shared" si="440"/>
        <v/>
      </c>
    </row>
    <row r="9386" spans="1:3">
      <c r="A9386" s="34" t="str">
        <f t="shared" si="438"/>
        <v/>
      </c>
      <c r="B9386" s="34" t="str">
        <f t="shared" si="439"/>
        <v/>
      </c>
      <c r="C9386" s="34" t="str">
        <f t="shared" si="440"/>
        <v/>
      </c>
    </row>
    <row r="9387" spans="1:3">
      <c r="A9387" s="34" t="str">
        <f t="shared" si="438"/>
        <v/>
      </c>
      <c r="B9387" s="34" t="str">
        <f t="shared" si="439"/>
        <v/>
      </c>
      <c r="C9387" s="34" t="str">
        <f t="shared" si="440"/>
        <v/>
      </c>
    </row>
    <row r="9388" spans="1:3">
      <c r="A9388" s="34" t="str">
        <f t="shared" si="438"/>
        <v/>
      </c>
      <c r="B9388" s="34" t="str">
        <f t="shared" si="439"/>
        <v/>
      </c>
      <c r="C9388" s="34" t="str">
        <f t="shared" si="440"/>
        <v/>
      </c>
    </row>
    <row r="9389" spans="1:3">
      <c r="A9389" s="34" t="str">
        <f t="shared" si="438"/>
        <v/>
      </c>
      <c r="B9389" s="34" t="str">
        <f t="shared" si="439"/>
        <v/>
      </c>
      <c r="C9389" s="34" t="str">
        <f t="shared" si="440"/>
        <v/>
      </c>
    </row>
    <row r="9390" spans="1:3">
      <c r="A9390" s="34" t="str">
        <f t="shared" si="438"/>
        <v/>
      </c>
      <c r="B9390" s="34" t="str">
        <f t="shared" si="439"/>
        <v/>
      </c>
      <c r="C9390" s="34" t="str">
        <f t="shared" si="440"/>
        <v/>
      </c>
    </row>
    <row r="9391" spans="1:3">
      <c r="A9391" s="34" t="str">
        <f t="shared" si="438"/>
        <v/>
      </c>
      <c r="B9391" s="34" t="str">
        <f t="shared" si="439"/>
        <v/>
      </c>
      <c r="C9391" s="34" t="str">
        <f t="shared" si="440"/>
        <v/>
      </c>
    </row>
    <row r="9392" spans="1:3">
      <c r="A9392" s="34" t="str">
        <f t="shared" si="438"/>
        <v/>
      </c>
      <c r="B9392" s="34" t="str">
        <f t="shared" si="439"/>
        <v/>
      </c>
      <c r="C9392" s="34" t="str">
        <f t="shared" si="440"/>
        <v/>
      </c>
    </row>
    <row r="9393" spans="1:3">
      <c r="A9393" s="34" t="str">
        <f t="shared" si="438"/>
        <v/>
      </c>
      <c r="B9393" s="34" t="str">
        <f t="shared" si="439"/>
        <v/>
      </c>
      <c r="C9393" s="34" t="str">
        <f t="shared" si="440"/>
        <v/>
      </c>
    </row>
    <row r="9394" spans="1:3">
      <c r="A9394" s="34" t="str">
        <f t="shared" si="438"/>
        <v/>
      </c>
      <c r="B9394" s="34" t="str">
        <f t="shared" si="439"/>
        <v/>
      </c>
      <c r="C9394" s="34" t="str">
        <f t="shared" si="440"/>
        <v/>
      </c>
    </row>
    <row r="9395" spans="1:3">
      <c r="A9395" s="34" t="str">
        <f t="shared" si="438"/>
        <v/>
      </c>
      <c r="B9395" s="34" t="str">
        <f t="shared" si="439"/>
        <v/>
      </c>
      <c r="C9395" s="34" t="str">
        <f t="shared" si="440"/>
        <v/>
      </c>
    </row>
    <row r="9396" spans="1:3">
      <c r="A9396" s="34" t="str">
        <f t="shared" si="438"/>
        <v/>
      </c>
      <c r="B9396" s="34" t="str">
        <f t="shared" si="439"/>
        <v/>
      </c>
      <c r="C9396" s="34" t="str">
        <f t="shared" si="440"/>
        <v/>
      </c>
    </row>
    <row r="9397" spans="1:3">
      <c r="A9397" s="34" t="str">
        <f t="shared" si="438"/>
        <v/>
      </c>
      <c r="B9397" s="34" t="str">
        <f t="shared" si="439"/>
        <v/>
      </c>
      <c r="C9397" s="34" t="str">
        <f t="shared" si="440"/>
        <v/>
      </c>
    </row>
    <row r="9398" spans="1:3">
      <c r="A9398" s="34" t="str">
        <f t="shared" si="438"/>
        <v/>
      </c>
      <c r="B9398" s="34" t="str">
        <f t="shared" si="439"/>
        <v/>
      </c>
      <c r="C9398" s="34" t="str">
        <f t="shared" si="440"/>
        <v/>
      </c>
    </row>
    <row r="9399" spans="1:3">
      <c r="A9399" s="34" t="str">
        <f t="shared" si="438"/>
        <v/>
      </c>
      <c r="B9399" s="34" t="str">
        <f t="shared" si="439"/>
        <v/>
      </c>
      <c r="C9399" s="34" t="str">
        <f t="shared" si="440"/>
        <v/>
      </c>
    </row>
    <row r="9400" spans="1:3">
      <c r="A9400" s="34" t="str">
        <f t="shared" si="438"/>
        <v/>
      </c>
      <c r="B9400" s="34" t="str">
        <f t="shared" si="439"/>
        <v/>
      </c>
      <c r="C9400" s="34" t="str">
        <f t="shared" si="440"/>
        <v/>
      </c>
    </row>
    <row r="9401" spans="1:3">
      <c r="A9401" s="34" t="str">
        <f t="shared" si="438"/>
        <v/>
      </c>
      <c r="B9401" s="34" t="str">
        <f t="shared" si="439"/>
        <v/>
      </c>
      <c r="C9401" s="34" t="str">
        <f t="shared" si="440"/>
        <v/>
      </c>
    </row>
    <row r="9402" spans="1:3">
      <c r="A9402" s="34" t="str">
        <f t="shared" si="438"/>
        <v/>
      </c>
      <c r="B9402" s="34" t="str">
        <f t="shared" si="439"/>
        <v/>
      </c>
      <c r="C9402" s="34" t="str">
        <f t="shared" si="440"/>
        <v/>
      </c>
    </row>
    <row r="9403" spans="1:3">
      <c r="A9403" s="34" t="str">
        <f t="shared" si="438"/>
        <v/>
      </c>
      <c r="B9403" s="34" t="str">
        <f t="shared" si="439"/>
        <v/>
      </c>
      <c r="C9403" s="34" t="str">
        <f t="shared" si="440"/>
        <v/>
      </c>
    </row>
    <row r="9404" spans="1:3">
      <c r="A9404" s="34" t="str">
        <f t="shared" si="438"/>
        <v/>
      </c>
      <c r="B9404" s="34" t="str">
        <f t="shared" si="439"/>
        <v/>
      </c>
      <c r="C9404" s="34" t="str">
        <f t="shared" si="440"/>
        <v/>
      </c>
    </row>
    <row r="9405" spans="1:3">
      <c r="A9405" s="34" t="str">
        <f t="shared" si="438"/>
        <v/>
      </c>
      <c r="B9405" s="34" t="str">
        <f t="shared" si="439"/>
        <v/>
      </c>
      <c r="C9405" s="34" t="str">
        <f t="shared" si="440"/>
        <v/>
      </c>
    </row>
    <row r="9406" spans="1:3">
      <c r="A9406" s="34" t="str">
        <f t="shared" si="438"/>
        <v/>
      </c>
      <c r="B9406" s="34" t="str">
        <f t="shared" si="439"/>
        <v/>
      </c>
      <c r="C9406" s="34" t="str">
        <f t="shared" si="440"/>
        <v/>
      </c>
    </row>
    <row r="9407" spans="1:3">
      <c r="A9407" s="34" t="str">
        <f t="shared" si="438"/>
        <v/>
      </c>
      <c r="B9407" s="34" t="str">
        <f t="shared" si="439"/>
        <v/>
      </c>
      <c r="C9407" s="34" t="str">
        <f t="shared" si="440"/>
        <v/>
      </c>
    </row>
    <row r="9408" spans="1:3">
      <c r="A9408" s="34" t="str">
        <f t="shared" si="438"/>
        <v/>
      </c>
      <c r="B9408" s="34" t="str">
        <f t="shared" si="439"/>
        <v/>
      </c>
      <c r="C9408" s="34" t="str">
        <f t="shared" si="440"/>
        <v/>
      </c>
    </row>
    <row r="9409" spans="1:3">
      <c r="A9409" s="34" t="str">
        <f t="shared" si="438"/>
        <v/>
      </c>
      <c r="B9409" s="34" t="str">
        <f t="shared" si="439"/>
        <v/>
      </c>
      <c r="C9409" s="34" t="str">
        <f t="shared" si="440"/>
        <v/>
      </c>
    </row>
    <row r="9410" spans="1:3">
      <c r="A9410" s="34" t="str">
        <f t="shared" si="438"/>
        <v/>
      </c>
      <c r="B9410" s="34" t="str">
        <f t="shared" si="439"/>
        <v/>
      </c>
      <c r="C9410" s="34" t="str">
        <f t="shared" si="440"/>
        <v/>
      </c>
    </row>
    <row r="9411" spans="1:3">
      <c r="A9411" s="34" t="str">
        <f t="shared" ref="A9411:A9474" si="441">IFERROR(C9411-1,"")</f>
        <v/>
      </c>
      <c r="B9411" s="34" t="str">
        <f t="shared" ref="B9411:B9474" si="442">IFERROR("P(Z&gt;="&amp;C9411-1&amp;")","")</f>
        <v/>
      </c>
      <c r="C9411" s="34" t="str">
        <f t="shared" ref="C9411:C9474" si="443">IF(C9410&gt;rNtrials,"",1+C9410)</f>
        <v/>
      </c>
    </row>
    <row r="9412" spans="1:3">
      <c r="A9412" s="34" t="str">
        <f t="shared" si="441"/>
        <v/>
      </c>
      <c r="B9412" s="34" t="str">
        <f t="shared" si="442"/>
        <v/>
      </c>
      <c r="C9412" s="34" t="str">
        <f t="shared" si="443"/>
        <v/>
      </c>
    </row>
    <row r="9413" spans="1:3">
      <c r="A9413" s="34" t="str">
        <f t="shared" si="441"/>
        <v/>
      </c>
      <c r="B9413" s="34" t="str">
        <f t="shared" si="442"/>
        <v/>
      </c>
      <c r="C9413" s="34" t="str">
        <f t="shared" si="443"/>
        <v/>
      </c>
    </row>
    <row r="9414" spans="1:3">
      <c r="A9414" s="34" t="str">
        <f t="shared" si="441"/>
        <v/>
      </c>
      <c r="B9414" s="34" t="str">
        <f t="shared" si="442"/>
        <v/>
      </c>
      <c r="C9414" s="34" t="str">
        <f t="shared" si="443"/>
        <v/>
      </c>
    </row>
    <row r="9415" spans="1:3">
      <c r="A9415" s="34" t="str">
        <f t="shared" si="441"/>
        <v/>
      </c>
      <c r="B9415" s="34" t="str">
        <f t="shared" si="442"/>
        <v/>
      </c>
      <c r="C9415" s="34" t="str">
        <f t="shared" si="443"/>
        <v/>
      </c>
    </row>
    <row r="9416" spans="1:3">
      <c r="A9416" s="34" t="str">
        <f t="shared" si="441"/>
        <v/>
      </c>
      <c r="B9416" s="34" t="str">
        <f t="shared" si="442"/>
        <v/>
      </c>
      <c r="C9416" s="34" t="str">
        <f t="shared" si="443"/>
        <v/>
      </c>
    </row>
    <row r="9417" spans="1:3">
      <c r="A9417" s="34" t="str">
        <f t="shared" si="441"/>
        <v/>
      </c>
      <c r="B9417" s="34" t="str">
        <f t="shared" si="442"/>
        <v/>
      </c>
      <c r="C9417" s="34" t="str">
        <f t="shared" si="443"/>
        <v/>
      </c>
    </row>
    <row r="9418" spans="1:3">
      <c r="A9418" s="34" t="str">
        <f t="shared" si="441"/>
        <v/>
      </c>
      <c r="B9418" s="34" t="str">
        <f t="shared" si="442"/>
        <v/>
      </c>
      <c r="C9418" s="34" t="str">
        <f t="shared" si="443"/>
        <v/>
      </c>
    </row>
    <row r="9419" spans="1:3">
      <c r="A9419" s="34" t="str">
        <f t="shared" si="441"/>
        <v/>
      </c>
      <c r="B9419" s="34" t="str">
        <f t="shared" si="442"/>
        <v/>
      </c>
      <c r="C9419" s="34" t="str">
        <f t="shared" si="443"/>
        <v/>
      </c>
    </row>
    <row r="9420" spans="1:3">
      <c r="A9420" s="34" t="str">
        <f t="shared" si="441"/>
        <v/>
      </c>
      <c r="B9420" s="34" t="str">
        <f t="shared" si="442"/>
        <v/>
      </c>
      <c r="C9420" s="34" t="str">
        <f t="shared" si="443"/>
        <v/>
      </c>
    </row>
    <row r="9421" spans="1:3">
      <c r="A9421" s="34" t="str">
        <f t="shared" si="441"/>
        <v/>
      </c>
      <c r="B9421" s="34" t="str">
        <f t="shared" si="442"/>
        <v/>
      </c>
      <c r="C9421" s="34" t="str">
        <f t="shared" si="443"/>
        <v/>
      </c>
    </row>
    <row r="9422" spans="1:3">
      <c r="A9422" s="34" t="str">
        <f t="shared" si="441"/>
        <v/>
      </c>
      <c r="B9422" s="34" t="str">
        <f t="shared" si="442"/>
        <v/>
      </c>
      <c r="C9422" s="34" t="str">
        <f t="shared" si="443"/>
        <v/>
      </c>
    </row>
    <row r="9423" spans="1:3">
      <c r="A9423" s="34" t="str">
        <f t="shared" si="441"/>
        <v/>
      </c>
      <c r="B9423" s="34" t="str">
        <f t="shared" si="442"/>
        <v/>
      </c>
      <c r="C9423" s="34" t="str">
        <f t="shared" si="443"/>
        <v/>
      </c>
    </row>
    <row r="9424" spans="1:3">
      <c r="A9424" s="34" t="str">
        <f t="shared" si="441"/>
        <v/>
      </c>
      <c r="B9424" s="34" t="str">
        <f t="shared" si="442"/>
        <v/>
      </c>
      <c r="C9424" s="34" t="str">
        <f t="shared" si="443"/>
        <v/>
      </c>
    </row>
    <row r="9425" spans="1:3">
      <c r="A9425" s="34" t="str">
        <f t="shared" si="441"/>
        <v/>
      </c>
      <c r="B9425" s="34" t="str">
        <f t="shared" si="442"/>
        <v/>
      </c>
      <c r="C9425" s="34" t="str">
        <f t="shared" si="443"/>
        <v/>
      </c>
    </row>
    <row r="9426" spans="1:3">
      <c r="A9426" s="34" t="str">
        <f t="shared" si="441"/>
        <v/>
      </c>
      <c r="B9426" s="34" t="str">
        <f t="shared" si="442"/>
        <v/>
      </c>
      <c r="C9426" s="34" t="str">
        <f t="shared" si="443"/>
        <v/>
      </c>
    </row>
    <row r="9427" spans="1:3">
      <c r="A9427" s="34" t="str">
        <f t="shared" si="441"/>
        <v/>
      </c>
      <c r="B9427" s="34" t="str">
        <f t="shared" si="442"/>
        <v/>
      </c>
      <c r="C9427" s="34" t="str">
        <f t="shared" si="443"/>
        <v/>
      </c>
    </row>
    <row r="9428" spans="1:3">
      <c r="A9428" s="34" t="str">
        <f t="shared" si="441"/>
        <v/>
      </c>
      <c r="B9428" s="34" t="str">
        <f t="shared" si="442"/>
        <v/>
      </c>
      <c r="C9428" s="34" t="str">
        <f t="shared" si="443"/>
        <v/>
      </c>
    </row>
    <row r="9429" spans="1:3">
      <c r="A9429" s="34" t="str">
        <f t="shared" si="441"/>
        <v/>
      </c>
      <c r="B9429" s="34" t="str">
        <f t="shared" si="442"/>
        <v/>
      </c>
      <c r="C9429" s="34" t="str">
        <f t="shared" si="443"/>
        <v/>
      </c>
    </row>
    <row r="9430" spans="1:3">
      <c r="A9430" s="34" t="str">
        <f t="shared" si="441"/>
        <v/>
      </c>
      <c r="B9430" s="34" t="str">
        <f t="shared" si="442"/>
        <v/>
      </c>
      <c r="C9430" s="34" t="str">
        <f t="shared" si="443"/>
        <v/>
      </c>
    </row>
    <row r="9431" spans="1:3">
      <c r="A9431" s="34" t="str">
        <f t="shared" si="441"/>
        <v/>
      </c>
      <c r="B9431" s="34" t="str">
        <f t="shared" si="442"/>
        <v/>
      </c>
      <c r="C9431" s="34" t="str">
        <f t="shared" si="443"/>
        <v/>
      </c>
    </row>
    <row r="9432" spans="1:3">
      <c r="A9432" s="34" t="str">
        <f t="shared" si="441"/>
        <v/>
      </c>
      <c r="B9432" s="34" t="str">
        <f t="shared" si="442"/>
        <v/>
      </c>
      <c r="C9432" s="34" t="str">
        <f t="shared" si="443"/>
        <v/>
      </c>
    </row>
    <row r="9433" spans="1:3">
      <c r="A9433" s="34" t="str">
        <f t="shared" si="441"/>
        <v/>
      </c>
      <c r="B9433" s="34" t="str">
        <f t="shared" si="442"/>
        <v/>
      </c>
      <c r="C9433" s="34" t="str">
        <f t="shared" si="443"/>
        <v/>
      </c>
    </row>
    <row r="9434" spans="1:3">
      <c r="A9434" s="34" t="str">
        <f t="shared" si="441"/>
        <v/>
      </c>
      <c r="B9434" s="34" t="str">
        <f t="shared" si="442"/>
        <v/>
      </c>
      <c r="C9434" s="34" t="str">
        <f t="shared" si="443"/>
        <v/>
      </c>
    </row>
    <row r="9435" spans="1:3">
      <c r="A9435" s="34" t="str">
        <f t="shared" si="441"/>
        <v/>
      </c>
      <c r="B9435" s="34" t="str">
        <f t="shared" si="442"/>
        <v/>
      </c>
      <c r="C9435" s="34" t="str">
        <f t="shared" si="443"/>
        <v/>
      </c>
    </row>
    <row r="9436" spans="1:3">
      <c r="A9436" s="34" t="str">
        <f t="shared" si="441"/>
        <v/>
      </c>
      <c r="B9436" s="34" t="str">
        <f t="shared" si="442"/>
        <v/>
      </c>
      <c r="C9436" s="34" t="str">
        <f t="shared" si="443"/>
        <v/>
      </c>
    </row>
    <row r="9437" spans="1:3">
      <c r="A9437" s="34" t="str">
        <f t="shared" si="441"/>
        <v/>
      </c>
      <c r="B9437" s="34" t="str">
        <f t="shared" si="442"/>
        <v/>
      </c>
      <c r="C9437" s="34" t="str">
        <f t="shared" si="443"/>
        <v/>
      </c>
    </row>
    <row r="9438" spans="1:3">
      <c r="A9438" s="34" t="str">
        <f t="shared" si="441"/>
        <v/>
      </c>
      <c r="B9438" s="34" t="str">
        <f t="shared" si="442"/>
        <v/>
      </c>
      <c r="C9438" s="34" t="str">
        <f t="shared" si="443"/>
        <v/>
      </c>
    </row>
    <row r="9439" spans="1:3">
      <c r="A9439" s="34" t="str">
        <f t="shared" si="441"/>
        <v/>
      </c>
      <c r="B9439" s="34" t="str">
        <f t="shared" si="442"/>
        <v/>
      </c>
      <c r="C9439" s="34" t="str">
        <f t="shared" si="443"/>
        <v/>
      </c>
    </row>
    <row r="9440" spans="1:3">
      <c r="A9440" s="34" t="str">
        <f t="shared" si="441"/>
        <v/>
      </c>
      <c r="B9440" s="34" t="str">
        <f t="shared" si="442"/>
        <v/>
      </c>
      <c r="C9440" s="34" t="str">
        <f t="shared" si="443"/>
        <v/>
      </c>
    </row>
    <row r="9441" spans="1:3">
      <c r="A9441" s="34" t="str">
        <f t="shared" si="441"/>
        <v/>
      </c>
      <c r="B9441" s="34" t="str">
        <f t="shared" si="442"/>
        <v/>
      </c>
      <c r="C9441" s="34" t="str">
        <f t="shared" si="443"/>
        <v/>
      </c>
    </row>
    <row r="9442" spans="1:3">
      <c r="A9442" s="34" t="str">
        <f t="shared" si="441"/>
        <v/>
      </c>
      <c r="B9442" s="34" t="str">
        <f t="shared" si="442"/>
        <v/>
      </c>
      <c r="C9442" s="34" t="str">
        <f t="shared" si="443"/>
        <v/>
      </c>
    </row>
    <row r="9443" spans="1:3">
      <c r="A9443" s="34" t="str">
        <f t="shared" si="441"/>
        <v/>
      </c>
      <c r="B9443" s="34" t="str">
        <f t="shared" si="442"/>
        <v/>
      </c>
      <c r="C9443" s="34" t="str">
        <f t="shared" si="443"/>
        <v/>
      </c>
    </row>
    <row r="9444" spans="1:3">
      <c r="A9444" s="34" t="str">
        <f t="shared" si="441"/>
        <v/>
      </c>
      <c r="B9444" s="34" t="str">
        <f t="shared" si="442"/>
        <v/>
      </c>
      <c r="C9444" s="34" t="str">
        <f t="shared" si="443"/>
        <v/>
      </c>
    </row>
    <row r="9445" spans="1:3">
      <c r="A9445" s="34" t="str">
        <f t="shared" si="441"/>
        <v/>
      </c>
      <c r="B9445" s="34" t="str">
        <f t="shared" si="442"/>
        <v/>
      </c>
      <c r="C9445" s="34" t="str">
        <f t="shared" si="443"/>
        <v/>
      </c>
    </row>
    <row r="9446" spans="1:3">
      <c r="A9446" s="34" t="str">
        <f t="shared" si="441"/>
        <v/>
      </c>
      <c r="B9446" s="34" t="str">
        <f t="shared" si="442"/>
        <v/>
      </c>
      <c r="C9446" s="34" t="str">
        <f t="shared" si="443"/>
        <v/>
      </c>
    </row>
    <row r="9447" spans="1:3">
      <c r="A9447" s="34" t="str">
        <f t="shared" si="441"/>
        <v/>
      </c>
      <c r="B9447" s="34" t="str">
        <f t="shared" si="442"/>
        <v/>
      </c>
      <c r="C9447" s="34" t="str">
        <f t="shared" si="443"/>
        <v/>
      </c>
    </row>
    <row r="9448" spans="1:3">
      <c r="A9448" s="34" t="str">
        <f t="shared" si="441"/>
        <v/>
      </c>
      <c r="B9448" s="34" t="str">
        <f t="shared" si="442"/>
        <v/>
      </c>
      <c r="C9448" s="34" t="str">
        <f t="shared" si="443"/>
        <v/>
      </c>
    </row>
    <row r="9449" spans="1:3">
      <c r="A9449" s="34" t="str">
        <f t="shared" si="441"/>
        <v/>
      </c>
      <c r="B9449" s="34" t="str">
        <f t="shared" si="442"/>
        <v/>
      </c>
      <c r="C9449" s="34" t="str">
        <f t="shared" si="443"/>
        <v/>
      </c>
    </row>
    <row r="9450" spans="1:3">
      <c r="A9450" s="34" t="str">
        <f t="shared" si="441"/>
        <v/>
      </c>
      <c r="B9450" s="34" t="str">
        <f t="shared" si="442"/>
        <v/>
      </c>
      <c r="C9450" s="34" t="str">
        <f t="shared" si="443"/>
        <v/>
      </c>
    </row>
    <row r="9451" spans="1:3">
      <c r="A9451" s="34" t="str">
        <f t="shared" si="441"/>
        <v/>
      </c>
      <c r="B9451" s="34" t="str">
        <f t="shared" si="442"/>
        <v/>
      </c>
      <c r="C9451" s="34" t="str">
        <f t="shared" si="443"/>
        <v/>
      </c>
    </row>
    <row r="9452" spans="1:3">
      <c r="A9452" s="34" t="str">
        <f t="shared" si="441"/>
        <v/>
      </c>
      <c r="B9452" s="34" t="str">
        <f t="shared" si="442"/>
        <v/>
      </c>
      <c r="C9452" s="34" t="str">
        <f t="shared" si="443"/>
        <v/>
      </c>
    </row>
    <row r="9453" spans="1:3">
      <c r="A9453" s="34" t="str">
        <f t="shared" si="441"/>
        <v/>
      </c>
      <c r="B9453" s="34" t="str">
        <f t="shared" si="442"/>
        <v/>
      </c>
      <c r="C9453" s="34" t="str">
        <f t="shared" si="443"/>
        <v/>
      </c>
    </row>
    <row r="9454" spans="1:3">
      <c r="A9454" s="34" t="str">
        <f t="shared" si="441"/>
        <v/>
      </c>
      <c r="B9454" s="34" t="str">
        <f t="shared" si="442"/>
        <v/>
      </c>
      <c r="C9454" s="34" t="str">
        <f t="shared" si="443"/>
        <v/>
      </c>
    </row>
    <row r="9455" spans="1:3">
      <c r="A9455" s="34" t="str">
        <f t="shared" si="441"/>
        <v/>
      </c>
      <c r="B9455" s="34" t="str">
        <f t="shared" si="442"/>
        <v/>
      </c>
      <c r="C9455" s="34" t="str">
        <f t="shared" si="443"/>
        <v/>
      </c>
    </row>
    <row r="9456" spans="1:3">
      <c r="A9456" s="34" t="str">
        <f t="shared" si="441"/>
        <v/>
      </c>
      <c r="B9456" s="34" t="str">
        <f t="shared" si="442"/>
        <v/>
      </c>
      <c r="C9456" s="34" t="str">
        <f t="shared" si="443"/>
        <v/>
      </c>
    </row>
    <row r="9457" spans="1:3">
      <c r="A9457" s="34" t="str">
        <f t="shared" si="441"/>
        <v/>
      </c>
      <c r="B9457" s="34" t="str">
        <f t="shared" si="442"/>
        <v/>
      </c>
      <c r="C9457" s="34" t="str">
        <f t="shared" si="443"/>
        <v/>
      </c>
    </row>
    <row r="9458" spans="1:3">
      <c r="A9458" s="34" t="str">
        <f t="shared" si="441"/>
        <v/>
      </c>
      <c r="B9458" s="34" t="str">
        <f t="shared" si="442"/>
        <v/>
      </c>
      <c r="C9458" s="34" t="str">
        <f t="shared" si="443"/>
        <v/>
      </c>
    </row>
    <row r="9459" spans="1:3">
      <c r="A9459" s="34" t="str">
        <f t="shared" si="441"/>
        <v/>
      </c>
      <c r="B9459" s="34" t="str">
        <f t="shared" si="442"/>
        <v/>
      </c>
      <c r="C9459" s="34" t="str">
        <f t="shared" si="443"/>
        <v/>
      </c>
    </row>
    <row r="9460" spans="1:3">
      <c r="A9460" s="34" t="str">
        <f t="shared" si="441"/>
        <v/>
      </c>
      <c r="B9460" s="34" t="str">
        <f t="shared" si="442"/>
        <v/>
      </c>
      <c r="C9460" s="34" t="str">
        <f t="shared" si="443"/>
        <v/>
      </c>
    </row>
    <row r="9461" spans="1:3">
      <c r="A9461" s="34" t="str">
        <f t="shared" si="441"/>
        <v/>
      </c>
      <c r="B9461" s="34" t="str">
        <f t="shared" si="442"/>
        <v/>
      </c>
      <c r="C9461" s="34" t="str">
        <f t="shared" si="443"/>
        <v/>
      </c>
    </row>
    <row r="9462" spans="1:3">
      <c r="A9462" s="34" t="str">
        <f t="shared" si="441"/>
        <v/>
      </c>
      <c r="B9462" s="34" t="str">
        <f t="shared" si="442"/>
        <v/>
      </c>
      <c r="C9462" s="34" t="str">
        <f t="shared" si="443"/>
        <v/>
      </c>
    </row>
    <row r="9463" spans="1:3">
      <c r="A9463" s="34" t="str">
        <f t="shared" si="441"/>
        <v/>
      </c>
      <c r="B9463" s="34" t="str">
        <f t="shared" si="442"/>
        <v/>
      </c>
      <c r="C9463" s="34" t="str">
        <f t="shared" si="443"/>
        <v/>
      </c>
    </row>
    <row r="9464" spans="1:3">
      <c r="A9464" s="34" t="str">
        <f t="shared" si="441"/>
        <v/>
      </c>
      <c r="B9464" s="34" t="str">
        <f t="shared" si="442"/>
        <v/>
      </c>
      <c r="C9464" s="34" t="str">
        <f t="shared" si="443"/>
        <v/>
      </c>
    </row>
    <row r="9465" spans="1:3">
      <c r="A9465" s="34" t="str">
        <f t="shared" si="441"/>
        <v/>
      </c>
      <c r="B9465" s="34" t="str">
        <f t="shared" si="442"/>
        <v/>
      </c>
      <c r="C9465" s="34" t="str">
        <f t="shared" si="443"/>
        <v/>
      </c>
    </row>
    <row r="9466" spans="1:3">
      <c r="A9466" s="34" t="str">
        <f t="shared" si="441"/>
        <v/>
      </c>
      <c r="B9466" s="34" t="str">
        <f t="shared" si="442"/>
        <v/>
      </c>
      <c r="C9466" s="34" t="str">
        <f t="shared" si="443"/>
        <v/>
      </c>
    </row>
    <row r="9467" spans="1:3">
      <c r="A9467" s="34" t="str">
        <f t="shared" si="441"/>
        <v/>
      </c>
      <c r="B9467" s="34" t="str">
        <f t="shared" si="442"/>
        <v/>
      </c>
      <c r="C9467" s="34" t="str">
        <f t="shared" si="443"/>
        <v/>
      </c>
    </row>
    <row r="9468" spans="1:3">
      <c r="A9468" s="34" t="str">
        <f t="shared" si="441"/>
        <v/>
      </c>
      <c r="B9468" s="34" t="str">
        <f t="shared" si="442"/>
        <v/>
      </c>
      <c r="C9468" s="34" t="str">
        <f t="shared" si="443"/>
        <v/>
      </c>
    </row>
    <row r="9469" spans="1:3">
      <c r="A9469" s="34" t="str">
        <f t="shared" si="441"/>
        <v/>
      </c>
      <c r="B9469" s="34" t="str">
        <f t="shared" si="442"/>
        <v/>
      </c>
      <c r="C9469" s="34" t="str">
        <f t="shared" si="443"/>
        <v/>
      </c>
    </row>
    <row r="9470" spans="1:3">
      <c r="A9470" s="34" t="str">
        <f t="shared" si="441"/>
        <v/>
      </c>
      <c r="B9470" s="34" t="str">
        <f t="shared" si="442"/>
        <v/>
      </c>
      <c r="C9470" s="34" t="str">
        <f t="shared" si="443"/>
        <v/>
      </c>
    </row>
    <row r="9471" spans="1:3">
      <c r="A9471" s="34" t="str">
        <f t="shared" si="441"/>
        <v/>
      </c>
      <c r="B9471" s="34" t="str">
        <f t="shared" si="442"/>
        <v/>
      </c>
      <c r="C9471" s="34" t="str">
        <f t="shared" si="443"/>
        <v/>
      </c>
    </row>
    <row r="9472" spans="1:3">
      <c r="A9472" s="34" t="str">
        <f t="shared" si="441"/>
        <v/>
      </c>
      <c r="B9472" s="34" t="str">
        <f t="shared" si="442"/>
        <v/>
      </c>
      <c r="C9472" s="34" t="str">
        <f t="shared" si="443"/>
        <v/>
      </c>
    </row>
    <row r="9473" spans="1:3">
      <c r="A9473" s="34" t="str">
        <f t="shared" si="441"/>
        <v/>
      </c>
      <c r="B9473" s="34" t="str">
        <f t="shared" si="442"/>
        <v/>
      </c>
      <c r="C9473" s="34" t="str">
        <f t="shared" si="443"/>
        <v/>
      </c>
    </row>
    <row r="9474" spans="1:3">
      <c r="A9474" s="34" t="str">
        <f t="shared" si="441"/>
        <v/>
      </c>
      <c r="B9474" s="34" t="str">
        <f t="shared" si="442"/>
        <v/>
      </c>
      <c r="C9474" s="34" t="str">
        <f t="shared" si="443"/>
        <v/>
      </c>
    </row>
    <row r="9475" spans="1:3">
      <c r="A9475" s="34" t="str">
        <f t="shared" ref="A9475:A9538" si="444">IFERROR(C9475-1,"")</f>
        <v/>
      </c>
      <c r="B9475" s="34" t="str">
        <f t="shared" ref="B9475:B9538" si="445">IFERROR("P(Z&gt;="&amp;C9475-1&amp;")","")</f>
        <v/>
      </c>
      <c r="C9475" s="34" t="str">
        <f t="shared" ref="C9475:C9538" si="446">IF(C9474&gt;rNtrials,"",1+C9474)</f>
        <v/>
      </c>
    </row>
    <row r="9476" spans="1:3">
      <c r="A9476" s="34" t="str">
        <f t="shared" si="444"/>
        <v/>
      </c>
      <c r="B9476" s="34" t="str">
        <f t="shared" si="445"/>
        <v/>
      </c>
      <c r="C9476" s="34" t="str">
        <f t="shared" si="446"/>
        <v/>
      </c>
    </row>
    <row r="9477" spans="1:3">
      <c r="A9477" s="34" t="str">
        <f t="shared" si="444"/>
        <v/>
      </c>
      <c r="B9477" s="34" t="str">
        <f t="shared" si="445"/>
        <v/>
      </c>
      <c r="C9477" s="34" t="str">
        <f t="shared" si="446"/>
        <v/>
      </c>
    </row>
    <row r="9478" spans="1:3">
      <c r="A9478" s="34" t="str">
        <f t="shared" si="444"/>
        <v/>
      </c>
      <c r="B9478" s="34" t="str">
        <f t="shared" si="445"/>
        <v/>
      </c>
      <c r="C9478" s="34" t="str">
        <f t="shared" si="446"/>
        <v/>
      </c>
    </row>
    <row r="9479" spans="1:3">
      <c r="A9479" s="34" t="str">
        <f t="shared" si="444"/>
        <v/>
      </c>
      <c r="B9479" s="34" t="str">
        <f t="shared" si="445"/>
        <v/>
      </c>
      <c r="C9479" s="34" t="str">
        <f t="shared" si="446"/>
        <v/>
      </c>
    </row>
    <row r="9480" spans="1:3">
      <c r="A9480" s="34" t="str">
        <f t="shared" si="444"/>
        <v/>
      </c>
      <c r="B9480" s="34" t="str">
        <f t="shared" si="445"/>
        <v/>
      </c>
      <c r="C9480" s="34" t="str">
        <f t="shared" si="446"/>
        <v/>
      </c>
    </row>
    <row r="9481" spans="1:3">
      <c r="A9481" s="34" t="str">
        <f t="shared" si="444"/>
        <v/>
      </c>
      <c r="B9481" s="34" t="str">
        <f t="shared" si="445"/>
        <v/>
      </c>
      <c r="C9481" s="34" t="str">
        <f t="shared" si="446"/>
        <v/>
      </c>
    </row>
    <row r="9482" spans="1:3">
      <c r="A9482" s="34" t="str">
        <f t="shared" si="444"/>
        <v/>
      </c>
      <c r="B9482" s="34" t="str">
        <f t="shared" si="445"/>
        <v/>
      </c>
      <c r="C9482" s="34" t="str">
        <f t="shared" si="446"/>
        <v/>
      </c>
    </row>
    <row r="9483" spans="1:3">
      <c r="A9483" s="34" t="str">
        <f t="shared" si="444"/>
        <v/>
      </c>
      <c r="B9483" s="34" t="str">
        <f t="shared" si="445"/>
        <v/>
      </c>
      <c r="C9483" s="34" t="str">
        <f t="shared" si="446"/>
        <v/>
      </c>
    </row>
    <row r="9484" spans="1:3">
      <c r="A9484" s="34" t="str">
        <f t="shared" si="444"/>
        <v/>
      </c>
      <c r="B9484" s="34" t="str">
        <f t="shared" si="445"/>
        <v/>
      </c>
      <c r="C9484" s="34" t="str">
        <f t="shared" si="446"/>
        <v/>
      </c>
    </row>
    <row r="9485" spans="1:3">
      <c r="A9485" s="34" t="str">
        <f t="shared" si="444"/>
        <v/>
      </c>
      <c r="B9485" s="34" t="str">
        <f t="shared" si="445"/>
        <v/>
      </c>
      <c r="C9485" s="34" t="str">
        <f t="shared" si="446"/>
        <v/>
      </c>
    </row>
    <row r="9486" spans="1:3">
      <c r="A9486" s="34" t="str">
        <f t="shared" si="444"/>
        <v/>
      </c>
      <c r="B9486" s="34" t="str">
        <f t="shared" si="445"/>
        <v/>
      </c>
      <c r="C9486" s="34" t="str">
        <f t="shared" si="446"/>
        <v/>
      </c>
    </row>
    <row r="9487" spans="1:3">
      <c r="A9487" s="34" t="str">
        <f t="shared" si="444"/>
        <v/>
      </c>
      <c r="B9487" s="34" t="str">
        <f t="shared" si="445"/>
        <v/>
      </c>
      <c r="C9487" s="34" t="str">
        <f t="shared" si="446"/>
        <v/>
      </c>
    </row>
    <row r="9488" spans="1:3">
      <c r="A9488" s="34" t="str">
        <f t="shared" si="444"/>
        <v/>
      </c>
      <c r="B9488" s="34" t="str">
        <f t="shared" si="445"/>
        <v/>
      </c>
      <c r="C9488" s="34" t="str">
        <f t="shared" si="446"/>
        <v/>
      </c>
    </row>
    <row r="9489" spans="1:3">
      <c r="A9489" s="34" t="str">
        <f t="shared" si="444"/>
        <v/>
      </c>
      <c r="B9489" s="34" t="str">
        <f t="shared" si="445"/>
        <v/>
      </c>
      <c r="C9489" s="34" t="str">
        <f t="shared" si="446"/>
        <v/>
      </c>
    </row>
    <row r="9490" spans="1:3">
      <c r="A9490" s="34" t="str">
        <f t="shared" si="444"/>
        <v/>
      </c>
      <c r="B9490" s="34" t="str">
        <f t="shared" si="445"/>
        <v/>
      </c>
      <c r="C9490" s="34" t="str">
        <f t="shared" si="446"/>
        <v/>
      </c>
    </row>
    <row r="9491" spans="1:3">
      <c r="A9491" s="34" t="str">
        <f t="shared" si="444"/>
        <v/>
      </c>
      <c r="B9491" s="34" t="str">
        <f t="shared" si="445"/>
        <v/>
      </c>
      <c r="C9491" s="34" t="str">
        <f t="shared" si="446"/>
        <v/>
      </c>
    </row>
    <row r="9492" spans="1:3">
      <c r="A9492" s="34" t="str">
        <f t="shared" si="444"/>
        <v/>
      </c>
      <c r="B9492" s="34" t="str">
        <f t="shared" si="445"/>
        <v/>
      </c>
      <c r="C9492" s="34" t="str">
        <f t="shared" si="446"/>
        <v/>
      </c>
    </row>
    <row r="9493" spans="1:3">
      <c r="A9493" s="34" t="str">
        <f t="shared" si="444"/>
        <v/>
      </c>
      <c r="B9493" s="34" t="str">
        <f t="shared" si="445"/>
        <v/>
      </c>
      <c r="C9493" s="34" t="str">
        <f t="shared" si="446"/>
        <v/>
      </c>
    </row>
    <row r="9494" spans="1:3">
      <c r="A9494" s="34" t="str">
        <f t="shared" si="444"/>
        <v/>
      </c>
      <c r="B9494" s="34" t="str">
        <f t="shared" si="445"/>
        <v/>
      </c>
      <c r="C9494" s="34" t="str">
        <f t="shared" si="446"/>
        <v/>
      </c>
    </row>
    <row r="9495" spans="1:3">
      <c r="A9495" s="34" t="str">
        <f t="shared" si="444"/>
        <v/>
      </c>
      <c r="B9495" s="34" t="str">
        <f t="shared" si="445"/>
        <v/>
      </c>
      <c r="C9495" s="34" t="str">
        <f t="shared" si="446"/>
        <v/>
      </c>
    </row>
    <row r="9496" spans="1:3">
      <c r="A9496" s="34" t="str">
        <f t="shared" si="444"/>
        <v/>
      </c>
      <c r="B9496" s="34" t="str">
        <f t="shared" si="445"/>
        <v/>
      </c>
      <c r="C9496" s="34" t="str">
        <f t="shared" si="446"/>
        <v/>
      </c>
    </row>
    <row r="9497" spans="1:3">
      <c r="A9497" s="34" t="str">
        <f t="shared" si="444"/>
        <v/>
      </c>
      <c r="B9497" s="34" t="str">
        <f t="shared" si="445"/>
        <v/>
      </c>
      <c r="C9497" s="34" t="str">
        <f t="shared" si="446"/>
        <v/>
      </c>
    </row>
    <row r="9498" spans="1:3">
      <c r="A9498" s="34" t="str">
        <f t="shared" si="444"/>
        <v/>
      </c>
      <c r="B9498" s="34" t="str">
        <f t="shared" si="445"/>
        <v/>
      </c>
      <c r="C9498" s="34" t="str">
        <f t="shared" si="446"/>
        <v/>
      </c>
    </row>
    <row r="9499" spans="1:3">
      <c r="A9499" s="34" t="str">
        <f t="shared" si="444"/>
        <v/>
      </c>
      <c r="B9499" s="34" t="str">
        <f t="shared" si="445"/>
        <v/>
      </c>
      <c r="C9499" s="34" t="str">
        <f t="shared" si="446"/>
        <v/>
      </c>
    </row>
    <row r="9500" spans="1:3">
      <c r="A9500" s="34" t="str">
        <f t="shared" si="444"/>
        <v/>
      </c>
      <c r="B9500" s="34" t="str">
        <f t="shared" si="445"/>
        <v/>
      </c>
      <c r="C9500" s="34" t="str">
        <f t="shared" si="446"/>
        <v/>
      </c>
    </row>
    <row r="9501" spans="1:3">
      <c r="A9501" s="34" t="str">
        <f t="shared" si="444"/>
        <v/>
      </c>
      <c r="B9501" s="34" t="str">
        <f t="shared" si="445"/>
        <v/>
      </c>
      <c r="C9501" s="34" t="str">
        <f t="shared" si="446"/>
        <v/>
      </c>
    </row>
    <row r="9502" spans="1:3">
      <c r="A9502" s="34" t="str">
        <f t="shared" si="444"/>
        <v/>
      </c>
      <c r="B9502" s="34" t="str">
        <f t="shared" si="445"/>
        <v/>
      </c>
      <c r="C9502" s="34" t="str">
        <f t="shared" si="446"/>
        <v/>
      </c>
    </row>
    <row r="9503" spans="1:3">
      <c r="A9503" s="34" t="str">
        <f t="shared" si="444"/>
        <v/>
      </c>
      <c r="B9503" s="34" t="str">
        <f t="shared" si="445"/>
        <v/>
      </c>
      <c r="C9503" s="34" t="str">
        <f t="shared" si="446"/>
        <v/>
      </c>
    </row>
    <row r="9504" spans="1:3">
      <c r="A9504" s="34" t="str">
        <f t="shared" si="444"/>
        <v/>
      </c>
      <c r="B9504" s="34" t="str">
        <f t="shared" si="445"/>
        <v/>
      </c>
      <c r="C9504" s="34" t="str">
        <f t="shared" si="446"/>
        <v/>
      </c>
    </row>
    <row r="9505" spans="1:3">
      <c r="A9505" s="34" t="str">
        <f t="shared" si="444"/>
        <v/>
      </c>
      <c r="B9505" s="34" t="str">
        <f t="shared" si="445"/>
        <v/>
      </c>
      <c r="C9505" s="34" t="str">
        <f t="shared" si="446"/>
        <v/>
      </c>
    </row>
    <row r="9506" spans="1:3">
      <c r="A9506" s="34" t="str">
        <f t="shared" si="444"/>
        <v/>
      </c>
      <c r="B9506" s="34" t="str">
        <f t="shared" si="445"/>
        <v/>
      </c>
      <c r="C9506" s="34" t="str">
        <f t="shared" si="446"/>
        <v/>
      </c>
    </row>
    <row r="9507" spans="1:3">
      <c r="A9507" s="34" t="str">
        <f t="shared" si="444"/>
        <v/>
      </c>
      <c r="B9507" s="34" t="str">
        <f t="shared" si="445"/>
        <v/>
      </c>
      <c r="C9507" s="34" t="str">
        <f t="shared" si="446"/>
        <v/>
      </c>
    </row>
    <row r="9508" spans="1:3">
      <c r="A9508" s="34" t="str">
        <f t="shared" si="444"/>
        <v/>
      </c>
      <c r="B9508" s="34" t="str">
        <f t="shared" si="445"/>
        <v/>
      </c>
      <c r="C9508" s="34" t="str">
        <f t="shared" si="446"/>
        <v/>
      </c>
    </row>
    <row r="9509" spans="1:3">
      <c r="A9509" s="34" t="str">
        <f t="shared" si="444"/>
        <v/>
      </c>
      <c r="B9509" s="34" t="str">
        <f t="shared" si="445"/>
        <v/>
      </c>
      <c r="C9509" s="34" t="str">
        <f t="shared" si="446"/>
        <v/>
      </c>
    </row>
    <row r="9510" spans="1:3">
      <c r="A9510" s="34" t="str">
        <f t="shared" si="444"/>
        <v/>
      </c>
      <c r="B9510" s="34" t="str">
        <f t="shared" si="445"/>
        <v/>
      </c>
      <c r="C9510" s="34" t="str">
        <f t="shared" si="446"/>
        <v/>
      </c>
    </row>
    <row r="9511" spans="1:3">
      <c r="A9511" s="34" t="str">
        <f t="shared" si="444"/>
        <v/>
      </c>
      <c r="B9511" s="34" t="str">
        <f t="shared" si="445"/>
        <v/>
      </c>
      <c r="C9511" s="34" t="str">
        <f t="shared" si="446"/>
        <v/>
      </c>
    </row>
    <row r="9512" spans="1:3">
      <c r="A9512" s="34" t="str">
        <f t="shared" si="444"/>
        <v/>
      </c>
      <c r="B9512" s="34" t="str">
        <f t="shared" si="445"/>
        <v/>
      </c>
      <c r="C9512" s="34" t="str">
        <f t="shared" si="446"/>
        <v/>
      </c>
    </row>
    <row r="9513" spans="1:3">
      <c r="A9513" s="34" t="str">
        <f t="shared" si="444"/>
        <v/>
      </c>
      <c r="B9513" s="34" t="str">
        <f t="shared" si="445"/>
        <v/>
      </c>
      <c r="C9513" s="34" t="str">
        <f t="shared" si="446"/>
        <v/>
      </c>
    </row>
    <row r="9514" spans="1:3">
      <c r="A9514" s="34" t="str">
        <f t="shared" si="444"/>
        <v/>
      </c>
      <c r="B9514" s="34" t="str">
        <f t="shared" si="445"/>
        <v/>
      </c>
      <c r="C9514" s="34" t="str">
        <f t="shared" si="446"/>
        <v/>
      </c>
    </row>
    <row r="9515" spans="1:3">
      <c r="A9515" s="34" t="str">
        <f t="shared" si="444"/>
        <v/>
      </c>
      <c r="B9515" s="34" t="str">
        <f t="shared" si="445"/>
        <v/>
      </c>
      <c r="C9515" s="34" t="str">
        <f t="shared" si="446"/>
        <v/>
      </c>
    </row>
    <row r="9516" spans="1:3">
      <c r="A9516" s="34" t="str">
        <f t="shared" si="444"/>
        <v/>
      </c>
      <c r="B9516" s="34" t="str">
        <f t="shared" si="445"/>
        <v/>
      </c>
      <c r="C9516" s="34" t="str">
        <f t="shared" si="446"/>
        <v/>
      </c>
    </row>
    <row r="9517" spans="1:3">
      <c r="A9517" s="34" t="str">
        <f t="shared" si="444"/>
        <v/>
      </c>
      <c r="B9517" s="34" t="str">
        <f t="shared" si="445"/>
        <v/>
      </c>
      <c r="C9517" s="34" t="str">
        <f t="shared" si="446"/>
        <v/>
      </c>
    </row>
    <row r="9518" spans="1:3">
      <c r="A9518" s="34" t="str">
        <f t="shared" si="444"/>
        <v/>
      </c>
      <c r="B9518" s="34" t="str">
        <f t="shared" si="445"/>
        <v/>
      </c>
      <c r="C9518" s="34" t="str">
        <f t="shared" si="446"/>
        <v/>
      </c>
    </row>
    <row r="9519" spans="1:3">
      <c r="A9519" s="34" t="str">
        <f t="shared" si="444"/>
        <v/>
      </c>
      <c r="B9519" s="34" t="str">
        <f t="shared" si="445"/>
        <v/>
      </c>
      <c r="C9519" s="34" t="str">
        <f t="shared" si="446"/>
        <v/>
      </c>
    </row>
    <row r="9520" spans="1:3">
      <c r="A9520" s="34" t="str">
        <f t="shared" si="444"/>
        <v/>
      </c>
      <c r="B9520" s="34" t="str">
        <f t="shared" si="445"/>
        <v/>
      </c>
      <c r="C9520" s="34" t="str">
        <f t="shared" si="446"/>
        <v/>
      </c>
    </row>
    <row r="9521" spans="1:3">
      <c r="A9521" s="34" t="str">
        <f t="shared" si="444"/>
        <v/>
      </c>
      <c r="B9521" s="34" t="str">
        <f t="shared" si="445"/>
        <v/>
      </c>
      <c r="C9521" s="34" t="str">
        <f t="shared" si="446"/>
        <v/>
      </c>
    </row>
    <row r="9522" spans="1:3">
      <c r="A9522" s="34" t="str">
        <f t="shared" si="444"/>
        <v/>
      </c>
      <c r="B9522" s="34" t="str">
        <f t="shared" si="445"/>
        <v/>
      </c>
      <c r="C9522" s="34" t="str">
        <f t="shared" si="446"/>
        <v/>
      </c>
    </row>
    <row r="9523" spans="1:3">
      <c r="A9523" s="34" t="str">
        <f t="shared" si="444"/>
        <v/>
      </c>
      <c r="B9523" s="34" t="str">
        <f t="shared" si="445"/>
        <v/>
      </c>
      <c r="C9523" s="34" t="str">
        <f t="shared" si="446"/>
        <v/>
      </c>
    </row>
    <row r="9524" spans="1:3">
      <c r="A9524" s="34" t="str">
        <f t="shared" si="444"/>
        <v/>
      </c>
      <c r="B9524" s="34" t="str">
        <f t="shared" si="445"/>
        <v/>
      </c>
      <c r="C9524" s="34" t="str">
        <f t="shared" si="446"/>
        <v/>
      </c>
    </row>
    <row r="9525" spans="1:3">
      <c r="A9525" s="34" t="str">
        <f t="shared" si="444"/>
        <v/>
      </c>
      <c r="B9525" s="34" t="str">
        <f t="shared" si="445"/>
        <v/>
      </c>
      <c r="C9525" s="34" t="str">
        <f t="shared" si="446"/>
        <v/>
      </c>
    </row>
    <row r="9526" spans="1:3">
      <c r="A9526" s="34" t="str">
        <f t="shared" si="444"/>
        <v/>
      </c>
      <c r="B9526" s="34" t="str">
        <f t="shared" si="445"/>
        <v/>
      </c>
      <c r="C9526" s="34" t="str">
        <f t="shared" si="446"/>
        <v/>
      </c>
    </row>
    <row r="9527" spans="1:3">
      <c r="A9527" s="34" t="str">
        <f t="shared" si="444"/>
        <v/>
      </c>
      <c r="B9527" s="34" t="str">
        <f t="shared" si="445"/>
        <v/>
      </c>
      <c r="C9527" s="34" t="str">
        <f t="shared" si="446"/>
        <v/>
      </c>
    </row>
    <row r="9528" spans="1:3">
      <c r="A9528" s="34" t="str">
        <f t="shared" si="444"/>
        <v/>
      </c>
      <c r="B9528" s="34" t="str">
        <f t="shared" si="445"/>
        <v/>
      </c>
      <c r="C9528" s="34" t="str">
        <f t="shared" si="446"/>
        <v/>
      </c>
    </row>
    <row r="9529" spans="1:3">
      <c r="A9529" s="34" t="str">
        <f t="shared" si="444"/>
        <v/>
      </c>
      <c r="B9529" s="34" t="str">
        <f t="shared" si="445"/>
        <v/>
      </c>
      <c r="C9529" s="34" t="str">
        <f t="shared" si="446"/>
        <v/>
      </c>
    </row>
    <row r="9530" spans="1:3">
      <c r="A9530" s="34" t="str">
        <f t="shared" si="444"/>
        <v/>
      </c>
      <c r="B9530" s="34" t="str">
        <f t="shared" si="445"/>
        <v/>
      </c>
      <c r="C9530" s="34" t="str">
        <f t="shared" si="446"/>
        <v/>
      </c>
    </row>
    <row r="9531" spans="1:3">
      <c r="A9531" s="34" t="str">
        <f t="shared" si="444"/>
        <v/>
      </c>
      <c r="B9531" s="34" t="str">
        <f t="shared" si="445"/>
        <v/>
      </c>
      <c r="C9531" s="34" t="str">
        <f t="shared" si="446"/>
        <v/>
      </c>
    </row>
    <row r="9532" spans="1:3">
      <c r="A9532" s="34" t="str">
        <f t="shared" si="444"/>
        <v/>
      </c>
      <c r="B9532" s="34" t="str">
        <f t="shared" si="445"/>
        <v/>
      </c>
      <c r="C9532" s="34" t="str">
        <f t="shared" si="446"/>
        <v/>
      </c>
    </row>
    <row r="9533" spans="1:3">
      <c r="A9533" s="34" t="str">
        <f t="shared" si="444"/>
        <v/>
      </c>
      <c r="B9533" s="34" t="str">
        <f t="shared" si="445"/>
        <v/>
      </c>
      <c r="C9533" s="34" t="str">
        <f t="shared" si="446"/>
        <v/>
      </c>
    </row>
    <row r="9534" spans="1:3">
      <c r="A9534" s="34" t="str">
        <f t="shared" si="444"/>
        <v/>
      </c>
      <c r="B9534" s="34" t="str">
        <f t="shared" si="445"/>
        <v/>
      </c>
      <c r="C9534" s="34" t="str">
        <f t="shared" si="446"/>
        <v/>
      </c>
    </row>
    <row r="9535" spans="1:3">
      <c r="A9535" s="34" t="str">
        <f t="shared" si="444"/>
        <v/>
      </c>
      <c r="B9535" s="34" t="str">
        <f t="shared" si="445"/>
        <v/>
      </c>
      <c r="C9535" s="34" t="str">
        <f t="shared" si="446"/>
        <v/>
      </c>
    </row>
    <row r="9536" spans="1:3">
      <c r="A9536" s="34" t="str">
        <f t="shared" si="444"/>
        <v/>
      </c>
      <c r="B9536" s="34" t="str">
        <f t="shared" si="445"/>
        <v/>
      </c>
      <c r="C9536" s="34" t="str">
        <f t="shared" si="446"/>
        <v/>
      </c>
    </row>
    <row r="9537" spans="1:3">
      <c r="A9537" s="34" t="str">
        <f t="shared" si="444"/>
        <v/>
      </c>
      <c r="B9537" s="34" t="str">
        <f t="shared" si="445"/>
        <v/>
      </c>
      <c r="C9537" s="34" t="str">
        <f t="shared" si="446"/>
        <v/>
      </c>
    </row>
    <row r="9538" spans="1:3">
      <c r="A9538" s="34" t="str">
        <f t="shared" si="444"/>
        <v/>
      </c>
      <c r="B9538" s="34" t="str">
        <f t="shared" si="445"/>
        <v/>
      </c>
      <c r="C9538" s="34" t="str">
        <f t="shared" si="446"/>
        <v/>
      </c>
    </row>
    <row r="9539" spans="1:3">
      <c r="A9539" s="34" t="str">
        <f t="shared" ref="A9539:A9602" si="447">IFERROR(C9539-1,"")</f>
        <v/>
      </c>
      <c r="B9539" s="34" t="str">
        <f t="shared" ref="B9539:B9602" si="448">IFERROR("P(Z&gt;="&amp;C9539-1&amp;")","")</f>
        <v/>
      </c>
      <c r="C9539" s="34" t="str">
        <f t="shared" ref="C9539:C9602" si="449">IF(C9538&gt;rNtrials,"",1+C9538)</f>
        <v/>
      </c>
    </row>
    <row r="9540" spans="1:3">
      <c r="A9540" s="34" t="str">
        <f t="shared" si="447"/>
        <v/>
      </c>
      <c r="B9540" s="34" t="str">
        <f t="shared" si="448"/>
        <v/>
      </c>
      <c r="C9540" s="34" t="str">
        <f t="shared" si="449"/>
        <v/>
      </c>
    </row>
    <row r="9541" spans="1:3">
      <c r="A9541" s="34" t="str">
        <f t="shared" si="447"/>
        <v/>
      </c>
      <c r="B9541" s="34" t="str">
        <f t="shared" si="448"/>
        <v/>
      </c>
      <c r="C9541" s="34" t="str">
        <f t="shared" si="449"/>
        <v/>
      </c>
    </row>
    <row r="9542" spans="1:3">
      <c r="A9542" s="34" t="str">
        <f t="shared" si="447"/>
        <v/>
      </c>
      <c r="B9542" s="34" t="str">
        <f t="shared" si="448"/>
        <v/>
      </c>
      <c r="C9542" s="34" t="str">
        <f t="shared" si="449"/>
        <v/>
      </c>
    </row>
    <row r="9543" spans="1:3">
      <c r="A9543" s="34" t="str">
        <f t="shared" si="447"/>
        <v/>
      </c>
      <c r="B9543" s="34" t="str">
        <f t="shared" si="448"/>
        <v/>
      </c>
      <c r="C9543" s="34" t="str">
        <f t="shared" si="449"/>
        <v/>
      </c>
    </row>
    <row r="9544" spans="1:3">
      <c r="A9544" s="34" t="str">
        <f t="shared" si="447"/>
        <v/>
      </c>
      <c r="B9544" s="34" t="str">
        <f t="shared" si="448"/>
        <v/>
      </c>
      <c r="C9544" s="34" t="str">
        <f t="shared" si="449"/>
        <v/>
      </c>
    </row>
    <row r="9545" spans="1:3">
      <c r="A9545" s="34" t="str">
        <f t="shared" si="447"/>
        <v/>
      </c>
      <c r="B9545" s="34" t="str">
        <f t="shared" si="448"/>
        <v/>
      </c>
      <c r="C9545" s="34" t="str">
        <f t="shared" si="449"/>
        <v/>
      </c>
    </row>
    <row r="9546" spans="1:3">
      <c r="A9546" s="34" t="str">
        <f t="shared" si="447"/>
        <v/>
      </c>
      <c r="B9546" s="34" t="str">
        <f t="shared" si="448"/>
        <v/>
      </c>
      <c r="C9546" s="34" t="str">
        <f t="shared" si="449"/>
        <v/>
      </c>
    </row>
    <row r="9547" spans="1:3">
      <c r="A9547" s="34" t="str">
        <f t="shared" si="447"/>
        <v/>
      </c>
      <c r="B9547" s="34" t="str">
        <f t="shared" si="448"/>
        <v/>
      </c>
      <c r="C9547" s="34" t="str">
        <f t="shared" si="449"/>
        <v/>
      </c>
    </row>
    <row r="9548" spans="1:3">
      <c r="A9548" s="34" t="str">
        <f t="shared" si="447"/>
        <v/>
      </c>
      <c r="B9548" s="34" t="str">
        <f t="shared" si="448"/>
        <v/>
      </c>
      <c r="C9548" s="34" t="str">
        <f t="shared" si="449"/>
        <v/>
      </c>
    </row>
    <row r="9549" spans="1:3">
      <c r="A9549" s="34" t="str">
        <f t="shared" si="447"/>
        <v/>
      </c>
      <c r="B9549" s="34" t="str">
        <f t="shared" si="448"/>
        <v/>
      </c>
      <c r="C9549" s="34" t="str">
        <f t="shared" si="449"/>
        <v/>
      </c>
    </row>
    <row r="9550" spans="1:3">
      <c r="A9550" s="34" t="str">
        <f t="shared" si="447"/>
        <v/>
      </c>
      <c r="B9550" s="34" t="str">
        <f t="shared" si="448"/>
        <v/>
      </c>
      <c r="C9550" s="34" t="str">
        <f t="shared" si="449"/>
        <v/>
      </c>
    </row>
    <row r="9551" spans="1:3">
      <c r="A9551" s="34" t="str">
        <f t="shared" si="447"/>
        <v/>
      </c>
      <c r="B9551" s="34" t="str">
        <f t="shared" si="448"/>
        <v/>
      </c>
      <c r="C9551" s="34" t="str">
        <f t="shared" si="449"/>
        <v/>
      </c>
    </row>
    <row r="9552" spans="1:3">
      <c r="A9552" s="34" t="str">
        <f t="shared" si="447"/>
        <v/>
      </c>
      <c r="B9552" s="34" t="str">
        <f t="shared" si="448"/>
        <v/>
      </c>
      <c r="C9552" s="34" t="str">
        <f t="shared" si="449"/>
        <v/>
      </c>
    </row>
    <row r="9553" spans="1:3">
      <c r="A9553" s="34" t="str">
        <f t="shared" si="447"/>
        <v/>
      </c>
      <c r="B9553" s="34" t="str">
        <f t="shared" si="448"/>
        <v/>
      </c>
      <c r="C9553" s="34" t="str">
        <f t="shared" si="449"/>
        <v/>
      </c>
    </row>
    <row r="9554" spans="1:3">
      <c r="A9554" s="34" t="str">
        <f t="shared" si="447"/>
        <v/>
      </c>
      <c r="B9554" s="34" t="str">
        <f t="shared" si="448"/>
        <v/>
      </c>
      <c r="C9554" s="34" t="str">
        <f t="shared" si="449"/>
        <v/>
      </c>
    </row>
    <row r="9555" spans="1:3">
      <c r="A9555" s="34" t="str">
        <f t="shared" si="447"/>
        <v/>
      </c>
      <c r="B9555" s="34" t="str">
        <f t="shared" si="448"/>
        <v/>
      </c>
      <c r="C9555" s="34" t="str">
        <f t="shared" si="449"/>
        <v/>
      </c>
    </row>
    <row r="9556" spans="1:3">
      <c r="A9556" s="34" t="str">
        <f t="shared" si="447"/>
        <v/>
      </c>
      <c r="B9556" s="34" t="str">
        <f t="shared" si="448"/>
        <v/>
      </c>
      <c r="C9556" s="34" t="str">
        <f t="shared" si="449"/>
        <v/>
      </c>
    </row>
    <row r="9557" spans="1:3">
      <c r="A9557" s="34" t="str">
        <f t="shared" si="447"/>
        <v/>
      </c>
      <c r="B9557" s="34" t="str">
        <f t="shared" si="448"/>
        <v/>
      </c>
      <c r="C9557" s="34" t="str">
        <f t="shared" si="449"/>
        <v/>
      </c>
    </row>
    <row r="9558" spans="1:3">
      <c r="A9558" s="34" t="str">
        <f t="shared" si="447"/>
        <v/>
      </c>
      <c r="B9558" s="34" t="str">
        <f t="shared" si="448"/>
        <v/>
      </c>
      <c r="C9558" s="34" t="str">
        <f t="shared" si="449"/>
        <v/>
      </c>
    </row>
    <row r="9559" spans="1:3">
      <c r="A9559" s="34" t="str">
        <f t="shared" si="447"/>
        <v/>
      </c>
      <c r="B9559" s="34" t="str">
        <f t="shared" si="448"/>
        <v/>
      </c>
      <c r="C9559" s="34" t="str">
        <f t="shared" si="449"/>
        <v/>
      </c>
    </row>
    <row r="9560" spans="1:3">
      <c r="A9560" s="34" t="str">
        <f t="shared" si="447"/>
        <v/>
      </c>
      <c r="B9560" s="34" t="str">
        <f t="shared" si="448"/>
        <v/>
      </c>
      <c r="C9560" s="34" t="str">
        <f t="shared" si="449"/>
        <v/>
      </c>
    </row>
    <row r="9561" spans="1:3">
      <c r="A9561" s="34" t="str">
        <f t="shared" si="447"/>
        <v/>
      </c>
      <c r="B9561" s="34" t="str">
        <f t="shared" si="448"/>
        <v/>
      </c>
      <c r="C9561" s="34" t="str">
        <f t="shared" si="449"/>
        <v/>
      </c>
    </row>
    <row r="9562" spans="1:3">
      <c r="A9562" s="34" t="str">
        <f t="shared" si="447"/>
        <v/>
      </c>
      <c r="B9562" s="34" t="str">
        <f t="shared" si="448"/>
        <v/>
      </c>
      <c r="C9562" s="34" t="str">
        <f t="shared" si="449"/>
        <v/>
      </c>
    </row>
    <row r="9563" spans="1:3">
      <c r="A9563" s="34" t="str">
        <f t="shared" si="447"/>
        <v/>
      </c>
      <c r="B9563" s="34" t="str">
        <f t="shared" si="448"/>
        <v/>
      </c>
      <c r="C9563" s="34" t="str">
        <f t="shared" si="449"/>
        <v/>
      </c>
    </row>
    <row r="9564" spans="1:3">
      <c r="A9564" s="34" t="str">
        <f t="shared" si="447"/>
        <v/>
      </c>
      <c r="B9564" s="34" t="str">
        <f t="shared" si="448"/>
        <v/>
      </c>
      <c r="C9564" s="34" t="str">
        <f t="shared" si="449"/>
        <v/>
      </c>
    </row>
    <row r="9565" spans="1:3">
      <c r="A9565" s="34" t="str">
        <f t="shared" si="447"/>
        <v/>
      </c>
      <c r="B9565" s="34" t="str">
        <f t="shared" si="448"/>
        <v/>
      </c>
      <c r="C9565" s="34" t="str">
        <f t="shared" si="449"/>
        <v/>
      </c>
    </row>
    <row r="9566" spans="1:3">
      <c r="A9566" s="34" t="str">
        <f t="shared" si="447"/>
        <v/>
      </c>
      <c r="B9566" s="34" t="str">
        <f t="shared" si="448"/>
        <v/>
      </c>
      <c r="C9566" s="34" t="str">
        <f t="shared" si="449"/>
        <v/>
      </c>
    </row>
    <row r="9567" spans="1:3">
      <c r="A9567" s="34" t="str">
        <f t="shared" si="447"/>
        <v/>
      </c>
      <c r="B9567" s="34" t="str">
        <f t="shared" si="448"/>
        <v/>
      </c>
      <c r="C9567" s="34" t="str">
        <f t="shared" si="449"/>
        <v/>
      </c>
    </row>
    <row r="9568" spans="1:3">
      <c r="A9568" s="34" t="str">
        <f t="shared" si="447"/>
        <v/>
      </c>
      <c r="B9568" s="34" t="str">
        <f t="shared" si="448"/>
        <v/>
      </c>
      <c r="C9568" s="34" t="str">
        <f t="shared" si="449"/>
        <v/>
      </c>
    </row>
    <row r="9569" spans="1:3">
      <c r="A9569" s="34" t="str">
        <f t="shared" si="447"/>
        <v/>
      </c>
      <c r="B9569" s="34" t="str">
        <f t="shared" si="448"/>
        <v/>
      </c>
      <c r="C9569" s="34" t="str">
        <f t="shared" si="449"/>
        <v/>
      </c>
    </row>
    <row r="9570" spans="1:3">
      <c r="A9570" s="34" t="str">
        <f t="shared" si="447"/>
        <v/>
      </c>
      <c r="B9570" s="34" t="str">
        <f t="shared" si="448"/>
        <v/>
      </c>
      <c r="C9570" s="34" t="str">
        <f t="shared" si="449"/>
        <v/>
      </c>
    </row>
    <row r="9571" spans="1:3">
      <c r="A9571" s="34" t="str">
        <f t="shared" si="447"/>
        <v/>
      </c>
      <c r="B9571" s="34" t="str">
        <f t="shared" si="448"/>
        <v/>
      </c>
      <c r="C9571" s="34" t="str">
        <f t="shared" si="449"/>
        <v/>
      </c>
    </row>
    <row r="9572" spans="1:3">
      <c r="A9572" s="34" t="str">
        <f t="shared" si="447"/>
        <v/>
      </c>
      <c r="B9572" s="34" t="str">
        <f t="shared" si="448"/>
        <v/>
      </c>
      <c r="C9572" s="34" t="str">
        <f t="shared" si="449"/>
        <v/>
      </c>
    </row>
    <row r="9573" spans="1:3">
      <c r="A9573" s="34" t="str">
        <f t="shared" si="447"/>
        <v/>
      </c>
      <c r="B9573" s="34" t="str">
        <f t="shared" si="448"/>
        <v/>
      </c>
      <c r="C9573" s="34" t="str">
        <f t="shared" si="449"/>
        <v/>
      </c>
    </row>
    <row r="9574" spans="1:3">
      <c r="A9574" s="34" t="str">
        <f t="shared" si="447"/>
        <v/>
      </c>
      <c r="B9574" s="34" t="str">
        <f t="shared" si="448"/>
        <v/>
      </c>
      <c r="C9574" s="34" t="str">
        <f t="shared" si="449"/>
        <v/>
      </c>
    </row>
    <row r="9575" spans="1:3">
      <c r="A9575" s="34" t="str">
        <f t="shared" si="447"/>
        <v/>
      </c>
      <c r="B9575" s="34" t="str">
        <f t="shared" si="448"/>
        <v/>
      </c>
      <c r="C9575" s="34" t="str">
        <f t="shared" si="449"/>
        <v/>
      </c>
    </row>
    <row r="9576" spans="1:3">
      <c r="A9576" s="34" t="str">
        <f t="shared" si="447"/>
        <v/>
      </c>
      <c r="B9576" s="34" t="str">
        <f t="shared" si="448"/>
        <v/>
      </c>
      <c r="C9576" s="34" t="str">
        <f t="shared" si="449"/>
        <v/>
      </c>
    </row>
    <row r="9577" spans="1:3">
      <c r="A9577" s="34" t="str">
        <f t="shared" si="447"/>
        <v/>
      </c>
      <c r="B9577" s="34" t="str">
        <f t="shared" si="448"/>
        <v/>
      </c>
      <c r="C9577" s="34" t="str">
        <f t="shared" si="449"/>
        <v/>
      </c>
    </row>
    <row r="9578" spans="1:3">
      <c r="A9578" s="34" t="str">
        <f t="shared" si="447"/>
        <v/>
      </c>
      <c r="B9578" s="34" t="str">
        <f t="shared" si="448"/>
        <v/>
      </c>
      <c r="C9578" s="34" t="str">
        <f t="shared" si="449"/>
        <v/>
      </c>
    </row>
    <row r="9579" spans="1:3">
      <c r="A9579" s="34" t="str">
        <f t="shared" si="447"/>
        <v/>
      </c>
      <c r="B9579" s="34" t="str">
        <f t="shared" si="448"/>
        <v/>
      </c>
      <c r="C9579" s="34" t="str">
        <f t="shared" si="449"/>
        <v/>
      </c>
    </row>
    <row r="9580" spans="1:3">
      <c r="A9580" s="34" t="str">
        <f t="shared" si="447"/>
        <v/>
      </c>
      <c r="B9580" s="34" t="str">
        <f t="shared" si="448"/>
        <v/>
      </c>
      <c r="C9580" s="34" t="str">
        <f t="shared" si="449"/>
        <v/>
      </c>
    </row>
    <row r="9581" spans="1:3">
      <c r="A9581" s="34" t="str">
        <f t="shared" si="447"/>
        <v/>
      </c>
      <c r="B9581" s="34" t="str">
        <f t="shared" si="448"/>
        <v/>
      </c>
      <c r="C9581" s="34" t="str">
        <f t="shared" si="449"/>
        <v/>
      </c>
    </row>
    <row r="9582" spans="1:3">
      <c r="A9582" s="34" t="str">
        <f t="shared" si="447"/>
        <v/>
      </c>
      <c r="B9582" s="34" t="str">
        <f t="shared" si="448"/>
        <v/>
      </c>
      <c r="C9582" s="34" t="str">
        <f t="shared" si="449"/>
        <v/>
      </c>
    </row>
    <row r="9583" spans="1:3">
      <c r="A9583" s="34" t="str">
        <f t="shared" si="447"/>
        <v/>
      </c>
      <c r="B9583" s="34" t="str">
        <f t="shared" si="448"/>
        <v/>
      </c>
      <c r="C9583" s="34" t="str">
        <f t="shared" si="449"/>
        <v/>
      </c>
    </row>
    <row r="9584" spans="1:3">
      <c r="A9584" s="34" t="str">
        <f t="shared" si="447"/>
        <v/>
      </c>
      <c r="B9584" s="34" t="str">
        <f t="shared" si="448"/>
        <v/>
      </c>
      <c r="C9584" s="34" t="str">
        <f t="shared" si="449"/>
        <v/>
      </c>
    </row>
    <row r="9585" spans="1:3">
      <c r="A9585" s="34" t="str">
        <f t="shared" si="447"/>
        <v/>
      </c>
      <c r="B9585" s="34" t="str">
        <f t="shared" si="448"/>
        <v/>
      </c>
      <c r="C9585" s="34" t="str">
        <f t="shared" si="449"/>
        <v/>
      </c>
    </row>
    <row r="9586" spans="1:3">
      <c r="A9586" s="34" t="str">
        <f t="shared" si="447"/>
        <v/>
      </c>
      <c r="B9586" s="34" t="str">
        <f t="shared" si="448"/>
        <v/>
      </c>
      <c r="C9586" s="34" t="str">
        <f t="shared" si="449"/>
        <v/>
      </c>
    </row>
    <row r="9587" spans="1:3">
      <c r="A9587" s="34" t="str">
        <f t="shared" si="447"/>
        <v/>
      </c>
      <c r="B9587" s="34" t="str">
        <f t="shared" si="448"/>
        <v/>
      </c>
      <c r="C9587" s="34" t="str">
        <f t="shared" si="449"/>
        <v/>
      </c>
    </row>
    <row r="9588" spans="1:3">
      <c r="A9588" s="34" t="str">
        <f t="shared" si="447"/>
        <v/>
      </c>
      <c r="B9588" s="34" t="str">
        <f t="shared" si="448"/>
        <v/>
      </c>
      <c r="C9588" s="34" t="str">
        <f t="shared" si="449"/>
        <v/>
      </c>
    </row>
    <row r="9589" spans="1:3">
      <c r="A9589" s="34" t="str">
        <f t="shared" si="447"/>
        <v/>
      </c>
      <c r="B9589" s="34" t="str">
        <f t="shared" si="448"/>
        <v/>
      </c>
      <c r="C9589" s="34" t="str">
        <f t="shared" si="449"/>
        <v/>
      </c>
    </row>
    <row r="9590" spans="1:3">
      <c r="A9590" s="34" t="str">
        <f t="shared" si="447"/>
        <v/>
      </c>
      <c r="B9590" s="34" t="str">
        <f t="shared" si="448"/>
        <v/>
      </c>
      <c r="C9590" s="34" t="str">
        <f t="shared" si="449"/>
        <v/>
      </c>
    </row>
    <row r="9591" spans="1:3">
      <c r="A9591" s="34" t="str">
        <f t="shared" si="447"/>
        <v/>
      </c>
      <c r="B9591" s="34" t="str">
        <f t="shared" si="448"/>
        <v/>
      </c>
      <c r="C9591" s="34" t="str">
        <f t="shared" si="449"/>
        <v/>
      </c>
    </row>
    <row r="9592" spans="1:3">
      <c r="A9592" s="34" t="str">
        <f t="shared" si="447"/>
        <v/>
      </c>
      <c r="B9592" s="34" t="str">
        <f t="shared" si="448"/>
        <v/>
      </c>
      <c r="C9592" s="34" t="str">
        <f t="shared" si="449"/>
        <v/>
      </c>
    </row>
    <row r="9593" spans="1:3">
      <c r="A9593" s="34" t="str">
        <f t="shared" si="447"/>
        <v/>
      </c>
      <c r="B9593" s="34" t="str">
        <f t="shared" si="448"/>
        <v/>
      </c>
      <c r="C9593" s="34" t="str">
        <f t="shared" si="449"/>
        <v/>
      </c>
    </row>
    <row r="9594" spans="1:3">
      <c r="A9594" s="34" t="str">
        <f t="shared" si="447"/>
        <v/>
      </c>
      <c r="B9594" s="34" t="str">
        <f t="shared" si="448"/>
        <v/>
      </c>
      <c r="C9594" s="34" t="str">
        <f t="shared" si="449"/>
        <v/>
      </c>
    </row>
    <row r="9595" spans="1:3">
      <c r="A9595" s="34" t="str">
        <f t="shared" si="447"/>
        <v/>
      </c>
      <c r="B9595" s="34" t="str">
        <f t="shared" si="448"/>
        <v/>
      </c>
      <c r="C9595" s="34" t="str">
        <f t="shared" si="449"/>
        <v/>
      </c>
    </row>
    <row r="9596" spans="1:3">
      <c r="A9596" s="34" t="str">
        <f t="shared" si="447"/>
        <v/>
      </c>
      <c r="B9596" s="34" t="str">
        <f t="shared" si="448"/>
        <v/>
      </c>
      <c r="C9596" s="34" t="str">
        <f t="shared" si="449"/>
        <v/>
      </c>
    </row>
    <row r="9597" spans="1:3">
      <c r="A9597" s="34" t="str">
        <f t="shared" si="447"/>
        <v/>
      </c>
      <c r="B9597" s="34" t="str">
        <f t="shared" si="448"/>
        <v/>
      </c>
      <c r="C9597" s="34" t="str">
        <f t="shared" si="449"/>
        <v/>
      </c>
    </row>
    <row r="9598" spans="1:3">
      <c r="A9598" s="34" t="str">
        <f t="shared" si="447"/>
        <v/>
      </c>
      <c r="B9598" s="34" t="str">
        <f t="shared" si="448"/>
        <v/>
      </c>
      <c r="C9598" s="34" t="str">
        <f t="shared" si="449"/>
        <v/>
      </c>
    </row>
    <row r="9599" spans="1:3">
      <c r="A9599" s="34" t="str">
        <f t="shared" si="447"/>
        <v/>
      </c>
      <c r="B9599" s="34" t="str">
        <f t="shared" si="448"/>
        <v/>
      </c>
      <c r="C9599" s="34" t="str">
        <f t="shared" si="449"/>
        <v/>
      </c>
    </row>
    <row r="9600" spans="1:3">
      <c r="A9600" s="34" t="str">
        <f t="shared" si="447"/>
        <v/>
      </c>
      <c r="B9600" s="34" t="str">
        <f t="shared" si="448"/>
        <v/>
      </c>
      <c r="C9600" s="34" t="str">
        <f t="shared" si="449"/>
        <v/>
      </c>
    </row>
    <row r="9601" spans="1:3">
      <c r="A9601" s="34" t="str">
        <f t="shared" si="447"/>
        <v/>
      </c>
      <c r="B9601" s="34" t="str">
        <f t="shared" si="448"/>
        <v/>
      </c>
      <c r="C9601" s="34" t="str">
        <f t="shared" si="449"/>
        <v/>
      </c>
    </row>
    <row r="9602" spans="1:3">
      <c r="A9602" s="34" t="str">
        <f t="shared" si="447"/>
        <v/>
      </c>
      <c r="B9602" s="34" t="str">
        <f t="shared" si="448"/>
        <v/>
      </c>
      <c r="C9602" s="34" t="str">
        <f t="shared" si="449"/>
        <v/>
      </c>
    </row>
    <row r="9603" spans="1:3">
      <c r="A9603" s="34" t="str">
        <f t="shared" ref="A9603:A9666" si="450">IFERROR(C9603-1,"")</f>
        <v/>
      </c>
      <c r="B9603" s="34" t="str">
        <f t="shared" ref="B9603:B9666" si="451">IFERROR("P(Z&gt;="&amp;C9603-1&amp;")","")</f>
        <v/>
      </c>
      <c r="C9603" s="34" t="str">
        <f t="shared" ref="C9603:C9666" si="452">IF(C9602&gt;rNtrials,"",1+C9602)</f>
        <v/>
      </c>
    </row>
    <row r="9604" spans="1:3">
      <c r="A9604" s="34" t="str">
        <f t="shared" si="450"/>
        <v/>
      </c>
      <c r="B9604" s="34" t="str">
        <f t="shared" si="451"/>
        <v/>
      </c>
      <c r="C9604" s="34" t="str">
        <f t="shared" si="452"/>
        <v/>
      </c>
    </row>
    <row r="9605" spans="1:3">
      <c r="A9605" s="34" t="str">
        <f t="shared" si="450"/>
        <v/>
      </c>
      <c r="B9605" s="34" t="str">
        <f t="shared" si="451"/>
        <v/>
      </c>
      <c r="C9605" s="34" t="str">
        <f t="shared" si="452"/>
        <v/>
      </c>
    </row>
    <row r="9606" spans="1:3">
      <c r="A9606" s="34" t="str">
        <f t="shared" si="450"/>
        <v/>
      </c>
      <c r="B9606" s="34" t="str">
        <f t="shared" si="451"/>
        <v/>
      </c>
      <c r="C9606" s="34" t="str">
        <f t="shared" si="452"/>
        <v/>
      </c>
    </row>
    <row r="9607" spans="1:3">
      <c r="A9607" s="34" t="str">
        <f t="shared" si="450"/>
        <v/>
      </c>
      <c r="B9607" s="34" t="str">
        <f t="shared" si="451"/>
        <v/>
      </c>
      <c r="C9607" s="34" t="str">
        <f t="shared" si="452"/>
        <v/>
      </c>
    </row>
    <row r="9608" spans="1:3">
      <c r="A9608" s="34" t="str">
        <f t="shared" si="450"/>
        <v/>
      </c>
      <c r="B9608" s="34" t="str">
        <f t="shared" si="451"/>
        <v/>
      </c>
      <c r="C9608" s="34" t="str">
        <f t="shared" si="452"/>
        <v/>
      </c>
    </row>
    <row r="9609" spans="1:3">
      <c r="A9609" s="34" t="str">
        <f t="shared" si="450"/>
        <v/>
      </c>
      <c r="B9609" s="34" t="str">
        <f t="shared" si="451"/>
        <v/>
      </c>
      <c r="C9609" s="34" t="str">
        <f t="shared" si="452"/>
        <v/>
      </c>
    </row>
    <row r="9610" spans="1:3">
      <c r="A9610" s="34" t="str">
        <f t="shared" si="450"/>
        <v/>
      </c>
      <c r="B9610" s="34" t="str">
        <f t="shared" si="451"/>
        <v/>
      </c>
      <c r="C9610" s="34" t="str">
        <f t="shared" si="452"/>
        <v/>
      </c>
    </row>
    <row r="9611" spans="1:3">
      <c r="A9611" s="34" t="str">
        <f t="shared" si="450"/>
        <v/>
      </c>
      <c r="B9611" s="34" t="str">
        <f t="shared" si="451"/>
        <v/>
      </c>
      <c r="C9611" s="34" t="str">
        <f t="shared" si="452"/>
        <v/>
      </c>
    </row>
    <row r="9612" spans="1:3">
      <c r="A9612" s="34" t="str">
        <f t="shared" si="450"/>
        <v/>
      </c>
      <c r="B9612" s="34" t="str">
        <f t="shared" si="451"/>
        <v/>
      </c>
      <c r="C9612" s="34" t="str">
        <f t="shared" si="452"/>
        <v/>
      </c>
    </row>
    <row r="9613" spans="1:3">
      <c r="A9613" s="34" t="str">
        <f t="shared" si="450"/>
        <v/>
      </c>
      <c r="B9613" s="34" t="str">
        <f t="shared" si="451"/>
        <v/>
      </c>
      <c r="C9613" s="34" t="str">
        <f t="shared" si="452"/>
        <v/>
      </c>
    </row>
    <row r="9614" spans="1:3">
      <c r="A9614" s="34" t="str">
        <f t="shared" si="450"/>
        <v/>
      </c>
      <c r="B9614" s="34" t="str">
        <f t="shared" si="451"/>
        <v/>
      </c>
      <c r="C9614" s="34" t="str">
        <f t="shared" si="452"/>
        <v/>
      </c>
    </row>
    <row r="9615" spans="1:3">
      <c r="A9615" s="34" t="str">
        <f t="shared" si="450"/>
        <v/>
      </c>
      <c r="B9615" s="34" t="str">
        <f t="shared" si="451"/>
        <v/>
      </c>
      <c r="C9615" s="34" t="str">
        <f t="shared" si="452"/>
        <v/>
      </c>
    </row>
    <row r="9616" spans="1:3">
      <c r="A9616" s="34" t="str">
        <f t="shared" si="450"/>
        <v/>
      </c>
      <c r="B9616" s="34" t="str">
        <f t="shared" si="451"/>
        <v/>
      </c>
      <c r="C9616" s="34" t="str">
        <f t="shared" si="452"/>
        <v/>
      </c>
    </row>
    <row r="9617" spans="1:3">
      <c r="A9617" s="34" t="str">
        <f t="shared" si="450"/>
        <v/>
      </c>
      <c r="B9617" s="34" t="str">
        <f t="shared" si="451"/>
        <v/>
      </c>
      <c r="C9617" s="34" t="str">
        <f t="shared" si="452"/>
        <v/>
      </c>
    </row>
    <row r="9618" spans="1:3">
      <c r="A9618" s="34" t="str">
        <f t="shared" si="450"/>
        <v/>
      </c>
      <c r="B9618" s="34" t="str">
        <f t="shared" si="451"/>
        <v/>
      </c>
      <c r="C9618" s="34" t="str">
        <f t="shared" si="452"/>
        <v/>
      </c>
    </row>
    <row r="9619" spans="1:3">
      <c r="A9619" s="34" t="str">
        <f t="shared" si="450"/>
        <v/>
      </c>
      <c r="B9619" s="34" t="str">
        <f t="shared" si="451"/>
        <v/>
      </c>
      <c r="C9619" s="34" t="str">
        <f t="shared" si="452"/>
        <v/>
      </c>
    </row>
    <row r="9620" spans="1:3">
      <c r="A9620" s="34" t="str">
        <f t="shared" si="450"/>
        <v/>
      </c>
      <c r="B9620" s="34" t="str">
        <f t="shared" si="451"/>
        <v/>
      </c>
      <c r="C9620" s="34" t="str">
        <f t="shared" si="452"/>
        <v/>
      </c>
    </row>
    <row r="9621" spans="1:3">
      <c r="A9621" s="34" t="str">
        <f t="shared" si="450"/>
        <v/>
      </c>
      <c r="B9621" s="34" t="str">
        <f t="shared" si="451"/>
        <v/>
      </c>
      <c r="C9621" s="34" t="str">
        <f t="shared" si="452"/>
        <v/>
      </c>
    </row>
    <row r="9622" spans="1:3">
      <c r="A9622" s="34" t="str">
        <f t="shared" si="450"/>
        <v/>
      </c>
      <c r="B9622" s="34" t="str">
        <f t="shared" si="451"/>
        <v/>
      </c>
      <c r="C9622" s="34" t="str">
        <f t="shared" si="452"/>
        <v/>
      </c>
    </row>
    <row r="9623" spans="1:3">
      <c r="A9623" s="34" t="str">
        <f t="shared" si="450"/>
        <v/>
      </c>
      <c r="B9623" s="34" t="str">
        <f t="shared" si="451"/>
        <v/>
      </c>
      <c r="C9623" s="34" t="str">
        <f t="shared" si="452"/>
        <v/>
      </c>
    </row>
    <row r="9624" spans="1:3">
      <c r="A9624" s="34" t="str">
        <f t="shared" si="450"/>
        <v/>
      </c>
      <c r="B9624" s="34" t="str">
        <f t="shared" si="451"/>
        <v/>
      </c>
      <c r="C9624" s="34" t="str">
        <f t="shared" si="452"/>
        <v/>
      </c>
    </row>
    <row r="9625" spans="1:3">
      <c r="A9625" s="34" t="str">
        <f t="shared" si="450"/>
        <v/>
      </c>
      <c r="B9625" s="34" t="str">
        <f t="shared" si="451"/>
        <v/>
      </c>
      <c r="C9625" s="34" t="str">
        <f t="shared" si="452"/>
        <v/>
      </c>
    </row>
    <row r="9626" spans="1:3">
      <c r="A9626" s="34" t="str">
        <f t="shared" si="450"/>
        <v/>
      </c>
      <c r="B9626" s="34" t="str">
        <f t="shared" si="451"/>
        <v/>
      </c>
      <c r="C9626" s="34" t="str">
        <f t="shared" si="452"/>
        <v/>
      </c>
    </row>
    <row r="9627" spans="1:3">
      <c r="A9627" s="34" t="str">
        <f t="shared" si="450"/>
        <v/>
      </c>
      <c r="B9627" s="34" t="str">
        <f t="shared" si="451"/>
        <v/>
      </c>
      <c r="C9627" s="34" t="str">
        <f t="shared" si="452"/>
        <v/>
      </c>
    </row>
    <row r="9628" spans="1:3">
      <c r="A9628" s="34" t="str">
        <f t="shared" si="450"/>
        <v/>
      </c>
      <c r="B9628" s="34" t="str">
        <f t="shared" si="451"/>
        <v/>
      </c>
      <c r="C9628" s="34" t="str">
        <f t="shared" si="452"/>
        <v/>
      </c>
    </row>
    <row r="9629" spans="1:3">
      <c r="A9629" s="34" t="str">
        <f t="shared" si="450"/>
        <v/>
      </c>
      <c r="B9629" s="34" t="str">
        <f t="shared" si="451"/>
        <v/>
      </c>
      <c r="C9629" s="34" t="str">
        <f t="shared" si="452"/>
        <v/>
      </c>
    </row>
    <row r="9630" spans="1:3">
      <c r="A9630" s="34" t="str">
        <f t="shared" si="450"/>
        <v/>
      </c>
      <c r="B9630" s="34" t="str">
        <f t="shared" si="451"/>
        <v/>
      </c>
      <c r="C9630" s="34" t="str">
        <f t="shared" si="452"/>
        <v/>
      </c>
    </row>
    <row r="9631" spans="1:3">
      <c r="A9631" s="34" t="str">
        <f t="shared" si="450"/>
        <v/>
      </c>
      <c r="B9631" s="34" t="str">
        <f t="shared" si="451"/>
        <v/>
      </c>
      <c r="C9631" s="34" t="str">
        <f t="shared" si="452"/>
        <v/>
      </c>
    </row>
    <row r="9632" spans="1:3">
      <c r="A9632" s="34" t="str">
        <f t="shared" si="450"/>
        <v/>
      </c>
      <c r="B9632" s="34" t="str">
        <f t="shared" si="451"/>
        <v/>
      </c>
      <c r="C9632" s="34" t="str">
        <f t="shared" si="452"/>
        <v/>
      </c>
    </row>
    <row r="9633" spans="1:3">
      <c r="A9633" s="34" t="str">
        <f t="shared" si="450"/>
        <v/>
      </c>
      <c r="B9633" s="34" t="str">
        <f t="shared" si="451"/>
        <v/>
      </c>
      <c r="C9633" s="34" t="str">
        <f t="shared" si="452"/>
        <v/>
      </c>
    </row>
    <row r="9634" spans="1:3">
      <c r="A9634" s="34" t="str">
        <f t="shared" si="450"/>
        <v/>
      </c>
      <c r="B9634" s="34" t="str">
        <f t="shared" si="451"/>
        <v/>
      </c>
      <c r="C9634" s="34" t="str">
        <f t="shared" si="452"/>
        <v/>
      </c>
    </row>
    <row r="9635" spans="1:3">
      <c r="A9635" s="34" t="str">
        <f t="shared" si="450"/>
        <v/>
      </c>
      <c r="B9635" s="34" t="str">
        <f t="shared" si="451"/>
        <v/>
      </c>
      <c r="C9635" s="34" t="str">
        <f t="shared" si="452"/>
        <v/>
      </c>
    </row>
    <row r="9636" spans="1:3">
      <c r="A9636" s="34" t="str">
        <f t="shared" si="450"/>
        <v/>
      </c>
      <c r="B9636" s="34" t="str">
        <f t="shared" si="451"/>
        <v/>
      </c>
      <c r="C9636" s="34" t="str">
        <f t="shared" si="452"/>
        <v/>
      </c>
    </row>
    <row r="9637" spans="1:3">
      <c r="A9637" s="34" t="str">
        <f t="shared" si="450"/>
        <v/>
      </c>
      <c r="B9637" s="34" t="str">
        <f t="shared" si="451"/>
        <v/>
      </c>
      <c r="C9637" s="34" t="str">
        <f t="shared" si="452"/>
        <v/>
      </c>
    </row>
    <row r="9638" spans="1:3">
      <c r="A9638" s="34" t="str">
        <f t="shared" si="450"/>
        <v/>
      </c>
      <c r="B9638" s="34" t="str">
        <f t="shared" si="451"/>
        <v/>
      </c>
      <c r="C9638" s="34" t="str">
        <f t="shared" si="452"/>
        <v/>
      </c>
    </row>
    <row r="9639" spans="1:3">
      <c r="A9639" s="34" t="str">
        <f t="shared" si="450"/>
        <v/>
      </c>
      <c r="B9639" s="34" t="str">
        <f t="shared" si="451"/>
        <v/>
      </c>
      <c r="C9639" s="34" t="str">
        <f t="shared" si="452"/>
        <v/>
      </c>
    </row>
    <row r="9640" spans="1:3">
      <c r="A9640" s="34" t="str">
        <f t="shared" si="450"/>
        <v/>
      </c>
      <c r="B9640" s="34" t="str">
        <f t="shared" si="451"/>
        <v/>
      </c>
      <c r="C9640" s="34" t="str">
        <f t="shared" si="452"/>
        <v/>
      </c>
    </row>
    <row r="9641" spans="1:3">
      <c r="A9641" s="34" t="str">
        <f t="shared" si="450"/>
        <v/>
      </c>
      <c r="B9641" s="34" t="str">
        <f t="shared" si="451"/>
        <v/>
      </c>
      <c r="C9641" s="34" t="str">
        <f t="shared" si="452"/>
        <v/>
      </c>
    </row>
    <row r="9642" spans="1:3">
      <c r="A9642" s="34" t="str">
        <f t="shared" si="450"/>
        <v/>
      </c>
      <c r="B9642" s="34" t="str">
        <f t="shared" si="451"/>
        <v/>
      </c>
      <c r="C9642" s="34" t="str">
        <f t="shared" si="452"/>
        <v/>
      </c>
    </row>
    <row r="9643" spans="1:3">
      <c r="A9643" s="34" t="str">
        <f t="shared" si="450"/>
        <v/>
      </c>
      <c r="B9643" s="34" t="str">
        <f t="shared" si="451"/>
        <v/>
      </c>
      <c r="C9643" s="34" t="str">
        <f t="shared" si="452"/>
        <v/>
      </c>
    </row>
    <row r="9644" spans="1:3">
      <c r="A9644" s="34" t="str">
        <f t="shared" si="450"/>
        <v/>
      </c>
      <c r="B9644" s="34" t="str">
        <f t="shared" si="451"/>
        <v/>
      </c>
      <c r="C9644" s="34" t="str">
        <f t="shared" si="452"/>
        <v/>
      </c>
    </row>
    <row r="9645" spans="1:3">
      <c r="A9645" s="34" t="str">
        <f t="shared" si="450"/>
        <v/>
      </c>
      <c r="B9645" s="34" t="str">
        <f t="shared" si="451"/>
        <v/>
      </c>
      <c r="C9645" s="34" t="str">
        <f t="shared" si="452"/>
        <v/>
      </c>
    </row>
    <row r="9646" spans="1:3">
      <c r="A9646" s="34" t="str">
        <f t="shared" si="450"/>
        <v/>
      </c>
      <c r="B9646" s="34" t="str">
        <f t="shared" si="451"/>
        <v/>
      </c>
      <c r="C9646" s="34" t="str">
        <f t="shared" si="452"/>
        <v/>
      </c>
    </row>
    <row r="9647" spans="1:3">
      <c r="A9647" s="34" t="str">
        <f t="shared" si="450"/>
        <v/>
      </c>
      <c r="B9647" s="34" t="str">
        <f t="shared" si="451"/>
        <v/>
      </c>
      <c r="C9647" s="34" t="str">
        <f t="shared" si="452"/>
        <v/>
      </c>
    </row>
    <row r="9648" spans="1:3">
      <c r="A9648" s="34" t="str">
        <f t="shared" si="450"/>
        <v/>
      </c>
      <c r="B9648" s="34" t="str">
        <f t="shared" si="451"/>
        <v/>
      </c>
      <c r="C9648" s="34" t="str">
        <f t="shared" si="452"/>
        <v/>
      </c>
    </row>
    <row r="9649" spans="1:3">
      <c r="A9649" s="34" t="str">
        <f t="shared" si="450"/>
        <v/>
      </c>
      <c r="B9649" s="34" t="str">
        <f t="shared" si="451"/>
        <v/>
      </c>
      <c r="C9649" s="34" t="str">
        <f t="shared" si="452"/>
        <v/>
      </c>
    </row>
    <row r="9650" spans="1:3">
      <c r="A9650" s="34" t="str">
        <f t="shared" si="450"/>
        <v/>
      </c>
      <c r="B9650" s="34" t="str">
        <f t="shared" si="451"/>
        <v/>
      </c>
      <c r="C9650" s="34" t="str">
        <f t="shared" si="452"/>
        <v/>
      </c>
    </row>
    <row r="9651" spans="1:3">
      <c r="A9651" s="34" t="str">
        <f t="shared" si="450"/>
        <v/>
      </c>
      <c r="B9651" s="34" t="str">
        <f t="shared" si="451"/>
        <v/>
      </c>
      <c r="C9651" s="34" t="str">
        <f t="shared" si="452"/>
        <v/>
      </c>
    </row>
    <row r="9652" spans="1:3">
      <c r="A9652" s="34" t="str">
        <f t="shared" si="450"/>
        <v/>
      </c>
      <c r="B9652" s="34" t="str">
        <f t="shared" si="451"/>
        <v/>
      </c>
      <c r="C9652" s="34" t="str">
        <f t="shared" si="452"/>
        <v/>
      </c>
    </row>
    <row r="9653" spans="1:3">
      <c r="A9653" s="34" t="str">
        <f t="shared" si="450"/>
        <v/>
      </c>
      <c r="B9653" s="34" t="str">
        <f t="shared" si="451"/>
        <v/>
      </c>
      <c r="C9653" s="34" t="str">
        <f t="shared" si="452"/>
        <v/>
      </c>
    </row>
    <row r="9654" spans="1:3">
      <c r="A9654" s="34" t="str">
        <f t="shared" si="450"/>
        <v/>
      </c>
      <c r="B9654" s="34" t="str">
        <f t="shared" si="451"/>
        <v/>
      </c>
      <c r="C9654" s="34" t="str">
        <f t="shared" si="452"/>
        <v/>
      </c>
    </row>
    <row r="9655" spans="1:3">
      <c r="A9655" s="34" t="str">
        <f t="shared" si="450"/>
        <v/>
      </c>
      <c r="B9655" s="34" t="str">
        <f t="shared" si="451"/>
        <v/>
      </c>
      <c r="C9655" s="34" t="str">
        <f t="shared" si="452"/>
        <v/>
      </c>
    </row>
    <row r="9656" spans="1:3">
      <c r="A9656" s="34" t="str">
        <f t="shared" si="450"/>
        <v/>
      </c>
      <c r="B9656" s="34" t="str">
        <f t="shared" si="451"/>
        <v/>
      </c>
      <c r="C9656" s="34" t="str">
        <f t="shared" si="452"/>
        <v/>
      </c>
    </row>
    <row r="9657" spans="1:3">
      <c r="A9657" s="34" t="str">
        <f t="shared" si="450"/>
        <v/>
      </c>
      <c r="B9657" s="34" t="str">
        <f t="shared" si="451"/>
        <v/>
      </c>
      <c r="C9657" s="34" t="str">
        <f t="shared" si="452"/>
        <v/>
      </c>
    </row>
    <row r="9658" spans="1:3">
      <c r="A9658" s="34" t="str">
        <f t="shared" si="450"/>
        <v/>
      </c>
      <c r="B9658" s="34" t="str">
        <f t="shared" si="451"/>
        <v/>
      </c>
      <c r="C9658" s="34" t="str">
        <f t="shared" si="452"/>
        <v/>
      </c>
    </row>
    <row r="9659" spans="1:3">
      <c r="A9659" s="34" t="str">
        <f t="shared" si="450"/>
        <v/>
      </c>
      <c r="B9659" s="34" t="str">
        <f t="shared" si="451"/>
        <v/>
      </c>
      <c r="C9659" s="34" t="str">
        <f t="shared" si="452"/>
        <v/>
      </c>
    </row>
    <row r="9660" spans="1:3">
      <c r="A9660" s="34" t="str">
        <f t="shared" si="450"/>
        <v/>
      </c>
      <c r="B9660" s="34" t="str">
        <f t="shared" si="451"/>
        <v/>
      </c>
      <c r="C9660" s="34" t="str">
        <f t="shared" si="452"/>
        <v/>
      </c>
    </row>
    <row r="9661" spans="1:3">
      <c r="A9661" s="34" t="str">
        <f t="shared" si="450"/>
        <v/>
      </c>
      <c r="B9661" s="34" t="str">
        <f t="shared" si="451"/>
        <v/>
      </c>
      <c r="C9661" s="34" t="str">
        <f t="shared" si="452"/>
        <v/>
      </c>
    </row>
    <row r="9662" spans="1:3">
      <c r="A9662" s="34" t="str">
        <f t="shared" si="450"/>
        <v/>
      </c>
      <c r="B9662" s="34" t="str">
        <f t="shared" si="451"/>
        <v/>
      </c>
      <c r="C9662" s="34" t="str">
        <f t="shared" si="452"/>
        <v/>
      </c>
    </row>
    <row r="9663" spans="1:3">
      <c r="A9663" s="34" t="str">
        <f t="shared" si="450"/>
        <v/>
      </c>
      <c r="B9663" s="34" t="str">
        <f t="shared" si="451"/>
        <v/>
      </c>
      <c r="C9663" s="34" t="str">
        <f t="shared" si="452"/>
        <v/>
      </c>
    </row>
    <row r="9664" spans="1:3">
      <c r="A9664" s="34" t="str">
        <f t="shared" si="450"/>
        <v/>
      </c>
      <c r="B9664" s="34" t="str">
        <f t="shared" si="451"/>
        <v/>
      </c>
      <c r="C9664" s="34" t="str">
        <f t="shared" si="452"/>
        <v/>
      </c>
    </row>
    <row r="9665" spans="1:3">
      <c r="A9665" s="34" t="str">
        <f t="shared" si="450"/>
        <v/>
      </c>
      <c r="B9665" s="34" t="str">
        <f t="shared" si="451"/>
        <v/>
      </c>
      <c r="C9665" s="34" t="str">
        <f t="shared" si="452"/>
        <v/>
      </c>
    </row>
    <row r="9666" spans="1:3">
      <c r="A9666" s="34" t="str">
        <f t="shared" si="450"/>
        <v/>
      </c>
      <c r="B9666" s="34" t="str">
        <f t="shared" si="451"/>
        <v/>
      </c>
      <c r="C9666" s="34" t="str">
        <f t="shared" si="452"/>
        <v/>
      </c>
    </row>
    <row r="9667" spans="1:3">
      <c r="A9667" s="34" t="str">
        <f t="shared" ref="A9667:A9730" si="453">IFERROR(C9667-1,"")</f>
        <v/>
      </c>
      <c r="B9667" s="34" t="str">
        <f t="shared" ref="B9667:B9730" si="454">IFERROR("P(Z&gt;="&amp;C9667-1&amp;")","")</f>
        <v/>
      </c>
      <c r="C9667" s="34" t="str">
        <f t="shared" ref="C9667:C9730" si="455">IF(C9666&gt;rNtrials,"",1+C9666)</f>
        <v/>
      </c>
    </row>
    <row r="9668" spans="1:3">
      <c r="A9668" s="34" t="str">
        <f t="shared" si="453"/>
        <v/>
      </c>
      <c r="B9668" s="34" t="str">
        <f t="shared" si="454"/>
        <v/>
      </c>
      <c r="C9668" s="34" t="str">
        <f t="shared" si="455"/>
        <v/>
      </c>
    </row>
    <row r="9669" spans="1:3">
      <c r="A9669" s="34" t="str">
        <f t="shared" si="453"/>
        <v/>
      </c>
      <c r="B9669" s="34" t="str">
        <f t="shared" si="454"/>
        <v/>
      </c>
      <c r="C9669" s="34" t="str">
        <f t="shared" si="455"/>
        <v/>
      </c>
    </row>
    <row r="9670" spans="1:3">
      <c r="A9670" s="34" t="str">
        <f t="shared" si="453"/>
        <v/>
      </c>
      <c r="B9670" s="34" t="str">
        <f t="shared" si="454"/>
        <v/>
      </c>
      <c r="C9670" s="34" t="str">
        <f t="shared" si="455"/>
        <v/>
      </c>
    </row>
    <row r="9671" spans="1:3">
      <c r="A9671" s="34" t="str">
        <f t="shared" si="453"/>
        <v/>
      </c>
      <c r="B9671" s="34" t="str">
        <f t="shared" si="454"/>
        <v/>
      </c>
      <c r="C9671" s="34" t="str">
        <f t="shared" si="455"/>
        <v/>
      </c>
    </row>
    <row r="9672" spans="1:3">
      <c r="A9672" s="34" t="str">
        <f t="shared" si="453"/>
        <v/>
      </c>
      <c r="B9672" s="34" t="str">
        <f t="shared" si="454"/>
        <v/>
      </c>
      <c r="C9672" s="34" t="str">
        <f t="shared" si="455"/>
        <v/>
      </c>
    </row>
    <row r="9673" spans="1:3">
      <c r="A9673" s="34" t="str">
        <f t="shared" si="453"/>
        <v/>
      </c>
      <c r="B9673" s="34" t="str">
        <f t="shared" si="454"/>
        <v/>
      </c>
      <c r="C9673" s="34" t="str">
        <f t="shared" si="455"/>
        <v/>
      </c>
    </row>
    <row r="9674" spans="1:3">
      <c r="A9674" s="34" t="str">
        <f t="shared" si="453"/>
        <v/>
      </c>
      <c r="B9674" s="34" t="str">
        <f t="shared" si="454"/>
        <v/>
      </c>
      <c r="C9674" s="34" t="str">
        <f t="shared" si="455"/>
        <v/>
      </c>
    </row>
    <row r="9675" spans="1:3">
      <c r="A9675" s="34" t="str">
        <f t="shared" si="453"/>
        <v/>
      </c>
      <c r="B9675" s="34" t="str">
        <f t="shared" si="454"/>
        <v/>
      </c>
      <c r="C9675" s="34" t="str">
        <f t="shared" si="455"/>
        <v/>
      </c>
    </row>
    <row r="9676" spans="1:3">
      <c r="A9676" s="34" t="str">
        <f t="shared" si="453"/>
        <v/>
      </c>
      <c r="B9676" s="34" t="str">
        <f t="shared" si="454"/>
        <v/>
      </c>
      <c r="C9676" s="34" t="str">
        <f t="shared" si="455"/>
        <v/>
      </c>
    </row>
    <row r="9677" spans="1:3">
      <c r="A9677" s="34" t="str">
        <f t="shared" si="453"/>
        <v/>
      </c>
      <c r="B9677" s="34" t="str">
        <f t="shared" si="454"/>
        <v/>
      </c>
      <c r="C9677" s="34" t="str">
        <f t="shared" si="455"/>
        <v/>
      </c>
    </row>
    <row r="9678" spans="1:3">
      <c r="A9678" s="34" t="str">
        <f t="shared" si="453"/>
        <v/>
      </c>
      <c r="B9678" s="34" t="str">
        <f t="shared" si="454"/>
        <v/>
      </c>
      <c r="C9678" s="34" t="str">
        <f t="shared" si="455"/>
        <v/>
      </c>
    </row>
    <row r="9679" spans="1:3">
      <c r="A9679" s="34" t="str">
        <f t="shared" si="453"/>
        <v/>
      </c>
      <c r="B9679" s="34" t="str">
        <f t="shared" si="454"/>
        <v/>
      </c>
      <c r="C9679" s="34" t="str">
        <f t="shared" si="455"/>
        <v/>
      </c>
    </row>
    <row r="9680" spans="1:3">
      <c r="A9680" s="34" t="str">
        <f t="shared" si="453"/>
        <v/>
      </c>
      <c r="B9680" s="34" t="str">
        <f t="shared" si="454"/>
        <v/>
      </c>
      <c r="C9680" s="34" t="str">
        <f t="shared" si="455"/>
        <v/>
      </c>
    </row>
    <row r="9681" spans="1:3">
      <c r="A9681" s="34" t="str">
        <f t="shared" si="453"/>
        <v/>
      </c>
      <c r="B9681" s="34" t="str">
        <f t="shared" si="454"/>
        <v/>
      </c>
      <c r="C9681" s="34" t="str">
        <f t="shared" si="455"/>
        <v/>
      </c>
    </row>
    <row r="9682" spans="1:3">
      <c r="A9682" s="34" t="str">
        <f t="shared" si="453"/>
        <v/>
      </c>
      <c r="B9682" s="34" t="str">
        <f t="shared" si="454"/>
        <v/>
      </c>
      <c r="C9682" s="34" t="str">
        <f t="shared" si="455"/>
        <v/>
      </c>
    </row>
    <row r="9683" spans="1:3">
      <c r="A9683" s="34" t="str">
        <f t="shared" si="453"/>
        <v/>
      </c>
      <c r="B9683" s="34" t="str">
        <f t="shared" si="454"/>
        <v/>
      </c>
      <c r="C9683" s="34" t="str">
        <f t="shared" si="455"/>
        <v/>
      </c>
    </row>
    <row r="9684" spans="1:3">
      <c r="A9684" s="34" t="str">
        <f t="shared" si="453"/>
        <v/>
      </c>
      <c r="B9684" s="34" t="str">
        <f t="shared" si="454"/>
        <v/>
      </c>
      <c r="C9684" s="34" t="str">
        <f t="shared" si="455"/>
        <v/>
      </c>
    </row>
    <row r="9685" spans="1:3">
      <c r="A9685" s="34" t="str">
        <f t="shared" si="453"/>
        <v/>
      </c>
      <c r="B9685" s="34" t="str">
        <f t="shared" si="454"/>
        <v/>
      </c>
      <c r="C9685" s="34" t="str">
        <f t="shared" si="455"/>
        <v/>
      </c>
    </row>
    <row r="9686" spans="1:3">
      <c r="A9686" s="34" t="str">
        <f t="shared" si="453"/>
        <v/>
      </c>
      <c r="B9686" s="34" t="str">
        <f t="shared" si="454"/>
        <v/>
      </c>
      <c r="C9686" s="34" t="str">
        <f t="shared" si="455"/>
        <v/>
      </c>
    </row>
    <row r="9687" spans="1:3">
      <c r="A9687" s="34" t="str">
        <f t="shared" si="453"/>
        <v/>
      </c>
      <c r="B9687" s="34" t="str">
        <f t="shared" si="454"/>
        <v/>
      </c>
      <c r="C9687" s="34" t="str">
        <f t="shared" si="455"/>
        <v/>
      </c>
    </row>
    <row r="9688" spans="1:3">
      <c r="A9688" s="34" t="str">
        <f t="shared" si="453"/>
        <v/>
      </c>
      <c r="B9688" s="34" t="str">
        <f t="shared" si="454"/>
        <v/>
      </c>
      <c r="C9688" s="34" t="str">
        <f t="shared" si="455"/>
        <v/>
      </c>
    </row>
    <row r="9689" spans="1:3">
      <c r="A9689" s="34" t="str">
        <f t="shared" si="453"/>
        <v/>
      </c>
      <c r="B9689" s="34" t="str">
        <f t="shared" si="454"/>
        <v/>
      </c>
      <c r="C9689" s="34" t="str">
        <f t="shared" si="455"/>
        <v/>
      </c>
    </row>
    <row r="9690" spans="1:3">
      <c r="A9690" s="34" t="str">
        <f t="shared" si="453"/>
        <v/>
      </c>
      <c r="B9690" s="34" t="str">
        <f t="shared" si="454"/>
        <v/>
      </c>
      <c r="C9690" s="34" t="str">
        <f t="shared" si="455"/>
        <v/>
      </c>
    </row>
    <row r="9691" spans="1:3">
      <c r="A9691" s="34" t="str">
        <f t="shared" si="453"/>
        <v/>
      </c>
      <c r="B9691" s="34" t="str">
        <f t="shared" si="454"/>
        <v/>
      </c>
      <c r="C9691" s="34" t="str">
        <f t="shared" si="455"/>
        <v/>
      </c>
    </row>
    <row r="9692" spans="1:3">
      <c r="A9692" s="34" t="str">
        <f t="shared" si="453"/>
        <v/>
      </c>
      <c r="B9692" s="34" t="str">
        <f t="shared" si="454"/>
        <v/>
      </c>
      <c r="C9692" s="34" t="str">
        <f t="shared" si="455"/>
        <v/>
      </c>
    </row>
    <row r="9693" spans="1:3">
      <c r="A9693" s="34" t="str">
        <f t="shared" si="453"/>
        <v/>
      </c>
      <c r="B9693" s="34" t="str">
        <f t="shared" si="454"/>
        <v/>
      </c>
      <c r="C9693" s="34" t="str">
        <f t="shared" si="455"/>
        <v/>
      </c>
    </row>
    <row r="9694" spans="1:3">
      <c r="A9694" s="34" t="str">
        <f t="shared" si="453"/>
        <v/>
      </c>
      <c r="B9694" s="34" t="str">
        <f t="shared" si="454"/>
        <v/>
      </c>
      <c r="C9694" s="34" t="str">
        <f t="shared" si="455"/>
        <v/>
      </c>
    </row>
    <row r="9695" spans="1:3">
      <c r="A9695" s="34" t="str">
        <f t="shared" si="453"/>
        <v/>
      </c>
      <c r="B9695" s="34" t="str">
        <f t="shared" si="454"/>
        <v/>
      </c>
      <c r="C9695" s="34" t="str">
        <f t="shared" si="455"/>
        <v/>
      </c>
    </row>
    <row r="9696" spans="1:3">
      <c r="A9696" s="34" t="str">
        <f t="shared" si="453"/>
        <v/>
      </c>
      <c r="B9696" s="34" t="str">
        <f t="shared" si="454"/>
        <v/>
      </c>
      <c r="C9696" s="34" t="str">
        <f t="shared" si="455"/>
        <v/>
      </c>
    </row>
    <row r="9697" spans="1:3">
      <c r="A9697" s="34" t="str">
        <f t="shared" si="453"/>
        <v/>
      </c>
      <c r="B9697" s="34" t="str">
        <f t="shared" si="454"/>
        <v/>
      </c>
      <c r="C9697" s="34" t="str">
        <f t="shared" si="455"/>
        <v/>
      </c>
    </row>
    <row r="9698" spans="1:3">
      <c r="A9698" s="34" t="str">
        <f t="shared" si="453"/>
        <v/>
      </c>
      <c r="B9698" s="34" t="str">
        <f t="shared" si="454"/>
        <v/>
      </c>
      <c r="C9698" s="34" t="str">
        <f t="shared" si="455"/>
        <v/>
      </c>
    </row>
    <row r="9699" spans="1:3">
      <c r="A9699" s="34" t="str">
        <f t="shared" si="453"/>
        <v/>
      </c>
      <c r="B9699" s="34" t="str">
        <f t="shared" si="454"/>
        <v/>
      </c>
      <c r="C9699" s="34" t="str">
        <f t="shared" si="455"/>
        <v/>
      </c>
    </row>
    <row r="9700" spans="1:3">
      <c r="A9700" s="34" t="str">
        <f t="shared" si="453"/>
        <v/>
      </c>
      <c r="B9700" s="34" t="str">
        <f t="shared" si="454"/>
        <v/>
      </c>
      <c r="C9700" s="34" t="str">
        <f t="shared" si="455"/>
        <v/>
      </c>
    </row>
    <row r="9701" spans="1:3">
      <c r="A9701" s="34" t="str">
        <f t="shared" si="453"/>
        <v/>
      </c>
      <c r="B9701" s="34" t="str">
        <f t="shared" si="454"/>
        <v/>
      </c>
      <c r="C9701" s="34" t="str">
        <f t="shared" si="455"/>
        <v/>
      </c>
    </row>
    <row r="9702" spans="1:3">
      <c r="A9702" s="34" t="str">
        <f t="shared" si="453"/>
        <v/>
      </c>
      <c r="B9702" s="34" t="str">
        <f t="shared" si="454"/>
        <v/>
      </c>
      <c r="C9702" s="34" t="str">
        <f t="shared" si="455"/>
        <v/>
      </c>
    </row>
    <row r="9703" spans="1:3">
      <c r="A9703" s="34" t="str">
        <f t="shared" si="453"/>
        <v/>
      </c>
      <c r="B9703" s="34" t="str">
        <f t="shared" si="454"/>
        <v/>
      </c>
      <c r="C9703" s="34" t="str">
        <f t="shared" si="455"/>
        <v/>
      </c>
    </row>
    <row r="9704" spans="1:3">
      <c r="A9704" s="34" t="str">
        <f t="shared" si="453"/>
        <v/>
      </c>
      <c r="B9704" s="34" t="str">
        <f t="shared" si="454"/>
        <v/>
      </c>
      <c r="C9704" s="34" t="str">
        <f t="shared" si="455"/>
        <v/>
      </c>
    </row>
    <row r="9705" spans="1:3">
      <c r="A9705" s="34" t="str">
        <f t="shared" si="453"/>
        <v/>
      </c>
      <c r="B9705" s="34" t="str">
        <f t="shared" si="454"/>
        <v/>
      </c>
      <c r="C9705" s="34" t="str">
        <f t="shared" si="455"/>
        <v/>
      </c>
    </row>
    <row r="9706" spans="1:3">
      <c r="A9706" s="34" t="str">
        <f t="shared" si="453"/>
        <v/>
      </c>
      <c r="B9706" s="34" t="str">
        <f t="shared" si="454"/>
        <v/>
      </c>
      <c r="C9706" s="34" t="str">
        <f t="shared" si="455"/>
        <v/>
      </c>
    </row>
    <row r="9707" spans="1:3">
      <c r="A9707" s="34" t="str">
        <f t="shared" si="453"/>
        <v/>
      </c>
      <c r="B9707" s="34" t="str">
        <f t="shared" si="454"/>
        <v/>
      </c>
      <c r="C9707" s="34" t="str">
        <f t="shared" si="455"/>
        <v/>
      </c>
    </row>
    <row r="9708" spans="1:3">
      <c r="A9708" s="34" t="str">
        <f t="shared" si="453"/>
        <v/>
      </c>
      <c r="B9708" s="34" t="str">
        <f t="shared" si="454"/>
        <v/>
      </c>
      <c r="C9708" s="34" t="str">
        <f t="shared" si="455"/>
        <v/>
      </c>
    </row>
    <row r="9709" spans="1:3">
      <c r="A9709" s="34" t="str">
        <f t="shared" si="453"/>
        <v/>
      </c>
      <c r="B9709" s="34" t="str">
        <f t="shared" si="454"/>
        <v/>
      </c>
      <c r="C9709" s="34" t="str">
        <f t="shared" si="455"/>
        <v/>
      </c>
    </row>
    <row r="9710" spans="1:3">
      <c r="A9710" s="34" t="str">
        <f t="shared" si="453"/>
        <v/>
      </c>
      <c r="B9710" s="34" t="str">
        <f t="shared" si="454"/>
        <v/>
      </c>
      <c r="C9710" s="34" t="str">
        <f t="shared" si="455"/>
        <v/>
      </c>
    </row>
    <row r="9711" spans="1:3">
      <c r="A9711" s="34" t="str">
        <f t="shared" si="453"/>
        <v/>
      </c>
      <c r="B9711" s="34" t="str">
        <f t="shared" si="454"/>
        <v/>
      </c>
      <c r="C9711" s="34" t="str">
        <f t="shared" si="455"/>
        <v/>
      </c>
    </row>
    <row r="9712" spans="1:3">
      <c r="A9712" s="34" t="str">
        <f t="shared" si="453"/>
        <v/>
      </c>
      <c r="B9712" s="34" t="str">
        <f t="shared" si="454"/>
        <v/>
      </c>
      <c r="C9712" s="34" t="str">
        <f t="shared" si="455"/>
        <v/>
      </c>
    </row>
    <row r="9713" spans="1:3">
      <c r="A9713" s="34" t="str">
        <f t="shared" si="453"/>
        <v/>
      </c>
      <c r="B9713" s="34" t="str">
        <f t="shared" si="454"/>
        <v/>
      </c>
      <c r="C9713" s="34" t="str">
        <f t="shared" si="455"/>
        <v/>
      </c>
    </row>
    <row r="9714" spans="1:3">
      <c r="A9714" s="34" t="str">
        <f t="shared" si="453"/>
        <v/>
      </c>
      <c r="B9714" s="34" t="str">
        <f t="shared" si="454"/>
        <v/>
      </c>
      <c r="C9714" s="34" t="str">
        <f t="shared" si="455"/>
        <v/>
      </c>
    </row>
    <row r="9715" spans="1:3">
      <c r="A9715" s="34" t="str">
        <f t="shared" si="453"/>
        <v/>
      </c>
      <c r="B9715" s="34" t="str">
        <f t="shared" si="454"/>
        <v/>
      </c>
      <c r="C9715" s="34" t="str">
        <f t="shared" si="455"/>
        <v/>
      </c>
    </row>
    <row r="9716" spans="1:3">
      <c r="A9716" s="34" t="str">
        <f t="shared" si="453"/>
        <v/>
      </c>
      <c r="B9716" s="34" t="str">
        <f t="shared" si="454"/>
        <v/>
      </c>
      <c r="C9716" s="34" t="str">
        <f t="shared" si="455"/>
        <v/>
      </c>
    </row>
    <row r="9717" spans="1:3">
      <c r="A9717" s="34" t="str">
        <f t="shared" si="453"/>
        <v/>
      </c>
      <c r="B9717" s="34" t="str">
        <f t="shared" si="454"/>
        <v/>
      </c>
      <c r="C9717" s="34" t="str">
        <f t="shared" si="455"/>
        <v/>
      </c>
    </row>
    <row r="9718" spans="1:3">
      <c r="A9718" s="34" t="str">
        <f t="shared" si="453"/>
        <v/>
      </c>
      <c r="B9718" s="34" t="str">
        <f t="shared" si="454"/>
        <v/>
      </c>
      <c r="C9718" s="34" t="str">
        <f t="shared" si="455"/>
        <v/>
      </c>
    </row>
    <row r="9719" spans="1:3">
      <c r="A9719" s="34" t="str">
        <f t="shared" si="453"/>
        <v/>
      </c>
      <c r="B9719" s="34" t="str">
        <f t="shared" si="454"/>
        <v/>
      </c>
      <c r="C9719" s="34" t="str">
        <f t="shared" si="455"/>
        <v/>
      </c>
    </row>
    <row r="9720" spans="1:3">
      <c r="A9720" s="34" t="str">
        <f t="shared" si="453"/>
        <v/>
      </c>
      <c r="B9720" s="34" t="str">
        <f t="shared" si="454"/>
        <v/>
      </c>
      <c r="C9720" s="34" t="str">
        <f t="shared" si="455"/>
        <v/>
      </c>
    </row>
    <row r="9721" spans="1:3">
      <c r="A9721" s="34" t="str">
        <f t="shared" si="453"/>
        <v/>
      </c>
      <c r="B9721" s="34" t="str">
        <f t="shared" si="454"/>
        <v/>
      </c>
      <c r="C9721" s="34" t="str">
        <f t="shared" si="455"/>
        <v/>
      </c>
    </row>
    <row r="9722" spans="1:3">
      <c r="A9722" s="34" t="str">
        <f t="shared" si="453"/>
        <v/>
      </c>
      <c r="B9722" s="34" t="str">
        <f t="shared" si="454"/>
        <v/>
      </c>
      <c r="C9722" s="34" t="str">
        <f t="shared" si="455"/>
        <v/>
      </c>
    </row>
    <row r="9723" spans="1:3">
      <c r="A9723" s="34" t="str">
        <f t="shared" si="453"/>
        <v/>
      </c>
      <c r="B9723" s="34" t="str">
        <f t="shared" si="454"/>
        <v/>
      </c>
      <c r="C9723" s="34" t="str">
        <f t="shared" si="455"/>
        <v/>
      </c>
    </row>
    <row r="9724" spans="1:3">
      <c r="A9724" s="34" t="str">
        <f t="shared" si="453"/>
        <v/>
      </c>
      <c r="B9724" s="34" t="str">
        <f t="shared" si="454"/>
        <v/>
      </c>
      <c r="C9724" s="34" t="str">
        <f t="shared" si="455"/>
        <v/>
      </c>
    </row>
    <row r="9725" spans="1:3">
      <c r="A9725" s="34" t="str">
        <f t="shared" si="453"/>
        <v/>
      </c>
      <c r="B9725" s="34" t="str">
        <f t="shared" si="454"/>
        <v/>
      </c>
      <c r="C9725" s="34" t="str">
        <f t="shared" si="455"/>
        <v/>
      </c>
    </row>
    <row r="9726" spans="1:3">
      <c r="A9726" s="34" t="str">
        <f t="shared" si="453"/>
        <v/>
      </c>
      <c r="B9726" s="34" t="str">
        <f t="shared" si="454"/>
        <v/>
      </c>
      <c r="C9726" s="34" t="str">
        <f t="shared" si="455"/>
        <v/>
      </c>
    </row>
    <row r="9727" spans="1:3">
      <c r="A9727" s="34" t="str">
        <f t="shared" si="453"/>
        <v/>
      </c>
      <c r="B9727" s="34" t="str">
        <f t="shared" si="454"/>
        <v/>
      </c>
      <c r="C9727" s="34" t="str">
        <f t="shared" si="455"/>
        <v/>
      </c>
    </row>
    <row r="9728" spans="1:3">
      <c r="A9728" s="34" t="str">
        <f t="shared" si="453"/>
        <v/>
      </c>
      <c r="B9728" s="34" t="str">
        <f t="shared" si="454"/>
        <v/>
      </c>
      <c r="C9728" s="34" t="str">
        <f t="shared" si="455"/>
        <v/>
      </c>
    </row>
    <row r="9729" spans="1:3">
      <c r="A9729" s="34" t="str">
        <f t="shared" si="453"/>
        <v/>
      </c>
      <c r="B9729" s="34" t="str">
        <f t="shared" si="454"/>
        <v/>
      </c>
      <c r="C9729" s="34" t="str">
        <f t="shared" si="455"/>
        <v/>
      </c>
    </row>
    <row r="9730" spans="1:3">
      <c r="A9730" s="34" t="str">
        <f t="shared" si="453"/>
        <v/>
      </c>
      <c r="B9730" s="34" t="str">
        <f t="shared" si="454"/>
        <v/>
      </c>
      <c r="C9730" s="34" t="str">
        <f t="shared" si="455"/>
        <v/>
      </c>
    </row>
    <row r="9731" spans="1:3">
      <c r="A9731" s="34" t="str">
        <f t="shared" ref="A9731:A9794" si="456">IFERROR(C9731-1,"")</f>
        <v/>
      </c>
      <c r="B9731" s="34" t="str">
        <f t="shared" ref="B9731:B9794" si="457">IFERROR("P(Z&gt;="&amp;C9731-1&amp;")","")</f>
        <v/>
      </c>
      <c r="C9731" s="34" t="str">
        <f t="shared" ref="C9731:C9794" si="458">IF(C9730&gt;rNtrials,"",1+C9730)</f>
        <v/>
      </c>
    </row>
    <row r="9732" spans="1:3">
      <c r="A9732" s="34" t="str">
        <f t="shared" si="456"/>
        <v/>
      </c>
      <c r="B9732" s="34" t="str">
        <f t="shared" si="457"/>
        <v/>
      </c>
      <c r="C9732" s="34" t="str">
        <f t="shared" si="458"/>
        <v/>
      </c>
    </row>
    <row r="9733" spans="1:3">
      <c r="A9733" s="34" t="str">
        <f t="shared" si="456"/>
        <v/>
      </c>
      <c r="B9733" s="34" t="str">
        <f t="shared" si="457"/>
        <v/>
      </c>
      <c r="C9733" s="34" t="str">
        <f t="shared" si="458"/>
        <v/>
      </c>
    </row>
    <row r="9734" spans="1:3">
      <c r="A9734" s="34" t="str">
        <f t="shared" si="456"/>
        <v/>
      </c>
      <c r="B9734" s="34" t="str">
        <f t="shared" si="457"/>
        <v/>
      </c>
      <c r="C9734" s="34" t="str">
        <f t="shared" si="458"/>
        <v/>
      </c>
    </row>
    <row r="9735" spans="1:3">
      <c r="A9735" s="34" t="str">
        <f t="shared" si="456"/>
        <v/>
      </c>
      <c r="B9735" s="34" t="str">
        <f t="shared" si="457"/>
        <v/>
      </c>
      <c r="C9735" s="34" t="str">
        <f t="shared" si="458"/>
        <v/>
      </c>
    </row>
    <row r="9736" spans="1:3">
      <c r="A9736" s="34" t="str">
        <f t="shared" si="456"/>
        <v/>
      </c>
      <c r="B9736" s="34" t="str">
        <f t="shared" si="457"/>
        <v/>
      </c>
      <c r="C9736" s="34" t="str">
        <f t="shared" si="458"/>
        <v/>
      </c>
    </row>
    <row r="9737" spans="1:3">
      <c r="A9737" s="34" t="str">
        <f t="shared" si="456"/>
        <v/>
      </c>
      <c r="B9737" s="34" t="str">
        <f t="shared" si="457"/>
        <v/>
      </c>
      <c r="C9737" s="34" t="str">
        <f t="shared" si="458"/>
        <v/>
      </c>
    </row>
    <row r="9738" spans="1:3">
      <c r="A9738" s="34" t="str">
        <f t="shared" si="456"/>
        <v/>
      </c>
      <c r="B9738" s="34" t="str">
        <f t="shared" si="457"/>
        <v/>
      </c>
      <c r="C9738" s="34" t="str">
        <f t="shared" si="458"/>
        <v/>
      </c>
    </row>
    <row r="9739" spans="1:3">
      <c r="A9739" s="34" t="str">
        <f t="shared" si="456"/>
        <v/>
      </c>
      <c r="B9739" s="34" t="str">
        <f t="shared" si="457"/>
        <v/>
      </c>
      <c r="C9739" s="34" t="str">
        <f t="shared" si="458"/>
        <v/>
      </c>
    </row>
    <row r="9740" spans="1:3">
      <c r="A9740" s="34" t="str">
        <f t="shared" si="456"/>
        <v/>
      </c>
      <c r="B9740" s="34" t="str">
        <f t="shared" si="457"/>
        <v/>
      </c>
      <c r="C9740" s="34" t="str">
        <f t="shared" si="458"/>
        <v/>
      </c>
    </row>
    <row r="9741" spans="1:3">
      <c r="A9741" s="34" t="str">
        <f t="shared" si="456"/>
        <v/>
      </c>
      <c r="B9741" s="34" t="str">
        <f t="shared" si="457"/>
        <v/>
      </c>
      <c r="C9741" s="34" t="str">
        <f t="shared" si="458"/>
        <v/>
      </c>
    </row>
    <row r="9742" spans="1:3">
      <c r="A9742" s="34" t="str">
        <f t="shared" si="456"/>
        <v/>
      </c>
      <c r="B9742" s="34" t="str">
        <f t="shared" si="457"/>
        <v/>
      </c>
      <c r="C9742" s="34" t="str">
        <f t="shared" si="458"/>
        <v/>
      </c>
    </row>
    <row r="9743" spans="1:3">
      <c r="A9743" s="34" t="str">
        <f t="shared" si="456"/>
        <v/>
      </c>
      <c r="B9743" s="34" t="str">
        <f t="shared" si="457"/>
        <v/>
      </c>
      <c r="C9743" s="34" t="str">
        <f t="shared" si="458"/>
        <v/>
      </c>
    </row>
    <row r="9744" spans="1:3">
      <c r="A9744" s="34" t="str">
        <f t="shared" si="456"/>
        <v/>
      </c>
      <c r="B9744" s="34" t="str">
        <f t="shared" si="457"/>
        <v/>
      </c>
      <c r="C9744" s="34" t="str">
        <f t="shared" si="458"/>
        <v/>
      </c>
    </row>
    <row r="9745" spans="1:3">
      <c r="A9745" s="34" t="str">
        <f t="shared" si="456"/>
        <v/>
      </c>
      <c r="B9745" s="34" t="str">
        <f t="shared" si="457"/>
        <v/>
      </c>
      <c r="C9745" s="34" t="str">
        <f t="shared" si="458"/>
        <v/>
      </c>
    </row>
    <row r="9746" spans="1:3">
      <c r="A9746" s="34" t="str">
        <f t="shared" si="456"/>
        <v/>
      </c>
      <c r="B9746" s="34" t="str">
        <f t="shared" si="457"/>
        <v/>
      </c>
      <c r="C9746" s="34" t="str">
        <f t="shared" si="458"/>
        <v/>
      </c>
    </row>
    <row r="9747" spans="1:3">
      <c r="A9747" s="34" t="str">
        <f t="shared" si="456"/>
        <v/>
      </c>
      <c r="B9747" s="34" t="str">
        <f t="shared" si="457"/>
        <v/>
      </c>
      <c r="C9747" s="34" t="str">
        <f t="shared" si="458"/>
        <v/>
      </c>
    </row>
    <row r="9748" spans="1:3">
      <c r="A9748" s="34" t="str">
        <f t="shared" si="456"/>
        <v/>
      </c>
      <c r="B9748" s="34" t="str">
        <f t="shared" si="457"/>
        <v/>
      </c>
      <c r="C9748" s="34" t="str">
        <f t="shared" si="458"/>
        <v/>
      </c>
    </row>
    <row r="9749" spans="1:3">
      <c r="A9749" s="34" t="str">
        <f t="shared" si="456"/>
        <v/>
      </c>
      <c r="B9749" s="34" t="str">
        <f t="shared" si="457"/>
        <v/>
      </c>
      <c r="C9749" s="34" t="str">
        <f t="shared" si="458"/>
        <v/>
      </c>
    </row>
    <row r="9750" spans="1:3">
      <c r="A9750" s="34" t="str">
        <f t="shared" si="456"/>
        <v/>
      </c>
      <c r="B9750" s="34" t="str">
        <f t="shared" si="457"/>
        <v/>
      </c>
      <c r="C9750" s="34" t="str">
        <f t="shared" si="458"/>
        <v/>
      </c>
    </row>
    <row r="9751" spans="1:3">
      <c r="A9751" s="34" t="str">
        <f t="shared" si="456"/>
        <v/>
      </c>
      <c r="B9751" s="34" t="str">
        <f t="shared" si="457"/>
        <v/>
      </c>
      <c r="C9751" s="34" t="str">
        <f t="shared" si="458"/>
        <v/>
      </c>
    </row>
    <row r="9752" spans="1:3">
      <c r="A9752" s="34" t="str">
        <f t="shared" si="456"/>
        <v/>
      </c>
      <c r="B9752" s="34" t="str">
        <f t="shared" si="457"/>
        <v/>
      </c>
      <c r="C9752" s="34" t="str">
        <f t="shared" si="458"/>
        <v/>
      </c>
    </row>
    <row r="9753" spans="1:3">
      <c r="A9753" s="34" t="str">
        <f t="shared" si="456"/>
        <v/>
      </c>
      <c r="B9753" s="34" t="str">
        <f t="shared" si="457"/>
        <v/>
      </c>
      <c r="C9753" s="34" t="str">
        <f t="shared" si="458"/>
        <v/>
      </c>
    </row>
    <row r="9754" spans="1:3">
      <c r="A9754" s="34" t="str">
        <f t="shared" si="456"/>
        <v/>
      </c>
      <c r="B9754" s="34" t="str">
        <f t="shared" si="457"/>
        <v/>
      </c>
      <c r="C9754" s="34" t="str">
        <f t="shared" si="458"/>
        <v/>
      </c>
    </row>
    <row r="9755" spans="1:3">
      <c r="A9755" s="34" t="str">
        <f t="shared" si="456"/>
        <v/>
      </c>
      <c r="B9755" s="34" t="str">
        <f t="shared" si="457"/>
        <v/>
      </c>
      <c r="C9755" s="34" t="str">
        <f t="shared" si="458"/>
        <v/>
      </c>
    </row>
    <row r="9756" spans="1:3">
      <c r="A9756" s="34" t="str">
        <f t="shared" si="456"/>
        <v/>
      </c>
      <c r="B9756" s="34" t="str">
        <f t="shared" si="457"/>
        <v/>
      </c>
      <c r="C9756" s="34" t="str">
        <f t="shared" si="458"/>
        <v/>
      </c>
    </row>
    <row r="9757" spans="1:3">
      <c r="A9757" s="34" t="str">
        <f t="shared" si="456"/>
        <v/>
      </c>
      <c r="B9757" s="34" t="str">
        <f t="shared" si="457"/>
        <v/>
      </c>
      <c r="C9757" s="34" t="str">
        <f t="shared" si="458"/>
        <v/>
      </c>
    </row>
    <row r="9758" spans="1:3">
      <c r="A9758" s="34" t="str">
        <f t="shared" si="456"/>
        <v/>
      </c>
      <c r="B9758" s="34" t="str">
        <f t="shared" si="457"/>
        <v/>
      </c>
      <c r="C9758" s="34" t="str">
        <f t="shared" si="458"/>
        <v/>
      </c>
    </row>
    <row r="9759" spans="1:3">
      <c r="A9759" s="34" t="str">
        <f t="shared" si="456"/>
        <v/>
      </c>
      <c r="B9759" s="34" t="str">
        <f t="shared" si="457"/>
        <v/>
      </c>
      <c r="C9759" s="34" t="str">
        <f t="shared" si="458"/>
        <v/>
      </c>
    </row>
    <row r="9760" spans="1:3">
      <c r="A9760" s="34" t="str">
        <f t="shared" si="456"/>
        <v/>
      </c>
      <c r="B9760" s="34" t="str">
        <f t="shared" si="457"/>
        <v/>
      </c>
      <c r="C9760" s="34" t="str">
        <f t="shared" si="458"/>
        <v/>
      </c>
    </row>
    <row r="9761" spans="1:3">
      <c r="A9761" s="34" t="str">
        <f t="shared" si="456"/>
        <v/>
      </c>
      <c r="B9761" s="34" t="str">
        <f t="shared" si="457"/>
        <v/>
      </c>
      <c r="C9761" s="34" t="str">
        <f t="shared" si="458"/>
        <v/>
      </c>
    </row>
    <row r="9762" spans="1:3">
      <c r="A9762" s="34" t="str">
        <f t="shared" si="456"/>
        <v/>
      </c>
      <c r="B9762" s="34" t="str">
        <f t="shared" si="457"/>
        <v/>
      </c>
      <c r="C9762" s="34" t="str">
        <f t="shared" si="458"/>
        <v/>
      </c>
    </row>
    <row r="9763" spans="1:3">
      <c r="A9763" s="34" t="str">
        <f t="shared" si="456"/>
        <v/>
      </c>
      <c r="B9763" s="34" t="str">
        <f t="shared" si="457"/>
        <v/>
      </c>
      <c r="C9763" s="34" t="str">
        <f t="shared" si="458"/>
        <v/>
      </c>
    </row>
    <row r="9764" spans="1:3">
      <c r="A9764" s="34" t="str">
        <f t="shared" si="456"/>
        <v/>
      </c>
      <c r="B9764" s="34" t="str">
        <f t="shared" si="457"/>
        <v/>
      </c>
      <c r="C9764" s="34" t="str">
        <f t="shared" si="458"/>
        <v/>
      </c>
    </row>
    <row r="9765" spans="1:3">
      <c r="A9765" s="34" t="str">
        <f t="shared" si="456"/>
        <v/>
      </c>
      <c r="B9765" s="34" t="str">
        <f t="shared" si="457"/>
        <v/>
      </c>
      <c r="C9765" s="34" t="str">
        <f t="shared" si="458"/>
        <v/>
      </c>
    </row>
    <row r="9766" spans="1:3">
      <c r="A9766" s="34" t="str">
        <f t="shared" si="456"/>
        <v/>
      </c>
      <c r="B9766" s="34" t="str">
        <f t="shared" si="457"/>
        <v/>
      </c>
      <c r="C9766" s="34" t="str">
        <f t="shared" si="458"/>
        <v/>
      </c>
    </row>
    <row r="9767" spans="1:3">
      <c r="A9767" s="34" t="str">
        <f t="shared" si="456"/>
        <v/>
      </c>
      <c r="B9767" s="34" t="str">
        <f t="shared" si="457"/>
        <v/>
      </c>
      <c r="C9767" s="34" t="str">
        <f t="shared" si="458"/>
        <v/>
      </c>
    </row>
    <row r="9768" spans="1:3">
      <c r="A9768" s="34" t="str">
        <f t="shared" si="456"/>
        <v/>
      </c>
      <c r="B9768" s="34" t="str">
        <f t="shared" si="457"/>
        <v/>
      </c>
      <c r="C9768" s="34" t="str">
        <f t="shared" si="458"/>
        <v/>
      </c>
    </row>
    <row r="9769" spans="1:3">
      <c r="A9769" s="34" t="str">
        <f t="shared" si="456"/>
        <v/>
      </c>
      <c r="B9769" s="34" t="str">
        <f t="shared" si="457"/>
        <v/>
      </c>
      <c r="C9769" s="34" t="str">
        <f t="shared" si="458"/>
        <v/>
      </c>
    </row>
    <row r="9770" spans="1:3">
      <c r="A9770" s="34" t="str">
        <f t="shared" si="456"/>
        <v/>
      </c>
      <c r="B9770" s="34" t="str">
        <f t="shared" si="457"/>
        <v/>
      </c>
      <c r="C9770" s="34" t="str">
        <f t="shared" si="458"/>
        <v/>
      </c>
    </row>
    <row r="9771" spans="1:3">
      <c r="A9771" s="34" t="str">
        <f t="shared" si="456"/>
        <v/>
      </c>
      <c r="B9771" s="34" t="str">
        <f t="shared" si="457"/>
        <v/>
      </c>
      <c r="C9771" s="34" t="str">
        <f t="shared" si="458"/>
        <v/>
      </c>
    </row>
    <row r="9772" spans="1:3">
      <c r="A9772" s="34" t="str">
        <f t="shared" si="456"/>
        <v/>
      </c>
      <c r="B9772" s="34" t="str">
        <f t="shared" si="457"/>
        <v/>
      </c>
      <c r="C9772" s="34" t="str">
        <f t="shared" si="458"/>
        <v/>
      </c>
    </row>
    <row r="9773" spans="1:3">
      <c r="A9773" s="34" t="str">
        <f t="shared" si="456"/>
        <v/>
      </c>
      <c r="B9773" s="34" t="str">
        <f t="shared" si="457"/>
        <v/>
      </c>
      <c r="C9773" s="34" t="str">
        <f t="shared" si="458"/>
        <v/>
      </c>
    </row>
    <row r="9774" spans="1:3">
      <c r="A9774" s="34" t="str">
        <f t="shared" si="456"/>
        <v/>
      </c>
      <c r="B9774" s="34" t="str">
        <f t="shared" si="457"/>
        <v/>
      </c>
      <c r="C9774" s="34" t="str">
        <f t="shared" si="458"/>
        <v/>
      </c>
    </row>
    <row r="9775" spans="1:3">
      <c r="A9775" s="34" t="str">
        <f t="shared" si="456"/>
        <v/>
      </c>
      <c r="B9775" s="34" t="str">
        <f t="shared" si="457"/>
        <v/>
      </c>
      <c r="C9775" s="34" t="str">
        <f t="shared" si="458"/>
        <v/>
      </c>
    </row>
    <row r="9776" spans="1:3">
      <c r="A9776" s="34" t="str">
        <f t="shared" si="456"/>
        <v/>
      </c>
      <c r="B9776" s="34" t="str">
        <f t="shared" si="457"/>
        <v/>
      </c>
      <c r="C9776" s="34" t="str">
        <f t="shared" si="458"/>
        <v/>
      </c>
    </row>
    <row r="9777" spans="1:3">
      <c r="A9777" s="34" t="str">
        <f t="shared" si="456"/>
        <v/>
      </c>
      <c r="B9777" s="34" t="str">
        <f t="shared" si="457"/>
        <v/>
      </c>
      <c r="C9777" s="34" t="str">
        <f t="shared" si="458"/>
        <v/>
      </c>
    </row>
    <row r="9778" spans="1:3">
      <c r="A9778" s="34" t="str">
        <f t="shared" si="456"/>
        <v/>
      </c>
      <c r="B9778" s="34" t="str">
        <f t="shared" si="457"/>
        <v/>
      </c>
      <c r="C9778" s="34" t="str">
        <f t="shared" si="458"/>
        <v/>
      </c>
    </row>
    <row r="9779" spans="1:3">
      <c r="A9779" s="34" t="str">
        <f t="shared" si="456"/>
        <v/>
      </c>
      <c r="B9779" s="34" t="str">
        <f t="shared" si="457"/>
        <v/>
      </c>
      <c r="C9779" s="34" t="str">
        <f t="shared" si="458"/>
        <v/>
      </c>
    </row>
    <row r="9780" spans="1:3">
      <c r="A9780" s="34" t="str">
        <f t="shared" si="456"/>
        <v/>
      </c>
      <c r="B9780" s="34" t="str">
        <f t="shared" si="457"/>
        <v/>
      </c>
      <c r="C9780" s="34" t="str">
        <f t="shared" si="458"/>
        <v/>
      </c>
    </row>
    <row r="9781" spans="1:3">
      <c r="A9781" s="34" t="str">
        <f t="shared" si="456"/>
        <v/>
      </c>
      <c r="B9781" s="34" t="str">
        <f t="shared" si="457"/>
        <v/>
      </c>
      <c r="C9781" s="34" t="str">
        <f t="shared" si="458"/>
        <v/>
      </c>
    </row>
    <row r="9782" spans="1:3">
      <c r="A9782" s="34" t="str">
        <f t="shared" si="456"/>
        <v/>
      </c>
      <c r="B9782" s="34" t="str">
        <f t="shared" si="457"/>
        <v/>
      </c>
      <c r="C9782" s="34" t="str">
        <f t="shared" si="458"/>
        <v/>
      </c>
    </row>
    <row r="9783" spans="1:3">
      <c r="A9783" s="34" t="str">
        <f t="shared" si="456"/>
        <v/>
      </c>
      <c r="B9783" s="34" t="str">
        <f t="shared" si="457"/>
        <v/>
      </c>
      <c r="C9783" s="34" t="str">
        <f t="shared" si="458"/>
        <v/>
      </c>
    </row>
    <row r="9784" spans="1:3">
      <c r="A9784" s="34" t="str">
        <f t="shared" si="456"/>
        <v/>
      </c>
      <c r="B9784" s="34" t="str">
        <f t="shared" si="457"/>
        <v/>
      </c>
      <c r="C9784" s="34" t="str">
        <f t="shared" si="458"/>
        <v/>
      </c>
    </row>
    <row r="9785" spans="1:3">
      <c r="A9785" s="34" t="str">
        <f t="shared" si="456"/>
        <v/>
      </c>
      <c r="B9785" s="34" t="str">
        <f t="shared" si="457"/>
        <v/>
      </c>
      <c r="C9785" s="34" t="str">
        <f t="shared" si="458"/>
        <v/>
      </c>
    </row>
    <row r="9786" spans="1:3">
      <c r="A9786" s="34" t="str">
        <f t="shared" si="456"/>
        <v/>
      </c>
      <c r="B9786" s="34" t="str">
        <f t="shared" si="457"/>
        <v/>
      </c>
      <c r="C9786" s="34" t="str">
        <f t="shared" si="458"/>
        <v/>
      </c>
    </row>
    <row r="9787" spans="1:3">
      <c r="A9787" s="34" t="str">
        <f t="shared" si="456"/>
        <v/>
      </c>
      <c r="B9787" s="34" t="str">
        <f t="shared" si="457"/>
        <v/>
      </c>
      <c r="C9787" s="34" t="str">
        <f t="shared" si="458"/>
        <v/>
      </c>
    </row>
    <row r="9788" spans="1:3">
      <c r="A9788" s="34" t="str">
        <f t="shared" si="456"/>
        <v/>
      </c>
      <c r="B9788" s="34" t="str">
        <f t="shared" si="457"/>
        <v/>
      </c>
      <c r="C9788" s="34" t="str">
        <f t="shared" si="458"/>
        <v/>
      </c>
    </row>
    <row r="9789" spans="1:3">
      <c r="A9789" s="34" t="str">
        <f t="shared" si="456"/>
        <v/>
      </c>
      <c r="B9789" s="34" t="str">
        <f t="shared" si="457"/>
        <v/>
      </c>
      <c r="C9789" s="34" t="str">
        <f t="shared" si="458"/>
        <v/>
      </c>
    </row>
    <row r="9790" spans="1:3">
      <c r="A9790" s="34" t="str">
        <f t="shared" si="456"/>
        <v/>
      </c>
      <c r="B9790" s="34" t="str">
        <f t="shared" si="457"/>
        <v/>
      </c>
      <c r="C9790" s="34" t="str">
        <f t="shared" si="458"/>
        <v/>
      </c>
    </row>
    <row r="9791" spans="1:3">
      <c r="A9791" s="34" t="str">
        <f t="shared" si="456"/>
        <v/>
      </c>
      <c r="B9791" s="34" t="str">
        <f t="shared" si="457"/>
        <v/>
      </c>
      <c r="C9791" s="34" t="str">
        <f t="shared" si="458"/>
        <v/>
      </c>
    </row>
    <row r="9792" spans="1:3">
      <c r="A9792" s="34" t="str">
        <f t="shared" si="456"/>
        <v/>
      </c>
      <c r="B9792" s="34" t="str">
        <f t="shared" si="457"/>
        <v/>
      </c>
      <c r="C9792" s="34" t="str">
        <f t="shared" si="458"/>
        <v/>
      </c>
    </row>
    <row r="9793" spans="1:3">
      <c r="A9793" s="34" t="str">
        <f t="shared" si="456"/>
        <v/>
      </c>
      <c r="B9793" s="34" t="str">
        <f t="shared" si="457"/>
        <v/>
      </c>
      <c r="C9793" s="34" t="str">
        <f t="shared" si="458"/>
        <v/>
      </c>
    </row>
    <row r="9794" spans="1:3">
      <c r="A9794" s="34" t="str">
        <f t="shared" si="456"/>
        <v/>
      </c>
      <c r="B9794" s="34" t="str">
        <f t="shared" si="457"/>
        <v/>
      </c>
      <c r="C9794" s="34" t="str">
        <f t="shared" si="458"/>
        <v/>
      </c>
    </row>
    <row r="9795" spans="1:3">
      <c r="A9795" s="34" t="str">
        <f t="shared" ref="A9795:A9858" si="459">IFERROR(C9795-1,"")</f>
        <v/>
      </c>
      <c r="B9795" s="34" t="str">
        <f t="shared" ref="B9795:B9858" si="460">IFERROR("P(Z&gt;="&amp;C9795-1&amp;")","")</f>
        <v/>
      </c>
      <c r="C9795" s="34" t="str">
        <f t="shared" ref="C9795:C9858" si="461">IF(C9794&gt;rNtrials,"",1+C9794)</f>
        <v/>
      </c>
    </row>
    <row r="9796" spans="1:3">
      <c r="A9796" s="34" t="str">
        <f t="shared" si="459"/>
        <v/>
      </c>
      <c r="B9796" s="34" t="str">
        <f t="shared" si="460"/>
        <v/>
      </c>
      <c r="C9796" s="34" t="str">
        <f t="shared" si="461"/>
        <v/>
      </c>
    </row>
    <row r="9797" spans="1:3">
      <c r="A9797" s="34" t="str">
        <f t="shared" si="459"/>
        <v/>
      </c>
      <c r="B9797" s="34" t="str">
        <f t="shared" si="460"/>
        <v/>
      </c>
      <c r="C9797" s="34" t="str">
        <f t="shared" si="461"/>
        <v/>
      </c>
    </row>
    <row r="9798" spans="1:3">
      <c r="A9798" s="34" t="str">
        <f t="shared" si="459"/>
        <v/>
      </c>
      <c r="B9798" s="34" t="str">
        <f t="shared" si="460"/>
        <v/>
      </c>
      <c r="C9798" s="34" t="str">
        <f t="shared" si="461"/>
        <v/>
      </c>
    </row>
    <row r="9799" spans="1:3">
      <c r="A9799" s="34" t="str">
        <f t="shared" si="459"/>
        <v/>
      </c>
      <c r="B9799" s="34" t="str">
        <f t="shared" si="460"/>
        <v/>
      </c>
      <c r="C9799" s="34" t="str">
        <f t="shared" si="461"/>
        <v/>
      </c>
    </row>
    <row r="9800" spans="1:3">
      <c r="A9800" s="34" t="str">
        <f t="shared" si="459"/>
        <v/>
      </c>
      <c r="B9800" s="34" t="str">
        <f t="shared" si="460"/>
        <v/>
      </c>
      <c r="C9800" s="34" t="str">
        <f t="shared" si="461"/>
        <v/>
      </c>
    </row>
    <row r="9801" spans="1:3">
      <c r="A9801" s="34" t="str">
        <f t="shared" si="459"/>
        <v/>
      </c>
      <c r="B9801" s="34" t="str">
        <f t="shared" si="460"/>
        <v/>
      </c>
      <c r="C9801" s="34" t="str">
        <f t="shared" si="461"/>
        <v/>
      </c>
    </row>
    <row r="9802" spans="1:3">
      <c r="A9802" s="34" t="str">
        <f t="shared" si="459"/>
        <v/>
      </c>
      <c r="B9802" s="34" t="str">
        <f t="shared" si="460"/>
        <v/>
      </c>
      <c r="C9802" s="34" t="str">
        <f t="shared" si="461"/>
        <v/>
      </c>
    </row>
    <row r="9803" spans="1:3">
      <c r="A9803" s="34" t="str">
        <f t="shared" si="459"/>
        <v/>
      </c>
      <c r="B9803" s="34" t="str">
        <f t="shared" si="460"/>
        <v/>
      </c>
      <c r="C9803" s="34" t="str">
        <f t="shared" si="461"/>
        <v/>
      </c>
    </row>
    <row r="9804" spans="1:3">
      <c r="A9804" s="34" t="str">
        <f t="shared" si="459"/>
        <v/>
      </c>
      <c r="B9804" s="34" t="str">
        <f t="shared" si="460"/>
        <v/>
      </c>
      <c r="C9804" s="34" t="str">
        <f t="shared" si="461"/>
        <v/>
      </c>
    </row>
    <row r="9805" spans="1:3">
      <c r="A9805" s="34" t="str">
        <f t="shared" si="459"/>
        <v/>
      </c>
      <c r="B9805" s="34" t="str">
        <f t="shared" si="460"/>
        <v/>
      </c>
      <c r="C9805" s="34" t="str">
        <f t="shared" si="461"/>
        <v/>
      </c>
    </row>
    <row r="9806" spans="1:3">
      <c r="A9806" s="34" t="str">
        <f t="shared" si="459"/>
        <v/>
      </c>
      <c r="B9806" s="34" t="str">
        <f t="shared" si="460"/>
        <v/>
      </c>
      <c r="C9806" s="34" t="str">
        <f t="shared" si="461"/>
        <v/>
      </c>
    </row>
    <row r="9807" spans="1:3">
      <c r="A9807" s="34" t="str">
        <f t="shared" si="459"/>
        <v/>
      </c>
      <c r="B9807" s="34" t="str">
        <f t="shared" si="460"/>
        <v/>
      </c>
      <c r="C9807" s="34" t="str">
        <f t="shared" si="461"/>
        <v/>
      </c>
    </row>
    <row r="9808" spans="1:3">
      <c r="A9808" s="34" t="str">
        <f t="shared" si="459"/>
        <v/>
      </c>
      <c r="B9808" s="34" t="str">
        <f t="shared" si="460"/>
        <v/>
      </c>
      <c r="C9808" s="34" t="str">
        <f t="shared" si="461"/>
        <v/>
      </c>
    </row>
    <row r="9809" spans="1:3">
      <c r="A9809" s="34" t="str">
        <f t="shared" si="459"/>
        <v/>
      </c>
      <c r="B9809" s="34" t="str">
        <f t="shared" si="460"/>
        <v/>
      </c>
      <c r="C9809" s="34" t="str">
        <f t="shared" si="461"/>
        <v/>
      </c>
    </row>
    <row r="9810" spans="1:3">
      <c r="A9810" s="34" t="str">
        <f t="shared" si="459"/>
        <v/>
      </c>
      <c r="B9810" s="34" t="str">
        <f t="shared" si="460"/>
        <v/>
      </c>
      <c r="C9810" s="34" t="str">
        <f t="shared" si="461"/>
        <v/>
      </c>
    </row>
    <row r="9811" spans="1:3">
      <c r="A9811" s="34" t="str">
        <f t="shared" si="459"/>
        <v/>
      </c>
      <c r="B9811" s="34" t="str">
        <f t="shared" si="460"/>
        <v/>
      </c>
      <c r="C9811" s="34" t="str">
        <f t="shared" si="461"/>
        <v/>
      </c>
    </row>
    <row r="9812" spans="1:3">
      <c r="A9812" s="34" t="str">
        <f t="shared" si="459"/>
        <v/>
      </c>
      <c r="B9812" s="34" t="str">
        <f t="shared" si="460"/>
        <v/>
      </c>
      <c r="C9812" s="34" t="str">
        <f t="shared" si="461"/>
        <v/>
      </c>
    </row>
    <row r="9813" spans="1:3">
      <c r="A9813" s="34" t="str">
        <f t="shared" si="459"/>
        <v/>
      </c>
      <c r="B9813" s="34" t="str">
        <f t="shared" si="460"/>
        <v/>
      </c>
      <c r="C9813" s="34" t="str">
        <f t="shared" si="461"/>
        <v/>
      </c>
    </row>
    <row r="9814" spans="1:3">
      <c r="A9814" s="34" t="str">
        <f t="shared" si="459"/>
        <v/>
      </c>
      <c r="B9814" s="34" t="str">
        <f t="shared" si="460"/>
        <v/>
      </c>
      <c r="C9814" s="34" t="str">
        <f t="shared" si="461"/>
        <v/>
      </c>
    </row>
    <row r="9815" spans="1:3">
      <c r="A9815" s="34" t="str">
        <f t="shared" si="459"/>
        <v/>
      </c>
      <c r="B9815" s="34" t="str">
        <f t="shared" si="460"/>
        <v/>
      </c>
      <c r="C9815" s="34" t="str">
        <f t="shared" si="461"/>
        <v/>
      </c>
    </row>
    <row r="9816" spans="1:3">
      <c r="A9816" s="34" t="str">
        <f t="shared" si="459"/>
        <v/>
      </c>
      <c r="B9816" s="34" t="str">
        <f t="shared" si="460"/>
        <v/>
      </c>
      <c r="C9816" s="34" t="str">
        <f t="shared" si="461"/>
        <v/>
      </c>
    </row>
    <row r="9817" spans="1:3">
      <c r="A9817" s="34" t="str">
        <f t="shared" si="459"/>
        <v/>
      </c>
      <c r="B9817" s="34" t="str">
        <f t="shared" si="460"/>
        <v/>
      </c>
      <c r="C9817" s="34" t="str">
        <f t="shared" si="461"/>
        <v/>
      </c>
    </row>
    <row r="9818" spans="1:3">
      <c r="A9818" s="34" t="str">
        <f t="shared" si="459"/>
        <v/>
      </c>
      <c r="B9818" s="34" t="str">
        <f t="shared" si="460"/>
        <v/>
      </c>
      <c r="C9818" s="34" t="str">
        <f t="shared" si="461"/>
        <v/>
      </c>
    </row>
    <row r="9819" spans="1:3">
      <c r="A9819" s="34" t="str">
        <f t="shared" si="459"/>
        <v/>
      </c>
      <c r="B9819" s="34" t="str">
        <f t="shared" si="460"/>
        <v/>
      </c>
      <c r="C9819" s="34" t="str">
        <f t="shared" si="461"/>
        <v/>
      </c>
    </row>
    <row r="9820" spans="1:3">
      <c r="A9820" s="34" t="str">
        <f t="shared" si="459"/>
        <v/>
      </c>
      <c r="B9820" s="34" t="str">
        <f t="shared" si="460"/>
        <v/>
      </c>
      <c r="C9820" s="34" t="str">
        <f t="shared" si="461"/>
        <v/>
      </c>
    </row>
    <row r="9821" spans="1:3">
      <c r="A9821" s="34" t="str">
        <f t="shared" si="459"/>
        <v/>
      </c>
      <c r="B9821" s="34" t="str">
        <f t="shared" si="460"/>
        <v/>
      </c>
      <c r="C9821" s="34" t="str">
        <f t="shared" si="461"/>
        <v/>
      </c>
    </row>
    <row r="9822" spans="1:3">
      <c r="A9822" s="34" t="str">
        <f t="shared" si="459"/>
        <v/>
      </c>
      <c r="B9822" s="34" t="str">
        <f t="shared" si="460"/>
        <v/>
      </c>
      <c r="C9822" s="34" t="str">
        <f t="shared" si="461"/>
        <v/>
      </c>
    </row>
    <row r="9823" spans="1:3">
      <c r="A9823" s="34" t="str">
        <f t="shared" si="459"/>
        <v/>
      </c>
      <c r="B9823" s="34" t="str">
        <f t="shared" si="460"/>
        <v/>
      </c>
      <c r="C9823" s="34" t="str">
        <f t="shared" si="461"/>
        <v/>
      </c>
    </row>
    <row r="9824" spans="1:3">
      <c r="A9824" s="34" t="str">
        <f t="shared" si="459"/>
        <v/>
      </c>
      <c r="B9824" s="34" t="str">
        <f t="shared" si="460"/>
        <v/>
      </c>
      <c r="C9824" s="34" t="str">
        <f t="shared" si="461"/>
        <v/>
      </c>
    </row>
    <row r="9825" spans="1:3">
      <c r="A9825" s="34" t="str">
        <f t="shared" si="459"/>
        <v/>
      </c>
      <c r="B9825" s="34" t="str">
        <f t="shared" si="460"/>
        <v/>
      </c>
      <c r="C9825" s="34" t="str">
        <f t="shared" si="461"/>
        <v/>
      </c>
    </row>
    <row r="9826" spans="1:3">
      <c r="A9826" s="34" t="str">
        <f t="shared" si="459"/>
        <v/>
      </c>
      <c r="B9826" s="34" t="str">
        <f t="shared" si="460"/>
        <v/>
      </c>
      <c r="C9826" s="34" t="str">
        <f t="shared" si="461"/>
        <v/>
      </c>
    </row>
    <row r="9827" spans="1:3">
      <c r="A9827" s="34" t="str">
        <f t="shared" si="459"/>
        <v/>
      </c>
      <c r="B9827" s="34" t="str">
        <f t="shared" si="460"/>
        <v/>
      </c>
      <c r="C9827" s="34" t="str">
        <f t="shared" si="461"/>
        <v/>
      </c>
    </row>
    <row r="9828" spans="1:3">
      <c r="A9828" s="34" t="str">
        <f t="shared" si="459"/>
        <v/>
      </c>
      <c r="B9828" s="34" t="str">
        <f t="shared" si="460"/>
        <v/>
      </c>
      <c r="C9828" s="34" t="str">
        <f t="shared" si="461"/>
        <v/>
      </c>
    </row>
    <row r="9829" spans="1:3">
      <c r="A9829" s="34" t="str">
        <f t="shared" si="459"/>
        <v/>
      </c>
      <c r="B9829" s="34" t="str">
        <f t="shared" si="460"/>
        <v/>
      </c>
      <c r="C9829" s="34" t="str">
        <f t="shared" si="461"/>
        <v/>
      </c>
    </row>
    <row r="9830" spans="1:3">
      <c r="A9830" s="34" t="str">
        <f t="shared" si="459"/>
        <v/>
      </c>
      <c r="B9830" s="34" t="str">
        <f t="shared" si="460"/>
        <v/>
      </c>
      <c r="C9830" s="34" t="str">
        <f t="shared" si="461"/>
        <v/>
      </c>
    </row>
    <row r="9831" spans="1:3">
      <c r="A9831" s="34" t="str">
        <f t="shared" si="459"/>
        <v/>
      </c>
      <c r="B9831" s="34" t="str">
        <f t="shared" si="460"/>
        <v/>
      </c>
      <c r="C9831" s="34" t="str">
        <f t="shared" si="461"/>
        <v/>
      </c>
    </row>
    <row r="9832" spans="1:3">
      <c r="A9832" s="34" t="str">
        <f t="shared" si="459"/>
        <v/>
      </c>
      <c r="B9832" s="34" t="str">
        <f t="shared" si="460"/>
        <v/>
      </c>
      <c r="C9832" s="34" t="str">
        <f t="shared" si="461"/>
        <v/>
      </c>
    </row>
    <row r="9833" spans="1:3">
      <c r="A9833" s="34" t="str">
        <f t="shared" si="459"/>
        <v/>
      </c>
      <c r="B9833" s="34" t="str">
        <f t="shared" si="460"/>
        <v/>
      </c>
      <c r="C9833" s="34" t="str">
        <f t="shared" si="461"/>
        <v/>
      </c>
    </row>
    <row r="9834" spans="1:3">
      <c r="A9834" s="34" t="str">
        <f t="shared" si="459"/>
        <v/>
      </c>
      <c r="B9834" s="34" t="str">
        <f t="shared" si="460"/>
        <v/>
      </c>
      <c r="C9834" s="34" t="str">
        <f t="shared" si="461"/>
        <v/>
      </c>
    </row>
    <row r="9835" spans="1:3">
      <c r="A9835" s="34" t="str">
        <f t="shared" si="459"/>
        <v/>
      </c>
      <c r="B9835" s="34" t="str">
        <f t="shared" si="460"/>
        <v/>
      </c>
      <c r="C9835" s="34" t="str">
        <f t="shared" si="461"/>
        <v/>
      </c>
    </row>
    <row r="9836" spans="1:3">
      <c r="A9836" s="34" t="str">
        <f t="shared" si="459"/>
        <v/>
      </c>
      <c r="B9836" s="34" t="str">
        <f t="shared" si="460"/>
        <v/>
      </c>
      <c r="C9836" s="34" t="str">
        <f t="shared" si="461"/>
        <v/>
      </c>
    </row>
    <row r="9837" spans="1:3">
      <c r="A9837" s="34" t="str">
        <f t="shared" si="459"/>
        <v/>
      </c>
      <c r="B9837" s="34" t="str">
        <f t="shared" si="460"/>
        <v/>
      </c>
      <c r="C9837" s="34" t="str">
        <f t="shared" si="461"/>
        <v/>
      </c>
    </row>
    <row r="9838" spans="1:3">
      <c r="A9838" s="34" t="str">
        <f t="shared" si="459"/>
        <v/>
      </c>
      <c r="B9838" s="34" t="str">
        <f t="shared" si="460"/>
        <v/>
      </c>
      <c r="C9838" s="34" t="str">
        <f t="shared" si="461"/>
        <v/>
      </c>
    </row>
    <row r="9839" spans="1:3">
      <c r="A9839" s="34" t="str">
        <f t="shared" si="459"/>
        <v/>
      </c>
      <c r="B9839" s="34" t="str">
        <f t="shared" si="460"/>
        <v/>
      </c>
      <c r="C9839" s="34" t="str">
        <f t="shared" si="461"/>
        <v/>
      </c>
    </row>
    <row r="9840" spans="1:3">
      <c r="A9840" s="34" t="str">
        <f t="shared" si="459"/>
        <v/>
      </c>
      <c r="B9840" s="34" t="str">
        <f t="shared" si="460"/>
        <v/>
      </c>
      <c r="C9840" s="34" t="str">
        <f t="shared" si="461"/>
        <v/>
      </c>
    </row>
    <row r="9841" spans="1:3">
      <c r="A9841" s="34" t="str">
        <f t="shared" si="459"/>
        <v/>
      </c>
      <c r="B9841" s="34" t="str">
        <f t="shared" si="460"/>
        <v/>
      </c>
      <c r="C9841" s="34" t="str">
        <f t="shared" si="461"/>
        <v/>
      </c>
    </row>
    <row r="9842" spans="1:3">
      <c r="A9842" s="34" t="str">
        <f t="shared" si="459"/>
        <v/>
      </c>
      <c r="B9842" s="34" t="str">
        <f t="shared" si="460"/>
        <v/>
      </c>
      <c r="C9842" s="34" t="str">
        <f t="shared" si="461"/>
        <v/>
      </c>
    </row>
    <row r="9843" spans="1:3">
      <c r="A9843" s="34" t="str">
        <f t="shared" si="459"/>
        <v/>
      </c>
      <c r="B9843" s="34" t="str">
        <f t="shared" si="460"/>
        <v/>
      </c>
      <c r="C9843" s="34" t="str">
        <f t="shared" si="461"/>
        <v/>
      </c>
    </row>
    <row r="9844" spans="1:3">
      <c r="A9844" s="34" t="str">
        <f t="shared" si="459"/>
        <v/>
      </c>
      <c r="B9844" s="34" t="str">
        <f t="shared" si="460"/>
        <v/>
      </c>
      <c r="C9844" s="34" t="str">
        <f t="shared" si="461"/>
        <v/>
      </c>
    </row>
    <row r="9845" spans="1:3">
      <c r="A9845" s="34" t="str">
        <f t="shared" si="459"/>
        <v/>
      </c>
      <c r="B9845" s="34" t="str">
        <f t="shared" si="460"/>
        <v/>
      </c>
      <c r="C9845" s="34" t="str">
        <f t="shared" si="461"/>
        <v/>
      </c>
    </row>
    <row r="9846" spans="1:3">
      <c r="A9846" s="34" t="str">
        <f t="shared" si="459"/>
        <v/>
      </c>
      <c r="B9846" s="34" t="str">
        <f t="shared" si="460"/>
        <v/>
      </c>
      <c r="C9846" s="34" t="str">
        <f t="shared" si="461"/>
        <v/>
      </c>
    </row>
    <row r="9847" spans="1:3">
      <c r="A9847" s="34" t="str">
        <f t="shared" si="459"/>
        <v/>
      </c>
      <c r="B9847" s="34" t="str">
        <f t="shared" si="460"/>
        <v/>
      </c>
      <c r="C9847" s="34" t="str">
        <f t="shared" si="461"/>
        <v/>
      </c>
    </row>
    <row r="9848" spans="1:3">
      <c r="A9848" s="34" t="str">
        <f t="shared" si="459"/>
        <v/>
      </c>
      <c r="B9848" s="34" t="str">
        <f t="shared" si="460"/>
        <v/>
      </c>
      <c r="C9848" s="34" t="str">
        <f t="shared" si="461"/>
        <v/>
      </c>
    </row>
    <row r="9849" spans="1:3">
      <c r="A9849" s="34" t="str">
        <f t="shared" si="459"/>
        <v/>
      </c>
      <c r="B9849" s="34" t="str">
        <f t="shared" si="460"/>
        <v/>
      </c>
      <c r="C9849" s="34" t="str">
        <f t="shared" si="461"/>
        <v/>
      </c>
    </row>
    <row r="9850" spans="1:3">
      <c r="A9850" s="34" t="str">
        <f t="shared" si="459"/>
        <v/>
      </c>
      <c r="B9850" s="34" t="str">
        <f t="shared" si="460"/>
        <v/>
      </c>
      <c r="C9850" s="34" t="str">
        <f t="shared" si="461"/>
        <v/>
      </c>
    </row>
    <row r="9851" spans="1:3">
      <c r="A9851" s="34" t="str">
        <f t="shared" si="459"/>
        <v/>
      </c>
      <c r="B9851" s="34" t="str">
        <f t="shared" si="460"/>
        <v/>
      </c>
      <c r="C9851" s="34" t="str">
        <f t="shared" si="461"/>
        <v/>
      </c>
    </row>
    <row r="9852" spans="1:3">
      <c r="A9852" s="34" t="str">
        <f t="shared" si="459"/>
        <v/>
      </c>
      <c r="B9852" s="34" t="str">
        <f t="shared" si="460"/>
        <v/>
      </c>
      <c r="C9852" s="34" t="str">
        <f t="shared" si="461"/>
        <v/>
      </c>
    </row>
    <row r="9853" spans="1:3">
      <c r="A9853" s="34" t="str">
        <f t="shared" si="459"/>
        <v/>
      </c>
      <c r="B9853" s="34" t="str">
        <f t="shared" si="460"/>
        <v/>
      </c>
      <c r="C9853" s="34" t="str">
        <f t="shared" si="461"/>
        <v/>
      </c>
    </row>
    <row r="9854" spans="1:3">
      <c r="A9854" s="34" t="str">
        <f t="shared" si="459"/>
        <v/>
      </c>
      <c r="B9854" s="34" t="str">
        <f t="shared" si="460"/>
        <v/>
      </c>
      <c r="C9854" s="34" t="str">
        <f t="shared" si="461"/>
        <v/>
      </c>
    </row>
    <row r="9855" spans="1:3">
      <c r="A9855" s="34" t="str">
        <f t="shared" si="459"/>
        <v/>
      </c>
      <c r="B9855" s="34" t="str">
        <f t="shared" si="460"/>
        <v/>
      </c>
      <c r="C9855" s="34" t="str">
        <f t="shared" si="461"/>
        <v/>
      </c>
    </row>
    <row r="9856" spans="1:3">
      <c r="A9856" s="34" t="str">
        <f t="shared" si="459"/>
        <v/>
      </c>
      <c r="B9856" s="34" t="str">
        <f t="shared" si="460"/>
        <v/>
      </c>
      <c r="C9856" s="34" t="str">
        <f t="shared" si="461"/>
        <v/>
      </c>
    </row>
    <row r="9857" spans="1:3">
      <c r="A9857" s="34" t="str">
        <f t="shared" si="459"/>
        <v/>
      </c>
      <c r="B9857" s="34" t="str">
        <f t="shared" si="460"/>
        <v/>
      </c>
      <c r="C9857" s="34" t="str">
        <f t="shared" si="461"/>
        <v/>
      </c>
    </row>
    <row r="9858" spans="1:3">
      <c r="A9858" s="34" t="str">
        <f t="shared" si="459"/>
        <v/>
      </c>
      <c r="B9858" s="34" t="str">
        <f t="shared" si="460"/>
        <v/>
      </c>
      <c r="C9858" s="34" t="str">
        <f t="shared" si="461"/>
        <v/>
      </c>
    </row>
    <row r="9859" spans="1:3">
      <c r="A9859" s="34" t="str">
        <f t="shared" ref="A9859:A9922" si="462">IFERROR(C9859-1,"")</f>
        <v/>
      </c>
      <c r="B9859" s="34" t="str">
        <f t="shared" ref="B9859:B9922" si="463">IFERROR("P(Z&gt;="&amp;C9859-1&amp;")","")</f>
        <v/>
      </c>
      <c r="C9859" s="34" t="str">
        <f t="shared" ref="C9859:C9922" si="464">IF(C9858&gt;rNtrials,"",1+C9858)</f>
        <v/>
      </c>
    </row>
    <row r="9860" spans="1:3">
      <c r="A9860" s="34" t="str">
        <f t="shared" si="462"/>
        <v/>
      </c>
      <c r="B9860" s="34" t="str">
        <f t="shared" si="463"/>
        <v/>
      </c>
      <c r="C9860" s="34" t="str">
        <f t="shared" si="464"/>
        <v/>
      </c>
    </row>
    <row r="9861" spans="1:3">
      <c r="A9861" s="34" t="str">
        <f t="shared" si="462"/>
        <v/>
      </c>
      <c r="B9861" s="34" t="str">
        <f t="shared" si="463"/>
        <v/>
      </c>
      <c r="C9861" s="34" t="str">
        <f t="shared" si="464"/>
        <v/>
      </c>
    </row>
    <row r="9862" spans="1:3">
      <c r="A9862" s="34" t="str">
        <f t="shared" si="462"/>
        <v/>
      </c>
      <c r="B9862" s="34" t="str">
        <f t="shared" si="463"/>
        <v/>
      </c>
      <c r="C9862" s="34" t="str">
        <f t="shared" si="464"/>
        <v/>
      </c>
    </row>
    <row r="9863" spans="1:3">
      <c r="A9863" s="34" t="str">
        <f t="shared" si="462"/>
        <v/>
      </c>
      <c r="B9863" s="34" t="str">
        <f t="shared" si="463"/>
        <v/>
      </c>
      <c r="C9863" s="34" t="str">
        <f t="shared" si="464"/>
        <v/>
      </c>
    </row>
    <row r="9864" spans="1:3">
      <c r="A9864" s="34" t="str">
        <f t="shared" si="462"/>
        <v/>
      </c>
      <c r="B9864" s="34" t="str">
        <f t="shared" si="463"/>
        <v/>
      </c>
      <c r="C9864" s="34" t="str">
        <f t="shared" si="464"/>
        <v/>
      </c>
    </row>
    <row r="9865" spans="1:3">
      <c r="A9865" s="34" t="str">
        <f t="shared" si="462"/>
        <v/>
      </c>
      <c r="B9865" s="34" t="str">
        <f t="shared" si="463"/>
        <v/>
      </c>
      <c r="C9865" s="34" t="str">
        <f t="shared" si="464"/>
        <v/>
      </c>
    </row>
    <row r="9866" spans="1:3">
      <c r="A9866" s="34" t="str">
        <f t="shared" si="462"/>
        <v/>
      </c>
      <c r="B9866" s="34" t="str">
        <f t="shared" si="463"/>
        <v/>
      </c>
      <c r="C9866" s="34" t="str">
        <f t="shared" si="464"/>
        <v/>
      </c>
    </row>
    <row r="9867" spans="1:3">
      <c r="A9867" s="34" t="str">
        <f t="shared" si="462"/>
        <v/>
      </c>
      <c r="B9867" s="34" t="str">
        <f t="shared" si="463"/>
        <v/>
      </c>
      <c r="C9867" s="34" t="str">
        <f t="shared" si="464"/>
        <v/>
      </c>
    </row>
    <row r="9868" spans="1:3">
      <c r="A9868" s="34" t="str">
        <f t="shared" si="462"/>
        <v/>
      </c>
      <c r="B9868" s="34" t="str">
        <f t="shared" si="463"/>
        <v/>
      </c>
      <c r="C9868" s="34" t="str">
        <f t="shared" si="464"/>
        <v/>
      </c>
    </row>
    <row r="9869" spans="1:3">
      <c r="A9869" s="34" t="str">
        <f t="shared" si="462"/>
        <v/>
      </c>
      <c r="B9869" s="34" t="str">
        <f t="shared" si="463"/>
        <v/>
      </c>
      <c r="C9869" s="34" t="str">
        <f t="shared" si="464"/>
        <v/>
      </c>
    </row>
    <row r="9870" spans="1:3">
      <c r="A9870" s="34" t="str">
        <f t="shared" si="462"/>
        <v/>
      </c>
      <c r="B9870" s="34" t="str">
        <f t="shared" si="463"/>
        <v/>
      </c>
      <c r="C9870" s="34" t="str">
        <f t="shared" si="464"/>
        <v/>
      </c>
    </row>
    <row r="9871" spans="1:3">
      <c r="A9871" s="34" t="str">
        <f t="shared" si="462"/>
        <v/>
      </c>
      <c r="B9871" s="34" t="str">
        <f t="shared" si="463"/>
        <v/>
      </c>
      <c r="C9871" s="34" t="str">
        <f t="shared" si="464"/>
        <v/>
      </c>
    </row>
    <row r="9872" spans="1:3">
      <c r="A9872" s="34" t="str">
        <f t="shared" si="462"/>
        <v/>
      </c>
      <c r="B9872" s="34" t="str">
        <f t="shared" si="463"/>
        <v/>
      </c>
      <c r="C9872" s="34" t="str">
        <f t="shared" si="464"/>
        <v/>
      </c>
    </row>
    <row r="9873" spans="1:3">
      <c r="A9873" s="34" t="str">
        <f t="shared" si="462"/>
        <v/>
      </c>
      <c r="B9873" s="34" t="str">
        <f t="shared" si="463"/>
        <v/>
      </c>
      <c r="C9873" s="34" t="str">
        <f t="shared" si="464"/>
        <v/>
      </c>
    </row>
    <row r="9874" spans="1:3">
      <c r="A9874" s="34" t="str">
        <f t="shared" si="462"/>
        <v/>
      </c>
      <c r="B9874" s="34" t="str">
        <f t="shared" si="463"/>
        <v/>
      </c>
      <c r="C9874" s="34" t="str">
        <f t="shared" si="464"/>
        <v/>
      </c>
    </row>
    <row r="9875" spans="1:3">
      <c r="A9875" s="34" t="str">
        <f t="shared" si="462"/>
        <v/>
      </c>
      <c r="B9875" s="34" t="str">
        <f t="shared" si="463"/>
        <v/>
      </c>
      <c r="C9875" s="34" t="str">
        <f t="shared" si="464"/>
        <v/>
      </c>
    </row>
    <row r="9876" spans="1:3">
      <c r="A9876" s="34" t="str">
        <f t="shared" si="462"/>
        <v/>
      </c>
      <c r="B9876" s="34" t="str">
        <f t="shared" si="463"/>
        <v/>
      </c>
      <c r="C9876" s="34" t="str">
        <f t="shared" si="464"/>
        <v/>
      </c>
    </row>
    <row r="9877" spans="1:3">
      <c r="A9877" s="34" t="str">
        <f t="shared" si="462"/>
        <v/>
      </c>
      <c r="B9877" s="34" t="str">
        <f t="shared" si="463"/>
        <v/>
      </c>
      <c r="C9877" s="34" t="str">
        <f t="shared" si="464"/>
        <v/>
      </c>
    </row>
    <row r="9878" spans="1:3">
      <c r="A9878" s="34" t="str">
        <f t="shared" si="462"/>
        <v/>
      </c>
      <c r="B9878" s="34" t="str">
        <f t="shared" si="463"/>
        <v/>
      </c>
      <c r="C9878" s="34" t="str">
        <f t="shared" si="464"/>
        <v/>
      </c>
    </row>
    <row r="9879" spans="1:3">
      <c r="A9879" s="34" t="str">
        <f t="shared" si="462"/>
        <v/>
      </c>
      <c r="B9879" s="34" t="str">
        <f t="shared" si="463"/>
        <v/>
      </c>
      <c r="C9879" s="34" t="str">
        <f t="shared" si="464"/>
        <v/>
      </c>
    </row>
    <row r="9880" spans="1:3">
      <c r="A9880" s="34" t="str">
        <f t="shared" si="462"/>
        <v/>
      </c>
      <c r="B9880" s="34" t="str">
        <f t="shared" si="463"/>
        <v/>
      </c>
      <c r="C9880" s="34" t="str">
        <f t="shared" si="464"/>
        <v/>
      </c>
    </row>
    <row r="9881" spans="1:3">
      <c r="A9881" s="34" t="str">
        <f t="shared" si="462"/>
        <v/>
      </c>
      <c r="B9881" s="34" t="str">
        <f t="shared" si="463"/>
        <v/>
      </c>
      <c r="C9881" s="34" t="str">
        <f t="shared" si="464"/>
        <v/>
      </c>
    </row>
    <row r="9882" spans="1:3">
      <c r="A9882" s="34" t="str">
        <f t="shared" si="462"/>
        <v/>
      </c>
      <c r="B9882" s="34" t="str">
        <f t="shared" si="463"/>
        <v/>
      </c>
      <c r="C9882" s="34" t="str">
        <f t="shared" si="464"/>
        <v/>
      </c>
    </row>
    <row r="9883" spans="1:3">
      <c r="A9883" s="34" t="str">
        <f t="shared" si="462"/>
        <v/>
      </c>
      <c r="B9883" s="34" t="str">
        <f t="shared" si="463"/>
        <v/>
      </c>
      <c r="C9883" s="34" t="str">
        <f t="shared" si="464"/>
        <v/>
      </c>
    </row>
    <row r="9884" spans="1:3">
      <c r="A9884" s="34" t="str">
        <f t="shared" si="462"/>
        <v/>
      </c>
      <c r="B9884" s="34" t="str">
        <f t="shared" si="463"/>
        <v/>
      </c>
      <c r="C9884" s="34" t="str">
        <f t="shared" si="464"/>
        <v/>
      </c>
    </row>
    <row r="9885" spans="1:3">
      <c r="A9885" s="34" t="str">
        <f t="shared" si="462"/>
        <v/>
      </c>
      <c r="B9885" s="34" t="str">
        <f t="shared" si="463"/>
        <v/>
      </c>
      <c r="C9885" s="34" t="str">
        <f t="shared" si="464"/>
        <v/>
      </c>
    </row>
    <row r="9886" spans="1:3">
      <c r="A9886" s="34" t="str">
        <f t="shared" si="462"/>
        <v/>
      </c>
      <c r="B9886" s="34" t="str">
        <f t="shared" si="463"/>
        <v/>
      </c>
      <c r="C9886" s="34" t="str">
        <f t="shared" si="464"/>
        <v/>
      </c>
    </row>
    <row r="9887" spans="1:3">
      <c r="A9887" s="34" t="str">
        <f t="shared" si="462"/>
        <v/>
      </c>
      <c r="B9887" s="34" t="str">
        <f t="shared" si="463"/>
        <v/>
      </c>
      <c r="C9887" s="34" t="str">
        <f t="shared" si="464"/>
        <v/>
      </c>
    </row>
    <row r="9888" spans="1:3">
      <c r="A9888" s="34" t="str">
        <f t="shared" si="462"/>
        <v/>
      </c>
      <c r="B9888" s="34" t="str">
        <f t="shared" si="463"/>
        <v/>
      </c>
      <c r="C9888" s="34" t="str">
        <f t="shared" si="464"/>
        <v/>
      </c>
    </row>
    <row r="9889" spans="1:3">
      <c r="A9889" s="34" t="str">
        <f t="shared" si="462"/>
        <v/>
      </c>
      <c r="B9889" s="34" t="str">
        <f t="shared" si="463"/>
        <v/>
      </c>
      <c r="C9889" s="34" t="str">
        <f t="shared" si="464"/>
        <v/>
      </c>
    </row>
    <row r="9890" spans="1:3">
      <c r="A9890" s="34" t="str">
        <f t="shared" si="462"/>
        <v/>
      </c>
      <c r="B9890" s="34" t="str">
        <f t="shared" si="463"/>
        <v/>
      </c>
      <c r="C9890" s="34" t="str">
        <f t="shared" si="464"/>
        <v/>
      </c>
    </row>
    <row r="9891" spans="1:3">
      <c r="A9891" s="34" t="str">
        <f t="shared" si="462"/>
        <v/>
      </c>
      <c r="B9891" s="34" t="str">
        <f t="shared" si="463"/>
        <v/>
      </c>
      <c r="C9891" s="34" t="str">
        <f t="shared" si="464"/>
        <v/>
      </c>
    </row>
    <row r="9892" spans="1:3">
      <c r="A9892" s="34" t="str">
        <f t="shared" si="462"/>
        <v/>
      </c>
      <c r="B9892" s="34" t="str">
        <f t="shared" si="463"/>
        <v/>
      </c>
      <c r="C9892" s="34" t="str">
        <f t="shared" si="464"/>
        <v/>
      </c>
    </row>
    <row r="9893" spans="1:3">
      <c r="A9893" s="34" t="str">
        <f t="shared" si="462"/>
        <v/>
      </c>
      <c r="B9893" s="34" t="str">
        <f t="shared" si="463"/>
        <v/>
      </c>
      <c r="C9893" s="34" t="str">
        <f t="shared" si="464"/>
        <v/>
      </c>
    </row>
    <row r="9894" spans="1:3">
      <c r="A9894" s="34" t="str">
        <f t="shared" si="462"/>
        <v/>
      </c>
      <c r="B9894" s="34" t="str">
        <f t="shared" si="463"/>
        <v/>
      </c>
      <c r="C9894" s="34" t="str">
        <f t="shared" si="464"/>
        <v/>
      </c>
    </row>
    <row r="9895" spans="1:3">
      <c r="A9895" s="34" t="str">
        <f t="shared" si="462"/>
        <v/>
      </c>
      <c r="B9895" s="34" t="str">
        <f t="shared" si="463"/>
        <v/>
      </c>
      <c r="C9895" s="34" t="str">
        <f t="shared" si="464"/>
        <v/>
      </c>
    </row>
    <row r="9896" spans="1:3">
      <c r="A9896" s="34" t="str">
        <f t="shared" si="462"/>
        <v/>
      </c>
      <c r="B9896" s="34" t="str">
        <f t="shared" si="463"/>
        <v/>
      </c>
      <c r="C9896" s="34" t="str">
        <f t="shared" si="464"/>
        <v/>
      </c>
    </row>
    <row r="9897" spans="1:3">
      <c r="A9897" s="34" t="str">
        <f t="shared" si="462"/>
        <v/>
      </c>
      <c r="B9897" s="34" t="str">
        <f t="shared" si="463"/>
        <v/>
      </c>
      <c r="C9897" s="34" t="str">
        <f t="shared" si="464"/>
        <v/>
      </c>
    </row>
    <row r="9898" spans="1:3">
      <c r="A9898" s="34" t="str">
        <f t="shared" si="462"/>
        <v/>
      </c>
      <c r="B9898" s="34" t="str">
        <f t="shared" si="463"/>
        <v/>
      </c>
      <c r="C9898" s="34" t="str">
        <f t="shared" si="464"/>
        <v/>
      </c>
    </row>
    <row r="9899" spans="1:3">
      <c r="A9899" s="34" t="str">
        <f t="shared" si="462"/>
        <v/>
      </c>
      <c r="B9899" s="34" t="str">
        <f t="shared" si="463"/>
        <v/>
      </c>
      <c r="C9899" s="34" t="str">
        <f t="shared" si="464"/>
        <v/>
      </c>
    </row>
    <row r="9900" spans="1:3">
      <c r="A9900" s="34" t="str">
        <f t="shared" si="462"/>
        <v/>
      </c>
      <c r="B9900" s="34" t="str">
        <f t="shared" si="463"/>
        <v/>
      </c>
      <c r="C9900" s="34" t="str">
        <f t="shared" si="464"/>
        <v/>
      </c>
    </row>
    <row r="9901" spans="1:3">
      <c r="A9901" s="34" t="str">
        <f t="shared" si="462"/>
        <v/>
      </c>
      <c r="B9901" s="34" t="str">
        <f t="shared" si="463"/>
        <v/>
      </c>
      <c r="C9901" s="34" t="str">
        <f t="shared" si="464"/>
        <v/>
      </c>
    </row>
    <row r="9902" spans="1:3">
      <c r="A9902" s="34" t="str">
        <f t="shared" si="462"/>
        <v/>
      </c>
      <c r="B9902" s="34" t="str">
        <f t="shared" si="463"/>
        <v/>
      </c>
      <c r="C9902" s="34" t="str">
        <f t="shared" si="464"/>
        <v/>
      </c>
    </row>
    <row r="9903" spans="1:3">
      <c r="A9903" s="34" t="str">
        <f t="shared" si="462"/>
        <v/>
      </c>
      <c r="B9903" s="34" t="str">
        <f t="shared" si="463"/>
        <v/>
      </c>
      <c r="C9903" s="34" t="str">
        <f t="shared" si="464"/>
        <v/>
      </c>
    </row>
    <row r="9904" spans="1:3">
      <c r="A9904" s="34" t="str">
        <f t="shared" si="462"/>
        <v/>
      </c>
      <c r="B9904" s="34" t="str">
        <f t="shared" si="463"/>
        <v/>
      </c>
      <c r="C9904" s="34" t="str">
        <f t="shared" si="464"/>
        <v/>
      </c>
    </row>
    <row r="9905" spans="1:3">
      <c r="A9905" s="34" t="str">
        <f t="shared" si="462"/>
        <v/>
      </c>
      <c r="B9905" s="34" t="str">
        <f t="shared" si="463"/>
        <v/>
      </c>
      <c r="C9905" s="34" t="str">
        <f t="shared" si="464"/>
        <v/>
      </c>
    </row>
    <row r="9906" spans="1:3">
      <c r="A9906" s="34" t="str">
        <f t="shared" si="462"/>
        <v/>
      </c>
      <c r="B9906" s="34" t="str">
        <f t="shared" si="463"/>
        <v/>
      </c>
      <c r="C9906" s="34" t="str">
        <f t="shared" si="464"/>
        <v/>
      </c>
    </row>
    <row r="9907" spans="1:3">
      <c r="A9907" s="34" t="str">
        <f t="shared" si="462"/>
        <v/>
      </c>
      <c r="B9907" s="34" t="str">
        <f t="shared" si="463"/>
        <v/>
      </c>
      <c r="C9907" s="34" t="str">
        <f t="shared" si="464"/>
        <v/>
      </c>
    </row>
    <row r="9908" spans="1:3">
      <c r="A9908" s="34" t="str">
        <f t="shared" si="462"/>
        <v/>
      </c>
      <c r="B9908" s="34" t="str">
        <f t="shared" si="463"/>
        <v/>
      </c>
      <c r="C9908" s="34" t="str">
        <f t="shared" si="464"/>
        <v/>
      </c>
    </row>
    <row r="9909" spans="1:3">
      <c r="A9909" s="34" t="str">
        <f t="shared" si="462"/>
        <v/>
      </c>
      <c r="B9909" s="34" t="str">
        <f t="shared" si="463"/>
        <v/>
      </c>
      <c r="C9909" s="34" t="str">
        <f t="shared" si="464"/>
        <v/>
      </c>
    </row>
    <row r="9910" spans="1:3">
      <c r="A9910" s="34" t="str">
        <f t="shared" si="462"/>
        <v/>
      </c>
      <c r="B9910" s="34" t="str">
        <f t="shared" si="463"/>
        <v/>
      </c>
      <c r="C9910" s="34" t="str">
        <f t="shared" si="464"/>
        <v/>
      </c>
    </row>
    <row r="9911" spans="1:3">
      <c r="A9911" s="34" t="str">
        <f t="shared" si="462"/>
        <v/>
      </c>
      <c r="B9911" s="34" t="str">
        <f t="shared" si="463"/>
        <v/>
      </c>
      <c r="C9911" s="34" t="str">
        <f t="shared" si="464"/>
        <v/>
      </c>
    </row>
    <row r="9912" spans="1:3">
      <c r="A9912" s="34" t="str">
        <f t="shared" si="462"/>
        <v/>
      </c>
      <c r="B9912" s="34" t="str">
        <f t="shared" si="463"/>
        <v/>
      </c>
      <c r="C9912" s="34" t="str">
        <f t="shared" si="464"/>
        <v/>
      </c>
    </row>
    <row r="9913" spans="1:3">
      <c r="A9913" s="34" t="str">
        <f t="shared" si="462"/>
        <v/>
      </c>
      <c r="B9913" s="34" t="str">
        <f t="shared" si="463"/>
        <v/>
      </c>
      <c r="C9913" s="34" t="str">
        <f t="shared" si="464"/>
        <v/>
      </c>
    </row>
    <row r="9914" spans="1:3">
      <c r="A9914" s="34" t="str">
        <f t="shared" si="462"/>
        <v/>
      </c>
      <c r="B9914" s="34" t="str">
        <f t="shared" si="463"/>
        <v/>
      </c>
      <c r="C9914" s="34" t="str">
        <f t="shared" si="464"/>
        <v/>
      </c>
    </row>
    <row r="9915" spans="1:3">
      <c r="A9915" s="34" t="str">
        <f t="shared" si="462"/>
        <v/>
      </c>
      <c r="B9915" s="34" t="str">
        <f t="shared" si="463"/>
        <v/>
      </c>
      <c r="C9915" s="34" t="str">
        <f t="shared" si="464"/>
        <v/>
      </c>
    </row>
    <row r="9916" spans="1:3">
      <c r="A9916" s="34" t="str">
        <f t="shared" si="462"/>
        <v/>
      </c>
      <c r="B9916" s="34" t="str">
        <f t="shared" si="463"/>
        <v/>
      </c>
      <c r="C9916" s="34" t="str">
        <f t="shared" si="464"/>
        <v/>
      </c>
    </row>
    <row r="9917" spans="1:3">
      <c r="A9917" s="34" t="str">
        <f t="shared" si="462"/>
        <v/>
      </c>
      <c r="B9917" s="34" t="str">
        <f t="shared" si="463"/>
        <v/>
      </c>
      <c r="C9917" s="34" t="str">
        <f t="shared" si="464"/>
        <v/>
      </c>
    </row>
    <row r="9918" spans="1:3">
      <c r="A9918" s="34" t="str">
        <f t="shared" si="462"/>
        <v/>
      </c>
      <c r="B9918" s="34" t="str">
        <f t="shared" si="463"/>
        <v/>
      </c>
      <c r="C9918" s="34" t="str">
        <f t="shared" si="464"/>
        <v/>
      </c>
    </row>
    <row r="9919" spans="1:3">
      <c r="A9919" s="34" t="str">
        <f t="shared" si="462"/>
        <v/>
      </c>
      <c r="B9919" s="34" t="str">
        <f t="shared" si="463"/>
        <v/>
      </c>
      <c r="C9919" s="34" t="str">
        <f t="shared" si="464"/>
        <v/>
      </c>
    </row>
    <row r="9920" spans="1:3">
      <c r="A9920" s="34" t="str">
        <f t="shared" si="462"/>
        <v/>
      </c>
      <c r="B9920" s="34" t="str">
        <f t="shared" si="463"/>
        <v/>
      </c>
      <c r="C9920" s="34" t="str">
        <f t="shared" si="464"/>
        <v/>
      </c>
    </row>
    <row r="9921" spans="1:3">
      <c r="A9921" s="34" t="str">
        <f t="shared" si="462"/>
        <v/>
      </c>
      <c r="B9921" s="34" t="str">
        <f t="shared" si="463"/>
        <v/>
      </c>
      <c r="C9921" s="34" t="str">
        <f t="shared" si="464"/>
        <v/>
      </c>
    </row>
    <row r="9922" spans="1:3">
      <c r="A9922" s="34" t="str">
        <f t="shared" si="462"/>
        <v/>
      </c>
      <c r="B9922" s="34" t="str">
        <f t="shared" si="463"/>
        <v/>
      </c>
      <c r="C9922" s="34" t="str">
        <f t="shared" si="464"/>
        <v/>
      </c>
    </row>
    <row r="9923" spans="1:3">
      <c r="A9923" s="34" t="str">
        <f t="shared" ref="A9923:A9986" si="465">IFERROR(C9923-1,"")</f>
        <v/>
      </c>
      <c r="B9923" s="34" t="str">
        <f t="shared" ref="B9923:B9986" si="466">IFERROR("P(Z&gt;="&amp;C9923-1&amp;")","")</f>
        <v/>
      </c>
      <c r="C9923" s="34" t="str">
        <f t="shared" ref="C9923:C9986" si="467">IF(C9922&gt;rNtrials,"",1+C9922)</f>
        <v/>
      </c>
    </row>
    <row r="9924" spans="1:3">
      <c r="A9924" s="34" t="str">
        <f t="shared" si="465"/>
        <v/>
      </c>
      <c r="B9924" s="34" t="str">
        <f t="shared" si="466"/>
        <v/>
      </c>
      <c r="C9924" s="34" t="str">
        <f t="shared" si="467"/>
        <v/>
      </c>
    </row>
    <row r="9925" spans="1:3">
      <c r="A9925" s="34" t="str">
        <f t="shared" si="465"/>
        <v/>
      </c>
      <c r="B9925" s="34" t="str">
        <f t="shared" si="466"/>
        <v/>
      </c>
      <c r="C9925" s="34" t="str">
        <f t="shared" si="467"/>
        <v/>
      </c>
    </row>
    <row r="9926" spans="1:3">
      <c r="A9926" s="34" t="str">
        <f t="shared" si="465"/>
        <v/>
      </c>
      <c r="B9926" s="34" t="str">
        <f t="shared" si="466"/>
        <v/>
      </c>
      <c r="C9926" s="34" t="str">
        <f t="shared" si="467"/>
        <v/>
      </c>
    </row>
    <row r="9927" spans="1:3">
      <c r="A9927" s="34" t="str">
        <f t="shared" si="465"/>
        <v/>
      </c>
      <c r="B9927" s="34" t="str">
        <f t="shared" si="466"/>
        <v/>
      </c>
      <c r="C9927" s="34" t="str">
        <f t="shared" si="467"/>
        <v/>
      </c>
    </row>
    <row r="9928" spans="1:3">
      <c r="A9928" s="34" t="str">
        <f t="shared" si="465"/>
        <v/>
      </c>
      <c r="B9928" s="34" t="str">
        <f t="shared" si="466"/>
        <v/>
      </c>
      <c r="C9928" s="34" t="str">
        <f t="shared" si="467"/>
        <v/>
      </c>
    </row>
    <row r="9929" spans="1:3">
      <c r="A9929" s="34" t="str">
        <f t="shared" si="465"/>
        <v/>
      </c>
      <c r="B9929" s="34" t="str">
        <f t="shared" si="466"/>
        <v/>
      </c>
      <c r="C9929" s="34" t="str">
        <f t="shared" si="467"/>
        <v/>
      </c>
    </row>
    <row r="9930" spans="1:3">
      <c r="A9930" s="34" t="str">
        <f t="shared" si="465"/>
        <v/>
      </c>
      <c r="B9930" s="34" t="str">
        <f t="shared" si="466"/>
        <v/>
      </c>
      <c r="C9930" s="34" t="str">
        <f t="shared" si="467"/>
        <v/>
      </c>
    </row>
    <row r="9931" spans="1:3">
      <c r="A9931" s="34" t="str">
        <f t="shared" si="465"/>
        <v/>
      </c>
      <c r="B9931" s="34" t="str">
        <f t="shared" si="466"/>
        <v/>
      </c>
      <c r="C9931" s="34" t="str">
        <f t="shared" si="467"/>
        <v/>
      </c>
    </row>
    <row r="9932" spans="1:3">
      <c r="A9932" s="34" t="str">
        <f t="shared" si="465"/>
        <v/>
      </c>
      <c r="B9932" s="34" t="str">
        <f t="shared" si="466"/>
        <v/>
      </c>
      <c r="C9932" s="34" t="str">
        <f t="shared" si="467"/>
        <v/>
      </c>
    </row>
    <row r="9933" spans="1:3">
      <c r="A9933" s="34" t="str">
        <f t="shared" si="465"/>
        <v/>
      </c>
      <c r="B9933" s="34" t="str">
        <f t="shared" si="466"/>
        <v/>
      </c>
      <c r="C9933" s="34" t="str">
        <f t="shared" si="467"/>
        <v/>
      </c>
    </row>
    <row r="9934" spans="1:3">
      <c r="A9934" s="34" t="str">
        <f t="shared" si="465"/>
        <v/>
      </c>
      <c r="B9934" s="34" t="str">
        <f t="shared" si="466"/>
        <v/>
      </c>
      <c r="C9934" s="34" t="str">
        <f t="shared" si="467"/>
        <v/>
      </c>
    </row>
    <row r="9935" spans="1:3">
      <c r="A9935" s="34" t="str">
        <f t="shared" si="465"/>
        <v/>
      </c>
      <c r="B9935" s="34" t="str">
        <f t="shared" si="466"/>
        <v/>
      </c>
      <c r="C9935" s="34" t="str">
        <f t="shared" si="467"/>
        <v/>
      </c>
    </row>
    <row r="9936" spans="1:3">
      <c r="A9936" s="34" t="str">
        <f t="shared" si="465"/>
        <v/>
      </c>
      <c r="B9936" s="34" t="str">
        <f t="shared" si="466"/>
        <v/>
      </c>
      <c r="C9936" s="34" t="str">
        <f t="shared" si="467"/>
        <v/>
      </c>
    </row>
    <row r="9937" spans="1:3">
      <c r="A9937" s="34" t="str">
        <f t="shared" si="465"/>
        <v/>
      </c>
      <c r="B9937" s="34" t="str">
        <f t="shared" si="466"/>
        <v/>
      </c>
      <c r="C9937" s="34" t="str">
        <f t="shared" si="467"/>
        <v/>
      </c>
    </row>
    <row r="9938" spans="1:3">
      <c r="A9938" s="34" t="str">
        <f t="shared" si="465"/>
        <v/>
      </c>
      <c r="B9938" s="34" t="str">
        <f t="shared" si="466"/>
        <v/>
      </c>
      <c r="C9938" s="34" t="str">
        <f t="shared" si="467"/>
        <v/>
      </c>
    </row>
    <row r="9939" spans="1:3">
      <c r="A9939" s="34" t="str">
        <f t="shared" si="465"/>
        <v/>
      </c>
      <c r="B9939" s="34" t="str">
        <f t="shared" si="466"/>
        <v/>
      </c>
      <c r="C9939" s="34" t="str">
        <f t="shared" si="467"/>
        <v/>
      </c>
    </row>
    <row r="9940" spans="1:3">
      <c r="A9940" s="34" t="str">
        <f t="shared" si="465"/>
        <v/>
      </c>
      <c r="B9940" s="34" t="str">
        <f t="shared" si="466"/>
        <v/>
      </c>
      <c r="C9940" s="34" t="str">
        <f t="shared" si="467"/>
        <v/>
      </c>
    </row>
    <row r="9941" spans="1:3">
      <c r="A9941" s="34" t="str">
        <f t="shared" si="465"/>
        <v/>
      </c>
      <c r="B9941" s="34" t="str">
        <f t="shared" si="466"/>
        <v/>
      </c>
      <c r="C9941" s="34" t="str">
        <f t="shared" si="467"/>
        <v/>
      </c>
    </row>
    <row r="9942" spans="1:3">
      <c r="A9942" s="34" t="str">
        <f t="shared" si="465"/>
        <v/>
      </c>
      <c r="B9942" s="34" t="str">
        <f t="shared" si="466"/>
        <v/>
      </c>
      <c r="C9942" s="34" t="str">
        <f t="shared" si="467"/>
        <v/>
      </c>
    </row>
    <row r="9943" spans="1:3">
      <c r="A9943" s="34" t="str">
        <f t="shared" si="465"/>
        <v/>
      </c>
      <c r="B9943" s="34" t="str">
        <f t="shared" si="466"/>
        <v/>
      </c>
      <c r="C9943" s="34" t="str">
        <f t="shared" si="467"/>
        <v/>
      </c>
    </row>
    <row r="9944" spans="1:3">
      <c r="A9944" s="34" t="str">
        <f t="shared" si="465"/>
        <v/>
      </c>
      <c r="B9944" s="34" t="str">
        <f t="shared" si="466"/>
        <v/>
      </c>
      <c r="C9944" s="34" t="str">
        <f t="shared" si="467"/>
        <v/>
      </c>
    </row>
    <row r="9945" spans="1:3">
      <c r="A9945" s="34" t="str">
        <f t="shared" si="465"/>
        <v/>
      </c>
      <c r="B9945" s="34" t="str">
        <f t="shared" si="466"/>
        <v/>
      </c>
      <c r="C9945" s="34" t="str">
        <f t="shared" si="467"/>
        <v/>
      </c>
    </row>
    <row r="9946" spans="1:3">
      <c r="A9946" s="34" t="str">
        <f t="shared" si="465"/>
        <v/>
      </c>
      <c r="B9946" s="34" t="str">
        <f t="shared" si="466"/>
        <v/>
      </c>
      <c r="C9946" s="34" t="str">
        <f t="shared" si="467"/>
        <v/>
      </c>
    </row>
    <row r="9947" spans="1:3">
      <c r="A9947" s="34" t="str">
        <f t="shared" si="465"/>
        <v/>
      </c>
      <c r="B9947" s="34" t="str">
        <f t="shared" si="466"/>
        <v/>
      </c>
      <c r="C9947" s="34" t="str">
        <f t="shared" si="467"/>
        <v/>
      </c>
    </row>
    <row r="9948" spans="1:3">
      <c r="A9948" s="34" t="str">
        <f t="shared" si="465"/>
        <v/>
      </c>
      <c r="B9948" s="34" t="str">
        <f t="shared" si="466"/>
        <v/>
      </c>
      <c r="C9948" s="34" t="str">
        <f t="shared" si="467"/>
        <v/>
      </c>
    </row>
    <row r="9949" spans="1:3">
      <c r="A9949" s="34" t="str">
        <f t="shared" si="465"/>
        <v/>
      </c>
      <c r="B9949" s="34" t="str">
        <f t="shared" si="466"/>
        <v/>
      </c>
      <c r="C9949" s="34" t="str">
        <f t="shared" si="467"/>
        <v/>
      </c>
    </row>
    <row r="9950" spans="1:3">
      <c r="A9950" s="34" t="str">
        <f t="shared" si="465"/>
        <v/>
      </c>
      <c r="B9950" s="34" t="str">
        <f t="shared" si="466"/>
        <v/>
      </c>
      <c r="C9950" s="34" t="str">
        <f t="shared" si="467"/>
        <v/>
      </c>
    </row>
    <row r="9951" spans="1:3">
      <c r="A9951" s="34" t="str">
        <f t="shared" si="465"/>
        <v/>
      </c>
      <c r="B9951" s="34" t="str">
        <f t="shared" si="466"/>
        <v/>
      </c>
      <c r="C9951" s="34" t="str">
        <f t="shared" si="467"/>
        <v/>
      </c>
    </row>
    <row r="9952" spans="1:3">
      <c r="A9952" s="34" t="str">
        <f t="shared" si="465"/>
        <v/>
      </c>
      <c r="B9952" s="34" t="str">
        <f t="shared" si="466"/>
        <v/>
      </c>
      <c r="C9952" s="34" t="str">
        <f t="shared" si="467"/>
        <v/>
      </c>
    </row>
    <row r="9953" spans="1:3">
      <c r="A9953" s="34" t="str">
        <f t="shared" si="465"/>
        <v/>
      </c>
      <c r="B9953" s="34" t="str">
        <f t="shared" si="466"/>
        <v/>
      </c>
      <c r="C9953" s="34" t="str">
        <f t="shared" si="467"/>
        <v/>
      </c>
    </row>
    <row r="9954" spans="1:3">
      <c r="A9954" s="34" t="str">
        <f t="shared" si="465"/>
        <v/>
      </c>
      <c r="B9954" s="34" t="str">
        <f t="shared" si="466"/>
        <v/>
      </c>
      <c r="C9954" s="34" t="str">
        <f t="shared" si="467"/>
        <v/>
      </c>
    </row>
    <row r="9955" spans="1:3">
      <c r="A9955" s="34" t="str">
        <f t="shared" si="465"/>
        <v/>
      </c>
      <c r="B9955" s="34" t="str">
        <f t="shared" si="466"/>
        <v/>
      </c>
      <c r="C9955" s="34" t="str">
        <f t="shared" si="467"/>
        <v/>
      </c>
    </row>
    <row r="9956" spans="1:3">
      <c r="A9956" s="34" t="str">
        <f t="shared" si="465"/>
        <v/>
      </c>
      <c r="B9956" s="34" t="str">
        <f t="shared" si="466"/>
        <v/>
      </c>
      <c r="C9956" s="34" t="str">
        <f t="shared" si="467"/>
        <v/>
      </c>
    </row>
    <row r="9957" spans="1:3">
      <c r="A9957" s="34" t="str">
        <f t="shared" si="465"/>
        <v/>
      </c>
      <c r="B9957" s="34" t="str">
        <f t="shared" si="466"/>
        <v/>
      </c>
      <c r="C9957" s="34" t="str">
        <f t="shared" si="467"/>
        <v/>
      </c>
    </row>
    <row r="9958" spans="1:3">
      <c r="A9958" s="34" t="str">
        <f t="shared" si="465"/>
        <v/>
      </c>
      <c r="B9958" s="34" t="str">
        <f t="shared" si="466"/>
        <v/>
      </c>
      <c r="C9958" s="34" t="str">
        <f t="shared" si="467"/>
        <v/>
      </c>
    </row>
    <row r="9959" spans="1:3">
      <c r="A9959" s="34" t="str">
        <f t="shared" si="465"/>
        <v/>
      </c>
      <c r="B9959" s="34" t="str">
        <f t="shared" si="466"/>
        <v/>
      </c>
      <c r="C9959" s="34" t="str">
        <f t="shared" si="467"/>
        <v/>
      </c>
    </row>
    <row r="9960" spans="1:3">
      <c r="A9960" s="34" t="str">
        <f t="shared" si="465"/>
        <v/>
      </c>
      <c r="B9960" s="34" t="str">
        <f t="shared" si="466"/>
        <v/>
      </c>
      <c r="C9960" s="34" t="str">
        <f t="shared" si="467"/>
        <v/>
      </c>
    </row>
    <row r="9961" spans="1:3">
      <c r="A9961" s="34" t="str">
        <f t="shared" si="465"/>
        <v/>
      </c>
      <c r="B9961" s="34" t="str">
        <f t="shared" si="466"/>
        <v/>
      </c>
      <c r="C9961" s="34" t="str">
        <f t="shared" si="467"/>
        <v/>
      </c>
    </row>
    <row r="9962" spans="1:3">
      <c r="A9962" s="34" t="str">
        <f t="shared" si="465"/>
        <v/>
      </c>
      <c r="B9962" s="34" t="str">
        <f t="shared" si="466"/>
        <v/>
      </c>
      <c r="C9962" s="34" t="str">
        <f t="shared" si="467"/>
        <v/>
      </c>
    </row>
    <row r="9963" spans="1:3">
      <c r="A9963" s="34" t="str">
        <f t="shared" si="465"/>
        <v/>
      </c>
      <c r="B9963" s="34" t="str">
        <f t="shared" si="466"/>
        <v/>
      </c>
      <c r="C9963" s="34" t="str">
        <f t="shared" si="467"/>
        <v/>
      </c>
    </row>
    <row r="9964" spans="1:3">
      <c r="A9964" s="34" t="str">
        <f t="shared" si="465"/>
        <v/>
      </c>
      <c r="B9964" s="34" t="str">
        <f t="shared" si="466"/>
        <v/>
      </c>
      <c r="C9964" s="34" t="str">
        <f t="shared" si="467"/>
        <v/>
      </c>
    </row>
    <row r="9965" spans="1:3">
      <c r="A9965" s="34" t="str">
        <f t="shared" si="465"/>
        <v/>
      </c>
      <c r="B9965" s="34" t="str">
        <f t="shared" si="466"/>
        <v/>
      </c>
      <c r="C9965" s="34" t="str">
        <f t="shared" si="467"/>
        <v/>
      </c>
    </row>
    <row r="9966" spans="1:3">
      <c r="A9966" s="34" t="str">
        <f t="shared" si="465"/>
        <v/>
      </c>
      <c r="B9966" s="34" t="str">
        <f t="shared" si="466"/>
        <v/>
      </c>
      <c r="C9966" s="34" t="str">
        <f t="shared" si="467"/>
        <v/>
      </c>
    </row>
    <row r="9967" spans="1:3">
      <c r="A9967" s="34" t="str">
        <f t="shared" si="465"/>
        <v/>
      </c>
      <c r="B9967" s="34" t="str">
        <f t="shared" si="466"/>
        <v/>
      </c>
      <c r="C9967" s="34" t="str">
        <f t="shared" si="467"/>
        <v/>
      </c>
    </row>
    <row r="9968" spans="1:3">
      <c r="A9968" s="34" t="str">
        <f t="shared" si="465"/>
        <v/>
      </c>
      <c r="B9968" s="34" t="str">
        <f t="shared" si="466"/>
        <v/>
      </c>
      <c r="C9968" s="34" t="str">
        <f t="shared" si="467"/>
        <v/>
      </c>
    </row>
    <row r="9969" spans="1:3">
      <c r="A9969" s="34" t="str">
        <f t="shared" si="465"/>
        <v/>
      </c>
      <c r="B9969" s="34" t="str">
        <f t="shared" si="466"/>
        <v/>
      </c>
      <c r="C9969" s="34" t="str">
        <f t="shared" si="467"/>
        <v/>
      </c>
    </row>
    <row r="9970" spans="1:3">
      <c r="A9970" s="34" t="str">
        <f t="shared" si="465"/>
        <v/>
      </c>
      <c r="B9970" s="34" t="str">
        <f t="shared" si="466"/>
        <v/>
      </c>
      <c r="C9970" s="34" t="str">
        <f t="shared" si="467"/>
        <v/>
      </c>
    </row>
    <row r="9971" spans="1:3">
      <c r="A9971" s="34" t="str">
        <f t="shared" si="465"/>
        <v/>
      </c>
      <c r="B9971" s="34" t="str">
        <f t="shared" si="466"/>
        <v/>
      </c>
      <c r="C9971" s="34" t="str">
        <f t="shared" si="467"/>
        <v/>
      </c>
    </row>
    <row r="9972" spans="1:3">
      <c r="A9972" s="34" t="str">
        <f t="shared" si="465"/>
        <v/>
      </c>
      <c r="B9972" s="34" t="str">
        <f t="shared" si="466"/>
        <v/>
      </c>
      <c r="C9972" s="34" t="str">
        <f t="shared" si="467"/>
        <v/>
      </c>
    </row>
    <row r="9973" spans="1:3">
      <c r="A9973" s="34" t="str">
        <f t="shared" si="465"/>
        <v/>
      </c>
      <c r="B9973" s="34" t="str">
        <f t="shared" si="466"/>
        <v/>
      </c>
      <c r="C9973" s="34" t="str">
        <f t="shared" si="467"/>
        <v/>
      </c>
    </row>
    <row r="9974" spans="1:3">
      <c r="A9974" s="34" t="str">
        <f t="shared" si="465"/>
        <v/>
      </c>
      <c r="B9974" s="34" t="str">
        <f t="shared" si="466"/>
        <v/>
      </c>
      <c r="C9974" s="34" t="str">
        <f t="shared" si="467"/>
        <v/>
      </c>
    </row>
    <row r="9975" spans="1:3">
      <c r="A9975" s="34" t="str">
        <f t="shared" si="465"/>
        <v/>
      </c>
      <c r="B9975" s="34" t="str">
        <f t="shared" si="466"/>
        <v/>
      </c>
      <c r="C9975" s="34" t="str">
        <f t="shared" si="467"/>
        <v/>
      </c>
    </row>
    <row r="9976" spans="1:3">
      <c r="A9976" s="34" t="str">
        <f t="shared" si="465"/>
        <v/>
      </c>
      <c r="B9976" s="34" t="str">
        <f t="shared" si="466"/>
        <v/>
      </c>
      <c r="C9976" s="34" t="str">
        <f t="shared" si="467"/>
        <v/>
      </c>
    </row>
    <row r="9977" spans="1:3">
      <c r="A9977" s="34" t="str">
        <f t="shared" si="465"/>
        <v/>
      </c>
      <c r="B9977" s="34" t="str">
        <f t="shared" si="466"/>
        <v/>
      </c>
      <c r="C9977" s="34" t="str">
        <f t="shared" si="467"/>
        <v/>
      </c>
    </row>
    <row r="9978" spans="1:3">
      <c r="A9978" s="34" t="str">
        <f t="shared" si="465"/>
        <v/>
      </c>
      <c r="B9978" s="34" t="str">
        <f t="shared" si="466"/>
        <v/>
      </c>
      <c r="C9978" s="34" t="str">
        <f t="shared" si="467"/>
        <v/>
      </c>
    </row>
    <row r="9979" spans="1:3">
      <c r="A9979" s="34" t="str">
        <f t="shared" si="465"/>
        <v/>
      </c>
      <c r="B9979" s="34" t="str">
        <f t="shared" si="466"/>
        <v/>
      </c>
      <c r="C9979" s="34" t="str">
        <f t="shared" si="467"/>
        <v/>
      </c>
    </row>
    <row r="9980" spans="1:3">
      <c r="A9980" s="34" t="str">
        <f t="shared" si="465"/>
        <v/>
      </c>
      <c r="B9980" s="34" t="str">
        <f t="shared" si="466"/>
        <v/>
      </c>
      <c r="C9980" s="34" t="str">
        <f t="shared" si="467"/>
        <v/>
      </c>
    </row>
    <row r="9981" spans="1:3">
      <c r="A9981" s="34" t="str">
        <f t="shared" si="465"/>
        <v/>
      </c>
      <c r="B9981" s="34" t="str">
        <f t="shared" si="466"/>
        <v/>
      </c>
      <c r="C9981" s="34" t="str">
        <f t="shared" si="467"/>
        <v/>
      </c>
    </row>
    <row r="9982" spans="1:3">
      <c r="A9982" s="34" t="str">
        <f t="shared" si="465"/>
        <v/>
      </c>
      <c r="B9982" s="34" t="str">
        <f t="shared" si="466"/>
        <v/>
      </c>
      <c r="C9982" s="34" t="str">
        <f t="shared" si="467"/>
        <v/>
      </c>
    </row>
    <row r="9983" spans="1:3">
      <c r="A9983" s="34" t="str">
        <f t="shared" si="465"/>
        <v/>
      </c>
      <c r="B9983" s="34" t="str">
        <f t="shared" si="466"/>
        <v/>
      </c>
      <c r="C9983" s="34" t="str">
        <f t="shared" si="467"/>
        <v/>
      </c>
    </row>
    <row r="9984" spans="1:3">
      <c r="A9984" s="34" t="str">
        <f t="shared" si="465"/>
        <v/>
      </c>
      <c r="B9984" s="34" t="str">
        <f t="shared" si="466"/>
        <v/>
      </c>
      <c r="C9984" s="34" t="str">
        <f t="shared" si="467"/>
        <v/>
      </c>
    </row>
    <row r="9985" spans="1:3">
      <c r="A9985" s="34" t="str">
        <f t="shared" si="465"/>
        <v/>
      </c>
      <c r="B9985" s="34" t="str">
        <f t="shared" si="466"/>
        <v/>
      </c>
      <c r="C9985" s="34" t="str">
        <f t="shared" si="467"/>
        <v/>
      </c>
    </row>
    <row r="9986" spans="1:3">
      <c r="A9986" s="34" t="str">
        <f t="shared" si="465"/>
        <v/>
      </c>
      <c r="B9986" s="34" t="str">
        <f t="shared" si="466"/>
        <v/>
      </c>
      <c r="C9986" s="34" t="str">
        <f t="shared" si="467"/>
        <v/>
      </c>
    </row>
    <row r="9987" spans="1:3">
      <c r="A9987" s="34" t="str">
        <f t="shared" ref="A9987:A10002" si="468">IFERROR(C9987-1,"")</f>
        <v/>
      </c>
      <c r="B9987" s="34" t="str">
        <f t="shared" ref="B9987:B10002" si="469">IFERROR("P(Z&gt;="&amp;C9987-1&amp;")","")</f>
        <v/>
      </c>
      <c r="C9987" s="34" t="str">
        <f t="shared" ref="C9987:C10002" si="470">IF(C9986&gt;rNtrials,"",1+C9986)</f>
        <v/>
      </c>
    </row>
    <row r="9988" spans="1:3">
      <c r="A9988" s="34" t="str">
        <f t="shared" si="468"/>
        <v/>
      </c>
      <c r="B9988" s="34" t="str">
        <f t="shared" si="469"/>
        <v/>
      </c>
      <c r="C9988" s="34" t="str">
        <f t="shared" si="470"/>
        <v/>
      </c>
    </row>
    <row r="9989" spans="1:3">
      <c r="A9989" s="34" t="str">
        <f t="shared" si="468"/>
        <v/>
      </c>
      <c r="B9989" s="34" t="str">
        <f t="shared" si="469"/>
        <v/>
      </c>
      <c r="C9989" s="34" t="str">
        <f t="shared" si="470"/>
        <v/>
      </c>
    </row>
    <row r="9990" spans="1:3">
      <c r="A9990" s="34" t="str">
        <f t="shared" si="468"/>
        <v/>
      </c>
      <c r="B9990" s="34" t="str">
        <f t="shared" si="469"/>
        <v/>
      </c>
      <c r="C9990" s="34" t="str">
        <f t="shared" si="470"/>
        <v/>
      </c>
    </row>
    <row r="9991" spans="1:3">
      <c r="A9991" s="34" t="str">
        <f t="shared" si="468"/>
        <v/>
      </c>
      <c r="B9991" s="34" t="str">
        <f t="shared" si="469"/>
        <v/>
      </c>
      <c r="C9991" s="34" t="str">
        <f t="shared" si="470"/>
        <v/>
      </c>
    </row>
    <row r="9992" spans="1:3">
      <c r="A9992" s="34" t="str">
        <f t="shared" si="468"/>
        <v/>
      </c>
      <c r="B9992" s="34" t="str">
        <f t="shared" si="469"/>
        <v/>
      </c>
      <c r="C9992" s="34" t="str">
        <f t="shared" si="470"/>
        <v/>
      </c>
    </row>
    <row r="9993" spans="1:3">
      <c r="A9993" s="34" t="str">
        <f t="shared" si="468"/>
        <v/>
      </c>
      <c r="B9993" s="34" t="str">
        <f t="shared" si="469"/>
        <v/>
      </c>
      <c r="C9993" s="34" t="str">
        <f t="shared" si="470"/>
        <v/>
      </c>
    </row>
    <row r="9994" spans="1:3">
      <c r="A9994" s="34" t="str">
        <f t="shared" si="468"/>
        <v/>
      </c>
      <c r="B9994" s="34" t="str">
        <f t="shared" si="469"/>
        <v/>
      </c>
      <c r="C9994" s="34" t="str">
        <f t="shared" si="470"/>
        <v/>
      </c>
    </row>
    <row r="9995" spans="1:3">
      <c r="A9995" s="34" t="str">
        <f t="shared" si="468"/>
        <v/>
      </c>
      <c r="B9995" s="34" t="str">
        <f t="shared" si="469"/>
        <v/>
      </c>
      <c r="C9995" s="34" t="str">
        <f t="shared" si="470"/>
        <v/>
      </c>
    </row>
    <row r="9996" spans="1:3">
      <c r="A9996" s="34" t="str">
        <f t="shared" si="468"/>
        <v/>
      </c>
      <c r="B9996" s="34" t="str">
        <f t="shared" si="469"/>
        <v/>
      </c>
      <c r="C9996" s="34" t="str">
        <f t="shared" si="470"/>
        <v/>
      </c>
    </row>
    <row r="9997" spans="1:3">
      <c r="A9997" s="34" t="str">
        <f t="shared" si="468"/>
        <v/>
      </c>
      <c r="B9997" s="34" t="str">
        <f t="shared" si="469"/>
        <v/>
      </c>
      <c r="C9997" s="34" t="str">
        <f t="shared" si="470"/>
        <v/>
      </c>
    </row>
    <row r="9998" spans="1:3">
      <c r="A9998" s="34" t="str">
        <f t="shared" si="468"/>
        <v/>
      </c>
      <c r="B9998" s="34" t="str">
        <f t="shared" si="469"/>
        <v/>
      </c>
      <c r="C9998" s="34" t="str">
        <f t="shared" si="470"/>
        <v/>
      </c>
    </row>
    <row r="9999" spans="1:3">
      <c r="A9999" s="34" t="str">
        <f t="shared" si="468"/>
        <v/>
      </c>
      <c r="B9999" s="34" t="str">
        <f t="shared" si="469"/>
        <v/>
      </c>
      <c r="C9999" s="34" t="str">
        <f t="shared" si="470"/>
        <v/>
      </c>
    </row>
    <row r="10000" spans="1:3">
      <c r="A10000" s="34" t="str">
        <f t="shared" si="468"/>
        <v/>
      </c>
      <c r="B10000" s="34" t="str">
        <f t="shared" si="469"/>
        <v/>
      </c>
      <c r="C10000" s="34" t="str">
        <f t="shared" si="470"/>
        <v/>
      </c>
    </row>
    <row r="10001" spans="1:4">
      <c r="A10001" s="34" t="str">
        <f t="shared" si="468"/>
        <v/>
      </c>
      <c r="B10001" s="34" t="str">
        <f t="shared" si="469"/>
        <v/>
      </c>
      <c r="C10001" s="34" t="str">
        <f t="shared" si="470"/>
        <v/>
      </c>
    </row>
    <row r="10002" spans="1:4">
      <c r="A10002" s="34" t="str">
        <f t="shared" si="468"/>
        <v/>
      </c>
      <c r="B10002" s="34" t="str">
        <f t="shared" si="469"/>
        <v/>
      </c>
      <c r="C10002" s="34" t="str">
        <f t="shared" si="470"/>
        <v/>
      </c>
    </row>
    <row r="10003" spans="1:4">
      <c r="A10003" s="19" t="s">
        <v>88</v>
      </c>
      <c r="B10003" s="19" t="s">
        <v>88</v>
      </c>
      <c r="C10003" s="19" t="s">
        <v>88</v>
      </c>
      <c r="D10003" s="19" t="s">
        <v>88</v>
      </c>
    </row>
  </sheetData>
  <sheetProtection password="9213" sheet="1" objects="1" scenarios="1" selectLockedCells="1" selectUnlockedCells="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
  <sheetViews>
    <sheetView workbookViewId="0">
      <selection sqref="A1:XFD1048576"/>
    </sheetView>
  </sheetViews>
  <sheetFormatPr defaultRowHeight="15"/>
  <cols>
    <col min="1" max="1" width="12.85546875" style="34" bestFit="1" customWidth="1"/>
    <col min="2" max="2" width="9.140625" style="34"/>
    <col min="3" max="3" width="11.140625" style="34" bestFit="1" customWidth="1"/>
    <col min="4" max="5" width="11.140625" style="34" customWidth="1"/>
    <col min="6" max="6" width="6.140625" style="34" bestFit="1" customWidth="1"/>
    <col min="7" max="7" width="5.5703125" style="34" bestFit="1" customWidth="1"/>
    <col min="8" max="13" width="9.140625" style="34"/>
    <col min="14" max="14" width="12.28515625" style="34" bestFit="1" customWidth="1"/>
    <col min="15" max="16384" width="9.140625" style="34"/>
  </cols>
  <sheetData>
    <row r="1" spans="1:16">
      <c r="A1" s="35" t="s">
        <v>14</v>
      </c>
      <c r="B1" s="35" t="s">
        <v>19</v>
      </c>
      <c r="C1" s="35" t="s">
        <v>22</v>
      </c>
      <c r="D1" s="35" t="s">
        <v>73</v>
      </c>
      <c r="E1" s="35" t="s">
        <v>70</v>
      </c>
      <c r="F1" s="35" t="s">
        <v>72</v>
      </c>
      <c r="G1" s="35" t="s">
        <v>52</v>
      </c>
      <c r="H1" s="35"/>
      <c r="I1" s="35" t="s">
        <v>23</v>
      </c>
      <c r="J1" s="35"/>
      <c r="K1" s="35"/>
      <c r="L1" s="35"/>
      <c r="M1" s="35"/>
      <c r="N1" s="35" t="s">
        <v>27</v>
      </c>
      <c r="P1" s="35"/>
    </row>
    <row r="2" spans="1:16">
      <c r="A2" s="34" t="s">
        <v>15</v>
      </c>
      <c r="B2" s="34" t="s">
        <v>20</v>
      </c>
      <c r="C2" s="34" t="s">
        <v>64</v>
      </c>
      <c r="D2" s="34" t="s">
        <v>70</v>
      </c>
      <c r="E2" s="34">
        <v>1</v>
      </c>
      <c r="F2" s="34">
        <f>E2/60</f>
        <v>1.6666666666666666E-2</v>
      </c>
      <c r="G2" s="36">
        <f t="shared" ref="G2:G10" si="0">E2/rMinperday</f>
        <v>6.9444444444444447E-4</v>
      </c>
      <c r="H2" s="36"/>
      <c r="I2" s="34" t="s">
        <v>138</v>
      </c>
      <c r="N2" s="35">
        <v>10000</v>
      </c>
      <c r="O2" s="35"/>
    </row>
    <row r="3" spans="1:16">
      <c r="A3" s="34" t="s">
        <v>16</v>
      </c>
      <c r="B3" s="34" t="s">
        <v>21</v>
      </c>
      <c r="C3" s="34" t="s">
        <v>65</v>
      </c>
      <c r="D3" s="34" t="s">
        <v>79</v>
      </c>
      <c r="E3" s="34">
        <f>5</f>
        <v>5</v>
      </c>
      <c r="F3" s="34">
        <f t="shared" ref="F3:F10" si="1">E3/60</f>
        <v>8.3333333333333329E-2</v>
      </c>
      <c r="G3" s="36">
        <f t="shared" si="0"/>
        <v>3.472222222222222E-3</v>
      </c>
      <c r="H3" s="36"/>
      <c r="I3" s="34" t="s">
        <v>137</v>
      </c>
      <c r="N3" s="35">
        <v>100</v>
      </c>
      <c r="O3" s="35"/>
    </row>
    <row r="4" spans="1:16">
      <c r="A4" s="34" t="s">
        <v>17</v>
      </c>
      <c r="C4" s="34" t="s">
        <v>66</v>
      </c>
      <c r="D4" s="34" t="s">
        <v>80</v>
      </c>
      <c r="E4" s="34">
        <f>15</f>
        <v>15</v>
      </c>
      <c r="F4" s="34">
        <f t="shared" si="1"/>
        <v>0.25</v>
      </c>
      <c r="G4" s="36">
        <f t="shared" si="0"/>
        <v>1.0416666666666666E-2</v>
      </c>
      <c r="H4" s="36"/>
      <c r="N4" s="34" t="s">
        <v>71</v>
      </c>
      <c r="O4" s="34">
        <f>60*24</f>
        <v>1440</v>
      </c>
    </row>
    <row r="5" spans="1:16">
      <c r="C5" s="34" t="s">
        <v>67</v>
      </c>
      <c r="D5" s="34" t="s">
        <v>81</v>
      </c>
      <c r="E5" s="34">
        <f>30</f>
        <v>30</v>
      </c>
      <c r="F5" s="34">
        <f t="shared" si="1"/>
        <v>0.5</v>
      </c>
      <c r="G5" s="36">
        <f t="shared" si="0"/>
        <v>2.0833333333333332E-2</v>
      </c>
      <c r="H5" s="36"/>
      <c r="N5" s="34" t="s">
        <v>83</v>
      </c>
      <c r="O5" s="37">
        <f>Proc!B7</f>
        <v>10000</v>
      </c>
    </row>
    <row r="6" spans="1:16">
      <c r="C6" s="34" t="s">
        <v>68</v>
      </c>
      <c r="D6" s="34" t="s">
        <v>72</v>
      </c>
      <c r="E6" s="34">
        <v>60</v>
      </c>
      <c r="F6" s="34">
        <f t="shared" si="1"/>
        <v>1</v>
      </c>
      <c r="G6" s="36">
        <f t="shared" si="0"/>
        <v>4.1666666666666664E-2</v>
      </c>
      <c r="H6" s="36"/>
    </row>
    <row r="7" spans="1:16">
      <c r="C7" s="34" t="s">
        <v>69</v>
      </c>
      <c r="D7" s="34" t="s">
        <v>78</v>
      </c>
      <c r="E7" s="34">
        <f>4*60</f>
        <v>240</v>
      </c>
      <c r="F7" s="34">
        <f t="shared" si="1"/>
        <v>4</v>
      </c>
      <c r="G7" s="36">
        <f t="shared" si="0"/>
        <v>0.16666666666666666</v>
      </c>
      <c r="H7" s="36"/>
    </row>
    <row r="8" spans="1:16">
      <c r="C8" s="34" t="s">
        <v>63</v>
      </c>
      <c r="D8" s="34" t="s">
        <v>52</v>
      </c>
      <c r="E8" s="34">
        <f>24*60</f>
        <v>1440</v>
      </c>
      <c r="F8" s="34">
        <f t="shared" si="1"/>
        <v>24</v>
      </c>
      <c r="G8" s="36">
        <f t="shared" si="0"/>
        <v>1</v>
      </c>
      <c r="H8" s="36"/>
      <c r="N8" s="34" t="str">
        <f ca="1">"Data Sample - " &amp; Graph!A2 &amp; " Points"</f>
        <v>Data Sample - 0 Points</v>
      </c>
    </row>
    <row r="9" spans="1:16">
      <c r="C9" s="34" t="s">
        <v>62</v>
      </c>
      <c r="D9" s="34" t="s">
        <v>74</v>
      </c>
      <c r="E9" s="34">
        <f>7*24*60</f>
        <v>10080</v>
      </c>
      <c r="F9" s="34">
        <f t="shared" si="1"/>
        <v>168</v>
      </c>
      <c r="G9" s="36">
        <f t="shared" si="0"/>
        <v>7</v>
      </c>
      <c r="H9" s="36"/>
      <c r="N9" s="34" t="str">
        <f ca="1">INDEX(rData,1,1) &amp; " to " &amp; INDEX(rData,Graph!A2,1)</f>
        <v xml:space="preserve"> to </v>
      </c>
    </row>
    <row r="10" spans="1:16">
      <c r="C10" s="34" t="s">
        <v>61</v>
      </c>
      <c r="D10" s="34" t="s">
        <v>75</v>
      </c>
      <c r="E10" s="37">
        <f>365.25*rMinperday/12</f>
        <v>43830</v>
      </c>
      <c r="F10" s="34">
        <f t="shared" si="1"/>
        <v>730.5</v>
      </c>
      <c r="G10" s="36">
        <f t="shared" si="0"/>
        <v>30.4375</v>
      </c>
      <c r="H10" s="36"/>
    </row>
  </sheetData>
  <sheetProtection password="9213" sheet="1" objects="1" scenarios="1" selectLockedCells="1" selectUnlockedCells="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5"/>
  <sheetViews>
    <sheetView workbookViewId="0">
      <selection activeCell="D22" sqref="D22"/>
    </sheetView>
  </sheetViews>
  <sheetFormatPr defaultRowHeight="15"/>
  <cols>
    <col min="1" max="3" width="9.140625" style="34"/>
    <col min="4" max="4" width="10.140625" style="34" bestFit="1" customWidth="1"/>
    <col min="5" max="16384" width="9.140625" style="34"/>
  </cols>
  <sheetData>
    <row r="1" spans="1:8">
      <c r="A1" s="1" t="s">
        <v>84</v>
      </c>
      <c r="B1" s="2" t="s">
        <v>85</v>
      </c>
      <c r="C1" s="2" t="s">
        <v>86</v>
      </c>
      <c r="D1" s="3"/>
      <c r="E1" s="3"/>
      <c r="F1" s="3"/>
    </row>
    <row r="2" spans="1:8">
      <c r="A2" s="4">
        <f ca="1">COUNTA(OFFSET(rData,,,,1))</f>
        <v>0</v>
      </c>
      <c r="B2" s="4">
        <f ca="1">2*A2/C2</f>
        <v>0</v>
      </c>
      <c r="C2" s="5">
        <v>100</v>
      </c>
      <c r="D2" s="3"/>
      <c r="E2" s="6"/>
      <c r="F2" s="6"/>
    </row>
    <row r="3" spans="1:8">
      <c r="A3" s="7"/>
      <c r="B3" s="8"/>
      <c r="C3" s="9"/>
      <c r="D3" s="9"/>
      <c r="E3" s="6"/>
      <c r="F3" s="6"/>
    </row>
    <row r="4" spans="1:8">
      <c r="A4" s="10" t="s">
        <v>87</v>
      </c>
      <c r="B4" s="11" t="s">
        <v>88</v>
      </c>
      <c r="C4" s="12" t="s">
        <v>89</v>
      </c>
      <c r="D4" s="12" t="s">
        <v>90</v>
      </c>
      <c r="E4" s="13" t="s">
        <v>91</v>
      </c>
      <c r="F4" s="13" t="s">
        <v>92</v>
      </c>
      <c r="G4" s="34" t="s">
        <v>1</v>
      </c>
      <c r="H4" s="34" t="s">
        <v>2</v>
      </c>
    </row>
    <row r="5" spans="1:8">
      <c r="A5" s="14">
        <v>1</v>
      </c>
      <c r="B5" s="15">
        <v>1</v>
      </c>
      <c r="C5" s="16">
        <f>INDEX(rData,$B5,3)</f>
        <v>0</v>
      </c>
      <c r="D5" s="16">
        <f>INDEX(rData,$B5,4)</f>
        <v>0</v>
      </c>
      <c r="E5" s="16">
        <f>INDEX(rData,$B5,5)</f>
        <v>0</v>
      </c>
      <c r="F5" s="16">
        <f t="shared" ref="F5:F36" si="0">INDEX(rData,$B5,6)</f>
        <v>0</v>
      </c>
      <c r="G5" s="34">
        <f ca="1">Proc!$B$19</f>
        <v>1.2088010151357413</v>
      </c>
      <c r="H5" s="34">
        <f ca="1">Proc!$B$18</f>
        <v>1.1864999999999999</v>
      </c>
    </row>
    <row r="6" spans="1:8">
      <c r="A6" s="14">
        <f t="shared" ref="A6:A55" si="1">A5+1</f>
        <v>2</v>
      </c>
      <c r="B6" s="17">
        <f ca="1">B2</f>
        <v>0</v>
      </c>
      <c r="C6" s="16">
        <f>F5</f>
        <v>0</v>
      </c>
      <c r="D6" s="16">
        <f t="shared" ref="D6:D37" ca="1" si="2">MAX(OFFSET(rData,B5,2,$B$2-1,4))</f>
        <v>0</v>
      </c>
      <c r="E6" s="16">
        <f t="shared" ref="E6:E37" ca="1" si="3">MIN(OFFSET(rData,B5,2,$B$2-1,4))</f>
        <v>0</v>
      </c>
      <c r="F6" s="16">
        <f t="shared" ca="1" si="0"/>
        <v>0</v>
      </c>
      <c r="G6" s="34">
        <f ca="1">Proc!$B$19</f>
        <v>1.2088010151357413</v>
      </c>
      <c r="H6" s="34">
        <f ca="1">Proc!$B$18</f>
        <v>1.1864999999999999</v>
      </c>
    </row>
    <row r="7" spans="1:8">
      <c r="A7" s="14">
        <f t="shared" si="1"/>
        <v>3</v>
      </c>
      <c r="B7" s="17">
        <f ca="1">B6+$B$2</f>
        <v>0</v>
      </c>
      <c r="C7" s="16">
        <f t="shared" ref="C7:C55" ca="1" si="4">F6</f>
        <v>0</v>
      </c>
      <c r="D7" s="16">
        <f t="shared" ca="1" si="2"/>
        <v>0</v>
      </c>
      <c r="E7" s="16">
        <f t="shared" ca="1" si="3"/>
        <v>0</v>
      </c>
      <c r="F7" s="16">
        <f t="shared" ca="1" si="0"/>
        <v>0</v>
      </c>
      <c r="G7" s="34">
        <f ca="1">Proc!$B$19</f>
        <v>1.2088010151357413</v>
      </c>
      <c r="H7" s="34">
        <f ca="1">Proc!$B$18</f>
        <v>1.1864999999999999</v>
      </c>
    </row>
    <row r="8" spans="1:8">
      <c r="A8" s="14">
        <f t="shared" si="1"/>
        <v>4</v>
      </c>
      <c r="B8" s="17">
        <f t="shared" ref="B8:B55" ca="1" si="5">B7+$B$2</f>
        <v>0</v>
      </c>
      <c r="C8" s="16">
        <f t="shared" ca="1" si="4"/>
        <v>0</v>
      </c>
      <c r="D8" s="16">
        <f t="shared" ca="1" si="2"/>
        <v>0</v>
      </c>
      <c r="E8" s="16">
        <f t="shared" ca="1" si="3"/>
        <v>0</v>
      </c>
      <c r="F8" s="16">
        <f t="shared" ca="1" si="0"/>
        <v>0</v>
      </c>
      <c r="G8" s="34">
        <f ca="1">Proc!$B$19</f>
        <v>1.2088010151357413</v>
      </c>
      <c r="H8" s="34">
        <f ca="1">Proc!$B$18</f>
        <v>1.1864999999999999</v>
      </c>
    </row>
    <row r="9" spans="1:8">
      <c r="A9" s="14">
        <f t="shared" si="1"/>
        <v>5</v>
      </c>
      <c r="B9" s="17">
        <f t="shared" ca="1" si="5"/>
        <v>0</v>
      </c>
      <c r="C9" s="16">
        <f t="shared" ca="1" si="4"/>
        <v>0</v>
      </c>
      <c r="D9" s="16">
        <f t="shared" ca="1" si="2"/>
        <v>0</v>
      </c>
      <c r="E9" s="16">
        <f t="shared" ca="1" si="3"/>
        <v>0</v>
      </c>
      <c r="F9" s="16">
        <f t="shared" ca="1" si="0"/>
        <v>0</v>
      </c>
      <c r="G9" s="34">
        <f ca="1">Proc!$B$19</f>
        <v>1.2088010151357413</v>
      </c>
      <c r="H9" s="34">
        <f ca="1">Proc!$B$18</f>
        <v>1.1864999999999999</v>
      </c>
    </row>
    <row r="10" spans="1:8">
      <c r="A10" s="14">
        <f t="shared" si="1"/>
        <v>6</v>
      </c>
      <c r="B10" s="17">
        <f t="shared" ca="1" si="5"/>
        <v>0</v>
      </c>
      <c r="C10" s="16">
        <f t="shared" ca="1" si="4"/>
        <v>0</v>
      </c>
      <c r="D10" s="16">
        <f t="shared" ca="1" si="2"/>
        <v>0</v>
      </c>
      <c r="E10" s="16">
        <f t="shared" ca="1" si="3"/>
        <v>0</v>
      </c>
      <c r="F10" s="16">
        <f t="shared" ca="1" si="0"/>
        <v>0</v>
      </c>
      <c r="G10" s="34">
        <f ca="1">Proc!$B$19</f>
        <v>1.2088010151357413</v>
      </c>
      <c r="H10" s="34">
        <f ca="1">Proc!$B$18</f>
        <v>1.1864999999999999</v>
      </c>
    </row>
    <row r="11" spans="1:8">
      <c r="A11" s="14">
        <f t="shared" si="1"/>
        <v>7</v>
      </c>
      <c r="B11" s="17">
        <f t="shared" ca="1" si="5"/>
        <v>0</v>
      </c>
      <c r="C11" s="16">
        <f t="shared" ca="1" si="4"/>
        <v>0</v>
      </c>
      <c r="D11" s="16">
        <f t="shared" ca="1" si="2"/>
        <v>0</v>
      </c>
      <c r="E11" s="16">
        <f t="shared" ca="1" si="3"/>
        <v>0</v>
      </c>
      <c r="F11" s="16">
        <f t="shared" ca="1" si="0"/>
        <v>0</v>
      </c>
      <c r="G11" s="34">
        <f ca="1">Proc!$B$19</f>
        <v>1.2088010151357413</v>
      </c>
      <c r="H11" s="34">
        <f ca="1">Proc!$B$18</f>
        <v>1.1864999999999999</v>
      </c>
    </row>
    <row r="12" spans="1:8">
      <c r="A12" s="14">
        <f t="shared" si="1"/>
        <v>8</v>
      </c>
      <c r="B12" s="17">
        <f t="shared" ca="1" si="5"/>
        <v>0</v>
      </c>
      <c r="C12" s="16">
        <f t="shared" ca="1" si="4"/>
        <v>0</v>
      </c>
      <c r="D12" s="16">
        <f t="shared" ca="1" si="2"/>
        <v>0</v>
      </c>
      <c r="E12" s="16">
        <f t="shared" ca="1" si="3"/>
        <v>0</v>
      </c>
      <c r="F12" s="16">
        <f t="shared" ca="1" si="0"/>
        <v>0</v>
      </c>
      <c r="G12" s="34">
        <f ca="1">Proc!$B$19</f>
        <v>1.2088010151357413</v>
      </c>
      <c r="H12" s="34">
        <f ca="1">Proc!$B$18</f>
        <v>1.1864999999999999</v>
      </c>
    </row>
    <row r="13" spans="1:8">
      <c r="A13" s="14">
        <f t="shared" si="1"/>
        <v>9</v>
      </c>
      <c r="B13" s="17">
        <f t="shared" ca="1" si="5"/>
        <v>0</v>
      </c>
      <c r="C13" s="16">
        <f t="shared" ca="1" si="4"/>
        <v>0</v>
      </c>
      <c r="D13" s="16">
        <f t="shared" ca="1" si="2"/>
        <v>0</v>
      </c>
      <c r="E13" s="16">
        <f t="shared" ca="1" si="3"/>
        <v>0</v>
      </c>
      <c r="F13" s="16">
        <f t="shared" ca="1" si="0"/>
        <v>0</v>
      </c>
      <c r="G13" s="34">
        <f ca="1">Proc!$B$19</f>
        <v>1.2088010151357413</v>
      </c>
      <c r="H13" s="34">
        <f ca="1">Proc!$B$18</f>
        <v>1.1864999999999999</v>
      </c>
    </row>
    <row r="14" spans="1:8">
      <c r="A14" s="14">
        <f t="shared" si="1"/>
        <v>10</v>
      </c>
      <c r="B14" s="17">
        <f t="shared" ca="1" si="5"/>
        <v>0</v>
      </c>
      <c r="C14" s="16">
        <f t="shared" ca="1" si="4"/>
        <v>0</v>
      </c>
      <c r="D14" s="16">
        <f t="shared" ca="1" si="2"/>
        <v>0</v>
      </c>
      <c r="E14" s="16">
        <f t="shared" ca="1" si="3"/>
        <v>0</v>
      </c>
      <c r="F14" s="16">
        <f t="shared" ca="1" si="0"/>
        <v>0</v>
      </c>
      <c r="G14" s="34">
        <f ca="1">Proc!$B$19</f>
        <v>1.2088010151357413</v>
      </c>
      <c r="H14" s="34">
        <f ca="1">Proc!$B$18</f>
        <v>1.1864999999999999</v>
      </c>
    </row>
    <row r="15" spans="1:8">
      <c r="A15" s="14">
        <f t="shared" si="1"/>
        <v>11</v>
      </c>
      <c r="B15" s="17">
        <f t="shared" ca="1" si="5"/>
        <v>0</v>
      </c>
      <c r="C15" s="16">
        <f t="shared" ca="1" si="4"/>
        <v>0</v>
      </c>
      <c r="D15" s="16">
        <f t="shared" ca="1" si="2"/>
        <v>0</v>
      </c>
      <c r="E15" s="16">
        <f t="shared" ca="1" si="3"/>
        <v>0</v>
      </c>
      <c r="F15" s="16">
        <f t="shared" ca="1" si="0"/>
        <v>0</v>
      </c>
      <c r="G15" s="34">
        <f ca="1">Proc!$B$19</f>
        <v>1.2088010151357413</v>
      </c>
      <c r="H15" s="34">
        <f ca="1">Proc!$B$18</f>
        <v>1.1864999999999999</v>
      </c>
    </row>
    <row r="16" spans="1:8">
      <c r="A16" s="14">
        <f t="shared" si="1"/>
        <v>12</v>
      </c>
      <c r="B16" s="17">
        <f t="shared" ca="1" si="5"/>
        <v>0</v>
      </c>
      <c r="C16" s="16">
        <f t="shared" ca="1" si="4"/>
        <v>0</v>
      </c>
      <c r="D16" s="16">
        <f t="shared" ca="1" si="2"/>
        <v>0</v>
      </c>
      <c r="E16" s="16">
        <f t="shared" ca="1" si="3"/>
        <v>0</v>
      </c>
      <c r="F16" s="16">
        <f t="shared" ca="1" si="0"/>
        <v>0</v>
      </c>
      <c r="G16" s="34">
        <f ca="1">Proc!$B$19</f>
        <v>1.2088010151357413</v>
      </c>
      <c r="H16" s="34">
        <f ca="1">Proc!$B$18</f>
        <v>1.1864999999999999</v>
      </c>
    </row>
    <row r="17" spans="1:8">
      <c r="A17" s="14">
        <f t="shared" si="1"/>
        <v>13</v>
      </c>
      <c r="B17" s="17">
        <f t="shared" ca="1" si="5"/>
        <v>0</v>
      </c>
      <c r="C17" s="16">
        <f t="shared" ca="1" si="4"/>
        <v>0</v>
      </c>
      <c r="D17" s="16">
        <f t="shared" ca="1" si="2"/>
        <v>0</v>
      </c>
      <c r="E17" s="16">
        <f t="shared" ca="1" si="3"/>
        <v>0</v>
      </c>
      <c r="F17" s="16">
        <f t="shared" ca="1" si="0"/>
        <v>0</v>
      </c>
      <c r="G17" s="34">
        <f ca="1">Proc!$B$19</f>
        <v>1.2088010151357413</v>
      </c>
      <c r="H17" s="34">
        <f ca="1">Proc!$B$18</f>
        <v>1.1864999999999999</v>
      </c>
    </row>
    <row r="18" spans="1:8">
      <c r="A18" s="14">
        <f t="shared" si="1"/>
        <v>14</v>
      </c>
      <c r="B18" s="17">
        <f t="shared" ca="1" si="5"/>
        <v>0</v>
      </c>
      <c r="C18" s="16">
        <f t="shared" ca="1" si="4"/>
        <v>0</v>
      </c>
      <c r="D18" s="16">
        <f t="shared" ca="1" si="2"/>
        <v>0</v>
      </c>
      <c r="E18" s="16">
        <f t="shared" ca="1" si="3"/>
        <v>0</v>
      </c>
      <c r="F18" s="16">
        <f t="shared" ca="1" si="0"/>
        <v>0</v>
      </c>
      <c r="G18" s="34">
        <f ca="1">Proc!$B$19</f>
        <v>1.2088010151357413</v>
      </c>
      <c r="H18" s="34">
        <f ca="1">Proc!$B$18</f>
        <v>1.1864999999999999</v>
      </c>
    </row>
    <row r="19" spans="1:8">
      <c r="A19" s="14">
        <f t="shared" si="1"/>
        <v>15</v>
      </c>
      <c r="B19" s="17">
        <f t="shared" ca="1" si="5"/>
        <v>0</v>
      </c>
      <c r="C19" s="16">
        <f t="shared" ca="1" si="4"/>
        <v>0</v>
      </c>
      <c r="D19" s="16">
        <f t="shared" ca="1" si="2"/>
        <v>0</v>
      </c>
      <c r="E19" s="16">
        <f t="shared" ca="1" si="3"/>
        <v>0</v>
      </c>
      <c r="F19" s="16">
        <f t="shared" ca="1" si="0"/>
        <v>0</v>
      </c>
      <c r="G19" s="34">
        <f ca="1">Proc!$B$19</f>
        <v>1.2088010151357413</v>
      </c>
      <c r="H19" s="34">
        <f ca="1">Proc!$B$18</f>
        <v>1.1864999999999999</v>
      </c>
    </row>
    <row r="20" spans="1:8">
      <c r="A20" s="14">
        <f t="shared" si="1"/>
        <v>16</v>
      </c>
      <c r="B20" s="17">
        <f t="shared" ca="1" si="5"/>
        <v>0</v>
      </c>
      <c r="C20" s="16">
        <f t="shared" ca="1" si="4"/>
        <v>0</v>
      </c>
      <c r="D20" s="16">
        <f t="shared" ca="1" si="2"/>
        <v>0</v>
      </c>
      <c r="E20" s="16">
        <f t="shared" ca="1" si="3"/>
        <v>0</v>
      </c>
      <c r="F20" s="16">
        <f t="shared" ca="1" si="0"/>
        <v>0</v>
      </c>
      <c r="G20" s="34">
        <f ca="1">Proc!$B$19</f>
        <v>1.2088010151357413</v>
      </c>
      <c r="H20" s="34">
        <f ca="1">Proc!$B$18</f>
        <v>1.1864999999999999</v>
      </c>
    </row>
    <row r="21" spans="1:8">
      <c r="A21" s="14">
        <f t="shared" si="1"/>
        <v>17</v>
      </c>
      <c r="B21" s="17">
        <f t="shared" ca="1" si="5"/>
        <v>0</v>
      </c>
      <c r="C21" s="16">
        <f t="shared" ca="1" si="4"/>
        <v>0</v>
      </c>
      <c r="D21" s="16">
        <f t="shared" ca="1" si="2"/>
        <v>0</v>
      </c>
      <c r="E21" s="16">
        <f t="shared" ca="1" si="3"/>
        <v>0</v>
      </c>
      <c r="F21" s="16">
        <f t="shared" ca="1" si="0"/>
        <v>0</v>
      </c>
      <c r="G21" s="34">
        <f ca="1">Proc!$B$19</f>
        <v>1.2088010151357413</v>
      </c>
      <c r="H21" s="34">
        <f ca="1">Proc!$B$18</f>
        <v>1.1864999999999999</v>
      </c>
    </row>
    <row r="22" spans="1:8">
      <c r="A22" s="14">
        <f t="shared" si="1"/>
        <v>18</v>
      </c>
      <c r="B22" s="17">
        <f t="shared" ca="1" si="5"/>
        <v>0</v>
      </c>
      <c r="C22" s="16">
        <f t="shared" ca="1" si="4"/>
        <v>0</v>
      </c>
      <c r="D22" s="16">
        <f t="shared" ca="1" si="2"/>
        <v>0</v>
      </c>
      <c r="E22" s="16">
        <f t="shared" ca="1" si="3"/>
        <v>0</v>
      </c>
      <c r="F22" s="16">
        <f t="shared" ca="1" si="0"/>
        <v>0</v>
      </c>
      <c r="G22" s="34">
        <f ca="1">Proc!$B$19</f>
        <v>1.2088010151357413</v>
      </c>
      <c r="H22" s="34">
        <f ca="1">Proc!$B$18</f>
        <v>1.1864999999999999</v>
      </c>
    </row>
    <row r="23" spans="1:8">
      <c r="A23" s="14">
        <f t="shared" si="1"/>
        <v>19</v>
      </c>
      <c r="B23" s="17">
        <f t="shared" ca="1" si="5"/>
        <v>0</v>
      </c>
      <c r="C23" s="16">
        <f t="shared" ca="1" si="4"/>
        <v>0</v>
      </c>
      <c r="D23" s="16">
        <f t="shared" ca="1" si="2"/>
        <v>0</v>
      </c>
      <c r="E23" s="16">
        <f t="shared" ca="1" si="3"/>
        <v>0</v>
      </c>
      <c r="F23" s="16">
        <f t="shared" ca="1" si="0"/>
        <v>0</v>
      </c>
      <c r="G23" s="34">
        <f ca="1">Proc!$B$19</f>
        <v>1.2088010151357413</v>
      </c>
      <c r="H23" s="34">
        <f ca="1">Proc!$B$18</f>
        <v>1.1864999999999999</v>
      </c>
    </row>
    <row r="24" spans="1:8">
      <c r="A24" s="14">
        <f t="shared" si="1"/>
        <v>20</v>
      </c>
      <c r="B24" s="17">
        <f t="shared" ca="1" si="5"/>
        <v>0</v>
      </c>
      <c r="C24" s="16">
        <f t="shared" ca="1" si="4"/>
        <v>0</v>
      </c>
      <c r="D24" s="16">
        <f t="shared" ca="1" si="2"/>
        <v>0</v>
      </c>
      <c r="E24" s="16">
        <f t="shared" ca="1" si="3"/>
        <v>0</v>
      </c>
      <c r="F24" s="16">
        <f t="shared" ca="1" si="0"/>
        <v>0</v>
      </c>
      <c r="G24" s="34">
        <f ca="1">Proc!$B$19</f>
        <v>1.2088010151357413</v>
      </c>
      <c r="H24" s="34">
        <f ca="1">Proc!$B$18</f>
        <v>1.1864999999999999</v>
      </c>
    </row>
    <row r="25" spans="1:8">
      <c r="A25" s="14">
        <f t="shared" si="1"/>
        <v>21</v>
      </c>
      <c r="B25" s="17">
        <f t="shared" ca="1" si="5"/>
        <v>0</v>
      </c>
      <c r="C25" s="16">
        <f t="shared" ca="1" si="4"/>
        <v>0</v>
      </c>
      <c r="D25" s="16">
        <f t="shared" ca="1" si="2"/>
        <v>0</v>
      </c>
      <c r="E25" s="16">
        <f t="shared" ca="1" si="3"/>
        <v>0</v>
      </c>
      <c r="F25" s="16">
        <f t="shared" ca="1" si="0"/>
        <v>0</v>
      </c>
      <c r="G25" s="34">
        <f ca="1">Proc!$B$19</f>
        <v>1.2088010151357413</v>
      </c>
      <c r="H25" s="34">
        <f ca="1">Proc!$B$18</f>
        <v>1.1864999999999999</v>
      </c>
    </row>
    <row r="26" spans="1:8">
      <c r="A26" s="14">
        <f t="shared" si="1"/>
        <v>22</v>
      </c>
      <c r="B26" s="17">
        <f t="shared" ca="1" si="5"/>
        <v>0</v>
      </c>
      <c r="C26" s="16">
        <f t="shared" ca="1" si="4"/>
        <v>0</v>
      </c>
      <c r="D26" s="16">
        <f t="shared" ca="1" si="2"/>
        <v>0</v>
      </c>
      <c r="E26" s="16">
        <f t="shared" ca="1" si="3"/>
        <v>0</v>
      </c>
      <c r="F26" s="16">
        <f t="shared" ca="1" si="0"/>
        <v>0</v>
      </c>
      <c r="G26" s="34">
        <f ca="1">Proc!$B$19</f>
        <v>1.2088010151357413</v>
      </c>
      <c r="H26" s="34">
        <f ca="1">Proc!$B$18</f>
        <v>1.1864999999999999</v>
      </c>
    </row>
    <row r="27" spans="1:8">
      <c r="A27" s="14">
        <f t="shared" si="1"/>
        <v>23</v>
      </c>
      <c r="B27" s="17">
        <f t="shared" ca="1" si="5"/>
        <v>0</v>
      </c>
      <c r="C27" s="16">
        <f t="shared" ca="1" si="4"/>
        <v>0</v>
      </c>
      <c r="D27" s="16">
        <f t="shared" ca="1" si="2"/>
        <v>0</v>
      </c>
      <c r="E27" s="16">
        <f t="shared" ca="1" si="3"/>
        <v>0</v>
      </c>
      <c r="F27" s="16">
        <f t="shared" ca="1" si="0"/>
        <v>0</v>
      </c>
      <c r="G27" s="34">
        <f ca="1">Proc!$B$19</f>
        <v>1.2088010151357413</v>
      </c>
      <c r="H27" s="34">
        <f ca="1">Proc!$B$18</f>
        <v>1.1864999999999999</v>
      </c>
    </row>
    <row r="28" spans="1:8">
      <c r="A28" s="14">
        <f t="shared" si="1"/>
        <v>24</v>
      </c>
      <c r="B28" s="17">
        <f t="shared" ca="1" si="5"/>
        <v>0</v>
      </c>
      <c r="C28" s="16">
        <f t="shared" ca="1" si="4"/>
        <v>0</v>
      </c>
      <c r="D28" s="16">
        <f t="shared" ca="1" si="2"/>
        <v>0</v>
      </c>
      <c r="E28" s="16">
        <f t="shared" ca="1" si="3"/>
        <v>0</v>
      </c>
      <c r="F28" s="16">
        <f t="shared" ca="1" si="0"/>
        <v>0</v>
      </c>
      <c r="G28" s="34">
        <f ca="1">Proc!$B$19</f>
        <v>1.2088010151357413</v>
      </c>
      <c r="H28" s="34">
        <f ca="1">Proc!$B$18</f>
        <v>1.1864999999999999</v>
      </c>
    </row>
    <row r="29" spans="1:8">
      <c r="A29" s="14">
        <f t="shared" si="1"/>
        <v>25</v>
      </c>
      <c r="B29" s="17">
        <f t="shared" ca="1" si="5"/>
        <v>0</v>
      </c>
      <c r="C29" s="16">
        <f t="shared" ca="1" si="4"/>
        <v>0</v>
      </c>
      <c r="D29" s="16">
        <f t="shared" ca="1" si="2"/>
        <v>0</v>
      </c>
      <c r="E29" s="16">
        <f t="shared" ca="1" si="3"/>
        <v>0</v>
      </c>
      <c r="F29" s="16">
        <f t="shared" ca="1" si="0"/>
        <v>0</v>
      </c>
      <c r="G29" s="34">
        <f ca="1">Proc!$B$19</f>
        <v>1.2088010151357413</v>
      </c>
      <c r="H29" s="34">
        <f ca="1">Proc!$B$18</f>
        <v>1.1864999999999999</v>
      </c>
    </row>
    <row r="30" spans="1:8">
      <c r="A30" s="14">
        <f t="shared" si="1"/>
        <v>26</v>
      </c>
      <c r="B30" s="17">
        <f t="shared" ca="1" si="5"/>
        <v>0</v>
      </c>
      <c r="C30" s="16">
        <f t="shared" ca="1" si="4"/>
        <v>0</v>
      </c>
      <c r="D30" s="16">
        <f t="shared" ca="1" si="2"/>
        <v>0</v>
      </c>
      <c r="E30" s="16">
        <f t="shared" ca="1" si="3"/>
        <v>0</v>
      </c>
      <c r="F30" s="16">
        <f t="shared" ca="1" si="0"/>
        <v>0</v>
      </c>
      <c r="G30" s="34">
        <f ca="1">Proc!$B$19</f>
        <v>1.2088010151357413</v>
      </c>
      <c r="H30" s="34">
        <f ca="1">Proc!$B$18</f>
        <v>1.1864999999999999</v>
      </c>
    </row>
    <row r="31" spans="1:8">
      <c r="A31" s="14">
        <f t="shared" si="1"/>
        <v>27</v>
      </c>
      <c r="B31" s="17">
        <f t="shared" ca="1" si="5"/>
        <v>0</v>
      </c>
      <c r="C31" s="16">
        <f t="shared" ca="1" si="4"/>
        <v>0</v>
      </c>
      <c r="D31" s="16">
        <f t="shared" ca="1" si="2"/>
        <v>0</v>
      </c>
      <c r="E31" s="16">
        <f t="shared" ca="1" si="3"/>
        <v>0</v>
      </c>
      <c r="F31" s="16">
        <f t="shared" ca="1" si="0"/>
        <v>0</v>
      </c>
      <c r="G31" s="34">
        <f ca="1">Proc!$B$19</f>
        <v>1.2088010151357413</v>
      </c>
      <c r="H31" s="34">
        <f ca="1">Proc!$B$18</f>
        <v>1.1864999999999999</v>
      </c>
    </row>
    <row r="32" spans="1:8">
      <c r="A32" s="14">
        <f t="shared" si="1"/>
        <v>28</v>
      </c>
      <c r="B32" s="17">
        <f t="shared" ca="1" si="5"/>
        <v>0</v>
      </c>
      <c r="C32" s="16">
        <f t="shared" ca="1" si="4"/>
        <v>0</v>
      </c>
      <c r="D32" s="16">
        <f t="shared" ca="1" si="2"/>
        <v>0</v>
      </c>
      <c r="E32" s="16">
        <f t="shared" ca="1" si="3"/>
        <v>0</v>
      </c>
      <c r="F32" s="16">
        <f t="shared" ca="1" si="0"/>
        <v>0</v>
      </c>
      <c r="G32" s="34">
        <f ca="1">Proc!$B$19</f>
        <v>1.2088010151357413</v>
      </c>
      <c r="H32" s="34">
        <f ca="1">Proc!$B$18</f>
        <v>1.1864999999999999</v>
      </c>
    </row>
    <row r="33" spans="1:8">
      <c r="A33" s="14">
        <f t="shared" si="1"/>
        <v>29</v>
      </c>
      <c r="B33" s="17">
        <f t="shared" ca="1" si="5"/>
        <v>0</v>
      </c>
      <c r="C33" s="16">
        <f t="shared" ca="1" si="4"/>
        <v>0</v>
      </c>
      <c r="D33" s="16">
        <f t="shared" ca="1" si="2"/>
        <v>0</v>
      </c>
      <c r="E33" s="16">
        <f t="shared" ca="1" si="3"/>
        <v>0</v>
      </c>
      <c r="F33" s="16">
        <f t="shared" ca="1" si="0"/>
        <v>0</v>
      </c>
      <c r="G33" s="34">
        <f ca="1">Proc!$B$19</f>
        <v>1.2088010151357413</v>
      </c>
      <c r="H33" s="34">
        <f ca="1">Proc!$B$18</f>
        <v>1.1864999999999999</v>
      </c>
    </row>
    <row r="34" spans="1:8">
      <c r="A34" s="14">
        <f t="shared" si="1"/>
        <v>30</v>
      </c>
      <c r="B34" s="17">
        <f t="shared" ca="1" si="5"/>
        <v>0</v>
      </c>
      <c r="C34" s="16">
        <f t="shared" ca="1" si="4"/>
        <v>0</v>
      </c>
      <c r="D34" s="16">
        <f t="shared" ca="1" si="2"/>
        <v>0</v>
      </c>
      <c r="E34" s="16">
        <f t="shared" ca="1" si="3"/>
        <v>0</v>
      </c>
      <c r="F34" s="16">
        <f t="shared" ca="1" si="0"/>
        <v>0</v>
      </c>
      <c r="G34" s="34">
        <f ca="1">Proc!$B$19</f>
        <v>1.2088010151357413</v>
      </c>
      <c r="H34" s="34">
        <f ca="1">Proc!$B$18</f>
        <v>1.1864999999999999</v>
      </c>
    </row>
    <row r="35" spans="1:8">
      <c r="A35" s="14">
        <f t="shared" si="1"/>
        <v>31</v>
      </c>
      <c r="B35" s="17">
        <f t="shared" ca="1" si="5"/>
        <v>0</v>
      </c>
      <c r="C35" s="16">
        <f t="shared" ca="1" si="4"/>
        <v>0</v>
      </c>
      <c r="D35" s="16">
        <f t="shared" ca="1" si="2"/>
        <v>0</v>
      </c>
      <c r="E35" s="16">
        <f t="shared" ca="1" si="3"/>
        <v>0</v>
      </c>
      <c r="F35" s="16">
        <f t="shared" ca="1" si="0"/>
        <v>0</v>
      </c>
      <c r="G35" s="34">
        <f ca="1">Proc!$B$19</f>
        <v>1.2088010151357413</v>
      </c>
      <c r="H35" s="34">
        <f ca="1">Proc!$B$18</f>
        <v>1.1864999999999999</v>
      </c>
    </row>
    <row r="36" spans="1:8">
      <c r="A36" s="14">
        <f t="shared" si="1"/>
        <v>32</v>
      </c>
      <c r="B36" s="17">
        <f t="shared" ca="1" si="5"/>
        <v>0</v>
      </c>
      <c r="C36" s="16">
        <f t="shared" ca="1" si="4"/>
        <v>0</v>
      </c>
      <c r="D36" s="16">
        <f t="shared" ca="1" si="2"/>
        <v>0</v>
      </c>
      <c r="E36" s="16">
        <f t="shared" ca="1" si="3"/>
        <v>0</v>
      </c>
      <c r="F36" s="16">
        <f t="shared" ca="1" si="0"/>
        <v>0</v>
      </c>
      <c r="G36" s="34">
        <f ca="1">Proc!$B$19</f>
        <v>1.2088010151357413</v>
      </c>
      <c r="H36" s="34">
        <f ca="1">Proc!$B$18</f>
        <v>1.1864999999999999</v>
      </c>
    </row>
    <row r="37" spans="1:8">
      <c r="A37" s="14">
        <f t="shared" si="1"/>
        <v>33</v>
      </c>
      <c r="B37" s="17">
        <f t="shared" ca="1" si="5"/>
        <v>0</v>
      </c>
      <c r="C37" s="16">
        <f t="shared" ca="1" si="4"/>
        <v>0</v>
      </c>
      <c r="D37" s="16">
        <f t="shared" ca="1" si="2"/>
        <v>0</v>
      </c>
      <c r="E37" s="16">
        <f t="shared" ca="1" si="3"/>
        <v>0</v>
      </c>
      <c r="F37" s="16">
        <f t="shared" ref="F37:F55" ca="1" si="6">INDEX(rData,$B37,6)</f>
        <v>0</v>
      </c>
      <c r="G37" s="34">
        <f ca="1">Proc!$B$19</f>
        <v>1.2088010151357413</v>
      </c>
      <c r="H37" s="34">
        <f ca="1">Proc!$B$18</f>
        <v>1.1864999999999999</v>
      </c>
    </row>
    <row r="38" spans="1:8">
      <c r="A38" s="14">
        <f t="shared" si="1"/>
        <v>34</v>
      </c>
      <c r="B38" s="17">
        <f t="shared" ca="1" si="5"/>
        <v>0</v>
      </c>
      <c r="C38" s="16">
        <f t="shared" ca="1" si="4"/>
        <v>0</v>
      </c>
      <c r="D38" s="16">
        <f t="shared" ref="D38:D55" ca="1" si="7">MAX(OFFSET(rData,B37,2,$B$2-1,4))</f>
        <v>0</v>
      </c>
      <c r="E38" s="16">
        <f t="shared" ref="E38:E55" ca="1" si="8">MIN(OFFSET(rData,B37,2,$B$2-1,4))</f>
        <v>0</v>
      </c>
      <c r="F38" s="16">
        <f t="shared" ca="1" si="6"/>
        <v>0</v>
      </c>
      <c r="G38" s="34">
        <f ca="1">Proc!$B$19</f>
        <v>1.2088010151357413</v>
      </c>
      <c r="H38" s="34">
        <f ca="1">Proc!$B$18</f>
        <v>1.1864999999999999</v>
      </c>
    </row>
    <row r="39" spans="1:8">
      <c r="A39" s="14">
        <f t="shared" si="1"/>
        <v>35</v>
      </c>
      <c r="B39" s="17">
        <f t="shared" ca="1" si="5"/>
        <v>0</v>
      </c>
      <c r="C39" s="16">
        <f t="shared" ca="1" si="4"/>
        <v>0</v>
      </c>
      <c r="D39" s="16">
        <f t="shared" ca="1" si="7"/>
        <v>0</v>
      </c>
      <c r="E39" s="16">
        <f t="shared" ca="1" si="8"/>
        <v>0</v>
      </c>
      <c r="F39" s="16">
        <f t="shared" ca="1" si="6"/>
        <v>0</v>
      </c>
      <c r="G39" s="34">
        <f ca="1">Proc!$B$19</f>
        <v>1.2088010151357413</v>
      </c>
      <c r="H39" s="34">
        <f ca="1">Proc!$B$18</f>
        <v>1.1864999999999999</v>
      </c>
    </row>
    <row r="40" spans="1:8">
      <c r="A40" s="14">
        <f t="shared" si="1"/>
        <v>36</v>
      </c>
      <c r="B40" s="17">
        <f t="shared" ca="1" si="5"/>
        <v>0</v>
      </c>
      <c r="C40" s="16">
        <f t="shared" ca="1" si="4"/>
        <v>0</v>
      </c>
      <c r="D40" s="16">
        <f t="shared" ca="1" si="7"/>
        <v>0</v>
      </c>
      <c r="E40" s="16">
        <f t="shared" ca="1" si="8"/>
        <v>0</v>
      </c>
      <c r="F40" s="16">
        <f t="shared" ca="1" si="6"/>
        <v>0</v>
      </c>
      <c r="G40" s="34">
        <f ca="1">Proc!$B$19</f>
        <v>1.2088010151357413</v>
      </c>
      <c r="H40" s="34">
        <f ca="1">Proc!$B$18</f>
        <v>1.1864999999999999</v>
      </c>
    </row>
    <row r="41" spans="1:8">
      <c r="A41" s="14">
        <f t="shared" si="1"/>
        <v>37</v>
      </c>
      <c r="B41" s="17">
        <f t="shared" ca="1" si="5"/>
        <v>0</v>
      </c>
      <c r="C41" s="16">
        <f t="shared" ca="1" si="4"/>
        <v>0</v>
      </c>
      <c r="D41" s="16">
        <f t="shared" ca="1" si="7"/>
        <v>0</v>
      </c>
      <c r="E41" s="16">
        <f t="shared" ca="1" si="8"/>
        <v>0</v>
      </c>
      <c r="F41" s="16">
        <f t="shared" ca="1" si="6"/>
        <v>0</v>
      </c>
      <c r="G41" s="34">
        <f ca="1">Proc!$B$19</f>
        <v>1.2088010151357413</v>
      </c>
      <c r="H41" s="34">
        <f ca="1">Proc!$B$18</f>
        <v>1.1864999999999999</v>
      </c>
    </row>
    <row r="42" spans="1:8">
      <c r="A42" s="14">
        <f t="shared" si="1"/>
        <v>38</v>
      </c>
      <c r="B42" s="17">
        <f t="shared" ca="1" si="5"/>
        <v>0</v>
      </c>
      <c r="C42" s="16">
        <f t="shared" ca="1" si="4"/>
        <v>0</v>
      </c>
      <c r="D42" s="16">
        <f t="shared" ca="1" si="7"/>
        <v>0</v>
      </c>
      <c r="E42" s="16">
        <f t="shared" ca="1" si="8"/>
        <v>0</v>
      </c>
      <c r="F42" s="16">
        <f t="shared" ca="1" si="6"/>
        <v>0</v>
      </c>
      <c r="G42" s="34">
        <f ca="1">Proc!$B$19</f>
        <v>1.2088010151357413</v>
      </c>
      <c r="H42" s="34">
        <f ca="1">Proc!$B$18</f>
        <v>1.1864999999999999</v>
      </c>
    </row>
    <row r="43" spans="1:8">
      <c r="A43" s="14">
        <f t="shared" si="1"/>
        <v>39</v>
      </c>
      <c r="B43" s="17">
        <f t="shared" ca="1" si="5"/>
        <v>0</v>
      </c>
      <c r="C43" s="16">
        <f t="shared" ca="1" si="4"/>
        <v>0</v>
      </c>
      <c r="D43" s="16">
        <f t="shared" ca="1" si="7"/>
        <v>0</v>
      </c>
      <c r="E43" s="16">
        <f t="shared" ca="1" si="8"/>
        <v>0</v>
      </c>
      <c r="F43" s="16">
        <f t="shared" ca="1" si="6"/>
        <v>0</v>
      </c>
      <c r="G43" s="34">
        <f ca="1">Proc!$B$19</f>
        <v>1.2088010151357413</v>
      </c>
      <c r="H43" s="34">
        <f ca="1">Proc!$B$18</f>
        <v>1.1864999999999999</v>
      </c>
    </row>
    <row r="44" spans="1:8">
      <c r="A44" s="14">
        <f t="shared" si="1"/>
        <v>40</v>
      </c>
      <c r="B44" s="17">
        <f t="shared" ca="1" si="5"/>
        <v>0</v>
      </c>
      <c r="C44" s="16">
        <f t="shared" ca="1" si="4"/>
        <v>0</v>
      </c>
      <c r="D44" s="16">
        <f t="shared" ca="1" si="7"/>
        <v>0</v>
      </c>
      <c r="E44" s="16">
        <f t="shared" ca="1" si="8"/>
        <v>0</v>
      </c>
      <c r="F44" s="16">
        <f t="shared" ca="1" si="6"/>
        <v>0</v>
      </c>
      <c r="G44" s="34">
        <f ca="1">Proc!$B$19</f>
        <v>1.2088010151357413</v>
      </c>
      <c r="H44" s="34">
        <f ca="1">Proc!$B$18</f>
        <v>1.1864999999999999</v>
      </c>
    </row>
    <row r="45" spans="1:8">
      <c r="A45" s="14">
        <f t="shared" si="1"/>
        <v>41</v>
      </c>
      <c r="B45" s="17">
        <f t="shared" ca="1" si="5"/>
        <v>0</v>
      </c>
      <c r="C45" s="16">
        <f t="shared" ca="1" si="4"/>
        <v>0</v>
      </c>
      <c r="D45" s="16">
        <f t="shared" ca="1" si="7"/>
        <v>0</v>
      </c>
      <c r="E45" s="16">
        <f t="shared" ca="1" si="8"/>
        <v>0</v>
      </c>
      <c r="F45" s="16">
        <f t="shared" ca="1" si="6"/>
        <v>0</v>
      </c>
      <c r="G45" s="34">
        <f ca="1">Proc!$B$19</f>
        <v>1.2088010151357413</v>
      </c>
      <c r="H45" s="34">
        <f ca="1">Proc!$B$18</f>
        <v>1.1864999999999999</v>
      </c>
    </row>
    <row r="46" spans="1:8">
      <c r="A46" s="14">
        <f t="shared" si="1"/>
        <v>42</v>
      </c>
      <c r="B46" s="17">
        <f t="shared" ca="1" si="5"/>
        <v>0</v>
      </c>
      <c r="C46" s="16">
        <f t="shared" ca="1" si="4"/>
        <v>0</v>
      </c>
      <c r="D46" s="16">
        <f t="shared" ca="1" si="7"/>
        <v>0</v>
      </c>
      <c r="E46" s="16">
        <f t="shared" ca="1" si="8"/>
        <v>0</v>
      </c>
      <c r="F46" s="16">
        <f t="shared" ca="1" si="6"/>
        <v>0</v>
      </c>
      <c r="G46" s="34">
        <f ca="1">Proc!$B$19</f>
        <v>1.2088010151357413</v>
      </c>
      <c r="H46" s="34">
        <f ca="1">Proc!$B$18</f>
        <v>1.1864999999999999</v>
      </c>
    </row>
    <row r="47" spans="1:8">
      <c r="A47" s="14">
        <f t="shared" si="1"/>
        <v>43</v>
      </c>
      <c r="B47" s="17">
        <f t="shared" ca="1" si="5"/>
        <v>0</v>
      </c>
      <c r="C47" s="16">
        <f t="shared" ca="1" si="4"/>
        <v>0</v>
      </c>
      <c r="D47" s="16">
        <f t="shared" ca="1" si="7"/>
        <v>0</v>
      </c>
      <c r="E47" s="16">
        <f t="shared" ca="1" si="8"/>
        <v>0</v>
      </c>
      <c r="F47" s="16">
        <f t="shared" ca="1" si="6"/>
        <v>0</v>
      </c>
      <c r="G47" s="34">
        <f ca="1">Proc!$B$19</f>
        <v>1.2088010151357413</v>
      </c>
      <c r="H47" s="34">
        <f ca="1">Proc!$B$18</f>
        <v>1.1864999999999999</v>
      </c>
    </row>
    <row r="48" spans="1:8">
      <c r="A48" s="14">
        <f t="shared" si="1"/>
        <v>44</v>
      </c>
      <c r="B48" s="17">
        <f t="shared" ca="1" si="5"/>
        <v>0</v>
      </c>
      <c r="C48" s="16">
        <f t="shared" ca="1" si="4"/>
        <v>0</v>
      </c>
      <c r="D48" s="16">
        <f t="shared" ca="1" si="7"/>
        <v>0</v>
      </c>
      <c r="E48" s="16">
        <f t="shared" ca="1" si="8"/>
        <v>0</v>
      </c>
      <c r="F48" s="16">
        <f t="shared" ca="1" si="6"/>
        <v>0</v>
      </c>
      <c r="G48" s="34">
        <f ca="1">Proc!$B$19</f>
        <v>1.2088010151357413</v>
      </c>
      <c r="H48" s="34">
        <f ca="1">Proc!$B$18</f>
        <v>1.1864999999999999</v>
      </c>
    </row>
    <row r="49" spans="1:8">
      <c r="A49" s="14">
        <f t="shared" si="1"/>
        <v>45</v>
      </c>
      <c r="B49" s="17">
        <f t="shared" ca="1" si="5"/>
        <v>0</v>
      </c>
      <c r="C49" s="16">
        <f t="shared" ca="1" si="4"/>
        <v>0</v>
      </c>
      <c r="D49" s="16">
        <f t="shared" ca="1" si="7"/>
        <v>0</v>
      </c>
      <c r="E49" s="16">
        <f t="shared" ca="1" si="8"/>
        <v>0</v>
      </c>
      <c r="F49" s="16">
        <f t="shared" ca="1" si="6"/>
        <v>0</v>
      </c>
      <c r="G49" s="34">
        <f ca="1">Proc!$B$19</f>
        <v>1.2088010151357413</v>
      </c>
      <c r="H49" s="34">
        <f ca="1">Proc!$B$18</f>
        <v>1.1864999999999999</v>
      </c>
    </row>
    <row r="50" spans="1:8">
      <c r="A50" s="14">
        <f t="shared" si="1"/>
        <v>46</v>
      </c>
      <c r="B50" s="17">
        <f t="shared" ca="1" si="5"/>
        <v>0</v>
      </c>
      <c r="C50" s="16">
        <f t="shared" ca="1" si="4"/>
        <v>0</v>
      </c>
      <c r="D50" s="16">
        <f t="shared" ca="1" si="7"/>
        <v>0</v>
      </c>
      <c r="E50" s="16">
        <f t="shared" ca="1" si="8"/>
        <v>0</v>
      </c>
      <c r="F50" s="16">
        <f t="shared" ca="1" si="6"/>
        <v>0</v>
      </c>
      <c r="G50" s="34">
        <f ca="1">Proc!$B$19</f>
        <v>1.2088010151357413</v>
      </c>
      <c r="H50" s="34">
        <f ca="1">Proc!$B$18</f>
        <v>1.1864999999999999</v>
      </c>
    </row>
    <row r="51" spans="1:8">
      <c r="A51" s="14">
        <f t="shared" si="1"/>
        <v>47</v>
      </c>
      <c r="B51" s="17">
        <f t="shared" ca="1" si="5"/>
        <v>0</v>
      </c>
      <c r="C51" s="16">
        <f t="shared" ca="1" si="4"/>
        <v>0</v>
      </c>
      <c r="D51" s="16">
        <f t="shared" ca="1" si="7"/>
        <v>0</v>
      </c>
      <c r="E51" s="16">
        <f t="shared" ca="1" si="8"/>
        <v>0</v>
      </c>
      <c r="F51" s="16">
        <f t="shared" ca="1" si="6"/>
        <v>0</v>
      </c>
      <c r="G51" s="34">
        <f ca="1">Proc!$B$19</f>
        <v>1.2088010151357413</v>
      </c>
      <c r="H51" s="34">
        <f ca="1">Proc!$B$18</f>
        <v>1.1864999999999999</v>
      </c>
    </row>
    <row r="52" spans="1:8">
      <c r="A52" s="14">
        <f t="shared" si="1"/>
        <v>48</v>
      </c>
      <c r="B52" s="17">
        <f t="shared" ca="1" si="5"/>
        <v>0</v>
      </c>
      <c r="C52" s="16">
        <f t="shared" ca="1" si="4"/>
        <v>0</v>
      </c>
      <c r="D52" s="16">
        <f t="shared" ca="1" si="7"/>
        <v>0</v>
      </c>
      <c r="E52" s="16">
        <f t="shared" ca="1" si="8"/>
        <v>0</v>
      </c>
      <c r="F52" s="16">
        <f t="shared" ca="1" si="6"/>
        <v>0</v>
      </c>
      <c r="G52" s="34">
        <f ca="1">Proc!$B$19</f>
        <v>1.2088010151357413</v>
      </c>
      <c r="H52" s="34">
        <f ca="1">Proc!$B$18</f>
        <v>1.1864999999999999</v>
      </c>
    </row>
    <row r="53" spans="1:8">
      <c r="A53" s="14">
        <f t="shared" si="1"/>
        <v>49</v>
      </c>
      <c r="B53" s="17">
        <f t="shared" ca="1" si="5"/>
        <v>0</v>
      </c>
      <c r="C53" s="16">
        <f t="shared" ca="1" si="4"/>
        <v>0</v>
      </c>
      <c r="D53" s="16">
        <f t="shared" ca="1" si="7"/>
        <v>0</v>
      </c>
      <c r="E53" s="16">
        <f t="shared" ca="1" si="8"/>
        <v>0</v>
      </c>
      <c r="F53" s="16">
        <f t="shared" ca="1" si="6"/>
        <v>0</v>
      </c>
      <c r="G53" s="34">
        <f ca="1">Proc!$B$19</f>
        <v>1.2088010151357413</v>
      </c>
      <c r="H53" s="34">
        <f ca="1">Proc!$B$18</f>
        <v>1.1864999999999999</v>
      </c>
    </row>
    <row r="54" spans="1:8">
      <c r="A54" s="14">
        <f t="shared" si="1"/>
        <v>50</v>
      </c>
      <c r="B54" s="17">
        <f t="shared" ca="1" si="5"/>
        <v>0</v>
      </c>
      <c r="C54" s="16">
        <f t="shared" ca="1" si="4"/>
        <v>0</v>
      </c>
      <c r="D54" s="16">
        <f t="shared" ca="1" si="7"/>
        <v>0</v>
      </c>
      <c r="E54" s="16">
        <f t="shared" ca="1" si="8"/>
        <v>0</v>
      </c>
      <c r="F54" s="16">
        <f t="shared" ca="1" si="6"/>
        <v>0</v>
      </c>
      <c r="G54" s="34">
        <f ca="1">Proc!$B$19</f>
        <v>1.2088010151357413</v>
      </c>
      <c r="H54" s="34">
        <f ca="1">Proc!$B$18</f>
        <v>1.1864999999999999</v>
      </c>
    </row>
    <row r="55" spans="1:8">
      <c r="A55" s="14">
        <f t="shared" si="1"/>
        <v>51</v>
      </c>
      <c r="B55" s="17">
        <f t="shared" ca="1" si="5"/>
        <v>0</v>
      </c>
      <c r="C55" s="16">
        <f t="shared" ca="1" si="4"/>
        <v>0</v>
      </c>
      <c r="D55" s="16">
        <f t="shared" ca="1" si="7"/>
        <v>0</v>
      </c>
      <c r="E55" s="16">
        <f t="shared" ca="1" si="8"/>
        <v>0</v>
      </c>
      <c r="F55" s="16">
        <f t="shared" ca="1" si="6"/>
        <v>0</v>
      </c>
      <c r="G55" s="34">
        <f ca="1">Proc!$B$19</f>
        <v>1.2088010151357413</v>
      </c>
      <c r="H55" s="34">
        <f ca="1">Proc!$B$18</f>
        <v>1.1864999999999999</v>
      </c>
    </row>
  </sheetData>
  <sheetProtection password="9213" sheet="1" objects="1" scenarios="1" selectLockedCells="1" selectUnlockedCell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4"/>
  <sheetViews>
    <sheetView workbookViewId="0">
      <selection activeCell="T5" sqref="T5:T1003"/>
    </sheetView>
  </sheetViews>
  <sheetFormatPr defaultRowHeight="15"/>
  <cols>
    <col min="1" max="1" width="5" style="34" bestFit="1" customWidth="1"/>
    <col min="2" max="2" width="6.28515625" style="34" bestFit="1" customWidth="1"/>
    <col min="3" max="3" width="8.5703125" style="34" bestFit="1" customWidth="1"/>
    <col min="4" max="5" width="4.5703125" style="34" bestFit="1" customWidth="1"/>
    <col min="6" max="6" width="7.5703125" style="34" bestFit="1" customWidth="1"/>
    <col min="7" max="7" width="8.42578125" style="34" bestFit="1" customWidth="1"/>
    <col min="8" max="8" width="8.5703125" style="34" bestFit="1" customWidth="1"/>
    <col min="9" max="9" width="5.5703125" style="34" bestFit="1" customWidth="1"/>
    <col min="10" max="11" width="7.5703125" style="34" bestFit="1" customWidth="1"/>
    <col min="12" max="12" width="7.28515625" style="34" bestFit="1" customWidth="1"/>
    <col min="13" max="14" width="9.28515625" style="34" bestFit="1" customWidth="1"/>
    <col min="15" max="15" width="12.7109375" style="34" bestFit="1" customWidth="1"/>
    <col min="16" max="16" width="6.42578125" style="34" bestFit="1" customWidth="1"/>
    <col min="17" max="18" width="9.28515625" style="34" bestFit="1" customWidth="1"/>
    <col min="19" max="19" width="6.140625" style="34" bestFit="1" customWidth="1"/>
    <col min="20" max="21" width="7.140625" style="34" bestFit="1" customWidth="1"/>
    <col min="22" max="22" width="7.140625" style="34" customWidth="1"/>
    <col min="23" max="23" width="7.28515625" style="34" bestFit="1" customWidth="1"/>
    <col min="24" max="16384" width="9.140625" style="34"/>
  </cols>
  <sheetData>
    <row r="1" spans="1:29">
      <c r="A1" s="121"/>
      <c r="B1" s="161"/>
      <c r="C1" s="3"/>
      <c r="D1" s="3"/>
      <c r="E1" s="3"/>
      <c r="F1" s="3"/>
      <c r="G1" s="3"/>
      <c r="H1" s="3"/>
      <c r="I1" s="3"/>
      <c r="J1" s="3" t="s">
        <v>153</v>
      </c>
      <c r="K1" s="3" t="s">
        <v>154</v>
      </c>
      <c r="L1" s="3"/>
      <c r="M1" s="3"/>
      <c r="N1" s="3"/>
      <c r="O1" s="3"/>
      <c r="P1" s="3"/>
      <c r="Q1" s="3"/>
      <c r="R1" s="3"/>
      <c r="S1" s="3"/>
      <c r="T1" s="3"/>
      <c r="U1" s="3"/>
      <c r="V1" s="3"/>
      <c r="W1" s="3"/>
      <c r="Y1" s="152" t="s">
        <v>145</v>
      </c>
      <c r="Z1" s="153">
        <f ca="1">N3-ROUNDDOWN(N3,0)</f>
        <v>7.460698725481052E-14</v>
      </c>
      <c r="AA1" s="134">
        <f ca="1">ROUNDDOWN(N3,0)+1</f>
        <v>16</v>
      </c>
      <c r="AB1" s="134">
        <f ca="1">AA1+1</f>
        <v>17</v>
      </c>
      <c r="AC1" s="79">
        <v>0</v>
      </c>
    </row>
    <row r="2" spans="1:29">
      <c r="A2" s="3"/>
      <c r="B2" s="3"/>
      <c r="C2" s="150">
        <f ca="1">MIN(MAX(IF(rSide="Buy",rTPReached,rTPReachedSell),0),1)</f>
        <v>0.56518498369735992</v>
      </c>
      <c r="D2" s="150"/>
      <c r="E2" s="150"/>
      <c r="F2" s="150"/>
      <c r="G2" s="150"/>
      <c r="H2" s="150">
        <f ca="1">MIN(MAX(IF(rSide="Buy",rSLReached,rSLReachedSell),0),1)</f>
        <v>0.37678998913157336</v>
      </c>
      <c r="I2" s="103"/>
      <c r="J2" s="164">
        <f ca="1">IF(rSide="Sell",rStdevdown,rStdevup)</f>
        <v>8.9999999999999998E-4</v>
      </c>
      <c r="K2" s="164">
        <f ca="1">IF(rSide="Sell",rStdevup,rStdevdown)</f>
        <v>8.9999999999999998E-4</v>
      </c>
      <c r="L2" s="103"/>
      <c r="M2" s="122" t="s">
        <v>112</v>
      </c>
      <c r="N2" s="122" t="s">
        <v>113</v>
      </c>
      <c r="O2" s="3" t="s">
        <v>114</v>
      </c>
      <c r="P2" s="3" t="s">
        <v>115</v>
      </c>
      <c r="Q2" s="3" t="s">
        <v>116</v>
      </c>
      <c r="R2" s="3" t="s">
        <v>117</v>
      </c>
      <c r="S2" s="3" t="s">
        <v>7</v>
      </c>
      <c r="T2" s="3" t="s">
        <v>12</v>
      </c>
      <c r="U2" s="3" t="s">
        <v>118</v>
      </c>
      <c r="V2" s="3"/>
      <c r="W2" s="3"/>
      <c r="Y2" s="81" t="s">
        <v>146</v>
      </c>
      <c r="Z2" s="92">
        <f ca="1">M3-ROUNDDOWN(M3,0)</f>
        <v>0.77890570637928924</v>
      </c>
      <c r="AA2" s="156">
        <f ca="1">ROUNDDOWN(M3,0)+1</f>
        <v>10</v>
      </c>
      <c r="AB2" s="156">
        <f ca="1">AA2+1</f>
        <v>11</v>
      </c>
      <c r="AC2" s="79"/>
    </row>
    <row r="3" spans="1:29">
      <c r="A3" s="3" t="s">
        <v>111</v>
      </c>
      <c r="B3" s="3" t="s">
        <v>106</v>
      </c>
      <c r="C3" s="3" t="s">
        <v>109</v>
      </c>
      <c r="D3" s="104" t="s">
        <v>107</v>
      </c>
      <c r="E3" s="3" t="s">
        <v>108</v>
      </c>
      <c r="F3" s="3" t="s">
        <v>110</v>
      </c>
      <c r="G3" s="3" t="s">
        <v>26</v>
      </c>
      <c r="H3" s="3" t="s">
        <v>109</v>
      </c>
      <c r="I3" s="104" t="s">
        <v>107</v>
      </c>
      <c r="J3" s="3" t="s">
        <v>108</v>
      </c>
      <c r="K3" s="3" t="s">
        <v>110</v>
      </c>
      <c r="L3" s="3" t="s">
        <v>26</v>
      </c>
      <c r="M3" s="123">
        <f ca="1">IF(rSide="Buy",Proc!B55,Proc!E55)</f>
        <v>9.7789057063792892</v>
      </c>
      <c r="N3" s="123">
        <f ca="1">IF(rSide="Buy",Proc!B56,Proc!E56)</f>
        <v>15.000000000000075</v>
      </c>
      <c r="O3" s="3"/>
      <c r="P3" s="3"/>
      <c r="Q3" s="3"/>
      <c r="R3" s="3"/>
      <c r="S3" s="3"/>
      <c r="T3" s="3"/>
      <c r="U3" s="3"/>
      <c r="V3" s="3" t="s">
        <v>152</v>
      </c>
      <c r="W3" s="3" t="s">
        <v>151</v>
      </c>
      <c r="Y3" s="75" t="str">
        <f>rSide</f>
        <v>Buy</v>
      </c>
      <c r="Z3" s="77"/>
      <c r="AA3" s="77" t="s">
        <v>149</v>
      </c>
      <c r="AB3" s="77">
        <f>IF(AND(rSide="Buy",1),1,-1)</f>
        <v>1</v>
      </c>
      <c r="AC3" s="162"/>
    </row>
    <row r="4" spans="1:29">
      <c r="A4" s="102">
        <f>IFERROR(B4*Proc!$H$38,"")</f>
        <v>3.472222222222222E-3</v>
      </c>
      <c r="B4" s="34">
        <v>1</v>
      </c>
      <c r="C4" s="34">
        <f ca="1">MATCH($C$2,OFFSET(rMaxtable,,1000-$B4,,1),-1)</f>
        <v>1</v>
      </c>
      <c r="D4" s="101">
        <f ca="1">INDEX(rMaxtable,C4,1000-$B4+1)</f>
        <v>1</v>
      </c>
      <c r="E4" s="101" t="str">
        <f ca="1">(INDEX(rMaxtable,C4+1,1000-$B4+1))</f>
        <v/>
      </c>
      <c r="F4" s="101">
        <f ca="1">C4-1+(D4-$C$2)/(D4-IF(ISNUMBER(E4),E4,0))*(1)</f>
        <v>0.43481501630264008</v>
      </c>
      <c r="G4" s="102">
        <f ca="1">rPipvalue*rSDTP*F4</f>
        <v>3.9133351467237607</v>
      </c>
      <c r="H4" s="34">
        <f ca="1">MATCH($H$2,OFFSET(rMaxtable,,1000-$B4,,1),-1)</f>
        <v>1</v>
      </c>
      <c r="I4" s="101">
        <f ca="1">INDEX(rMaxtable,H4,1000-$B4+1)</f>
        <v>1</v>
      </c>
      <c r="J4" s="101" t="str">
        <f ca="1">(INDEX(rMaxtable,H4+1,1000-$B4+1))</f>
        <v/>
      </c>
      <c r="K4" s="101">
        <f ca="1">H4-1+(I4-$H$2)/(I4-IF(ISNUMBER(J4),J4,0))*(1)</f>
        <v>0.62321001086842664</v>
      </c>
      <c r="L4" s="102">
        <f ca="1">-(rPipvalue*rSDSL*K4)</f>
        <v>-5.6088900978158396</v>
      </c>
      <c r="M4" s="124" t="str">
        <f t="shared" ref="M4:M67" ca="1" si="0">IFERROR(INDEX(rMaxtable,$AA$2,1000-B4+1)*(1-rTPs)+INDEX(rMaxtable,$AB$2,1000-B4+1)*rTPs,"")</f>
        <v/>
      </c>
      <c r="N4" s="124" t="str">
        <f t="shared" ref="N4:N67" ca="1" si="1">IFERROR(INDEX(rMaxtable,$AA$1,1000-B4+1)*(1-rSLs)+INDEX(rMaxtable,$AB$1,1000-B4+1)*rSLs,"")</f>
        <v/>
      </c>
      <c r="O4" s="124">
        <f t="shared" ref="O4:O35" ca="1" si="2">IF($B4&gt;rNtrials,"",(1-IF(ISNUMBER(M4),M4,rSmall))*(1-IF(ISNUMBER(N4),N4,rSmall)))</f>
        <v>1</v>
      </c>
      <c r="P4" s="124">
        <f t="shared" ref="P4:P35" ca="1" si="3">IF($B4&gt;rNtrials,"",IF(ISNUMBER(M4),M4,rSmall)*IF(ISNUMBER(N4),N4,rSmall))</f>
        <v>0</v>
      </c>
      <c r="Q4" s="124" t="str">
        <f t="shared" ref="Q4:Q35" ca="1" si="4">IFERROR(IF($B4&gt;rNtrials,"",IF(ISNUMBER(M4),M4,rSmall)*P4/(IF(ISNUMBER(M4),M4,rSmall)+IF(ISNUMBER(N4),N4,rSmall))),"")</f>
        <v/>
      </c>
      <c r="R4" s="124" t="str">
        <f t="shared" ref="R4:R67" ca="1" si="5">IFERROR(IF(ISNUMBER(N4),N4,rSmall)*P4/(IF(ISNUMBER(M4),M4,rSmall)+IF(ISNUMBER(N4),N4,rSmall)),"")</f>
        <v/>
      </c>
      <c r="S4" s="154" t="str">
        <f t="shared" ref="S4:S67" ca="1" si="6">IFERROR(M4-R4,"")</f>
        <v/>
      </c>
      <c r="T4" s="154" t="str">
        <f ca="1">IFERROR(N4-Q4,"")</f>
        <v/>
      </c>
      <c r="U4" s="154">
        <f t="shared" ref="U4:U67" ca="1" si="7">IF(B4&gt;rNtrials,"",(1-IF(ISNUMBER(S4),S4,rSmall)-IF(ISNUMBER(T4),T4,rSmall)))</f>
        <v>1</v>
      </c>
      <c r="V4" s="101">
        <f t="shared" ref="V4:V67" ca="1" si="8">IFERROR(rPipvalue*rStdevup*K4,"")</f>
        <v>5.6088900978158396</v>
      </c>
      <c r="W4" s="101">
        <f t="shared" ref="W4:W67" si="9">IFERROR(rMugraph*B4,"")</f>
        <v>0</v>
      </c>
      <c r="Y4" s="83" t="str">
        <f>Proc!B9</f>
        <v>Random walk</v>
      </c>
      <c r="Z4" s="106"/>
      <c r="AA4" s="106" t="s">
        <v>150</v>
      </c>
      <c r="AB4" s="106">
        <f ca="1">IF(Proc!B9=OFFSET(rModel,1,,1,1),-1,1)</f>
        <v>1</v>
      </c>
      <c r="AC4" s="163"/>
    </row>
    <row r="5" spans="1:29">
      <c r="A5" s="102">
        <f>IFERROR(B5*Proc!$H$38,"")</f>
        <v>6.9444444444444441E-3</v>
      </c>
      <c r="B5" s="34">
        <f t="shared" ref="B5:B68" si="10">IFERROR(IF(1+B4&gt;rNtrials,"",1+B4),"")</f>
        <v>2</v>
      </c>
      <c r="C5" s="34">
        <f t="shared" ref="C5:C68" ca="1" si="11">IFERROR(MATCH($C$2,OFFSET(rMaxtable,,1000-$B5,,1),-1),"")</f>
        <v>1</v>
      </c>
      <c r="D5" s="101">
        <f t="shared" ref="D5:D68" ca="1" si="12">IFERROR(INDEX(rMaxtable,C5,1000-$B5+1),"")</f>
        <v>1</v>
      </c>
      <c r="E5" s="101">
        <f t="shared" ref="E5:E68" ca="1" si="13">IFERROR(INDEX(rMaxtable,C5+1,1000-$B5+1),"")</f>
        <v>0.5</v>
      </c>
      <c r="F5" s="101">
        <f t="shared" ref="F5:F68" ca="1" si="14">IFERROR(C5-1+(D5-$C$2)/(D5-IF(ISNUMBER(E5),E5,0))*(1),"")</f>
        <v>0.86963003260528016</v>
      </c>
      <c r="G5" s="102">
        <f t="shared" ref="G5:G68" ca="1" si="15">IFERROR(rPipvalue*rSDTP*F5,"")</f>
        <v>7.8266702934475214</v>
      </c>
      <c r="H5" s="34">
        <f t="shared" ref="H5:H68" ca="1" si="16">IFERROR(MATCH($H$2,OFFSET(rMaxtable,,1000-$B5,,1),-1),"")</f>
        <v>2</v>
      </c>
      <c r="I5" s="101">
        <f t="shared" ref="I5:I68" ca="1" si="17">IFERROR(INDEX(rMaxtable,H5,1000-$B5+1),"")</f>
        <v>0.5</v>
      </c>
      <c r="J5" s="101" t="str">
        <f t="shared" ref="J5:J68" ca="1" si="18">IFERROR(INDEX(rMaxtable,H5+1,1000-$B5+1),"")</f>
        <v/>
      </c>
      <c r="K5" s="101">
        <f t="shared" ref="K5:K68" ca="1" si="19">IFERROR(H5-1+(I5-$H$2)/(I5-IF(ISNUMBER(J5),J5,0))*(1),"")</f>
        <v>1.2464200217368533</v>
      </c>
      <c r="L5" s="102">
        <f t="shared" ref="L5:L68" ca="1" si="20">IF(B4&lt;rNtrials,-(rPipvalue*rSDSL*K5),"")</f>
        <v>-11.217780195631679</v>
      </c>
      <c r="M5" s="124" t="str">
        <f t="shared" ca="1" si="0"/>
        <v/>
      </c>
      <c r="N5" s="124" t="str">
        <f t="shared" ca="1" si="1"/>
        <v/>
      </c>
      <c r="O5" s="124">
        <f t="shared" ca="1" si="2"/>
        <v>1</v>
      </c>
      <c r="P5" s="124">
        <f t="shared" ca="1" si="3"/>
        <v>0</v>
      </c>
      <c r="Q5" s="124" t="str">
        <f t="shared" ca="1" si="4"/>
        <v/>
      </c>
      <c r="R5" s="124" t="str">
        <f t="shared" ca="1" si="5"/>
        <v/>
      </c>
      <c r="S5" s="154" t="str">
        <f t="shared" ca="1" si="6"/>
        <v/>
      </c>
      <c r="T5" s="154" t="str">
        <f ca="1">IFERROR(N5-Q5,"")</f>
        <v/>
      </c>
      <c r="U5" s="154">
        <f t="shared" ca="1" si="7"/>
        <v>1</v>
      </c>
      <c r="V5" s="101">
        <f t="shared" ca="1" si="8"/>
        <v>11.217780195631679</v>
      </c>
      <c r="W5" s="101">
        <f t="shared" si="9"/>
        <v>0</v>
      </c>
    </row>
    <row r="6" spans="1:29">
      <c r="A6" s="102">
        <f>IFERROR(B6*Proc!$H$38,"")</f>
        <v>1.0416666666666666E-2</v>
      </c>
      <c r="B6" s="34">
        <f t="shared" si="10"/>
        <v>3</v>
      </c>
      <c r="C6" s="34">
        <f t="shared" ca="1" si="11"/>
        <v>2</v>
      </c>
      <c r="D6" s="101">
        <f t="shared" ca="1" si="12"/>
        <v>0.625</v>
      </c>
      <c r="E6" s="101">
        <f t="shared" ca="1" si="13"/>
        <v>0.25</v>
      </c>
      <c r="F6" s="101">
        <f t="shared" ca="1" si="14"/>
        <v>1.1595067101403735</v>
      </c>
      <c r="G6" s="102">
        <f t="shared" ca="1" si="15"/>
        <v>10.435560391263362</v>
      </c>
      <c r="H6" s="34">
        <f t="shared" ca="1" si="16"/>
        <v>2</v>
      </c>
      <c r="I6" s="101">
        <f t="shared" ca="1" si="17"/>
        <v>0.625</v>
      </c>
      <c r="J6" s="101">
        <f t="shared" ca="1" si="18"/>
        <v>0.25</v>
      </c>
      <c r="K6" s="101">
        <f t="shared" ca="1" si="19"/>
        <v>1.6618933623158045</v>
      </c>
      <c r="L6" s="102">
        <f t="shared" ca="1" si="20"/>
        <v>-14.957040260842241</v>
      </c>
      <c r="M6" s="124" t="str">
        <f t="shared" ca="1" si="0"/>
        <v/>
      </c>
      <c r="N6" s="124" t="str">
        <f t="shared" ca="1" si="1"/>
        <v/>
      </c>
      <c r="O6" s="124">
        <f t="shared" ca="1" si="2"/>
        <v>1</v>
      </c>
      <c r="P6" s="124">
        <f t="shared" ca="1" si="3"/>
        <v>0</v>
      </c>
      <c r="Q6" s="124" t="str">
        <f t="shared" ca="1" si="4"/>
        <v/>
      </c>
      <c r="R6" s="124" t="str">
        <f t="shared" ca="1" si="5"/>
        <v/>
      </c>
      <c r="S6" s="154" t="str">
        <f t="shared" ca="1" si="6"/>
        <v/>
      </c>
      <c r="T6" s="154" t="str">
        <f t="shared" ref="T6:T69" ca="1" si="21">IFERROR(N6-Q6,"")</f>
        <v/>
      </c>
      <c r="U6" s="154">
        <f t="shared" ca="1" si="7"/>
        <v>1</v>
      </c>
      <c r="V6" s="101">
        <f t="shared" ca="1" si="8"/>
        <v>14.957040260842241</v>
      </c>
      <c r="W6" s="101">
        <f t="shared" si="9"/>
        <v>0</v>
      </c>
    </row>
    <row r="7" spans="1:29">
      <c r="A7" s="102">
        <f>IFERROR(B7*Proc!$H$38,"")</f>
        <v>1.3888888888888888E-2</v>
      </c>
      <c r="B7" s="34">
        <f t="shared" si="10"/>
        <v>4</v>
      </c>
      <c r="C7" s="34">
        <f t="shared" ca="1" si="11"/>
        <v>2</v>
      </c>
      <c r="D7" s="101">
        <f t="shared" ca="1" si="12"/>
        <v>0.625</v>
      </c>
      <c r="E7" s="101">
        <f t="shared" ca="1" si="13"/>
        <v>0.375</v>
      </c>
      <c r="F7" s="101">
        <f t="shared" ca="1" si="14"/>
        <v>1.2392600652105603</v>
      </c>
      <c r="G7" s="102">
        <f t="shared" ca="1" si="15"/>
        <v>11.153340586895043</v>
      </c>
      <c r="H7" s="34">
        <f t="shared" ca="1" si="16"/>
        <v>2</v>
      </c>
      <c r="I7" s="101">
        <f t="shared" ca="1" si="17"/>
        <v>0.625</v>
      </c>
      <c r="J7" s="101">
        <f t="shared" ca="1" si="18"/>
        <v>0.375</v>
      </c>
      <c r="K7" s="101">
        <f t="shared" ca="1" si="19"/>
        <v>1.9928400434737066</v>
      </c>
      <c r="L7" s="102">
        <f t="shared" ca="1" si="20"/>
        <v>-17.935560391263358</v>
      </c>
      <c r="M7" s="124" t="str">
        <f t="shared" ca="1" si="0"/>
        <v/>
      </c>
      <c r="N7" s="124" t="str">
        <f t="shared" ca="1" si="1"/>
        <v/>
      </c>
      <c r="O7" s="124">
        <f t="shared" ca="1" si="2"/>
        <v>1</v>
      </c>
      <c r="P7" s="124">
        <f t="shared" ca="1" si="3"/>
        <v>0</v>
      </c>
      <c r="Q7" s="124" t="str">
        <f t="shared" ca="1" si="4"/>
        <v/>
      </c>
      <c r="R7" s="124" t="str">
        <f t="shared" ca="1" si="5"/>
        <v/>
      </c>
      <c r="S7" s="154" t="str">
        <f t="shared" ca="1" si="6"/>
        <v/>
      </c>
      <c r="T7" s="154" t="str">
        <f t="shared" ca="1" si="21"/>
        <v/>
      </c>
      <c r="U7" s="154">
        <f t="shared" ca="1" si="7"/>
        <v>1</v>
      </c>
      <c r="V7" s="101">
        <f t="shared" ca="1" si="8"/>
        <v>17.935560391263358</v>
      </c>
      <c r="W7" s="101">
        <f t="shared" si="9"/>
        <v>0</v>
      </c>
    </row>
    <row r="8" spans="1:29">
      <c r="A8" s="102">
        <f>IFERROR(B8*Proc!$H$38,"")</f>
        <v>1.7361111111111112E-2</v>
      </c>
      <c r="B8" s="34">
        <f t="shared" si="10"/>
        <v>5</v>
      </c>
      <c r="C8" s="34">
        <f t="shared" ca="1" si="11"/>
        <v>2</v>
      </c>
      <c r="D8" s="101">
        <f t="shared" ca="1" si="12"/>
        <v>0.6875</v>
      </c>
      <c r="E8" s="101">
        <f t="shared" ca="1" si="13"/>
        <v>0.375</v>
      </c>
      <c r="F8" s="101">
        <f t="shared" ca="1" si="14"/>
        <v>1.3914080521684482</v>
      </c>
      <c r="G8" s="102">
        <f t="shared" ca="1" si="15"/>
        <v>12.522672469516033</v>
      </c>
      <c r="H8" s="34">
        <f t="shared" ca="1" si="16"/>
        <v>2</v>
      </c>
      <c r="I8" s="101">
        <f t="shared" ca="1" si="17"/>
        <v>0.6875</v>
      </c>
      <c r="J8" s="101">
        <f t="shared" ca="1" si="18"/>
        <v>0.375</v>
      </c>
      <c r="K8" s="101">
        <f t="shared" ca="1" si="19"/>
        <v>1.9942720347789653</v>
      </c>
      <c r="L8" s="102">
        <f t="shared" ca="1" si="20"/>
        <v>-17.948448313010687</v>
      </c>
      <c r="M8" s="124" t="str">
        <f t="shared" ca="1" si="0"/>
        <v/>
      </c>
      <c r="N8" s="124" t="str">
        <f t="shared" ca="1" si="1"/>
        <v/>
      </c>
      <c r="O8" s="124">
        <f t="shared" ca="1" si="2"/>
        <v>1</v>
      </c>
      <c r="P8" s="124">
        <f t="shared" ca="1" si="3"/>
        <v>0</v>
      </c>
      <c r="Q8" s="124" t="str">
        <f t="shared" ca="1" si="4"/>
        <v/>
      </c>
      <c r="R8" s="124" t="str">
        <f t="shared" ca="1" si="5"/>
        <v/>
      </c>
      <c r="S8" s="154" t="str">
        <f t="shared" ca="1" si="6"/>
        <v/>
      </c>
      <c r="T8" s="154" t="str">
        <f t="shared" ca="1" si="21"/>
        <v/>
      </c>
      <c r="U8" s="154">
        <f t="shared" ca="1" si="7"/>
        <v>1</v>
      </c>
      <c r="V8" s="101">
        <f t="shared" ca="1" si="8"/>
        <v>17.948448313010687</v>
      </c>
      <c r="W8" s="101">
        <f t="shared" si="9"/>
        <v>0</v>
      </c>
    </row>
    <row r="9" spans="1:29">
      <c r="A9" s="102">
        <f>IFERROR(B9*Proc!$H$38,"")</f>
        <v>2.0833333333333332E-2</v>
      </c>
      <c r="B9" s="34">
        <f t="shared" si="10"/>
        <v>6</v>
      </c>
      <c r="C9" s="34">
        <f t="shared" ca="1" si="11"/>
        <v>2</v>
      </c>
      <c r="D9" s="101">
        <f t="shared" ca="1" si="12"/>
        <v>0.6875</v>
      </c>
      <c r="E9" s="101">
        <f t="shared" ca="1" si="13"/>
        <v>0.453125</v>
      </c>
      <c r="F9" s="101">
        <f t="shared" ca="1" si="14"/>
        <v>1.5218774028912643</v>
      </c>
      <c r="G9" s="102">
        <f t="shared" ca="1" si="15"/>
        <v>13.696896626021378</v>
      </c>
      <c r="H9" s="34">
        <f t="shared" ca="1" si="16"/>
        <v>3</v>
      </c>
      <c r="I9" s="101">
        <f t="shared" ca="1" si="17"/>
        <v>0.453125</v>
      </c>
      <c r="J9" s="101">
        <f t="shared" ca="1" si="18"/>
        <v>0.21875</v>
      </c>
      <c r="K9" s="101">
        <f t="shared" ca="1" si="19"/>
        <v>2.3256960463719536</v>
      </c>
      <c r="L9" s="102">
        <f t="shared" ca="1" si="20"/>
        <v>-20.931264417347581</v>
      </c>
      <c r="M9" s="124" t="str">
        <f t="shared" ca="1" si="0"/>
        <v/>
      </c>
      <c r="N9" s="124" t="str">
        <f t="shared" ca="1" si="1"/>
        <v/>
      </c>
      <c r="O9" s="124">
        <f t="shared" ca="1" si="2"/>
        <v>1</v>
      </c>
      <c r="P9" s="124">
        <f t="shared" ca="1" si="3"/>
        <v>0</v>
      </c>
      <c r="Q9" s="124" t="str">
        <f t="shared" ca="1" si="4"/>
        <v/>
      </c>
      <c r="R9" s="124" t="str">
        <f t="shared" ca="1" si="5"/>
        <v/>
      </c>
      <c r="S9" s="154" t="str">
        <f t="shared" ca="1" si="6"/>
        <v/>
      </c>
      <c r="T9" s="154" t="str">
        <f t="shared" ca="1" si="21"/>
        <v/>
      </c>
      <c r="U9" s="154">
        <f t="shared" ca="1" si="7"/>
        <v>1</v>
      </c>
      <c r="V9" s="101">
        <f t="shared" ca="1" si="8"/>
        <v>20.931264417347581</v>
      </c>
      <c r="W9" s="101">
        <f t="shared" si="9"/>
        <v>0</v>
      </c>
      <c r="Y9" s="35"/>
      <c r="Z9" s="35"/>
    </row>
    <row r="10" spans="1:29">
      <c r="A10" s="102">
        <f>IFERROR(B10*Proc!$H$38,"")</f>
        <v>2.4305555555555552E-2</v>
      </c>
      <c r="B10" s="34">
        <f t="shared" si="10"/>
        <v>7</v>
      </c>
      <c r="C10" s="34">
        <f t="shared" ca="1" si="11"/>
        <v>2</v>
      </c>
      <c r="D10" s="101">
        <f t="shared" ca="1" si="12"/>
        <v>0.7265625</v>
      </c>
      <c r="E10" s="101">
        <f t="shared" ca="1" si="13"/>
        <v>0.453125</v>
      </c>
      <c r="F10" s="101">
        <f t="shared" ca="1" si="14"/>
        <v>1.5901806310496551</v>
      </c>
      <c r="G10" s="102">
        <f t="shared" ca="1" si="15"/>
        <v>14.311625679446896</v>
      </c>
      <c r="H10" s="34">
        <f t="shared" ca="1" si="16"/>
        <v>3</v>
      </c>
      <c r="I10" s="101">
        <f t="shared" ca="1" si="17"/>
        <v>0.453125</v>
      </c>
      <c r="J10" s="101">
        <f t="shared" ca="1" si="18"/>
        <v>0.2890625</v>
      </c>
      <c r="K10" s="101">
        <f t="shared" ca="1" si="19"/>
        <v>2.465280066245648</v>
      </c>
      <c r="L10" s="102">
        <f t="shared" ca="1" si="20"/>
        <v>-22.187520596210831</v>
      </c>
      <c r="M10" s="124" t="str">
        <f t="shared" ca="1" si="0"/>
        <v/>
      </c>
      <c r="N10" s="124" t="str">
        <f t="shared" ca="1" si="1"/>
        <v/>
      </c>
      <c r="O10" s="124">
        <f t="shared" ca="1" si="2"/>
        <v>1</v>
      </c>
      <c r="P10" s="124">
        <f t="shared" ca="1" si="3"/>
        <v>0</v>
      </c>
      <c r="Q10" s="124" t="str">
        <f t="shared" ca="1" si="4"/>
        <v/>
      </c>
      <c r="R10" s="124" t="str">
        <f t="shared" ca="1" si="5"/>
        <v/>
      </c>
      <c r="S10" s="154" t="str">
        <f t="shared" ca="1" si="6"/>
        <v/>
      </c>
      <c r="T10" s="154" t="str">
        <f t="shared" ca="1" si="21"/>
        <v/>
      </c>
      <c r="U10" s="154">
        <f t="shared" ca="1" si="7"/>
        <v>1</v>
      </c>
      <c r="V10" s="101">
        <f t="shared" ca="1" si="8"/>
        <v>22.187520596210831</v>
      </c>
      <c r="W10" s="101">
        <f t="shared" si="9"/>
        <v>0</v>
      </c>
      <c r="Y10" s="101"/>
      <c r="Z10" s="101"/>
    </row>
    <row r="11" spans="1:29">
      <c r="A11" s="102">
        <f>IFERROR(B11*Proc!$H$38,"")</f>
        <v>2.7777777777777776E-2</v>
      </c>
      <c r="B11" s="34">
        <f t="shared" si="10"/>
        <v>8</v>
      </c>
      <c r="C11" s="34">
        <f t="shared" ca="1" si="11"/>
        <v>2</v>
      </c>
      <c r="D11" s="101">
        <f t="shared" ca="1" si="12"/>
        <v>0.7265625</v>
      </c>
      <c r="E11" s="101">
        <f t="shared" ca="1" si="13"/>
        <v>0.5078125</v>
      </c>
      <c r="F11" s="101">
        <f t="shared" ca="1" si="14"/>
        <v>1.737725788812069</v>
      </c>
      <c r="G11" s="102">
        <f t="shared" ca="1" si="15"/>
        <v>15.639532099308621</v>
      </c>
      <c r="H11" s="34">
        <f t="shared" ca="1" si="16"/>
        <v>3</v>
      </c>
      <c r="I11" s="101">
        <f t="shared" ca="1" si="17"/>
        <v>0.5078125</v>
      </c>
      <c r="J11" s="101">
        <f t="shared" ca="1" si="18"/>
        <v>0.2890625</v>
      </c>
      <c r="K11" s="101">
        <f t="shared" ca="1" si="19"/>
        <v>2.5989600496842362</v>
      </c>
      <c r="L11" s="102">
        <f t="shared" ca="1" si="20"/>
        <v>-23.390640447158127</v>
      </c>
      <c r="M11" s="124" t="str">
        <f t="shared" ca="1" si="0"/>
        <v/>
      </c>
      <c r="N11" s="124" t="str">
        <f t="shared" ca="1" si="1"/>
        <v/>
      </c>
      <c r="O11" s="124">
        <f t="shared" ca="1" si="2"/>
        <v>1</v>
      </c>
      <c r="P11" s="124">
        <f t="shared" ca="1" si="3"/>
        <v>0</v>
      </c>
      <c r="Q11" s="124" t="str">
        <f t="shared" ca="1" si="4"/>
        <v/>
      </c>
      <c r="R11" s="124" t="str">
        <f t="shared" ca="1" si="5"/>
        <v/>
      </c>
      <c r="S11" s="154" t="str">
        <f t="shared" ca="1" si="6"/>
        <v/>
      </c>
      <c r="T11" s="154" t="str">
        <f t="shared" ca="1" si="21"/>
        <v/>
      </c>
      <c r="U11" s="154">
        <f t="shared" ca="1" si="7"/>
        <v>1</v>
      </c>
      <c r="V11" s="101">
        <f t="shared" ca="1" si="8"/>
        <v>23.390640447158127</v>
      </c>
      <c r="W11" s="101">
        <f t="shared" si="9"/>
        <v>0</v>
      </c>
    </row>
    <row r="12" spans="1:29">
      <c r="A12" s="102">
        <f>IFERROR(B12*Proc!$H$38,"")</f>
        <v>3.125E-2</v>
      </c>
      <c r="B12" s="34">
        <f t="shared" si="10"/>
        <v>9</v>
      </c>
      <c r="C12" s="34">
        <f t="shared" ca="1" si="11"/>
        <v>2</v>
      </c>
      <c r="D12" s="101">
        <f t="shared" ca="1" si="12"/>
        <v>0.75390625</v>
      </c>
      <c r="E12" s="101">
        <f t="shared" ca="1" si="13"/>
        <v>0.5078125</v>
      </c>
      <c r="F12" s="101">
        <f t="shared" ca="1" si="14"/>
        <v>1.7668673678329503</v>
      </c>
      <c r="G12" s="102">
        <f t="shared" ca="1" si="15"/>
        <v>15.901806310496553</v>
      </c>
      <c r="H12" s="34">
        <f t="shared" ca="1" si="16"/>
        <v>3</v>
      </c>
      <c r="I12" s="101">
        <f t="shared" ca="1" si="17"/>
        <v>0.5078125</v>
      </c>
      <c r="J12" s="101">
        <f t="shared" ca="1" si="18"/>
        <v>0.34375</v>
      </c>
      <c r="K12" s="101">
        <f t="shared" ca="1" si="19"/>
        <v>2.7986133995789815</v>
      </c>
      <c r="L12" s="102">
        <f t="shared" ca="1" si="20"/>
        <v>-25.187520596210835</v>
      </c>
      <c r="M12" s="124" t="str">
        <f t="shared" ca="1" si="0"/>
        <v/>
      </c>
      <c r="N12" s="124" t="str">
        <f t="shared" ca="1" si="1"/>
        <v/>
      </c>
      <c r="O12" s="124">
        <f t="shared" ca="1" si="2"/>
        <v>1</v>
      </c>
      <c r="P12" s="124">
        <f t="shared" ca="1" si="3"/>
        <v>0</v>
      </c>
      <c r="Q12" s="124" t="str">
        <f t="shared" ca="1" si="4"/>
        <v/>
      </c>
      <c r="R12" s="124" t="str">
        <f t="shared" ca="1" si="5"/>
        <v/>
      </c>
      <c r="S12" s="154" t="str">
        <f t="shared" ca="1" si="6"/>
        <v/>
      </c>
      <c r="T12" s="154" t="str">
        <f t="shared" ca="1" si="21"/>
        <v/>
      </c>
      <c r="U12" s="154">
        <f t="shared" ca="1" si="7"/>
        <v>1</v>
      </c>
      <c r="V12" s="101">
        <f t="shared" ca="1" si="8"/>
        <v>25.187520596210835</v>
      </c>
      <c r="W12" s="101">
        <f t="shared" si="9"/>
        <v>0</v>
      </c>
      <c r="Y12" s="35"/>
      <c r="Z12" s="35"/>
      <c r="AA12" s="35"/>
    </row>
    <row r="13" spans="1:29">
      <c r="A13" s="102">
        <f>IFERROR(B13*Proc!$H$38,"")</f>
        <v>3.4722222222222224E-2</v>
      </c>
      <c r="B13" s="34">
        <f t="shared" si="10"/>
        <v>10</v>
      </c>
      <c r="C13" s="34">
        <f t="shared" ca="1" si="11"/>
        <v>2</v>
      </c>
      <c r="D13" s="101">
        <f t="shared" ca="1" si="12"/>
        <v>0.75390625</v>
      </c>
      <c r="E13" s="101">
        <f t="shared" ca="1" si="13"/>
        <v>0.548828125</v>
      </c>
      <c r="F13" s="101">
        <f t="shared" ca="1" si="14"/>
        <v>1.9202408413995402</v>
      </c>
      <c r="G13" s="102">
        <f t="shared" ca="1" si="15"/>
        <v>17.282167572595863</v>
      </c>
      <c r="H13" s="34">
        <f t="shared" ca="1" si="16"/>
        <v>3</v>
      </c>
      <c r="I13" s="101">
        <f t="shared" ca="1" si="17"/>
        <v>0.548828125</v>
      </c>
      <c r="J13" s="101">
        <f t="shared" ca="1" si="18"/>
        <v>0.34375</v>
      </c>
      <c r="K13" s="101">
        <f t="shared" ca="1" si="19"/>
        <v>2.8388907196631852</v>
      </c>
      <c r="L13" s="102">
        <f t="shared" ca="1" si="20"/>
        <v>-25.550016476968665</v>
      </c>
      <c r="M13" s="124" t="str">
        <f t="shared" ca="1" si="0"/>
        <v/>
      </c>
      <c r="N13" s="124" t="str">
        <f t="shared" ca="1" si="1"/>
        <v/>
      </c>
      <c r="O13" s="124">
        <f t="shared" ca="1" si="2"/>
        <v>1</v>
      </c>
      <c r="P13" s="124">
        <f t="shared" ca="1" si="3"/>
        <v>0</v>
      </c>
      <c r="Q13" s="124" t="str">
        <f t="shared" ca="1" si="4"/>
        <v/>
      </c>
      <c r="R13" s="124" t="str">
        <f t="shared" ca="1" si="5"/>
        <v/>
      </c>
      <c r="S13" s="154" t="str">
        <f t="shared" ca="1" si="6"/>
        <v/>
      </c>
      <c r="T13" s="154" t="str">
        <f t="shared" ca="1" si="21"/>
        <v/>
      </c>
      <c r="U13" s="154">
        <f t="shared" ca="1" si="7"/>
        <v>1</v>
      </c>
      <c r="V13" s="101">
        <f t="shared" ca="1" si="8"/>
        <v>25.550016476968665</v>
      </c>
      <c r="W13" s="101">
        <f t="shared" si="9"/>
        <v>0</v>
      </c>
      <c r="Y13" s="101"/>
      <c r="Z13" s="101"/>
    </row>
    <row r="14" spans="1:29">
      <c r="A14" s="102">
        <f>IFERROR(B14*Proc!$H$38,"")</f>
        <v>3.8194444444444441E-2</v>
      </c>
      <c r="B14" s="34">
        <f t="shared" si="10"/>
        <v>11</v>
      </c>
      <c r="C14" s="34">
        <f t="shared" ca="1" si="11"/>
        <v>2</v>
      </c>
      <c r="D14" s="101">
        <f t="shared" ca="1" si="12"/>
        <v>0.7744140625</v>
      </c>
      <c r="E14" s="101">
        <f t="shared" ca="1" si="13"/>
        <v>0.548828125</v>
      </c>
      <c r="F14" s="101">
        <f t="shared" ca="1" si="14"/>
        <v>1.927491673999582</v>
      </c>
      <c r="G14" s="102">
        <f t="shared" ca="1" si="15"/>
        <v>17.347425065996237</v>
      </c>
      <c r="H14" s="34">
        <f t="shared" ca="1" si="16"/>
        <v>4</v>
      </c>
      <c r="I14" s="101">
        <f t="shared" ca="1" si="17"/>
        <v>0.3876953125</v>
      </c>
      <c r="J14" s="101">
        <f t="shared" ca="1" si="18"/>
        <v>0.2265625</v>
      </c>
      <c r="K14" s="101">
        <f t="shared" ca="1" si="19"/>
        <v>3.0676790977531447</v>
      </c>
      <c r="L14" s="102">
        <f t="shared" ca="1" si="20"/>
        <v>-27.609111879778304</v>
      </c>
      <c r="M14" s="124">
        <f t="shared" ca="1" si="0"/>
        <v>2.1640806786268644E-3</v>
      </c>
      <c r="N14" s="124" t="str">
        <f t="shared" ca="1" si="1"/>
        <v/>
      </c>
      <c r="O14" s="124">
        <f t="shared" ca="1" si="2"/>
        <v>0.99783591932137317</v>
      </c>
      <c r="P14" s="124">
        <f t="shared" ca="1" si="3"/>
        <v>0</v>
      </c>
      <c r="Q14" s="124">
        <f t="shared" ca="1" si="4"/>
        <v>0</v>
      </c>
      <c r="R14" s="124">
        <f t="shared" ca="1" si="5"/>
        <v>0</v>
      </c>
      <c r="S14" s="154">
        <f t="shared" ca="1" si="6"/>
        <v>2.1640806786268644E-3</v>
      </c>
      <c r="T14" s="154" t="str">
        <f t="shared" ca="1" si="21"/>
        <v/>
      </c>
      <c r="U14" s="154">
        <f t="shared" ca="1" si="7"/>
        <v>0.99783591932137317</v>
      </c>
      <c r="V14" s="101">
        <f t="shared" ca="1" si="8"/>
        <v>27.609111879778304</v>
      </c>
      <c r="W14" s="101">
        <f t="shared" si="9"/>
        <v>0</v>
      </c>
      <c r="Y14" s="101"/>
      <c r="Z14" s="101"/>
    </row>
    <row r="15" spans="1:29">
      <c r="A15" s="102">
        <f>IFERROR(B15*Proc!$H$38,"")</f>
        <v>4.1666666666666664E-2</v>
      </c>
      <c r="B15" s="34">
        <f t="shared" si="10"/>
        <v>12</v>
      </c>
      <c r="C15" s="34">
        <f t="shared" ca="1" si="11"/>
        <v>3</v>
      </c>
      <c r="D15" s="101">
        <f t="shared" ca="1" si="12"/>
        <v>0.5810546875</v>
      </c>
      <c r="E15" s="101">
        <f t="shared" ca="1" si="13"/>
        <v>0.3876953125</v>
      </c>
      <c r="F15" s="101">
        <f t="shared" ca="1" si="14"/>
        <v>2.0820736196661791</v>
      </c>
      <c r="G15" s="102">
        <f t="shared" ca="1" si="15"/>
        <v>18.738662576995612</v>
      </c>
      <c r="H15" s="34">
        <f t="shared" ca="1" si="16"/>
        <v>4</v>
      </c>
      <c r="I15" s="101">
        <f t="shared" ca="1" si="17"/>
        <v>0.3876953125</v>
      </c>
      <c r="J15" s="101">
        <f t="shared" ca="1" si="18"/>
        <v>0.266845703125</v>
      </c>
      <c r="K15" s="101">
        <f t="shared" ca="1" si="19"/>
        <v>3.0902387970041931</v>
      </c>
      <c r="L15" s="102">
        <f t="shared" ca="1" si="20"/>
        <v>-27.812149173037739</v>
      </c>
      <c r="M15" s="124">
        <f t="shared" ca="1" si="0"/>
        <v>4.065705938341926E-3</v>
      </c>
      <c r="N15" s="124" t="str">
        <f t="shared" ca="1" si="1"/>
        <v/>
      </c>
      <c r="O15" s="124">
        <f t="shared" ca="1" si="2"/>
        <v>0.99593429406165812</v>
      </c>
      <c r="P15" s="124">
        <f t="shared" ca="1" si="3"/>
        <v>0</v>
      </c>
      <c r="Q15" s="124">
        <f t="shared" ca="1" si="4"/>
        <v>0</v>
      </c>
      <c r="R15" s="124">
        <f t="shared" ca="1" si="5"/>
        <v>0</v>
      </c>
      <c r="S15" s="154">
        <f t="shared" ca="1" si="6"/>
        <v>4.065705938341926E-3</v>
      </c>
      <c r="T15" s="154" t="str">
        <f t="shared" ca="1" si="21"/>
        <v/>
      </c>
      <c r="U15" s="154">
        <f t="shared" ca="1" si="7"/>
        <v>0.99593429406165812</v>
      </c>
      <c r="V15" s="101">
        <f t="shared" ca="1" si="8"/>
        <v>27.812149173037739</v>
      </c>
      <c r="W15" s="101">
        <f t="shared" si="9"/>
        <v>0</v>
      </c>
    </row>
    <row r="16" spans="1:29">
      <c r="A16" s="102">
        <f>IFERROR(B16*Proc!$H$38,"")</f>
        <v>4.5138888888888888E-2</v>
      </c>
      <c r="B16" s="34">
        <f t="shared" si="10"/>
        <v>13</v>
      </c>
      <c r="C16" s="34">
        <f t="shared" ca="1" si="11"/>
        <v>3</v>
      </c>
      <c r="D16" s="101">
        <f t="shared" ca="1" si="12"/>
        <v>0.5810546875</v>
      </c>
      <c r="E16" s="101">
        <f t="shared" ca="1" si="13"/>
        <v>0.4239501953125</v>
      </c>
      <c r="F16" s="101">
        <f t="shared" ca="1" si="14"/>
        <v>2.1010136857429895</v>
      </c>
      <c r="G16" s="102">
        <f t="shared" ca="1" si="15"/>
        <v>18.909123171686907</v>
      </c>
      <c r="H16" s="34">
        <f t="shared" ca="1" si="16"/>
        <v>4</v>
      </c>
      <c r="I16" s="101">
        <f t="shared" ca="1" si="17"/>
        <v>0.4239501953125</v>
      </c>
      <c r="J16" s="101">
        <f t="shared" ca="1" si="18"/>
        <v>0.266845703125</v>
      </c>
      <c r="K16" s="101">
        <f t="shared" ca="1" si="19"/>
        <v>3.3001836900032253</v>
      </c>
      <c r="L16" s="102">
        <f t="shared" ca="1" si="20"/>
        <v>-29.701653210029029</v>
      </c>
      <c r="M16" s="124">
        <f t="shared" ca="1" si="0"/>
        <v>5.5231146121112601E-3</v>
      </c>
      <c r="N16" s="124" t="str">
        <f t="shared" ca="1" si="1"/>
        <v/>
      </c>
      <c r="O16" s="124">
        <f t="shared" ca="1" si="2"/>
        <v>0.9944768853878887</v>
      </c>
      <c r="P16" s="124">
        <f t="shared" ca="1" si="3"/>
        <v>0</v>
      </c>
      <c r="Q16" s="124">
        <f t="shared" ca="1" si="4"/>
        <v>0</v>
      </c>
      <c r="R16" s="124">
        <f t="shared" ca="1" si="5"/>
        <v>0</v>
      </c>
      <c r="S16" s="154">
        <f t="shared" ca="1" si="6"/>
        <v>5.5231146121112601E-3</v>
      </c>
      <c r="T16" s="154" t="str">
        <f t="shared" ca="1" si="21"/>
        <v/>
      </c>
      <c r="U16" s="154">
        <f t="shared" ca="1" si="7"/>
        <v>0.9944768853878887</v>
      </c>
      <c r="V16" s="101">
        <f t="shared" ca="1" si="8"/>
        <v>29.701653210029029</v>
      </c>
      <c r="W16" s="101">
        <f t="shared" si="9"/>
        <v>0</v>
      </c>
      <c r="Y16" s="35"/>
      <c r="Z16" s="35"/>
      <c r="AA16" s="35"/>
    </row>
    <row r="17" spans="1:26">
      <c r="A17" s="102">
        <f>IFERROR(B17*Proc!$H$38,"")</f>
        <v>4.8611111111111105E-2</v>
      </c>
      <c r="B17" s="34">
        <f t="shared" si="10"/>
        <v>14</v>
      </c>
      <c r="C17" s="34">
        <f t="shared" ca="1" si="11"/>
        <v>3</v>
      </c>
      <c r="D17" s="101">
        <f t="shared" ca="1" si="12"/>
        <v>0.60723876953125</v>
      </c>
      <c r="E17" s="101">
        <f t="shared" ca="1" si="13"/>
        <v>0.4239501953125</v>
      </c>
      <c r="F17" s="101">
        <f t="shared" ca="1" si="14"/>
        <v>2.2294403020654197</v>
      </c>
      <c r="G17" s="102">
        <f t="shared" ca="1" si="15"/>
        <v>20.064962718588777</v>
      </c>
      <c r="H17" s="34">
        <f t="shared" ca="1" si="16"/>
        <v>4</v>
      </c>
      <c r="I17" s="101">
        <f t="shared" ca="1" si="17"/>
        <v>0.4239501953125</v>
      </c>
      <c r="J17" s="101">
        <f t="shared" ca="1" si="18"/>
        <v>0.3017578125</v>
      </c>
      <c r="K17" s="101">
        <f t="shared" ca="1" si="19"/>
        <v>3.3859504585755755</v>
      </c>
      <c r="L17" s="102">
        <f t="shared" ca="1" si="20"/>
        <v>-30.473554127180179</v>
      </c>
      <c r="M17" s="124">
        <f t="shared" ca="1" si="0"/>
        <v>8.6132556591482345E-3</v>
      </c>
      <c r="N17" s="124" t="str">
        <f t="shared" ca="1" si="1"/>
        <v/>
      </c>
      <c r="O17" s="124">
        <f t="shared" ca="1" si="2"/>
        <v>0.99138674434085172</v>
      </c>
      <c r="P17" s="124">
        <f t="shared" ca="1" si="3"/>
        <v>0</v>
      </c>
      <c r="Q17" s="124">
        <f t="shared" ca="1" si="4"/>
        <v>0</v>
      </c>
      <c r="R17" s="124">
        <f t="shared" ca="1" si="5"/>
        <v>0</v>
      </c>
      <c r="S17" s="154">
        <f t="shared" ca="1" si="6"/>
        <v>8.6132556591482345E-3</v>
      </c>
      <c r="T17" s="154" t="str">
        <f t="shared" ca="1" si="21"/>
        <v/>
      </c>
      <c r="U17" s="154">
        <f t="shared" ca="1" si="7"/>
        <v>0.99138674434085172</v>
      </c>
      <c r="V17" s="101">
        <f t="shared" ca="1" si="8"/>
        <v>30.473554127180179</v>
      </c>
      <c r="W17" s="101">
        <f t="shared" si="9"/>
        <v>0</v>
      </c>
      <c r="Y17" s="101"/>
      <c r="Z17" s="101"/>
    </row>
    <row r="18" spans="1:26">
      <c r="A18" s="102">
        <f>IFERROR(B18*Proc!$H$38,"")</f>
        <v>5.2083333333333329E-2</v>
      </c>
      <c r="B18" s="34">
        <f t="shared" si="10"/>
        <v>15</v>
      </c>
      <c r="C18" s="34">
        <f t="shared" ca="1" si="11"/>
        <v>3</v>
      </c>
      <c r="D18" s="101">
        <f t="shared" ca="1" si="12"/>
        <v>0.60723876953125</v>
      </c>
      <c r="E18" s="101">
        <f t="shared" ca="1" si="13"/>
        <v>0.454498291015625</v>
      </c>
      <c r="F18" s="101">
        <f t="shared" ca="1" si="14"/>
        <v>2.2753283624785037</v>
      </c>
      <c r="G18" s="102">
        <f t="shared" ca="1" si="15"/>
        <v>20.477955262306534</v>
      </c>
      <c r="H18" s="34">
        <f t="shared" ca="1" si="16"/>
        <v>4</v>
      </c>
      <c r="I18" s="101">
        <f t="shared" ca="1" si="17"/>
        <v>0.454498291015625</v>
      </c>
      <c r="J18" s="101">
        <f t="shared" ca="1" si="18"/>
        <v>0.3017578125</v>
      </c>
      <c r="K18" s="101">
        <f t="shared" ca="1" si="19"/>
        <v>3.5087603668604603</v>
      </c>
      <c r="L18" s="102">
        <f t="shared" ca="1" si="20"/>
        <v>-31.578843301744143</v>
      </c>
      <c r="M18" s="124">
        <f t="shared" ca="1" si="0"/>
        <v>1.0455258288495587E-2</v>
      </c>
      <c r="N18" s="124" t="str">
        <f t="shared" ca="1" si="1"/>
        <v/>
      </c>
      <c r="O18" s="124">
        <f t="shared" ca="1" si="2"/>
        <v>0.98954474171150442</v>
      </c>
      <c r="P18" s="124">
        <f t="shared" ca="1" si="3"/>
        <v>0</v>
      </c>
      <c r="Q18" s="124">
        <f t="shared" ca="1" si="4"/>
        <v>0</v>
      </c>
      <c r="R18" s="124">
        <f t="shared" ca="1" si="5"/>
        <v>0</v>
      </c>
      <c r="S18" s="154">
        <f t="shared" ca="1" si="6"/>
        <v>1.0455258288495587E-2</v>
      </c>
      <c r="T18" s="154" t="str">
        <f t="shared" ca="1" si="21"/>
        <v/>
      </c>
      <c r="U18" s="154">
        <f t="shared" ca="1" si="7"/>
        <v>0.98954474171150442</v>
      </c>
      <c r="V18" s="101">
        <f t="shared" ca="1" si="8"/>
        <v>31.578843301744143</v>
      </c>
      <c r="W18" s="101">
        <f t="shared" si="9"/>
        <v>0</v>
      </c>
    </row>
    <row r="19" spans="1:26">
      <c r="A19" s="102">
        <f>IFERROR(B19*Proc!$H$38,"")</f>
        <v>5.5555555555555552E-2</v>
      </c>
      <c r="B19" s="34">
        <f t="shared" si="10"/>
        <v>16</v>
      </c>
      <c r="C19" s="34">
        <f t="shared" ca="1" si="11"/>
        <v>3</v>
      </c>
      <c r="D19" s="101">
        <f t="shared" ca="1" si="12"/>
        <v>0.629058837890625</v>
      </c>
      <c r="E19" s="101">
        <f t="shared" ca="1" si="13"/>
        <v>0.454498291015625</v>
      </c>
      <c r="F19" s="101">
        <f t="shared" ca="1" si="14"/>
        <v>2.3659123171686907</v>
      </c>
      <c r="G19" s="102">
        <f t="shared" ca="1" si="15"/>
        <v>21.293210854518215</v>
      </c>
      <c r="H19" s="34">
        <f t="shared" ca="1" si="16"/>
        <v>4</v>
      </c>
      <c r="I19" s="101">
        <f t="shared" ca="1" si="17"/>
        <v>0.454498291015625</v>
      </c>
      <c r="J19" s="101">
        <f t="shared" ca="1" si="18"/>
        <v>0.332305908203125</v>
      </c>
      <c r="K19" s="101">
        <f t="shared" ca="1" si="19"/>
        <v>3.6359504585755755</v>
      </c>
      <c r="L19" s="102">
        <f t="shared" ca="1" si="20"/>
        <v>-32.723554127180179</v>
      </c>
      <c r="M19" s="124">
        <f t="shared" ca="1" si="0"/>
        <v>1.4615063544122285E-2</v>
      </c>
      <c r="N19" s="124" t="str">
        <f t="shared" ca="1" si="1"/>
        <v/>
      </c>
      <c r="O19" s="124">
        <f t="shared" ca="1" si="2"/>
        <v>0.98538493645587777</v>
      </c>
      <c r="P19" s="124">
        <f t="shared" ca="1" si="3"/>
        <v>0</v>
      </c>
      <c r="Q19" s="124">
        <f t="shared" ca="1" si="4"/>
        <v>0</v>
      </c>
      <c r="R19" s="124">
        <f t="shared" ca="1" si="5"/>
        <v>0</v>
      </c>
      <c r="S19" s="154">
        <f t="shared" ca="1" si="6"/>
        <v>1.4615063544122285E-2</v>
      </c>
      <c r="T19" s="154" t="str">
        <f t="shared" ca="1" si="21"/>
        <v/>
      </c>
      <c r="U19" s="154">
        <f t="shared" ca="1" si="7"/>
        <v>0.98538493645587777</v>
      </c>
      <c r="V19" s="101">
        <f t="shared" ca="1" si="8"/>
        <v>32.723554127180179</v>
      </c>
      <c r="W19" s="101">
        <f t="shared" si="9"/>
        <v>0</v>
      </c>
    </row>
    <row r="20" spans="1:26">
      <c r="A20" s="102">
        <f>IFERROR(B20*Proc!$H$38,"")</f>
        <v>5.9027777777777776E-2</v>
      </c>
      <c r="B20" s="34">
        <f t="shared" si="10"/>
        <v>17</v>
      </c>
      <c r="C20" s="34">
        <f t="shared" ca="1" si="11"/>
        <v>3</v>
      </c>
      <c r="D20" s="101">
        <f t="shared" ca="1" si="12"/>
        <v>0.629058837890625</v>
      </c>
      <c r="E20" s="101">
        <f t="shared" ca="1" si="13"/>
        <v>0.480682373046875</v>
      </c>
      <c r="F20" s="101">
        <f t="shared" ca="1" si="14"/>
        <v>2.430485079021989</v>
      </c>
      <c r="G20" s="102">
        <f t="shared" ca="1" si="15"/>
        <v>21.8743657111979</v>
      </c>
      <c r="H20" s="34">
        <f t="shared" ca="1" si="16"/>
        <v>4</v>
      </c>
      <c r="I20" s="101">
        <f t="shared" ca="1" si="17"/>
        <v>0.480682373046875</v>
      </c>
      <c r="J20" s="101">
        <f t="shared" ca="1" si="18"/>
        <v>0.332305908203125</v>
      </c>
      <c r="K20" s="101">
        <f t="shared" ca="1" si="19"/>
        <v>3.7001944952975325</v>
      </c>
      <c r="L20" s="102">
        <f t="shared" ca="1" si="20"/>
        <v>-33.301750457677791</v>
      </c>
      <c r="M20" s="124">
        <f t="shared" ca="1" si="0"/>
        <v>1.674045119336923E-2</v>
      </c>
      <c r="N20" s="124">
        <f t="shared" ca="1" si="1"/>
        <v>1.4495849609374032E-4</v>
      </c>
      <c r="O20" s="124">
        <f t="shared" ca="1" si="2"/>
        <v>0.98311701698116594</v>
      </c>
      <c r="P20" s="124">
        <f t="shared" ca="1" si="3"/>
        <v>2.426670628921464E-6</v>
      </c>
      <c r="Q20" s="124">
        <f t="shared" ca="1" si="4"/>
        <v>2.4058380562239346E-6</v>
      </c>
      <c r="R20" s="124">
        <f t="shared" ca="1" si="5"/>
        <v>2.0832572697529506E-8</v>
      </c>
      <c r="S20" s="154">
        <f t="shared" ca="1" si="6"/>
        <v>1.6740430360796532E-2</v>
      </c>
      <c r="T20" s="154">
        <f t="shared" ca="1" si="21"/>
        <v>1.4255265803751638E-4</v>
      </c>
      <c r="U20" s="154">
        <f t="shared" ca="1" si="7"/>
        <v>0.98311701698116594</v>
      </c>
      <c r="V20" s="101">
        <f t="shared" ca="1" si="8"/>
        <v>33.301750457677791</v>
      </c>
      <c r="W20" s="101">
        <f t="shared" si="9"/>
        <v>0</v>
      </c>
    </row>
    <row r="21" spans="1:26">
      <c r="A21" s="102">
        <f>IFERROR(B21*Proc!$H$38,"")</f>
        <v>6.25E-2</v>
      </c>
      <c r="B21" s="34">
        <f t="shared" si="10"/>
        <v>18</v>
      </c>
      <c r="C21" s="34">
        <f t="shared" ca="1" si="11"/>
        <v>3</v>
      </c>
      <c r="D21" s="101">
        <f t="shared" ca="1" si="12"/>
        <v>0.64760589599609375</v>
      </c>
      <c r="E21" s="101">
        <f t="shared" ca="1" si="13"/>
        <v>0.480682373046875</v>
      </c>
      <c r="F21" s="101">
        <f t="shared" ca="1" si="14"/>
        <v>2.4937645146862124</v>
      </c>
      <c r="G21" s="102">
        <f t="shared" ca="1" si="15"/>
        <v>22.443880632175912</v>
      </c>
      <c r="H21" s="34">
        <f t="shared" ca="1" si="16"/>
        <v>4</v>
      </c>
      <c r="I21" s="101">
        <f t="shared" ca="1" si="17"/>
        <v>0.480682373046875</v>
      </c>
      <c r="J21" s="101">
        <f t="shared" ca="1" si="18"/>
        <v>0.359283447265625</v>
      </c>
      <c r="K21" s="101">
        <f t="shared" ca="1" si="19"/>
        <v>3.8557932720303176</v>
      </c>
      <c r="L21" s="102">
        <f t="shared" ca="1" si="20"/>
        <v>-34.70213944827286</v>
      </c>
      <c r="M21" s="124">
        <f t="shared" ca="1" si="0"/>
        <v>2.1791643289487361E-2</v>
      </c>
      <c r="N21" s="124">
        <f t="shared" ca="1" si="1"/>
        <v>1.4495849609374488E-4</v>
      </c>
      <c r="O21" s="124">
        <f t="shared" ca="1" si="2"/>
        <v>0.97806655709825752</v>
      </c>
      <c r="P21" s="124">
        <f t="shared" ca="1" si="3"/>
        <v>3.1588838386554353E-6</v>
      </c>
      <c r="Q21" s="124">
        <f t="shared" ca="1" si="4"/>
        <v>3.1380097281135138E-6</v>
      </c>
      <c r="R21" s="124">
        <f t="shared" ca="1" si="5"/>
        <v>2.0874110541921281E-8</v>
      </c>
      <c r="S21" s="154">
        <f t="shared" ca="1" si="6"/>
        <v>2.179162241537682E-2</v>
      </c>
      <c r="T21" s="154">
        <f t="shared" ca="1" si="21"/>
        <v>1.4182048636563136E-4</v>
      </c>
      <c r="U21" s="154">
        <f t="shared" ca="1" si="7"/>
        <v>0.97806655709825752</v>
      </c>
      <c r="V21" s="101">
        <f t="shared" ca="1" si="8"/>
        <v>34.70213944827286</v>
      </c>
      <c r="W21" s="101">
        <f t="shared" si="9"/>
        <v>0</v>
      </c>
    </row>
    <row r="22" spans="1:26">
      <c r="A22" s="102">
        <f>IFERROR(B22*Proc!$H$38,"")</f>
        <v>6.5972222222222224E-2</v>
      </c>
      <c r="B22" s="34">
        <f t="shared" si="10"/>
        <v>19</v>
      </c>
      <c r="C22" s="34">
        <f t="shared" ca="1" si="11"/>
        <v>3</v>
      </c>
      <c r="D22" s="101">
        <f t="shared" ca="1" si="12"/>
        <v>0.64760589599609375</v>
      </c>
      <c r="E22" s="101">
        <f t="shared" ca="1" si="13"/>
        <v>0.50344467163085938</v>
      </c>
      <c r="F22" s="101">
        <f t="shared" ca="1" si="14"/>
        <v>2.5717273327945618</v>
      </c>
      <c r="G22" s="102">
        <f t="shared" ca="1" si="15"/>
        <v>23.145545995151057</v>
      </c>
      <c r="H22" s="34">
        <f t="shared" ca="1" si="16"/>
        <v>4</v>
      </c>
      <c r="I22" s="101">
        <f t="shared" ca="1" si="17"/>
        <v>0.50344467163085938</v>
      </c>
      <c r="J22" s="101">
        <f t="shared" ca="1" si="18"/>
        <v>0.359283447265625</v>
      </c>
      <c r="K22" s="101">
        <f t="shared" ca="1" si="19"/>
        <v>3.8785627553939519</v>
      </c>
      <c r="L22" s="102">
        <f t="shared" ca="1" si="20"/>
        <v>-34.907064798545569</v>
      </c>
      <c r="M22" s="124">
        <f t="shared" ca="1" si="0"/>
        <v>2.4114388363307239E-2</v>
      </c>
      <c r="N22" s="124">
        <f t="shared" ca="1" si="1"/>
        <v>4.0245056152341316E-4</v>
      </c>
      <c r="O22" s="124">
        <f t="shared" ca="1" si="2"/>
        <v>0.97549286592430695</v>
      </c>
      <c r="P22" s="124">
        <f t="shared" ca="1" si="3"/>
        <v>9.7048491376066582E-6</v>
      </c>
      <c r="Q22" s="124">
        <f t="shared" ca="1" si="4"/>
        <v>9.5455414064221908E-6</v>
      </c>
      <c r="R22" s="124">
        <f t="shared" ca="1" si="5"/>
        <v>1.5930773118446754E-7</v>
      </c>
      <c r="S22" s="154">
        <f t="shared" ca="1" si="6"/>
        <v>2.4114229055576055E-2</v>
      </c>
      <c r="T22" s="154">
        <f t="shared" ca="1" si="21"/>
        <v>3.9290502011699095E-4</v>
      </c>
      <c r="U22" s="154">
        <f t="shared" ca="1" si="7"/>
        <v>0.97549286592430695</v>
      </c>
      <c r="V22" s="101">
        <f t="shared" ca="1" si="8"/>
        <v>34.907064798545569</v>
      </c>
      <c r="W22" s="101">
        <f t="shared" si="9"/>
        <v>0</v>
      </c>
    </row>
    <row r="23" spans="1:26">
      <c r="A23" s="102">
        <f>IFERROR(B23*Proc!$H$38,"")</f>
        <v>6.9444444444444448E-2</v>
      </c>
      <c r="B23" s="34">
        <f t="shared" si="10"/>
        <v>20</v>
      </c>
      <c r="C23" s="34">
        <f t="shared" ca="1" si="11"/>
        <v>3</v>
      </c>
      <c r="D23" s="101">
        <f t="shared" ca="1" si="12"/>
        <v>0.66362380981445313</v>
      </c>
      <c r="E23" s="101">
        <f t="shared" ca="1" si="13"/>
        <v>0.50344467163085938</v>
      </c>
      <c r="F23" s="101">
        <f t="shared" ca="1" si="14"/>
        <v>2.6145545995151056</v>
      </c>
      <c r="G23" s="102">
        <f t="shared" ca="1" si="15"/>
        <v>23.530991395635951</v>
      </c>
      <c r="H23" s="34">
        <f t="shared" ca="1" si="16"/>
        <v>5</v>
      </c>
      <c r="I23" s="101">
        <f t="shared" ca="1" si="17"/>
        <v>0.38331031799316406</v>
      </c>
      <c r="J23" s="101">
        <f t="shared" ca="1" si="18"/>
        <v>0.26317596435546875</v>
      </c>
      <c r="K23" s="101">
        <f t="shared" ca="1" si="19"/>
        <v>4.0542753064727419</v>
      </c>
      <c r="L23" s="102">
        <f t="shared" ca="1" si="20"/>
        <v>-36.488477758254675</v>
      </c>
      <c r="M23" s="124">
        <f t="shared" ca="1" si="0"/>
        <v>2.9872747352881909E-2</v>
      </c>
      <c r="N23" s="124">
        <f t="shared" ca="1" si="1"/>
        <v>4.0245056152342395E-4</v>
      </c>
      <c r="O23" s="124">
        <f t="shared" ca="1" si="2"/>
        <v>0.96973682438954101</v>
      </c>
      <c r="P23" s="124">
        <f t="shared" ca="1" si="3"/>
        <v>1.2022303946414701E-5</v>
      </c>
      <c r="Q23" s="124">
        <f t="shared" ca="1" si="4"/>
        <v>1.1862490524625717E-5</v>
      </c>
      <c r="R23" s="124">
        <f t="shared" ca="1" si="5"/>
        <v>1.5981342178898546E-7</v>
      </c>
      <c r="S23" s="154">
        <f t="shared" ca="1" si="6"/>
        <v>2.9872587539460121E-2</v>
      </c>
      <c r="T23" s="154">
        <f t="shared" ca="1" si="21"/>
        <v>3.9058807099879824E-4</v>
      </c>
      <c r="U23" s="154">
        <f t="shared" ca="1" si="7"/>
        <v>0.96973682438954112</v>
      </c>
      <c r="V23" s="101">
        <f t="shared" ca="1" si="8"/>
        <v>36.488477758254675</v>
      </c>
      <c r="W23" s="101">
        <f t="shared" si="9"/>
        <v>0</v>
      </c>
    </row>
    <row r="24" spans="1:26">
      <c r="A24" s="102">
        <f>IFERROR(B24*Proc!$H$38,"")</f>
        <v>7.2916666666666657E-2</v>
      </c>
      <c r="B24" s="34">
        <f t="shared" si="10"/>
        <v>21</v>
      </c>
      <c r="C24" s="34">
        <f t="shared" ca="1" si="11"/>
        <v>3</v>
      </c>
      <c r="D24" s="101">
        <f t="shared" ca="1" si="12"/>
        <v>0.66362380981445313</v>
      </c>
      <c r="E24" s="101">
        <f t="shared" ca="1" si="13"/>
        <v>0.52346706390380859</v>
      </c>
      <c r="F24" s="101">
        <f t="shared" ca="1" si="14"/>
        <v>2.7023481137315493</v>
      </c>
      <c r="G24" s="102">
        <f t="shared" ca="1" si="15"/>
        <v>24.321133023583943</v>
      </c>
      <c r="H24" s="34">
        <f t="shared" ca="1" si="16"/>
        <v>5</v>
      </c>
      <c r="I24" s="101">
        <f t="shared" ca="1" si="17"/>
        <v>0.38331031799316406</v>
      </c>
      <c r="J24" s="101">
        <f t="shared" ca="1" si="18"/>
        <v>0.28627872467041016</v>
      </c>
      <c r="K24" s="101">
        <f t="shared" ca="1" si="19"/>
        <v>4.0671979984900615</v>
      </c>
      <c r="L24" s="102">
        <f t="shared" ca="1" si="20"/>
        <v>-36.604781986410551</v>
      </c>
      <c r="M24" s="124">
        <f t="shared" ca="1" si="0"/>
        <v>3.2324533819691775E-2</v>
      </c>
      <c r="N24" s="124">
        <f t="shared" ca="1" si="1"/>
        <v>8.5544586181635887E-4</v>
      </c>
      <c r="O24" s="124">
        <f t="shared" ca="1" si="2"/>
        <v>0.96684767220718304</v>
      </c>
      <c r="P24" s="124">
        <f t="shared" ca="1" si="3"/>
        <v>2.7651888691198271E-5</v>
      </c>
      <c r="Q24" s="124">
        <f t="shared" ca="1" si="4"/>
        <v>2.6938968008926867E-5</v>
      </c>
      <c r="R24" s="124">
        <f t="shared" ca="1" si="5"/>
        <v>7.1292068227140497E-7</v>
      </c>
      <c r="S24" s="154">
        <f t="shared" ca="1" si="6"/>
        <v>3.2323820899009502E-2</v>
      </c>
      <c r="T24" s="154">
        <f t="shared" ca="1" si="21"/>
        <v>8.2850689380743205E-4</v>
      </c>
      <c r="U24" s="154">
        <f t="shared" ca="1" si="7"/>
        <v>0.96684767220718304</v>
      </c>
      <c r="V24" s="101">
        <f t="shared" ca="1" si="8"/>
        <v>36.604781986410551</v>
      </c>
      <c r="W24" s="101">
        <f t="shared" si="9"/>
        <v>0</v>
      </c>
    </row>
    <row r="25" spans="1:26">
      <c r="A25" s="102">
        <f>IFERROR(B25*Proc!$H$38,"")</f>
        <v>7.6388888888888881E-2</v>
      </c>
      <c r="B25" s="34">
        <f t="shared" si="10"/>
        <v>22</v>
      </c>
      <c r="C25" s="34">
        <f t="shared" ca="1" si="11"/>
        <v>3</v>
      </c>
      <c r="D25" s="101">
        <f t="shared" ca="1" si="12"/>
        <v>0.67763948440551758</v>
      </c>
      <c r="E25" s="101">
        <f t="shared" ca="1" si="13"/>
        <v>0.52346706390380859</v>
      </c>
      <c r="F25" s="101">
        <f t="shared" ca="1" si="14"/>
        <v>2.7294073761195903</v>
      </c>
      <c r="G25" s="102">
        <f t="shared" ca="1" si="15"/>
        <v>24.564666385076311</v>
      </c>
      <c r="H25" s="34">
        <f t="shared" ca="1" si="16"/>
        <v>5</v>
      </c>
      <c r="I25" s="101">
        <f t="shared" ca="1" si="17"/>
        <v>0.40487289428710938</v>
      </c>
      <c r="J25" s="101">
        <f t="shared" ca="1" si="18"/>
        <v>0.28627872467041016</v>
      </c>
      <c r="K25" s="101">
        <f t="shared" ca="1" si="19"/>
        <v>4.2367983624009593</v>
      </c>
      <c r="L25" s="102">
        <f t="shared" ca="1" si="20"/>
        <v>-38.131185261608636</v>
      </c>
      <c r="M25" s="124">
        <f t="shared" ca="1" si="0"/>
        <v>3.8622738964539077E-2</v>
      </c>
      <c r="N25" s="124">
        <f t="shared" ca="1" si="1"/>
        <v>8.5544586181637882E-4</v>
      </c>
      <c r="O25" s="124">
        <f t="shared" ca="1" si="2"/>
        <v>0.96055485483586378</v>
      </c>
      <c r="P25" s="124">
        <f t="shared" ca="1" si="3"/>
        <v>3.3039662219229167E-5</v>
      </c>
      <c r="Q25" s="124">
        <f t="shared" ca="1" si="4"/>
        <v>3.2323731574353575E-5</v>
      </c>
      <c r="R25" s="124">
        <f t="shared" ca="1" si="5"/>
        <v>7.1593064487559383E-7</v>
      </c>
      <c r="S25" s="154">
        <f t="shared" ca="1" si="6"/>
        <v>3.8622023033894198E-2</v>
      </c>
      <c r="T25" s="154">
        <f t="shared" ca="1" si="21"/>
        <v>8.231221302420252E-4</v>
      </c>
      <c r="U25" s="154">
        <f t="shared" ca="1" si="7"/>
        <v>0.96055485483586378</v>
      </c>
      <c r="V25" s="101">
        <f t="shared" ca="1" si="8"/>
        <v>38.131185261608636</v>
      </c>
      <c r="W25" s="101">
        <f t="shared" si="9"/>
        <v>0</v>
      </c>
    </row>
    <row r="26" spans="1:26">
      <c r="A26" s="102">
        <f>IFERROR(B26*Proc!$H$38,"")</f>
        <v>7.9861111111111105E-2</v>
      </c>
      <c r="B26" s="34">
        <f t="shared" si="10"/>
        <v>23</v>
      </c>
      <c r="C26" s="34">
        <f t="shared" ca="1" si="11"/>
        <v>3</v>
      </c>
      <c r="D26" s="101">
        <f t="shared" ca="1" si="12"/>
        <v>0.67763948440551758</v>
      </c>
      <c r="E26" s="101">
        <f t="shared" ca="1" si="13"/>
        <v>0.54125618934631348</v>
      </c>
      <c r="F26" s="101">
        <f t="shared" ca="1" si="14"/>
        <v>2.8245474686569279</v>
      </c>
      <c r="G26" s="102">
        <f t="shared" ca="1" si="15"/>
        <v>25.42092721791235</v>
      </c>
      <c r="H26" s="34">
        <f t="shared" ca="1" si="16"/>
        <v>5</v>
      </c>
      <c r="I26" s="101">
        <f t="shared" ca="1" si="17"/>
        <v>0.40487289428710938</v>
      </c>
      <c r="J26" s="101">
        <f t="shared" ca="1" si="18"/>
        <v>0.30745625495910645</v>
      </c>
      <c r="K26" s="101">
        <f t="shared" ca="1" si="19"/>
        <v>4.2882762672707333</v>
      </c>
      <c r="L26" s="102">
        <f t="shared" ca="1" si="20"/>
        <v>-38.594486405436598</v>
      </c>
      <c r="M26" s="124">
        <f t="shared" ca="1" si="0"/>
        <v>4.1151143758436752E-2</v>
      </c>
      <c r="N26" s="124">
        <f t="shared" ca="1" si="1"/>
        <v>1.5438795089720893E-3</v>
      </c>
      <c r="O26" s="124">
        <f t="shared" ca="1" si="2"/>
        <v>0.95736850914021054</v>
      </c>
      <c r="P26" s="124">
        <f t="shared" ca="1" si="3"/>
        <v>6.3532407619415192E-5</v>
      </c>
      <c r="Q26" s="124">
        <f t="shared" ca="1" si="4"/>
        <v>6.1235034886651015E-5</v>
      </c>
      <c r="R26" s="124">
        <f t="shared" ca="1" si="5"/>
        <v>2.2973727327641808E-6</v>
      </c>
      <c r="S26" s="154">
        <f t="shared" ca="1" si="6"/>
        <v>4.1148846385703985E-2</v>
      </c>
      <c r="T26" s="154">
        <f t="shared" ca="1" si="21"/>
        <v>1.4826444740854382E-3</v>
      </c>
      <c r="U26" s="154">
        <f t="shared" ca="1" si="7"/>
        <v>0.95736850914021066</v>
      </c>
      <c r="V26" s="101">
        <f t="shared" ca="1" si="8"/>
        <v>38.594486405436598</v>
      </c>
      <c r="W26" s="101">
        <f t="shared" si="9"/>
        <v>0</v>
      </c>
    </row>
    <row r="27" spans="1:26">
      <c r="A27" s="102">
        <f>IFERROR(B27*Proc!$H$38,"")</f>
        <v>8.3333333333333329E-2</v>
      </c>
      <c r="B27" s="34">
        <f t="shared" si="10"/>
        <v>24</v>
      </c>
      <c r="C27" s="34">
        <f t="shared" ca="1" si="11"/>
        <v>3</v>
      </c>
      <c r="D27" s="101">
        <f t="shared" ca="1" si="12"/>
        <v>0.69003796577453613</v>
      </c>
      <c r="E27" s="101">
        <f t="shared" ca="1" si="13"/>
        <v>0.54125618934631348</v>
      </c>
      <c r="F27" s="101">
        <f t="shared" ca="1" si="14"/>
        <v>2.8391685129355171</v>
      </c>
      <c r="G27" s="102">
        <f t="shared" ca="1" si="15"/>
        <v>25.552516616419652</v>
      </c>
      <c r="H27" s="34">
        <f t="shared" ca="1" si="16"/>
        <v>5</v>
      </c>
      <c r="I27" s="101">
        <f t="shared" ca="1" si="17"/>
        <v>0.42435622215270996</v>
      </c>
      <c r="J27" s="101">
        <f t="shared" ca="1" si="18"/>
        <v>0.30745625495910645</v>
      </c>
      <c r="K27" s="101">
        <f t="shared" ca="1" si="19"/>
        <v>4.4068968893922777</v>
      </c>
      <c r="L27" s="102">
        <f t="shared" ca="1" si="20"/>
        <v>-39.662072004530501</v>
      </c>
      <c r="M27" s="124">
        <f t="shared" ca="1" si="0"/>
        <v>4.7846294605690391E-2</v>
      </c>
      <c r="N27" s="124">
        <f t="shared" ca="1" si="1"/>
        <v>1.5438795089721207E-3</v>
      </c>
      <c r="O27" s="124">
        <f t="shared" ca="1" si="2"/>
        <v>0.95068369479915948</v>
      </c>
      <c r="P27" s="124">
        <f t="shared" ca="1" si="3"/>
        <v>7.3868913821968703E-5</v>
      </c>
      <c r="Q27" s="124">
        <f t="shared" ca="1" si="4"/>
        <v>7.1559857325528695E-5</v>
      </c>
      <c r="R27" s="124">
        <f t="shared" ca="1" si="5"/>
        <v>2.3090564964400152E-6</v>
      </c>
      <c r="S27" s="154">
        <f t="shared" ca="1" si="6"/>
        <v>4.7843985549193953E-2</v>
      </c>
      <c r="T27" s="154">
        <f t="shared" ca="1" si="21"/>
        <v>1.4723196516465921E-3</v>
      </c>
      <c r="U27" s="154">
        <f t="shared" ca="1" si="7"/>
        <v>0.95068369479915937</v>
      </c>
      <c r="V27" s="101">
        <f t="shared" ca="1" si="8"/>
        <v>39.662072004530501</v>
      </c>
      <c r="W27" s="101">
        <f t="shared" si="9"/>
        <v>0</v>
      </c>
    </row>
    <row r="28" spans="1:26">
      <c r="A28" s="102">
        <f>IFERROR(B28*Proc!$H$38,"")</f>
        <v>8.6805555555555552E-2</v>
      </c>
      <c r="B28" s="34">
        <f t="shared" si="10"/>
        <v>25</v>
      </c>
      <c r="C28" s="34">
        <f t="shared" ca="1" si="11"/>
        <v>3</v>
      </c>
      <c r="D28" s="101">
        <f t="shared" ca="1" si="12"/>
        <v>0.69003796577453613</v>
      </c>
      <c r="E28" s="101">
        <f t="shared" ca="1" si="13"/>
        <v>0.55719709396362305</v>
      </c>
      <c r="F28" s="101">
        <f t="shared" ca="1" si="14"/>
        <v>2.9398687344877796</v>
      </c>
      <c r="G28" s="102">
        <f t="shared" ca="1" si="15"/>
        <v>26.458818610390018</v>
      </c>
      <c r="H28" s="34">
        <f t="shared" ca="1" si="16"/>
        <v>5</v>
      </c>
      <c r="I28" s="101">
        <f t="shared" ca="1" si="17"/>
        <v>0.42435622215270996</v>
      </c>
      <c r="J28" s="101">
        <f t="shared" ca="1" si="18"/>
        <v>0.32693958282470703</v>
      </c>
      <c r="K28" s="101">
        <f t="shared" ca="1" si="19"/>
        <v>4.4882762672707335</v>
      </c>
      <c r="L28" s="102">
        <f t="shared" ca="1" si="20"/>
        <v>-40.394486405436602</v>
      </c>
      <c r="M28" s="124">
        <f t="shared" ca="1" si="0"/>
        <v>5.0411881823027735E-2</v>
      </c>
      <c r="N28" s="124">
        <f t="shared" ca="1" si="1"/>
        <v>2.4939179420470012E-3</v>
      </c>
      <c r="O28" s="124">
        <f t="shared" ca="1" si="2"/>
        <v>0.94721992333149607</v>
      </c>
      <c r="P28" s="124">
        <f t="shared" ca="1" si="3"/>
        <v>1.2572309657080195E-4</v>
      </c>
      <c r="Q28" s="124">
        <f t="shared" ca="1" si="4"/>
        <v>1.1979665584672441E-4</v>
      </c>
      <c r="R28" s="124">
        <f t="shared" ca="1" si="5"/>
        <v>5.9264407240775379E-6</v>
      </c>
      <c r="S28" s="154">
        <f t="shared" ca="1" si="6"/>
        <v>5.0405955382303656E-2</v>
      </c>
      <c r="T28" s="154">
        <f t="shared" ca="1" si="21"/>
        <v>2.3741212862002769E-3</v>
      </c>
      <c r="U28" s="154">
        <f t="shared" ca="1" si="7"/>
        <v>0.94721992333149607</v>
      </c>
      <c r="V28" s="101">
        <f t="shared" ca="1" si="8"/>
        <v>40.394486405436602</v>
      </c>
      <c r="W28" s="101">
        <f t="shared" si="9"/>
        <v>0</v>
      </c>
    </row>
    <row r="29" spans="1:26">
      <c r="A29" s="102">
        <f>IFERROR(B29*Proc!$H$38,"")</f>
        <v>9.0277777777777776E-2</v>
      </c>
      <c r="B29" s="34">
        <f t="shared" si="10"/>
        <v>26</v>
      </c>
      <c r="C29" s="34">
        <f t="shared" ca="1" si="11"/>
        <v>3</v>
      </c>
      <c r="D29" s="101">
        <f t="shared" ca="1" si="12"/>
        <v>0.70110803842544556</v>
      </c>
      <c r="E29" s="101">
        <f t="shared" ca="1" si="13"/>
        <v>0.55719709396362305</v>
      </c>
      <c r="F29" s="101">
        <f t="shared" ca="1" si="14"/>
        <v>2.9444942164502579</v>
      </c>
      <c r="G29" s="102">
        <f t="shared" ca="1" si="15"/>
        <v>26.500447948052322</v>
      </c>
      <c r="H29" s="34">
        <f t="shared" ca="1" si="16"/>
        <v>5</v>
      </c>
      <c r="I29" s="101">
        <f t="shared" ca="1" si="17"/>
        <v>0.44206833839416504</v>
      </c>
      <c r="J29" s="101">
        <f t="shared" ca="1" si="18"/>
        <v>0.32693958282470703</v>
      </c>
      <c r="K29" s="101">
        <f t="shared" ca="1" si="19"/>
        <v>4.5670029953829285</v>
      </c>
      <c r="L29" s="102">
        <f t="shared" ca="1" si="20"/>
        <v>-41.103026958446357</v>
      </c>
      <c r="M29" s="124">
        <f t="shared" ca="1" si="0"/>
        <v>5.7385997288916954E-2</v>
      </c>
      <c r="N29" s="124">
        <f t="shared" ca="1" si="1"/>
        <v>2.4939179420470463E-3</v>
      </c>
      <c r="O29" s="124">
        <f t="shared" ca="1" si="2"/>
        <v>0.94026320073729719</v>
      </c>
      <c r="P29" s="124">
        <f t="shared" ca="1" si="3"/>
        <v>1.4311596826109316E-4</v>
      </c>
      <c r="Q29" s="124">
        <f t="shared" ca="1" si="4"/>
        <v>1.3715538064731491E-4</v>
      </c>
      <c r="R29" s="124">
        <f t="shared" ca="1" si="5"/>
        <v>5.9605876137782539E-6</v>
      </c>
      <c r="S29" s="154">
        <f t="shared" ca="1" si="6"/>
        <v>5.7380036701303178E-2</v>
      </c>
      <c r="T29" s="154">
        <f t="shared" ca="1" si="21"/>
        <v>2.3567625613997315E-3</v>
      </c>
      <c r="U29" s="154">
        <f t="shared" ca="1" si="7"/>
        <v>0.94026320073729708</v>
      </c>
      <c r="V29" s="101">
        <f t="shared" ca="1" si="8"/>
        <v>41.103026958446357</v>
      </c>
      <c r="W29" s="101">
        <f t="shared" si="9"/>
        <v>0</v>
      </c>
    </row>
    <row r="30" spans="1:26">
      <c r="A30" s="102">
        <f>IFERROR(B30*Proc!$H$38,"")</f>
        <v>9.375E-2</v>
      </c>
      <c r="B30" s="34">
        <f t="shared" si="10"/>
        <v>27</v>
      </c>
      <c r="C30" s="34">
        <f t="shared" ca="1" si="11"/>
        <v>4</v>
      </c>
      <c r="D30" s="101">
        <f t="shared" ca="1" si="12"/>
        <v>0.5715881884098053</v>
      </c>
      <c r="E30" s="101">
        <f t="shared" ca="1" si="13"/>
        <v>0.44206833839416504</v>
      </c>
      <c r="F30" s="101">
        <f t="shared" ca="1" si="14"/>
        <v>3.0494380182780643</v>
      </c>
      <c r="G30" s="102">
        <f t="shared" ca="1" si="15"/>
        <v>27.444942164502578</v>
      </c>
      <c r="H30" s="34">
        <f t="shared" ca="1" si="16"/>
        <v>5</v>
      </c>
      <c r="I30" s="101">
        <f t="shared" ca="1" si="17"/>
        <v>0.44206833839416504</v>
      </c>
      <c r="J30" s="101">
        <f t="shared" ca="1" si="18"/>
        <v>0.34492845088243484</v>
      </c>
      <c r="K30" s="101">
        <f t="shared" ca="1" si="19"/>
        <v>4.6720035500834705</v>
      </c>
      <c r="L30" s="102">
        <f t="shared" ca="1" si="20"/>
        <v>-42.048031950751238</v>
      </c>
      <c r="M30" s="124">
        <f t="shared" ca="1" si="0"/>
        <v>5.9959502985320143E-2</v>
      </c>
      <c r="N30" s="124">
        <f t="shared" ca="1" si="1"/>
        <v>3.7191659212110779E-3</v>
      </c>
      <c r="O30" s="124">
        <f t="shared" ca="1" si="2"/>
        <v>0.93654433043362451</v>
      </c>
      <c r="P30" s="124">
        <f t="shared" ca="1" si="3"/>
        <v>2.2299934015575657E-4</v>
      </c>
      <c r="Q30" s="124">
        <f t="shared" ca="1" si="4"/>
        <v>2.0997501724509375E-4</v>
      </c>
      <c r="R30" s="124">
        <f t="shared" ca="1" si="5"/>
        <v>1.3024322910662823E-5</v>
      </c>
      <c r="S30" s="154">
        <f t="shared" ca="1" si="6"/>
        <v>5.9946478662409479E-2</v>
      </c>
      <c r="T30" s="154">
        <f t="shared" ca="1" si="21"/>
        <v>3.5091909039659842E-3</v>
      </c>
      <c r="U30" s="154">
        <f t="shared" ca="1" si="7"/>
        <v>0.93654433043362462</v>
      </c>
      <c r="V30" s="101">
        <f t="shared" ca="1" si="8"/>
        <v>42.048031950751238</v>
      </c>
      <c r="W30" s="101">
        <f t="shared" si="9"/>
        <v>0</v>
      </c>
    </row>
    <row r="31" spans="1:26">
      <c r="A31" s="102">
        <f>IFERROR(B31*Proc!$H$38,"")</f>
        <v>9.722222222222221E-2</v>
      </c>
      <c r="B31" s="34">
        <f t="shared" si="10"/>
        <v>28</v>
      </c>
      <c r="C31" s="34">
        <f t="shared" ca="1" si="11"/>
        <v>4</v>
      </c>
      <c r="D31" s="101">
        <f t="shared" ca="1" si="12"/>
        <v>0.5715881884098053</v>
      </c>
      <c r="E31" s="101">
        <f t="shared" ca="1" si="13"/>
        <v>0.45825831964612007</v>
      </c>
      <c r="F31" s="101">
        <f t="shared" ca="1" si="14"/>
        <v>3.0565005923177879</v>
      </c>
      <c r="G31" s="102">
        <f t="shared" ca="1" si="15"/>
        <v>27.508505330860093</v>
      </c>
      <c r="H31" s="34">
        <f t="shared" ca="1" si="16"/>
        <v>5</v>
      </c>
      <c r="I31" s="101">
        <f t="shared" ca="1" si="17"/>
        <v>0.45825831964612007</v>
      </c>
      <c r="J31" s="101">
        <f t="shared" ca="1" si="18"/>
        <v>0.34492845088243484</v>
      </c>
      <c r="K31" s="101">
        <f t="shared" ca="1" si="19"/>
        <v>4.7188601857858323</v>
      </c>
      <c r="L31" s="102">
        <f t="shared" ca="1" si="20"/>
        <v>-42.469741672072487</v>
      </c>
      <c r="M31" s="124">
        <f t="shared" ca="1" si="0"/>
        <v>6.7117147805574859E-2</v>
      </c>
      <c r="N31" s="124">
        <f t="shared" ca="1" si="1"/>
        <v>3.7191659212111377E-3</v>
      </c>
      <c r="O31" s="124">
        <f t="shared" ca="1" si="2"/>
        <v>0.92941330608206141</v>
      </c>
      <c r="P31" s="124">
        <f t="shared" ca="1" si="3"/>
        <v>2.4961980884738493E-4</v>
      </c>
      <c r="Q31" s="124">
        <f t="shared" ca="1" si="4"/>
        <v>2.365138546061018E-4</v>
      </c>
      <c r="R31" s="124">
        <f t="shared" ca="1" si="5"/>
        <v>1.3105954241283119E-5</v>
      </c>
      <c r="S31" s="154">
        <f t="shared" ca="1" si="6"/>
        <v>6.7104041851333576E-2</v>
      </c>
      <c r="T31" s="154">
        <f t="shared" ca="1" si="21"/>
        <v>3.4826520666050359E-3</v>
      </c>
      <c r="U31" s="154">
        <f t="shared" ca="1" si="7"/>
        <v>0.92941330608206141</v>
      </c>
      <c r="V31" s="101">
        <f t="shared" ca="1" si="8"/>
        <v>42.469741672072487</v>
      </c>
      <c r="W31" s="101">
        <f t="shared" si="9"/>
        <v>0</v>
      </c>
    </row>
    <row r="32" spans="1:26">
      <c r="A32" s="102">
        <f>IFERROR(B32*Proc!$H$38,"")</f>
        <v>0.10069444444444443</v>
      </c>
      <c r="B32" s="34">
        <f t="shared" si="10"/>
        <v>29</v>
      </c>
      <c r="C32" s="34">
        <f t="shared" ca="1" si="11"/>
        <v>4</v>
      </c>
      <c r="D32" s="101">
        <f t="shared" ca="1" si="12"/>
        <v>0.58466471172869205</v>
      </c>
      <c r="E32" s="101">
        <f t="shared" ca="1" si="13"/>
        <v>0.45825831964612007</v>
      </c>
      <c r="F32" s="101">
        <f t="shared" ca="1" si="14"/>
        <v>3.1541039793193959</v>
      </c>
      <c r="G32" s="102">
        <f t="shared" ca="1" si="15"/>
        <v>28.386935813874562</v>
      </c>
      <c r="H32" s="34">
        <f t="shared" ca="1" si="16"/>
        <v>5</v>
      </c>
      <c r="I32" s="101">
        <f t="shared" ca="1" si="17"/>
        <v>0.45825831964612007</v>
      </c>
      <c r="J32" s="101">
        <f t="shared" ca="1" si="18"/>
        <v>0.36159460805356503</v>
      </c>
      <c r="K32" s="101">
        <f t="shared" ca="1" si="19"/>
        <v>4.8428015971282168</v>
      </c>
      <c r="L32" s="102">
        <f t="shared" ca="1" si="20"/>
        <v>-43.585214374153949</v>
      </c>
      <c r="M32" s="124">
        <f t="shared" ca="1" si="0"/>
        <v>6.9677108735154883E-2</v>
      </c>
      <c r="N32" s="124">
        <f t="shared" ca="1" si="1"/>
        <v>5.2228793501851774E-3</v>
      </c>
      <c r="O32" s="124">
        <f t="shared" ca="1" si="2"/>
        <v>0.92546392704705338</v>
      </c>
      <c r="P32" s="124">
        <f t="shared" ca="1" si="3"/>
        <v>3.6391513239344769E-4</v>
      </c>
      <c r="Q32" s="124">
        <f t="shared" ca="1" si="4"/>
        <v>3.385388288881384E-4</v>
      </c>
      <c r="R32" s="124">
        <f t="shared" ca="1" si="5"/>
        <v>2.5376303505309344E-5</v>
      </c>
      <c r="S32" s="154">
        <f t="shared" ca="1" si="6"/>
        <v>6.9651732431649571E-2</v>
      </c>
      <c r="T32" s="154">
        <f t="shared" ca="1" si="21"/>
        <v>4.8843405212970394E-3</v>
      </c>
      <c r="U32" s="154">
        <f t="shared" ca="1" si="7"/>
        <v>0.92546392704705338</v>
      </c>
      <c r="V32" s="101">
        <f t="shared" ca="1" si="8"/>
        <v>43.585214374153949</v>
      </c>
      <c r="W32" s="101">
        <f t="shared" si="9"/>
        <v>0</v>
      </c>
    </row>
    <row r="33" spans="1:23">
      <c r="A33" s="102">
        <f>IFERROR(B33*Proc!$H$38,"")</f>
        <v>0.10416666666666666</v>
      </c>
      <c r="B33" s="34">
        <f t="shared" si="10"/>
        <v>30</v>
      </c>
      <c r="C33" s="34">
        <f t="shared" ca="1" si="11"/>
        <v>4</v>
      </c>
      <c r="D33" s="101">
        <f t="shared" ca="1" si="12"/>
        <v>0.58466471172869205</v>
      </c>
      <c r="E33" s="101">
        <f t="shared" ca="1" si="13"/>
        <v>0.47312965989112854</v>
      </c>
      <c r="F33" s="101">
        <f t="shared" ca="1" si="14"/>
        <v>3.1746511765619823</v>
      </c>
      <c r="G33" s="102">
        <f t="shared" ca="1" si="15"/>
        <v>28.571860589057842</v>
      </c>
      <c r="H33" s="34">
        <f t="shared" ca="1" si="16"/>
        <v>5</v>
      </c>
      <c r="I33" s="101">
        <f t="shared" ca="1" si="17"/>
        <v>0.47312965989112854</v>
      </c>
      <c r="J33" s="101">
        <f t="shared" ca="1" si="18"/>
        <v>0.36159460805356503</v>
      </c>
      <c r="K33" s="101">
        <f t="shared" ca="1" si="19"/>
        <v>4.8637613841777876</v>
      </c>
      <c r="L33" s="102">
        <f t="shared" ca="1" si="20"/>
        <v>-43.773852457600086</v>
      </c>
      <c r="M33" s="124">
        <f t="shared" ca="1" si="0"/>
        <v>7.6942118227713421E-2</v>
      </c>
      <c r="N33" s="124">
        <f t="shared" ca="1" si="1"/>
        <v>5.2228793501852538E-3</v>
      </c>
      <c r="O33" s="124">
        <f t="shared" ca="1" si="2"/>
        <v>0.91823686182255226</v>
      </c>
      <c r="P33" s="124">
        <f t="shared" ca="1" si="3"/>
        <v>4.0185940045103682E-4</v>
      </c>
      <c r="Q33" s="124">
        <f t="shared" ca="1" si="4"/>
        <v>3.7631490795222473E-4</v>
      </c>
      <c r="R33" s="124">
        <f t="shared" ca="1" si="5"/>
        <v>2.5544492498812099E-5</v>
      </c>
      <c r="S33" s="154">
        <f t="shared" ca="1" si="6"/>
        <v>7.6916573735214613E-2</v>
      </c>
      <c r="T33" s="154">
        <f t="shared" ca="1" si="21"/>
        <v>4.8465644422330291E-3</v>
      </c>
      <c r="U33" s="154">
        <f t="shared" ca="1" si="7"/>
        <v>0.91823686182255226</v>
      </c>
      <c r="V33" s="101">
        <f t="shared" ca="1" si="8"/>
        <v>43.773852457600086</v>
      </c>
      <c r="W33" s="101">
        <f t="shared" si="9"/>
        <v>0</v>
      </c>
    </row>
    <row r="34" spans="1:23">
      <c r="A34" s="102">
        <f>IFERROR(B34*Proc!$H$38,"")</f>
        <v>0.10763888888888888</v>
      </c>
      <c r="B34" s="34">
        <f t="shared" si="10"/>
        <v>31</v>
      </c>
      <c r="C34" s="34">
        <f t="shared" ca="1" si="11"/>
        <v>4</v>
      </c>
      <c r="D34" s="101">
        <f t="shared" ca="1" si="12"/>
        <v>0.59661489585414529</v>
      </c>
      <c r="E34" s="101">
        <f t="shared" ca="1" si="13"/>
        <v>0.47312965989112854</v>
      </c>
      <c r="F34" s="101">
        <f t="shared" ca="1" si="14"/>
        <v>3.2545236433463063</v>
      </c>
      <c r="G34" s="102">
        <f t="shared" ca="1" si="15"/>
        <v>29.290712790116757</v>
      </c>
      <c r="H34" s="34">
        <f t="shared" ca="1" si="16"/>
        <v>6</v>
      </c>
      <c r="I34" s="101">
        <f t="shared" ca="1" si="17"/>
        <v>0.37708558747544885</v>
      </c>
      <c r="J34" s="101">
        <f t="shared" ca="1" si="18"/>
        <v>0.2810415150597691</v>
      </c>
      <c r="K34" s="101">
        <f t="shared" ca="1" si="19"/>
        <v>5.0030777364645278</v>
      </c>
      <c r="L34" s="102">
        <f t="shared" ca="1" si="20"/>
        <v>-45.027699628180748</v>
      </c>
      <c r="M34" s="124">
        <f t="shared" ca="1" si="0"/>
        <v>7.947298869218461E-2</v>
      </c>
      <c r="N34" s="124">
        <f t="shared" ca="1" si="1"/>
        <v>7.0003666914996753E-3</v>
      </c>
      <c r="O34" s="124">
        <f t="shared" ca="1" si="2"/>
        <v>0.91408298467923044</v>
      </c>
      <c r="P34" s="124">
        <f t="shared" ca="1" si="3"/>
        <v>5.5634006291469949E-4</v>
      </c>
      <c r="Q34" s="124">
        <f t="shared" ca="1" si="4"/>
        <v>5.1130209222078422E-4</v>
      </c>
      <c r="R34" s="124">
        <f t="shared" ca="1" si="5"/>
        <v>4.5037970693915306E-5</v>
      </c>
      <c r="S34" s="154">
        <f t="shared" ca="1" si="6"/>
        <v>7.9427950721490698E-2</v>
      </c>
      <c r="T34" s="154">
        <f t="shared" ca="1" si="21"/>
        <v>6.4890645992788914E-3</v>
      </c>
      <c r="U34" s="154">
        <f t="shared" ca="1" si="7"/>
        <v>0.91408298467923044</v>
      </c>
      <c r="V34" s="101">
        <f t="shared" ca="1" si="8"/>
        <v>45.027699628180748</v>
      </c>
      <c r="W34" s="101">
        <f t="shared" si="9"/>
        <v>0</v>
      </c>
    </row>
    <row r="35" spans="1:23">
      <c r="A35" s="102">
        <f>IFERROR(B35*Proc!$H$38,"")</f>
        <v>0.1111111111111111</v>
      </c>
      <c r="B35" s="34">
        <f t="shared" si="10"/>
        <v>32</v>
      </c>
      <c r="C35" s="34">
        <f t="shared" ca="1" si="11"/>
        <v>4</v>
      </c>
      <c r="D35" s="101">
        <f t="shared" ca="1" si="12"/>
        <v>0.59661489585414529</v>
      </c>
      <c r="E35" s="101">
        <f t="shared" ca="1" si="13"/>
        <v>0.48685024166479707</v>
      </c>
      <c r="F35" s="101">
        <f t="shared" ca="1" si="14"/>
        <v>3.2863390987645946</v>
      </c>
      <c r="G35" s="102">
        <f t="shared" ca="1" si="15"/>
        <v>29.57705188888135</v>
      </c>
      <c r="H35" s="34">
        <f t="shared" ca="1" si="16"/>
        <v>6</v>
      </c>
      <c r="I35" s="101">
        <f t="shared" ca="1" si="17"/>
        <v>0.37708558747544879</v>
      </c>
      <c r="J35" s="101">
        <f t="shared" ca="1" si="18"/>
        <v>0.296206368599087</v>
      </c>
      <c r="K35" s="101">
        <f t="shared" ca="1" si="19"/>
        <v>5.003654812051626</v>
      </c>
      <c r="L35" s="102">
        <f t="shared" ca="1" si="20"/>
        <v>-45.032893308464637</v>
      </c>
      <c r="M35" s="124">
        <f t="shared" ca="1" si="0"/>
        <v>8.6785173571058458E-2</v>
      </c>
      <c r="N35" s="124">
        <f t="shared" ca="1" si="1"/>
        <v>7.0003666914997646E-3</v>
      </c>
      <c r="O35" s="124">
        <f t="shared" ca="1" si="2"/>
        <v>0.90682198777582468</v>
      </c>
      <c r="P35" s="124">
        <f t="shared" ca="1" si="3"/>
        <v>6.0752803838286327E-4</v>
      </c>
      <c r="Q35" s="124">
        <f t="shared" ca="1" si="4"/>
        <v>5.6218075955777693E-4</v>
      </c>
      <c r="R35" s="124">
        <f t="shared" ca="1" si="5"/>
        <v>4.5347278825086315E-5</v>
      </c>
      <c r="S35" s="154">
        <f t="shared" ca="1" si="6"/>
        <v>8.6739826292233368E-2</v>
      </c>
      <c r="T35" s="154">
        <f t="shared" ca="1" si="21"/>
        <v>6.4381859319419879E-3</v>
      </c>
      <c r="U35" s="154">
        <f t="shared" ca="1" si="7"/>
        <v>0.90682198777582457</v>
      </c>
      <c r="V35" s="101">
        <f t="shared" ca="1" si="8"/>
        <v>45.032893308464637</v>
      </c>
      <c r="W35" s="101">
        <f t="shared" si="9"/>
        <v>0</v>
      </c>
    </row>
    <row r="36" spans="1:23">
      <c r="A36" s="102">
        <f>IFERROR(B36*Proc!$H$38,"")</f>
        <v>0.11458333333333333</v>
      </c>
      <c r="B36" s="34">
        <f t="shared" si="10"/>
        <v>33</v>
      </c>
      <c r="C36" s="34">
        <f t="shared" ca="1" si="11"/>
        <v>4</v>
      </c>
      <c r="D36" s="101">
        <f t="shared" ca="1" si="12"/>
        <v>0.60759136127308011</v>
      </c>
      <c r="E36" s="101">
        <f t="shared" ca="1" si="13"/>
        <v>0.48685024166479696</v>
      </c>
      <c r="F36" s="101">
        <f t="shared" ca="1" si="14"/>
        <v>3.3512173625132675</v>
      </c>
      <c r="G36" s="102">
        <f t="shared" ca="1" si="15"/>
        <v>30.160956262619408</v>
      </c>
      <c r="H36" s="34">
        <f t="shared" ca="1" si="16"/>
        <v>6</v>
      </c>
      <c r="I36" s="101">
        <f t="shared" ca="1" si="17"/>
        <v>0.39152830513194198</v>
      </c>
      <c r="J36" s="101">
        <f t="shared" ca="1" si="18"/>
        <v>0.296206368599087</v>
      </c>
      <c r="K36" s="101">
        <f t="shared" ca="1" si="19"/>
        <v>5.1546162041650163</v>
      </c>
      <c r="L36" s="102">
        <f t="shared" ca="1" si="20"/>
        <v>-46.391545837485147</v>
      </c>
      <c r="M36" s="124">
        <f t="shared" ca="1" si="0"/>
        <v>8.9275871488474517E-2</v>
      </c>
      <c r="N36" s="124">
        <f t="shared" ca="1" si="1"/>
        <v>9.0411854907866945E-3</v>
      </c>
      <c r="O36" s="124">
        <f t="shared" ref="O36:O67" ca="1" si="22">IF($B36&gt;rNtrials,"",(1-IF(ISNUMBER(M36),M36,rSmall))*(1-IF(ISNUMBER(N36),N36,rSmall)))</f>
        <v>0.90249010273471775</v>
      </c>
      <c r="P36" s="124">
        <f t="shared" ref="P36:P67" ca="1" si="23">IF($B36&gt;rNtrials,"",IF(ISNUMBER(M36),M36,rSmall)*IF(ISNUMBER(N36),N36,rSmall))</f>
        <v>8.0715971397893338E-4</v>
      </c>
      <c r="Q36" s="124">
        <f t="shared" ref="Q36:Q67" ca="1" si="24">IFERROR(IF($B36&gt;rNtrials,"",IF(ISNUMBER(M36),M36,rSmall)*P36/(IF(ISNUMBER(M36),M36,rSmall)+IF(ISNUMBER(N36),N36,rSmall))),"")</f>
        <v>7.3293372594602027E-4</v>
      </c>
      <c r="R36" s="124">
        <f t="shared" ca="1" si="5"/>
        <v>7.4225988032913028E-5</v>
      </c>
      <c r="S36" s="154">
        <f t="shared" ca="1" si="6"/>
        <v>8.9201645500441601E-2</v>
      </c>
      <c r="T36" s="154">
        <f t="shared" ca="1" si="21"/>
        <v>8.3082517648406743E-3</v>
      </c>
      <c r="U36" s="154">
        <f t="shared" ca="1" si="7"/>
        <v>0.90249010273471775</v>
      </c>
      <c r="V36" s="101">
        <f t="shared" ca="1" si="8"/>
        <v>46.391545837485147</v>
      </c>
      <c r="W36" s="101">
        <f t="shared" si="9"/>
        <v>0</v>
      </c>
    </row>
    <row r="37" spans="1:23">
      <c r="A37" s="102">
        <f>IFERROR(B37*Proc!$H$38,"")</f>
        <v>0.11805555555555555</v>
      </c>
      <c r="B37" s="34">
        <f t="shared" si="10"/>
        <v>34</v>
      </c>
      <c r="C37" s="34">
        <f t="shared" ca="1" si="11"/>
        <v>4</v>
      </c>
      <c r="D37" s="101">
        <f t="shared" ca="1" si="12"/>
        <v>0.60759136127308</v>
      </c>
      <c r="E37" s="101">
        <f t="shared" ca="1" si="13"/>
        <v>0.49955983320251102</v>
      </c>
      <c r="F37" s="101">
        <f t="shared" ca="1" si="14"/>
        <v>3.3925370522207103</v>
      </c>
      <c r="G37" s="102">
        <f t="shared" ca="1" si="15"/>
        <v>30.532833469986393</v>
      </c>
      <c r="H37" s="34">
        <f t="shared" ca="1" si="16"/>
        <v>6</v>
      </c>
      <c r="I37" s="101">
        <f t="shared" ca="1" si="17"/>
        <v>0.39152830513194203</v>
      </c>
      <c r="J37" s="101">
        <f t="shared" ca="1" si="18"/>
        <v>0.31050465907901525</v>
      </c>
      <c r="K37" s="101">
        <f t="shared" ca="1" si="19"/>
        <v>5.1819014166647257</v>
      </c>
      <c r="L37" s="102">
        <f t="shared" ca="1" si="20"/>
        <v>-46.637112749982535</v>
      </c>
      <c r="M37" s="124">
        <f t="shared" ca="1" si="0"/>
        <v>9.6588056367348366E-2</v>
      </c>
      <c r="N37" s="124">
        <f t="shared" ca="1" si="1"/>
        <v>9.041185490786802E-3</v>
      </c>
      <c r="O37" s="124">
        <f t="shared" ca="1" si="22"/>
        <v>0.89524402867567665</v>
      </c>
      <c r="P37" s="124">
        <f t="shared" ca="1" si="23"/>
        <v>8.7327053381176778E-4</v>
      </c>
      <c r="Q37" s="124">
        <f t="shared" ca="1" si="24"/>
        <v>7.9852417815360179E-4</v>
      </c>
      <c r="R37" s="124">
        <f t="shared" ca="1" si="5"/>
        <v>7.4746355658165942E-5</v>
      </c>
      <c r="S37" s="154">
        <f t="shared" ca="1" si="6"/>
        <v>9.6513310011690195E-2</v>
      </c>
      <c r="T37" s="154">
        <f t="shared" ca="1" si="21"/>
        <v>8.2426613126332007E-3</v>
      </c>
      <c r="U37" s="154">
        <f t="shared" ca="1" si="7"/>
        <v>0.89524402867567665</v>
      </c>
      <c r="V37" s="101">
        <f t="shared" ca="1" si="8"/>
        <v>46.637112749982535</v>
      </c>
      <c r="W37" s="101">
        <f t="shared" si="9"/>
        <v>0</v>
      </c>
    </row>
    <row r="38" spans="1:23">
      <c r="A38" s="102">
        <f>IFERROR(B38*Proc!$H$38,"")</f>
        <v>0.12152777777777778</v>
      </c>
      <c r="B38" s="34">
        <f t="shared" si="10"/>
        <v>35</v>
      </c>
      <c r="C38" s="34">
        <f t="shared" ca="1" si="11"/>
        <v>4</v>
      </c>
      <c r="D38" s="101">
        <f t="shared" ca="1" si="12"/>
        <v>0.61771931702969596</v>
      </c>
      <c r="E38" s="101">
        <f t="shared" ca="1" si="13"/>
        <v>0.49955983320251107</v>
      </c>
      <c r="F38" s="101">
        <f t="shared" ca="1" si="14"/>
        <v>3.4446053048875074</v>
      </c>
      <c r="G38" s="102">
        <f t="shared" ca="1" si="15"/>
        <v>31.001447743987566</v>
      </c>
      <c r="H38" s="34">
        <f t="shared" ca="1" si="16"/>
        <v>6</v>
      </c>
      <c r="I38" s="101">
        <f t="shared" ca="1" si="17"/>
        <v>0.40503224614076316</v>
      </c>
      <c r="J38" s="101">
        <f t="shared" ca="1" si="18"/>
        <v>0.31050465907901531</v>
      </c>
      <c r="K38" s="101">
        <f t="shared" ca="1" si="19"/>
        <v>5.2987726428554796</v>
      </c>
      <c r="L38" s="102">
        <f t="shared" ca="1" si="20"/>
        <v>-47.688953785699319</v>
      </c>
      <c r="M38" s="124">
        <f t="shared" ca="1" si="0"/>
        <v>9.9030856247891055E-2</v>
      </c>
      <c r="N38" s="124">
        <f t="shared" ca="1" si="1"/>
        <v>1.1330984183586737E-2</v>
      </c>
      <c r="O38" s="124">
        <f t="shared" ca="1" si="22"/>
        <v>0.89076027663435409</v>
      </c>
      <c r="P38" s="124">
        <f t="shared" ca="1" si="23"/>
        <v>1.1221170658319054E-3</v>
      </c>
      <c r="Q38" s="124">
        <f t="shared" ca="1" si="24"/>
        <v>1.006907943952786E-3</v>
      </c>
      <c r="R38" s="124">
        <f t="shared" ca="1" si="5"/>
        <v>1.1520912187911963E-4</v>
      </c>
      <c r="S38" s="154">
        <f t="shared" ca="1" si="6"/>
        <v>9.8915647126011932E-2</v>
      </c>
      <c r="T38" s="154">
        <f t="shared" ca="1" si="21"/>
        <v>1.0324076239633951E-2</v>
      </c>
      <c r="U38" s="154">
        <f t="shared" ca="1" si="7"/>
        <v>0.89076027663435409</v>
      </c>
      <c r="V38" s="101">
        <f t="shared" ca="1" si="8"/>
        <v>47.688953785699319</v>
      </c>
      <c r="W38" s="101">
        <f t="shared" si="9"/>
        <v>0</v>
      </c>
    </row>
    <row r="39" spans="1:23">
      <c r="A39" s="102">
        <f>IFERROR(B39*Proc!$H$38,"")</f>
        <v>0.125</v>
      </c>
      <c r="B39" s="34">
        <f t="shared" si="10"/>
        <v>36</v>
      </c>
      <c r="C39" s="34">
        <f t="shared" ca="1" si="11"/>
        <v>4</v>
      </c>
      <c r="D39" s="101">
        <f t="shared" ca="1" si="12"/>
        <v>0.61771931702969596</v>
      </c>
      <c r="E39" s="101">
        <f t="shared" ca="1" si="13"/>
        <v>0.51137578158522956</v>
      </c>
      <c r="F39" s="101">
        <f t="shared" ca="1" si="14"/>
        <v>3.4940058943194527</v>
      </c>
      <c r="G39" s="102">
        <f t="shared" ca="1" si="15"/>
        <v>31.446053048875076</v>
      </c>
      <c r="H39" s="34">
        <f t="shared" ca="1" si="16"/>
        <v>6</v>
      </c>
      <c r="I39" s="101">
        <f t="shared" ca="1" si="17"/>
        <v>0.40503224614076316</v>
      </c>
      <c r="J39" s="101">
        <f t="shared" ca="1" si="18"/>
        <v>0.32400860008783644</v>
      </c>
      <c r="K39" s="101">
        <f t="shared" ca="1" si="19"/>
        <v>5.3485680833313927</v>
      </c>
      <c r="L39" s="102">
        <f t="shared" ca="1" si="20"/>
        <v>-48.137112749982535</v>
      </c>
      <c r="M39" s="124">
        <f t="shared" ca="1" si="0"/>
        <v>0.1063063579250314</v>
      </c>
      <c r="N39" s="124">
        <f t="shared" ca="1" si="1"/>
        <v>1.133098418358686E-2</v>
      </c>
      <c r="O39" s="124">
        <f t="shared" ca="1" si="22"/>
        <v>0.88356721355164491</v>
      </c>
      <c r="P39" s="124">
        <f t="shared" ca="1" si="23"/>
        <v>1.2045556602632544E-3</v>
      </c>
      <c r="Q39" s="124">
        <f t="shared" ca="1" si="24"/>
        <v>1.0885312679228478E-3</v>
      </c>
      <c r="R39" s="124">
        <f t="shared" ca="1" si="5"/>
        <v>1.1602439234040662E-4</v>
      </c>
      <c r="S39" s="154">
        <f t="shared" ca="1" si="6"/>
        <v>0.106190333532691</v>
      </c>
      <c r="T39" s="154">
        <f t="shared" ca="1" si="21"/>
        <v>1.0242452915664012E-2</v>
      </c>
      <c r="U39" s="154">
        <f t="shared" ca="1" si="7"/>
        <v>0.88356721355164491</v>
      </c>
      <c r="V39" s="101">
        <f t="shared" ca="1" si="8"/>
        <v>48.137112749982535</v>
      </c>
      <c r="W39" s="101">
        <f t="shared" si="9"/>
        <v>0</v>
      </c>
    </row>
    <row r="40" spans="1:23">
      <c r="A40" s="102">
        <f>IFERROR(B40*Proc!$H$38,"")</f>
        <v>0.12847222222222221</v>
      </c>
      <c r="B40" s="34">
        <f t="shared" si="10"/>
        <v>37</v>
      </c>
      <c r="C40" s="34">
        <f t="shared" ca="1" si="11"/>
        <v>4</v>
      </c>
      <c r="D40" s="101">
        <f t="shared" ca="1" si="12"/>
        <v>0.62710257015714899</v>
      </c>
      <c r="E40" s="101">
        <f t="shared" ca="1" si="13"/>
        <v>0.51137578158522967</v>
      </c>
      <c r="F40" s="101">
        <f t="shared" ca="1" si="14"/>
        <v>3.5350324434286873</v>
      </c>
      <c r="G40" s="102">
        <f t="shared" ca="1" si="15"/>
        <v>31.815291990858185</v>
      </c>
      <c r="H40" s="34">
        <f t="shared" ca="1" si="16"/>
        <v>6</v>
      </c>
      <c r="I40" s="101">
        <f t="shared" ca="1" si="17"/>
        <v>0.41769219083653308</v>
      </c>
      <c r="J40" s="101">
        <f t="shared" ca="1" si="18"/>
        <v>0.32400860008783644</v>
      </c>
      <c r="K40" s="101">
        <f t="shared" ca="1" si="19"/>
        <v>5.4365994234217458</v>
      </c>
      <c r="L40" s="102">
        <f t="shared" ca="1" si="20"/>
        <v>-48.929394810795714</v>
      </c>
      <c r="M40" s="124">
        <f t="shared" ca="1" si="0"/>
        <v>0.10869605346034489</v>
      </c>
      <c r="N40" s="124">
        <f t="shared" ca="1" si="1"/>
        <v>1.3852965261321052E-2</v>
      </c>
      <c r="O40" s="124">
        <f t="shared" ca="1" si="22"/>
        <v>0.87895674393096279</v>
      </c>
      <c r="P40" s="124">
        <f t="shared" ca="1" si="23"/>
        <v>1.5057626526288536E-3</v>
      </c>
      <c r="Q40" s="124">
        <f t="shared" ca="1" si="24"/>
        <v>1.3355509452137346E-3</v>
      </c>
      <c r="R40" s="124">
        <f t="shared" ca="1" si="5"/>
        <v>1.7021170741511902E-4</v>
      </c>
      <c r="S40" s="154">
        <f t="shared" ca="1" si="6"/>
        <v>0.10852584175292977</v>
      </c>
      <c r="T40" s="154">
        <f t="shared" ca="1" si="21"/>
        <v>1.2517414316107317E-2</v>
      </c>
      <c r="U40" s="154">
        <f t="shared" ca="1" si="7"/>
        <v>0.8789567439309629</v>
      </c>
      <c r="V40" s="101">
        <f t="shared" ca="1" si="8"/>
        <v>48.929394810795714</v>
      </c>
      <c r="W40" s="101">
        <f t="shared" si="9"/>
        <v>0</v>
      </c>
    </row>
    <row r="41" spans="1:23">
      <c r="A41" s="102">
        <f>IFERROR(B41*Proc!$H$38,"")</f>
        <v>0.13194444444444445</v>
      </c>
      <c r="B41" s="34">
        <f t="shared" si="10"/>
        <v>38</v>
      </c>
      <c r="C41" s="34">
        <f t="shared" ca="1" si="11"/>
        <v>4</v>
      </c>
      <c r="D41" s="101">
        <f t="shared" ca="1" si="12"/>
        <v>0.62710257015714899</v>
      </c>
      <c r="E41" s="101">
        <f t="shared" ca="1" si="13"/>
        <v>0.52239738049684104</v>
      </c>
      <c r="F41" s="101">
        <f t="shared" ca="1" si="14"/>
        <v>3.5913516480001277</v>
      </c>
      <c r="G41" s="102">
        <f t="shared" ca="1" si="15"/>
        <v>32.32216483200115</v>
      </c>
      <c r="H41" s="34">
        <f t="shared" ca="1" si="16"/>
        <v>6</v>
      </c>
      <c r="I41" s="101">
        <f t="shared" ca="1" si="17"/>
        <v>0.41769219083653308</v>
      </c>
      <c r="J41" s="101">
        <f t="shared" ca="1" si="18"/>
        <v>0.33678363518993149</v>
      </c>
      <c r="K41" s="101">
        <f t="shared" ca="1" si="19"/>
        <v>5.5055361744883369</v>
      </c>
      <c r="L41" s="102">
        <f t="shared" ca="1" si="20"/>
        <v>-49.549825570395029</v>
      </c>
      <c r="M41" s="124">
        <f t="shared" ca="1" si="0"/>
        <v>0.11590659530108222</v>
      </c>
      <c r="N41" s="124">
        <f t="shared" ca="1" si="1"/>
        <v>1.3852965261321187E-2</v>
      </c>
      <c r="O41" s="124">
        <f t="shared" ca="1" si="22"/>
        <v>0.8718460894758604</v>
      </c>
      <c r="P41" s="124">
        <f t="shared" ca="1" si="23"/>
        <v>1.6056500382639054E-3</v>
      </c>
      <c r="Q41" s="124">
        <f t="shared" ca="1" si="24"/>
        <v>1.434232887146074E-3</v>
      </c>
      <c r="R41" s="124">
        <f t="shared" ca="1" si="5"/>
        <v>1.7141715111783153E-4</v>
      </c>
      <c r="S41" s="154">
        <f t="shared" ca="1" si="6"/>
        <v>0.11573517814996438</v>
      </c>
      <c r="T41" s="154">
        <f t="shared" ca="1" si="21"/>
        <v>1.2418732374175113E-2</v>
      </c>
      <c r="U41" s="154">
        <f t="shared" ca="1" si="7"/>
        <v>0.87184608947586051</v>
      </c>
      <c r="V41" s="101">
        <f t="shared" ca="1" si="8"/>
        <v>49.549825570395029</v>
      </c>
      <c r="W41" s="101">
        <f t="shared" si="9"/>
        <v>0</v>
      </c>
    </row>
    <row r="42" spans="1:23">
      <c r="A42" s="102">
        <f>IFERROR(B42*Proc!$H$38,"")</f>
        <v>0.13541666666666666</v>
      </c>
      <c r="B42" s="34">
        <f t="shared" si="10"/>
        <v>39</v>
      </c>
      <c r="C42" s="34">
        <f t="shared" ca="1" si="11"/>
        <v>4</v>
      </c>
      <c r="D42" s="101">
        <f t="shared" ca="1" si="12"/>
        <v>0.63582800262884132</v>
      </c>
      <c r="E42" s="101">
        <f t="shared" ca="1" si="13"/>
        <v>0.52239738049684104</v>
      </c>
      <c r="F42" s="101">
        <f t="shared" ca="1" si="14"/>
        <v>3.6227861366155025</v>
      </c>
      <c r="G42" s="102">
        <f t="shared" ca="1" si="15"/>
        <v>32.605075229539523</v>
      </c>
      <c r="H42" s="34">
        <f t="shared" ca="1" si="16"/>
        <v>6</v>
      </c>
      <c r="I42" s="101">
        <f t="shared" ca="1" si="17"/>
        <v>0.42959050784338626</v>
      </c>
      <c r="J42" s="101">
        <f t="shared" ca="1" si="18"/>
        <v>0.33678363518993143</v>
      </c>
      <c r="K42" s="101">
        <f t="shared" ca="1" si="19"/>
        <v>5.5689289726308573</v>
      </c>
      <c r="L42" s="102">
        <f t="shared" ca="1" si="20"/>
        <v>-50.120360753677716</v>
      </c>
      <c r="M42" s="124">
        <f t="shared" ca="1" si="0"/>
        <v>0.1182398674695897</v>
      </c>
      <c r="N42" s="124">
        <f t="shared" ca="1" si="1"/>
        <v>1.6589003374974175E-2</v>
      </c>
      <c r="O42" s="124">
        <f t="shared" ca="1" si="22"/>
        <v>0.86713261071594572</v>
      </c>
      <c r="P42" s="124">
        <f t="shared" ca="1" si="23"/>
        <v>1.9614815605095226E-3</v>
      </c>
      <c r="Q42" s="124">
        <f t="shared" ca="1" si="24"/>
        <v>1.7201458286041922E-3</v>
      </c>
      <c r="R42" s="124">
        <f t="shared" ca="1" si="5"/>
        <v>2.4133573190533036E-4</v>
      </c>
      <c r="S42" s="154">
        <f t="shared" ca="1" si="6"/>
        <v>0.11799853173768436</v>
      </c>
      <c r="T42" s="154">
        <f t="shared" ca="1" si="21"/>
        <v>1.4868857546369983E-2</v>
      </c>
      <c r="U42" s="154">
        <f t="shared" ca="1" si="7"/>
        <v>0.86713261071594561</v>
      </c>
      <c r="V42" s="101">
        <f t="shared" ca="1" si="8"/>
        <v>50.120360753677716</v>
      </c>
      <c r="W42" s="101">
        <f t="shared" si="9"/>
        <v>0</v>
      </c>
    </row>
    <row r="43" spans="1:23">
      <c r="A43" s="102">
        <f>IFERROR(B43*Proc!$H$38,"")</f>
        <v>0.1388888888888889</v>
      </c>
      <c r="B43" s="34">
        <f t="shared" si="10"/>
        <v>40</v>
      </c>
      <c r="C43" s="34">
        <f t="shared" ca="1" si="11"/>
        <v>4</v>
      </c>
      <c r="D43" s="101">
        <f t="shared" ca="1" si="12"/>
        <v>0.6358280026288412</v>
      </c>
      <c r="E43" s="101">
        <f t="shared" ca="1" si="13"/>
        <v>0.53270925523611368</v>
      </c>
      <c r="F43" s="101">
        <f t="shared" ca="1" si="14"/>
        <v>3.6850647502770517</v>
      </c>
      <c r="G43" s="102">
        <f t="shared" ca="1" si="15"/>
        <v>33.165582752493464</v>
      </c>
      <c r="H43" s="34">
        <f t="shared" ca="1" si="16"/>
        <v>6</v>
      </c>
      <c r="I43" s="101">
        <f t="shared" ca="1" si="17"/>
        <v>0.4295905078433862</v>
      </c>
      <c r="J43" s="101">
        <f t="shared" ca="1" si="18"/>
        <v>0.34888887944907765</v>
      </c>
      <c r="K43" s="101">
        <f t="shared" ca="1" si="19"/>
        <v>5.6542683185254861</v>
      </c>
      <c r="L43" s="102">
        <f t="shared" ca="1" si="20"/>
        <v>-50.888414866729377</v>
      </c>
      <c r="M43" s="124">
        <f t="shared" ca="1" si="0"/>
        <v>0.12536388280823818</v>
      </c>
      <c r="N43" s="124">
        <f t="shared" ca="1" si="1"/>
        <v>1.6589003374974324E-2</v>
      </c>
      <c r="O43" s="124">
        <f t="shared" ca="1" si="22"/>
        <v>0.86012677569179319</v>
      </c>
      <c r="P43" s="124">
        <f t="shared" ca="1" si="23"/>
        <v>2.0796618750057489E-3</v>
      </c>
      <c r="Q43" s="124">
        <f t="shared" ca="1" si="24"/>
        <v>1.8366268878991906E-3</v>
      </c>
      <c r="R43" s="124">
        <f t="shared" ca="1" si="5"/>
        <v>2.4303498710655838E-4</v>
      </c>
      <c r="S43" s="154">
        <f t="shared" ca="1" si="6"/>
        <v>0.12512084782113161</v>
      </c>
      <c r="T43" s="154">
        <f t="shared" ca="1" si="21"/>
        <v>1.4752376487075133E-2</v>
      </c>
      <c r="U43" s="154">
        <f t="shared" ca="1" si="7"/>
        <v>0.86012677569179319</v>
      </c>
      <c r="V43" s="101">
        <f t="shared" ca="1" si="8"/>
        <v>50.888414866729377</v>
      </c>
      <c r="W43" s="101">
        <f t="shared" si="9"/>
        <v>0</v>
      </c>
    </row>
    <row r="44" spans="1:23">
      <c r="A44" s="102">
        <f>IFERROR(B44*Proc!$H$38,"")</f>
        <v>0.1423611111111111</v>
      </c>
      <c r="B44" s="34">
        <f t="shared" si="10"/>
        <v>41</v>
      </c>
      <c r="C44" s="34">
        <f t="shared" ca="1" si="11"/>
        <v>4</v>
      </c>
      <c r="D44" s="101">
        <f t="shared" ca="1" si="12"/>
        <v>0.64396895637037233</v>
      </c>
      <c r="E44" s="101">
        <f t="shared" ca="1" si="13"/>
        <v>0.53270925523611368</v>
      </c>
      <c r="F44" s="101">
        <f t="shared" ca="1" si="14"/>
        <v>3.7081087929397065</v>
      </c>
      <c r="G44" s="102">
        <f t="shared" ca="1" si="15"/>
        <v>33.37297913645736</v>
      </c>
      <c r="H44" s="34">
        <f t="shared" ca="1" si="16"/>
        <v>6</v>
      </c>
      <c r="I44" s="101">
        <f t="shared" ca="1" si="17"/>
        <v>0.44079906734259566</v>
      </c>
      <c r="J44" s="101">
        <f t="shared" ca="1" si="18"/>
        <v>0.34888887944907759</v>
      </c>
      <c r="K44" s="101">
        <f t="shared" ca="1" si="19"/>
        <v>5.6964307187053036</v>
      </c>
      <c r="L44" s="102">
        <f t="shared" ca="1" si="20"/>
        <v>-51.26787646834773</v>
      </c>
      <c r="M44" s="124">
        <f t="shared" ca="1" si="0"/>
        <v>0.127638823172533</v>
      </c>
      <c r="N44" s="124">
        <f t="shared" ca="1" si="1"/>
        <v>1.952047278245967E-2</v>
      </c>
      <c r="O44" s="124">
        <f t="shared" ca="1" si="22"/>
        <v>0.85533227421873192</v>
      </c>
      <c r="P44" s="124">
        <f t="shared" ca="1" si="23"/>
        <v>2.4915701737246131E-3</v>
      </c>
      <c r="Q44" s="124">
        <f t="shared" ca="1" si="24"/>
        <v>2.1610669089043282E-3</v>
      </c>
      <c r="R44" s="124">
        <f t="shared" ca="1" si="5"/>
        <v>3.3050326482028495E-4</v>
      </c>
      <c r="S44" s="154">
        <f t="shared" ca="1" si="6"/>
        <v>0.12730831990771271</v>
      </c>
      <c r="T44" s="154">
        <f t="shared" ca="1" si="21"/>
        <v>1.7359405873555341E-2</v>
      </c>
      <c r="U44" s="154">
        <f t="shared" ca="1" si="7"/>
        <v>0.85533227421873192</v>
      </c>
      <c r="V44" s="101">
        <f t="shared" ca="1" si="8"/>
        <v>51.26787646834773</v>
      </c>
      <c r="W44" s="101">
        <f t="shared" si="9"/>
        <v>0</v>
      </c>
    </row>
    <row r="45" spans="1:23">
      <c r="A45" s="102">
        <f>IFERROR(B45*Proc!$H$38,"")</f>
        <v>0.14583333333333331</v>
      </c>
      <c r="B45" s="34">
        <f t="shared" si="10"/>
        <v>42</v>
      </c>
      <c r="C45" s="34">
        <f t="shared" ca="1" si="11"/>
        <v>4</v>
      </c>
      <c r="D45" s="101">
        <f t="shared" ca="1" si="12"/>
        <v>0.64396895637037244</v>
      </c>
      <c r="E45" s="101">
        <f t="shared" ca="1" si="13"/>
        <v>0.54238401185648399</v>
      </c>
      <c r="F45" s="101">
        <f t="shared" ca="1" si="14"/>
        <v>3.7755477256006316</v>
      </c>
      <c r="G45" s="102">
        <f t="shared" ca="1" si="15"/>
        <v>33.979929530405684</v>
      </c>
      <c r="H45" s="34">
        <f t="shared" ca="1" si="16"/>
        <v>6</v>
      </c>
      <c r="I45" s="101">
        <f t="shared" ca="1" si="17"/>
        <v>0.44079906734259555</v>
      </c>
      <c r="J45" s="101">
        <f t="shared" ca="1" si="18"/>
        <v>0.36037765293576735</v>
      </c>
      <c r="K45" s="101">
        <f t="shared" ca="1" si="19"/>
        <v>5.7959208213774893</v>
      </c>
      <c r="L45" s="102">
        <f t="shared" ca="1" si="20"/>
        <v>-52.163287392397407</v>
      </c>
      <c r="M45" s="124">
        <f t="shared" ca="1" si="0"/>
        <v>0.13466008828995096</v>
      </c>
      <c r="N45" s="124">
        <f t="shared" ca="1" si="1"/>
        <v>1.952047278245984E-2</v>
      </c>
      <c r="O45" s="124">
        <f t="shared" ca="1" si="22"/>
        <v>0.84844806751593693</v>
      </c>
      <c r="P45" s="124">
        <f t="shared" ca="1" si="23"/>
        <v>2.6286285883476267E-3</v>
      </c>
      <c r="Q45" s="124">
        <f t="shared" ca="1" si="24"/>
        <v>2.2958235157941745E-3</v>
      </c>
      <c r="R45" s="124">
        <f t="shared" ca="1" si="5"/>
        <v>3.3280507255345243E-4</v>
      </c>
      <c r="S45" s="154">
        <f t="shared" ca="1" si="6"/>
        <v>0.13432728321739751</v>
      </c>
      <c r="T45" s="154">
        <f t="shared" ca="1" si="21"/>
        <v>1.7224649266665667E-2</v>
      </c>
      <c r="U45" s="154">
        <f t="shared" ca="1" si="7"/>
        <v>0.84844806751593682</v>
      </c>
      <c r="V45" s="101">
        <f t="shared" ca="1" si="8"/>
        <v>52.163287392397407</v>
      </c>
      <c r="W45" s="101">
        <f t="shared" si="9"/>
        <v>0</v>
      </c>
    </row>
    <row r="46" spans="1:23">
      <c r="A46" s="102">
        <f>IFERROR(B46*Proc!$H$38,"")</f>
        <v>0.14930555555555555</v>
      </c>
      <c r="B46" s="34">
        <f t="shared" si="10"/>
        <v>43</v>
      </c>
      <c r="C46" s="34">
        <f t="shared" ca="1" si="11"/>
        <v>4</v>
      </c>
      <c r="D46" s="101">
        <f t="shared" ca="1" si="12"/>
        <v>0.65158782720891395</v>
      </c>
      <c r="E46" s="101">
        <f t="shared" ca="1" si="13"/>
        <v>0.54238401185648388</v>
      </c>
      <c r="F46" s="101">
        <f t="shared" ca="1" si="14"/>
        <v>3.7912071866052375</v>
      </c>
      <c r="G46" s="102">
        <f t="shared" ca="1" si="15"/>
        <v>34.120864679447138</v>
      </c>
      <c r="H46" s="34">
        <f t="shared" ca="1" si="16"/>
        <v>6</v>
      </c>
      <c r="I46" s="101">
        <f t="shared" ca="1" si="17"/>
        <v>0.45138083239612564</v>
      </c>
      <c r="J46" s="101">
        <f t="shared" ca="1" si="18"/>
        <v>0.3603776529357674</v>
      </c>
      <c r="K46" s="101">
        <f t="shared" ca="1" si="19"/>
        <v>5.8196509584266192</v>
      </c>
      <c r="L46" s="102">
        <f t="shared" ca="1" si="20"/>
        <v>-52.376858625839574</v>
      </c>
      <c r="M46" s="124">
        <f t="shared" ca="1" si="0"/>
        <v>0.13687583902938288</v>
      </c>
      <c r="N46" s="124">
        <f t="shared" ca="1" si="1"/>
        <v>2.262884120591413E-2</v>
      </c>
      <c r="O46" s="124">
        <f t="shared" ca="1" si="22"/>
        <v>0.84359266139102507</v>
      </c>
      <c r="P46" s="124">
        <f t="shared" ca="1" si="23"/>
        <v>3.097341626322169E-3</v>
      </c>
      <c r="Q46" s="124">
        <f t="shared" ca="1" si="24"/>
        <v>2.6579234743336609E-3</v>
      </c>
      <c r="R46" s="124">
        <f t="shared" ca="1" si="5"/>
        <v>4.3941815198850844E-4</v>
      </c>
      <c r="S46" s="154">
        <f t="shared" ca="1" si="6"/>
        <v>0.13643642087739438</v>
      </c>
      <c r="T46" s="154">
        <f t="shared" ca="1" si="21"/>
        <v>1.9970917731580468E-2</v>
      </c>
      <c r="U46" s="154">
        <f t="shared" ca="1" si="7"/>
        <v>0.84359266139102518</v>
      </c>
      <c r="V46" s="101">
        <f t="shared" ca="1" si="8"/>
        <v>52.376858625839574</v>
      </c>
      <c r="W46" s="101">
        <f t="shared" si="9"/>
        <v>0</v>
      </c>
    </row>
    <row r="47" spans="1:23">
      <c r="A47" s="102">
        <f>IFERROR(B47*Proc!$H$38,"")</f>
        <v>0.15277777777777776</v>
      </c>
      <c r="B47" s="34">
        <f t="shared" si="10"/>
        <v>44</v>
      </c>
      <c r="C47" s="34">
        <f t="shared" ca="1" si="11"/>
        <v>4</v>
      </c>
      <c r="D47" s="101">
        <f t="shared" ca="1" si="12"/>
        <v>0.65158782720891384</v>
      </c>
      <c r="E47" s="101">
        <f t="shared" ca="1" si="13"/>
        <v>0.55148432980251971</v>
      </c>
      <c r="F47" s="101">
        <f t="shared" ca="1" si="14"/>
        <v>3.8631351126602587</v>
      </c>
      <c r="G47" s="102">
        <f t="shared" ca="1" si="15"/>
        <v>34.768216013942329</v>
      </c>
      <c r="H47" s="34">
        <f t="shared" ca="1" si="16"/>
        <v>6</v>
      </c>
      <c r="I47" s="101">
        <f t="shared" ca="1" si="17"/>
        <v>0.4513808323961257</v>
      </c>
      <c r="J47" s="101">
        <f t="shared" ca="1" si="18"/>
        <v>0.3712980344710104</v>
      </c>
      <c r="K47" s="101">
        <f t="shared" ca="1" si="19"/>
        <v>5.9314215436666133</v>
      </c>
      <c r="L47" s="102">
        <f t="shared" ca="1" si="20"/>
        <v>-53.382793892999523</v>
      </c>
      <c r="M47" s="124">
        <f t="shared" ca="1" si="0"/>
        <v>0.14378237759259466</v>
      </c>
      <c r="N47" s="124">
        <f t="shared" ca="1" si="1"/>
        <v>2.2628841205914307E-2</v>
      </c>
      <c r="O47" s="124">
        <f t="shared" ca="1" si="22"/>
        <v>0.83684240979224267</v>
      </c>
      <c r="P47" s="124">
        <f t="shared" ca="1" si="23"/>
        <v>3.2536285907516357E-3</v>
      </c>
      <c r="Q47" s="124">
        <f t="shared" ca="1" si="24"/>
        <v>2.8111954107369651E-3</v>
      </c>
      <c r="R47" s="124">
        <f t="shared" ca="1" si="5"/>
        <v>4.4243318001467097E-4</v>
      </c>
      <c r="S47" s="154">
        <f t="shared" ca="1" si="6"/>
        <v>0.14333994441257999</v>
      </c>
      <c r="T47" s="154">
        <f t="shared" ca="1" si="21"/>
        <v>1.9817645795177342E-2</v>
      </c>
      <c r="U47" s="154">
        <f t="shared" ca="1" si="7"/>
        <v>0.83684240979224267</v>
      </c>
      <c r="V47" s="101">
        <f t="shared" ca="1" si="8"/>
        <v>53.382793892999523</v>
      </c>
      <c r="W47" s="101">
        <f t="shared" si="9"/>
        <v>0</v>
      </c>
    </row>
    <row r="48" spans="1:23">
      <c r="A48" s="102">
        <f>IFERROR(B48*Proc!$H$38,"")</f>
        <v>0.15625</v>
      </c>
      <c r="B48" s="34">
        <f t="shared" si="10"/>
        <v>45</v>
      </c>
      <c r="C48" s="34">
        <f t="shared" ca="1" si="11"/>
        <v>4</v>
      </c>
      <c r="D48" s="101">
        <f t="shared" ca="1" si="12"/>
        <v>0.65873807702365639</v>
      </c>
      <c r="E48" s="101">
        <f t="shared" ca="1" si="13"/>
        <v>0.55148432980251982</v>
      </c>
      <c r="F48" s="101">
        <f t="shared" ca="1" si="14"/>
        <v>3.8722594384829092</v>
      </c>
      <c r="G48" s="102">
        <f t="shared" ca="1" si="15"/>
        <v>34.85033494634618</v>
      </c>
      <c r="H48" s="34">
        <f t="shared" ca="1" si="16"/>
        <v>6</v>
      </c>
      <c r="I48" s="101">
        <f t="shared" ca="1" si="17"/>
        <v>0.46139118213676517</v>
      </c>
      <c r="J48" s="101">
        <f t="shared" ca="1" si="18"/>
        <v>0.37129803447101045</v>
      </c>
      <c r="K48" s="101">
        <f t="shared" ca="1" si="19"/>
        <v>5.9390413721481012</v>
      </c>
      <c r="L48" s="102">
        <f t="shared" ca="1" si="20"/>
        <v>-53.451372349332914</v>
      </c>
      <c r="M48" s="124">
        <f t="shared" ca="1" si="0"/>
        <v>0.14593885927932571</v>
      </c>
      <c r="N48" s="124">
        <f t="shared" ca="1" si="1"/>
        <v>2.5896081793234039E-2</v>
      </c>
      <c r="O48" s="124">
        <f t="shared" ca="1" si="22"/>
        <v>0.83194430356414895</v>
      </c>
      <c r="P48" s="124">
        <f t="shared" ca="1" si="23"/>
        <v>3.7792446367086907E-3</v>
      </c>
      <c r="Q48" s="124">
        <f t="shared" ca="1" si="24"/>
        <v>3.2097002377757442E-3</v>
      </c>
      <c r="R48" s="124">
        <f t="shared" ca="1" si="5"/>
        <v>5.6954439893294642E-4</v>
      </c>
      <c r="S48" s="154">
        <f t="shared" ca="1" si="6"/>
        <v>0.14536931488039276</v>
      </c>
      <c r="T48" s="154">
        <f t="shared" ca="1" si="21"/>
        <v>2.2686381555458296E-2</v>
      </c>
      <c r="U48" s="154">
        <f t="shared" ca="1" si="7"/>
        <v>0.83194430356414895</v>
      </c>
      <c r="V48" s="101">
        <f t="shared" ca="1" si="8"/>
        <v>53.451372349332914</v>
      </c>
      <c r="W48" s="101">
        <f t="shared" si="9"/>
        <v>0</v>
      </c>
    </row>
    <row r="49" spans="1:23">
      <c r="A49" s="102">
        <f>IFERROR(B49*Proc!$H$38,"")</f>
        <v>0.15972222222222221</v>
      </c>
      <c r="B49" s="34">
        <f t="shared" si="10"/>
        <v>46</v>
      </c>
      <c r="C49" s="34">
        <f t="shared" ca="1" si="11"/>
        <v>4</v>
      </c>
      <c r="D49" s="101">
        <f t="shared" ca="1" si="12"/>
        <v>0.65873807702365639</v>
      </c>
      <c r="E49" s="101">
        <f t="shared" ca="1" si="13"/>
        <v>0.56006462958021075</v>
      </c>
      <c r="F49" s="101">
        <f t="shared" ca="1" si="14"/>
        <v>3.9481080853075099</v>
      </c>
      <c r="G49" s="102">
        <f t="shared" ca="1" si="15"/>
        <v>35.532972767767589</v>
      </c>
      <c r="H49" s="34">
        <f t="shared" ca="1" si="16"/>
        <v>7</v>
      </c>
      <c r="I49" s="101">
        <f t="shared" ca="1" si="17"/>
        <v>0.38169339766321286</v>
      </c>
      <c r="J49" s="101">
        <f t="shared" ca="1" si="18"/>
        <v>0.30199561318966062</v>
      </c>
      <c r="K49" s="101">
        <f t="shared" ca="1" si="19"/>
        <v>6.0615250293848097</v>
      </c>
      <c r="L49" s="102">
        <f t="shared" ca="1" si="20"/>
        <v>-54.553725264463289</v>
      </c>
      <c r="M49" s="124">
        <f t="shared" ca="1" si="0"/>
        <v>0.15272206679676589</v>
      </c>
      <c r="N49" s="124">
        <f t="shared" ca="1" si="1"/>
        <v>2.5896081793234219E-2</v>
      </c>
      <c r="O49" s="124">
        <f t="shared" ca="1" si="22"/>
        <v>0.82533675454340072</v>
      </c>
      <c r="P49" s="124">
        <f t="shared" ca="1" si="23"/>
        <v>3.9549031334008295E-3</v>
      </c>
      <c r="Q49" s="124">
        <f t="shared" ca="1" si="24"/>
        <v>3.3815207764828158E-3</v>
      </c>
      <c r="R49" s="124">
        <f t="shared" ca="1" si="5"/>
        <v>5.7338235691801337E-4</v>
      </c>
      <c r="S49" s="154">
        <f t="shared" ca="1" si="6"/>
        <v>0.15214868443984789</v>
      </c>
      <c r="T49" s="154">
        <f t="shared" ca="1" si="21"/>
        <v>2.2514561016751405E-2</v>
      </c>
      <c r="U49" s="154">
        <f t="shared" ca="1" si="7"/>
        <v>0.82533675454340072</v>
      </c>
      <c r="V49" s="101">
        <f t="shared" ca="1" si="8"/>
        <v>54.553725264463289</v>
      </c>
      <c r="W49" s="101">
        <f t="shared" si="9"/>
        <v>0</v>
      </c>
    </row>
    <row r="50" spans="1:23">
      <c r="A50" s="102">
        <f>IFERROR(B50*Proc!$H$38,"")</f>
        <v>0.16319444444444445</v>
      </c>
      <c r="B50" s="34">
        <f t="shared" si="10"/>
        <v>47</v>
      </c>
      <c r="C50" s="34">
        <f t="shared" ca="1" si="11"/>
        <v>4</v>
      </c>
      <c r="D50" s="101">
        <f t="shared" ca="1" si="12"/>
        <v>0.66546581207661859</v>
      </c>
      <c r="E50" s="101">
        <f t="shared" ca="1" si="13"/>
        <v>0.56006462958021086</v>
      </c>
      <c r="F50" s="101">
        <f t="shared" ca="1" si="14"/>
        <v>3.9514203351814996</v>
      </c>
      <c r="G50" s="102">
        <f t="shared" ca="1" si="15"/>
        <v>35.562783016633496</v>
      </c>
      <c r="H50" s="34">
        <f t="shared" ca="1" si="16"/>
        <v>7</v>
      </c>
      <c r="I50" s="101">
        <f t="shared" ca="1" si="17"/>
        <v>0.38169339766321286</v>
      </c>
      <c r="J50" s="101">
        <f t="shared" ca="1" si="18"/>
        <v>0.31232680747326924</v>
      </c>
      <c r="K50" s="101">
        <f t="shared" ca="1" si="19"/>
        <v>6.0706883316336109</v>
      </c>
      <c r="L50" s="102">
        <f t="shared" ca="1" si="20"/>
        <v>-54.636194984702499</v>
      </c>
      <c r="M50" s="124">
        <f t="shared" ca="1" si="0"/>
        <v>0.15481977219692253</v>
      </c>
      <c r="N50" s="124">
        <f t="shared" ca="1" si="1"/>
        <v>2.93049467205285E-2</v>
      </c>
      <c r="O50" s="124">
        <f t="shared" ca="1" si="22"/>
        <v>0.82041226625806407</v>
      </c>
      <c r="P50" s="124">
        <f t="shared" ca="1" si="23"/>
        <v>4.5369851755151739E-3</v>
      </c>
      <c r="Q50" s="124">
        <f t="shared" ca="1" si="24"/>
        <v>3.8148870801480426E-3</v>
      </c>
      <c r="R50" s="124">
        <f t="shared" ca="1" si="5"/>
        <v>7.220980953671313E-4</v>
      </c>
      <c r="S50" s="154">
        <f t="shared" ca="1" si="6"/>
        <v>0.15409767410155539</v>
      </c>
      <c r="T50" s="154">
        <f t="shared" ca="1" si="21"/>
        <v>2.5490059640380456E-2</v>
      </c>
      <c r="U50" s="154">
        <f t="shared" ca="1" si="7"/>
        <v>0.82041226625806418</v>
      </c>
      <c r="V50" s="101">
        <f t="shared" ca="1" si="8"/>
        <v>54.636194984702499</v>
      </c>
      <c r="W50" s="101">
        <f t="shared" si="9"/>
        <v>0</v>
      </c>
    </row>
    <row r="51" spans="1:23">
      <c r="A51" s="102">
        <f>IFERROR(B51*Proc!$H$38,"")</f>
        <v>0.16666666666666666</v>
      </c>
      <c r="B51" s="34">
        <f t="shared" si="10"/>
        <v>48</v>
      </c>
      <c r="C51" s="34">
        <f t="shared" ca="1" si="11"/>
        <v>5</v>
      </c>
      <c r="D51" s="101">
        <f t="shared" ca="1" si="12"/>
        <v>0.5681724128491652</v>
      </c>
      <c r="E51" s="101">
        <f t="shared" ca="1" si="13"/>
        <v>0.47087901362171181</v>
      </c>
      <c r="F51" s="101">
        <f t="shared" ca="1" si="14"/>
        <v>4.0307053631132908</v>
      </c>
      <c r="G51" s="102">
        <f t="shared" ca="1" si="15"/>
        <v>36.276348268019618</v>
      </c>
      <c r="H51" s="34">
        <f t="shared" ca="1" si="16"/>
        <v>7</v>
      </c>
      <c r="I51" s="101">
        <f t="shared" ca="1" si="17"/>
        <v>0.39160291054749052</v>
      </c>
      <c r="J51" s="101">
        <f t="shared" ca="1" si="18"/>
        <v>0.31232680747326924</v>
      </c>
      <c r="K51" s="101">
        <f t="shared" ca="1" si="19"/>
        <v>6.1868522901794094</v>
      </c>
      <c r="L51" s="102">
        <f t="shared" ca="1" si="20"/>
        <v>-55.681670611614685</v>
      </c>
      <c r="M51" s="124">
        <f t="shared" ca="1" si="0"/>
        <v>0.16147371713916647</v>
      </c>
      <c r="N51" s="124">
        <f t="shared" ca="1" si="1"/>
        <v>2.9304946720528708E-2</v>
      </c>
      <c r="O51" s="124">
        <f t="shared" ca="1" si="22"/>
        <v>0.81395331481783373</v>
      </c>
      <c r="P51" s="124">
        <f t="shared" ca="1" si="23"/>
        <v>4.7319786775289968E-3</v>
      </c>
      <c r="Q51" s="124">
        <f t="shared" ca="1" si="24"/>
        <v>4.0051134179544361E-3</v>
      </c>
      <c r="R51" s="124">
        <f t="shared" ca="1" si="5"/>
        <v>7.2686525957456035E-4</v>
      </c>
      <c r="S51" s="154">
        <f t="shared" ca="1" si="6"/>
        <v>0.16074685187959192</v>
      </c>
      <c r="T51" s="154">
        <f t="shared" ca="1" si="21"/>
        <v>2.5299833302574272E-2</v>
      </c>
      <c r="U51" s="154">
        <f t="shared" ca="1" si="7"/>
        <v>0.81395331481783384</v>
      </c>
      <c r="V51" s="101">
        <f t="shared" ca="1" si="8"/>
        <v>55.681670611614685</v>
      </c>
      <c r="W51" s="101">
        <f t="shared" si="9"/>
        <v>0</v>
      </c>
    </row>
    <row r="52" spans="1:23">
      <c r="A52" s="102">
        <f>IFERROR(B52*Proc!$H$38,"")</f>
        <v>0.17013888888888887</v>
      </c>
      <c r="B52" s="34">
        <f t="shared" si="10"/>
        <v>49</v>
      </c>
      <c r="C52" s="34">
        <f t="shared" ca="1" si="11"/>
        <v>5</v>
      </c>
      <c r="D52" s="101">
        <f t="shared" ca="1" si="12"/>
        <v>0.5681724128491652</v>
      </c>
      <c r="E52" s="101">
        <f t="shared" ca="1" si="13"/>
        <v>0.47988766169832786</v>
      </c>
      <c r="F52" s="101">
        <f t="shared" ca="1" si="14"/>
        <v>4.0338385634309732</v>
      </c>
      <c r="G52" s="102">
        <f t="shared" ca="1" si="15"/>
        <v>36.304547070878762</v>
      </c>
      <c r="H52" s="34">
        <f t="shared" ca="1" si="16"/>
        <v>7</v>
      </c>
      <c r="I52" s="101">
        <f t="shared" ca="1" si="17"/>
        <v>0.39160291054749052</v>
      </c>
      <c r="J52" s="101">
        <f t="shared" ca="1" si="18"/>
        <v>0.3222363203575469</v>
      </c>
      <c r="K52" s="101">
        <f t="shared" ca="1" si="19"/>
        <v>6.2135454744907532</v>
      </c>
      <c r="L52" s="102">
        <f t="shared" ca="1" si="20"/>
        <v>-55.921909270416776</v>
      </c>
      <c r="M52" s="124">
        <f t="shared" ca="1" si="0"/>
        <v>0.16351355480414637</v>
      </c>
      <c r="N52" s="124">
        <f t="shared" ca="1" si="1"/>
        <v>3.283913756426763E-2</v>
      </c>
      <c r="O52" s="124">
        <f t="shared" ca="1" si="22"/>
        <v>0.80901695175142174</v>
      </c>
      <c r="P52" s="124">
        <f t="shared" ca="1" si="23"/>
        <v>5.3696441198357765E-3</v>
      </c>
      <c r="Q52" s="124">
        <f t="shared" ca="1" si="24"/>
        <v>4.4715943920958902E-3</v>
      </c>
      <c r="R52" s="124">
        <f t="shared" ca="1" si="5"/>
        <v>8.9804972773988641E-4</v>
      </c>
      <c r="S52" s="154">
        <f t="shared" ca="1" si="6"/>
        <v>0.16261550507640649</v>
      </c>
      <c r="T52" s="154">
        <f t="shared" ca="1" si="21"/>
        <v>2.8367543172171741E-2</v>
      </c>
      <c r="U52" s="154">
        <f t="shared" ca="1" si="7"/>
        <v>0.80901695175142185</v>
      </c>
      <c r="V52" s="101">
        <f t="shared" ca="1" si="8"/>
        <v>55.921909270416776</v>
      </c>
      <c r="W52" s="101">
        <f t="shared" si="9"/>
        <v>0</v>
      </c>
    </row>
    <row r="53" spans="1:23">
      <c r="A53" s="102">
        <f>IFERROR(B53*Proc!$H$38,"")</f>
        <v>0.1736111111111111</v>
      </c>
      <c r="B53" s="34">
        <f t="shared" si="10"/>
        <v>50</v>
      </c>
      <c r="C53" s="34">
        <f t="shared" ca="1" si="11"/>
        <v>5</v>
      </c>
      <c r="D53" s="101">
        <f t="shared" ca="1" si="12"/>
        <v>0.57584934773184671</v>
      </c>
      <c r="E53" s="101">
        <f t="shared" ca="1" si="13"/>
        <v>0.47988766169832781</v>
      </c>
      <c r="F53" s="101">
        <f t="shared" ca="1" si="14"/>
        <v>4.1111314783564952</v>
      </c>
      <c r="G53" s="102">
        <f t="shared" ca="1" si="15"/>
        <v>37.000183305208459</v>
      </c>
      <c r="H53" s="34">
        <f t="shared" ca="1" si="16"/>
        <v>7</v>
      </c>
      <c r="I53" s="101">
        <f t="shared" ca="1" si="17"/>
        <v>0.40106199102793738</v>
      </c>
      <c r="J53" s="101">
        <f t="shared" ca="1" si="18"/>
        <v>0.3222363203575469</v>
      </c>
      <c r="K53" s="101">
        <f t="shared" ca="1" si="19"/>
        <v>6.3079200175518633</v>
      </c>
      <c r="L53" s="102">
        <f t="shared" ca="1" si="20"/>
        <v>-56.771280157966771</v>
      </c>
      <c r="M53" s="124">
        <f t="shared" ca="1" si="0"/>
        <v>0.17003442084754539</v>
      </c>
      <c r="N53" s="124">
        <f t="shared" ca="1" si="1"/>
        <v>3.2839137564267831E-2</v>
      </c>
      <c r="O53" s="124">
        <f t="shared" ca="1" si="22"/>
        <v>0.80271022532505998</v>
      </c>
      <c r="P53" s="124">
        <f t="shared" ca="1" si="23"/>
        <v>5.5837837368731529E-3</v>
      </c>
      <c r="Q53" s="124">
        <f t="shared" ca="1" si="24"/>
        <v>4.6799368102466536E-3</v>
      </c>
      <c r="R53" s="124">
        <f t="shared" ca="1" si="5"/>
        <v>9.0384692662649931E-4</v>
      </c>
      <c r="S53" s="154">
        <f t="shared" ca="1" si="6"/>
        <v>0.16913057392091888</v>
      </c>
      <c r="T53" s="154">
        <f t="shared" ca="1" si="21"/>
        <v>2.8159200754021178E-2</v>
      </c>
      <c r="U53" s="154">
        <f t="shared" ca="1" si="7"/>
        <v>0.80271022532505987</v>
      </c>
      <c r="V53" s="101">
        <f t="shared" ca="1" si="8"/>
        <v>56.771280157966771</v>
      </c>
      <c r="W53" s="101">
        <f t="shared" si="9"/>
        <v>0</v>
      </c>
    </row>
    <row r="54" spans="1:23">
      <c r="A54" s="102">
        <f>IFERROR(B54*Proc!$H$38,"")</f>
        <v>0.17708333333333331</v>
      </c>
      <c r="B54" s="34">
        <f t="shared" si="10"/>
        <v>51</v>
      </c>
      <c r="C54" s="34">
        <f t="shared" ca="1" si="11"/>
        <v>5</v>
      </c>
      <c r="D54" s="101">
        <f t="shared" ca="1" si="12"/>
        <v>0.57584934773184671</v>
      </c>
      <c r="E54" s="101">
        <f t="shared" ca="1" si="13"/>
        <v>0.48845566937989204</v>
      </c>
      <c r="F54" s="101">
        <f t="shared" ca="1" si="14"/>
        <v>4.122026721332622</v>
      </c>
      <c r="G54" s="102">
        <f t="shared" ca="1" si="15"/>
        <v>37.0982404919936</v>
      </c>
      <c r="H54" s="34">
        <f t="shared" ca="1" si="16"/>
        <v>7</v>
      </c>
      <c r="I54" s="101">
        <f t="shared" ca="1" si="17"/>
        <v>0.40106199102793738</v>
      </c>
      <c r="J54" s="101">
        <f t="shared" ca="1" si="18"/>
        <v>0.33174976336949058</v>
      </c>
      <c r="K54" s="101">
        <f t="shared" ca="1" si="19"/>
        <v>6.3501835493727068</v>
      </c>
      <c r="L54" s="102">
        <f t="shared" ca="1" si="20"/>
        <v>-57.151651944354363</v>
      </c>
      <c r="M54" s="124">
        <f t="shared" ca="1" si="0"/>
        <v>0.17201759635516473</v>
      </c>
      <c r="N54" s="124">
        <f t="shared" ca="1" si="1"/>
        <v>3.6483400008358889E-2</v>
      </c>
      <c r="O54" s="124">
        <f t="shared" ca="1" si="22"/>
        <v>0.79777479041277832</v>
      </c>
      <c r="P54" s="124">
        <f t="shared" ca="1" si="23"/>
        <v>6.2757867763018928E-3</v>
      </c>
      <c r="Q54" s="124">
        <f t="shared" ca="1" si="24"/>
        <v>5.17765274663139E-3</v>
      </c>
      <c r="R54" s="124">
        <f t="shared" ca="1" si="5"/>
        <v>1.098134029670503E-3</v>
      </c>
      <c r="S54" s="154">
        <f t="shared" ca="1" si="6"/>
        <v>0.17091946232549421</v>
      </c>
      <c r="T54" s="154">
        <f t="shared" ca="1" si="21"/>
        <v>3.1305747261727496E-2</v>
      </c>
      <c r="U54" s="154">
        <f t="shared" ca="1" si="7"/>
        <v>0.79777479041277832</v>
      </c>
      <c r="V54" s="101">
        <f t="shared" ca="1" si="8"/>
        <v>57.151651944354363</v>
      </c>
      <c r="W54" s="101">
        <f t="shared" si="9"/>
        <v>0</v>
      </c>
    </row>
    <row r="55" spans="1:23">
      <c r="A55" s="102">
        <f>IFERROR(B55*Proc!$H$38,"")</f>
        <v>0.18055555555555555</v>
      </c>
      <c r="B55" s="34">
        <f t="shared" si="10"/>
        <v>52</v>
      </c>
      <c r="C55" s="34">
        <f t="shared" ca="1" si="11"/>
        <v>5</v>
      </c>
      <c r="D55" s="101">
        <f t="shared" ca="1" si="12"/>
        <v>0.58313215426117626</v>
      </c>
      <c r="E55" s="101">
        <f t="shared" ca="1" si="13"/>
        <v>0.4884556693798921</v>
      </c>
      <c r="F55" s="101">
        <f t="shared" ca="1" si="14"/>
        <v>4.1895631273839591</v>
      </c>
      <c r="G55" s="102">
        <f t="shared" ca="1" si="15"/>
        <v>37.706068146455635</v>
      </c>
      <c r="H55" s="34">
        <f t="shared" ca="1" si="16"/>
        <v>7</v>
      </c>
      <c r="I55" s="101">
        <f t="shared" ca="1" si="17"/>
        <v>0.41010271637469137</v>
      </c>
      <c r="J55" s="101">
        <f t="shared" ca="1" si="18"/>
        <v>0.33174976336949058</v>
      </c>
      <c r="K55" s="101">
        <f t="shared" ca="1" si="19"/>
        <v>6.425162370598934</v>
      </c>
      <c r="L55" s="102">
        <f t="shared" ca="1" si="20"/>
        <v>-57.826461335390405</v>
      </c>
      <c r="M55" s="124">
        <f t="shared" ca="1" si="0"/>
        <v>0.17840323706586658</v>
      </c>
      <c r="N55" s="124">
        <f t="shared" ca="1" si="1"/>
        <v>3.6483400008359111E-2</v>
      </c>
      <c r="O55" s="124">
        <f t="shared" ca="1" si="22"/>
        <v>0.79162211958643436</v>
      </c>
      <c r="P55" s="124">
        <f t="shared" ca="1" si="23"/>
        <v>6.5087566606601291E-3</v>
      </c>
      <c r="Q55" s="124">
        <f t="shared" ca="1" si="24"/>
        <v>5.4037015672346971E-3</v>
      </c>
      <c r="R55" s="124">
        <f t="shared" ca="1" si="5"/>
        <v>1.105055093425431E-3</v>
      </c>
      <c r="S55" s="154">
        <f t="shared" ca="1" si="6"/>
        <v>0.17729818197244115</v>
      </c>
      <c r="T55" s="154">
        <f t="shared" ca="1" si="21"/>
        <v>3.1079698441124414E-2</v>
      </c>
      <c r="U55" s="154">
        <f t="shared" ca="1" si="7"/>
        <v>0.79162211958643436</v>
      </c>
      <c r="V55" s="101">
        <f t="shared" ca="1" si="8"/>
        <v>57.826461335390405</v>
      </c>
      <c r="W55" s="101">
        <f t="shared" si="9"/>
        <v>0</v>
      </c>
    </row>
    <row r="56" spans="1:23">
      <c r="A56" s="102">
        <f>IFERROR(B56*Proc!$H$38,"")</f>
        <v>0.18402777777777776</v>
      </c>
      <c r="B56" s="34">
        <f t="shared" si="10"/>
        <v>53</v>
      </c>
      <c r="C56" s="34">
        <f t="shared" ca="1" si="11"/>
        <v>5</v>
      </c>
      <c r="D56" s="101">
        <f t="shared" ca="1" si="12"/>
        <v>0.58313215426117626</v>
      </c>
      <c r="E56" s="101">
        <f t="shared" ca="1" si="13"/>
        <v>0.49661743531793384</v>
      </c>
      <c r="F56" s="101">
        <f t="shared" ca="1" si="14"/>
        <v>4.2074464412881065</v>
      </c>
      <c r="G56" s="102">
        <f t="shared" ca="1" si="15"/>
        <v>37.867017971592958</v>
      </c>
      <c r="H56" s="34">
        <f t="shared" ca="1" si="16"/>
        <v>7</v>
      </c>
      <c r="I56" s="101">
        <f t="shared" ca="1" si="17"/>
        <v>0.41010271637469131</v>
      </c>
      <c r="J56" s="101">
        <f t="shared" ca="1" si="18"/>
        <v>0.34089094122009733</v>
      </c>
      <c r="K56" s="101">
        <f t="shared" ca="1" si="19"/>
        <v>6.4813158912440754</v>
      </c>
      <c r="L56" s="102">
        <f t="shared" ca="1" si="20"/>
        <v>-58.331843021196676</v>
      </c>
      <c r="M56" s="124">
        <f t="shared" ca="1" si="0"/>
        <v>0.18033116281594228</v>
      </c>
      <c r="N56" s="124">
        <f t="shared" ca="1" si="1"/>
        <v>4.0223564095715723E-2</v>
      </c>
      <c r="O56" s="124">
        <f t="shared" ca="1" si="22"/>
        <v>0.78669883517432404</v>
      </c>
      <c r="P56" s="124">
        <f t="shared" ca="1" si="23"/>
        <v>7.2535620859820018E-3</v>
      </c>
      <c r="Q56" s="124">
        <f t="shared" ca="1" si="24"/>
        <v>5.930697128276448E-3</v>
      </c>
      <c r="R56" s="124">
        <f t="shared" ca="1" si="5"/>
        <v>1.3228649577055542E-3</v>
      </c>
      <c r="S56" s="154">
        <f t="shared" ca="1" si="6"/>
        <v>0.17900829785823671</v>
      </c>
      <c r="T56" s="154">
        <f t="shared" ca="1" si="21"/>
        <v>3.4292866967439273E-2</v>
      </c>
      <c r="U56" s="154">
        <f t="shared" ca="1" si="7"/>
        <v>0.78669883517432404</v>
      </c>
      <c r="V56" s="101">
        <f t="shared" ca="1" si="8"/>
        <v>58.331843021196676</v>
      </c>
      <c r="W56" s="101">
        <f t="shared" si="9"/>
        <v>0</v>
      </c>
    </row>
    <row r="57" spans="1:23">
      <c r="A57" s="102">
        <f>IFERROR(B57*Proc!$H$38,"")</f>
        <v>0.1875</v>
      </c>
      <c r="B57" s="34">
        <f t="shared" si="10"/>
        <v>54</v>
      </c>
      <c r="C57" s="34">
        <f t="shared" ca="1" si="11"/>
        <v>5</v>
      </c>
      <c r="D57" s="101">
        <f t="shared" ca="1" si="12"/>
        <v>0.59005333177663588</v>
      </c>
      <c r="E57" s="101">
        <f t="shared" ca="1" si="13"/>
        <v>0.49661743531793379</v>
      </c>
      <c r="F57" s="101">
        <f t="shared" ca="1" si="14"/>
        <v>4.2661541123038038</v>
      </c>
      <c r="G57" s="102">
        <f t="shared" ca="1" si="15"/>
        <v>38.395387010734233</v>
      </c>
      <c r="H57" s="34">
        <f t="shared" ca="1" si="16"/>
        <v>7</v>
      </c>
      <c r="I57" s="101">
        <f t="shared" ca="1" si="17"/>
        <v>0.41875418826901556</v>
      </c>
      <c r="J57" s="101">
        <f t="shared" ca="1" si="18"/>
        <v>0.34089094122009733</v>
      </c>
      <c r="K57" s="101">
        <f t="shared" ca="1" si="19"/>
        <v>6.5389474588836229</v>
      </c>
      <c r="L57" s="102">
        <f t="shared" ca="1" si="20"/>
        <v>-58.85052712995261</v>
      </c>
      <c r="M57" s="124">
        <f t="shared" ca="1" si="0"/>
        <v>0.18658074584104678</v>
      </c>
      <c r="N57" s="124">
        <f t="shared" ca="1" si="1"/>
        <v>4.0223564095715945E-2</v>
      </c>
      <c r="O57" s="124">
        <f t="shared" ca="1" si="22"/>
        <v>0.78070063265260115</v>
      </c>
      <c r="P57" s="124">
        <f t="shared" ca="1" si="23"/>
        <v>7.5049425893638317E-3</v>
      </c>
      <c r="Q57" s="124">
        <f t="shared" ca="1" si="24"/>
        <v>6.1739469863168125E-3</v>
      </c>
      <c r="R57" s="124">
        <f t="shared" ca="1" si="5"/>
        <v>1.3309956030470188E-3</v>
      </c>
      <c r="S57" s="154">
        <f t="shared" ca="1" si="6"/>
        <v>0.18524975023799975</v>
      </c>
      <c r="T57" s="154">
        <f t="shared" ca="1" si="21"/>
        <v>3.4049617109399133E-2</v>
      </c>
      <c r="U57" s="154">
        <f t="shared" ca="1" si="7"/>
        <v>0.78070063265260115</v>
      </c>
      <c r="V57" s="101">
        <f t="shared" ca="1" si="8"/>
        <v>58.85052712995261</v>
      </c>
      <c r="W57" s="101">
        <f t="shared" si="9"/>
        <v>0</v>
      </c>
    </row>
    <row r="58" spans="1:23">
      <c r="A58" s="102">
        <f>IFERROR(B58*Proc!$H$38,"")</f>
        <v>0.19097222222222221</v>
      </c>
      <c r="B58" s="34">
        <f t="shared" si="10"/>
        <v>55</v>
      </c>
      <c r="C58" s="34">
        <f t="shared" ca="1" si="11"/>
        <v>5</v>
      </c>
      <c r="D58" s="101">
        <f t="shared" ca="1" si="12"/>
        <v>0.59005333177663566</v>
      </c>
      <c r="E58" s="101">
        <f t="shared" ca="1" si="13"/>
        <v>0.50440376002282572</v>
      </c>
      <c r="F58" s="101">
        <f t="shared" ca="1" si="14"/>
        <v>4.2903499406950569</v>
      </c>
      <c r="G58" s="102">
        <f t="shared" ca="1" si="15"/>
        <v>38.613149466255514</v>
      </c>
      <c r="H58" s="34">
        <f t="shared" ca="1" si="16"/>
        <v>7</v>
      </c>
      <c r="I58" s="101">
        <f t="shared" ca="1" si="17"/>
        <v>0.41875418826901545</v>
      </c>
      <c r="J58" s="101">
        <f t="shared" ca="1" si="18"/>
        <v>0.34968195298368476</v>
      </c>
      <c r="K58" s="101">
        <f t="shared" ca="1" si="19"/>
        <v>6.6075407718324453</v>
      </c>
      <c r="L58" s="102">
        <f t="shared" ca="1" si="20"/>
        <v>-59.467866946492009</v>
      </c>
      <c r="M58" s="124">
        <f t="shared" ca="1" si="0"/>
        <v>0.18845497257226845</v>
      </c>
      <c r="N58" s="124">
        <f t="shared" ca="1" si="1"/>
        <v>4.4046546102149732E-2</v>
      </c>
      <c r="O58" s="124">
        <f t="shared" ca="1" si="22"/>
        <v>0.77579927196316567</v>
      </c>
      <c r="P58" s="124">
        <f t="shared" ca="1" si="23"/>
        <v>8.300790637583785E-3</v>
      </c>
      <c r="Q58" s="124">
        <f t="shared" ca="1" si="24"/>
        <v>6.7282367911092513E-3</v>
      </c>
      <c r="R58" s="124">
        <f t="shared" ca="1" si="5"/>
        <v>1.5725538464745341E-3</v>
      </c>
      <c r="S58" s="154">
        <f t="shared" ca="1" si="6"/>
        <v>0.18688241872579392</v>
      </c>
      <c r="T58" s="154">
        <f t="shared" ca="1" si="21"/>
        <v>3.7318309311040479E-2</v>
      </c>
      <c r="U58" s="154">
        <f t="shared" ca="1" si="7"/>
        <v>0.77579927196316556</v>
      </c>
      <c r="V58" s="101">
        <f t="shared" ca="1" si="8"/>
        <v>59.467866946492009</v>
      </c>
      <c r="W58" s="101">
        <f t="shared" si="9"/>
        <v>0</v>
      </c>
    </row>
    <row r="59" spans="1:23">
      <c r="A59" s="102">
        <f>IFERROR(B59*Proc!$H$38,"")</f>
        <v>0.19444444444444442</v>
      </c>
      <c r="B59" s="34">
        <f t="shared" si="10"/>
        <v>56</v>
      </c>
      <c r="C59" s="34">
        <f t="shared" ca="1" si="11"/>
        <v>5</v>
      </c>
      <c r="D59" s="101">
        <f t="shared" ca="1" si="12"/>
        <v>0.59664176037308203</v>
      </c>
      <c r="E59" s="101">
        <f t="shared" ca="1" si="13"/>
        <v>0.50440376002282528</v>
      </c>
      <c r="F59" s="101">
        <f t="shared" ca="1" si="14"/>
        <v>4.3410392306454044</v>
      </c>
      <c r="G59" s="102">
        <f t="shared" ca="1" si="15"/>
        <v>39.069353075808642</v>
      </c>
      <c r="H59" s="34">
        <f t="shared" ca="1" si="16"/>
        <v>7</v>
      </c>
      <c r="I59" s="101">
        <f t="shared" ca="1" si="17"/>
        <v>0.42704285650325524</v>
      </c>
      <c r="J59" s="101">
        <f t="shared" ca="1" si="18"/>
        <v>0.34968195298368487</v>
      </c>
      <c r="K59" s="101">
        <f t="shared" ca="1" si="19"/>
        <v>6.6495899748503993</v>
      </c>
      <c r="L59" s="102">
        <f t="shared" ca="1" si="20"/>
        <v>-59.846309773653594</v>
      </c>
      <c r="M59" s="124">
        <f t="shared" ca="1" si="0"/>
        <v>0.19456869509682723</v>
      </c>
      <c r="N59" s="124">
        <f t="shared" ca="1" si="1"/>
        <v>4.4046546102149961E-2</v>
      </c>
      <c r="O59" s="124">
        <f t="shared" ca="1" si="22"/>
        <v>0.76995483779964036</v>
      </c>
      <c r="P59" s="124">
        <f t="shared" ca="1" si="23"/>
        <v>8.5700789986175602E-3</v>
      </c>
      <c r="Q59" s="124">
        <f t="shared" ca="1" si="24"/>
        <v>6.9881080490045832E-3</v>
      </c>
      <c r="R59" s="124">
        <f t="shared" ca="1" si="5"/>
        <v>1.581970949612977E-3</v>
      </c>
      <c r="S59" s="154">
        <f t="shared" ca="1" si="6"/>
        <v>0.19298672414721424</v>
      </c>
      <c r="T59" s="154">
        <f t="shared" ca="1" si="21"/>
        <v>3.7058438053145376E-2</v>
      </c>
      <c r="U59" s="154">
        <f t="shared" ca="1" si="7"/>
        <v>0.76995483779964036</v>
      </c>
      <c r="V59" s="101">
        <f t="shared" ca="1" si="8"/>
        <v>59.846309773653594</v>
      </c>
      <c r="W59" s="101">
        <f t="shared" si="9"/>
        <v>0</v>
      </c>
    </row>
    <row r="60" spans="1:23">
      <c r="A60" s="102">
        <f>IFERROR(B60*Proc!$H$38,"")</f>
        <v>0.19791666666666666</v>
      </c>
      <c r="B60" s="34">
        <f t="shared" si="10"/>
        <v>57</v>
      </c>
      <c r="C60" s="34">
        <f t="shared" ca="1" si="11"/>
        <v>5</v>
      </c>
      <c r="D60" s="101">
        <f t="shared" ca="1" si="12"/>
        <v>0.59664176037308247</v>
      </c>
      <c r="E60" s="101">
        <f t="shared" ca="1" si="13"/>
        <v>0.51184230843816891</v>
      </c>
      <c r="F60" s="101">
        <f t="shared" ca="1" si="14"/>
        <v>4.3709549526318483</v>
      </c>
      <c r="G60" s="102">
        <f t="shared" ca="1" si="15"/>
        <v>39.338594573686635</v>
      </c>
      <c r="H60" s="34">
        <f t="shared" ca="1" si="16"/>
        <v>7</v>
      </c>
      <c r="I60" s="101">
        <f t="shared" ca="1" si="17"/>
        <v>0.42704285650325535</v>
      </c>
      <c r="J60" s="101">
        <f t="shared" ca="1" si="18"/>
        <v>0.35814330180613796</v>
      </c>
      <c r="K60" s="101">
        <f t="shared" ca="1" si="19"/>
        <v>6.7293641822881689</v>
      </c>
      <c r="L60" s="102">
        <f t="shared" ca="1" si="20"/>
        <v>-60.564277640593517</v>
      </c>
      <c r="M60" s="124">
        <f t="shared" ca="1" si="0"/>
        <v>0.19639085997440375</v>
      </c>
      <c r="N60" s="124">
        <f t="shared" ca="1" si="1"/>
        <v>4.7940324071665867E-2</v>
      </c>
      <c r="O60" s="124">
        <f t="shared" ca="1" si="22"/>
        <v>0.76508385742581653</v>
      </c>
      <c r="P60" s="124">
        <f t="shared" ca="1" si="23"/>
        <v>9.4150414718860691E-3</v>
      </c>
      <c r="Q60" s="124">
        <f t="shared" ca="1" si="24"/>
        <v>7.567712236886388E-3</v>
      </c>
      <c r="R60" s="124">
        <f t="shared" ca="1" si="5"/>
        <v>1.8473292349996814E-3</v>
      </c>
      <c r="S60" s="154">
        <f t="shared" ca="1" si="6"/>
        <v>0.19454353073940406</v>
      </c>
      <c r="T60" s="154">
        <f t="shared" ca="1" si="21"/>
        <v>4.0372611834779477E-2</v>
      </c>
      <c r="U60" s="154">
        <f t="shared" ca="1" si="7"/>
        <v>0.76508385742581642</v>
      </c>
      <c r="V60" s="101">
        <f t="shared" ca="1" si="8"/>
        <v>60.564277640593517</v>
      </c>
      <c r="W60" s="101">
        <f t="shared" si="9"/>
        <v>0</v>
      </c>
    </row>
    <row r="61" spans="1:23">
      <c r="A61" s="102">
        <f>IFERROR(B61*Proc!$H$38,"")</f>
        <v>0.20138888888888887</v>
      </c>
      <c r="B61" s="34">
        <f t="shared" si="10"/>
        <v>58</v>
      </c>
      <c r="C61" s="34">
        <f t="shared" ca="1" si="11"/>
        <v>5</v>
      </c>
      <c r="D61" s="101">
        <f t="shared" ca="1" si="12"/>
        <v>0.6029232012571506</v>
      </c>
      <c r="E61" s="101">
        <f t="shared" ca="1" si="13"/>
        <v>0.51184230843816914</v>
      </c>
      <c r="F61" s="101">
        <f t="shared" ca="1" si="14"/>
        <v>4.414337369691725</v>
      </c>
      <c r="G61" s="102">
        <f t="shared" ca="1" si="15"/>
        <v>39.729036327225522</v>
      </c>
      <c r="H61" s="34">
        <f t="shared" ca="1" si="16"/>
        <v>7</v>
      </c>
      <c r="I61" s="101">
        <f t="shared" ca="1" si="17"/>
        <v>0.43499280512215333</v>
      </c>
      <c r="J61" s="101">
        <f t="shared" ca="1" si="18"/>
        <v>0.35814330180613774</v>
      </c>
      <c r="K61" s="101">
        <f t="shared" ca="1" si="19"/>
        <v>6.7573609910169763</v>
      </c>
      <c r="L61" s="102">
        <f t="shared" ca="1" si="20"/>
        <v>-60.816248919152784</v>
      </c>
      <c r="M61" s="124">
        <f t="shared" ca="1" si="0"/>
        <v>0.20236972097268552</v>
      </c>
      <c r="N61" s="124">
        <f t="shared" ca="1" si="1"/>
        <v>4.794032407166611E-2</v>
      </c>
      <c r="O61" s="124">
        <f t="shared" ca="1" si="22"/>
        <v>0.75939162496137147</v>
      </c>
      <c r="P61" s="124">
        <f t="shared" ca="1" si="23"/>
        <v>9.7016700057231901E-3</v>
      </c>
      <c r="Q61" s="124">
        <f t="shared" ca="1" si="24"/>
        <v>7.8435695686099993E-3</v>
      </c>
      <c r="R61" s="124">
        <f t="shared" ca="1" si="5"/>
        <v>1.8581004371131921E-3</v>
      </c>
      <c r="S61" s="154">
        <f t="shared" ca="1" si="6"/>
        <v>0.20051162053557234</v>
      </c>
      <c r="T61" s="154">
        <f t="shared" ca="1" si="21"/>
        <v>4.0096754503056109E-2</v>
      </c>
      <c r="U61" s="154">
        <f t="shared" ca="1" si="7"/>
        <v>0.75939162496137147</v>
      </c>
      <c r="V61" s="101">
        <f t="shared" ca="1" si="8"/>
        <v>60.816248919152784</v>
      </c>
      <c r="W61" s="101">
        <f t="shared" si="9"/>
        <v>0</v>
      </c>
    </row>
    <row r="62" spans="1:23">
      <c r="A62" s="102">
        <f>IFERROR(B62*Proc!$H$38,"")</f>
        <v>0.2048611111111111</v>
      </c>
      <c r="B62" s="34">
        <f t="shared" si="10"/>
        <v>59</v>
      </c>
      <c r="C62" s="34">
        <f t="shared" ca="1" si="11"/>
        <v>5</v>
      </c>
      <c r="D62" s="101">
        <f t="shared" ca="1" si="12"/>
        <v>0.60292320125715049</v>
      </c>
      <c r="E62" s="101">
        <f t="shared" ca="1" si="13"/>
        <v>0.5189580031896518</v>
      </c>
      <c r="F62" s="101">
        <f t="shared" ca="1" si="14"/>
        <v>4.4494507061062754</v>
      </c>
      <c r="G62" s="102">
        <f t="shared" ca="1" si="15"/>
        <v>40.045056354956479</v>
      </c>
      <c r="H62" s="34">
        <f t="shared" ca="1" si="16"/>
        <v>7</v>
      </c>
      <c r="I62" s="101">
        <f t="shared" ca="1" si="17"/>
        <v>0.43499280512215327</v>
      </c>
      <c r="J62" s="101">
        <f t="shared" ca="1" si="18"/>
        <v>0.36629400670329093</v>
      </c>
      <c r="K62" s="101">
        <f t="shared" ca="1" si="19"/>
        <v>6.8472173797817026</v>
      </c>
      <c r="L62" s="102">
        <f t="shared" ca="1" si="20"/>
        <v>-61.624956418035325</v>
      </c>
      <c r="M62" s="124">
        <f t="shared" ca="1" si="0"/>
        <v>0.20414150835070569</v>
      </c>
      <c r="N62" s="124">
        <f t="shared" ca="1" si="1"/>
        <v>5.1893895928920249E-2</v>
      </c>
      <c r="O62" s="124">
        <f t="shared" ca="1" si="22"/>
        <v>0.75455829390949847</v>
      </c>
      <c r="P62" s="124">
        <f t="shared" ca="1" si="23"/>
        <v>1.0593698189124324E-2</v>
      </c>
      <c r="Q62" s="124">
        <f t="shared" ca="1" si="24"/>
        <v>8.4465409517275464E-3</v>
      </c>
      <c r="R62" s="124">
        <f t="shared" ca="1" si="5"/>
        <v>2.1471572373967769E-3</v>
      </c>
      <c r="S62" s="154">
        <f t="shared" ca="1" si="6"/>
        <v>0.20199435111330891</v>
      </c>
      <c r="T62" s="154">
        <f t="shared" ca="1" si="21"/>
        <v>4.3447354977192702E-2</v>
      </c>
      <c r="U62" s="154">
        <f t="shared" ca="1" si="7"/>
        <v>0.75455829390949847</v>
      </c>
      <c r="V62" s="101">
        <f t="shared" ca="1" si="8"/>
        <v>61.624956418035325</v>
      </c>
      <c r="W62" s="101">
        <f t="shared" si="9"/>
        <v>0</v>
      </c>
    </row>
    <row r="63" spans="1:23">
      <c r="A63" s="102">
        <f>IFERROR(B63*Proc!$H$38,"")</f>
        <v>0.20833333333333331</v>
      </c>
      <c r="B63" s="34">
        <f t="shared" si="10"/>
        <v>60</v>
      </c>
      <c r="C63" s="34">
        <f t="shared" ca="1" si="11"/>
        <v>5</v>
      </c>
      <c r="D63" s="101">
        <f t="shared" ca="1" si="12"/>
        <v>0.60892071540482839</v>
      </c>
      <c r="E63" s="101">
        <f t="shared" ca="1" si="13"/>
        <v>0.51895800318965146</v>
      </c>
      <c r="F63" s="101">
        <f t="shared" ca="1" si="14"/>
        <v>4.4861539923658524</v>
      </c>
      <c r="G63" s="102">
        <f t="shared" ca="1" si="15"/>
        <v>40.375385931292669</v>
      </c>
      <c r="H63" s="34">
        <f t="shared" ca="1" si="16"/>
        <v>7</v>
      </c>
      <c r="I63" s="101">
        <f t="shared" ca="1" si="17"/>
        <v>0.44262600494647159</v>
      </c>
      <c r="J63" s="101">
        <f t="shared" ca="1" si="18"/>
        <v>0.36629400670329121</v>
      </c>
      <c r="K63" s="101">
        <f t="shared" ca="1" si="19"/>
        <v>6.8624956418035357</v>
      </c>
      <c r="L63" s="102">
        <f t="shared" ca="1" si="20"/>
        <v>-61.762460776231819</v>
      </c>
      <c r="M63" s="124">
        <f t="shared" ca="1" si="0"/>
        <v>0.20998712616102558</v>
      </c>
      <c r="N63" s="124">
        <f t="shared" ca="1" si="1"/>
        <v>5.1893895928920519E-2</v>
      </c>
      <c r="O63" s="124">
        <f t="shared" ca="1" si="22"/>
        <v>0.74901602798146727</v>
      </c>
      <c r="P63" s="124">
        <f t="shared" ca="1" si="23"/>
        <v>1.0897050071413365E-2</v>
      </c>
      <c r="Q63" s="124">
        <f t="shared" ca="1" si="24"/>
        <v>8.7377092462353687E-3</v>
      </c>
      <c r="R63" s="124">
        <f t="shared" ca="1" si="5"/>
        <v>2.1593408251779954E-3</v>
      </c>
      <c r="S63" s="154">
        <f t="shared" ca="1" si="6"/>
        <v>0.20782778533584759</v>
      </c>
      <c r="T63" s="154">
        <f t="shared" ca="1" si="21"/>
        <v>4.3156186682685151E-2</v>
      </c>
      <c r="U63" s="154">
        <f t="shared" ca="1" si="7"/>
        <v>0.74901602798146727</v>
      </c>
      <c r="V63" s="101">
        <f t="shared" ca="1" si="8"/>
        <v>61.762460776231819</v>
      </c>
      <c r="W63" s="101">
        <f t="shared" si="9"/>
        <v>0</v>
      </c>
    </row>
    <row r="64" spans="1:23">
      <c r="A64" s="102">
        <f>IFERROR(B64*Proc!$H$38,"")</f>
        <v>0.21180555555555555</v>
      </c>
      <c r="B64" s="34">
        <f t="shared" si="10"/>
        <v>61</v>
      </c>
      <c r="C64" s="34">
        <f t="shared" ca="1" si="11"/>
        <v>5</v>
      </c>
      <c r="D64" s="101">
        <f t="shared" ca="1" si="12"/>
        <v>0.60892071540482851</v>
      </c>
      <c r="E64" s="101">
        <f t="shared" ca="1" si="13"/>
        <v>0.52577336017565002</v>
      </c>
      <c r="F64" s="101">
        <f t="shared" ca="1" si="14"/>
        <v>4.5260026802646953</v>
      </c>
      <c r="G64" s="102">
        <f t="shared" ca="1" si="15"/>
        <v>40.734024122382259</v>
      </c>
      <c r="H64" s="34">
        <f t="shared" ca="1" si="16"/>
        <v>7</v>
      </c>
      <c r="I64" s="101">
        <f t="shared" ca="1" si="17"/>
        <v>0.4426260049464712</v>
      </c>
      <c r="J64" s="101">
        <f t="shared" ca="1" si="18"/>
        <v>0.37415171240479461</v>
      </c>
      <c r="K64" s="101">
        <f t="shared" ca="1" si="19"/>
        <v>6.9614705515186888</v>
      </c>
      <c r="L64" s="102">
        <f t="shared" ca="1" si="20"/>
        <v>-62.653234963668197</v>
      </c>
      <c r="M64" s="124">
        <f t="shared" ca="1" si="0"/>
        <v>0.21171023806162764</v>
      </c>
      <c r="N64" s="124">
        <f t="shared" ca="1" si="1"/>
        <v>5.5897226699709902E-2</v>
      </c>
      <c r="O64" s="124">
        <f t="shared" ca="1" si="22"/>
        <v>0.74422655041024288</v>
      </c>
      <c r="P64" s="124">
        <f t="shared" ca="1" si="23"/>
        <v>1.1834015171580352E-2</v>
      </c>
      <c r="Q64" s="124">
        <f t="shared" ca="1" si="24"/>
        <v>9.3621535237613188E-3</v>
      </c>
      <c r="R64" s="124">
        <f t="shared" ca="1" si="5"/>
        <v>2.4718616478190316E-3</v>
      </c>
      <c r="S64" s="154">
        <f t="shared" ca="1" si="6"/>
        <v>0.2092383764138086</v>
      </c>
      <c r="T64" s="154">
        <f t="shared" ca="1" si="21"/>
        <v>4.6535073175948585E-2</v>
      </c>
      <c r="U64" s="154">
        <f t="shared" ca="1" si="7"/>
        <v>0.74422655041024277</v>
      </c>
      <c r="V64" s="101">
        <f t="shared" ca="1" si="8"/>
        <v>62.653234963668197</v>
      </c>
      <c r="W64" s="101">
        <f t="shared" si="9"/>
        <v>0</v>
      </c>
    </row>
    <row r="65" spans="1:23">
      <c r="A65" s="102">
        <f>IFERROR(B65*Proc!$H$38,"")</f>
        <v>0.21527777777777776</v>
      </c>
      <c r="B65" s="34">
        <f t="shared" si="10"/>
        <v>62</v>
      </c>
      <c r="C65" s="34">
        <f t="shared" ca="1" si="11"/>
        <v>5</v>
      </c>
      <c r="D65" s="101">
        <f t="shared" ca="1" si="12"/>
        <v>0.614655015765462</v>
      </c>
      <c r="E65" s="101">
        <f t="shared" ca="1" si="13"/>
        <v>0.52577336017565035</v>
      </c>
      <c r="F65" s="101">
        <f t="shared" ca="1" si="14"/>
        <v>4.556583152505687</v>
      </c>
      <c r="G65" s="102">
        <f t="shared" ca="1" si="15"/>
        <v>41.009248372551184</v>
      </c>
      <c r="H65" s="34">
        <f t="shared" ca="1" si="16"/>
        <v>7</v>
      </c>
      <c r="I65" s="101">
        <f t="shared" ca="1" si="17"/>
        <v>0.44996253629022243</v>
      </c>
      <c r="J65" s="101">
        <f t="shared" ca="1" si="18"/>
        <v>0.37415171240479483</v>
      </c>
      <c r="K65" s="101">
        <f t="shared" ca="1" si="19"/>
        <v>6.9651992078233347</v>
      </c>
      <c r="L65" s="102">
        <f t="shared" ca="1" si="20"/>
        <v>-62.686792870410009</v>
      </c>
      <c r="M65" s="124">
        <f t="shared" ca="1" si="0"/>
        <v>0.21742470419030571</v>
      </c>
      <c r="N65" s="124">
        <f t="shared" ca="1" si="1"/>
        <v>5.5897226699710166E-2</v>
      </c>
      <c r="O65" s="124">
        <f t="shared" ca="1" si="22"/>
        <v>0.73883150709022705</v>
      </c>
      <c r="P65" s="124">
        <f t="shared" ca="1" si="23"/>
        <v>1.2153437980242942E-2</v>
      </c>
      <c r="Q65" s="124">
        <f t="shared" ca="1" si="24"/>
        <v>9.6679313260554546E-3</v>
      </c>
      <c r="R65" s="124">
        <f t="shared" ca="1" si="5"/>
        <v>2.4855066541874886E-3</v>
      </c>
      <c r="S65" s="154">
        <f t="shared" ca="1" si="6"/>
        <v>0.21493919753611823</v>
      </c>
      <c r="T65" s="154">
        <f t="shared" ca="1" si="21"/>
        <v>4.6229295373654708E-2</v>
      </c>
      <c r="U65" s="154">
        <f t="shared" ca="1" si="7"/>
        <v>0.73883150709022705</v>
      </c>
      <c r="V65" s="101">
        <f t="shared" ca="1" si="8"/>
        <v>62.686792870410009</v>
      </c>
      <c r="W65" s="101">
        <f t="shared" si="9"/>
        <v>0</v>
      </c>
    </row>
    <row r="66" spans="1:23">
      <c r="A66" s="102">
        <f>IFERROR(B66*Proc!$H$38,"")</f>
        <v>0.21875</v>
      </c>
      <c r="B66" s="34">
        <f t="shared" si="10"/>
        <v>63</v>
      </c>
      <c r="C66" s="34">
        <f t="shared" ca="1" si="11"/>
        <v>5</v>
      </c>
      <c r="D66" s="101">
        <f t="shared" ca="1" si="12"/>
        <v>0.61465501576546144</v>
      </c>
      <c r="E66" s="101">
        <f t="shared" ca="1" si="13"/>
        <v>0.53230877602784177</v>
      </c>
      <c r="F66" s="101">
        <f t="shared" ca="1" si="14"/>
        <v>4.6007564185775598</v>
      </c>
      <c r="G66" s="102">
        <f t="shared" ca="1" si="15"/>
        <v>41.406807767198039</v>
      </c>
      <c r="H66" s="34">
        <f t="shared" ca="1" si="16"/>
        <v>8</v>
      </c>
      <c r="I66" s="101">
        <f t="shared" ca="1" si="17"/>
        <v>0.38173279479333766</v>
      </c>
      <c r="J66" s="101">
        <f t="shared" ca="1" si="18"/>
        <v>0.31350305329645289</v>
      </c>
      <c r="K66" s="101">
        <f t="shared" ca="1" si="19"/>
        <v>7.0724435642481511</v>
      </c>
      <c r="L66" s="102">
        <f t="shared" ca="1" si="20"/>
        <v>-63.651992078233363</v>
      </c>
      <c r="M66" s="124">
        <f t="shared" ca="1" si="0"/>
        <v>0.21910083824588111</v>
      </c>
      <c r="N66" s="124">
        <f t="shared" ca="1" si="1"/>
        <v>5.9941189566997968E-2</v>
      </c>
      <c r="O66" s="124">
        <f t="shared" ca="1" si="22"/>
        <v>0.73409113706670537</v>
      </c>
      <c r="P66" s="124">
        <f t="shared" ca="1" si="23"/>
        <v>1.3133164879584519E-2</v>
      </c>
      <c r="Q66" s="124">
        <f t="shared" ca="1" si="24"/>
        <v>1.0312021656708749E-2</v>
      </c>
      <c r="R66" s="124">
        <f t="shared" ca="1" si="5"/>
        <v>2.8211432228757694E-3</v>
      </c>
      <c r="S66" s="154">
        <f t="shared" ca="1" si="6"/>
        <v>0.21627969502300534</v>
      </c>
      <c r="T66" s="154">
        <f t="shared" ca="1" si="21"/>
        <v>4.9629167910289221E-2</v>
      </c>
      <c r="U66" s="154">
        <f t="shared" ca="1" si="7"/>
        <v>0.73409113706670537</v>
      </c>
      <c r="V66" s="101">
        <f t="shared" ca="1" si="8"/>
        <v>63.651992078233363</v>
      </c>
      <c r="W66" s="101">
        <f t="shared" si="9"/>
        <v>0</v>
      </c>
    </row>
    <row r="67" spans="1:23">
      <c r="A67" s="102">
        <f>IFERROR(B67*Proc!$H$38,"")</f>
        <v>0.22222222222222221</v>
      </c>
      <c r="B67" s="34">
        <f t="shared" si="10"/>
        <v>64</v>
      </c>
      <c r="C67" s="34">
        <f t="shared" ca="1" si="11"/>
        <v>5</v>
      </c>
      <c r="D67" s="101">
        <f t="shared" ca="1" si="12"/>
        <v>0.62014476508130323</v>
      </c>
      <c r="E67" s="101">
        <f t="shared" ca="1" si="13"/>
        <v>0.53230877602784232</v>
      </c>
      <c r="F67" s="101">
        <f t="shared" ca="1" si="14"/>
        <v>4.6257091424164685</v>
      </c>
      <c r="G67" s="102">
        <f t="shared" ca="1" si="15"/>
        <v>41.631382281748216</v>
      </c>
      <c r="H67" s="34">
        <f t="shared" ca="1" si="16"/>
        <v>8</v>
      </c>
      <c r="I67" s="101">
        <f t="shared" ca="1" si="17"/>
        <v>0.38173279479333749</v>
      </c>
      <c r="J67" s="101">
        <f t="shared" ca="1" si="18"/>
        <v>0.32108413568499544</v>
      </c>
      <c r="K67" s="101">
        <f t="shared" ca="1" si="19"/>
        <v>7.0814990097791668</v>
      </c>
      <c r="L67" s="102">
        <f t="shared" ca="1" si="20"/>
        <v>-63.733491088012499</v>
      </c>
      <c r="M67" s="124">
        <f t="shared" ca="1" si="0"/>
        <v>0.22468660018247189</v>
      </c>
      <c r="N67" s="124">
        <f t="shared" ca="1" si="1"/>
        <v>5.9941189566998246E-2</v>
      </c>
      <c r="O67" s="124">
        <f t="shared" ca="1" si="22"/>
        <v>0.72884019234523179</v>
      </c>
      <c r="P67" s="124">
        <f t="shared" ca="1" si="23"/>
        <v>1.346798209470189E-2</v>
      </c>
      <c r="Q67" s="124">
        <f t="shared" ca="1" si="24"/>
        <v>1.0631692396728129E-2</v>
      </c>
      <c r="R67" s="124">
        <f t="shared" ca="1" si="5"/>
        <v>2.8362896979737626E-3</v>
      </c>
      <c r="S67" s="154">
        <f t="shared" ca="1" si="6"/>
        <v>0.22185031048449813</v>
      </c>
      <c r="T67" s="154">
        <f t="shared" ca="1" si="21"/>
        <v>4.9309497170270118E-2</v>
      </c>
      <c r="U67" s="154">
        <f t="shared" ca="1" si="7"/>
        <v>0.72884019234523179</v>
      </c>
      <c r="V67" s="101">
        <f t="shared" ca="1" si="8"/>
        <v>63.733491088012499</v>
      </c>
      <c r="W67" s="101">
        <f t="shared" si="9"/>
        <v>0</v>
      </c>
    </row>
    <row r="68" spans="1:23">
      <c r="A68" s="102">
        <f>IFERROR(B68*Proc!$H$38,"")</f>
        <v>0.22569444444444442</v>
      </c>
      <c r="B68" s="34">
        <f t="shared" si="10"/>
        <v>65</v>
      </c>
      <c r="C68" s="34">
        <f t="shared" ca="1" si="11"/>
        <v>5</v>
      </c>
      <c r="D68" s="101">
        <f t="shared" ca="1" si="12"/>
        <v>0.62014476508130323</v>
      </c>
      <c r="E68" s="101">
        <f t="shared" ca="1" si="13"/>
        <v>0.53858277524594655</v>
      </c>
      <c r="F68" s="101">
        <f t="shared" ca="1" si="14"/>
        <v>4.6738406149100413</v>
      </c>
      <c r="G68" s="102">
        <f t="shared" ca="1" si="15"/>
        <v>42.064565534190372</v>
      </c>
      <c r="H68" s="34">
        <f t="shared" ca="1" si="16"/>
        <v>8</v>
      </c>
      <c r="I68" s="101">
        <f t="shared" ca="1" si="17"/>
        <v>0.38905246054779263</v>
      </c>
      <c r="J68" s="101">
        <f t="shared" ca="1" si="18"/>
        <v>0.3210841356849955</v>
      </c>
      <c r="K68" s="101">
        <f t="shared" ca="1" si="19"/>
        <v>7.1804145010337193</v>
      </c>
      <c r="L68" s="102">
        <f t="shared" ca="1" si="20"/>
        <v>-64.623730509303471</v>
      </c>
      <c r="M68" s="124">
        <f t="shared" ref="M68:M131" ca="1" si="25">IFERROR(INDEX(rMaxtable,$AA$2,1000-B68+1)*(1-rTPs)+INDEX(rMaxtable,$AB$2,1000-B68+1)*rTPs,"")</f>
        <v>0.22631743331762627</v>
      </c>
      <c r="N68" s="124">
        <f t="shared" ref="N68:N131" ca="1" si="26">IFERROR(INDEX(rMaxtable,$AA$1,1000-B68+1)*(1-rSLs)+INDEX(rMaxtable,$AB$1,1000-B68+1)*rSLs,"")</f>
        <v>6.4017504137224304E-2</v>
      </c>
      <c r="O68" s="124">
        <f t="shared" ref="O68:O99" ca="1" si="27">IF($B68&gt;rNtrials,"",(1-IF(ISNUMBER(M68),M68,rSmall))*(1-IF(ISNUMBER(N68),N68,rSmall)))</f>
        <v>0.72415333976888652</v>
      </c>
      <c r="P68" s="124">
        <f t="shared" ref="P68:P103" ca="1" si="28">IF($B68&gt;rNtrials,"",IF(ISNUMBER(M68),M68,rSmall)*IF(ISNUMBER(N68),N68,rSmall))</f>
        <v>1.4488277223737125E-2</v>
      </c>
      <c r="Q68" s="124">
        <f t="shared" ref="Q68:Q99" ca="1" si="29">IFERROR(IF($B68&gt;rNtrials,"",IF(ISNUMBER(M68),M68,rSmall)*P68/(IF(ISNUMBER(M68),M68,rSmall)+IF(ISNUMBER(N68),N68,rSmall))),"")</f>
        <v>1.1293679442145379E-2</v>
      </c>
      <c r="R68" s="124">
        <f t="shared" ref="R68:R131" ca="1" si="30">IFERROR(IF(ISNUMBER(N68),N68,rSmall)*P68/(IF(ISNUMBER(M68),M68,rSmall)+IF(ISNUMBER(N68),N68,rSmall)),"")</f>
        <v>3.1945977815917462E-3</v>
      </c>
      <c r="S68" s="154">
        <f t="shared" ref="S68:S131" ca="1" si="31">IFERROR(M68-R68,"")</f>
        <v>0.22312283553603451</v>
      </c>
      <c r="T68" s="154">
        <f t="shared" ca="1" si="21"/>
        <v>5.2723824695078927E-2</v>
      </c>
      <c r="U68" s="154">
        <f t="shared" ref="U68:U131" ca="1" si="32">IF(B68&gt;rNtrials,"",(1-IF(ISNUMBER(S68),S68,rSmall)-IF(ISNUMBER(T68),T68,rSmall)))</f>
        <v>0.72415333976888652</v>
      </c>
      <c r="V68" s="101">
        <f t="shared" ref="V68:V131" ca="1" si="33">IFERROR(rPipvalue*rStdevup*K68,"")</f>
        <v>64.623730509303471</v>
      </c>
      <c r="W68" s="101">
        <f t="shared" ref="W68:W131" si="34">IFERROR(rMugraph*B68,"")</f>
        <v>0</v>
      </c>
    </row>
    <row r="69" spans="1:23">
      <c r="A69" s="102">
        <f>IFERROR(B69*Proc!$H$38,"")</f>
        <v>0.22916666666666666</v>
      </c>
      <c r="B69" s="34">
        <f t="shared" ref="B69:B132" si="35">IFERROR(IF(1+B68&gt;rNtrials,"",1+B68),"")</f>
        <v>66</v>
      </c>
      <c r="C69" s="34">
        <f t="shared" ref="C69:C132" ca="1" si="36">IFERROR(MATCH($C$2,OFFSET(rMaxtable,,1000-$B69,,1),-1),"")</f>
        <v>5</v>
      </c>
      <c r="D69" s="101">
        <f t="shared" ref="D69:D132" ca="1" si="37">IFERROR(INDEX(rMaxtable,C69,1000-$B69+1),"")</f>
        <v>0.62540682894164856</v>
      </c>
      <c r="E69" s="101">
        <f t="shared" ref="E69:E132" ca="1" si="38">IFERROR(INDEX(rMaxtable,C69+1,1000-$B69+1),"")</f>
        <v>0.53858277524594633</v>
      </c>
      <c r="F69" s="101">
        <f t="shared" ref="F69:F132" ca="1" si="39">IFERROR(C69-1+(D69-$C$2)/(D69-IF(ISNUMBER(E69),E69,0))*(1),"")</f>
        <v>4.6936078503700367</v>
      </c>
      <c r="G69" s="102">
        <f t="shared" ref="G69:G132" ca="1" si="40">IFERROR(rPipvalue*rSDTP*F69,"")</f>
        <v>42.242470653330329</v>
      </c>
      <c r="H69" s="34">
        <f t="shared" ref="H69:H132" ca="1" si="41">IFERROR(MATCH($H$2,OFFSET(rMaxtable,,1000-$B69,,1),-1),"")</f>
        <v>8</v>
      </c>
      <c r="I69" s="101">
        <f t="shared" ref="I69:I132" ca="1" si="42">IFERROR(INDEX(rMaxtable,H69,1000-$B69+1),"")</f>
        <v>0.38905246054779252</v>
      </c>
      <c r="J69" s="101">
        <f t="shared" ref="J69:J132" ca="1" si="43">IFERROR(INDEX(rMaxtable,H69+1,1000-$B69+1),"")</f>
        <v>0.32843206269718972</v>
      </c>
      <c r="K69" s="101">
        <f t="shared" ref="K69:K132" ca="1" si="44">IFERROR(H69-1+(I69-$H$2)/(I69-IF(ISNUMBER(J69),J69,0))*(1),"")</f>
        <v>7.2022829254014411</v>
      </c>
      <c r="L69" s="102">
        <f t="shared" ref="L69:L132" ca="1" si="45">IF(B68&lt;rNtrials,-(rPipvalue*rSDSL*K69),"")</f>
        <v>-64.820546328612977</v>
      </c>
      <c r="M69" s="124">
        <f t="shared" ca="1" si="25"/>
        <v>0.23177720062406848</v>
      </c>
      <c r="N69" s="124">
        <f t="shared" ca="1" si="26"/>
        <v>6.401750413722461E-2</v>
      </c>
      <c r="O69" s="124">
        <f t="shared" ca="1" si="27"/>
        <v>0.71904309313857251</v>
      </c>
      <c r="P69" s="124">
        <f t="shared" ca="1" si="28"/>
        <v>1.4837797899865642E-2</v>
      </c>
      <c r="Q69" s="124">
        <f t="shared" ca="1" si="29"/>
        <v>1.162652070946257E-2</v>
      </c>
      <c r="R69" s="124">
        <f t="shared" ca="1" si="30"/>
        <v>3.2112771904030716E-3</v>
      </c>
      <c r="S69" s="154">
        <f t="shared" ca="1" si="31"/>
        <v>0.22856592343366541</v>
      </c>
      <c r="T69" s="154">
        <f t="shared" ca="1" si="21"/>
        <v>5.2390983427762036E-2</v>
      </c>
      <c r="U69" s="154">
        <f t="shared" ca="1" si="32"/>
        <v>0.71904309313857251</v>
      </c>
      <c r="V69" s="101">
        <f t="shared" ca="1" si="33"/>
        <v>64.820546328612977</v>
      </c>
      <c r="W69" s="101">
        <f t="shared" si="34"/>
        <v>0</v>
      </c>
    </row>
    <row r="70" spans="1:23">
      <c r="A70" s="102">
        <f>IFERROR(B70*Proc!$H$38,"")</f>
        <v>0.23263888888888887</v>
      </c>
      <c r="B70" s="34">
        <f t="shared" si="35"/>
        <v>67</v>
      </c>
      <c r="C70" s="34">
        <f t="shared" ca="1" si="36"/>
        <v>5</v>
      </c>
      <c r="D70" s="101">
        <f t="shared" ca="1" si="37"/>
        <v>0.62540682894164845</v>
      </c>
      <c r="E70" s="101">
        <f t="shared" ca="1" si="38"/>
        <v>0.54461222341925886</v>
      </c>
      <c r="F70" s="101">
        <f t="shared" ca="1" si="39"/>
        <v>4.7453696302483959</v>
      </c>
      <c r="G70" s="102">
        <f t="shared" ca="1" si="40"/>
        <v>42.708326672235565</v>
      </c>
      <c r="H70" s="34">
        <f t="shared" ca="1" si="41"/>
        <v>8</v>
      </c>
      <c r="I70" s="101">
        <f t="shared" ca="1" si="42"/>
        <v>0.39612484029702982</v>
      </c>
      <c r="J70" s="101">
        <f t="shared" ca="1" si="43"/>
        <v>0.32843206269718994</v>
      </c>
      <c r="K70" s="101">
        <f t="shared" ca="1" si="44"/>
        <v>7.2856265003595038</v>
      </c>
      <c r="L70" s="102">
        <f t="shared" ca="1" si="45"/>
        <v>-65.570638503235529</v>
      </c>
      <c r="M70" s="124">
        <f t="shared" ca="1" si="25"/>
        <v>0.23336437715533251</v>
      </c>
      <c r="N70" s="124">
        <f t="shared" ca="1" si="26"/>
        <v>6.8118674284098388E-2</v>
      </c>
      <c r="O70" s="124">
        <f t="shared" ca="1" si="27"/>
        <v>0.71441342055752466</v>
      </c>
      <c r="P70" s="124">
        <f t="shared" ca="1" si="28"/>
        <v>1.5896471996955586E-2</v>
      </c>
      <c r="Q70" s="124">
        <f t="shared" ca="1" si="29"/>
        <v>1.2304739085082573E-2</v>
      </c>
      <c r="R70" s="124">
        <f t="shared" ca="1" si="30"/>
        <v>3.591732911873014E-3</v>
      </c>
      <c r="S70" s="154">
        <f t="shared" ca="1" si="31"/>
        <v>0.2297726442434595</v>
      </c>
      <c r="T70" s="154">
        <f t="shared" ref="T70:T133" ca="1" si="46">IFERROR(N70-Q70,"")</f>
        <v>5.5813935199015813E-2</v>
      </c>
      <c r="U70" s="154">
        <f t="shared" ca="1" si="32"/>
        <v>0.71441342055752466</v>
      </c>
      <c r="V70" s="101">
        <f t="shared" ca="1" si="33"/>
        <v>65.570638503235529</v>
      </c>
      <c r="W70" s="101">
        <f t="shared" si="34"/>
        <v>0</v>
      </c>
    </row>
    <row r="71" spans="1:23">
      <c r="A71" s="102">
        <f>IFERROR(B71*Proc!$H$38,"")</f>
        <v>0.2361111111111111</v>
      </c>
      <c r="B71" s="34">
        <f t="shared" si="35"/>
        <v>68</v>
      </c>
      <c r="C71" s="34">
        <f t="shared" ca="1" si="36"/>
        <v>5</v>
      </c>
      <c r="D71" s="101">
        <f t="shared" ca="1" si="37"/>
        <v>0.63045649178679819</v>
      </c>
      <c r="E71" s="101">
        <f t="shared" ca="1" si="38"/>
        <v>0.5446122234192593</v>
      </c>
      <c r="F71" s="101">
        <f t="shared" ca="1" si="39"/>
        <v>4.760347887292613</v>
      </c>
      <c r="G71" s="102">
        <f t="shared" ca="1" si="40"/>
        <v>42.843130985633515</v>
      </c>
      <c r="H71" s="34">
        <f t="shared" ca="1" si="41"/>
        <v>8</v>
      </c>
      <c r="I71" s="101">
        <f t="shared" ca="1" si="42"/>
        <v>0.39612484029702977</v>
      </c>
      <c r="J71" s="101">
        <f t="shared" ca="1" si="43"/>
        <v>0.33555761823401514</v>
      </c>
      <c r="K71" s="101">
        <f t="shared" ca="1" si="44"/>
        <v>7.3192296180488565</v>
      </c>
      <c r="L71" s="102">
        <f t="shared" ca="1" si="45"/>
        <v>-65.873066562439703</v>
      </c>
      <c r="M71" s="124">
        <f t="shared" ca="1" si="25"/>
        <v>0.23870104625990518</v>
      </c>
      <c r="N71" s="124">
        <f t="shared" ca="1" si="26"/>
        <v>6.8118674284098693E-2</v>
      </c>
      <c r="O71" s="124">
        <f t="shared" ca="1" si="27"/>
        <v>0.70944027827744816</v>
      </c>
      <c r="P71" s="124">
        <f t="shared" ca="1" si="28"/>
        <v>1.6259998821452057E-2</v>
      </c>
      <c r="Q71" s="124">
        <f t="shared" ca="1" si="29"/>
        <v>1.2650030200091983E-2</v>
      </c>
      <c r="R71" s="124">
        <f t="shared" ca="1" si="30"/>
        <v>3.6099686213600752E-3</v>
      </c>
      <c r="S71" s="154">
        <f t="shared" ca="1" si="31"/>
        <v>0.23509107763854512</v>
      </c>
      <c r="T71" s="154">
        <f t="shared" ca="1" si="46"/>
        <v>5.5468644084006709E-2</v>
      </c>
      <c r="U71" s="154">
        <f t="shared" ca="1" si="32"/>
        <v>0.70944027827744816</v>
      </c>
      <c r="V71" s="101">
        <f t="shared" ca="1" si="33"/>
        <v>65.873066562439703</v>
      </c>
      <c r="W71" s="101">
        <f t="shared" si="34"/>
        <v>0</v>
      </c>
    </row>
    <row r="72" spans="1:23">
      <c r="A72" s="102">
        <f>IFERROR(B72*Proc!$H$38,"")</f>
        <v>0.23958333333333331</v>
      </c>
      <c r="B72" s="34">
        <f t="shared" si="35"/>
        <v>69</v>
      </c>
      <c r="C72" s="34">
        <f t="shared" ca="1" si="36"/>
        <v>5</v>
      </c>
      <c r="D72" s="101">
        <f t="shared" ca="1" si="37"/>
        <v>0.63045649178679752</v>
      </c>
      <c r="E72" s="101">
        <f t="shared" ca="1" si="38"/>
        <v>0.55041251182247075</v>
      </c>
      <c r="F72" s="101">
        <f t="shared" ca="1" si="39"/>
        <v>4.8154455602848234</v>
      </c>
      <c r="G72" s="102">
        <f t="shared" ca="1" si="40"/>
        <v>43.339010042563409</v>
      </c>
      <c r="H72" s="34">
        <f t="shared" ca="1" si="41"/>
        <v>8</v>
      </c>
      <c r="I72" s="101">
        <f t="shared" ca="1" si="42"/>
        <v>0.40296307504607987</v>
      </c>
      <c r="J72" s="101">
        <f t="shared" ca="1" si="43"/>
        <v>0.3355576182340152</v>
      </c>
      <c r="K72" s="101">
        <f t="shared" ca="1" si="44"/>
        <v>7.3882932799859296</v>
      </c>
      <c r="L72" s="102">
        <f t="shared" ca="1" si="45"/>
        <v>-66.49463951987336</v>
      </c>
      <c r="M72" s="124">
        <f t="shared" ca="1" si="25"/>
        <v>0.24024616939589677</v>
      </c>
      <c r="N72" s="124">
        <f t="shared" ca="1" si="26"/>
        <v>7.2237927191761142E-2</v>
      </c>
      <c r="O72" s="124">
        <f t="shared" ca="1" si="27"/>
        <v>0.70487078870526232</v>
      </c>
      <c r="P72" s="124">
        <f t="shared" ca="1" si="28"/>
        <v>1.7354885292920303E-2</v>
      </c>
      <c r="Q72" s="124">
        <f t="shared" ca="1" si="29"/>
        <v>1.3342902110730866E-2</v>
      </c>
      <c r="R72" s="124">
        <f t="shared" ca="1" si="30"/>
        <v>4.0119831821894365E-3</v>
      </c>
      <c r="S72" s="154">
        <f t="shared" ca="1" si="31"/>
        <v>0.23623418621370734</v>
      </c>
      <c r="T72" s="154">
        <f t="shared" ca="1" si="46"/>
        <v>5.8895025081030276E-2</v>
      </c>
      <c r="U72" s="154">
        <f t="shared" ca="1" si="32"/>
        <v>0.70487078870526232</v>
      </c>
      <c r="V72" s="101">
        <f t="shared" ca="1" si="33"/>
        <v>66.49463951987336</v>
      </c>
      <c r="W72" s="101">
        <f t="shared" si="34"/>
        <v>0</v>
      </c>
    </row>
    <row r="73" spans="1:23">
      <c r="A73" s="102">
        <f>IFERROR(B73*Proc!$H$38,"")</f>
        <v>0.24305555555555555</v>
      </c>
      <c r="B73" s="34">
        <f t="shared" si="35"/>
        <v>70</v>
      </c>
      <c r="C73" s="34">
        <f t="shared" ca="1" si="36"/>
        <v>5</v>
      </c>
      <c r="D73" s="101">
        <f t="shared" ca="1" si="37"/>
        <v>0.63530764208766566</v>
      </c>
      <c r="E73" s="101">
        <f t="shared" ca="1" si="38"/>
        <v>0.55041251182247075</v>
      </c>
      <c r="F73" s="101">
        <f t="shared" ca="1" si="39"/>
        <v>4.8259915282685473</v>
      </c>
      <c r="G73" s="102">
        <f t="shared" ca="1" si="40"/>
        <v>43.433923754416924</v>
      </c>
      <c r="H73" s="34">
        <f t="shared" ca="1" si="41"/>
        <v>8</v>
      </c>
      <c r="I73" s="101">
        <f t="shared" ca="1" si="42"/>
        <v>0.40296307504607992</v>
      </c>
      <c r="J73" s="101">
        <f t="shared" ca="1" si="43"/>
        <v>0.342470998419868</v>
      </c>
      <c r="K73" s="101">
        <f t="shared" ca="1" si="44"/>
        <v>7.4326696548414652</v>
      </c>
      <c r="L73" s="102">
        <f t="shared" ca="1" si="45"/>
        <v>-66.894026893573184</v>
      </c>
      <c r="M73" s="124">
        <f t="shared" ca="1" si="25"/>
        <v>0.24546276344561671</v>
      </c>
      <c r="N73" s="124">
        <f t="shared" ca="1" si="26"/>
        <v>7.2237927191761461E-2</v>
      </c>
      <c r="O73" s="124">
        <f t="shared" ca="1" si="27"/>
        <v>0.70003103059669491</v>
      </c>
      <c r="P73" s="124">
        <f t="shared" ca="1" si="28"/>
        <v>1.7731721234073027E-2</v>
      </c>
      <c r="Q73" s="124">
        <f t="shared" ca="1" si="29"/>
        <v>1.3699930226877537E-2</v>
      </c>
      <c r="R73" s="124">
        <f t="shared" ca="1" si="30"/>
        <v>4.0317910071954914E-3</v>
      </c>
      <c r="S73" s="154">
        <f t="shared" ca="1" si="31"/>
        <v>0.24143097243842121</v>
      </c>
      <c r="T73" s="154">
        <f t="shared" ca="1" si="46"/>
        <v>5.8537996964883925E-2</v>
      </c>
      <c r="U73" s="154">
        <f t="shared" ca="1" si="32"/>
        <v>0.70003103059669491</v>
      </c>
      <c r="V73" s="101">
        <f t="shared" ca="1" si="33"/>
        <v>66.894026893573184</v>
      </c>
      <c r="W73" s="101">
        <f t="shared" si="34"/>
        <v>0</v>
      </c>
    </row>
    <row r="74" spans="1:23">
      <c r="A74" s="102">
        <f>IFERROR(B74*Proc!$H$38,"")</f>
        <v>0.24652777777777776</v>
      </c>
      <c r="B74" s="34">
        <f t="shared" si="35"/>
        <v>71</v>
      </c>
      <c r="C74" s="34">
        <f t="shared" ca="1" si="36"/>
        <v>5</v>
      </c>
      <c r="D74" s="101">
        <f t="shared" ca="1" si="37"/>
        <v>0.63530764208766599</v>
      </c>
      <c r="E74" s="101">
        <f t="shared" ca="1" si="38"/>
        <v>0.55599771776097062</v>
      </c>
      <c r="F74" s="101">
        <f t="shared" ca="1" si="39"/>
        <v>4.8841599457522502</v>
      </c>
      <c r="G74" s="102">
        <f t="shared" ca="1" si="40"/>
        <v>43.957439511770254</v>
      </c>
      <c r="H74" s="34">
        <f t="shared" ca="1" si="41"/>
        <v>8</v>
      </c>
      <c r="I74" s="101">
        <f t="shared" ca="1" si="42"/>
        <v>0.40957939592707143</v>
      </c>
      <c r="J74" s="101">
        <f t="shared" ca="1" si="43"/>
        <v>0.34247099841986767</v>
      </c>
      <c r="K74" s="101">
        <f t="shared" ca="1" si="44"/>
        <v>7.4886036325331462</v>
      </c>
      <c r="L74" s="102">
        <f t="shared" ca="1" si="45"/>
        <v>-67.397432692798318</v>
      </c>
      <c r="M74" s="124">
        <f t="shared" ca="1" si="25"/>
        <v>0.24696738940264035</v>
      </c>
      <c r="N74" s="124">
        <f t="shared" ca="1" si="26"/>
        <v>7.6369154671829878E-2</v>
      </c>
      <c r="O74" s="124">
        <f t="shared" ca="1" si="27"/>
        <v>0.69552414668571805</v>
      </c>
      <c r="P74" s="124">
        <f t="shared" ca="1" si="28"/>
        <v>1.886069076018828E-2</v>
      </c>
      <c r="Q74" s="124">
        <f t="shared" ca="1" si="29"/>
        <v>1.4405966924361585E-2</v>
      </c>
      <c r="R74" s="124">
        <f t="shared" ca="1" si="30"/>
        <v>4.4547238358266959E-3</v>
      </c>
      <c r="S74" s="154">
        <f t="shared" ca="1" si="31"/>
        <v>0.24251266556681364</v>
      </c>
      <c r="T74" s="154">
        <f t="shared" ca="1" si="46"/>
        <v>6.1963187747468292E-2</v>
      </c>
      <c r="U74" s="154">
        <f t="shared" ca="1" si="32"/>
        <v>0.69552414668571805</v>
      </c>
      <c r="V74" s="101">
        <f t="shared" ca="1" si="33"/>
        <v>67.397432692798318</v>
      </c>
      <c r="W74" s="101">
        <f t="shared" si="34"/>
        <v>0</v>
      </c>
    </row>
    <row r="75" spans="1:23">
      <c r="A75" s="102">
        <f>IFERROR(B75*Proc!$H$38,"")</f>
        <v>0.25</v>
      </c>
      <c r="B75" s="34">
        <f t="shared" si="35"/>
        <v>72</v>
      </c>
      <c r="C75" s="34">
        <f t="shared" ca="1" si="36"/>
        <v>5</v>
      </c>
      <c r="D75" s="101">
        <f t="shared" ca="1" si="37"/>
        <v>0.6399729317539421</v>
      </c>
      <c r="E75" s="101">
        <f t="shared" ca="1" si="38"/>
        <v>0.55599771776097051</v>
      </c>
      <c r="F75" s="101">
        <f t="shared" ca="1" si="39"/>
        <v>4.8905955043215688</v>
      </c>
      <c r="G75" s="102">
        <f t="shared" ca="1" si="40"/>
        <v>44.015359538894117</v>
      </c>
      <c r="H75" s="34">
        <f t="shared" ca="1" si="41"/>
        <v>8</v>
      </c>
      <c r="I75" s="101">
        <f t="shared" ca="1" si="42"/>
        <v>0.40957939592707171</v>
      </c>
      <c r="J75" s="101">
        <f t="shared" ca="1" si="43"/>
        <v>0.34918183817058834</v>
      </c>
      <c r="K75" s="101">
        <f t="shared" ca="1" si="44"/>
        <v>7.542892925036834</v>
      </c>
      <c r="L75" s="102">
        <f t="shared" ca="1" si="45"/>
        <v>-67.886036325331503</v>
      </c>
      <c r="M75" s="124">
        <f t="shared" ca="1" si="25"/>
        <v>0.25206701025769701</v>
      </c>
      <c r="N75" s="124">
        <f t="shared" ca="1" si="26"/>
        <v>7.6369154671830197E-2</v>
      </c>
      <c r="O75" s="124">
        <f t="shared" ca="1" si="27"/>
        <v>0.69081397956450874</v>
      </c>
      <c r="P75" s="124">
        <f t="shared" ca="1" si="28"/>
        <v>1.9250144494035872E-2</v>
      </c>
      <c r="Q75" s="124">
        <f t="shared" ca="1" si="29"/>
        <v>1.4774031875209166E-2</v>
      </c>
      <c r="R75" s="124">
        <f t="shared" ca="1" si="30"/>
        <v>4.476112618826706E-3</v>
      </c>
      <c r="S75" s="154">
        <f t="shared" ca="1" si="31"/>
        <v>0.24759089763887029</v>
      </c>
      <c r="T75" s="154">
        <f t="shared" ca="1" si="46"/>
        <v>6.1595122796621035E-2</v>
      </c>
      <c r="U75" s="154">
        <f t="shared" ca="1" si="32"/>
        <v>0.69081397956450863</v>
      </c>
      <c r="V75" s="101">
        <f t="shared" ca="1" si="33"/>
        <v>67.886036325331503</v>
      </c>
      <c r="W75" s="101">
        <f t="shared" si="34"/>
        <v>0</v>
      </c>
    </row>
    <row r="76" spans="1:23">
      <c r="A76" s="102">
        <f>IFERROR(B76*Proc!$H$38,"")</f>
        <v>0.25347222222222221</v>
      </c>
      <c r="B76" s="34">
        <f t="shared" si="35"/>
        <v>73</v>
      </c>
      <c r="C76" s="34">
        <f t="shared" ca="1" si="36"/>
        <v>5</v>
      </c>
      <c r="D76" s="101">
        <f t="shared" ca="1" si="37"/>
        <v>0.63997293175394276</v>
      </c>
      <c r="E76" s="101">
        <f t="shared" ca="1" si="38"/>
        <v>0.56138074429898221</v>
      </c>
      <c r="F76" s="101">
        <f t="shared" ca="1" si="39"/>
        <v>4.9515951963983973</v>
      </c>
      <c r="G76" s="102">
        <f t="shared" ca="1" si="40"/>
        <v>44.564356767585579</v>
      </c>
      <c r="H76" s="34">
        <f t="shared" ca="1" si="41"/>
        <v>8</v>
      </c>
      <c r="I76" s="101">
        <f t="shared" ca="1" si="42"/>
        <v>0.41598519750730478</v>
      </c>
      <c r="J76" s="101">
        <f t="shared" ca="1" si="43"/>
        <v>0.34918183817058823</v>
      </c>
      <c r="K76" s="101">
        <f t="shared" ca="1" si="44"/>
        <v>7.586725110307273</v>
      </c>
      <c r="L76" s="102">
        <f t="shared" ca="1" si="45"/>
        <v>-68.280525992765462</v>
      </c>
      <c r="M76" s="124">
        <f t="shared" ca="1" si="25"/>
        <v>0.25353264438351741</v>
      </c>
      <c r="N76" s="124">
        <f t="shared" ca="1" si="26"/>
        <v>8.0506857430080639E-2</v>
      </c>
      <c r="O76" s="124">
        <f t="shared" ca="1" si="27"/>
        <v>0.68637161464165708</v>
      </c>
      <c r="P76" s="124">
        <f t="shared" ca="1" si="28"/>
        <v>2.041111645525517E-2</v>
      </c>
      <c r="Q76" s="124">
        <f t="shared" ca="1" si="29"/>
        <v>1.5491833455698536E-2</v>
      </c>
      <c r="R76" s="124">
        <f t="shared" ca="1" si="30"/>
        <v>4.9192829995566359E-3</v>
      </c>
      <c r="S76" s="154">
        <f t="shared" ca="1" si="31"/>
        <v>0.24861336138396078</v>
      </c>
      <c r="T76" s="154">
        <f t="shared" ca="1" si="46"/>
        <v>6.5015023974382108E-2</v>
      </c>
      <c r="U76" s="154">
        <f t="shared" ca="1" si="32"/>
        <v>0.68637161464165719</v>
      </c>
      <c r="V76" s="101">
        <f t="shared" ca="1" si="33"/>
        <v>68.280525992765462</v>
      </c>
      <c r="W76" s="101">
        <f t="shared" si="34"/>
        <v>0</v>
      </c>
    </row>
    <row r="77" spans="1:23">
      <c r="A77" s="102">
        <f>IFERROR(B77*Proc!$H$38,"")</f>
        <v>0.25694444444444442</v>
      </c>
      <c r="B77" s="34">
        <f t="shared" si="35"/>
        <v>74</v>
      </c>
      <c r="C77" s="34">
        <f t="shared" ca="1" si="36"/>
        <v>5</v>
      </c>
      <c r="D77" s="101">
        <f t="shared" ca="1" si="37"/>
        <v>0.6444639138942263</v>
      </c>
      <c r="E77" s="101">
        <f t="shared" ca="1" si="38"/>
        <v>0.56138074429898233</v>
      </c>
      <c r="F77" s="101">
        <f t="shared" ca="1" si="39"/>
        <v>4.9542116722687553</v>
      </c>
      <c r="G77" s="102">
        <f t="shared" ca="1" si="40"/>
        <v>44.587905050418797</v>
      </c>
      <c r="H77" s="34">
        <f t="shared" ca="1" si="41"/>
        <v>8</v>
      </c>
      <c r="I77" s="101">
        <f t="shared" ca="1" si="42"/>
        <v>0.41598519750730462</v>
      </c>
      <c r="J77" s="101">
        <f t="shared" ca="1" si="43"/>
        <v>0.35569923908148726</v>
      </c>
      <c r="K77" s="101">
        <f t="shared" ca="1" si="44"/>
        <v>7.6501548519621112</v>
      </c>
      <c r="L77" s="102">
        <f t="shared" ca="1" si="45"/>
        <v>-68.851393667658996</v>
      </c>
      <c r="M77" s="124">
        <f t="shared" ca="1" si="25"/>
        <v>0.25851843441591638</v>
      </c>
      <c r="N77" s="124">
        <f t="shared" ca="1" si="26"/>
        <v>8.0506857430080916E-2</v>
      </c>
      <c r="O77" s="124">
        <f t="shared" ca="1" si="27"/>
        <v>0.68178721489657257</v>
      </c>
      <c r="P77" s="124">
        <f t="shared" ca="1" si="28"/>
        <v>2.0812506742569903E-2</v>
      </c>
      <c r="Q77" s="124">
        <f t="shared" ca="1" si="29"/>
        <v>1.5870251538059103E-2</v>
      </c>
      <c r="R77" s="124">
        <f t="shared" ca="1" si="30"/>
        <v>4.9422552045108002E-3</v>
      </c>
      <c r="S77" s="154">
        <f t="shared" ca="1" si="31"/>
        <v>0.25357617921140557</v>
      </c>
      <c r="T77" s="154">
        <f t="shared" ca="1" si="46"/>
        <v>6.4636605892021817E-2</v>
      </c>
      <c r="U77" s="154">
        <f t="shared" ca="1" si="32"/>
        <v>0.68178721489657268</v>
      </c>
      <c r="V77" s="101">
        <f t="shared" ca="1" si="33"/>
        <v>68.851393667658996</v>
      </c>
      <c r="W77" s="101">
        <f t="shared" si="34"/>
        <v>0</v>
      </c>
    </row>
    <row r="78" spans="1:23">
      <c r="A78" s="102">
        <f>IFERROR(B78*Proc!$H$38,"")</f>
        <v>0.26041666666666663</v>
      </c>
      <c r="B78" s="34">
        <f t="shared" si="35"/>
        <v>75</v>
      </c>
      <c r="C78" s="34">
        <f t="shared" ca="1" si="36"/>
        <v>6</v>
      </c>
      <c r="D78" s="101">
        <f t="shared" ca="1" si="37"/>
        <v>0.56657344239868457</v>
      </c>
      <c r="E78" s="101">
        <f t="shared" ca="1" si="38"/>
        <v>0.4886829709031435</v>
      </c>
      <c r="F78" s="101">
        <f t="shared" ca="1" si="39"/>
        <v>5.0178257837533327</v>
      </c>
      <c r="G78" s="102">
        <f t="shared" ca="1" si="40"/>
        <v>45.160432053779992</v>
      </c>
      <c r="H78" s="34">
        <f t="shared" ca="1" si="41"/>
        <v>8</v>
      </c>
      <c r="I78" s="101">
        <f t="shared" ca="1" si="42"/>
        <v>0.4221911049923156</v>
      </c>
      <c r="J78" s="101">
        <f t="shared" ca="1" si="43"/>
        <v>0.35569923908148759</v>
      </c>
      <c r="K78" s="101">
        <f t="shared" ca="1" si="44"/>
        <v>7.6828070657789862</v>
      </c>
      <c r="L78" s="102">
        <f t="shared" ca="1" si="45"/>
        <v>-69.145263592010878</v>
      </c>
      <c r="M78" s="124">
        <f t="shared" ca="1" si="25"/>
        <v>0.25994652885092406</v>
      </c>
      <c r="N78" s="124">
        <f t="shared" ca="1" si="26"/>
        <v>8.4646092670834408E-2</v>
      </c>
      <c r="O78" s="124">
        <f t="shared" ca="1" si="27"/>
        <v>0.6774108364488185</v>
      </c>
      <c r="P78" s="124">
        <f t="shared" ca="1" si="28"/>
        <v>2.200345797057705E-2</v>
      </c>
      <c r="Q78" s="124">
        <f t="shared" ca="1" si="29"/>
        <v>1.6598505495880284E-2</v>
      </c>
      <c r="R78" s="124">
        <f t="shared" ca="1" si="30"/>
        <v>5.4049524746967673E-3</v>
      </c>
      <c r="S78" s="154">
        <f t="shared" ca="1" si="31"/>
        <v>0.25454157637622732</v>
      </c>
      <c r="T78" s="154">
        <f t="shared" ca="1" si="46"/>
        <v>6.8047587174954127E-2</v>
      </c>
      <c r="U78" s="154">
        <f t="shared" ca="1" si="32"/>
        <v>0.6774108364488185</v>
      </c>
      <c r="V78" s="101">
        <f t="shared" ca="1" si="33"/>
        <v>69.145263592010878</v>
      </c>
      <c r="W78" s="101">
        <f t="shared" si="34"/>
        <v>0</v>
      </c>
    </row>
    <row r="79" spans="1:23">
      <c r="A79" s="102">
        <f>IFERROR(B79*Proc!$H$38,"")</f>
        <v>0.2638888888888889</v>
      </c>
      <c r="B79" s="34">
        <f t="shared" si="35"/>
        <v>76</v>
      </c>
      <c r="C79" s="34">
        <f t="shared" ca="1" si="36"/>
        <v>6</v>
      </c>
      <c r="D79" s="101">
        <f t="shared" ca="1" si="37"/>
        <v>0.56657344239868512</v>
      </c>
      <c r="E79" s="101">
        <f t="shared" ca="1" si="38"/>
        <v>0.49438227369550014</v>
      </c>
      <c r="F79" s="101">
        <f t="shared" ca="1" si="39"/>
        <v>5.0192330824707083</v>
      </c>
      <c r="G79" s="102">
        <f t="shared" ca="1" si="40"/>
        <v>45.173097742236372</v>
      </c>
      <c r="H79" s="34">
        <f t="shared" ca="1" si="41"/>
        <v>8</v>
      </c>
      <c r="I79" s="101">
        <f t="shared" ca="1" si="42"/>
        <v>0.42219110499231549</v>
      </c>
      <c r="J79" s="101">
        <f t="shared" ca="1" si="43"/>
        <v>0.3620317977396616</v>
      </c>
      <c r="K79" s="101">
        <f t="shared" ca="1" si="44"/>
        <v>7.7546814937557196</v>
      </c>
      <c r="L79" s="102">
        <f t="shared" ca="1" si="45"/>
        <v>-69.792133443801475</v>
      </c>
      <c r="M79" s="124">
        <f t="shared" ca="1" si="25"/>
        <v>0.26482164066907327</v>
      </c>
      <c r="N79" s="124">
        <f t="shared" ca="1" si="26"/>
        <v>8.4646092670834658E-2</v>
      </c>
      <c r="O79" s="124">
        <f t="shared" ca="1" si="27"/>
        <v>0.67294838379740884</v>
      </c>
      <c r="P79" s="124">
        <f t="shared" ca="1" si="28"/>
        <v>2.2416117137316852E-2</v>
      </c>
      <c r="Q79" s="124">
        <f t="shared" ca="1" si="29"/>
        <v>1.6986612357600676E-2</v>
      </c>
      <c r="R79" s="124">
        <f t="shared" ca="1" si="30"/>
        <v>5.4295047797161735E-3</v>
      </c>
      <c r="S79" s="154">
        <f t="shared" ca="1" si="31"/>
        <v>0.25939213588935711</v>
      </c>
      <c r="T79" s="154">
        <f t="shared" ca="1" si="46"/>
        <v>6.7659480313233988E-2</v>
      </c>
      <c r="U79" s="154">
        <f t="shared" ca="1" si="32"/>
        <v>0.67294838379740884</v>
      </c>
      <c r="V79" s="101">
        <f t="shared" ca="1" si="33"/>
        <v>69.792133443801475</v>
      </c>
      <c r="W79" s="101">
        <f t="shared" si="34"/>
        <v>0</v>
      </c>
    </row>
    <row r="80" spans="1:23">
      <c r="A80" s="102">
        <f>IFERROR(B80*Proc!$H$38,"")</f>
        <v>0.2673611111111111</v>
      </c>
      <c r="B80" s="34">
        <f t="shared" si="35"/>
        <v>77</v>
      </c>
      <c r="C80" s="34">
        <f t="shared" ca="1" si="36"/>
        <v>6</v>
      </c>
      <c r="D80" s="101">
        <f t="shared" ca="1" si="37"/>
        <v>0.5715867180030727</v>
      </c>
      <c r="E80" s="101">
        <f t="shared" ca="1" si="38"/>
        <v>0.49438227369549992</v>
      </c>
      <c r="F80" s="101">
        <f t="shared" ca="1" si="39"/>
        <v>5.0829192459466332</v>
      </c>
      <c r="G80" s="102">
        <f t="shared" ca="1" si="40"/>
        <v>45.7462732135197</v>
      </c>
      <c r="H80" s="34">
        <f t="shared" ca="1" si="41"/>
        <v>8</v>
      </c>
      <c r="I80" s="101">
        <f t="shared" ca="1" si="42"/>
        <v>0.42820703571758079</v>
      </c>
      <c r="J80" s="101">
        <f t="shared" ca="1" si="43"/>
        <v>0.36203179773966154</v>
      </c>
      <c r="K80" s="101">
        <f t="shared" ca="1" si="44"/>
        <v>7.7769831761415622</v>
      </c>
      <c r="L80" s="102">
        <f t="shared" ca="1" si="45"/>
        <v>-69.992848585274061</v>
      </c>
      <c r="M80" s="124">
        <f t="shared" ca="1" si="25"/>
        <v>0.26621359317925497</v>
      </c>
      <c r="N80" s="124">
        <f t="shared" ca="1" si="26"/>
        <v>8.878242522207852E-2</v>
      </c>
      <c r="O80" s="124">
        <f t="shared" ca="1" si="27"/>
        <v>0.66863907002820455</v>
      </c>
      <c r="P80" s="124">
        <f t="shared" ca="1" si="28"/>
        <v>2.3635088429538036E-2</v>
      </c>
      <c r="Q80" s="124">
        <f t="shared" ca="1" si="29"/>
        <v>1.7724091228604945E-2</v>
      </c>
      <c r="R80" s="124">
        <f t="shared" ca="1" si="30"/>
        <v>5.9109972009330899E-3</v>
      </c>
      <c r="S80" s="154">
        <f t="shared" ca="1" si="31"/>
        <v>0.26030259597832189</v>
      </c>
      <c r="T80" s="154">
        <f t="shared" ca="1" si="46"/>
        <v>7.1058333993473582E-2</v>
      </c>
      <c r="U80" s="154">
        <f t="shared" ca="1" si="32"/>
        <v>0.66863907002820455</v>
      </c>
      <c r="V80" s="101">
        <f t="shared" ca="1" si="33"/>
        <v>69.992848585274061</v>
      </c>
      <c r="W80" s="101">
        <f t="shared" si="34"/>
        <v>0</v>
      </c>
    </row>
    <row r="81" spans="1:23">
      <c r="A81" s="102">
        <f>IFERROR(B81*Proc!$H$38,"")</f>
        <v>0.27083333333333331</v>
      </c>
      <c r="B81" s="34">
        <f t="shared" si="35"/>
        <v>78</v>
      </c>
      <c r="C81" s="34">
        <f t="shared" ca="1" si="36"/>
        <v>6</v>
      </c>
      <c r="D81" s="101">
        <f t="shared" ca="1" si="37"/>
        <v>0.5715867180030727</v>
      </c>
      <c r="E81" s="101">
        <f t="shared" ca="1" si="38"/>
        <v>0.49989687686032669</v>
      </c>
      <c r="F81" s="101">
        <f t="shared" ca="1" si="39"/>
        <v>5.0892976494809901</v>
      </c>
      <c r="G81" s="102">
        <f t="shared" ca="1" si="40"/>
        <v>45.803678845328911</v>
      </c>
      <c r="H81" s="34">
        <f t="shared" ca="1" si="41"/>
        <v>8</v>
      </c>
      <c r="I81" s="101">
        <f t="shared" ca="1" si="42"/>
        <v>0.42820703571758084</v>
      </c>
      <c r="J81" s="101">
        <f t="shared" ca="1" si="43"/>
        <v>0.36818763383063075</v>
      </c>
      <c r="K81" s="101">
        <f t="shared" ca="1" si="44"/>
        <v>7.8566737583099275</v>
      </c>
      <c r="L81" s="102">
        <f t="shared" ca="1" si="45"/>
        <v>-70.710063824789344</v>
      </c>
      <c r="M81" s="124">
        <f t="shared" ca="1" si="25"/>
        <v>0.27098116576612163</v>
      </c>
      <c r="N81" s="124">
        <f t="shared" ca="1" si="26"/>
        <v>8.8782425222078715E-2</v>
      </c>
      <c r="O81" s="124">
        <f t="shared" ca="1" si="27"/>
        <v>0.66429477409802207</v>
      </c>
      <c r="P81" s="124">
        <f t="shared" ca="1" si="28"/>
        <v>2.4058365086222409E-2</v>
      </c>
      <c r="Q81" s="124">
        <f t="shared" ca="1" si="29"/>
        <v>1.8121244008000057E-2</v>
      </c>
      <c r="R81" s="124">
        <f t="shared" ca="1" si="30"/>
        <v>5.9371210782223557E-3</v>
      </c>
      <c r="S81" s="154">
        <f t="shared" ca="1" si="31"/>
        <v>0.26504404468789927</v>
      </c>
      <c r="T81" s="154">
        <f t="shared" ca="1" si="46"/>
        <v>7.0661181214078661E-2</v>
      </c>
      <c r="U81" s="154">
        <f t="shared" ca="1" si="32"/>
        <v>0.66429477409802207</v>
      </c>
      <c r="V81" s="101">
        <f t="shared" ca="1" si="33"/>
        <v>70.710063824789344</v>
      </c>
      <c r="W81" s="101">
        <f t="shared" si="34"/>
        <v>0</v>
      </c>
    </row>
    <row r="82" spans="1:23">
      <c r="A82" s="102">
        <f>IFERROR(B82*Proc!$H$38,"")</f>
        <v>0.27430555555555552</v>
      </c>
      <c r="B82" s="34">
        <f t="shared" si="35"/>
        <v>79</v>
      </c>
      <c r="C82" s="34">
        <f t="shared" ca="1" si="36"/>
        <v>6</v>
      </c>
      <c r="D82" s="101">
        <f t="shared" ca="1" si="37"/>
        <v>0.57643062618839336</v>
      </c>
      <c r="E82" s="101">
        <f t="shared" ca="1" si="38"/>
        <v>0.49989687686032647</v>
      </c>
      <c r="F82" s="101">
        <f t="shared" ca="1" si="39"/>
        <v>5.1469370387543441</v>
      </c>
      <c r="G82" s="102">
        <f t="shared" ca="1" si="40"/>
        <v>46.322433348789097</v>
      </c>
      <c r="H82" s="34">
        <f t="shared" ca="1" si="41"/>
        <v>8</v>
      </c>
      <c r="I82" s="101">
        <f t="shared" ca="1" si="42"/>
        <v>0.43404225534547858</v>
      </c>
      <c r="J82" s="101">
        <f t="shared" ca="1" si="43"/>
        <v>0.36818763383063058</v>
      </c>
      <c r="K82" s="101">
        <f t="shared" ca="1" si="44"/>
        <v>7.8693735518773993</v>
      </c>
      <c r="L82" s="102">
        <f t="shared" ca="1" si="45"/>
        <v>-70.824361966896589</v>
      </c>
      <c r="M82" s="124">
        <f t="shared" ca="1" si="25"/>
        <v>0.27233831946354864</v>
      </c>
      <c r="N82" s="124">
        <f t="shared" ca="1" si="26"/>
        <v>9.2911882220544709E-2</v>
      </c>
      <c r="O82" s="124">
        <f t="shared" ca="1" si="27"/>
        <v>0.66005326417804489</v>
      </c>
      <c r="P82" s="124">
        <f t="shared" ca="1" si="28"/>
        <v>2.5303465862138309E-2</v>
      </c>
      <c r="Q82" s="124">
        <f t="shared" ca="1" si="29"/>
        <v>1.8866802366499905E-2</v>
      </c>
      <c r="R82" s="124">
        <f t="shared" ca="1" si="30"/>
        <v>6.436663495638404E-3</v>
      </c>
      <c r="S82" s="154">
        <f t="shared" ca="1" si="31"/>
        <v>0.26590165596791021</v>
      </c>
      <c r="T82" s="154">
        <f t="shared" ca="1" si="46"/>
        <v>7.4045079854044807E-2</v>
      </c>
      <c r="U82" s="154">
        <f t="shared" ca="1" si="32"/>
        <v>0.660053264178045</v>
      </c>
      <c r="V82" s="101">
        <f t="shared" ca="1" si="33"/>
        <v>70.824361966896589</v>
      </c>
      <c r="W82" s="101">
        <f t="shared" si="34"/>
        <v>0</v>
      </c>
    </row>
    <row r="83" spans="1:23">
      <c r="A83" s="102">
        <f>IFERROR(B83*Proc!$H$38,"")</f>
        <v>0.27777777777777779</v>
      </c>
      <c r="B83" s="34">
        <f t="shared" si="35"/>
        <v>80</v>
      </c>
      <c r="C83" s="34">
        <f t="shared" ca="1" si="36"/>
        <v>6</v>
      </c>
      <c r="D83" s="101">
        <f t="shared" ca="1" si="37"/>
        <v>0.5764306261883928</v>
      </c>
      <c r="E83" s="101">
        <f t="shared" ca="1" si="38"/>
        <v>0.50523644076693575</v>
      </c>
      <c r="F83" s="101">
        <f t="shared" ca="1" si="39"/>
        <v>5.1579573166609132</v>
      </c>
      <c r="G83" s="102">
        <f t="shared" ca="1" si="40"/>
        <v>46.421615849948218</v>
      </c>
      <c r="H83" s="34">
        <f t="shared" ca="1" si="41"/>
        <v>8</v>
      </c>
      <c r="I83" s="101">
        <f t="shared" ca="1" si="42"/>
        <v>0.4340422553454788</v>
      </c>
      <c r="J83" s="101">
        <f t="shared" ca="1" si="43"/>
        <v>0.37417441760470804</v>
      </c>
      <c r="K83" s="101">
        <f t="shared" ca="1" si="44"/>
        <v>7.9563109070651459</v>
      </c>
      <c r="L83" s="102">
        <f t="shared" ca="1" si="45"/>
        <v>-71.606798163586319</v>
      </c>
      <c r="M83" s="124">
        <f t="shared" ca="1" si="25"/>
        <v>0.27700145950803656</v>
      </c>
      <c r="N83" s="124">
        <f t="shared" ca="1" si="26"/>
        <v>9.2911882220544847E-2</v>
      </c>
      <c r="O83" s="124">
        <f t="shared" ca="1" si="27"/>
        <v>0.65582338525214834</v>
      </c>
      <c r="P83" s="124">
        <f t="shared" ca="1" si="28"/>
        <v>2.5736726980729714E-2</v>
      </c>
      <c r="Q83" s="124">
        <f t="shared" ca="1" si="29"/>
        <v>1.9272381210442731E-2</v>
      </c>
      <c r="R83" s="124">
        <f t="shared" ca="1" si="30"/>
        <v>6.4643457702869807E-3</v>
      </c>
      <c r="S83" s="154">
        <f t="shared" ca="1" si="31"/>
        <v>0.27053711373774958</v>
      </c>
      <c r="T83" s="154">
        <f t="shared" ca="1" si="46"/>
        <v>7.363950101010211E-2</v>
      </c>
      <c r="U83" s="154">
        <f t="shared" ca="1" si="32"/>
        <v>0.65582338525214834</v>
      </c>
      <c r="V83" s="101">
        <f t="shared" ca="1" si="33"/>
        <v>71.606798163586319</v>
      </c>
      <c r="W83" s="101">
        <f t="shared" si="34"/>
        <v>0</v>
      </c>
    </row>
    <row r="84" spans="1:23">
      <c r="A84" s="102">
        <f>IFERROR(B84*Proc!$H$38,"")</f>
        <v>0.28125</v>
      </c>
      <c r="B84" s="34">
        <f t="shared" si="35"/>
        <v>81</v>
      </c>
      <c r="C84" s="34">
        <f t="shared" ca="1" si="36"/>
        <v>6</v>
      </c>
      <c r="D84" s="101">
        <f t="shared" ca="1" si="37"/>
        <v>0.58111445417664687</v>
      </c>
      <c r="E84" s="101">
        <f t="shared" ca="1" si="38"/>
        <v>0.50523644076693608</v>
      </c>
      <c r="F84" s="101">
        <f t="shared" ca="1" si="39"/>
        <v>5.2099352600769109</v>
      </c>
      <c r="G84" s="102">
        <f t="shared" ca="1" si="40"/>
        <v>46.889417340692198</v>
      </c>
      <c r="H84" s="34">
        <f t="shared" ca="1" si="41"/>
        <v>8</v>
      </c>
      <c r="I84" s="101">
        <f t="shared" ca="1" si="42"/>
        <v>0.43970542918582212</v>
      </c>
      <c r="J84" s="101">
        <f t="shared" ca="1" si="43"/>
        <v>0.37417441760470804</v>
      </c>
      <c r="K84" s="101">
        <f t="shared" ca="1" si="44"/>
        <v>7.9600865076891454</v>
      </c>
      <c r="L84" s="102">
        <f t="shared" ca="1" si="45"/>
        <v>-71.640778569202311</v>
      </c>
      <c r="M84" s="124">
        <f t="shared" ca="1" si="25"/>
        <v>0.27832510323762594</v>
      </c>
      <c r="N84" s="124">
        <f t="shared" ca="1" si="26"/>
        <v>9.7030911297297393E-2</v>
      </c>
      <c r="O84" s="124">
        <f t="shared" ca="1" si="27"/>
        <v>0.6516501238691379</v>
      </c>
      <c r="P84" s="124">
        <f t="shared" ca="1" si="28"/>
        <v>2.7006138404061221E-2</v>
      </c>
      <c r="Q84" s="124">
        <f t="shared" ca="1" si="29"/>
        <v>2.0024952227482198E-2</v>
      </c>
      <c r="R84" s="124">
        <f t="shared" ca="1" si="30"/>
        <v>6.9811861765790208E-3</v>
      </c>
      <c r="S84" s="154">
        <f t="shared" ca="1" si="31"/>
        <v>0.27134391706104694</v>
      </c>
      <c r="T84" s="154">
        <f t="shared" ca="1" si="46"/>
        <v>7.7005959069815194E-2</v>
      </c>
      <c r="U84" s="154">
        <f t="shared" ca="1" si="32"/>
        <v>0.65165012386913779</v>
      </c>
      <c r="V84" s="101">
        <f t="shared" ca="1" si="33"/>
        <v>71.640778569202311</v>
      </c>
      <c r="W84" s="101">
        <f t="shared" si="34"/>
        <v>0</v>
      </c>
    </row>
    <row r="85" spans="1:23">
      <c r="A85" s="102">
        <f>IFERROR(B85*Proc!$H$38,"")</f>
        <v>0.28472222222222221</v>
      </c>
      <c r="B85" s="34">
        <f t="shared" si="35"/>
        <v>82</v>
      </c>
      <c r="C85" s="34">
        <f t="shared" ca="1" si="36"/>
        <v>6</v>
      </c>
      <c r="D85" s="101">
        <f t="shared" ca="1" si="37"/>
        <v>0.58111445417664731</v>
      </c>
      <c r="E85" s="101">
        <f t="shared" ca="1" si="38"/>
        <v>0.51040994168123488</v>
      </c>
      <c r="F85" s="101">
        <f t="shared" ca="1" si="39"/>
        <v>5.2252963766679104</v>
      </c>
      <c r="G85" s="102">
        <f t="shared" ca="1" si="40"/>
        <v>47.027667390011196</v>
      </c>
      <c r="H85" s="34">
        <f t="shared" ca="1" si="41"/>
        <v>9</v>
      </c>
      <c r="I85" s="101">
        <f t="shared" ca="1" si="42"/>
        <v>0.37999939641191793</v>
      </c>
      <c r="J85" s="101">
        <f t="shared" ca="1" si="43"/>
        <v>0.32029336363801397</v>
      </c>
      <c r="K85" s="101">
        <f t="shared" ca="1" si="44"/>
        <v>8.0537534840490572</v>
      </c>
      <c r="L85" s="102">
        <f t="shared" ca="1" si="45"/>
        <v>-72.483781356441511</v>
      </c>
      <c r="M85" s="124">
        <f t="shared" ca="1" si="25"/>
        <v>0.28288687067245055</v>
      </c>
      <c r="N85" s="124">
        <f t="shared" ca="1" si="26"/>
        <v>9.7030911297297684E-2</v>
      </c>
      <c r="O85" s="124">
        <f t="shared" ca="1" si="27"/>
        <v>0.64753098888564042</v>
      </c>
      <c r="P85" s="124">
        <f t="shared" ca="1" si="28"/>
        <v>2.744877085538867E-2</v>
      </c>
      <c r="Q85" s="124">
        <f t="shared" ca="1" si="29"/>
        <v>2.043836129708812E-2</v>
      </c>
      <c r="R85" s="124">
        <f t="shared" ca="1" si="30"/>
        <v>7.0104095583005512E-3</v>
      </c>
      <c r="S85" s="154">
        <f t="shared" ca="1" si="31"/>
        <v>0.27587646111414998</v>
      </c>
      <c r="T85" s="154">
        <f t="shared" ca="1" si="46"/>
        <v>7.6592550000209564E-2</v>
      </c>
      <c r="U85" s="154">
        <f t="shared" ca="1" si="32"/>
        <v>0.64753098888564042</v>
      </c>
      <c r="V85" s="101">
        <f t="shared" ca="1" si="33"/>
        <v>72.483781356441511</v>
      </c>
      <c r="W85" s="101">
        <f t="shared" si="34"/>
        <v>0</v>
      </c>
    </row>
    <row r="86" spans="1:23">
      <c r="A86" s="102">
        <f>IFERROR(B86*Proc!$H$38,"")</f>
        <v>0.28819444444444442</v>
      </c>
      <c r="B86" s="34">
        <f t="shared" si="35"/>
        <v>83</v>
      </c>
      <c r="C86" s="34">
        <f t="shared" ca="1" si="36"/>
        <v>6</v>
      </c>
      <c r="D86" s="101">
        <f t="shared" ca="1" si="37"/>
        <v>0.5856467947212245</v>
      </c>
      <c r="E86" s="101">
        <f t="shared" ca="1" si="38"/>
        <v>0.51040994168123444</v>
      </c>
      <c r="F86" s="101">
        <f t="shared" ca="1" si="39"/>
        <v>5.2719652696397157</v>
      </c>
      <c r="G86" s="102">
        <f t="shared" ca="1" si="40"/>
        <v>47.44768742675744</v>
      </c>
      <c r="H86" s="34">
        <f t="shared" ca="1" si="41"/>
        <v>9</v>
      </c>
      <c r="I86" s="101">
        <f t="shared" ca="1" si="42"/>
        <v>0.37999939641191793</v>
      </c>
      <c r="J86" s="101">
        <f t="shared" ca="1" si="43"/>
        <v>0.3261341711919829</v>
      </c>
      <c r="K86" s="101">
        <f t="shared" ca="1" si="44"/>
        <v>8.0595821750905223</v>
      </c>
      <c r="L86" s="102">
        <f t="shared" ca="1" si="45"/>
        <v>-72.536239575814704</v>
      </c>
      <c r="M86" s="124">
        <f t="shared" ca="1" si="25"/>
        <v>0.28417823989276997</v>
      </c>
      <c r="N86" s="124">
        <f t="shared" ca="1" si="26"/>
        <v>0.10113634213880288</v>
      </c>
      <c r="O86" s="124">
        <f t="shared" ca="1" si="27"/>
        <v>0.64342616566662525</v>
      </c>
      <c r="P86" s="124">
        <f t="shared" ca="1" si="28"/>
        <v>2.8740747698197983E-2</v>
      </c>
      <c r="Q86" s="124">
        <f t="shared" ca="1" si="29"/>
        <v>2.1196953022159005E-2</v>
      </c>
      <c r="R86" s="124">
        <f t="shared" ca="1" si="30"/>
        <v>7.5437946760389743E-3</v>
      </c>
      <c r="S86" s="154">
        <f t="shared" ca="1" si="31"/>
        <v>0.27663444521673097</v>
      </c>
      <c r="T86" s="154">
        <f t="shared" ca="1" si="46"/>
        <v>7.9939389116643875E-2</v>
      </c>
      <c r="U86" s="154">
        <f t="shared" ca="1" si="32"/>
        <v>0.64342616566662514</v>
      </c>
      <c r="V86" s="101">
        <f t="shared" ca="1" si="33"/>
        <v>72.536239575814704</v>
      </c>
      <c r="W86" s="101">
        <f t="shared" si="34"/>
        <v>0</v>
      </c>
    </row>
    <row r="87" spans="1:23">
      <c r="A87" s="102">
        <f>IFERROR(B87*Proc!$H$38,"")</f>
        <v>0.29166666666666663</v>
      </c>
      <c r="B87" s="34">
        <f t="shared" si="35"/>
        <v>84</v>
      </c>
      <c r="C87" s="34">
        <f t="shared" ca="1" si="36"/>
        <v>6</v>
      </c>
      <c r="D87" s="101">
        <f t="shared" ca="1" si="37"/>
        <v>0.58564679472122405</v>
      </c>
      <c r="E87" s="101">
        <f t="shared" ca="1" si="38"/>
        <v>0.51542573188389984</v>
      </c>
      <c r="F87" s="101">
        <f t="shared" ca="1" si="39"/>
        <v>5.2913913603282596</v>
      </c>
      <c r="G87" s="102">
        <f t="shared" ca="1" si="40"/>
        <v>47.622522242954339</v>
      </c>
      <c r="H87" s="34">
        <f t="shared" ca="1" si="41"/>
        <v>9</v>
      </c>
      <c r="I87" s="101">
        <f t="shared" ca="1" si="42"/>
        <v>0.38566942011927985</v>
      </c>
      <c r="J87" s="101">
        <f t="shared" ca="1" si="43"/>
        <v>0.32613417119198318</v>
      </c>
      <c r="K87" s="101">
        <f t="shared" ca="1" si="44"/>
        <v>8.1491457774628593</v>
      </c>
      <c r="L87" s="102">
        <f t="shared" ca="1" si="45"/>
        <v>-73.342311997165737</v>
      </c>
      <c r="M87" s="124">
        <f t="shared" ca="1" si="25"/>
        <v>0.28864163683949495</v>
      </c>
      <c r="N87" s="124">
        <f t="shared" ca="1" si="26"/>
        <v>0.10113634213880311</v>
      </c>
      <c r="O87" s="124">
        <f t="shared" ca="1" si="27"/>
        <v>0.63941418036060527</v>
      </c>
      <c r="P87" s="124">
        <f t="shared" ca="1" si="28"/>
        <v>2.9192159338903317E-2</v>
      </c>
      <c r="Q87" s="124">
        <f t="shared" ca="1" si="29"/>
        <v>2.1617621078920794E-2</v>
      </c>
      <c r="R87" s="124">
        <f t="shared" ca="1" si="30"/>
        <v>7.5745382599825229E-3</v>
      </c>
      <c r="S87" s="154">
        <f t="shared" ca="1" si="31"/>
        <v>0.28106709857951245</v>
      </c>
      <c r="T87" s="154">
        <f t="shared" ca="1" si="46"/>
        <v>7.9518721059882322E-2</v>
      </c>
      <c r="U87" s="154">
        <f t="shared" ca="1" si="32"/>
        <v>0.63941418036060516</v>
      </c>
      <c r="V87" s="101">
        <f t="shared" ca="1" si="33"/>
        <v>73.342311997165737</v>
      </c>
      <c r="W87" s="101">
        <f t="shared" si="34"/>
        <v>0</v>
      </c>
    </row>
    <row r="88" spans="1:23">
      <c r="A88" s="102">
        <f>IFERROR(B88*Proc!$H$38,"")</f>
        <v>0.2951388888888889</v>
      </c>
      <c r="B88" s="34">
        <f t="shared" si="35"/>
        <v>85</v>
      </c>
      <c r="C88" s="34">
        <f t="shared" ca="1" si="36"/>
        <v>6</v>
      </c>
      <c r="D88" s="101">
        <f t="shared" ca="1" si="37"/>
        <v>0.59003561114855685</v>
      </c>
      <c r="E88" s="101">
        <f t="shared" ca="1" si="38"/>
        <v>0.51542573188389973</v>
      </c>
      <c r="F88" s="101">
        <f t="shared" ca="1" si="39"/>
        <v>5.333074221485421</v>
      </c>
      <c r="G88" s="102">
        <f t="shared" ca="1" si="40"/>
        <v>47.997667993368786</v>
      </c>
      <c r="H88" s="34">
        <f t="shared" ca="1" si="41"/>
        <v>9</v>
      </c>
      <c r="I88" s="101">
        <f t="shared" ca="1" si="42"/>
        <v>0.38566942011927957</v>
      </c>
      <c r="J88" s="101">
        <f t="shared" ca="1" si="43"/>
        <v>0.33183435459991567</v>
      </c>
      <c r="K88" s="101">
        <f t="shared" ca="1" si="44"/>
        <v>8.1649376833118623</v>
      </c>
      <c r="L88" s="102">
        <f t="shared" ca="1" si="45"/>
        <v>-73.484439149806761</v>
      </c>
      <c r="M88" s="124">
        <f t="shared" ca="1" si="25"/>
        <v>0.28990191486358019</v>
      </c>
      <c r="N88" s="124">
        <f t="shared" ca="1" si="26"/>
        <v>0.1052253512569423</v>
      </c>
      <c r="O88" s="124">
        <f t="shared" ca="1" si="27"/>
        <v>0.63537776470105789</v>
      </c>
      <c r="P88" s="124">
        <f t="shared" ca="1" si="28"/>
        <v>3.0505030821580407E-2</v>
      </c>
      <c r="Q88" s="124">
        <f t="shared" ca="1" si="29"/>
        <v>2.2381312570444685E-2</v>
      </c>
      <c r="R88" s="124">
        <f t="shared" ca="1" si="30"/>
        <v>8.1237182511357201E-3</v>
      </c>
      <c r="S88" s="154">
        <f t="shared" ca="1" si="31"/>
        <v>0.28177819661244446</v>
      </c>
      <c r="T88" s="154">
        <f t="shared" ca="1" si="46"/>
        <v>8.2844038686497617E-2</v>
      </c>
      <c r="U88" s="154">
        <f t="shared" ca="1" si="32"/>
        <v>0.635377764701058</v>
      </c>
      <c r="V88" s="101">
        <f t="shared" ca="1" si="33"/>
        <v>73.484439149806761</v>
      </c>
      <c r="W88" s="101">
        <f t="shared" si="34"/>
        <v>0</v>
      </c>
    </row>
    <row r="89" spans="1:23">
      <c r="A89" s="102">
        <f>IFERROR(B89*Proc!$H$38,"")</f>
        <v>0.2986111111111111</v>
      </c>
      <c r="B89" s="34">
        <f t="shared" si="35"/>
        <v>86</v>
      </c>
      <c r="C89" s="34">
        <f t="shared" ca="1" si="36"/>
        <v>6</v>
      </c>
      <c r="D89" s="101">
        <f t="shared" ca="1" si="37"/>
        <v>0.59003561114855774</v>
      </c>
      <c r="E89" s="101">
        <f t="shared" ca="1" si="38"/>
        <v>0.52029159357507393</v>
      </c>
      <c r="F89" s="101">
        <f t="shared" ca="1" si="39"/>
        <v>5.3563119578681375</v>
      </c>
      <c r="G89" s="102">
        <f t="shared" ca="1" si="40"/>
        <v>48.206807620813237</v>
      </c>
      <c r="H89" s="34">
        <f t="shared" ca="1" si="41"/>
        <v>9</v>
      </c>
      <c r="I89" s="101">
        <f t="shared" ca="1" si="42"/>
        <v>0.39119096530075259</v>
      </c>
      <c r="J89" s="101">
        <f t="shared" ca="1" si="43"/>
        <v>0.3318343545999155</v>
      </c>
      <c r="K89" s="101">
        <f t="shared" ca="1" si="44"/>
        <v>8.2426178988177323</v>
      </c>
      <c r="L89" s="102">
        <f t="shared" ca="1" si="45"/>
        <v>-74.183561089359586</v>
      </c>
      <c r="M89" s="124">
        <f t="shared" ca="1" si="25"/>
        <v>0.29426987733611498</v>
      </c>
      <c r="N89" s="124">
        <f t="shared" ca="1" si="26"/>
        <v>0.10522535125694249</v>
      </c>
      <c r="O89" s="124">
        <f t="shared" ca="1" si="27"/>
        <v>0.63146942261397254</v>
      </c>
      <c r="P89" s="124">
        <f t="shared" ca="1" si="28"/>
        <v>3.096465120703008E-2</v>
      </c>
      <c r="Q89" s="124">
        <f t="shared" ca="1" si="29"/>
        <v>2.2808693221540711E-2</v>
      </c>
      <c r="R89" s="124">
        <f t="shared" ca="1" si="30"/>
        <v>8.1559579854893708E-3</v>
      </c>
      <c r="S89" s="154">
        <f t="shared" ca="1" si="31"/>
        <v>0.28611391935062563</v>
      </c>
      <c r="T89" s="154">
        <f t="shared" ca="1" si="46"/>
        <v>8.2416658035401782E-2</v>
      </c>
      <c r="U89" s="154">
        <f t="shared" ca="1" si="32"/>
        <v>0.63146942261397254</v>
      </c>
      <c r="V89" s="101">
        <f t="shared" ca="1" si="33"/>
        <v>74.183561089359586</v>
      </c>
      <c r="W89" s="101">
        <f t="shared" si="34"/>
        <v>0</v>
      </c>
    </row>
    <row r="90" spans="1:23">
      <c r="A90" s="102">
        <f>IFERROR(B90*Proc!$H$38,"")</f>
        <v>0.30208333333333331</v>
      </c>
      <c r="B90" s="34">
        <f t="shared" si="35"/>
        <v>87</v>
      </c>
      <c r="C90" s="34">
        <f t="shared" ca="1" si="36"/>
        <v>6</v>
      </c>
      <c r="D90" s="101">
        <f t="shared" ca="1" si="37"/>
        <v>0.59428829514694037</v>
      </c>
      <c r="E90" s="101">
        <f t="shared" ca="1" si="38"/>
        <v>0.52029159357507349</v>
      </c>
      <c r="F90" s="101">
        <f t="shared" ca="1" si="39"/>
        <v>5.3933055235078928</v>
      </c>
      <c r="G90" s="102">
        <f t="shared" ca="1" si="40"/>
        <v>48.539749711571034</v>
      </c>
      <c r="H90" s="34">
        <f t="shared" ca="1" si="41"/>
        <v>9</v>
      </c>
      <c r="I90" s="101">
        <f t="shared" ca="1" si="42"/>
        <v>0.3911909653007527</v>
      </c>
      <c r="J90" s="101">
        <f t="shared" ca="1" si="43"/>
        <v>0.33739903685311901</v>
      </c>
      <c r="K90" s="101">
        <f t="shared" ca="1" si="44"/>
        <v>8.2677163021437075</v>
      </c>
      <c r="L90" s="102">
        <f t="shared" ca="1" si="45"/>
        <v>-74.409446719293371</v>
      </c>
      <c r="M90" s="124">
        <f t="shared" ca="1" si="25"/>
        <v>0.29550019682811068</v>
      </c>
      <c r="N90" s="124">
        <f t="shared" ca="1" si="26"/>
        <v>0.10929542977731251</v>
      </c>
      <c r="O90" s="124">
        <f t="shared" ca="1" si="27"/>
        <v>0.62750119440618557</v>
      </c>
      <c r="P90" s="124">
        <f t="shared" ca="1" si="28"/>
        <v>3.2296821011608794E-2</v>
      </c>
      <c r="Q90" s="124">
        <f t="shared" ca="1" si="29"/>
        <v>2.3576630621939626E-2</v>
      </c>
      <c r="R90" s="124">
        <f t="shared" ca="1" si="30"/>
        <v>8.7201903896691677E-3</v>
      </c>
      <c r="S90" s="154">
        <f t="shared" ca="1" si="31"/>
        <v>0.28678000643844154</v>
      </c>
      <c r="T90" s="154">
        <f t="shared" ca="1" si="46"/>
        <v>8.571879915537288E-2</v>
      </c>
      <c r="U90" s="154">
        <f t="shared" ca="1" si="32"/>
        <v>0.62750119440618557</v>
      </c>
      <c r="V90" s="101">
        <f t="shared" ca="1" si="33"/>
        <v>74.409446719293371</v>
      </c>
      <c r="W90" s="101">
        <f t="shared" si="34"/>
        <v>0</v>
      </c>
    </row>
    <row r="91" spans="1:23">
      <c r="A91" s="102">
        <f>IFERROR(B91*Proc!$H$38,"")</f>
        <v>0.30555555555555552</v>
      </c>
      <c r="B91" s="34">
        <f t="shared" si="35"/>
        <v>88</v>
      </c>
      <c r="C91" s="34">
        <f t="shared" ca="1" si="36"/>
        <v>6</v>
      </c>
      <c r="D91" s="101">
        <f t="shared" ca="1" si="37"/>
        <v>0.59428829514694015</v>
      </c>
      <c r="E91" s="101">
        <f t="shared" ca="1" si="38"/>
        <v>0.52501478729242657</v>
      </c>
      <c r="F91" s="101">
        <f t="shared" ca="1" si="39"/>
        <v>5.4201218092016106</v>
      </c>
      <c r="G91" s="102">
        <f t="shared" ca="1" si="40"/>
        <v>48.781096282814495</v>
      </c>
      <c r="H91" s="34">
        <f t="shared" ca="1" si="41"/>
        <v>9</v>
      </c>
      <c r="I91" s="101">
        <f t="shared" ca="1" si="42"/>
        <v>0.39657015814551627</v>
      </c>
      <c r="J91" s="101">
        <f t="shared" ca="1" si="43"/>
        <v>0.33739903685311917</v>
      </c>
      <c r="K91" s="101">
        <f t="shared" ca="1" si="44"/>
        <v>8.3342875474033722</v>
      </c>
      <c r="L91" s="102">
        <f t="shared" ca="1" si="45"/>
        <v>-75.008587926630355</v>
      </c>
      <c r="M91" s="124">
        <f t="shared" ca="1" si="25"/>
        <v>0.29977558866739751</v>
      </c>
      <c r="N91" s="124">
        <f t="shared" ca="1" si="26"/>
        <v>0.10929542977731274</v>
      </c>
      <c r="O91" s="124">
        <f t="shared" ca="1" si="27"/>
        <v>0.62369308335543983</v>
      </c>
      <c r="P91" s="124">
        <f t="shared" ca="1" si="28"/>
        <v>3.2764101800150131E-2</v>
      </c>
      <c r="Q91" s="124">
        <f t="shared" ca="1" si="29"/>
        <v>2.4010202291136058E-2</v>
      </c>
      <c r="R91" s="124">
        <f t="shared" ca="1" si="30"/>
        <v>8.7538995090140695E-3</v>
      </c>
      <c r="S91" s="154">
        <f t="shared" ca="1" si="31"/>
        <v>0.29102168915838345</v>
      </c>
      <c r="T91" s="154">
        <f t="shared" ca="1" si="46"/>
        <v>8.5285227486176687E-2</v>
      </c>
      <c r="U91" s="154">
        <f t="shared" ca="1" si="32"/>
        <v>0.62369308335543983</v>
      </c>
      <c r="V91" s="101">
        <f t="shared" ca="1" si="33"/>
        <v>75.008587926630355</v>
      </c>
      <c r="W91" s="101">
        <f t="shared" si="34"/>
        <v>0</v>
      </c>
    </row>
    <row r="92" spans="1:23">
      <c r="A92" s="102">
        <f>IFERROR(B92*Proc!$H$38,"")</f>
        <v>0.30902777777777773</v>
      </c>
      <c r="B92" s="34">
        <f t="shared" si="35"/>
        <v>89</v>
      </c>
      <c r="C92" s="34">
        <f t="shared" ca="1" si="36"/>
        <v>6</v>
      </c>
      <c r="D92" s="101">
        <f t="shared" ca="1" si="37"/>
        <v>0.59841171823351891</v>
      </c>
      <c r="E92" s="101">
        <f t="shared" ca="1" si="38"/>
        <v>0.52501478729242712</v>
      </c>
      <c r="F92" s="101">
        <f t="shared" ca="1" si="39"/>
        <v>5.4526992356509663</v>
      </c>
      <c r="G92" s="102">
        <f t="shared" ca="1" si="40"/>
        <v>49.074293120858698</v>
      </c>
      <c r="H92" s="34">
        <f t="shared" ca="1" si="41"/>
        <v>9</v>
      </c>
      <c r="I92" s="101">
        <f t="shared" ca="1" si="42"/>
        <v>0.39657015814551588</v>
      </c>
      <c r="J92" s="101">
        <f t="shared" ca="1" si="43"/>
        <v>0.34283311942078787</v>
      </c>
      <c r="K92" s="101">
        <f t="shared" ca="1" si="44"/>
        <v>8.3680919061295498</v>
      </c>
      <c r="L92" s="102">
        <f t="shared" ca="1" si="45"/>
        <v>-75.312827155165948</v>
      </c>
      <c r="M92" s="124">
        <f t="shared" ca="1" si="25"/>
        <v>0.30097703331417236</v>
      </c>
      <c r="N92" s="124">
        <f t="shared" ca="1" si="26"/>
        <v>0.11334435404341892</v>
      </c>
      <c r="O92" s="124">
        <f t="shared" ca="1" si="27"/>
        <v>0.6197926600653082</v>
      </c>
      <c r="P92" s="124">
        <f t="shared" ca="1" si="28"/>
        <v>3.4114047422899439E-2</v>
      </c>
      <c r="Q92" s="124">
        <f t="shared" ca="1" si="29"/>
        <v>2.4781594918781197E-2</v>
      </c>
      <c r="R92" s="124">
        <f t="shared" ca="1" si="30"/>
        <v>9.3324525041182417E-3</v>
      </c>
      <c r="S92" s="154">
        <f t="shared" ca="1" si="31"/>
        <v>0.29164458081005412</v>
      </c>
      <c r="T92" s="154">
        <f t="shared" ca="1" si="46"/>
        <v>8.8562759124637722E-2</v>
      </c>
      <c r="U92" s="154">
        <f t="shared" ca="1" si="32"/>
        <v>0.6197926600653082</v>
      </c>
      <c r="V92" s="101">
        <f t="shared" ca="1" si="33"/>
        <v>75.312827155165948</v>
      </c>
      <c r="W92" s="101">
        <f t="shared" si="34"/>
        <v>0</v>
      </c>
    </row>
    <row r="93" spans="1:23">
      <c r="A93" s="102">
        <f>IFERROR(B93*Proc!$H$38,"")</f>
        <v>0.3125</v>
      </c>
      <c r="B93" s="34">
        <f t="shared" si="35"/>
        <v>90</v>
      </c>
      <c r="C93" s="34">
        <f t="shared" ca="1" si="36"/>
        <v>6</v>
      </c>
      <c r="D93" s="101">
        <f t="shared" ca="1" si="37"/>
        <v>0.59841171823351913</v>
      </c>
      <c r="E93" s="101">
        <f t="shared" ca="1" si="38"/>
        <v>0.52960209547624548</v>
      </c>
      <c r="F93" s="101">
        <f t="shared" ca="1" si="39"/>
        <v>5.4828791846943661</v>
      </c>
      <c r="G93" s="102">
        <f t="shared" ca="1" si="40"/>
        <v>49.345912662249297</v>
      </c>
      <c r="H93" s="34">
        <f t="shared" ca="1" si="41"/>
        <v>9</v>
      </c>
      <c r="I93" s="101">
        <f t="shared" ca="1" si="42"/>
        <v>0.40181279606987952</v>
      </c>
      <c r="J93" s="101">
        <f t="shared" ca="1" si="43"/>
        <v>0.34283311942078781</v>
      </c>
      <c r="K93" s="101">
        <f t="shared" ca="1" si="44"/>
        <v>8.4242615144735886</v>
      </c>
      <c r="L93" s="102">
        <f t="shared" ca="1" si="45"/>
        <v>-75.818353630262294</v>
      </c>
      <c r="M93" s="124">
        <f t="shared" ca="1" si="25"/>
        <v>0.30516264192483389</v>
      </c>
      <c r="N93" s="124">
        <f t="shared" ca="1" si="26"/>
        <v>0.11334435404341915</v>
      </c>
      <c r="O93" s="124">
        <f t="shared" ca="1" si="27"/>
        <v>0.6160814665589005</v>
      </c>
      <c r="P93" s="124">
        <f t="shared" ca="1" si="28"/>
        <v>3.4588462527153516E-2</v>
      </c>
      <c r="Q93" s="124">
        <f t="shared" ca="1" si="29"/>
        <v>2.5220860598719762E-2</v>
      </c>
      <c r="R93" s="124">
        <f t="shared" ca="1" si="30"/>
        <v>9.3676019284337549E-3</v>
      </c>
      <c r="S93" s="154">
        <f t="shared" ca="1" si="31"/>
        <v>0.29579503999640011</v>
      </c>
      <c r="T93" s="154">
        <f t="shared" ca="1" si="46"/>
        <v>8.8123493444699386E-2</v>
      </c>
      <c r="U93" s="154">
        <f t="shared" ca="1" si="32"/>
        <v>0.6160814665589005</v>
      </c>
      <c r="V93" s="101">
        <f t="shared" ca="1" si="33"/>
        <v>75.818353630262294</v>
      </c>
      <c r="W93" s="101">
        <f t="shared" si="34"/>
        <v>0</v>
      </c>
    </row>
    <row r="94" spans="1:23">
      <c r="A94" s="102">
        <f>IFERROR(B94*Proc!$H$38,"")</f>
        <v>0.31597222222222221</v>
      </c>
      <c r="B94" s="34">
        <f t="shared" si="35"/>
        <v>91</v>
      </c>
      <c r="C94" s="34">
        <f t="shared" ca="1" si="36"/>
        <v>6</v>
      </c>
      <c r="D94" s="101">
        <f t="shared" ca="1" si="37"/>
        <v>0.60241227769615069</v>
      </c>
      <c r="E94" s="101">
        <f t="shared" ca="1" si="38"/>
        <v>0.52960209547624482</v>
      </c>
      <c r="F94" s="101">
        <f t="shared" ca="1" si="39"/>
        <v>5.5112924163045571</v>
      </c>
      <c r="G94" s="102">
        <f t="shared" ca="1" si="40"/>
        <v>49.601631746741013</v>
      </c>
      <c r="H94" s="34">
        <f t="shared" ca="1" si="41"/>
        <v>9</v>
      </c>
      <c r="I94" s="101">
        <f t="shared" ca="1" si="42"/>
        <v>0.40181279606988002</v>
      </c>
      <c r="J94" s="101">
        <f t="shared" ca="1" si="43"/>
        <v>0.3481412903192066</v>
      </c>
      <c r="K94" s="101">
        <f t="shared" ca="1" si="44"/>
        <v>8.4662214444764796</v>
      </c>
      <c r="L94" s="102">
        <f t="shared" ca="1" si="45"/>
        <v>-76.195993000288311</v>
      </c>
      <c r="M94" s="124">
        <f t="shared" ca="1" si="25"/>
        <v>0.30633624822003824</v>
      </c>
      <c r="N94" s="124">
        <f t="shared" ca="1" si="26"/>
        <v>0.11737015883134237</v>
      </c>
      <c r="O94" s="124">
        <f t="shared" ca="1" si="27"/>
        <v>0.61224832705800281</v>
      </c>
      <c r="P94" s="124">
        <f t="shared" ca="1" si="28"/>
        <v>3.5954734109383407E-2</v>
      </c>
      <c r="Q94" s="124">
        <f t="shared" ca="1" si="29"/>
        <v>2.5994977110369522E-2</v>
      </c>
      <c r="R94" s="124">
        <f t="shared" ca="1" si="30"/>
        <v>9.9597569990138822E-3</v>
      </c>
      <c r="S94" s="154">
        <f t="shared" ca="1" si="31"/>
        <v>0.29637649122102439</v>
      </c>
      <c r="T94" s="154">
        <f t="shared" ca="1" si="46"/>
        <v>9.1375181720972851E-2</v>
      </c>
      <c r="U94" s="154">
        <f t="shared" ca="1" si="32"/>
        <v>0.61224832705800281</v>
      </c>
      <c r="V94" s="101">
        <f t="shared" ca="1" si="33"/>
        <v>76.195993000288311</v>
      </c>
      <c r="W94" s="101">
        <f t="shared" si="34"/>
        <v>0</v>
      </c>
    </row>
    <row r="95" spans="1:23">
      <c r="A95" s="102">
        <f>IFERROR(B95*Proc!$H$38,"")</f>
        <v>0.31944444444444442</v>
      </c>
      <c r="B95" s="34">
        <f t="shared" si="35"/>
        <v>92</v>
      </c>
      <c r="C95" s="34">
        <f t="shared" ca="1" si="36"/>
        <v>6</v>
      </c>
      <c r="D95" s="101">
        <f t="shared" ca="1" si="37"/>
        <v>0.60241227769615091</v>
      </c>
      <c r="E95" s="101">
        <f t="shared" ca="1" si="38"/>
        <v>0.53405986173460651</v>
      </c>
      <c r="F95" s="101">
        <f t="shared" ca="1" si="39"/>
        <v>5.5446375738896396</v>
      </c>
      <c r="G95" s="102">
        <f t="shared" ca="1" si="40"/>
        <v>49.901738165006755</v>
      </c>
      <c r="H95" s="34">
        <f t="shared" ca="1" si="41"/>
        <v>9</v>
      </c>
      <c r="I95" s="101">
        <f t="shared" ca="1" si="42"/>
        <v>0.40692436804613441</v>
      </c>
      <c r="J95" s="101">
        <f t="shared" ca="1" si="43"/>
        <v>0.34814129031920643</v>
      </c>
      <c r="K95" s="101">
        <f t="shared" ca="1" si="44"/>
        <v>8.5126369710437402</v>
      </c>
      <c r="L95" s="102">
        <f t="shared" ca="1" si="45"/>
        <v>-76.613732739393669</v>
      </c>
      <c r="M95" s="124">
        <f t="shared" ca="1" si="25"/>
        <v>0.31043478175917222</v>
      </c>
      <c r="N95" s="124">
        <f t="shared" ca="1" si="26"/>
        <v>0.11737015883134269</v>
      </c>
      <c r="O95" s="124">
        <f t="shared" ca="1" si="27"/>
        <v>0.60863083905133242</v>
      </c>
      <c r="P95" s="124">
        <f t="shared" ca="1" si="28"/>
        <v>3.643577964184725E-2</v>
      </c>
      <c r="Q95" s="124">
        <f t="shared" ca="1" si="29"/>
        <v>2.6439463942911093E-2</v>
      </c>
      <c r="R95" s="124">
        <f t="shared" ca="1" si="30"/>
        <v>9.9963156989361576E-3</v>
      </c>
      <c r="S95" s="154">
        <f t="shared" ca="1" si="31"/>
        <v>0.30043846606023605</v>
      </c>
      <c r="T95" s="154">
        <f t="shared" ca="1" si="46"/>
        <v>9.0930694888431599E-2</v>
      </c>
      <c r="U95" s="154">
        <f t="shared" ca="1" si="32"/>
        <v>0.60863083905133231</v>
      </c>
      <c r="V95" s="101">
        <f t="shared" ca="1" si="33"/>
        <v>76.613732739393669</v>
      </c>
      <c r="W95" s="101">
        <f t="shared" si="34"/>
        <v>0</v>
      </c>
    </row>
    <row r="96" spans="1:23">
      <c r="A96" s="102">
        <f>IFERROR(B96*Proc!$H$38,"")</f>
        <v>0.32291666666666663</v>
      </c>
      <c r="B96" s="34">
        <f t="shared" si="35"/>
        <v>93</v>
      </c>
      <c r="C96" s="34">
        <f t="shared" ca="1" si="36"/>
        <v>6</v>
      </c>
      <c r="D96" s="101">
        <f t="shared" ca="1" si="37"/>
        <v>0.60629593769396595</v>
      </c>
      <c r="E96" s="101">
        <f t="shared" ca="1" si="38"/>
        <v>0.53405986173460662</v>
      </c>
      <c r="F96" s="101">
        <f t="shared" ca="1" si="39"/>
        <v>5.5691194247557885</v>
      </c>
      <c r="G96" s="102">
        <f t="shared" ca="1" si="40"/>
        <v>50.122074822802098</v>
      </c>
      <c r="H96" s="34">
        <f t="shared" ca="1" si="41"/>
        <v>9</v>
      </c>
      <c r="I96" s="101">
        <f t="shared" ca="1" si="42"/>
        <v>0.40692436804613463</v>
      </c>
      <c r="J96" s="101">
        <f t="shared" ca="1" si="43"/>
        <v>0.35332803247158262</v>
      </c>
      <c r="K96" s="101">
        <f t="shared" ca="1" si="44"/>
        <v>8.562247000499589</v>
      </c>
      <c r="L96" s="102">
        <f t="shared" ca="1" si="45"/>
        <v>-77.060223004496294</v>
      </c>
      <c r="M96" s="124">
        <f t="shared" ca="1" si="25"/>
        <v>0.31158154085154477</v>
      </c>
      <c r="N96" s="124">
        <f t="shared" ca="1" si="26"/>
        <v>0.12137111297242698</v>
      </c>
      <c r="O96" s="124">
        <f t="shared" ca="1" si="27"/>
        <v>0.60486434457084393</v>
      </c>
      <c r="P96" s="124">
        <f t="shared" ca="1" si="28"/>
        <v>3.7816998394815712E-2</v>
      </c>
      <c r="Q96" s="124">
        <f t="shared" ca="1" si="29"/>
        <v>2.7215628605495961E-2</v>
      </c>
      <c r="R96" s="124">
        <f t="shared" ca="1" si="30"/>
        <v>1.0601369789319753E-2</v>
      </c>
      <c r="S96" s="154">
        <f t="shared" ca="1" si="31"/>
        <v>0.30098017106222502</v>
      </c>
      <c r="T96" s="154">
        <f t="shared" ca="1" si="46"/>
        <v>9.4155484366931011E-2</v>
      </c>
      <c r="U96" s="154">
        <f t="shared" ca="1" si="32"/>
        <v>0.60486434457084393</v>
      </c>
      <c r="V96" s="101">
        <f t="shared" ca="1" si="33"/>
        <v>77.060223004496294</v>
      </c>
      <c r="W96" s="101">
        <f t="shared" si="34"/>
        <v>0</v>
      </c>
    </row>
    <row r="97" spans="1:23">
      <c r="A97" s="102">
        <f>IFERROR(B97*Proc!$H$38,"")</f>
        <v>0.3263888888888889</v>
      </c>
      <c r="B97" s="34">
        <f t="shared" si="35"/>
        <v>94</v>
      </c>
      <c r="C97" s="34">
        <f t="shared" ca="1" si="36"/>
        <v>6</v>
      </c>
      <c r="D97" s="101">
        <f t="shared" ca="1" si="37"/>
        <v>0.60629593769396539</v>
      </c>
      <c r="E97" s="101">
        <f t="shared" ca="1" si="38"/>
        <v>0.5383940262921677</v>
      </c>
      <c r="F97" s="101">
        <f t="shared" ca="1" si="39"/>
        <v>5.6054461965487041</v>
      </c>
      <c r="G97" s="102">
        <f t="shared" ca="1" si="40"/>
        <v>50.449015768938338</v>
      </c>
      <c r="H97" s="34">
        <f t="shared" ca="1" si="41"/>
        <v>9</v>
      </c>
      <c r="I97" s="101">
        <f t="shared" ca="1" si="42"/>
        <v>0.41191007368097665</v>
      </c>
      <c r="J97" s="101">
        <f t="shared" ca="1" si="43"/>
        <v>0.35332803247158262</v>
      </c>
      <c r="K97" s="101">
        <f t="shared" ca="1" si="44"/>
        <v>8.5995025749251557</v>
      </c>
      <c r="L97" s="102">
        <f t="shared" ca="1" si="45"/>
        <v>-77.395523174326399</v>
      </c>
      <c r="M97" s="124">
        <f t="shared" ca="1" si="25"/>
        <v>0.31559562658424073</v>
      </c>
      <c r="N97" s="124">
        <f t="shared" ca="1" si="26"/>
        <v>0.12137111297242725</v>
      </c>
      <c r="O97" s="124">
        <f t="shared" ca="1" si="27"/>
        <v>0.60133745289109175</v>
      </c>
      <c r="P97" s="124">
        <f t="shared" ca="1" si="28"/>
        <v>3.8304192447759844E-2</v>
      </c>
      <c r="Q97" s="124">
        <f t="shared" ca="1" si="29"/>
        <v>2.7664887328996343E-2</v>
      </c>
      <c r="R97" s="124">
        <f t="shared" ca="1" si="30"/>
        <v>1.0639305118763501E-2</v>
      </c>
      <c r="S97" s="154">
        <f t="shared" ca="1" si="31"/>
        <v>0.30495632146547724</v>
      </c>
      <c r="T97" s="154">
        <f t="shared" ca="1" si="46"/>
        <v>9.370622564343091E-2</v>
      </c>
      <c r="U97" s="154">
        <f t="shared" ca="1" si="32"/>
        <v>0.60133745289109186</v>
      </c>
      <c r="V97" s="101">
        <f t="shared" ca="1" si="33"/>
        <v>77.395523174326399</v>
      </c>
      <c r="W97" s="101">
        <f t="shared" si="34"/>
        <v>0</v>
      </c>
    </row>
    <row r="98" spans="1:23">
      <c r="A98" s="102">
        <f>IFERROR(B98*Proc!$H$38,"")</f>
        <v>0.3298611111111111</v>
      </c>
      <c r="B98" s="34">
        <f t="shared" si="35"/>
        <v>95</v>
      </c>
      <c r="C98" s="34">
        <f t="shared" ca="1" si="36"/>
        <v>6</v>
      </c>
      <c r="D98" s="101">
        <f t="shared" ca="1" si="37"/>
        <v>0.61006826610517606</v>
      </c>
      <c r="E98" s="101">
        <f t="shared" ca="1" si="38"/>
        <v>0.53839402629216759</v>
      </c>
      <c r="F98" s="101">
        <f t="shared" ca="1" si="39"/>
        <v>5.6262121862040324</v>
      </c>
      <c r="G98" s="102">
        <f t="shared" ca="1" si="40"/>
        <v>50.635909675836288</v>
      </c>
      <c r="H98" s="34">
        <f t="shared" ca="1" si="41"/>
        <v>9</v>
      </c>
      <c r="I98" s="101">
        <f t="shared" ca="1" si="42"/>
        <v>0.41191007368097676</v>
      </c>
      <c r="J98" s="101">
        <f t="shared" ca="1" si="43"/>
        <v>0.35839763219162646</v>
      </c>
      <c r="K98" s="101">
        <f t="shared" ca="1" si="44"/>
        <v>8.6562975557075408</v>
      </c>
      <c r="L98" s="102">
        <f t="shared" ca="1" si="45"/>
        <v>-77.906678001367865</v>
      </c>
      <c r="M98" s="124">
        <f t="shared" ca="1" si="25"/>
        <v>0.31671648615328357</v>
      </c>
      <c r="N98" s="124">
        <f t="shared" ca="1" si="26"/>
        <v>0.12534569718849065</v>
      </c>
      <c r="O98" s="124">
        <f t="shared" ca="1" si="27"/>
        <v>0.59763686542619798</v>
      </c>
      <c r="P98" s="124">
        <f t="shared" ca="1" si="28"/>
        <v>3.969904876797227E-2</v>
      </c>
      <c r="Q98" s="124">
        <f t="shared" ca="1" si="29"/>
        <v>2.8442476428025769E-2</v>
      </c>
      <c r="R98" s="124">
        <f t="shared" ca="1" si="30"/>
        <v>1.1256572339946501E-2</v>
      </c>
      <c r="S98" s="154">
        <f t="shared" ca="1" si="31"/>
        <v>0.30545991381333709</v>
      </c>
      <c r="T98" s="154">
        <f t="shared" ca="1" si="46"/>
        <v>9.690322076046487E-2</v>
      </c>
      <c r="U98" s="154">
        <f t="shared" ca="1" si="32"/>
        <v>0.59763686542619798</v>
      </c>
      <c r="V98" s="101">
        <f t="shared" ca="1" si="33"/>
        <v>77.906678001367865</v>
      </c>
      <c r="W98" s="101">
        <f t="shared" si="34"/>
        <v>0</v>
      </c>
    </row>
    <row r="99" spans="1:23">
      <c r="A99" s="102">
        <f>IFERROR(B99*Proc!$H$38,"")</f>
        <v>0.33333333333333331</v>
      </c>
      <c r="B99" s="34">
        <f t="shared" si="35"/>
        <v>96</v>
      </c>
      <c r="C99" s="34">
        <f t="shared" ca="1" si="36"/>
        <v>6</v>
      </c>
      <c r="D99" s="101">
        <f t="shared" ca="1" si="37"/>
        <v>0.61006826610517695</v>
      </c>
      <c r="E99" s="101">
        <f t="shared" ca="1" si="38"/>
        <v>0.54261015804587487</v>
      </c>
      <c r="F99" s="101">
        <f t="shared" ca="1" si="39"/>
        <v>5.6653504478417975</v>
      </c>
      <c r="G99" s="102">
        <f t="shared" ca="1" si="40"/>
        <v>50.988154030576176</v>
      </c>
      <c r="H99" s="34">
        <f t="shared" ca="1" si="41"/>
        <v>9</v>
      </c>
      <c r="I99" s="101">
        <f t="shared" ca="1" si="42"/>
        <v>0.41677484108909962</v>
      </c>
      <c r="J99" s="101">
        <f t="shared" ca="1" si="43"/>
        <v>0.35839763219162646</v>
      </c>
      <c r="K99" s="101">
        <f t="shared" ca="1" si="44"/>
        <v>8.684939426065247</v>
      </c>
      <c r="L99" s="102">
        <f t="shared" ca="1" si="45"/>
        <v>-78.164454834587218</v>
      </c>
      <c r="M99" s="124">
        <f t="shared" ca="1" si="25"/>
        <v>0.32064866974180656</v>
      </c>
      <c r="N99" s="124">
        <f t="shared" ca="1" si="26"/>
        <v>0.12534569718849101</v>
      </c>
      <c r="O99" s="124">
        <f t="shared" ca="1" si="27"/>
        <v>0.5941975641310514</v>
      </c>
      <c r="P99" s="124">
        <f t="shared" ca="1" si="28"/>
        <v>4.0191931061348947E-2</v>
      </c>
      <c r="Q99" s="124">
        <f t="shared" ca="1" si="29"/>
        <v>2.8896080723795469E-2</v>
      </c>
      <c r="R99" s="124">
        <f t="shared" ca="1" si="30"/>
        <v>1.1295850337553476E-2</v>
      </c>
      <c r="S99" s="154">
        <f t="shared" ca="1" si="31"/>
        <v>0.30935281940425308</v>
      </c>
      <c r="T99" s="154">
        <f t="shared" ca="1" si="46"/>
        <v>9.6449616464695534E-2</v>
      </c>
      <c r="U99" s="154">
        <f t="shared" ca="1" si="32"/>
        <v>0.5941975641310514</v>
      </c>
      <c r="V99" s="101">
        <f t="shared" ca="1" si="33"/>
        <v>78.164454834587218</v>
      </c>
      <c r="W99" s="101">
        <f t="shared" si="34"/>
        <v>0</v>
      </c>
    </row>
    <row r="100" spans="1:23">
      <c r="A100" s="102">
        <f>IFERROR(B100*Proc!$H$38,"")</f>
        <v>0.33680555555555552</v>
      </c>
      <c r="B100" s="34">
        <f t="shared" si="35"/>
        <v>97</v>
      </c>
      <c r="C100" s="34">
        <f t="shared" ca="1" si="36"/>
        <v>6</v>
      </c>
      <c r="D100" s="101">
        <f t="shared" ca="1" si="37"/>
        <v>0.61373446763013961</v>
      </c>
      <c r="E100" s="101">
        <f t="shared" ca="1" si="38"/>
        <v>0.54261015804587498</v>
      </c>
      <c r="F100" s="101">
        <f t="shared" ca="1" si="39"/>
        <v>5.6826004247571724</v>
      </c>
      <c r="G100" s="102">
        <f t="shared" ca="1" si="40"/>
        <v>51.143403822814548</v>
      </c>
      <c r="H100" s="34">
        <f t="shared" ca="1" si="41"/>
        <v>9</v>
      </c>
      <c r="I100" s="101">
        <f t="shared" ca="1" si="42"/>
        <v>0.4167748410890989</v>
      </c>
      <c r="J100" s="101">
        <f t="shared" ca="1" si="43"/>
        <v>0.36335418766405275</v>
      </c>
      <c r="K100" s="101">
        <f t="shared" ca="1" si="44"/>
        <v>8.7484905068341732</v>
      </c>
      <c r="L100" s="102">
        <f t="shared" ca="1" si="45"/>
        <v>-78.736414561507559</v>
      </c>
      <c r="M100" s="124">
        <f t="shared" ca="1" si="25"/>
        <v>0.32174453587277402</v>
      </c>
      <c r="N100" s="124">
        <f t="shared" ca="1" si="26"/>
        <v>0.12929258395357135</v>
      </c>
      <c r="O100" s="124">
        <f t="shared" ref="O100:O103" ca="1" si="47">IF($B100&gt;rNtrials,"",(1-IF(ISNUMBER(M100),M100,rSmall))*(1-IF(ISNUMBER(N100),N100,rSmall)))</f>
        <v>0.59056206258958821</v>
      </c>
      <c r="P100" s="124">
        <f t="shared" ca="1" si="28"/>
        <v>4.1599182415933481E-2</v>
      </c>
      <c r="Q100" s="124">
        <f t="shared" ref="Q100:Q103" ca="1" si="48">IFERROR(IF($B100&gt;rNtrials,"",IF(ISNUMBER(M100),M100,rSmall)*P100/(IF(ISNUMBER(M100),M100,rSmall)+IF(ISNUMBER(N100),N100,rSmall))),"")</f>
        <v>2.9674519126617557E-2</v>
      </c>
      <c r="R100" s="124">
        <f t="shared" ca="1" si="30"/>
        <v>1.1924663289315924E-2</v>
      </c>
      <c r="S100" s="154">
        <f t="shared" ca="1" si="31"/>
        <v>0.30981987258345811</v>
      </c>
      <c r="T100" s="154">
        <f t="shared" ca="1" si="46"/>
        <v>9.9618064826953789E-2</v>
      </c>
      <c r="U100" s="154">
        <f t="shared" ca="1" si="32"/>
        <v>0.5905620625895881</v>
      </c>
      <c r="V100" s="101">
        <f t="shared" ca="1" si="33"/>
        <v>78.736414561507559</v>
      </c>
      <c r="W100" s="101">
        <f t="shared" si="34"/>
        <v>0</v>
      </c>
    </row>
    <row r="101" spans="1:23">
      <c r="A101" s="102">
        <f>IFERROR(B101*Proc!$H$38,"")</f>
        <v>0.34027777777777773</v>
      </c>
      <c r="B101" s="34">
        <f t="shared" si="35"/>
        <v>98</v>
      </c>
      <c r="C101" s="34">
        <f t="shared" ca="1" si="36"/>
        <v>6</v>
      </c>
      <c r="D101" s="101">
        <f t="shared" ca="1" si="37"/>
        <v>0.61373446763013928</v>
      </c>
      <c r="E101" s="101">
        <f t="shared" ca="1" si="38"/>
        <v>0.54671348359881311</v>
      </c>
      <c r="F101" s="101">
        <f t="shared" ca="1" si="39"/>
        <v>5.7243922874974045</v>
      </c>
      <c r="G101" s="102">
        <f t="shared" ca="1" si="40"/>
        <v>51.519530587476638</v>
      </c>
      <c r="H101" s="34">
        <f t="shared" ca="1" si="41"/>
        <v>9</v>
      </c>
      <c r="I101" s="101">
        <f t="shared" ca="1" si="42"/>
        <v>0.4215233436157701</v>
      </c>
      <c r="J101" s="101">
        <f t="shared" ca="1" si="43"/>
        <v>0.36335418766405325</v>
      </c>
      <c r="K101" s="101">
        <f t="shared" ca="1" si="44"/>
        <v>8.7690218940313933</v>
      </c>
      <c r="L101" s="102">
        <f t="shared" ca="1" si="45"/>
        <v>-78.921197046282543</v>
      </c>
      <c r="M101" s="124">
        <f t="shared" ca="1" si="25"/>
        <v>0.32559728140900396</v>
      </c>
      <c r="N101" s="124">
        <f t="shared" ca="1" si="26"/>
        <v>0.12929258395357152</v>
      </c>
      <c r="O101" s="124">
        <f t="shared" ca="1" si="47"/>
        <v>0.58720744847905282</v>
      </c>
      <c r="P101" s="124">
        <f t="shared" ca="1" si="28"/>
        <v>4.2097313841628292E-2</v>
      </c>
      <c r="Q101" s="124">
        <f t="shared" ca="1" si="48"/>
        <v>3.0132064891203184E-2</v>
      </c>
      <c r="R101" s="124">
        <f t="shared" ca="1" si="30"/>
        <v>1.1965248950425108E-2</v>
      </c>
      <c r="S101" s="154">
        <f t="shared" ca="1" si="31"/>
        <v>0.31363203245857885</v>
      </c>
      <c r="T101" s="154">
        <f t="shared" ca="1" si="46"/>
        <v>9.9160519062368335E-2</v>
      </c>
      <c r="U101" s="154">
        <f t="shared" ca="1" si="32"/>
        <v>0.58720744847905282</v>
      </c>
      <c r="V101" s="101">
        <f t="shared" ca="1" si="33"/>
        <v>78.921197046282543</v>
      </c>
      <c r="W101" s="101">
        <f t="shared" si="34"/>
        <v>0</v>
      </c>
    </row>
    <row r="102" spans="1:23">
      <c r="A102" s="102">
        <f>IFERROR(B102*Proc!$H$38,"")</f>
        <v>0.34375</v>
      </c>
      <c r="B102" s="34">
        <f t="shared" si="35"/>
        <v>99</v>
      </c>
      <c r="C102" s="34">
        <f t="shared" ca="1" si="36"/>
        <v>6</v>
      </c>
      <c r="D102" s="101">
        <f t="shared" ca="1" si="37"/>
        <v>0.61729941358925211</v>
      </c>
      <c r="E102" s="101">
        <f t="shared" ca="1" si="38"/>
        <v>0.54671348359881289</v>
      </c>
      <c r="F102" s="101">
        <f t="shared" ca="1" si="39"/>
        <v>5.7383118689369255</v>
      </c>
      <c r="G102" s="102">
        <f t="shared" ca="1" si="40"/>
        <v>51.644806820432329</v>
      </c>
      <c r="H102" s="34">
        <f t="shared" ca="1" si="41"/>
        <v>9</v>
      </c>
      <c r="I102" s="101">
        <f t="shared" ca="1" si="42"/>
        <v>0.42152334361576976</v>
      </c>
      <c r="J102" s="101">
        <f t="shared" ca="1" si="43"/>
        <v>0.36820161732669593</v>
      </c>
      <c r="K102" s="101">
        <f t="shared" ca="1" si="44"/>
        <v>8.8389329753069674</v>
      </c>
      <c r="L102" s="102">
        <f t="shared" ca="1" si="45"/>
        <v>-79.5503967777627</v>
      </c>
      <c r="M102" s="124">
        <f t="shared" ca="1" si="25"/>
        <v>0.32666902044614177</v>
      </c>
      <c r="N102" s="124">
        <f t="shared" ca="1" si="26"/>
        <v>0.13321061920721156</v>
      </c>
      <c r="O102" s="124">
        <f t="shared" ca="1" si="47"/>
        <v>0.58363614283609044</v>
      </c>
      <c r="P102" s="124">
        <f t="shared" ca="1" si="28"/>
        <v>4.3515782489443794E-2</v>
      </c>
      <c r="Q102" s="124">
        <f t="shared" ca="1" si="48"/>
        <v>3.0910822776344493E-2</v>
      </c>
      <c r="R102" s="124">
        <f t="shared" ca="1" si="30"/>
        <v>1.2604959713099299E-2</v>
      </c>
      <c r="S102" s="154">
        <f t="shared" ca="1" si="31"/>
        <v>0.31406406073304249</v>
      </c>
      <c r="T102" s="154">
        <f t="shared" ca="1" si="46"/>
        <v>0.10229979643086706</v>
      </c>
      <c r="U102" s="154">
        <f t="shared" ca="1" si="32"/>
        <v>0.58363614283609044</v>
      </c>
      <c r="V102" s="101">
        <f t="shared" ca="1" si="33"/>
        <v>79.5503967777627</v>
      </c>
      <c r="W102" s="101">
        <f t="shared" si="34"/>
        <v>0</v>
      </c>
    </row>
    <row r="103" spans="1:23">
      <c r="A103" s="102">
        <f>IFERROR(B103*Proc!$H$38,"")</f>
        <v>0.34722222222222221</v>
      </c>
      <c r="B103" s="34">
        <f t="shared" si="35"/>
        <v>100</v>
      </c>
      <c r="C103" s="34">
        <f t="shared" ca="1" si="36"/>
        <v>6</v>
      </c>
      <c r="D103" s="101">
        <f t="shared" ca="1" si="37"/>
        <v>0.617299413589252</v>
      </c>
      <c r="E103" s="101">
        <f t="shared" ca="1" si="38"/>
        <v>0.5507089135982719</v>
      </c>
      <c r="F103" s="101">
        <f t="shared" ca="1" si="39"/>
        <v>5.7826105810731434</v>
      </c>
      <c r="G103" s="102">
        <f t="shared" ca="1" si="40"/>
        <v>52.043495229658291</v>
      </c>
      <c r="H103" s="34">
        <f t="shared" ca="1" si="41"/>
        <v>9</v>
      </c>
      <c r="I103" s="101">
        <f t="shared" ca="1" si="42"/>
        <v>0.42616001546699406</v>
      </c>
      <c r="J103" s="101">
        <f t="shared" ca="1" si="43"/>
        <v>0.36820161732669643</v>
      </c>
      <c r="K103" s="101">
        <f t="shared" ca="1" si="44"/>
        <v>8.8518183372824186</v>
      </c>
      <c r="L103" s="102">
        <f t="shared" ca="1" si="45"/>
        <v>-79.666365035541773</v>
      </c>
      <c r="M103" s="124">
        <f t="shared" ca="1" si="25"/>
        <v>0.33044471107164719</v>
      </c>
      <c r="N103" s="124">
        <f t="shared" ca="1" si="26"/>
        <v>0.13321061920721158</v>
      </c>
      <c r="O103" s="124">
        <f t="shared" ca="1" si="47"/>
        <v>0.58036341429674354</v>
      </c>
      <c r="P103" s="124">
        <f t="shared" ca="1" si="28"/>
        <v>4.4018744575602245E-2</v>
      </c>
      <c r="Q103" s="124">
        <f t="shared" ca="1" si="48"/>
        <v>3.1371927341530152E-2</v>
      </c>
      <c r="R103" s="124">
        <f t="shared" ca="1" si="30"/>
        <v>1.2646817234072096E-2</v>
      </c>
      <c r="S103" s="154">
        <f t="shared" ca="1" si="31"/>
        <v>0.31779789383757512</v>
      </c>
      <c r="T103" s="154">
        <f t="shared" ca="1" si="46"/>
        <v>0.10183869186568142</v>
      </c>
      <c r="U103" s="154">
        <f t="shared" ca="1" si="32"/>
        <v>0.58036341429674343</v>
      </c>
      <c r="V103" s="101">
        <f t="shared" ca="1" si="33"/>
        <v>79.666365035541773</v>
      </c>
      <c r="W103" s="101">
        <f t="shared" si="34"/>
        <v>0</v>
      </c>
    </row>
    <row r="104" spans="1:23">
      <c r="A104" s="102">
        <f>IFERROR(B104*Proc!$H$38,"")</f>
        <v>0.35069444444444442</v>
      </c>
      <c r="B104" s="34">
        <f t="shared" si="35"/>
        <v>101</v>
      </c>
      <c r="C104" s="34">
        <f t="shared" ca="1" si="36"/>
        <v>6</v>
      </c>
      <c r="D104" s="101">
        <f t="shared" ca="1" si="37"/>
        <v>0.62076766879711542</v>
      </c>
      <c r="E104" s="101">
        <f t="shared" ca="1" si="38"/>
        <v>0.55070891359827157</v>
      </c>
      <c r="F104" s="101">
        <f t="shared" ca="1" si="39"/>
        <v>5.7933724334952608</v>
      </c>
      <c r="G104" s="102">
        <f t="shared" ca="1" si="40"/>
        <v>52.14035190145735</v>
      </c>
      <c r="H104" s="34">
        <f t="shared" ca="1" si="41"/>
        <v>9</v>
      </c>
      <c r="I104" s="101">
        <f t="shared" ca="1" si="42"/>
        <v>0.42616001546699406</v>
      </c>
      <c r="J104" s="101">
        <f t="shared" ca="1" si="43"/>
        <v>0.37294366808362983</v>
      </c>
      <c r="K104" s="101">
        <f t="shared" ca="1" si="44"/>
        <v>8.9277229415947126</v>
      </c>
      <c r="L104" s="102">
        <f t="shared" ca="1" si="45"/>
        <v>-80.34950647435241</v>
      </c>
      <c r="M104" s="124">
        <f t="shared" ca="1" si="25"/>
        <v>0.33149315143406488</v>
      </c>
      <c r="N104" s="124">
        <f t="shared" ca="1" si="26"/>
        <v>0.13709880575603217</v>
      </c>
      <c r="O104" s="124">
        <f t="shared" ref="O104:O132" ca="1" si="49">IF($B104&gt;rNtrials,"",(1-IF(ISNUMBER(M104),M104,rSmall))*(1-IF(ISNUMBER(N104),N104,rSmall)))</f>
        <v>0.57685535798781673</v>
      </c>
      <c r="P104" s="124">
        <f t="shared" ref="P104:P132" ca="1" si="50">IF($B104&gt;rNtrials,"",IF(ISNUMBER(M104),M104,rSmall)*IF(ISNUMBER(N104),N104,rSmall))</f>
        <v>4.5447315177913818E-2</v>
      </c>
      <c r="Q104" s="124">
        <f t="shared" ref="Q104:Q132" ca="1" si="51">IFERROR(IF($B104&gt;rNtrials,"",IF(ISNUMBER(M104),M104,rSmall)*P104/(IF(ISNUMBER(M104),M104,rSmall)+IF(ISNUMBER(N104),N104,rSmall))),"")</f>
        <v>3.2150517099959829E-2</v>
      </c>
      <c r="R104" s="124">
        <f t="shared" ca="1" si="30"/>
        <v>1.3296798077953987E-2</v>
      </c>
      <c r="S104" s="154">
        <f t="shared" ca="1" si="31"/>
        <v>0.31819635335611091</v>
      </c>
      <c r="T104" s="154">
        <f t="shared" ca="1" si="46"/>
        <v>0.10494828865607234</v>
      </c>
      <c r="U104" s="154">
        <f t="shared" ca="1" si="32"/>
        <v>0.57685535798781673</v>
      </c>
      <c r="V104" s="101">
        <f t="shared" ca="1" si="33"/>
        <v>80.34950647435241</v>
      </c>
      <c r="W104" s="101">
        <f t="shared" si="34"/>
        <v>0</v>
      </c>
    </row>
    <row r="105" spans="1:23">
      <c r="A105" s="102">
        <f>IFERROR(B105*Proc!$H$38,"")</f>
        <v>0.35416666666666663</v>
      </c>
      <c r="B105" s="34">
        <f t="shared" si="35"/>
        <v>102</v>
      </c>
      <c r="C105" s="34">
        <f t="shared" ca="1" si="36"/>
        <v>6</v>
      </c>
      <c r="D105" s="101">
        <f t="shared" ca="1" si="37"/>
        <v>0.62076766879711542</v>
      </c>
      <c r="E105" s="101">
        <f t="shared" ca="1" si="38"/>
        <v>0.55460106666487408</v>
      </c>
      <c r="F105" s="101">
        <f t="shared" ca="1" si="39"/>
        <v>5.8400414001714536</v>
      </c>
      <c r="G105" s="102">
        <f t="shared" ca="1" si="40"/>
        <v>52.560372601543079</v>
      </c>
      <c r="H105" s="34">
        <f t="shared" ca="1" si="41"/>
        <v>9</v>
      </c>
      <c r="I105" s="101">
        <f t="shared" ca="1" si="42"/>
        <v>0.43068906630813164</v>
      </c>
      <c r="J105" s="101">
        <f t="shared" ca="1" si="43"/>
        <v>0.37294366808363005</v>
      </c>
      <c r="K105" s="101">
        <f t="shared" ca="1" si="44"/>
        <v>8.9333917304892481</v>
      </c>
      <c r="L105" s="102">
        <f t="shared" ca="1" si="45"/>
        <v>-80.400525574403233</v>
      </c>
      <c r="M105" s="124">
        <f t="shared" ca="1" si="25"/>
        <v>0.33519409042063336</v>
      </c>
      <c r="N105" s="124">
        <f t="shared" ca="1" si="26"/>
        <v>0.13709880575603237</v>
      </c>
      <c r="O105" s="124">
        <f t="shared" ca="1" si="49"/>
        <v>0.57366181331648258</v>
      </c>
      <c r="P105" s="124">
        <f t="shared" ca="1" si="50"/>
        <v>4.5954709493148366E-2</v>
      </c>
      <c r="Q105" s="124">
        <f t="shared" ca="1" si="51"/>
        <v>3.2614818418396009E-2</v>
      </c>
      <c r="R105" s="124">
        <f t="shared" ca="1" si="30"/>
        <v>1.3339891074752358E-2</v>
      </c>
      <c r="S105" s="154">
        <f t="shared" ca="1" si="31"/>
        <v>0.321854199345881</v>
      </c>
      <c r="T105" s="154">
        <f t="shared" ca="1" si="46"/>
        <v>0.10448398733763636</v>
      </c>
      <c r="U105" s="154">
        <f t="shared" ca="1" si="32"/>
        <v>0.57366181331648258</v>
      </c>
      <c r="V105" s="101">
        <f t="shared" ca="1" si="33"/>
        <v>80.400525574403233</v>
      </c>
      <c r="W105" s="101">
        <f t="shared" si="34"/>
        <v>0</v>
      </c>
    </row>
    <row r="106" spans="1:23">
      <c r="A106" s="102">
        <f>IFERROR(B106*Proc!$H$38,"")</f>
        <v>0.3576388888888889</v>
      </c>
      <c r="B106" s="34">
        <f t="shared" si="35"/>
        <v>103</v>
      </c>
      <c r="C106" s="34">
        <f t="shared" ca="1" si="36"/>
        <v>6</v>
      </c>
      <c r="D106" s="101">
        <f t="shared" ca="1" si="37"/>
        <v>0.62414351584467953</v>
      </c>
      <c r="E106" s="101">
        <f t="shared" ca="1" si="38"/>
        <v>0.55460106666487474</v>
      </c>
      <c r="F106" s="101">
        <f t="shared" ca="1" si="39"/>
        <v>5.8478063807456646</v>
      </c>
      <c r="G106" s="102">
        <f t="shared" ca="1" si="40"/>
        <v>52.630257426710983</v>
      </c>
      <c r="H106" s="34">
        <f t="shared" ca="1" si="41"/>
        <v>10</v>
      </c>
      <c r="I106" s="101">
        <f t="shared" ca="1" si="42"/>
        <v>0.37758392329809859</v>
      </c>
      <c r="J106" s="101">
        <f t="shared" ca="1" si="43"/>
        <v>0.32447878028806587</v>
      </c>
      <c r="K106" s="101">
        <f t="shared" ca="1" si="44"/>
        <v>9.0149502312116034</v>
      </c>
      <c r="L106" s="102">
        <f t="shared" ca="1" si="45"/>
        <v>-81.134552080904427</v>
      </c>
      <c r="M106" s="124">
        <f t="shared" ca="1" si="25"/>
        <v>0.33622002436949588</v>
      </c>
      <c r="N106" s="124">
        <f t="shared" ca="1" si="26"/>
        <v>0.14095628821230641</v>
      </c>
      <c r="O106" s="124">
        <f t="shared" ca="1" si="49"/>
        <v>0.570216014075973</v>
      </c>
      <c r="P106" s="124">
        <f t="shared" ca="1" si="50"/>
        <v>4.7392326657775347E-2</v>
      </c>
      <c r="Q106" s="124">
        <f t="shared" ca="1" si="51"/>
        <v>3.339279172847192E-2</v>
      </c>
      <c r="R106" s="124">
        <f t="shared" ca="1" si="30"/>
        <v>1.3999534929303434E-2</v>
      </c>
      <c r="S106" s="154">
        <f t="shared" ca="1" si="31"/>
        <v>0.32222048944019244</v>
      </c>
      <c r="T106" s="154">
        <f t="shared" ca="1" si="46"/>
        <v>0.10756349648383448</v>
      </c>
      <c r="U106" s="154">
        <f t="shared" ca="1" si="32"/>
        <v>0.57021601407597311</v>
      </c>
      <c r="V106" s="101">
        <f t="shared" ca="1" si="33"/>
        <v>81.134552080904427</v>
      </c>
      <c r="W106" s="101">
        <f t="shared" si="34"/>
        <v>0</v>
      </c>
    </row>
    <row r="107" spans="1:23">
      <c r="A107" s="102">
        <f>IFERROR(B107*Proc!$H$38,"")</f>
        <v>0.3611111111111111</v>
      </c>
      <c r="B107" s="34">
        <f t="shared" si="35"/>
        <v>104</v>
      </c>
      <c r="C107" s="34">
        <f t="shared" ca="1" si="36"/>
        <v>6</v>
      </c>
      <c r="D107" s="101">
        <f t="shared" ca="1" si="37"/>
        <v>0.62414351584467953</v>
      </c>
      <c r="E107" s="101">
        <f t="shared" ca="1" si="38"/>
        <v>0.55839429116559147</v>
      </c>
      <c r="F107" s="101">
        <f t="shared" ca="1" si="39"/>
        <v>5.8967182873271469</v>
      </c>
      <c r="G107" s="102">
        <f t="shared" ca="1" si="40"/>
        <v>53.070464585944322</v>
      </c>
      <c r="H107" s="34">
        <f t="shared" ca="1" si="41"/>
        <v>10</v>
      </c>
      <c r="I107" s="101">
        <f t="shared" ca="1" si="42"/>
        <v>0.37758392329809887</v>
      </c>
      <c r="J107" s="101">
        <f t="shared" ca="1" si="43"/>
        <v>0.32913712616613916</v>
      </c>
      <c r="K107" s="101">
        <f t="shared" ca="1" si="44"/>
        <v>9.0163877534434942</v>
      </c>
      <c r="L107" s="102">
        <f t="shared" ca="1" si="45"/>
        <v>-81.147489780991449</v>
      </c>
      <c r="M107" s="124">
        <f t="shared" ca="1" si="25"/>
        <v>0.33984843655621566</v>
      </c>
      <c r="N107" s="124">
        <f t="shared" ca="1" si="26"/>
        <v>0.14095628821230677</v>
      </c>
      <c r="O107" s="124">
        <f t="shared" ca="1" si="49"/>
        <v>0.56709904940319733</v>
      </c>
      <c r="P107" s="124">
        <f t="shared" ca="1" si="50"/>
        <v>4.7903774171719787E-2</v>
      </c>
      <c r="Q107" s="124">
        <f t="shared" ca="1" si="51"/>
        <v>3.3859947539489788E-2</v>
      </c>
      <c r="R107" s="124">
        <f t="shared" ca="1" si="30"/>
        <v>1.4043826632230002E-2</v>
      </c>
      <c r="S107" s="154">
        <f t="shared" ca="1" si="31"/>
        <v>0.32580460992398563</v>
      </c>
      <c r="T107" s="154">
        <f t="shared" ca="1" si="46"/>
        <v>0.10709634067281698</v>
      </c>
      <c r="U107" s="154">
        <f t="shared" ca="1" si="32"/>
        <v>0.56709904940319733</v>
      </c>
      <c r="V107" s="101">
        <f t="shared" ca="1" si="33"/>
        <v>81.147489780991449</v>
      </c>
      <c r="W107" s="101">
        <f t="shared" si="34"/>
        <v>0</v>
      </c>
    </row>
    <row r="108" spans="1:23">
      <c r="A108" s="102">
        <f>IFERROR(B108*Proc!$H$38,"")</f>
        <v>0.36458333333333331</v>
      </c>
      <c r="B108" s="34">
        <f t="shared" si="35"/>
        <v>105</v>
      </c>
      <c r="C108" s="34">
        <f t="shared" ca="1" si="36"/>
        <v>6</v>
      </c>
      <c r="D108" s="101">
        <f t="shared" ca="1" si="37"/>
        <v>0.62743097707863305</v>
      </c>
      <c r="E108" s="101">
        <f t="shared" ca="1" si="38"/>
        <v>0.55839429116559047</v>
      </c>
      <c r="F108" s="101">
        <f t="shared" ca="1" si="39"/>
        <v>5.9016364641210775</v>
      </c>
      <c r="G108" s="102">
        <f t="shared" ca="1" si="40"/>
        <v>53.114728177089695</v>
      </c>
      <c r="H108" s="34">
        <f t="shared" ca="1" si="41"/>
        <v>10</v>
      </c>
      <c r="I108" s="101">
        <f t="shared" ca="1" si="42"/>
        <v>0.3821258105292199</v>
      </c>
      <c r="J108" s="101">
        <f t="shared" ca="1" si="43"/>
        <v>0.32913712616613899</v>
      </c>
      <c r="K108" s="101">
        <f t="shared" ca="1" si="44"/>
        <v>9.1006973745769049</v>
      </c>
      <c r="L108" s="102">
        <f t="shared" ca="1" si="45"/>
        <v>-81.906276371192149</v>
      </c>
      <c r="M108" s="124">
        <f t="shared" ca="1" si="25"/>
        <v>0.34085262190528515</v>
      </c>
      <c r="N108" s="124">
        <f t="shared" ca="1" si="26"/>
        <v>0.14478233933004808</v>
      </c>
      <c r="O108" s="124">
        <f t="shared" ca="1" si="49"/>
        <v>0.56371447873089431</v>
      </c>
      <c r="P108" s="124">
        <f t="shared" ca="1" si="50"/>
        <v>4.9349439966227572E-2</v>
      </c>
      <c r="Q108" s="124">
        <f t="shared" ca="1" si="51"/>
        <v>3.4636892614275605E-2</v>
      </c>
      <c r="R108" s="124">
        <f t="shared" ca="1" si="30"/>
        <v>1.4712547351951964E-2</v>
      </c>
      <c r="S108" s="154">
        <f t="shared" ca="1" si="31"/>
        <v>0.32614007455333316</v>
      </c>
      <c r="T108" s="154">
        <f t="shared" ca="1" si="46"/>
        <v>0.11014544671577248</v>
      </c>
      <c r="U108" s="154">
        <f t="shared" ca="1" si="32"/>
        <v>0.56371447873089431</v>
      </c>
      <c r="V108" s="101">
        <f t="shared" ca="1" si="33"/>
        <v>81.906276371192149</v>
      </c>
      <c r="W108" s="101">
        <f t="shared" si="34"/>
        <v>0</v>
      </c>
    </row>
    <row r="109" spans="1:23">
      <c r="A109" s="102">
        <f>IFERROR(B109*Proc!$H$38,"")</f>
        <v>0.36805555555555552</v>
      </c>
      <c r="B109" s="34">
        <f t="shared" si="35"/>
        <v>106</v>
      </c>
      <c r="C109" s="34">
        <f t="shared" ca="1" si="36"/>
        <v>6</v>
      </c>
      <c r="D109" s="101">
        <f t="shared" ca="1" si="37"/>
        <v>0.62743097707863305</v>
      </c>
      <c r="E109" s="101">
        <f t="shared" ca="1" si="38"/>
        <v>0.5620926850537894</v>
      </c>
      <c r="F109" s="101">
        <f t="shared" ca="1" si="39"/>
        <v>5.9526724903920858</v>
      </c>
      <c r="G109" s="102">
        <f t="shared" ca="1" si="40"/>
        <v>53.574052413528776</v>
      </c>
      <c r="H109" s="34">
        <f t="shared" ca="1" si="41"/>
        <v>10</v>
      </c>
      <c r="I109" s="101">
        <f t="shared" ca="1" si="42"/>
        <v>0.38212581052921984</v>
      </c>
      <c r="J109" s="101">
        <f t="shared" ca="1" si="43"/>
        <v>0.33370511619743903</v>
      </c>
      <c r="K109" s="101">
        <f t="shared" ca="1" si="44"/>
        <v>9.1101971268954802</v>
      </c>
      <c r="L109" s="102">
        <f t="shared" ca="1" si="45"/>
        <v>-81.991774142059327</v>
      </c>
      <c r="M109" s="124">
        <f t="shared" ca="1" si="25"/>
        <v>0.3444106554073485</v>
      </c>
      <c r="N109" s="124">
        <f t="shared" ca="1" si="26"/>
        <v>0.14478233933004836</v>
      </c>
      <c r="O109" s="124">
        <f t="shared" ca="1" si="49"/>
        <v>0.56067158564267428</v>
      </c>
      <c r="P109" s="124">
        <f t="shared" ca="1" si="50"/>
        <v>4.9864580380071084E-2</v>
      </c>
      <c r="Q109" s="124">
        <f t="shared" ca="1" si="51"/>
        <v>3.5106579601639203E-2</v>
      </c>
      <c r="R109" s="124">
        <f t="shared" ca="1" si="30"/>
        <v>1.4758000778431877E-2</v>
      </c>
      <c r="S109" s="154">
        <f t="shared" ca="1" si="31"/>
        <v>0.32965265462891663</v>
      </c>
      <c r="T109" s="154">
        <f t="shared" ca="1" si="46"/>
        <v>0.10967575972840915</v>
      </c>
      <c r="U109" s="154">
        <f t="shared" ca="1" si="32"/>
        <v>0.56067158564267416</v>
      </c>
      <c r="V109" s="101">
        <f t="shared" ca="1" si="33"/>
        <v>81.991774142059327</v>
      </c>
      <c r="W109" s="101">
        <f t="shared" si="34"/>
        <v>0</v>
      </c>
    </row>
    <row r="110" spans="1:23">
      <c r="A110" s="102">
        <f>IFERROR(B110*Proc!$H$38,"")</f>
        <v>0.37152777777777773</v>
      </c>
      <c r="B110" s="34">
        <f t="shared" si="35"/>
        <v>107</v>
      </c>
      <c r="C110" s="34">
        <f t="shared" ca="1" si="36"/>
        <v>6</v>
      </c>
      <c r="D110" s="101">
        <f t="shared" ca="1" si="37"/>
        <v>0.63063383453083199</v>
      </c>
      <c r="E110" s="101">
        <f t="shared" ca="1" si="38"/>
        <v>0.56209268505378995</v>
      </c>
      <c r="F110" s="101">
        <f t="shared" ca="1" si="39"/>
        <v>5.9548840562616219</v>
      </c>
      <c r="G110" s="102">
        <f t="shared" ca="1" si="40"/>
        <v>53.593956506354594</v>
      </c>
      <c r="H110" s="34">
        <f t="shared" ca="1" si="41"/>
        <v>10</v>
      </c>
      <c r="I110" s="101">
        <f t="shared" ca="1" si="42"/>
        <v>0.38657260898826074</v>
      </c>
      <c r="J110" s="101">
        <f t="shared" ca="1" si="43"/>
        <v>0.33370511619743887</v>
      </c>
      <c r="K110" s="101">
        <f t="shared" ca="1" si="44"/>
        <v>9.1850403592126781</v>
      </c>
      <c r="L110" s="102">
        <f t="shared" ca="1" si="45"/>
        <v>-82.665363232914103</v>
      </c>
      <c r="M110" s="124">
        <f t="shared" ca="1" si="25"/>
        <v>0.34539381717152362</v>
      </c>
      <c r="N110" s="124">
        <f t="shared" ca="1" si="26"/>
        <v>0.14857634761056018</v>
      </c>
      <c r="O110" s="124">
        <f t="shared" ca="1" si="49"/>
        <v>0.55734718706053077</v>
      </c>
      <c r="P110" s="124">
        <f t="shared" ca="1" si="50"/>
        <v>5.1317351842614566E-2</v>
      </c>
      <c r="Q110" s="124">
        <f t="shared" ca="1" si="51"/>
        <v>3.5882118605025597E-2</v>
      </c>
      <c r="R110" s="124">
        <f t="shared" ca="1" si="30"/>
        <v>1.5435233237588976E-2</v>
      </c>
      <c r="S110" s="154">
        <f t="shared" ca="1" si="31"/>
        <v>0.32995858393393462</v>
      </c>
      <c r="T110" s="154">
        <f t="shared" ca="1" si="46"/>
        <v>0.11269422900553458</v>
      </c>
      <c r="U110" s="154">
        <f t="shared" ca="1" si="32"/>
        <v>0.55734718706053077</v>
      </c>
      <c r="V110" s="101">
        <f t="shared" ca="1" si="33"/>
        <v>82.665363232914103</v>
      </c>
      <c r="W110" s="101">
        <f t="shared" si="34"/>
        <v>0</v>
      </c>
    </row>
    <row r="111" spans="1:23">
      <c r="A111" s="102">
        <f>IFERROR(B111*Proc!$H$38,"")</f>
        <v>0.375</v>
      </c>
      <c r="B111" s="34">
        <f t="shared" si="35"/>
        <v>108</v>
      </c>
      <c r="C111" s="34">
        <f t="shared" ca="1" si="36"/>
        <v>7</v>
      </c>
      <c r="D111" s="101">
        <f t="shared" ca="1" si="37"/>
        <v>0.56570011397363351</v>
      </c>
      <c r="E111" s="101">
        <f t="shared" ca="1" si="38"/>
        <v>0.50076639341643603</v>
      </c>
      <c r="F111" s="101">
        <f t="shared" ca="1" si="39"/>
        <v>6.0079331704983669</v>
      </c>
      <c r="G111" s="102">
        <f t="shared" ca="1" si="40"/>
        <v>54.071398534485304</v>
      </c>
      <c r="H111" s="34">
        <f t="shared" ca="1" si="41"/>
        <v>10</v>
      </c>
      <c r="I111" s="101">
        <f t="shared" ca="1" si="42"/>
        <v>0.38657260898826101</v>
      </c>
      <c r="J111" s="101">
        <f t="shared" ca="1" si="43"/>
        <v>0.33818541219666132</v>
      </c>
      <c r="K111" s="101">
        <f t="shared" ca="1" si="44"/>
        <v>9.2021737258064515</v>
      </c>
      <c r="L111" s="102">
        <f t="shared" ca="1" si="45"/>
        <v>-82.819563532258059</v>
      </c>
      <c r="M111" s="124">
        <f t="shared" ca="1" si="25"/>
        <v>0.34888354529158638</v>
      </c>
      <c r="N111" s="124">
        <f t="shared" ca="1" si="26"/>
        <v>0.14857634761056013</v>
      </c>
      <c r="O111" s="124">
        <f t="shared" ca="1" si="49"/>
        <v>0.55437594999870077</v>
      </c>
      <c r="P111" s="124">
        <f t="shared" ca="1" si="50"/>
        <v>5.1835842900847334E-2</v>
      </c>
      <c r="Q111" s="124">
        <f t="shared" ca="1" si="51"/>
        <v>3.6354031556032791E-2</v>
      </c>
      <c r="R111" s="124">
        <f t="shared" ca="1" si="30"/>
        <v>1.5481811344814541E-2</v>
      </c>
      <c r="S111" s="154">
        <f t="shared" ca="1" si="31"/>
        <v>0.33340173394677186</v>
      </c>
      <c r="T111" s="154">
        <f t="shared" ca="1" si="46"/>
        <v>0.11222231605452734</v>
      </c>
      <c r="U111" s="154">
        <f t="shared" ca="1" si="32"/>
        <v>0.55437594999870077</v>
      </c>
      <c r="V111" s="101">
        <f t="shared" ca="1" si="33"/>
        <v>82.819563532258059</v>
      </c>
      <c r="W111" s="101">
        <f t="shared" si="34"/>
        <v>0</v>
      </c>
    </row>
    <row r="112" spans="1:23">
      <c r="A112" s="102">
        <f>IFERROR(B112*Proc!$H$38,"")</f>
        <v>0.37847222222222221</v>
      </c>
      <c r="B112" s="34">
        <f t="shared" si="35"/>
        <v>109</v>
      </c>
      <c r="C112" s="34">
        <f t="shared" ca="1" si="36"/>
        <v>7</v>
      </c>
      <c r="D112" s="101">
        <f t="shared" ca="1" si="37"/>
        <v>0.56570011397363362</v>
      </c>
      <c r="E112" s="101">
        <f t="shared" ca="1" si="38"/>
        <v>0.50468480758799084</v>
      </c>
      <c r="F112" s="101">
        <f t="shared" ca="1" si="39"/>
        <v>6.0084426401634019</v>
      </c>
      <c r="G112" s="102">
        <f t="shared" ca="1" si="40"/>
        <v>54.075983761470617</v>
      </c>
      <c r="H112" s="34">
        <f t="shared" ca="1" si="41"/>
        <v>10</v>
      </c>
      <c r="I112" s="101">
        <f t="shared" ca="1" si="42"/>
        <v>0.39092745669950479</v>
      </c>
      <c r="J112" s="101">
        <f t="shared" ca="1" si="43"/>
        <v>0.33818541219666121</v>
      </c>
      <c r="K112" s="101">
        <f t="shared" ca="1" si="44"/>
        <v>9.2680492897306852</v>
      </c>
      <c r="L112" s="102">
        <f t="shared" ca="1" si="45"/>
        <v>-83.412443607576165</v>
      </c>
      <c r="M112" s="124">
        <f t="shared" ca="1" si="25"/>
        <v>0.34984637727012952</v>
      </c>
      <c r="N112" s="124">
        <f t="shared" ca="1" si="26"/>
        <v>0.15233780606025066</v>
      </c>
      <c r="O112" s="124">
        <f t="shared" ca="1" si="49"/>
        <v>0.55111064624107808</v>
      </c>
      <c r="P112" s="124">
        <f t="shared" ca="1" si="50"/>
        <v>5.3294829571458271E-2</v>
      </c>
      <c r="Q112" s="124">
        <f t="shared" ca="1" si="51"/>
        <v>3.7127818182472204E-2</v>
      </c>
      <c r="R112" s="124">
        <f t="shared" ca="1" si="30"/>
        <v>1.6167011388986064E-2</v>
      </c>
      <c r="S112" s="154">
        <f t="shared" ca="1" si="31"/>
        <v>0.33367936588114344</v>
      </c>
      <c r="T112" s="154">
        <f t="shared" ca="1" si="46"/>
        <v>0.11520998787777845</v>
      </c>
      <c r="U112" s="154">
        <f t="shared" ca="1" si="32"/>
        <v>0.55111064624107808</v>
      </c>
      <c r="V112" s="101">
        <f t="shared" ca="1" si="33"/>
        <v>83.412443607576165</v>
      </c>
      <c r="W112" s="101">
        <f t="shared" si="34"/>
        <v>0</v>
      </c>
    </row>
    <row r="113" spans="1:23">
      <c r="A113" s="102">
        <f>IFERROR(B113*Proc!$H$38,"")</f>
        <v>0.38194444444444442</v>
      </c>
      <c r="B113" s="34">
        <f t="shared" si="35"/>
        <v>110</v>
      </c>
      <c r="C113" s="34">
        <f t="shared" ca="1" si="36"/>
        <v>7</v>
      </c>
      <c r="D113" s="101">
        <f t="shared" ca="1" si="37"/>
        <v>0.56922022780357495</v>
      </c>
      <c r="E113" s="101">
        <f t="shared" ca="1" si="38"/>
        <v>0.50468480758799117</v>
      </c>
      <c r="F113" s="101">
        <f t="shared" ca="1" si="39"/>
        <v>6.0625275870635864</v>
      </c>
      <c r="G113" s="102">
        <f t="shared" ca="1" si="40"/>
        <v>54.562748283572276</v>
      </c>
      <c r="H113" s="34">
        <f t="shared" ca="1" si="41"/>
        <v>10</v>
      </c>
      <c r="I113" s="101">
        <f t="shared" ca="1" si="42"/>
        <v>0.39092745669950507</v>
      </c>
      <c r="J113" s="101">
        <f t="shared" ca="1" si="43"/>
        <v>0.34258058257189833</v>
      </c>
      <c r="K113" s="101">
        <f t="shared" ca="1" si="44"/>
        <v>9.2924174069789345</v>
      </c>
      <c r="L113" s="102">
        <f t="shared" ca="1" si="45"/>
        <v>-83.631756662810403</v>
      </c>
      <c r="M113" s="124">
        <f t="shared" ca="1" si="25"/>
        <v>0.35326980055591095</v>
      </c>
      <c r="N113" s="124">
        <f t="shared" ca="1" si="26"/>
        <v>0.1523378060602511</v>
      </c>
      <c r="O113" s="124">
        <f t="shared" ca="1" si="49"/>
        <v>0.54820873974786788</v>
      </c>
      <c r="P113" s="124">
        <f t="shared" ca="1" si="50"/>
        <v>5.3816346364029946E-2</v>
      </c>
      <c r="Q113" s="124">
        <f t="shared" ca="1" si="51"/>
        <v>3.7601669155863056E-2</v>
      </c>
      <c r="R113" s="124">
        <f t="shared" ca="1" si="30"/>
        <v>1.621467720816689E-2</v>
      </c>
      <c r="S113" s="154">
        <f t="shared" ca="1" si="31"/>
        <v>0.33705512334774407</v>
      </c>
      <c r="T113" s="154">
        <f t="shared" ca="1" si="46"/>
        <v>0.11473613690438805</v>
      </c>
      <c r="U113" s="154">
        <f t="shared" ca="1" si="32"/>
        <v>0.54820873974786788</v>
      </c>
      <c r="V113" s="101">
        <f t="shared" ca="1" si="33"/>
        <v>83.631756662810403</v>
      </c>
      <c r="W113" s="101">
        <f t="shared" si="34"/>
        <v>0</v>
      </c>
    </row>
    <row r="114" spans="1:23">
      <c r="A114" s="102">
        <f>IFERROR(B114*Proc!$H$38,"")</f>
        <v>0.38541666666666663</v>
      </c>
      <c r="B114" s="34">
        <f t="shared" si="35"/>
        <v>111</v>
      </c>
      <c r="C114" s="34">
        <f t="shared" ca="1" si="36"/>
        <v>7</v>
      </c>
      <c r="D114" s="101">
        <f t="shared" ca="1" si="37"/>
        <v>0.56922022780357495</v>
      </c>
      <c r="E114" s="101">
        <f t="shared" ca="1" si="38"/>
        <v>0.50851317997366152</v>
      </c>
      <c r="F114" s="101">
        <f t="shared" ca="1" si="39"/>
        <v>6.0664707682297587</v>
      </c>
      <c r="G114" s="102">
        <f t="shared" ca="1" si="40"/>
        <v>54.598236914067826</v>
      </c>
      <c r="H114" s="34">
        <f t="shared" ca="1" si="41"/>
        <v>10</v>
      </c>
      <c r="I114" s="101">
        <f t="shared" ca="1" si="42"/>
        <v>0.39519335735782313</v>
      </c>
      <c r="J114" s="101">
        <f t="shared" ca="1" si="43"/>
        <v>0.34258058257189811</v>
      </c>
      <c r="K114" s="101">
        <f t="shared" ca="1" si="44"/>
        <v>9.3497889685752344</v>
      </c>
      <c r="L114" s="102">
        <f t="shared" ca="1" si="45"/>
        <v>-84.148100717177115</v>
      </c>
      <c r="M114" s="124">
        <f t="shared" ca="1" si="25"/>
        <v>0.35421296684861769</v>
      </c>
      <c r="N114" s="124">
        <f t="shared" ca="1" si="26"/>
        <v>0.15606630199376514</v>
      </c>
      <c r="O114" s="124">
        <f t="shared" ca="1" si="49"/>
        <v>0.54500143901192111</v>
      </c>
      <c r="P114" s="124">
        <f t="shared" ca="1" si="50"/>
        <v>5.528070785430389E-2</v>
      </c>
      <c r="Q114" s="124">
        <f t="shared" ca="1" si="51"/>
        <v>3.8373386367402999E-2</v>
      </c>
      <c r="R114" s="124">
        <f t="shared" ca="1" si="30"/>
        <v>1.6907321486900891E-2</v>
      </c>
      <c r="S114" s="154">
        <f t="shared" ca="1" si="31"/>
        <v>0.33730564536171681</v>
      </c>
      <c r="T114" s="154">
        <f t="shared" ca="1" si="46"/>
        <v>0.11769291562636214</v>
      </c>
      <c r="U114" s="154">
        <f t="shared" ca="1" si="32"/>
        <v>0.54500143901192111</v>
      </c>
      <c r="V114" s="101">
        <f t="shared" ca="1" si="33"/>
        <v>84.148100717177115</v>
      </c>
      <c r="W114" s="101">
        <f t="shared" si="34"/>
        <v>0</v>
      </c>
    </row>
    <row r="115" spans="1:23">
      <c r="A115" s="102">
        <f>IFERROR(B115*Proc!$H$38,"")</f>
        <v>0.38888888888888884</v>
      </c>
      <c r="B115" s="34">
        <f t="shared" si="35"/>
        <v>112</v>
      </c>
      <c r="C115" s="34">
        <f t="shared" ca="1" si="36"/>
        <v>7</v>
      </c>
      <c r="D115" s="101">
        <f t="shared" ca="1" si="37"/>
        <v>0.57265647579394752</v>
      </c>
      <c r="E115" s="101">
        <f t="shared" ca="1" si="38"/>
        <v>0.50851317997366163</v>
      </c>
      <c r="F115" s="101">
        <f t="shared" ca="1" si="39"/>
        <v>6.1164812627888798</v>
      </c>
      <c r="G115" s="102">
        <f t="shared" ca="1" si="40"/>
        <v>55.048331365099919</v>
      </c>
      <c r="H115" s="34">
        <f t="shared" ca="1" si="41"/>
        <v>10</v>
      </c>
      <c r="I115" s="101">
        <f t="shared" ca="1" si="42"/>
        <v>0.39519335735782307</v>
      </c>
      <c r="J115" s="101">
        <f t="shared" ca="1" si="43"/>
        <v>0.34689310509533461</v>
      </c>
      <c r="K115" s="101">
        <f t="shared" ca="1" si="44"/>
        <v>9.3810201264837367</v>
      </c>
      <c r="L115" s="102">
        <f t="shared" ca="1" si="45"/>
        <v>-84.429181138353627</v>
      </c>
      <c r="M115" s="124">
        <f t="shared" ca="1" si="25"/>
        <v>0.35757201525101168</v>
      </c>
      <c r="N115" s="124">
        <f t="shared" ca="1" si="26"/>
        <v>0.1560663019937655</v>
      </c>
      <c r="O115" s="124">
        <f t="shared" ca="1" si="49"/>
        <v>0.54216662487190659</v>
      </c>
      <c r="P115" s="124">
        <f t="shared" ca="1" si="50"/>
        <v>5.5804942116683715E-2</v>
      </c>
      <c r="Q115" s="124">
        <f t="shared" ca="1" si="51"/>
        <v>3.8848903875914165E-2</v>
      </c>
      <c r="R115" s="124">
        <f t="shared" ca="1" si="30"/>
        <v>1.6956038240769553E-2</v>
      </c>
      <c r="S115" s="154">
        <f t="shared" ca="1" si="31"/>
        <v>0.3406159770102421</v>
      </c>
      <c r="T115" s="154">
        <f t="shared" ca="1" si="46"/>
        <v>0.11721739811785134</v>
      </c>
      <c r="U115" s="154">
        <f t="shared" ca="1" si="32"/>
        <v>0.54216662487190648</v>
      </c>
      <c r="V115" s="101">
        <f t="shared" ca="1" si="33"/>
        <v>84.429181138353627</v>
      </c>
      <c r="W115" s="101">
        <f t="shared" si="34"/>
        <v>0</v>
      </c>
    </row>
    <row r="116" spans="1:23">
      <c r="A116" s="102">
        <f>IFERROR(B116*Proc!$H$38,"")</f>
        <v>0.3923611111111111</v>
      </c>
      <c r="B116" s="34">
        <f t="shared" si="35"/>
        <v>113</v>
      </c>
      <c r="C116" s="34">
        <f t="shared" ca="1" si="36"/>
        <v>7</v>
      </c>
      <c r="D116" s="101">
        <f t="shared" ca="1" si="37"/>
        <v>0.57265647579394718</v>
      </c>
      <c r="E116" s="101">
        <f t="shared" ca="1" si="38"/>
        <v>0.51225487222984467</v>
      </c>
      <c r="F116" s="101">
        <f t="shared" ca="1" si="39"/>
        <v>6.1236969162359731</v>
      </c>
      <c r="G116" s="102">
        <f t="shared" ca="1" si="40"/>
        <v>55.113272246123756</v>
      </c>
      <c r="H116" s="34">
        <f t="shared" ca="1" si="41"/>
        <v>10</v>
      </c>
      <c r="I116" s="101">
        <f t="shared" ca="1" si="42"/>
        <v>0.39937318688053836</v>
      </c>
      <c r="J116" s="101">
        <f t="shared" ca="1" si="43"/>
        <v>0.34689310509533455</v>
      </c>
      <c r="K116" s="101">
        <f t="shared" ca="1" si="44"/>
        <v>9.4303194084452073</v>
      </c>
      <c r="L116" s="102">
        <f t="shared" ca="1" si="45"/>
        <v>-84.872874676006859</v>
      </c>
      <c r="M116" s="124">
        <f t="shared" ca="1" si="25"/>
        <v>0.35849615170679133</v>
      </c>
      <c r="N116" s="124">
        <f t="shared" ca="1" si="26"/>
        <v>0.15976150778501616</v>
      </c>
      <c r="O116" s="124">
        <f t="shared" ca="1" si="49"/>
        <v>0.53901622623999546</v>
      </c>
      <c r="P116" s="124">
        <f t="shared" ca="1" si="50"/>
        <v>5.7273885731802879E-2</v>
      </c>
      <c r="Q116" s="124">
        <f t="shared" ca="1" si="51"/>
        <v>3.9618261789472711E-2</v>
      </c>
      <c r="R116" s="124">
        <f t="shared" ca="1" si="30"/>
        <v>1.7655623942330168E-2</v>
      </c>
      <c r="S116" s="154">
        <f t="shared" ca="1" si="31"/>
        <v>0.34084052776446117</v>
      </c>
      <c r="T116" s="154">
        <f t="shared" ca="1" si="46"/>
        <v>0.12014324599554345</v>
      </c>
      <c r="U116" s="154">
        <f t="shared" ca="1" si="32"/>
        <v>0.53901622623999534</v>
      </c>
      <c r="V116" s="101">
        <f t="shared" ca="1" si="33"/>
        <v>84.872874676006859</v>
      </c>
      <c r="W116" s="101">
        <f t="shared" si="34"/>
        <v>0</v>
      </c>
    </row>
    <row r="117" spans="1:23">
      <c r="A117" s="102">
        <f>IFERROR(B117*Proc!$H$38,"")</f>
        <v>0.39583333333333331</v>
      </c>
      <c r="B117" s="34">
        <f t="shared" si="35"/>
        <v>114</v>
      </c>
      <c r="C117" s="34">
        <f t="shared" ca="1" si="36"/>
        <v>7</v>
      </c>
      <c r="D117" s="101">
        <f t="shared" ca="1" si="37"/>
        <v>0.57601212043639838</v>
      </c>
      <c r="E117" s="101">
        <f t="shared" ca="1" si="38"/>
        <v>0.51225487222984567</v>
      </c>
      <c r="F117" s="101">
        <f t="shared" ca="1" si="39"/>
        <v>6.1698181311709384</v>
      </c>
      <c r="G117" s="102">
        <f t="shared" ca="1" si="40"/>
        <v>55.528363180538449</v>
      </c>
      <c r="H117" s="34">
        <f t="shared" ca="1" si="41"/>
        <v>10</v>
      </c>
      <c r="I117" s="101">
        <f t="shared" ca="1" si="42"/>
        <v>0.39937318688053836</v>
      </c>
      <c r="J117" s="101">
        <f t="shared" ca="1" si="43"/>
        <v>0.35112536975543163</v>
      </c>
      <c r="K117" s="101">
        <f t="shared" ca="1" si="44"/>
        <v>9.468066724975488</v>
      </c>
      <c r="L117" s="102">
        <f t="shared" ca="1" si="45"/>
        <v>-85.21260052477939</v>
      </c>
      <c r="M117" s="124">
        <f t="shared" ca="1" si="25"/>
        <v>0.36179268680144833</v>
      </c>
      <c r="N117" s="124">
        <f t="shared" ca="1" si="26"/>
        <v>0.15976150778501644</v>
      </c>
      <c r="O117" s="124">
        <f t="shared" ca="1" si="49"/>
        <v>0.5362463505625269</v>
      </c>
      <c r="P117" s="124">
        <f t="shared" ca="1" si="50"/>
        <v>5.7800545148991599E-2</v>
      </c>
      <c r="Q117" s="124">
        <f t="shared" ca="1" si="51"/>
        <v>4.0095190001535434E-2</v>
      </c>
      <c r="R117" s="124">
        <f t="shared" ca="1" si="30"/>
        <v>1.7705355147456161E-2</v>
      </c>
      <c r="S117" s="154">
        <f t="shared" ca="1" si="31"/>
        <v>0.34408733165399219</v>
      </c>
      <c r="T117" s="154">
        <f t="shared" ca="1" si="46"/>
        <v>0.119666317783481</v>
      </c>
      <c r="U117" s="154">
        <f t="shared" ca="1" si="32"/>
        <v>0.53624635056252679</v>
      </c>
      <c r="V117" s="101">
        <f t="shared" ca="1" si="33"/>
        <v>85.21260052477939</v>
      </c>
      <c r="W117" s="101">
        <f t="shared" si="34"/>
        <v>0</v>
      </c>
    </row>
    <row r="118" spans="1:23">
      <c r="A118" s="102">
        <f>IFERROR(B118*Proc!$H$38,"")</f>
        <v>0.39930555555555552</v>
      </c>
      <c r="B118" s="34">
        <f t="shared" si="35"/>
        <v>115</v>
      </c>
      <c r="C118" s="34">
        <f t="shared" ca="1" si="36"/>
        <v>7</v>
      </c>
      <c r="D118" s="101">
        <f t="shared" ca="1" si="37"/>
        <v>0.57601212043639738</v>
      </c>
      <c r="E118" s="101">
        <f t="shared" ca="1" si="38"/>
        <v>0.51591307499579453</v>
      </c>
      <c r="F118" s="101">
        <f t="shared" ca="1" si="39"/>
        <v>6.1801548869813274</v>
      </c>
      <c r="G118" s="102">
        <f t="shared" ca="1" si="40"/>
        <v>55.621393982831947</v>
      </c>
      <c r="H118" s="34">
        <f t="shared" ca="1" si="41"/>
        <v>10</v>
      </c>
      <c r="I118" s="101">
        <f t="shared" ca="1" si="42"/>
        <v>0.40346969965531188</v>
      </c>
      <c r="J118" s="101">
        <f t="shared" ca="1" si="43"/>
        <v>0.3511253697554319</v>
      </c>
      <c r="K118" s="101">
        <f t="shared" ca="1" si="44"/>
        <v>9.5096962856295857</v>
      </c>
      <c r="L118" s="102">
        <f t="shared" ca="1" si="45"/>
        <v>-85.587266570666273</v>
      </c>
      <c r="M118" s="124">
        <f t="shared" ca="1" si="25"/>
        <v>0.36269840239969531</v>
      </c>
      <c r="N118" s="124">
        <f t="shared" ca="1" si="26"/>
        <v>0.16342317247754673</v>
      </c>
      <c r="O118" s="124">
        <f t="shared" ca="1" si="49"/>
        <v>0.53315174869545401</v>
      </c>
      <c r="P118" s="124">
        <f t="shared" ca="1" si="50"/>
        <v>5.9273323572696053E-2</v>
      </c>
      <c r="Q118" s="124">
        <f t="shared" ca="1" si="51"/>
        <v>4.0861923918921565E-2</v>
      </c>
      <c r="R118" s="124">
        <f t="shared" ca="1" si="30"/>
        <v>1.8411399653774488E-2</v>
      </c>
      <c r="S118" s="154">
        <f t="shared" ca="1" si="31"/>
        <v>0.34428700274592083</v>
      </c>
      <c r="T118" s="154">
        <f t="shared" ca="1" si="46"/>
        <v>0.12256124855862516</v>
      </c>
      <c r="U118" s="154">
        <f t="shared" ca="1" si="32"/>
        <v>0.53315174869545401</v>
      </c>
      <c r="V118" s="101">
        <f t="shared" ca="1" si="33"/>
        <v>85.587266570666273</v>
      </c>
      <c r="W118" s="101">
        <f t="shared" si="34"/>
        <v>0</v>
      </c>
    </row>
    <row r="119" spans="1:23">
      <c r="A119" s="102">
        <f>IFERROR(B119*Proc!$H$38,"")</f>
        <v>0.40277777777777773</v>
      </c>
      <c r="B119" s="34">
        <f t="shared" si="35"/>
        <v>116</v>
      </c>
      <c r="C119" s="34">
        <f t="shared" ca="1" si="36"/>
        <v>7</v>
      </c>
      <c r="D119" s="101">
        <f t="shared" ca="1" si="37"/>
        <v>0.57929025018770275</v>
      </c>
      <c r="E119" s="101">
        <f t="shared" ca="1" si="38"/>
        <v>0.51591307499579409</v>
      </c>
      <c r="F119" s="101">
        <f t="shared" ca="1" si="39"/>
        <v>6.2225606686891854</v>
      </c>
      <c r="G119" s="102">
        <f t="shared" ca="1" si="40"/>
        <v>56.003046018202667</v>
      </c>
      <c r="H119" s="34">
        <f t="shared" ca="1" si="41"/>
        <v>10</v>
      </c>
      <c r="I119" s="101">
        <f t="shared" ca="1" si="42"/>
        <v>0.40346969965531193</v>
      </c>
      <c r="J119" s="101">
        <f t="shared" ca="1" si="43"/>
        <v>0.35527968165224783</v>
      </c>
      <c r="K119" s="101">
        <f t="shared" ca="1" si="44"/>
        <v>9.5536356205976549</v>
      </c>
      <c r="L119" s="102">
        <f t="shared" ca="1" si="45"/>
        <v>-85.9827205853789</v>
      </c>
      <c r="M119" s="124">
        <f t="shared" ca="1" si="25"/>
        <v>0.36593421964220463</v>
      </c>
      <c r="N119" s="124">
        <f t="shared" ca="1" si="26"/>
        <v>0.1634231724775469</v>
      </c>
      <c r="O119" s="124">
        <f t="shared" ca="1" si="49"/>
        <v>0.53044473897227307</v>
      </c>
      <c r="P119" s="124">
        <f t="shared" ca="1" si="50"/>
        <v>5.9802131092024535E-2</v>
      </c>
      <c r="Q119" s="124">
        <f t="shared" ca="1" si="51"/>
        <v>4.1340021882891341E-2</v>
      </c>
      <c r="R119" s="124">
        <f t="shared" ca="1" si="30"/>
        <v>1.8462109209133194E-2</v>
      </c>
      <c r="S119" s="154">
        <f t="shared" ca="1" si="31"/>
        <v>0.34747211043307141</v>
      </c>
      <c r="T119" s="154">
        <f t="shared" ca="1" si="46"/>
        <v>0.12208315059465555</v>
      </c>
      <c r="U119" s="154">
        <f t="shared" ca="1" si="32"/>
        <v>0.53044473897227307</v>
      </c>
      <c r="V119" s="101">
        <f t="shared" ca="1" si="33"/>
        <v>85.9827205853789</v>
      </c>
      <c r="W119" s="101">
        <f t="shared" si="34"/>
        <v>0</v>
      </c>
    </row>
    <row r="120" spans="1:23">
      <c r="A120" s="102">
        <f>IFERROR(B120*Proc!$H$38,"")</f>
        <v>0.40625</v>
      </c>
      <c r="B120" s="34">
        <f t="shared" si="35"/>
        <v>117</v>
      </c>
      <c r="C120" s="34">
        <f t="shared" ca="1" si="36"/>
        <v>7</v>
      </c>
      <c r="D120" s="101">
        <f t="shared" ca="1" si="37"/>
        <v>0.57929025018770297</v>
      </c>
      <c r="E120" s="101">
        <f t="shared" ca="1" si="38"/>
        <v>0.51949081875662795</v>
      </c>
      <c r="F120" s="101">
        <f t="shared" ca="1" si="39"/>
        <v>6.2358762642517904</v>
      </c>
      <c r="G120" s="102">
        <f t="shared" ca="1" si="40"/>
        <v>56.122886378266116</v>
      </c>
      <c r="H120" s="34">
        <f t="shared" ca="1" si="41"/>
        <v>10</v>
      </c>
      <c r="I120" s="101">
        <f t="shared" ca="1" si="42"/>
        <v>0.40748553448890001</v>
      </c>
      <c r="J120" s="101">
        <f t="shared" ca="1" si="43"/>
        <v>0.35527968165224721</v>
      </c>
      <c r="K120" s="101">
        <f t="shared" ca="1" si="44"/>
        <v>9.5879713420901318</v>
      </c>
      <c r="L120" s="102">
        <f t="shared" ca="1" si="45"/>
        <v>-86.291742078811183</v>
      </c>
      <c r="M120" s="124">
        <f t="shared" ca="1" si="25"/>
        <v>0.36682209780803376</v>
      </c>
      <c r="N120" s="124">
        <f t="shared" ca="1" si="26"/>
        <v>0.16705111417380009</v>
      </c>
      <c r="O120" s="124">
        <f t="shared" ca="1" si="49"/>
        <v>0.52740482816056888</v>
      </c>
      <c r="P120" s="124">
        <f t="shared" ca="1" si="50"/>
        <v>6.1278040142402714E-2</v>
      </c>
      <c r="Q120" s="124">
        <f t="shared" ca="1" si="51"/>
        <v>4.2103890455859647E-2</v>
      </c>
      <c r="R120" s="124">
        <f t="shared" ca="1" si="30"/>
        <v>1.9174149686543067E-2</v>
      </c>
      <c r="S120" s="154">
        <f t="shared" ca="1" si="31"/>
        <v>0.34764794812149069</v>
      </c>
      <c r="T120" s="154">
        <f t="shared" ca="1" si="46"/>
        <v>0.12494722371794044</v>
      </c>
      <c r="U120" s="154">
        <f t="shared" ca="1" si="32"/>
        <v>0.52740482816056888</v>
      </c>
      <c r="V120" s="101">
        <f t="shared" ca="1" si="33"/>
        <v>86.291742078811183</v>
      </c>
      <c r="W120" s="101">
        <f t="shared" si="34"/>
        <v>0</v>
      </c>
    </row>
    <row r="121" spans="1:23">
      <c r="A121" s="102">
        <f>IFERROR(B121*Proc!$H$38,"")</f>
        <v>0.40972222222222221</v>
      </c>
      <c r="B121" s="34">
        <f t="shared" si="35"/>
        <v>118</v>
      </c>
      <c r="C121" s="34">
        <f t="shared" ca="1" si="36"/>
        <v>7</v>
      </c>
      <c r="D121" s="101">
        <f t="shared" ca="1" si="37"/>
        <v>0.58249379115722422</v>
      </c>
      <c r="E121" s="101">
        <f t="shared" ca="1" si="38"/>
        <v>0.51949081875662739</v>
      </c>
      <c r="F121" s="101">
        <f t="shared" ca="1" si="39"/>
        <v>6.2747300135271127</v>
      </c>
      <c r="G121" s="102">
        <f t="shared" ca="1" si="40"/>
        <v>56.472570121744013</v>
      </c>
      <c r="H121" s="34">
        <f t="shared" ca="1" si="41"/>
        <v>10</v>
      </c>
      <c r="I121" s="101">
        <f t="shared" ca="1" si="42"/>
        <v>0.40748553448890057</v>
      </c>
      <c r="J121" s="101">
        <f t="shared" ca="1" si="43"/>
        <v>0.35935826390511139</v>
      </c>
      <c r="K121" s="101">
        <f t="shared" ca="1" si="44"/>
        <v>9.6377994219282925</v>
      </c>
      <c r="L121" s="102">
        <f t="shared" ca="1" si="45"/>
        <v>-86.740194797354633</v>
      </c>
      <c r="M121" s="124">
        <f t="shared" ca="1" si="25"/>
        <v>0.36999892879872709</v>
      </c>
      <c r="N121" s="124">
        <f t="shared" ca="1" si="26"/>
        <v>0.16705111417380034</v>
      </c>
      <c r="O121" s="124">
        <f t="shared" ca="1" si="49"/>
        <v>0.52475869032641254</v>
      </c>
      <c r="P121" s="124">
        <f t="shared" ca="1" si="50"/>
        <v>6.1808733298939982E-2</v>
      </c>
      <c r="Q121" s="124">
        <f t="shared" ca="1" si="51"/>
        <v>4.2582931349255788E-2</v>
      </c>
      <c r="R121" s="124">
        <f t="shared" ca="1" si="30"/>
        <v>1.9225801949684193E-2</v>
      </c>
      <c r="S121" s="154">
        <f t="shared" ca="1" si="31"/>
        <v>0.35077312684904288</v>
      </c>
      <c r="T121" s="154">
        <f t="shared" ca="1" si="46"/>
        <v>0.12446818282454455</v>
      </c>
      <c r="U121" s="154">
        <f t="shared" ca="1" si="32"/>
        <v>0.52475869032641265</v>
      </c>
      <c r="V121" s="101">
        <f t="shared" ca="1" si="33"/>
        <v>86.740194797354633</v>
      </c>
      <c r="W121" s="101">
        <f t="shared" si="34"/>
        <v>0</v>
      </c>
    </row>
    <row r="122" spans="1:23">
      <c r="A122" s="102">
        <f>IFERROR(B122*Proc!$H$38,"")</f>
        <v>0.41319444444444442</v>
      </c>
      <c r="B122" s="34">
        <f t="shared" si="35"/>
        <v>119</v>
      </c>
      <c r="C122" s="34">
        <f t="shared" ca="1" si="36"/>
        <v>7</v>
      </c>
      <c r="D122" s="101">
        <f t="shared" ca="1" si="37"/>
        <v>0.58249379115722533</v>
      </c>
      <c r="E122" s="101">
        <f t="shared" ca="1" si="38"/>
        <v>0.52299098388999488</v>
      </c>
      <c r="F122" s="101">
        <f t="shared" ca="1" si="39"/>
        <v>6.2908906025581377</v>
      </c>
      <c r="G122" s="102">
        <f t="shared" ca="1" si="40"/>
        <v>56.618015423023238</v>
      </c>
      <c r="H122" s="34">
        <f t="shared" ca="1" si="41"/>
        <v>10</v>
      </c>
      <c r="I122" s="101">
        <f t="shared" ca="1" si="42"/>
        <v>0.41142322026393746</v>
      </c>
      <c r="J122" s="101">
        <f t="shared" ca="1" si="43"/>
        <v>0.359358263905111</v>
      </c>
      <c r="K122" s="101">
        <f t="shared" ca="1" si="44"/>
        <v>9.6651927429589168</v>
      </c>
      <c r="L122" s="102">
        <f t="shared" ca="1" si="45"/>
        <v>-86.986734686630257</v>
      </c>
      <c r="M122" s="124">
        <f t="shared" ca="1" si="25"/>
        <v>0.37086952865365885</v>
      </c>
      <c r="N122" s="124">
        <f t="shared" ca="1" si="26"/>
        <v>0.17064521313034975</v>
      </c>
      <c r="O122" s="124">
        <f t="shared" ca="1" si="49"/>
        <v>0.52177236797664739</v>
      </c>
      <c r="P122" s="124">
        <f t="shared" ca="1" si="50"/>
        <v>6.3287109760655963E-2</v>
      </c>
      <c r="Q122" s="124">
        <f t="shared" ca="1" si="51"/>
        <v>4.3343714871845025E-2</v>
      </c>
      <c r="R122" s="124">
        <f t="shared" ca="1" si="30"/>
        <v>1.9943394888810941E-2</v>
      </c>
      <c r="S122" s="154">
        <f t="shared" ca="1" si="31"/>
        <v>0.35092613376484794</v>
      </c>
      <c r="T122" s="154">
        <f t="shared" ca="1" si="46"/>
        <v>0.12730149825850473</v>
      </c>
      <c r="U122" s="154">
        <f t="shared" ca="1" si="32"/>
        <v>0.52177236797664728</v>
      </c>
      <c r="V122" s="101">
        <f t="shared" ca="1" si="33"/>
        <v>86.986734686630257</v>
      </c>
      <c r="W122" s="101">
        <f t="shared" si="34"/>
        <v>0</v>
      </c>
    </row>
    <row r="123" spans="1:23">
      <c r="A123" s="102">
        <f>IFERROR(B123*Proc!$H$38,"")</f>
        <v>0.41666666666666663</v>
      </c>
      <c r="B123" s="34">
        <f t="shared" si="35"/>
        <v>120</v>
      </c>
      <c r="C123" s="34">
        <f t="shared" ca="1" si="36"/>
        <v>7</v>
      </c>
      <c r="D123" s="101">
        <f t="shared" ca="1" si="37"/>
        <v>0.5856255178555001</v>
      </c>
      <c r="E123" s="101">
        <f t="shared" ca="1" si="38"/>
        <v>0.52299098388999421</v>
      </c>
      <c r="F123" s="101">
        <f t="shared" ca="1" si="39"/>
        <v>6.3263460724302218</v>
      </c>
      <c r="G123" s="102">
        <f t="shared" ca="1" si="40"/>
        <v>56.937114651871994</v>
      </c>
      <c r="H123" s="34">
        <f t="shared" ca="1" si="41"/>
        <v>10</v>
      </c>
      <c r="I123" s="101">
        <f t="shared" ca="1" si="42"/>
        <v>0.41142322026393757</v>
      </c>
      <c r="J123" s="101">
        <f t="shared" ca="1" si="43"/>
        <v>0.36336326054809776</v>
      </c>
      <c r="K123" s="101">
        <f t="shared" ca="1" si="44"/>
        <v>9.7206254715388294</v>
      </c>
      <c r="L123" s="102">
        <f t="shared" ca="1" si="45"/>
        <v>-87.485629243849459</v>
      </c>
      <c r="M123" s="124">
        <f t="shared" ca="1" si="25"/>
        <v>0.37398904339291117</v>
      </c>
      <c r="N123" s="124">
        <f t="shared" ca="1" si="26"/>
        <v>0.17064521313034964</v>
      </c>
      <c r="O123" s="124">
        <f t="shared" ca="1" si="49"/>
        <v>0.51918518349493814</v>
      </c>
      <c r="P123" s="124">
        <f t="shared" ca="1" si="50"/>
        <v>6.3819440018198906E-2</v>
      </c>
      <c r="Q123" s="124">
        <f t="shared" ca="1" si="51"/>
        <v>4.3823485277331452E-2</v>
      </c>
      <c r="R123" s="124">
        <f t="shared" ca="1" si="30"/>
        <v>1.9995954740867451E-2</v>
      </c>
      <c r="S123" s="154">
        <f t="shared" ca="1" si="31"/>
        <v>0.35399308865204371</v>
      </c>
      <c r="T123" s="154">
        <f t="shared" ca="1" si="46"/>
        <v>0.12682172785301818</v>
      </c>
      <c r="U123" s="154">
        <f t="shared" ca="1" si="32"/>
        <v>0.51918518349493814</v>
      </c>
      <c r="V123" s="101">
        <f t="shared" ca="1" si="33"/>
        <v>87.485629243849459</v>
      </c>
      <c r="W123" s="101">
        <f t="shared" si="34"/>
        <v>0</v>
      </c>
    </row>
    <row r="124" spans="1:23">
      <c r="A124" s="102">
        <f>IFERROR(B124*Proc!$H$38,"")</f>
        <v>0.42013888888888884</v>
      </c>
      <c r="B124" s="34">
        <f t="shared" si="35"/>
        <v>121</v>
      </c>
      <c r="C124" s="34">
        <f t="shared" ca="1" si="36"/>
        <v>7</v>
      </c>
      <c r="D124" s="101">
        <f t="shared" ca="1" si="37"/>
        <v>0.58562551785549988</v>
      </c>
      <c r="E124" s="101">
        <f t="shared" ca="1" si="38"/>
        <v>0.5264163099662329</v>
      </c>
      <c r="F124" s="101">
        <f t="shared" ca="1" si="39"/>
        <v>6.345225597281555</v>
      </c>
      <c r="G124" s="102">
        <f t="shared" ca="1" si="40"/>
        <v>57.107030375533995</v>
      </c>
      <c r="H124" s="34">
        <f t="shared" ca="1" si="41"/>
        <v>10</v>
      </c>
      <c r="I124" s="101">
        <f t="shared" ca="1" si="42"/>
        <v>0.41528518131253189</v>
      </c>
      <c r="J124" s="101">
        <f t="shared" ca="1" si="43"/>
        <v>0.36336326054809776</v>
      </c>
      <c r="K124" s="101">
        <f t="shared" ca="1" si="44"/>
        <v>9.7414053951433797</v>
      </c>
      <c r="L124" s="102">
        <f t="shared" ca="1" si="45"/>
        <v>-87.672648556290412</v>
      </c>
      <c r="M124" s="124">
        <f t="shared" ca="1" si="25"/>
        <v>0.37484290094294082</v>
      </c>
      <c r="N124" s="124">
        <f t="shared" ca="1" si="26"/>
        <v>0.17420540549296948</v>
      </c>
      <c r="O124" s="124">
        <f t="shared" ca="1" si="49"/>
        <v>0.51625135311901571</v>
      </c>
      <c r="P124" s="124">
        <f t="shared" ca="1" si="50"/>
        <v>6.529965955492599E-2</v>
      </c>
      <c r="Q124" s="124">
        <f t="shared" ca="1" si="51"/>
        <v>4.4580984097821026E-2</v>
      </c>
      <c r="R124" s="124">
        <f t="shared" ca="1" si="30"/>
        <v>2.0718675457104964E-2</v>
      </c>
      <c r="S124" s="154">
        <f t="shared" ca="1" si="31"/>
        <v>0.35412422548583583</v>
      </c>
      <c r="T124" s="154">
        <f t="shared" ca="1" si="46"/>
        <v>0.12962442139514846</v>
      </c>
      <c r="U124" s="154">
        <f t="shared" ca="1" si="32"/>
        <v>0.5162513531190156</v>
      </c>
      <c r="V124" s="101">
        <f t="shared" ca="1" si="33"/>
        <v>87.672648556290412</v>
      </c>
      <c r="W124" s="101">
        <f t="shared" si="34"/>
        <v>0</v>
      </c>
    </row>
    <row r="125" spans="1:23">
      <c r="A125" s="102">
        <f>IFERROR(B125*Proc!$H$38,"")</f>
        <v>0.4236111111111111</v>
      </c>
      <c r="B125" s="34">
        <f t="shared" si="35"/>
        <v>122</v>
      </c>
      <c r="C125" s="34">
        <f t="shared" ca="1" si="36"/>
        <v>7</v>
      </c>
      <c r="D125" s="101">
        <f t="shared" ca="1" si="37"/>
        <v>0.58868806309115229</v>
      </c>
      <c r="E125" s="101">
        <f t="shared" ca="1" si="38"/>
        <v>0.52641630996623356</v>
      </c>
      <c r="F125" s="101">
        <f t="shared" ca="1" si="39"/>
        <v>6.3774276170873909</v>
      </c>
      <c r="G125" s="102">
        <f t="shared" ca="1" si="40"/>
        <v>57.396848553786519</v>
      </c>
      <c r="H125" s="34">
        <f t="shared" ca="1" si="41"/>
        <v>10</v>
      </c>
      <c r="I125" s="101">
        <f t="shared" ca="1" si="42"/>
        <v>0.41528518131253228</v>
      </c>
      <c r="J125" s="101">
        <f t="shared" ca="1" si="43"/>
        <v>0.36729673939388863</v>
      </c>
      <c r="K125" s="101">
        <f t="shared" ca="1" si="44"/>
        <v>9.8021763291715338</v>
      </c>
      <c r="L125" s="102">
        <f t="shared" ca="1" si="45"/>
        <v>-88.219586962543801</v>
      </c>
      <c r="M125" s="124">
        <f t="shared" ca="1" si="25"/>
        <v>0.37790671006184967</v>
      </c>
      <c r="N125" s="124">
        <f t="shared" ca="1" si="26"/>
        <v>0.17420540549296964</v>
      </c>
      <c r="O125" s="124">
        <f t="shared" ca="1" si="49"/>
        <v>0.51372127611001939</v>
      </c>
      <c r="P125" s="124">
        <f t="shared" ca="1" si="50"/>
        <v>6.5833391664838634E-2</v>
      </c>
      <c r="Q125" s="124">
        <f t="shared" ca="1" si="51"/>
        <v>4.506128330705348E-2</v>
      </c>
      <c r="R125" s="124">
        <f t="shared" ca="1" si="30"/>
        <v>2.077210835778515E-2</v>
      </c>
      <c r="S125" s="154">
        <f t="shared" ca="1" si="31"/>
        <v>0.35713460170406452</v>
      </c>
      <c r="T125" s="154">
        <f t="shared" ca="1" si="46"/>
        <v>0.12914412218591617</v>
      </c>
      <c r="U125" s="154">
        <f t="shared" ca="1" si="32"/>
        <v>0.51372127611001928</v>
      </c>
      <c r="V125" s="101">
        <f t="shared" ca="1" si="33"/>
        <v>88.219586962543801</v>
      </c>
      <c r="W125" s="101">
        <f t="shared" si="34"/>
        <v>0</v>
      </c>
    </row>
    <row r="126" spans="1:23">
      <c r="A126" s="102">
        <f>IFERROR(B126*Proc!$H$38,"")</f>
        <v>0.42708333333333331</v>
      </c>
      <c r="B126" s="34">
        <f t="shared" si="35"/>
        <v>123</v>
      </c>
      <c r="C126" s="34">
        <f t="shared" ca="1" si="36"/>
        <v>7</v>
      </c>
      <c r="D126" s="101">
        <f t="shared" ca="1" si="37"/>
        <v>0.58868806309115163</v>
      </c>
      <c r="E126" s="101">
        <f t="shared" ca="1" si="38"/>
        <v>0.52976940436526687</v>
      </c>
      <c r="F126" s="101">
        <f t="shared" ca="1" si="39"/>
        <v>6.3989072375720273</v>
      </c>
      <c r="G126" s="102">
        <f t="shared" ca="1" si="40"/>
        <v>57.590165138148244</v>
      </c>
      <c r="H126" s="34">
        <f t="shared" ca="1" si="41"/>
        <v>10</v>
      </c>
      <c r="I126" s="101">
        <f t="shared" ca="1" si="42"/>
        <v>0.41907374251663532</v>
      </c>
      <c r="J126" s="101">
        <f t="shared" ca="1" si="43"/>
        <v>0.36729673939388824</v>
      </c>
      <c r="K126" s="101">
        <f t="shared" ca="1" si="44"/>
        <v>9.8166512319150723</v>
      </c>
      <c r="L126" s="102">
        <f t="shared" ca="1" si="45"/>
        <v>-88.349861087235652</v>
      </c>
      <c r="M126" s="124">
        <f t="shared" ca="1" si="25"/>
        <v>0.37874433932510931</v>
      </c>
      <c r="N126" s="124">
        <f t="shared" ca="1" si="26"/>
        <v>0.17773167761166192</v>
      </c>
      <c r="O126" s="124">
        <f t="shared" ca="1" si="49"/>
        <v>0.51083884987740091</v>
      </c>
      <c r="P126" s="124">
        <f t="shared" ca="1" si="50"/>
        <v>6.7314866814172217E-2</v>
      </c>
      <c r="Q126" s="124">
        <f t="shared" ca="1" si="51"/>
        <v>4.5815316352058037E-2</v>
      </c>
      <c r="R126" s="124">
        <f t="shared" ca="1" si="30"/>
        <v>2.1499550462114176E-2</v>
      </c>
      <c r="S126" s="154">
        <f t="shared" ca="1" si="31"/>
        <v>0.35724478886299516</v>
      </c>
      <c r="T126" s="154">
        <f t="shared" ca="1" si="46"/>
        <v>0.13191636125960388</v>
      </c>
      <c r="U126" s="154">
        <f t="shared" ca="1" si="32"/>
        <v>0.51083884987740102</v>
      </c>
      <c r="V126" s="101">
        <f t="shared" ca="1" si="33"/>
        <v>88.349861087235652</v>
      </c>
      <c r="W126" s="101">
        <f t="shared" si="34"/>
        <v>0</v>
      </c>
    </row>
    <row r="127" spans="1:23">
      <c r="A127" s="102">
        <f>IFERROR(B127*Proc!$H$38,"")</f>
        <v>0.43055555555555552</v>
      </c>
      <c r="B127" s="34">
        <f t="shared" si="35"/>
        <v>124</v>
      </c>
      <c r="C127" s="34">
        <f t="shared" ca="1" si="36"/>
        <v>7</v>
      </c>
      <c r="D127" s="101">
        <f t="shared" ca="1" si="37"/>
        <v>0.59168392709416262</v>
      </c>
      <c r="E127" s="101">
        <f t="shared" ca="1" si="38"/>
        <v>0.52976940436526676</v>
      </c>
      <c r="F127" s="101">
        <f t="shared" ca="1" si="39"/>
        <v>6.4279923712378952</v>
      </c>
      <c r="G127" s="102">
        <f t="shared" ca="1" si="40"/>
        <v>57.851931341141054</v>
      </c>
      <c r="H127" s="34">
        <f t="shared" ca="1" si="41"/>
        <v>10</v>
      </c>
      <c r="I127" s="101">
        <f t="shared" ca="1" si="42"/>
        <v>0.41907374251663565</v>
      </c>
      <c r="J127" s="101">
        <f t="shared" ca="1" si="43"/>
        <v>0.37116069485080982</v>
      </c>
      <c r="K127" s="101">
        <f t="shared" ca="1" si="44"/>
        <v>9.882510202230808</v>
      </c>
      <c r="L127" s="102">
        <f t="shared" ca="1" si="45"/>
        <v>-88.942591820077268</v>
      </c>
      <c r="M127" s="124">
        <f t="shared" ca="1" si="25"/>
        <v>0.38175399627970097</v>
      </c>
      <c r="N127" s="124">
        <f t="shared" ca="1" si="26"/>
        <v>0.17773167761166217</v>
      </c>
      <c r="O127" s="124">
        <f t="shared" ca="1" si="49"/>
        <v>0.50836410430238432</v>
      </c>
      <c r="P127" s="124">
        <f t="shared" ca="1" si="50"/>
        <v>6.784977819374749E-2</v>
      </c>
      <c r="Q127" s="124">
        <f t="shared" ca="1" si="51"/>
        <v>4.6295955698025366E-2</v>
      </c>
      <c r="R127" s="124">
        <f t="shared" ca="1" si="30"/>
        <v>2.1553822495722123E-2</v>
      </c>
      <c r="S127" s="154">
        <f t="shared" ca="1" si="31"/>
        <v>0.36020017378397884</v>
      </c>
      <c r="T127" s="154">
        <f t="shared" ca="1" si="46"/>
        <v>0.13143572191363681</v>
      </c>
      <c r="U127" s="154">
        <f t="shared" ca="1" si="32"/>
        <v>0.50836410430238432</v>
      </c>
      <c r="V127" s="101">
        <f t="shared" ca="1" si="33"/>
        <v>88.942591820077268</v>
      </c>
      <c r="W127" s="101">
        <f t="shared" si="34"/>
        <v>0</v>
      </c>
    </row>
    <row r="128" spans="1:23">
      <c r="A128" s="102">
        <f>IFERROR(B128*Proc!$H$38,"")</f>
        <v>0.43402777777777773</v>
      </c>
      <c r="B128" s="34">
        <f t="shared" si="35"/>
        <v>125</v>
      </c>
      <c r="C128" s="34">
        <f t="shared" ca="1" si="36"/>
        <v>7</v>
      </c>
      <c r="D128" s="101">
        <f t="shared" ca="1" si="37"/>
        <v>0.59168392709416306</v>
      </c>
      <c r="E128" s="101">
        <f t="shared" ca="1" si="38"/>
        <v>0.53305275026755738</v>
      </c>
      <c r="F128" s="101">
        <f t="shared" ca="1" si="39"/>
        <v>6.4519599440272266</v>
      </c>
      <c r="G128" s="102">
        <f t="shared" ca="1" si="40"/>
        <v>58.067639496245036</v>
      </c>
      <c r="H128" s="34">
        <f t="shared" ca="1" si="41"/>
        <v>10</v>
      </c>
      <c r="I128" s="101">
        <f t="shared" ca="1" si="42"/>
        <v>0.42279113414588054</v>
      </c>
      <c r="J128" s="101">
        <f t="shared" ca="1" si="43"/>
        <v>0.37116069485080966</v>
      </c>
      <c r="K128" s="101">
        <f t="shared" ca="1" si="44"/>
        <v>9.8909694676701871</v>
      </c>
      <c r="L128" s="102">
        <f t="shared" ca="1" si="45"/>
        <v>-89.018725209031686</v>
      </c>
      <c r="M128" s="124">
        <f t="shared" ca="1" si="25"/>
        <v>0.38257589035608031</v>
      </c>
      <c r="N128" s="124">
        <f t="shared" ca="1" si="26"/>
        <v>0.18122406088142168</v>
      </c>
      <c r="O128" s="124">
        <f t="shared" ca="1" si="49"/>
        <v>0.50553200520815234</v>
      </c>
      <c r="P128" s="124">
        <f t="shared" ca="1" si="50"/>
        <v>6.9331956445654402E-2</v>
      </c>
      <c r="Q128" s="124">
        <f t="shared" ca="1" si="51"/>
        <v>4.7046359101495572E-2</v>
      </c>
      <c r="R128" s="124">
        <f t="shared" ca="1" si="30"/>
        <v>2.2285597344158824E-2</v>
      </c>
      <c r="S128" s="154">
        <f t="shared" ca="1" si="31"/>
        <v>0.3602902930119215</v>
      </c>
      <c r="T128" s="154">
        <f t="shared" ca="1" si="46"/>
        <v>0.13417770177992611</v>
      </c>
      <c r="U128" s="154">
        <f t="shared" ca="1" si="32"/>
        <v>0.50553200520815245</v>
      </c>
      <c r="V128" s="101">
        <f t="shared" ca="1" si="33"/>
        <v>89.018725209031686</v>
      </c>
      <c r="W128" s="101">
        <f t="shared" si="34"/>
        <v>0</v>
      </c>
    </row>
    <row r="129" spans="1:23">
      <c r="A129" s="102">
        <f>IFERROR(B129*Proc!$H$38,"")</f>
        <v>0.4375</v>
      </c>
      <c r="B129" s="34">
        <f t="shared" si="35"/>
        <v>126</v>
      </c>
      <c r="C129" s="34">
        <f t="shared" ca="1" si="36"/>
        <v>7</v>
      </c>
      <c r="D129" s="101">
        <f t="shared" ca="1" si="37"/>
        <v>0.59461548593549329</v>
      </c>
      <c r="E129" s="101">
        <f t="shared" ca="1" si="38"/>
        <v>0.53305275026755716</v>
      </c>
      <c r="F129" s="101">
        <f t="shared" ca="1" si="39"/>
        <v>6.478057089549738</v>
      </c>
      <c r="G129" s="102">
        <f t="shared" ca="1" si="40"/>
        <v>58.30251380594764</v>
      </c>
      <c r="H129" s="34">
        <f t="shared" ca="1" si="41"/>
        <v>10</v>
      </c>
      <c r="I129" s="101">
        <f t="shared" ca="1" si="42"/>
        <v>0.42279113414588054</v>
      </c>
      <c r="J129" s="101">
        <f t="shared" ca="1" si="43"/>
        <v>0.37495705068132956</v>
      </c>
      <c r="K129" s="101">
        <f t="shared" ca="1" si="44"/>
        <v>9.9616813301836924</v>
      </c>
      <c r="L129" s="102">
        <f t="shared" ca="1" si="45"/>
        <v>-89.655131971653233</v>
      </c>
      <c r="M129" s="124">
        <f t="shared" ca="1" si="25"/>
        <v>0.38553289357591858</v>
      </c>
      <c r="N129" s="124">
        <f t="shared" ca="1" si="26"/>
        <v>0.18122406088142184</v>
      </c>
      <c r="O129" s="124">
        <f t="shared" ca="1" si="49"/>
        <v>0.50311088211985255</v>
      </c>
      <c r="P129" s="124">
        <f t="shared" ca="1" si="50"/>
        <v>6.986783657719299E-2</v>
      </c>
      <c r="Q129" s="124">
        <f t="shared" ca="1" si="51"/>
        <v>4.7527161319591893E-2</v>
      </c>
      <c r="R129" s="124">
        <f t="shared" ca="1" si="30"/>
        <v>2.2340675257601094E-2</v>
      </c>
      <c r="S129" s="154">
        <f t="shared" ca="1" si="31"/>
        <v>0.36319221831831749</v>
      </c>
      <c r="T129" s="154">
        <f t="shared" ca="1" si="46"/>
        <v>0.13369689956182995</v>
      </c>
      <c r="U129" s="154">
        <f t="shared" ca="1" si="32"/>
        <v>0.50311088211985255</v>
      </c>
      <c r="V129" s="101">
        <f t="shared" ca="1" si="33"/>
        <v>89.655131971653233</v>
      </c>
      <c r="W129" s="101">
        <f t="shared" si="34"/>
        <v>0</v>
      </c>
    </row>
    <row r="130" spans="1:23">
      <c r="A130" s="102">
        <f>IFERROR(B130*Proc!$H$38,"")</f>
        <v>0.44097222222222221</v>
      </c>
      <c r="B130" s="34">
        <f t="shared" si="35"/>
        <v>127</v>
      </c>
      <c r="C130" s="34">
        <f t="shared" ca="1" si="36"/>
        <v>7</v>
      </c>
      <c r="D130" s="101">
        <f t="shared" ca="1" si="37"/>
        <v>0.59461548593549229</v>
      </c>
      <c r="E130" s="101">
        <f t="shared" ca="1" si="38"/>
        <v>0.53626871407110499</v>
      </c>
      <c r="F130" s="101">
        <f t="shared" ca="1" si="39"/>
        <v>6.5044066929107291</v>
      </c>
      <c r="G130" s="102">
        <f t="shared" ca="1" si="40"/>
        <v>58.539660236196561</v>
      </c>
      <c r="H130" s="34">
        <f t="shared" ca="1" si="41"/>
        <v>10</v>
      </c>
      <c r="I130" s="101">
        <f t="shared" ca="1" si="42"/>
        <v>0.4264394964440239</v>
      </c>
      <c r="J130" s="101">
        <f t="shared" ca="1" si="43"/>
        <v>0.37495705068132934</v>
      </c>
      <c r="K130" s="101">
        <f t="shared" ca="1" si="44"/>
        <v>9.9643968264698835</v>
      </c>
      <c r="L130" s="102">
        <f t="shared" ca="1" si="45"/>
        <v>-89.679571438228947</v>
      </c>
      <c r="M130" s="124">
        <f t="shared" ca="1" si="25"/>
        <v>0.3863395256610988</v>
      </c>
      <c r="N130" s="124">
        <f t="shared" ca="1" si="26"/>
        <v>0.18468262705966082</v>
      </c>
      <c r="O130" s="124">
        <f t="shared" ca="1" si="49"/>
        <v>0.50032804581531531</v>
      </c>
      <c r="P130" s="124">
        <f t="shared" ca="1" si="50"/>
        <v>7.1350198536074966E-2</v>
      </c>
      <c r="Q130" s="124">
        <f t="shared" ca="1" si="51"/>
        <v>4.8273787149782289E-2</v>
      </c>
      <c r="R130" s="124">
        <f t="shared" ca="1" si="30"/>
        <v>2.3076411386292673E-2</v>
      </c>
      <c r="S130" s="154">
        <f t="shared" ca="1" si="31"/>
        <v>0.36326311427480612</v>
      </c>
      <c r="T130" s="154">
        <f t="shared" ca="1" si="46"/>
        <v>0.13640883990987854</v>
      </c>
      <c r="U130" s="154">
        <f t="shared" ca="1" si="32"/>
        <v>0.50032804581531531</v>
      </c>
      <c r="V130" s="101">
        <f t="shared" ca="1" si="33"/>
        <v>89.679571438228947</v>
      </c>
      <c r="W130" s="101">
        <f t="shared" si="34"/>
        <v>0</v>
      </c>
    </row>
    <row r="131" spans="1:23">
      <c r="A131" s="102">
        <f>IFERROR(B131*Proc!$H$38,"")</f>
        <v>0.44444444444444442</v>
      </c>
      <c r="B131" s="34">
        <f t="shared" si="35"/>
        <v>128</v>
      </c>
      <c r="C131" s="34">
        <f t="shared" ca="1" si="36"/>
        <v>7</v>
      </c>
      <c r="D131" s="101">
        <f t="shared" ca="1" si="37"/>
        <v>0.59748499930587251</v>
      </c>
      <c r="E131" s="101">
        <f t="shared" ca="1" si="38"/>
        <v>0.53626871407110555</v>
      </c>
      <c r="F131" s="101">
        <f t="shared" ca="1" si="39"/>
        <v>6.5276376291805471</v>
      </c>
      <c r="G131" s="102">
        <f t="shared" ca="1" si="40"/>
        <v>58.748738662624923</v>
      </c>
      <c r="H131" s="34">
        <f t="shared" ca="1" si="41"/>
        <v>11</v>
      </c>
      <c r="I131" s="101">
        <f t="shared" ca="1" si="42"/>
        <v>0.37868766269311915</v>
      </c>
      <c r="J131" s="101">
        <f t="shared" ca="1" si="43"/>
        <v>0.33093582894221402</v>
      </c>
      <c r="K131" s="101">
        <f t="shared" ca="1" si="44"/>
        <v>10.039740328537851</v>
      </c>
      <c r="L131" s="102">
        <f t="shared" ca="1" si="45"/>
        <v>-90.357662956840656</v>
      </c>
      <c r="M131" s="124">
        <f t="shared" ca="1" si="25"/>
        <v>0.38924532064536915</v>
      </c>
      <c r="N131" s="124">
        <f t="shared" ca="1" si="26"/>
        <v>0.18468262705966088</v>
      </c>
      <c r="O131" s="124">
        <f t="shared" ca="1" si="49"/>
        <v>0.49795890068243676</v>
      </c>
      <c r="P131" s="124">
        <f t="shared" ca="1" si="50"/>
        <v>7.1886848387466826E-2</v>
      </c>
      <c r="Q131" s="124">
        <f t="shared" ca="1" si="51"/>
        <v>4.8754585767525123E-2</v>
      </c>
      <c r="R131" s="124">
        <f t="shared" ca="1" si="30"/>
        <v>2.3132262619941696E-2</v>
      </c>
      <c r="S131" s="154">
        <f t="shared" ca="1" si="31"/>
        <v>0.36611305802542748</v>
      </c>
      <c r="T131" s="154">
        <f t="shared" ca="1" si="46"/>
        <v>0.13592804129213576</v>
      </c>
      <c r="U131" s="154">
        <f t="shared" ca="1" si="32"/>
        <v>0.49795890068243676</v>
      </c>
      <c r="V131" s="101">
        <f t="shared" ca="1" si="33"/>
        <v>90.357662956840656</v>
      </c>
      <c r="W131" s="101">
        <f t="shared" si="34"/>
        <v>0</v>
      </c>
    </row>
    <row r="132" spans="1:23">
      <c r="A132" s="102">
        <f>IFERROR(B132*Proc!$H$38,"")</f>
        <v>0.44791666666666663</v>
      </c>
      <c r="B132" s="34">
        <f t="shared" si="35"/>
        <v>129</v>
      </c>
      <c r="C132" s="34">
        <f t="shared" ca="1" si="36"/>
        <v>7</v>
      </c>
      <c r="D132" s="101">
        <f t="shared" ca="1" si="37"/>
        <v>0.59748499930587307</v>
      </c>
      <c r="E132" s="101">
        <f t="shared" ca="1" si="38"/>
        <v>0.53941955228171901</v>
      </c>
      <c r="F132" s="101">
        <f t="shared" ca="1" si="39"/>
        <v>6.5562691284384149</v>
      </c>
      <c r="G132" s="102">
        <f t="shared" ca="1" si="40"/>
        <v>59.006422155945735</v>
      </c>
      <c r="H132" s="34">
        <f t="shared" ca="1" si="41"/>
        <v>11</v>
      </c>
      <c r="I132" s="101">
        <f t="shared" ca="1" si="42"/>
        <v>0.3786876626931191</v>
      </c>
      <c r="J132" s="101">
        <f t="shared" ca="1" si="43"/>
        <v>0.33468775873692785</v>
      </c>
      <c r="K132" s="101">
        <f t="shared" ca="1" si="44"/>
        <v>10.043129038723247</v>
      </c>
      <c r="L132" s="102">
        <f t="shared" ca="1" si="45"/>
        <v>-90.388161348509229</v>
      </c>
      <c r="M132" s="124">
        <f t="shared" ref="M132:M195" ca="1" si="52">IFERROR(INDEX(rMaxtable,$AA$2,1000-B132+1)*(1-rTPs)+INDEX(rMaxtable,$AB$2,1000-B132+1)*rTPs,"")</f>
        <v>0.39003714499178782</v>
      </c>
      <c r="N132" s="124">
        <f t="shared" ref="N132:N195" ca="1" si="53">IFERROR(INDEX(rMaxtable,$AA$1,1000-B132+1)*(1-rSLs)+INDEX(rMaxtable,$AB$1,1000-B132+1)*rSLs,"")</f>
        <v>0.18810748401588945</v>
      </c>
      <c r="O132" s="124">
        <f t="shared" ca="1" si="49"/>
        <v>0.49522427700946858</v>
      </c>
      <c r="P132" s="124">
        <f t="shared" ca="1" si="50"/>
        <v>7.336890601714588E-2</v>
      </c>
      <c r="Q132" s="124">
        <f t="shared" ca="1" si="51"/>
        <v>4.9497300845319066E-2</v>
      </c>
      <c r="R132" s="124">
        <f t="shared" ref="R132:R195" ca="1" si="54">IFERROR(IF(ISNUMBER(N132),N132,rSmall)*P132/(IF(ISNUMBER(M132),M132,rSmall)+IF(ISNUMBER(N132),N132,rSmall)),"")</f>
        <v>2.3871605171826814E-2</v>
      </c>
      <c r="S132" s="154">
        <f t="shared" ref="S132:S195" ca="1" si="55">IFERROR(M132-R132,"")</f>
        <v>0.36616553981996103</v>
      </c>
      <c r="T132" s="154">
        <f t="shared" ca="1" si="46"/>
        <v>0.13861018317057039</v>
      </c>
      <c r="U132" s="154">
        <f t="shared" ref="U132:U195" ca="1" si="56">IF(B132&gt;rNtrials,"",(1-IF(ISNUMBER(S132),S132,rSmall)-IF(ISNUMBER(T132),T132,rSmall)))</f>
        <v>0.49522427700946858</v>
      </c>
      <c r="V132" s="101">
        <f t="shared" ref="V132:V195" ca="1" si="57">IFERROR(rPipvalue*rStdevup*K132,"")</f>
        <v>90.388161348509229</v>
      </c>
      <c r="W132" s="101">
        <f t="shared" ref="W132:W195" si="58">IFERROR(rMugraph*B132,"")</f>
        <v>0</v>
      </c>
    </row>
    <row r="133" spans="1:23">
      <c r="A133" s="102">
        <f>IFERROR(B133*Proc!$H$38,"")</f>
        <v>0.45138888888888884</v>
      </c>
      <c r="B133" s="34">
        <f t="shared" ref="B133:B196" si="59">IFERROR(IF(1+B132&gt;rNtrials,"",1+B132),"")</f>
        <v>130</v>
      </c>
      <c r="C133" s="34">
        <f t="shared" ref="C133:C196" ca="1" si="60">IFERROR(MATCH($C$2,OFFSET(rMaxtable,,1000-$B133,,1),-1),"")</f>
        <v>7</v>
      </c>
      <c r="D133" s="101">
        <f t="shared" ref="D133:D196" ca="1" si="61">IFERROR(INDEX(rMaxtable,C133,1000-$B133+1),"")</f>
        <v>0.60029461771026726</v>
      </c>
      <c r="E133" s="101">
        <f t="shared" ref="E133:E196" ca="1" si="62">IFERROR(INDEX(rMaxtable,C133+1,1000-$B133+1),"")</f>
        <v>0.53941955228171878</v>
      </c>
      <c r="F133" s="101">
        <f t="shared" ref="F133:F196" ca="1" si="63">IFERROR(C133-1+(D133-$C$2)/(D133-IF(ISNUMBER(E133),E133,0))*(1),"")</f>
        <v>6.5767490148181764</v>
      </c>
      <c r="G133" s="102">
        <f t="shared" ref="G133:G196" ca="1" si="64">IFERROR(rPipvalue*rSDTP*F133,"")</f>
        <v>59.190741133363588</v>
      </c>
      <c r="H133" s="34">
        <f t="shared" ref="H133:H196" ca="1" si="65">IFERROR(MATCH($H$2,OFFSET(rMaxtable,,1000-$B133,,1),-1),"")</f>
        <v>11</v>
      </c>
      <c r="I133" s="101">
        <f t="shared" ref="I133:I196" ca="1" si="66">IFERROR(INDEX(rMaxtable,H133,1000-$B133+1),"")</f>
        <v>0.38235432135613506</v>
      </c>
      <c r="J133" s="101">
        <f t="shared" ref="J133:J196" ca="1" si="67">IFERROR(INDEX(rMaxtable,H133+1,1000-$B133+1),"")</f>
        <v>0.33468775873692802</v>
      </c>
      <c r="K133" s="101">
        <f t="shared" ref="K133:K196" ca="1" si="68">IFERROR(H133-1+(I133-$H$2)/(I133-IF(ISNUMBER(J133),J133,0))*(1),"")</f>
        <v>10.116734497282998</v>
      </c>
      <c r="L133" s="102">
        <f t="shared" ref="L133:L196" ca="1" si="69">IF(B132&lt;rNtrials,-(rPipvalue*rSDSL*K133),"")</f>
        <v>-91.050610475546989</v>
      </c>
      <c r="M133" s="124">
        <f t="shared" ca="1" si="52"/>
        <v>0.39289312634775603</v>
      </c>
      <c r="N133" s="124">
        <f t="shared" ca="1" si="53"/>
        <v>0.18810748401588964</v>
      </c>
      <c r="O133" s="124">
        <f t="shared" ref="O133:O196" ca="1" si="70">IF($B133&gt;rNtrials,"",(1-IF(ISNUMBER(M133),M133,rSmall))*(1-IF(ISNUMBER(N133),N133,rSmall)))</f>
        <v>0.49290552712076779</v>
      </c>
      <c r="P133" s="124">
        <f t="shared" ref="P133:P196" ca="1" si="71">IF($B133&gt;rNtrials,"",IF(ISNUMBER(M133),M133,rSmall)*IF(ISNUMBER(N133),N133,rSmall))</f>
        <v>7.3906137484413423E-2</v>
      </c>
      <c r="Q133" s="124">
        <f t="shared" ref="Q133:Q196" ca="1" si="72">IFERROR(IF($B133&gt;rNtrials,"",IF(ISNUMBER(M133),M133,rSmall)*P133/(IF(ISNUMBER(M133),M133,rSmall)+IF(ISNUMBER(N133),N133,rSmall))),"")</f>
        <v>4.997793960038012E-2</v>
      </c>
      <c r="R133" s="124">
        <f t="shared" ca="1" si="54"/>
        <v>2.3928197884033296E-2</v>
      </c>
      <c r="S133" s="154">
        <f t="shared" ca="1" si="55"/>
        <v>0.36896492846372275</v>
      </c>
      <c r="T133" s="154">
        <f t="shared" ca="1" si="46"/>
        <v>0.13812954441550951</v>
      </c>
      <c r="U133" s="154">
        <f t="shared" ca="1" si="56"/>
        <v>0.49290552712076774</v>
      </c>
      <c r="V133" s="101">
        <f t="shared" ca="1" si="57"/>
        <v>91.050610475546989</v>
      </c>
      <c r="W133" s="101">
        <f t="shared" si="58"/>
        <v>0</v>
      </c>
    </row>
    <row r="134" spans="1:23">
      <c r="A134" s="102">
        <f>IFERROR(B134*Proc!$H$38,"")</f>
        <v>0.4548611111111111</v>
      </c>
      <c r="B134" s="34">
        <f t="shared" si="59"/>
        <v>131</v>
      </c>
      <c r="C134" s="34">
        <f t="shared" ca="1" si="60"/>
        <v>7</v>
      </c>
      <c r="D134" s="101">
        <f t="shared" ca="1" si="61"/>
        <v>0.60029461771026771</v>
      </c>
      <c r="E134" s="101">
        <f t="shared" ca="1" si="62"/>
        <v>0.54250741791939927</v>
      </c>
      <c r="F134" s="101">
        <f t="shared" ca="1" si="63"/>
        <v>6.6075676644649572</v>
      </c>
      <c r="G134" s="102">
        <f t="shared" ca="1" si="64"/>
        <v>59.468108980184617</v>
      </c>
      <c r="H134" s="34">
        <f t="shared" ca="1" si="65"/>
        <v>11</v>
      </c>
      <c r="I134" s="101">
        <f t="shared" ca="1" si="66"/>
        <v>0.38235432135613523</v>
      </c>
      <c r="J134" s="101">
        <f t="shared" ca="1" si="67"/>
        <v>0.33838023893982438</v>
      </c>
      <c r="K134" s="101">
        <f t="shared" ca="1" si="68"/>
        <v>10.126536630642644</v>
      </c>
      <c r="L134" s="102">
        <f t="shared" ca="1" si="69"/>
        <v>-91.138829675783796</v>
      </c>
      <c r="M134" s="124">
        <f t="shared" ca="1" si="52"/>
        <v>0.39367057917500692</v>
      </c>
      <c r="N134" s="124">
        <f t="shared" ca="1" si="53"/>
        <v>0.1914987718734687</v>
      </c>
      <c r="O134" s="124">
        <f t="shared" ca="1" si="70"/>
        <v>0.49021808138625539</v>
      </c>
      <c r="P134" s="124">
        <f t="shared" ca="1" si="71"/>
        <v>7.538743243473095E-2</v>
      </c>
      <c r="Q134" s="124">
        <f t="shared" ca="1" si="72"/>
        <v>5.0716624402699986E-2</v>
      </c>
      <c r="R134" s="124">
        <f t="shared" ca="1" si="54"/>
        <v>2.467080803203096E-2</v>
      </c>
      <c r="S134" s="154">
        <f t="shared" ca="1" si="55"/>
        <v>0.36899977114297594</v>
      </c>
      <c r="T134" s="154">
        <f t="shared" ref="T134:T197" ca="1" si="73">IFERROR(N134-Q134,"")</f>
        <v>0.14078214747076873</v>
      </c>
      <c r="U134" s="154">
        <f t="shared" ca="1" si="56"/>
        <v>0.49021808138625528</v>
      </c>
      <c r="V134" s="101">
        <f t="shared" ca="1" si="57"/>
        <v>91.138829675783796</v>
      </c>
      <c r="W134" s="101">
        <f t="shared" si="58"/>
        <v>0</v>
      </c>
    </row>
    <row r="135" spans="1:23">
      <c r="A135" s="102">
        <f>IFERROR(B135*Proc!$H$38,"")</f>
        <v>0.45833333333333331</v>
      </c>
      <c r="B135" s="34">
        <f t="shared" si="59"/>
        <v>132</v>
      </c>
      <c r="C135" s="34">
        <f t="shared" ca="1" si="60"/>
        <v>7</v>
      </c>
      <c r="D135" s="101">
        <f t="shared" ca="1" si="61"/>
        <v>0.60304638912888042</v>
      </c>
      <c r="E135" s="101">
        <f t="shared" ca="1" si="62"/>
        <v>0.54250741791939916</v>
      </c>
      <c r="F135" s="101">
        <f t="shared" ca="1" si="63"/>
        <v>6.6254054978983667</v>
      </c>
      <c r="G135" s="102">
        <f t="shared" ca="1" si="64"/>
        <v>59.628649481085304</v>
      </c>
      <c r="H135" s="34">
        <f t="shared" ca="1" si="65"/>
        <v>11</v>
      </c>
      <c r="I135" s="101">
        <f t="shared" ca="1" si="66"/>
        <v>0.38595875434107862</v>
      </c>
      <c r="J135" s="101">
        <f t="shared" ca="1" si="67"/>
        <v>0.33838023893982433</v>
      </c>
      <c r="K135" s="101">
        <f t="shared" ca="1" si="68"/>
        <v>10.192708098018198</v>
      </c>
      <c r="L135" s="102">
        <f t="shared" ca="1" si="69"/>
        <v>-91.734372882163782</v>
      </c>
      <c r="M135" s="124">
        <f t="shared" ca="1" si="52"/>
        <v>0.39647809259524108</v>
      </c>
      <c r="N135" s="124">
        <f t="shared" ca="1" si="53"/>
        <v>0.19149877187346884</v>
      </c>
      <c r="O135" s="124">
        <f t="shared" ca="1" si="70"/>
        <v>0.48794820333801414</v>
      </c>
      <c r="P135" s="124">
        <f t="shared" ca="1" si="71"/>
        <v>7.5925067806724131E-2</v>
      </c>
      <c r="Q135" s="124">
        <f t="shared" ca="1" si="72"/>
        <v>5.119695668872068E-2</v>
      </c>
      <c r="R135" s="124">
        <f t="shared" ca="1" si="54"/>
        <v>2.4728111118003458E-2</v>
      </c>
      <c r="S135" s="154">
        <f t="shared" ca="1" si="55"/>
        <v>0.37174998147723765</v>
      </c>
      <c r="T135" s="154">
        <f t="shared" ca="1" si="73"/>
        <v>0.14030181518474816</v>
      </c>
      <c r="U135" s="154">
        <f t="shared" ca="1" si="56"/>
        <v>0.48794820333801425</v>
      </c>
      <c r="V135" s="101">
        <f t="shared" ca="1" si="57"/>
        <v>91.734372882163782</v>
      </c>
      <c r="W135" s="101">
        <f t="shared" si="58"/>
        <v>0</v>
      </c>
    </row>
    <row r="136" spans="1:23">
      <c r="A136" s="102">
        <f>IFERROR(B136*Proc!$H$38,"")</f>
        <v>0.46180555555555552</v>
      </c>
      <c r="B136" s="34">
        <f t="shared" si="59"/>
        <v>133</v>
      </c>
      <c r="C136" s="34">
        <f t="shared" ca="1" si="60"/>
        <v>7</v>
      </c>
      <c r="D136" s="101">
        <f t="shared" ca="1" si="61"/>
        <v>0.60304638912887998</v>
      </c>
      <c r="E136" s="101">
        <f t="shared" ca="1" si="62"/>
        <v>0.54553436647987275</v>
      </c>
      <c r="F136" s="101">
        <f t="shared" ca="1" si="63"/>
        <v>6.6583215767351147</v>
      </c>
      <c r="G136" s="102">
        <f t="shared" ca="1" si="64"/>
        <v>59.92489419061603</v>
      </c>
      <c r="H136" s="34">
        <f t="shared" ca="1" si="65"/>
        <v>11</v>
      </c>
      <c r="I136" s="101">
        <f t="shared" ca="1" si="66"/>
        <v>0.38595875434107824</v>
      </c>
      <c r="J136" s="101">
        <f t="shared" ca="1" si="67"/>
        <v>0.34201470886630864</v>
      </c>
      <c r="K136" s="101">
        <f t="shared" ca="1" si="68"/>
        <v>10.208646361764055</v>
      </c>
      <c r="L136" s="102">
        <f t="shared" ca="1" si="69"/>
        <v>-91.877817255876494</v>
      </c>
      <c r="M136" s="124">
        <f t="shared" ca="1" si="52"/>
        <v>0.39724159295239758</v>
      </c>
      <c r="N136" s="124">
        <f t="shared" ca="1" si="53"/>
        <v>0.19485665950707248</v>
      </c>
      <c r="O136" s="124">
        <f t="shared" ca="1" si="70"/>
        <v>0.48530691736050241</v>
      </c>
      <c r="P136" s="124">
        <f t="shared" ca="1" si="71"/>
        <v>7.7405169819972419E-2</v>
      </c>
      <c r="Q136" s="124">
        <f t="shared" ca="1" si="72"/>
        <v>5.193150433110167E-2</v>
      </c>
      <c r="R136" s="124">
        <f t="shared" ca="1" si="54"/>
        <v>2.5473665488870763E-2</v>
      </c>
      <c r="S136" s="154">
        <f t="shared" ca="1" si="55"/>
        <v>0.37176792746352683</v>
      </c>
      <c r="T136" s="154">
        <f t="shared" ca="1" si="73"/>
        <v>0.14292515517597082</v>
      </c>
      <c r="U136" s="154">
        <f t="shared" ca="1" si="56"/>
        <v>0.48530691736050235</v>
      </c>
      <c r="V136" s="101">
        <f t="shared" ca="1" si="57"/>
        <v>91.877817255876494</v>
      </c>
      <c r="W136" s="101">
        <f t="shared" si="58"/>
        <v>0</v>
      </c>
    </row>
    <row r="137" spans="1:23">
      <c r="A137" s="102">
        <f>IFERROR(B137*Proc!$H$38,"")</f>
        <v>0.46527777777777773</v>
      </c>
      <c r="B137" s="34">
        <f t="shared" si="59"/>
        <v>134</v>
      </c>
      <c r="C137" s="34">
        <f t="shared" ca="1" si="60"/>
        <v>7</v>
      </c>
      <c r="D137" s="101">
        <f t="shared" ca="1" si="61"/>
        <v>0.60574226519055252</v>
      </c>
      <c r="E137" s="101">
        <f t="shared" ca="1" si="62"/>
        <v>0.54553436647987319</v>
      </c>
      <c r="F137" s="101">
        <f t="shared" ca="1" si="63"/>
        <v>6.6736206106126534</v>
      </c>
      <c r="G137" s="102">
        <f t="shared" ca="1" si="64"/>
        <v>60.062585495513879</v>
      </c>
      <c r="H137" s="34">
        <f t="shared" ca="1" si="65"/>
        <v>11</v>
      </c>
      <c r="I137" s="101">
        <f t="shared" ca="1" si="66"/>
        <v>0.38950262897614041</v>
      </c>
      <c r="J137" s="101">
        <f t="shared" ca="1" si="67"/>
        <v>0.34201470886630875</v>
      </c>
      <c r="K137" s="101">
        <f t="shared" ca="1" si="68"/>
        <v>10.267702603423457</v>
      </c>
      <c r="L137" s="102">
        <f t="shared" ca="1" si="69"/>
        <v>-92.409323430811114</v>
      </c>
      <c r="M137" s="124">
        <f t="shared" ca="1" si="52"/>
        <v>0.40000193712834042</v>
      </c>
      <c r="N137" s="124">
        <f t="shared" ca="1" si="53"/>
        <v>0.19485665950707298</v>
      </c>
      <c r="O137" s="124">
        <f t="shared" ca="1" si="70"/>
        <v>0.48308444462977324</v>
      </c>
      <c r="P137" s="124">
        <f t="shared" ca="1" si="71"/>
        <v>7.7943041265186641E-2</v>
      </c>
      <c r="Q137" s="124">
        <f t="shared" ca="1" si="72"/>
        <v>5.2411392670613656E-2</v>
      </c>
      <c r="R137" s="124">
        <f t="shared" ca="1" si="54"/>
        <v>2.5531648594572985E-2</v>
      </c>
      <c r="S137" s="154">
        <f t="shared" ca="1" si="55"/>
        <v>0.37447028853376746</v>
      </c>
      <c r="T137" s="154">
        <f t="shared" ca="1" si="73"/>
        <v>0.14244526683645933</v>
      </c>
      <c r="U137" s="154">
        <f t="shared" ca="1" si="56"/>
        <v>0.48308444462977329</v>
      </c>
      <c r="V137" s="101">
        <f t="shared" ca="1" si="57"/>
        <v>92.409323430811114</v>
      </c>
      <c r="W137" s="101">
        <f t="shared" si="58"/>
        <v>0</v>
      </c>
    </row>
    <row r="138" spans="1:23">
      <c r="A138" s="102">
        <f>IFERROR(B138*Proc!$H$38,"")</f>
        <v>0.46875</v>
      </c>
      <c r="B138" s="34">
        <f t="shared" si="59"/>
        <v>135</v>
      </c>
      <c r="C138" s="34">
        <f t="shared" ca="1" si="60"/>
        <v>7</v>
      </c>
      <c r="D138" s="101">
        <f t="shared" ca="1" si="61"/>
        <v>0.60574226519055185</v>
      </c>
      <c r="E138" s="101">
        <f t="shared" ca="1" si="62"/>
        <v>0.54850236148673714</v>
      </c>
      <c r="F138" s="101">
        <f t="shared" ca="1" si="63"/>
        <v>6.7085490867184845</v>
      </c>
      <c r="G138" s="102">
        <f t="shared" ca="1" si="64"/>
        <v>60.37694178046636</v>
      </c>
      <c r="H138" s="34">
        <f t="shared" ca="1" si="65"/>
        <v>11</v>
      </c>
      <c r="I138" s="101">
        <f t="shared" ca="1" si="66"/>
        <v>0.38950262897614074</v>
      </c>
      <c r="J138" s="101">
        <f t="shared" ca="1" si="67"/>
        <v>0.34559256586088544</v>
      </c>
      <c r="K138" s="101">
        <f t="shared" ca="1" si="68"/>
        <v>10.289515408146857</v>
      </c>
      <c r="L138" s="102">
        <f t="shared" ca="1" si="69"/>
        <v>-92.605638673321707</v>
      </c>
      <c r="M138" s="124">
        <f t="shared" ca="1" si="52"/>
        <v>0.40075188771064069</v>
      </c>
      <c r="N138" s="124">
        <f t="shared" ca="1" si="53"/>
        <v>0.19818134136296639</v>
      </c>
      <c r="O138" s="124">
        <f t="shared" ca="1" si="70"/>
        <v>0.48048831758662863</v>
      </c>
      <c r="P138" s="124">
        <f t="shared" ca="1" si="71"/>
        <v>7.9421546660235653E-2</v>
      </c>
      <c r="Q138" s="124">
        <f t="shared" ca="1" si="72"/>
        <v>5.3141707963370588E-2</v>
      </c>
      <c r="R138" s="124">
        <f t="shared" ca="1" si="54"/>
        <v>2.6279838696865062E-2</v>
      </c>
      <c r="S138" s="154">
        <f t="shared" ca="1" si="55"/>
        <v>0.37447204901377562</v>
      </c>
      <c r="T138" s="154">
        <f t="shared" ca="1" si="73"/>
        <v>0.1450396333995958</v>
      </c>
      <c r="U138" s="154">
        <f t="shared" ca="1" si="56"/>
        <v>0.48048831758662858</v>
      </c>
      <c r="V138" s="101">
        <f t="shared" ca="1" si="57"/>
        <v>92.605638673321707</v>
      </c>
      <c r="W138" s="101">
        <f t="shared" si="58"/>
        <v>0</v>
      </c>
    </row>
    <row r="139" spans="1:23">
      <c r="A139" s="102">
        <f>IFERROR(B139*Proc!$H$38,"")</f>
        <v>0.47222222222222221</v>
      </c>
      <c r="B139" s="34">
        <f t="shared" si="59"/>
        <v>136</v>
      </c>
      <c r="C139" s="34">
        <f t="shared" ca="1" si="60"/>
        <v>7</v>
      </c>
      <c r="D139" s="101">
        <f t="shared" ca="1" si="61"/>
        <v>0.60838410689995892</v>
      </c>
      <c r="E139" s="101">
        <f t="shared" ca="1" si="62"/>
        <v>0.54850236148673726</v>
      </c>
      <c r="F139" s="101">
        <f t="shared" ca="1" si="63"/>
        <v>6.7214072152456126</v>
      </c>
      <c r="G139" s="102">
        <f t="shared" ca="1" si="64"/>
        <v>60.492664937210513</v>
      </c>
      <c r="H139" s="34">
        <f t="shared" ca="1" si="65"/>
        <v>11</v>
      </c>
      <c r="I139" s="101">
        <f t="shared" ca="1" si="66"/>
        <v>0.39298755462020846</v>
      </c>
      <c r="J139" s="101">
        <f t="shared" ca="1" si="67"/>
        <v>0.34559256586088538</v>
      </c>
      <c r="K139" s="101">
        <f t="shared" ca="1" si="68"/>
        <v>10.341756922253703</v>
      </c>
      <c r="L139" s="102">
        <f t="shared" ca="1" si="69"/>
        <v>-93.075812300283332</v>
      </c>
      <c r="M139" s="124">
        <f t="shared" ca="1" si="52"/>
        <v>0.40346631618111256</v>
      </c>
      <c r="N139" s="124">
        <f t="shared" ca="1" si="53"/>
        <v>0.19818134136296678</v>
      </c>
      <c r="O139" s="124">
        <f t="shared" ca="1" si="70"/>
        <v>0.4783118381914685</v>
      </c>
      <c r="P139" s="124">
        <f t="shared" ca="1" si="71"/>
        <v>7.9959495735547753E-2</v>
      </c>
      <c r="Q139" s="124">
        <f t="shared" ca="1" si="72"/>
        <v>5.3621023507030359E-2</v>
      </c>
      <c r="R139" s="124">
        <f t="shared" ca="1" si="54"/>
        <v>2.6338472228517391E-2</v>
      </c>
      <c r="S139" s="154">
        <f t="shared" ca="1" si="55"/>
        <v>0.37712784395259519</v>
      </c>
      <c r="T139" s="154">
        <f t="shared" ca="1" si="73"/>
        <v>0.14456031785593643</v>
      </c>
      <c r="U139" s="154">
        <f t="shared" ca="1" si="56"/>
        <v>0.47831183819146844</v>
      </c>
      <c r="V139" s="101">
        <f t="shared" ca="1" si="57"/>
        <v>93.075812300283332</v>
      </c>
      <c r="W139" s="101">
        <f t="shared" si="58"/>
        <v>0</v>
      </c>
    </row>
    <row r="140" spans="1:23">
      <c r="A140" s="102">
        <f>IFERROR(B140*Proc!$H$38,"")</f>
        <v>0.47569444444444442</v>
      </c>
      <c r="B140" s="34">
        <f t="shared" si="59"/>
        <v>137</v>
      </c>
      <c r="C140" s="34">
        <f t="shared" ca="1" si="60"/>
        <v>7</v>
      </c>
      <c r="D140" s="101">
        <f t="shared" ca="1" si="61"/>
        <v>0.60838410689995992</v>
      </c>
      <c r="E140" s="101">
        <f t="shared" ca="1" si="62"/>
        <v>0.55141327966654752</v>
      </c>
      <c r="F140" s="101">
        <f t="shared" ca="1" si="63"/>
        <v>6.7582674379224121</v>
      </c>
      <c r="G140" s="102">
        <f t="shared" ca="1" si="64"/>
        <v>60.82440694130171</v>
      </c>
      <c r="H140" s="34">
        <f t="shared" ca="1" si="65"/>
        <v>11</v>
      </c>
      <c r="I140" s="101">
        <f t="shared" ca="1" si="66"/>
        <v>0.39298755462020818</v>
      </c>
      <c r="J140" s="101">
        <f t="shared" ca="1" si="67"/>
        <v>0.34911516637678069</v>
      </c>
      <c r="K140" s="101">
        <f t="shared" ca="1" si="68"/>
        <v>10.369197259076987</v>
      </c>
      <c r="L140" s="102">
        <f t="shared" ca="1" si="69"/>
        <v>-93.322775331692881</v>
      </c>
      <c r="M140" s="124">
        <f t="shared" ca="1" si="52"/>
        <v>0.4042031041033633</v>
      </c>
      <c r="N140" s="124">
        <f t="shared" ca="1" si="53"/>
        <v>0.20147303457231783</v>
      </c>
      <c r="O140" s="124">
        <f t="shared" ca="1" si="70"/>
        <v>0.47575988729157392</v>
      </c>
      <c r="P140" s="124">
        <f t="shared" ca="1" si="71"/>
        <v>8.1436025967255091E-2</v>
      </c>
      <c r="Q140" s="124">
        <f t="shared" ca="1" si="72"/>
        <v>5.4347022079785728E-2</v>
      </c>
      <c r="R140" s="124">
        <f t="shared" ca="1" si="54"/>
        <v>2.7089003887469359E-2</v>
      </c>
      <c r="S140" s="154">
        <f t="shared" ca="1" si="55"/>
        <v>0.37711410021589392</v>
      </c>
      <c r="T140" s="154">
        <f t="shared" ca="1" si="73"/>
        <v>0.1471260124925321</v>
      </c>
      <c r="U140" s="154">
        <f t="shared" ca="1" si="56"/>
        <v>0.47575988729157392</v>
      </c>
      <c r="V140" s="101">
        <f t="shared" ca="1" si="57"/>
        <v>93.322775331692881</v>
      </c>
      <c r="W140" s="101">
        <f t="shared" si="58"/>
        <v>0</v>
      </c>
    </row>
    <row r="141" spans="1:23">
      <c r="A141" s="102">
        <f>IFERROR(B141*Proc!$H$38,"")</f>
        <v>0.47916666666666663</v>
      </c>
      <c r="B141" s="34">
        <f t="shared" si="59"/>
        <v>138</v>
      </c>
      <c r="C141" s="34">
        <f t="shared" ca="1" si="60"/>
        <v>7</v>
      </c>
      <c r="D141" s="101">
        <f t="shared" ca="1" si="61"/>
        <v>0.61097368995602364</v>
      </c>
      <c r="E141" s="101">
        <f t="shared" ca="1" si="62"/>
        <v>0.55141327966654707</v>
      </c>
      <c r="F141" s="101">
        <f t="shared" ca="1" si="63"/>
        <v>6.7687775493170825</v>
      </c>
      <c r="G141" s="102">
        <f t="shared" ca="1" si="64"/>
        <v>60.918997943853739</v>
      </c>
      <c r="H141" s="34">
        <f t="shared" ca="1" si="65"/>
        <v>11</v>
      </c>
      <c r="I141" s="101">
        <f t="shared" ca="1" si="66"/>
        <v>0.39641508495172639</v>
      </c>
      <c r="J141" s="101">
        <f t="shared" ca="1" si="67"/>
        <v>0.34911516637678119</v>
      </c>
      <c r="K141" s="101">
        <f t="shared" ca="1" si="68"/>
        <v>10.414907602622142</v>
      </c>
      <c r="L141" s="102">
        <f t="shared" ca="1" si="69"/>
        <v>-93.734168423599272</v>
      </c>
      <c r="M141" s="124">
        <f t="shared" ca="1" si="52"/>
        <v>0.40687282703737104</v>
      </c>
      <c r="N141" s="124">
        <f t="shared" ca="1" si="53"/>
        <v>0.20147303457231777</v>
      </c>
      <c r="O141" s="124">
        <f t="shared" ca="1" si="70"/>
        <v>0.47362804153854809</v>
      </c>
      <c r="P141" s="124">
        <f t="shared" ca="1" si="71"/>
        <v>8.1973903148236923E-2</v>
      </c>
      <c r="Q141" s="124">
        <f t="shared" ca="1" si="72"/>
        <v>5.4825644131051669E-2</v>
      </c>
      <c r="R141" s="124">
        <f t="shared" ca="1" si="54"/>
        <v>2.7148259017185254E-2</v>
      </c>
      <c r="S141" s="154">
        <f t="shared" ca="1" si="55"/>
        <v>0.37972456802018578</v>
      </c>
      <c r="T141" s="154">
        <f t="shared" ca="1" si="73"/>
        <v>0.1466473904412661</v>
      </c>
      <c r="U141" s="154">
        <f t="shared" ca="1" si="56"/>
        <v>0.47362804153854821</v>
      </c>
      <c r="V141" s="101">
        <f t="shared" ca="1" si="57"/>
        <v>93.734168423599272</v>
      </c>
      <c r="W141" s="101">
        <f t="shared" si="58"/>
        <v>0</v>
      </c>
    </row>
    <row r="142" spans="1:23">
      <c r="A142" s="102">
        <f>IFERROR(B142*Proc!$H$38,"")</f>
        <v>0.48263888888888884</v>
      </c>
      <c r="B142" s="34">
        <f t="shared" si="59"/>
        <v>139</v>
      </c>
      <c r="C142" s="34">
        <f t="shared" ca="1" si="60"/>
        <v>7</v>
      </c>
      <c r="D142" s="101">
        <f t="shared" ca="1" si="61"/>
        <v>0.61097368995602264</v>
      </c>
      <c r="E142" s="101">
        <f t="shared" ca="1" si="62"/>
        <v>0.55426891577631543</v>
      </c>
      <c r="F142" s="101">
        <f t="shared" ca="1" si="63"/>
        <v>6.8074929654697227</v>
      </c>
      <c r="G142" s="102">
        <f t="shared" ca="1" si="64"/>
        <v>61.267436689227502</v>
      </c>
      <c r="H142" s="34">
        <f t="shared" ca="1" si="65"/>
        <v>11</v>
      </c>
      <c r="I142" s="101">
        <f t="shared" ca="1" si="66"/>
        <v>0.39641508495172628</v>
      </c>
      <c r="J142" s="101">
        <f t="shared" ca="1" si="67"/>
        <v>0.35258382707227692</v>
      </c>
      <c r="K142" s="101">
        <f t="shared" ca="1" si="68"/>
        <v>10.447742017218134</v>
      </c>
      <c r="L142" s="102">
        <f t="shared" ca="1" si="69"/>
        <v>-94.029678154963207</v>
      </c>
      <c r="M142" s="124">
        <f t="shared" ca="1" si="52"/>
        <v>0.40759682456637714</v>
      </c>
      <c r="N142" s="124">
        <f t="shared" ca="1" si="53"/>
        <v>0.20473197633059148</v>
      </c>
      <c r="O142" s="124">
        <f t="shared" ca="1" si="70"/>
        <v>0.47111930254257917</v>
      </c>
      <c r="P142" s="124">
        <f t="shared" ca="1" si="71"/>
        <v>8.3448103439547769E-2</v>
      </c>
      <c r="Q142" s="124">
        <f t="shared" ca="1" si="72"/>
        <v>5.5547251620733998E-2</v>
      </c>
      <c r="R142" s="124">
        <f t="shared" ca="1" si="54"/>
        <v>2.7900851818813775E-2</v>
      </c>
      <c r="S142" s="154">
        <f t="shared" ca="1" si="55"/>
        <v>0.37969597274756334</v>
      </c>
      <c r="T142" s="154">
        <f t="shared" ca="1" si="73"/>
        <v>0.1491847247098575</v>
      </c>
      <c r="U142" s="154">
        <f t="shared" ca="1" si="56"/>
        <v>0.47111930254257922</v>
      </c>
      <c r="V142" s="101">
        <f t="shared" ca="1" si="57"/>
        <v>94.029678154963207</v>
      </c>
      <c r="W142" s="101">
        <f t="shared" si="58"/>
        <v>0</v>
      </c>
    </row>
    <row r="143" spans="1:23">
      <c r="A143" s="102">
        <f>IFERROR(B143*Proc!$H$38,"")</f>
        <v>0.4861111111111111</v>
      </c>
      <c r="B143" s="34">
        <f t="shared" si="59"/>
        <v>140</v>
      </c>
      <c r="C143" s="34">
        <f t="shared" ca="1" si="60"/>
        <v>7</v>
      </c>
      <c r="D143" s="101">
        <f t="shared" ca="1" si="61"/>
        <v>0.61351270969541383</v>
      </c>
      <c r="E143" s="101">
        <f t="shared" ca="1" si="62"/>
        <v>0.55426891577631676</v>
      </c>
      <c r="F143" s="101">
        <f t="shared" ca="1" si="63"/>
        <v>6.8157432669496139</v>
      </c>
      <c r="G143" s="102">
        <f t="shared" ca="1" si="64"/>
        <v>61.341689402546521</v>
      </c>
      <c r="H143" s="34">
        <f t="shared" ca="1" si="65"/>
        <v>11</v>
      </c>
      <c r="I143" s="101">
        <f t="shared" ca="1" si="66"/>
        <v>0.39978672017322225</v>
      </c>
      <c r="J143" s="101">
        <f t="shared" ca="1" si="67"/>
        <v>0.35258382707227687</v>
      </c>
      <c r="K143" s="101">
        <f t="shared" ca="1" si="68"/>
        <v>10.487189015988266</v>
      </c>
      <c r="L143" s="102">
        <f t="shared" ca="1" si="69"/>
        <v>-94.384701143894389</v>
      </c>
      <c r="M143" s="124">
        <f t="shared" ca="1" si="52"/>
        <v>0.41022301048022969</v>
      </c>
      <c r="N143" s="124">
        <f t="shared" ca="1" si="53"/>
        <v>0.20473197633059173</v>
      </c>
      <c r="O143" s="124">
        <f t="shared" ca="1" si="70"/>
        <v>0.46903078086108108</v>
      </c>
      <c r="P143" s="124">
        <f t="shared" ca="1" si="71"/>
        <v>8.3985767671902467E-2</v>
      </c>
      <c r="Q143" s="124">
        <f t="shared" ca="1" si="72"/>
        <v>5.602506718505517E-2</v>
      </c>
      <c r="R143" s="124">
        <f t="shared" ca="1" si="54"/>
        <v>2.7960700486847304E-2</v>
      </c>
      <c r="S143" s="154">
        <f t="shared" ca="1" si="55"/>
        <v>0.3822623099933824</v>
      </c>
      <c r="T143" s="154">
        <f t="shared" ca="1" si="73"/>
        <v>0.14870690914553655</v>
      </c>
      <c r="U143" s="154">
        <f t="shared" ca="1" si="56"/>
        <v>0.46903078086108108</v>
      </c>
      <c r="V143" s="101">
        <f t="shared" ca="1" si="57"/>
        <v>94.384701143894389</v>
      </c>
      <c r="W143" s="101">
        <f t="shared" si="58"/>
        <v>0</v>
      </c>
    </row>
    <row r="144" spans="1:23">
      <c r="A144" s="102">
        <f>IFERROR(B144*Proc!$H$38,"")</f>
        <v>0.48958333333333331</v>
      </c>
      <c r="B144" s="34">
        <f t="shared" si="59"/>
        <v>141</v>
      </c>
      <c r="C144" s="34">
        <f t="shared" ca="1" si="60"/>
        <v>7</v>
      </c>
      <c r="D144" s="101">
        <f t="shared" ca="1" si="61"/>
        <v>0.61351270969541316</v>
      </c>
      <c r="E144" s="101">
        <f t="shared" ca="1" si="62"/>
        <v>0.55707098711032765</v>
      </c>
      <c r="F144" s="101">
        <f t="shared" ca="1" si="63"/>
        <v>6.8562411596350472</v>
      </c>
      <c r="G144" s="102">
        <f t="shared" ca="1" si="64"/>
        <v>61.706170436715425</v>
      </c>
      <c r="H144" s="34">
        <f t="shared" ca="1" si="65"/>
        <v>11</v>
      </c>
      <c r="I144" s="101">
        <f t="shared" ca="1" si="66"/>
        <v>0.39978672017322259</v>
      </c>
      <c r="J144" s="101">
        <f t="shared" ca="1" si="67"/>
        <v>0.3559998259151087</v>
      </c>
      <c r="K144" s="101">
        <f t="shared" ca="1" si="68"/>
        <v>10.525196669717854</v>
      </c>
      <c r="L144" s="102">
        <f t="shared" ca="1" si="69"/>
        <v>-94.726770027460688</v>
      </c>
      <c r="M144" s="124">
        <f t="shared" ca="1" si="52"/>
        <v>0.41093457572843506</v>
      </c>
      <c r="N144" s="124">
        <f t="shared" ca="1" si="53"/>
        <v>0.20795842151862584</v>
      </c>
      <c r="O144" s="124">
        <f t="shared" ca="1" si="70"/>
        <v>0.46656430846885066</v>
      </c>
      <c r="P144" s="124">
        <f t="shared" ca="1" si="71"/>
        <v>8.5457305715911563E-2</v>
      </c>
      <c r="Q144" s="124">
        <f t="shared" ca="1" si="72"/>
        <v>5.6742218482792914E-2</v>
      </c>
      <c r="R144" s="124">
        <f t="shared" ca="1" si="54"/>
        <v>2.8715087233118646E-2</v>
      </c>
      <c r="S144" s="154">
        <f t="shared" ca="1" si="55"/>
        <v>0.3822194884953164</v>
      </c>
      <c r="T144" s="154">
        <f t="shared" ca="1" si="73"/>
        <v>0.15121620303583294</v>
      </c>
      <c r="U144" s="154">
        <f t="shared" ca="1" si="56"/>
        <v>0.46656430846885066</v>
      </c>
      <c r="V144" s="101">
        <f t="shared" ca="1" si="57"/>
        <v>94.726770027460688</v>
      </c>
      <c r="W144" s="101">
        <f t="shared" si="58"/>
        <v>0</v>
      </c>
    </row>
    <row r="145" spans="1:23">
      <c r="A145" s="102">
        <f>IFERROR(B145*Proc!$H$38,"")</f>
        <v>0.49305555555555552</v>
      </c>
      <c r="B145" s="34">
        <f t="shared" si="59"/>
        <v>142</v>
      </c>
      <c r="C145" s="34">
        <f t="shared" ca="1" si="60"/>
        <v>7</v>
      </c>
      <c r="D145" s="101">
        <f t="shared" ca="1" si="61"/>
        <v>0.61600278569181433</v>
      </c>
      <c r="E145" s="101">
        <f t="shared" ca="1" si="62"/>
        <v>0.55707098711032788</v>
      </c>
      <c r="F145" s="101">
        <f t="shared" ca="1" si="63"/>
        <v>6.8623154768335706</v>
      </c>
      <c r="G145" s="102">
        <f t="shared" ca="1" si="64"/>
        <v>61.760839291502137</v>
      </c>
      <c r="H145" s="34">
        <f t="shared" ca="1" si="65"/>
        <v>11</v>
      </c>
      <c r="I145" s="101">
        <f t="shared" ca="1" si="66"/>
        <v>0.40310390913217042</v>
      </c>
      <c r="J145" s="101">
        <f t="shared" ca="1" si="67"/>
        <v>0.35599982591510848</v>
      </c>
      <c r="K145" s="101">
        <f t="shared" ca="1" si="68"/>
        <v>10.558633523963071</v>
      </c>
      <c r="L145" s="102">
        <f t="shared" ca="1" si="69"/>
        <v>-95.027701715667632</v>
      </c>
      <c r="M145" s="124">
        <f t="shared" ca="1" si="52"/>
        <v>0.41351835313769786</v>
      </c>
      <c r="N145" s="124">
        <f t="shared" ca="1" si="53"/>
        <v>0.20795842151862623</v>
      </c>
      <c r="O145" s="124">
        <f t="shared" ca="1" si="70"/>
        <v>0.46451784933117346</v>
      </c>
      <c r="P145" s="124">
        <f t="shared" ca="1" si="71"/>
        <v>8.5994623987497507E-2</v>
      </c>
      <c r="Q145" s="124">
        <f t="shared" ca="1" si="72"/>
        <v>5.7219121840346117E-2</v>
      </c>
      <c r="R145" s="124">
        <f t="shared" ca="1" si="54"/>
        <v>2.877550214715139E-2</v>
      </c>
      <c r="S145" s="154">
        <f t="shared" ca="1" si="55"/>
        <v>0.38474285099054645</v>
      </c>
      <c r="T145" s="154">
        <f t="shared" ca="1" si="73"/>
        <v>0.15073929967828012</v>
      </c>
      <c r="U145" s="154">
        <f t="shared" ca="1" si="56"/>
        <v>0.46451784933117346</v>
      </c>
      <c r="V145" s="101">
        <f t="shared" ca="1" si="57"/>
        <v>95.027701715667632</v>
      </c>
      <c r="W145" s="101">
        <f t="shared" si="58"/>
        <v>0</v>
      </c>
    </row>
    <row r="146" spans="1:23">
      <c r="A146" s="102">
        <f>IFERROR(B146*Proc!$H$38,"")</f>
        <v>0.49652777777777773</v>
      </c>
      <c r="B146" s="34">
        <f t="shared" si="59"/>
        <v>143</v>
      </c>
      <c r="C146" s="34">
        <f t="shared" ca="1" si="60"/>
        <v>7</v>
      </c>
      <c r="D146" s="101">
        <f t="shared" ca="1" si="61"/>
        <v>0.61600278569181399</v>
      </c>
      <c r="E146" s="101">
        <f t="shared" ca="1" si="62"/>
        <v>0.55982113771079678</v>
      </c>
      <c r="F146" s="101">
        <f t="shared" ca="1" si="63"/>
        <v>6.9045267239512897</v>
      </c>
      <c r="G146" s="102">
        <f t="shared" ca="1" si="64"/>
        <v>62.14074051556161</v>
      </c>
      <c r="H146" s="34">
        <f t="shared" ca="1" si="65"/>
        <v>11</v>
      </c>
      <c r="I146" s="101">
        <f t="shared" ca="1" si="66"/>
        <v>0.40310390913217065</v>
      </c>
      <c r="J146" s="101">
        <f t="shared" ca="1" si="67"/>
        <v>0.35936440328775604</v>
      </c>
      <c r="K146" s="101">
        <f t="shared" ca="1" si="68"/>
        <v>10.601605333498698</v>
      </c>
      <c r="L146" s="102">
        <f t="shared" ca="1" si="69"/>
        <v>-95.414448001488282</v>
      </c>
      <c r="M146" s="124">
        <f t="shared" ca="1" si="52"/>
        <v>0.41421783072015889</v>
      </c>
      <c r="N146" s="124">
        <f t="shared" ca="1" si="53"/>
        <v>0.21115264054329116</v>
      </c>
      <c r="O146" s="124">
        <f t="shared" ca="1" si="70"/>
        <v>0.46209271745322544</v>
      </c>
      <c r="P146" s="124">
        <f t="shared" ca="1" si="71"/>
        <v>8.7463188716675536E-2</v>
      </c>
      <c r="Q146" s="124">
        <f t="shared" ca="1" si="72"/>
        <v>5.7931760392996065E-2</v>
      </c>
      <c r="R146" s="124">
        <f t="shared" ca="1" si="54"/>
        <v>2.9531428323679478E-2</v>
      </c>
      <c r="S146" s="154">
        <f t="shared" ca="1" si="55"/>
        <v>0.38468640239647939</v>
      </c>
      <c r="T146" s="154">
        <f t="shared" ca="1" si="73"/>
        <v>0.15322088015029511</v>
      </c>
      <c r="U146" s="154">
        <f t="shared" ca="1" si="56"/>
        <v>0.46209271745322555</v>
      </c>
      <c r="V146" s="101">
        <f t="shared" ca="1" si="57"/>
        <v>95.414448001488282</v>
      </c>
      <c r="W146" s="101">
        <f t="shared" si="58"/>
        <v>0</v>
      </c>
    </row>
    <row r="147" spans="1:23">
      <c r="A147" s="102">
        <f>IFERROR(B147*Proc!$H$38,"")</f>
        <v>0.5</v>
      </c>
      <c r="B147" s="34">
        <f t="shared" si="59"/>
        <v>144</v>
      </c>
      <c r="C147" s="34">
        <f t="shared" ca="1" si="60"/>
        <v>7</v>
      </c>
      <c r="D147" s="101">
        <f t="shared" ca="1" si="61"/>
        <v>0.61844546603881545</v>
      </c>
      <c r="E147" s="101">
        <f t="shared" ca="1" si="62"/>
        <v>0.55982113771079756</v>
      </c>
      <c r="F147" s="101">
        <f t="shared" ca="1" si="63"/>
        <v>6.9085047771199992</v>
      </c>
      <c r="G147" s="102">
        <f t="shared" ca="1" si="64"/>
        <v>62.176542994079995</v>
      </c>
      <c r="H147" s="34">
        <f t="shared" ca="1" si="65"/>
        <v>11</v>
      </c>
      <c r="I147" s="101">
        <f t="shared" ca="1" si="66"/>
        <v>0.40636805135936538</v>
      </c>
      <c r="J147" s="101">
        <f t="shared" ca="1" si="67"/>
        <v>0.35936440328775565</v>
      </c>
      <c r="K147" s="101">
        <f t="shared" ca="1" si="68"/>
        <v>10.629271629783503</v>
      </c>
      <c r="L147" s="102">
        <f t="shared" ca="1" si="69"/>
        <v>-95.663444668051525</v>
      </c>
      <c r="M147" s="124">
        <f t="shared" ca="1" si="52"/>
        <v>0.4167602897273544</v>
      </c>
      <c r="N147" s="124">
        <f t="shared" ca="1" si="53"/>
        <v>0.21115264054329133</v>
      </c>
      <c r="O147" s="124">
        <f t="shared" ca="1" si="70"/>
        <v>0.46008710537887232</v>
      </c>
      <c r="P147" s="124">
        <f t="shared" ca="1" si="71"/>
        <v>8.8000035649518013E-2</v>
      </c>
      <c r="Q147" s="124">
        <f t="shared" ca="1" si="72"/>
        <v>5.8407652693985554E-2</v>
      </c>
      <c r="R147" s="124">
        <f t="shared" ca="1" si="54"/>
        <v>2.9592382955532459E-2</v>
      </c>
      <c r="S147" s="154">
        <f t="shared" ca="1" si="55"/>
        <v>0.38716790677182195</v>
      </c>
      <c r="T147" s="154">
        <f t="shared" ca="1" si="73"/>
        <v>0.15274498784930579</v>
      </c>
      <c r="U147" s="154">
        <f t="shared" ca="1" si="56"/>
        <v>0.46008710537887232</v>
      </c>
      <c r="V147" s="101">
        <f t="shared" ca="1" si="57"/>
        <v>95.663444668051525</v>
      </c>
      <c r="W147" s="101">
        <f t="shared" si="58"/>
        <v>0</v>
      </c>
    </row>
    <row r="148" spans="1:23">
      <c r="A148" s="102">
        <f>IFERROR(B148*Proc!$H$38,"")</f>
        <v>0.50347222222222221</v>
      </c>
      <c r="B148" s="34">
        <f t="shared" si="59"/>
        <v>145</v>
      </c>
      <c r="C148" s="34">
        <f t="shared" ca="1" si="60"/>
        <v>7</v>
      </c>
      <c r="D148" s="101">
        <f t="shared" ca="1" si="61"/>
        <v>0.61844546603881578</v>
      </c>
      <c r="E148" s="101">
        <f t="shared" ca="1" si="62"/>
        <v>0.56252094230485128</v>
      </c>
      <c r="F148" s="101">
        <f t="shared" ca="1" si="63"/>
        <v>6.9523636284292447</v>
      </c>
      <c r="G148" s="102">
        <f t="shared" ca="1" si="64"/>
        <v>62.571272655863204</v>
      </c>
      <c r="H148" s="34">
        <f t="shared" ca="1" si="65"/>
        <v>11</v>
      </c>
      <c r="I148" s="101">
        <f t="shared" ca="1" si="66"/>
        <v>0.40636805135936532</v>
      </c>
      <c r="J148" s="101">
        <f t="shared" ca="1" si="67"/>
        <v>0.36267876308767677</v>
      </c>
      <c r="K148" s="101">
        <f t="shared" ca="1" si="68"/>
        <v>10.67700947756018</v>
      </c>
      <c r="L148" s="102">
        <f t="shared" ca="1" si="69"/>
        <v>-96.093085298041615</v>
      </c>
      <c r="M148" s="124">
        <f t="shared" ca="1" si="52"/>
        <v>0.41744801138405951</v>
      </c>
      <c r="N148" s="124">
        <f t="shared" ca="1" si="53"/>
        <v>0.21431491737770964</v>
      </c>
      <c r="O148" s="124">
        <f t="shared" ca="1" si="70"/>
        <v>0.45770240730749473</v>
      </c>
      <c r="P148" s="124">
        <f t="shared" ca="1" si="71"/>
        <v>8.9465336069263907E-2</v>
      </c>
      <c r="Q148" s="124">
        <f t="shared" ca="1" si="72"/>
        <v>5.9115729856323969E-2</v>
      </c>
      <c r="R148" s="124">
        <f t="shared" ca="1" si="54"/>
        <v>3.0349606212939934E-2</v>
      </c>
      <c r="S148" s="154">
        <f t="shared" ca="1" si="55"/>
        <v>0.3870984051711196</v>
      </c>
      <c r="T148" s="154">
        <f t="shared" ca="1" si="73"/>
        <v>0.15519918752138567</v>
      </c>
      <c r="U148" s="154">
        <f t="shared" ca="1" si="56"/>
        <v>0.45770240730749473</v>
      </c>
      <c r="V148" s="101">
        <f t="shared" ca="1" si="57"/>
        <v>96.093085298041615</v>
      </c>
      <c r="W148" s="101">
        <f t="shared" si="58"/>
        <v>0</v>
      </c>
    </row>
    <row r="149" spans="1:23">
      <c r="A149" s="102">
        <f>IFERROR(B149*Proc!$H$38,"")</f>
        <v>0.50694444444444442</v>
      </c>
      <c r="B149" s="34">
        <f t="shared" si="59"/>
        <v>146</v>
      </c>
      <c r="C149" s="34">
        <f t="shared" ca="1" si="60"/>
        <v>7</v>
      </c>
      <c r="D149" s="101">
        <f t="shared" ca="1" si="61"/>
        <v>0.62084223134169902</v>
      </c>
      <c r="E149" s="101">
        <f t="shared" ca="1" si="62"/>
        <v>0.56252094230485028</v>
      </c>
      <c r="F149" s="101">
        <f t="shared" ca="1" si="63"/>
        <v>6.9543212875348752</v>
      </c>
      <c r="G149" s="102">
        <f t="shared" ca="1" si="64"/>
        <v>62.588891587813876</v>
      </c>
      <c r="H149" s="34">
        <f t="shared" ca="1" si="65"/>
        <v>11</v>
      </c>
      <c r="I149" s="101">
        <f t="shared" ca="1" si="66"/>
        <v>0.4095804990264012</v>
      </c>
      <c r="J149" s="101">
        <f t="shared" ca="1" si="67"/>
        <v>0.36267876308767671</v>
      </c>
      <c r="K149" s="101">
        <f t="shared" ca="1" si="68"/>
        <v>10.699132116083454</v>
      </c>
      <c r="L149" s="102">
        <f t="shared" ca="1" si="69"/>
        <v>-96.292189044751098</v>
      </c>
      <c r="M149" s="124">
        <f t="shared" ca="1" si="52"/>
        <v>0.41995020520335857</v>
      </c>
      <c r="N149" s="124">
        <f t="shared" ca="1" si="53"/>
        <v>0.21431491737770988</v>
      </c>
      <c r="O149" s="124">
        <f t="shared" ca="1" si="70"/>
        <v>0.45573647094984165</v>
      </c>
      <c r="P149" s="124">
        <f t="shared" ca="1" si="71"/>
        <v>9.0001593530910098E-2</v>
      </c>
      <c r="Q149" s="124">
        <f t="shared" ca="1" si="72"/>
        <v>5.9590518737854856E-2</v>
      </c>
      <c r="R149" s="124">
        <f t="shared" ca="1" si="54"/>
        <v>3.0411074793055246E-2</v>
      </c>
      <c r="S149" s="154">
        <f t="shared" ca="1" si="55"/>
        <v>0.3895391304103033</v>
      </c>
      <c r="T149" s="154">
        <f t="shared" ca="1" si="73"/>
        <v>0.15472439863985504</v>
      </c>
      <c r="U149" s="154">
        <f t="shared" ca="1" si="56"/>
        <v>0.45573647094984165</v>
      </c>
      <c r="V149" s="101">
        <f t="shared" ca="1" si="57"/>
        <v>96.292189044751098</v>
      </c>
      <c r="W149" s="101">
        <f t="shared" si="58"/>
        <v>0</v>
      </c>
    </row>
    <row r="150" spans="1:23">
      <c r="A150" s="102">
        <f>IFERROR(B150*Proc!$H$38,"")</f>
        <v>0.51041666666666663</v>
      </c>
      <c r="B150" s="34">
        <f t="shared" si="59"/>
        <v>147</v>
      </c>
      <c r="C150" s="34">
        <f t="shared" ca="1" si="60"/>
        <v>7</v>
      </c>
      <c r="D150" s="101">
        <f t="shared" ca="1" si="61"/>
        <v>0.62084223134169869</v>
      </c>
      <c r="E150" s="101">
        <f t="shared" ca="1" si="62"/>
        <v>0.5651719099883431</v>
      </c>
      <c r="F150" s="101">
        <f t="shared" ca="1" si="63"/>
        <v>6.9997651583698639</v>
      </c>
      <c r="G150" s="102">
        <f t="shared" ca="1" si="64"/>
        <v>62.997886425328772</v>
      </c>
      <c r="H150" s="34">
        <f t="shared" ca="1" si="65"/>
        <v>11</v>
      </c>
      <c r="I150" s="101">
        <f t="shared" ca="1" si="66"/>
        <v>0.40958049902640126</v>
      </c>
      <c r="J150" s="101">
        <f t="shared" ca="1" si="67"/>
        <v>0.36594407381758803</v>
      </c>
      <c r="K150" s="101">
        <f t="shared" ca="1" si="68"/>
        <v>10.751448124769974</v>
      </c>
      <c r="L150" s="102">
        <f t="shared" ca="1" si="69"/>
        <v>-96.76303312292977</v>
      </c>
      <c r="M150" s="124">
        <f t="shared" ca="1" si="52"/>
        <v>0.42062649038881239</v>
      </c>
      <c r="N150" s="124">
        <f t="shared" ca="1" si="53"/>
        <v>0.21744554778290212</v>
      </c>
      <c r="O150" s="124">
        <f t="shared" ca="1" si="70"/>
        <v>0.45339131944288041</v>
      </c>
      <c r="P150" s="124">
        <f t="shared" ca="1" si="71"/>
        <v>9.1463357614594926E-2</v>
      </c>
      <c r="Q150" s="124">
        <f t="shared" ca="1" si="72"/>
        <v>6.0293993171740536E-2</v>
      </c>
      <c r="R150" s="124">
        <f t="shared" ca="1" si="54"/>
        <v>3.1169364442854383E-2</v>
      </c>
      <c r="S150" s="154">
        <f t="shared" ca="1" si="55"/>
        <v>0.38945712594595799</v>
      </c>
      <c r="T150" s="154">
        <f t="shared" ca="1" si="73"/>
        <v>0.15715155461116159</v>
      </c>
      <c r="U150" s="154">
        <f t="shared" ca="1" si="56"/>
        <v>0.45339131944288036</v>
      </c>
      <c r="V150" s="101">
        <f t="shared" ca="1" si="57"/>
        <v>96.76303312292977</v>
      </c>
      <c r="W150" s="101">
        <f t="shared" si="58"/>
        <v>0</v>
      </c>
    </row>
    <row r="151" spans="1:23">
      <c r="A151" s="102">
        <f>IFERROR(B151*Proc!$H$38,"")</f>
        <v>0.51388888888888884</v>
      </c>
      <c r="B151" s="34">
        <f t="shared" si="59"/>
        <v>148</v>
      </c>
      <c r="C151" s="34">
        <f t="shared" ca="1" si="60"/>
        <v>7</v>
      </c>
      <c r="D151" s="101">
        <f t="shared" ca="1" si="61"/>
        <v>0.6231944984411365</v>
      </c>
      <c r="E151" s="101">
        <f t="shared" ca="1" si="62"/>
        <v>0.56517190998834343</v>
      </c>
      <c r="F151" s="101">
        <f t="shared" ca="1" si="63"/>
        <v>6.9997746789764967</v>
      </c>
      <c r="G151" s="102">
        <f t="shared" ca="1" si="64"/>
        <v>62.997972110788467</v>
      </c>
      <c r="H151" s="34">
        <f t="shared" ca="1" si="65"/>
        <v>11</v>
      </c>
      <c r="I151" s="101">
        <f t="shared" ca="1" si="66"/>
        <v>0.41274255882414163</v>
      </c>
      <c r="J151" s="101">
        <f t="shared" ca="1" si="67"/>
        <v>0.36594407381758837</v>
      </c>
      <c r="K151" s="101">
        <f t="shared" ca="1" si="68"/>
        <v>10.768242170393631</v>
      </c>
      <c r="L151" s="102">
        <f t="shared" ca="1" si="69"/>
        <v>-96.914179533542679</v>
      </c>
      <c r="M151" s="124">
        <f t="shared" ca="1" si="52"/>
        <v>0.42308943680918493</v>
      </c>
      <c r="N151" s="124">
        <f t="shared" ca="1" si="53"/>
        <v>0.21744554778290243</v>
      </c>
      <c r="O151" s="124">
        <f t="shared" ca="1" si="70"/>
        <v>0.45146392975604555</v>
      </c>
      <c r="P151" s="124">
        <f t="shared" ca="1" si="71"/>
        <v>9.1998914348132899E-2</v>
      </c>
      <c r="Q151" s="124">
        <f t="shared" ca="1" si="72"/>
        <v>6.0767592395278548E-2</v>
      </c>
      <c r="R151" s="124">
        <f t="shared" ca="1" si="54"/>
        <v>3.123132195285435E-2</v>
      </c>
      <c r="S151" s="154">
        <f t="shared" ca="1" si="55"/>
        <v>0.3918581148563306</v>
      </c>
      <c r="T151" s="154">
        <f t="shared" ca="1" si="73"/>
        <v>0.15667795538762389</v>
      </c>
      <c r="U151" s="154">
        <f t="shared" ca="1" si="56"/>
        <v>0.45146392975604555</v>
      </c>
      <c r="V151" s="101">
        <f t="shared" ca="1" si="57"/>
        <v>96.914179533542679</v>
      </c>
      <c r="W151" s="101">
        <f t="shared" si="58"/>
        <v>0</v>
      </c>
    </row>
    <row r="152" spans="1:23">
      <c r="A152" s="102">
        <f>IFERROR(B152*Proc!$H$38,"")</f>
        <v>0.51736111111111105</v>
      </c>
      <c r="B152" s="34">
        <f t="shared" si="59"/>
        <v>149</v>
      </c>
      <c r="C152" s="34">
        <f t="shared" ca="1" si="60"/>
        <v>8</v>
      </c>
      <c r="D152" s="101">
        <f t="shared" ca="1" si="61"/>
        <v>0.56777548767532771</v>
      </c>
      <c r="E152" s="101">
        <f t="shared" ca="1" si="62"/>
        <v>0.51235647690951902</v>
      </c>
      <c r="F152" s="101">
        <f t="shared" ca="1" si="63"/>
        <v>7.0467439591968688</v>
      </c>
      <c r="G152" s="102">
        <f t="shared" ca="1" si="64"/>
        <v>63.420695632771817</v>
      </c>
      <c r="H152" s="34">
        <f t="shared" ca="1" si="65"/>
        <v>11</v>
      </c>
      <c r="I152" s="101">
        <f t="shared" ca="1" si="66"/>
        <v>0.41274255882414174</v>
      </c>
      <c r="J152" s="101">
        <f t="shared" ca="1" si="67"/>
        <v>0.36916146966178892</v>
      </c>
      <c r="K152" s="101">
        <f t="shared" ca="1" si="68"/>
        <v>10.824958035322021</v>
      </c>
      <c r="L152" s="102">
        <f t="shared" ca="1" si="69"/>
        <v>-97.424622317898198</v>
      </c>
      <c r="M152" s="124">
        <f t="shared" ca="1" si="52"/>
        <v>0.42375459325108072</v>
      </c>
      <c r="N152" s="124">
        <f t="shared" ca="1" si="53"/>
        <v>0.22054483769441338</v>
      </c>
      <c r="O152" s="124">
        <f t="shared" ca="1" si="70"/>
        <v>0.44915745704532772</v>
      </c>
      <c r="P152" s="124">
        <f t="shared" ca="1" si="71"/>
        <v>9.345688799082176E-2</v>
      </c>
      <c r="Q152" s="124">
        <f t="shared" ca="1" si="72"/>
        <v>6.1466429512356299E-2</v>
      </c>
      <c r="R152" s="124">
        <f t="shared" ca="1" si="54"/>
        <v>3.1990458478465461E-2</v>
      </c>
      <c r="S152" s="154">
        <f t="shared" ca="1" si="55"/>
        <v>0.39176413477261529</v>
      </c>
      <c r="T152" s="154">
        <f t="shared" ca="1" si="73"/>
        <v>0.1590784081820571</v>
      </c>
      <c r="U152" s="154">
        <f t="shared" ca="1" si="56"/>
        <v>0.44915745704532761</v>
      </c>
      <c r="V152" s="101">
        <f t="shared" ca="1" si="57"/>
        <v>97.424622317898198</v>
      </c>
      <c r="W152" s="101">
        <f t="shared" si="58"/>
        <v>0</v>
      </c>
    </row>
    <row r="153" spans="1:23">
      <c r="A153" s="102">
        <f>IFERROR(B153*Proc!$H$38,"")</f>
        <v>0.52083333333333326</v>
      </c>
      <c r="B153" s="34">
        <f t="shared" si="59"/>
        <v>150</v>
      </c>
      <c r="C153" s="34">
        <f t="shared" ca="1" si="60"/>
        <v>8</v>
      </c>
      <c r="D153" s="101">
        <f t="shared" ca="1" si="61"/>
        <v>0.56777548767532848</v>
      </c>
      <c r="E153" s="101">
        <f t="shared" ca="1" si="62"/>
        <v>0.51516250277107967</v>
      </c>
      <c r="F153" s="101">
        <f t="shared" ca="1" si="63"/>
        <v>7.0492369703540501</v>
      </c>
      <c r="G153" s="102">
        <f t="shared" ca="1" si="64"/>
        <v>63.443132733186452</v>
      </c>
      <c r="H153" s="34">
        <f t="shared" ca="1" si="65"/>
        <v>11</v>
      </c>
      <c r="I153" s="101">
        <f t="shared" ca="1" si="66"/>
        <v>0.41585549376430919</v>
      </c>
      <c r="J153" s="101">
        <f t="shared" ca="1" si="67"/>
        <v>0.36916146966178826</v>
      </c>
      <c r="K153" s="101">
        <f t="shared" ca="1" si="68"/>
        <v>10.836627499633872</v>
      </c>
      <c r="L153" s="102">
        <f t="shared" ca="1" si="69"/>
        <v>-97.529647496704854</v>
      </c>
      <c r="M153" s="124">
        <f t="shared" ca="1" si="52"/>
        <v>0.42617927603956451</v>
      </c>
      <c r="N153" s="124">
        <f t="shared" ca="1" si="53"/>
        <v>0.22054483769441363</v>
      </c>
      <c r="O153" s="124">
        <f t="shared" ca="1" si="70"/>
        <v>0.44726752552889026</v>
      </c>
      <c r="P153" s="124">
        <f t="shared" ca="1" si="71"/>
        <v>9.3991639262868465E-2</v>
      </c>
      <c r="Q153" s="124">
        <f t="shared" ca="1" si="72"/>
        <v>6.1938758620802344E-2</v>
      </c>
      <c r="R153" s="124">
        <f t="shared" ca="1" si="54"/>
        <v>3.2052880642066135E-2</v>
      </c>
      <c r="S153" s="154">
        <f t="shared" ca="1" si="55"/>
        <v>0.39412639539749839</v>
      </c>
      <c r="T153" s="154">
        <f t="shared" ca="1" si="73"/>
        <v>0.15860607907361129</v>
      </c>
      <c r="U153" s="154">
        <f t="shared" ca="1" si="56"/>
        <v>0.44726752552889032</v>
      </c>
      <c r="V153" s="101">
        <f t="shared" ca="1" si="57"/>
        <v>97.529647496704854</v>
      </c>
      <c r="W153" s="101">
        <f t="shared" si="58"/>
        <v>0</v>
      </c>
    </row>
    <row r="154" spans="1:23">
      <c r="A154" s="102">
        <f>IFERROR(B154*Proc!$H$38,"")</f>
        <v>0.52430555555555558</v>
      </c>
      <c r="B154" s="34">
        <f t="shared" si="59"/>
        <v>151</v>
      </c>
      <c r="C154" s="34">
        <f t="shared" ca="1" si="60"/>
        <v>8</v>
      </c>
      <c r="D154" s="101">
        <f t="shared" ca="1" si="61"/>
        <v>0.57033306333039602</v>
      </c>
      <c r="E154" s="101">
        <f t="shared" ca="1" si="62"/>
        <v>0.51516250277107933</v>
      </c>
      <c r="F154" s="101">
        <f t="shared" ca="1" si="63"/>
        <v>7.093312077688628</v>
      </c>
      <c r="G154" s="102">
        <f t="shared" ca="1" si="64"/>
        <v>63.839808699197654</v>
      </c>
      <c r="H154" s="34">
        <f t="shared" ca="1" si="65"/>
        <v>11</v>
      </c>
      <c r="I154" s="101">
        <f t="shared" ca="1" si="66"/>
        <v>0.4158554937643098</v>
      </c>
      <c r="J154" s="101">
        <f t="shared" ca="1" si="67"/>
        <v>0.37233205154529342</v>
      </c>
      <c r="K154" s="101">
        <f t="shared" ca="1" si="68"/>
        <v>10.8975738737794</v>
      </c>
      <c r="L154" s="102">
        <f t="shared" ca="1" si="69"/>
        <v>-98.07816486401461</v>
      </c>
      <c r="M154" s="124">
        <f t="shared" ca="1" si="52"/>
        <v>0.42683360026827849</v>
      </c>
      <c r="N154" s="124">
        <f t="shared" ca="1" si="53"/>
        <v>0.22361310175900739</v>
      </c>
      <c r="O154" s="124">
        <f t="shared" ca="1" si="70"/>
        <v>0.44499888326366821</v>
      </c>
      <c r="P154" s="124">
        <f t="shared" ca="1" si="71"/>
        <v>9.5445585290954038E-2</v>
      </c>
      <c r="Q154" s="124">
        <f t="shared" ca="1" si="72"/>
        <v>6.2632930065562781E-2</v>
      </c>
      <c r="R154" s="124">
        <f t="shared" ca="1" si="54"/>
        <v>3.2812655225391243E-2</v>
      </c>
      <c r="S154" s="154">
        <f t="shared" ca="1" si="55"/>
        <v>0.39402094504288726</v>
      </c>
      <c r="T154" s="154">
        <f t="shared" ca="1" si="73"/>
        <v>0.16098017169344461</v>
      </c>
      <c r="U154" s="154">
        <f t="shared" ca="1" si="56"/>
        <v>0.4449988832636681</v>
      </c>
      <c r="V154" s="101">
        <f t="shared" ca="1" si="57"/>
        <v>98.07816486401461</v>
      </c>
      <c r="W154" s="101">
        <f t="shared" si="58"/>
        <v>0</v>
      </c>
    </row>
    <row r="155" spans="1:23">
      <c r="A155" s="102">
        <f>IFERROR(B155*Proc!$H$38,"")</f>
        <v>0.52777777777777779</v>
      </c>
      <c r="B155" s="34">
        <f t="shared" si="59"/>
        <v>152</v>
      </c>
      <c r="C155" s="34">
        <f t="shared" ca="1" si="60"/>
        <v>8</v>
      </c>
      <c r="D155" s="101">
        <f t="shared" ca="1" si="61"/>
        <v>0.57033306333039513</v>
      </c>
      <c r="E155" s="101">
        <f t="shared" ca="1" si="62"/>
        <v>0.51792103079904439</v>
      </c>
      <c r="F155" s="101">
        <f t="shared" ca="1" si="63"/>
        <v>7.0982232396722225</v>
      </c>
      <c r="G155" s="102">
        <f t="shared" ca="1" si="64"/>
        <v>63.884009157050002</v>
      </c>
      <c r="H155" s="34">
        <f t="shared" ca="1" si="65"/>
        <v>11</v>
      </c>
      <c r="I155" s="101">
        <f t="shared" ca="1" si="66"/>
        <v>0.41892052490649367</v>
      </c>
      <c r="J155" s="101">
        <f t="shared" ca="1" si="67"/>
        <v>0.37233205154529303</v>
      </c>
      <c r="K155" s="101">
        <f t="shared" ca="1" si="68"/>
        <v>10.904312434714958</v>
      </c>
      <c r="L155" s="102">
        <f t="shared" ca="1" si="69"/>
        <v>-98.138811912434619</v>
      </c>
      <c r="M155" s="124">
        <f t="shared" ca="1" si="52"/>
        <v>0.42922097051515562</v>
      </c>
      <c r="N155" s="124">
        <f t="shared" ca="1" si="53"/>
        <v>0.22361310175900787</v>
      </c>
      <c r="O155" s="124">
        <f t="shared" ca="1" si="70"/>
        <v>0.44314536028274215</v>
      </c>
      <c r="P155" s="124">
        <f t="shared" ca="1" si="71"/>
        <v>9.5979432556905608E-2</v>
      </c>
      <c r="Q155" s="124">
        <f t="shared" ca="1" si="72"/>
        <v>6.3103914058989505E-2</v>
      </c>
      <c r="R155" s="124">
        <f t="shared" ca="1" si="54"/>
        <v>3.2875518497916117E-2</v>
      </c>
      <c r="S155" s="154">
        <f t="shared" ca="1" si="55"/>
        <v>0.39634545201723947</v>
      </c>
      <c r="T155" s="154">
        <f t="shared" ca="1" si="73"/>
        <v>0.16050918770001837</v>
      </c>
      <c r="U155" s="154">
        <f t="shared" ca="1" si="56"/>
        <v>0.44314536028274215</v>
      </c>
      <c r="V155" s="101">
        <f t="shared" ca="1" si="57"/>
        <v>98.138811912434619</v>
      </c>
      <c r="W155" s="101">
        <f t="shared" si="58"/>
        <v>0</v>
      </c>
    </row>
    <row r="156" spans="1:23">
      <c r="A156" s="102">
        <f>IFERROR(B156*Proc!$H$38,"")</f>
        <v>0.53125</v>
      </c>
      <c r="B156" s="34">
        <f t="shared" si="59"/>
        <v>153</v>
      </c>
      <c r="C156" s="34">
        <f t="shared" ca="1" si="60"/>
        <v>8</v>
      </c>
      <c r="D156" s="101">
        <f t="shared" ca="1" si="61"/>
        <v>0.57284596899970741</v>
      </c>
      <c r="E156" s="101">
        <f t="shared" ca="1" si="62"/>
        <v>0.51792103079904517</v>
      </c>
      <c r="F156" s="101">
        <f t="shared" ca="1" si="63"/>
        <v>7.1394809999486739</v>
      </c>
      <c r="G156" s="102">
        <f t="shared" ca="1" si="64"/>
        <v>64.255328999538065</v>
      </c>
      <c r="H156" s="34">
        <f t="shared" ca="1" si="65"/>
        <v>11</v>
      </c>
      <c r="I156" s="101">
        <f t="shared" ca="1" si="66"/>
        <v>0.41892052490649384</v>
      </c>
      <c r="J156" s="101">
        <f t="shared" ca="1" si="67"/>
        <v>0.37545688817317868</v>
      </c>
      <c r="K156" s="101">
        <f t="shared" ca="1" si="68"/>
        <v>10.969328361393817</v>
      </c>
      <c r="L156" s="102">
        <f t="shared" ca="1" si="69"/>
        <v>-98.723955252544357</v>
      </c>
      <c r="M156" s="124">
        <f t="shared" ca="1" si="52"/>
        <v>0.42986474836569716</v>
      </c>
      <c r="N156" s="124">
        <f t="shared" ca="1" si="53"/>
        <v>0.22665066200791048</v>
      </c>
      <c r="O156" s="124">
        <f t="shared" ca="1" si="70"/>
        <v>0.44091371941734142</v>
      </c>
      <c r="P156" s="124">
        <f t="shared" ca="1" si="71"/>
        <v>9.7429129790949115E-2</v>
      </c>
      <c r="Q156" s="124">
        <f t="shared" ca="1" si="72"/>
        <v>6.3793397229231052E-2</v>
      </c>
      <c r="R156" s="124">
        <f t="shared" ca="1" si="54"/>
        <v>3.3635732561718062E-2</v>
      </c>
      <c r="S156" s="154">
        <f t="shared" ca="1" si="55"/>
        <v>0.39622901580397907</v>
      </c>
      <c r="T156" s="154">
        <f t="shared" ca="1" si="73"/>
        <v>0.16285726477867943</v>
      </c>
      <c r="U156" s="154">
        <f t="shared" ca="1" si="56"/>
        <v>0.44091371941734148</v>
      </c>
      <c r="V156" s="101">
        <f t="shared" ca="1" si="57"/>
        <v>98.723955252544357</v>
      </c>
      <c r="W156" s="101">
        <f t="shared" si="58"/>
        <v>0</v>
      </c>
    </row>
    <row r="157" spans="1:23">
      <c r="A157" s="102">
        <f>IFERROR(B157*Proc!$H$38,"")</f>
        <v>0.53472222222222221</v>
      </c>
      <c r="B157" s="34">
        <f t="shared" si="59"/>
        <v>154</v>
      </c>
      <c r="C157" s="34">
        <f t="shared" ca="1" si="60"/>
        <v>8</v>
      </c>
      <c r="D157" s="101">
        <f t="shared" ca="1" si="61"/>
        <v>0.57284596899970763</v>
      </c>
      <c r="E157" s="101">
        <f t="shared" ca="1" si="62"/>
        <v>0.52063337342623883</v>
      </c>
      <c r="F157" s="101">
        <f t="shared" ca="1" si="63"/>
        <v>7.1467267661797784</v>
      </c>
      <c r="G157" s="102">
        <f t="shared" ca="1" si="64"/>
        <v>64.320540895618009</v>
      </c>
      <c r="H157" s="34">
        <f t="shared" ca="1" si="65"/>
        <v>11</v>
      </c>
      <c r="I157" s="101">
        <f t="shared" ca="1" si="66"/>
        <v>0.42193883301297386</v>
      </c>
      <c r="J157" s="101">
        <f t="shared" ca="1" si="67"/>
        <v>0.37545688817317846</v>
      </c>
      <c r="K157" s="101">
        <f t="shared" ca="1" si="68"/>
        <v>10.97132002623837</v>
      </c>
      <c r="L157" s="102">
        <f t="shared" ca="1" si="69"/>
        <v>-98.741880236145334</v>
      </c>
      <c r="M157" s="124">
        <f t="shared" ca="1" si="52"/>
        <v>0.43221572577344525</v>
      </c>
      <c r="N157" s="124">
        <f t="shared" ca="1" si="53"/>
        <v>0.22665066200791051</v>
      </c>
      <c r="O157" s="124">
        <f t="shared" ca="1" si="70"/>
        <v>0.43909559259542513</v>
      </c>
      <c r="P157" s="124">
        <f t="shared" ca="1" si="71"/>
        <v>9.7961980376780874E-2</v>
      </c>
      <c r="Q157" s="124">
        <f t="shared" ca="1" si="72"/>
        <v>6.4262966258350207E-2</v>
      </c>
      <c r="R157" s="124">
        <f t="shared" ca="1" si="54"/>
        <v>3.3699014118430667E-2</v>
      </c>
      <c r="S157" s="154">
        <f t="shared" ca="1" si="55"/>
        <v>0.39851671165501457</v>
      </c>
      <c r="T157" s="154">
        <f t="shared" ca="1" si="73"/>
        <v>0.1623876957495603</v>
      </c>
      <c r="U157" s="154">
        <f t="shared" ca="1" si="56"/>
        <v>0.43909559259542513</v>
      </c>
      <c r="V157" s="101">
        <f t="shared" ca="1" si="57"/>
        <v>98.741880236145334</v>
      </c>
      <c r="W157" s="101">
        <f t="shared" si="58"/>
        <v>0</v>
      </c>
    </row>
    <row r="158" spans="1:23">
      <c r="A158" s="102">
        <f>IFERROR(B158*Proc!$H$38,"")</f>
        <v>0.53819444444444442</v>
      </c>
      <c r="B158" s="34">
        <f t="shared" si="59"/>
        <v>155</v>
      </c>
      <c r="C158" s="34">
        <f t="shared" ca="1" si="60"/>
        <v>8</v>
      </c>
      <c r="D158" s="101">
        <f t="shared" ca="1" si="61"/>
        <v>0.57531548365520857</v>
      </c>
      <c r="E158" s="101">
        <f t="shared" ca="1" si="62"/>
        <v>0.52063337342623783</v>
      </c>
      <c r="F158" s="101">
        <f t="shared" ca="1" si="63"/>
        <v>7.1852616864168031</v>
      </c>
      <c r="G158" s="102">
        <f t="shared" ca="1" si="64"/>
        <v>64.667355177751233</v>
      </c>
      <c r="H158" s="34">
        <f t="shared" ca="1" si="65"/>
        <v>12</v>
      </c>
      <c r="I158" s="101">
        <f t="shared" ca="1" si="66"/>
        <v>0.37853701704810477</v>
      </c>
      <c r="J158" s="101">
        <f t="shared" ca="1" si="67"/>
        <v>0.33513520108323563</v>
      </c>
      <c r="K158" s="101">
        <f t="shared" ca="1" si="68"/>
        <v>11.040252415197225</v>
      </c>
      <c r="L158" s="102">
        <f t="shared" ca="1" si="69"/>
        <v>-99.362271736775028</v>
      </c>
      <c r="M158" s="124">
        <f t="shared" ca="1" si="52"/>
        <v>0.43284923286141957</v>
      </c>
      <c r="N158" s="124">
        <f t="shared" ca="1" si="53"/>
        <v>0.22965784665432418</v>
      </c>
      <c r="O158" s="124">
        <f t="shared" ca="1" si="70"/>
        <v>0.43690014322918602</v>
      </c>
      <c r="P158" s="124">
        <f t="shared" ca="1" si="71"/>
        <v>9.940722274492976E-2</v>
      </c>
      <c r="Q158" s="124">
        <f t="shared" ca="1" si="72"/>
        <v>6.4947743860304802E-2</v>
      </c>
      <c r="R158" s="124">
        <f t="shared" ca="1" si="54"/>
        <v>3.4459478884624965E-2</v>
      </c>
      <c r="S158" s="154">
        <f t="shared" ca="1" si="55"/>
        <v>0.3983897539767946</v>
      </c>
      <c r="T158" s="154">
        <f t="shared" ca="1" si="73"/>
        <v>0.16471010279401938</v>
      </c>
      <c r="U158" s="154">
        <f t="shared" ca="1" si="56"/>
        <v>0.43690014322918597</v>
      </c>
      <c r="V158" s="101">
        <f t="shared" ca="1" si="57"/>
        <v>99.362271736775028</v>
      </c>
      <c r="W158" s="101">
        <f t="shared" si="58"/>
        <v>0</v>
      </c>
    </row>
    <row r="159" spans="1:23">
      <c r="A159" s="102">
        <f>IFERROR(B159*Proc!$H$38,"")</f>
        <v>0.54166666666666663</v>
      </c>
      <c r="B159" s="34">
        <f t="shared" si="59"/>
        <v>156</v>
      </c>
      <c r="C159" s="34">
        <f t="shared" ca="1" si="60"/>
        <v>8</v>
      </c>
      <c r="D159" s="101">
        <f t="shared" ca="1" si="61"/>
        <v>0.57531548365520879</v>
      </c>
      <c r="E159" s="101">
        <f t="shared" ca="1" si="62"/>
        <v>0.52330079343740765</v>
      </c>
      <c r="F159" s="101">
        <f t="shared" ca="1" si="63"/>
        <v>7.194762285720234</v>
      </c>
      <c r="G159" s="102">
        <f t="shared" ca="1" si="64"/>
        <v>64.752860571482103</v>
      </c>
      <c r="H159" s="34">
        <f t="shared" ca="1" si="65"/>
        <v>12</v>
      </c>
      <c r="I159" s="101">
        <f t="shared" ca="1" si="66"/>
        <v>0.37853701704810505</v>
      </c>
      <c r="J159" s="101">
        <f t="shared" ca="1" si="67"/>
        <v>0.33823533079501217</v>
      </c>
      <c r="K159" s="101">
        <f t="shared" ca="1" si="68"/>
        <v>11.043348754827786</v>
      </c>
      <c r="L159" s="102">
        <f t="shared" ca="1" si="69"/>
        <v>-99.390138793450078</v>
      </c>
      <c r="M159" s="124">
        <f t="shared" ca="1" si="52"/>
        <v>0.43516470697938292</v>
      </c>
      <c r="N159" s="124">
        <f t="shared" ca="1" si="53"/>
        <v>0.22965784665432445</v>
      </c>
      <c r="O159" s="124">
        <f t="shared" ca="1" si="70"/>
        <v>0.4351164359111378</v>
      </c>
      <c r="P159" s="124">
        <f t="shared" ca="1" si="71"/>
        <v>9.9938989544845161E-2</v>
      </c>
      <c r="Q159" s="124">
        <f t="shared" ca="1" si="72"/>
        <v>6.5415832936768115E-2</v>
      </c>
      <c r="R159" s="124">
        <f t="shared" ca="1" si="54"/>
        <v>3.4523156608077053E-2</v>
      </c>
      <c r="S159" s="154">
        <f t="shared" ca="1" si="55"/>
        <v>0.40064155037130589</v>
      </c>
      <c r="T159" s="154">
        <f t="shared" ca="1" si="73"/>
        <v>0.16424201371755634</v>
      </c>
      <c r="U159" s="154">
        <f t="shared" ca="1" si="56"/>
        <v>0.4351164359111378</v>
      </c>
      <c r="V159" s="101">
        <f t="shared" ca="1" si="57"/>
        <v>99.390138793450078</v>
      </c>
      <c r="W159" s="101">
        <f t="shared" si="58"/>
        <v>0</v>
      </c>
    </row>
    <row r="160" spans="1:23">
      <c r="A160" s="102">
        <f>IFERROR(B160*Proc!$H$38,"")</f>
        <v>0.54513888888888884</v>
      </c>
      <c r="B160" s="34">
        <f t="shared" si="59"/>
        <v>157</v>
      </c>
      <c r="C160" s="34">
        <f t="shared" ca="1" si="60"/>
        <v>8</v>
      </c>
      <c r="D160" s="101">
        <f t="shared" ca="1" si="61"/>
        <v>0.57774283586537267</v>
      </c>
      <c r="E160" s="101">
        <f t="shared" ca="1" si="62"/>
        <v>0.52330079343740743</v>
      </c>
      <c r="F160" s="101">
        <f t="shared" ca="1" si="63"/>
        <v>7.2306646041913032</v>
      </c>
      <c r="G160" s="102">
        <f t="shared" ca="1" si="64"/>
        <v>65.075981437721723</v>
      </c>
      <c r="H160" s="34">
        <f t="shared" ca="1" si="65"/>
        <v>12</v>
      </c>
      <c r="I160" s="101">
        <f t="shared" ca="1" si="66"/>
        <v>0.38157344546443367</v>
      </c>
      <c r="J160" s="101">
        <f t="shared" ca="1" si="67"/>
        <v>0.33823533079501189</v>
      </c>
      <c r="K160" s="101">
        <f t="shared" ca="1" si="68"/>
        <v>11.110375275190163</v>
      </c>
      <c r="L160" s="102">
        <f t="shared" ca="1" si="69"/>
        <v>-99.993377476711473</v>
      </c>
      <c r="M160" s="124">
        <f t="shared" ca="1" si="52"/>
        <v>0.43578820915242156</v>
      </c>
      <c r="N160" s="124">
        <f t="shared" ca="1" si="53"/>
        <v>0.23263498900407389</v>
      </c>
      <c r="O160" s="124">
        <f t="shared" ca="1" si="70"/>
        <v>0.43295638708778322</v>
      </c>
      <c r="P160" s="124">
        <f t="shared" ca="1" si="71"/>
        <v>0.10137958524427865</v>
      </c>
      <c r="Q160" s="124">
        <f t="shared" ca="1" si="72"/>
        <v>6.6095892572351669E-2</v>
      </c>
      <c r="R160" s="124">
        <f t="shared" ca="1" si="54"/>
        <v>3.5283692671926985E-2</v>
      </c>
      <c r="S160" s="154">
        <f t="shared" ca="1" si="55"/>
        <v>0.40050451648049457</v>
      </c>
      <c r="T160" s="154">
        <f t="shared" ca="1" si="73"/>
        <v>0.16653909643172221</v>
      </c>
      <c r="U160" s="154">
        <f t="shared" ca="1" si="56"/>
        <v>0.43295638708778322</v>
      </c>
      <c r="V160" s="101">
        <f t="shared" ca="1" si="57"/>
        <v>99.993377476711473</v>
      </c>
      <c r="W160" s="101">
        <f t="shared" si="58"/>
        <v>0</v>
      </c>
    </row>
    <row r="161" spans="1:23">
      <c r="A161" s="102">
        <f>IFERROR(B161*Proc!$H$38,"")</f>
        <v>0.54861111111111105</v>
      </c>
      <c r="B161" s="34">
        <f t="shared" si="59"/>
        <v>158</v>
      </c>
      <c r="C161" s="34">
        <f t="shared" ca="1" si="60"/>
        <v>8</v>
      </c>
      <c r="D161" s="101">
        <f t="shared" ca="1" si="61"/>
        <v>0.57774283586537234</v>
      </c>
      <c r="E161" s="101">
        <f t="shared" ca="1" si="62"/>
        <v>0.52592450632550181</v>
      </c>
      <c r="F161" s="101">
        <f t="shared" ca="1" si="63"/>
        <v>7.2423438246566798</v>
      </c>
      <c r="G161" s="102">
        <f t="shared" ca="1" si="64"/>
        <v>65.181094421910117</v>
      </c>
      <c r="H161" s="34">
        <f t="shared" ca="1" si="65"/>
        <v>12</v>
      </c>
      <c r="I161" s="101">
        <f t="shared" ca="1" si="66"/>
        <v>0.38157344546443372</v>
      </c>
      <c r="J161" s="101">
        <f t="shared" ca="1" si="67"/>
        <v>0.34129449183050053</v>
      </c>
      <c r="K161" s="101">
        <f t="shared" ca="1" si="68"/>
        <v>11.11875820748309</v>
      </c>
      <c r="L161" s="102">
        <f t="shared" ca="1" si="69"/>
        <v>-100.06882386734782</v>
      </c>
      <c r="M161" s="124">
        <f t="shared" ca="1" si="52"/>
        <v>0.43806904055916029</v>
      </c>
      <c r="N161" s="124">
        <f t="shared" ca="1" si="53"/>
        <v>0.23263498900407387</v>
      </c>
      <c r="O161" s="124">
        <f t="shared" ca="1" si="70"/>
        <v>0.43120615687027131</v>
      </c>
      <c r="P161" s="124">
        <f t="shared" ca="1" si="71"/>
        <v>0.10191018643350544</v>
      </c>
      <c r="Q161" s="124">
        <f t="shared" ca="1" si="72"/>
        <v>6.6562441295012167E-2</v>
      </c>
      <c r="R161" s="124">
        <f t="shared" ca="1" si="54"/>
        <v>3.5347745138493272E-2</v>
      </c>
      <c r="S161" s="154">
        <f t="shared" ca="1" si="55"/>
        <v>0.40272129542066704</v>
      </c>
      <c r="T161" s="154">
        <f t="shared" ca="1" si="73"/>
        <v>0.16607254770906171</v>
      </c>
      <c r="U161" s="154">
        <f t="shared" ca="1" si="56"/>
        <v>0.43120615687027125</v>
      </c>
      <c r="V161" s="101">
        <f t="shared" ca="1" si="57"/>
        <v>100.06882386734782</v>
      </c>
      <c r="W161" s="101">
        <f t="shared" si="58"/>
        <v>0</v>
      </c>
    </row>
    <row r="162" spans="1:23">
      <c r="A162" s="102">
        <f>IFERROR(B162*Proc!$H$38,"")</f>
        <v>0.55208333333333326</v>
      </c>
      <c r="B162" s="34">
        <f t="shared" si="59"/>
        <v>159</v>
      </c>
      <c r="C162" s="34">
        <f t="shared" ca="1" si="60"/>
        <v>8</v>
      </c>
      <c r="D162" s="101">
        <f t="shared" ca="1" si="61"/>
        <v>0.58012920630470954</v>
      </c>
      <c r="E162" s="101">
        <f t="shared" ca="1" si="62"/>
        <v>0.52592450632550258</v>
      </c>
      <c r="F162" s="101">
        <f t="shared" ca="1" si="63"/>
        <v>7.2756997569045163</v>
      </c>
      <c r="G162" s="102">
        <f t="shared" ca="1" si="64"/>
        <v>65.481297812140653</v>
      </c>
      <c r="H162" s="34">
        <f t="shared" ca="1" si="65"/>
        <v>12</v>
      </c>
      <c r="I162" s="101">
        <f t="shared" ca="1" si="66"/>
        <v>0.38456715147776654</v>
      </c>
      <c r="J162" s="101">
        <f t="shared" ca="1" si="67"/>
        <v>0.34129449183050065</v>
      </c>
      <c r="K162" s="101">
        <f t="shared" ca="1" si="68"/>
        <v>11.179724620801869</v>
      </c>
      <c r="L162" s="102">
        <f t="shared" ca="1" si="69"/>
        <v>-100.61752158721681</v>
      </c>
      <c r="M162" s="124">
        <f t="shared" ca="1" si="52"/>
        <v>0.43868279432520796</v>
      </c>
      <c r="N162" s="124">
        <f t="shared" ca="1" si="53"/>
        <v>0.23558242646926736</v>
      </c>
      <c r="O162" s="124">
        <f t="shared" ca="1" si="70"/>
        <v>0.42908073634297567</v>
      </c>
      <c r="P162" s="124">
        <f t="shared" ca="1" si="71"/>
        <v>0.10334595713745104</v>
      </c>
      <c r="Q162" s="124">
        <f t="shared" ca="1" si="72"/>
        <v>6.723777507885019E-2</v>
      </c>
      <c r="R162" s="124">
        <f t="shared" ca="1" si="54"/>
        <v>3.6108182058600856E-2</v>
      </c>
      <c r="S162" s="154">
        <f t="shared" ca="1" si="55"/>
        <v>0.40257461226660712</v>
      </c>
      <c r="T162" s="154">
        <f t="shared" ca="1" si="73"/>
        <v>0.16834465139041715</v>
      </c>
      <c r="U162" s="154">
        <f t="shared" ca="1" si="56"/>
        <v>0.42908073634297567</v>
      </c>
      <c r="V162" s="101">
        <f t="shared" ca="1" si="57"/>
        <v>100.61752158721681</v>
      </c>
      <c r="W162" s="101">
        <f t="shared" si="58"/>
        <v>0</v>
      </c>
    </row>
    <row r="163" spans="1:23">
      <c r="A163" s="102">
        <f>IFERROR(B163*Proc!$H$38,"")</f>
        <v>0.55555555555555558</v>
      </c>
      <c r="B163" s="34">
        <f t="shared" si="59"/>
        <v>160</v>
      </c>
      <c r="C163" s="34">
        <f t="shared" ca="1" si="60"/>
        <v>8</v>
      </c>
      <c r="D163" s="101">
        <f t="shared" ca="1" si="61"/>
        <v>0.58012920630470877</v>
      </c>
      <c r="E163" s="101">
        <f t="shared" ca="1" si="62"/>
        <v>0.52850568251498808</v>
      </c>
      <c r="F163" s="101">
        <f t="shared" ca="1" si="63"/>
        <v>7.2894847447497284</v>
      </c>
      <c r="G163" s="102">
        <f t="shared" ca="1" si="64"/>
        <v>65.605362702747556</v>
      </c>
      <c r="H163" s="34">
        <f t="shared" ca="1" si="65"/>
        <v>12</v>
      </c>
      <c r="I163" s="101">
        <f t="shared" ca="1" si="66"/>
        <v>0.38456715147776677</v>
      </c>
      <c r="J163" s="101">
        <f t="shared" ca="1" si="67"/>
        <v>0.3443135145965891</v>
      </c>
      <c r="K163" s="101">
        <f t="shared" ca="1" si="68"/>
        <v>11.193203967362013</v>
      </c>
      <c r="L163" s="102">
        <f t="shared" ca="1" si="69"/>
        <v>-100.73883570625812</v>
      </c>
      <c r="M163" s="124">
        <f t="shared" ca="1" si="52"/>
        <v>0.44092981576050577</v>
      </c>
      <c r="N163" s="124">
        <f t="shared" ca="1" si="53"/>
        <v>0.23558242646926775</v>
      </c>
      <c r="O163" s="124">
        <f t="shared" ca="1" si="70"/>
        <v>0.42736307366973364</v>
      </c>
      <c r="P163" s="124">
        <f t="shared" ca="1" si="71"/>
        <v>0.10387531589950713</v>
      </c>
      <c r="Q163" s="124">
        <f t="shared" ca="1" si="72"/>
        <v>6.7702727375150318E-2</v>
      </c>
      <c r="R163" s="124">
        <f t="shared" ca="1" si="54"/>
        <v>3.6172588524356807E-2</v>
      </c>
      <c r="S163" s="154">
        <f t="shared" ca="1" si="55"/>
        <v>0.40475722723614899</v>
      </c>
      <c r="T163" s="154">
        <f t="shared" ca="1" si="73"/>
        <v>0.16787969909411743</v>
      </c>
      <c r="U163" s="154">
        <f t="shared" ca="1" si="56"/>
        <v>0.42736307366973353</v>
      </c>
      <c r="V163" s="101">
        <f t="shared" ca="1" si="57"/>
        <v>100.73883570625812</v>
      </c>
      <c r="W163" s="101">
        <f t="shared" si="58"/>
        <v>0</v>
      </c>
    </row>
    <row r="164" spans="1:23">
      <c r="A164" s="102">
        <f>IFERROR(B164*Proc!$H$38,"")</f>
        <v>0.55902777777777779</v>
      </c>
      <c r="B164" s="34">
        <f t="shared" si="59"/>
        <v>161</v>
      </c>
      <c r="C164" s="34">
        <f t="shared" ca="1" si="60"/>
        <v>8</v>
      </c>
      <c r="D164" s="101">
        <f t="shared" ca="1" si="61"/>
        <v>0.5824757301133332</v>
      </c>
      <c r="E164" s="101">
        <f t="shared" ca="1" si="62"/>
        <v>0.52850568251498875</v>
      </c>
      <c r="F164" s="101">
        <f t="shared" ca="1" si="63"/>
        <v>7.3203767123693195</v>
      </c>
      <c r="G164" s="102">
        <f t="shared" ca="1" si="64"/>
        <v>65.883390411323873</v>
      </c>
      <c r="H164" s="34">
        <f t="shared" ca="1" si="65"/>
        <v>12</v>
      </c>
      <c r="I164" s="101">
        <f t="shared" ca="1" si="66"/>
        <v>0.38751908484905317</v>
      </c>
      <c r="J164" s="101">
        <f t="shared" ca="1" si="67"/>
        <v>0.34431351459658904</v>
      </c>
      <c r="K164" s="101">
        <f t="shared" ca="1" si="68"/>
        <v>11.248326677666473</v>
      </c>
      <c r="L164" s="102">
        <f t="shared" ca="1" si="69"/>
        <v>-101.23494009899825</v>
      </c>
      <c r="M164" s="124">
        <f t="shared" ca="1" si="52"/>
        <v>0.44153406869426165</v>
      </c>
      <c r="N164" s="124">
        <f t="shared" ca="1" si="53"/>
        <v>0.23850049967577924</v>
      </c>
      <c r="O164" s="124">
        <f t="shared" ca="1" si="70"/>
        <v>0.42527152763742032</v>
      </c>
      <c r="P164" s="124">
        <f t="shared" ca="1" si="71"/>
        <v>0.10530609600746124</v>
      </c>
      <c r="Q164" s="124">
        <f t="shared" ca="1" si="72"/>
        <v>6.837333157919992E-2</v>
      </c>
      <c r="R164" s="124">
        <f t="shared" ca="1" si="54"/>
        <v>3.6932764428261322E-2</v>
      </c>
      <c r="S164" s="154">
        <f t="shared" ca="1" si="55"/>
        <v>0.40460130426600033</v>
      </c>
      <c r="T164" s="154">
        <f t="shared" ca="1" si="73"/>
        <v>0.17012716809657932</v>
      </c>
      <c r="U164" s="154">
        <f t="shared" ca="1" si="56"/>
        <v>0.42527152763742027</v>
      </c>
      <c r="V164" s="101">
        <f t="shared" ca="1" si="57"/>
        <v>101.23494009899825</v>
      </c>
      <c r="W164" s="101">
        <f t="shared" si="58"/>
        <v>0</v>
      </c>
    </row>
    <row r="165" spans="1:23">
      <c r="A165" s="102">
        <f>IFERROR(B165*Proc!$H$38,"")</f>
        <v>0.5625</v>
      </c>
      <c r="B165" s="34">
        <f t="shared" si="59"/>
        <v>162</v>
      </c>
      <c r="C165" s="34">
        <f t="shared" ca="1" si="60"/>
        <v>8</v>
      </c>
      <c r="D165" s="101">
        <f t="shared" ca="1" si="61"/>
        <v>0.58247573011333276</v>
      </c>
      <c r="E165" s="101">
        <f t="shared" ca="1" si="62"/>
        <v>0.5310454494607928</v>
      </c>
      <c r="F165" s="101">
        <f t="shared" ca="1" si="63"/>
        <v>7.3361977845850799</v>
      </c>
      <c r="G165" s="102">
        <f t="shared" ca="1" si="64"/>
        <v>66.025780061265721</v>
      </c>
      <c r="H165" s="34">
        <f t="shared" ca="1" si="65"/>
        <v>12</v>
      </c>
      <c r="I165" s="101">
        <f t="shared" ca="1" si="66"/>
        <v>0.38751908484905284</v>
      </c>
      <c r="J165" s="101">
        <f t="shared" ca="1" si="67"/>
        <v>0.3472932090967587</v>
      </c>
      <c r="K165" s="101">
        <f t="shared" ca="1" si="68"/>
        <v>11.266721246382501</v>
      </c>
      <c r="L165" s="102">
        <f t="shared" ca="1" si="69"/>
        <v>-101.40049121744251</v>
      </c>
      <c r="M165" s="124">
        <f t="shared" ca="1" si="52"/>
        <v>0.44374808614274913</v>
      </c>
      <c r="N165" s="124">
        <f t="shared" ca="1" si="53"/>
        <v>0.23850049967577944</v>
      </c>
      <c r="O165" s="124">
        <f t="shared" ca="1" si="70"/>
        <v>0.42358555445668788</v>
      </c>
      <c r="P165" s="124">
        <f t="shared" ca="1" si="71"/>
        <v>0.10583414027521648</v>
      </c>
      <c r="Q165" s="124">
        <f t="shared" ca="1" si="72"/>
        <v>6.8836635460879425E-2</v>
      </c>
      <c r="R165" s="124">
        <f t="shared" ca="1" si="54"/>
        <v>3.6997504814337064E-2</v>
      </c>
      <c r="S165" s="154">
        <f t="shared" ca="1" si="55"/>
        <v>0.40675058132841208</v>
      </c>
      <c r="T165" s="154">
        <f t="shared" ca="1" si="73"/>
        <v>0.16966386421490001</v>
      </c>
      <c r="U165" s="154">
        <f t="shared" ca="1" si="56"/>
        <v>0.423585554456688</v>
      </c>
      <c r="V165" s="101">
        <f t="shared" ca="1" si="57"/>
        <v>101.40049121744251</v>
      </c>
      <c r="W165" s="101">
        <f t="shared" si="58"/>
        <v>0</v>
      </c>
    </row>
    <row r="166" spans="1:23">
      <c r="A166" s="102">
        <f>IFERROR(B166*Proc!$H$38,"")</f>
        <v>0.56597222222222221</v>
      </c>
      <c r="B166" s="34">
        <f t="shared" si="59"/>
        <v>163</v>
      </c>
      <c r="C166" s="34">
        <f t="shared" ca="1" si="60"/>
        <v>8</v>
      </c>
      <c r="D166" s="101">
        <f t="shared" ca="1" si="61"/>
        <v>0.58478349911697336</v>
      </c>
      <c r="E166" s="101">
        <f t="shared" ca="1" si="62"/>
        <v>0.53104544946079346</v>
      </c>
      <c r="F166" s="101">
        <f t="shared" ca="1" si="63"/>
        <v>7.3647046281918715</v>
      </c>
      <c r="G166" s="102">
        <f t="shared" ca="1" si="64"/>
        <v>66.282341653726846</v>
      </c>
      <c r="H166" s="34">
        <f t="shared" ca="1" si="65"/>
        <v>12</v>
      </c>
      <c r="I166" s="101">
        <f t="shared" ca="1" si="66"/>
        <v>0.39043016796270552</v>
      </c>
      <c r="J166" s="101">
        <f t="shared" ca="1" si="67"/>
        <v>0.34729320909675859</v>
      </c>
      <c r="K166" s="101">
        <f t="shared" ca="1" si="68"/>
        <v>11.316206315645028</v>
      </c>
      <c r="L166" s="102">
        <f t="shared" ca="1" si="69"/>
        <v>-101.84585684080525</v>
      </c>
      <c r="M166" s="124">
        <f t="shared" ca="1" si="52"/>
        <v>0.44434307727149486</v>
      </c>
      <c r="N166" s="124">
        <f t="shared" ca="1" si="53"/>
        <v>0.2413895516562011</v>
      </c>
      <c r="O166" s="124">
        <f t="shared" ca="1" si="70"/>
        <v>0.42152714727640683</v>
      </c>
      <c r="P166" s="124">
        <f t="shared" ca="1" si="71"/>
        <v>0.10725977620410286</v>
      </c>
      <c r="Q166" s="124">
        <f t="shared" ca="1" si="72"/>
        <v>6.9502510184633839E-2</v>
      </c>
      <c r="R166" s="124">
        <f t="shared" ca="1" si="54"/>
        <v>3.7757266019469028E-2</v>
      </c>
      <c r="S166" s="154">
        <f t="shared" ca="1" si="55"/>
        <v>0.40658581125202581</v>
      </c>
      <c r="T166" s="154">
        <f t="shared" ca="1" si="73"/>
        <v>0.17188704147156725</v>
      </c>
      <c r="U166" s="154">
        <f t="shared" ca="1" si="56"/>
        <v>0.421527147276407</v>
      </c>
      <c r="V166" s="101">
        <f t="shared" ca="1" si="57"/>
        <v>101.84585684080525</v>
      </c>
      <c r="W166" s="101">
        <f t="shared" si="58"/>
        <v>0</v>
      </c>
    </row>
    <row r="167" spans="1:23">
      <c r="A167" s="102">
        <f>IFERROR(B167*Proc!$H$38,"")</f>
        <v>0.56944444444444442</v>
      </c>
      <c r="B167" s="34">
        <f t="shared" si="59"/>
        <v>164</v>
      </c>
      <c r="C167" s="34">
        <f t="shared" ca="1" si="60"/>
        <v>8</v>
      </c>
      <c r="D167" s="101">
        <f t="shared" ca="1" si="61"/>
        <v>0.58478349911697258</v>
      </c>
      <c r="E167" s="101">
        <f t="shared" ca="1" si="62"/>
        <v>0.53354489363084767</v>
      </c>
      <c r="F167" s="101">
        <f t="shared" ca="1" si="63"/>
        <v>7.3824950978597537</v>
      </c>
      <c r="G167" s="102">
        <f t="shared" ca="1" si="64"/>
        <v>66.442455880737782</v>
      </c>
      <c r="H167" s="34">
        <f t="shared" ca="1" si="65"/>
        <v>12</v>
      </c>
      <c r="I167" s="101">
        <f t="shared" ca="1" si="66"/>
        <v>0.39043016796270585</v>
      </c>
      <c r="J167" s="101">
        <f t="shared" ca="1" si="67"/>
        <v>0.35023436538307345</v>
      </c>
      <c r="K167" s="101">
        <f t="shared" ca="1" si="68"/>
        <v>11.339343363131256</v>
      </c>
      <c r="L167" s="102">
        <f t="shared" ca="1" si="69"/>
        <v>-102.05409026818131</v>
      </c>
      <c r="M167" s="124">
        <f t="shared" ca="1" si="52"/>
        <v>0.44652487099984167</v>
      </c>
      <c r="N167" s="124">
        <f t="shared" ca="1" si="53"/>
        <v>0.24138955165620127</v>
      </c>
      <c r="O167" s="124">
        <f t="shared" ca="1" si="70"/>
        <v>0.41987201575795191</v>
      </c>
      <c r="P167" s="124">
        <f t="shared" ca="1" si="71"/>
        <v>0.10778643841399489</v>
      </c>
      <c r="Q167" s="124">
        <f t="shared" ca="1" si="72"/>
        <v>6.9964117516992511E-2</v>
      </c>
      <c r="R167" s="124">
        <f t="shared" ca="1" si="54"/>
        <v>3.7822320897002368E-2</v>
      </c>
      <c r="S167" s="154">
        <f t="shared" ca="1" si="55"/>
        <v>0.40870255010283929</v>
      </c>
      <c r="T167" s="154">
        <f t="shared" ca="1" si="73"/>
        <v>0.17142543413920874</v>
      </c>
      <c r="U167" s="154">
        <f t="shared" ca="1" si="56"/>
        <v>0.41987201575795197</v>
      </c>
      <c r="V167" s="101">
        <f t="shared" ca="1" si="57"/>
        <v>102.05409026818131</v>
      </c>
      <c r="W167" s="101">
        <f t="shared" si="58"/>
        <v>0</v>
      </c>
    </row>
    <row r="168" spans="1:23">
      <c r="A168" s="102">
        <f>IFERROR(B168*Proc!$H$38,"")</f>
        <v>0.57291666666666663</v>
      </c>
      <c r="B168" s="34">
        <f t="shared" si="59"/>
        <v>165</v>
      </c>
      <c r="C168" s="34">
        <f t="shared" ca="1" si="60"/>
        <v>8</v>
      </c>
      <c r="D168" s="101">
        <f t="shared" ca="1" si="61"/>
        <v>0.58705356391699126</v>
      </c>
      <c r="E168" s="101">
        <f t="shared" ca="1" si="62"/>
        <v>0.53354489363084823</v>
      </c>
      <c r="F168" s="101">
        <f t="shared" ca="1" si="63"/>
        <v>7.4086922755263194</v>
      </c>
      <c r="G168" s="102">
        <f t="shared" ca="1" si="64"/>
        <v>66.678230479736868</v>
      </c>
      <c r="H168" s="34">
        <f t="shared" ca="1" si="65"/>
        <v>12</v>
      </c>
      <c r="I168" s="101">
        <f t="shared" ca="1" si="66"/>
        <v>0.39330129671839387</v>
      </c>
      <c r="J168" s="101">
        <f t="shared" ca="1" si="67"/>
        <v>0.3502343653830734</v>
      </c>
      <c r="K168" s="101">
        <f t="shared" ca="1" si="68"/>
        <v>11.383387138922506</v>
      </c>
      <c r="L168" s="102">
        <f t="shared" ca="1" si="69"/>
        <v>-102.45048425030255</v>
      </c>
      <c r="M168" s="124">
        <f t="shared" ca="1" si="52"/>
        <v>0.44711083116981037</v>
      </c>
      <c r="N168" s="124">
        <f t="shared" ca="1" si="53"/>
        <v>0.24424992712066948</v>
      </c>
      <c r="O168" s="124">
        <f t="shared" ca="1" si="70"/>
        <v>0.41784602963760825</v>
      </c>
      <c r="P168" s="124">
        <f t="shared" ca="1" si="71"/>
        <v>0.10920678792808813</v>
      </c>
      <c r="Q168" s="124">
        <f t="shared" ca="1" si="72"/>
        <v>7.062526638140125E-2</v>
      </c>
      <c r="R168" s="124">
        <f t="shared" ca="1" si="54"/>
        <v>3.8581521546686891E-2</v>
      </c>
      <c r="S168" s="154">
        <f t="shared" ca="1" si="55"/>
        <v>0.4085293096231235</v>
      </c>
      <c r="T168" s="154">
        <f t="shared" ca="1" si="73"/>
        <v>0.17362466073926824</v>
      </c>
      <c r="U168" s="154">
        <f t="shared" ca="1" si="56"/>
        <v>0.41784602963760825</v>
      </c>
      <c r="V168" s="101">
        <f t="shared" ca="1" si="57"/>
        <v>102.45048425030255</v>
      </c>
      <c r="W168" s="101">
        <f t="shared" si="58"/>
        <v>0</v>
      </c>
    </row>
    <row r="169" spans="1:23">
      <c r="A169" s="102">
        <f>IFERROR(B169*Proc!$H$38,"")</f>
        <v>0.57638888888888884</v>
      </c>
      <c r="B169" s="34">
        <f t="shared" si="59"/>
        <v>166</v>
      </c>
      <c r="C169" s="34">
        <f t="shared" ca="1" si="60"/>
        <v>8</v>
      </c>
      <c r="D169" s="101">
        <f t="shared" ca="1" si="61"/>
        <v>0.58705356391699082</v>
      </c>
      <c r="E169" s="101">
        <f t="shared" ca="1" si="62"/>
        <v>0.53600506237963585</v>
      </c>
      <c r="F169" s="101">
        <f t="shared" ca="1" si="63"/>
        <v>7.4283882888046868</v>
      </c>
      <c r="G169" s="102">
        <f t="shared" ca="1" si="64"/>
        <v>66.855494599242178</v>
      </c>
      <c r="H169" s="34">
        <f t="shared" ca="1" si="65"/>
        <v>12</v>
      </c>
      <c r="I169" s="101">
        <f t="shared" ca="1" si="66"/>
        <v>0.39330129671839437</v>
      </c>
      <c r="J169" s="101">
        <f t="shared" ca="1" si="67"/>
        <v>0.35313775401242126</v>
      </c>
      <c r="K169" s="101">
        <f t="shared" ca="1" si="68"/>
        <v>11.411101871856674</v>
      </c>
      <c r="L169" s="102">
        <f t="shared" ca="1" si="69"/>
        <v>-102.69991684671007</v>
      </c>
      <c r="M169" s="124">
        <f t="shared" ca="1" si="52"/>
        <v>0.4492611567193831</v>
      </c>
      <c r="N169" s="124">
        <f t="shared" ca="1" si="53"/>
        <v>0.24424992712066945</v>
      </c>
      <c r="O169" s="124">
        <f t="shared" ca="1" si="70"/>
        <v>0.41622092094680435</v>
      </c>
      <c r="P169" s="124">
        <f t="shared" ca="1" si="71"/>
        <v>0.10973200478685698</v>
      </c>
      <c r="Q169" s="124">
        <f t="shared" ca="1" si="72"/>
        <v>7.108513266537804E-2</v>
      </c>
      <c r="R169" s="124">
        <f t="shared" ca="1" si="54"/>
        <v>3.8646872121478937E-2</v>
      </c>
      <c r="S169" s="154">
        <f t="shared" ca="1" si="55"/>
        <v>0.41061428459790417</v>
      </c>
      <c r="T169" s="154">
        <f t="shared" ca="1" si="73"/>
        <v>0.17316479445529143</v>
      </c>
      <c r="U169" s="154">
        <f t="shared" ca="1" si="56"/>
        <v>0.41622092094680441</v>
      </c>
      <c r="V169" s="101">
        <f t="shared" ca="1" si="57"/>
        <v>102.69991684671007</v>
      </c>
      <c r="W169" s="101">
        <f t="shared" si="58"/>
        <v>0</v>
      </c>
    </row>
    <row r="170" spans="1:23">
      <c r="A170" s="102">
        <f>IFERROR(B170*Proc!$H$38,"")</f>
        <v>0.57986111111111105</v>
      </c>
      <c r="B170" s="34">
        <f t="shared" si="59"/>
        <v>167</v>
      </c>
      <c r="C170" s="34">
        <f t="shared" ca="1" si="60"/>
        <v>8</v>
      </c>
      <c r="D170" s="101">
        <f t="shared" ca="1" si="61"/>
        <v>0.58928693585925007</v>
      </c>
      <c r="E170" s="101">
        <f t="shared" ca="1" si="62"/>
        <v>0.53600506237963608</v>
      </c>
      <c r="F170" s="101">
        <f t="shared" ca="1" si="63"/>
        <v>7.4523480611302402</v>
      </c>
      <c r="G170" s="102">
        <f t="shared" ca="1" si="64"/>
        <v>67.071132550172166</v>
      </c>
      <c r="H170" s="34">
        <f t="shared" ca="1" si="65"/>
        <v>12</v>
      </c>
      <c r="I170" s="101">
        <f t="shared" ca="1" si="66"/>
        <v>0.3961333413963789</v>
      </c>
      <c r="J170" s="101">
        <f t="shared" ca="1" si="67"/>
        <v>0.35313775401242053</v>
      </c>
      <c r="K170" s="101">
        <f t="shared" ca="1" si="68"/>
        <v>11.449891568919989</v>
      </c>
      <c r="L170" s="102">
        <f t="shared" ca="1" si="69"/>
        <v>-103.04902412027991</v>
      </c>
      <c r="M170" s="124">
        <f t="shared" ca="1" si="52"/>
        <v>0.44983830894375848</v>
      </c>
      <c r="N170" s="124">
        <f t="shared" ca="1" si="53"/>
        <v>0.24708197179865474</v>
      </c>
      <c r="O170" s="124">
        <f t="shared" ca="1" si="70"/>
        <v>0.41422665562198302</v>
      </c>
      <c r="P170" s="124">
        <f t="shared" ca="1" si="71"/>
        <v>0.11114693636439626</v>
      </c>
      <c r="Q170" s="124">
        <f t="shared" ca="1" si="72"/>
        <v>7.1741562528755326E-2</v>
      </c>
      <c r="R170" s="124">
        <f t="shared" ca="1" si="54"/>
        <v>3.9405373835640946E-2</v>
      </c>
      <c r="S170" s="154">
        <f t="shared" ca="1" si="55"/>
        <v>0.41043293510811751</v>
      </c>
      <c r="T170" s="154">
        <f t="shared" ca="1" si="73"/>
        <v>0.17534040926989941</v>
      </c>
      <c r="U170" s="154">
        <f t="shared" ca="1" si="56"/>
        <v>0.41422665562198308</v>
      </c>
      <c r="V170" s="101">
        <f t="shared" ca="1" si="57"/>
        <v>103.04902412027991</v>
      </c>
      <c r="W170" s="101">
        <f t="shared" si="58"/>
        <v>0</v>
      </c>
    </row>
    <row r="171" spans="1:23">
      <c r="A171" s="102">
        <f>IFERROR(B171*Proc!$H$38,"")</f>
        <v>0.58333333333333326</v>
      </c>
      <c r="B171" s="34">
        <f t="shared" si="59"/>
        <v>168</v>
      </c>
      <c r="C171" s="34">
        <f t="shared" ca="1" si="60"/>
        <v>8</v>
      </c>
      <c r="D171" s="101">
        <f t="shared" ca="1" si="61"/>
        <v>0.58928693585925052</v>
      </c>
      <c r="E171" s="101">
        <f t="shared" ca="1" si="62"/>
        <v>0.53842696571961879</v>
      </c>
      <c r="F171" s="101">
        <f t="shared" ca="1" si="63"/>
        <v>7.4738884449935918</v>
      </c>
      <c r="G171" s="102">
        <f t="shared" ca="1" si="64"/>
        <v>67.264996004942333</v>
      </c>
      <c r="H171" s="34">
        <f t="shared" ca="1" si="65"/>
        <v>12</v>
      </c>
      <c r="I171" s="101">
        <f t="shared" ca="1" si="66"/>
        <v>0.39613334139637868</v>
      </c>
      <c r="J171" s="101">
        <f t="shared" ca="1" si="67"/>
        <v>0.35600412650468433</v>
      </c>
      <c r="K171" s="101">
        <f t="shared" ca="1" si="68"/>
        <v>11.482026680985699</v>
      </c>
      <c r="L171" s="102">
        <f t="shared" ca="1" si="69"/>
        <v>-103.33824012887129</v>
      </c>
      <c r="M171" s="124">
        <f t="shared" ca="1" si="52"/>
        <v>0.45195789808062503</v>
      </c>
      <c r="N171" s="124">
        <f t="shared" ca="1" si="53"/>
        <v>0.24708197179865501</v>
      </c>
      <c r="O171" s="124">
        <f t="shared" ca="1" si="70"/>
        <v>0.41263077874845638</v>
      </c>
      <c r="P171" s="124">
        <f t="shared" ca="1" si="71"/>
        <v>0.11167064862773639</v>
      </c>
      <c r="Q171" s="124">
        <f t="shared" ca="1" si="72"/>
        <v>7.2199646695127295E-2</v>
      </c>
      <c r="R171" s="124">
        <f t="shared" ca="1" si="54"/>
        <v>3.94710019326091E-2</v>
      </c>
      <c r="S171" s="154">
        <f t="shared" ca="1" si="55"/>
        <v>0.41248689614801592</v>
      </c>
      <c r="T171" s="154">
        <f t="shared" ca="1" si="73"/>
        <v>0.17488232510352772</v>
      </c>
      <c r="U171" s="154">
        <f t="shared" ca="1" si="56"/>
        <v>0.41263077874845633</v>
      </c>
      <c r="V171" s="101">
        <f t="shared" ca="1" si="57"/>
        <v>103.33824012887129</v>
      </c>
      <c r="W171" s="101">
        <f t="shared" si="58"/>
        <v>0</v>
      </c>
    </row>
    <row r="172" spans="1:23">
      <c r="A172" s="102">
        <f>IFERROR(B172*Proc!$H$38,"")</f>
        <v>0.58680555555555547</v>
      </c>
      <c r="B172" s="34">
        <f t="shared" si="59"/>
        <v>169</v>
      </c>
      <c r="C172" s="34">
        <f t="shared" ca="1" si="60"/>
        <v>8</v>
      </c>
      <c r="D172" s="101">
        <f t="shared" ca="1" si="61"/>
        <v>0.5914845888899749</v>
      </c>
      <c r="E172" s="101">
        <f t="shared" ca="1" si="62"/>
        <v>0.53842696571961857</v>
      </c>
      <c r="F172" s="101">
        <f t="shared" ca="1" si="63"/>
        <v>7.4956800478636731</v>
      </c>
      <c r="G172" s="102">
        <f t="shared" ca="1" si="64"/>
        <v>67.461120430773065</v>
      </c>
      <c r="H172" s="34">
        <f t="shared" ca="1" si="65"/>
        <v>12</v>
      </c>
      <c r="I172" s="101">
        <f t="shared" ca="1" si="66"/>
        <v>0.39892714749643404</v>
      </c>
      <c r="J172" s="101">
        <f t="shared" ca="1" si="67"/>
        <v>0.35600412650468494</v>
      </c>
      <c r="K172" s="101">
        <f t="shared" ca="1" si="68"/>
        <v>11.51574092068487</v>
      </c>
      <c r="L172" s="102">
        <f t="shared" ca="1" si="69"/>
        <v>-103.64166828616382</v>
      </c>
      <c r="M172" s="124">
        <f t="shared" ca="1" si="52"/>
        <v>0.45252645787020052</v>
      </c>
      <c r="N172" s="124">
        <f t="shared" ca="1" si="53"/>
        <v>0.24988603184543462</v>
      </c>
      <c r="O172" s="124">
        <f t="shared" ca="1" si="70"/>
        <v>0.41066755114661957</v>
      </c>
      <c r="P172" s="124">
        <f t="shared" ca="1" si="71"/>
        <v>0.11308004086225465</v>
      </c>
      <c r="Q172" s="124">
        <f t="shared" ca="1" si="72"/>
        <v>7.2851367389452304E-2</v>
      </c>
      <c r="R172" s="124">
        <f t="shared" ca="1" si="54"/>
        <v>4.0228673472802332E-2</v>
      </c>
      <c r="S172" s="154">
        <f t="shared" ca="1" si="55"/>
        <v>0.41229778439739817</v>
      </c>
      <c r="T172" s="154">
        <f t="shared" ca="1" si="73"/>
        <v>0.17703466445598232</v>
      </c>
      <c r="U172" s="154">
        <f t="shared" ca="1" si="56"/>
        <v>0.41066755114661951</v>
      </c>
      <c r="V172" s="101">
        <f t="shared" ca="1" si="57"/>
        <v>103.64166828616382</v>
      </c>
      <c r="W172" s="101">
        <f t="shared" si="58"/>
        <v>0</v>
      </c>
    </row>
    <row r="173" spans="1:23">
      <c r="A173" s="102">
        <f>IFERROR(B173*Proc!$H$38,"")</f>
        <v>0.59027777777777779</v>
      </c>
      <c r="B173" s="34">
        <f t="shared" si="59"/>
        <v>170</v>
      </c>
      <c r="C173" s="34">
        <f t="shared" ca="1" si="60"/>
        <v>8</v>
      </c>
      <c r="D173" s="101">
        <f t="shared" ca="1" si="61"/>
        <v>0.59148458888997479</v>
      </c>
      <c r="E173" s="101">
        <f t="shared" ca="1" si="62"/>
        <v>0.54081157799693758</v>
      </c>
      <c r="F173" s="101">
        <f t="shared" ca="1" si="63"/>
        <v>7.5190061677631359</v>
      </c>
      <c r="G173" s="102">
        <f t="shared" ca="1" si="64"/>
        <v>67.671055509868225</v>
      </c>
      <c r="H173" s="34">
        <f t="shared" ca="1" si="65"/>
        <v>12</v>
      </c>
      <c r="I173" s="101">
        <f t="shared" ca="1" si="66"/>
        <v>0.3989271474964336</v>
      </c>
      <c r="J173" s="101">
        <f t="shared" ca="1" si="67"/>
        <v>0.3588342158008439</v>
      </c>
      <c r="K173" s="101">
        <f t="shared" ca="1" si="68"/>
        <v>11.55214616214497</v>
      </c>
      <c r="L173" s="102">
        <f t="shared" ca="1" si="69"/>
        <v>-103.96931545930472</v>
      </c>
      <c r="M173" s="124">
        <f t="shared" ca="1" si="52"/>
        <v>0.45461601949429453</v>
      </c>
      <c r="N173" s="124">
        <f t="shared" ca="1" si="53"/>
        <v>0.24988603184543473</v>
      </c>
      <c r="O173" s="124">
        <f t="shared" ca="1" si="70"/>
        <v>0.40910014178506676</v>
      </c>
      <c r="P173" s="124">
        <f t="shared" ca="1" si="71"/>
        <v>0.11360219312479607</v>
      </c>
      <c r="Q173" s="124">
        <f t="shared" ca="1" si="72"/>
        <v>7.3307631604485057E-2</v>
      </c>
      <c r="R173" s="124">
        <f t="shared" ca="1" si="54"/>
        <v>4.0294561520310988E-2</v>
      </c>
      <c r="S173" s="154">
        <f t="shared" ca="1" si="55"/>
        <v>0.41432145797398356</v>
      </c>
      <c r="T173" s="154">
        <f t="shared" ca="1" si="73"/>
        <v>0.17657840024094967</v>
      </c>
      <c r="U173" s="154">
        <f t="shared" ca="1" si="56"/>
        <v>0.40910014178506676</v>
      </c>
      <c r="V173" s="101">
        <f t="shared" ca="1" si="57"/>
        <v>103.96931545930472</v>
      </c>
      <c r="W173" s="101">
        <f t="shared" si="58"/>
        <v>0</v>
      </c>
    </row>
    <row r="174" spans="1:23">
      <c r="A174" s="102">
        <f>IFERROR(B174*Proc!$H$38,"")</f>
        <v>0.59375</v>
      </c>
      <c r="B174" s="34">
        <f t="shared" si="59"/>
        <v>171</v>
      </c>
      <c r="C174" s="34">
        <f t="shared" ca="1" si="60"/>
        <v>8</v>
      </c>
      <c r="D174" s="101">
        <f t="shared" ca="1" si="61"/>
        <v>0.59364746130614054</v>
      </c>
      <c r="E174" s="101">
        <f t="shared" ca="1" si="62"/>
        <v>0.54081157799693702</v>
      </c>
      <c r="F174" s="101">
        <f t="shared" ca="1" si="63"/>
        <v>7.5386959737611257</v>
      </c>
      <c r="G174" s="102">
        <f t="shared" ca="1" si="64"/>
        <v>67.848263763850127</v>
      </c>
      <c r="H174" s="34">
        <f t="shared" ca="1" si="65"/>
        <v>12</v>
      </c>
      <c r="I174" s="101">
        <f t="shared" ca="1" si="66"/>
        <v>0.40168353655050565</v>
      </c>
      <c r="J174" s="101">
        <f t="shared" ca="1" si="67"/>
        <v>0.35883421580084401</v>
      </c>
      <c r="K174" s="101">
        <f t="shared" ca="1" si="68"/>
        <v>11.580955473352022</v>
      </c>
      <c r="L174" s="102">
        <f t="shared" ca="1" si="69"/>
        <v>-104.2285992601682</v>
      </c>
      <c r="M174" s="124">
        <f t="shared" ca="1" si="52"/>
        <v>0.45517619517174629</v>
      </c>
      <c r="N174" s="124">
        <f t="shared" ca="1" si="53"/>
        <v>0.25266245330752407</v>
      </c>
      <c r="O174" s="124">
        <f t="shared" ca="1" si="70"/>
        <v>0.40716728568000737</v>
      </c>
      <c r="P174" s="124">
        <f t="shared" ca="1" si="71"/>
        <v>0.1150059341592778</v>
      </c>
      <c r="Q174" s="124">
        <f t="shared" ca="1" si="72"/>
        <v>7.3954655690611798E-2</v>
      </c>
      <c r="R174" s="124">
        <f t="shared" ca="1" si="54"/>
        <v>4.1051278468666005E-2</v>
      </c>
      <c r="S174" s="154">
        <f t="shared" ca="1" si="55"/>
        <v>0.41412491670308027</v>
      </c>
      <c r="T174" s="154">
        <f t="shared" ca="1" si="73"/>
        <v>0.17870779761691227</v>
      </c>
      <c r="U174" s="154">
        <f t="shared" ca="1" si="56"/>
        <v>0.40716728568000748</v>
      </c>
      <c r="V174" s="101">
        <f t="shared" ca="1" si="57"/>
        <v>104.2285992601682</v>
      </c>
      <c r="W174" s="101">
        <f t="shared" si="58"/>
        <v>0</v>
      </c>
    </row>
    <row r="175" spans="1:23">
      <c r="A175" s="102">
        <f>IFERROR(B175*Proc!$H$38,"")</f>
        <v>0.59722222222222221</v>
      </c>
      <c r="B175" s="34">
        <f t="shared" si="59"/>
        <v>172</v>
      </c>
      <c r="C175" s="34">
        <f t="shared" ca="1" si="60"/>
        <v>8</v>
      </c>
      <c r="D175" s="101">
        <f t="shared" ca="1" si="61"/>
        <v>0.59364746130614066</v>
      </c>
      <c r="E175" s="101">
        <f t="shared" ca="1" si="62"/>
        <v>0.54315983947734647</v>
      </c>
      <c r="F175" s="101">
        <f t="shared" ca="1" si="63"/>
        <v>7.5637516004476959</v>
      </c>
      <c r="G175" s="102">
        <f t="shared" ca="1" si="64"/>
        <v>68.073764404029262</v>
      </c>
      <c r="H175" s="34">
        <f t="shared" ca="1" si="65"/>
        <v>12</v>
      </c>
      <c r="I175" s="101">
        <f t="shared" ca="1" si="66"/>
        <v>0.40168353655050526</v>
      </c>
      <c r="J175" s="101">
        <f t="shared" ca="1" si="67"/>
        <v>0.36162873671929985</v>
      </c>
      <c r="K175" s="101">
        <f t="shared" ca="1" si="68"/>
        <v>11.62148725056262</v>
      </c>
      <c r="L175" s="102">
        <f t="shared" ca="1" si="69"/>
        <v>-104.59338525506358</v>
      </c>
      <c r="M175" s="124">
        <f t="shared" ca="1" si="52"/>
        <v>0.45723641618695499</v>
      </c>
      <c r="N175" s="124">
        <f t="shared" ca="1" si="53"/>
        <v>0.25266245330752396</v>
      </c>
      <c r="O175" s="124">
        <f t="shared" ca="1" si="70"/>
        <v>0.40562760516085722</v>
      </c>
      <c r="P175" s="124">
        <f t="shared" ca="1" si="71"/>
        <v>0.11552647465533611</v>
      </c>
      <c r="Q175" s="124">
        <f t="shared" ca="1" si="72"/>
        <v>7.440906517252846E-2</v>
      </c>
      <c r="R175" s="124">
        <f t="shared" ca="1" si="54"/>
        <v>4.1117409482807635E-2</v>
      </c>
      <c r="S175" s="154">
        <f t="shared" ca="1" si="55"/>
        <v>0.41611900670414737</v>
      </c>
      <c r="T175" s="154">
        <f t="shared" ca="1" si="73"/>
        <v>0.1782533881349955</v>
      </c>
      <c r="U175" s="154">
        <f t="shared" ca="1" si="56"/>
        <v>0.40562760516085716</v>
      </c>
      <c r="V175" s="101">
        <f t="shared" ca="1" si="57"/>
        <v>104.59338525506358</v>
      </c>
      <c r="W175" s="101">
        <f t="shared" si="58"/>
        <v>0</v>
      </c>
    </row>
    <row r="176" spans="1:23">
      <c r="A176" s="102">
        <f>IFERROR(B176*Proc!$H$38,"")</f>
        <v>0.60069444444444442</v>
      </c>
      <c r="B176" s="34">
        <f t="shared" si="59"/>
        <v>173</v>
      </c>
      <c r="C176" s="34">
        <f t="shared" ca="1" si="60"/>
        <v>8</v>
      </c>
      <c r="D176" s="101">
        <f t="shared" ca="1" si="61"/>
        <v>0.59577645740735474</v>
      </c>
      <c r="E176" s="101">
        <f t="shared" ca="1" si="62"/>
        <v>0.54315983947734625</v>
      </c>
      <c r="F176" s="101">
        <f t="shared" ca="1" si="63"/>
        <v>7.5814032697937392</v>
      </c>
      <c r="G176" s="102">
        <f t="shared" ca="1" si="64"/>
        <v>68.232629428143653</v>
      </c>
      <c r="H176" s="34">
        <f t="shared" ca="1" si="65"/>
        <v>12</v>
      </c>
      <c r="I176" s="101">
        <f t="shared" ca="1" si="66"/>
        <v>0.40440330690941456</v>
      </c>
      <c r="J176" s="101">
        <f t="shared" ca="1" si="67"/>
        <v>0.36162873671930013</v>
      </c>
      <c r="K176" s="101">
        <f t="shared" ca="1" si="68"/>
        <v>11.645554535208934</v>
      </c>
      <c r="L176" s="102">
        <f t="shared" ca="1" si="69"/>
        <v>-104.8099908168804</v>
      </c>
      <c r="M176" s="124">
        <f t="shared" ca="1" si="52"/>
        <v>0.45778840918565555</v>
      </c>
      <c r="N176" s="124">
        <f t="shared" ca="1" si="53"/>
        <v>0.25541158164185512</v>
      </c>
      <c r="O176" s="124">
        <f t="shared" ca="1" si="70"/>
        <v>0.40372447081990631</v>
      </c>
      <c r="P176" s="124">
        <f t="shared" ca="1" si="71"/>
        <v>0.11692446164741704</v>
      </c>
      <c r="Q176" s="124">
        <f t="shared" ca="1" si="72"/>
        <v>7.5051407712939541E-2</v>
      </c>
      <c r="R176" s="124">
        <f t="shared" ca="1" si="54"/>
        <v>4.187305393447751E-2</v>
      </c>
      <c r="S176" s="154">
        <f t="shared" ca="1" si="55"/>
        <v>0.41591535525117806</v>
      </c>
      <c r="T176" s="154">
        <f t="shared" ca="1" si="73"/>
        <v>0.18036017392891557</v>
      </c>
      <c r="U176" s="154">
        <f t="shared" ca="1" si="56"/>
        <v>0.40372447081990637</v>
      </c>
      <c r="V176" s="101">
        <f t="shared" ca="1" si="57"/>
        <v>104.8099908168804</v>
      </c>
      <c r="W176" s="101">
        <f t="shared" si="58"/>
        <v>0</v>
      </c>
    </row>
    <row r="177" spans="1:23">
      <c r="A177" s="102">
        <f>IFERROR(B177*Proc!$H$38,"")</f>
        <v>0.60416666666666663</v>
      </c>
      <c r="B177" s="34">
        <f t="shared" si="59"/>
        <v>174</v>
      </c>
      <c r="C177" s="34">
        <f t="shared" ca="1" si="60"/>
        <v>8</v>
      </c>
      <c r="D177" s="101">
        <f t="shared" ca="1" si="61"/>
        <v>0.59577645740735541</v>
      </c>
      <c r="E177" s="101">
        <f t="shared" ca="1" si="62"/>
        <v>0.54547265784789678</v>
      </c>
      <c r="F177" s="101">
        <f t="shared" ca="1" si="63"/>
        <v>7.6081344546118554</v>
      </c>
      <c r="G177" s="102">
        <f t="shared" ca="1" si="64"/>
        <v>68.473210091506701</v>
      </c>
      <c r="H177" s="34">
        <f t="shared" ca="1" si="65"/>
        <v>12</v>
      </c>
      <c r="I177" s="101">
        <f t="shared" ca="1" si="66"/>
        <v>0.40440330690941445</v>
      </c>
      <c r="J177" s="101">
        <f t="shared" ca="1" si="67"/>
        <v>0.36438838640898491</v>
      </c>
      <c r="K177" s="101">
        <f t="shared" ca="1" si="68"/>
        <v>11.690075537637135</v>
      </c>
      <c r="L177" s="102">
        <f t="shared" ca="1" si="69"/>
        <v>-105.21067983873422</v>
      </c>
      <c r="M177" s="124">
        <f t="shared" ca="1" si="52"/>
        <v>0.45981995533254594</v>
      </c>
      <c r="N177" s="124">
        <f t="shared" ca="1" si="53"/>
        <v>0.25541158164185529</v>
      </c>
      <c r="O177" s="124">
        <f t="shared" ca="1" si="70"/>
        <v>0.40221180508757159</v>
      </c>
      <c r="P177" s="124">
        <f t="shared" ca="1" si="71"/>
        <v>0.11744334206197281</v>
      </c>
      <c r="Q177" s="124">
        <f t="shared" ca="1" si="72"/>
        <v>7.5503930558607421E-2</v>
      </c>
      <c r="R177" s="124">
        <f t="shared" ca="1" si="54"/>
        <v>4.193941150336538E-2</v>
      </c>
      <c r="S177" s="154">
        <f t="shared" ca="1" si="55"/>
        <v>0.41788054382918055</v>
      </c>
      <c r="T177" s="154">
        <f t="shared" ca="1" si="73"/>
        <v>0.17990765108324785</v>
      </c>
      <c r="U177" s="154">
        <f t="shared" ca="1" si="56"/>
        <v>0.40221180508757154</v>
      </c>
      <c r="V177" s="101">
        <f t="shared" ca="1" si="57"/>
        <v>105.21067983873422</v>
      </c>
      <c r="W177" s="101">
        <f t="shared" si="58"/>
        <v>0</v>
      </c>
    </row>
    <row r="178" spans="1:23">
      <c r="A178" s="102">
        <f>IFERROR(B178*Proc!$H$38,"")</f>
        <v>0.60763888888888884</v>
      </c>
      <c r="B178" s="34">
        <f t="shared" si="59"/>
        <v>175</v>
      </c>
      <c r="C178" s="34">
        <f t="shared" ca="1" si="60"/>
        <v>8</v>
      </c>
      <c r="D178" s="101">
        <f t="shared" ca="1" si="61"/>
        <v>0.59787244905566583</v>
      </c>
      <c r="E178" s="101">
        <f t="shared" ca="1" si="62"/>
        <v>0.54547265784789645</v>
      </c>
      <c r="F178" s="101">
        <f t="shared" ca="1" si="63"/>
        <v>7.6238090764273752</v>
      </c>
      <c r="G178" s="102">
        <f t="shared" ca="1" si="64"/>
        <v>68.614281687846372</v>
      </c>
      <c r="H178" s="34">
        <f t="shared" ca="1" si="65"/>
        <v>12</v>
      </c>
      <c r="I178" s="101">
        <f t="shared" ca="1" si="66"/>
        <v>0.40708723450395534</v>
      </c>
      <c r="J178" s="101">
        <f t="shared" ca="1" si="67"/>
        <v>0.36438838640898474</v>
      </c>
      <c r="K178" s="101">
        <f t="shared" ca="1" si="68"/>
        <v>11.709556503842796</v>
      </c>
      <c r="L178" s="102">
        <f t="shared" ca="1" si="69"/>
        <v>-105.38600853458516</v>
      </c>
      <c r="M178" s="124">
        <f t="shared" ca="1" si="52"/>
        <v>0.46036396048075401</v>
      </c>
      <c r="N178" s="124">
        <f t="shared" ca="1" si="53"/>
        <v>0.25813376128396126</v>
      </c>
      <c r="O178" s="124">
        <f t="shared" ca="1" si="70"/>
        <v>0.40033775891376266</v>
      </c>
      <c r="P178" s="124">
        <f t="shared" ca="1" si="71"/>
        <v>0.11883548067847793</v>
      </c>
      <c r="Q178" s="124">
        <f t="shared" ca="1" si="72"/>
        <v>7.6141608906441574E-2</v>
      </c>
      <c r="R178" s="124">
        <f t="shared" ca="1" si="54"/>
        <v>4.269387177203636E-2</v>
      </c>
      <c r="S178" s="154">
        <f t="shared" ca="1" si="55"/>
        <v>0.41767008870871764</v>
      </c>
      <c r="T178" s="154">
        <f t="shared" ca="1" si="73"/>
        <v>0.1819921523775197</v>
      </c>
      <c r="U178" s="154">
        <f t="shared" ca="1" si="56"/>
        <v>0.40033775891376261</v>
      </c>
      <c r="V178" s="101">
        <f t="shared" ca="1" si="57"/>
        <v>105.38600853458516</v>
      </c>
      <c r="W178" s="101">
        <f t="shared" si="58"/>
        <v>0</v>
      </c>
    </row>
    <row r="179" spans="1:23">
      <c r="A179" s="102">
        <f>IFERROR(B179*Proc!$H$38,"")</f>
        <v>0.61111111111111105</v>
      </c>
      <c r="B179" s="34">
        <f t="shared" si="59"/>
        <v>176</v>
      </c>
      <c r="C179" s="34">
        <f t="shared" ca="1" si="60"/>
        <v>8</v>
      </c>
      <c r="D179" s="101">
        <f t="shared" ca="1" si="61"/>
        <v>0.59787244905566561</v>
      </c>
      <c r="E179" s="101">
        <f t="shared" ca="1" si="62"/>
        <v>0.54775090963953832</v>
      </c>
      <c r="F179" s="101">
        <f t="shared" ca="1" si="63"/>
        <v>7.6521640344467965</v>
      </c>
      <c r="G179" s="102">
        <f t="shared" ca="1" si="64"/>
        <v>68.86947631002117</v>
      </c>
      <c r="H179" s="34">
        <f t="shared" ca="1" si="65"/>
        <v>12</v>
      </c>
      <c r="I179" s="101">
        <f t="shared" ca="1" si="66"/>
        <v>0.40708723450395579</v>
      </c>
      <c r="J179" s="101">
        <f t="shared" ca="1" si="67"/>
        <v>0.36711384479802578</v>
      </c>
      <c r="K179" s="101">
        <f t="shared" ca="1" si="68"/>
        <v>11.757935356377542</v>
      </c>
      <c r="L179" s="102">
        <f t="shared" ca="1" si="69"/>
        <v>-105.82141820739788</v>
      </c>
      <c r="M179" s="124">
        <f t="shared" ca="1" si="52"/>
        <v>0.46236747713358539</v>
      </c>
      <c r="N179" s="124">
        <f t="shared" ca="1" si="53"/>
        <v>0.25813376128396176</v>
      </c>
      <c r="O179" s="124">
        <f t="shared" ca="1" si="70"/>
        <v>0.39885141755032139</v>
      </c>
      <c r="P179" s="124">
        <f t="shared" ca="1" si="71"/>
        <v>0.11935265596786858</v>
      </c>
      <c r="Q179" s="124">
        <f t="shared" ca="1" si="72"/>
        <v>7.6592215927705737E-2</v>
      </c>
      <c r="R179" s="124">
        <f t="shared" ca="1" si="54"/>
        <v>4.2760440040162849E-2</v>
      </c>
      <c r="S179" s="154">
        <f t="shared" ca="1" si="55"/>
        <v>0.41960703709342256</v>
      </c>
      <c r="T179" s="154">
        <f t="shared" ca="1" si="73"/>
        <v>0.18154154535625602</v>
      </c>
      <c r="U179" s="154">
        <f t="shared" ca="1" si="56"/>
        <v>0.39885141755032139</v>
      </c>
      <c r="V179" s="101">
        <f t="shared" ca="1" si="57"/>
        <v>105.82141820739788</v>
      </c>
      <c r="W179" s="101">
        <f t="shared" si="58"/>
        <v>0</v>
      </c>
    </row>
    <row r="180" spans="1:23">
      <c r="A180" s="102">
        <f>IFERROR(B180*Proc!$H$38,"")</f>
        <v>0.61458333333333326</v>
      </c>
      <c r="B180" s="34">
        <f t="shared" si="59"/>
        <v>177</v>
      </c>
      <c r="C180" s="34">
        <f t="shared" ca="1" si="60"/>
        <v>8</v>
      </c>
      <c r="D180" s="101">
        <f t="shared" ca="1" si="61"/>
        <v>0.59993627714927111</v>
      </c>
      <c r="E180" s="101">
        <f t="shared" ca="1" si="62"/>
        <v>0.54775090963953854</v>
      </c>
      <c r="F180" s="101">
        <f t="shared" ca="1" si="63"/>
        <v>7.6659202590731983</v>
      </c>
      <c r="G180" s="102">
        <f t="shared" ca="1" si="64"/>
        <v>68.99328233165879</v>
      </c>
      <c r="H180" s="34">
        <f t="shared" ca="1" si="65"/>
        <v>12</v>
      </c>
      <c r="I180" s="101">
        <f t="shared" ca="1" si="66"/>
        <v>0.40973607358085445</v>
      </c>
      <c r="J180" s="101">
        <f t="shared" ca="1" si="67"/>
        <v>0.3671138447980255</v>
      </c>
      <c r="K180" s="101">
        <f t="shared" ca="1" si="68"/>
        <v>11.7729789218004</v>
      </c>
      <c r="L180" s="102">
        <f t="shared" ca="1" si="69"/>
        <v>-105.9568102962036</v>
      </c>
      <c r="M180" s="124">
        <f t="shared" ca="1" si="52"/>
        <v>0.46290368292483003</v>
      </c>
      <c r="N180" s="124">
        <f t="shared" ca="1" si="53"/>
        <v>0.26082933526084173</v>
      </c>
      <c r="O180" s="124">
        <f t="shared" ca="1" si="70"/>
        <v>0.39700584172140707</v>
      </c>
      <c r="P180" s="124">
        <f t="shared" ca="1" si="71"/>
        <v>0.12073885990707887</v>
      </c>
      <c r="Q180" s="124">
        <f t="shared" ca="1" si="72"/>
        <v>7.7225249530888967E-2</v>
      </c>
      <c r="R180" s="124">
        <f t="shared" ca="1" si="54"/>
        <v>4.3513610376189886E-2</v>
      </c>
      <c r="S180" s="154">
        <f t="shared" ca="1" si="55"/>
        <v>0.41939007254864014</v>
      </c>
      <c r="T180" s="154">
        <f t="shared" ca="1" si="73"/>
        <v>0.18360408572995277</v>
      </c>
      <c r="U180" s="154">
        <f t="shared" ca="1" si="56"/>
        <v>0.39700584172140707</v>
      </c>
      <c r="V180" s="101">
        <f t="shared" ca="1" si="57"/>
        <v>105.9568102962036</v>
      </c>
      <c r="W180" s="101">
        <f t="shared" si="58"/>
        <v>0</v>
      </c>
    </row>
    <row r="181" spans="1:23">
      <c r="A181" s="102">
        <f>IFERROR(B181*Proc!$H$38,"")</f>
        <v>0.61805555555555547</v>
      </c>
      <c r="B181" s="34">
        <f t="shared" si="59"/>
        <v>178</v>
      </c>
      <c r="C181" s="34">
        <f t="shared" ca="1" si="60"/>
        <v>8</v>
      </c>
      <c r="D181" s="101">
        <f t="shared" ca="1" si="61"/>
        <v>0.599936277149272</v>
      </c>
      <c r="E181" s="101">
        <f t="shared" ca="1" si="62"/>
        <v>0.549995441575442</v>
      </c>
      <c r="F181" s="101">
        <f t="shared" ca="1" si="63"/>
        <v>7.695849259481002</v>
      </c>
      <c r="G181" s="102">
        <f t="shared" ca="1" si="64"/>
        <v>69.262643335329017</v>
      </c>
      <c r="H181" s="34">
        <f t="shared" ca="1" si="65"/>
        <v>12</v>
      </c>
      <c r="I181" s="101">
        <f t="shared" ca="1" si="66"/>
        <v>0.40973607358085395</v>
      </c>
      <c r="J181" s="101">
        <f t="shared" ca="1" si="67"/>
        <v>0.36980577503694056</v>
      </c>
      <c r="K181" s="101">
        <f t="shared" ca="1" si="68"/>
        <v>11.825089860348729</v>
      </c>
      <c r="L181" s="102">
        <f t="shared" ca="1" si="69"/>
        <v>-106.42580874313856</v>
      </c>
      <c r="M181" s="124">
        <f t="shared" ca="1" si="52"/>
        <v>0.46487979585444583</v>
      </c>
      <c r="N181" s="124">
        <f t="shared" ca="1" si="53"/>
        <v>0.26082933526084157</v>
      </c>
      <c r="O181" s="124">
        <f t="shared" ca="1" si="70"/>
        <v>0.39554515701362347</v>
      </c>
      <c r="P181" s="124">
        <f t="shared" ca="1" si="71"/>
        <v>0.12125428812891084</v>
      </c>
      <c r="Q181" s="124">
        <f t="shared" ca="1" si="72"/>
        <v>7.7673914100013439E-2</v>
      </c>
      <c r="R181" s="124">
        <f t="shared" ca="1" si="54"/>
        <v>4.358037402889739E-2</v>
      </c>
      <c r="S181" s="154">
        <f t="shared" ca="1" si="55"/>
        <v>0.42129942182554847</v>
      </c>
      <c r="T181" s="154">
        <f t="shared" ca="1" si="73"/>
        <v>0.18315542116082811</v>
      </c>
      <c r="U181" s="154">
        <f t="shared" ca="1" si="56"/>
        <v>0.39554515701362342</v>
      </c>
      <c r="V181" s="101">
        <f t="shared" ca="1" si="57"/>
        <v>106.42580874313856</v>
      </c>
      <c r="W181" s="101">
        <f t="shared" si="58"/>
        <v>0</v>
      </c>
    </row>
    <row r="182" spans="1:23">
      <c r="A182" s="102">
        <f>IFERROR(B182*Proc!$H$38,"")</f>
        <v>0.62152777777777779</v>
      </c>
      <c r="B182" s="34">
        <f t="shared" si="59"/>
        <v>179</v>
      </c>
      <c r="C182" s="34">
        <f t="shared" ca="1" si="60"/>
        <v>8</v>
      </c>
      <c r="D182" s="101">
        <f t="shared" ca="1" si="61"/>
        <v>0.60196875301564834</v>
      </c>
      <c r="E182" s="101">
        <f t="shared" ca="1" si="62"/>
        <v>0.54999544157544145</v>
      </c>
      <c r="F182" s="101">
        <f t="shared" ca="1" si="63"/>
        <v>7.7077434225180479</v>
      </c>
      <c r="G182" s="102">
        <f t="shared" ca="1" si="64"/>
        <v>69.369690802662433</v>
      </c>
      <c r="H182" s="34">
        <f t="shared" ca="1" si="65"/>
        <v>12</v>
      </c>
      <c r="I182" s="101">
        <f t="shared" ca="1" si="66"/>
        <v>0.41235055741408655</v>
      </c>
      <c r="J182" s="101">
        <f t="shared" ca="1" si="67"/>
        <v>0.36980577503694073</v>
      </c>
      <c r="K182" s="101">
        <f t="shared" ca="1" si="68"/>
        <v>11.835838528148532</v>
      </c>
      <c r="L182" s="102">
        <f t="shared" ca="1" si="69"/>
        <v>-106.52254675333678</v>
      </c>
      <c r="M182" s="124">
        <f t="shared" ca="1" si="52"/>
        <v>0.46540838470485113</v>
      </c>
      <c r="N182" s="124">
        <f t="shared" ca="1" si="53"/>
        <v>0.26349864484455987</v>
      </c>
      <c r="O182" s="124">
        <f t="shared" ca="1" si="70"/>
        <v>0.39372744911961288</v>
      </c>
      <c r="P182" s="124">
        <f t="shared" ca="1" si="71"/>
        <v>0.12263447866902386</v>
      </c>
      <c r="Q182" s="124">
        <f t="shared" ca="1" si="72"/>
        <v>7.8302324319404731E-2</v>
      </c>
      <c r="R182" s="124">
        <f t="shared" ca="1" si="54"/>
        <v>4.433215434961911E-2</v>
      </c>
      <c r="S182" s="154">
        <f t="shared" ca="1" si="55"/>
        <v>0.42107623035523201</v>
      </c>
      <c r="T182" s="154">
        <f t="shared" ca="1" si="73"/>
        <v>0.18519632052515514</v>
      </c>
      <c r="U182" s="154">
        <f t="shared" ca="1" si="56"/>
        <v>0.39372744911961288</v>
      </c>
      <c r="V182" s="101">
        <f t="shared" ca="1" si="57"/>
        <v>106.52254675333678</v>
      </c>
      <c r="W182" s="101">
        <f t="shared" si="58"/>
        <v>0</v>
      </c>
    </row>
    <row r="183" spans="1:23">
      <c r="A183" s="102">
        <f>IFERROR(B183*Proc!$H$38,"")</f>
        <v>0.625</v>
      </c>
      <c r="B183" s="34">
        <f t="shared" si="59"/>
        <v>180</v>
      </c>
      <c r="C183" s="34">
        <f t="shared" ca="1" si="60"/>
        <v>8</v>
      </c>
      <c r="D183" s="101">
        <f t="shared" ca="1" si="61"/>
        <v>0.60196875301564723</v>
      </c>
      <c r="E183" s="101">
        <f t="shared" ca="1" si="62"/>
        <v>0.55220707184949169</v>
      </c>
      <c r="F183" s="101">
        <f t="shared" ca="1" si="63"/>
        <v>7.7391986857410497</v>
      </c>
      <c r="G183" s="102">
        <f t="shared" ca="1" si="64"/>
        <v>69.652788171669442</v>
      </c>
      <c r="H183" s="34">
        <f t="shared" ca="1" si="65"/>
        <v>12</v>
      </c>
      <c r="I183" s="101">
        <f t="shared" ca="1" si="66"/>
        <v>0.41235055741408716</v>
      </c>
      <c r="J183" s="101">
        <f t="shared" ca="1" si="67"/>
        <v>0.37246482393551306</v>
      </c>
      <c r="K183" s="101">
        <f t="shared" ca="1" si="68"/>
        <v>11.891561096691786</v>
      </c>
      <c r="L183" s="102">
        <f t="shared" ca="1" si="69"/>
        <v>-107.02404987022608</v>
      </c>
      <c r="M183" s="124">
        <f t="shared" ca="1" si="52"/>
        <v>0.46735770080898231</v>
      </c>
      <c r="N183" s="124">
        <f t="shared" ca="1" si="53"/>
        <v>0.26349864484456065</v>
      </c>
      <c r="O183" s="124">
        <f t="shared" ca="1" si="70"/>
        <v>0.39229177516729352</v>
      </c>
      <c r="P183" s="124">
        <f t="shared" ca="1" si="71"/>
        <v>0.12314812082083647</v>
      </c>
      <c r="Q183" s="124">
        <f t="shared" ca="1" si="72"/>
        <v>7.8749022223111476E-2</v>
      </c>
      <c r="R183" s="124">
        <f t="shared" ca="1" si="54"/>
        <v>4.4399098597724992E-2</v>
      </c>
      <c r="S183" s="154">
        <f t="shared" ca="1" si="55"/>
        <v>0.42295860221125731</v>
      </c>
      <c r="T183" s="154">
        <f t="shared" ca="1" si="73"/>
        <v>0.18474962262144917</v>
      </c>
      <c r="U183" s="154">
        <f t="shared" ca="1" si="56"/>
        <v>0.39229177516729358</v>
      </c>
      <c r="V183" s="101">
        <f t="shared" ca="1" si="57"/>
        <v>107.02404987022608</v>
      </c>
      <c r="W183" s="101">
        <f t="shared" si="58"/>
        <v>0</v>
      </c>
    </row>
    <row r="184" spans="1:23">
      <c r="A184" s="102">
        <f>IFERROR(B184*Proc!$H$38,"")</f>
        <v>0.62847222222222221</v>
      </c>
      <c r="B184" s="34">
        <f t="shared" si="59"/>
        <v>181</v>
      </c>
      <c r="C184" s="34">
        <f t="shared" ca="1" si="60"/>
        <v>8</v>
      </c>
      <c r="D184" s="101">
        <f t="shared" ca="1" si="61"/>
        <v>0.60397065972922859</v>
      </c>
      <c r="E184" s="101">
        <f t="shared" ca="1" si="62"/>
        <v>0.5522070718494918</v>
      </c>
      <c r="F184" s="101">
        <f t="shared" ca="1" si="63"/>
        <v>7.7492849244140514</v>
      </c>
      <c r="G184" s="102">
        <f t="shared" ca="1" si="64"/>
        <v>69.74356431972646</v>
      </c>
      <c r="H184" s="34">
        <f t="shared" ca="1" si="65"/>
        <v>12</v>
      </c>
      <c r="I184" s="101">
        <f t="shared" ca="1" si="66"/>
        <v>0.41493139899211262</v>
      </c>
      <c r="J184" s="101">
        <f t="shared" ca="1" si="67"/>
        <v>0.37246482393551311</v>
      </c>
      <c r="K184" s="101">
        <f t="shared" ca="1" si="68"/>
        <v>11.898151306285104</v>
      </c>
      <c r="L184" s="102">
        <f t="shared" ca="1" si="69"/>
        <v>-107.08336175656594</v>
      </c>
      <c r="M184" s="124">
        <f t="shared" ca="1" si="52"/>
        <v>0.46787884930225221</v>
      </c>
      <c r="N184" s="124">
        <f t="shared" ca="1" si="53"/>
        <v>0.26614202924299329</v>
      </c>
      <c r="O184" s="124">
        <f t="shared" ca="1" si="70"/>
        <v>0.39050134784793261</v>
      </c>
      <c r="P184" s="124">
        <f t="shared" ca="1" si="71"/>
        <v>0.12452222639317806</v>
      </c>
      <c r="Q184" s="124">
        <f t="shared" ca="1" si="72"/>
        <v>7.9372832163660881E-2</v>
      </c>
      <c r="R184" s="124">
        <f t="shared" ca="1" si="54"/>
        <v>4.5149394229517158E-2</v>
      </c>
      <c r="S184" s="154">
        <f t="shared" ca="1" si="55"/>
        <v>0.42272945507273507</v>
      </c>
      <c r="T184" s="154">
        <f t="shared" ca="1" si="73"/>
        <v>0.18676919707933243</v>
      </c>
      <c r="U184" s="154">
        <f t="shared" ca="1" si="56"/>
        <v>0.3905013478479325</v>
      </c>
      <c r="V184" s="101">
        <f t="shared" ca="1" si="57"/>
        <v>107.08336175656594</v>
      </c>
      <c r="W184" s="101">
        <f t="shared" si="58"/>
        <v>0</v>
      </c>
    </row>
    <row r="185" spans="1:23">
      <c r="A185" s="102">
        <f>IFERROR(B185*Proc!$H$38,"")</f>
        <v>0.63194444444444442</v>
      </c>
      <c r="B185" s="34">
        <f t="shared" si="59"/>
        <v>182</v>
      </c>
      <c r="C185" s="34">
        <f t="shared" ca="1" si="60"/>
        <v>8</v>
      </c>
      <c r="D185" s="101">
        <f t="shared" ca="1" si="61"/>
        <v>0.60397065972922892</v>
      </c>
      <c r="E185" s="101">
        <f t="shared" ca="1" si="62"/>
        <v>0.55438659133916535</v>
      </c>
      <c r="F185" s="101">
        <f t="shared" ca="1" si="63"/>
        <v>7.7822205254872046</v>
      </c>
      <c r="G185" s="102">
        <f t="shared" ca="1" si="64"/>
        <v>70.039984729384841</v>
      </c>
      <c r="H185" s="34">
        <f t="shared" ca="1" si="65"/>
        <v>12</v>
      </c>
      <c r="I185" s="101">
        <f t="shared" ca="1" si="66"/>
        <v>0.41493139899211262</v>
      </c>
      <c r="J185" s="101">
        <f t="shared" ca="1" si="67"/>
        <v>0.37509162239262223</v>
      </c>
      <c r="K185" s="101">
        <f t="shared" ca="1" si="68"/>
        <v>11.95737007373247</v>
      </c>
      <c r="L185" s="102">
        <f t="shared" ca="1" si="69"/>
        <v>-107.61633066359224</v>
      </c>
      <c r="M185" s="124">
        <f t="shared" ca="1" si="52"/>
        <v>0.46980195730469243</v>
      </c>
      <c r="N185" s="124">
        <f t="shared" ca="1" si="53"/>
        <v>0.26614202924299341</v>
      </c>
      <c r="O185" s="124">
        <f t="shared" ca="1" si="70"/>
        <v>0.38909005971171512</v>
      </c>
      <c r="P185" s="124">
        <f t="shared" ca="1" si="71"/>
        <v>0.12503404625940098</v>
      </c>
      <c r="Q185" s="124">
        <f t="shared" ca="1" si="72"/>
        <v>7.9817541465278183E-2</v>
      </c>
      <c r="R185" s="124">
        <f t="shared" ca="1" si="54"/>
        <v>4.5216504794122814E-2</v>
      </c>
      <c r="S185" s="154">
        <f t="shared" ca="1" si="55"/>
        <v>0.42458545251056962</v>
      </c>
      <c r="T185" s="154">
        <f t="shared" ca="1" si="73"/>
        <v>0.18632448777771521</v>
      </c>
      <c r="U185" s="154">
        <f t="shared" ca="1" si="56"/>
        <v>0.38909005971171512</v>
      </c>
      <c r="V185" s="101">
        <f t="shared" ca="1" si="57"/>
        <v>107.61633066359224</v>
      </c>
      <c r="W185" s="101">
        <f t="shared" si="58"/>
        <v>0</v>
      </c>
    </row>
    <row r="186" spans="1:23">
      <c r="A186" s="102">
        <f>IFERROR(B186*Proc!$H$38,"")</f>
        <v>0.63541666666666663</v>
      </c>
      <c r="B186" s="34">
        <f t="shared" si="59"/>
        <v>183</v>
      </c>
      <c r="C186" s="34">
        <f t="shared" ca="1" si="60"/>
        <v>8</v>
      </c>
      <c r="D186" s="101">
        <f t="shared" ca="1" si="61"/>
        <v>0.60594275335837899</v>
      </c>
      <c r="E186" s="101">
        <f t="shared" ca="1" si="62"/>
        <v>0.55438659133916546</v>
      </c>
      <c r="F186" s="101">
        <f t="shared" ca="1" si="63"/>
        <v>7.7905508879002632</v>
      </c>
      <c r="G186" s="102">
        <f t="shared" ca="1" si="64"/>
        <v>70.114957991102372</v>
      </c>
      <c r="H186" s="34">
        <f t="shared" ca="1" si="65"/>
        <v>12</v>
      </c>
      <c r="I186" s="101">
        <f t="shared" ca="1" si="66"/>
        <v>0.41747929168161457</v>
      </c>
      <c r="J186" s="101">
        <f t="shared" ca="1" si="67"/>
        <v>0.37509162239262184</v>
      </c>
      <c r="K186" s="101">
        <f t="shared" ca="1" si="68"/>
        <v>11.959932528316848</v>
      </c>
      <c r="L186" s="102">
        <f t="shared" ca="1" si="69"/>
        <v>-107.63939275485163</v>
      </c>
      <c r="M186" s="124">
        <f t="shared" ca="1" si="52"/>
        <v>0.47031583642542074</v>
      </c>
      <c r="N186" s="124">
        <f t="shared" ca="1" si="53"/>
        <v>0.26875982532443737</v>
      </c>
      <c r="O186" s="124">
        <f t="shared" ca="1" si="70"/>
        <v>0.38732634029515461</v>
      </c>
      <c r="P186" s="124">
        <f t="shared" ca="1" si="71"/>
        <v>0.12640200204501273</v>
      </c>
      <c r="Q186" s="124">
        <f t="shared" ca="1" si="72"/>
        <v>8.0436775819264505E-2</v>
      </c>
      <c r="R186" s="124">
        <f t="shared" ca="1" si="54"/>
        <v>4.5965226225748217E-2</v>
      </c>
      <c r="S186" s="154">
        <f t="shared" ca="1" si="55"/>
        <v>0.42435061019967252</v>
      </c>
      <c r="T186" s="154">
        <f t="shared" ca="1" si="73"/>
        <v>0.18832304950517287</v>
      </c>
      <c r="U186" s="154">
        <f t="shared" ca="1" si="56"/>
        <v>0.38732634029515456</v>
      </c>
      <c r="V186" s="101">
        <f t="shared" ca="1" si="57"/>
        <v>107.63939275485163</v>
      </c>
      <c r="W186" s="101">
        <f t="shared" si="58"/>
        <v>0</v>
      </c>
    </row>
    <row r="187" spans="1:23">
      <c r="A187" s="102">
        <f>IFERROR(B187*Proc!$H$38,"")</f>
        <v>0.63888888888888884</v>
      </c>
      <c r="B187" s="34">
        <f t="shared" si="59"/>
        <v>184</v>
      </c>
      <c r="C187" s="34">
        <f t="shared" ca="1" si="60"/>
        <v>8</v>
      </c>
      <c r="D187" s="101">
        <f t="shared" ca="1" si="61"/>
        <v>0.6059427533583791</v>
      </c>
      <c r="E187" s="101">
        <f t="shared" ca="1" si="62"/>
        <v>0.55653476475663277</v>
      </c>
      <c r="F187" s="101">
        <f t="shared" ca="1" si="63"/>
        <v>7.824922665635059</v>
      </c>
      <c r="G187" s="102">
        <f t="shared" ca="1" si="64"/>
        <v>70.424303990715529</v>
      </c>
      <c r="H187" s="34">
        <f t="shared" ca="1" si="65"/>
        <v>13</v>
      </c>
      <c r="I187" s="101">
        <f t="shared" ca="1" si="66"/>
        <v>0.37768678581847881</v>
      </c>
      <c r="J187" s="101">
        <f t="shared" ca="1" si="67"/>
        <v>0.33789427995534277</v>
      </c>
      <c r="K187" s="101">
        <f t="shared" ca="1" si="68"/>
        <v>12.022536823641866</v>
      </c>
      <c r="L187" s="102">
        <f t="shared" ca="1" si="69"/>
        <v>-108.2028314127768</v>
      </c>
      <c r="M187" s="124">
        <f t="shared" ca="1" si="52"/>
        <v>0.47221330754549651</v>
      </c>
      <c r="N187" s="124">
        <f t="shared" ca="1" si="53"/>
        <v>0.26875982532443765</v>
      </c>
      <c r="O187" s="124">
        <f t="shared" ca="1" si="70"/>
        <v>0.38593883318186845</v>
      </c>
      <c r="P187" s="124">
        <f t="shared" ca="1" si="71"/>
        <v>0.1269119660518026</v>
      </c>
      <c r="Q187" s="124">
        <f t="shared" ca="1" si="72"/>
        <v>8.0879476728534946E-2</v>
      </c>
      <c r="R187" s="124">
        <f t="shared" ca="1" si="54"/>
        <v>4.6032489323267652E-2</v>
      </c>
      <c r="S187" s="154">
        <f t="shared" ca="1" si="55"/>
        <v>0.42618081822222886</v>
      </c>
      <c r="T187" s="154">
        <f t="shared" ca="1" si="73"/>
        <v>0.18788034859590269</v>
      </c>
      <c r="U187" s="154">
        <f t="shared" ca="1" si="56"/>
        <v>0.38593883318186845</v>
      </c>
      <c r="V187" s="101">
        <f t="shared" ca="1" si="57"/>
        <v>108.2028314127768</v>
      </c>
      <c r="W187" s="101">
        <f t="shared" si="58"/>
        <v>0</v>
      </c>
    </row>
    <row r="188" spans="1:23">
      <c r="A188" s="102">
        <f>IFERROR(B188*Proc!$H$38,"")</f>
        <v>0.64236111111111105</v>
      </c>
      <c r="B188" s="34">
        <f t="shared" si="59"/>
        <v>185</v>
      </c>
      <c r="C188" s="34">
        <f t="shared" ca="1" si="60"/>
        <v>8</v>
      </c>
      <c r="D188" s="101">
        <f t="shared" ca="1" si="61"/>
        <v>0.60788576414608808</v>
      </c>
      <c r="E188" s="101">
        <f t="shared" ca="1" si="62"/>
        <v>0.55653476475663288</v>
      </c>
      <c r="F188" s="101">
        <f t="shared" ca="1" si="63"/>
        <v>7.8315472134218416</v>
      </c>
      <c r="G188" s="102">
        <f t="shared" ca="1" si="64"/>
        <v>70.483924920796568</v>
      </c>
      <c r="H188" s="34">
        <f t="shared" ca="1" si="65"/>
        <v>13</v>
      </c>
      <c r="I188" s="101">
        <f t="shared" ca="1" si="66"/>
        <v>0.37768678581847887</v>
      </c>
      <c r="J188" s="101">
        <f t="shared" ca="1" si="67"/>
        <v>0.34050691922918513</v>
      </c>
      <c r="K188" s="101">
        <f t="shared" ca="1" si="68"/>
        <v>12.024120492330216</v>
      </c>
      <c r="L188" s="102">
        <f t="shared" ca="1" si="69"/>
        <v>-108.21708443097194</v>
      </c>
      <c r="M188" s="124">
        <f t="shared" ca="1" si="52"/>
        <v>0.47272008290143519</v>
      </c>
      <c r="N188" s="124">
        <f t="shared" ca="1" si="53"/>
        <v>0.27135236737309643</v>
      </c>
      <c r="O188" s="124">
        <f t="shared" ca="1" si="70"/>
        <v>0.38420126332557925</v>
      </c>
      <c r="P188" s="124">
        <f t="shared" ca="1" si="71"/>
        <v>0.12827371360011083</v>
      </c>
      <c r="Q188" s="124">
        <f t="shared" ca="1" si="72"/>
        <v>8.149416163002221E-2</v>
      </c>
      <c r="R188" s="124">
        <f t="shared" ca="1" si="54"/>
        <v>4.6779551970088623E-2</v>
      </c>
      <c r="S188" s="154">
        <f t="shared" ca="1" si="55"/>
        <v>0.42594053093134654</v>
      </c>
      <c r="T188" s="154">
        <f t="shared" ca="1" si="73"/>
        <v>0.18985820574307422</v>
      </c>
      <c r="U188" s="154">
        <f t="shared" ca="1" si="56"/>
        <v>0.38420126332557925</v>
      </c>
      <c r="V188" s="101">
        <f t="shared" ca="1" si="57"/>
        <v>108.21708443097194</v>
      </c>
      <c r="W188" s="101">
        <f t="shared" si="58"/>
        <v>0</v>
      </c>
    </row>
    <row r="189" spans="1:23">
      <c r="A189" s="102">
        <f>IFERROR(B189*Proc!$H$38,"")</f>
        <v>0.64583333333333326</v>
      </c>
      <c r="B189" s="34">
        <f t="shared" si="59"/>
        <v>186</v>
      </c>
      <c r="C189" s="34">
        <f t="shared" ca="1" si="60"/>
        <v>8</v>
      </c>
      <c r="D189" s="101">
        <f t="shared" ca="1" si="61"/>
        <v>0.60788576414608853</v>
      </c>
      <c r="E189" s="101">
        <f t="shared" ca="1" si="62"/>
        <v>0.5586523317417651</v>
      </c>
      <c r="F189" s="101">
        <f t="shared" ca="1" si="63"/>
        <v>7.8673126849668691</v>
      </c>
      <c r="G189" s="102">
        <f t="shared" ca="1" si="64"/>
        <v>70.805814164701815</v>
      </c>
      <c r="H189" s="34">
        <f t="shared" ca="1" si="65"/>
        <v>13</v>
      </c>
      <c r="I189" s="101">
        <f t="shared" ca="1" si="66"/>
        <v>0.38025091454877474</v>
      </c>
      <c r="J189" s="101">
        <f t="shared" ca="1" si="67"/>
        <v>0.34050691922918497</v>
      </c>
      <c r="K189" s="101">
        <f t="shared" ca="1" si="68"/>
        <v>12.08708046056697</v>
      </c>
      <c r="L189" s="102">
        <f t="shared" ca="1" si="69"/>
        <v>-108.78372414510272</v>
      </c>
      <c r="M189" s="124">
        <f t="shared" ca="1" si="52"/>
        <v>0.4745924714951088</v>
      </c>
      <c r="N189" s="124">
        <f t="shared" ca="1" si="53"/>
        <v>0.27135236737309654</v>
      </c>
      <c r="O189" s="124">
        <f t="shared" ca="1" si="70"/>
        <v>0.38283695180944122</v>
      </c>
      <c r="P189" s="124">
        <f t="shared" ca="1" si="71"/>
        <v>0.12878179067764661</v>
      </c>
      <c r="Q189" s="124">
        <f t="shared" ca="1" si="72"/>
        <v>8.1934836380131645E-2</v>
      </c>
      <c r="R189" s="124">
        <f t="shared" ca="1" si="54"/>
        <v>4.6846954297514974E-2</v>
      </c>
      <c r="S189" s="154">
        <f t="shared" ca="1" si="55"/>
        <v>0.42774551719759385</v>
      </c>
      <c r="T189" s="154">
        <f t="shared" ca="1" si="73"/>
        <v>0.18941753099296488</v>
      </c>
      <c r="U189" s="154">
        <f t="shared" ca="1" si="56"/>
        <v>0.38283695180944122</v>
      </c>
      <c r="V189" s="101">
        <f t="shared" ca="1" si="57"/>
        <v>108.78372414510272</v>
      </c>
      <c r="W189" s="101">
        <f t="shared" si="58"/>
        <v>0</v>
      </c>
    </row>
    <row r="190" spans="1:23">
      <c r="A190" s="102">
        <f>IFERROR(B190*Proc!$H$38,"")</f>
        <v>0.64930555555555547</v>
      </c>
      <c r="B190" s="34">
        <f t="shared" si="59"/>
        <v>187</v>
      </c>
      <c r="C190" s="34">
        <f t="shared" ca="1" si="60"/>
        <v>8</v>
      </c>
      <c r="D190" s="101">
        <f t="shared" ca="1" si="61"/>
        <v>0.60980039762847904</v>
      </c>
      <c r="E190" s="101">
        <f t="shared" ca="1" si="62"/>
        <v>0.55865233174176543</v>
      </c>
      <c r="F190" s="101">
        <f t="shared" ca="1" si="63"/>
        <v>7.8722795898076878</v>
      </c>
      <c r="G190" s="102">
        <f t="shared" ca="1" si="64"/>
        <v>70.850516308269192</v>
      </c>
      <c r="H190" s="34">
        <f t="shared" ca="1" si="65"/>
        <v>13</v>
      </c>
      <c r="I190" s="101">
        <f t="shared" ca="1" si="66"/>
        <v>0.38025091454877419</v>
      </c>
      <c r="J190" s="101">
        <f t="shared" ca="1" si="67"/>
        <v>0.34309027892495775</v>
      </c>
      <c r="K190" s="101">
        <f t="shared" ca="1" si="68"/>
        <v>12.093134182424553</v>
      </c>
      <c r="L190" s="102">
        <f t="shared" ca="1" si="69"/>
        <v>-108.83820764182097</v>
      </c>
      <c r="M190" s="124">
        <f t="shared" ca="1" si="52"/>
        <v>0.47509230352898407</v>
      </c>
      <c r="N190" s="124">
        <f t="shared" ca="1" si="53"/>
        <v>0.27391998687270286</v>
      </c>
      <c r="O190" s="124">
        <f t="shared" ca="1" si="70"/>
        <v>0.38112498714429455</v>
      </c>
      <c r="P190" s="124">
        <f t="shared" ca="1" si="71"/>
        <v>0.13013727754598148</v>
      </c>
      <c r="Q190" s="124">
        <f t="shared" ca="1" si="72"/>
        <v>8.254499926984353E-2</v>
      </c>
      <c r="R190" s="124">
        <f t="shared" ca="1" si="54"/>
        <v>4.7592278276137955E-2</v>
      </c>
      <c r="S190" s="154">
        <f t="shared" ca="1" si="55"/>
        <v>0.42750002525284614</v>
      </c>
      <c r="T190" s="154">
        <f t="shared" ca="1" si="73"/>
        <v>0.19137498760285931</v>
      </c>
      <c r="U190" s="154">
        <f t="shared" ca="1" si="56"/>
        <v>0.38112498714429455</v>
      </c>
      <c r="V190" s="101">
        <f t="shared" ca="1" si="57"/>
        <v>108.83820764182097</v>
      </c>
      <c r="W190" s="101">
        <f t="shared" si="58"/>
        <v>0</v>
      </c>
    </row>
    <row r="191" spans="1:23">
      <c r="A191" s="102">
        <f>IFERROR(B191*Proc!$H$38,"")</f>
        <v>0.65277777777777779</v>
      </c>
      <c r="B191" s="34">
        <f t="shared" si="59"/>
        <v>188</v>
      </c>
      <c r="C191" s="34">
        <f t="shared" ca="1" si="60"/>
        <v>8</v>
      </c>
      <c r="D191" s="101">
        <f t="shared" ca="1" si="61"/>
        <v>0.60980039762847837</v>
      </c>
      <c r="E191" s="101">
        <f t="shared" ca="1" si="62"/>
        <v>0.56074000790040612</v>
      </c>
      <c r="F191" s="101">
        <f t="shared" ca="1" si="63"/>
        <v>7.9093978702250221</v>
      </c>
      <c r="G191" s="102">
        <f t="shared" ca="1" si="64"/>
        <v>71.184580832025205</v>
      </c>
      <c r="H191" s="34">
        <f t="shared" ca="1" si="65"/>
        <v>13</v>
      </c>
      <c r="I191" s="101">
        <f t="shared" ca="1" si="66"/>
        <v>0.38278459425039879</v>
      </c>
      <c r="J191" s="101">
        <f t="shared" ca="1" si="67"/>
        <v>0.34309027892495847</v>
      </c>
      <c r="K191" s="101">
        <f t="shared" ca="1" si="68"/>
        <v>12.151019234610239</v>
      </c>
      <c r="L191" s="102">
        <f t="shared" ca="1" si="69"/>
        <v>-109.35917311149214</v>
      </c>
      <c r="M191" s="124">
        <f t="shared" ca="1" si="52"/>
        <v>0.47694014770289117</v>
      </c>
      <c r="N191" s="124">
        <f t="shared" ca="1" si="53"/>
        <v>0.2739199868727038</v>
      </c>
      <c r="O191" s="124">
        <f t="shared" ca="1" si="70"/>
        <v>0.37978330442224639</v>
      </c>
      <c r="P191" s="124">
        <f t="shared" ca="1" si="71"/>
        <v>0.13064343899784137</v>
      </c>
      <c r="Q191" s="124">
        <f t="shared" ca="1" si="72"/>
        <v>8.2983632001268501E-2</v>
      </c>
      <c r="R191" s="124">
        <f t="shared" ca="1" si="54"/>
        <v>4.7659806996572872E-2</v>
      </c>
      <c r="S191" s="154">
        <f t="shared" ca="1" si="55"/>
        <v>0.42928034070631832</v>
      </c>
      <c r="T191" s="154">
        <f t="shared" ca="1" si="73"/>
        <v>0.19093635487143529</v>
      </c>
      <c r="U191" s="154">
        <f t="shared" ca="1" si="56"/>
        <v>0.37978330442224634</v>
      </c>
      <c r="V191" s="101">
        <f t="shared" ca="1" si="57"/>
        <v>109.35917311149214</v>
      </c>
      <c r="W191" s="101">
        <f t="shared" si="58"/>
        <v>0</v>
      </c>
    </row>
    <row r="192" spans="1:23">
      <c r="A192" s="102">
        <f>IFERROR(B192*Proc!$H$38,"")</f>
        <v>0.65625</v>
      </c>
      <c r="B192" s="34">
        <f t="shared" si="59"/>
        <v>189</v>
      </c>
      <c r="C192" s="34">
        <f t="shared" ca="1" si="60"/>
        <v>8</v>
      </c>
      <c r="D192" s="101">
        <f t="shared" ca="1" si="61"/>
        <v>0.61168733569494294</v>
      </c>
      <c r="E192" s="101">
        <f t="shared" ca="1" si="62"/>
        <v>0.56074000790040635</v>
      </c>
      <c r="F192" s="101">
        <f t="shared" ca="1" si="63"/>
        <v>7.9127535046611364</v>
      </c>
      <c r="G192" s="102">
        <f t="shared" ca="1" si="64"/>
        <v>71.214781541950231</v>
      </c>
      <c r="H192" s="34">
        <f t="shared" ca="1" si="65"/>
        <v>13</v>
      </c>
      <c r="I192" s="101">
        <f t="shared" ca="1" si="66"/>
        <v>0.38278459425039857</v>
      </c>
      <c r="J192" s="101">
        <f t="shared" ca="1" si="67"/>
        <v>0.34564486357461532</v>
      </c>
      <c r="K192" s="101">
        <f t="shared" ca="1" si="68"/>
        <v>12.161406801011994</v>
      </c>
      <c r="L192" s="102">
        <f t="shared" ca="1" si="69"/>
        <v>-109.45266120910794</v>
      </c>
      <c r="M192" s="124">
        <f t="shared" ca="1" si="52"/>
        <v>0.47743319189433109</v>
      </c>
      <c r="N192" s="124">
        <f t="shared" ca="1" si="53"/>
        <v>0.27646301231580095</v>
      </c>
      <c r="O192" s="124">
        <f t="shared" ca="1" si="70"/>
        <v>0.37809641420052259</v>
      </c>
      <c r="P192" s="124">
        <f t="shared" ca="1" si="71"/>
        <v>0.1319926184106546</v>
      </c>
      <c r="Q192" s="124">
        <f t="shared" ca="1" si="72"/>
        <v>8.35893015011447E-2</v>
      </c>
      <c r="R192" s="124">
        <f t="shared" ca="1" si="54"/>
        <v>4.84033169095099E-2</v>
      </c>
      <c r="S192" s="154">
        <f t="shared" ca="1" si="55"/>
        <v>0.4290298749848212</v>
      </c>
      <c r="T192" s="154">
        <f t="shared" ca="1" si="73"/>
        <v>0.19287371081465626</v>
      </c>
      <c r="U192" s="154">
        <f t="shared" ca="1" si="56"/>
        <v>0.37809641420052259</v>
      </c>
      <c r="V192" s="101">
        <f t="shared" ca="1" si="57"/>
        <v>109.45266120910794</v>
      </c>
      <c r="W192" s="101">
        <f t="shared" si="58"/>
        <v>0</v>
      </c>
    </row>
    <row r="193" spans="1:23">
      <c r="A193" s="102">
        <f>IFERROR(B193*Proc!$H$38,"")</f>
        <v>0.65972222222222221</v>
      </c>
      <c r="B193" s="34">
        <f t="shared" si="59"/>
        <v>190</v>
      </c>
      <c r="C193" s="34">
        <f t="shared" ca="1" si="60"/>
        <v>8</v>
      </c>
      <c r="D193" s="101">
        <f t="shared" ca="1" si="61"/>
        <v>0.61168733569494271</v>
      </c>
      <c r="E193" s="101">
        <f t="shared" ca="1" si="62"/>
        <v>0.56279848579109437</v>
      </c>
      <c r="F193" s="101">
        <f t="shared" ca="1" si="63"/>
        <v>7.9511852311731781</v>
      </c>
      <c r="G193" s="102">
        <f t="shared" ca="1" si="64"/>
        <v>71.560667080558602</v>
      </c>
      <c r="H193" s="34">
        <f t="shared" ca="1" si="65"/>
        <v>13</v>
      </c>
      <c r="I193" s="101">
        <f t="shared" ca="1" si="66"/>
        <v>0.38528839631842893</v>
      </c>
      <c r="J193" s="101">
        <f t="shared" ca="1" si="67"/>
        <v>0.34564486357461532</v>
      </c>
      <c r="K193" s="101">
        <f t="shared" ca="1" si="68"/>
        <v>12.214370582000711</v>
      </c>
      <c r="L193" s="102">
        <f t="shared" ca="1" si="69"/>
        <v>-109.9293352380064</v>
      </c>
      <c r="M193" s="124">
        <f t="shared" ca="1" si="52"/>
        <v>0.47925701409397675</v>
      </c>
      <c r="N193" s="124">
        <f t="shared" ca="1" si="53"/>
        <v>0.27646301231580117</v>
      </c>
      <c r="O193" s="124">
        <f t="shared" ca="1" si="70"/>
        <v>0.37677681138011931</v>
      </c>
      <c r="P193" s="124">
        <f t="shared" ca="1" si="71"/>
        <v>0.13249683778989718</v>
      </c>
      <c r="Q193" s="124">
        <f t="shared" ca="1" si="72"/>
        <v>8.4025878151928399E-2</v>
      </c>
      <c r="R193" s="124">
        <f t="shared" ca="1" si="54"/>
        <v>4.847095963796879E-2</v>
      </c>
      <c r="S193" s="154">
        <f t="shared" ca="1" si="55"/>
        <v>0.43078605445600798</v>
      </c>
      <c r="T193" s="154">
        <f t="shared" ca="1" si="73"/>
        <v>0.19243713416387276</v>
      </c>
      <c r="U193" s="154">
        <f t="shared" ca="1" si="56"/>
        <v>0.3767768113801192</v>
      </c>
      <c r="V193" s="101">
        <f t="shared" ca="1" si="57"/>
        <v>109.9293352380064</v>
      </c>
      <c r="W193" s="101">
        <f t="shared" si="58"/>
        <v>0</v>
      </c>
    </row>
    <row r="194" spans="1:23">
      <c r="A194" s="102">
        <f>IFERROR(B194*Proc!$H$38,"")</f>
        <v>0.66319444444444442</v>
      </c>
      <c r="B194" s="34">
        <f t="shared" si="59"/>
        <v>191</v>
      </c>
      <c r="C194" s="34">
        <f t="shared" ca="1" si="60"/>
        <v>8</v>
      </c>
      <c r="D194" s="101">
        <f t="shared" ca="1" si="61"/>
        <v>0.61354723759345908</v>
      </c>
      <c r="E194" s="101">
        <f t="shared" ca="1" si="62"/>
        <v>0.56279848579109482</v>
      </c>
      <c r="F194" s="101">
        <f t="shared" ca="1" si="63"/>
        <v>7.9529742541144843</v>
      </c>
      <c r="G194" s="102">
        <f t="shared" ca="1" si="64"/>
        <v>71.576768287030362</v>
      </c>
      <c r="H194" s="34">
        <f t="shared" ca="1" si="65"/>
        <v>13</v>
      </c>
      <c r="I194" s="101">
        <f t="shared" ca="1" si="66"/>
        <v>0.38528839631842887</v>
      </c>
      <c r="J194" s="101">
        <f t="shared" ca="1" si="67"/>
        <v>0.34817116713181911</v>
      </c>
      <c r="K194" s="101">
        <f t="shared" ca="1" si="68"/>
        <v>12.228961249885575</v>
      </c>
      <c r="L194" s="102">
        <f t="shared" ca="1" si="69"/>
        <v>-110.06065124897017</v>
      </c>
      <c r="M194" s="124">
        <f t="shared" ca="1" si="52"/>
        <v>0.47974342115207075</v>
      </c>
      <c r="N194" s="124">
        <f t="shared" ca="1" si="53"/>
        <v>0.27898176903638872</v>
      </c>
      <c r="O194" s="124">
        <f t="shared" ca="1" si="70"/>
        <v>0.37511447812811444</v>
      </c>
      <c r="P194" s="124">
        <f t="shared" ca="1" si="71"/>
        <v>0.13383966831657396</v>
      </c>
      <c r="Q194" s="124">
        <f t="shared" ca="1" si="72"/>
        <v>8.4627083948672938E-2</v>
      </c>
      <c r="R194" s="124">
        <f t="shared" ca="1" si="54"/>
        <v>4.9212584367901012E-2</v>
      </c>
      <c r="S194" s="154">
        <f t="shared" ca="1" si="55"/>
        <v>0.43053083678416976</v>
      </c>
      <c r="T194" s="154">
        <f t="shared" ca="1" si="73"/>
        <v>0.19435468508771578</v>
      </c>
      <c r="U194" s="154">
        <f t="shared" ca="1" si="56"/>
        <v>0.37511447812811438</v>
      </c>
      <c r="V194" s="101">
        <f t="shared" ca="1" si="57"/>
        <v>110.06065124897017</v>
      </c>
      <c r="W194" s="101">
        <f t="shared" si="58"/>
        <v>0</v>
      </c>
    </row>
    <row r="195" spans="1:23">
      <c r="A195" s="102">
        <f>IFERROR(B195*Proc!$H$38,"")</f>
        <v>0.66666666666666663</v>
      </c>
      <c r="B195" s="34">
        <f t="shared" si="59"/>
        <v>192</v>
      </c>
      <c r="C195" s="34">
        <f t="shared" ca="1" si="60"/>
        <v>8</v>
      </c>
      <c r="D195" s="101">
        <f t="shared" ca="1" si="61"/>
        <v>0.61354723759345842</v>
      </c>
      <c r="E195" s="101">
        <f t="shared" ca="1" si="62"/>
        <v>0.56482843586318876</v>
      </c>
      <c r="F195" s="101">
        <f t="shared" ca="1" si="63"/>
        <v>7.9926815147025749</v>
      </c>
      <c r="G195" s="102">
        <f t="shared" ca="1" si="64"/>
        <v>71.934133632323181</v>
      </c>
      <c r="H195" s="34">
        <f t="shared" ca="1" si="65"/>
        <v>13</v>
      </c>
      <c r="I195" s="101">
        <f t="shared" ca="1" si="66"/>
        <v>0.38776287826420253</v>
      </c>
      <c r="J195" s="101">
        <f t="shared" ca="1" si="67"/>
        <v>0.34817116713181884</v>
      </c>
      <c r="K195" s="101">
        <f t="shared" ca="1" si="68"/>
        <v>12.277151171767718</v>
      </c>
      <c r="L195" s="102">
        <f t="shared" ca="1" si="69"/>
        <v>-110.49436054590946</v>
      </c>
      <c r="M195" s="124">
        <f t="shared" ca="1" si="52"/>
        <v>0.4815437287253797</v>
      </c>
      <c r="N195" s="124">
        <f t="shared" ca="1" si="53"/>
        <v>0.27898176903638855</v>
      </c>
      <c r="O195" s="124">
        <f t="shared" ca="1" si="70"/>
        <v>0.37381642354641703</v>
      </c>
      <c r="P195" s="124">
        <f t="shared" ca="1" si="71"/>
        <v>0.13434192130818523</v>
      </c>
      <c r="Q195" s="124">
        <f t="shared" ca="1" si="72"/>
        <v>8.5061592150772872E-2</v>
      </c>
      <c r="R195" s="124">
        <f t="shared" ca="1" si="54"/>
        <v>4.9280329157412359E-2</v>
      </c>
      <c r="S195" s="154">
        <f t="shared" ca="1" si="55"/>
        <v>0.43226339956796733</v>
      </c>
      <c r="T195" s="154">
        <f t="shared" ca="1" si="73"/>
        <v>0.19392017688561569</v>
      </c>
      <c r="U195" s="154">
        <f t="shared" ca="1" si="56"/>
        <v>0.37381642354641698</v>
      </c>
      <c r="V195" s="101">
        <f t="shared" ca="1" si="57"/>
        <v>110.49436054590946</v>
      </c>
      <c r="W195" s="101">
        <f t="shared" si="58"/>
        <v>0</v>
      </c>
    </row>
    <row r="196" spans="1:23">
      <c r="A196" s="102">
        <f>IFERROR(B196*Proc!$H$38,"")</f>
        <v>0.67013888888888884</v>
      </c>
      <c r="B196" s="34">
        <f t="shared" si="59"/>
        <v>193</v>
      </c>
      <c r="C196" s="34">
        <f t="shared" ca="1" si="60"/>
        <v>8</v>
      </c>
      <c r="D196" s="101">
        <f t="shared" ca="1" si="61"/>
        <v>0.61538074088438321</v>
      </c>
      <c r="E196" s="101">
        <f t="shared" ca="1" si="62"/>
        <v>0.56482843586318943</v>
      </c>
      <c r="F196" s="101">
        <f t="shared" ca="1" si="63"/>
        <v>7.9929469519931677</v>
      </c>
      <c r="G196" s="102">
        <f t="shared" ca="1" si="64"/>
        <v>71.936522567938511</v>
      </c>
      <c r="H196" s="34">
        <f t="shared" ca="1" si="65"/>
        <v>13</v>
      </c>
      <c r="I196" s="101">
        <f t="shared" ca="1" si="66"/>
        <v>0.38776287826420258</v>
      </c>
      <c r="J196" s="101">
        <f t="shared" ca="1" si="67"/>
        <v>0.35066967317415365</v>
      </c>
      <c r="K196" s="101">
        <f t="shared" ca="1" si="68"/>
        <v>12.295819385410104</v>
      </c>
      <c r="L196" s="102">
        <f t="shared" ca="1" si="69"/>
        <v>-110.66237446869093</v>
      </c>
      <c r="M196" s="124">
        <f t="shared" ref="M196:M259" ca="1" si="74">IFERROR(INDEX(rMaxtable,$AA$2,1000-B196+1)*(1-rTPs)+INDEX(rMaxtable,$AB$2,1000-B196+1)*rTPs,"")</f>
        <v>0.48202364477236725</v>
      </c>
      <c r="N196" s="124">
        <f t="shared" ref="N196:N259" ca="1" si="75">IFERROR(INDEX(rMaxtable,$AA$1,1000-B196+1)*(1-rSLs)+INDEX(rMaxtable,$AB$1,1000-B196+1)*rSLs,"")</f>
        <v>0.2814765790638678</v>
      </c>
      <c r="O196" s="124">
        <f t="shared" ca="1" si="70"/>
        <v>0.37217814272218791</v>
      </c>
      <c r="P196" s="124">
        <f t="shared" ca="1" si="71"/>
        <v>0.13567836655842297</v>
      </c>
      <c r="Q196" s="124">
        <f t="shared" ca="1" si="72"/>
        <v>8.5658364887762156E-2</v>
      </c>
      <c r="R196" s="124">
        <f t="shared" ref="R196:R259" ca="1" si="76">IFERROR(IF(ISNUMBER(N196),N196,rSmall)*P196/(IF(ISNUMBER(M196),M196,rSmall)+IF(ISNUMBER(N196),N196,rSmall)),"")</f>
        <v>5.0020001670660813E-2</v>
      </c>
      <c r="S196" s="154">
        <f t="shared" ref="S196:S259" ca="1" si="77">IFERROR(M196-R196,"")</f>
        <v>0.43200364310170647</v>
      </c>
      <c r="T196" s="154">
        <f t="shared" ca="1" si="73"/>
        <v>0.19581821417610565</v>
      </c>
      <c r="U196" s="154">
        <f t="shared" ref="U196:U259" ca="1" si="78">IF(B196&gt;rNtrials,"",(1-IF(ISNUMBER(S196),S196,rSmall)-IF(ISNUMBER(T196),T196,rSmall)))</f>
        <v>0.37217814272218785</v>
      </c>
      <c r="V196" s="101">
        <f t="shared" ref="V196:V259" ca="1" si="79">IFERROR(rPipvalue*rStdevup*K196,"")</f>
        <v>110.66237446869093</v>
      </c>
      <c r="W196" s="101">
        <f t="shared" ref="W196:W259" si="80">IFERROR(rMugraph*B196,"")</f>
        <v>0</v>
      </c>
    </row>
    <row r="197" spans="1:23">
      <c r="A197" s="102">
        <f>IFERROR(B197*Proc!$H$38,"")</f>
        <v>0.67361111111111105</v>
      </c>
      <c r="B197" s="34">
        <f t="shared" ref="B197:B260" si="81">IFERROR(IF(1+B196&gt;rNtrials,"",1+B196),"")</f>
        <v>194</v>
      </c>
      <c r="C197" s="34">
        <f t="shared" ref="C197:C260" ca="1" si="82">IFERROR(MATCH($C$2,OFFSET(rMaxtable,,1000-$B197,,1),-1),"")</f>
        <v>9</v>
      </c>
      <c r="D197" s="101">
        <f t="shared" ref="D197:D260" ca="1" si="83">IFERROR(INDEX(rMaxtable,C197,1000-$B197+1),"")</f>
        <v>0.56683050734917695</v>
      </c>
      <c r="E197" s="101">
        <f t="shared" ref="E197:E260" ca="1" si="84">IFERROR(INDEX(rMaxtable,C197+1,1000-$B197+1),"")</f>
        <v>0.51828027381397135</v>
      </c>
      <c r="F197" s="101">
        <f t="shared" ref="F197:F260" ca="1" si="85">IFERROR(C197-1+(D197-$C$2)/(D197-IF(ISNUMBER(E197),E197,0))*(1),"")</f>
        <v>8.0338932180547342</v>
      </c>
      <c r="G197" s="102">
        <f t="shared" ref="G197:G260" ca="1" si="86">IFERROR(rPipvalue*rSDTP*F197,"")</f>
        <v>72.305038962492603</v>
      </c>
      <c r="H197" s="34">
        <f t="shared" ref="H197:H260" ca="1" si="87">IFERROR(MATCH($H$2,OFFSET(rMaxtable,,1000-$B197,,1),-1),"")</f>
        <v>13</v>
      </c>
      <c r="I197" s="101">
        <f t="shared" ref="I197:I260" ca="1" si="88">IFERROR(INDEX(rMaxtable,H197,1000-$B197+1),"")</f>
        <v>0.3902085840943158</v>
      </c>
      <c r="J197" s="101">
        <f t="shared" ref="J197:J260" ca="1" si="89">IFERROR(INDEX(rMaxtable,H197+1,1000-$B197+1),"")</f>
        <v>0.35066967317415376</v>
      </c>
      <c r="K197" s="101">
        <f t="shared" ref="K197:K260" ca="1" si="90">IFERROR(H197-1+(I197-$H$2)/(I197-IF(ISNUMBER(J197),J197,0))*(1),"")</f>
        <v>12.339376949199172</v>
      </c>
      <c r="L197" s="102">
        <f t="shared" ref="L197:L260" ca="1" si="91">IF(B196&lt;rNtrials,-(rPipvalue*rSDSL*K197),"")</f>
        <v>-111.05439254279256</v>
      </c>
      <c r="M197" s="124">
        <f t="shared" ca="1" si="74"/>
        <v>0.48380093050970074</v>
      </c>
      <c r="N197" s="124">
        <f t="shared" ca="1" si="75"/>
        <v>0.28147657906386797</v>
      </c>
      <c r="O197" s="124">
        <f t="shared" ref="O197:O260" ca="1" si="92">IF($B197&gt;rNtrials,"",(1-IF(ISNUMBER(M197),M197,rSmall))*(1-IF(ISNUMBER(N197),N197,rSmall)))</f>
        <v>0.37090112129421793</v>
      </c>
      <c r="P197" s="124">
        <f t="shared" ref="P197:P260" ca="1" si="93">IF($B197&gt;rNtrials,"",IF(ISNUMBER(M197),M197,rSmall)*IF(ISNUMBER(N197),N197,rSmall))</f>
        <v>0.13617863086778667</v>
      </c>
      <c r="Q197" s="124">
        <f t="shared" ref="Q197:Q260" ca="1" si="94">IFERROR(IF($B197&gt;rNtrials,"",IF(ISNUMBER(M197),M197,rSmall)*P197/(IF(ISNUMBER(M197),M197,rSmall)+IF(ISNUMBER(N197),N197,rSmall))),"")</f>
        <v>8.609079386912083E-2</v>
      </c>
      <c r="R197" s="124">
        <f t="shared" ca="1" si="76"/>
        <v>5.0087836998665841E-2</v>
      </c>
      <c r="S197" s="154">
        <f t="shared" ca="1" si="77"/>
        <v>0.43371309351103493</v>
      </c>
      <c r="T197" s="154">
        <f t="shared" ca="1" si="73"/>
        <v>0.19538578519474714</v>
      </c>
      <c r="U197" s="154">
        <f t="shared" ca="1" si="78"/>
        <v>0.37090112129421793</v>
      </c>
      <c r="V197" s="101">
        <f t="shared" ca="1" si="79"/>
        <v>111.05439254279256</v>
      </c>
      <c r="W197" s="101">
        <f t="shared" si="80"/>
        <v>0</v>
      </c>
    </row>
    <row r="198" spans="1:23">
      <c r="A198" s="102">
        <f>IFERROR(B198*Proc!$H$38,"")</f>
        <v>0.67708333333333326</v>
      </c>
      <c r="B198" s="34">
        <f t="shared" si="81"/>
        <v>195</v>
      </c>
      <c r="C198" s="34">
        <f t="shared" ca="1" si="82"/>
        <v>9</v>
      </c>
      <c r="D198" s="101">
        <f t="shared" ca="1" si="83"/>
        <v>0.56683050734917673</v>
      </c>
      <c r="E198" s="101">
        <f t="shared" ca="1" si="84"/>
        <v>0.52042219588170036</v>
      </c>
      <c r="F198" s="101">
        <f t="shared" ca="1" si="85"/>
        <v>8.0354575204264869</v>
      </c>
      <c r="G198" s="102">
        <f t="shared" ca="1" si="86"/>
        <v>72.319117683838385</v>
      </c>
      <c r="H198" s="34">
        <f t="shared" ca="1" si="87"/>
        <v>13</v>
      </c>
      <c r="I198" s="101">
        <f t="shared" ca="1" si="88"/>
        <v>0.39020858409431641</v>
      </c>
      <c r="J198" s="101">
        <f t="shared" ca="1" si="89"/>
        <v>0.35314085510666454</v>
      </c>
      <c r="K198" s="101">
        <f t="shared" ca="1" si="90"/>
        <v>12.362002079145801</v>
      </c>
      <c r="L198" s="102">
        <f t="shared" ca="1" si="91"/>
        <v>-111.25801871231221</v>
      </c>
      <c r="M198" s="124">
        <f t="shared" ca="1" si="74"/>
        <v>0.48427449725625643</v>
      </c>
      <c r="N198" s="124">
        <f t="shared" ca="1" si="75"/>
        <v>0.28394776099637864</v>
      </c>
      <c r="O198" s="124">
        <f t="shared" ca="1" si="92"/>
        <v>0.3692864009509258</v>
      </c>
      <c r="P198" s="124">
        <f t="shared" ca="1" si="93"/>
        <v>0.13750865920356092</v>
      </c>
      <c r="Q198" s="124">
        <f t="shared" ca="1" si="94"/>
        <v>8.6683165046081173E-2</v>
      </c>
      <c r="R198" s="124">
        <f t="shared" ca="1" si="76"/>
        <v>5.082549415747975E-2</v>
      </c>
      <c r="S198" s="154">
        <f t="shared" ca="1" si="77"/>
        <v>0.43344900309877665</v>
      </c>
      <c r="T198" s="154">
        <f t="shared" ref="T198:T261" ca="1" si="95">IFERROR(N198-Q198,"")</f>
        <v>0.19726459595029747</v>
      </c>
      <c r="U198" s="154">
        <f t="shared" ca="1" si="78"/>
        <v>0.36928640095092591</v>
      </c>
      <c r="V198" s="101">
        <f t="shared" ca="1" si="79"/>
        <v>111.25801871231221</v>
      </c>
      <c r="W198" s="101">
        <f t="shared" si="80"/>
        <v>0</v>
      </c>
    </row>
    <row r="199" spans="1:23">
      <c r="A199" s="102">
        <f>IFERROR(B199*Proc!$H$38,"")</f>
        <v>0.68055555555555547</v>
      </c>
      <c r="B199" s="34">
        <f t="shared" si="81"/>
        <v>196</v>
      </c>
      <c r="C199" s="34">
        <f t="shared" ca="1" si="82"/>
        <v>9</v>
      </c>
      <c r="D199" s="101">
        <f t="shared" ca="1" si="83"/>
        <v>0.56880532911375059</v>
      </c>
      <c r="E199" s="101">
        <f t="shared" ca="1" si="84"/>
        <v>0.52042219588170069</v>
      </c>
      <c r="F199" s="101">
        <f t="shared" ca="1" si="85"/>
        <v>8.0748266012254142</v>
      </c>
      <c r="G199" s="102">
        <f t="shared" ca="1" si="86"/>
        <v>72.673439411028724</v>
      </c>
      <c r="H199" s="34">
        <f t="shared" ca="1" si="87"/>
        <v>13</v>
      </c>
      <c r="I199" s="101">
        <f t="shared" ca="1" si="88"/>
        <v>0.39262604468046686</v>
      </c>
      <c r="J199" s="101">
        <f t="shared" ca="1" si="89"/>
        <v>0.35314085510666388</v>
      </c>
      <c r="K199" s="101">
        <f t="shared" ca="1" si="90"/>
        <v>12.401063176340937</v>
      </c>
      <c r="L199" s="102">
        <f t="shared" ca="1" si="91"/>
        <v>-111.60956858706844</v>
      </c>
      <c r="M199" s="124">
        <f t="shared" ca="1" si="74"/>
        <v>0.48602923990797642</v>
      </c>
      <c r="N199" s="124">
        <f t="shared" ca="1" si="75"/>
        <v>0.2839477609963782</v>
      </c>
      <c r="O199" s="124">
        <f t="shared" ca="1" si="92"/>
        <v>0.36802991354628684</v>
      </c>
      <c r="P199" s="124">
        <f t="shared" ca="1" si="93"/>
        <v>0.13800691445064145</v>
      </c>
      <c r="Q199" s="124">
        <f t="shared" ca="1" si="94"/>
        <v>8.7113505538099031E-2</v>
      </c>
      <c r="R199" s="124">
        <f t="shared" ca="1" si="76"/>
        <v>5.0893408912542404E-2</v>
      </c>
      <c r="S199" s="154">
        <f t="shared" ca="1" si="77"/>
        <v>0.43513583099543401</v>
      </c>
      <c r="T199" s="154">
        <f t="shared" ca="1" si="95"/>
        <v>0.19683425545827915</v>
      </c>
      <c r="U199" s="154">
        <f t="shared" ca="1" si="78"/>
        <v>0.36802991354628678</v>
      </c>
      <c r="V199" s="101">
        <f t="shared" ca="1" si="79"/>
        <v>111.60956858706844</v>
      </c>
      <c r="W199" s="101">
        <f t="shared" si="80"/>
        <v>0</v>
      </c>
    </row>
    <row r="200" spans="1:23">
      <c r="A200" s="102">
        <f>IFERROR(B200*Proc!$H$38,"")</f>
        <v>0.68402777777777779</v>
      </c>
      <c r="B200" s="34">
        <f t="shared" si="81"/>
        <v>197</v>
      </c>
      <c r="C200" s="34">
        <f t="shared" ca="1" si="82"/>
        <v>9</v>
      </c>
      <c r="D200" s="101">
        <f t="shared" ca="1" si="83"/>
        <v>0.56880532911375092</v>
      </c>
      <c r="E200" s="101">
        <f t="shared" ca="1" si="84"/>
        <v>0.52253602209086814</v>
      </c>
      <c r="F200" s="101">
        <f t="shared" ca="1" si="85"/>
        <v>8.0782450753930792</v>
      </c>
      <c r="G200" s="102">
        <f t="shared" ca="1" si="86"/>
        <v>72.704205678537718</v>
      </c>
      <c r="H200" s="34">
        <f t="shared" ca="1" si="87"/>
        <v>13</v>
      </c>
      <c r="I200" s="101">
        <f t="shared" ca="1" si="88"/>
        <v>0.39262604468046702</v>
      </c>
      <c r="J200" s="101">
        <f t="shared" ca="1" si="89"/>
        <v>0.35558517636599463</v>
      </c>
      <c r="K200" s="101">
        <f t="shared" ca="1" si="90"/>
        <v>12.42752927427207</v>
      </c>
      <c r="L200" s="102">
        <f t="shared" ca="1" si="91"/>
        <v>-111.84776346844863</v>
      </c>
      <c r="M200" s="124">
        <f t="shared" ca="1" si="74"/>
        <v>0.48649659482052948</v>
      </c>
      <c r="N200" s="124">
        <f t="shared" ca="1" si="75"/>
        <v>0.28639562989178902</v>
      </c>
      <c r="O200" s="124">
        <f t="shared" ca="1" si="92"/>
        <v>0.36643827400151746</v>
      </c>
      <c r="P200" s="124">
        <f t="shared" ca="1" si="93"/>
        <v>0.13933049871383602</v>
      </c>
      <c r="Q200" s="124">
        <f t="shared" ca="1" si="94"/>
        <v>8.7701507418007071E-2</v>
      </c>
      <c r="R200" s="124">
        <f t="shared" ca="1" si="76"/>
        <v>5.1628991295828958E-2</v>
      </c>
      <c r="S200" s="154">
        <f t="shared" ca="1" si="77"/>
        <v>0.43486760352470055</v>
      </c>
      <c r="T200" s="154">
        <f t="shared" ca="1" si="95"/>
        <v>0.19869412247378193</v>
      </c>
      <c r="U200" s="154">
        <f t="shared" ca="1" si="78"/>
        <v>0.36643827400151752</v>
      </c>
      <c r="V200" s="101">
        <f t="shared" ca="1" si="79"/>
        <v>111.84776346844863</v>
      </c>
      <c r="W200" s="101">
        <f t="shared" si="80"/>
        <v>0</v>
      </c>
    </row>
    <row r="201" spans="1:23">
      <c r="A201" s="102">
        <f>IFERROR(B201*Proc!$H$38,"")</f>
        <v>0.6875</v>
      </c>
      <c r="B201" s="34">
        <f t="shared" si="81"/>
        <v>198</v>
      </c>
      <c r="C201" s="34">
        <f t="shared" ca="1" si="82"/>
        <v>9</v>
      </c>
      <c r="D201" s="101">
        <f t="shared" ca="1" si="83"/>
        <v>0.57075351046208311</v>
      </c>
      <c r="E201" s="101">
        <f t="shared" ca="1" si="84"/>
        <v>0.52253602209086858</v>
      </c>
      <c r="F201" s="101">
        <f t="shared" ca="1" si="85"/>
        <v>8.1154876986095275</v>
      </c>
      <c r="G201" s="102">
        <f t="shared" ca="1" si="86"/>
        <v>73.039389287485747</v>
      </c>
      <c r="H201" s="34">
        <f t="shared" ca="1" si="87"/>
        <v>13</v>
      </c>
      <c r="I201" s="101">
        <f t="shared" ca="1" si="88"/>
        <v>0.39501577812011018</v>
      </c>
      <c r="J201" s="101">
        <f t="shared" ca="1" si="89"/>
        <v>0.35558517636599435</v>
      </c>
      <c r="K201" s="101">
        <f t="shared" ca="1" si="90"/>
        <v>12.462224469770726</v>
      </c>
      <c r="L201" s="102">
        <f t="shared" ca="1" si="91"/>
        <v>-112.16002022793654</v>
      </c>
      <c r="M201" s="124">
        <f t="shared" ca="1" si="74"/>
        <v>0.48822925959314184</v>
      </c>
      <c r="N201" s="124">
        <f t="shared" ca="1" si="75"/>
        <v>0.28639562989178907</v>
      </c>
      <c r="O201" s="124">
        <f t="shared" ca="1" si="92"/>
        <v>0.36520183684784868</v>
      </c>
      <c r="P201" s="124">
        <f t="shared" ca="1" si="93"/>
        <v>0.13982672633277965</v>
      </c>
      <c r="Q201" s="124">
        <f t="shared" ca="1" si="94"/>
        <v>8.8129751568115491E-2</v>
      </c>
      <c r="R201" s="124">
        <f t="shared" ca="1" si="76"/>
        <v>5.1696974764664158E-2</v>
      </c>
      <c r="S201" s="154">
        <f t="shared" ca="1" si="77"/>
        <v>0.43653228482847767</v>
      </c>
      <c r="T201" s="154">
        <f t="shared" ca="1" si="95"/>
        <v>0.19826587832367359</v>
      </c>
      <c r="U201" s="154">
        <f t="shared" ca="1" si="78"/>
        <v>0.36520183684784879</v>
      </c>
      <c r="V201" s="101">
        <f t="shared" ca="1" si="79"/>
        <v>112.16002022793654</v>
      </c>
      <c r="W201" s="101">
        <f t="shared" si="80"/>
        <v>0</v>
      </c>
    </row>
    <row r="202" spans="1:23">
      <c r="A202" s="102">
        <f>IFERROR(B202*Proc!$H$38,"")</f>
        <v>0.69097222222222221</v>
      </c>
      <c r="B202" s="34">
        <f t="shared" si="81"/>
        <v>199</v>
      </c>
      <c r="C202" s="34">
        <f t="shared" ca="1" si="82"/>
        <v>9</v>
      </c>
      <c r="D202" s="101">
        <f t="shared" ca="1" si="83"/>
        <v>0.570753510462082</v>
      </c>
      <c r="E202" s="101">
        <f t="shared" ca="1" si="84"/>
        <v>0.5246223557223143</v>
      </c>
      <c r="F202" s="101">
        <f t="shared" ca="1" si="85"/>
        <v>8.1207107603556619</v>
      </c>
      <c r="G202" s="102">
        <f t="shared" ca="1" si="86"/>
        <v>73.086396843200959</v>
      </c>
      <c r="H202" s="34">
        <f t="shared" ca="1" si="87"/>
        <v>13</v>
      </c>
      <c r="I202" s="101">
        <f t="shared" ca="1" si="88"/>
        <v>0.39501577812011063</v>
      </c>
      <c r="J202" s="101">
        <f t="shared" ca="1" si="89"/>
        <v>0.35800309062450203</v>
      </c>
      <c r="K202" s="101">
        <f t="shared" ca="1" si="90"/>
        <v>12.492420038147721</v>
      </c>
      <c r="L202" s="102">
        <f t="shared" ca="1" si="91"/>
        <v>-112.43178034332948</v>
      </c>
      <c r="M202" s="124">
        <f t="shared" ca="1" si="74"/>
        <v>0.48869053605364365</v>
      </c>
      <c r="N202" s="124">
        <f t="shared" ca="1" si="75"/>
        <v>0.28882049717476393</v>
      </c>
      <c r="O202" s="124">
        <f t="shared" ca="1" si="92"/>
        <v>0.36363281035920769</v>
      </c>
      <c r="P202" s="124">
        <f t="shared" ca="1" si="93"/>
        <v>0.14114384358761525</v>
      </c>
      <c r="Q202" s="124">
        <f t="shared" ca="1" si="94"/>
        <v>8.8713417090816399E-2</v>
      </c>
      <c r="R202" s="124">
        <f t="shared" ca="1" si="76"/>
        <v>5.2430426496798854E-2</v>
      </c>
      <c r="S202" s="154">
        <f t="shared" ca="1" si="77"/>
        <v>0.4362601095568448</v>
      </c>
      <c r="T202" s="154">
        <f t="shared" ca="1" si="95"/>
        <v>0.20010708008394754</v>
      </c>
      <c r="U202" s="154">
        <f t="shared" ca="1" si="78"/>
        <v>0.36363281035920769</v>
      </c>
      <c r="V202" s="101">
        <f t="shared" ca="1" si="79"/>
        <v>112.43178034332948</v>
      </c>
      <c r="W202" s="101">
        <f t="shared" si="80"/>
        <v>0</v>
      </c>
    </row>
    <row r="203" spans="1:23">
      <c r="A203" s="102">
        <f>IFERROR(B203*Proc!$H$38,"")</f>
        <v>0.69444444444444442</v>
      </c>
      <c r="B203" s="34">
        <f t="shared" si="81"/>
        <v>200</v>
      </c>
      <c r="C203" s="34">
        <f t="shared" ca="1" si="82"/>
        <v>9</v>
      </c>
      <c r="D203" s="101">
        <f t="shared" ca="1" si="83"/>
        <v>0.57267564190957299</v>
      </c>
      <c r="E203" s="101">
        <f t="shared" ca="1" si="84"/>
        <v>0.52462235572231508</v>
      </c>
      <c r="F203" s="101">
        <f t="shared" ca="1" si="85"/>
        <v>8.1558823299414502</v>
      </c>
      <c r="G203" s="102">
        <f t="shared" ca="1" si="86"/>
        <v>73.40294096947305</v>
      </c>
      <c r="H203" s="34">
        <f t="shared" ca="1" si="87"/>
        <v>13</v>
      </c>
      <c r="I203" s="101">
        <f t="shared" ca="1" si="88"/>
        <v>0.39737829008791531</v>
      </c>
      <c r="J203" s="101">
        <f t="shared" ca="1" si="89"/>
        <v>0.35800309062450181</v>
      </c>
      <c r="K203" s="101">
        <f t="shared" ca="1" si="90"/>
        <v>12.522874835858854</v>
      </c>
      <c r="L203" s="102">
        <f t="shared" ca="1" si="91"/>
        <v>-112.70587352272969</v>
      </c>
      <c r="M203" s="124">
        <f t="shared" ca="1" si="74"/>
        <v>0.49040157508548515</v>
      </c>
      <c r="N203" s="124">
        <f t="shared" ca="1" si="75"/>
        <v>0.28882049717476371</v>
      </c>
      <c r="O203" s="124">
        <f t="shared" ca="1" si="92"/>
        <v>0.36241595447122826</v>
      </c>
      <c r="P203" s="124">
        <f t="shared" ca="1" si="93"/>
        <v>0.14163802673147705</v>
      </c>
      <c r="Q203" s="124">
        <f t="shared" ca="1" si="94"/>
        <v>8.9139558379858014E-2</v>
      </c>
      <c r="R203" s="124">
        <f t="shared" ca="1" si="76"/>
        <v>5.2498468351619032E-2</v>
      </c>
      <c r="S203" s="154">
        <f t="shared" ca="1" si="77"/>
        <v>0.43790310673386612</v>
      </c>
      <c r="T203" s="154">
        <f t="shared" ca="1" si="95"/>
        <v>0.1996809387949057</v>
      </c>
      <c r="U203" s="154">
        <f t="shared" ca="1" si="78"/>
        <v>0.36241595447122821</v>
      </c>
      <c r="V203" s="101">
        <f t="shared" ca="1" si="79"/>
        <v>112.70587352272969</v>
      </c>
      <c r="W203" s="101">
        <f t="shared" si="80"/>
        <v>0</v>
      </c>
    </row>
    <row r="204" spans="1:23">
      <c r="A204" s="102">
        <f>IFERROR(B204*Proc!$H$38,"")</f>
        <v>0.69791666666666663</v>
      </c>
      <c r="B204" s="34">
        <f t="shared" si="81"/>
        <v>201</v>
      </c>
      <c r="C204" s="34">
        <f t="shared" ca="1" si="82"/>
        <v>9</v>
      </c>
      <c r="D204" s="101">
        <f t="shared" ca="1" si="83"/>
        <v>0.57267564190957265</v>
      </c>
      <c r="E204" s="101">
        <f t="shared" ca="1" si="84"/>
        <v>0.52668178227319717</v>
      </c>
      <c r="F204" s="101">
        <f t="shared" ca="1" si="85"/>
        <v>8.1628621357597169</v>
      </c>
      <c r="G204" s="102">
        <f t="shared" ca="1" si="86"/>
        <v>73.465759221837459</v>
      </c>
      <c r="H204" s="34">
        <f t="shared" ca="1" si="87"/>
        <v>13</v>
      </c>
      <c r="I204" s="101">
        <f t="shared" ca="1" si="88"/>
        <v>0.39737829008791559</v>
      </c>
      <c r="J204" s="101">
        <f t="shared" ca="1" si="89"/>
        <v>0.36039504199377481</v>
      </c>
      <c r="K204" s="101">
        <f t="shared" ca="1" si="90"/>
        <v>12.556692611312418</v>
      </c>
      <c r="L204" s="102">
        <f t="shared" ca="1" si="91"/>
        <v>-113.01023350181175</v>
      </c>
      <c r="M204" s="124">
        <f t="shared" ca="1" si="74"/>
        <v>0.49085690254401643</v>
      </c>
      <c r="N204" s="124">
        <f t="shared" ca="1" si="75"/>
        <v>0.29122267055843531</v>
      </c>
      <c r="O204" s="124">
        <f t="shared" ca="1" si="92"/>
        <v>0.36086908491845837</v>
      </c>
      <c r="P204" s="124">
        <f t="shared" ca="1" si="93"/>
        <v>0.14294865802091009</v>
      </c>
      <c r="Q204" s="124">
        <f t="shared" ca="1" si="94"/>
        <v>8.9718921081929262E-2</v>
      </c>
      <c r="R204" s="124">
        <f t="shared" ca="1" si="76"/>
        <v>5.322973693898083E-2</v>
      </c>
      <c r="S204" s="154">
        <f t="shared" ca="1" si="77"/>
        <v>0.43762716560503562</v>
      </c>
      <c r="T204" s="154">
        <f t="shared" ca="1" si="95"/>
        <v>0.20150374947650607</v>
      </c>
      <c r="U204" s="154">
        <f t="shared" ca="1" si="78"/>
        <v>0.36086908491845826</v>
      </c>
      <c r="V204" s="101">
        <f t="shared" ca="1" si="79"/>
        <v>113.01023350181175</v>
      </c>
      <c r="W204" s="101">
        <f t="shared" si="80"/>
        <v>0</v>
      </c>
    </row>
    <row r="205" spans="1:23">
      <c r="A205" s="102">
        <f>IFERROR(B205*Proc!$H$38,"")</f>
        <v>0.70138888888888884</v>
      </c>
      <c r="B205" s="34">
        <f t="shared" si="81"/>
        <v>202</v>
      </c>
      <c r="C205" s="34">
        <f t="shared" ca="1" si="82"/>
        <v>9</v>
      </c>
      <c r="D205" s="101">
        <f t="shared" ca="1" si="83"/>
        <v>0.57457229591519576</v>
      </c>
      <c r="E205" s="101">
        <f t="shared" ca="1" si="84"/>
        <v>0.52668178227319662</v>
      </c>
      <c r="F205" s="101">
        <f t="shared" ca="1" si="85"/>
        <v>8.1960161105811018</v>
      </c>
      <c r="G205" s="102">
        <f t="shared" ca="1" si="86"/>
        <v>73.764144995229913</v>
      </c>
      <c r="H205" s="34">
        <f t="shared" ca="1" si="87"/>
        <v>13</v>
      </c>
      <c r="I205" s="101">
        <f t="shared" ca="1" si="88"/>
        <v>0.39971407417807187</v>
      </c>
      <c r="J205" s="101">
        <f t="shared" ca="1" si="89"/>
        <v>0.36039504199377492</v>
      </c>
      <c r="K205" s="101">
        <f t="shared" ca="1" si="90"/>
        <v>12.583027703709702</v>
      </c>
      <c r="L205" s="102">
        <f t="shared" ca="1" si="91"/>
        <v>-113.24724933338732</v>
      </c>
      <c r="M205" s="124">
        <f t="shared" ca="1" si="74"/>
        <v>0.49254675536143055</v>
      </c>
      <c r="N205" s="124">
        <f t="shared" ca="1" si="75"/>
        <v>0.29122267055843554</v>
      </c>
      <c r="O205" s="124">
        <f t="shared" ca="1" si="92"/>
        <v>0.35967135555138213</v>
      </c>
      <c r="P205" s="124">
        <f t="shared" ca="1" si="93"/>
        <v>0.14344078147124822</v>
      </c>
      <c r="Q205" s="124">
        <f t="shared" ca="1" si="94"/>
        <v>9.014295424608057E-2</v>
      </c>
      <c r="R205" s="124">
        <f t="shared" ca="1" si="76"/>
        <v>5.3297827225167661E-2</v>
      </c>
      <c r="S205" s="154">
        <f t="shared" ca="1" si="77"/>
        <v>0.43924892813626287</v>
      </c>
      <c r="T205" s="154">
        <f t="shared" ca="1" si="95"/>
        <v>0.20107971631235497</v>
      </c>
      <c r="U205" s="154">
        <f t="shared" ca="1" si="78"/>
        <v>0.35967135555138219</v>
      </c>
      <c r="V205" s="101">
        <f t="shared" ca="1" si="79"/>
        <v>113.24724933338732</v>
      </c>
      <c r="W205" s="101">
        <f t="shared" si="80"/>
        <v>0</v>
      </c>
    </row>
    <row r="206" spans="1:23">
      <c r="A206" s="102">
        <f>IFERROR(B206*Proc!$H$38,"")</f>
        <v>0.70486111111111105</v>
      </c>
      <c r="B206" s="34">
        <f t="shared" si="81"/>
        <v>203</v>
      </c>
      <c r="C206" s="34">
        <f t="shared" ca="1" si="82"/>
        <v>9</v>
      </c>
      <c r="D206" s="101">
        <f t="shared" ca="1" si="83"/>
        <v>0.57457229591519632</v>
      </c>
      <c r="E206" s="101">
        <f t="shared" ca="1" si="84"/>
        <v>0.52871487011648965</v>
      </c>
      <c r="F206" s="101">
        <f t="shared" ca="1" si="85"/>
        <v>8.2047064800157443</v>
      </c>
      <c r="G206" s="102">
        <f t="shared" ca="1" si="86"/>
        <v>73.842358320141699</v>
      </c>
      <c r="H206" s="34">
        <f t="shared" ca="1" si="87"/>
        <v>13</v>
      </c>
      <c r="I206" s="101">
        <f t="shared" ca="1" si="88"/>
        <v>0.39971407417807153</v>
      </c>
      <c r="J206" s="101">
        <f t="shared" ca="1" si="89"/>
        <v>0.3627614652270888</v>
      </c>
      <c r="K206" s="101">
        <f t="shared" ca="1" si="90"/>
        <v>12.620364453208344</v>
      </c>
      <c r="L206" s="102">
        <f t="shared" ca="1" si="91"/>
        <v>-113.58328007887509</v>
      </c>
      <c r="M206" s="124">
        <f t="shared" ca="1" si="74"/>
        <v>0.49299625948201203</v>
      </c>
      <c r="N206" s="124">
        <f t="shared" ca="1" si="75"/>
        <v>0.29360245397937557</v>
      </c>
      <c r="O206" s="124">
        <f t="shared" ca="1" si="92"/>
        <v>0.35814619812518411</v>
      </c>
      <c r="P206" s="124">
        <f t="shared" ca="1" si="93"/>
        <v>0.14474491158657174</v>
      </c>
      <c r="Q206" s="124">
        <f t="shared" ca="1" si="94"/>
        <v>9.0718048186506792E-2</v>
      </c>
      <c r="R206" s="124">
        <f t="shared" ca="1" si="76"/>
        <v>5.4026863400064941E-2</v>
      </c>
      <c r="S206" s="154">
        <f t="shared" ca="1" si="77"/>
        <v>0.43896939608194707</v>
      </c>
      <c r="T206" s="154">
        <f t="shared" ca="1" si="95"/>
        <v>0.20288440579286876</v>
      </c>
      <c r="U206" s="154">
        <f t="shared" ca="1" si="78"/>
        <v>0.35814619812518417</v>
      </c>
      <c r="V206" s="101">
        <f t="shared" ca="1" si="79"/>
        <v>113.58328007887509</v>
      </c>
      <c r="W206" s="101">
        <f t="shared" si="80"/>
        <v>0</v>
      </c>
    </row>
    <row r="207" spans="1:23">
      <c r="A207" s="102">
        <f>IFERROR(B207*Proc!$H$38,"")</f>
        <v>0.70833333333333326</v>
      </c>
      <c r="B207" s="34">
        <f t="shared" si="81"/>
        <v>204</v>
      </c>
      <c r="C207" s="34">
        <f t="shared" ca="1" si="82"/>
        <v>9</v>
      </c>
      <c r="D207" s="101">
        <f t="shared" ca="1" si="83"/>
        <v>0.5764440275804501</v>
      </c>
      <c r="E207" s="101">
        <f t="shared" ca="1" si="84"/>
        <v>0.52871487011648999</v>
      </c>
      <c r="F207" s="101">
        <f t="shared" ca="1" si="85"/>
        <v>8.2358944611916058</v>
      </c>
      <c r="G207" s="102">
        <f t="shared" ca="1" si="86"/>
        <v>74.123050150724453</v>
      </c>
      <c r="H207" s="34">
        <f t="shared" ca="1" si="87"/>
        <v>13</v>
      </c>
      <c r="I207" s="101">
        <f t="shared" ca="1" si="88"/>
        <v>0.40202361223750782</v>
      </c>
      <c r="J207" s="101">
        <f t="shared" ca="1" si="89"/>
        <v>0.36276146522708869</v>
      </c>
      <c r="K207" s="101">
        <f t="shared" ca="1" si="90"/>
        <v>12.642695955960791</v>
      </c>
      <c r="L207" s="102">
        <f t="shared" ca="1" si="91"/>
        <v>-113.78426360364712</v>
      </c>
      <c r="M207" s="124">
        <f t="shared" ca="1" si="74"/>
        <v>0.49466535343689416</v>
      </c>
      <c r="N207" s="124">
        <f t="shared" ca="1" si="75"/>
        <v>0.29360245397937546</v>
      </c>
      <c r="O207" s="124">
        <f t="shared" ca="1" si="92"/>
        <v>0.35696715425137765</v>
      </c>
      <c r="P207" s="124">
        <f t="shared" ca="1" si="93"/>
        <v>0.14523496166764721</v>
      </c>
      <c r="Q207" s="124">
        <f t="shared" ca="1" si="94"/>
        <v>9.1139969143483837E-2</v>
      </c>
      <c r="R207" s="124">
        <f t="shared" ca="1" si="76"/>
        <v>5.4094992524163353E-2</v>
      </c>
      <c r="S207" s="154">
        <f t="shared" ca="1" si="77"/>
        <v>0.44057036091273083</v>
      </c>
      <c r="T207" s="154">
        <f t="shared" ca="1" si="95"/>
        <v>0.20246248483589163</v>
      </c>
      <c r="U207" s="154">
        <f t="shared" ca="1" si="78"/>
        <v>0.35696715425137754</v>
      </c>
      <c r="V207" s="101">
        <f t="shared" ca="1" si="79"/>
        <v>113.78426360364712</v>
      </c>
      <c r="W207" s="101">
        <f t="shared" si="80"/>
        <v>0</v>
      </c>
    </row>
    <row r="208" spans="1:23">
      <c r="A208" s="102">
        <f>IFERROR(B208*Proc!$H$38,"")</f>
        <v>0.71180555555555547</v>
      </c>
      <c r="B208" s="34">
        <f t="shared" si="81"/>
        <v>205</v>
      </c>
      <c r="C208" s="34">
        <f t="shared" ca="1" si="82"/>
        <v>9</v>
      </c>
      <c r="D208" s="101">
        <f t="shared" ca="1" si="83"/>
        <v>0.57644402758044988</v>
      </c>
      <c r="E208" s="101">
        <f t="shared" ca="1" si="84"/>
        <v>0.53072217113132947</v>
      </c>
      <c r="F208" s="101">
        <f t="shared" ca="1" si="85"/>
        <v>8.2462508033902573</v>
      </c>
      <c r="G208" s="102">
        <f t="shared" ca="1" si="86"/>
        <v>74.216257230512312</v>
      </c>
      <c r="H208" s="34">
        <f t="shared" ca="1" si="87"/>
        <v>13</v>
      </c>
      <c r="I208" s="101">
        <f t="shared" ca="1" si="88"/>
        <v>0.40202361223750838</v>
      </c>
      <c r="J208" s="101">
        <f t="shared" ca="1" si="89"/>
        <v>0.36510278592037104</v>
      </c>
      <c r="K208" s="101">
        <f t="shared" ca="1" si="90"/>
        <v>12.683452284875392</v>
      </c>
      <c r="L208" s="102">
        <f t="shared" ca="1" si="91"/>
        <v>-114.15107056387852</v>
      </c>
      <c r="M208" s="124">
        <f t="shared" ca="1" si="74"/>
        <v>0.49510915623685464</v>
      </c>
      <c r="N208" s="124">
        <f t="shared" ca="1" si="75"/>
        <v>0.29596014754463856</v>
      </c>
      <c r="O208" s="124">
        <f t="shared" ca="1" si="92"/>
        <v>0.35546327514906789</v>
      </c>
      <c r="P208" s="124">
        <f t="shared" ca="1" si="93"/>
        <v>0.14653257893056101</v>
      </c>
      <c r="Q208" s="124">
        <f t="shared" ca="1" si="94"/>
        <v>9.171082883473862E-2</v>
      </c>
      <c r="R208" s="124">
        <f t="shared" ca="1" si="76"/>
        <v>5.4821750095822394E-2</v>
      </c>
      <c r="S208" s="154">
        <f t="shared" ca="1" si="77"/>
        <v>0.44028740614103223</v>
      </c>
      <c r="T208" s="154">
        <f t="shared" ca="1" si="95"/>
        <v>0.20424931870989993</v>
      </c>
      <c r="U208" s="154">
        <f t="shared" ca="1" si="78"/>
        <v>0.35546327514906784</v>
      </c>
      <c r="V208" s="101">
        <f t="shared" ca="1" si="79"/>
        <v>114.15107056387852</v>
      </c>
      <c r="W208" s="101">
        <f t="shared" si="80"/>
        <v>0</v>
      </c>
    </row>
    <row r="209" spans="1:23">
      <c r="A209" s="102">
        <f>IFERROR(B209*Proc!$H$38,"")</f>
        <v>0.71527777777777779</v>
      </c>
      <c r="B209" s="34">
        <f t="shared" si="81"/>
        <v>206</v>
      </c>
      <c r="C209" s="34">
        <f t="shared" ca="1" si="82"/>
        <v>9</v>
      </c>
      <c r="D209" s="101">
        <f t="shared" ca="1" si="83"/>
        <v>0.5782913753157678</v>
      </c>
      <c r="E209" s="101">
        <f t="shared" ca="1" si="84"/>
        <v>0.53072217113132925</v>
      </c>
      <c r="F209" s="101">
        <f t="shared" ca="1" si="85"/>
        <v>8.2755226168508287</v>
      </c>
      <c r="G209" s="102">
        <f t="shared" ca="1" si="86"/>
        <v>74.479703551657451</v>
      </c>
      <c r="H209" s="34">
        <f t="shared" ca="1" si="87"/>
        <v>13</v>
      </c>
      <c r="I209" s="101">
        <f t="shared" ca="1" si="88"/>
        <v>0.40430737469011502</v>
      </c>
      <c r="J209" s="101">
        <f t="shared" ca="1" si="89"/>
        <v>0.36510278592037121</v>
      </c>
      <c r="K209" s="101">
        <f t="shared" ca="1" si="90"/>
        <v>12.701891957601102</v>
      </c>
      <c r="L209" s="102">
        <f t="shared" ca="1" si="91"/>
        <v>-114.31702761840992</v>
      </c>
      <c r="M209" s="124">
        <f t="shared" ca="1" si="74"/>
        <v>0.49675790692641369</v>
      </c>
      <c r="N209" s="124">
        <f t="shared" ca="1" si="75"/>
        <v>0.2959601475446389</v>
      </c>
      <c r="O209" s="124">
        <f t="shared" ca="1" si="92"/>
        <v>0.35430248895685479</v>
      </c>
      <c r="P209" s="124">
        <f t="shared" ca="1" si="93"/>
        <v>0.14702054342790738</v>
      </c>
      <c r="Q209" s="124">
        <f t="shared" ca="1" si="94"/>
        <v>9.2130634614047538E-2</v>
      </c>
      <c r="R209" s="124">
        <f t="shared" ca="1" si="76"/>
        <v>5.4889908813859849E-2</v>
      </c>
      <c r="S209" s="154">
        <f t="shared" ca="1" si="77"/>
        <v>0.44186799811255384</v>
      </c>
      <c r="T209" s="154">
        <f t="shared" ca="1" si="95"/>
        <v>0.20382951293059137</v>
      </c>
      <c r="U209" s="154">
        <f t="shared" ca="1" si="78"/>
        <v>0.35430248895685479</v>
      </c>
      <c r="V209" s="101">
        <f t="shared" ca="1" si="79"/>
        <v>114.31702761840992</v>
      </c>
      <c r="W209" s="101">
        <f t="shared" si="80"/>
        <v>0</v>
      </c>
    </row>
    <row r="210" spans="1:23">
      <c r="A210" s="102">
        <f>IFERROR(B210*Proc!$H$38,"")</f>
        <v>0.71875</v>
      </c>
      <c r="B210" s="34">
        <f t="shared" si="81"/>
        <v>207</v>
      </c>
      <c r="C210" s="34">
        <f t="shared" ca="1" si="82"/>
        <v>9</v>
      </c>
      <c r="D210" s="101">
        <f t="shared" ca="1" si="83"/>
        <v>0.57829137531576758</v>
      </c>
      <c r="E210" s="101">
        <f t="shared" ca="1" si="84"/>
        <v>0.53270422130568063</v>
      </c>
      <c r="F210" s="101">
        <f t="shared" ca="1" si="85"/>
        <v>8.2875018610617293</v>
      </c>
      <c r="G210" s="102">
        <f t="shared" ca="1" si="86"/>
        <v>74.587516749555562</v>
      </c>
      <c r="H210" s="34">
        <f t="shared" ca="1" si="87"/>
        <v>13</v>
      </c>
      <c r="I210" s="101">
        <f t="shared" ca="1" si="88"/>
        <v>0.40430737469011419</v>
      </c>
      <c r="J210" s="101">
        <f t="shared" ca="1" si="89"/>
        <v>0.36741942071130984</v>
      </c>
      <c r="K210" s="101">
        <f t="shared" ca="1" si="90"/>
        <v>12.745972128851392</v>
      </c>
      <c r="L210" s="102">
        <f t="shared" ca="1" si="91"/>
        <v>-114.71374915966253</v>
      </c>
      <c r="M210" s="124">
        <f t="shared" ca="1" si="74"/>
        <v>0.49719612690963222</v>
      </c>
      <c r="N210" s="124">
        <f t="shared" ca="1" si="75"/>
        <v>0.29829604748976402</v>
      </c>
      <c r="O210" s="124">
        <f t="shared" ca="1" si="92"/>
        <v>0.35281946508496614</v>
      </c>
      <c r="P210" s="124">
        <f t="shared" ca="1" si="93"/>
        <v>0.14831163948436238</v>
      </c>
      <c r="Q210" s="124">
        <f t="shared" ca="1" si="94"/>
        <v>9.2697294958202447E-2</v>
      </c>
      <c r="R210" s="124">
        <f t="shared" ca="1" si="76"/>
        <v>5.5614344526159931E-2</v>
      </c>
      <c r="S210" s="154">
        <f t="shared" ca="1" si="77"/>
        <v>0.44158178238347229</v>
      </c>
      <c r="T210" s="154">
        <f t="shared" ca="1" si="95"/>
        <v>0.20559875253156157</v>
      </c>
      <c r="U210" s="154">
        <f t="shared" ca="1" si="78"/>
        <v>0.3528194650849662</v>
      </c>
      <c r="V210" s="101">
        <f t="shared" ca="1" si="79"/>
        <v>114.71374915966253</v>
      </c>
      <c r="W210" s="101">
        <f t="shared" si="80"/>
        <v>0</v>
      </c>
    </row>
    <row r="211" spans="1:23">
      <c r="A211" s="102">
        <f>IFERROR(B211*Proc!$H$38,"")</f>
        <v>0.72222222222222221</v>
      </c>
      <c r="B211" s="34">
        <f t="shared" si="81"/>
        <v>208</v>
      </c>
      <c r="C211" s="34">
        <f t="shared" ca="1" si="82"/>
        <v>9</v>
      </c>
      <c r="D211" s="101">
        <f t="shared" ca="1" si="83"/>
        <v>0.58011486147617131</v>
      </c>
      <c r="E211" s="101">
        <f t="shared" ca="1" si="84"/>
        <v>0.53270422130568085</v>
      </c>
      <c r="F211" s="101">
        <f t="shared" ca="1" si="85"/>
        <v>8.3149056356362827</v>
      </c>
      <c r="G211" s="102">
        <f t="shared" ca="1" si="86"/>
        <v>74.834150720726541</v>
      </c>
      <c r="H211" s="34">
        <f t="shared" ca="1" si="87"/>
        <v>13</v>
      </c>
      <c r="I211" s="101">
        <f t="shared" ca="1" si="88"/>
        <v>0.4065658208520822</v>
      </c>
      <c r="J211" s="101">
        <f t="shared" ca="1" si="89"/>
        <v>0.36741942071131023</v>
      </c>
      <c r="K211" s="101">
        <f t="shared" ca="1" si="90"/>
        <v>12.760627582956129</v>
      </c>
      <c r="L211" s="102">
        <f t="shared" ca="1" si="91"/>
        <v>-114.84564824660517</v>
      </c>
      <c r="M211" s="124">
        <f t="shared" ca="1" si="74"/>
        <v>0.49882493857917609</v>
      </c>
      <c r="N211" s="124">
        <f t="shared" ca="1" si="75"/>
        <v>0.29829604748976468</v>
      </c>
      <c r="O211" s="124">
        <f t="shared" ca="1" si="92"/>
        <v>0.35167652149855211</v>
      </c>
      <c r="P211" s="124">
        <f t="shared" ca="1" si="93"/>
        <v>0.14879750756749285</v>
      </c>
      <c r="Q211" s="124">
        <f t="shared" ca="1" si="94"/>
        <v>9.3114983635206525E-2</v>
      </c>
      <c r="R211" s="124">
        <f t="shared" ca="1" si="76"/>
        <v>5.5682523932286322E-2</v>
      </c>
      <c r="S211" s="154">
        <f t="shared" ca="1" si="77"/>
        <v>0.44314241464688975</v>
      </c>
      <c r="T211" s="154">
        <f t="shared" ca="1" si="95"/>
        <v>0.20518106385455814</v>
      </c>
      <c r="U211" s="154">
        <f t="shared" ca="1" si="78"/>
        <v>0.35167652149855211</v>
      </c>
      <c r="V211" s="101">
        <f t="shared" ca="1" si="79"/>
        <v>114.84564824660517</v>
      </c>
      <c r="W211" s="101">
        <f t="shared" si="80"/>
        <v>0</v>
      </c>
    </row>
    <row r="212" spans="1:23">
      <c r="A212" s="102">
        <f>IFERROR(B212*Proc!$H$38,"")</f>
        <v>0.72569444444444442</v>
      </c>
      <c r="B212" s="34">
        <f t="shared" si="81"/>
        <v>209</v>
      </c>
      <c r="C212" s="34">
        <f t="shared" ca="1" si="82"/>
        <v>9</v>
      </c>
      <c r="D212" s="101">
        <f t="shared" ca="1" si="83"/>
        <v>0.58011486147617108</v>
      </c>
      <c r="E212" s="101">
        <f t="shared" ca="1" si="84"/>
        <v>0.53466154131271915</v>
      </c>
      <c r="F212" s="101">
        <f t="shared" ca="1" si="85"/>
        <v>8.3284661654005188</v>
      </c>
      <c r="G212" s="102">
        <f t="shared" ca="1" si="86"/>
        <v>74.956195488604664</v>
      </c>
      <c r="H212" s="34">
        <f t="shared" ca="1" si="87"/>
        <v>13</v>
      </c>
      <c r="I212" s="101">
        <f t="shared" ca="1" si="88"/>
        <v>0.40656582085208226</v>
      </c>
      <c r="J212" s="101">
        <f t="shared" ca="1" si="89"/>
        <v>0.3697117774763104</v>
      </c>
      <c r="K212" s="101">
        <f t="shared" ca="1" si="90"/>
        <v>12.807939346489286</v>
      </c>
      <c r="L212" s="102">
        <f t="shared" ca="1" si="91"/>
        <v>-115.27145411840358</v>
      </c>
      <c r="M212" s="124">
        <f t="shared" ca="1" si="74"/>
        <v>0.49925769086352195</v>
      </c>
      <c r="N212" s="124">
        <f t="shared" ca="1" si="75"/>
        <v>0.30061044614673588</v>
      </c>
      <c r="O212" s="124">
        <f t="shared" ca="1" si="92"/>
        <v>0.35021394018241464</v>
      </c>
      <c r="P212" s="124">
        <f t="shared" ca="1" si="93"/>
        <v>0.15008207719267247</v>
      </c>
      <c r="Q212" s="124">
        <f t="shared" ca="1" si="94"/>
        <v>9.3677479864726229E-2</v>
      </c>
      <c r="R212" s="124">
        <f t="shared" ca="1" si="76"/>
        <v>5.640459732794624E-2</v>
      </c>
      <c r="S212" s="154">
        <f t="shared" ca="1" si="77"/>
        <v>0.44285309353557573</v>
      </c>
      <c r="T212" s="154">
        <f t="shared" ca="1" si="95"/>
        <v>0.20693296628200963</v>
      </c>
      <c r="U212" s="154">
        <f t="shared" ca="1" si="78"/>
        <v>0.3502139401824147</v>
      </c>
      <c r="V212" s="101">
        <f t="shared" ca="1" si="79"/>
        <v>115.27145411840358</v>
      </c>
      <c r="W212" s="101">
        <f t="shared" si="80"/>
        <v>0</v>
      </c>
    </row>
    <row r="213" spans="1:23">
      <c r="A213" s="102">
        <f>IFERROR(B213*Proc!$H$38,"")</f>
        <v>0.72916666666666663</v>
      </c>
      <c r="B213" s="34">
        <f t="shared" si="81"/>
        <v>210</v>
      </c>
      <c r="C213" s="34">
        <f t="shared" ca="1" si="82"/>
        <v>9</v>
      </c>
      <c r="D213" s="101">
        <f t="shared" ca="1" si="83"/>
        <v>0.58191499296779248</v>
      </c>
      <c r="E213" s="101">
        <f t="shared" ca="1" si="84"/>
        <v>0.53466154131271881</v>
      </c>
      <c r="F213" s="101">
        <f t="shared" ca="1" si="85"/>
        <v>8.3540484067185865</v>
      </c>
      <c r="G213" s="102">
        <f t="shared" ca="1" si="86"/>
        <v>75.186435660467282</v>
      </c>
      <c r="H213" s="34">
        <f t="shared" ca="1" si="87"/>
        <v>13</v>
      </c>
      <c r="I213" s="101">
        <f t="shared" ca="1" si="88"/>
        <v>0.40879939923849279</v>
      </c>
      <c r="J213" s="101">
        <f t="shared" ca="1" si="89"/>
        <v>0.36971177747631051</v>
      </c>
      <c r="K213" s="101">
        <f t="shared" ca="1" si="90"/>
        <v>12.818914240975616</v>
      </c>
      <c r="L213" s="102">
        <f t="shared" ca="1" si="91"/>
        <v>-115.37022816878054</v>
      </c>
      <c r="M213" s="124">
        <f t="shared" ca="1" si="74"/>
        <v>0.50086695679303095</v>
      </c>
      <c r="N213" s="124">
        <f t="shared" ca="1" si="75"/>
        <v>0.3006104461467361</v>
      </c>
      <c r="O213" s="124">
        <f t="shared" ca="1" si="92"/>
        <v>0.34908843640194398</v>
      </c>
      <c r="P213" s="124">
        <f t="shared" ca="1" si="93"/>
        <v>0.15056583934171103</v>
      </c>
      <c r="Q213" s="124">
        <f t="shared" ca="1" si="94"/>
        <v>9.4093050498316691E-2</v>
      </c>
      <c r="R213" s="124">
        <f t="shared" ca="1" si="76"/>
        <v>5.6472788843394336E-2</v>
      </c>
      <c r="S213" s="154">
        <f t="shared" ca="1" si="77"/>
        <v>0.4443941679496366</v>
      </c>
      <c r="T213" s="154">
        <f t="shared" ca="1" si="95"/>
        <v>0.20651739564841942</v>
      </c>
      <c r="U213" s="154">
        <f t="shared" ca="1" si="78"/>
        <v>0.34908843640194398</v>
      </c>
      <c r="V213" s="101">
        <f t="shared" ca="1" si="79"/>
        <v>115.37022816878054</v>
      </c>
      <c r="W213" s="101">
        <f t="shared" si="80"/>
        <v>0</v>
      </c>
    </row>
    <row r="214" spans="1:23">
      <c r="A214" s="102">
        <f>IFERROR(B214*Proc!$H$38,"")</f>
        <v>0.73263888888888884</v>
      </c>
      <c r="B214" s="34">
        <f t="shared" si="81"/>
        <v>211</v>
      </c>
      <c r="C214" s="34">
        <f t="shared" ca="1" si="82"/>
        <v>9</v>
      </c>
      <c r="D214" s="101">
        <f t="shared" ca="1" si="83"/>
        <v>0.58191499296779292</v>
      </c>
      <c r="E214" s="101">
        <f t="shared" ca="1" si="84"/>
        <v>0.53659463706224497</v>
      </c>
      <c r="F214" s="101">
        <f t="shared" ca="1" si="85"/>
        <v>8.3691499975264971</v>
      </c>
      <c r="G214" s="102">
        <f t="shared" ca="1" si="86"/>
        <v>75.322349977738469</v>
      </c>
      <c r="H214" s="34">
        <f t="shared" ca="1" si="87"/>
        <v>13</v>
      </c>
      <c r="I214" s="101">
        <f t="shared" ca="1" si="88"/>
        <v>0.40879939923849257</v>
      </c>
      <c r="J214" s="101">
        <f t="shared" ca="1" si="89"/>
        <v>0.37198025552500841</v>
      </c>
      <c r="K214" s="101">
        <f t="shared" ca="1" si="90"/>
        <v>12.869368672884061</v>
      </c>
      <c r="L214" s="102">
        <f t="shared" ca="1" si="91"/>
        <v>-115.82431805595655</v>
      </c>
      <c r="M214" s="124">
        <f t="shared" ca="1" si="74"/>
        <v>0.50129435323227334</v>
      </c>
      <c r="N214" s="124">
        <f t="shared" ca="1" si="75"/>
        <v>0.30290363192094721</v>
      </c>
      <c r="O214" s="124">
        <f t="shared" ca="1" si="92"/>
        <v>0.34764589510229726</v>
      </c>
      <c r="P214" s="124">
        <f t="shared" ca="1" si="93"/>
        <v>0.15184388025551782</v>
      </c>
      <c r="Q214" s="124">
        <f t="shared" ca="1" si="94"/>
        <v>9.4651418121205574E-2</v>
      </c>
      <c r="R214" s="124">
        <f t="shared" ca="1" si="76"/>
        <v>5.7192462134312221E-2</v>
      </c>
      <c r="S214" s="154">
        <f t="shared" ca="1" si="77"/>
        <v>0.44410189109796111</v>
      </c>
      <c r="T214" s="154">
        <f t="shared" ca="1" si="95"/>
        <v>0.20825221379974163</v>
      </c>
      <c r="U214" s="154">
        <f t="shared" ca="1" si="78"/>
        <v>0.34764589510229732</v>
      </c>
      <c r="V214" s="101">
        <f t="shared" ca="1" si="79"/>
        <v>115.82431805595655</v>
      </c>
      <c r="W214" s="101">
        <f t="shared" si="80"/>
        <v>0</v>
      </c>
    </row>
    <row r="215" spans="1:23">
      <c r="A215" s="102">
        <f>IFERROR(B215*Proc!$H$38,"")</f>
        <v>0.73611111111111105</v>
      </c>
      <c r="B215" s="34">
        <f t="shared" si="81"/>
        <v>212</v>
      </c>
      <c r="C215" s="34">
        <f t="shared" ca="1" si="82"/>
        <v>9</v>
      </c>
      <c r="D215" s="101">
        <f t="shared" ca="1" si="83"/>
        <v>0.58369226182683476</v>
      </c>
      <c r="E215" s="101">
        <f t="shared" ca="1" si="84"/>
        <v>0.53659463706224553</v>
      </c>
      <c r="F215" s="101">
        <f t="shared" ca="1" si="85"/>
        <v>8.3929556579972093</v>
      </c>
      <c r="G215" s="102">
        <f t="shared" ca="1" si="86"/>
        <v>75.53660092197488</v>
      </c>
      <c r="H215" s="34">
        <f t="shared" ca="1" si="87"/>
        <v>13</v>
      </c>
      <c r="I215" s="101">
        <f t="shared" ca="1" si="88"/>
        <v>0.4110085478613017</v>
      </c>
      <c r="J215" s="101">
        <f t="shared" ca="1" si="89"/>
        <v>0.37198025552500841</v>
      </c>
      <c r="K215" s="101">
        <f t="shared" ca="1" si="90"/>
        <v>12.876762898947227</v>
      </c>
      <c r="L215" s="102">
        <f t="shared" ca="1" si="91"/>
        <v>-115.89086609052504</v>
      </c>
      <c r="M215" s="124">
        <f t="shared" ca="1" si="74"/>
        <v>0.50288445610749755</v>
      </c>
      <c r="N215" s="124">
        <f t="shared" ca="1" si="75"/>
        <v>0.30290363192094744</v>
      </c>
      <c r="O215" s="124">
        <f t="shared" ca="1" si="92"/>
        <v>0.34653744016310628</v>
      </c>
      <c r="P215" s="124">
        <f t="shared" ca="1" si="93"/>
        <v>0.15232552819155129</v>
      </c>
      <c r="Q215" s="124">
        <f t="shared" ca="1" si="94"/>
        <v>9.5064870694876097E-2</v>
      </c>
      <c r="R215" s="124">
        <f t="shared" ca="1" si="76"/>
        <v>5.7260657496675207E-2</v>
      </c>
      <c r="S215" s="154">
        <f t="shared" ca="1" si="77"/>
        <v>0.44562379861082235</v>
      </c>
      <c r="T215" s="154">
        <f t="shared" ca="1" si="95"/>
        <v>0.20783876122607134</v>
      </c>
      <c r="U215" s="154">
        <f t="shared" ca="1" si="78"/>
        <v>0.34653744016310628</v>
      </c>
      <c r="V215" s="101">
        <f t="shared" ca="1" si="79"/>
        <v>115.89086609052504</v>
      </c>
      <c r="W215" s="101">
        <f t="shared" si="80"/>
        <v>0</v>
      </c>
    </row>
    <row r="216" spans="1:23">
      <c r="A216" s="102">
        <f>IFERROR(B216*Proc!$H$38,"")</f>
        <v>0.73958333333333326</v>
      </c>
      <c r="B216" s="34">
        <f t="shared" si="81"/>
        <v>213</v>
      </c>
      <c r="C216" s="34">
        <f t="shared" ca="1" si="82"/>
        <v>9</v>
      </c>
      <c r="D216" s="101">
        <f t="shared" ca="1" si="83"/>
        <v>0.58369226182683343</v>
      </c>
      <c r="E216" s="101">
        <f t="shared" ca="1" si="84"/>
        <v>0.5385040002283763</v>
      </c>
      <c r="F216" s="101">
        <f t="shared" ca="1" si="85"/>
        <v>8.409559418194247</v>
      </c>
      <c r="G216" s="102">
        <f t="shared" ca="1" si="86"/>
        <v>75.686034763748225</v>
      </c>
      <c r="H216" s="34">
        <f t="shared" ca="1" si="87"/>
        <v>13</v>
      </c>
      <c r="I216" s="101">
        <f t="shared" ca="1" si="88"/>
        <v>0.41100854786130148</v>
      </c>
      <c r="J216" s="101">
        <f t="shared" ca="1" si="89"/>
        <v>0.37422524579214023</v>
      </c>
      <c r="K216" s="101">
        <f t="shared" ca="1" si="90"/>
        <v>12.930274249587196</v>
      </c>
      <c r="L216" s="102">
        <f t="shared" ca="1" si="91"/>
        <v>-116.37246824628477</v>
      </c>
      <c r="M216" s="124">
        <f t="shared" ca="1" si="74"/>
        <v>0.50330660540797845</v>
      </c>
      <c r="N216" s="124">
        <f t="shared" ca="1" si="75"/>
        <v>0.30517588927634376</v>
      </c>
      <c r="O216" s="124">
        <f t="shared" ca="1" si="92"/>
        <v>0.34511454619971549</v>
      </c>
      <c r="P216" s="124">
        <f t="shared" ca="1" si="93"/>
        <v>0.15359704088403767</v>
      </c>
      <c r="Q216" s="124">
        <f t="shared" ca="1" si="94"/>
        <v>9.5619145443885362E-2</v>
      </c>
      <c r="R216" s="124">
        <f t="shared" ca="1" si="76"/>
        <v>5.7977895440152305E-2</v>
      </c>
      <c r="S216" s="154">
        <f t="shared" ca="1" si="77"/>
        <v>0.44532870996782614</v>
      </c>
      <c r="T216" s="154">
        <f t="shared" ca="1" si="95"/>
        <v>0.2095567438324584</v>
      </c>
      <c r="U216" s="154">
        <f t="shared" ca="1" si="78"/>
        <v>0.34511454619971549</v>
      </c>
      <c r="V216" s="101">
        <f t="shared" ca="1" si="79"/>
        <v>116.37246824628477</v>
      </c>
      <c r="W216" s="101">
        <f t="shared" si="80"/>
        <v>0</v>
      </c>
    </row>
    <row r="217" spans="1:23">
      <c r="A217" s="102">
        <f>IFERROR(B217*Proc!$H$38,"")</f>
        <v>0.74305555555555547</v>
      </c>
      <c r="B217" s="34">
        <f t="shared" si="81"/>
        <v>214</v>
      </c>
      <c r="C217" s="34">
        <f t="shared" ca="1" si="82"/>
        <v>9</v>
      </c>
      <c r="D217" s="101">
        <f t="shared" ca="1" si="83"/>
        <v>0.58544714577240498</v>
      </c>
      <c r="E217" s="101">
        <f t="shared" ca="1" si="84"/>
        <v>0.53850400022837663</v>
      </c>
      <c r="F217" s="101">
        <f t="shared" ca="1" si="85"/>
        <v>8.4316319633084884</v>
      </c>
      <c r="G217" s="102">
        <f t="shared" ca="1" si="86"/>
        <v>75.884687669776397</v>
      </c>
      <c r="H217" s="34">
        <f t="shared" ca="1" si="87"/>
        <v>13</v>
      </c>
      <c r="I217" s="101">
        <f t="shared" ca="1" si="88"/>
        <v>0.41319369451887555</v>
      </c>
      <c r="J217" s="101">
        <f t="shared" ca="1" si="89"/>
        <v>0.37422524579214045</v>
      </c>
      <c r="K217" s="101">
        <f t="shared" ca="1" si="90"/>
        <v>12.934184104750535</v>
      </c>
      <c r="L217" s="102">
        <f t="shared" ca="1" si="91"/>
        <v>-116.40765694275481</v>
      </c>
      <c r="M217" s="124">
        <f t="shared" ca="1" si="74"/>
        <v>0.5048779176767465</v>
      </c>
      <c r="N217" s="124">
        <f t="shared" ca="1" si="75"/>
        <v>0.3051758892763442</v>
      </c>
      <c r="O217" s="124">
        <f t="shared" ca="1" si="92"/>
        <v>0.34402276054989933</v>
      </c>
      <c r="P217" s="124">
        <f t="shared" ca="1" si="93"/>
        <v>0.15407656750299001</v>
      </c>
      <c r="Q217" s="124">
        <f t="shared" ca="1" si="94"/>
        <v>9.6030480810017332E-2</v>
      </c>
      <c r="R217" s="124">
        <f t="shared" ca="1" si="76"/>
        <v>5.8046086692972669E-2</v>
      </c>
      <c r="S217" s="154">
        <f t="shared" ca="1" si="77"/>
        <v>0.44683183098377383</v>
      </c>
      <c r="T217" s="154">
        <f t="shared" ca="1" si="95"/>
        <v>0.20914540846632687</v>
      </c>
      <c r="U217" s="154">
        <f t="shared" ca="1" si="78"/>
        <v>0.34402276054989933</v>
      </c>
      <c r="V217" s="101">
        <f t="shared" ca="1" si="79"/>
        <v>116.40765694275481</v>
      </c>
      <c r="W217" s="101">
        <f t="shared" si="80"/>
        <v>0</v>
      </c>
    </row>
    <row r="218" spans="1:23">
      <c r="A218" s="102">
        <f>IFERROR(B218*Proc!$H$38,"")</f>
        <v>0.74652777777777779</v>
      </c>
      <c r="B218" s="34">
        <f t="shared" si="81"/>
        <v>215</v>
      </c>
      <c r="C218" s="34">
        <f t="shared" ca="1" si="82"/>
        <v>9</v>
      </c>
      <c r="D218" s="101">
        <f t="shared" ca="1" si="83"/>
        <v>0.58544714577240542</v>
      </c>
      <c r="E218" s="101">
        <f t="shared" ca="1" si="84"/>
        <v>0.54039010875469951</v>
      </c>
      <c r="F218" s="101">
        <f t="shared" ca="1" si="85"/>
        <v>8.4497002780516421</v>
      </c>
      <c r="G218" s="102">
        <f t="shared" ca="1" si="86"/>
        <v>76.047302502464774</v>
      </c>
      <c r="H218" s="34">
        <f t="shared" ca="1" si="87"/>
        <v>13</v>
      </c>
      <c r="I218" s="101">
        <f t="shared" ca="1" si="88"/>
        <v>0.41319369451887522</v>
      </c>
      <c r="J218" s="101">
        <f t="shared" ca="1" si="89"/>
        <v>0.37644713102655913</v>
      </c>
      <c r="K218" s="101">
        <f t="shared" ca="1" si="90"/>
        <v>12.990669655270324</v>
      </c>
      <c r="L218" s="102">
        <f t="shared" ca="1" si="91"/>
        <v>-116.91602689743291</v>
      </c>
      <c r="M218" s="124">
        <f t="shared" ca="1" si="74"/>
        <v>0.50529492550906552</v>
      </c>
      <c r="N218" s="124">
        <f t="shared" ca="1" si="75"/>
        <v>0.30742749872794567</v>
      </c>
      <c r="O218" s="124">
        <f t="shared" ca="1" si="92"/>
        <v>0.34261913083216444</v>
      </c>
      <c r="P218" s="124">
        <f t="shared" ca="1" si="93"/>
        <v>0.15534155506917563</v>
      </c>
      <c r="Q218" s="124">
        <f t="shared" ca="1" si="94"/>
        <v>9.6580698595626277E-2</v>
      </c>
      <c r="R218" s="124">
        <f t="shared" ca="1" si="76"/>
        <v>5.8760856473549339E-2</v>
      </c>
      <c r="S218" s="154">
        <f t="shared" ca="1" si="77"/>
        <v>0.44653406903551618</v>
      </c>
      <c r="T218" s="154">
        <f t="shared" ca="1" si="95"/>
        <v>0.21084680013231938</v>
      </c>
      <c r="U218" s="154">
        <f t="shared" ca="1" si="78"/>
        <v>0.34261913083216444</v>
      </c>
      <c r="V218" s="101">
        <f t="shared" ca="1" si="79"/>
        <v>116.91602689743291</v>
      </c>
      <c r="W218" s="101">
        <f t="shared" si="80"/>
        <v>0</v>
      </c>
    </row>
    <row r="219" spans="1:23">
      <c r="A219" s="102">
        <f>IFERROR(B219*Proc!$H$38,"")</f>
        <v>0.75</v>
      </c>
      <c r="B219" s="34">
        <f t="shared" si="81"/>
        <v>216</v>
      </c>
      <c r="C219" s="34">
        <f t="shared" ca="1" si="82"/>
        <v>9</v>
      </c>
      <c r="D219" s="101">
        <f t="shared" ca="1" si="83"/>
        <v>0.58718010873462456</v>
      </c>
      <c r="E219" s="101">
        <f t="shared" ca="1" si="84"/>
        <v>0.54039010875469951</v>
      </c>
      <c r="F219" s="101">
        <f t="shared" ca="1" si="85"/>
        <v>8.470081749234911</v>
      </c>
      <c r="G219" s="102">
        <f t="shared" ca="1" si="86"/>
        <v>76.230735743114195</v>
      </c>
      <c r="H219" s="34">
        <f t="shared" ca="1" si="87"/>
        <v>13</v>
      </c>
      <c r="I219" s="101">
        <f t="shared" ca="1" si="88"/>
        <v>0.41535525707724746</v>
      </c>
      <c r="J219" s="101">
        <f t="shared" ca="1" si="89"/>
        <v>0.37644713102655974</v>
      </c>
      <c r="K219" s="101">
        <f t="shared" ca="1" si="90"/>
        <v>12.991188007755323</v>
      </c>
      <c r="L219" s="102">
        <f t="shared" ca="1" si="91"/>
        <v>-116.92069206979791</v>
      </c>
      <c r="M219" s="124">
        <f t="shared" ca="1" si="74"/>
        <v>0.50684780972347454</v>
      </c>
      <c r="N219" s="124">
        <f t="shared" ca="1" si="75"/>
        <v>0.30742749872794645</v>
      </c>
      <c r="O219" s="124">
        <f t="shared" ca="1" si="92"/>
        <v>0.34154364592760494</v>
      </c>
      <c r="P219" s="124">
        <f t="shared" ca="1" si="93"/>
        <v>0.1558189543790259</v>
      </c>
      <c r="Q219" s="124">
        <f t="shared" ca="1" si="94"/>
        <v>9.6989918422809407E-2</v>
      </c>
      <c r="R219" s="124">
        <f t="shared" ca="1" si="76"/>
        <v>5.8829035956216504E-2</v>
      </c>
      <c r="S219" s="154">
        <f t="shared" ca="1" si="77"/>
        <v>0.44801877376725802</v>
      </c>
      <c r="T219" s="154">
        <f t="shared" ca="1" si="95"/>
        <v>0.21043758030513704</v>
      </c>
      <c r="U219" s="154">
        <f t="shared" ca="1" si="78"/>
        <v>0.34154364592760489</v>
      </c>
      <c r="V219" s="101">
        <f t="shared" ca="1" si="79"/>
        <v>116.92069206979791</v>
      </c>
      <c r="W219" s="101">
        <f t="shared" si="80"/>
        <v>0</v>
      </c>
    </row>
    <row r="220" spans="1:23">
      <c r="A220" s="102">
        <f>IFERROR(B220*Proc!$H$38,"")</f>
        <v>0.75347222222222221</v>
      </c>
      <c r="B220" s="34">
        <f t="shared" si="81"/>
        <v>217</v>
      </c>
      <c r="C220" s="34">
        <f t="shared" ca="1" si="82"/>
        <v>9</v>
      </c>
      <c r="D220" s="101">
        <f t="shared" ca="1" si="83"/>
        <v>0.58718010873462423</v>
      </c>
      <c r="E220" s="101">
        <f t="shared" ca="1" si="84"/>
        <v>0.54225342733797066</v>
      </c>
      <c r="F220" s="101">
        <f t="shared" ca="1" si="85"/>
        <v>8.489578227313773</v>
      </c>
      <c r="G220" s="102">
        <f t="shared" ca="1" si="86"/>
        <v>76.406204045823955</v>
      </c>
      <c r="H220" s="34">
        <f t="shared" ca="1" si="87"/>
        <v>14</v>
      </c>
      <c r="I220" s="101">
        <f t="shared" ca="1" si="88"/>
        <v>0.37864628597725014</v>
      </c>
      <c r="J220" s="101">
        <f t="shared" ca="1" si="89"/>
        <v>0.34193731487725343</v>
      </c>
      <c r="K220" s="101">
        <f t="shared" ca="1" si="90"/>
        <v>13.050567934487191</v>
      </c>
      <c r="L220" s="102">
        <f t="shared" ca="1" si="91"/>
        <v>-117.45511141038472</v>
      </c>
      <c r="M220" s="124">
        <f t="shared" ca="1" si="74"/>
        <v>0.50725977882943285</v>
      </c>
      <c r="N220" s="124">
        <f t="shared" ca="1" si="75"/>
        <v>0.309658736841047</v>
      </c>
      <c r="O220" s="124">
        <f t="shared" ca="1" si="92"/>
        <v>0.34015890669211118</v>
      </c>
      <c r="P220" s="124">
        <f t="shared" ca="1" si="93"/>
        <v>0.15707742236259106</v>
      </c>
      <c r="Q220" s="124">
        <f t="shared" ca="1" si="94"/>
        <v>9.7536115289723044E-2</v>
      </c>
      <c r="R220" s="124">
        <f t="shared" ca="1" si="76"/>
        <v>5.9541307072868005E-2</v>
      </c>
      <c r="S220" s="154">
        <f t="shared" ca="1" si="77"/>
        <v>0.44771847175656487</v>
      </c>
      <c r="T220" s="154">
        <f t="shared" ca="1" si="95"/>
        <v>0.21212262155132394</v>
      </c>
      <c r="U220" s="154">
        <f t="shared" ca="1" si="78"/>
        <v>0.34015890669211118</v>
      </c>
      <c r="V220" s="101">
        <f t="shared" ca="1" si="79"/>
        <v>117.45511141038472</v>
      </c>
      <c r="W220" s="101">
        <f t="shared" si="80"/>
        <v>0</v>
      </c>
    </row>
    <row r="221" spans="1:23">
      <c r="A221" s="102">
        <f>IFERROR(B221*Proc!$H$38,"")</f>
        <v>0.75694444444444442</v>
      </c>
      <c r="B221" s="34">
        <f t="shared" si="81"/>
        <v>218</v>
      </c>
      <c r="C221" s="34">
        <f t="shared" ca="1" si="82"/>
        <v>9</v>
      </c>
      <c r="D221" s="101">
        <f t="shared" ca="1" si="83"/>
        <v>0.58889160135925933</v>
      </c>
      <c r="E221" s="101">
        <f t="shared" ca="1" si="84"/>
        <v>0.54225342733797088</v>
      </c>
      <c r="F221" s="101">
        <f t="shared" ca="1" si="85"/>
        <v>8.5083093015408</v>
      </c>
      <c r="G221" s="102">
        <f t="shared" ca="1" si="86"/>
        <v>76.574783713867205</v>
      </c>
      <c r="H221" s="34">
        <f t="shared" ca="1" si="87"/>
        <v>14</v>
      </c>
      <c r="I221" s="101">
        <f t="shared" ca="1" si="88"/>
        <v>0.37864628597725053</v>
      </c>
      <c r="J221" s="101">
        <f t="shared" ca="1" si="89"/>
        <v>0.34415251140915021</v>
      </c>
      <c r="K221" s="101">
        <f t="shared" ca="1" si="90"/>
        <v>13.053815416518489</v>
      </c>
      <c r="L221" s="102">
        <f t="shared" ca="1" si="91"/>
        <v>-117.4843387486664</v>
      </c>
      <c r="M221" s="124">
        <f t="shared" ca="1" si="74"/>
        <v>0.50879458797454435</v>
      </c>
      <c r="N221" s="124">
        <f t="shared" ca="1" si="75"/>
        <v>0.30965873684104772</v>
      </c>
      <c r="O221" s="124">
        <f t="shared" ca="1" si="92"/>
        <v>0.33909936460816664</v>
      </c>
      <c r="P221" s="124">
        <f t="shared" ca="1" si="93"/>
        <v>0.15755268942375875</v>
      </c>
      <c r="Q221" s="124">
        <f t="shared" ca="1" si="94"/>
        <v>9.7943222012940312E-2</v>
      </c>
      <c r="R221" s="124">
        <f t="shared" ca="1" si="76"/>
        <v>5.9609467410818434E-2</v>
      </c>
      <c r="S221" s="154">
        <f t="shared" ca="1" si="77"/>
        <v>0.44918512056372595</v>
      </c>
      <c r="T221" s="154">
        <f t="shared" ca="1" si="95"/>
        <v>0.21171551482810741</v>
      </c>
      <c r="U221" s="154">
        <f t="shared" ca="1" si="78"/>
        <v>0.33909936460816664</v>
      </c>
      <c r="V221" s="101">
        <f t="shared" ca="1" si="79"/>
        <v>117.4843387486664</v>
      </c>
      <c r="W221" s="101">
        <f t="shared" si="80"/>
        <v>0</v>
      </c>
    </row>
    <row r="222" spans="1:23">
      <c r="A222" s="102">
        <f>IFERROR(B222*Proc!$H$38,"")</f>
        <v>0.76041666666666663</v>
      </c>
      <c r="B222" s="34">
        <f t="shared" si="81"/>
        <v>219</v>
      </c>
      <c r="C222" s="34">
        <f t="shared" ca="1" si="82"/>
        <v>9</v>
      </c>
      <c r="D222" s="101">
        <f t="shared" ca="1" si="83"/>
        <v>0.58889160135925911</v>
      </c>
      <c r="E222" s="101">
        <f t="shared" ca="1" si="84"/>
        <v>0.54409440789144292</v>
      </c>
      <c r="F222" s="101">
        <f t="shared" ca="1" si="85"/>
        <v>8.5291987248917902</v>
      </c>
      <c r="G222" s="102">
        <f t="shared" ca="1" si="86"/>
        <v>76.762788524026107</v>
      </c>
      <c r="H222" s="34">
        <f t="shared" ca="1" si="87"/>
        <v>14</v>
      </c>
      <c r="I222" s="101">
        <f t="shared" ca="1" si="88"/>
        <v>0.38082307757620848</v>
      </c>
      <c r="J222" s="101">
        <f t="shared" ca="1" si="89"/>
        <v>0.34415251140915043</v>
      </c>
      <c r="K222" s="101">
        <f t="shared" ca="1" si="90"/>
        <v>13.109981624670365</v>
      </c>
      <c r="L222" s="102">
        <f t="shared" ca="1" si="91"/>
        <v>-117.98983462203329</v>
      </c>
      <c r="M222" s="124">
        <f t="shared" ca="1" si="74"/>
        <v>0.50920161826958388</v>
      </c>
      <c r="N222" s="124">
        <f t="shared" ca="1" si="75"/>
        <v>0.31186987623643875</v>
      </c>
      <c r="O222" s="124">
        <f t="shared" ca="1" si="92"/>
        <v>0.33773315116310687</v>
      </c>
      <c r="P222" s="124">
        <f t="shared" ca="1" si="93"/>
        <v>0.15880464566912944</v>
      </c>
      <c r="Q222" s="124">
        <f t="shared" ca="1" si="94"/>
        <v>9.8485434099862587E-2</v>
      </c>
      <c r="R222" s="124">
        <f t="shared" ca="1" si="76"/>
        <v>6.0319211569266853E-2</v>
      </c>
      <c r="S222" s="154">
        <f t="shared" ca="1" si="77"/>
        <v>0.44888240670031704</v>
      </c>
      <c r="T222" s="154">
        <f t="shared" ca="1" si="95"/>
        <v>0.21338444213657615</v>
      </c>
      <c r="U222" s="154">
        <f t="shared" ca="1" si="78"/>
        <v>0.33773315116310687</v>
      </c>
      <c r="V222" s="101">
        <f t="shared" ca="1" si="79"/>
        <v>117.98983462203329</v>
      </c>
      <c r="W222" s="101">
        <f t="shared" si="80"/>
        <v>0</v>
      </c>
    </row>
    <row r="223" spans="1:23">
      <c r="A223" s="102">
        <f>IFERROR(B223*Proc!$H$38,"")</f>
        <v>0.76388888888888884</v>
      </c>
      <c r="B223" s="34">
        <f t="shared" si="81"/>
        <v>220</v>
      </c>
      <c r="C223" s="34">
        <f t="shared" ca="1" si="82"/>
        <v>9</v>
      </c>
      <c r="D223" s="101">
        <f t="shared" ca="1" si="83"/>
        <v>0.59058206149012049</v>
      </c>
      <c r="E223" s="101">
        <f t="shared" ca="1" si="84"/>
        <v>0.54409440789144314</v>
      </c>
      <c r="F223" s="101">
        <f t="shared" ca="1" si="85"/>
        <v>8.5463187712593687</v>
      </c>
      <c r="G223" s="102">
        <f t="shared" ca="1" si="86"/>
        <v>76.916868941334315</v>
      </c>
      <c r="H223" s="34">
        <f t="shared" ca="1" si="87"/>
        <v>14</v>
      </c>
      <c r="I223" s="101">
        <f t="shared" ca="1" si="88"/>
        <v>0.38082307757620792</v>
      </c>
      <c r="J223" s="101">
        <f t="shared" ca="1" si="89"/>
        <v>0.34634647690632425</v>
      </c>
      <c r="K223" s="101">
        <f t="shared" ca="1" si="90"/>
        <v>13.11698045533119</v>
      </c>
      <c r="L223" s="102">
        <f t="shared" ca="1" si="91"/>
        <v>-118.0528240979807</v>
      </c>
      <c r="M223" s="124">
        <f t="shared" ca="1" si="74"/>
        <v>0.51071869607922971</v>
      </c>
      <c r="N223" s="124">
        <f t="shared" ca="1" si="75"/>
        <v>0.31186987623643841</v>
      </c>
      <c r="O223" s="124">
        <f t="shared" ca="1" si="92"/>
        <v>0.33668920422219645</v>
      </c>
      <c r="P223" s="124">
        <f t="shared" ca="1" si="93"/>
        <v>0.15927777653786457</v>
      </c>
      <c r="Q223" s="124">
        <f t="shared" ca="1" si="94"/>
        <v>9.8890430873382673E-2</v>
      </c>
      <c r="R223" s="124">
        <f t="shared" ca="1" si="76"/>
        <v>6.0387345664481902E-2</v>
      </c>
      <c r="S223" s="154">
        <f t="shared" ca="1" si="77"/>
        <v>0.45033135041474781</v>
      </c>
      <c r="T223" s="154">
        <f t="shared" ca="1" si="95"/>
        <v>0.21297944536305574</v>
      </c>
      <c r="U223" s="154">
        <f t="shared" ca="1" si="78"/>
        <v>0.33668920422219645</v>
      </c>
      <c r="V223" s="101">
        <f t="shared" ca="1" si="79"/>
        <v>118.0528240979807</v>
      </c>
      <c r="W223" s="101">
        <f t="shared" si="80"/>
        <v>0</v>
      </c>
    </row>
    <row r="224" spans="1:23">
      <c r="A224" s="102">
        <f>IFERROR(B224*Proc!$H$38,"")</f>
        <v>0.76736111111111105</v>
      </c>
      <c r="B224" s="34">
        <f t="shared" si="81"/>
        <v>221</v>
      </c>
      <c r="C224" s="34">
        <f t="shared" ca="1" si="82"/>
        <v>9</v>
      </c>
      <c r="D224" s="101">
        <f t="shared" ca="1" si="83"/>
        <v>0.59058206149011971</v>
      </c>
      <c r="E224" s="101">
        <f t="shared" ca="1" si="84"/>
        <v>0.54591348998878175</v>
      </c>
      <c r="F224" s="101">
        <f t="shared" ca="1" si="85"/>
        <v>8.5685670470119923</v>
      </c>
      <c r="G224" s="102">
        <f t="shared" ca="1" si="86"/>
        <v>77.117103423107935</v>
      </c>
      <c r="H224" s="34">
        <f t="shared" ca="1" si="87"/>
        <v>14</v>
      </c>
      <c r="I224" s="101">
        <f t="shared" ca="1" si="88"/>
        <v>0.38297786511807586</v>
      </c>
      <c r="J224" s="101">
        <f t="shared" ca="1" si="89"/>
        <v>0.34634647690632447</v>
      </c>
      <c r="K224" s="101">
        <f t="shared" ca="1" si="90"/>
        <v>13.168922781488183</v>
      </c>
      <c r="L224" s="102">
        <f t="shared" ca="1" si="91"/>
        <v>-118.52030503339364</v>
      </c>
      <c r="M224" s="124">
        <f t="shared" ca="1" si="74"/>
        <v>0.51112088475057849</v>
      </c>
      <c r="N224" s="124">
        <f t="shared" ca="1" si="75"/>
        <v>0.31406118560104973</v>
      </c>
      <c r="O224" s="124">
        <f t="shared" ca="1" si="92"/>
        <v>0.33534116069859593</v>
      </c>
      <c r="P224" s="124">
        <f t="shared" ca="1" si="93"/>
        <v>0.16052323105022417</v>
      </c>
      <c r="Q224" s="124">
        <f t="shared" ca="1" si="94"/>
        <v>9.9428694375836582E-2</v>
      </c>
      <c r="R224" s="124">
        <f t="shared" ca="1" si="76"/>
        <v>6.1094536674387613E-2</v>
      </c>
      <c r="S224" s="154">
        <f t="shared" ca="1" si="77"/>
        <v>0.45002634807619085</v>
      </c>
      <c r="T224" s="154">
        <f t="shared" ca="1" si="95"/>
        <v>0.21463249122521316</v>
      </c>
      <c r="U224" s="154">
        <f t="shared" ca="1" si="78"/>
        <v>0.33534116069859604</v>
      </c>
      <c r="V224" s="101">
        <f t="shared" ca="1" si="79"/>
        <v>118.52030503339364</v>
      </c>
      <c r="W224" s="101">
        <f t="shared" si="80"/>
        <v>0</v>
      </c>
    </row>
    <row r="225" spans="1:23">
      <c r="A225" s="102">
        <f>IFERROR(B225*Proc!$H$38,"")</f>
        <v>0.77083333333333326</v>
      </c>
      <c r="B225" s="34">
        <f t="shared" si="81"/>
        <v>222</v>
      </c>
      <c r="C225" s="34">
        <f t="shared" ca="1" si="82"/>
        <v>9</v>
      </c>
      <c r="D225" s="101">
        <f t="shared" ca="1" si="83"/>
        <v>0.5922519146303572</v>
      </c>
      <c r="E225" s="101">
        <f t="shared" ca="1" si="84"/>
        <v>0.54591348998878264</v>
      </c>
      <c r="F225" s="101">
        <f t="shared" ca="1" si="85"/>
        <v>8.5841141804530192</v>
      </c>
      <c r="G225" s="102">
        <f t="shared" ca="1" si="86"/>
        <v>77.257027624077168</v>
      </c>
      <c r="H225" s="34">
        <f t="shared" ca="1" si="87"/>
        <v>14</v>
      </c>
      <c r="I225" s="101">
        <f t="shared" ca="1" si="88"/>
        <v>0.38297786511807552</v>
      </c>
      <c r="J225" s="101">
        <f t="shared" ca="1" si="89"/>
        <v>0.34851952535956365</v>
      </c>
      <c r="K225" s="101">
        <f t="shared" ca="1" si="90"/>
        <v>13.179575569509952</v>
      </c>
      <c r="L225" s="102">
        <f t="shared" ca="1" si="91"/>
        <v>-118.61618012558957</v>
      </c>
      <c r="M225" s="124">
        <f t="shared" ca="1" si="74"/>
        <v>0.51262056601084638</v>
      </c>
      <c r="N225" s="124">
        <f t="shared" ca="1" si="75"/>
        <v>0.31406118560104956</v>
      </c>
      <c r="O225" s="124">
        <f t="shared" ca="1" si="92"/>
        <v>0.33431247111295154</v>
      </c>
      <c r="P225" s="124">
        <f t="shared" ca="1" si="93"/>
        <v>0.16099422272484751</v>
      </c>
      <c r="Q225" s="124">
        <f t="shared" ca="1" si="94"/>
        <v>9.9831585028663655E-2</v>
      </c>
      <c r="R225" s="124">
        <f t="shared" ca="1" si="76"/>
        <v>6.1162637696183859E-2</v>
      </c>
      <c r="S225" s="154">
        <f t="shared" ca="1" si="77"/>
        <v>0.45145792831466253</v>
      </c>
      <c r="T225" s="154">
        <f t="shared" ca="1" si="95"/>
        <v>0.21422960057238591</v>
      </c>
      <c r="U225" s="154">
        <f t="shared" ca="1" si="78"/>
        <v>0.33431247111295159</v>
      </c>
      <c r="V225" s="101">
        <f t="shared" ca="1" si="79"/>
        <v>118.61618012558957</v>
      </c>
      <c r="W225" s="101">
        <f t="shared" si="80"/>
        <v>0</v>
      </c>
    </row>
    <row r="226" spans="1:23">
      <c r="A226" s="102">
        <f>IFERROR(B226*Proc!$H$38,"")</f>
        <v>0.77430555555555547</v>
      </c>
      <c r="B226" s="34">
        <f t="shared" si="81"/>
        <v>223</v>
      </c>
      <c r="C226" s="34">
        <f t="shared" ca="1" si="82"/>
        <v>9</v>
      </c>
      <c r="D226" s="101">
        <f t="shared" ca="1" si="83"/>
        <v>0.59225191463035787</v>
      </c>
      <c r="E226" s="101">
        <f t="shared" ca="1" si="84"/>
        <v>0.54771110128953371</v>
      </c>
      <c r="F226" s="101">
        <f t="shared" ca="1" si="85"/>
        <v>8.6076882953592051</v>
      </c>
      <c r="G226" s="102">
        <f t="shared" ca="1" si="86"/>
        <v>77.469194658232851</v>
      </c>
      <c r="H226" s="34">
        <f t="shared" ca="1" si="87"/>
        <v>14</v>
      </c>
      <c r="I226" s="101">
        <f t="shared" ca="1" si="88"/>
        <v>0.38511100043645963</v>
      </c>
      <c r="J226" s="101">
        <f t="shared" ca="1" si="89"/>
        <v>0.34851952535956376</v>
      </c>
      <c r="K226" s="101">
        <f t="shared" ca="1" si="90"/>
        <v>13.227403002677534</v>
      </c>
      <c r="L226" s="102">
        <f t="shared" ca="1" si="91"/>
        <v>-119.0466270240978</v>
      </c>
      <c r="M226" s="124">
        <f t="shared" ca="1" si="74"/>
        <v>0.513018007611591</v>
      </c>
      <c r="N226" s="124">
        <f t="shared" ca="1" si="75"/>
        <v>0.31623292970347677</v>
      </c>
      <c r="O226" s="124">
        <f t="shared" ca="1" si="92"/>
        <v>0.33298225022258621</v>
      </c>
      <c r="P226" s="124">
        <f t="shared" ca="1" si="93"/>
        <v>0.16223318753765398</v>
      </c>
      <c r="Q226" s="124">
        <f t="shared" ca="1" si="94"/>
        <v>0.10036593616465549</v>
      </c>
      <c r="R226" s="124">
        <f t="shared" ca="1" si="76"/>
        <v>6.186725137299847E-2</v>
      </c>
      <c r="S226" s="154">
        <f t="shared" ca="1" si="77"/>
        <v>0.45115075623859252</v>
      </c>
      <c r="T226" s="154">
        <f t="shared" ca="1" si="95"/>
        <v>0.21586699353882127</v>
      </c>
      <c r="U226" s="154">
        <f t="shared" ca="1" si="78"/>
        <v>0.33298225022258615</v>
      </c>
      <c r="V226" s="101">
        <f t="shared" ca="1" si="79"/>
        <v>119.0466270240978</v>
      </c>
      <c r="W226" s="101">
        <f t="shared" si="80"/>
        <v>0</v>
      </c>
    </row>
    <row r="227" spans="1:23">
      <c r="A227" s="102">
        <f>IFERROR(B227*Proc!$H$38,"")</f>
        <v>0.77777777777777768</v>
      </c>
      <c r="B227" s="34">
        <f t="shared" si="81"/>
        <v>224</v>
      </c>
      <c r="C227" s="34">
        <f t="shared" ca="1" si="82"/>
        <v>9</v>
      </c>
      <c r="D227" s="101">
        <f t="shared" ca="1" si="83"/>
        <v>0.59390157438372071</v>
      </c>
      <c r="E227" s="101">
        <f t="shared" ca="1" si="84"/>
        <v>0.54771110128953282</v>
      </c>
      <c r="F227" s="101">
        <f t="shared" ca="1" si="85"/>
        <v>8.6216994276677834</v>
      </c>
      <c r="G227" s="102">
        <f t="shared" ca="1" si="86"/>
        <v>77.595294849010045</v>
      </c>
      <c r="H227" s="34">
        <f t="shared" ca="1" si="87"/>
        <v>14</v>
      </c>
      <c r="I227" s="101">
        <f t="shared" ca="1" si="88"/>
        <v>0.38511100043645985</v>
      </c>
      <c r="J227" s="101">
        <f t="shared" ca="1" si="89"/>
        <v>0.35067196506996956</v>
      </c>
      <c r="K227" s="101">
        <f t="shared" ca="1" si="90"/>
        <v>13.241615690344887</v>
      </c>
      <c r="L227" s="102">
        <f t="shared" ca="1" si="91"/>
        <v>-119.17454121310398</v>
      </c>
      <c r="M227" s="124">
        <f t="shared" ca="1" si="74"/>
        <v>0.51450061845252804</v>
      </c>
      <c r="N227" s="124">
        <f t="shared" ca="1" si="75"/>
        <v>0.31623292970347711</v>
      </c>
      <c r="O227" s="124">
        <f t="shared" ca="1" si="92"/>
        <v>0.33196848975148863</v>
      </c>
      <c r="P227" s="124">
        <f t="shared" ca="1" si="93"/>
        <v>0.1627020379074938</v>
      </c>
      <c r="Q227" s="124">
        <f t="shared" ca="1" si="94"/>
        <v>0.10076672515839229</v>
      </c>
      <c r="R227" s="124">
        <f t="shared" ca="1" si="76"/>
        <v>6.1935312749101495E-2</v>
      </c>
      <c r="S227" s="154">
        <f t="shared" ca="1" si="77"/>
        <v>0.45256530570342657</v>
      </c>
      <c r="T227" s="154">
        <f t="shared" ca="1" si="95"/>
        <v>0.21546620454508481</v>
      </c>
      <c r="U227" s="154">
        <f t="shared" ca="1" si="78"/>
        <v>0.33196848975148863</v>
      </c>
      <c r="V227" s="101">
        <f t="shared" ca="1" si="79"/>
        <v>119.17454121310398</v>
      </c>
      <c r="W227" s="101">
        <f t="shared" si="80"/>
        <v>0</v>
      </c>
    </row>
    <row r="228" spans="1:23">
      <c r="A228" s="102">
        <f>IFERROR(B228*Proc!$H$38,"")</f>
        <v>0.78125</v>
      </c>
      <c r="B228" s="34">
        <f t="shared" si="81"/>
        <v>225</v>
      </c>
      <c r="C228" s="34">
        <f t="shared" ca="1" si="82"/>
        <v>9</v>
      </c>
      <c r="D228" s="101">
        <f t="shared" ca="1" si="83"/>
        <v>0.59390157438372004</v>
      </c>
      <c r="E228" s="101">
        <f t="shared" ca="1" si="84"/>
        <v>0.54948765794700116</v>
      </c>
      <c r="F228" s="101">
        <f t="shared" ca="1" si="85"/>
        <v>8.6465674047744834</v>
      </c>
      <c r="G228" s="102">
        <f t="shared" ca="1" si="86"/>
        <v>77.819106642970354</v>
      </c>
      <c r="H228" s="34">
        <f t="shared" ca="1" si="87"/>
        <v>14</v>
      </c>
      <c r="I228" s="101">
        <f t="shared" ca="1" si="88"/>
        <v>0.38722282807685837</v>
      </c>
      <c r="J228" s="101">
        <f t="shared" ca="1" si="89"/>
        <v>0.35067196506997012</v>
      </c>
      <c r="K228" s="101">
        <f t="shared" ca="1" si="90"/>
        <v>13.285433450458306</v>
      </c>
      <c r="L228" s="102">
        <f t="shared" ca="1" si="91"/>
        <v>-119.56890105412475</v>
      </c>
      <c r="M228" s="124">
        <f t="shared" ca="1" si="74"/>
        <v>0.51489340499178804</v>
      </c>
      <c r="N228" s="124">
        <f t="shared" ca="1" si="75"/>
        <v>0.31838536941388296</v>
      </c>
      <c r="O228" s="124">
        <f t="shared" ca="1" si="92"/>
        <v>0.3306557525514115</v>
      </c>
      <c r="P228" s="124">
        <f t="shared" ca="1" si="93"/>
        <v>0.16393452695708249</v>
      </c>
      <c r="Q228" s="124">
        <f t="shared" ca="1" si="94"/>
        <v>0.1012972001367179</v>
      </c>
      <c r="R228" s="124">
        <f t="shared" ca="1" si="76"/>
        <v>6.2637326820364575E-2</v>
      </c>
      <c r="S228" s="154">
        <f t="shared" ca="1" si="77"/>
        <v>0.45225607817142344</v>
      </c>
      <c r="T228" s="154">
        <f t="shared" ca="1" si="95"/>
        <v>0.21708816927716507</v>
      </c>
      <c r="U228" s="154">
        <f t="shared" ca="1" si="78"/>
        <v>0.3306557525514115</v>
      </c>
      <c r="V228" s="101">
        <f t="shared" ca="1" si="79"/>
        <v>119.56890105412475</v>
      </c>
      <c r="W228" s="101">
        <f t="shared" si="80"/>
        <v>0</v>
      </c>
    </row>
    <row r="229" spans="1:23">
      <c r="A229" s="102">
        <f>IFERROR(B229*Proc!$H$38,"")</f>
        <v>0.78472222222222221</v>
      </c>
      <c r="B229" s="34">
        <f t="shared" si="81"/>
        <v>226</v>
      </c>
      <c r="C229" s="34">
        <f t="shared" ca="1" si="82"/>
        <v>9</v>
      </c>
      <c r="D229" s="101">
        <f t="shared" ca="1" si="83"/>
        <v>0.59553144287681192</v>
      </c>
      <c r="E229" s="101">
        <f t="shared" ca="1" si="84"/>
        <v>0.54948765794700194</v>
      </c>
      <c r="F229" s="101">
        <f t="shared" ca="1" si="85"/>
        <v>8.6590782931010715</v>
      </c>
      <c r="G229" s="102">
        <f t="shared" ca="1" si="86"/>
        <v>77.931704637909647</v>
      </c>
      <c r="H229" s="34">
        <f t="shared" ca="1" si="87"/>
        <v>14</v>
      </c>
      <c r="I229" s="101">
        <f t="shared" ca="1" si="88"/>
        <v>0.38722282807685798</v>
      </c>
      <c r="J229" s="101">
        <f t="shared" ca="1" si="89"/>
        <v>0.3528040987453715</v>
      </c>
      <c r="K229" s="101">
        <f t="shared" ca="1" si="90"/>
        <v>13.303115168628279</v>
      </c>
      <c r="L229" s="102">
        <f t="shared" ca="1" si="91"/>
        <v>-119.72803651765452</v>
      </c>
      <c r="M229" s="124">
        <f t="shared" ca="1" si="74"/>
        <v>0.51635926316785707</v>
      </c>
      <c r="N229" s="124">
        <f t="shared" ca="1" si="75"/>
        <v>0.31838536941388274</v>
      </c>
      <c r="O229" s="124">
        <f t="shared" ca="1" si="92"/>
        <v>0.32965660217223863</v>
      </c>
      <c r="P229" s="124">
        <f t="shared" ca="1" si="93"/>
        <v>0.16440123475397847</v>
      </c>
      <c r="Q229" s="124">
        <f t="shared" ca="1" si="94"/>
        <v>0.10169589252571518</v>
      </c>
      <c r="R229" s="124">
        <f t="shared" ca="1" si="76"/>
        <v>6.2705342228263294E-2</v>
      </c>
      <c r="S229" s="154">
        <f t="shared" ca="1" si="77"/>
        <v>0.45365392093959378</v>
      </c>
      <c r="T229" s="154">
        <f t="shared" ca="1" si="95"/>
        <v>0.21668947688816756</v>
      </c>
      <c r="U229" s="154">
        <f t="shared" ca="1" si="78"/>
        <v>0.32965660217223869</v>
      </c>
      <c r="V229" s="101">
        <f t="shared" ca="1" si="79"/>
        <v>119.72803651765452</v>
      </c>
      <c r="W229" s="101">
        <f t="shared" si="80"/>
        <v>0</v>
      </c>
    </row>
    <row r="230" spans="1:23">
      <c r="A230" s="102">
        <f>IFERROR(B230*Proc!$H$38,"")</f>
        <v>0.78819444444444442</v>
      </c>
      <c r="B230" s="34">
        <f t="shared" si="81"/>
        <v>227</v>
      </c>
      <c r="C230" s="34">
        <f t="shared" ca="1" si="82"/>
        <v>9</v>
      </c>
      <c r="D230" s="101">
        <f t="shared" ca="1" si="83"/>
        <v>0.59553144287681126</v>
      </c>
      <c r="E230" s="101">
        <f t="shared" ca="1" si="84"/>
        <v>0.55124356499940963</v>
      </c>
      <c r="F230" s="101">
        <f t="shared" ca="1" si="85"/>
        <v>8.685209150536787</v>
      </c>
      <c r="G230" s="102">
        <f t="shared" ca="1" si="86"/>
        <v>78.166882354831088</v>
      </c>
      <c r="H230" s="34">
        <f t="shared" ca="1" si="87"/>
        <v>14</v>
      </c>
      <c r="I230" s="101">
        <f t="shared" ca="1" si="88"/>
        <v>0.38931368546615408</v>
      </c>
      <c r="J230" s="101">
        <f t="shared" ca="1" si="89"/>
        <v>0.35280409874537172</v>
      </c>
      <c r="K230" s="101">
        <f t="shared" ca="1" si="90"/>
        <v>13.343024872627547</v>
      </c>
      <c r="L230" s="102">
        <f t="shared" ca="1" si="91"/>
        <v>-120.08722385364793</v>
      </c>
      <c r="M230" s="124">
        <f t="shared" ca="1" si="74"/>
        <v>0.51674748419727246</v>
      </c>
      <c r="N230" s="124">
        <f t="shared" ca="1" si="75"/>
        <v>0.32051876172781796</v>
      </c>
      <c r="O230" s="124">
        <f t="shared" ca="1" si="92"/>
        <v>0.32836101783578453</v>
      </c>
      <c r="P230" s="124">
        <f t="shared" ca="1" si="93"/>
        <v>0.16562726376087494</v>
      </c>
      <c r="Q230" s="124">
        <f t="shared" ca="1" si="94"/>
        <v>0.10222252751673409</v>
      </c>
      <c r="R230" s="124">
        <f t="shared" ca="1" si="76"/>
        <v>6.3404736244140864E-2</v>
      </c>
      <c r="S230" s="154">
        <f t="shared" ca="1" si="77"/>
        <v>0.45334274795313156</v>
      </c>
      <c r="T230" s="154">
        <f t="shared" ca="1" si="95"/>
        <v>0.21829623421108385</v>
      </c>
      <c r="U230" s="154">
        <f t="shared" ca="1" si="78"/>
        <v>0.32836101783578459</v>
      </c>
      <c r="V230" s="101">
        <f t="shared" ca="1" si="79"/>
        <v>120.08722385364793</v>
      </c>
      <c r="W230" s="101">
        <f t="shared" si="80"/>
        <v>0</v>
      </c>
    </row>
    <row r="231" spans="1:23">
      <c r="A231" s="102">
        <f>IFERROR(B231*Proc!$H$38,"")</f>
        <v>0.79166666666666663</v>
      </c>
      <c r="B231" s="34">
        <f t="shared" si="81"/>
        <v>228</v>
      </c>
      <c r="C231" s="34">
        <f t="shared" ca="1" si="82"/>
        <v>9</v>
      </c>
      <c r="D231" s="101">
        <f t="shared" ca="1" si="83"/>
        <v>0.59714191116326365</v>
      </c>
      <c r="E231" s="101">
        <f t="shared" ca="1" si="84"/>
        <v>0.55124356499941085</v>
      </c>
      <c r="F231" s="101">
        <f t="shared" ca="1" si="85"/>
        <v>8.6962544435004361</v>
      </c>
      <c r="G231" s="102">
        <f t="shared" ca="1" si="86"/>
        <v>78.266289991503925</v>
      </c>
      <c r="H231" s="34">
        <f t="shared" ca="1" si="87"/>
        <v>14</v>
      </c>
      <c r="I231" s="101">
        <f t="shared" ca="1" si="88"/>
        <v>0.38931368546615358</v>
      </c>
      <c r="J231" s="101">
        <f t="shared" ca="1" si="89"/>
        <v>0.35491622359698671</v>
      </c>
      <c r="K231" s="101">
        <f t="shared" ca="1" si="90"/>
        <v>13.364087803402906</v>
      </c>
      <c r="L231" s="102">
        <f t="shared" ca="1" si="91"/>
        <v>-120.27679023062616</v>
      </c>
      <c r="M231" s="124">
        <f t="shared" ca="1" si="74"/>
        <v>0.51819689935702717</v>
      </c>
      <c r="N231" s="124">
        <f t="shared" ca="1" si="75"/>
        <v>0.32051876172781762</v>
      </c>
      <c r="O231" s="124">
        <f t="shared" ca="1" si="92"/>
        <v>0.32737616742826409</v>
      </c>
      <c r="P231" s="124">
        <f t="shared" ca="1" si="93"/>
        <v>0.16609182851310889</v>
      </c>
      <c r="Q231" s="124">
        <f t="shared" ca="1" si="94"/>
        <v>0.10261912891039411</v>
      </c>
      <c r="R231" s="124">
        <f t="shared" ca="1" si="76"/>
        <v>6.3472699602714788E-2</v>
      </c>
      <c r="S231" s="154">
        <f t="shared" ca="1" si="77"/>
        <v>0.45472419975431239</v>
      </c>
      <c r="T231" s="154">
        <f t="shared" ca="1" si="95"/>
        <v>0.21789963281742353</v>
      </c>
      <c r="U231" s="154">
        <f t="shared" ca="1" si="78"/>
        <v>0.32737616742826414</v>
      </c>
      <c r="V231" s="101">
        <f t="shared" ca="1" si="79"/>
        <v>120.27679023062616</v>
      </c>
      <c r="W231" s="101">
        <f t="shared" si="80"/>
        <v>0</v>
      </c>
    </row>
    <row r="232" spans="1:23">
      <c r="A232" s="102">
        <f>IFERROR(B232*Proc!$H$38,"")</f>
        <v>0.79513888888888884</v>
      </c>
      <c r="B232" s="34">
        <f t="shared" si="81"/>
        <v>229</v>
      </c>
      <c r="C232" s="34">
        <f t="shared" ca="1" si="82"/>
        <v>9</v>
      </c>
      <c r="D232" s="101">
        <f t="shared" ca="1" si="83"/>
        <v>0.59714191116326198</v>
      </c>
      <c r="E232" s="101">
        <f t="shared" ca="1" si="84"/>
        <v>0.55297921674510142</v>
      </c>
      <c r="F232" s="101">
        <f t="shared" ca="1" si="85"/>
        <v>8.7236181552536962</v>
      </c>
      <c r="G232" s="102">
        <f t="shared" ca="1" si="86"/>
        <v>78.512563397283259</v>
      </c>
      <c r="H232" s="34">
        <f t="shared" ca="1" si="87"/>
        <v>14</v>
      </c>
      <c r="I232" s="101">
        <f t="shared" ca="1" si="88"/>
        <v>0.39138390307865023</v>
      </c>
      <c r="J232" s="101">
        <f t="shared" ca="1" si="89"/>
        <v>0.35491622359698721</v>
      </c>
      <c r="K232" s="101">
        <f t="shared" ca="1" si="90"/>
        <v>13.400187622423717</v>
      </c>
      <c r="L232" s="102">
        <f t="shared" ca="1" si="91"/>
        <v>-120.60168860181345</v>
      </c>
      <c r="M232" s="124">
        <f t="shared" ca="1" si="74"/>
        <v>0.51858064205371124</v>
      </c>
      <c r="N232" s="124">
        <f t="shared" ca="1" si="75"/>
        <v>0.3226333597935454</v>
      </c>
      <c r="O232" s="124">
        <f t="shared" ca="1" si="92"/>
        <v>0.32609741302242617</v>
      </c>
      <c r="P232" s="124">
        <f t="shared" ca="1" si="93"/>
        <v>0.16731141486968279</v>
      </c>
      <c r="Q232" s="124">
        <f t="shared" ca="1" si="94"/>
        <v>0.10314196001909771</v>
      </c>
      <c r="R232" s="124">
        <f t="shared" ca="1" si="76"/>
        <v>6.4169454850585048E-2</v>
      </c>
      <c r="S232" s="154">
        <f t="shared" ca="1" si="77"/>
        <v>0.45441118720312618</v>
      </c>
      <c r="T232" s="154">
        <f t="shared" ca="1" si="95"/>
        <v>0.2194913997744477</v>
      </c>
      <c r="U232" s="154">
        <f t="shared" ca="1" si="78"/>
        <v>0.32609741302242606</v>
      </c>
      <c r="V232" s="101">
        <f t="shared" ca="1" si="79"/>
        <v>120.60168860181345</v>
      </c>
      <c r="W232" s="101">
        <f t="shared" si="80"/>
        <v>0</v>
      </c>
    </row>
    <row r="233" spans="1:23">
      <c r="A233" s="102">
        <f>IFERROR(B233*Proc!$H$38,"")</f>
        <v>0.79861111111111105</v>
      </c>
      <c r="B233" s="34">
        <f t="shared" si="81"/>
        <v>230</v>
      </c>
      <c r="C233" s="34">
        <f t="shared" ca="1" si="82"/>
        <v>9</v>
      </c>
      <c r="D233" s="101">
        <f t="shared" ca="1" si="83"/>
        <v>0.59873335961076379</v>
      </c>
      <c r="E233" s="101">
        <f t="shared" ca="1" si="84"/>
        <v>0.55297921674510175</v>
      </c>
      <c r="F233" s="101">
        <f t="shared" ca="1" si="85"/>
        <v>8.7332314368100974</v>
      </c>
      <c r="G233" s="102">
        <f t="shared" ca="1" si="86"/>
        <v>78.59908293129088</v>
      </c>
      <c r="H233" s="34">
        <f t="shared" ca="1" si="87"/>
        <v>14</v>
      </c>
      <c r="I233" s="101">
        <f t="shared" ca="1" si="88"/>
        <v>0.39138390307865067</v>
      </c>
      <c r="J233" s="101">
        <f t="shared" ca="1" si="89"/>
        <v>0.3570086314360994</v>
      </c>
      <c r="K233" s="101">
        <f t="shared" ca="1" si="90"/>
        <v>13.424546869006042</v>
      </c>
      <c r="L233" s="102">
        <f t="shared" ca="1" si="91"/>
        <v>-120.82092182105437</v>
      </c>
      <c r="M233" s="124">
        <f t="shared" ca="1" si="74"/>
        <v>0.52001391599918634</v>
      </c>
      <c r="N233" s="124">
        <f t="shared" ca="1" si="75"/>
        <v>0.32263335979354596</v>
      </c>
      <c r="O233" s="124">
        <f t="shared" ca="1" si="92"/>
        <v>0.32512656106548393</v>
      </c>
      <c r="P233" s="124">
        <f t="shared" ca="1" si="93"/>
        <v>0.16777383685821629</v>
      </c>
      <c r="Q233" s="124">
        <f t="shared" ca="1" si="94"/>
        <v>0.10353647654621913</v>
      </c>
      <c r="R233" s="124">
        <f t="shared" ca="1" si="76"/>
        <v>6.4237360311997144E-2</v>
      </c>
      <c r="S233" s="154">
        <f t="shared" ca="1" si="77"/>
        <v>0.45577655568718922</v>
      </c>
      <c r="T233" s="154">
        <f t="shared" ca="1" si="95"/>
        <v>0.21909688324732685</v>
      </c>
      <c r="U233" s="154">
        <f t="shared" ca="1" si="78"/>
        <v>0.32512656106548393</v>
      </c>
      <c r="V233" s="101">
        <f t="shared" ca="1" si="79"/>
        <v>120.82092182105437</v>
      </c>
      <c r="W233" s="101">
        <f t="shared" si="80"/>
        <v>0</v>
      </c>
    </row>
    <row r="234" spans="1:23">
      <c r="A234" s="102">
        <f>IFERROR(B234*Proc!$H$38,"")</f>
        <v>0.80208333333333326</v>
      </c>
      <c r="B234" s="34">
        <f t="shared" si="81"/>
        <v>231</v>
      </c>
      <c r="C234" s="34">
        <f t="shared" ca="1" si="82"/>
        <v>9</v>
      </c>
      <c r="D234" s="101">
        <f t="shared" ca="1" si="83"/>
        <v>0.59873335961076424</v>
      </c>
      <c r="E234" s="101">
        <f t="shared" ca="1" si="84"/>
        <v>0.55469499710256465</v>
      </c>
      <c r="F234" s="101">
        <f t="shared" ca="1" si="85"/>
        <v>8.7617988953871269</v>
      </c>
      <c r="G234" s="102">
        <f t="shared" ca="1" si="86"/>
        <v>78.856190058484145</v>
      </c>
      <c r="H234" s="34">
        <f t="shared" ca="1" si="87"/>
        <v>14</v>
      </c>
      <c r="I234" s="101">
        <f t="shared" ca="1" si="88"/>
        <v>0.39343380459861893</v>
      </c>
      <c r="J234" s="101">
        <f t="shared" ca="1" si="89"/>
        <v>0.35700863143609907</v>
      </c>
      <c r="K234" s="101">
        <f t="shared" ca="1" si="90"/>
        <v>13.456931677243787</v>
      </c>
      <c r="L234" s="102">
        <f t="shared" ca="1" si="91"/>
        <v>-121.11238509519409</v>
      </c>
      <c r="M234" s="124">
        <f t="shared" ca="1" si="74"/>
        <v>0.52039326524532814</v>
      </c>
      <c r="N234" s="124">
        <f t="shared" ca="1" si="75"/>
        <v>0.32472941294248148</v>
      </c>
      <c r="O234" s="124">
        <f t="shared" ca="1" si="92"/>
        <v>0.32386432133452686</v>
      </c>
      <c r="P234" s="124">
        <f t="shared" ca="1" si="93"/>
        <v>0.16898699952233645</v>
      </c>
      <c r="Q234" s="124">
        <f t="shared" ca="1" si="94"/>
        <v>0.10405553978743989</v>
      </c>
      <c r="R234" s="124">
        <f t="shared" ca="1" si="76"/>
        <v>6.4931459734896571E-2</v>
      </c>
      <c r="S234" s="154">
        <f t="shared" ca="1" si="77"/>
        <v>0.45546180551043158</v>
      </c>
      <c r="T234" s="154">
        <f t="shared" ca="1" si="95"/>
        <v>0.22067387315504158</v>
      </c>
      <c r="U234" s="154">
        <f t="shared" ca="1" si="78"/>
        <v>0.32386432133452681</v>
      </c>
      <c r="V234" s="101">
        <f t="shared" ca="1" si="79"/>
        <v>121.11238509519409</v>
      </c>
      <c r="W234" s="101">
        <f t="shared" si="80"/>
        <v>0</v>
      </c>
    </row>
    <row r="235" spans="1:23">
      <c r="A235" s="102">
        <f>IFERROR(B235*Proc!$H$38,"")</f>
        <v>0.80555555555555547</v>
      </c>
      <c r="B235" s="34">
        <f t="shared" si="81"/>
        <v>232</v>
      </c>
      <c r="C235" s="34">
        <f t="shared" ca="1" si="82"/>
        <v>9</v>
      </c>
      <c r="D235" s="101">
        <f t="shared" ca="1" si="83"/>
        <v>0.60030615827177114</v>
      </c>
      <c r="E235" s="101">
        <f t="shared" ca="1" si="84"/>
        <v>0.5546949971025642</v>
      </c>
      <c r="F235" s="101">
        <f t="shared" ca="1" si="85"/>
        <v>8.7700127265806653</v>
      </c>
      <c r="G235" s="102">
        <f t="shared" ca="1" si="86"/>
        <v>78.930114539225983</v>
      </c>
      <c r="H235" s="34">
        <f t="shared" ca="1" si="87"/>
        <v>14</v>
      </c>
      <c r="I235" s="101">
        <f t="shared" ca="1" si="88"/>
        <v>0.39343380459861882</v>
      </c>
      <c r="J235" s="101">
        <f t="shared" ca="1" si="89"/>
        <v>0.3590816087705514</v>
      </c>
      <c r="K235" s="101">
        <f t="shared" ca="1" si="90"/>
        <v>13.484505140525737</v>
      </c>
      <c r="L235" s="102">
        <f t="shared" ca="1" si="91"/>
        <v>-121.36054626473164</v>
      </c>
      <c r="M235" s="124">
        <f t="shared" ca="1" si="74"/>
        <v>0.52181069218157716</v>
      </c>
      <c r="N235" s="124">
        <f t="shared" ca="1" si="75"/>
        <v>0.3247294129424817</v>
      </c>
      <c r="O235" s="124">
        <f t="shared" ca="1" si="92"/>
        <v>0.32290717461517471</v>
      </c>
      <c r="P235" s="124">
        <f t="shared" ca="1" si="93"/>
        <v>0.16944727973923357</v>
      </c>
      <c r="Q235" s="124">
        <f t="shared" ca="1" si="94"/>
        <v>0.10444797806248897</v>
      </c>
      <c r="R235" s="124">
        <f t="shared" ca="1" si="76"/>
        <v>6.49993016767446E-2</v>
      </c>
      <c r="S235" s="154">
        <f t="shared" ca="1" si="77"/>
        <v>0.45681139050483255</v>
      </c>
      <c r="T235" s="154">
        <f t="shared" ca="1" si="95"/>
        <v>0.22028143487999274</v>
      </c>
      <c r="U235" s="154">
        <f t="shared" ca="1" si="78"/>
        <v>0.32290717461517471</v>
      </c>
      <c r="V235" s="101">
        <f t="shared" ca="1" si="79"/>
        <v>121.36054626473164</v>
      </c>
      <c r="W235" s="101">
        <f t="shared" si="80"/>
        <v>0</v>
      </c>
    </row>
    <row r="236" spans="1:23">
      <c r="A236" s="102">
        <f>IFERROR(B236*Proc!$H$38,"")</f>
        <v>0.80902777777777768</v>
      </c>
      <c r="B236" s="34">
        <f t="shared" si="81"/>
        <v>233</v>
      </c>
      <c r="C236" s="34">
        <f t="shared" ca="1" si="82"/>
        <v>9</v>
      </c>
      <c r="D236" s="101">
        <f t="shared" ca="1" si="83"/>
        <v>0.60030615827177092</v>
      </c>
      <c r="E236" s="101">
        <f t="shared" ca="1" si="84"/>
        <v>0.55639127995596427</v>
      </c>
      <c r="F236" s="101">
        <f t="shared" ca="1" si="85"/>
        <v>8.7997557074357076</v>
      </c>
      <c r="G236" s="102">
        <f t="shared" ca="1" si="86"/>
        <v>79.197801366921368</v>
      </c>
      <c r="H236" s="34">
        <f t="shared" ca="1" si="87"/>
        <v>14</v>
      </c>
      <c r="I236" s="101">
        <f t="shared" ca="1" si="88"/>
        <v>0.39546370707936818</v>
      </c>
      <c r="J236" s="101">
        <f t="shared" ca="1" si="89"/>
        <v>0.35908160877055123</v>
      </c>
      <c r="K236" s="101">
        <f t="shared" ca="1" si="90"/>
        <v>13.513266656290392</v>
      </c>
      <c r="L236" s="102">
        <f t="shared" ca="1" si="91"/>
        <v>-121.61939990661354</v>
      </c>
      <c r="M236" s="124">
        <f t="shared" ca="1" si="74"/>
        <v>0.52218573064083051</v>
      </c>
      <c r="N236" s="124">
        <f t="shared" ca="1" si="75"/>
        <v>0.32680716672240473</v>
      </c>
      <c r="O236" s="124">
        <f t="shared" ca="1" si="92"/>
        <v>0.32166114177036337</v>
      </c>
      <c r="P236" s="124">
        <f t="shared" ca="1" si="93"/>
        <v>0.17065403913359864</v>
      </c>
      <c r="Q236" s="124">
        <f t="shared" ca="1" si="94"/>
        <v>0.10496330933810005</v>
      </c>
      <c r="R236" s="124">
        <f t="shared" ca="1" si="76"/>
        <v>6.5690729795498587E-2</v>
      </c>
      <c r="S236" s="154">
        <f t="shared" ca="1" si="77"/>
        <v>0.4564950008453319</v>
      </c>
      <c r="T236" s="154">
        <f t="shared" ca="1" si="95"/>
        <v>0.22184385738430468</v>
      </c>
      <c r="U236" s="154">
        <f t="shared" ca="1" si="78"/>
        <v>0.32166114177036342</v>
      </c>
      <c r="V236" s="101">
        <f t="shared" ca="1" si="79"/>
        <v>121.61939990661354</v>
      </c>
      <c r="W236" s="101">
        <f t="shared" si="80"/>
        <v>0</v>
      </c>
    </row>
    <row r="237" spans="1:23">
      <c r="A237" s="102">
        <f>IFERROR(B237*Proc!$H$38,"")</f>
        <v>0.8125</v>
      </c>
      <c r="B237" s="34">
        <f t="shared" si="81"/>
        <v>234</v>
      </c>
      <c r="C237" s="34">
        <f t="shared" ca="1" si="82"/>
        <v>9</v>
      </c>
      <c r="D237" s="101">
        <f t="shared" ca="1" si="83"/>
        <v>0.60186066723870202</v>
      </c>
      <c r="E237" s="101">
        <f t="shared" ca="1" si="84"/>
        <v>0.55639127995596405</v>
      </c>
      <c r="F237" s="101">
        <f t="shared" ca="1" si="85"/>
        <v>8.806601666155851</v>
      </c>
      <c r="G237" s="102">
        <f t="shared" ca="1" si="86"/>
        <v>79.259414995402665</v>
      </c>
      <c r="H237" s="34">
        <f t="shared" ca="1" si="87"/>
        <v>14</v>
      </c>
      <c r="I237" s="101">
        <f t="shared" ca="1" si="88"/>
        <v>0.39546370707936823</v>
      </c>
      <c r="J237" s="101">
        <f t="shared" ca="1" si="89"/>
        <v>0.36113543690088773</v>
      </c>
      <c r="K237" s="101">
        <f t="shared" ca="1" si="90"/>
        <v>13.543974917777854</v>
      </c>
      <c r="L237" s="102">
        <f t="shared" ca="1" si="91"/>
        <v>-121.89577426000069</v>
      </c>
      <c r="M237" s="124">
        <f t="shared" ca="1" si="74"/>
        <v>0.52358759741604055</v>
      </c>
      <c r="N237" s="124">
        <f t="shared" ca="1" si="75"/>
        <v>0.32680716672240495</v>
      </c>
      <c r="O237" s="124">
        <f t="shared" ca="1" si="92"/>
        <v>0.32071741510408192</v>
      </c>
      <c r="P237" s="124">
        <f t="shared" ca="1" si="93"/>
        <v>0.17111217924252742</v>
      </c>
      <c r="Q237" s="124">
        <f t="shared" ca="1" si="94"/>
        <v>0.10535367642930604</v>
      </c>
      <c r="R237" s="124">
        <f t="shared" ca="1" si="76"/>
        <v>6.5758502813221376E-2</v>
      </c>
      <c r="S237" s="154">
        <f t="shared" ca="1" si="77"/>
        <v>0.45782909460281918</v>
      </c>
      <c r="T237" s="154">
        <f t="shared" ca="1" si="95"/>
        <v>0.22145349029309891</v>
      </c>
      <c r="U237" s="154">
        <f t="shared" ca="1" si="78"/>
        <v>0.32071741510408192</v>
      </c>
      <c r="V237" s="101">
        <f t="shared" ca="1" si="79"/>
        <v>121.89577426000069</v>
      </c>
      <c r="W237" s="101">
        <f t="shared" si="80"/>
        <v>0</v>
      </c>
    </row>
    <row r="238" spans="1:23">
      <c r="A238" s="102">
        <f>IFERROR(B238*Proc!$H$38,"")</f>
        <v>0.81597222222222221</v>
      </c>
      <c r="B238" s="34">
        <f t="shared" si="81"/>
        <v>235</v>
      </c>
      <c r="C238" s="34">
        <f t="shared" ca="1" si="82"/>
        <v>9</v>
      </c>
      <c r="D238" s="101">
        <f t="shared" ca="1" si="83"/>
        <v>0.60186066723870213</v>
      </c>
      <c r="E238" s="101">
        <f t="shared" ca="1" si="84"/>
        <v>0.55806842948688506</v>
      </c>
      <c r="F238" s="101">
        <f t="shared" ca="1" si="85"/>
        <v>8.8374927937958692</v>
      </c>
      <c r="G238" s="102">
        <f t="shared" ca="1" si="86"/>
        <v>79.537435144162828</v>
      </c>
      <c r="H238" s="34">
        <f t="shared" ca="1" si="87"/>
        <v>14</v>
      </c>
      <c r="I238" s="101">
        <f t="shared" ca="1" si="88"/>
        <v>0.39747392109882879</v>
      </c>
      <c r="J238" s="101">
        <f t="shared" ca="1" si="89"/>
        <v>0.36113543690088767</v>
      </c>
      <c r="K238" s="101">
        <f t="shared" ca="1" si="90"/>
        <v>13.569201837219929</v>
      </c>
      <c r="L238" s="102">
        <f t="shared" ca="1" si="91"/>
        <v>-122.12281653497936</v>
      </c>
      <c r="M238" s="124">
        <f t="shared" ca="1" si="74"/>
        <v>0.52395840560687601</v>
      </c>
      <c r="N238" s="124">
        <f t="shared" ca="1" si="75"/>
        <v>0.32886686293311351</v>
      </c>
      <c r="O238" s="124">
        <f t="shared" ca="1" si="92"/>
        <v>0.31948728861937964</v>
      </c>
      <c r="P238" s="124">
        <f t="shared" ca="1" si="93"/>
        <v>0.17231255715936919</v>
      </c>
      <c r="Q238" s="124">
        <f t="shared" ca="1" si="94"/>
        <v>0.10586531150728123</v>
      </c>
      <c r="R238" s="124">
        <f t="shared" ca="1" si="76"/>
        <v>6.6447245652087941E-2</v>
      </c>
      <c r="S238" s="154">
        <f t="shared" ca="1" si="77"/>
        <v>0.45751115995478808</v>
      </c>
      <c r="T238" s="154">
        <f t="shared" ca="1" si="95"/>
        <v>0.22300155142583228</v>
      </c>
      <c r="U238" s="154">
        <f t="shared" ca="1" si="78"/>
        <v>0.31948728861937964</v>
      </c>
      <c r="V238" s="101">
        <f t="shared" ca="1" si="79"/>
        <v>122.12281653497936</v>
      </c>
      <c r="W238" s="101">
        <f t="shared" si="80"/>
        <v>0</v>
      </c>
    </row>
    <row r="239" spans="1:23">
      <c r="A239" s="102">
        <f>IFERROR(B239*Proc!$H$38,"")</f>
        <v>0.81944444444444442</v>
      </c>
      <c r="B239" s="34">
        <f t="shared" si="81"/>
        <v>236</v>
      </c>
      <c r="C239" s="34">
        <f t="shared" ca="1" si="82"/>
        <v>9</v>
      </c>
      <c r="D239" s="101">
        <f t="shared" ca="1" si="83"/>
        <v>0.60339723698438053</v>
      </c>
      <c r="E239" s="101">
        <f t="shared" ca="1" si="84"/>
        <v>0.55806842948688551</v>
      </c>
      <c r="F239" s="101">
        <f t="shared" ca="1" si="85"/>
        <v>8.8430015126502575</v>
      </c>
      <c r="G239" s="102">
        <f t="shared" ca="1" si="86"/>
        <v>79.587013613852321</v>
      </c>
      <c r="H239" s="34">
        <f t="shared" ca="1" si="87"/>
        <v>14</v>
      </c>
      <c r="I239" s="101">
        <f t="shared" ca="1" si="88"/>
        <v>0.39747392109882873</v>
      </c>
      <c r="J239" s="101">
        <f t="shared" ca="1" si="89"/>
        <v>0.36317039201597218</v>
      </c>
      <c r="K239" s="101">
        <f t="shared" ca="1" si="90"/>
        <v>13.602968047902463</v>
      </c>
      <c r="L239" s="102">
        <f t="shared" ca="1" si="91"/>
        <v>-122.42671243112217</v>
      </c>
      <c r="M239" s="124">
        <f t="shared" ca="1" si="74"/>
        <v>0.5253449919434624</v>
      </c>
      <c r="N239" s="124">
        <f t="shared" ca="1" si="75"/>
        <v>0.32886686293311346</v>
      </c>
      <c r="O239" s="124">
        <f t="shared" ca="1" si="92"/>
        <v>0.31855670458149238</v>
      </c>
      <c r="P239" s="124">
        <f t="shared" ca="1" si="93"/>
        <v>0.17276855945806824</v>
      </c>
      <c r="Q239" s="124">
        <f t="shared" ca="1" si="94"/>
        <v>0.10625361490645284</v>
      </c>
      <c r="R239" s="124">
        <f t="shared" ca="1" si="76"/>
        <v>6.6514944551615413E-2</v>
      </c>
      <c r="S239" s="154">
        <f t="shared" ca="1" si="77"/>
        <v>0.45883004739184696</v>
      </c>
      <c r="T239" s="154">
        <f t="shared" ca="1" si="95"/>
        <v>0.2226132480266606</v>
      </c>
      <c r="U239" s="154">
        <f t="shared" ca="1" si="78"/>
        <v>0.31855670458149243</v>
      </c>
      <c r="V239" s="101">
        <f t="shared" ca="1" si="79"/>
        <v>122.42671243112217</v>
      </c>
      <c r="W239" s="101">
        <f t="shared" si="80"/>
        <v>0</v>
      </c>
    </row>
    <row r="240" spans="1:23">
      <c r="A240" s="102">
        <f>IFERROR(B240*Proc!$H$38,"")</f>
        <v>0.82291666666666663</v>
      </c>
      <c r="B240" s="34">
        <f t="shared" si="81"/>
        <v>237</v>
      </c>
      <c r="C240" s="34">
        <f t="shared" ca="1" si="82"/>
        <v>9</v>
      </c>
      <c r="D240" s="101">
        <f t="shared" ca="1" si="83"/>
        <v>0.60339723698438008</v>
      </c>
      <c r="E240" s="101">
        <f t="shared" ca="1" si="84"/>
        <v>0.55972680049289136</v>
      </c>
      <c r="F240" s="101">
        <f t="shared" ca="1" si="85"/>
        <v>8.8750142283205165</v>
      </c>
      <c r="G240" s="102">
        <f t="shared" ca="1" si="86"/>
        <v>79.875128054884641</v>
      </c>
      <c r="H240" s="34">
        <f t="shared" ca="1" si="87"/>
        <v>14</v>
      </c>
      <c r="I240" s="101">
        <f t="shared" ca="1" si="88"/>
        <v>0.39946475091167327</v>
      </c>
      <c r="J240" s="101">
        <f t="shared" ca="1" si="89"/>
        <v>0.36317039201597251</v>
      </c>
      <c r="K240" s="101">
        <f t="shared" ca="1" si="90"/>
        <v>13.624746171857188</v>
      </c>
      <c r="L240" s="102">
        <f t="shared" ca="1" si="91"/>
        <v>-122.62271554671469</v>
      </c>
      <c r="M240" s="124">
        <f t="shared" ca="1" si="74"/>
        <v>0.52571164830959627</v>
      </c>
      <c r="N240" s="124">
        <f t="shared" ca="1" si="75"/>
        <v>0.33090873966423601</v>
      </c>
      <c r="O240" s="124">
        <f t="shared" ca="1" si="92"/>
        <v>0.3173421909951043</v>
      </c>
      <c r="P240" s="124">
        <f t="shared" ca="1" si="93"/>
        <v>0.17396257896893658</v>
      </c>
      <c r="Q240" s="124">
        <f t="shared" ca="1" si="94"/>
        <v>0.10676158940165414</v>
      </c>
      <c r="R240" s="124">
        <f t="shared" ca="1" si="76"/>
        <v>6.7200989567282432E-2</v>
      </c>
      <c r="S240" s="154">
        <f t="shared" ca="1" si="77"/>
        <v>0.45851065874231384</v>
      </c>
      <c r="T240" s="154">
        <f t="shared" ca="1" si="95"/>
        <v>0.22414715026258186</v>
      </c>
      <c r="U240" s="154">
        <f t="shared" ca="1" si="78"/>
        <v>0.31734219099510436</v>
      </c>
      <c r="V240" s="101">
        <f t="shared" ca="1" si="79"/>
        <v>122.62271554671469</v>
      </c>
      <c r="W240" s="101">
        <f t="shared" si="80"/>
        <v>0</v>
      </c>
    </row>
    <row r="241" spans="1:23">
      <c r="A241" s="102">
        <f>IFERROR(B241*Proc!$H$38,"")</f>
        <v>0.82638888888888884</v>
      </c>
      <c r="B241" s="34">
        <f t="shared" si="81"/>
        <v>238</v>
      </c>
      <c r="C241" s="34">
        <f t="shared" ca="1" si="82"/>
        <v>9</v>
      </c>
      <c r="D241" s="101">
        <f t="shared" ca="1" si="83"/>
        <v>0.60491620868843232</v>
      </c>
      <c r="E241" s="101">
        <f t="shared" ca="1" si="84"/>
        <v>0.5597268004928917</v>
      </c>
      <c r="F241" s="101">
        <f t="shared" ca="1" si="85"/>
        <v>8.8792154307299196</v>
      </c>
      <c r="G241" s="102">
        <f t="shared" ca="1" si="86"/>
        <v>79.912938876569271</v>
      </c>
      <c r="H241" s="34">
        <f t="shared" ca="1" si="87"/>
        <v>14</v>
      </c>
      <c r="I241" s="101">
        <f t="shared" ca="1" si="88"/>
        <v>0.39946475091167272</v>
      </c>
      <c r="J241" s="101">
        <f t="shared" ca="1" si="89"/>
        <v>0.36518674528795525</v>
      </c>
      <c r="K241" s="101">
        <f t="shared" ca="1" si="90"/>
        <v>13.661495946672298</v>
      </c>
      <c r="L241" s="102">
        <f t="shared" ca="1" si="91"/>
        <v>-122.95346352005069</v>
      </c>
      <c r="M241" s="124">
        <f t="shared" ca="1" si="74"/>
        <v>0.52708322702666499</v>
      </c>
      <c r="N241" s="124">
        <f t="shared" ca="1" si="75"/>
        <v>0.33090873966423556</v>
      </c>
      <c r="O241" s="124">
        <f t="shared" ca="1" si="92"/>
        <v>0.31642447966265125</v>
      </c>
      <c r="P241" s="124">
        <f t="shared" ca="1" si="93"/>
        <v>0.17441644635355186</v>
      </c>
      <c r="Q241" s="124">
        <f t="shared" ca="1" si="94"/>
        <v>0.10714783699562613</v>
      </c>
      <c r="R241" s="124">
        <f t="shared" ca="1" si="76"/>
        <v>6.726860935792571E-2</v>
      </c>
      <c r="S241" s="154">
        <f t="shared" ca="1" si="77"/>
        <v>0.45981461766873927</v>
      </c>
      <c r="T241" s="154">
        <f t="shared" ca="1" si="95"/>
        <v>0.22376090266860943</v>
      </c>
      <c r="U241" s="154">
        <f t="shared" ca="1" si="78"/>
        <v>0.31642447966265136</v>
      </c>
      <c r="V241" s="101">
        <f t="shared" ca="1" si="79"/>
        <v>122.95346352005069</v>
      </c>
      <c r="W241" s="101">
        <f t="shared" si="80"/>
        <v>0</v>
      </c>
    </row>
    <row r="242" spans="1:23">
      <c r="A242" s="102">
        <f>IFERROR(B242*Proc!$H$38,"")</f>
        <v>0.82986111111111105</v>
      </c>
      <c r="B242" s="34">
        <f t="shared" si="81"/>
        <v>239</v>
      </c>
      <c r="C242" s="34">
        <f t="shared" ca="1" si="82"/>
        <v>9</v>
      </c>
      <c r="D242" s="101">
        <f t="shared" ca="1" si="83"/>
        <v>0.60491620868843177</v>
      </c>
      <c r="E242" s="101">
        <f t="shared" ca="1" si="84"/>
        <v>0.56136673869353559</v>
      </c>
      <c r="F242" s="101">
        <f t="shared" ca="1" si="85"/>
        <v>8.9123239615942094</v>
      </c>
      <c r="G242" s="102">
        <f t="shared" ca="1" si="86"/>
        <v>80.210915654347886</v>
      </c>
      <c r="H242" s="34">
        <f t="shared" ca="1" si="87"/>
        <v>14</v>
      </c>
      <c r="I242" s="101">
        <f t="shared" ca="1" si="88"/>
        <v>0.40143649459799285</v>
      </c>
      <c r="J242" s="101">
        <f t="shared" ca="1" si="89"/>
        <v>0.36518674528795542</v>
      </c>
      <c r="K242" s="101">
        <f t="shared" ca="1" si="90"/>
        <v>13.679908301037408</v>
      </c>
      <c r="L242" s="102">
        <f t="shared" ca="1" si="91"/>
        <v>-123.11917470933668</v>
      </c>
      <c r="M242" s="124">
        <f t="shared" ca="1" si="74"/>
        <v>0.5274458080047173</v>
      </c>
      <c r="N242" s="124">
        <f t="shared" ca="1" si="75"/>
        <v>0.33293303133492763</v>
      </c>
      <c r="O242" s="124">
        <f t="shared" ca="1" si="92"/>
        <v>0.31522529238426583</v>
      </c>
      <c r="P242" s="124">
        <f t="shared" ca="1" si="93"/>
        <v>0.17560413172391076</v>
      </c>
      <c r="Q242" s="124">
        <f t="shared" ca="1" si="94"/>
        <v>0.10765218635220454</v>
      </c>
      <c r="R242" s="124">
        <f t="shared" ca="1" si="76"/>
        <v>6.7951945371706193E-2</v>
      </c>
      <c r="S242" s="154">
        <f t="shared" ca="1" si="77"/>
        <v>0.45949386263301112</v>
      </c>
      <c r="T242" s="154">
        <f t="shared" ca="1" si="95"/>
        <v>0.22528084498272311</v>
      </c>
      <c r="U242" s="154">
        <f t="shared" ca="1" si="78"/>
        <v>0.31522529238426572</v>
      </c>
      <c r="V242" s="101">
        <f t="shared" ca="1" si="79"/>
        <v>123.11917470933668</v>
      </c>
      <c r="W242" s="101">
        <f t="shared" si="80"/>
        <v>0</v>
      </c>
    </row>
    <row r="243" spans="1:23">
      <c r="A243" s="102">
        <f>IFERROR(B243*Proc!$H$38,"")</f>
        <v>0.83333333333333326</v>
      </c>
      <c r="B243" s="34">
        <f t="shared" si="81"/>
        <v>240</v>
      </c>
      <c r="C243" s="34">
        <f t="shared" ca="1" si="82"/>
        <v>9</v>
      </c>
      <c r="D243" s="101">
        <f t="shared" ca="1" si="83"/>
        <v>0.60641791455032457</v>
      </c>
      <c r="E243" s="101">
        <f t="shared" ca="1" si="84"/>
        <v>0.56136673869353548</v>
      </c>
      <c r="F243" s="101">
        <f t="shared" ca="1" si="85"/>
        <v>8.9152464962077342</v>
      </c>
      <c r="G243" s="102">
        <f t="shared" ca="1" si="86"/>
        <v>80.237218465869603</v>
      </c>
      <c r="H243" s="34">
        <f t="shared" ca="1" si="87"/>
        <v>14</v>
      </c>
      <c r="I243" s="101">
        <f t="shared" ca="1" si="88"/>
        <v>0.40143649459799263</v>
      </c>
      <c r="J243" s="101">
        <f t="shared" ca="1" si="89"/>
        <v>0.3671847629664613</v>
      </c>
      <c r="K243" s="101">
        <f t="shared" ca="1" si="90"/>
        <v>13.719569618597919</v>
      </c>
      <c r="L243" s="102">
        <f t="shared" ca="1" si="91"/>
        <v>-123.47612656738127</v>
      </c>
      <c r="M243" s="124">
        <f t="shared" ca="1" si="74"/>
        <v>0.52880264523226983</v>
      </c>
      <c r="N243" s="124">
        <f t="shared" ca="1" si="75"/>
        <v>0.33293303133492763</v>
      </c>
      <c r="O243" s="124">
        <f t="shared" ca="1" si="92"/>
        <v>0.31432019108791043</v>
      </c>
      <c r="P243" s="124">
        <f t="shared" ca="1" si="93"/>
        <v>0.17605586765510792</v>
      </c>
      <c r="Q243" s="124">
        <f t="shared" ca="1" si="94"/>
        <v>0.10803638639582738</v>
      </c>
      <c r="R243" s="124">
        <f t="shared" ca="1" si="76"/>
        <v>6.801948125928052E-2</v>
      </c>
      <c r="S243" s="154">
        <f t="shared" ca="1" si="77"/>
        <v>0.4607831639729893</v>
      </c>
      <c r="T243" s="154">
        <f t="shared" ca="1" si="95"/>
        <v>0.22489664493910025</v>
      </c>
      <c r="U243" s="154">
        <f t="shared" ca="1" si="78"/>
        <v>0.31432019108791043</v>
      </c>
      <c r="V243" s="101">
        <f t="shared" ca="1" si="79"/>
        <v>123.47612656738127</v>
      </c>
      <c r="W243" s="101">
        <f t="shared" si="80"/>
        <v>0</v>
      </c>
    </row>
    <row r="244" spans="1:23">
      <c r="A244" s="102">
        <f>IFERROR(B244*Proc!$H$38,"")</f>
        <v>0.83680555555555547</v>
      </c>
      <c r="B244" s="34">
        <f t="shared" si="81"/>
        <v>241</v>
      </c>
      <c r="C244" s="34">
        <f t="shared" ca="1" si="82"/>
        <v>9</v>
      </c>
      <c r="D244" s="101">
        <f t="shared" ca="1" si="83"/>
        <v>0.60641791455032501</v>
      </c>
      <c r="E244" s="101">
        <f t="shared" ca="1" si="84"/>
        <v>0.56298858102438021</v>
      </c>
      <c r="F244" s="101">
        <f t="shared" ca="1" si="85"/>
        <v>8.9494258259416402</v>
      </c>
      <c r="G244" s="102">
        <f t="shared" ca="1" si="86"/>
        <v>80.544832433474767</v>
      </c>
      <c r="H244" s="34">
        <f t="shared" ca="1" si="87"/>
        <v>14</v>
      </c>
      <c r="I244" s="101">
        <f t="shared" ca="1" si="88"/>
        <v>0.40338944420856254</v>
      </c>
      <c r="J244" s="101">
        <f t="shared" ca="1" si="89"/>
        <v>0.3671847629664613</v>
      </c>
      <c r="K244" s="101">
        <f t="shared" ca="1" si="90"/>
        <v>13.734696568632057</v>
      </c>
      <c r="L244" s="102">
        <f t="shared" ca="1" si="91"/>
        <v>-123.61226911768851</v>
      </c>
      <c r="M244" s="124">
        <f t="shared" ca="1" si="74"/>
        <v>0.52916122531677268</v>
      </c>
      <c r="N244" s="124">
        <f t="shared" ca="1" si="75"/>
        <v>0.33493996873521259</v>
      </c>
      <c r="O244" s="124">
        <f t="shared" ca="1" si="92"/>
        <v>0.31313605021150137</v>
      </c>
      <c r="P244" s="124">
        <f t="shared" ca="1" si="93"/>
        <v>0.17723724426348664</v>
      </c>
      <c r="Q244" s="124">
        <f t="shared" ca="1" si="94"/>
        <v>0.1085371458711263</v>
      </c>
      <c r="R244" s="124">
        <f t="shared" ca="1" si="76"/>
        <v>6.8700098392360354E-2</v>
      </c>
      <c r="S244" s="154">
        <f t="shared" ca="1" si="77"/>
        <v>0.46046112692441232</v>
      </c>
      <c r="T244" s="154">
        <f t="shared" ca="1" si="95"/>
        <v>0.22640282286408631</v>
      </c>
      <c r="U244" s="154">
        <f t="shared" ca="1" si="78"/>
        <v>0.31313605021150137</v>
      </c>
      <c r="V244" s="101">
        <f t="shared" ca="1" si="79"/>
        <v>123.61226911768851</v>
      </c>
      <c r="W244" s="101">
        <f t="shared" si="80"/>
        <v>0</v>
      </c>
    </row>
    <row r="245" spans="1:23">
      <c r="A245" s="102">
        <f>IFERROR(B245*Proc!$H$38,"")</f>
        <v>0.84027777777777768</v>
      </c>
      <c r="B245" s="34">
        <f t="shared" si="81"/>
        <v>242</v>
      </c>
      <c r="C245" s="34">
        <f t="shared" ca="1" si="82"/>
        <v>9</v>
      </c>
      <c r="D245" s="101">
        <f t="shared" ca="1" si="83"/>
        <v>0.60790267808967391</v>
      </c>
      <c r="E245" s="101">
        <f t="shared" ca="1" si="84"/>
        <v>0.56298858102438065</v>
      </c>
      <c r="F245" s="101">
        <f t="shared" ca="1" si="85"/>
        <v>8.9510976994642402</v>
      </c>
      <c r="G245" s="102">
        <f t="shared" ca="1" si="86"/>
        <v>80.559879295178163</v>
      </c>
      <c r="H245" s="34">
        <f t="shared" ca="1" si="87"/>
        <v>14</v>
      </c>
      <c r="I245" s="101">
        <f t="shared" ca="1" si="88"/>
        <v>0.40338944420856265</v>
      </c>
      <c r="J245" s="101">
        <f t="shared" ca="1" si="89"/>
        <v>0.36916470647188893</v>
      </c>
      <c r="K245" s="101">
        <f t="shared" ca="1" si="90"/>
        <v>13.777199675908298</v>
      </c>
      <c r="L245" s="102">
        <f t="shared" ca="1" si="91"/>
        <v>-123.99479708317467</v>
      </c>
      <c r="M245" s="124">
        <f t="shared" ca="1" si="74"/>
        <v>0.53050358070199544</v>
      </c>
      <c r="N245" s="124">
        <f t="shared" ca="1" si="75"/>
        <v>0.33493996873521287</v>
      </c>
      <c r="O245" s="124">
        <f t="shared" ca="1" si="92"/>
        <v>0.31224330329703653</v>
      </c>
      <c r="P245" s="124">
        <f t="shared" ca="1" si="93"/>
        <v>0.17768685273424484</v>
      </c>
      <c r="Q245" s="124">
        <f t="shared" ca="1" si="94"/>
        <v>0.10891930696171219</v>
      </c>
      <c r="R245" s="124">
        <f t="shared" ca="1" si="76"/>
        <v>6.8767545772532634E-2</v>
      </c>
      <c r="S245" s="154">
        <f t="shared" ca="1" si="77"/>
        <v>0.4617360349294628</v>
      </c>
      <c r="T245" s="154">
        <f t="shared" ca="1" si="95"/>
        <v>0.22602066177350066</v>
      </c>
      <c r="U245" s="154">
        <f t="shared" ca="1" si="78"/>
        <v>0.31224330329703653</v>
      </c>
      <c r="V245" s="101">
        <f t="shared" ca="1" si="79"/>
        <v>123.99479708317467</v>
      </c>
      <c r="W245" s="101">
        <f t="shared" si="80"/>
        <v>0</v>
      </c>
    </row>
    <row r="246" spans="1:23">
      <c r="A246" s="102">
        <f>IFERROR(B246*Proc!$H$38,"")</f>
        <v>0.84375</v>
      </c>
      <c r="B246" s="34">
        <f t="shared" si="81"/>
        <v>243</v>
      </c>
      <c r="C246" s="34">
        <f t="shared" ca="1" si="82"/>
        <v>9</v>
      </c>
      <c r="D246" s="101">
        <f t="shared" ca="1" si="83"/>
        <v>0.60790267808967358</v>
      </c>
      <c r="E246" s="101">
        <f t="shared" ca="1" si="84"/>
        <v>0.5645926559195692</v>
      </c>
      <c r="F246" s="101">
        <f t="shared" ca="1" si="85"/>
        <v>8.9863235401851256</v>
      </c>
      <c r="G246" s="102">
        <f t="shared" ca="1" si="86"/>
        <v>80.87691186166613</v>
      </c>
      <c r="H246" s="34">
        <f t="shared" ca="1" si="87"/>
        <v>14</v>
      </c>
      <c r="I246" s="101">
        <f t="shared" ca="1" si="88"/>
        <v>0.40532388590672225</v>
      </c>
      <c r="J246" s="101">
        <f t="shared" ca="1" si="89"/>
        <v>0.36916470647188859</v>
      </c>
      <c r="K246" s="101">
        <f t="shared" ca="1" si="90"/>
        <v>13.789119034810314</v>
      </c>
      <c r="L246" s="102">
        <f t="shared" ca="1" si="91"/>
        <v>-124.10207131329283</v>
      </c>
      <c r="M246" s="124">
        <f t="shared" ca="1" si="74"/>
        <v>0.53085823250786146</v>
      </c>
      <c r="N246" s="124">
        <f t="shared" ca="1" si="75"/>
        <v>0.33692977906874005</v>
      </c>
      <c r="O246" s="124">
        <f t="shared" ca="1" si="92"/>
        <v>0.31107393541909412</v>
      </c>
      <c r="P246" s="124">
        <f t="shared" ca="1" si="93"/>
        <v>0.1788619469956956</v>
      </c>
      <c r="Q246" s="124">
        <f t="shared" ca="1" si="94"/>
        <v>0.1094165116115669</v>
      </c>
      <c r="R246" s="124">
        <f t="shared" ca="1" si="76"/>
        <v>6.9445435384128701E-2</v>
      </c>
      <c r="S246" s="154">
        <f t="shared" ca="1" si="77"/>
        <v>0.46141279712373273</v>
      </c>
      <c r="T246" s="154">
        <f t="shared" ca="1" si="95"/>
        <v>0.22751326745717315</v>
      </c>
      <c r="U246" s="154">
        <f t="shared" ca="1" si="78"/>
        <v>0.31107393541909412</v>
      </c>
      <c r="V246" s="101">
        <f t="shared" ca="1" si="79"/>
        <v>124.10207131329283</v>
      </c>
      <c r="W246" s="101">
        <f t="shared" si="80"/>
        <v>0</v>
      </c>
    </row>
    <row r="247" spans="1:23">
      <c r="A247" s="102">
        <f>IFERROR(B247*Proc!$H$38,"")</f>
        <v>0.84722222222222221</v>
      </c>
      <c r="B247" s="34">
        <f t="shared" si="81"/>
        <v>244</v>
      </c>
      <c r="C247" s="34">
        <f t="shared" ca="1" si="82"/>
        <v>9</v>
      </c>
      <c r="D247" s="101">
        <f t="shared" ca="1" si="83"/>
        <v>0.60937081443442254</v>
      </c>
      <c r="E247" s="101">
        <f t="shared" ca="1" si="84"/>
        <v>0.56459265591956898</v>
      </c>
      <c r="F247" s="101">
        <f t="shared" ca="1" si="85"/>
        <v>8.986771948703641</v>
      </c>
      <c r="G247" s="102">
        <f t="shared" ca="1" si="86"/>
        <v>80.880947538332777</v>
      </c>
      <c r="H247" s="34">
        <f t="shared" ca="1" si="87"/>
        <v>14</v>
      </c>
      <c r="I247" s="101">
        <f t="shared" ca="1" si="88"/>
        <v>0.40532388590672286</v>
      </c>
      <c r="J247" s="101">
        <f t="shared" ca="1" si="89"/>
        <v>0.37112683248773298</v>
      </c>
      <c r="K247" s="101">
        <f t="shared" ca="1" si="90"/>
        <v>13.834396356479779</v>
      </c>
      <c r="L247" s="102">
        <f t="shared" ca="1" si="91"/>
        <v>-124.509567208318</v>
      </c>
      <c r="M247" s="124">
        <f t="shared" ca="1" si="74"/>
        <v>0.53218635941383385</v>
      </c>
      <c r="N247" s="124">
        <f t="shared" ca="1" si="75"/>
        <v>0.33692977906874078</v>
      </c>
      <c r="O247" s="124">
        <f t="shared" ca="1" si="92"/>
        <v>0.3101932940181259</v>
      </c>
      <c r="P247" s="124">
        <f t="shared" ca="1" si="93"/>
        <v>0.1793094325007005</v>
      </c>
      <c r="Q247" s="124">
        <f t="shared" ca="1" si="94"/>
        <v>0.1097966426647152</v>
      </c>
      <c r="R247" s="124">
        <f t="shared" ca="1" si="76"/>
        <v>6.95127898359853E-2</v>
      </c>
      <c r="S247" s="154">
        <f t="shared" ca="1" si="77"/>
        <v>0.46267356957784855</v>
      </c>
      <c r="T247" s="154">
        <f t="shared" ca="1" si="95"/>
        <v>0.22713313640402558</v>
      </c>
      <c r="U247" s="154">
        <f t="shared" ca="1" si="78"/>
        <v>0.3101932940181259</v>
      </c>
      <c r="V247" s="101">
        <f t="shared" ca="1" si="79"/>
        <v>124.509567208318</v>
      </c>
      <c r="W247" s="101">
        <f t="shared" si="80"/>
        <v>0</v>
      </c>
    </row>
    <row r="248" spans="1:23">
      <c r="A248" s="102">
        <f>IFERROR(B248*Proc!$H$38,"")</f>
        <v>0.85069444444444442</v>
      </c>
      <c r="B248" s="34">
        <f t="shared" si="81"/>
        <v>245</v>
      </c>
      <c r="C248" s="34">
        <f t="shared" ca="1" si="82"/>
        <v>10</v>
      </c>
      <c r="D248" s="101">
        <f t="shared" ca="1" si="83"/>
        <v>0.56617928358348157</v>
      </c>
      <c r="E248" s="101">
        <f t="shared" ca="1" si="84"/>
        <v>0.52298775273254017</v>
      </c>
      <c r="F248" s="101">
        <f t="shared" ca="1" si="85"/>
        <v>9.0230207141662344</v>
      </c>
      <c r="G248" s="102">
        <f t="shared" ca="1" si="86"/>
        <v>81.207186427496111</v>
      </c>
      <c r="H248" s="34">
        <f t="shared" ca="1" si="87"/>
        <v>14</v>
      </c>
      <c r="I248" s="101">
        <f t="shared" ca="1" si="88"/>
        <v>0.40724010010692474</v>
      </c>
      <c r="J248" s="101">
        <f t="shared" ca="1" si="89"/>
        <v>0.37112683248773287</v>
      </c>
      <c r="K248" s="101">
        <f t="shared" ca="1" si="90"/>
        <v>13.843183488584931</v>
      </c>
      <c r="L248" s="102">
        <f t="shared" ca="1" si="91"/>
        <v>-124.58865139726437</v>
      </c>
      <c r="M248" s="124">
        <f t="shared" ca="1" si="74"/>
        <v>0.53253715373642618</v>
      </c>
      <c r="N248" s="124">
        <f t="shared" ca="1" si="75"/>
        <v>0.33890268599675927</v>
      </c>
      <c r="O248" s="124">
        <f t="shared" ca="1" si="92"/>
        <v>0.30903843206115855</v>
      </c>
      <c r="P248" s="124">
        <f t="shared" ca="1" si="93"/>
        <v>0.18047827179434395</v>
      </c>
      <c r="Q248" s="124">
        <f t="shared" ca="1" si="94"/>
        <v>0.11029032733006115</v>
      </c>
      <c r="R248" s="124">
        <f t="shared" ca="1" si="76"/>
        <v>7.0187944464282795E-2</v>
      </c>
      <c r="S248" s="154">
        <f t="shared" ca="1" si="77"/>
        <v>0.4623492092721434</v>
      </c>
      <c r="T248" s="154">
        <f t="shared" ca="1" si="95"/>
        <v>0.2286123586666981</v>
      </c>
      <c r="U248" s="154">
        <f t="shared" ca="1" si="78"/>
        <v>0.3090384320611585</v>
      </c>
      <c r="V248" s="101">
        <f t="shared" ca="1" si="79"/>
        <v>124.58865139726437</v>
      </c>
      <c r="W248" s="101">
        <f t="shared" si="80"/>
        <v>0</v>
      </c>
    </row>
    <row r="249" spans="1:23">
      <c r="A249" s="102">
        <f>IFERROR(B249*Proc!$H$38,"")</f>
        <v>0.85416666666666663</v>
      </c>
      <c r="B249" s="34">
        <f t="shared" si="81"/>
        <v>246</v>
      </c>
      <c r="C249" s="34">
        <f t="shared" ca="1" si="82"/>
        <v>10</v>
      </c>
      <c r="D249" s="101">
        <f t="shared" ca="1" si="83"/>
        <v>0.5661792835834808</v>
      </c>
      <c r="E249" s="101">
        <f t="shared" ca="1" si="84"/>
        <v>0.52467492190640419</v>
      </c>
      <c r="F249" s="101">
        <f t="shared" ca="1" si="85"/>
        <v>9.0239565155550885</v>
      </c>
      <c r="G249" s="102">
        <f t="shared" ca="1" si="86"/>
        <v>81.215608639995793</v>
      </c>
      <c r="H249" s="34">
        <f t="shared" ca="1" si="87"/>
        <v>14</v>
      </c>
      <c r="I249" s="101">
        <f t="shared" ca="1" si="88"/>
        <v>0.40724010010692441</v>
      </c>
      <c r="J249" s="101">
        <f t="shared" ca="1" si="89"/>
        <v>0.37307139305184289</v>
      </c>
      <c r="K249" s="101">
        <f t="shared" ca="1" si="90"/>
        <v>13.891169540780812</v>
      </c>
      <c r="L249" s="102">
        <f t="shared" ca="1" si="91"/>
        <v>-125.0205258670273</v>
      </c>
      <c r="M249" s="124">
        <f t="shared" ca="1" si="74"/>
        <v>0.5338512994335759</v>
      </c>
      <c r="N249" s="124">
        <f t="shared" ca="1" si="75"/>
        <v>0.3389026859967591</v>
      </c>
      <c r="O249" s="124">
        <f t="shared" ca="1" si="92"/>
        <v>0.308169653870564</v>
      </c>
      <c r="P249" s="124">
        <f t="shared" ca="1" si="93"/>
        <v>0.180923639300899</v>
      </c>
      <c r="Q249" s="124">
        <f t="shared" ca="1" si="94"/>
        <v>0.11066843755678984</v>
      </c>
      <c r="R249" s="124">
        <f t="shared" ca="1" si="76"/>
        <v>7.0255201744109139E-2</v>
      </c>
      <c r="S249" s="154">
        <f t="shared" ca="1" si="77"/>
        <v>0.46359609768946675</v>
      </c>
      <c r="T249" s="154">
        <f t="shared" ca="1" si="95"/>
        <v>0.22823424843996926</v>
      </c>
      <c r="U249" s="154">
        <f t="shared" ca="1" si="78"/>
        <v>0.308169653870564</v>
      </c>
      <c r="V249" s="101">
        <f t="shared" ca="1" si="79"/>
        <v>125.0205258670273</v>
      </c>
      <c r="W249" s="101">
        <f t="shared" si="80"/>
        <v>0</v>
      </c>
    </row>
    <row r="250" spans="1:23">
      <c r="A250" s="102">
        <f>IFERROR(B250*Proc!$H$38,"")</f>
        <v>0.85763888888888884</v>
      </c>
      <c r="B250" s="34">
        <f t="shared" si="81"/>
        <v>247</v>
      </c>
      <c r="C250" s="34">
        <f t="shared" ca="1" si="82"/>
        <v>10</v>
      </c>
      <c r="D250" s="101">
        <f t="shared" ca="1" si="83"/>
        <v>0.56774877625194187</v>
      </c>
      <c r="E250" s="101">
        <f t="shared" ca="1" si="84"/>
        <v>0.52467492190640441</v>
      </c>
      <c r="F250" s="101">
        <f t="shared" ca="1" si="85"/>
        <v>9.0595208530449884</v>
      </c>
      <c r="G250" s="102">
        <f t="shared" ca="1" si="86"/>
        <v>81.535687677404894</v>
      </c>
      <c r="H250" s="34">
        <f t="shared" ca="1" si="87"/>
        <v>14</v>
      </c>
      <c r="I250" s="101">
        <f t="shared" ca="1" si="88"/>
        <v>0.40913836160998474</v>
      </c>
      <c r="J250" s="101">
        <f t="shared" ca="1" si="89"/>
        <v>0.37307139305184317</v>
      </c>
      <c r="K250" s="101">
        <f t="shared" ca="1" si="90"/>
        <v>13.896897459687091</v>
      </c>
      <c r="L250" s="102">
        <f t="shared" ca="1" si="91"/>
        <v>-125.07207713718383</v>
      </c>
      <c r="M250" s="124">
        <f t="shared" ca="1" si="74"/>
        <v>0.5341983053064524</v>
      </c>
      <c r="N250" s="124">
        <f t="shared" ca="1" si="75"/>
        <v>0.34085890968311883</v>
      </c>
      <c r="O250" s="124">
        <f t="shared" ca="1" si="92"/>
        <v>0.30702903691175598</v>
      </c>
      <c r="P250" s="124">
        <f t="shared" ca="1" si="93"/>
        <v>0.18208625190132718</v>
      </c>
      <c r="Q250" s="124">
        <f t="shared" ca="1" si="94"/>
        <v>0.1111586368514795</v>
      </c>
      <c r="R250" s="124">
        <f t="shared" ca="1" si="76"/>
        <v>7.0927615049847681E-2</v>
      </c>
      <c r="S250" s="154">
        <f t="shared" ca="1" si="77"/>
        <v>0.46327069025660472</v>
      </c>
      <c r="T250" s="154">
        <f t="shared" ca="1" si="95"/>
        <v>0.22970027283163932</v>
      </c>
      <c r="U250" s="154">
        <f t="shared" ca="1" si="78"/>
        <v>0.30702903691175598</v>
      </c>
      <c r="V250" s="101">
        <f t="shared" ca="1" si="79"/>
        <v>125.07207713718383</v>
      </c>
      <c r="W250" s="101">
        <f t="shared" si="80"/>
        <v>0</v>
      </c>
    </row>
    <row r="251" spans="1:23">
      <c r="A251" s="102">
        <f>IFERROR(B251*Proc!$H$38,"")</f>
        <v>0.86111111111111105</v>
      </c>
      <c r="B251" s="34">
        <f t="shared" si="81"/>
        <v>248</v>
      </c>
      <c r="C251" s="34">
        <f t="shared" ca="1" si="82"/>
        <v>10</v>
      </c>
      <c r="D251" s="101">
        <f t="shared" ca="1" si="83"/>
        <v>0.56774877625194142</v>
      </c>
      <c r="E251" s="101">
        <f t="shared" ca="1" si="84"/>
        <v>0.52634445114460326</v>
      </c>
      <c r="F251" s="101">
        <f t="shared" ca="1" si="85"/>
        <v>9.0619208874419535</v>
      </c>
      <c r="G251" s="102">
        <f t="shared" ca="1" si="86"/>
        <v>81.557287986977585</v>
      </c>
      <c r="H251" s="34">
        <f t="shared" ca="1" si="87"/>
        <v>14</v>
      </c>
      <c r="I251" s="101">
        <f t="shared" ca="1" si="88"/>
        <v>0.40913836160998462</v>
      </c>
      <c r="J251" s="101">
        <f t="shared" ca="1" si="89"/>
        <v>0.37499863564655289</v>
      </c>
      <c r="K251" s="101">
        <f t="shared" ca="1" si="90"/>
        <v>13.94752876789523</v>
      </c>
      <c r="L251" s="102">
        <f t="shared" ca="1" si="91"/>
        <v>-125.52775891105708</v>
      </c>
      <c r="M251" s="124">
        <f t="shared" ca="1" si="74"/>
        <v>0.53549871115705239</v>
      </c>
      <c r="N251" s="124">
        <f t="shared" ca="1" si="75"/>
        <v>0.34085890968311894</v>
      </c>
      <c r="O251" s="124">
        <f t="shared" ca="1" si="92"/>
        <v>0.306171885981537</v>
      </c>
      <c r="P251" s="124">
        <f t="shared" ca="1" si="93"/>
        <v>0.18252950682170832</v>
      </c>
      <c r="Q251" s="124">
        <f t="shared" ca="1" si="94"/>
        <v>0.11153473573659224</v>
      </c>
      <c r="R251" s="124">
        <f t="shared" ca="1" si="76"/>
        <v>7.0994771085116079E-2</v>
      </c>
      <c r="S251" s="154">
        <f t="shared" ca="1" si="77"/>
        <v>0.46450394007193629</v>
      </c>
      <c r="T251" s="154">
        <f t="shared" ca="1" si="95"/>
        <v>0.22932417394652671</v>
      </c>
      <c r="U251" s="154">
        <f t="shared" ca="1" si="78"/>
        <v>0.306171885981537</v>
      </c>
      <c r="V251" s="101">
        <f t="shared" ca="1" si="79"/>
        <v>125.52775891105708</v>
      </c>
      <c r="W251" s="101">
        <f t="shared" si="80"/>
        <v>0</v>
      </c>
    </row>
    <row r="252" spans="1:23">
      <c r="A252" s="102">
        <f>IFERROR(B252*Proc!$H$38,"")</f>
        <v>0.86458333333333326</v>
      </c>
      <c r="B252" s="34">
        <f t="shared" si="81"/>
        <v>249</v>
      </c>
      <c r="C252" s="34">
        <f t="shared" ca="1" si="82"/>
        <v>10</v>
      </c>
      <c r="D252" s="101">
        <f t="shared" ca="1" si="83"/>
        <v>0.56930143844346726</v>
      </c>
      <c r="E252" s="101">
        <f t="shared" ca="1" si="84"/>
        <v>0.52634445114460393</v>
      </c>
      <c r="F252" s="101">
        <f t="shared" ca="1" si="85"/>
        <v>9.0958273613898495</v>
      </c>
      <c r="G252" s="102">
        <f t="shared" ca="1" si="86"/>
        <v>81.862446252508647</v>
      </c>
      <c r="H252" s="34">
        <f t="shared" ca="1" si="87"/>
        <v>14</v>
      </c>
      <c r="I252" s="101">
        <f t="shared" ca="1" si="88"/>
        <v>0.41101893973508952</v>
      </c>
      <c r="J252" s="101">
        <f t="shared" ca="1" si="89"/>
        <v>0.37499863564655345</v>
      </c>
      <c r="K252" s="101">
        <f t="shared" ca="1" si="90"/>
        <v>13.950268229812362</v>
      </c>
      <c r="L252" s="102">
        <f t="shared" ca="1" si="91"/>
        <v>-125.55241406831126</v>
      </c>
      <c r="M252" s="124">
        <f t="shared" ca="1" si="74"/>
        <v>0.53584199590752002</v>
      </c>
      <c r="N252" s="124">
        <f t="shared" ca="1" si="75"/>
        <v>0.34279866684013244</v>
      </c>
      <c r="O252" s="124">
        <f t="shared" ca="1" si="92"/>
        <v>0.30504525908640112</v>
      </c>
      <c r="P252" s="124">
        <f t="shared" ca="1" si="93"/>
        <v>0.18368592183405355</v>
      </c>
      <c r="Q252" s="124">
        <f t="shared" ca="1" si="94"/>
        <v>0.11202148403634754</v>
      </c>
      <c r="R252" s="124">
        <f t="shared" ca="1" si="76"/>
        <v>7.166443779770601E-2</v>
      </c>
      <c r="S252" s="154">
        <f t="shared" ca="1" si="77"/>
        <v>0.46417755810981398</v>
      </c>
      <c r="T252" s="154">
        <f t="shared" ca="1" si="95"/>
        <v>0.2307771828037849</v>
      </c>
      <c r="U252" s="154">
        <f t="shared" ca="1" si="78"/>
        <v>0.30504525908640112</v>
      </c>
      <c r="V252" s="101">
        <f t="shared" ca="1" si="79"/>
        <v>125.55241406831126</v>
      </c>
      <c r="W252" s="101">
        <f t="shared" si="80"/>
        <v>0</v>
      </c>
    </row>
    <row r="253" spans="1:23">
      <c r="A253" s="102">
        <f>IFERROR(B253*Proc!$H$38,"")</f>
        <v>0.86805555555555547</v>
      </c>
      <c r="B253" s="34">
        <f t="shared" si="81"/>
        <v>250</v>
      </c>
      <c r="C253" s="34">
        <f t="shared" ca="1" si="82"/>
        <v>10</v>
      </c>
      <c r="D253" s="101">
        <f t="shared" ca="1" si="83"/>
        <v>0.56930143844346714</v>
      </c>
      <c r="E253" s="101">
        <f t="shared" ca="1" si="84"/>
        <v>0.52799664296379101</v>
      </c>
      <c r="F253" s="101">
        <f t="shared" ca="1" si="85"/>
        <v>9.0996604558454415</v>
      </c>
      <c r="G253" s="102">
        <f t="shared" ca="1" si="86"/>
        <v>81.89694410260897</v>
      </c>
      <c r="H253" s="34">
        <f t="shared" ca="1" si="87"/>
        <v>15</v>
      </c>
      <c r="I253" s="101">
        <f t="shared" ca="1" si="88"/>
        <v>0.37690880328761156</v>
      </c>
      <c r="J253" s="101">
        <f t="shared" ca="1" si="89"/>
        <v>0.34279866684013427</v>
      </c>
      <c r="K253" s="101">
        <f t="shared" ca="1" si="90"/>
        <v>14.003483250681837</v>
      </c>
      <c r="L253" s="102">
        <f t="shared" ca="1" si="91"/>
        <v>-126.03134925613654</v>
      </c>
      <c r="M253" s="124">
        <f t="shared" ca="1" si="74"/>
        <v>0.537128897543518</v>
      </c>
      <c r="N253" s="124">
        <f t="shared" ca="1" si="75"/>
        <v>0.34279866684013199</v>
      </c>
      <c r="O253" s="124">
        <f t="shared" ca="1" si="92"/>
        <v>0.30419950561557785</v>
      </c>
      <c r="P253" s="124">
        <f t="shared" ca="1" si="93"/>
        <v>0.18412706999922782</v>
      </c>
      <c r="Q253" s="124">
        <f t="shared" ca="1" si="94"/>
        <v>0.11239558131796727</v>
      </c>
      <c r="R253" s="124">
        <f t="shared" ca="1" si="76"/>
        <v>7.1731488681260558E-2</v>
      </c>
      <c r="S253" s="154">
        <f t="shared" ca="1" si="77"/>
        <v>0.46539740886225744</v>
      </c>
      <c r="T253" s="154">
        <f t="shared" ca="1" si="95"/>
        <v>0.23040308552216471</v>
      </c>
      <c r="U253" s="154">
        <f t="shared" ca="1" si="78"/>
        <v>0.30419950561557785</v>
      </c>
      <c r="V253" s="101">
        <f t="shared" ca="1" si="79"/>
        <v>126.03134925613654</v>
      </c>
      <c r="W253" s="101">
        <f t="shared" si="80"/>
        <v>0</v>
      </c>
    </row>
    <row r="254" spans="1:23">
      <c r="A254" s="102">
        <f>IFERROR(B254*Proc!$H$38,"")</f>
        <v>0.87152777777777768</v>
      </c>
      <c r="B254" s="34">
        <f t="shared" si="81"/>
        <v>251</v>
      </c>
      <c r="C254" s="34">
        <f t="shared" ca="1" si="82"/>
        <v>10</v>
      </c>
      <c r="D254" s="101">
        <f t="shared" ca="1" si="83"/>
        <v>0.57083756720097556</v>
      </c>
      <c r="E254" s="101">
        <f t="shared" ca="1" si="84"/>
        <v>0.52799664296379079</v>
      </c>
      <c r="F254" s="101">
        <f t="shared" ca="1" si="85"/>
        <v>9.1319435470701009</v>
      </c>
      <c r="G254" s="102">
        <f t="shared" ca="1" si="86"/>
        <v>82.187491923630915</v>
      </c>
      <c r="H254" s="34">
        <f t="shared" ca="1" si="87"/>
        <v>15</v>
      </c>
      <c r="I254" s="101">
        <f t="shared" ca="1" si="88"/>
        <v>0.37690880328761167</v>
      </c>
      <c r="J254" s="101">
        <f t="shared" ca="1" si="89"/>
        <v>0.34472217077514233</v>
      </c>
      <c r="K254" s="101">
        <f t="shared" ca="1" si="90"/>
        <v>14.003691413073184</v>
      </c>
      <c r="L254" s="102">
        <f t="shared" ca="1" si="91"/>
        <v>-126.03322271765866</v>
      </c>
      <c r="M254" s="124">
        <f t="shared" ca="1" si="74"/>
        <v>0.53746852684606949</v>
      </c>
      <c r="N254" s="124">
        <f t="shared" ca="1" si="75"/>
        <v>0.34472217077513995</v>
      </c>
      <c r="O254" s="124">
        <f t="shared" ca="1" si="92"/>
        <v>0.3030866196764842</v>
      </c>
      <c r="P254" s="124">
        <f t="shared" ca="1" si="93"/>
        <v>0.18527731729769364</v>
      </c>
      <c r="Q254" s="124">
        <f t="shared" ca="1" si="94"/>
        <v>0.11287891275038206</v>
      </c>
      <c r="R254" s="124">
        <f t="shared" ca="1" si="76"/>
        <v>7.2398404547311571E-2</v>
      </c>
      <c r="S254" s="154">
        <f t="shared" ca="1" si="77"/>
        <v>0.46507012229875794</v>
      </c>
      <c r="T254" s="154">
        <f t="shared" ca="1" si="95"/>
        <v>0.23184325802475789</v>
      </c>
      <c r="U254" s="154">
        <f t="shared" ca="1" si="78"/>
        <v>0.3030866196764842</v>
      </c>
      <c r="V254" s="101">
        <f t="shared" ca="1" si="79"/>
        <v>126.03322271765866</v>
      </c>
      <c r="W254" s="101">
        <f t="shared" si="80"/>
        <v>0</v>
      </c>
    </row>
    <row r="255" spans="1:23">
      <c r="A255" s="102">
        <f>IFERROR(B255*Proc!$H$38,"")</f>
        <v>0.875</v>
      </c>
      <c r="B255" s="34">
        <f t="shared" si="81"/>
        <v>252</v>
      </c>
      <c r="C255" s="34">
        <f t="shared" ca="1" si="82"/>
        <v>10</v>
      </c>
      <c r="D255" s="101">
        <f t="shared" ca="1" si="83"/>
        <v>0.57083756720097489</v>
      </c>
      <c r="E255" s="101">
        <f t="shared" ca="1" si="84"/>
        <v>0.52963179274383532</v>
      </c>
      <c r="F255" s="101">
        <f t="shared" ca="1" si="85"/>
        <v>9.1371794021125492</v>
      </c>
      <c r="G255" s="102">
        <f t="shared" ca="1" si="86"/>
        <v>82.234614619012945</v>
      </c>
      <c r="H255" s="34">
        <f t="shared" ca="1" si="87"/>
        <v>15</v>
      </c>
      <c r="I255" s="101">
        <f t="shared" ca="1" si="88"/>
        <v>0.3788021346118749</v>
      </c>
      <c r="J255" s="101">
        <f t="shared" ca="1" si="89"/>
        <v>0.34472217077514278</v>
      </c>
      <c r="K255" s="101">
        <f t="shared" ca="1" si="90"/>
        <v>14.059041890124684</v>
      </c>
      <c r="L255" s="102">
        <f t="shared" ca="1" si="91"/>
        <v>-126.53137701112216</v>
      </c>
      <c r="M255" s="124">
        <f t="shared" ca="1" si="74"/>
        <v>0.53874215434053097</v>
      </c>
      <c r="N255" s="124">
        <f t="shared" ca="1" si="75"/>
        <v>0.34472217077514056</v>
      </c>
      <c r="O255" s="124">
        <f t="shared" ca="1" si="92"/>
        <v>0.30225203981667215</v>
      </c>
      <c r="P255" s="124">
        <f t="shared" ca="1" si="93"/>
        <v>0.18571636493234364</v>
      </c>
      <c r="Q255" s="124">
        <f t="shared" ca="1" si="94"/>
        <v>0.11325101840059375</v>
      </c>
      <c r="R255" s="124">
        <f t="shared" ca="1" si="76"/>
        <v>7.2465346531749894E-2</v>
      </c>
      <c r="S255" s="154">
        <f t="shared" ca="1" si="77"/>
        <v>0.46627680780878106</v>
      </c>
      <c r="T255" s="154">
        <f t="shared" ca="1" si="95"/>
        <v>0.2314711523745468</v>
      </c>
      <c r="U255" s="154">
        <f t="shared" ca="1" si="78"/>
        <v>0.30225203981667209</v>
      </c>
      <c r="V255" s="101">
        <f t="shared" ca="1" si="79"/>
        <v>126.53137701112216</v>
      </c>
      <c r="W255" s="101">
        <f t="shared" si="80"/>
        <v>0</v>
      </c>
    </row>
    <row r="256" spans="1:23">
      <c r="A256" s="102">
        <f>IFERROR(B256*Proc!$H$38,"")</f>
        <v>0.87847222222222221</v>
      </c>
      <c r="B256" s="34">
        <f t="shared" si="81"/>
        <v>253</v>
      </c>
      <c r="C256" s="34">
        <f t="shared" ca="1" si="82"/>
        <v>10</v>
      </c>
      <c r="D256" s="101">
        <f t="shared" ca="1" si="83"/>
        <v>0.57235745232439483</v>
      </c>
      <c r="E256" s="101">
        <f t="shared" ca="1" si="84"/>
        <v>0.52963179274383609</v>
      </c>
      <c r="F256" s="101">
        <f t="shared" ca="1" si="85"/>
        <v>9.167872624962321</v>
      </c>
      <c r="G256" s="102">
        <f t="shared" ca="1" si="86"/>
        <v>82.510853624660882</v>
      </c>
      <c r="H256" s="34">
        <f t="shared" ca="1" si="87"/>
        <v>15</v>
      </c>
      <c r="I256" s="101">
        <f t="shared" ca="1" si="88"/>
        <v>0.37880213461187418</v>
      </c>
      <c r="J256" s="101">
        <f t="shared" ca="1" si="89"/>
        <v>0.34662963143764569</v>
      </c>
      <c r="K256" s="101">
        <f t="shared" ca="1" si="90"/>
        <v>14.062542397444307</v>
      </c>
      <c r="L256" s="102">
        <f t="shared" ca="1" si="91"/>
        <v>-126.56288157699876</v>
      </c>
      <c r="M256" s="124">
        <f t="shared" ca="1" si="74"/>
        <v>0.53907819226827869</v>
      </c>
      <c r="N256" s="124">
        <f t="shared" ca="1" si="75"/>
        <v>0.3466296314376433</v>
      </c>
      <c r="O256" s="124">
        <f t="shared" ca="1" si="92"/>
        <v>0.30115265139610242</v>
      </c>
      <c r="P256" s="124">
        <f t="shared" ca="1" si="93"/>
        <v>0.18686047510202444</v>
      </c>
      <c r="Q256" s="124">
        <f t="shared" ca="1" si="94"/>
        <v>0.11373096683612091</v>
      </c>
      <c r="R256" s="124">
        <f t="shared" ca="1" si="76"/>
        <v>7.3129508265903545E-2</v>
      </c>
      <c r="S256" s="154">
        <f t="shared" ca="1" si="77"/>
        <v>0.46594868400237516</v>
      </c>
      <c r="T256" s="154">
        <f t="shared" ca="1" si="95"/>
        <v>0.23289866460152239</v>
      </c>
      <c r="U256" s="154">
        <f t="shared" ca="1" si="78"/>
        <v>0.30115265139610237</v>
      </c>
      <c r="V256" s="101">
        <f t="shared" ca="1" si="79"/>
        <v>126.56288157699876</v>
      </c>
      <c r="W256" s="101">
        <f t="shared" si="80"/>
        <v>0</v>
      </c>
    </row>
    <row r="257" spans="1:23">
      <c r="A257" s="102">
        <f>IFERROR(B257*Proc!$H$38,"")</f>
        <v>0.88194444444444442</v>
      </c>
      <c r="B257" s="34">
        <f t="shared" si="81"/>
        <v>254</v>
      </c>
      <c r="C257" s="34">
        <f t="shared" ca="1" si="82"/>
        <v>10</v>
      </c>
      <c r="D257" s="101">
        <f t="shared" ca="1" si="83"/>
        <v>0.57235745232439472</v>
      </c>
      <c r="E257" s="101">
        <f t="shared" ca="1" si="84"/>
        <v>0.53125018894006937</v>
      </c>
      <c r="F257" s="101">
        <f t="shared" ca="1" si="85"/>
        <v>9.1744817834254011</v>
      </c>
      <c r="G257" s="102">
        <f t="shared" ca="1" si="86"/>
        <v>82.570336050828615</v>
      </c>
      <c r="H257" s="34">
        <f t="shared" ca="1" si="87"/>
        <v>15</v>
      </c>
      <c r="I257" s="101">
        <f t="shared" ca="1" si="88"/>
        <v>0.38067886396370443</v>
      </c>
      <c r="J257" s="101">
        <f t="shared" ca="1" si="89"/>
        <v>0.34662963143764597</v>
      </c>
      <c r="K257" s="101">
        <f t="shared" ca="1" si="90"/>
        <v>14.114213288923763</v>
      </c>
      <c r="L257" s="102">
        <f t="shared" ca="1" si="91"/>
        <v>-127.02791960031387</v>
      </c>
      <c r="M257" s="124">
        <f t="shared" ca="1" si="74"/>
        <v>0.54033877030070732</v>
      </c>
      <c r="N257" s="124">
        <f t="shared" ca="1" si="75"/>
        <v>0.34662963143764369</v>
      </c>
      <c r="O257" s="124">
        <f t="shared" ca="1" si="92"/>
        <v>0.30032902706245279</v>
      </c>
      <c r="P257" s="124">
        <f t="shared" ca="1" si="93"/>
        <v>0.1872974288008038</v>
      </c>
      <c r="Q257" s="124">
        <f t="shared" ca="1" si="94"/>
        <v>0.11410109104266045</v>
      </c>
      <c r="R257" s="124">
        <f t="shared" ca="1" si="76"/>
        <v>7.3196337758143368E-2</v>
      </c>
      <c r="S257" s="154">
        <f t="shared" ca="1" si="77"/>
        <v>0.46714243254256393</v>
      </c>
      <c r="T257" s="154">
        <f t="shared" ca="1" si="95"/>
        <v>0.23252854039498325</v>
      </c>
      <c r="U257" s="154">
        <f t="shared" ca="1" si="78"/>
        <v>0.30032902706245279</v>
      </c>
      <c r="V257" s="101">
        <f t="shared" ca="1" si="79"/>
        <v>127.02791960031387</v>
      </c>
      <c r="W257" s="101">
        <f t="shared" si="80"/>
        <v>0</v>
      </c>
    </row>
    <row r="258" spans="1:23">
      <c r="A258" s="102">
        <f>IFERROR(B258*Proc!$H$38,"")</f>
        <v>0.88541666666666663</v>
      </c>
      <c r="B258" s="34">
        <f t="shared" si="81"/>
        <v>255</v>
      </c>
      <c r="C258" s="34">
        <f t="shared" ca="1" si="82"/>
        <v>10</v>
      </c>
      <c r="D258" s="101">
        <f t="shared" ca="1" si="83"/>
        <v>0.57386137659455438</v>
      </c>
      <c r="E258" s="101">
        <f t="shared" ca="1" si="84"/>
        <v>0.53125018894007048</v>
      </c>
      <c r="F258" s="101">
        <f t="shared" ca="1" si="85"/>
        <v>9.2036177204810077</v>
      </c>
      <c r="G258" s="102">
        <f t="shared" ca="1" si="86"/>
        <v>82.832559484329067</v>
      </c>
      <c r="H258" s="34">
        <f t="shared" ca="1" si="87"/>
        <v>15</v>
      </c>
      <c r="I258" s="101">
        <f t="shared" ca="1" si="88"/>
        <v>0.38067886396370443</v>
      </c>
      <c r="J258" s="101">
        <f t="shared" ca="1" si="89"/>
        <v>0.34852125546687135</v>
      </c>
      <c r="K258" s="101">
        <f t="shared" ca="1" si="90"/>
        <v>14.120931717683984</v>
      </c>
      <c r="L258" s="102">
        <f t="shared" ca="1" si="91"/>
        <v>-127.08838545915586</v>
      </c>
      <c r="M258" s="124">
        <f t="shared" ca="1" si="74"/>
        <v>0.54067127937487813</v>
      </c>
      <c r="N258" s="124">
        <f t="shared" ca="1" si="75"/>
        <v>0.34852125546686896</v>
      </c>
      <c r="O258" s="124">
        <f t="shared" ca="1" si="92"/>
        <v>0.2992428982408637</v>
      </c>
      <c r="P258" s="124">
        <f t="shared" ca="1" si="93"/>
        <v>0.18843543308261079</v>
      </c>
      <c r="Q258" s="124">
        <f t="shared" ca="1" si="94"/>
        <v>0.11457769008650828</v>
      </c>
      <c r="R258" s="124">
        <f t="shared" ca="1" si="76"/>
        <v>7.385774299610251E-2</v>
      </c>
      <c r="S258" s="154">
        <f t="shared" ca="1" si="77"/>
        <v>0.46681353637877565</v>
      </c>
      <c r="T258" s="154">
        <f t="shared" ca="1" si="95"/>
        <v>0.23394356538036068</v>
      </c>
      <c r="U258" s="154">
        <f t="shared" ca="1" si="78"/>
        <v>0.2992428982408637</v>
      </c>
      <c r="V258" s="101">
        <f t="shared" ca="1" si="79"/>
        <v>127.08838545915586</v>
      </c>
      <c r="W258" s="101">
        <f t="shared" si="80"/>
        <v>0</v>
      </c>
    </row>
    <row r="259" spans="1:23">
      <c r="A259" s="102">
        <f>IFERROR(B259*Proc!$H$38,"")</f>
        <v>0.88888888888888884</v>
      </c>
      <c r="B259" s="34">
        <f t="shared" si="81"/>
        <v>256</v>
      </c>
      <c r="C259" s="34">
        <f t="shared" ca="1" si="82"/>
        <v>10</v>
      </c>
      <c r="D259" s="101">
        <f t="shared" ca="1" si="83"/>
        <v>0.57386137659455272</v>
      </c>
      <c r="E259" s="101">
        <f t="shared" ca="1" si="84"/>
        <v>0.53285211328798165</v>
      </c>
      <c r="F259" s="101">
        <f t="shared" ca="1" si="85"/>
        <v>9.2115715376872558</v>
      </c>
      <c r="G259" s="102">
        <f t="shared" ca="1" si="86"/>
        <v>82.904143839185309</v>
      </c>
      <c r="H259" s="34">
        <f t="shared" ca="1" si="87"/>
        <v>15</v>
      </c>
      <c r="I259" s="101">
        <f t="shared" ca="1" si="88"/>
        <v>0.38253922148005071</v>
      </c>
      <c r="J259" s="101">
        <f t="shared" ca="1" si="89"/>
        <v>0.34852125546687185</v>
      </c>
      <c r="K259" s="101">
        <f t="shared" ca="1" si="90"/>
        <v>14.169005764373157</v>
      </c>
      <c r="L259" s="102">
        <f t="shared" ca="1" si="91"/>
        <v>-127.52105187935841</v>
      </c>
      <c r="M259" s="124">
        <f t="shared" ca="1" si="74"/>
        <v>0.54191902739065367</v>
      </c>
      <c r="N259" s="124">
        <f t="shared" ca="1" si="75"/>
        <v>0.34852125546686963</v>
      </c>
      <c r="O259" s="124">
        <f t="shared" ca="1" si="92"/>
        <v>0.29843001693005222</v>
      </c>
      <c r="P259" s="124">
        <f t="shared" ca="1" si="93"/>
        <v>0.18887029978757552</v>
      </c>
      <c r="Q259" s="124">
        <f t="shared" ca="1" si="94"/>
        <v>0.11494584323544267</v>
      </c>
      <c r="R259" s="124">
        <f t="shared" ca="1" si="76"/>
        <v>7.3924456552132853E-2</v>
      </c>
      <c r="S259" s="154">
        <f t="shared" ca="1" si="77"/>
        <v>0.46799457083852081</v>
      </c>
      <c r="T259" s="154">
        <f t="shared" ca="1" si="95"/>
        <v>0.23357541223142697</v>
      </c>
      <c r="U259" s="154">
        <f t="shared" ca="1" si="78"/>
        <v>0.29843001693005222</v>
      </c>
      <c r="V259" s="101">
        <f t="shared" ca="1" si="79"/>
        <v>127.52105187935841</v>
      </c>
      <c r="W259" s="101">
        <f t="shared" si="80"/>
        <v>0</v>
      </c>
    </row>
    <row r="260" spans="1:23">
      <c r="A260" s="102">
        <f>IFERROR(B260*Proc!$H$38,"")</f>
        <v>0.89236111111111105</v>
      </c>
      <c r="B260" s="34">
        <f t="shared" si="81"/>
        <v>257</v>
      </c>
      <c r="C260" s="34">
        <f t="shared" ca="1" si="82"/>
        <v>10</v>
      </c>
      <c r="D260" s="101">
        <f t="shared" ca="1" si="83"/>
        <v>0.57534961598874301</v>
      </c>
      <c r="E260" s="101">
        <f t="shared" ca="1" si="84"/>
        <v>0.53285211328798221</v>
      </c>
      <c r="F260" s="101">
        <f t="shared" ca="1" si="85"/>
        <v>9.2391818729433517</v>
      </c>
      <c r="G260" s="102">
        <f t="shared" ca="1" si="86"/>
        <v>83.152636856490162</v>
      </c>
      <c r="H260" s="34">
        <f t="shared" ca="1" si="87"/>
        <v>15</v>
      </c>
      <c r="I260" s="101">
        <f t="shared" ca="1" si="88"/>
        <v>0.38253922148005021</v>
      </c>
      <c r="J260" s="101">
        <f t="shared" ca="1" si="89"/>
        <v>0.35039724623965712</v>
      </c>
      <c r="K260" s="101">
        <f t="shared" ca="1" si="90"/>
        <v>14.178869914044727</v>
      </c>
      <c r="L260" s="102">
        <f t="shared" ca="1" si="91"/>
        <v>-127.60982922640254</v>
      </c>
      <c r="M260" s="124">
        <f t="shared" ref="M260:M323" ca="1" si="96">IFERROR(INDEX(rMaxtable,$AA$2,1000-B260+1)*(1-rTPs)+INDEX(rMaxtable,$AB$2,1000-B260+1)*rTPs,"")</f>
        <v>0.54224806862825115</v>
      </c>
      <c r="N260" s="124">
        <f t="shared" ref="N260:N323" ca="1" si="97">IFERROR(INDEX(rMaxtable,$AA$1,1000-B260+1)*(1-rSLs)+INDEX(rMaxtable,$AB$1,1000-B260+1)*rSLs,"")</f>
        <v>0.35039724623965474</v>
      </c>
      <c r="O260" s="124">
        <f t="shared" ca="1" si="92"/>
        <v>0.29735691515820462</v>
      </c>
      <c r="P260" s="124">
        <f t="shared" ca="1" si="93"/>
        <v>0.19000223002611052</v>
      </c>
      <c r="Q260" s="124">
        <f t="shared" ca="1" si="94"/>
        <v>0.11541912622032338</v>
      </c>
      <c r="R260" s="124">
        <f t="shared" ref="R260:R323" ca="1" si="98">IFERROR(IF(ISNUMBER(N260),N260,rSmall)*P260/(IF(ISNUMBER(M260),M260,rSmall)+IF(ISNUMBER(N260),N260,rSmall)),"")</f>
        <v>7.4583103805787129E-2</v>
      </c>
      <c r="S260" s="154">
        <f t="shared" ref="S260:S323" ca="1" si="99">IFERROR(M260-R260,"")</f>
        <v>0.467664964822464</v>
      </c>
      <c r="T260" s="154">
        <f t="shared" ca="1" si="95"/>
        <v>0.23497812001933135</v>
      </c>
      <c r="U260" s="154">
        <f t="shared" ref="U260:U323" ca="1" si="100">IF(B260&gt;rNtrials,"",(1-IF(ISNUMBER(S260),S260,rSmall)-IF(ISNUMBER(T260),T260,rSmall)))</f>
        <v>0.29735691515820462</v>
      </c>
      <c r="V260" s="101">
        <f t="shared" ref="V260:V323" ca="1" si="101">IFERROR(rPipvalue*rStdevup*K260,"")</f>
        <v>127.60982922640254</v>
      </c>
      <c r="W260" s="101">
        <f t="shared" ref="W260:W323" si="102">IFERROR(rMugraph*B260,"")</f>
        <v>0</v>
      </c>
    </row>
    <row r="261" spans="1:23">
      <c r="A261" s="102">
        <f>IFERROR(B261*Proc!$H$38,"")</f>
        <v>0.89583333333333326</v>
      </c>
      <c r="B261" s="34">
        <f t="shared" ref="B261:B324" si="103">IFERROR(IF(1+B260&gt;rNtrials,"",1+B260),"")</f>
        <v>258</v>
      </c>
      <c r="C261" s="34">
        <f t="shared" ref="C261:C324" ca="1" si="104">IFERROR(MATCH($C$2,OFFSET(rMaxtable,,1000-$B261,,1),-1),"")</f>
        <v>10</v>
      </c>
      <c r="D261" s="101">
        <f t="shared" ref="D261:D324" ca="1" si="105">IFERROR(INDEX(rMaxtable,C261,1000-$B261+1),"")</f>
        <v>0.57534961598874312</v>
      </c>
      <c r="E261" s="101">
        <f t="shared" ref="E261:E324" ca="1" si="106">IFERROR(INDEX(rMaxtable,C261+1,1000-$B261+1),"")</f>
        <v>0.53443784100069713</v>
      </c>
      <c r="F261" s="101">
        <f t="shared" ref="F261:F324" ca="1" si="107">IFERROR(C261-1+(D261-$C$2)/(D261-IF(ISNUMBER(E261),E261,0))*(1),"")</f>
        <v>9.2484524881737151</v>
      </c>
      <c r="G261" s="102">
        <f t="shared" ref="G261:G324" ca="1" si="108">IFERROR(rPipvalue*rSDTP*F261,"")</f>
        <v>83.236072393563433</v>
      </c>
      <c r="H261" s="34">
        <f t="shared" ref="H261:H324" ca="1" si="109">IFERROR(MATCH($H$2,OFFSET(rMaxtable,,1000-$B261,,1),-1),"")</f>
        <v>15</v>
      </c>
      <c r="I261" s="101">
        <f t="shared" ref="I261:I324" ca="1" si="110">IFERROR(INDEX(rMaxtable,H261,1000-$B261+1),"")</f>
        <v>0.38438343317417123</v>
      </c>
      <c r="J261" s="101">
        <f t="shared" ref="J261:J324" ca="1" si="111">IFERROR(INDEX(rMaxtable,H261+1,1000-$B261+1),"")</f>
        <v>0.35039724623965718</v>
      </c>
      <c r="K261" s="101">
        <f t="shared" ref="K261:K324" ca="1" si="112">IFERROR(H261-1+(I261-$H$2)/(I261-IF(ISNUMBER(J261),J261,0))*(1),"")</f>
        <v>14.223427360569435</v>
      </c>
      <c r="L261" s="102">
        <f t="shared" ref="L261:L324" ca="1" si="113">IF(B260&lt;rNtrials,-(rPipvalue*rSDSL*K261),"")</f>
        <v>-128.01084624512492</v>
      </c>
      <c r="M261" s="124">
        <f t="shared" ca="1" si="96"/>
        <v>0.54348320099244862</v>
      </c>
      <c r="N261" s="124">
        <f t="shared" ca="1" si="97"/>
        <v>0.3503972462396549</v>
      </c>
      <c r="O261" s="124">
        <f t="shared" ref="O261:O324" ca="1" si="114">IF($B261&gt;rNtrials,"",(1-IF(ISNUMBER(M261),M261,rSmall))*(1-IF(ISNUMBER(N261),N261,rSmall)))</f>
        <v>0.2965545697731633</v>
      </c>
      <c r="P261" s="124">
        <f t="shared" ref="P261:P324" ca="1" si="115">IF($B261&gt;rNtrials,"",IF(ISNUMBER(M261),M261,rSmall)*IF(ISNUMBER(N261),N261,rSmall))</f>
        <v>0.19043501700526688</v>
      </c>
      <c r="Q261" s="124">
        <f t="shared" ref="Q261:Q324" ca="1" si="116">IFERROR(IF($B261&gt;rNtrials,"",IF(ISNUMBER(M261),M261,rSmall)*P261/(IF(ISNUMBER(M261),M261,rSmall)+IF(ISNUMBER(N261),N261,rSmall))),"")</f>
        <v>0.11578531887967301</v>
      </c>
      <c r="R261" s="124">
        <f t="shared" ca="1" si="98"/>
        <v>7.4649698125593869E-2</v>
      </c>
      <c r="S261" s="154">
        <f t="shared" ca="1" si="99"/>
        <v>0.46883350286685477</v>
      </c>
      <c r="T261" s="154">
        <f t="shared" ca="1" si="95"/>
        <v>0.23461192735998188</v>
      </c>
      <c r="U261" s="154">
        <f t="shared" ca="1" si="100"/>
        <v>0.29655456977316336</v>
      </c>
      <c r="V261" s="101">
        <f t="shared" ca="1" si="101"/>
        <v>128.01084624512492</v>
      </c>
      <c r="W261" s="101">
        <f t="shared" si="102"/>
        <v>0</v>
      </c>
    </row>
    <row r="262" spans="1:23">
      <c r="A262" s="102">
        <f>IFERROR(B262*Proc!$H$38,"")</f>
        <v>0.89930555555555547</v>
      </c>
      <c r="B262" s="34">
        <f t="shared" si="103"/>
        <v>259</v>
      </c>
      <c r="C262" s="34">
        <f t="shared" ca="1" si="104"/>
        <v>10</v>
      </c>
      <c r="D262" s="101">
        <f t="shared" ca="1" si="105"/>
        <v>0.57682243988831294</v>
      </c>
      <c r="E262" s="101">
        <f t="shared" ca="1" si="106"/>
        <v>0.53443784100069702</v>
      </c>
      <c r="F262" s="101">
        <f t="shared" ca="1" si="107"/>
        <v>9.2745680387777192</v>
      </c>
      <c r="G262" s="102">
        <f t="shared" ca="1" si="108"/>
        <v>83.471112348999469</v>
      </c>
      <c r="H262" s="34">
        <f t="shared" ca="1" si="109"/>
        <v>15</v>
      </c>
      <c r="I262" s="101">
        <f t="shared" ca="1" si="110"/>
        <v>0.38438343317417123</v>
      </c>
      <c r="J262" s="101">
        <f t="shared" ca="1" si="111"/>
        <v>0.35225780391855399</v>
      </c>
      <c r="K262" s="101">
        <f t="shared" ca="1" si="112"/>
        <v>14.236367169096622</v>
      </c>
      <c r="L262" s="102">
        <f t="shared" ca="1" si="113"/>
        <v>-128.1273045218696</v>
      </c>
      <c r="M262" s="124">
        <f t="shared" ca="1" si="96"/>
        <v>0.54380883395215163</v>
      </c>
      <c r="N262" s="124">
        <f t="shared" ca="1" si="97"/>
        <v>0.3522578039185516</v>
      </c>
      <c r="O262" s="124">
        <f t="shared" ca="1" si="114"/>
        <v>0.29549426772879001</v>
      </c>
      <c r="P262" s="124">
        <f t="shared" ca="1" si="115"/>
        <v>0.19156090559949321</v>
      </c>
      <c r="Q262" s="124">
        <f t="shared" ca="1" si="116"/>
        <v>0.11625531885934362</v>
      </c>
      <c r="R262" s="124">
        <f t="shared" ca="1" si="98"/>
        <v>7.5305586740149602E-2</v>
      </c>
      <c r="S262" s="154">
        <f t="shared" ca="1" si="99"/>
        <v>0.46850324721200204</v>
      </c>
      <c r="T262" s="154">
        <f t="shared" ref="T262:T325" ca="1" si="117">IFERROR(N262-Q262,"")</f>
        <v>0.23600248505920798</v>
      </c>
      <c r="U262" s="154">
        <f t="shared" ca="1" si="100"/>
        <v>0.29549426772878995</v>
      </c>
      <c r="V262" s="101">
        <f t="shared" ca="1" si="101"/>
        <v>128.1273045218696</v>
      </c>
      <c r="W262" s="101">
        <f t="shared" si="102"/>
        <v>0</v>
      </c>
    </row>
    <row r="263" spans="1:23">
      <c r="A263" s="102">
        <f>IFERROR(B263*Proc!$H$38,"")</f>
        <v>0.90277777777777768</v>
      </c>
      <c r="B263" s="34">
        <f t="shared" si="103"/>
        <v>260</v>
      </c>
      <c r="C263" s="34">
        <f t="shared" ca="1" si="104"/>
        <v>10</v>
      </c>
      <c r="D263" s="101">
        <f t="shared" ca="1" si="105"/>
        <v>0.57682243988831239</v>
      </c>
      <c r="E263" s="101">
        <f t="shared" ca="1" si="106"/>
        <v>0.53600764095949738</v>
      </c>
      <c r="F263" s="101">
        <f t="shared" ca="1" si="107"/>
        <v>9.2851283479614661</v>
      </c>
      <c r="G263" s="102">
        <f t="shared" ca="1" si="108"/>
        <v>83.56615513165319</v>
      </c>
      <c r="H263" s="34">
        <f t="shared" ca="1" si="109"/>
        <v>15</v>
      </c>
      <c r="I263" s="101">
        <f t="shared" ca="1" si="110"/>
        <v>0.38621172101798706</v>
      </c>
      <c r="J263" s="101">
        <f t="shared" ca="1" si="111"/>
        <v>0.35225780391855421</v>
      </c>
      <c r="K263" s="101">
        <f t="shared" ca="1" si="112"/>
        <v>14.277485859991426</v>
      </c>
      <c r="L263" s="102">
        <f t="shared" ca="1" si="113"/>
        <v>-128.49737273992284</v>
      </c>
      <c r="M263" s="124">
        <f t="shared" ca="1" si="96"/>
        <v>0.54503156009793507</v>
      </c>
      <c r="N263" s="124">
        <f t="shared" ca="1" si="97"/>
        <v>0.35225780391855199</v>
      </c>
      <c r="O263" s="124">
        <f t="shared" ca="1" si="114"/>
        <v>0.29470225640991382</v>
      </c>
      <c r="P263" s="124">
        <f t="shared" ca="1" si="115"/>
        <v>0.19199162042640089</v>
      </c>
      <c r="Q263" s="124">
        <f t="shared" ca="1" si="116"/>
        <v>0.11661956176358862</v>
      </c>
      <c r="R263" s="124">
        <f t="shared" ca="1" si="98"/>
        <v>7.5372058662812283E-2</v>
      </c>
      <c r="S263" s="154">
        <f t="shared" ca="1" si="99"/>
        <v>0.46965950143512281</v>
      </c>
      <c r="T263" s="154">
        <f t="shared" ca="1" si="117"/>
        <v>0.23563824215496337</v>
      </c>
      <c r="U263" s="154">
        <f t="shared" ca="1" si="100"/>
        <v>0.29470225640991382</v>
      </c>
      <c r="V263" s="101">
        <f t="shared" ca="1" si="101"/>
        <v>128.49737273992284</v>
      </c>
      <c r="W263" s="101">
        <f t="shared" si="102"/>
        <v>0</v>
      </c>
    </row>
    <row r="264" spans="1:23">
      <c r="A264" s="102">
        <f>IFERROR(B264*Proc!$H$38,"")</f>
        <v>0.90625</v>
      </c>
      <c r="B264" s="34">
        <f t="shared" si="103"/>
        <v>261</v>
      </c>
      <c r="C264" s="34">
        <f t="shared" ca="1" si="104"/>
        <v>10</v>
      </c>
      <c r="D264" s="101">
        <f t="shared" ca="1" si="105"/>
        <v>0.57828011127862733</v>
      </c>
      <c r="E264" s="101">
        <f t="shared" ca="1" si="106"/>
        <v>0.53600764095949704</v>
      </c>
      <c r="F264" s="101">
        <f t="shared" ca="1" si="107"/>
        <v>9.3097790945834848</v>
      </c>
      <c r="G264" s="102">
        <f t="shared" ca="1" si="108"/>
        <v>83.788011851251369</v>
      </c>
      <c r="H264" s="34">
        <f t="shared" ca="1" si="109"/>
        <v>15</v>
      </c>
      <c r="I264" s="101">
        <f t="shared" ca="1" si="110"/>
        <v>0.38621172101798634</v>
      </c>
      <c r="J264" s="101">
        <f t="shared" ca="1" si="111"/>
        <v>0.35410312550004441</v>
      </c>
      <c r="K264" s="101">
        <f t="shared" ca="1" si="112"/>
        <v>14.293433323209301</v>
      </c>
      <c r="L264" s="102">
        <f t="shared" ca="1" si="113"/>
        <v>-128.64089990888371</v>
      </c>
      <c r="M264" s="124">
        <f t="shared" ca="1" si="96"/>
        <v>0.54535384292430766</v>
      </c>
      <c r="N264" s="124">
        <f t="shared" ca="1" si="97"/>
        <v>0.35410312550004203</v>
      </c>
      <c r="O264" s="124">
        <f t="shared" ca="1" si="114"/>
        <v>0.29365453185860668</v>
      </c>
      <c r="P264" s="124">
        <f t="shared" ca="1" si="115"/>
        <v>0.19311150028295632</v>
      </c>
      <c r="Q264" s="124">
        <f t="shared" ca="1" si="116"/>
        <v>0.11708631150712617</v>
      </c>
      <c r="R264" s="124">
        <f t="shared" ca="1" si="98"/>
        <v>7.6025188775830144E-2</v>
      </c>
      <c r="S264" s="154">
        <f t="shared" ca="1" si="99"/>
        <v>0.46932865414847752</v>
      </c>
      <c r="T264" s="154">
        <f t="shared" ca="1" si="117"/>
        <v>0.23701681399291585</v>
      </c>
      <c r="U264" s="154">
        <f t="shared" ca="1" si="100"/>
        <v>0.29365453185860657</v>
      </c>
      <c r="V264" s="101">
        <f t="shared" ca="1" si="101"/>
        <v>128.64089990888371</v>
      </c>
      <c r="W264" s="101">
        <f t="shared" si="102"/>
        <v>0</v>
      </c>
    </row>
    <row r="265" spans="1:23">
      <c r="A265" s="102">
        <f>IFERROR(B265*Proc!$H$38,"")</f>
        <v>0.90972222222222221</v>
      </c>
      <c r="B265" s="34">
        <f t="shared" si="103"/>
        <v>262</v>
      </c>
      <c r="C265" s="34">
        <f t="shared" ca="1" si="104"/>
        <v>10</v>
      </c>
      <c r="D265" s="101">
        <f t="shared" ca="1" si="105"/>
        <v>0.57828011127862677</v>
      </c>
      <c r="E265" s="101">
        <f t="shared" ca="1" si="106"/>
        <v>0.53756177589770016</v>
      </c>
      <c r="F265" s="101">
        <f t="shared" ca="1" si="107"/>
        <v>9.3216027241477288</v>
      </c>
      <c r="G265" s="102">
        <f t="shared" ca="1" si="108"/>
        <v>83.894424517329554</v>
      </c>
      <c r="H265" s="34">
        <f t="shared" ca="1" si="109"/>
        <v>15</v>
      </c>
      <c r="I265" s="101">
        <f t="shared" ca="1" si="110"/>
        <v>0.38802430302303181</v>
      </c>
      <c r="J265" s="101">
        <f t="shared" ca="1" si="111"/>
        <v>0.35410312550004469</v>
      </c>
      <c r="K265" s="101">
        <f t="shared" ca="1" si="112"/>
        <v>14.331188794488204</v>
      </c>
      <c r="L265" s="102">
        <f t="shared" ca="1" si="113"/>
        <v>-128.98069915039383</v>
      </c>
      <c r="M265" s="124">
        <f t="shared" ca="1" si="96"/>
        <v>0.54656436749615733</v>
      </c>
      <c r="N265" s="124">
        <f t="shared" ca="1" si="97"/>
        <v>0.35410312550004241</v>
      </c>
      <c r="O265" s="124">
        <f t="shared" ca="1" si="114"/>
        <v>0.29287265782114336</v>
      </c>
      <c r="P265" s="124">
        <f t="shared" ca="1" si="115"/>
        <v>0.1935401508173431</v>
      </c>
      <c r="Q265" s="124">
        <f t="shared" ca="1" si="116"/>
        <v>0.11744861554256002</v>
      </c>
      <c r="R265" s="124">
        <f t="shared" ca="1" si="98"/>
        <v>7.6091535274783087E-2</v>
      </c>
      <c r="S265" s="154">
        <f t="shared" ca="1" si="99"/>
        <v>0.47047283222137426</v>
      </c>
      <c r="T265" s="154">
        <f t="shared" ca="1" si="117"/>
        <v>0.23665450995748238</v>
      </c>
      <c r="U265" s="154">
        <f t="shared" ca="1" si="100"/>
        <v>0.29287265782114336</v>
      </c>
      <c r="V265" s="101">
        <f t="shared" ca="1" si="101"/>
        <v>128.98069915039383</v>
      </c>
      <c r="W265" s="101">
        <f t="shared" si="102"/>
        <v>0</v>
      </c>
    </row>
    <row r="266" spans="1:23">
      <c r="A266" s="102">
        <f>IFERROR(B266*Proc!$H$38,"")</f>
        <v>0.91319444444444442</v>
      </c>
      <c r="B266" s="34">
        <f t="shared" si="103"/>
        <v>263</v>
      </c>
      <c r="C266" s="34">
        <f t="shared" ca="1" si="104"/>
        <v>10</v>
      </c>
      <c r="D266" s="101">
        <f t="shared" ca="1" si="105"/>
        <v>0.57972288694173091</v>
      </c>
      <c r="E266" s="101">
        <f t="shared" ca="1" si="106"/>
        <v>0.53756177589770093</v>
      </c>
      <c r="F266" s="101">
        <f t="shared" ca="1" si="107"/>
        <v>9.3448178400514319</v>
      </c>
      <c r="G266" s="102">
        <f t="shared" ca="1" si="108"/>
        <v>84.103360560462889</v>
      </c>
      <c r="H266" s="34">
        <f t="shared" ca="1" si="109"/>
        <v>15</v>
      </c>
      <c r="I266" s="101">
        <f t="shared" ca="1" si="110"/>
        <v>0.38802430302303209</v>
      </c>
      <c r="J266" s="101">
        <f t="shared" ca="1" si="111"/>
        <v>0.35593340486279612</v>
      </c>
      <c r="K266" s="101">
        <f t="shared" ca="1" si="112"/>
        <v>14.350077889230887</v>
      </c>
      <c r="L266" s="102">
        <f t="shared" ca="1" si="113"/>
        <v>-129.15070100307798</v>
      </c>
      <c r="M266" s="124">
        <f t="shared" ca="1" si="96"/>
        <v>0.5468833569622451</v>
      </c>
      <c r="N266" s="124">
        <f t="shared" ca="1" si="97"/>
        <v>0.35593340486279373</v>
      </c>
      <c r="O266" s="124">
        <f t="shared" ca="1" si="114"/>
        <v>0.29183729348132764</v>
      </c>
      <c r="P266" s="124">
        <f t="shared" ca="1" si="115"/>
        <v>0.19465405530636654</v>
      </c>
      <c r="Q266" s="124">
        <f t="shared" ca="1" si="116"/>
        <v>0.11791214752932366</v>
      </c>
      <c r="R266" s="124">
        <f t="shared" ca="1" si="98"/>
        <v>7.6741907777042859E-2</v>
      </c>
      <c r="S266" s="154">
        <f t="shared" ca="1" si="99"/>
        <v>0.47014144918520223</v>
      </c>
      <c r="T266" s="154">
        <f t="shared" ca="1" si="117"/>
        <v>0.23802125733347007</v>
      </c>
      <c r="U266" s="154">
        <f t="shared" ca="1" si="100"/>
        <v>0.29183729348132764</v>
      </c>
      <c r="V266" s="101">
        <f t="shared" ca="1" si="101"/>
        <v>129.15070100307798</v>
      </c>
      <c r="W266" s="101">
        <f t="shared" si="102"/>
        <v>0</v>
      </c>
    </row>
    <row r="267" spans="1:23">
      <c r="A267" s="102">
        <f>IFERROR(B267*Proc!$H$38,"")</f>
        <v>0.91666666666666663</v>
      </c>
      <c r="B267" s="34">
        <f t="shared" si="103"/>
        <v>264</v>
      </c>
      <c r="C267" s="34">
        <f t="shared" ca="1" si="104"/>
        <v>10</v>
      </c>
      <c r="D267" s="101">
        <f t="shared" ca="1" si="105"/>
        <v>0.57972288694173202</v>
      </c>
      <c r="E267" s="101">
        <f t="shared" ca="1" si="106"/>
        <v>0.53910050257814079</v>
      </c>
      <c r="F267" s="101">
        <f t="shared" ca="1" si="107"/>
        <v>9.3578791218715871</v>
      </c>
      <c r="G267" s="102">
        <f t="shared" ca="1" si="108"/>
        <v>84.220912096844287</v>
      </c>
      <c r="H267" s="34">
        <f t="shared" ca="1" si="109"/>
        <v>15</v>
      </c>
      <c r="I267" s="101">
        <f t="shared" ca="1" si="110"/>
        <v>0.38982139332000509</v>
      </c>
      <c r="J267" s="101">
        <f t="shared" ca="1" si="111"/>
        <v>0.35593340486279584</v>
      </c>
      <c r="K267" s="101">
        <f t="shared" ca="1" si="112"/>
        <v>14.384543455711059</v>
      </c>
      <c r="L267" s="102">
        <f t="shared" ca="1" si="113"/>
        <v>-129.46089110139954</v>
      </c>
      <c r="M267" s="124">
        <f t="shared" ca="1" si="96"/>
        <v>0.54808187995419799</v>
      </c>
      <c r="N267" s="124">
        <f t="shared" ca="1" si="97"/>
        <v>0.35593340486279362</v>
      </c>
      <c r="O267" s="124">
        <f t="shared" ca="1" si="114"/>
        <v>0.29106536485870704</v>
      </c>
      <c r="P267" s="124">
        <f t="shared" ca="1" si="115"/>
        <v>0.1950806496756986</v>
      </c>
      <c r="Q267" s="124">
        <f t="shared" ca="1" si="116"/>
        <v>0.11827252372020243</v>
      </c>
      <c r="R267" s="124">
        <f t="shared" ca="1" si="98"/>
        <v>7.6808125955496173E-2</v>
      </c>
      <c r="S267" s="154">
        <f t="shared" ca="1" si="99"/>
        <v>0.47127375399870181</v>
      </c>
      <c r="T267" s="154">
        <f t="shared" ca="1" si="117"/>
        <v>0.23766088114259121</v>
      </c>
      <c r="U267" s="154">
        <f t="shared" ca="1" si="100"/>
        <v>0.29106536485870704</v>
      </c>
      <c r="V267" s="101">
        <f t="shared" ca="1" si="101"/>
        <v>129.46089110139954</v>
      </c>
      <c r="W267" s="101">
        <f t="shared" si="102"/>
        <v>0</v>
      </c>
    </row>
    <row r="268" spans="1:23">
      <c r="A268" s="102">
        <f>IFERROR(B268*Proc!$H$38,"")</f>
        <v>0.92013888888888884</v>
      </c>
      <c r="B268" s="34">
        <f t="shared" si="103"/>
        <v>265</v>
      </c>
      <c r="C268" s="34">
        <f t="shared" ca="1" si="104"/>
        <v>10</v>
      </c>
      <c r="D268" s="101">
        <f t="shared" ca="1" si="105"/>
        <v>0.58115101764201382</v>
      </c>
      <c r="E268" s="101">
        <f t="shared" ca="1" si="106"/>
        <v>0.53910050257814013</v>
      </c>
      <c r="F268" s="101">
        <f t="shared" ca="1" si="107"/>
        <v>9.379687000751403</v>
      </c>
      <c r="G268" s="102">
        <f t="shared" ca="1" si="108"/>
        <v>84.417183006762627</v>
      </c>
      <c r="H268" s="34">
        <f t="shared" ca="1" si="109"/>
        <v>15</v>
      </c>
      <c r="I268" s="101">
        <f t="shared" ca="1" si="110"/>
        <v>0.38982139332000504</v>
      </c>
      <c r="J268" s="101">
        <f t="shared" ca="1" si="111"/>
        <v>0.35774883281586056</v>
      </c>
      <c r="K268" s="101">
        <f t="shared" ca="1" si="112"/>
        <v>14.406310066411683</v>
      </c>
      <c r="L268" s="102">
        <f t="shared" ca="1" si="113"/>
        <v>-129.65679059770514</v>
      </c>
      <c r="M268" s="124">
        <f t="shared" ca="1" si="96"/>
        <v>0.54839763150257437</v>
      </c>
      <c r="N268" s="124">
        <f t="shared" ca="1" si="97"/>
        <v>0.35774883281585818</v>
      </c>
      <c r="O268" s="124">
        <f t="shared" ca="1" si="114"/>
        <v>0.29004214827059449</v>
      </c>
      <c r="P268" s="124">
        <f t="shared" ca="1" si="115"/>
        <v>0.19618861258902709</v>
      </c>
      <c r="Q268" s="124">
        <f t="shared" ca="1" si="116"/>
        <v>0.11873287013542901</v>
      </c>
      <c r="R268" s="124">
        <f t="shared" ca="1" si="98"/>
        <v>7.7455742453598098E-2</v>
      </c>
      <c r="S268" s="154">
        <f t="shared" ca="1" si="99"/>
        <v>0.47094188904897627</v>
      </c>
      <c r="T268" s="154">
        <f t="shared" ca="1" si="117"/>
        <v>0.23901596268042918</v>
      </c>
      <c r="U268" s="154">
        <f t="shared" ca="1" si="100"/>
        <v>0.29004214827059455</v>
      </c>
      <c r="V268" s="101">
        <f t="shared" ca="1" si="101"/>
        <v>129.65679059770514</v>
      </c>
      <c r="W268" s="101">
        <f t="shared" si="102"/>
        <v>0</v>
      </c>
    </row>
    <row r="269" spans="1:23">
      <c r="A269" s="102">
        <f>IFERROR(B269*Proc!$H$38,"")</f>
        <v>0.92361111111111105</v>
      </c>
      <c r="B269" s="34">
        <f t="shared" si="103"/>
        <v>266</v>
      </c>
      <c r="C269" s="34">
        <f t="shared" ca="1" si="104"/>
        <v>10</v>
      </c>
      <c r="D269" s="101">
        <f t="shared" ca="1" si="105"/>
        <v>0.58115101764201404</v>
      </c>
      <c r="E269" s="101">
        <f t="shared" ca="1" si="106"/>
        <v>0.54062407196451268</v>
      </c>
      <c r="F269" s="101">
        <f t="shared" ca="1" si="107"/>
        <v>9.393960948148079</v>
      </c>
      <c r="G269" s="102">
        <f t="shared" ca="1" si="108"/>
        <v>84.545648533332709</v>
      </c>
      <c r="H269" s="34">
        <f t="shared" ca="1" si="109"/>
        <v>15</v>
      </c>
      <c r="I269" s="101">
        <f t="shared" ca="1" si="110"/>
        <v>0.39160320223690204</v>
      </c>
      <c r="J269" s="101">
        <f t="shared" ca="1" si="111"/>
        <v>0.35774883281586067</v>
      </c>
      <c r="K269" s="101">
        <f t="shared" ca="1" si="112"/>
        <v>14.437556905021598</v>
      </c>
      <c r="L269" s="102">
        <f t="shared" ca="1" si="113"/>
        <v>-129.93801214519439</v>
      </c>
      <c r="M269" s="124">
        <f t="shared" ca="1" si="96"/>
        <v>0.5495843483916848</v>
      </c>
      <c r="N269" s="124">
        <f t="shared" ca="1" si="97"/>
        <v>0.3577488328158584</v>
      </c>
      <c r="O269" s="124">
        <f t="shared" ca="1" si="114"/>
        <v>0.28927997796344612</v>
      </c>
      <c r="P269" s="124">
        <f t="shared" ca="1" si="115"/>
        <v>0.19661315917098932</v>
      </c>
      <c r="Q269" s="124">
        <f t="shared" ca="1" si="116"/>
        <v>0.1190913296308759</v>
      </c>
      <c r="R269" s="124">
        <f t="shared" ca="1" si="98"/>
        <v>7.7521829540113427E-2</v>
      </c>
      <c r="S269" s="154">
        <f t="shared" ca="1" si="99"/>
        <v>0.47206251885157136</v>
      </c>
      <c r="T269" s="154">
        <f t="shared" ca="1" si="117"/>
        <v>0.23865750318498249</v>
      </c>
      <c r="U269" s="154">
        <f t="shared" ca="1" si="100"/>
        <v>0.28927997796344618</v>
      </c>
      <c r="V269" s="101">
        <f t="shared" ca="1" si="101"/>
        <v>129.93801214519439</v>
      </c>
      <c r="W269" s="101">
        <f t="shared" si="102"/>
        <v>0</v>
      </c>
    </row>
    <row r="270" spans="1:23">
      <c r="A270" s="102">
        <f>IFERROR(B270*Proc!$H$38,"")</f>
        <v>0.92708333333333326</v>
      </c>
      <c r="B270" s="34">
        <f t="shared" si="103"/>
        <v>267</v>
      </c>
      <c r="C270" s="34">
        <f t="shared" ca="1" si="104"/>
        <v>10</v>
      </c>
      <c r="D270" s="101">
        <f t="shared" ca="1" si="105"/>
        <v>0.58256474830518257</v>
      </c>
      <c r="E270" s="101">
        <f t="shared" ca="1" si="106"/>
        <v>0.54062407196451234</v>
      </c>
      <c r="F270" s="101">
        <f t="shared" ca="1" si="107"/>
        <v>9.4143892307947681</v>
      </c>
      <c r="G270" s="102">
        <f t="shared" ca="1" si="108"/>
        <v>84.729503077152913</v>
      </c>
      <c r="H270" s="34">
        <f t="shared" ca="1" si="109"/>
        <v>15</v>
      </c>
      <c r="I270" s="101">
        <f t="shared" ca="1" si="110"/>
        <v>0.39160320223690226</v>
      </c>
      <c r="J270" s="101">
        <f t="shared" ca="1" si="111"/>
        <v>0.35954959714676732</v>
      </c>
      <c r="K270" s="101">
        <f t="shared" ca="1" si="112"/>
        <v>14.462138753618323</v>
      </c>
      <c r="L270" s="102">
        <f t="shared" ca="1" si="113"/>
        <v>-130.1592487825649</v>
      </c>
      <c r="M270" s="124">
        <f t="shared" ca="1" si="96"/>
        <v>0.54989691617402769</v>
      </c>
      <c r="N270" s="124">
        <f t="shared" ca="1" si="97"/>
        <v>0.35954959714676493</v>
      </c>
      <c r="O270" s="124">
        <f t="shared" ca="1" si="114"/>
        <v>0.28826870136182742</v>
      </c>
      <c r="P270" s="124">
        <f t="shared" ca="1" si="115"/>
        <v>0.19771521468262002</v>
      </c>
      <c r="Q270" s="124">
        <f t="shared" ca="1" si="116"/>
        <v>0.11954852236187341</v>
      </c>
      <c r="R270" s="124">
        <f t="shared" ca="1" si="98"/>
        <v>7.8166692320746606E-2</v>
      </c>
      <c r="S270" s="154">
        <f t="shared" ca="1" si="99"/>
        <v>0.47173022385328112</v>
      </c>
      <c r="T270" s="154">
        <f t="shared" ca="1" si="117"/>
        <v>0.24000107478489152</v>
      </c>
      <c r="U270" s="154">
        <f t="shared" ca="1" si="100"/>
        <v>0.28826870136182736</v>
      </c>
      <c r="V270" s="101">
        <f t="shared" ca="1" si="101"/>
        <v>130.1592487825649</v>
      </c>
      <c r="W270" s="101">
        <f t="shared" si="102"/>
        <v>0</v>
      </c>
    </row>
    <row r="271" spans="1:23">
      <c r="A271" s="102">
        <f>IFERROR(B271*Proc!$H$38,"")</f>
        <v>0.93055555555555547</v>
      </c>
      <c r="B271" s="34">
        <f t="shared" si="103"/>
        <v>268</v>
      </c>
      <c r="C271" s="34">
        <f t="shared" ca="1" si="104"/>
        <v>10</v>
      </c>
      <c r="D271" s="101">
        <f t="shared" ca="1" si="105"/>
        <v>0.58256474830518201</v>
      </c>
      <c r="E271" s="101">
        <f t="shared" ca="1" si="106"/>
        <v>0.5421327293868381</v>
      </c>
      <c r="F271" s="101">
        <f t="shared" ca="1" si="107"/>
        <v>9.4298515155259022</v>
      </c>
      <c r="G271" s="102">
        <f t="shared" ca="1" si="108"/>
        <v>84.868663639733114</v>
      </c>
      <c r="H271" s="34">
        <f t="shared" ca="1" si="109"/>
        <v>15</v>
      </c>
      <c r="I271" s="101">
        <f t="shared" ca="1" si="110"/>
        <v>0.39336993637572837</v>
      </c>
      <c r="J271" s="101">
        <f t="shared" ca="1" si="111"/>
        <v>0.3595495971467671</v>
      </c>
      <c r="K271" s="101">
        <f t="shared" ca="1" si="112"/>
        <v>14.490235982906912</v>
      </c>
      <c r="L271" s="102">
        <f t="shared" ca="1" si="113"/>
        <v>-130.41212384616222</v>
      </c>
      <c r="M271" s="124">
        <f t="shared" ca="1" si="96"/>
        <v>0.55107201804924855</v>
      </c>
      <c r="N271" s="124">
        <f t="shared" ca="1" si="97"/>
        <v>0.35954959714676488</v>
      </c>
      <c r="O271" s="124">
        <f t="shared" ca="1" si="114"/>
        <v>0.28751610689244866</v>
      </c>
      <c r="P271" s="124">
        <f t="shared" ca="1" si="115"/>
        <v>0.19813772208846206</v>
      </c>
      <c r="Q271" s="124">
        <f t="shared" ca="1" si="116"/>
        <v>0.11990507642350105</v>
      </c>
      <c r="R271" s="124">
        <f t="shared" ca="1" si="98"/>
        <v>7.8232645664961006E-2</v>
      </c>
      <c r="S271" s="154">
        <f t="shared" ca="1" si="99"/>
        <v>0.47283937238428753</v>
      </c>
      <c r="T271" s="154">
        <f t="shared" ca="1" si="117"/>
        <v>0.23964452072326381</v>
      </c>
      <c r="U271" s="154">
        <f t="shared" ca="1" si="100"/>
        <v>0.28751610689244866</v>
      </c>
      <c r="V271" s="101">
        <f t="shared" ca="1" si="101"/>
        <v>130.41212384616222</v>
      </c>
      <c r="W271" s="101">
        <f t="shared" si="102"/>
        <v>0</v>
      </c>
    </row>
    <row r="272" spans="1:23">
      <c r="A272" s="102">
        <f>IFERROR(B272*Proc!$H$38,"")</f>
        <v>0.93402777777777768</v>
      </c>
      <c r="B272" s="34">
        <f t="shared" si="103"/>
        <v>269</v>
      </c>
      <c r="C272" s="34">
        <f t="shared" ca="1" si="104"/>
        <v>10</v>
      </c>
      <c r="D272" s="101">
        <f t="shared" ca="1" si="105"/>
        <v>0.58396431819081784</v>
      </c>
      <c r="E272" s="101">
        <f t="shared" ca="1" si="106"/>
        <v>0.54213272938683887</v>
      </c>
      <c r="F272" s="101">
        <f t="shared" ca="1" si="107"/>
        <v>9.4489271153782148</v>
      </c>
      <c r="G272" s="102">
        <f t="shared" ca="1" si="108"/>
        <v>85.04034403840393</v>
      </c>
      <c r="H272" s="34">
        <f t="shared" ca="1" si="109"/>
        <v>15</v>
      </c>
      <c r="I272" s="101">
        <f t="shared" ca="1" si="110"/>
        <v>0.39336993637572815</v>
      </c>
      <c r="J272" s="101">
        <f t="shared" ca="1" si="111"/>
        <v>0.3613358826694234</v>
      </c>
      <c r="K272" s="101">
        <f t="shared" ca="1" si="112"/>
        <v>14.517572561879412</v>
      </c>
      <c r="L272" s="102">
        <f t="shared" ca="1" si="113"/>
        <v>-130.6581530569147</v>
      </c>
      <c r="M272" s="124">
        <f t="shared" ca="1" si="96"/>
        <v>0.55138145496448665</v>
      </c>
      <c r="N272" s="124">
        <f t="shared" ca="1" si="97"/>
        <v>0.36133588266942102</v>
      </c>
      <c r="O272" s="124">
        <f t="shared" ca="1" si="114"/>
        <v>0.2865165670832347</v>
      </c>
      <c r="P272" s="124">
        <f t="shared" ca="1" si="115"/>
        <v>0.19923390471714239</v>
      </c>
      <c r="Q272" s="124">
        <f t="shared" ca="1" si="116"/>
        <v>0.12035914705638738</v>
      </c>
      <c r="R272" s="124">
        <f t="shared" ca="1" si="98"/>
        <v>7.8874757660754996E-2</v>
      </c>
      <c r="S272" s="154">
        <f t="shared" ca="1" si="99"/>
        <v>0.47250669730373163</v>
      </c>
      <c r="T272" s="154">
        <f t="shared" ca="1" si="117"/>
        <v>0.24097673561303362</v>
      </c>
      <c r="U272" s="154">
        <f t="shared" ca="1" si="100"/>
        <v>0.28651656708323475</v>
      </c>
      <c r="V272" s="101">
        <f t="shared" ca="1" si="101"/>
        <v>130.6581530569147</v>
      </c>
      <c r="W272" s="101">
        <f t="shared" si="102"/>
        <v>0</v>
      </c>
    </row>
    <row r="273" spans="1:23">
      <c r="A273" s="102">
        <f>IFERROR(B273*Proc!$H$38,"")</f>
        <v>0.9375</v>
      </c>
      <c r="B273" s="34">
        <f t="shared" si="103"/>
        <v>270</v>
      </c>
      <c r="C273" s="34">
        <f t="shared" ca="1" si="104"/>
        <v>10</v>
      </c>
      <c r="D273" s="101">
        <f t="shared" ca="1" si="105"/>
        <v>0.58396431819081629</v>
      </c>
      <c r="E273" s="101">
        <f t="shared" ca="1" si="106"/>
        <v>0.54362671470126511</v>
      </c>
      <c r="F273" s="101">
        <f t="shared" ca="1" si="107"/>
        <v>9.4655540455773703</v>
      </c>
      <c r="G273" s="102">
        <f t="shared" ca="1" si="108"/>
        <v>85.189986410196326</v>
      </c>
      <c r="H273" s="34">
        <f t="shared" ca="1" si="109"/>
        <v>15</v>
      </c>
      <c r="I273" s="101">
        <f t="shared" ca="1" si="110"/>
        <v>0.39512179868779196</v>
      </c>
      <c r="J273" s="101">
        <f t="shared" ca="1" si="111"/>
        <v>0.36133588266942357</v>
      </c>
      <c r="K273" s="101">
        <f t="shared" ca="1" si="112"/>
        <v>14.542587317930115</v>
      </c>
      <c r="L273" s="102">
        <f t="shared" ca="1" si="113"/>
        <v>-130.88328586137104</v>
      </c>
      <c r="M273" s="124">
        <f t="shared" ca="1" si="96"/>
        <v>0.55254512865113981</v>
      </c>
      <c r="N273" s="124">
        <f t="shared" ca="1" si="97"/>
        <v>0.36133588266942129</v>
      </c>
      <c r="O273" s="124">
        <f t="shared" ca="1" si="114"/>
        <v>0.28577337045528745</v>
      </c>
      <c r="P273" s="124">
        <f t="shared" ca="1" si="115"/>
        <v>0.19965438177584854</v>
      </c>
      <c r="Q273" s="124">
        <f t="shared" ca="1" si="116"/>
        <v>0.12071380704659795</v>
      </c>
      <c r="R273" s="124">
        <f t="shared" ca="1" si="98"/>
        <v>7.894057472925059E-2</v>
      </c>
      <c r="S273" s="154">
        <f t="shared" ca="1" si="99"/>
        <v>0.47360455392188922</v>
      </c>
      <c r="T273" s="154">
        <f t="shared" ca="1" si="117"/>
        <v>0.24062207562282334</v>
      </c>
      <c r="U273" s="154">
        <f t="shared" ca="1" si="100"/>
        <v>0.2857733704552875</v>
      </c>
      <c r="V273" s="101">
        <f t="shared" ca="1" si="101"/>
        <v>130.88328586137104</v>
      </c>
      <c r="W273" s="101">
        <f t="shared" si="102"/>
        <v>0</v>
      </c>
    </row>
    <row r="274" spans="1:23">
      <c r="A274" s="102">
        <f>IFERROR(B274*Proc!$H$38,"")</f>
        <v>0.94097222222222221</v>
      </c>
      <c r="B274" s="34">
        <f t="shared" si="103"/>
        <v>271</v>
      </c>
      <c r="C274" s="34">
        <f t="shared" ca="1" si="104"/>
        <v>10</v>
      </c>
      <c r="D274" s="101">
        <f t="shared" ca="1" si="105"/>
        <v>0.58534996105877901</v>
      </c>
      <c r="E274" s="101">
        <f t="shared" ca="1" si="106"/>
        <v>0.54362671470126622</v>
      </c>
      <c r="F274" s="101">
        <f t="shared" ca="1" si="107"/>
        <v>9.483303173215047</v>
      </c>
      <c r="G274" s="102">
        <f t="shared" ca="1" si="108"/>
        <v>85.349728558935425</v>
      </c>
      <c r="H274" s="34">
        <f t="shared" ca="1" si="109"/>
        <v>15</v>
      </c>
      <c r="I274" s="101">
        <f t="shared" ca="1" si="110"/>
        <v>0.39512179868779213</v>
      </c>
      <c r="J274" s="101">
        <f t="shared" ca="1" si="111"/>
        <v>0.36310787127178579</v>
      </c>
      <c r="K274" s="101">
        <f t="shared" ca="1" si="112"/>
        <v>14.572619826302637</v>
      </c>
      <c r="L274" s="102">
        <f t="shared" ca="1" si="113"/>
        <v>-131.15357843672373</v>
      </c>
      <c r="M274" s="124">
        <f t="shared" ca="1" si="96"/>
        <v>0.55285148638224346</v>
      </c>
      <c r="N274" s="124">
        <f t="shared" ca="1" si="97"/>
        <v>0.3631078712717834</v>
      </c>
      <c r="O274" s="124">
        <f t="shared" ca="1" si="114"/>
        <v>0.28478536869567089</v>
      </c>
      <c r="P274" s="124">
        <f t="shared" ca="1" si="115"/>
        <v>0.20074472634969778</v>
      </c>
      <c r="Q274" s="124">
        <f t="shared" ca="1" si="116"/>
        <v>0.12116478686355306</v>
      </c>
      <c r="R274" s="124">
        <f t="shared" ca="1" si="98"/>
        <v>7.9579939486144738E-2</v>
      </c>
      <c r="S274" s="154">
        <f t="shared" ca="1" si="99"/>
        <v>0.47327154689609874</v>
      </c>
      <c r="T274" s="154">
        <f t="shared" ca="1" si="117"/>
        <v>0.24194308440823034</v>
      </c>
      <c r="U274" s="154">
        <f t="shared" ca="1" si="100"/>
        <v>0.28478536869567095</v>
      </c>
      <c r="V274" s="101">
        <f t="shared" ca="1" si="101"/>
        <v>131.15357843672373</v>
      </c>
      <c r="W274" s="101">
        <f t="shared" si="102"/>
        <v>0</v>
      </c>
    </row>
    <row r="275" spans="1:23">
      <c r="A275" s="102">
        <f>IFERROR(B275*Proc!$H$38,"")</f>
        <v>0.94444444444444442</v>
      </c>
      <c r="B275" s="34">
        <f t="shared" si="103"/>
        <v>272</v>
      </c>
      <c r="C275" s="34">
        <f t="shared" ca="1" si="104"/>
        <v>10</v>
      </c>
      <c r="D275" s="101">
        <f t="shared" ca="1" si="105"/>
        <v>0.58534996105877934</v>
      </c>
      <c r="E275" s="101">
        <f t="shared" ca="1" si="106"/>
        <v>0.54510626244444094</v>
      </c>
      <c r="F275" s="101">
        <f t="shared" ca="1" si="107"/>
        <v>9.5010716722303172</v>
      </c>
      <c r="G275" s="102">
        <f t="shared" ca="1" si="108"/>
        <v>85.509645050072862</v>
      </c>
      <c r="H275" s="34">
        <f t="shared" ca="1" si="109"/>
        <v>15</v>
      </c>
      <c r="I275" s="101">
        <f t="shared" ca="1" si="110"/>
        <v>0.3968589885475754</v>
      </c>
      <c r="J275" s="101">
        <f t="shared" ca="1" si="111"/>
        <v>0.36310787127178573</v>
      </c>
      <c r="K275" s="101">
        <f t="shared" ca="1" si="112"/>
        <v>14.59461733524294</v>
      </c>
      <c r="L275" s="102">
        <f t="shared" ca="1" si="113"/>
        <v>-131.35155601718645</v>
      </c>
      <c r="M275" s="124">
        <f t="shared" ca="1" si="96"/>
        <v>0.55400391456226283</v>
      </c>
      <c r="N275" s="124">
        <f t="shared" ca="1" si="97"/>
        <v>0.36310787127178346</v>
      </c>
      <c r="O275" s="124">
        <f t="shared" ca="1" si="114"/>
        <v>0.28405139625889197</v>
      </c>
      <c r="P275" s="124">
        <f t="shared" ca="1" si="115"/>
        <v>0.20116318209293826</v>
      </c>
      <c r="Q275" s="124">
        <f t="shared" ca="1" si="116"/>
        <v>0.12151756423448186</v>
      </c>
      <c r="R275" s="124">
        <f t="shared" ca="1" si="98"/>
        <v>7.9645617858456405E-2</v>
      </c>
      <c r="S275" s="154">
        <f t="shared" ca="1" si="99"/>
        <v>0.47435829670380641</v>
      </c>
      <c r="T275" s="154">
        <f t="shared" ca="1" si="117"/>
        <v>0.24159030703730161</v>
      </c>
      <c r="U275" s="154">
        <f t="shared" ca="1" si="100"/>
        <v>0.28405139625889192</v>
      </c>
      <c r="V275" s="101">
        <f t="shared" ca="1" si="101"/>
        <v>131.35155601718645</v>
      </c>
      <c r="W275" s="101">
        <f t="shared" si="102"/>
        <v>0</v>
      </c>
    </row>
    <row r="276" spans="1:23">
      <c r="A276" s="102">
        <f>IFERROR(B276*Proc!$H$38,"")</f>
        <v>0.94791666666666663</v>
      </c>
      <c r="B276" s="34">
        <f t="shared" si="103"/>
        <v>273</v>
      </c>
      <c r="C276" s="34">
        <f t="shared" ca="1" si="104"/>
        <v>10</v>
      </c>
      <c r="D276" s="101">
        <f t="shared" ca="1" si="105"/>
        <v>0.58672190532972257</v>
      </c>
      <c r="E276" s="101">
        <f t="shared" ca="1" si="106"/>
        <v>0.5451062624444406</v>
      </c>
      <c r="F276" s="101">
        <f t="shared" ca="1" si="107"/>
        <v>9.51751985886008</v>
      </c>
      <c r="G276" s="102">
        <f t="shared" ca="1" si="108"/>
        <v>85.657678729740724</v>
      </c>
      <c r="H276" s="34">
        <f t="shared" ca="1" si="109"/>
        <v>15</v>
      </c>
      <c r="I276" s="101">
        <f t="shared" ca="1" si="110"/>
        <v>0.39685898854757529</v>
      </c>
      <c r="J276" s="101">
        <f t="shared" ca="1" si="111"/>
        <v>0.36486574196323296</v>
      </c>
      <c r="K276" s="101">
        <f t="shared" ca="1" si="112"/>
        <v>14.627288617399142</v>
      </c>
      <c r="L276" s="102">
        <f t="shared" ca="1" si="113"/>
        <v>-131.64559755659226</v>
      </c>
      <c r="M276" s="124">
        <f t="shared" ca="1" si="96"/>
        <v>0.55430724361173378</v>
      </c>
      <c r="N276" s="124">
        <f t="shared" ca="1" si="97"/>
        <v>0.36486574196323057</v>
      </c>
      <c r="O276" s="124">
        <f t="shared" ca="1" si="114"/>
        <v>0.28307473814102407</v>
      </c>
      <c r="P276" s="124">
        <f t="shared" ca="1" si="115"/>
        <v>0.20224772371598845</v>
      </c>
      <c r="Q276" s="124">
        <f t="shared" ca="1" si="116"/>
        <v>0.12196548421147432</v>
      </c>
      <c r="R276" s="124">
        <f t="shared" ca="1" si="98"/>
        <v>8.0282239504514116E-2</v>
      </c>
      <c r="S276" s="154">
        <f t="shared" ca="1" si="99"/>
        <v>0.47402500410721965</v>
      </c>
      <c r="T276" s="154">
        <f t="shared" ca="1" si="117"/>
        <v>0.24290025775175625</v>
      </c>
      <c r="U276" s="154">
        <f t="shared" ca="1" si="100"/>
        <v>0.28307473814102413</v>
      </c>
      <c r="V276" s="101">
        <f t="shared" ca="1" si="101"/>
        <v>131.64559755659226</v>
      </c>
      <c r="W276" s="101">
        <f t="shared" si="102"/>
        <v>0</v>
      </c>
    </row>
    <row r="277" spans="1:23">
      <c r="A277" s="102">
        <f>IFERROR(B277*Proc!$H$38,"")</f>
        <v>0.95138888888888884</v>
      </c>
      <c r="B277" s="34">
        <f t="shared" si="103"/>
        <v>274</v>
      </c>
      <c r="C277" s="34">
        <f t="shared" ca="1" si="104"/>
        <v>10</v>
      </c>
      <c r="D277" s="101">
        <f t="shared" ca="1" si="105"/>
        <v>0.58672190532972257</v>
      </c>
      <c r="E277" s="101">
        <f t="shared" ca="1" si="106"/>
        <v>0.54657160198265486</v>
      </c>
      <c r="F277" s="101">
        <f t="shared" ca="1" si="107"/>
        <v>9.5364074449498659</v>
      </c>
      <c r="G277" s="102">
        <f t="shared" ca="1" si="108"/>
        <v>85.8276670045488</v>
      </c>
      <c r="H277" s="34">
        <f t="shared" ca="1" si="109"/>
        <v>15</v>
      </c>
      <c r="I277" s="101">
        <f t="shared" ca="1" si="110"/>
        <v>0.39858170182519337</v>
      </c>
      <c r="J277" s="101">
        <f t="shared" ca="1" si="111"/>
        <v>0.36486574196323257</v>
      </c>
      <c r="K277" s="101">
        <f t="shared" ca="1" si="112"/>
        <v>14.646332264685306</v>
      </c>
      <c r="L277" s="102">
        <f t="shared" ca="1" si="113"/>
        <v>-131.81699038216775</v>
      </c>
      <c r="M277" s="124">
        <f t="shared" ca="1" si="96"/>
        <v>0.55544860493983206</v>
      </c>
      <c r="N277" s="124">
        <f t="shared" ca="1" si="97"/>
        <v>0.36486574196323035</v>
      </c>
      <c r="O277" s="124">
        <f t="shared" ca="1" si="114"/>
        <v>0.28234982046075063</v>
      </c>
      <c r="P277" s="124">
        <f t="shared" ca="1" si="115"/>
        <v>0.20266416736381304</v>
      </c>
      <c r="Q277" s="124">
        <f t="shared" ca="1" si="116"/>
        <v>0.12231639049454007</v>
      </c>
      <c r="R277" s="124">
        <f t="shared" ca="1" si="98"/>
        <v>8.0347776869272983E-2</v>
      </c>
      <c r="S277" s="154">
        <f t="shared" ca="1" si="99"/>
        <v>0.47510082807055909</v>
      </c>
      <c r="T277" s="154">
        <f t="shared" ca="1" si="117"/>
        <v>0.24254935146869028</v>
      </c>
      <c r="U277" s="154">
        <f t="shared" ca="1" si="100"/>
        <v>0.28234982046075063</v>
      </c>
      <c r="V277" s="101">
        <f t="shared" ca="1" si="101"/>
        <v>131.81699038216775</v>
      </c>
      <c r="W277" s="101">
        <f t="shared" si="102"/>
        <v>0</v>
      </c>
    </row>
    <row r="278" spans="1:23">
      <c r="A278" s="102">
        <f>IFERROR(B278*Proc!$H$38,"")</f>
        <v>0.95486111111111105</v>
      </c>
      <c r="B278" s="34">
        <f t="shared" si="103"/>
        <v>275</v>
      </c>
      <c r="C278" s="34">
        <f t="shared" ca="1" si="104"/>
        <v>10</v>
      </c>
      <c r="D278" s="101">
        <f t="shared" ca="1" si="105"/>
        <v>0.58808037423996196</v>
      </c>
      <c r="E278" s="101">
        <f t="shared" ca="1" si="106"/>
        <v>0.54657160198265509</v>
      </c>
      <c r="F278" s="101">
        <f t="shared" ca="1" si="107"/>
        <v>9.5515795649333306</v>
      </c>
      <c r="G278" s="102">
        <f t="shared" ca="1" si="108"/>
        <v>85.964216084399979</v>
      </c>
      <c r="H278" s="34">
        <f t="shared" ca="1" si="109"/>
        <v>15</v>
      </c>
      <c r="I278" s="101">
        <f t="shared" ca="1" si="110"/>
        <v>0.39858170182519354</v>
      </c>
      <c r="J278" s="101">
        <f t="shared" ca="1" si="111"/>
        <v>0.36660967092161001</v>
      </c>
      <c r="K278" s="101">
        <f t="shared" ca="1" si="112"/>
        <v>14.681586751849965</v>
      </c>
      <c r="L278" s="102">
        <f t="shared" ca="1" si="113"/>
        <v>-132.13428076664968</v>
      </c>
      <c r="M278" s="124">
        <f t="shared" ca="1" si="96"/>
        <v>0.55574895466394725</v>
      </c>
      <c r="N278" s="124">
        <f t="shared" ca="1" si="97"/>
        <v>0.36660967092160762</v>
      </c>
      <c r="O278" s="124">
        <f t="shared" ca="1" si="114"/>
        <v>0.28138431579882228</v>
      </c>
      <c r="P278" s="124">
        <f t="shared" ca="1" si="115"/>
        <v>0.20374294138437712</v>
      </c>
      <c r="Q278" s="124">
        <f t="shared" ca="1" si="116"/>
        <v>0.12276128129949669</v>
      </c>
      <c r="R278" s="124">
        <f t="shared" ca="1" si="98"/>
        <v>8.0981660084880405E-2</v>
      </c>
      <c r="S278" s="154">
        <f t="shared" ca="1" si="99"/>
        <v>0.47476729457906686</v>
      </c>
      <c r="T278" s="154">
        <f t="shared" ca="1" si="117"/>
        <v>0.24384838962211092</v>
      </c>
      <c r="U278" s="154">
        <f t="shared" ca="1" si="100"/>
        <v>0.28138431579882223</v>
      </c>
      <c r="V278" s="101">
        <f t="shared" ca="1" si="101"/>
        <v>132.13428076664968</v>
      </c>
      <c r="W278" s="101">
        <f t="shared" si="102"/>
        <v>0</v>
      </c>
    </row>
    <row r="279" spans="1:23">
      <c r="A279" s="102">
        <f>IFERROR(B279*Proc!$H$38,"")</f>
        <v>0.95833333333333326</v>
      </c>
      <c r="B279" s="34">
        <f t="shared" si="103"/>
        <v>276</v>
      </c>
      <c r="C279" s="34">
        <f t="shared" ca="1" si="104"/>
        <v>10</v>
      </c>
      <c r="D279" s="101">
        <f t="shared" ca="1" si="105"/>
        <v>0.58808037423996251</v>
      </c>
      <c r="E279" s="101">
        <f t="shared" ca="1" si="106"/>
        <v>0.54802295765598807</v>
      </c>
      <c r="F279" s="101">
        <f t="shared" ca="1" si="107"/>
        <v>9.571564331778756</v>
      </c>
      <c r="G279" s="102">
        <f t="shared" ca="1" si="108"/>
        <v>86.144078986008807</v>
      </c>
      <c r="H279" s="34">
        <f t="shared" ca="1" si="109"/>
        <v>15</v>
      </c>
      <c r="I279" s="101">
        <f t="shared" ca="1" si="110"/>
        <v>0.40029013095744587</v>
      </c>
      <c r="J279" s="101">
        <f t="shared" ca="1" si="111"/>
        <v>0.36660967092160984</v>
      </c>
      <c r="K279" s="101">
        <f t="shared" ca="1" si="112"/>
        <v>14.697738148495251</v>
      </c>
      <c r="L279" s="102">
        <f t="shared" ca="1" si="113"/>
        <v>-132.27964333645727</v>
      </c>
      <c r="M279" s="124">
        <f t="shared" ca="1" si="96"/>
        <v>0.55687942387989242</v>
      </c>
      <c r="N279" s="124">
        <f t="shared" ca="1" si="97"/>
        <v>0.36660967092160757</v>
      </c>
      <c r="O279" s="124">
        <f t="shared" ca="1" si="114"/>
        <v>0.2806682875301218</v>
      </c>
      <c r="P279" s="124">
        <f t="shared" ca="1" si="115"/>
        <v>0.20415738233162178</v>
      </c>
      <c r="Q279" s="124">
        <f t="shared" ca="1" si="116"/>
        <v>0.1231103280955341</v>
      </c>
      <c r="R279" s="124">
        <f t="shared" ca="1" si="98"/>
        <v>8.1047054236087684E-2</v>
      </c>
      <c r="S279" s="154">
        <f t="shared" ca="1" si="99"/>
        <v>0.47583236964380471</v>
      </c>
      <c r="T279" s="154">
        <f t="shared" ca="1" si="117"/>
        <v>0.24349934282607347</v>
      </c>
      <c r="U279" s="154">
        <f t="shared" ca="1" si="100"/>
        <v>0.28066828753012185</v>
      </c>
      <c r="V279" s="101">
        <f t="shared" ca="1" si="101"/>
        <v>132.27964333645727</v>
      </c>
      <c r="W279" s="101">
        <f t="shared" si="102"/>
        <v>0</v>
      </c>
    </row>
    <row r="280" spans="1:23">
      <c r="A280" s="102">
        <f>IFERROR(B280*Proc!$H$38,"")</f>
        <v>0.96180555555555547</v>
      </c>
      <c r="B280" s="34">
        <f t="shared" si="103"/>
        <v>277</v>
      </c>
      <c r="C280" s="34">
        <f t="shared" ca="1" si="104"/>
        <v>10</v>
      </c>
      <c r="D280" s="101">
        <f t="shared" ca="1" si="105"/>
        <v>0.5894255859909161</v>
      </c>
      <c r="E280" s="101">
        <f t="shared" ca="1" si="106"/>
        <v>0.54802295765598719</v>
      </c>
      <c r="F280" s="101">
        <f t="shared" ca="1" si="107"/>
        <v>9.5854846242480178</v>
      </c>
      <c r="G280" s="102">
        <f t="shared" ca="1" si="108"/>
        <v>86.269361618232153</v>
      </c>
      <c r="H280" s="34">
        <f t="shared" ca="1" si="109"/>
        <v>15</v>
      </c>
      <c r="I280" s="101">
        <f t="shared" ca="1" si="110"/>
        <v>0.40029013095744603</v>
      </c>
      <c r="J280" s="101">
        <f t="shared" ca="1" si="111"/>
        <v>0.36833983153988925</v>
      </c>
      <c r="K280" s="101">
        <f t="shared" ca="1" si="112"/>
        <v>14.7355218027459</v>
      </c>
      <c r="L280" s="102">
        <f t="shared" ca="1" si="113"/>
        <v>-132.6196962247131</v>
      </c>
      <c r="M280" s="124">
        <f t="shared" ca="1" si="96"/>
        <v>0.55717684252173916</v>
      </c>
      <c r="N280" s="124">
        <f t="shared" ca="1" si="97"/>
        <v>0.36833983153988686</v>
      </c>
      <c r="O280" s="124">
        <f t="shared" ca="1" si="114"/>
        <v>0.27971375025075745</v>
      </c>
      <c r="P280" s="124">
        <f t="shared" ca="1" si="115"/>
        <v>0.20523042431238347</v>
      </c>
      <c r="Q280" s="124">
        <f t="shared" ca="1" si="116"/>
        <v>0.12355222008691391</v>
      </c>
      <c r="R280" s="124">
        <f t="shared" ca="1" si="98"/>
        <v>8.167820422546955E-2</v>
      </c>
      <c r="S280" s="154">
        <f t="shared" ca="1" si="99"/>
        <v>0.47549863829626959</v>
      </c>
      <c r="T280" s="154">
        <f t="shared" ca="1" si="117"/>
        <v>0.24478761145297295</v>
      </c>
      <c r="U280" s="154">
        <f t="shared" ca="1" si="100"/>
        <v>0.27971375025075745</v>
      </c>
      <c r="V280" s="101">
        <f t="shared" ca="1" si="101"/>
        <v>132.6196962247131</v>
      </c>
      <c r="W280" s="101">
        <f t="shared" si="102"/>
        <v>0</v>
      </c>
    </row>
    <row r="281" spans="1:23">
      <c r="A281" s="102">
        <f>IFERROR(B281*Proc!$H$38,"")</f>
        <v>0.96527777777777768</v>
      </c>
      <c r="B281" s="34">
        <f t="shared" si="103"/>
        <v>278</v>
      </c>
      <c r="C281" s="34">
        <f t="shared" ca="1" si="104"/>
        <v>10</v>
      </c>
      <c r="D281" s="101">
        <f t="shared" ca="1" si="105"/>
        <v>0.5894255859909161</v>
      </c>
      <c r="E281" s="101">
        <f t="shared" ca="1" si="106"/>
        <v>0.54946054891761653</v>
      </c>
      <c r="F281" s="101">
        <f t="shared" ca="1" si="107"/>
        <v>9.6065452222425485</v>
      </c>
      <c r="G281" s="102">
        <f t="shared" ca="1" si="108"/>
        <v>86.458907000182933</v>
      </c>
      <c r="H281" s="34">
        <f t="shared" ca="1" si="109"/>
        <v>15</v>
      </c>
      <c r="I281" s="101">
        <f t="shared" ca="1" si="110"/>
        <v>0.4019844650174681</v>
      </c>
      <c r="J281" s="101">
        <f t="shared" ca="1" si="111"/>
        <v>0.36833983153988942</v>
      </c>
      <c r="K281" s="101">
        <f t="shared" ca="1" si="112"/>
        <v>14.748840848650788</v>
      </c>
      <c r="L281" s="102">
        <f t="shared" ca="1" si="113"/>
        <v>-132.73956763785711</v>
      </c>
      <c r="M281" s="124">
        <f t="shared" ca="1" si="96"/>
        <v>0.55829659055886327</v>
      </c>
      <c r="N281" s="124">
        <f t="shared" ca="1" si="97"/>
        <v>0.36833983153988714</v>
      </c>
      <c r="O281" s="124">
        <f t="shared" ca="1" si="114"/>
        <v>0.27900645001699464</v>
      </c>
      <c r="P281" s="124">
        <f t="shared" ca="1" si="115"/>
        <v>0.20564287211574506</v>
      </c>
      <c r="Q281" s="124">
        <f t="shared" ca="1" si="116"/>
        <v>0.12389941905684955</v>
      </c>
      <c r="R281" s="124">
        <f t="shared" ca="1" si="98"/>
        <v>8.1743453058895507E-2</v>
      </c>
      <c r="S281" s="154">
        <f t="shared" ca="1" si="99"/>
        <v>0.47655313749996775</v>
      </c>
      <c r="T281" s="154">
        <f t="shared" ca="1" si="117"/>
        <v>0.24444041248303761</v>
      </c>
      <c r="U281" s="154">
        <f t="shared" ca="1" si="100"/>
        <v>0.27900645001699464</v>
      </c>
      <c r="V281" s="101">
        <f t="shared" ca="1" si="101"/>
        <v>132.73956763785711</v>
      </c>
      <c r="W281" s="101">
        <f t="shared" si="102"/>
        <v>0</v>
      </c>
    </row>
    <row r="282" spans="1:23">
      <c r="A282" s="102">
        <f>IFERROR(B282*Proc!$H$38,"")</f>
        <v>0.96875</v>
      </c>
      <c r="B282" s="34">
        <f t="shared" si="103"/>
        <v>279</v>
      </c>
      <c r="C282" s="34">
        <f t="shared" ca="1" si="104"/>
        <v>10</v>
      </c>
      <c r="D282" s="101">
        <f t="shared" ca="1" si="105"/>
        <v>0.59075775389335894</v>
      </c>
      <c r="E282" s="101">
        <f t="shared" ca="1" si="106"/>
        <v>0.5494605489176162</v>
      </c>
      <c r="F282" s="101">
        <f t="shared" ca="1" si="107"/>
        <v>9.619237311847618</v>
      </c>
      <c r="G282" s="102">
        <f t="shared" ca="1" si="108"/>
        <v>86.573135806628557</v>
      </c>
      <c r="H282" s="34">
        <f t="shared" ca="1" si="109"/>
        <v>15</v>
      </c>
      <c r="I282" s="101">
        <f t="shared" ca="1" si="110"/>
        <v>0.4019844650174681</v>
      </c>
      <c r="J282" s="101">
        <f t="shared" ca="1" si="111"/>
        <v>0.370056394472419</v>
      </c>
      <c r="K282" s="101">
        <f t="shared" ca="1" si="112"/>
        <v>14.789101109330939</v>
      </c>
      <c r="L282" s="102">
        <f t="shared" ca="1" si="113"/>
        <v>-133.10190998397846</v>
      </c>
      <c r="M282" s="124">
        <f t="shared" ca="1" si="96"/>
        <v>0.5585911252802378</v>
      </c>
      <c r="N282" s="124">
        <f t="shared" ca="1" si="97"/>
        <v>0.37005639447241662</v>
      </c>
      <c r="O282" s="124">
        <f t="shared" ca="1" si="114"/>
        <v>0.27806269805284034</v>
      </c>
      <c r="P282" s="124">
        <f t="shared" ca="1" si="115"/>
        <v>0.20671021780549476</v>
      </c>
      <c r="Q282" s="124">
        <f t="shared" ca="1" si="116"/>
        <v>0.12433834228260136</v>
      </c>
      <c r="R282" s="124">
        <f t="shared" ca="1" si="98"/>
        <v>8.2371875522893392E-2</v>
      </c>
      <c r="S282" s="154">
        <f t="shared" ca="1" si="99"/>
        <v>0.47621924975734442</v>
      </c>
      <c r="T282" s="154">
        <f t="shared" ca="1" si="117"/>
        <v>0.24571805218981524</v>
      </c>
      <c r="U282" s="154">
        <f t="shared" ca="1" si="100"/>
        <v>0.27806269805284034</v>
      </c>
      <c r="V282" s="101">
        <f t="shared" ca="1" si="101"/>
        <v>133.10190998397846</v>
      </c>
      <c r="W282" s="101">
        <f t="shared" si="102"/>
        <v>0</v>
      </c>
    </row>
    <row r="283" spans="1:23">
      <c r="A283" s="102">
        <f>IFERROR(B283*Proc!$H$38,"")</f>
        <v>0.97222222222222221</v>
      </c>
      <c r="B283" s="34">
        <f t="shared" si="103"/>
        <v>280</v>
      </c>
      <c r="C283" s="34">
        <f t="shared" ca="1" si="104"/>
        <v>10</v>
      </c>
      <c r="D283" s="101">
        <f t="shared" ca="1" si="105"/>
        <v>0.59075775389335972</v>
      </c>
      <c r="E283" s="101">
        <f t="shared" ca="1" si="106"/>
        <v>0.5508845904685048</v>
      </c>
      <c r="F283" s="101">
        <f t="shared" ca="1" si="107"/>
        <v>9.6413529301279119</v>
      </c>
      <c r="G283" s="102">
        <f t="shared" ca="1" si="108"/>
        <v>86.772176371151204</v>
      </c>
      <c r="H283" s="34">
        <f t="shared" ca="1" si="109"/>
        <v>15</v>
      </c>
      <c r="I283" s="101">
        <f t="shared" ca="1" si="110"/>
        <v>0.40366488978299703</v>
      </c>
      <c r="J283" s="101">
        <f t="shared" ca="1" si="111"/>
        <v>0.370056394472419</v>
      </c>
      <c r="K283" s="101">
        <f t="shared" ca="1" si="112"/>
        <v>14.799646053864393</v>
      </c>
      <c r="L283" s="102">
        <f t="shared" ca="1" si="113"/>
        <v>-133.19681448477954</v>
      </c>
      <c r="M283" s="124">
        <f t="shared" ca="1" si="96"/>
        <v>0.55970031937034626</v>
      </c>
      <c r="N283" s="124">
        <f t="shared" ca="1" si="97"/>
        <v>0.37005639447241678</v>
      </c>
      <c r="O283" s="124">
        <f t="shared" ca="1" si="114"/>
        <v>0.27736396832848748</v>
      </c>
      <c r="P283" s="124">
        <f t="shared" ca="1" si="115"/>
        <v>0.20712068217125051</v>
      </c>
      <c r="Q283" s="124">
        <f t="shared" ca="1" si="116"/>
        <v>0.12468370513865178</v>
      </c>
      <c r="R283" s="124">
        <f t="shared" ca="1" si="98"/>
        <v>8.2436977032598738E-2</v>
      </c>
      <c r="S283" s="154">
        <f t="shared" ca="1" si="99"/>
        <v>0.47726334233774753</v>
      </c>
      <c r="T283" s="154">
        <f t="shared" ca="1" si="117"/>
        <v>0.24537268933376499</v>
      </c>
      <c r="U283" s="154">
        <f t="shared" ca="1" si="100"/>
        <v>0.27736396832848753</v>
      </c>
      <c r="V283" s="101">
        <f t="shared" ca="1" si="101"/>
        <v>133.19681448477954</v>
      </c>
      <c r="W283" s="101">
        <f t="shared" si="102"/>
        <v>0</v>
      </c>
    </row>
    <row r="284" spans="1:23">
      <c r="A284" s="102">
        <f>IFERROR(B284*Proc!$H$38,"")</f>
        <v>0.97569444444444442</v>
      </c>
      <c r="B284" s="34">
        <f t="shared" si="103"/>
        <v>281</v>
      </c>
      <c r="C284" s="34">
        <f t="shared" ca="1" si="104"/>
        <v>10</v>
      </c>
      <c r="D284" s="101">
        <f t="shared" ca="1" si="105"/>
        <v>0.59207708650668056</v>
      </c>
      <c r="E284" s="101">
        <f t="shared" ca="1" si="106"/>
        <v>0.55088459046850324</v>
      </c>
      <c r="F284" s="101">
        <f t="shared" ca="1" si="107"/>
        <v>9.6528398469565175</v>
      </c>
      <c r="G284" s="102">
        <f t="shared" ca="1" si="108"/>
        <v>86.875558622608651</v>
      </c>
      <c r="H284" s="34">
        <f t="shared" ca="1" si="109"/>
        <v>15</v>
      </c>
      <c r="I284" s="101">
        <f t="shared" ca="1" si="110"/>
        <v>0.40366488978299753</v>
      </c>
      <c r="J284" s="101">
        <f t="shared" ca="1" si="111"/>
        <v>0.37175952768072579</v>
      </c>
      <c r="K284" s="101">
        <f t="shared" ca="1" si="112"/>
        <v>14.842331786277098</v>
      </c>
      <c r="L284" s="102">
        <f t="shared" ca="1" si="113"/>
        <v>-133.58098607649387</v>
      </c>
      <c r="M284" s="124">
        <f t="shared" ca="1" si="96"/>
        <v>0.55999201628253803</v>
      </c>
      <c r="N284" s="124">
        <f t="shared" ca="1" si="97"/>
        <v>0.3717595276807234</v>
      </c>
      <c r="O284" s="124">
        <f t="shared" ca="1" si="114"/>
        <v>0.27643082351491088</v>
      </c>
      <c r="P284" s="124">
        <f t="shared" ca="1" si="115"/>
        <v>0.20818236747817231</v>
      </c>
      <c r="Q284" s="124">
        <f t="shared" ca="1" si="116"/>
        <v>0.12511968933551959</v>
      </c>
      <c r="R284" s="124">
        <f t="shared" ca="1" si="98"/>
        <v>8.3062678142652724E-2</v>
      </c>
      <c r="S284" s="154">
        <f t="shared" ca="1" si="99"/>
        <v>0.47692933813988531</v>
      </c>
      <c r="T284" s="154">
        <f t="shared" ca="1" si="117"/>
        <v>0.24663983834520381</v>
      </c>
      <c r="U284" s="154">
        <f t="shared" ca="1" si="100"/>
        <v>0.27643082351491083</v>
      </c>
      <c r="V284" s="101">
        <f t="shared" ca="1" si="101"/>
        <v>133.58098607649387</v>
      </c>
      <c r="W284" s="101">
        <f t="shared" si="102"/>
        <v>0</v>
      </c>
    </row>
    <row r="285" spans="1:23">
      <c r="A285" s="102">
        <f>IFERROR(B285*Proc!$H$38,"")</f>
        <v>0.97916666666666663</v>
      </c>
      <c r="B285" s="34">
        <f t="shared" si="103"/>
        <v>282</v>
      </c>
      <c r="C285" s="34">
        <f t="shared" ca="1" si="104"/>
        <v>10</v>
      </c>
      <c r="D285" s="101">
        <f t="shared" ca="1" si="105"/>
        <v>0.59207708650668078</v>
      </c>
      <c r="E285" s="101">
        <f t="shared" ca="1" si="106"/>
        <v>0.5522952923876191</v>
      </c>
      <c r="F285" s="101">
        <f t="shared" ca="1" si="107"/>
        <v>9.6759901961393773</v>
      </c>
      <c r="G285" s="102">
        <f t="shared" ca="1" si="108"/>
        <v>87.083911765254399</v>
      </c>
      <c r="H285" s="34">
        <f t="shared" ca="1" si="109"/>
        <v>15</v>
      </c>
      <c r="I285" s="101">
        <f t="shared" ca="1" si="110"/>
        <v>0.40533158780326506</v>
      </c>
      <c r="J285" s="101">
        <f t="shared" ca="1" si="111"/>
        <v>0.3717595276807254</v>
      </c>
      <c r="K285" s="101">
        <f t="shared" ca="1" si="112"/>
        <v>14.850159286249145</v>
      </c>
      <c r="L285" s="102">
        <f t="shared" ca="1" si="113"/>
        <v>-133.65143357624231</v>
      </c>
      <c r="M285" s="124">
        <f t="shared" ca="1" si="96"/>
        <v>0.56109082005733757</v>
      </c>
      <c r="N285" s="124">
        <f t="shared" ca="1" si="97"/>
        <v>0.37175952768072312</v>
      </c>
      <c r="O285" s="124">
        <f t="shared" ca="1" si="114"/>
        <v>0.27574051051244475</v>
      </c>
      <c r="P285" s="124">
        <f t="shared" ca="1" si="115"/>
        <v>0.20859085825050541</v>
      </c>
      <c r="Q285" s="124">
        <f t="shared" ca="1" si="116"/>
        <v>0.12546322783287817</v>
      </c>
      <c r="R285" s="124">
        <f t="shared" ca="1" si="98"/>
        <v>8.3127630417627232E-2</v>
      </c>
      <c r="S285" s="154">
        <f t="shared" ca="1" si="99"/>
        <v>0.47796318963971035</v>
      </c>
      <c r="T285" s="154">
        <f t="shared" ca="1" si="117"/>
        <v>0.24629629984784496</v>
      </c>
      <c r="U285" s="154">
        <f t="shared" ca="1" si="100"/>
        <v>0.27574051051244475</v>
      </c>
      <c r="V285" s="101">
        <f t="shared" ca="1" si="101"/>
        <v>133.65143357624231</v>
      </c>
      <c r="W285" s="101">
        <f t="shared" si="102"/>
        <v>0</v>
      </c>
    </row>
    <row r="286" spans="1:23">
      <c r="A286" s="102">
        <f>IFERROR(B286*Proc!$H$38,"")</f>
        <v>0.98263888888888884</v>
      </c>
      <c r="B286" s="34">
        <f t="shared" si="103"/>
        <v>283</v>
      </c>
      <c r="C286" s="34">
        <f t="shared" ca="1" si="104"/>
        <v>10</v>
      </c>
      <c r="D286" s="101">
        <f t="shared" ca="1" si="105"/>
        <v>0.59338378777336653</v>
      </c>
      <c r="E286" s="101">
        <f t="shared" ca="1" si="106"/>
        <v>0.55229529238762032</v>
      </c>
      <c r="F286" s="101">
        <f t="shared" ca="1" si="107"/>
        <v>9.6862943948487565</v>
      </c>
      <c r="G286" s="102">
        <f t="shared" ca="1" si="108"/>
        <v>87.176649553638811</v>
      </c>
      <c r="H286" s="34">
        <f t="shared" ca="1" si="109"/>
        <v>15</v>
      </c>
      <c r="I286" s="101">
        <f t="shared" ca="1" si="110"/>
        <v>0.40533158780326528</v>
      </c>
      <c r="J286" s="101">
        <f t="shared" ca="1" si="111"/>
        <v>0.37344939647884007</v>
      </c>
      <c r="K286" s="101">
        <f t="shared" ca="1" si="112"/>
        <v>14.895220732516776</v>
      </c>
      <c r="L286" s="102">
        <f t="shared" ca="1" si="113"/>
        <v>-134.05698659265099</v>
      </c>
      <c r="M286" s="124">
        <f t="shared" ca="1" si="96"/>
        <v>0.56137972425086979</v>
      </c>
      <c r="N286" s="124">
        <f t="shared" ca="1" si="97"/>
        <v>0.37344939647883768</v>
      </c>
      <c r="O286" s="124">
        <f t="shared" ca="1" si="114"/>
        <v>0.27481779848723614</v>
      </c>
      <c r="P286" s="124">
        <f t="shared" ca="1" si="115"/>
        <v>0.20964691921694364</v>
      </c>
      <c r="Q286" s="124">
        <f t="shared" ca="1" si="116"/>
        <v>0.12589630242603561</v>
      </c>
      <c r="R286" s="124">
        <f t="shared" ca="1" si="98"/>
        <v>8.3750616790908047E-2</v>
      </c>
      <c r="S286" s="154">
        <f t="shared" ca="1" si="99"/>
        <v>0.47762910745996173</v>
      </c>
      <c r="T286" s="154">
        <f t="shared" ca="1" si="117"/>
        <v>0.24755309405280207</v>
      </c>
      <c r="U286" s="154">
        <f t="shared" ca="1" si="100"/>
        <v>0.27481779848723625</v>
      </c>
      <c r="V286" s="101">
        <f t="shared" ca="1" si="101"/>
        <v>134.05698659265099</v>
      </c>
      <c r="W286" s="101">
        <f t="shared" si="102"/>
        <v>0</v>
      </c>
    </row>
    <row r="287" spans="1:23">
      <c r="A287" s="102">
        <f>IFERROR(B287*Proc!$H$38,"")</f>
        <v>0.98611111111111105</v>
      </c>
      <c r="B287" s="34">
        <f t="shared" si="103"/>
        <v>284</v>
      </c>
      <c r="C287" s="34">
        <f t="shared" ca="1" si="104"/>
        <v>10</v>
      </c>
      <c r="D287" s="101">
        <f t="shared" ca="1" si="105"/>
        <v>0.59338378777336587</v>
      </c>
      <c r="E287" s="101">
        <f t="shared" ca="1" si="106"/>
        <v>0.55369286025788333</v>
      </c>
      <c r="F287" s="101">
        <f t="shared" ca="1" si="107"/>
        <v>9.7104596904420095</v>
      </c>
      <c r="G287" s="102">
        <f t="shared" ca="1" si="108"/>
        <v>87.394137213978084</v>
      </c>
      <c r="H287" s="34">
        <f t="shared" ca="1" si="109"/>
        <v>15</v>
      </c>
      <c r="I287" s="101">
        <f t="shared" ca="1" si="110"/>
        <v>0.40698473846453159</v>
      </c>
      <c r="J287" s="101">
        <f t="shared" ca="1" si="111"/>
        <v>0.37344939647883979</v>
      </c>
      <c r="K287" s="101">
        <f t="shared" ca="1" si="112"/>
        <v>14.900385907674391</v>
      </c>
      <c r="L287" s="102">
        <f t="shared" ca="1" si="113"/>
        <v>-134.1034731690695</v>
      </c>
      <c r="M287" s="124">
        <f t="shared" ca="1" si="96"/>
        <v>0.56246829784006969</v>
      </c>
      <c r="N287" s="124">
        <f t="shared" ca="1" si="97"/>
        <v>0.37344939647883751</v>
      </c>
      <c r="O287" s="124">
        <f t="shared" ca="1" si="114"/>
        <v>0.27413575204794588</v>
      </c>
      <c r="P287" s="124">
        <f t="shared" ca="1" si="115"/>
        <v>0.21005344636685305</v>
      </c>
      <c r="Q287" s="124">
        <f t="shared" ca="1" si="116"/>
        <v>0.12623802835502967</v>
      </c>
      <c r="R287" s="124">
        <f t="shared" ca="1" si="98"/>
        <v>8.3815418011823378E-2</v>
      </c>
      <c r="S287" s="154">
        <f t="shared" ca="1" si="99"/>
        <v>0.47865287982824634</v>
      </c>
      <c r="T287" s="154">
        <f t="shared" ca="1" si="117"/>
        <v>0.24721136812380784</v>
      </c>
      <c r="U287" s="154">
        <f t="shared" ca="1" si="100"/>
        <v>0.27413575204794582</v>
      </c>
      <c r="V287" s="101">
        <f t="shared" ca="1" si="101"/>
        <v>134.1034731690695</v>
      </c>
      <c r="W287" s="101">
        <f t="shared" si="102"/>
        <v>0</v>
      </c>
    </row>
    <row r="288" spans="1:23">
      <c r="A288" s="102">
        <f>IFERROR(B288*Proc!$H$38,"")</f>
        <v>0.98958333333333326</v>
      </c>
      <c r="B288" s="34">
        <f t="shared" si="103"/>
        <v>285</v>
      </c>
      <c r="C288" s="34">
        <f t="shared" ca="1" si="104"/>
        <v>10</v>
      </c>
      <c r="D288" s="101">
        <f t="shared" ca="1" si="105"/>
        <v>0.59467805714887112</v>
      </c>
      <c r="E288" s="101">
        <f t="shared" ca="1" si="106"/>
        <v>0.55369286025788333</v>
      </c>
      <c r="F288" s="101">
        <f t="shared" ca="1" si="107"/>
        <v>9.7196030686385804</v>
      </c>
      <c r="G288" s="102">
        <f t="shared" ca="1" si="108"/>
        <v>87.47642761774722</v>
      </c>
      <c r="H288" s="34">
        <f t="shared" ca="1" si="109"/>
        <v>15</v>
      </c>
      <c r="I288" s="101">
        <f t="shared" ca="1" si="110"/>
        <v>0.40698473846453131</v>
      </c>
      <c r="J288" s="101">
        <f t="shared" ca="1" si="111"/>
        <v>0.37512616357812412</v>
      </c>
      <c r="K288" s="101">
        <f t="shared" ca="1" si="112"/>
        <v>14.947774639657245</v>
      </c>
      <c r="L288" s="102">
        <f t="shared" ca="1" si="113"/>
        <v>-134.52997175691522</v>
      </c>
      <c r="M288" s="124">
        <f t="shared" ca="1" si="96"/>
        <v>0.56275445341340202</v>
      </c>
      <c r="N288" s="124">
        <f t="shared" ca="1" si="97"/>
        <v>0.37512616357812173</v>
      </c>
      <c r="O288" s="124">
        <f t="shared" ca="1" si="114"/>
        <v>0.27322330215394858</v>
      </c>
      <c r="P288" s="124">
        <f t="shared" ca="1" si="115"/>
        <v>0.21110391914547233</v>
      </c>
      <c r="Q288" s="124">
        <f t="shared" ca="1" si="116"/>
        <v>0.12666822245800927</v>
      </c>
      <c r="R288" s="124">
        <f t="shared" ca="1" si="98"/>
        <v>8.4435696687463091E-2</v>
      </c>
      <c r="S288" s="154">
        <f t="shared" ca="1" si="99"/>
        <v>0.47831875672593893</v>
      </c>
      <c r="T288" s="154">
        <f t="shared" ca="1" si="117"/>
        <v>0.24845794112011246</v>
      </c>
      <c r="U288" s="154">
        <f t="shared" ca="1" si="100"/>
        <v>0.27322330215394863</v>
      </c>
      <c r="V288" s="101">
        <f t="shared" ca="1" si="101"/>
        <v>134.52997175691522</v>
      </c>
      <c r="W288" s="101">
        <f t="shared" si="102"/>
        <v>0</v>
      </c>
    </row>
    <row r="289" spans="1:25">
      <c r="A289" s="102">
        <f>IFERROR(B289*Proc!$H$38,"")</f>
        <v>0.99305555555555547</v>
      </c>
      <c r="B289" s="34">
        <f t="shared" si="103"/>
        <v>286</v>
      </c>
      <c r="C289" s="34">
        <f t="shared" ca="1" si="104"/>
        <v>10</v>
      </c>
      <c r="D289" s="101">
        <f t="shared" ca="1" si="105"/>
        <v>0.59467805714887123</v>
      </c>
      <c r="E289" s="101">
        <f t="shared" ca="1" si="106"/>
        <v>0.55507749528798456</v>
      </c>
      <c r="F289" s="101">
        <f t="shared" ca="1" si="107"/>
        <v>9.7447640150944803</v>
      </c>
      <c r="G289" s="102">
        <f t="shared" ca="1" si="108"/>
        <v>87.702876135850317</v>
      </c>
      <c r="H289" s="34">
        <f t="shared" ca="1" si="109"/>
        <v>15</v>
      </c>
      <c r="I289" s="101">
        <f t="shared" ca="1" si="110"/>
        <v>0.40862451805427286</v>
      </c>
      <c r="J289" s="101">
        <f t="shared" ca="1" si="111"/>
        <v>0.37512616357812417</v>
      </c>
      <c r="K289" s="101">
        <f t="shared" ca="1" si="112"/>
        <v>14.950331125827871</v>
      </c>
      <c r="L289" s="102">
        <f t="shared" ca="1" si="113"/>
        <v>-134.55298013245084</v>
      </c>
      <c r="M289" s="124">
        <f t="shared" ca="1" si="96"/>
        <v>0.5638329535396005</v>
      </c>
      <c r="N289" s="124">
        <f t="shared" ca="1" si="97"/>
        <v>0.37512616357812195</v>
      </c>
      <c r="O289" s="124">
        <f t="shared" ca="1" si="114"/>
        <v>0.27254937564250936</v>
      </c>
      <c r="P289" s="124">
        <f t="shared" ca="1" si="115"/>
        <v>0.21150849276023181</v>
      </c>
      <c r="Q289" s="124">
        <f t="shared" ca="1" si="116"/>
        <v>0.12700814763669735</v>
      </c>
      <c r="R289" s="124">
        <f t="shared" ca="1" si="98"/>
        <v>8.4500345123534437E-2</v>
      </c>
      <c r="S289" s="154">
        <f t="shared" ca="1" si="99"/>
        <v>0.47933260841606606</v>
      </c>
      <c r="T289" s="154">
        <f t="shared" ca="1" si="117"/>
        <v>0.2481180159414246</v>
      </c>
      <c r="U289" s="154">
        <f t="shared" ca="1" si="100"/>
        <v>0.27254937564250936</v>
      </c>
      <c r="V289" s="101">
        <f t="shared" ca="1" si="101"/>
        <v>134.55298013245084</v>
      </c>
      <c r="W289" s="101">
        <f t="shared" si="102"/>
        <v>0</v>
      </c>
    </row>
    <row r="290" spans="1:25">
      <c r="A290" s="102">
        <f>IFERROR(B290*Proc!$H$38,"")</f>
        <v>0.99652777777777768</v>
      </c>
      <c r="B290" s="34">
        <f t="shared" si="103"/>
        <v>287</v>
      </c>
      <c r="C290" s="34">
        <f t="shared" ca="1" si="104"/>
        <v>10</v>
      </c>
      <c r="D290" s="101">
        <f t="shared" ca="1" si="105"/>
        <v>0.59596008972710091</v>
      </c>
      <c r="E290" s="101">
        <f t="shared" ca="1" si="106"/>
        <v>0.55507749528798411</v>
      </c>
      <c r="F290" s="101">
        <f t="shared" ca="1" si="107"/>
        <v>9.7527679309974307</v>
      </c>
      <c r="G290" s="102">
        <f t="shared" ca="1" si="108"/>
        <v>87.774911378976881</v>
      </c>
      <c r="H290" s="34">
        <f t="shared" ca="1" si="109"/>
        <v>16</v>
      </c>
      <c r="I290" s="101">
        <f t="shared" ca="1" si="110"/>
        <v>0.37678998913157558</v>
      </c>
      <c r="J290" s="101">
        <f t="shared" ca="1" si="111"/>
        <v>0.34495546020887802</v>
      </c>
      <c r="K290" s="101">
        <f t="shared" ca="1" si="112"/>
        <v>15.000000000000069</v>
      </c>
      <c r="L290" s="102">
        <f t="shared" ca="1" si="113"/>
        <v>-135.00000000000063</v>
      </c>
      <c r="M290" s="124">
        <f t="shared" ca="1" si="96"/>
        <v>0.56411640362688265</v>
      </c>
      <c r="N290" s="124">
        <f t="shared" ca="1" si="97"/>
        <v>0.37678998913157324</v>
      </c>
      <c r="O290" s="124">
        <f t="shared" ca="1" si="114"/>
        <v>0.27164702083305942</v>
      </c>
      <c r="P290" s="124">
        <f t="shared" ca="1" si="115"/>
        <v>0.21255341359151531</v>
      </c>
      <c r="Q290" s="124">
        <f t="shared" ca="1" si="116"/>
        <v>0.12743549005160629</v>
      </c>
      <c r="R290" s="124">
        <f t="shared" ca="1" si="98"/>
        <v>8.5117923539909018E-2</v>
      </c>
      <c r="S290" s="154">
        <f t="shared" ca="1" si="99"/>
        <v>0.47899848008697365</v>
      </c>
      <c r="T290" s="154">
        <f t="shared" ca="1" si="117"/>
        <v>0.24935449907996696</v>
      </c>
      <c r="U290" s="154">
        <f t="shared" ca="1" si="100"/>
        <v>0.27164702083305936</v>
      </c>
      <c r="V290" s="101">
        <f t="shared" ca="1" si="101"/>
        <v>135.00000000000063</v>
      </c>
      <c r="W290" s="101">
        <f t="shared" si="102"/>
        <v>0</v>
      </c>
    </row>
    <row r="291" spans="1:25">
      <c r="A291" s="102">
        <f>IFERROR(B291*Proc!$H$38,"")</f>
        <v>1</v>
      </c>
      <c r="B291" s="34">
        <f t="shared" si="103"/>
        <v>288</v>
      </c>
      <c r="C291" s="34">
        <f t="shared" ca="1" si="104"/>
        <v>10</v>
      </c>
      <c r="D291" s="101">
        <f t="shared" ca="1" si="105"/>
        <v>0.59596008972710102</v>
      </c>
      <c r="E291" s="101">
        <f t="shared" ca="1" si="106"/>
        <v>0.55644939443023655</v>
      </c>
      <c r="F291" s="101">
        <f t="shared" ca="1" si="107"/>
        <v>9.7789057063792892</v>
      </c>
      <c r="G291" s="102">
        <f t="shared" ca="1" si="108"/>
        <v>88.010151357413605</v>
      </c>
      <c r="H291" s="34">
        <f t="shared" ca="1" si="109"/>
        <v>16</v>
      </c>
      <c r="I291" s="101">
        <f t="shared" ca="1" si="110"/>
        <v>0.37678998913157563</v>
      </c>
      <c r="J291" s="101">
        <f t="shared" ca="1" si="111"/>
        <v>0.34663096173112529</v>
      </c>
      <c r="K291" s="101">
        <f ca="1">IFERROR(H291-1+(I291-$H$2)/(I291-IF(ISNUMBER(J291),J291,0))*(1),"")</f>
        <v>15.000000000000075</v>
      </c>
      <c r="L291" s="102">
        <f t="shared" ca="1" si="113"/>
        <v>-135.00000000000068</v>
      </c>
      <c r="M291" s="124">
        <f t="shared" ca="1" si="96"/>
        <v>0.56518498369735992</v>
      </c>
      <c r="N291" s="124">
        <f t="shared" ca="1" si="97"/>
        <v>0.37678998913157341</v>
      </c>
      <c r="O291" s="124">
        <f t="shared" ca="1" si="114"/>
        <v>0.27098107103572344</v>
      </c>
      <c r="P291" s="124">
        <f t="shared" ca="1" si="115"/>
        <v>0.21295604386465675</v>
      </c>
      <c r="Q291" s="124">
        <f t="shared" ca="1" si="116"/>
        <v>0.12777362631879405</v>
      </c>
      <c r="R291" s="124">
        <f t="shared" ca="1" si="98"/>
        <v>8.5182417545862726E-2</v>
      </c>
      <c r="S291" s="154">
        <f t="shared" ca="1" si="99"/>
        <v>0.48000256615149717</v>
      </c>
      <c r="T291" s="154">
        <f t="shared" ca="1" si="117"/>
        <v>0.24901636281277936</v>
      </c>
      <c r="U291" s="154">
        <f t="shared" ca="1" si="100"/>
        <v>0.27098107103572344</v>
      </c>
      <c r="V291" s="101">
        <f t="shared" ca="1" si="101"/>
        <v>135.00000000000068</v>
      </c>
      <c r="W291" s="101">
        <f t="shared" si="102"/>
        <v>0</v>
      </c>
      <c r="Y291" s="101"/>
    </row>
    <row r="292" spans="1:25">
      <c r="A292" s="102" t="str">
        <f>IFERROR(B292*Proc!$H$38,"")</f>
        <v/>
      </c>
      <c r="B292" s="34" t="str">
        <f t="shared" si="103"/>
        <v/>
      </c>
      <c r="C292" s="34" t="str">
        <f t="shared" ca="1" si="104"/>
        <v/>
      </c>
      <c r="D292" s="101" t="str">
        <f t="shared" ca="1" si="105"/>
        <v/>
      </c>
      <c r="E292" s="101" t="str">
        <f t="shared" ca="1" si="106"/>
        <v/>
      </c>
      <c r="F292" s="101" t="str">
        <f t="shared" ca="1" si="107"/>
        <v/>
      </c>
      <c r="G292" s="102" t="str">
        <f t="shared" ca="1" si="108"/>
        <v/>
      </c>
      <c r="H292" s="34" t="str">
        <f t="shared" ca="1" si="109"/>
        <v/>
      </c>
      <c r="I292" s="101" t="str">
        <f t="shared" ca="1" si="110"/>
        <v/>
      </c>
      <c r="J292" s="101" t="str">
        <f t="shared" ca="1" si="111"/>
        <v/>
      </c>
      <c r="K292" s="101" t="str">
        <f t="shared" ca="1" si="112"/>
        <v/>
      </c>
      <c r="L292" s="102" t="str">
        <f t="shared" si="113"/>
        <v/>
      </c>
      <c r="M292" s="124" t="str">
        <f t="shared" ca="1" si="96"/>
        <v/>
      </c>
      <c r="N292" s="124" t="str">
        <f t="shared" ca="1" si="97"/>
        <v/>
      </c>
      <c r="O292" s="124" t="str">
        <f t="shared" si="114"/>
        <v/>
      </c>
      <c r="P292" s="124" t="str">
        <f t="shared" si="115"/>
        <v/>
      </c>
      <c r="Q292" s="124" t="str">
        <f t="shared" si="116"/>
        <v/>
      </c>
      <c r="R292" s="124" t="str">
        <f t="shared" ca="1" si="98"/>
        <v/>
      </c>
      <c r="S292" s="154" t="str">
        <f t="shared" ca="1" si="99"/>
        <v/>
      </c>
      <c r="T292" s="154" t="str">
        <f t="shared" ca="1" si="117"/>
        <v/>
      </c>
      <c r="U292" s="154" t="str">
        <f t="shared" si="100"/>
        <v/>
      </c>
      <c r="V292" s="101" t="str">
        <f t="shared" ca="1" si="101"/>
        <v/>
      </c>
      <c r="W292" s="101" t="str">
        <f t="shared" si="102"/>
        <v/>
      </c>
    </row>
    <row r="293" spans="1:25">
      <c r="A293" s="102" t="str">
        <f>IFERROR(B293*Proc!$H$38,"")</f>
        <v/>
      </c>
      <c r="B293" s="34" t="str">
        <f t="shared" si="103"/>
        <v/>
      </c>
      <c r="C293" s="34" t="str">
        <f t="shared" ca="1" si="104"/>
        <v/>
      </c>
      <c r="D293" s="101" t="str">
        <f t="shared" ca="1" si="105"/>
        <v/>
      </c>
      <c r="E293" s="101" t="str">
        <f t="shared" ca="1" si="106"/>
        <v/>
      </c>
      <c r="F293" s="101" t="str">
        <f t="shared" ca="1" si="107"/>
        <v/>
      </c>
      <c r="G293" s="102" t="str">
        <f t="shared" ca="1" si="108"/>
        <v/>
      </c>
      <c r="H293" s="34" t="str">
        <f t="shared" ca="1" si="109"/>
        <v/>
      </c>
      <c r="I293" s="101" t="str">
        <f t="shared" ca="1" si="110"/>
        <v/>
      </c>
      <c r="J293" s="101" t="str">
        <f t="shared" ca="1" si="111"/>
        <v/>
      </c>
      <c r="K293" s="101" t="str">
        <f t="shared" ca="1" si="112"/>
        <v/>
      </c>
      <c r="L293" s="102" t="str">
        <f t="shared" si="113"/>
        <v/>
      </c>
      <c r="M293" s="124" t="str">
        <f t="shared" ca="1" si="96"/>
        <v/>
      </c>
      <c r="N293" s="124" t="str">
        <f t="shared" ca="1" si="97"/>
        <v/>
      </c>
      <c r="O293" s="124" t="str">
        <f t="shared" si="114"/>
        <v/>
      </c>
      <c r="P293" s="124" t="str">
        <f t="shared" si="115"/>
        <v/>
      </c>
      <c r="Q293" s="124" t="str">
        <f t="shared" si="116"/>
        <v/>
      </c>
      <c r="R293" s="124" t="str">
        <f t="shared" ca="1" si="98"/>
        <v/>
      </c>
      <c r="S293" s="154" t="str">
        <f t="shared" ca="1" si="99"/>
        <v/>
      </c>
      <c r="T293" s="154" t="str">
        <f t="shared" ca="1" si="117"/>
        <v/>
      </c>
      <c r="U293" s="154" t="str">
        <f t="shared" si="100"/>
        <v/>
      </c>
      <c r="V293" s="101" t="str">
        <f t="shared" ca="1" si="101"/>
        <v/>
      </c>
      <c r="W293" s="101" t="str">
        <f t="shared" si="102"/>
        <v/>
      </c>
    </row>
    <row r="294" spans="1:25">
      <c r="A294" s="102" t="str">
        <f>IFERROR(B294*Proc!$H$38,"")</f>
        <v/>
      </c>
      <c r="B294" s="34" t="str">
        <f t="shared" si="103"/>
        <v/>
      </c>
      <c r="C294" s="34" t="str">
        <f t="shared" ca="1" si="104"/>
        <v/>
      </c>
      <c r="D294" s="101" t="str">
        <f t="shared" ca="1" si="105"/>
        <v/>
      </c>
      <c r="E294" s="101" t="str">
        <f t="shared" ca="1" si="106"/>
        <v/>
      </c>
      <c r="F294" s="101" t="str">
        <f t="shared" ca="1" si="107"/>
        <v/>
      </c>
      <c r="G294" s="102" t="str">
        <f t="shared" ca="1" si="108"/>
        <v/>
      </c>
      <c r="H294" s="34" t="str">
        <f t="shared" ca="1" si="109"/>
        <v/>
      </c>
      <c r="I294" s="101" t="str">
        <f t="shared" ca="1" si="110"/>
        <v/>
      </c>
      <c r="J294" s="101" t="str">
        <f t="shared" ca="1" si="111"/>
        <v/>
      </c>
      <c r="K294" s="101" t="str">
        <f t="shared" ca="1" si="112"/>
        <v/>
      </c>
      <c r="L294" s="102" t="str">
        <f t="shared" si="113"/>
        <v/>
      </c>
      <c r="M294" s="124" t="str">
        <f t="shared" ca="1" si="96"/>
        <v/>
      </c>
      <c r="N294" s="124" t="str">
        <f t="shared" ca="1" si="97"/>
        <v/>
      </c>
      <c r="O294" s="124" t="str">
        <f t="shared" si="114"/>
        <v/>
      </c>
      <c r="P294" s="124" t="str">
        <f t="shared" si="115"/>
        <v/>
      </c>
      <c r="Q294" s="124" t="str">
        <f t="shared" si="116"/>
        <v/>
      </c>
      <c r="R294" s="124" t="str">
        <f t="shared" ca="1" si="98"/>
        <v/>
      </c>
      <c r="S294" s="154" t="str">
        <f t="shared" ca="1" si="99"/>
        <v/>
      </c>
      <c r="T294" s="154" t="str">
        <f t="shared" ca="1" si="117"/>
        <v/>
      </c>
      <c r="U294" s="154" t="str">
        <f t="shared" si="100"/>
        <v/>
      </c>
      <c r="V294" s="101" t="str">
        <f t="shared" ca="1" si="101"/>
        <v/>
      </c>
      <c r="W294" s="101" t="str">
        <f t="shared" si="102"/>
        <v/>
      </c>
    </row>
    <row r="295" spans="1:25">
      <c r="A295" s="102" t="str">
        <f>IFERROR(B295*Proc!$H$38,"")</f>
        <v/>
      </c>
      <c r="B295" s="34" t="str">
        <f t="shared" si="103"/>
        <v/>
      </c>
      <c r="C295" s="34" t="str">
        <f t="shared" ca="1" si="104"/>
        <v/>
      </c>
      <c r="D295" s="101" t="str">
        <f t="shared" ca="1" si="105"/>
        <v/>
      </c>
      <c r="E295" s="101" t="str">
        <f t="shared" ca="1" si="106"/>
        <v/>
      </c>
      <c r="F295" s="101" t="str">
        <f t="shared" ca="1" si="107"/>
        <v/>
      </c>
      <c r="G295" s="102" t="str">
        <f t="shared" ca="1" si="108"/>
        <v/>
      </c>
      <c r="H295" s="34" t="str">
        <f t="shared" ca="1" si="109"/>
        <v/>
      </c>
      <c r="I295" s="101" t="str">
        <f t="shared" ca="1" si="110"/>
        <v/>
      </c>
      <c r="J295" s="101" t="str">
        <f t="shared" ca="1" si="111"/>
        <v/>
      </c>
      <c r="K295" s="101" t="str">
        <f t="shared" ca="1" si="112"/>
        <v/>
      </c>
      <c r="L295" s="102" t="str">
        <f t="shared" si="113"/>
        <v/>
      </c>
      <c r="M295" s="124" t="str">
        <f t="shared" ca="1" si="96"/>
        <v/>
      </c>
      <c r="N295" s="124" t="str">
        <f t="shared" ca="1" si="97"/>
        <v/>
      </c>
      <c r="O295" s="124" t="str">
        <f t="shared" si="114"/>
        <v/>
      </c>
      <c r="P295" s="124" t="str">
        <f t="shared" si="115"/>
        <v/>
      </c>
      <c r="Q295" s="124" t="str">
        <f t="shared" si="116"/>
        <v/>
      </c>
      <c r="R295" s="124" t="str">
        <f t="shared" ca="1" si="98"/>
        <v/>
      </c>
      <c r="S295" s="154" t="str">
        <f t="shared" ca="1" si="99"/>
        <v/>
      </c>
      <c r="T295" s="154" t="str">
        <f t="shared" ca="1" si="117"/>
        <v/>
      </c>
      <c r="U295" s="154" t="str">
        <f t="shared" si="100"/>
        <v/>
      </c>
      <c r="V295" s="101" t="str">
        <f t="shared" ca="1" si="101"/>
        <v/>
      </c>
      <c r="W295" s="101" t="str">
        <f t="shared" si="102"/>
        <v/>
      </c>
    </row>
    <row r="296" spans="1:25">
      <c r="A296" s="102" t="str">
        <f>IFERROR(B296*Proc!$H$38,"")</f>
        <v/>
      </c>
      <c r="B296" s="34" t="str">
        <f t="shared" si="103"/>
        <v/>
      </c>
      <c r="C296" s="34" t="str">
        <f t="shared" ca="1" si="104"/>
        <v/>
      </c>
      <c r="D296" s="101" t="str">
        <f t="shared" ca="1" si="105"/>
        <v/>
      </c>
      <c r="E296" s="101" t="str">
        <f t="shared" ca="1" si="106"/>
        <v/>
      </c>
      <c r="F296" s="101" t="str">
        <f t="shared" ca="1" si="107"/>
        <v/>
      </c>
      <c r="G296" s="102" t="str">
        <f t="shared" ca="1" si="108"/>
        <v/>
      </c>
      <c r="H296" s="34" t="str">
        <f t="shared" ca="1" si="109"/>
        <v/>
      </c>
      <c r="I296" s="101" t="str">
        <f t="shared" ca="1" si="110"/>
        <v/>
      </c>
      <c r="J296" s="101" t="str">
        <f t="shared" ca="1" si="111"/>
        <v/>
      </c>
      <c r="K296" s="101" t="str">
        <f t="shared" ca="1" si="112"/>
        <v/>
      </c>
      <c r="L296" s="102" t="str">
        <f t="shared" si="113"/>
        <v/>
      </c>
      <c r="M296" s="124" t="str">
        <f t="shared" ca="1" si="96"/>
        <v/>
      </c>
      <c r="N296" s="124" t="str">
        <f t="shared" ca="1" si="97"/>
        <v/>
      </c>
      <c r="O296" s="124" t="str">
        <f t="shared" si="114"/>
        <v/>
      </c>
      <c r="P296" s="124" t="str">
        <f t="shared" si="115"/>
        <v/>
      </c>
      <c r="Q296" s="124" t="str">
        <f t="shared" si="116"/>
        <v/>
      </c>
      <c r="R296" s="124" t="str">
        <f t="shared" ca="1" si="98"/>
        <v/>
      </c>
      <c r="S296" s="154" t="str">
        <f t="shared" ca="1" si="99"/>
        <v/>
      </c>
      <c r="T296" s="154" t="str">
        <f t="shared" ca="1" si="117"/>
        <v/>
      </c>
      <c r="U296" s="154" t="str">
        <f t="shared" si="100"/>
        <v/>
      </c>
      <c r="V296" s="101" t="str">
        <f t="shared" ca="1" si="101"/>
        <v/>
      </c>
      <c r="W296" s="101" t="str">
        <f t="shared" si="102"/>
        <v/>
      </c>
    </row>
    <row r="297" spans="1:25">
      <c r="A297" s="102" t="str">
        <f>IFERROR(B297*Proc!$H$38,"")</f>
        <v/>
      </c>
      <c r="B297" s="34" t="str">
        <f t="shared" si="103"/>
        <v/>
      </c>
      <c r="C297" s="34" t="str">
        <f t="shared" ca="1" si="104"/>
        <v/>
      </c>
      <c r="D297" s="101" t="str">
        <f t="shared" ca="1" si="105"/>
        <v/>
      </c>
      <c r="E297" s="101" t="str">
        <f t="shared" ca="1" si="106"/>
        <v/>
      </c>
      <c r="F297" s="101" t="str">
        <f t="shared" ca="1" si="107"/>
        <v/>
      </c>
      <c r="G297" s="102" t="str">
        <f t="shared" ca="1" si="108"/>
        <v/>
      </c>
      <c r="H297" s="34" t="str">
        <f t="shared" ca="1" si="109"/>
        <v/>
      </c>
      <c r="I297" s="101" t="str">
        <f t="shared" ca="1" si="110"/>
        <v/>
      </c>
      <c r="J297" s="101" t="str">
        <f t="shared" ca="1" si="111"/>
        <v/>
      </c>
      <c r="K297" s="101" t="str">
        <f t="shared" ca="1" si="112"/>
        <v/>
      </c>
      <c r="L297" s="102" t="str">
        <f t="shared" si="113"/>
        <v/>
      </c>
      <c r="M297" s="124" t="str">
        <f t="shared" ca="1" si="96"/>
        <v/>
      </c>
      <c r="N297" s="124" t="str">
        <f t="shared" ca="1" si="97"/>
        <v/>
      </c>
      <c r="O297" s="124" t="str">
        <f t="shared" si="114"/>
        <v/>
      </c>
      <c r="P297" s="124" t="str">
        <f t="shared" si="115"/>
        <v/>
      </c>
      <c r="Q297" s="124" t="str">
        <f t="shared" si="116"/>
        <v/>
      </c>
      <c r="R297" s="124" t="str">
        <f t="shared" ca="1" si="98"/>
        <v/>
      </c>
      <c r="S297" s="154" t="str">
        <f t="shared" ca="1" si="99"/>
        <v/>
      </c>
      <c r="T297" s="154" t="str">
        <f t="shared" ca="1" si="117"/>
        <v/>
      </c>
      <c r="U297" s="154" t="str">
        <f t="shared" si="100"/>
        <v/>
      </c>
      <c r="V297" s="101" t="str">
        <f t="shared" ca="1" si="101"/>
        <v/>
      </c>
      <c r="W297" s="101" t="str">
        <f t="shared" si="102"/>
        <v/>
      </c>
    </row>
    <row r="298" spans="1:25">
      <c r="A298" s="102" t="str">
        <f>IFERROR(B298*Proc!$H$38,"")</f>
        <v/>
      </c>
      <c r="B298" s="34" t="str">
        <f t="shared" si="103"/>
        <v/>
      </c>
      <c r="C298" s="34" t="str">
        <f t="shared" ca="1" si="104"/>
        <v/>
      </c>
      <c r="D298" s="101" t="str">
        <f t="shared" ca="1" si="105"/>
        <v/>
      </c>
      <c r="E298" s="101" t="str">
        <f t="shared" ca="1" si="106"/>
        <v/>
      </c>
      <c r="F298" s="101" t="str">
        <f t="shared" ca="1" si="107"/>
        <v/>
      </c>
      <c r="G298" s="102" t="str">
        <f t="shared" ca="1" si="108"/>
        <v/>
      </c>
      <c r="H298" s="34" t="str">
        <f t="shared" ca="1" si="109"/>
        <v/>
      </c>
      <c r="I298" s="101" t="str">
        <f t="shared" ca="1" si="110"/>
        <v/>
      </c>
      <c r="J298" s="101" t="str">
        <f t="shared" ca="1" si="111"/>
        <v/>
      </c>
      <c r="K298" s="101" t="str">
        <f t="shared" ca="1" si="112"/>
        <v/>
      </c>
      <c r="L298" s="102" t="str">
        <f t="shared" si="113"/>
        <v/>
      </c>
      <c r="M298" s="124" t="str">
        <f t="shared" ca="1" si="96"/>
        <v/>
      </c>
      <c r="N298" s="124" t="str">
        <f t="shared" ca="1" si="97"/>
        <v/>
      </c>
      <c r="O298" s="124" t="str">
        <f t="shared" si="114"/>
        <v/>
      </c>
      <c r="P298" s="124" t="str">
        <f t="shared" si="115"/>
        <v/>
      </c>
      <c r="Q298" s="124" t="str">
        <f t="shared" si="116"/>
        <v/>
      </c>
      <c r="R298" s="124" t="str">
        <f t="shared" ca="1" si="98"/>
        <v/>
      </c>
      <c r="S298" s="154" t="str">
        <f t="shared" ca="1" si="99"/>
        <v/>
      </c>
      <c r="T298" s="154" t="str">
        <f t="shared" ca="1" si="117"/>
        <v/>
      </c>
      <c r="U298" s="154" t="str">
        <f t="shared" si="100"/>
        <v/>
      </c>
      <c r="V298" s="101" t="str">
        <f t="shared" ca="1" si="101"/>
        <v/>
      </c>
      <c r="W298" s="101" t="str">
        <f t="shared" si="102"/>
        <v/>
      </c>
    </row>
    <row r="299" spans="1:25">
      <c r="A299" s="102" t="str">
        <f>IFERROR(B299*Proc!$H$38,"")</f>
        <v/>
      </c>
      <c r="B299" s="34" t="str">
        <f t="shared" si="103"/>
        <v/>
      </c>
      <c r="C299" s="34" t="str">
        <f t="shared" ca="1" si="104"/>
        <v/>
      </c>
      <c r="D299" s="101" t="str">
        <f t="shared" ca="1" si="105"/>
        <v/>
      </c>
      <c r="E299" s="101" t="str">
        <f t="shared" ca="1" si="106"/>
        <v/>
      </c>
      <c r="F299" s="101" t="str">
        <f t="shared" ca="1" si="107"/>
        <v/>
      </c>
      <c r="G299" s="102" t="str">
        <f t="shared" ca="1" si="108"/>
        <v/>
      </c>
      <c r="H299" s="34" t="str">
        <f t="shared" ca="1" si="109"/>
        <v/>
      </c>
      <c r="I299" s="101" t="str">
        <f t="shared" ca="1" si="110"/>
        <v/>
      </c>
      <c r="J299" s="101" t="str">
        <f t="shared" ca="1" si="111"/>
        <v/>
      </c>
      <c r="K299" s="101" t="str">
        <f t="shared" ca="1" si="112"/>
        <v/>
      </c>
      <c r="L299" s="102" t="str">
        <f t="shared" si="113"/>
        <v/>
      </c>
      <c r="M299" s="124" t="str">
        <f t="shared" ca="1" si="96"/>
        <v/>
      </c>
      <c r="N299" s="124" t="str">
        <f t="shared" ca="1" si="97"/>
        <v/>
      </c>
      <c r="O299" s="124" t="str">
        <f t="shared" si="114"/>
        <v/>
      </c>
      <c r="P299" s="124" t="str">
        <f t="shared" si="115"/>
        <v/>
      </c>
      <c r="Q299" s="124" t="str">
        <f t="shared" si="116"/>
        <v/>
      </c>
      <c r="R299" s="124" t="str">
        <f t="shared" ca="1" si="98"/>
        <v/>
      </c>
      <c r="S299" s="154" t="str">
        <f t="shared" ca="1" si="99"/>
        <v/>
      </c>
      <c r="T299" s="154" t="str">
        <f t="shared" ca="1" si="117"/>
        <v/>
      </c>
      <c r="U299" s="154" t="str">
        <f t="shared" si="100"/>
        <v/>
      </c>
      <c r="V299" s="101" t="str">
        <f t="shared" ca="1" si="101"/>
        <v/>
      </c>
      <c r="W299" s="101" t="str">
        <f t="shared" si="102"/>
        <v/>
      </c>
    </row>
    <row r="300" spans="1:25">
      <c r="A300" s="102" t="str">
        <f>IFERROR(B300*Proc!$H$38,"")</f>
        <v/>
      </c>
      <c r="B300" s="34" t="str">
        <f t="shared" si="103"/>
        <v/>
      </c>
      <c r="C300" s="34" t="str">
        <f t="shared" ca="1" si="104"/>
        <v/>
      </c>
      <c r="D300" s="101" t="str">
        <f t="shared" ca="1" si="105"/>
        <v/>
      </c>
      <c r="E300" s="101" t="str">
        <f t="shared" ca="1" si="106"/>
        <v/>
      </c>
      <c r="F300" s="101" t="str">
        <f t="shared" ca="1" si="107"/>
        <v/>
      </c>
      <c r="G300" s="102" t="str">
        <f t="shared" ca="1" si="108"/>
        <v/>
      </c>
      <c r="H300" s="34" t="str">
        <f t="shared" ca="1" si="109"/>
        <v/>
      </c>
      <c r="I300" s="101" t="str">
        <f t="shared" ca="1" si="110"/>
        <v/>
      </c>
      <c r="J300" s="101" t="str">
        <f t="shared" ca="1" si="111"/>
        <v/>
      </c>
      <c r="K300" s="101" t="str">
        <f t="shared" ca="1" si="112"/>
        <v/>
      </c>
      <c r="L300" s="102" t="str">
        <f t="shared" si="113"/>
        <v/>
      </c>
      <c r="M300" s="124" t="str">
        <f t="shared" ca="1" si="96"/>
        <v/>
      </c>
      <c r="N300" s="124" t="str">
        <f t="shared" ca="1" si="97"/>
        <v/>
      </c>
      <c r="O300" s="124" t="str">
        <f t="shared" si="114"/>
        <v/>
      </c>
      <c r="P300" s="124" t="str">
        <f t="shared" si="115"/>
        <v/>
      </c>
      <c r="Q300" s="124" t="str">
        <f t="shared" si="116"/>
        <v/>
      </c>
      <c r="R300" s="124" t="str">
        <f t="shared" ca="1" si="98"/>
        <v/>
      </c>
      <c r="S300" s="154" t="str">
        <f t="shared" ca="1" si="99"/>
        <v/>
      </c>
      <c r="T300" s="154" t="str">
        <f t="shared" ca="1" si="117"/>
        <v/>
      </c>
      <c r="U300" s="154" t="str">
        <f t="shared" si="100"/>
        <v/>
      </c>
      <c r="V300" s="101" t="str">
        <f t="shared" ca="1" si="101"/>
        <v/>
      </c>
      <c r="W300" s="101" t="str">
        <f t="shared" si="102"/>
        <v/>
      </c>
    </row>
    <row r="301" spans="1:25">
      <c r="A301" s="102" t="str">
        <f>IFERROR(B301*Proc!$H$38,"")</f>
        <v/>
      </c>
      <c r="B301" s="34" t="str">
        <f t="shared" si="103"/>
        <v/>
      </c>
      <c r="C301" s="34" t="str">
        <f t="shared" ca="1" si="104"/>
        <v/>
      </c>
      <c r="D301" s="101" t="str">
        <f t="shared" ca="1" si="105"/>
        <v/>
      </c>
      <c r="E301" s="101" t="str">
        <f t="shared" ca="1" si="106"/>
        <v/>
      </c>
      <c r="F301" s="101" t="str">
        <f t="shared" ca="1" si="107"/>
        <v/>
      </c>
      <c r="G301" s="102" t="str">
        <f t="shared" ca="1" si="108"/>
        <v/>
      </c>
      <c r="H301" s="34" t="str">
        <f t="shared" ca="1" si="109"/>
        <v/>
      </c>
      <c r="I301" s="101" t="str">
        <f t="shared" ca="1" si="110"/>
        <v/>
      </c>
      <c r="J301" s="101" t="str">
        <f t="shared" ca="1" si="111"/>
        <v/>
      </c>
      <c r="K301" s="101" t="str">
        <f t="shared" ca="1" si="112"/>
        <v/>
      </c>
      <c r="L301" s="102" t="str">
        <f t="shared" si="113"/>
        <v/>
      </c>
      <c r="M301" s="124" t="str">
        <f t="shared" ca="1" si="96"/>
        <v/>
      </c>
      <c r="N301" s="124" t="str">
        <f t="shared" ca="1" si="97"/>
        <v/>
      </c>
      <c r="O301" s="124" t="str">
        <f t="shared" si="114"/>
        <v/>
      </c>
      <c r="P301" s="124" t="str">
        <f t="shared" si="115"/>
        <v/>
      </c>
      <c r="Q301" s="124" t="str">
        <f t="shared" si="116"/>
        <v/>
      </c>
      <c r="R301" s="124" t="str">
        <f t="shared" ca="1" si="98"/>
        <v/>
      </c>
      <c r="S301" s="154" t="str">
        <f t="shared" ca="1" si="99"/>
        <v/>
      </c>
      <c r="T301" s="154" t="str">
        <f t="shared" ca="1" si="117"/>
        <v/>
      </c>
      <c r="U301" s="154" t="str">
        <f t="shared" si="100"/>
        <v/>
      </c>
      <c r="V301" s="101" t="str">
        <f t="shared" ca="1" si="101"/>
        <v/>
      </c>
      <c r="W301" s="101" t="str">
        <f t="shared" si="102"/>
        <v/>
      </c>
    </row>
    <row r="302" spans="1:25">
      <c r="A302" s="102" t="str">
        <f>IFERROR(B302*Proc!$H$38,"")</f>
        <v/>
      </c>
      <c r="B302" s="34" t="str">
        <f t="shared" si="103"/>
        <v/>
      </c>
      <c r="C302" s="34" t="str">
        <f t="shared" ca="1" si="104"/>
        <v/>
      </c>
      <c r="D302" s="101" t="str">
        <f t="shared" ca="1" si="105"/>
        <v/>
      </c>
      <c r="E302" s="101" t="str">
        <f t="shared" ca="1" si="106"/>
        <v/>
      </c>
      <c r="F302" s="101" t="str">
        <f t="shared" ca="1" si="107"/>
        <v/>
      </c>
      <c r="G302" s="102" t="str">
        <f t="shared" ca="1" si="108"/>
        <v/>
      </c>
      <c r="H302" s="34" t="str">
        <f t="shared" ca="1" si="109"/>
        <v/>
      </c>
      <c r="I302" s="101" t="str">
        <f t="shared" ca="1" si="110"/>
        <v/>
      </c>
      <c r="J302" s="101" t="str">
        <f t="shared" ca="1" si="111"/>
        <v/>
      </c>
      <c r="K302" s="101" t="str">
        <f t="shared" ca="1" si="112"/>
        <v/>
      </c>
      <c r="L302" s="102" t="str">
        <f t="shared" si="113"/>
        <v/>
      </c>
      <c r="M302" s="124" t="str">
        <f t="shared" ca="1" si="96"/>
        <v/>
      </c>
      <c r="N302" s="124" t="str">
        <f t="shared" ca="1" si="97"/>
        <v/>
      </c>
      <c r="O302" s="124" t="str">
        <f t="shared" si="114"/>
        <v/>
      </c>
      <c r="P302" s="124" t="str">
        <f t="shared" si="115"/>
        <v/>
      </c>
      <c r="Q302" s="124" t="str">
        <f t="shared" si="116"/>
        <v/>
      </c>
      <c r="R302" s="124" t="str">
        <f t="shared" ca="1" si="98"/>
        <v/>
      </c>
      <c r="S302" s="154" t="str">
        <f t="shared" ca="1" si="99"/>
        <v/>
      </c>
      <c r="T302" s="154" t="str">
        <f t="shared" ca="1" si="117"/>
        <v/>
      </c>
      <c r="U302" s="154" t="str">
        <f t="shared" si="100"/>
        <v/>
      </c>
      <c r="V302" s="101" t="str">
        <f t="shared" ca="1" si="101"/>
        <v/>
      </c>
      <c r="W302" s="101" t="str">
        <f t="shared" si="102"/>
        <v/>
      </c>
    </row>
    <row r="303" spans="1:25">
      <c r="A303" s="102" t="str">
        <f>IFERROR(B303*Proc!$H$38,"")</f>
        <v/>
      </c>
      <c r="B303" s="34" t="str">
        <f t="shared" si="103"/>
        <v/>
      </c>
      <c r="C303" s="34" t="str">
        <f t="shared" ca="1" si="104"/>
        <v/>
      </c>
      <c r="D303" s="101" t="str">
        <f t="shared" ca="1" si="105"/>
        <v/>
      </c>
      <c r="E303" s="101" t="str">
        <f t="shared" ca="1" si="106"/>
        <v/>
      </c>
      <c r="F303" s="101" t="str">
        <f t="shared" ca="1" si="107"/>
        <v/>
      </c>
      <c r="G303" s="102" t="str">
        <f t="shared" ca="1" si="108"/>
        <v/>
      </c>
      <c r="H303" s="34" t="str">
        <f t="shared" ca="1" si="109"/>
        <v/>
      </c>
      <c r="I303" s="101" t="str">
        <f t="shared" ca="1" si="110"/>
        <v/>
      </c>
      <c r="J303" s="101" t="str">
        <f t="shared" ca="1" si="111"/>
        <v/>
      </c>
      <c r="K303" s="101" t="str">
        <f t="shared" ca="1" si="112"/>
        <v/>
      </c>
      <c r="L303" s="102" t="str">
        <f t="shared" si="113"/>
        <v/>
      </c>
      <c r="M303" s="124" t="str">
        <f t="shared" ca="1" si="96"/>
        <v/>
      </c>
      <c r="N303" s="124" t="str">
        <f t="shared" ca="1" si="97"/>
        <v/>
      </c>
      <c r="O303" s="124" t="str">
        <f t="shared" si="114"/>
        <v/>
      </c>
      <c r="P303" s="124" t="str">
        <f t="shared" si="115"/>
        <v/>
      </c>
      <c r="Q303" s="124" t="str">
        <f t="shared" si="116"/>
        <v/>
      </c>
      <c r="R303" s="124" t="str">
        <f t="shared" ca="1" si="98"/>
        <v/>
      </c>
      <c r="S303" s="154" t="str">
        <f t="shared" ca="1" si="99"/>
        <v/>
      </c>
      <c r="T303" s="154" t="str">
        <f t="shared" ca="1" si="117"/>
        <v/>
      </c>
      <c r="U303" s="154" t="str">
        <f t="shared" si="100"/>
        <v/>
      </c>
      <c r="V303" s="101" t="str">
        <f t="shared" ca="1" si="101"/>
        <v/>
      </c>
      <c r="W303" s="101" t="str">
        <f t="shared" si="102"/>
        <v/>
      </c>
    </row>
    <row r="304" spans="1:25">
      <c r="A304" s="102" t="str">
        <f>IFERROR(B304*Proc!$H$38,"")</f>
        <v/>
      </c>
      <c r="B304" s="34" t="str">
        <f t="shared" si="103"/>
        <v/>
      </c>
      <c r="C304" s="34" t="str">
        <f t="shared" ca="1" si="104"/>
        <v/>
      </c>
      <c r="D304" s="101" t="str">
        <f t="shared" ca="1" si="105"/>
        <v/>
      </c>
      <c r="E304" s="101" t="str">
        <f t="shared" ca="1" si="106"/>
        <v/>
      </c>
      <c r="F304" s="101" t="str">
        <f t="shared" ca="1" si="107"/>
        <v/>
      </c>
      <c r="G304" s="102" t="str">
        <f t="shared" ca="1" si="108"/>
        <v/>
      </c>
      <c r="H304" s="34" t="str">
        <f t="shared" ca="1" si="109"/>
        <v/>
      </c>
      <c r="I304" s="101" t="str">
        <f t="shared" ca="1" si="110"/>
        <v/>
      </c>
      <c r="J304" s="101" t="str">
        <f t="shared" ca="1" si="111"/>
        <v/>
      </c>
      <c r="K304" s="101" t="str">
        <f t="shared" ca="1" si="112"/>
        <v/>
      </c>
      <c r="L304" s="102" t="str">
        <f t="shared" si="113"/>
        <v/>
      </c>
      <c r="M304" s="124" t="str">
        <f t="shared" ca="1" si="96"/>
        <v/>
      </c>
      <c r="N304" s="124" t="str">
        <f t="shared" ca="1" si="97"/>
        <v/>
      </c>
      <c r="O304" s="124" t="str">
        <f t="shared" si="114"/>
        <v/>
      </c>
      <c r="P304" s="124" t="str">
        <f t="shared" si="115"/>
        <v/>
      </c>
      <c r="Q304" s="124" t="str">
        <f t="shared" si="116"/>
        <v/>
      </c>
      <c r="R304" s="124" t="str">
        <f t="shared" ca="1" si="98"/>
        <v/>
      </c>
      <c r="S304" s="154" t="str">
        <f t="shared" ca="1" si="99"/>
        <v/>
      </c>
      <c r="T304" s="154" t="str">
        <f t="shared" ca="1" si="117"/>
        <v/>
      </c>
      <c r="U304" s="154" t="str">
        <f t="shared" si="100"/>
        <v/>
      </c>
      <c r="V304" s="101" t="str">
        <f t="shared" ca="1" si="101"/>
        <v/>
      </c>
      <c r="W304" s="101" t="str">
        <f t="shared" si="102"/>
        <v/>
      </c>
    </row>
    <row r="305" spans="1:23">
      <c r="A305" s="102" t="str">
        <f>IFERROR(B305*Proc!$H$38,"")</f>
        <v/>
      </c>
      <c r="B305" s="34" t="str">
        <f t="shared" si="103"/>
        <v/>
      </c>
      <c r="C305" s="34" t="str">
        <f t="shared" ca="1" si="104"/>
        <v/>
      </c>
      <c r="D305" s="101" t="str">
        <f t="shared" ca="1" si="105"/>
        <v/>
      </c>
      <c r="E305" s="101" t="str">
        <f t="shared" ca="1" si="106"/>
        <v/>
      </c>
      <c r="F305" s="101" t="str">
        <f t="shared" ca="1" si="107"/>
        <v/>
      </c>
      <c r="G305" s="102" t="str">
        <f t="shared" ca="1" si="108"/>
        <v/>
      </c>
      <c r="H305" s="34" t="str">
        <f t="shared" ca="1" si="109"/>
        <v/>
      </c>
      <c r="I305" s="101" t="str">
        <f t="shared" ca="1" si="110"/>
        <v/>
      </c>
      <c r="J305" s="101" t="str">
        <f t="shared" ca="1" si="111"/>
        <v/>
      </c>
      <c r="K305" s="101" t="str">
        <f t="shared" ca="1" si="112"/>
        <v/>
      </c>
      <c r="L305" s="102" t="str">
        <f t="shared" si="113"/>
        <v/>
      </c>
      <c r="M305" s="124" t="str">
        <f t="shared" ca="1" si="96"/>
        <v/>
      </c>
      <c r="N305" s="124" t="str">
        <f t="shared" ca="1" si="97"/>
        <v/>
      </c>
      <c r="O305" s="124" t="str">
        <f t="shared" si="114"/>
        <v/>
      </c>
      <c r="P305" s="124" t="str">
        <f t="shared" si="115"/>
        <v/>
      </c>
      <c r="Q305" s="124" t="str">
        <f t="shared" si="116"/>
        <v/>
      </c>
      <c r="R305" s="124" t="str">
        <f t="shared" ca="1" si="98"/>
        <v/>
      </c>
      <c r="S305" s="154" t="str">
        <f t="shared" ca="1" si="99"/>
        <v/>
      </c>
      <c r="T305" s="154" t="str">
        <f t="shared" ca="1" si="117"/>
        <v/>
      </c>
      <c r="U305" s="154" t="str">
        <f t="shared" si="100"/>
        <v/>
      </c>
      <c r="V305" s="101" t="str">
        <f t="shared" ca="1" si="101"/>
        <v/>
      </c>
      <c r="W305" s="101" t="str">
        <f t="shared" si="102"/>
        <v/>
      </c>
    </row>
    <row r="306" spans="1:23">
      <c r="A306" s="102" t="str">
        <f>IFERROR(B306*Proc!$H$38,"")</f>
        <v/>
      </c>
      <c r="B306" s="34" t="str">
        <f t="shared" si="103"/>
        <v/>
      </c>
      <c r="C306" s="34" t="str">
        <f t="shared" ca="1" si="104"/>
        <v/>
      </c>
      <c r="D306" s="101" t="str">
        <f t="shared" ca="1" si="105"/>
        <v/>
      </c>
      <c r="E306" s="101" t="str">
        <f t="shared" ca="1" si="106"/>
        <v/>
      </c>
      <c r="F306" s="101" t="str">
        <f t="shared" ca="1" si="107"/>
        <v/>
      </c>
      <c r="G306" s="102" t="str">
        <f t="shared" ca="1" si="108"/>
        <v/>
      </c>
      <c r="H306" s="34" t="str">
        <f t="shared" ca="1" si="109"/>
        <v/>
      </c>
      <c r="I306" s="101" t="str">
        <f t="shared" ca="1" si="110"/>
        <v/>
      </c>
      <c r="J306" s="101" t="str">
        <f t="shared" ca="1" si="111"/>
        <v/>
      </c>
      <c r="K306" s="101" t="str">
        <f t="shared" ca="1" si="112"/>
        <v/>
      </c>
      <c r="L306" s="102" t="str">
        <f t="shared" si="113"/>
        <v/>
      </c>
      <c r="M306" s="124" t="str">
        <f t="shared" ca="1" si="96"/>
        <v/>
      </c>
      <c r="N306" s="124" t="str">
        <f t="shared" ca="1" si="97"/>
        <v/>
      </c>
      <c r="O306" s="124" t="str">
        <f t="shared" si="114"/>
        <v/>
      </c>
      <c r="P306" s="124" t="str">
        <f t="shared" si="115"/>
        <v/>
      </c>
      <c r="Q306" s="124" t="str">
        <f t="shared" si="116"/>
        <v/>
      </c>
      <c r="R306" s="124" t="str">
        <f t="shared" ca="1" si="98"/>
        <v/>
      </c>
      <c r="S306" s="154" t="str">
        <f t="shared" ca="1" si="99"/>
        <v/>
      </c>
      <c r="T306" s="154" t="str">
        <f t="shared" ca="1" si="117"/>
        <v/>
      </c>
      <c r="U306" s="154" t="str">
        <f t="shared" si="100"/>
        <v/>
      </c>
      <c r="V306" s="101" t="str">
        <f t="shared" ca="1" si="101"/>
        <v/>
      </c>
      <c r="W306" s="101" t="str">
        <f t="shared" si="102"/>
        <v/>
      </c>
    </row>
    <row r="307" spans="1:23">
      <c r="A307" s="102" t="str">
        <f>IFERROR(B307*Proc!$H$38,"")</f>
        <v/>
      </c>
      <c r="B307" s="34" t="str">
        <f t="shared" si="103"/>
        <v/>
      </c>
      <c r="C307" s="34" t="str">
        <f t="shared" ca="1" si="104"/>
        <v/>
      </c>
      <c r="D307" s="101" t="str">
        <f t="shared" ca="1" si="105"/>
        <v/>
      </c>
      <c r="E307" s="101" t="str">
        <f t="shared" ca="1" si="106"/>
        <v/>
      </c>
      <c r="F307" s="101" t="str">
        <f t="shared" ca="1" si="107"/>
        <v/>
      </c>
      <c r="G307" s="102" t="str">
        <f t="shared" ca="1" si="108"/>
        <v/>
      </c>
      <c r="H307" s="34" t="str">
        <f t="shared" ca="1" si="109"/>
        <v/>
      </c>
      <c r="I307" s="101" t="str">
        <f t="shared" ca="1" si="110"/>
        <v/>
      </c>
      <c r="J307" s="101" t="str">
        <f t="shared" ca="1" si="111"/>
        <v/>
      </c>
      <c r="K307" s="101" t="str">
        <f t="shared" ca="1" si="112"/>
        <v/>
      </c>
      <c r="L307" s="102" t="str">
        <f t="shared" si="113"/>
        <v/>
      </c>
      <c r="M307" s="124" t="str">
        <f t="shared" ca="1" si="96"/>
        <v/>
      </c>
      <c r="N307" s="124" t="str">
        <f t="shared" ca="1" si="97"/>
        <v/>
      </c>
      <c r="O307" s="124" t="str">
        <f t="shared" si="114"/>
        <v/>
      </c>
      <c r="P307" s="124" t="str">
        <f t="shared" si="115"/>
        <v/>
      </c>
      <c r="Q307" s="124" t="str">
        <f t="shared" si="116"/>
        <v/>
      </c>
      <c r="R307" s="124" t="str">
        <f t="shared" ca="1" si="98"/>
        <v/>
      </c>
      <c r="S307" s="154" t="str">
        <f t="shared" ca="1" si="99"/>
        <v/>
      </c>
      <c r="T307" s="154" t="str">
        <f t="shared" ca="1" si="117"/>
        <v/>
      </c>
      <c r="U307" s="154" t="str">
        <f t="shared" si="100"/>
        <v/>
      </c>
      <c r="V307" s="101" t="str">
        <f t="shared" ca="1" si="101"/>
        <v/>
      </c>
      <c r="W307" s="101" t="str">
        <f t="shared" si="102"/>
        <v/>
      </c>
    </row>
    <row r="308" spans="1:23">
      <c r="A308" s="102" t="str">
        <f>IFERROR(B308*Proc!$H$38,"")</f>
        <v/>
      </c>
      <c r="B308" s="34" t="str">
        <f t="shared" si="103"/>
        <v/>
      </c>
      <c r="C308" s="34" t="str">
        <f t="shared" ca="1" si="104"/>
        <v/>
      </c>
      <c r="D308" s="101" t="str">
        <f t="shared" ca="1" si="105"/>
        <v/>
      </c>
      <c r="E308" s="101" t="str">
        <f t="shared" ca="1" si="106"/>
        <v/>
      </c>
      <c r="F308" s="101" t="str">
        <f t="shared" ca="1" si="107"/>
        <v/>
      </c>
      <c r="G308" s="102" t="str">
        <f t="shared" ca="1" si="108"/>
        <v/>
      </c>
      <c r="H308" s="34" t="str">
        <f t="shared" ca="1" si="109"/>
        <v/>
      </c>
      <c r="I308" s="101" t="str">
        <f t="shared" ca="1" si="110"/>
        <v/>
      </c>
      <c r="J308" s="101" t="str">
        <f t="shared" ca="1" si="111"/>
        <v/>
      </c>
      <c r="K308" s="101" t="str">
        <f t="shared" ca="1" si="112"/>
        <v/>
      </c>
      <c r="L308" s="102" t="str">
        <f t="shared" si="113"/>
        <v/>
      </c>
      <c r="M308" s="124" t="str">
        <f t="shared" ca="1" si="96"/>
        <v/>
      </c>
      <c r="N308" s="124" t="str">
        <f t="shared" ca="1" si="97"/>
        <v/>
      </c>
      <c r="O308" s="124" t="str">
        <f t="shared" si="114"/>
        <v/>
      </c>
      <c r="P308" s="124" t="str">
        <f t="shared" si="115"/>
        <v/>
      </c>
      <c r="Q308" s="124" t="str">
        <f t="shared" si="116"/>
        <v/>
      </c>
      <c r="R308" s="124" t="str">
        <f t="shared" ca="1" si="98"/>
        <v/>
      </c>
      <c r="S308" s="154" t="str">
        <f t="shared" ca="1" si="99"/>
        <v/>
      </c>
      <c r="T308" s="154" t="str">
        <f t="shared" ca="1" si="117"/>
        <v/>
      </c>
      <c r="U308" s="154" t="str">
        <f t="shared" si="100"/>
        <v/>
      </c>
      <c r="V308" s="101" t="str">
        <f t="shared" ca="1" si="101"/>
        <v/>
      </c>
      <c r="W308" s="101" t="str">
        <f t="shared" si="102"/>
        <v/>
      </c>
    </row>
    <row r="309" spans="1:23">
      <c r="A309" s="102" t="str">
        <f>IFERROR(B309*Proc!$H$38,"")</f>
        <v/>
      </c>
      <c r="B309" s="34" t="str">
        <f t="shared" si="103"/>
        <v/>
      </c>
      <c r="C309" s="34" t="str">
        <f t="shared" ca="1" si="104"/>
        <v/>
      </c>
      <c r="D309" s="101" t="str">
        <f t="shared" ca="1" si="105"/>
        <v/>
      </c>
      <c r="E309" s="101" t="str">
        <f t="shared" ca="1" si="106"/>
        <v/>
      </c>
      <c r="F309" s="101" t="str">
        <f t="shared" ca="1" si="107"/>
        <v/>
      </c>
      <c r="G309" s="102" t="str">
        <f t="shared" ca="1" si="108"/>
        <v/>
      </c>
      <c r="H309" s="34" t="str">
        <f t="shared" ca="1" si="109"/>
        <v/>
      </c>
      <c r="I309" s="101" t="str">
        <f t="shared" ca="1" si="110"/>
        <v/>
      </c>
      <c r="J309" s="101" t="str">
        <f t="shared" ca="1" si="111"/>
        <v/>
      </c>
      <c r="K309" s="101" t="str">
        <f t="shared" ca="1" si="112"/>
        <v/>
      </c>
      <c r="L309" s="102" t="str">
        <f t="shared" si="113"/>
        <v/>
      </c>
      <c r="M309" s="124" t="str">
        <f t="shared" ca="1" si="96"/>
        <v/>
      </c>
      <c r="N309" s="124" t="str">
        <f t="shared" ca="1" si="97"/>
        <v/>
      </c>
      <c r="O309" s="124" t="str">
        <f t="shared" si="114"/>
        <v/>
      </c>
      <c r="P309" s="124" t="str">
        <f t="shared" si="115"/>
        <v/>
      </c>
      <c r="Q309" s="124" t="str">
        <f t="shared" si="116"/>
        <v/>
      </c>
      <c r="R309" s="124" t="str">
        <f t="shared" ca="1" si="98"/>
        <v/>
      </c>
      <c r="S309" s="154" t="str">
        <f t="shared" ca="1" si="99"/>
        <v/>
      </c>
      <c r="T309" s="154" t="str">
        <f t="shared" ca="1" si="117"/>
        <v/>
      </c>
      <c r="U309" s="154" t="str">
        <f t="shared" si="100"/>
        <v/>
      </c>
      <c r="V309" s="101" t="str">
        <f t="shared" ca="1" si="101"/>
        <v/>
      </c>
      <c r="W309" s="101" t="str">
        <f t="shared" si="102"/>
        <v/>
      </c>
    </row>
    <row r="310" spans="1:23">
      <c r="A310" s="102" t="str">
        <f>IFERROR(B310*Proc!$H$38,"")</f>
        <v/>
      </c>
      <c r="B310" s="34" t="str">
        <f t="shared" si="103"/>
        <v/>
      </c>
      <c r="C310" s="34" t="str">
        <f t="shared" ca="1" si="104"/>
        <v/>
      </c>
      <c r="D310" s="101" t="str">
        <f t="shared" ca="1" si="105"/>
        <v/>
      </c>
      <c r="E310" s="101" t="str">
        <f t="shared" ca="1" si="106"/>
        <v/>
      </c>
      <c r="F310" s="101" t="str">
        <f t="shared" ca="1" si="107"/>
        <v/>
      </c>
      <c r="G310" s="102" t="str">
        <f t="shared" ca="1" si="108"/>
        <v/>
      </c>
      <c r="H310" s="34" t="str">
        <f t="shared" ca="1" si="109"/>
        <v/>
      </c>
      <c r="I310" s="101" t="str">
        <f t="shared" ca="1" si="110"/>
        <v/>
      </c>
      <c r="J310" s="101" t="str">
        <f t="shared" ca="1" si="111"/>
        <v/>
      </c>
      <c r="K310" s="101" t="str">
        <f t="shared" ca="1" si="112"/>
        <v/>
      </c>
      <c r="L310" s="102" t="str">
        <f t="shared" si="113"/>
        <v/>
      </c>
      <c r="M310" s="124" t="str">
        <f t="shared" ca="1" si="96"/>
        <v/>
      </c>
      <c r="N310" s="124" t="str">
        <f t="shared" ca="1" si="97"/>
        <v/>
      </c>
      <c r="O310" s="124" t="str">
        <f t="shared" si="114"/>
        <v/>
      </c>
      <c r="P310" s="124" t="str">
        <f t="shared" si="115"/>
        <v/>
      </c>
      <c r="Q310" s="124" t="str">
        <f t="shared" si="116"/>
        <v/>
      </c>
      <c r="R310" s="124" t="str">
        <f t="shared" ca="1" si="98"/>
        <v/>
      </c>
      <c r="S310" s="154" t="str">
        <f t="shared" ca="1" si="99"/>
        <v/>
      </c>
      <c r="T310" s="154" t="str">
        <f t="shared" ca="1" si="117"/>
        <v/>
      </c>
      <c r="U310" s="154" t="str">
        <f t="shared" si="100"/>
        <v/>
      </c>
      <c r="V310" s="101" t="str">
        <f t="shared" ca="1" si="101"/>
        <v/>
      </c>
      <c r="W310" s="101" t="str">
        <f t="shared" si="102"/>
        <v/>
      </c>
    </row>
    <row r="311" spans="1:23">
      <c r="A311" s="102" t="str">
        <f>IFERROR(B311*Proc!$H$38,"")</f>
        <v/>
      </c>
      <c r="B311" s="34" t="str">
        <f t="shared" si="103"/>
        <v/>
      </c>
      <c r="C311" s="34" t="str">
        <f t="shared" ca="1" si="104"/>
        <v/>
      </c>
      <c r="D311" s="101" t="str">
        <f t="shared" ca="1" si="105"/>
        <v/>
      </c>
      <c r="E311" s="101" t="str">
        <f t="shared" ca="1" si="106"/>
        <v/>
      </c>
      <c r="F311" s="101" t="str">
        <f t="shared" ca="1" si="107"/>
        <v/>
      </c>
      <c r="G311" s="102" t="str">
        <f t="shared" ca="1" si="108"/>
        <v/>
      </c>
      <c r="H311" s="34" t="str">
        <f t="shared" ca="1" si="109"/>
        <v/>
      </c>
      <c r="I311" s="101" t="str">
        <f t="shared" ca="1" si="110"/>
        <v/>
      </c>
      <c r="J311" s="101" t="str">
        <f t="shared" ca="1" si="111"/>
        <v/>
      </c>
      <c r="K311" s="101" t="str">
        <f t="shared" ca="1" si="112"/>
        <v/>
      </c>
      <c r="L311" s="102" t="str">
        <f t="shared" si="113"/>
        <v/>
      </c>
      <c r="M311" s="124" t="str">
        <f t="shared" ca="1" si="96"/>
        <v/>
      </c>
      <c r="N311" s="124" t="str">
        <f t="shared" ca="1" si="97"/>
        <v/>
      </c>
      <c r="O311" s="124" t="str">
        <f t="shared" si="114"/>
        <v/>
      </c>
      <c r="P311" s="124" t="str">
        <f t="shared" si="115"/>
        <v/>
      </c>
      <c r="Q311" s="124" t="str">
        <f t="shared" si="116"/>
        <v/>
      </c>
      <c r="R311" s="124" t="str">
        <f t="shared" ca="1" si="98"/>
        <v/>
      </c>
      <c r="S311" s="154" t="str">
        <f t="shared" ca="1" si="99"/>
        <v/>
      </c>
      <c r="T311" s="154" t="str">
        <f t="shared" ca="1" si="117"/>
        <v/>
      </c>
      <c r="U311" s="154" t="str">
        <f t="shared" si="100"/>
        <v/>
      </c>
      <c r="V311" s="101" t="str">
        <f t="shared" ca="1" si="101"/>
        <v/>
      </c>
      <c r="W311" s="101" t="str">
        <f t="shared" si="102"/>
        <v/>
      </c>
    </row>
    <row r="312" spans="1:23">
      <c r="A312" s="102" t="str">
        <f>IFERROR(B312*Proc!$H$38,"")</f>
        <v/>
      </c>
      <c r="B312" s="34" t="str">
        <f t="shared" si="103"/>
        <v/>
      </c>
      <c r="C312" s="34" t="str">
        <f t="shared" ca="1" si="104"/>
        <v/>
      </c>
      <c r="D312" s="101" t="str">
        <f t="shared" ca="1" si="105"/>
        <v/>
      </c>
      <c r="E312" s="101" t="str">
        <f t="shared" ca="1" si="106"/>
        <v/>
      </c>
      <c r="F312" s="101" t="str">
        <f t="shared" ca="1" si="107"/>
        <v/>
      </c>
      <c r="G312" s="102" t="str">
        <f t="shared" ca="1" si="108"/>
        <v/>
      </c>
      <c r="H312" s="34" t="str">
        <f t="shared" ca="1" si="109"/>
        <v/>
      </c>
      <c r="I312" s="101" t="str">
        <f t="shared" ca="1" si="110"/>
        <v/>
      </c>
      <c r="J312" s="101" t="str">
        <f t="shared" ca="1" si="111"/>
        <v/>
      </c>
      <c r="K312" s="101" t="str">
        <f t="shared" ca="1" si="112"/>
        <v/>
      </c>
      <c r="L312" s="102" t="str">
        <f t="shared" si="113"/>
        <v/>
      </c>
      <c r="M312" s="124" t="str">
        <f t="shared" ca="1" si="96"/>
        <v/>
      </c>
      <c r="N312" s="124" t="str">
        <f t="shared" ca="1" si="97"/>
        <v/>
      </c>
      <c r="O312" s="124" t="str">
        <f t="shared" si="114"/>
        <v/>
      </c>
      <c r="P312" s="124" t="str">
        <f t="shared" si="115"/>
        <v/>
      </c>
      <c r="Q312" s="124" t="str">
        <f t="shared" si="116"/>
        <v/>
      </c>
      <c r="R312" s="124" t="str">
        <f t="shared" ca="1" si="98"/>
        <v/>
      </c>
      <c r="S312" s="154" t="str">
        <f t="shared" ca="1" si="99"/>
        <v/>
      </c>
      <c r="T312" s="154" t="str">
        <f t="shared" ca="1" si="117"/>
        <v/>
      </c>
      <c r="U312" s="154" t="str">
        <f t="shared" si="100"/>
        <v/>
      </c>
      <c r="V312" s="101" t="str">
        <f t="shared" ca="1" si="101"/>
        <v/>
      </c>
      <c r="W312" s="101" t="str">
        <f t="shared" si="102"/>
        <v/>
      </c>
    </row>
    <row r="313" spans="1:23">
      <c r="A313" s="102" t="str">
        <f>IFERROR(B313*Proc!$H$38,"")</f>
        <v/>
      </c>
      <c r="B313" s="34" t="str">
        <f t="shared" si="103"/>
        <v/>
      </c>
      <c r="C313" s="34" t="str">
        <f t="shared" ca="1" si="104"/>
        <v/>
      </c>
      <c r="D313" s="101" t="str">
        <f t="shared" ca="1" si="105"/>
        <v/>
      </c>
      <c r="E313" s="101" t="str">
        <f t="shared" ca="1" si="106"/>
        <v/>
      </c>
      <c r="F313" s="101" t="str">
        <f t="shared" ca="1" si="107"/>
        <v/>
      </c>
      <c r="G313" s="102" t="str">
        <f t="shared" ca="1" si="108"/>
        <v/>
      </c>
      <c r="H313" s="34" t="str">
        <f t="shared" ca="1" si="109"/>
        <v/>
      </c>
      <c r="I313" s="101" t="str">
        <f t="shared" ca="1" si="110"/>
        <v/>
      </c>
      <c r="J313" s="101" t="str">
        <f t="shared" ca="1" si="111"/>
        <v/>
      </c>
      <c r="K313" s="101" t="str">
        <f t="shared" ca="1" si="112"/>
        <v/>
      </c>
      <c r="L313" s="102" t="str">
        <f t="shared" si="113"/>
        <v/>
      </c>
      <c r="M313" s="124" t="str">
        <f t="shared" ca="1" si="96"/>
        <v/>
      </c>
      <c r="N313" s="124" t="str">
        <f t="shared" ca="1" si="97"/>
        <v/>
      </c>
      <c r="O313" s="124" t="str">
        <f t="shared" si="114"/>
        <v/>
      </c>
      <c r="P313" s="124" t="str">
        <f t="shared" si="115"/>
        <v/>
      </c>
      <c r="Q313" s="124" t="str">
        <f t="shared" si="116"/>
        <v/>
      </c>
      <c r="R313" s="124" t="str">
        <f t="shared" ca="1" si="98"/>
        <v/>
      </c>
      <c r="S313" s="154" t="str">
        <f t="shared" ca="1" si="99"/>
        <v/>
      </c>
      <c r="T313" s="154" t="str">
        <f t="shared" ca="1" si="117"/>
        <v/>
      </c>
      <c r="U313" s="154" t="str">
        <f t="shared" si="100"/>
        <v/>
      </c>
      <c r="V313" s="101" t="str">
        <f t="shared" ca="1" si="101"/>
        <v/>
      </c>
      <c r="W313" s="101" t="str">
        <f t="shared" si="102"/>
        <v/>
      </c>
    </row>
    <row r="314" spans="1:23">
      <c r="A314" s="102" t="str">
        <f>IFERROR(B314*Proc!$H$38,"")</f>
        <v/>
      </c>
      <c r="B314" s="34" t="str">
        <f t="shared" si="103"/>
        <v/>
      </c>
      <c r="C314" s="34" t="str">
        <f t="shared" ca="1" si="104"/>
        <v/>
      </c>
      <c r="D314" s="101" t="str">
        <f t="shared" ca="1" si="105"/>
        <v/>
      </c>
      <c r="E314" s="101" t="str">
        <f t="shared" ca="1" si="106"/>
        <v/>
      </c>
      <c r="F314" s="101" t="str">
        <f t="shared" ca="1" si="107"/>
        <v/>
      </c>
      <c r="G314" s="102" t="str">
        <f t="shared" ca="1" si="108"/>
        <v/>
      </c>
      <c r="H314" s="34" t="str">
        <f t="shared" ca="1" si="109"/>
        <v/>
      </c>
      <c r="I314" s="101" t="str">
        <f t="shared" ca="1" si="110"/>
        <v/>
      </c>
      <c r="J314" s="101" t="str">
        <f t="shared" ca="1" si="111"/>
        <v/>
      </c>
      <c r="K314" s="101" t="str">
        <f t="shared" ca="1" si="112"/>
        <v/>
      </c>
      <c r="L314" s="102" t="str">
        <f t="shared" si="113"/>
        <v/>
      </c>
      <c r="M314" s="124" t="str">
        <f t="shared" ca="1" si="96"/>
        <v/>
      </c>
      <c r="N314" s="124" t="str">
        <f t="shared" ca="1" si="97"/>
        <v/>
      </c>
      <c r="O314" s="124" t="str">
        <f t="shared" si="114"/>
        <v/>
      </c>
      <c r="P314" s="124" t="str">
        <f t="shared" si="115"/>
        <v/>
      </c>
      <c r="Q314" s="124" t="str">
        <f t="shared" si="116"/>
        <v/>
      </c>
      <c r="R314" s="124" t="str">
        <f t="shared" ca="1" si="98"/>
        <v/>
      </c>
      <c r="S314" s="154" t="str">
        <f t="shared" ca="1" si="99"/>
        <v/>
      </c>
      <c r="T314" s="154" t="str">
        <f t="shared" ca="1" si="117"/>
        <v/>
      </c>
      <c r="U314" s="154" t="str">
        <f t="shared" si="100"/>
        <v/>
      </c>
      <c r="V314" s="101" t="str">
        <f t="shared" ca="1" si="101"/>
        <v/>
      </c>
      <c r="W314" s="101" t="str">
        <f t="shared" si="102"/>
        <v/>
      </c>
    </row>
    <row r="315" spans="1:23">
      <c r="A315" s="102" t="str">
        <f>IFERROR(B315*Proc!$H$38,"")</f>
        <v/>
      </c>
      <c r="B315" s="34" t="str">
        <f t="shared" si="103"/>
        <v/>
      </c>
      <c r="C315" s="34" t="str">
        <f t="shared" ca="1" si="104"/>
        <v/>
      </c>
      <c r="D315" s="101" t="str">
        <f t="shared" ca="1" si="105"/>
        <v/>
      </c>
      <c r="E315" s="101" t="str">
        <f t="shared" ca="1" si="106"/>
        <v/>
      </c>
      <c r="F315" s="101" t="str">
        <f t="shared" ca="1" si="107"/>
        <v/>
      </c>
      <c r="G315" s="102" t="str">
        <f t="shared" ca="1" si="108"/>
        <v/>
      </c>
      <c r="H315" s="34" t="str">
        <f t="shared" ca="1" si="109"/>
        <v/>
      </c>
      <c r="I315" s="101" t="str">
        <f t="shared" ca="1" si="110"/>
        <v/>
      </c>
      <c r="J315" s="101" t="str">
        <f t="shared" ca="1" si="111"/>
        <v/>
      </c>
      <c r="K315" s="101" t="str">
        <f t="shared" ca="1" si="112"/>
        <v/>
      </c>
      <c r="L315" s="102" t="str">
        <f t="shared" si="113"/>
        <v/>
      </c>
      <c r="M315" s="124" t="str">
        <f t="shared" ca="1" si="96"/>
        <v/>
      </c>
      <c r="N315" s="124" t="str">
        <f t="shared" ca="1" si="97"/>
        <v/>
      </c>
      <c r="O315" s="124" t="str">
        <f t="shared" si="114"/>
        <v/>
      </c>
      <c r="P315" s="124" t="str">
        <f t="shared" si="115"/>
        <v/>
      </c>
      <c r="Q315" s="124" t="str">
        <f t="shared" si="116"/>
        <v/>
      </c>
      <c r="R315" s="124" t="str">
        <f t="shared" ca="1" si="98"/>
        <v/>
      </c>
      <c r="S315" s="154" t="str">
        <f t="shared" ca="1" si="99"/>
        <v/>
      </c>
      <c r="T315" s="154" t="str">
        <f t="shared" ca="1" si="117"/>
        <v/>
      </c>
      <c r="U315" s="154" t="str">
        <f t="shared" si="100"/>
        <v/>
      </c>
      <c r="V315" s="101" t="str">
        <f t="shared" ca="1" si="101"/>
        <v/>
      </c>
      <c r="W315" s="101" t="str">
        <f t="shared" si="102"/>
        <v/>
      </c>
    </row>
    <row r="316" spans="1:23">
      <c r="A316" s="102" t="str">
        <f>IFERROR(B316*Proc!$H$38,"")</f>
        <v/>
      </c>
      <c r="B316" s="34" t="str">
        <f t="shared" si="103"/>
        <v/>
      </c>
      <c r="C316" s="34" t="str">
        <f t="shared" ca="1" si="104"/>
        <v/>
      </c>
      <c r="D316" s="101" t="str">
        <f t="shared" ca="1" si="105"/>
        <v/>
      </c>
      <c r="E316" s="101" t="str">
        <f t="shared" ca="1" si="106"/>
        <v/>
      </c>
      <c r="F316" s="101" t="str">
        <f t="shared" ca="1" si="107"/>
        <v/>
      </c>
      <c r="G316" s="102" t="str">
        <f t="shared" ca="1" si="108"/>
        <v/>
      </c>
      <c r="H316" s="34" t="str">
        <f t="shared" ca="1" si="109"/>
        <v/>
      </c>
      <c r="I316" s="101" t="str">
        <f t="shared" ca="1" si="110"/>
        <v/>
      </c>
      <c r="J316" s="101" t="str">
        <f t="shared" ca="1" si="111"/>
        <v/>
      </c>
      <c r="K316" s="101" t="str">
        <f t="shared" ca="1" si="112"/>
        <v/>
      </c>
      <c r="L316" s="102" t="str">
        <f t="shared" si="113"/>
        <v/>
      </c>
      <c r="M316" s="124" t="str">
        <f t="shared" ca="1" si="96"/>
        <v/>
      </c>
      <c r="N316" s="124" t="str">
        <f t="shared" ca="1" si="97"/>
        <v/>
      </c>
      <c r="O316" s="124" t="str">
        <f t="shared" si="114"/>
        <v/>
      </c>
      <c r="P316" s="124" t="str">
        <f t="shared" si="115"/>
        <v/>
      </c>
      <c r="Q316" s="124" t="str">
        <f t="shared" si="116"/>
        <v/>
      </c>
      <c r="R316" s="124" t="str">
        <f t="shared" ca="1" si="98"/>
        <v/>
      </c>
      <c r="S316" s="154" t="str">
        <f t="shared" ca="1" si="99"/>
        <v/>
      </c>
      <c r="T316" s="154" t="str">
        <f t="shared" ca="1" si="117"/>
        <v/>
      </c>
      <c r="U316" s="154" t="str">
        <f t="shared" si="100"/>
        <v/>
      </c>
      <c r="V316" s="101" t="str">
        <f t="shared" ca="1" si="101"/>
        <v/>
      </c>
      <c r="W316" s="101" t="str">
        <f t="shared" si="102"/>
        <v/>
      </c>
    </row>
    <row r="317" spans="1:23">
      <c r="A317" s="102" t="str">
        <f>IFERROR(B317*Proc!$H$38,"")</f>
        <v/>
      </c>
      <c r="B317" s="34" t="str">
        <f t="shared" si="103"/>
        <v/>
      </c>
      <c r="C317" s="34" t="str">
        <f t="shared" ca="1" si="104"/>
        <v/>
      </c>
      <c r="D317" s="101" t="str">
        <f t="shared" ca="1" si="105"/>
        <v/>
      </c>
      <c r="E317" s="101" t="str">
        <f t="shared" ca="1" si="106"/>
        <v/>
      </c>
      <c r="F317" s="101" t="str">
        <f t="shared" ca="1" si="107"/>
        <v/>
      </c>
      <c r="G317" s="102" t="str">
        <f t="shared" ca="1" si="108"/>
        <v/>
      </c>
      <c r="H317" s="34" t="str">
        <f t="shared" ca="1" si="109"/>
        <v/>
      </c>
      <c r="I317" s="101" t="str">
        <f t="shared" ca="1" si="110"/>
        <v/>
      </c>
      <c r="J317" s="101" t="str">
        <f t="shared" ca="1" si="111"/>
        <v/>
      </c>
      <c r="K317" s="101" t="str">
        <f t="shared" ca="1" si="112"/>
        <v/>
      </c>
      <c r="L317" s="102" t="str">
        <f t="shared" si="113"/>
        <v/>
      </c>
      <c r="M317" s="124" t="str">
        <f t="shared" ca="1" si="96"/>
        <v/>
      </c>
      <c r="N317" s="124" t="str">
        <f t="shared" ca="1" si="97"/>
        <v/>
      </c>
      <c r="O317" s="124" t="str">
        <f t="shared" si="114"/>
        <v/>
      </c>
      <c r="P317" s="124" t="str">
        <f t="shared" si="115"/>
        <v/>
      </c>
      <c r="Q317" s="124" t="str">
        <f t="shared" si="116"/>
        <v/>
      </c>
      <c r="R317" s="124" t="str">
        <f t="shared" ca="1" si="98"/>
        <v/>
      </c>
      <c r="S317" s="154" t="str">
        <f t="shared" ca="1" si="99"/>
        <v/>
      </c>
      <c r="T317" s="154" t="str">
        <f t="shared" ca="1" si="117"/>
        <v/>
      </c>
      <c r="U317" s="154" t="str">
        <f t="shared" si="100"/>
        <v/>
      </c>
      <c r="V317" s="101" t="str">
        <f t="shared" ca="1" si="101"/>
        <v/>
      </c>
      <c r="W317" s="101" t="str">
        <f t="shared" si="102"/>
        <v/>
      </c>
    </row>
    <row r="318" spans="1:23">
      <c r="A318" s="102" t="str">
        <f>IFERROR(B318*Proc!$H$38,"")</f>
        <v/>
      </c>
      <c r="B318" s="34" t="str">
        <f t="shared" si="103"/>
        <v/>
      </c>
      <c r="C318" s="34" t="str">
        <f t="shared" ca="1" si="104"/>
        <v/>
      </c>
      <c r="D318" s="101" t="str">
        <f t="shared" ca="1" si="105"/>
        <v/>
      </c>
      <c r="E318" s="101" t="str">
        <f t="shared" ca="1" si="106"/>
        <v/>
      </c>
      <c r="F318" s="101" t="str">
        <f t="shared" ca="1" si="107"/>
        <v/>
      </c>
      <c r="G318" s="102" t="str">
        <f t="shared" ca="1" si="108"/>
        <v/>
      </c>
      <c r="H318" s="34" t="str">
        <f t="shared" ca="1" si="109"/>
        <v/>
      </c>
      <c r="I318" s="101" t="str">
        <f t="shared" ca="1" si="110"/>
        <v/>
      </c>
      <c r="J318" s="101" t="str">
        <f t="shared" ca="1" si="111"/>
        <v/>
      </c>
      <c r="K318" s="101" t="str">
        <f t="shared" ca="1" si="112"/>
        <v/>
      </c>
      <c r="L318" s="102" t="str">
        <f t="shared" si="113"/>
        <v/>
      </c>
      <c r="M318" s="124" t="str">
        <f t="shared" ca="1" si="96"/>
        <v/>
      </c>
      <c r="N318" s="124" t="str">
        <f t="shared" ca="1" si="97"/>
        <v/>
      </c>
      <c r="O318" s="124" t="str">
        <f t="shared" si="114"/>
        <v/>
      </c>
      <c r="P318" s="124" t="str">
        <f t="shared" si="115"/>
        <v/>
      </c>
      <c r="Q318" s="124" t="str">
        <f t="shared" si="116"/>
        <v/>
      </c>
      <c r="R318" s="124" t="str">
        <f t="shared" ca="1" si="98"/>
        <v/>
      </c>
      <c r="S318" s="154" t="str">
        <f t="shared" ca="1" si="99"/>
        <v/>
      </c>
      <c r="T318" s="154" t="str">
        <f t="shared" ca="1" si="117"/>
        <v/>
      </c>
      <c r="U318" s="154" t="str">
        <f t="shared" si="100"/>
        <v/>
      </c>
      <c r="V318" s="101" t="str">
        <f t="shared" ca="1" si="101"/>
        <v/>
      </c>
      <c r="W318" s="101" t="str">
        <f t="shared" si="102"/>
        <v/>
      </c>
    </row>
    <row r="319" spans="1:23">
      <c r="A319" s="102" t="str">
        <f>IFERROR(B319*Proc!$H$38,"")</f>
        <v/>
      </c>
      <c r="B319" s="34" t="str">
        <f t="shared" si="103"/>
        <v/>
      </c>
      <c r="C319" s="34" t="str">
        <f t="shared" ca="1" si="104"/>
        <v/>
      </c>
      <c r="D319" s="101" t="str">
        <f t="shared" ca="1" si="105"/>
        <v/>
      </c>
      <c r="E319" s="101" t="str">
        <f t="shared" ca="1" si="106"/>
        <v/>
      </c>
      <c r="F319" s="101" t="str">
        <f t="shared" ca="1" si="107"/>
        <v/>
      </c>
      <c r="G319" s="102" t="str">
        <f t="shared" ca="1" si="108"/>
        <v/>
      </c>
      <c r="H319" s="34" t="str">
        <f t="shared" ca="1" si="109"/>
        <v/>
      </c>
      <c r="I319" s="101" t="str">
        <f t="shared" ca="1" si="110"/>
        <v/>
      </c>
      <c r="J319" s="101" t="str">
        <f t="shared" ca="1" si="111"/>
        <v/>
      </c>
      <c r="K319" s="101" t="str">
        <f t="shared" ca="1" si="112"/>
        <v/>
      </c>
      <c r="L319" s="102" t="str">
        <f t="shared" si="113"/>
        <v/>
      </c>
      <c r="M319" s="124" t="str">
        <f t="shared" ca="1" si="96"/>
        <v/>
      </c>
      <c r="N319" s="124" t="str">
        <f t="shared" ca="1" si="97"/>
        <v/>
      </c>
      <c r="O319" s="124" t="str">
        <f t="shared" si="114"/>
        <v/>
      </c>
      <c r="P319" s="124" t="str">
        <f t="shared" si="115"/>
        <v/>
      </c>
      <c r="Q319" s="124" t="str">
        <f t="shared" si="116"/>
        <v/>
      </c>
      <c r="R319" s="124" t="str">
        <f t="shared" ca="1" si="98"/>
        <v/>
      </c>
      <c r="S319" s="154" t="str">
        <f t="shared" ca="1" si="99"/>
        <v/>
      </c>
      <c r="T319" s="154" t="str">
        <f t="shared" ca="1" si="117"/>
        <v/>
      </c>
      <c r="U319" s="154" t="str">
        <f t="shared" si="100"/>
        <v/>
      </c>
      <c r="V319" s="101" t="str">
        <f t="shared" ca="1" si="101"/>
        <v/>
      </c>
      <c r="W319" s="101" t="str">
        <f t="shared" si="102"/>
        <v/>
      </c>
    </row>
    <row r="320" spans="1:23">
      <c r="A320" s="102" t="str">
        <f>IFERROR(B320*Proc!$H$38,"")</f>
        <v/>
      </c>
      <c r="B320" s="34" t="str">
        <f t="shared" si="103"/>
        <v/>
      </c>
      <c r="C320" s="34" t="str">
        <f t="shared" ca="1" si="104"/>
        <v/>
      </c>
      <c r="D320" s="101" t="str">
        <f t="shared" ca="1" si="105"/>
        <v/>
      </c>
      <c r="E320" s="101" t="str">
        <f t="shared" ca="1" si="106"/>
        <v/>
      </c>
      <c r="F320" s="101" t="str">
        <f t="shared" ca="1" si="107"/>
        <v/>
      </c>
      <c r="G320" s="102" t="str">
        <f t="shared" ca="1" si="108"/>
        <v/>
      </c>
      <c r="H320" s="34" t="str">
        <f t="shared" ca="1" si="109"/>
        <v/>
      </c>
      <c r="I320" s="101" t="str">
        <f t="shared" ca="1" si="110"/>
        <v/>
      </c>
      <c r="J320" s="101" t="str">
        <f t="shared" ca="1" si="111"/>
        <v/>
      </c>
      <c r="K320" s="101" t="str">
        <f t="shared" ca="1" si="112"/>
        <v/>
      </c>
      <c r="L320" s="102" t="str">
        <f t="shared" si="113"/>
        <v/>
      </c>
      <c r="M320" s="124" t="str">
        <f t="shared" ca="1" si="96"/>
        <v/>
      </c>
      <c r="N320" s="124" t="str">
        <f t="shared" ca="1" si="97"/>
        <v/>
      </c>
      <c r="O320" s="124" t="str">
        <f t="shared" si="114"/>
        <v/>
      </c>
      <c r="P320" s="124" t="str">
        <f t="shared" si="115"/>
        <v/>
      </c>
      <c r="Q320" s="124" t="str">
        <f t="shared" si="116"/>
        <v/>
      </c>
      <c r="R320" s="124" t="str">
        <f t="shared" ca="1" si="98"/>
        <v/>
      </c>
      <c r="S320" s="154" t="str">
        <f t="shared" ca="1" si="99"/>
        <v/>
      </c>
      <c r="T320" s="154" t="str">
        <f t="shared" ca="1" si="117"/>
        <v/>
      </c>
      <c r="U320" s="154" t="str">
        <f t="shared" si="100"/>
        <v/>
      </c>
      <c r="V320" s="101" t="str">
        <f t="shared" ca="1" si="101"/>
        <v/>
      </c>
      <c r="W320" s="101" t="str">
        <f t="shared" si="102"/>
        <v/>
      </c>
    </row>
    <row r="321" spans="1:23">
      <c r="A321" s="102" t="str">
        <f>IFERROR(B321*Proc!$H$38,"")</f>
        <v/>
      </c>
      <c r="B321" s="34" t="str">
        <f t="shared" si="103"/>
        <v/>
      </c>
      <c r="C321" s="34" t="str">
        <f t="shared" ca="1" si="104"/>
        <v/>
      </c>
      <c r="D321" s="101" t="str">
        <f t="shared" ca="1" si="105"/>
        <v/>
      </c>
      <c r="E321" s="101" t="str">
        <f t="shared" ca="1" si="106"/>
        <v/>
      </c>
      <c r="F321" s="101" t="str">
        <f t="shared" ca="1" si="107"/>
        <v/>
      </c>
      <c r="G321" s="102" t="str">
        <f t="shared" ca="1" si="108"/>
        <v/>
      </c>
      <c r="H321" s="34" t="str">
        <f t="shared" ca="1" si="109"/>
        <v/>
      </c>
      <c r="I321" s="101" t="str">
        <f t="shared" ca="1" si="110"/>
        <v/>
      </c>
      <c r="J321" s="101" t="str">
        <f t="shared" ca="1" si="111"/>
        <v/>
      </c>
      <c r="K321" s="101" t="str">
        <f t="shared" ca="1" si="112"/>
        <v/>
      </c>
      <c r="L321" s="102" t="str">
        <f t="shared" si="113"/>
        <v/>
      </c>
      <c r="M321" s="124" t="str">
        <f t="shared" ca="1" si="96"/>
        <v/>
      </c>
      <c r="N321" s="124" t="str">
        <f t="shared" ca="1" si="97"/>
        <v/>
      </c>
      <c r="O321" s="124" t="str">
        <f t="shared" si="114"/>
        <v/>
      </c>
      <c r="P321" s="124" t="str">
        <f t="shared" si="115"/>
        <v/>
      </c>
      <c r="Q321" s="124" t="str">
        <f t="shared" si="116"/>
        <v/>
      </c>
      <c r="R321" s="124" t="str">
        <f t="shared" ca="1" si="98"/>
        <v/>
      </c>
      <c r="S321" s="154" t="str">
        <f t="shared" ca="1" si="99"/>
        <v/>
      </c>
      <c r="T321" s="154" t="str">
        <f t="shared" ca="1" si="117"/>
        <v/>
      </c>
      <c r="U321" s="154" t="str">
        <f t="shared" si="100"/>
        <v/>
      </c>
      <c r="V321" s="101" t="str">
        <f t="shared" ca="1" si="101"/>
        <v/>
      </c>
      <c r="W321" s="101" t="str">
        <f t="shared" si="102"/>
        <v/>
      </c>
    </row>
    <row r="322" spans="1:23">
      <c r="A322" s="102" t="str">
        <f>IFERROR(B322*Proc!$H$38,"")</f>
        <v/>
      </c>
      <c r="B322" s="34" t="str">
        <f t="shared" si="103"/>
        <v/>
      </c>
      <c r="C322" s="34" t="str">
        <f t="shared" ca="1" si="104"/>
        <v/>
      </c>
      <c r="D322" s="101" t="str">
        <f t="shared" ca="1" si="105"/>
        <v/>
      </c>
      <c r="E322" s="101" t="str">
        <f t="shared" ca="1" si="106"/>
        <v/>
      </c>
      <c r="F322" s="101" t="str">
        <f t="shared" ca="1" si="107"/>
        <v/>
      </c>
      <c r="G322" s="102" t="str">
        <f t="shared" ca="1" si="108"/>
        <v/>
      </c>
      <c r="H322" s="34" t="str">
        <f t="shared" ca="1" si="109"/>
        <v/>
      </c>
      <c r="I322" s="101" t="str">
        <f t="shared" ca="1" si="110"/>
        <v/>
      </c>
      <c r="J322" s="101" t="str">
        <f t="shared" ca="1" si="111"/>
        <v/>
      </c>
      <c r="K322" s="101" t="str">
        <f t="shared" ca="1" si="112"/>
        <v/>
      </c>
      <c r="L322" s="102" t="str">
        <f t="shared" si="113"/>
        <v/>
      </c>
      <c r="M322" s="124" t="str">
        <f t="shared" ca="1" si="96"/>
        <v/>
      </c>
      <c r="N322" s="124" t="str">
        <f t="shared" ca="1" si="97"/>
        <v/>
      </c>
      <c r="O322" s="124" t="str">
        <f t="shared" si="114"/>
        <v/>
      </c>
      <c r="P322" s="124" t="str">
        <f t="shared" si="115"/>
        <v/>
      </c>
      <c r="Q322" s="124" t="str">
        <f t="shared" si="116"/>
        <v/>
      </c>
      <c r="R322" s="124" t="str">
        <f t="shared" ca="1" si="98"/>
        <v/>
      </c>
      <c r="S322" s="154" t="str">
        <f t="shared" ca="1" si="99"/>
        <v/>
      </c>
      <c r="T322" s="154" t="str">
        <f t="shared" ca="1" si="117"/>
        <v/>
      </c>
      <c r="U322" s="154" t="str">
        <f t="shared" si="100"/>
        <v/>
      </c>
      <c r="V322" s="101" t="str">
        <f t="shared" ca="1" si="101"/>
        <v/>
      </c>
      <c r="W322" s="101" t="str">
        <f t="shared" si="102"/>
        <v/>
      </c>
    </row>
    <row r="323" spans="1:23">
      <c r="A323" s="102" t="str">
        <f>IFERROR(B323*Proc!$H$38,"")</f>
        <v/>
      </c>
      <c r="B323" s="34" t="str">
        <f t="shared" si="103"/>
        <v/>
      </c>
      <c r="C323" s="34" t="str">
        <f t="shared" ca="1" si="104"/>
        <v/>
      </c>
      <c r="D323" s="101" t="str">
        <f t="shared" ca="1" si="105"/>
        <v/>
      </c>
      <c r="E323" s="101" t="str">
        <f t="shared" ca="1" si="106"/>
        <v/>
      </c>
      <c r="F323" s="101" t="str">
        <f t="shared" ca="1" si="107"/>
        <v/>
      </c>
      <c r="G323" s="102" t="str">
        <f t="shared" ca="1" si="108"/>
        <v/>
      </c>
      <c r="H323" s="34" t="str">
        <f t="shared" ca="1" si="109"/>
        <v/>
      </c>
      <c r="I323" s="101" t="str">
        <f t="shared" ca="1" si="110"/>
        <v/>
      </c>
      <c r="J323" s="101" t="str">
        <f t="shared" ca="1" si="111"/>
        <v/>
      </c>
      <c r="K323" s="101" t="str">
        <f t="shared" ca="1" si="112"/>
        <v/>
      </c>
      <c r="L323" s="102" t="str">
        <f t="shared" si="113"/>
        <v/>
      </c>
      <c r="M323" s="124" t="str">
        <f t="shared" ca="1" si="96"/>
        <v/>
      </c>
      <c r="N323" s="124" t="str">
        <f t="shared" ca="1" si="97"/>
        <v/>
      </c>
      <c r="O323" s="124" t="str">
        <f t="shared" si="114"/>
        <v/>
      </c>
      <c r="P323" s="124" t="str">
        <f t="shared" si="115"/>
        <v/>
      </c>
      <c r="Q323" s="124" t="str">
        <f t="shared" si="116"/>
        <v/>
      </c>
      <c r="R323" s="124" t="str">
        <f t="shared" ca="1" si="98"/>
        <v/>
      </c>
      <c r="S323" s="154" t="str">
        <f t="shared" ca="1" si="99"/>
        <v/>
      </c>
      <c r="T323" s="154" t="str">
        <f t="shared" ca="1" si="117"/>
        <v/>
      </c>
      <c r="U323" s="154" t="str">
        <f t="shared" si="100"/>
        <v/>
      </c>
      <c r="V323" s="101" t="str">
        <f t="shared" ca="1" si="101"/>
        <v/>
      </c>
      <c r="W323" s="101" t="str">
        <f t="shared" si="102"/>
        <v/>
      </c>
    </row>
    <row r="324" spans="1:23">
      <c r="A324" s="102" t="str">
        <f>IFERROR(B324*Proc!$H$38,"")</f>
        <v/>
      </c>
      <c r="B324" s="34" t="str">
        <f t="shared" si="103"/>
        <v/>
      </c>
      <c r="C324" s="34" t="str">
        <f t="shared" ca="1" si="104"/>
        <v/>
      </c>
      <c r="D324" s="101" t="str">
        <f t="shared" ca="1" si="105"/>
        <v/>
      </c>
      <c r="E324" s="101" t="str">
        <f t="shared" ca="1" si="106"/>
        <v/>
      </c>
      <c r="F324" s="101" t="str">
        <f t="shared" ca="1" si="107"/>
        <v/>
      </c>
      <c r="G324" s="102" t="str">
        <f t="shared" ca="1" si="108"/>
        <v/>
      </c>
      <c r="H324" s="34" t="str">
        <f t="shared" ca="1" si="109"/>
        <v/>
      </c>
      <c r="I324" s="101" t="str">
        <f t="shared" ca="1" si="110"/>
        <v/>
      </c>
      <c r="J324" s="101" t="str">
        <f t="shared" ca="1" si="111"/>
        <v/>
      </c>
      <c r="K324" s="101" t="str">
        <f t="shared" ca="1" si="112"/>
        <v/>
      </c>
      <c r="L324" s="102" t="str">
        <f t="shared" si="113"/>
        <v/>
      </c>
      <c r="M324" s="124" t="str">
        <f t="shared" ref="M324:M387" ca="1" si="118">IFERROR(INDEX(rMaxtable,$AA$2,1000-B324+1)*(1-rTPs)+INDEX(rMaxtable,$AB$2,1000-B324+1)*rTPs,"")</f>
        <v/>
      </c>
      <c r="N324" s="124" t="str">
        <f t="shared" ref="N324:N387" ca="1" si="119">IFERROR(INDEX(rMaxtable,$AA$1,1000-B324+1)*(1-rSLs)+INDEX(rMaxtable,$AB$1,1000-B324+1)*rSLs,"")</f>
        <v/>
      </c>
      <c r="O324" s="124" t="str">
        <f t="shared" si="114"/>
        <v/>
      </c>
      <c r="P324" s="124" t="str">
        <f t="shared" si="115"/>
        <v/>
      </c>
      <c r="Q324" s="124" t="str">
        <f t="shared" si="116"/>
        <v/>
      </c>
      <c r="R324" s="124" t="str">
        <f t="shared" ref="R324:R387" ca="1" si="120">IFERROR(IF(ISNUMBER(N324),N324,rSmall)*P324/(IF(ISNUMBER(M324),M324,rSmall)+IF(ISNUMBER(N324),N324,rSmall)),"")</f>
        <v/>
      </c>
      <c r="S324" s="154" t="str">
        <f t="shared" ref="S324:S387" ca="1" si="121">IFERROR(M324-R324,"")</f>
        <v/>
      </c>
      <c r="T324" s="154" t="str">
        <f t="shared" ca="1" si="117"/>
        <v/>
      </c>
      <c r="U324" s="154" t="str">
        <f t="shared" ref="U324:U387" si="122">IF(B324&gt;rNtrials,"",(1-IF(ISNUMBER(S324),S324,rSmall)-IF(ISNUMBER(T324),T324,rSmall)))</f>
        <v/>
      </c>
      <c r="V324" s="101" t="str">
        <f t="shared" ref="V324:V387" ca="1" si="123">IFERROR(rPipvalue*rStdevup*K324,"")</f>
        <v/>
      </c>
      <c r="W324" s="101" t="str">
        <f t="shared" ref="W324:W387" si="124">IFERROR(rMugraph*B324,"")</f>
        <v/>
      </c>
    </row>
    <row r="325" spans="1:23">
      <c r="A325" s="102" t="str">
        <f>IFERROR(B325*Proc!$H$38,"")</f>
        <v/>
      </c>
      <c r="B325" s="34" t="str">
        <f t="shared" ref="B325:B388" si="125">IFERROR(IF(1+B324&gt;rNtrials,"",1+B324),"")</f>
        <v/>
      </c>
      <c r="C325" s="34" t="str">
        <f t="shared" ref="C325:C388" ca="1" si="126">IFERROR(MATCH($C$2,OFFSET(rMaxtable,,1000-$B325,,1),-1),"")</f>
        <v/>
      </c>
      <c r="D325" s="101" t="str">
        <f t="shared" ref="D325:D388" ca="1" si="127">IFERROR(INDEX(rMaxtable,C325,1000-$B325+1),"")</f>
        <v/>
      </c>
      <c r="E325" s="101" t="str">
        <f t="shared" ref="E325:E388" ca="1" si="128">IFERROR(INDEX(rMaxtable,C325+1,1000-$B325+1),"")</f>
        <v/>
      </c>
      <c r="F325" s="101" t="str">
        <f t="shared" ref="F325:F388" ca="1" si="129">IFERROR(C325-1+(D325-$C$2)/(D325-IF(ISNUMBER(E325),E325,0))*(1),"")</f>
        <v/>
      </c>
      <c r="G325" s="102" t="str">
        <f t="shared" ref="G325:G388" ca="1" si="130">IFERROR(rPipvalue*rSDTP*F325,"")</f>
        <v/>
      </c>
      <c r="H325" s="34" t="str">
        <f t="shared" ref="H325:H388" ca="1" si="131">IFERROR(MATCH($H$2,OFFSET(rMaxtable,,1000-$B325,,1),-1),"")</f>
        <v/>
      </c>
      <c r="I325" s="101" t="str">
        <f t="shared" ref="I325:I388" ca="1" si="132">IFERROR(INDEX(rMaxtable,H325,1000-$B325+1),"")</f>
        <v/>
      </c>
      <c r="J325" s="101" t="str">
        <f t="shared" ref="J325:J388" ca="1" si="133">IFERROR(INDEX(rMaxtable,H325+1,1000-$B325+1),"")</f>
        <v/>
      </c>
      <c r="K325" s="101" t="str">
        <f t="shared" ref="K325:K388" ca="1" si="134">IFERROR(H325-1+(I325-$H$2)/(I325-IF(ISNUMBER(J325),J325,0))*(1),"")</f>
        <v/>
      </c>
      <c r="L325" s="102" t="str">
        <f t="shared" ref="L325:L388" si="135">IF(B324&lt;rNtrials,-(rPipvalue*rSDSL*K325),"")</f>
        <v/>
      </c>
      <c r="M325" s="124" t="str">
        <f t="shared" ca="1" si="118"/>
        <v/>
      </c>
      <c r="N325" s="124" t="str">
        <f t="shared" ca="1" si="119"/>
        <v/>
      </c>
      <c r="O325" s="124" t="str">
        <f t="shared" ref="O325:O388" si="136">IF($B325&gt;rNtrials,"",(1-IF(ISNUMBER(M325),M325,rSmall))*(1-IF(ISNUMBER(N325),N325,rSmall)))</f>
        <v/>
      </c>
      <c r="P325" s="124" t="str">
        <f t="shared" ref="P325:P388" si="137">IF($B325&gt;rNtrials,"",IF(ISNUMBER(M325),M325,rSmall)*IF(ISNUMBER(N325),N325,rSmall))</f>
        <v/>
      </c>
      <c r="Q325" s="124" t="str">
        <f t="shared" ref="Q325:Q388" si="138">IFERROR(IF($B325&gt;rNtrials,"",IF(ISNUMBER(M325),M325,rSmall)*P325/(IF(ISNUMBER(M325),M325,rSmall)+IF(ISNUMBER(N325),N325,rSmall))),"")</f>
        <v/>
      </c>
      <c r="R325" s="124" t="str">
        <f t="shared" ca="1" si="120"/>
        <v/>
      </c>
      <c r="S325" s="154" t="str">
        <f t="shared" ca="1" si="121"/>
        <v/>
      </c>
      <c r="T325" s="154" t="str">
        <f t="shared" ca="1" si="117"/>
        <v/>
      </c>
      <c r="U325" s="154" t="str">
        <f t="shared" si="122"/>
        <v/>
      </c>
      <c r="V325" s="101" t="str">
        <f t="shared" ca="1" si="123"/>
        <v/>
      </c>
      <c r="W325" s="101" t="str">
        <f t="shared" si="124"/>
        <v/>
      </c>
    </row>
    <row r="326" spans="1:23">
      <c r="A326" s="102" t="str">
        <f>IFERROR(B326*Proc!$H$38,"")</f>
        <v/>
      </c>
      <c r="B326" s="34" t="str">
        <f t="shared" si="125"/>
        <v/>
      </c>
      <c r="C326" s="34" t="str">
        <f t="shared" ca="1" si="126"/>
        <v/>
      </c>
      <c r="D326" s="101" t="str">
        <f t="shared" ca="1" si="127"/>
        <v/>
      </c>
      <c r="E326" s="101" t="str">
        <f t="shared" ca="1" si="128"/>
        <v/>
      </c>
      <c r="F326" s="101" t="str">
        <f t="shared" ca="1" si="129"/>
        <v/>
      </c>
      <c r="G326" s="102" t="str">
        <f t="shared" ca="1" si="130"/>
        <v/>
      </c>
      <c r="H326" s="34" t="str">
        <f t="shared" ca="1" si="131"/>
        <v/>
      </c>
      <c r="I326" s="101" t="str">
        <f t="shared" ca="1" si="132"/>
        <v/>
      </c>
      <c r="J326" s="101" t="str">
        <f t="shared" ca="1" si="133"/>
        <v/>
      </c>
      <c r="K326" s="101" t="str">
        <f t="shared" ca="1" si="134"/>
        <v/>
      </c>
      <c r="L326" s="102" t="str">
        <f t="shared" si="135"/>
        <v/>
      </c>
      <c r="M326" s="124" t="str">
        <f t="shared" ca="1" si="118"/>
        <v/>
      </c>
      <c r="N326" s="124" t="str">
        <f t="shared" ca="1" si="119"/>
        <v/>
      </c>
      <c r="O326" s="124" t="str">
        <f t="shared" si="136"/>
        <v/>
      </c>
      <c r="P326" s="124" t="str">
        <f t="shared" si="137"/>
        <v/>
      </c>
      <c r="Q326" s="124" t="str">
        <f t="shared" si="138"/>
        <v/>
      </c>
      <c r="R326" s="124" t="str">
        <f t="shared" ca="1" si="120"/>
        <v/>
      </c>
      <c r="S326" s="154" t="str">
        <f t="shared" ca="1" si="121"/>
        <v/>
      </c>
      <c r="T326" s="154" t="str">
        <f t="shared" ref="T326:T389" ca="1" si="139">IFERROR(N326-Q326,"")</f>
        <v/>
      </c>
      <c r="U326" s="154" t="str">
        <f t="shared" si="122"/>
        <v/>
      </c>
      <c r="V326" s="101" t="str">
        <f t="shared" ca="1" si="123"/>
        <v/>
      </c>
      <c r="W326" s="101" t="str">
        <f t="shared" si="124"/>
        <v/>
      </c>
    </row>
    <row r="327" spans="1:23">
      <c r="A327" s="102" t="str">
        <f>IFERROR(B327*Proc!$H$38,"")</f>
        <v/>
      </c>
      <c r="B327" s="34" t="str">
        <f t="shared" si="125"/>
        <v/>
      </c>
      <c r="C327" s="34" t="str">
        <f t="shared" ca="1" si="126"/>
        <v/>
      </c>
      <c r="D327" s="101" t="str">
        <f t="shared" ca="1" si="127"/>
        <v/>
      </c>
      <c r="E327" s="101" t="str">
        <f t="shared" ca="1" si="128"/>
        <v/>
      </c>
      <c r="F327" s="101" t="str">
        <f t="shared" ca="1" si="129"/>
        <v/>
      </c>
      <c r="G327" s="102" t="str">
        <f t="shared" ca="1" si="130"/>
        <v/>
      </c>
      <c r="H327" s="34" t="str">
        <f t="shared" ca="1" si="131"/>
        <v/>
      </c>
      <c r="I327" s="101" t="str">
        <f t="shared" ca="1" si="132"/>
        <v/>
      </c>
      <c r="J327" s="101" t="str">
        <f t="shared" ca="1" si="133"/>
        <v/>
      </c>
      <c r="K327" s="101" t="str">
        <f t="shared" ca="1" si="134"/>
        <v/>
      </c>
      <c r="L327" s="102" t="str">
        <f t="shared" si="135"/>
        <v/>
      </c>
      <c r="M327" s="124" t="str">
        <f t="shared" ca="1" si="118"/>
        <v/>
      </c>
      <c r="N327" s="124" t="str">
        <f t="shared" ca="1" si="119"/>
        <v/>
      </c>
      <c r="O327" s="124" t="str">
        <f t="shared" si="136"/>
        <v/>
      </c>
      <c r="P327" s="124" t="str">
        <f t="shared" si="137"/>
        <v/>
      </c>
      <c r="Q327" s="124" t="str">
        <f t="shared" si="138"/>
        <v/>
      </c>
      <c r="R327" s="124" t="str">
        <f t="shared" ca="1" si="120"/>
        <v/>
      </c>
      <c r="S327" s="154" t="str">
        <f t="shared" ca="1" si="121"/>
        <v/>
      </c>
      <c r="T327" s="154" t="str">
        <f t="shared" ca="1" si="139"/>
        <v/>
      </c>
      <c r="U327" s="154" t="str">
        <f t="shared" si="122"/>
        <v/>
      </c>
      <c r="V327" s="101" t="str">
        <f t="shared" ca="1" si="123"/>
        <v/>
      </c>
      <c r="W327" s="101" t="str">
        <f t="shared" si="124"/>
        <v/>
      </c>
    </row>
    <row r="328" spans="1:23">
      <c r="A328" s="102" t="str">
        <f>IFERROR(B328*Proc!$H$38,"")</f>
        <v/>
      </c>
      <c r="B328" s="34" t="str">
        <f t="shared" si="125"/>
        <v/>
      </c>
      <c r="C328" s="34" t="str">
        <f t="shared" ca="1" si="126"/>
        <v/>
      </c>
      <c r="D328" s="101" t="str">
        <f t="shared" ca="1" si="127"/>
        <v/>
      </c>
      <c r="E328" s="101" t="str">
        <f t="shared" ca="1" si="128"/>
        <v/>
      </c>
      <c r="F328" s="101" t="str">
        <f t="shared" ca="1" si="129"/>
        <v/>
      </c>
      <c r="G328" s="102" t="str">
        <f t="shared" ca="1" si="130"/>
        <v/>
      </c>
      <c r="H328" s="34" t="str">
        <f t="shared" ca="1" si="131"/>
        <v/>
      </c>
      <c r="I328" s="101" t="str">
        <f t="shared" ca="1" si="132"/>
        <v/>
      </c>
      <c r="J328" s="101" t="str">
        <f t="shared" ca="1" si="133"/>
        <v/>
      </c>
      <c r="K328" s="101" t="str">
        <f t="shared" ca="1" si="134"/>
        <v/>
      </c>
      <c r="L328" s="102" t="str">
        <f t="shared" si="135"/>
        <v/>
      </c>
      <c r="M328" s="124" t="str">
        <f t="shared" ca="1" si="118"/>
        <v/>
      </c>
      <c r="N328" s="124" t="str">
        <f t="shared" ca="1" si="119"/>
        <v/>
      </c>
      <c r="O328" s="124" t="str">
        <f t="shared" si="136"/>
        <v/>
      </c>
      <c r="P328" s="124" t="str">
        <f t="shared" si="137"/>
        <v/>
      </c>
      <c r="Q328" s="124" t="str">
        <f t="shared" si="138"/>
        <v/>
      </c>
      <c r="R328" s="124" t="str">
        <f t="shared" ca="1" si="120"/>
        <v/>
      </c>
      <c r="S328" s="154" t="str">
        <f t="shared" ca="1" si="121"/>
        <v/>
      </c>
      <c r="T328" s="154" t="str">
        <f t="shared" ca="1" si="139"/>
        <v/>
      </c>
      <c r="U328" s="154" t="str">
        <f t="shared" si="122"/>
        <v/>
      </c>
      <c r="V328" s="101" t="str">
        <f t="shared" ca="1" si="123"/>
        <v/>
      </c>
      <c r="W328" s="101" t="str">
        <f t="shared" si="124"/>
        <v/>
      </c>
    </row>
    <row r="329" spans="1:23">
      <c r="A329" s="102" t="str">
        <f>IFERROR(B329*Proc!$H$38,"")</f>
        <v/>
      </c>
      <c r="B329" s="34" t="str">
        <f t="shared" si="125"/>
        <v/>
      </c>
      <c r="C329" s="34" t="str">
        <f t="shared" ca="1" si="126"/>
        <v/>
      </c>
      <c r="D329" s="101" t="str">
        <f t="shared" ca="1" si="127"/>
        <v/>
      </c>
      <c r="E329" s="101" t="str">
        <f t="shared" ca="1" si="128"/>
        <v/>
      </c>
      <c r="F329" s="101" t="str">
        <f t="shared" ca="1" si="129"/>
        <v/>
      </c>
      <c r="G329" s="102" t="str">
        <f t="shared" ca="1" si="130"/>
        <v/>
      </c>
      <c r="H329" s="34" t="str">
        <f t="shared" ca="1" si="131"/>
        <v/>
      </c>
      <c r="I329" s="101" t="str">
        <f t="shared" ca="1" si="132"/>
        <v/>
      </c>
      <c r="J329" s="101" t="str">
        <f t="shared" ca="1" si="133"/>
        <v/>
      </c>
      <c r="K329" s="101" t="str">
        <f t="shared" ca="1" si="134"/>
        <v/>
      </c>
      <c r="L329" s="102" t="str">
        <f t="shared" si="135"/>
        <v/>
      </c>
      <c r="M329" s="124" t="str">
        <f t="shared" ca="1" si="118"/>
        <v/>
      </c>
      <c r="N329" s="124" t="str">
        <f t="shared" ca="1" si="119"/>
        <v/>
      </c>
      <c r="O329" s="124" t="str">
        <f t="shared" si="136"/>
        <v/>
      </c>
      <c r="P329" s="124" t="str">
        <f t="shared" si="137"/>
        <v/>
      </c>
      <c r="Q329" s="124" t="str">
        <f t="shared" si="138"/>
        <v/>
      </c>
      <c r="R329" s="124" t="str">
        <f t="shared" ca="1" si="120"/>
        <v/>
      </c>
      <c r="S329" s="154" t="str">
        <f t="shared" ca="1" si="121"/>
        <v/>
      </c>
      <c r="T329" s="154" t="str">
        <f t="shared" ca="1" si="139"/>
        <v/>
      </c>
      <c r="U329" s="154" t="str">
        <f t="shared" si="122"/>
        <v/>
      </c>
      <c r="V329" s="101" t="str">
        <f t="shared" ca="1" si="123"/>
        <v/>
      </c>
      <c r="W329" s="101" t="str">
        <f t="shared" si="124"/>
        <v/>
      </c>
    </row>
    <row r="330" spans="1:23">
      <c r="A330" s="102" t="str">
        <f>IFERROR(B330*Proc!$H$38,"")</f>
        <v/>
      </c>
      <c r="B330" s="34" t="str">
        <f t="shared" si="125"/>
        <v/>
      </c>
      <c r="C330" s="34" t="str">
        <f t="shared" ca="1" si="126"/>
        <v/>
      </c>
      <c r="D330" s="101" t="str">
        <f t="shared" ca="1" si="127"/>
        <v/>
      </c>
      <c r="E330" s="101" t="str">
        <f t="shared" ca="1" si="128"/>
        <v/>
      </c>
      <c r="F330" s="101" t="str">
        <f t="shared" ca="1" si="129"/>
        <v/>
      </c>
      <c r="G330" s="102" t="str">
        <f t="shared" ca="1" si="130"/>
        <v/>
      </c>
      <c r="H330" s="34" t="str">
        <f t="shared" ca="1" si="131"/>
        <v/>
      </c>
      <c r="I330" s="101" t="str">
        <f t="shared" ca="1" si="132"/>
        <v/>
      </c>
      <c r="J330" s="101" t="str">
        <f t="shared" ca="1" si="133"/>
        <v/>
      </c>
      <c r="K330" s="101" t="str">
        <f t="shared" ca="1" si="134"/>
        <v/>
      </c>
      <c r="L330" s="102" t="str">
        <f t="shared" si="135"/>
        <v/>
      </c>
      <c r="M330" s="124" t="str">
        <f t="shared" ca="1" si="118"/>
        <v/>
      </c>
      <c r="N330" s="124" t="str">
        <f t="shared" ca="1" si="119"/>
        <v/>
      </c>
      <c r="O330" s="124" t="str">
        <f t="shared" si="136"/>
        <v/>
      </c>
      <c r="P330" s="124" t="str">
        <f t="shared" si="137"/>
        <v/>
      </c>
      <c r="Q330" s="124" t="str">
        <f t="shared" si="138"/>
        <v/>
      </c>
      <c r="R330" s="124" t="str">
        <f t="shared" ca="1" si="120"/>
        <v/>
      </c>
      <c r="S330" s="154" t="str">
        <f t="shared" ca="1" si="121"/>
        <v/>
      </c>
      <c r="T330" s="154" t="str">
        <f t="shared" ca="1" si="139"/>
        <v/>
      </c>
      <c r="U330" s="154" t="str">
        <f t="shared" si="122"/>
        <v/>
      </c>
      <c r="V330" s="101" t="str">
        <f t="shared" ca="1" si="123"/>
        <v/>
      </c>
      <c r="W330" s="101" t="str">
        <f t="shared" si="124"/>
        <v/>
      </c>
    </row>
    <row r="331" spans="1:23">
      <c r="A331" s="102" t="str">
        <f>IFERROR(B331*Proc!$H$38,"")</f>
        <v/>
      </c>
      <c r="B331" s="34" t="str">
        <f t="shared" si="125"/>
        <v/>
      </c>
      <c r="C331" s="34" t="str">
        <f t="shared" ca="1" si="126"/>
        <v/>
      </c>
      <c r="D331" s="101" t="str">
        <f t="shared" ca="1" si="127"/>
        <v/>
      </c>
      <c r="E331" s="101" t="str">
        <f t="shared" ca="1" si="128"/>
        <v/>
      </c>
      <c r="F331" s="101" t="str">
        <f t="shared" ca="1" si="129"/>
        <v/>
      </c>
      <c r="G331" s="102" t="str">
        <f t="shared" ca="1" si="130"/>
        <v/>
      </c>
      <c r="H331" s="34" t="str">
        <f t="shared" ca="1" si="131"/>
        <v/>
      </c>
      <c r="I331" s="101" t="str">
        <f t="shared" ca="1" si="132"/>
        <v/>
      </c>
      <c r="J331" s="101" t="str">
        <f t="shared" ca="1" si="133"/>
        <v/>
      </c>
      <c r="K331" s="101" t="str">
        <f t="shared" ca="1" si="134"/>
        <v/>
      </c>
      <c r="L331" s="102" t="str">
        <f t="shared" si="135"/>
        <v/>
      </c>
      <c r="M331" s="124" t="str">
        <f t="shared" ca="1" si="118"/>
        <v/>
      </c>
      <c r="N331" s="124" t="str">
        <f t="shared" ca="1" si="119"/>
        <v/>
      </c>
      <c r="O331" s="124" t="str">
        <f t="shared" si="136"/>
        <v/>
      </c>
      <c r="P331" s="124" t="str">
        <f t="shared" si="137"/>
        <v/>
      </c>
      <c r="Q331" s="124" t="str">
        <f t="shared" si="138"/>
        <v/>
      </c>
      <c r="R331" s="124" t="str">
        <f t="shared" ca="1" si="120"/>
        <v/>
      </c>
      <c r="S331" s="154" t="str">
        <f t="shared" ca="1" si="121"/>
        <v/>
      </c>
      <c r="T331" s="154" t="str">
        <f t="shared" ca="1" si="139"/>
        <v/>
      </c>
      <c r="U331" s="154" t="str">
        <f t="shared" si="122"/>
        <v/>
      </c>
      <c r="V331" s="101" t="str">
        <f t="shared" ca="1" si="123"/>
        <v/>
      </c>
      <c r="W331" s="101" t="str">
        <f t="shared" si="124"/>
        <v/>
      </c>
    </row>
    <row r="332" spans="1:23">
      <c r="A332" s="102" t="str">
        <f>IFERROR(B332*Proc!$H$38,"")</f>
        <v/>
      </c>
      <c r="B332" s="34" t="str">
        <f t="shared" si="125"/>
        <v/>
      </c>
      <c r="C332" s="34" t="str">
        <f t="shared" ca="1" si="126"/>
        <v/>
      </c>
      <c r="D332" s="101" t="str">
        <f t="shared" ca="1" si="127"/>
        <v/>
      </c>
      <c r="E332" s="101" t="str">
        <f t="shared" ca="1" si="128"/>
        <v/>
      </c>
      <c r="F332" s="101" t="str">
        <f t="shared" ca="1" si="129"/>
        <v/>
      </c>
      <c r="G332" s="102" t="str">
        <f t="shared" ca="1" si="130"/>
        <v/>
      </c>
      <c r="H332" s="34" t="str">
        <f t="shared" ca="1" si="131"/>
        <v/>
      </c>
      <c r="I332" s="101" t="str">
        <f t="shared" ca="1" si="132"/>
        <v/>
      </c>
      <c r="J332" s="101" t="str">
        <f t="shared" ca="1" si="133"/>
        <v/>
      </c>
      <c r="K332" s="101" t="str">
        <f t="shared" ca="1" si="134"/>
        <v/>
      </c>
      <c r="L332" s="102" t="str">
        <f t="shared" si="135"/>
        <v/>
      </c>
      <c r="M332" s="124" t="str">
        <f t="shared" ca="1" si="118"/>
        <v/>
      </c>
      <c r="N332" s="124" t="str">
        <f t="shared" ca="1" si="119"/>
        <v/>
      </c>
      <c r="O332" s="124" t="str">
        <f t="shared" si="136"/>
        <v/>
      </c>
      <c r="P332" s="124" t="str">
        <f t="shared" si="137"/>
        <v/>
      </c>
      <c r="Q332" s="124" t="str">
        <f t="shared" si="138"/>
        <v/>
      </c>
      <c r="R332" s="124" t="str">
        <f t="shared" ca="1" si="120"/>
        <v/>
      </c>
      <c r="S332" s="154" t="str">
        <f t="shared" ca="1" si="121"/>
        <v/>
      </c>
      <c r="T332" s="154" t="str">
        <f t="shared" ca="1" si="139"/>
        <v/>
      </c>
      <c r="U332" s="154" t="str">
        <f t="shared" si="122"/>
        <v/>
      </c>
      <c r="V332" s="101" t="str">
        <f t="shared" ca="1" si="123"/>
        <v/>
      </c>
      <c r="W332" s="101" t="str">
        <f t="shared" si="124"/>
        <v/>
      </c>
    </row>
    <row r="333" spans="1:23">
      <c r="A333" s="102" t="str">
        <f>IFERROR(B333*Proc!$H$38,"")</f>
        <v/>
      </c>
      <c r="B333" s="34" t="str">
        <f t="shared" si="125"/>
        <v/>
      </c>
      <c r="C333" s="34" t="str">
        <f t="shared" ca="1" si="126"/>
        <v/>
      </c>
      <c r="D333" s="101" t="str">
        <f t="shared" ca="1" si="127"/>
        <v/>
      </c>
      <c r="E333" s="101" t="str">
        <f t="shared" ca="1" si="128"/>
        <v/>
      </c>
      <c r="F333" s="101" t="str">
        <f t="shared" ca="1" si="129"/>
        <v/>
      </c>
      <c r="G333" s="102" t="str">
        <f t="shared" ca="1" si="130"/>
        <v/>
      </c>
      <c r="H333" s="34" t="str">
        <f t="shared" ca="1" si="131"/>
        <v/>
      </c>
      <c r="I333" s="101" t="str">
        <f t="shared" ca="1" si="132"/>
        <v/>
      </c>
      <c r="J333" s="101" t="str">
        <f t="shared" ca="1" si="133"/>
        <v/>
      </c>
      <c r="K333" s="101" t="str">
        <f t="shared" ca="1" si="134"/>
        <v/>
      </c>
      <c r="L333" s="102" t="str">
        <f t="shared" si="135"/>
        <v/>
      </c>
      <c r="M333" s="124" t="str">
        <f t="shared" ca="1" si="118"/>
        <v/>
      </c>
      <c r="N333" s="124" t="str">
        <f t="shared" ca="1" si="119"/>
        <v/>
      </c>
      <c r="O333" s="124" t="str">
        <f t="shared" si="136"/>
        <v/>
      </c>
      <c r="P333" s="124" t="str">
        <f t="shared" si="137"/>
        <v/>
      </c>
      <c r="Q333" s="124" t="str">
        <f t="shared" si="138"/>
        <v/>
      </c>
      <c r="R333" s="124" t="str">
        <f t="shared" ca="1" si="120"/>
        <v/>
      </c>
      <c r="S333" s="154" t="str">
        <f t="shared" ca="1" si="121"/>
        <v/>
      </c>
      <c r="T333" s="154" t="str">
        <f t="shared" ca="1" si="139"/>
        <v/>
      </c>
      <c r="U333" s="154" t="str">
        <f t="shared" si="122"/>
        <v/>
      </c>
      <c r="V333" s="101" t="str">
        <f t="shared" ca="1" si="123"/>
        <v/>
      </c>
      <c r="W333" s="101" t="str">
        <f t="shared" si="124"/>
        <v/>
      </c>
    </row>
    <row r="334" spans="1:23">
      <c r="A334" s="102" t="str">
        <f>IFERROR(B334*Proc!$H$38,"")</f>
        <v/>
      </c>
      <c r="B334" s="34" t="str">
        <f t="shared" si="125"/>
        <v/>
      </c>
      <c r="C334" s="34" t="str">
        <f t="shared" ca="1" si="126"/>
        <v/>
      </c>
      <c r="D334" s="101" t="str">
        <f t="shared" ca="1" si="127"/>
        <v/>
      </c>
      <c r="E334" s="101" t="str">
        <f t="shared" ca="1" si="128"/>
        <v/>
      </c>
      <c r="F334" s="101" t="str">
        <f t="shared" ca="1" si="129"/>
        <v/>
      </c>
      <c r="G334" s="102" t="str">
        <f t="shared" ca="1" si="130"/>
        <v/>
      </c>
      <c r="H334" s="34" t="str">
        <f t="shared" ca="1" si="131"/>
        <v/>
      </c>
      <c r="I334" s="101" t="str">
        <f t="shared" ca="1" si="132"/>
        <v/>
      </c>
      <c r="J334" s="101" t="str">
        <f t="shared" ca="1" si="133"/>
        <v/>
      </c>
      <c r="K334" s="101" t="str">
        <f t="shared" ca="1" si="134"/>
        <v/>
      </c>
      <c r="L334" s="102" t="str">
        <f t="shared" si="135"/>
        <v/>
      </c>
      <c r="M334" s="124" t="str">
        <f t="shared" ca="1" si="118"/>
        <v/>
      </c>
      <c r="N334" s="124" t="str">
        <f t="shared" ca="1" si="119"/>
        <v/>
      </c>
      <c r="O334" s="124" t="str">
        <f t="shared" si="136"/>
        <v/>
      </c>
      <c r="P334" s="124" t="str">
        <f t="shared" si="137"/>
        <v/>
      </c>
      <c r="Q334" s="124" t="str">
        <f t="shared" si="138"/>
        <v/>
      </c>
      <c r="R334" s="124" t="str">
        <f t="shared" ca="1" si="120"/>
        <v/>
      </c>
      <c r="S334" s="154" t="str">
        <f t="shared" ca="1" si="121"/>
        <v/>
      </c>
      <c r="T334" s="154" t="str">
        <f t="shared" ca="1" si="139"/>
        <v/>
      </c>
      <c r="U334" s="154" t="str">
        <f t="shared" si="122"/>
        <v/>
      </c>
      <c r="V334" s="101" t="str">
        <f t="shared" ca="1" si="123"/>
        <v/>
      </c>
      <c r="W334" s="101" t="str">
        <f t="shared" si="124"/>
        <v/>
      </c>
    </row>
    <row r="335" spans="1:23">
      <c r="A335" s="102" t="str">
        <f>IFERROR(B335*Proc!$H$38,"")</f>
        <v/>
      </c>
      <c r="B335" s="34" t="str">
        <f t="shared" si="125"/>
        <v/>
      </c>
      <c r="C335" s="34" t="str">
        <f t="shared" ca="1" si="126"/>
        <v/>
      </c>
      <c r="D335" s="101" t="str">
        <f t="shared" ca="1" si="127"/>
        <v/>
      </c>
      <c r="E335" s="101" t="str">
        <f t="shared" ca="1" si="128"/>
        <v/>
      </c>
      <c r="F335" s="101" t="str">
        <f t="shared" ca="1" si="129"/>
        <v/>
      </c>
      <c r="G335" s="102" t="str">
        <f t="shared" ca="1" si="130"/>
        <v/>
      </c>
      <c r="H335" s="34" t="str">
        <f t="shared" ca="1" si="131"/>
        <v/>
      </c>
      <c r="I335" s="101" t="str">
        <f t="shared" ca="1" si="132"/>
        <v/>
      </c>
      <c r="J335" s="101" t="str">
        <f t="shared" ca="1" si="133"/>
        <v/>
      </c>
      <c r="K335" s="101" t="str">
        <f t="shared" ca="1" si="134"/>
        <v/>
      </c>
      <c r="L335" s="102" t="str">
        <f t="shared" si="135"/>
        <v/>
      </c>
      <c r="M335" s="124" t="str">
        <f t="shared" ca="1" si="118"/>
        <v/>
      </c>
      <c r="N335" s="124" t="str">
        <f t="shared" ca="1" si="119"/>
        <v/>
      </c>
      <c r="O335" s="124" t="str">
        <f t="shared" si="136"/>
        <v/>
      </c>
      <c r="P335" s="124" t="str">
        <f t="shared" si="137"/>
        <v/>
      </c>
      <c r="Q335" s="124" t="str">
        <f t="shared" si="138"/>
        <v/>
      </c>
      <c r="R335" s="124" t="str">
        <f t="shared" ca="1" si="120"/>
        <v/>
      </c>
      <c r="S335" s="154" t="str">
        <f t="shared" ca="1" si="121"/>
        <v/>
      </c>
      <c r="T335" s="154" t="str">
        <f t="shared" ca="1" si="139"/>
        <v/>
      </c>
      <c r="U335" s="154" t="str">
        <f t="shared" si="122"/>
        <v/>
      </c>
      <c r="V335" s="101" t="str">
        <f t="shared" ca="1" si="123"/>
        <v/>
      </c>
      <c r="W335" s="101" t="str">
        <f t="shared" si="124"/>
        <v/>
      </c>
    </row>
    <row r="336" spans="1:23">
      <c r="A336" s="102" t="str">
        <f>IFERROR(B336*Proc!$H$38,"")</f>
        <v/>
      </c>
      <c r="B336" s="34" t="str">
        <f t="shared" si="125"/>
        <v/>
      </c>
      <c r="C336" s="34" t="str">
        <f t="shared" ca="1" si="126"/>
        <v/>
      </c>
      <c r="D336" s="101" t="str">
        <f t="shared" ca="1" si="127"/>
        <v/>
      </c>
      <c r="E336" s="101" t="str">
        <f t="shared" ca="1" si="128"/>
        <v/>
      </c>
      <c r="F336" s="101" t="str">
        <f t="shared" ca="1" si="129"/>
        <v/>
      </c>
      <c r="G336" s="102" t="str">
        <f t="shared" ca="1" si="130"/>
        <v/>
      </c>
      <c r="H336" s="34" t="str">
        <f t="shared" ca="1" si="131"/>
        <v/>
      </c>
      <c r="I336" s="101" t="str">
        <f t="shared" ca="1" si="132"/>
        <v/>
      </c>
      <c r="J336" s="101" t="str">
        <f t="shared" ca="1" si="133"/>
        <v/>
      </c>
      <c r="K336" s="101" t="str">
        <f t="shared" ca="1" si="134"/>
        <v/>
      </c>
      <c r="L336" s="102" t="str">
        <f t="shared" si="135"/>
        <v/>
      </c>
      <c r="M336" s="124" t="str">
        <f t="shared" ca="1" si="118"/>
        <v/>
      </c>
      <c r="N336" s="124" t="str">
        <f t="shared" ca="1" si="119"/>
        <v/>
      </c>
      <c r="O336" s="124" t="str">
        <f t="shared" si="136"/>
        <v/>
      </c>
      <c r="P336" s="124" t="str">
        <f t="shared" si="137"/>
        <v/>
      </c>
      <c r="Q336" s="124" t="str">
        <f t="shared" si="138"/>
        <v/>
      </c>
      <c r="R336" s="124" t="str">
        <f t="shared" ca="1" si="120"/>
        <v/>
      </c>
      <c r="S336" s="154" t="str">
        <f t="shared" ca="1" si="121"/>
        <v/>
      </c>
      <c r="T336" s="154" t="str">
        <f t="shared" ca="1" si="139"/>
        <v/>
      </c>
      <c r="U336" s="154" t="str">
        <f t="shared" si="122"/>
        <v/>
      </c>
      <c r="V336" s="101" t="str">
        <f t="shared" ca="1" si="123"/>
        <v/>
      </c>
      <c r="W336" s="101" t="str">
        <f t="shared" si="124"/>
        <v/>
      </c>
    </row>
    <row r="337" spans="1:23">
      <c r="A337" s="102" t="str">
        <f>IFERROR(B337*Proc!$H$38,"")</f>
        <v/>
      </c>
      <c r="B337" s="34" t="str">
        <f t="shared" si="125"/>
        <v/>
      </c>
      <c r="C337" s="34" t="str">
        <f t="shared" ca="1" si="126"/>
        <v/>
      </c>
      <c r="D337" s="101" t="str">
        <f t="shared" ca="1" si="127"/>
        <v/>
      </c>
      <c r="E337" s="101" t="str">
        <f t="shared" ca="1" si="128"/>
        <v/>
      </c>
      <c r="F337" s="101" t="str">
        <f t="shared" ca="1" si="129"/>
        <v/>
      </c>
      <c r="G337" s="102" t="str">
        <f t="shared" ca="1" si="130"/>
        <v/>
      </c>
      <c r="H337" s="34" t="str">
        <f t="shared" ca="1" si="131"/>
        <v/>
      </c>
      <c r="I337" s="101" t="str">
        <f t="shared" ca="1" si="132"/>
        <v/>
      </c>
      <c r="J337" s="101" t="str">
        <f t="shared" ca="1" si="133"/>
        <v/>
      </c>
      <c r="K337" s="101" t="str">
        <f t="shared" ca="1" si="134"/>
        <v/>
      </c>
      <c r="L337" s="102" t="str">
        <f t="shared" si="135"/>
        <v/>
      </c>
      <c r="M337" s="124" t="str">
        <f t="shared" ca="1" si="118"/>
        <v/>
      </c>
      <c r="N337" s="124" t="str">
        <f t="shared" ca="1" si="119"/>
        <v/>
      </c>
      <c r="O337" s="124" t="str">
        <f t="shared" si="136"/>
        <v/>
      </c>
      <c r="P337" s="124" t="str">
        <f t="shared" si="137"/>
        <v/>
      </c>
      <c r="Q337" s="124" t="str">
        <f t="shared" si="138"/>
        <v/>
      </c>
      <c r="R337" s="124" t="str">
        <f t="shared" ca="1" si="120"/>
        <v/>
      </c>
      <c r="S337" s="154" t="str">
        <f t="shared" ca="1" si="121"/>
        <v/>
      </c>
      <c r="T337" s="154" t="str">
        <f t="shared" ca="1" si="139"/>
        <v/>
      </c>
      <c r="U337" s="154" t="str">
        <f t="shared" si="122"/>
        <v/>
      </c>
      <c r="V337" s="101" t="str">
        <f t="shared" ca="1" si="123"/>
        <v/>
      </c>
      <c r="W337" s="101" t="str">
        <f t="shared" si="124"/>
        <v/>
      </c>
    </row>
    <row r="338" spans="1:23">
      <c r="A338" s="102" t="str">
        <f>IFERROR(B338*Proc!$H$38,"")</f>
        <v/>
      </c>
      <c r="B338" s="34" t="str">
        <f t="shared" si="125"/>
        <v/>
      </c>
      <c r="C338" s="34" t="str">
        <f t="shared" ca="1" si="126"/>
        <v/>
      </c>
      <c r="D338" s="101" t="str">
        <f t="shared" ca="1" si="127"/>
        <v/>
      </c>
      <c r="E338" s="101" t="str">
        <f t="shared" ca="1" si="128"/>
        <v/>
      </c>
      <c r="F338" s="101" t="str">
        <f t="shared" ca="1" si="129"/>
        <v/>
      </c>
      <c r="G338" s="102" t="str">
        <f t="shared" ca="1" si="130"/>
        <v/>
      </c>
      <c r="H338" s="34" t="str">
        <f t="shared" ca="1" si="131"/>
        <v/>
      </c>
      <c r="I338" s="101" t="str">
        <f t="shared" ca="1" si="132"/>
        <v/>
      </c>
      <c r="J338" s="101" t="str">
        <f t="shared" ca="1" si="133"/>
        <v/>
      </c>
      <c r="K338" s="101" t="str">
        <f t="shared" ca="1" si="134"/>
        <v/>
      </c>
      <c r="L338" s="102" t="str">
        <f t="shared" si="135"/>
        <v/>
      </c>
      <c r="M338" s="124" t="str">
        <f t="shared" ca="1" si="118"/>
        <v/>
      </c>
      <c r="N338" s="124" t="str">
        <f t="shared" ca="1" si="119"/>
        <v/>
      </c>
      <c r="O338" s="124" t="str">
        <f t="shared" si="136"/>
        <v/>
      </c>
      <c r="P338" s="124" t="str">
        <f t="shared" si="137"/>
        <v/>
      </c>
      <c r="Q338" s="124" t="str">
        <f t="shared" si="138"/>
        <v/>
      </c>
      <c r="R338" s="124" t="str">
        <f t="shared" ca="1" si="120"/>
        <v/>
      </c>
      <c r="S338" s="154" t="str">
        <f t="shared" ca="1" si="121"/>
        <v/>
      </c>
      <c r="T338" s="154" t="str">
        <f t="shared" ca="1" si="139"/>
        <v/>
      </c>
      <c r="U338" s="154" t="str">
        <f t="shared" si="122"/>
        <v/>
      </c>
      <c r="V338" s="101" t="str">
        <f t="shared" ca="1" si="123"/>
        <v/>
      </c>
      <c r="W338" s="101" t="str">
        <f t="shared" si="124"/>
        <v/>
      </c>
    </row>
    <row r="339" spans="1:23">
      <c r="A339" s="102" t="str">
        <f>IFERROR(B339*Proc!$H$38,"")</f>
        <v/>
      </c>
      <c r="B339" s="34" t="str">
        <f t="shared" si="125"/>
        <v/>
      </c>
      <c r="C339" s="34" t="str">
        <f t="shared" ca="1" si="126"/>
        <v/>
      </c>
      <c r="D339" s="101" t="str">
        <f t="shared" ca="1" si="127"/>
        <v/>
      </c>
      <c r="E339" s="101" t="str">
        <f t="shared" ca="1" si="128"/>
        <v/>
      </c>
      <c r="F339" s="101" t="str">
        <f t="shared" ca="1" si="129"/>
        <v/>
      </c>
      <c r="G339" s="102" t="str">
        <f t="shared" ca="1" si="130"/>
        <v/>
      </c>
      <c r="H339" s="34" t="str">
        <f t="shared" ca="1" si="131"/>
        <v/>
      </c>
      <c r="I339" s="101" t="str">
        <f t="shared" ca="1" si="132"/>
        <v/>
      </c>
      <c r="J339" s="101" t="str">
        <f t="shared" ca="1" si="133"/>
        <v/>
      </c>
      <c r="K339" s="101" t="str">
        <f t="shared" ca="1" si="134"/>
        <v/>
      </c>
      <c r="L339" s="102" t="str">
        <f t="shared" si="135"/>
        <v/>
      </c>
      <c r="M339" s="124" t="str">
        <f t="shared" ca="1" si="118"/>
        <v/>
      </c>
      <c r="N339" s="124" t="str">
        <f t="shared" ca="1" si="119"/>
        <v/>
      </c>
      <c r="O339" s="124" t="str">
        <f t="shared" si="136"/>
        <v/>
      </c>
      <c r="P339" s="124" t="str">
        <f t="shared" si="137"/>
        <v/>
      </c>
      <c r="Q339" s="124" t="str">
        <f t="shared" si="138"/>
        <v/>
      </c>
      <c r="R339" s="124" t="str">
        <f t="shared" ca="1" si="120"/>
        <v/>
      </c>
      <c r="S339" s="154" t="str">
        <f t="shared" ca="1" si="121"/>
        <v/>
      </c>
      <c r="T339" s="154" t="str">
        <f t="shared" ca="1" si="139"/>
        <v/>
      </c>
      <c r="U339" s="154" t="str">
        <f t="shared" si="122"/>
        <v/>
      </c>
      <c r="V339" s="101" t="str">
        <f t="shared" ca="1" si="123"/>
        <v/>
      </c>
      <c r="W339" s="101" t="str">
        <f t="shared" si="124"/>
        <v/>
      </c>
    </row>
    <row r="340" spans="1:23">
      <c r="A340" s="102" t="str">
        <f>IFERROR(B340*Proc!$H$38,"")</f>
        <v/>
      </c>
      <c r="B340" s="34" t="str">
        <f t="shared" si="125"/>
        <v/>
      </c>
      <c r="C340" s="34" t="str">
        <f t="shared" ca="1" si="126"/>
        <v/>
      </c>
      <c r="D340" s="101" t="str">
        <f t="shared" ca="1" si="127"/>
        <v/>
      </c>
      <c r="E340" s="101" t="str">
        <f t="shared" ca="1" si="128"/>
        <v/>
      </c>
      <c r="F340" s="101" t="str">
        <f t="shared" ca="1" si="129"/>
        <v/>
      </c>
      <c r="G340" s="102" t="str">
        <f t="shared" ca="1" si="130"/>
        <v/>
      </c>
      <c r="H340" s="34" t="str">
        <f t="shared" ca="1" si="131"/>
        <v/>
      </c>
      <c r="I340" s="101" t="str">
        <f t="shared" ca="1" si="132"/>
        <v/>
      </c>
      <c r="J340" s="101" t="str">
        <f t="shared" ca="1" si="133"/>
        <v/>
      </c>
      <c r="K340" s="101" t="str">
        <f t="shared" ca="1" si="134"/>
        <v/>
      </c>
      <c r="L340" s="102" t="str">
        <f t="shared" si="135"/>
        <v/>
      </c>
      <c r="M340" s="124" t="str">
        <f t="shared" ca="1" si="118"/>
        <v/>
      </c>
      <c r="N340" s="124" t="str">
        <f t="shared" ca="1" si="119"/>
        <v/>
      </c>
      <c r="O340" s="124" t="str">
        <f t="shared" si="136"/>
        <v/>
      </c>
      <c r="P340" s="124" t="str">
        <f t="shared" si="137"/>
        <v/>
      </c>
      <c r="Q340" s="124" t="str">
        <f t="shared" si="138"/>
        <v/>
      </c>
      <c r="R340" s="124" t="str">
        <f t="shared" ca="1" si="120"/>
        <v/>
      </c>
      <c r="S340" s="154" t="str">
        <f t="shared" ca="1" si="121"/>
        <v/>
      </c>
      <c r="T340" s="154" t="str">
        <f t="shared" ca="1" si="139"/>
        <v/>
      </c>
      <c r="U340" s="154" t="str">
        <f t="shared" si="122"/>
        <v/>
      </c>
      <c r="V340" s="101" t="str">
        <f t="shared" ca="1" si="123"/>
        <v/>
      </c>
      <c r="W340" s="101" t="str">
        <f t="shared" si="124"/>
        <v/>
      </c>
    </row>
    <row r="341" spans="1:23">
      <c r="A341" s="102" t="str">
        <f>IFERROR(B341*Proc!$H$38,"")</f>
        <v/>
      </c>
      <c r="B341" s="34" t="str">
        <f t="shared" si="125"/>
        <v/>
      </c>
      <c r="C341" s="34" t="str">
        <f t="shared" ca="1" si="126"/>
        <v/>
      </c>
      <c r="D341" s="101" t="str">
        <f t="shared" ca="1" si="127"/>
        <v/>
      </c>
      <c r="E341" s="101" t="str">
        <f t="shared" ca="1" si="128"/>
        <v/>
      </c>
      <c r="F341" s="101" t="str">
        <f t="shared" ca="1" si="129"/>
        <v/>
      </c>
      <c r="G341" s="102" t="str">
        <f t="shared" ca="1" si="130"/>
        <v/>
      </c>
      <c r="H341" s="34" t="str">
        <f t="shared" ca="1" si="131"/>
        <v/>
      </c>
      <c r="I341" s="101" t="str">
        <f t="shared" ca="1" si="132"/>
        <v/>
      </c>
      <c r="J341" s="101" t="str">
        <f t="shared" ca="1" si="133"/>
        <v/>
      </c>
      <c r="K341" s="101" t="str">
        <f t="shared" ca="1" si="134"/>
        <v/>
      </c>
      <c r="L341" s="102" t="str">
        <f t="shared" si="135"/>
        <v/>
      </c>
      <c r="M341" s="124" t="str">
        <f t="shared" ca="1" si="118"/>
        <v/>
      </c>
      <c r="N341" s="124" t="str">
        <f t="shared" ca="1" si="119"/>
        <v/>
      </c>
      <c r="O341" s="124" t="str">
        <f t="shared" si="136"/>
        <v/>
      </c>
      <c r="P341" s="124" t="str">
        <f t="shared" si="137"/>
        <v/>
      </c>
      <c r="Q341" s="124" t="str">
        <f t="shared" si="138"/>
        <v/>
      </c>
      <c r="R341" s="124" t="str">
        <f t="shared" ca="1" si="120"/>
        <v/>
      </c>
      <c r="S341" s="154" t="str">
        <f t="shared" ca="1" si="121"/>
        <v/>
      </c>
      <c r="T341" s="154" t="str">
        <f t="shared" ca="1" si="139"/>
        <v/>
      </c>
      <c r="U341" s="154" t="str">
        <f t="shared" si="122"/>
        <v/>
      </c>
      <c r="V341" s="101" t="str">
        <f t="shared" ca="1" si="123"/>
        <v/>
      </c>
      <c r="W341" s="101" t="str">
        <f t="shared" si="124"/>
        <v/>
      </c>
    </row>
    <row r="342" spans="1:23">
      <c r="A342" s="102" t="str">
        <f>IFERROR(B342*Proc!$H$38,"")</f>
        <v/>
      </c>
      <c r="B342" s="34" t="str">
        <f t="shared" si="125"/>
        <v/>
      </c>
      <c r="C342" s="34" t="str">
        <f t="shared" ca="1" si="126"/>
        <v/>
      </c>
      <c r="D342" s="101" t="str">
        <f t="shared" ca="1" si="127"/>
        <v/>
      </c>
      <c r="E342" s="101" t="str">
        <f t="shared" ca="1" si="128"/>
        <v/>
      </c>
      <c r="F342" s="101" t="str">
        <f t="shared" ca="1" si="129"/>
        <v/>
      </c>
      <c r="G342" s="102" t="str">
        <f t="shared" ca="1" si="130"/>
        <v/>
      </c>
      <c r="H342" s="34" t="str">
        <f t="shared" ca="1" si="131"/>
        <v/>
      </c>
      <c r="I342" s="101" t="str">
        <f t="shared" ca="1" si="132"/>
        <v/>
      </c>
      <c r="J342" s="101" t="str">
        <f t="shared" ca="1" si="133"/>
        <v/>
      </c>
      <c r="K342" s="101" t="str">
        <f t="shared" ca="1" si="134"/>
        <v/>
      </c>
      <c r="L342" s="102" t="str">
        <f t="shared" si="135"/>
        <v/>
      </c>
      <c r="M342" s="124" t="str">
        <f t="shared" ca="1" si="118"/>
        <v/>
      </c>
      <c r="N342" s="124" t="str">
        <f t="shared" ca="1" si="119"/>
        <v/>
      </c>
      <c r="O342" s="124" t="str">
        <f t="shared" si="136"/>
        <v/>
      </c>
      <c r="P342" s="124" t="str">
        <f t="shared" si="137"/>
        <v/>
      </c>
      <c r="Q342" s="124" t="str">
        <f t="shared" si="138"/>
        <v/>
      </c>
      <c r="R342" s="124" t="str">
        <f t="shared" ca="1" si="120"/>
        <v/>
      </c>
      <c r="S342" s="154" t="str">
        <f t="shared" ca="1" si="121"/>
        <v/>
      </c>
      <c r="T342" s="154" t="str">
        <f t="shared" ca="1" si="139"/>
        <v/>
      </c>
      <c r="U342" s="154" t="str">
        <f t="shared" si="122"/>
        <v/>
      </c>
      <c r="V342" s="101" t="str">
        <f t="shared" ca="1" si="123"/>
        <v/>
      </c>
      <c r="W342" s="101" t="str">
        <f t="shared" si="124"/>
        <v/>
      </c>
    </row>
    <row r="343" spans="1:23">
      <c r="A343" s="102" t="str">
        <f>IFERROR(B343*Proc!$H$38,"")</f>
        <v/>
      </c>
      <c r="B343" s="34" t="str">
        <f t="shared" si="125"/>
        <v/>
      </c>
      <c r="C343" s="34" t="str">
        <f t="shared" ca="1" si="126"/>
        <v/>
      </c>
      <c r="D343" s="101" t="str">
        <f t="shared" ca="1" si="127"/>
        <v/>
      </c>
      <c r="E343" s="101" t="str">
        <f t="shared" ca="1" si="128"/>
        <v/>
      </c>
      <c r="F343" s="101" t="str">
        <f t="shared" ca="1" si="129"/>
        <v/>
      </c>
      <c r="G343" s="102" t="str">
        <f t="shared" ca="1" si="130"/>
        <v/>
      </c>
      <c r="H343" s="34" t="str">
        <f t="shared" ca="1" si="131"/>
        <v/>
      </c>
      <c r="I343" s="101" t="str">
        <f t="shared" ca="1" si="132"/>
        <v/>
      </c>
      <c r="J343" s="101" t="str">
        <f t="shared" ca="1" si="133"/>
        <v/>
      </c>
      <c r="K343" s="101" t="str">
        <f t="shared" ca="1" si="134"/>
        <v/>
      </c>
      <c r="L343" s="102" t="str">
        <f t="shared" si="135"/>
        <v/>
      </c>
      <c r="M343" s="124" t="str">
        <f t="shared" ca="1" si="118"/>
        <v/>
      </c>
      <c r="N343" s="124" t="str">
        <f t="shared" ca="1" si="119"/>
        <v/>
      </c>
      <c r="O343" s="124" t="str">
        <f t="shared" si="136"/>
        <v/>
      </c>
      <c r="P343" s="124" t="str">
        <f t="shared" si="137"/>
        <v/>
      </c>
      <c r="Q343" s="124" t="str">
        <f t="shared" si="138"/>
        <v/>
      </c>
      <c r="R343" s="124" t="str">
        <f t="shared" ca="1" si="120"/>
        <v/>
      </c>
      <c r="S343" s="154" t="str">
        <f t="shared" ca="1" si="121"/>
        <v/>
      </c>
      <c r="T343" s="154" t="str">
        <f t="shared" ca="1" si="139"/>
        <v/>
      </c>
      <c r="U343" s="154" t="str">
        <f t="shared" si="122"/>
        <v/>
      </c>
      <c r="V343" s="101" t="str">
        <f t="shared" ca="1" si="123"/>
        <v/>
      </c>
      <c r="W343" s="101" t="str">
        <f t="shared" si="124"/>
        <v/>
      </c>
    </row>
    <row r="344" spans="1:23">
      <c r="A344" s="102" t="str">
        <f>IFERROR(B344*Proc!$H$38,"")</f>
        <v/>
      </c>
      <c r="B344" s="34" t="str">
        <f t="shared" si="125"/>
        <v/>
      </c>
      <c r="C344" s="34" t="str">
        <f t="shared" ca="1" si="126"/>
        <v/>
      </c>
      <c r="D344" s="101" t="str">
        <f t="shared" ca="1" si="127"/>
        <v/>
      </c>
      <c r="E344" s="101" t="str">
        <f t="shared" ca="1" si="128"/>
        <v/>
      </c>
      <c r="F344" s="101" t="str">
        <f t="shared" ca="1" si="129"/>
        <v/>
      </c>
      <c r="G344" s="102" t="str">
        <f t="shared" ca="1" si="130"/>
        <v/>
      </c>
      <c r="H344" s="34" t="str">
        <f t="shared" ca="1" si="131"/>
        <v/>
      </c>
      <c r="I344" s="101" t="str">
        <f t="shared" ca="1" si="132"/>
        <v/>
      </c>
      <c r="J344" s="101" t="str">
        <f t="shared" ca="1" si="133"/>
        <v/>
      </c>
      <c r="K344" s="101" t="str">
        <f t="shared" ca="1" si="134"/>
        <v/>
      </c>
      <c r="L344" s="102" t="str">
        <f t="shared" si="135"/>
        <v/>
      </c>
      <c r="M344" s="124" t="str">
        <f t="shared" ca="1" si="118"/>
        <v/>
      </c>
      <c r="N344" s="124" t="str">
        <f t="shared" ca="1" si="119"/>
        <v/>
      </c>
      <c r="O344" s="124" t="str">
        <f t="shared" si="136"/>
        <v/>
      </c>
      <c r="P344" s="124" t="str">
        <f t="shared" si="137"/>
        <v/>
      </c>
      <c r="Q344" s="124" t="str">
        <f t="shared" si="138"/>
        <v/>
      </c>
      <c r="R344" s="124" t="str">
        <f t="shared" ca="1" si="120"/>
        <v/>
      </c>
      <c r="S344" s="154" t="str">
        <f t="shared" ca="1" si="121"/>
        <v/>
      </c>
      <c r="T344" s="154" t="str">
        <f t="shared" ca="1" si="139"/>
        <v/>
      </c>
      <c r="U344" s="154" t="str">
        <f t="shared" si="122"/>
        <v/>
      </c>
      <c r="V344" s="101" t="str">
        <f t="shared" ca="1" si="123"/>
        <v/>
      </c>
      <c r="W344" s="101" t="str">
        <f t="shared" si="124"/>
        <v/>
      </c>
    </row>
    <row r="345" spans="1:23">
      <c r="A345" s="102" t="str">
        <f>IFERROR(B345*Proc!$H$38,"")</f>
        <v/>
      </c>
      <c r="B345" s="34" t="str">
        <f t="shared" si="125"/>
        <v/>
      </c>
      <c r="C345" s="34" t="str">
        <f t="shared" ca="1" si="126"/>
        <v/>
      </c>
      <c r="D345" s="101" t="str">
        <f t="shared" ca="1" si="127"/>
        <v/>
      </c>
      <c r="E345" s="101" t="str">
        <f t="shared" ca="1" si="128"/>
        <v/>
      </c>
      <c r="F345" s="101" t="str">
        <f t="shared" ca="1" si="129"/>
        <v/>
      </c>
      <c r="G345" s="102" t="str">
        <f t="shared" ca="1" si="130"/>
        <v/>
      </c>
      <c r="H345" s="34" t="str">
        <f t="shared" ca="1" si="131"/>
        <v/>
      </c>
      <c r="I345" s="101" t="str">
        <f t="shared" ca="1" si="132"/>
        <v/>
      </c>
      <c r="J345" s="101" t="str">
        <f t="shared" ca="1" si="133"/>
        <v/>
      </c>
      <c r="K345" s="101" t="str">
        <f t="shared" ca="1" si="134"/>
        <v/>
      </c>
      <c r="L345" s="102" t="str">
        <f t="shared" si="135"/>
        <v/>
      </c>
      <c r="M345" s="124" t="str">
        <f t="shared" ca="1" si="118"/>
        <v/>
      </c>
      <c r="N345" s="124" t="str">
        <f t="shared" ca="1" si="119"/>
        <v/>
      </c>
      <c r="O345" s="124" t="str">
        <f t="shared" si="136"/>
        <v/>
      </c>
      <c r="P345" s="124" t="str">
        <f t="shared" si="137"/>
        <v/>
      </c>
      <c r="Q345" s="124" t="str">
        <f t="shared" si="138"/>
        <v/>
      </c>
      <c r="R345" s="124" t="str">
        <f t="shared" ca="1" si="120"/>
        <v/>
      </c>
      <c r="S345" s="154" t="str">
        <f t="shared" ca="1" si="121"/>
        <v/>
      </c>
      <c r="T345" s="154" t="str">
        <f t="shared" ca="1" si="139"/>
        <v/>
      </c>
      <c r="U345" s="154" t="str">
        <f t="shared" si="122"/>
        <v/>
      </c>
      <c r="V345" s="101" t="str">
        <f t="shared" ca="1" si="123"/>
        <v/>
      </c>
      <c r="W345" s="101" t="str">
        <f t="shared" si="124"/>
        <v/>
      </c>
    </row>
    <row r="346" spans="1:23">
      <c r="A346" s="102" t="str">
        <f>IFERROR(B346*Proc!$H$38,"")</f>
        <v/>
      </c>
      <c r="B346" s="34" t="str">
        <f t="shared" si="125"/>
        <v/>
      </c>
      <c r="C346" s="34" t="str">
        <f t="shared" ca="1" si="126"/>
        <v/>
      </c>
      <c r="D346" s="101" t="str">
        <f t="shared" ca="1" si="127"/>
        <v/>
      </c>
      <c r="E346" s="101" t="str">
        <f t="shared" ca="1" si="128"/>
        <v/>
      </c>
      <c r="F346" s="101" t="str">
        <f t="shared" ca="1" si="129"/>
        <v/>
      </c>
      <c r="G346" s="102" t="str">
        <f t="shared" ca="1" si="130"/>
        <v/>
      </c>
      <c r="H346" s="34" t="str">
        <f t="shared" ca="1" si="131"/>
        <v/>
      </c>
      <c r="I346" s="101" t="str">
        <f t="shared" ca="1" si="132"/>
        <v/>
      </c>
      <c r="J346" s="101" t="str">
        <f t="shared" ca="1" si="133"/>
        <v/>
      </c>
      <c r="K346" s="101" t="str">
        <f t="shared" ca="1" si="134"/>
        <v/>
      </c>
      <c r="L346" s="102" t="str">
        <f t="shared" si="135"/>
        <v/>
      </c>
      <c r="M346" s="124" t="str">
        <f t="shared" ca="1" si="118"/>
        <v/>
      </c>
      <c r="N346" s="124" t="str">
        <f t="shared" ca="1" si="119"/>
        <v/>
      </c>
      <c r="O346" s="124" t="str">
        <f t="shared" si="136"/>
        <v/>
      </c>
      <c r="P346" s="124" t="str">
        <f t="shared" si="137"/>
        <v/>
      </c>
      <c r="Q346" s="124" t="str">
        <f t="shared" si="138"/>
        <v/>
      </c>
      <c r="R346" s="124" t="str">
        <f t="shared" ca="1" si="120"/>
        <v/>
      </c>
      <c r="S346" s="154" t="str">
        <f t="shared" ca="1" si="121"/>
        <v/>
      </c>
      <c r="T346" s="154" t="str">
        <f t="shared" ca="1" si="139"/>
        <v/>
      </c>
      <c r="U346" s="154" t="str">
        <f t="shared" si="122"/>
        <v/>
      </c>
      <c r="V346" s="101" t="str">
        <f t="shared" ca="1" si="123"/>
        <v/>
      </c>
      <c r="W346" s="101" t="str">
        <f t="shared" si="124"/>
        <v/>
      </c>
    </row>
    <row r="347" spans="1:23">
      <c r="A347" s="102" t="str">
        <f>IFERROR(B347*Proc!$H$38,"")</f>
        <v/>
      </c>
      <c r="B347" s="34" t="str">
        <f t="shared" si="125"/>
        <v/>
      </c>
      <c r="C347" s="34" t="str">
        <f t="shared" ca="1" si="126"/>
        <v/>
      </c>
      <c r="D347" s="101" t="str">
        <f t="shared" ca="1" si="127"/>
        <v/>
      </c>
      <c r="E347" s="101" t="str">
        <f t="shared" ca="1" si="128"/>
        <v/>
      </c>
      <c r="F347" s="101" t="str">
        <f t="shared" ca="1" si="129"/>
        <v/>
      </c>
      <c r="G347" s="102" t="str">
        <f t="shared" ca="1" si="130"/>
        <v/>
      </c>
      <c r="H347" s="34" t="str">
        <f t="shared" ca="1" si="131"/>
        <v/>
      </c>
      <c r="I347" s="101" t="str">
        <f t="shared" ca="1" si="132"/>
        <v/>
      </c>
      <c r="J347" s="101" t="str">
        <f t="shared" ca="1" si="133"/>
        <v/>
      </c>
      <c r="K347" s="101" t="str">
        <f t="shared" ca="1" si="134"/>
        <v/>
      </c>
      <c r="L347" s="102" t="str">
        <f t="shared" si="135"/>
        <v/>
      </c>
      <c r="M347" s="124" t="str">
        <f t="shared" ca="1" si="118"/>
        <v/>
      </c>
      <c r="N347" s="124" t="str">
        <f t="shared" ca="1" si="119"/>
        <v/>
      </c>
      <c r="O347" s="124" t="str">
        <f t="shared" si="136"/>
        <v/>
      </c>
      <c r="P347" s="124" t="str">
        <f t="shared" si="137"/>
        <v/>
      </c>
      <c r="Q347" s="124" t="str">
        <f t="shared" si="138"/>
        <v/>
      </c>
      <c r="R347" s="124" t="str">
        <f t="shared" ca="1" si="120"/>
        <v/>
      </c>
      <c r="S347" s="154" t="str">
        <f t="shared" ca="1" si="121"/>
        <v/>
      </c>
      <c r="T347" s="154" t="str">
        <f t="shared" ca="1" si="139"/>
        <v/>
      </c>
      <c r="U347" s="154" t="str">
        <f t="shared" si="122"/>
        <v/>
      </c>
      <c r="V347" s="101" t="str">
        <f t="shared" ca="1" si="123"/>
        <v/>
      </c>
      <c r="W347" s="101" t="str">
        <f t="shared" si="124"/>
        <v/>
      </c>
    </row>
    <row r="348" spans="1:23">
      <c r="A348" s="102" t="str">
        <f>IFERROR(B348*Proc!$H$38,"")</f>
        <v/>
      </c>
      <c r="B348" s="34" t="str">
        <f t="shared" si="125"/>
        <v/>
      </c>
      <c r="C348" s="34" t="str">
        <f t="shared" ca="1" si="126"/>
        <v/>
      </c>
      <c r="D348" s="101" t="str">
        <f t="shared" ca="1" si="127"/>
        <v/>
      </c>
      <c r="E348" s="101" t="str">
        <f t="shared" ca="1" si="128"/>
        <v/>
      </c>
      <c r="F348" s="101" t="str">
        <f t="shared" ca="1" si="129"/>
        <v/>
      </c>
      <c r="G348" s="102" t="str">
        <f t="shared" ca="1" si="130"/>
        <v/>
      </c>
      <c r="H348" s="34" t="str">
        <f t="shared" ca="1" si="131"/>
        <v/>
      </c>
      <c r="I348" s="101" t="str">
        <f t="shared" ca="1" si="132"/>
        <v/>
      </c>
      <c r="J348" s="101" t="str">
        <f t="shared" ca="1" si="133"/>
        <v/>
      </c>
      <c r="K348" s="101" t="str">
        <f t="shared" ca="1" si="134"/>
        <v/>
      </c>
      <c r="L348" s="102" t="str">
        <f t="shared" si="135"/>
        <v/>
      </c>
      <c r="M348" s="124" t="str">
        <f t="shared" ca="1" si="118"/>
        <v/>
      </c>
      <c r="N348" s="124" t="str">
        <f t="shared" ca="1" si="119"/>
        <v/>
      </c>
      <c r="O348" s="124" t="str">
        <f t="shared" si="136"/>
        <v/>
      </c>
      <c r="P348" s="124" t="str">
        <f t="shared" si="137"/>
        <v/>
      </c>
      <c r="Q348" s="124" t="str">
        <f t="shared" si="138"/>
        <v/>
      </c>
      <c r="R348" s="124" t="str">
        <f t="shared" ca="1" si="120"/>
        <v/>
      </c>
      <c r="S348" s="154" t="str">
        <f t="shared" ca="1" si="121"/>
        <v/>
      </c>
      <c r="T348" s="154" t="str">
        <f t="shared" ca="1" si="139"/>
        <v/>
      </c>
      <c r="U348" s="154" t="str">
        <f t="shared" si="122"/>
        <v/>
      </c>
      <c r="V348" s="101" t="str">
        <f t="shared" ca="1" si="123"/>
        <v/>
      </c>
      <c r="W348" s="101" t="str">
        <f t="shared" si="124"/>
        <v/>
      </c>
    </row>
    <row r="349" spans="1:23">
      <c r="A349" s="102" t="str">
        <f>IFERROR(B349*Proc!$H$38,"")</f>
        <v/>
      </c>
      <c r="B349" s="34" t="str">
        <f t="shared" si="125"/>
        <v/>
      </c>
      <c r="C349" s="34" t="str">
        <f t="shared" ca="1" si="126"/>
        <v/>
      </c>
      <c r="D349" s="101" t="str">
        <f t="shared" ca="1" si="127"/>
        <v/>
      </c>
      <c r="E349" s="101" t="str">
        <f t="shared" ca="1" si="128"/>
        <v/>
      </c>
      <c r="F349" s="101" t="str">
        <f t="shared" ca="1" si="129"/>
        <v/>
      </c>
      <c r="G349" s="102" t="str">
        <f t="shared" ca="1" si="130"/>
        <v/>
      </c>
      <c r="H349" s="34" t="str">
        <f t="shared" ca="1" si="131"/>
        <v/>
      </c>
      <c r="I349" s="101" t="str">
        <f t="shared" ca="1" si="132"/>
        <v/>
      </c>
      <c r="J349" s="101" t="str">
        <f t="shared" ca="1" si="133"/>
        <v/>
      </c>
      <c r="K349" s="101" t="str">
        <f t="shared" ca="1" si="134"/>
        <v/>
      </c>
      <c r="L349" s="102" t="str">
        <f t="shared" si="135"/>
        <v/>
      </c>
      <c r="M349" s="124" t="str">
        <f t="shared" ca="1" si="118"/>
        <v/>
      </c>
      <c r="N349" s="124" t="str">
        <f t="shared" ca="1" si="119"/>
        <v/>
      </c>
      <c r="O349" s="124" t="str">
        <f t="shared" si="136"/>
        <v/>
      </c>
      <c r="P349" s="124" t="str">
        <f t="shared" si="137"/>
        <v/>
      </c>
      <c r="Q349" s="124" t="str">
        <f t="shared" si="138"/>
        <v/>
      </c>
      <c r="R349" s="124" t="str">
        <f t="shared" ca="1" si="120"/>
        <v/>
      </c>
      <c r="S349" s="154" t="str">
        <f t="shared" ca="1" si="121"/>
        <v/>
      </c>
      <c r="T349" s="154" t="str">
        <f t="shared" ca="1" si="139"/>
        <v/>
      </c>
      <c r="U349" s="154" t="str">
        <f t="shared" si="122"/>
        <v/>
      </c>
      <c r="V349" s="101" t="str">
        <f t="shared" ca="1" si="123"/>
        <v/>
      </c>
      <c r="W349" s="101" t="str">
        <f t="shared" si="124"/>
        <v/>
      </c>
    </row>
    <row r="350" spans="1:23">
      <c r="A350" s="102" t="str">
        <f>IFERROR(B350*Proc!$H$38,"")</f>
        <v/>
      </c>
      <c r="B350" s="34" t="str">
        <f t="shared" si="125"/>
        <v/>
      </c>
      <c r="C350" s="34" t="str">
        <f t="shared" ca="1" si="126"/>
        <v/>
      </c>
      <c r="D350" s="101" t="str">
        <f t="shared" ca="1" si="127"/>
        <v/>
      </c>
      <c r="E350" s="101" t="str">
        <f t="shared" ca="1" si="128"/>
        <v/>
      </c>
      <c r="F350" s="101" t="str">
        <f t="shared" ca="1" si="129"/>
        <v/>
      </c>
      <c r="G350" s="102" t="str">
        <f t="shared" ca="1" si="130"/>
        <v/>
      </c>
      <c r="H350" s="34" t="str">
        <f t="shared" ca="1" si="131"/>
        <v/>
      </c>
      <c r="I350" s="101" t="str">
        <f t="shared" ca="1" si="132"/>
        <v/>
      </c>
      <c r="J350" s="101" t="str">
        <f t="shared" ca="1" si="133"/>
        <v/>
      </c>
      <c r="K350" s="101" t="str">
        <f t="shared" ca="1" si="134"/>
        <v/>
      </c>
      <c r="L350" s="102" t="str">
        <f t="shared" si="135"/>
        <v/>
      </c>
      <c r="M350" s="124" t="str">
        <f t="shared" ca="1" si="118"/>
        <v/>
      </c>
      <c r="N350" s="124" t="str">
        <f t="shared" ca="1" si="119"/>
        <v/>
      </c>
      <c r="O350" s="124" t="str">
        <f t="shared" si="136"/>
        <v/>
      </c>
      <c r="P350" s="124" t="str">
        <f t="shared" si="137"/>
        <v/>
      </c>
      <c r="Q350" s="124" t="str">
        <f t="shared" si="138"/>
        <v/>
      </c>
      <c r="R350" s="124" t="str">
        <f t="shared" ca="1" si="120"/>
        <v/>
      </c>
      <c r="S350" s="154" t="str">
        <f t="shared" ca="1" si="121"/>
        <v/>
      </c>
      <c r="T350" s="154" t="str">
        <f t="shared" ca="1" si="139"/>
        <v/>
      </c>
      <c r="U350" s="154" t="str">
        <f t="shared" si="122"/>
        <v/>
      </c>
      <c r="V350" s="101" t="str">
        <f t="shared" ca="1" si="123"/>
        <v/>
      </c>
      <c r="W350" s="101" t="str">
        <f t="shared" si="124"/>
        <v/>
      </c>
    </row>
    <row r="351" spans="1:23">
      <c r="A351" s="102" t="str">
        <f>IFERROR(B351*Proc!$H$38,"")</f>
        <v/>
      </c>
      <c r="B351" s="34" t="str">
        <f t="shared" si="125"/>
        <v/>
      </c>
      <c r="C351" s="34" t="str">
        <f t="shared" ca="1" si="126"/>
        <v/>
      </c>
      <c r="D351" s="101" t="str">
        <f t="shared" ca="1" si="127"/>
        <v/>
      </c>
      <c r="E351" s="101" t="str">
        <f t="shared" ca="1" si="128"/>
        <v/>
      </c>
      <c r="F351" s="101" t="str">
        <f t="shared" ca="1" si="129"/>
        <v/>
      </c>
      <c r="G351" s="102" t="str">
        <f t="shared" ca="1" si="130"/>
        <v/>
      </c>
      <c r="H351" s="34" t="str">
        <f t="shared" ca="1" si="131"/>
        <v/>
      </c>
      <c r="I351" s="101" t="str">
        <f t="shared" ca="1" si="132"/>
        <v/>
      </c>
      <c r="J351" s="101" t="str">
        <f t="shared" ca="1" si="133"/>
        <v/>
      </c>
      <c r="K351" s="101" t="str">
        <f t="shared" ca="1" si="134"/>
        <v/>
      </c>
      <c r="L351" s="102" t="str">
        <f t="shared" si="135"/>
        <v/>
      </c>
      <c r="M351" s="124" t="str">
        <f t="shared" ca="1" si="118"/>
        <v/>
      </c>
      <c r="N351" s="124" t="str">
        <f t="shared" ca="1" si="119"/>
        <v/>
      </c>
      <c r="O351" s="124" t="str">
        <f t="shared" si="136"/>
        <v/>
      </c>
      <c r="P351" s="124" t="str">
        <f t="shared" si="137"/>
        <v/>
      </c>
      <c r="Q351" s="124" t="str">
        <f t="shared" si="138"/>
        <v/>
      </c>
      <c r="R351" s="124" t="str">
        <f t="shared" ca="1" si="120"/>
        <v/>
      </c>
      <c r="S351" s="154" t="str">
        <f t="shared" ca="1" si="121"/>
        <v/>
      </c>
      <c r="T351" s="154" t="str">
        <f t="shared" ca="1" si="139"/>
        <v/>
      </c>
      <c r="U351" s="154" t="str">
        <f t="shared" si="122"/>
        <v/>
      </c>
      <c r="V351" s="101" t="str">
        <f t="shared" ca="1" si="123"/>
        <v/>
      </c>
      <c r="W351" s="101" t="str">
        <f t="shared" si="124"/>
        <v/>
      </c>
    </row>
    <row r="352" spans="1:23">
      <c r="A352" s="102" t="str">
        <f>IFERROR(B352*Proc!$H$38,"")</f>
        <v/>
      </c>
      <c r="B352" s="34" t="str">
        <f t="shared" si="125"/>
        <v/>
      </c>
      <c r="C352" s="34" t="str">
        <f t="shared" ca="1" si="126"/>
        <v/>
      </c>
      <c r="D352" s="101" t="str">
        <f t="shared" ca="1" si="127"/>
        <v/>
      </c>
      <c r="E352" s="101" t="str">
        <f t="shared" ca="1" si="128"/>
        <v/>
      </c>
      <c r="F352" s="101" t="str">
        <f t="shared" ca="1" si="129"/>
        <v/>
      </c>
      <c r="G352" s="102" t="str">
        <f t="shared" ca="1" si="130"/>
        <v/>
      </c>
      <c r="H352" s="34" t="str">
        <f t="shared" ca="1" si="131"/>
        <v/>
      </c>
      <c r="I352" s="101" t="str">
        <f t="shared" ca="1" si="132"/>
        <v/>
      </c>
      <c r="J352" s="101" t="str">
        <f t="shared" ca="1" si="133"/>
        <v/>
      </c>
      <c r="K352" s="101" t="str">
        <f t="shared" ca="1" si="134"/>
        <v/>
      </c>
      <c r="L352" s="102" t="str">
        <f t="shared" si="135"/>
        <v/>
      </c>
      <c r="M352" s="124" t="str">
        <f t="shared" ca="1" si="118"/>
        <v/>
      </c>
      <c r="N352" s="124" t="str">
        <f t="shared" ca="1" si="119"/>
        <v/>
      </c>
      <c r="O352" s="124" t="str">
        <f t="shared" si="136"/>
        <v/>
      </c>
      <c r="P352" s="124" t="str">
        <f t="shared" si="137"/>
        <v/>
      </c>
      <c r="Q352" s="124" t="str">
        <f t="shared" si="138"/>
        <v/>
      </c>
      <c r="R352" s="124" t="str">
        <f t="shared" ca="1" si="120"/>
        <v/>
      </c>
      <c r="S352" s="154" t="str">
        <f t="shared" ca="1" si="121"/>
        <v/>
      </c>
      <c r="T352" s="154" t="str">
        <f t="shared" ca="1" si="139"/>
        <v/>
      </c>
      <c r="U352" s="154" t="str">
        <f t="shared" si="122"/>
        <v/>
      </c>
      <c r="V352" s="101" t="str">
        <f t="shared" ca="1" si="123"/>
        <v/>
      </c>
      <c r="W352" s="101" t="str">
        <f t="shared" si="124"/>
        <v/>
      </c>
    </row>
    <row r="353" spans="1:23">
      <c r="A353" s="102" t="str">
        <f>IFERROR(B353*Proc!$H$38,"")</f>
        <v/>
      </c>
      <c r="B353" s="34" t="str">
        <f t="shared" si="125"/>
        <v/>
      </c>
      <c r="C353" s="34" t="str">
        <f t="shared" ca="1" si="126"/>
        <v/>
      </c>
      <c r="D353" s="101" t="str">
        <f t="shared" ca="1" si="127"/>
        <v/>
      </c>
      <c r="E353" s="101" t="str">
        <f t="shared" ca="1" si="128"/>
        <v/>
      </c>
      <c r="F353" s="101" t="str">
        <f t="shared" ca="1" si="129"/>
        <v/>
      </c>
      <c r="G353" s="102" t="str">
        <f t="shared" ca="1" si="130"/>
        <v/>
      </c>
      <c r="H353" s="34" t="str">
        <f t="shared" ca="1" si="131"/>
        <v/>
      </c>
      <c r="I353" s="101" t="str">
        <f t="shared" ca="1" si="132"/>
        <v/>
      </c>
      <c r="J353" s="101" t="str">
        <f t="shared" ca="1" si="133"/>
        <v/>
      </c>
      <c r="K353" s="101" t="str">
        <f t="shared" ca="1" si="134"/>
        <v/>
      </c>
      <c r="L353" s="102" t="str">
        <f t="shared" si="135"/>
        <v/>
      </c>
      <c r="M353" s="124" t="str">
        <f t="shared" ca="1" si="118"/>
        <v/>
      </c>
      <c r="N353" s="124" t="str">
        <f t="shared" ca="1" si="119"/>
        <v/>
      </c>
      <c r="O353" s="124" t="str">
        <f t="shared" si="136"/>
        <v/>
      </c>
      <c r="P353" s="124" t="str">
        <f t="shared" si="137"/>
        <v/>
      </c>
      <c r="Q353" s="124" t="str">
        <f t="shared" si="138"/>
        <v/>
      </c>
      <c r="R353" s="124" t="str">
        <f t="shared" ca="1" si="120"/>
        <v/>
      </c>
      <c r="S353" s="154" t="str">
        <f t="shared" ca="1" si="121"/>
        <v/>
      </c>
      <c r="T353" s="154" t="str">
        <f t="shared" ca="1" si="139"/>
        <v/>
      </c>
      <c r="U353" s="154" t="str">
        <f t="shared" si="122"/>
        <v/>
      </c>
      <c r="V353" s="101" t="str">
        <f t="shared" ca="1" si="123"/>
        <v/>
      </c>
      <c r="W353" s="101" t="str">
        <f t="shared" si="124"/>
        <v/>
      </c>
    </row>
    <row r="354" spans="1:23">
      <c r="A354" s="102" t="str">
        <f>IFERROR(B354*Proc!$H$38,"")</f>
        <v/>
      </c>
      <c r="B354" s="34" t="str">
        <f t="shared" si="125"/>
        <v/>
      </c>
      <c r="C354" s="34" t="str">
        <f t="shared" ca="1" si="126"/>
        <v/>
      </c>
      <c r="D354" s="101" t="str">
        <f t="shared" ca="1" si="127"/>
        <v/>
      </c>
      <c r="E354" s="101" t="str">
        <f t="shared" ca="1" si="128"/>
        <v/>
      </c>
      <c r="F354" s="101" t="str">
        <f t="shared" ca="1" si="129"/>
        <v/>
      </c>
      <c r="G354" s="102" t="str">
        <f t="shared" ca="1" si="130"/>
        <v/>
      </c>
      <c r="H354" s="34" t="str">
        <f t="shared" ca="1" si="131"/>
        <v/>
      </c>
      <c r="I354" s="101" t="str">
        <f t="shared" ca="1" si="132"/>
        <v/>
      </c>
      <c r="J354" s="101" t="str">
        <f t="shared" ca="1" si="133"/>
        <v/>
      </c>
      <c r="K354" s="101" t="str">
        <f t="shared" ca="1" si="134"/>
        <v/>
      </c>
      <c r="L354" s="102" t="str">
        <f t="shared" si="135"/>
        <v/>
      </c>
      <c r="M354" s="124" t="str">
        <f t="shared" ca="1" si="118"/>
        <v/>
      </c>
      <c r="N354" s="124" t="str">
        <f t="shared" ca="1" si="119"/>
        <v/>
      </c>
      <c r="O354" s="124" t="str">
        <f t="shared" si="136"/>
        <v/>
      </c>
      <c r="P354" s="124" t="str">
        <f t="shared" si="137"/>
        <v/>
      </c>
      <c r="Q354" s="124" t="str">
        <f t="shared" si="138"/>
        <v/>
      </c>
      <c r="R354" s="124" t="str">
        <f t="shared" ca="1" si="120"/>
        <v/>
      </c>
      <c r="S354" s="154" t="str">
        <f t="shared" ca="1" si="121"/>
        <v/>
      </c>
      <c r="T354" s="154" t="str">
        <f t="shared" ca="1" si="139"/>
        <v/>
      </c>
      <c r="U354" s="154" t="str">
        <f t="shared" si="122"/>
        <v/>
      </c>
      <c r="V354" s="101" t="str">
        <f t="shared" ca="1" si="123"/>
        <v/>
      </c>
      <c r="W354" s="101" t="str">
        <f t="shared" si="124"/>
        <v/>
      </c>
    </row>
    <row r="355" spans="1:23">
      <c r="A355" s="102" t="str">
        <f>IFERROR(B355*Proc!$H$38,"")</f>
        <v/>
      </c>
      <c r="B355" s="34" t="str">
        <f t="shared" si="125"/>
        <v/>
      </c>
      <c r="C355" s="34" t="str">
        <f t="shared" ca="1" si="126"/>
        <v/>
      </c>
      <c r="D355" s="101" t="str">
        <f t="shared" ca="1" si="127"/>
        <v/>
      </c>
      <c r="E355" s="101" t="str">
        <f t="shared" ca="1" si="128"/>
        <v/>
      </c>
      <c r="F355" s="101" t="str">
        <f t="shared" ca="1" si="129"/>
        <v/>
      </c>
      <c r="G355" s="102" t="str">
        <f t="shared" ca="1" si="130"/>
        <v/>
      </c>
      <c r="H355" s="34" t="str">
        <f t="shared" ca="1" si="131"/>
        <v/>
      </c>
      <c r="I355" s="101" t="str">
        <f t="shared" ca="1" si="132"/>
        <v/>
      </c>
      <c r="J355" s="101" t="str">
        <f t="shared" ca="1" si="133"/>
        <v/>
      </c>
      <c r="K355" s="101" t="str">
        <f t="shared" ca="1" si="134"/>
        <v/>
      </c>
      <c r="L355" s="102" t="str">
        <f t="shared" si="135"/>
        <v/>
      </c>
      <c r="M355" s="124" t="str">
        <f t="shared" ca="1" si="118"/>
        <v/>
      </c>
      <c r="N355" s="124" t="str">
        <f t="shared" ca="1" si="119"/>
        <v/>
      </c>
      <c r="O355" s="124" t="str">
        <f t="shared" si="136"/>
        <v/>
      </c>
      <c r="P355" s="124" t="str">
        <f t="shared" si="137"/>
        <v/>
      </c>
      <c r="Q355" s="124" t="str">
        <f t="shared" si="138"/>
        <v/>
      </c>
      <c r="R355" s="124" t="str">
        <f t="shared" ca="1" si="120"/>
        <v/>
      </c>
      <c r="S355" s="154" t="str">
        <f t="shared" ca="1" si="121"/>
        <v/>
      </c>
      <c r="T355" s="154" t="str">
        <f t="shared" ca="1" si="139"/>
        <v/>
      </c>
      <c r="U355" s="154" t="str">
        <f t="shared" si="122"/>
        <v/>
      </c>
      <c r="V355" s="101" t="str">
        <f t="shared" ca="1" si="123"/>
        <v/>
      </c>
      <c r="W355" s="101" t="str">
        <f t="shared" si="124"/>
        <v/>
      </c>
    </row>
    <row r="356" spans="1:23">
      <c r="A356" s="102" t="str">
        <f>IFERROR(B356*Proc!$H$38,"")</f>
        <v/>
      </c>
      <c r="B356" s="34" t="str">
        <f t="shared" si="125"/>
        <v/>
      </c>
      <c r="C356" s="34" t="str">
        <f t="shared" ca="1" si="126"/>
        <v/>
      </c>
      <c r="D356" s="101" t="str">
        <f t="shared" ca="1" si="127"/>
        <v/>
      </c>
      <c r="E356" s="101" t="str">
        <f t="shared" ca="1" si="128"/>
        <v/>
      </c>
      <c r="F356" s="101" t="str">
        <f t="shared" ca="1" si="129"/>
        <v/>
      </c>
      <c r="G356" s="102" t="str">
        <f t="shared" ca="1" si="130"/>
        <v/>
      </c>
      <c r="H356" s="34" t="str">
        <f t="shared" ca="1" si="131"/>
        <v/>
      </c>
      <c r="I356" s="101" t="str">
        <f t="shared" ca="1" si="132"/>
        <v/>
      </c>
      <c r="J356" s="101" t="str">
        <f t="shared" ca="1" si="133"/>
        <v/>
      </c>
      <c r="K356" s="101" t="str">
        <f t="shared" ca="1" si="134"/>
        <v/>
      </c>
      <c r="L356" s="102" t="str">
        <f t="shared" si="135"/>
        <v/>
      </c>
      <c r="M356" s="124" t="str">
        <f t="shared" ca="1" si="118"/>
        <v/>
      </c>
      <c r="N356" s="124" t="str">
        <f t="shared" ca="1" si="119"/>
        <v/>
      </c>
      <c r="O356" s="124" t="str">
        <f t="shared" si="136"/>
        <v/>
      </c>
      <c r="P356" s="124" t="str">
        <f t="shared" si="137"/>
        <v/>
      </c>
      <c r="Q356" s="124" t="str">
        <f t="shared" si="138"/>
        <v/>
      </c>
      <c r="R356" s="124" t="str">
        <f t="shared" ca="1" si="120"/>
        <v/>
      </c>
      <c r="S356" s="154" t="str">
        <f t="shared" ca="1" si="121"/>
        <v/>
      </c>
      <c r="T356" s="154" t="str">
        <f t="shared" ca="1" si="139"/>
        <v/>
      </c>
      <c r="U356" s="154" t="str">
        <f t="shared" si="122"/>
        <v/>
      </c>
      <c r="V356" s="101" t="str">
        <f t="shared" ca="1" si="123"/>
        <v/>
      </c>
      <c r="W356" s="101" t="str">
        <f t="shared" si="124"/>
        <v/>
      </c>
    </row>
    <row r="357" spans="1:23">
      <c r="A357" s="102" t="str">
        <f>IFERROR(B357*Proc!$H$38,"")</f>
        <v/>
      </c>
      <c r="B357" s="34" t="str">
        <f t="shared" si="125"/>
        <v/>
      </c>
      <c r="C357" s="34" t="str">
        <f t="shared" ca="1" si="126"/>
        <v/>
      </c>
      <c r="D357" s="101" t="str">
        <f t="shared" ca="1" si="127"/>
        <v/>
      </c>
      <c r="E357" s="101" t="str">
        <f t="shared" ca="1" si="128"/>
        <v/>
      </c>
      <c r="F357" s="101" t="str">
        <f t="shared" ca="1" si="129"/>
        <v/>
      </c>
      <c r="G357" s="102" t="str">
        <f t="shared" ca="1" si="130"/>
        <v/>
      </c>
      <c r="H357" s="34" t="str">
        <f t="shared" ca="1" si="131"/>
        <v/>
      </c>
      <c r="I357" s="101" t="str">
        <f t="shared" ca="1" si="132"/>
        <v/>
      </c>
      <c r="J357" s="101" t="str">
        <f t="shared" ca="1" si="133"/>
        <v/>
      </c>
      <c r="K357" s="101" t="str">
        <f t="shared" ca="1" si="134"/>
        <v/>
      </c>
      <c r="L357" s="102" t="str">
        <f t="shared" si="135"/>
        <v/>
      </c>
      <c r="M357" s="124" t="str">
        <f t="shared" ca="1" si="118"/>
        <v/>
      </c>
      <c r="N357" s="124" t="str">
        <f t="shared" ca="1" si="119"/>
        <v/>
      </c>
      <c r="O357" s="124" t="str">
        <f t="shared" si="136"/>
        <v/>
      </c>
      <c r="P357" s="124" t="str">
        <f t="shared" si="137"/>
        <v/>
      </c>
      <c r="Q357" s="124" t="str">
        <f t="shared" si="138"/>
        <v/>
      </c>
      <c r="R357" s="124" t="str">
        <f t="shared" ca="1" si="120"/>
        <v/>
      </c>
      <c r="S357" s="154" t="str">
        <f t="shared" ca="1" si="121"/>
        <v/>
      </c>
      <c r="T357" s="154" t="str">
        <f t="shared" ca="1" si="139"/>
        <v/>
      </c>
      <c r="U357" s="154" t="str">
        <f t="shared" si="122"/>
        <v/>
      </c>
      <c r="V357" s="101" t="str">
        <f t="shared" ca="1" si="123"/>
        <v/>
      </c>
      <c r="W357" s="101" t="str">
        <f t="shared" si="124"/>
        <v/>
      </c>
    </row>
    <row r="358" spans="1:23">
      <c r="A358" s="102" t="str">
        <f>IFERROR(B358*Proc!$H$38,"")</f>
        <v/>
      </c>
      <c r="B358" s="34" t="str">
        <f t="shared" si="125"/>
        <v/>
      </c>
      <c r="C358" s="34" t="str">
        <f t="shared" ca="1" si="126"/>
        <v/>
      </c>
      <c r="D358" s="101" t="str">
        <f t="shared" ca="1" si="127"/>
        <v/>
      </c>
      <c r="E358" s="101" t="str">
        <f t="shared" ca="1" si="128"/>
        <v/>
      </c>
      <c r="F358" s="101" t="str">
        <f t="shared" ca="1" si="129"/>
        <v/>
      </c>
      <c r="G358" s="102" t="str">
        <f t="shared" ca="1" si="130"/>
        <v/>
      </c>
      <c r="H358" s="34" t="str">
        <f t="shared" ca="1" si="131"/>
        <v/>
      </c>
      <c r="I358" s="101" t="str">
        <f t="shared" ca="1" si="132"/>
        <v/>
      </c>
      <c r="J358" s="101" t="str">
        <f t="shared" ca="1" si="133"/>
        <v/>
      </c>
      <c r="K358" s="101" t="str">
        <f t="shared" ca="1" si="134"/>
        <v/>
      </c>
      <c r="L358" s="102" t="str">
        <f t="shared" si="135"/>
        <v/>
      </c>
      <c r="M358" s="124" t="str">
        <f t="shared" ca="1" si="118"/>
        <v/>
      </c>
      <c r="N358" s="124" t="str">
        <f t="shared" ca="1" si="119"/>
        <v/>
      </c>
      <c r="O358" s="124" t="str">
        <f t="shared" si="136"/>
        <v/>
      </c>
      <c r="P358" s="124" t="str">
        <f t="shared" si="137"/>
        <v/>
      </c>
      <c r="Q358" s="124" t="str">
        <f t="shared" si="138"/>
        <v/>
      </c>
      <c r="R358" s="124" t="str">
        <f t="shared" ca="1" si="120"/>
        <v/>
      </c>
      <c r="S358" s="154" t="str">
        <f t="shared" ca="1" si="121"/>
        <v/>
      </c>
      <c r="T358" s="154" t="str">
        <f t="shared" ca="1" si="139"/>
        <v/>
      </c>
      <c r="U358" s="154" t="str">
        <f t="shared" si="122"/>
        <v/>
      </c>
      <c r="V358" s="101" t="str">
        <f t="shared" ca="1" si="123"/>
        <v/>
      </c>
      <c r="W358" s="101" t="str">
        <f t="shared" si="124"/>
        <v/>
      </c>
    </row>
    <row r="359" spans="1:23">
      <c r="A359" s="102" t="str">
        <f>IFERROR(B359*Proc!$H$38,"")</f>
        <v/>
      </c>
      <c r="B359" s="34" t="str">
        <f t="shared" si="125"/>
        <v/>
      </c>
      <c r="C359" s="34" t="str">
        <f t="shared" ca="1" si="126"/>
        <v/>
      </c>
      <c r="D359" s="101" t="str">
        <f t="shared" ca="1" si="127"/>
        <v/>
      </c>
      <c r="E359" s="101" t="str">
        <f t="shared" ca="1" si="128"/>
        <v/>
      </c>
      <c r="F359" s="101" t="str">
        <f t="shared" ca="1" si="129"/>
        <v/>
      </c>
      <c r="G359" s="102" t="str">
        <f t="shared" ca="1" si="130"/>
        <v/>
      </c>
      <c r="H359" s="34" t="str">
        <f t="shared" ca="1" si="131"/>
        <v/>
      </c>
      <c r="I359" s="101" t="str">
        <f t="shared" ca="1" si="132"/>
        <v/>
      </c>
      <c r="J359" s="101" t="str">
        <f t="shared" ca="1" si="133"/>
        <v/>
      </c>
      <c r="K359" s="101" t="str">
        <f t="shared" ca="1" si="134"/>
        <v/>
      </c>
      <c r="L359" s="102" t="str">
        <f t="shared" si="135"/>
        <v/>
      </c>
      <c r="M359" s="124" t="str">
        <f t="shared" ca="1" si="118"/>
        <v/>
      </c>
      <c r="N359" s="124" t="str">
        <f t="shared" ca="1" si="119"/>
        <v/>
      </c>
      <c r="O359" s="124" t="str">
        <f t="shared" si="136"/>
        <v/>
      </c>
      <c r="P359" s="124" t="str">
        <f t="shared" si="137"/>
        <v/>
      </c>
      <c r="Q359" s="124" t="str">
        <f t="shared" si="138"/>
        <v/>
      </c>
      <c r="R359" s="124" t="str">
        <f t="shared" ca="1" si="120"/>
        <v/>
      </c>
      <c r="S359" s="154" t="str">
        <f t="shared" ca="1" si="121"/>
        <v/>
      </c>
      <c r="T359" s="154" t="str">
        <f t="shared" ca="1" si="139"/>
        <v/>
      </c>
      <c r="U359" s="154" t="str">
        <f t="shared" si="122"/>
        <v/>
      </c>
      <c r="V359" s="101" t="str">
        <f t="shared" ca="1" si="123"/>
        <v/>
      </c>
      <c r="W359" s="101" t="str">
        <f t="shared" si="124"/>
        <v/>
      </c>
    </row>
    <row r="360" spans="1:23">
      <c r="A360" s="102" t="str">
        <f>IFERROR(B360*Proc!$H$38,"")</f>
        <v/>
      </c>
      <c r="B360" s="34" t="str">
        <f t="shared" si="125"/>
        <v/>
      </c>
      <c r="C360" s="34" t="str">
        <f t="shared" ca="1" si="126"/>
        <v/>
      </c>
      <c r="D360" s="101" t="str">
        <f t="shared" ca="1" si="127"/>
        <v/>
      </c>
      <c r="E360" s="101" t="str">
        <f t="shared" ca="1" si="128"/>
        <v/>
      </c>
      <c r="F360" s="101" t="str">
        <f t="shared" ca="1" si="129"/>
        <v/>
      </c>
      <c r="G360" s="102" t="str">
        <f t="shared" ca="1" si="130"/>
        <v/>
      </c>
      <c r="H360" s="34" t="str">
        <f t="shared" ca="1" si="131"/>
        <v/>
      </c>
      <c r="I360" s="101" t="str">
        <f t="shared" ca="1" si="132"/>
        <v/>
      </c>
      <c r="J360" s="101" t="str">
        <f t="shared" ca="1" si="133"/>
        <v/>
      </c>
      <c r="K360" s="101" t="str">
        <f t="shared" ca="1" si="134"/>
        <v/>
      </c>
      <c r="L360" s="102" t="str">
        <f t="shared" si="135"/>
        <v/>
      </c>
      <c r="M360" s="124" t="str">
        <f t="shared" ca="1" si="118"/>
        <v/>
      </c>
      <c r="N360" s="124" t="str">
        <f t="shared" ca="1" si="119"/>
        <v/>
      </c>
      <c r="O360" s="124" t="str">
        <f t="shared" si="136"/>
        <v/>
      </c>
      <c r="P360" s="124" t="str">
        <f t="shared" si="137"/>
        <v/>
      </c>
      <c r="Q360" s="124" t="str">
        <f t="shared" si="138"/>
        <v/>
      </c>
      <c r="R360" s="124" t="str">
        <f t="shared" ca="1" si="120"/>
        <v/>
      </c>
      <c r="S360" s="154" t="str">
        <f t="shared" ca="1" si="121"/>
        <v/>
      </c>
      <c r="T360" s="154" t="str">
        <f t="shared" ca="1" si="139"/>
        <v/>
      </c>
      <c r="U360" s="154" t="str">
        <f t="shared" si="122"/>
        <v/>
      </c>
      <c r="V360" s="101" t="str">
        <f t="shared" ca="1" si="123"/>
        <v/>
      </c>
      <c r="W360" s="101" t="str">
        <f t="shared" si="124"/>
        <v/>
      </c>
    </row>
    <row r="361" spans="1:23">
      <c r="A361" s="102" t="str">
        <f>IFERROR(B361*Proc!$H$38,"")</f>
        <v/>
      </c>
      <c r="B361" s="34" t="str">
        <f t="shared" si="125"/>
        <v/>
      </c>
      <c r="C361" s="34" t="str">
        <f t="shared" ca="1" si="126"/>
        <v/>
      </c>
      <c r="D361" s="101" t="str">
        <f t="shared" ca="1" si="127"/>
        <v/>
      </c>
      <c r="E361" s="101" t="str">
        <f t="shared" ca="1" si="128"/>
        <v/>
      </c>
      <c r="F361" s="101" t="str">
        <f t="shared" ca="1" si="129"/>
        <v/>
      </c>
      <c r="G361" s="102" t="str">
        <f t="shared" ca="1" si="130"/>
        <v/>
      </c>
      <c r="H361" s="34" t="str">
        <f t="shared" ca="1" si="131"/>
        <v/>
      </c>
      <c r="I361" s="101" t="str">
        <f t="shared" ca="1" si="132"/>
        <v/>
      </c>
      <c r="J361" s="101" t="str">
        <f t="shared" ca="1" si="133"/>
        <v/>
      </c>
      <c r="K361" s="101" t="str">
        <f t="shared" ca="1" si="134"/>
        <v/>
      </c>
      <c r="L361" s="102" t="str">
        <f t="shared" si="135"/>
        <v/>
      </c>
      <c r="M361" s="124" t="str">
        <f t="shared" ca="1" si="118"/>
        <v/>
      </c>
      <c r="N361" s="124" t="str">
        <f t="shared" ca="1" si="119"/>
        <v/>
      </c>
      <c r="O361" s="124" t="str">
        <f t="shared" si="136"/>
        <v/>
      </c>
      <c r="P361" s="124" t="str">
        <f t="shared" si="137"/>
        <v/>
      </c>
      <c r="Q361" s="124" t="str">
        <f t="shared" si="138"/>
        <v/>
      </c>
      <c r="R361" s="124" t="str">
        <f t="shared" ca="1" si="120"/>
        <v/>
      </c>
      <c r="S361" s="154" t="str">
        <f t="shared" ca="1" si="121"/>
        <v/>
      </c>
      <c r="T361" s="154" t="str">
        <f t="shared" ca="1" si="139"/>
        <v/>
      </c>
      <c r="U361" s="154" t="str">
        <f t="shared" si="122"/>
        <v/>
      </c>
      <c r="V361" s="101" t="str">
        <f t="shared" ca="1" si="123"/>
        <v/>
      </c>
      <c r="W361" s="101" t="str">
        <f t="shared" si="124"/>
        <v/>
      </c>
    </row>
    <row r="362" spans="1:23">
      <c r="A362" s="102" t="str">
        <f>IFERROR(B362*Proc!$H$38,"")</f>
        <v/>
      </c>
      <c r="B362" s="34" t="str">
        <f t="shared" si="125"/>
        <v/>
      </c>
      <c r="C362" s="34" t="str">
        <f t="shared" ca="1" si="126"/>
        <v/>
      </c>
      <c r="D362" s="101" t="str">
        <f t="shared" ca="1" si="127"/>
        <v/>
      </c>
      <c r="E362" s="101" t="str">
        <f t="shared" ca="1" si="128"/>
        <v/>
      </c>
      <c r="F362" s="101" t="str">
        <f t="shared" ca="1" si="129"/>
        <v/>
      </c>
      <c r="G362" s="102" t="str">
        <f t="shared" ca="1" si="130"/>
        <v/>
      </c>
      <c r="H362" s="34" t="str">
        <f t="shared" ca="1" si="131"/>
        <v/>
      </c>
      <c r="I362" s="101" t="str">
        <f t="shared" ca="1" si="132"/>
        <v/>
      </c>
      <c r="J362" s="101" t="str">
        <f t="shared" ca="1" si="133"/>
        <v/>
      </c>
      <c r="K362" s="101" t="str">
        <f t="shared" ca="1" si="134"/>
        <v/>
      </c>
      <c r="L362" s="102" t="str">
        <f t="shared" si="135"/>
        <v/>
      </c>
      <c r="M362" s="124" t="str">
        <f t="shared" ca="1" si="118"/>
        <v/>
      </c>
      <c r="N362" s="124" t="str">
        <f t="shared" ca="1" si="119"/>
        <v/>
      </c>
      <c r="O362" s="124" t="str">
        <f t="shared" si="136"/>
        <v/>
      </c>
      <c r="P362" s="124" t="str">
        <f t="shared" si="137"/>
        <v/>
      </c>
      <c r="Q362" s="124" t="str">
        <f t="shared" si="138"/>
        <v/>
      </c>
      <c r="R362" s="124" t="str">
        <f t="shared" ca="1" si="120"/>
        <v/>
      </c>
      <c r="S362" s="154" t="str">
        <f t="shared" ca="1" si="121"/>
        <v/>
      </c>
      <c r="T362" s="154" t="str">
        <f t="shared" ca="1" si="139"/>
        <v/>
      </c>
      <c r="U362" s="154" t="str">
        <f t="shared" si="122"/>
        <v/>
      </c>
      <c r="V362" s="101" t="str">
        <f t="shared" ca="1" si="123"/>
        <v/>
      </c>
      <c r="W362" s="101" t="str">
        <f t="shared" si="124"/>
        <v/>
      </c>
    </row>
    <row r="363" spans="1:23">
      <c r="A363" s="102" t="str">
        <f>IFERROR(B363*Proc!$H$38,"")</f>
        <v/>
      </c>
      <c r="B363" s="34" t="str">
        <f t="shared" si="125"/>
        <v/>
      </c>
      <c r="C363" s="34" t="str">
        <f t="shared" ca="1" si="126"/>
        <v/>
      </c>
      <c r="D363" s="101" t="str">
        <f t="shared" ca="1" si="127"/>
        <v/>
      </c>
      <c r="E363" s="101" t="str">
        <f t="shared" ca="1" si="128"/>
        <v/>
      </c>
      <c r="F363" s="101" t="str">
        <f t="shared" ca="1" si="129"/>
        <v/>
      </c>
      <c r="G363" s="102" t="str">
        <f t="shared" ca="1" si="130"/>
        <v/>
      </c>
      <c r="H363" s="34" t="str">
        <f t="shared" ca="1" si="131"/>
        <v/>
      </c>
      <c r="I363" s="101" t="str">
        <f t="shared" ca="1" si="132"/>
        <v/>
      </c>
      <c r="J363" s="101" t="str">
        <f t="shared" ca="1" si="133"/>
        <v/>
      </c>
      <c r="K363" s="101" t="str">
        <f t="shared" ca="1" si="134"/>
        <v/>
      </c>
      <c r="L363" s="102" t="str">
        <f t="shared" si="135"/>
        <v/>
      </c>
      <c r="M363" s="124" t="str">
        <f t="shared" ca="1" si="118"/>
        <v/>
      </c>
      <c r="N363" s="124" t="str">
        <f t="shared" ca="1" si="119"/>
        <v/>
      </c>
      <c r="O363" s="124" t="str">
        <f t="shared" si="136"/>
        <v/>
      </c>
      <c r="P363" s="124" t="str">
        <f t="shared" si="137"/>
        <v/>
      </c>
      <c r="Q363" s="124" t="str">
        <f t="shared" si="138"/>
        <v/>
      </c>
      <c r="R363" s="124" t="str">
        <f t="shared" ca="1" si="120"/>
        <v/>
      </c>
      <c r="S363" s="154" t="str">
        <f t="shared" ca="1" si="121"/>
        <v/>
      </c>
      <c r="T363" s="154" t="str">
        <f t="shared" ca="1" si="139"/>
        <v/>
      </c>
      <c r="U363" s="154" t="str">
        <f t="shared" si="122"/>
        <v/>
      </c>
      <c r="V363" s="101" t="str">
        <f t="shared" ca="1" si="123"/>
        <v/>
      </c>
      <c r="W363" s="101" t="str">
        <f t="shared" si="124"/>
        <v/>
      </c>
    </row>
    <row r="364" spans="1:23">
      <c r="A364" s="102" t="str">
        <f>IFERROR(B364*Proc!$H$38,"")</f>
        <v/>
      </c>
      <c r="B364" s="34" t="str">
        <f t="shared" si="125"/>
        <v/>
      </c>
      <c r="C364" s="34" t="str">
        <f t="shared" ca="1" si="126"/>
        <v/>
      </c>
      <c r="D364" s="101" t="str">
        <f t="shared" ca="1" si="127"/>
        <v/>
      </c>
      <c r="E364" s="101" t="str">
        <f t="shared" ca="1" si="128"/>
        <v/>
      </c>
      <c r="F364" s="101" t="str">
        <f t="shared" ca="1" si="129"/>
        <v/>
      </c>
      <c r="G364" s="102" t="str">
        <f t="shared" ca="1" si="130"/>
        <v/>
      </c>
      <c r="H364" s="34" t="str">
        <f t="shared" ca="1" si="131"/>
        <v/>
      </c>
      <c r="I364" s="101" t="str">
        <f t="shared" ca="1" si="132"/>
        <v/>
      </c>
      <c r="J364" s="101" t="str">
        <f t="shared" ca="1" si="133"/>
        <v/>
      </c>
      <c r="K364" s="101" t="str">
        <f t="shared" ca="1" si="134"/>
        <v/>
      </c>
      <c r="L364" s="102" t="str">
        <f t="shared" si="135"/>
        <v/>
      </c>
      <c r="M364" s="124" t="str">
        <f t="shared" ca="1" si="118"/>
        <v/>
      </c>
      <c r="N364" s="124" t="str">
        <f t="shared" ca="1" si="119"/>
        <v/>
      </c>
      <c r="O364" s="124" t="str">
        <f t="shared" si="136"/>
        <v/>
      </c>
      <c r="P364" s="124" t="str">
        <f t="shared" si="137"/>
        <v/>
      </c>
      <c r="Q364" s="124" t="str">
        <f t="shared" si="138"/>
        <v/>
      </c>
      <c r="R364" s="124" t="str">
        <f t="shared" ca="1" si="120"/>
        <v/>
      </c>
      <c r="S364" s="154" t="str">
        <f t="shared" ca="1" si="121"/>
        <v/>
      </c>
      <c r="T364" s="154" t="str">
        <f t="shared" ca="1" si="139"/>
        <v/>
      </c>
      <c r="U364" s="154" t="str">
        <f t="shared" si="122"/>
        <v/>
      </c>
      <c r="V364" s="101" t="str">
        <f t="shared" ca="1" si="123"/>
        <v/>
      </c>
      <c r="W364" s="101" t="str">
        <f t="shared" si="124"/>
        <v/>
      </c>
    </row>
    <row r="365" spans="1:23">
      <c r="A365" s="102" t="str">
        <f>IFERROR(B365*Proc!$H$38,"")</f>
        <v/>
      </c>
      <c r="B365" s="34" t="str">
        <f t="shared" si="125"/>
        <v/>
      </c>
      <c r="C365" s="34" t="str">
        <f t="shared" ca="1" si="126"/>
        <v/>
      </c>
      <c r="D365" s="101" t="str">
        <f t="shared" ca="1" si="127"/>
        <v/>
      </c>
      <c r="E365" s="101" t="str">
        <f t="shared" ca="1" si="128"/>
        <v/>
      </c>
      <c r="F365" s="101" t="str">
        <f t="shared" ca="1" si="129"/>
        <v/>
      </c>
      <c r="G365" s="102" t="str">
        <f t="shared" ca="1" si="130"/>
        <v/>
      </c>
      <c r="H365" s="34" t="str">
        <f t="shared" ca="1" si="131"/>
        <v/>
      </c>
      <c r="I365" s="101" t="str">
        <f t="shared" ca="1" si="132"/>
        <v/>
      </c>
      <c r="J365" s="101" t="str">
        <f t="shared" ca="1" si="133"/>
        <v/>
      </c>
      <c r="K365" s="101" t="str">
        <f t="shared" ca="1" si="134"/>
        <v/>
      </c>
      <c r="L365" s="102" t="str">
        <f t="shared" si="135"/>
        <v/>
      </c>
      <c r="M365" s="124" t="str">
        <f t="shared" ca="1" si="118"/>
        <v/>
      </c>
      <c r="N365" s="124" t="str">
        <f t="shared" ca="1" si="119"/>
        <v/>
      </c>
      <c r="O365" s="124" t="str">
        <f t="shared" si="136"/>
        <v/>
      </c>
      <c r="P365" s="124" t="str">
        <f t="shared" si="137"/>
        <v/>
      </c>
      <c r="Q365" s="124" t="str">
        <f t="shared" si="138"/>
        <v/>
      </c>
      <c r="R365" s="124" t="str">
        <f t="shared" ca="1" si="120"/>
        <v/>
      </c>
      <c r="S365" s="154" t="str">
        <f t="shared" ca="1" si="121"/>
        <v/>
      </c>
      <c r="T365" s="154" t="str">
        <f t="shared" ca="1" si="139"/>
        <v/>
      </c>
      <c r="U365" s="154" t="str">
        <f t="shared" si="122"/>
        <v/>
      </c>
      <c r="V365" s="101" t="str">
        <f t="shared" ca="1" si="123"/>
        <v/>
      </c>
      <c r="W365" s="101" t="str">
        <f t="shared" si="124"/>
        <v/>
      </c>
    </row>
    <row r="366" spans="1:23">
      <c r="A366" s="102" t="str">
        <f>IFERROR(B366*Proc!$H$38,"")</f>
        <v/>
      </c>
      <c r="B366" s="34" t="str">
        <f t="shared" si="125"/>
        <v/>
      </c>
      <c r="C366" s="34" t="str">
        <f t="shared" ca="1" si="126"/>
        <v/>
      </c>
      <c r="D366" s="101" t="str">
        <f t="shared" ca="1" si="127"/>
        <v/>
      </c>
      <c r="E366" s="101" t="str">
        <f t="shared" ca="1" si="128"/>
        <v/>
      </c>
      <c r="F366" s="101" t="str">
        <f t="shared" ca="1" si="129"/>
        <v/>
      </c>
      <c r="G366" s="102" t="str">
        <f t="shared" ca="1" si="130"/>
        <v/>
      </c>
      <c r="H366" s="34" t="str">
        <f t="shared" ca="1" si="131"/>
        <v/>
      </c>
      <c r="I366" s="101" t="str">
        <f t="shared" ca="1" si="132"/>
        <v/>
      </c>
      <c r="J366" s="101" t="str">
        <f t="shared" ca="1" si="133"/>
        <v/>
      </c>
      <c r="K366" s="101" t="str">
        <f t="shared" ca="1" si="134"/>
        <v/>
      </c>
      <c r="L366" s="102" t="str">
        <f t="shared" si="135"/>
        <v/>
      </c>
      <c r="M366" s="124" t="str">
        <f t="shared" ca="1" si="118"/>
        <v/>
      </c>
      <c r="N366" s="124" t="str">
        <f t="shared" ca="1" si="119"/>
        <v/>
      </c>
      <c r="O366" s="124" t="str">
        <f t="shared" si="136"/>
        <v/>
      </c>
      <c r="P366" s="124" t="str">
        <f t="shared" si="137"/>
        <v/>
      </c>
      <c r="Q366" s="124" t="str">
        <f t="shared" si="138"/>
        <v/>
      </c>
      <c r="R366" s="124" t="str">
        <f t="shared" ca="1" si="120"/>
        <v/>
      </c>
      <c r="S366" s="154" t="str">
        <f t="shared" ca="1" si="121"/>
        <v/>
      </c>
      <c r="T366" s="154" t="str">
        <f t="shared" ca="1" si="139"/>
        <v/>
      </c>
      <c r="U366" s="154" t="str">
        <f t="shared" si="122"/>
        <v/>
      </c>
      <c r="V366" s="101" t="str">
        <f t="shared" ca="1" si="123"/>
        <v/>
      </c>
      <c r="W366" s="101" t="str">
        <f t="shared" si="124"/>
        <v/>
      </c>
    </row>
    <row r="367" spans="1:23">
      <c r="A367" s="102" t="str">
        <f>IFERROR(B367*Proc!$H$38,"")</f>
        <v/>
      </c>
      <c r="B367" s="34" t="str">
        <f t="shared" si="125"/>
        <v/>
      </c>
      <c r="C367" s="34" t="str">
        <f t="shared" ca="1" si="126"/>
        <v/>
      </c>
      <c r="D367" s="101" t="str">
        <f t="shared" ca="1" si="127"/>
        <v/>
      </c>
      <c r="E367" s="101" t="str">
        <f t="shared" ca="1" si="128"/>
        <v/>
      </c>
      <c r="F367" s="101" t="str">
        <f t="shared" ca="1" si="129"/>
        <v/>
      </c>
      <c r="G367" s="102" t="str">
        <f t="shared" ca="1" si="130"/>
        <v/>
      </c>
      <c r="H367" s="34" t="str">
        <f t="shared" ca="1" si="131"/>
        <v/>
      </c>
      <c r="I367" s="101" t="str">
        <f t="shared" ca="1" si="132"/>
        <v/>
      </c>
      <c r="J367" s="101" t="str">
        <f t="shared" ca="1" si="133"/>
        <v/>
      </c>
      <c r="K367" s="101" t="str">
        <f t="shared" ca="1" si="134"/>
        <v/>
      </c>
      <c r="L367" s="102" t="str">
        <f t="shared" si="135"/>
        <v/>
      </c>
      <c r="M367" s="124" t="str">
        <f t="shared" ca="1" si="118"/>
        <v/>
      </c>
      <c r="N367" s="124" t="str">
        <f t="shared" ca="1" si="119"/>
        <v/>
      </c>
      <c r="O367" s="124" t="str">
        <f t="shared" si="136"/>
        <v/>
      </c>
      <c r="P367" s="124" t="str">
        <f t="shared" si="137"/>
        <v/>
      </c>
      <c r="Q367" s="124" t="str">
        <f t="shared" si="138"/>
        <v/>
      </c>
      <c r="R367" s="124" t="str">
        <f t="shared" ca="1" si="120"/>
        <v/>
      </c>
      <c r="S367" s="154" t="str">
        <f t="shared" ca="1" si="121"/>
        <v/>
      </c>
      <c r="T367" s="154" t="str">
        <f t="shared" ca="1" si="139"/>
        <v/>
      </c>
      <c r="U367" s="154" t="str">
        <f t="shared" si="122"/>
        <v/>
      </c>
      <c r="V367" s="101" t="str">
        <f t="shared" ca="1" si="123"/>
        <v/>
      </c>
      <c r="W367" s="101" t="str">
        <f t="shared" si="124"/>
        <v/>
      </c>
    </row>
    <row r="368" spans="1:23">
      <c r="A368" s="102" t="str">
        <f>IFERROR(B368*Proc!$H$38,"")</f>
        <v/>
      </c>
      <c r="B368" s="34" t="str">
        <f t="shared" si="125"/>
        <v/>
      </c>
      <c r="C368" s="34" t="str">
        <f t="shared" ca="1" si="126"/>
        <v/>
      </c>
      <c r="D368" s="101" t="str">
        <f t="shared" ca="1" si="127"/>
        <v/>
      </c>
      <c r="E368" s="101" t="str">
        <f t="shared" ca="1" si="128"/>
        <v/>
      </c>
      <c r="F368" s="101" t="str">
        <f t="shared" ca="1" si="129"/>
        <v/>
      </c>
      <c r="G368" s="102" t="str">
        <f t="shared" ca="1" si="130"/>
        <v/>
      </c>
      <c r="H368" s="34" t="str">
        <f t="shared" ca="1" si="131"/>
        <v/>
      </c>
      <c r="I368" s="101" t="str">
        <f t="shared" ca="1" si="132"/>
        <v/>
      </c>
      <c r="J368" s="101" t="str">
        <f t="shared" ca="1" si="133"/>
        <v/>
      </c>
      <c r="K368" s="101" t="str">
        <f t="shared" ca="1" si="134"/>
        <v/>
      </c>
      <c r="L368" s="102" t="str">
        <f t="shared" si="135"/>
        <v/>
      </c>
      <c r="M368" s="124" t="str">
        <f t="shared" ca="1" si="118"/>
        <v/>
      </c>
      <c r="N368" s="124" t="str">
        <f t="shared" ca="1" si="119"/>
        <v/>
      </c>
      <c r="O368" s="124" t="str">
        <f t="shared" si="136"/>
        <v/>
      </c>
      <c r="P368" s="124" t="str">
        <f t="shared" si="137"/>
        <v/>
      </c>
      <c r="Q368" s="124" t="str">
        <f t="shared" si="138"/>
        <v/>
      </c>
      <c r="R368" s="124" t="str">
        <f t="shared" ca="1" si="120"/>
        <v/>
      </c>
      <c r="S368" s="154" t="str">
        <f t="shared" ca="1" si="121"/>
        <v/>
      </c>
      <c r="T368" s="154" t="str">
        <f t="shared" ca="1" si="139"/>
        <v/>
      </c>
      <c r="U368" s="154" t="str">
        <f t="shared" si="122"/>
        <v/>
      </c>
      <c r="V368" s="101" t="str">
        <f t="shared" ca="1" si="123"/>
        <v/>
      </c>
      <c r="W368" s="101" t="str">
        <f t="shared" si="124"/>
        <v/>
      </c>
    </row>
    <row r="369" spans="1:23">
      <c r="A369" s="102" t="str">
        <f>IFERROR(B369*Proc!$H$38,"")</f>
        <v/>
      </c>
      <c r="B369" s="34" t="str">
        <f t="shared" si="125"/>
        <v/>
      </c>
      <c r="C369" s="34" t="str">
        <f t="shared" ca="1" si="126"/>
        <v/>
      </c>
      <c r="D369" s="101" t="str">
        <f t="shared" ca="1" si="127"/>
        <v/>
      </c>
      <c r="E369" s="101" t="str">
        <f t="shared" ca="1" si="128"/>
        <v/>
      </c>
      <c r="F369" s="101" t="str">
        <f t="shared" ca="1" si="129"/>
        <v/>
      </c>
      <c r="G369" s="102" t="str">
        <f t="shared" ca="1" si="130"/>
        <v/>
      </c>
      <c r="H369" s="34" t="str">
        <f t="shared" ca="1" si="131"/>
        <v/>
      </c>
      <c r="I369" s="101" t="str">
        <f t="shared" ca="1" si="132"/>
        <v/>
      </c>
      <c r="J369" s="101" t="str">
        <f t="shared" ca="1" si="133"/>
        <v/>
      </c>
      <c r="K369" s="101" t="str">
        <f t="shared" ca="1" si="134"/>
        <v/>
      </c>
      <c r="L369" s="102" t="str">
        <f t="shared" si="135"/>
        <v/>
      </c>
      <c r="M369" s="124" t="str">
        <f t="shared" ca="1" si="118"/>
        <v/>
      </c>
      <c r="N369" s="124" t="str">
        <f t="shared" ca="1" si="119"/>
        <v/>
      </c>
      <c r="O369" s="124" t="str">
        <f t="shared" si="136"/>
        <v/>
      </c>
      <c r="P369" s="124" t="str">
        <f t="shared" si="137"/>
        <v/>
      </c>
      <c r="Q369" s="124" t="str">
        <f t="shared" si="138"/>
        <v/>
      </c>
      <c r="R369" s="124" t="str">
        <f t="shared" ca="1" si="120"/>
        <v/>
      </c>
      <c r="S369" s="154" t="str">
        <f t="shared" ca="1" si="121"/>
        <v/>
      </c>
      <c r="T369" s="154" t="str">
        <f t="shared" ca="1" si="139"/>
        <v/>
      </c>
      <c r="U369" s="154" t="str">
        <f t="shared" si="122"/>
        <v/>
      </c>
      <c r="V369" s="101" t="str">
        <f t="shared" ca="1" si="123"/>
        <v/>
      </c>
      <c r="W369" s="101" t="str">
        <f t="shared" si="124"/>
        <v/>
      </c>
    </row>
    <row r="370" spans="1:23">
      <c r="A370" s="102" t="str">
        <f>IFERROR(B370*Proc!$H$38,"")</f>
        <v/>
      </c>
      <c r="B370" s="34" t="str">
        <f t="shared" si="125"/>
        <v/>
      </c>
      <c r="C370" s="34" t="str">
        <f t="shared" ca="1" si="126"/>
        <v/>
      </c>
      <c r="D370" s="101" t="str">
        <f t="shared" ca="1" si="127"/>
        <v/>
      </c>
      <c r="E370" s="101" t="str">
        <f t="shared" ca="1" si="128"/>
        <v/>
      </c>
      <c r="F370" s="101" t="str">
        <f t="shared" ca="1" si="129"/>
        <v/>
      </c>
      <c r="G370" s="102" t="str">
        <f t="shared" ca="1" si="130"/>
        <v/>
      </c>
      <c r="H370" s="34" t="str">
        <f t="shared" ca="1" si="131"/>
        <v/>
      </c>
      <c r="I370" s="101" t="str">
        <f t="shared" ca="1" si="132"/>
        <v/>
      </c>
      <c r="J370" s="101" t="str">
        <f t="shared" ca="1" si="133"/>
        <v/>
      </c>
      <c r="K370" s="101" t="str">
        <f t="shared" ca="1" si="134"/>
        <v/>
      </c>
      <c r="L370" s="102" t="str">
        <f t="shared" si="135"/>
        <v/>
      </c>
      <c r="M370" s="124" t="str">
        <f t="shared" ca="1" si="118"/>
        <v/>
      </c>
      <c r="N370" s="124" t="str">
        <f t="shared" ca="1" si="119"/>
        <v/>
      </c>
      <c r="O370" s="124" t="str">
        <f t="shared" si="136"/>
        <v/>
      </c>
      <c r="P370" s="124" t="str">
        <f t="shared" si="137"/>
        <v/>
      </c>
      <c r="Q370" s="124" t="str">
        <f t="shared" si="138"/>
        <v/>
      </c>
      <c r="R370" s="124" t="str">
        <f t="shared" ca="1" si="120"/>
        <v/>
      </c>
      <c r="S370" s="154" t="str">
        <f t="shared" ca="1" si="121"/>
        <v/>
      </c>
      <c r="T370" s="154" t="str">
        <f t="shared" ca="1" si="139"/>
        <v/>
      </c>
      <c r="U370" s="154" t="str">
        <f t="shared" si="122"/>
        <v/>
      </c>
      <c r="V370" s="101" t="str">
        <f t="shared" ca="1" si="123"/>
        <v/>
      </c>
      <c r="W370" s="101" t="str">
        <f t="shared" si="124"/>
        <v/>
      </c>
    </row>
    <row r="371" spans="1:23">
      <c r="A371" s="102" t="str">
        <f>IFERROR(B371*Proc!$H$38,"")</f>
        <v/>
      </c>
      <c r="B371" s="34" t="str">
        <f t="shared" si="125"/>
        <v/>
      </c>
      <c r="C371" s="34" t="str">
        <f t="shared" ca="1" si="126"/>
        <v/>
      </c>
      <c r="D371" s="101" t="str">
        <f t="shared" ca="1" si="127"/>
        <v/>
      </c>
      <c r="E371" s="101" t="str">
        <f t="shared" ca="1" si="128"/>
        <v/>
      </c>
      <c r="F371" s="101" t="str">
        <f t="shared" ca="1" si="129"/>
        <v/>
      </c>
      <c r="G371" s="102" t="str">
        <f t="shared" ca="1" si="130"/>
        <v/>
      </c>
      <c r="H371" s="34" t="str">
        <f t="shared" ca="1" si="131"/>
        <v/>
      </c>
      <c r="I371" s="101" t="str">
        <f t="shared" ca="1" si="132"/>
        <v/>
      </c>
      <c r="J371" s="101" t="str">
        <f t="shared" ca="1" si="133"/>
        <v/>
      </c>
      <c r="K371" s="101" t="str">
        <f t="shared" ca="1" si="134"/>
        <v/>
      </c>
      <c r="L371" s="102" t="str">
        <f t="shared" si="135"/>
        <v/>
      </c>
      <c r="M371" s="124" t="str">
        <f t="shared" ca="1" si="118"/>
        <v/>
      </c>
      <c r="N371" s="124" t="str">
        <f t="shared" ca="1" si="119"/>
        <v/>
      </c>
      <c r="O371" s="124" t="str">
        <f t="shared" si="136"/>
        <v/>
      </c>
      <c r="P371" s="124" t="str">
        <f t="shared" si="137"/>
        <v/>
      </c>
      <c r="Q371" s="124" t="str">
        <f t="shared" si="138"/>
        <v/>
      </c>
      <c r="R371" s="124" t="str">
        <f t="shared" ca="1" si="120"/>
        <v/>
      </c>
      <c r="S371" s="154" t="str">
        <f t="shared" ca="1" si="121"/>
        <v/>
      </c>
      <c r="T371" s="154" t="str">
        <f t="shared" ca="1" si="139"/>
        <v/>
      </c>
      <c r="U371" s="154" t="str">
        <f t="shared" si="122"/>
        <v/>
      </c>
      <c r="V371" s="101" t="str">
        <f t="shared" ca="1" si="123"/>
        <v/>
      </c>
      <c r="W371" s="101" t="str">
        <f t="shared" si="124"/>
        <v/>
      </c>
    </row>
    <row r="372" spans="1:23">
      <c r="A372" s="102" t="str">
        <f>IFERROR(B372*Proc!$H$38,"")</f>
        <v/>
      </c>
      <c r="B372" s="34" t="str">
        <f t="shared" si="125"/>
        <v/>
      </c>
      <c r="C372" s="34" t="str">
        <f t="shared" ca="1" si="126"/>
        <v/>
      </c>
      <c r="D372" s="101" t="str">
        <f t="shared" ca="1" si="127"/>
        <v/>
      </c>
      <c r="E372" s="101" t="str">
        <f t="shared" ca="1" si="128"/>
        <v/>
      </c>
      <c r="F372" s="101" t="str">
        <f t="shared" ca="1" si="129"/>
        <v/>
      </c>
      <c r="G372" s="102" t="str">
        <f t="shared" ca="1" si="130"/>
        <v/>
      </c>
      <c r="H372" s="34" t="str">
        <f t="shared" ca="1" si="131"/>
        <v/>
      </c>
      <c r="I372" s="101" t="str">
        <f t="shared" ca="1" si="132"/>
        <v/>
      </c>
      <c r="J372" s="101" t="str">
        <f t="shared" ca="1" si="133"/>
        <v/>
      </c>
      <c r="K372" s="101" t="str">
        <f t="shared" ca="1" si="134"/>
        <v/>
      </c>
      <c r="L372" s="102" t="str">
        <f t="shared" si="135"/>
        <v/>
      </c>
      <c r="M372" s="124" t="str">
        <f t="shared" ca="1" si="118"/>
        <v/>
      </c>
      <c r="N372" s="124" t="str">
        <f t="shared" ca="1" si="119"/>
        <v/>
      </c>
      <c r="O372" s="124" t="str">
        <f t="shared" si="136"/>
        <v/>
      </c>
      <c r="P372" s="124" t="str">
        <f t="shared" si="137"/>
        <v/>
      </c>
      <c r="Q372" s="124" t="str">
        <f t="shared" si="138"/>
        <v/>
      </c>
      <c r="R372" s="124" t="str">
        <f t="shared" ca="1" si="120"/>
        <v/>
      </c>
      <c r="S372" s="154" t="str">
        <f t="shared" ca="1" si="121"/>
        <v/>
      </c>
      <c r="T372" s="154" t="str">
        <f t="shared" ca="1" si="139"/>
        <v/>
      </c>
      <c r="U372" s="154" t="str">
        <f t="shared" si="122"/>
        <v/>
      </c>
      <c r="V372" s="101" t="str">
        <f t="shared" ca="1" si="123"/>
        <v/>
      </c>
      <c r="W372" s="101" t="str">
        <f t="shared" si="124"/>
        <v/>
      </c>
    </row>
    <row r="373" spans="1:23">
      <c r="A373" s="102" t="str">
        <f>IFERROR(B373*Proc!$H$38,"")</f>
        <v/>
      </c>
      <c r="B373" s="34" t="str">
        <f t="shared" si="125"/>
        <v/>
      </c>
      <c r="C373" s="34" t="str">
        <f t="shared" ca="1" si="126"/>
        <v/>
      </c>
      <c r="D373" s="101" t="str">
        <f t="shared" ca="1" si="127"/>
        <v/>
      </c>
      <c r="E373" s="101" t="str">
        <f t="shared" ca="1" si="128"/>
        <v/>
      </c>
      <c r="F373" s="101" t="str">
        <f t="shared" ca="1" si="129"/>
        <v/>
      </c>
      <c r="G373" s="102" t="str">
        <f t="shared" ca="1" si="130"/>
        <v/>
      </c>
      <c r="H373" s="34" t="str">
        <f t="shared" ca="1" si="131"/>
        <v/>
      </c>
      <c r="I373" s="101" t="str">
        <f t="shared" ca="1" si="132"/>
        <v/>
      </c>
      <c r="J373" s="101" t="str">
        <f t="shared" ca="1" si="133"/>
        <v/>
      </c>
      <c r="K373" s="101" t="str">
        <f t="shared" ca="1" si="134"/>
        <v/>
      </c>
      <c r="L373" s="102" t="str">
        <f t="shared" si="135"/>
        <v/>
      </c>
      <c r="M373" s="124" t="str">
        <f t="shared" ca="1" si="118"/>
        <v/>
      </c>
      <c r="N373" s="124" t="str">
        <f t="shared" ca="1" si="119"/>
        <v/>
      </c>
      <c r="O373" s="124" t="str">
        <f t="shared" si="136"/>
        <v/>
      </c>
      <c r="P373" s="124" t="str">
        <f t="shared" si="137"/>
        <v/>
      </c>
      <c r="Q373" s="124" t="str">
        <f t="shared" si="138"/>
        <v/>
      </c>
      <c r="R373" s="124" t="str">
        <f t="shared" ca="1" si="120"/>
        <v/>
      </c>
      <c r="S373" s="154" t="str">
        <f t="shared" ca="1" si="121"/>
        <v/>
      </c>
      <c r="T373" s="154" t="str">
        <f t="shared" ca="1" si="139"/>
        <v/>
      </c>
      <c r="U373" s="154" t="str">
        <f t="shared" si="122"/>
        <v/>
      </c>
      <c r="V373" s="101" t="str">
        <f t="shared" ca="1" si="123"/>
        <v/>
      </c>
      <c r="W373" s="101" t="str">
        <f t="shared" si="124"/>
        <v/>
      </c>
    </row>
    <row r="374" spans="1:23">
      <c r="A374" s="102" t="str">
        <f>IFERROR(B374*Proc!$H$38,"")</f>
        <v/>
      </c>
      <c r="B374" s="34" t="str">
        <f t="shared" si="125"/>
        <v/>
      </c>
      <c r="C374" s="34" t="str">
        <f t="shared" ca="1" si="126"/>
        <v/>
      </c>
      <c r="D374" s="101" t="str">
        <f t="shared" ca="1" si="127"/>
        <v/>
      </c>
      <c r="E374" s="101" t="str">
        <f t="shared" ca="1" si="128"/>
        <v/>
      </c>
      <c r="F374" s="101" t="str">
        <f t="shared" ca="1" si="129"/>
        <v/>
      </c>
      <c r="G374" s="102" t="str">
        <f t="shared" ca="1" si="130"/>
        <v/>
      </c>
      <c r="H374" s="34" t="str">
        <f t="shared" ca="1" si="131"/>
        <v/>
      </c>
      <c r="I374" s="101" t="str">
        <f t="shared" ca="1" si="132"/>
        <v/>
      </c>
      <c r="J374" s="101" t="str">
        <f t="shared" ca="1" si="133"/>
        <v/>
      </c>
      <c r="K374" s="101" t="str">
        <f t="shared" ca="1" si="134"/>
        <v/>
      </c>
      <c r="L374" s="102" t="str">
        <f t="shared" si="135"/>
        <v/>
      </c>
      <c r="M374" s="124" t="str">
        <f t="shared" ca="1" si="118"/>
        <v/>
      </c>
      <c r="N374" s="124" t="str">
        <f t="shared" ca="1" si="119"/>
        <v/>
      </c>
      <c r="O374" s="124" t="str">
        <f t="shared" si="136"/>
        <v/>
      </c>
      <c r="P374" s="124" t="str">
        <f t="shared" si="137"/>
        <v/>
      </c>
      <c r="Q374" s="124" t="str">
        <f t="shared" si="138"/>
        <v/>
      </c>
      <c r="R374" s="124" t="str">
        <f t="shared" ca="1" si="120"/>
        <v/>
      </c>
      <c r="S374" s="154" t="str">
        <f t="shared" ca="1" si="121"/>
        <v/>
      </c>
      <c r="T374" s="154" t="str">
        <f t="shared" ca="1" si="139"/>
        <v/>
      </c>
      <c r="U374" s="154" t="str">
        <f t="shared" si="122"/>
        <v/>
      </c>
      <c r="V374" s="101" t="str">
        <f t="shared" ca="1" si="123"/>
        <v/>
      </c>
      <c r="W374" s="101" t="str">
        <f t="shared" si="124"/>
        <v/>
      </c>
    </row>
    <row r="375" spans="1:23">
      <c r="A375" s="102" t="str">
        <f>IFERROR(B375*Proc!$H$38,"")</f>
        <v/>
      </c>
      <c r="B375" s="34" t="str">
        <f t="shared" si="125"/>
        <v/>
      </c>
      <c r="C375" s="34" t="str">
        <f t="shared" ca="1" si="126"/>
        <v/>
      </c>
      <c r="D375" s="101" t="str">
        <f t="shared" ca="1" si="127"/>
        <v/>
      </c>
      <c r="E375" s="101" t="str">
        <f t="shared" ca="1" si="128"/>
        <v/>
      </c>
      <c r="F375" s="101" t="str">
        <f t="shared" ca="1" si="129"/>
        <v/>
      </c>
      <c r="G375" s="102" t="str">
        <f t="shared" ca="1" si="130"/>
        <v/>
      </c>
      <c r="H375" s="34" t="str">
        <f t="shared" ca="1" si="131"/>
        <v/>
      </c>
      <c r="I375" s="101" t="str">
        <f t="shared" ca="1" si="132"/>
        <v/>
      </c>
      <c r="J375" s="101" t="str">
        <f t="shared" ca="1" si="133"/>
        <v/>
      </c>
      <c r="K375" s="101" t="str">
        <f t="shared" ca="1" si="134"/>
        <v/>
      </c>
      <c r="L375" s="102" t="str">
        <f t="shared" si="135"/>
        <v/>
      </c>
      <c r="M375" s="124" t="str">
        <f t="shared" ca="1" si="118"/>
        <v/>
      </c>
      <c r="N375" s="124" t="str">
        <f t="shared" ca="1" si="119"/>
        <v/>
      </c>
      <c r="O375" s="124" t="str">
        <f t="shared" si="136"/>
        <v/>
      </c>
      <c r="P375" s="124" t="str">
        <f t="shared" si="137"/>
        <v/>
      </c>
      <c r="Q375" s="124" t="str">
        <f t="shared" si="138"/>
        <v/>
      </c>
      <c r="R375" s="124" t="str">
        <f t="shared" ca="1" si="120"/>
        <v/>
      </c>
      <c r="S375" s="154" t="str">
        <f t="shared" ca="1" si="121"/>
        <v/>
      </c>
      <c r="T375" s="154" t="str">
        <f t="shared" ca="1" si="139"/>
        <v/>
      </c>
      <c r="U375" s="154" t="str">
        <f t="shared" si="122"/>
        <v/>
      </c>
      <c r="V375" s="101" t="str">
        <f t="shared" ca="1" si="123"/>
        <v/>
      </c>
      <c r="W375" s="101" t="str">
        <f t="shared" si="124"/>
        <v/>
      </c>
    </row>
    <row r="376" spans="1:23">
      <c r="A376" s="102" t="str">
        <f>IFERROR(B376*Proc!$H$38,"")</f>
        <v/>
      </c>
      <c r="B376" s="34" t="str">
        <f t="shared" si="125"/>
        <v/>
      </c>
      <c r="C376" s="34" t="str">
        <f t="shared" ca="1" si="126"/>
        <v/>
      </c>
      <c r="D376" s="101" t="str">
        <f t="shared" ca="1" si="127"/>
        <v/>
      </c>
      <c r="E376" s="101" t="str">
        <f t="shared" ca="1" si="128"/>
        <v/>
      </c>
      <c r="F376" s="101" t="str">
        <f t="shared" ca="1" si="129"/>
        <v/>
      </c>
      <c r="G376" s="102" t="str">
        <f t="shared" ca="1" si="130"/>
        <v/>
      </c>
      <c r="H376" s="34" t="str">
        <f t="shared" ca="1" si="131"/>
        <v/>
      </c>
      <c r="I376" s="101" t="str">
        <f t="shared" ca="1" si="132"/>
        <v/>
      </c>
      <c r="J376" s="101" t="str">
        <f t="shared" ca="1" si="133"/>
        <v/>
      </c>
      <c r="K376" s="101" t="str">
        <f t="shared" ca="1" si="134"/>
        <v/>
      </c>
      <c r="L376" s="102" t="str">
        <f t="shared" si="135"/>
        <v/>
      </c>
      <c r="M376" s="124" t="str">
        <f t="shared" ca="1" si="118"/>
        <v/>
      </c>
      <c r="N376" s="124" t="str">
        <f t="shared" ca="1" si="119"/>
        <v/>
      </c>
      <c r="O376" s="124" t="str">
        <f t="shared" si="136"/>
        <v/>
      </c>
      <c r="P376" s="124" t="str">
        <f t="shared" si="137"/>
        <v/>
      </c>
      <c r="Q376" s="124" t="str">
        <f t="shared" si="138"/>
        <v/>
      </c>
      <c r="R376" s="124" t="str">
        <f t="shared" ca="1" si="120"/>
        <v/>
      </c>
      <c r="S376" s="154" t="str">
        <f t="shared" ca="1" si="121"/>
        <v/>
      </c>
      <c r="T376" s="154" t="str">
        <f t="shared" ca="1" si="139"/>
        <v/>
      </c>
      <c r="U376" s="154" t="str">
        <f t="shared" si="122"/>
        <v/>
      </c>
      <c r="V376" s="101" t="str">
        <f t="shared" ca="1" si="123"/>
        <v/>
      </c>
      <c r="W376" s="101" t="str">
        <f t="shared" si="124"/>
        <v/>
      </c>
    </row>
    <row r="377" spans="1:23">
      <c r="A377" s="102" t="str">
        <f>IFERROR(B377*Proc!$H$38,"")</f>
        <v/>
      </c>
      <c r="B377" s="34" t="str">
        <f t="shared" si="125"/>
        <v/>
      </c>
      <c r="C377" s="34" t="str">
        <f t="shared" ca="1" si="126"/>
        <v/>
      </c>
      <c r="D377" s="101" t="str">
        <f t="shared" ca="1" si="127"/>
        <v/>
      </c>
      <c r="E377" s="101" t="str">
        <f t="shared" ca="1" si="128"/>
        <v/>
      </c>
      <c r="F377" s="101" t="str">
        <f t="shared" ca="1" si="129"/>
        <v/>
      </c>
      <c r="G377" s="102" t="str">
        <f t="shared" ca="1" si="130"/>
        <v/>
      </c>
      <c r="H377" s="34" t="str">
        <f t="shared" ca="1" si="131"/>
        <v/>
      </c>
      <c r="I377" s="101" t="str">
        <f t="shared" ca="1" si="132"/>
        <v/>
      </c>
      <c r="J377" s="101" t="str">
        <f t="shared" ca="1" si="133"/>
        <v/>
      </c>
      <c r="K377" s="101" t="str">
        <f t="shared" ca="1" si="134"/>
        <v/>
      </c>
      <c r="L377" s="102" t="str">
        <f t="shared" si="135"/>
        <v/>
      </c>
      <c r="M377" s="124" t="str">
        <f t="shared" ca="1" si="118"/>
        <v/>
      </c>
      <c r="N377" s="124" t="str">
        <f t="shared" ca="1" si="119"/>
        <v/>
      </c>
      <c r="O377" s="124" t="str">
        <f t="shared" si="136"/>
        <v/>
      </c>
      <c r="P377" s="124" t="str">
        <f t="shared" si="137"/>
        <v/>
      </c>
      <c r="Q377" s="124" t="str">
        <f t="shared" si="138"/>
        <v/>
      </c>
      <c r="R377" s="124" t="str">
        <f t="shared" ca="1" si="120"/>
        <v/>
      </c>
      <c r="S377" s="154" t="str">
        <f t="shared" ca="1" si="121"/>
        <v/>
      </c>
      <c r="T377" s="154" t="str">
        <f t="shared" ca="1" si="139"/>
        <v/>
      </c>
      <c r="U377" s="154" t="str">
        <f t="shared" si="122"/>
        <v/>
      </c>
      <c r="V377" s="101" t="str">
        <f t="shared" ca="1" si="123"/>
        <v/>
      </c>
      <c r="W377" s="101" t="str">
        <f t="shared" si="124"/>
        <v/>
      </c>
    </row>
    <row r="378" spans="1:23">
      <c r="A378" s="102" t="str">
        <f>IFERROR(B378*Proc!$H$38,"")</f>
        <v/>
      </c>
      <c r="B378" s="34" t="str">
        <f t="shared" si="125"/>
        <v/>
      </c>
      <c r="C378" s="34" t="str">
        <f t="shared" ca="1" si="126"/>
        <v/>
      </c>
      <c r="D378" s="101" t="str">
        <f t="shared" ca="1" si="127"/>
        <v/>
      </c>
      <c r="E378" s="101" t="str">
        <f t="shared" ca="1" si="128"/>
        <v/>
      </c>
      <c r="F378" s="101" t="str">
        <f t="shared" ca="1" si="129"/>
        <v/>
      </c>
      <c r="G378" s="102" t="str">
        <f t="shared" ca="1" si="130"/>
        <v/>
      </c>
      <c r="H378" s="34" t="str">
        <f t="shared" ca="1" si="131"/>
        <v/>
      </c>
      <c r="I378" s="101" t="str">
        <f t="shared" ca="1" si="132"/>
        <v/>
      </c>
      <c r="J378" s="101" t="str">
        <f t="shared" ca="1" si="133"/>
        <v/>
      </c>
      <c r="K378" s="101" t="str">
        <f t="shared" ca="1" si="134"/>
        <v/>
      </c>
      <c r="L378" s="102" t="str">
        <f t="shared" si="135"/>
        <v/>
      </c>
      <c r="M378" s="124" t="str">
        <f t="shared" ca="1" si="118"/>
        <v/>
      </c>
      <c r="N378" s="124" t="str">
        <f t="shared" ca="1" si="119"/>
        <v/>
      </c>
      <c r="O378" s="124" t="str">
        <f t="shared" si="136"/>
        <v/>
      </c>
      <c r="P378" s="124" t="str">
        <f t="shared" si="137"/>
        <v/>
      </c>
      <c r="Q378" s="124" t="str">
        <f t="shared" si="138"/>
        <v/>
      </c>
      <c r="R378" s="124" t="str">
        <f t="shared" ca="1" si="120"/>
        <v/>
      </c>
      <c r="S378" s="154" t="str">
        <f t="shared" ca="1" si="121"/>
        <v/>
      </c>
      <c r="T378" s="154" t="str">
        <f t="shared" ca="1" si="139"/>
        <v/>
      </c>
      <c r="U378" s="154" t="str">
        <f t="shared" si="122"/>
        <v/>
      </c>
      <c r="V378" s="101" t="str">
        <f t="shared" ca="1" si="123"/>
        <v/>
      </c>
      <c r="W378" s="101" t="str">
        <f t="shared" si="124"/>
        <v/>
      </c>
    </row>
    <row r="379" spans="1:23">
      <c r="A379" s="102" t="str">
        <f>IFERROR(B379*Proc!$H$38,"")</f>
        <v/>
      </c>
      <c r="B379" s="34" t="str">
        <f t="shared" si="125"/>
        <v/>
      </c>
      <c r="C379" s="34" t="str">
        <f t="shared" ca="1" si="126"/>
        <v/>
      </c>
      <c r="D379" s="101" t="str">
        <f t="shared" ca="1" si="127"/>
        <v/>
      </c>
      <c r="E379" s="101" t="str">
        <f t="shared" ca="1" si="128"/>
        <v/>
      </c>
      <c r="F379" s="101" t="str">
        <f t="shared" ca="1" si="129"/>
        <v/>
      </c>
      <c r="G379" s="102" t="str">
        <f t="shared" ca="1" si="130"/>
        <v/>
      </c>
      <c r="H379" s="34" t="str">
        <f t="shared" ca="1" si="131"/>
        <v/>
      </c>
      <c r="I379" s="101" t="str">
        <f t="shared" ca="1" si="132"/>
        <v/>
      </c>
      <c r="J379" s="101" t="str">
        <f t="shared" ca="1" si="133"/>
        <v/>
      </c>
      <c r="K379" s="101" t="str">
        <f t="shared" ca="1" si="134"/>
        <v/>
      </c>
      <c r="L379" s="102" t="str">
        <f t="shared" si="135"/>
        <v/>
      </c>
      <c r="M379" s="124" t="str">
        <f t="shared" ca="1" si="118"/>
        <v/>
      </c>
      <c r="N379" s="124" t="str">
        <f t="shared" ca="1" si="119"/>
        <v/>
      </c>
      <c r="O379" s="124" t="str">
        <f t="shared" si="136"/>
        <v/>
      </c>
      <c r="P379" s="124" t="str">
        <f t="shared" si="137"/>
        <v/>
      </c>
      <c r="Q379" s="124" t="str">
        <f t="shared" si="138"/>
        <v/>
      </c>
      <c r="R379" s="124" t="str">
        <f t="shared" ca="1" si="120"/>
        <v/>
      </c>
      <c r="S379" s="154" t="str">
        <f t="shared" ca="1" si="121"/>
        <v/>
      </c>
      <c r="T379" s="154" t="str">
        <f t="shared" ca="1" si="139"/>
        <v/>
      </c>
      <c r="U379" s="154" t="str">
        <f t="shared" si="122"/>
        <v/>
      </c>
      <c r="V379" s="101" t="str">
        <f t="shared" ca="1" si="123"/>
        <v/>
      </c>
      <c r="W379" s="101" t="str">
        <f t="shared" si="124"/>
        <v/>
      </c>
    </row>
    <row r="380" spans="1:23">
      <c r="A380" s="102" t="str">
        <f>IFERROR(B380*Proc!$H$38,"")</f>
        <v/>
      </c>
      <c r="B380" s="34" t="str">
        <f t="shared" si="125"/>
        <v/>
      </c>
      <c r="C380" s="34" t="str">
        <f t="shared" ca="1" si="126"/>
        <v/>
      </c>
      <c r="D380" s="101" t="str">
        <f t="shared" ca="1" si="127"/>
        <v/>
      </c>
      <c r="E380" s="101" t="str">
        <f t="shared" ca="1" si="128"/>
        <v/>
      </c>
      <c r="F380" s="101" t="str">
        <f t="shared" ca="1" si="129"/>
        <v/>
      </c>
      <c r="G380" s="102" t="str">
        <f t="shared" ca="1" si="130"/>
        <v/>
      </c>
      <c r="H380" s="34" t="str">
        <f t="shared" ca="1" si="131"/>
        <v/>
      </c>
      <c r="I380" s="101" t="str">
        <f t="shared" ca="1" si="132"/>
        <v/>
      </c>
      <c r="J380" s="101" t="str">
        <f t="shared" ca="1" si="133"/>
        <v/>
      </c>
      <c r="K380" s="101" t="str">
        <f t="shared" ca="1" si="134"/>
        <v/>
      </c>
      <c r="L380" s="102" t="str">
        <f t="shared" si="135"/>
        <v/>
      </c>
      <c r="M380" s="124" t="str">
        <f t="shared" ca="1" si="118"/>
        <v/>
      </c>
      <c r="N380" s="124" t="str">
        <f t="shared" ca="1" si="119"/>
        <v/>
      </c>
      <c r="O380" s="124" t="str">
        <f t="shared" si="136"/>
        <v/>
      </c>
      <c r="P380" s="124" t="str">
        <f t="shared" si="137"/>
        <v/>
      </c>
      <c r="Q380" s="124" t="str">
        <f t="shared" si="138"/>
        <v/>
      </c>
      <c r="R380" s="124" t="str">
        <f t="shared" ca="1" si="120"/>
        <v/>
      </c>
      <c r="S380" s="154" t="str">
        <f t="shared" ca="1" si="121"/>
        <v/>
      </c>
      <c r="T380" s="154" t="str">
        <f t="shared" ca="1" si="139"/>
        <v/>
      </c>
      <c r="U380" s="154" t="str">
        <f t="shared" si="122"/>
        <v/>
      </c>
      <c r="V380" s="101" t="str">
        <f t="shared" ca="1" si="123"/>
        <v/>
      </c>
      <c r="W380" s="101" t="str">
        <f t="shared" si="124"/>
        <v/>
      </c>
    </row>
    <row r="381" spans="1:23">
      <c r="A381" s="102" t="str">
        <f>IFERROR(B381*Proc!$H$38,"")</f>
        <v/>
      </c>
      <c r="B381" s="34" t="str">
        <f t="shared" si="125"/>
        <v/>
      </c>
      <c r="C381" s="34" t="str">
        <f t="shared" ca="1" si="126"/>
        <v/>
      </c>
      <c r="D381" s="101" t="str">
        <f t="shared" ca="1" si="127"/>
        <v/>
      </c>
      <c r="E381" s="101" t="str">
        <f t="shared" ca="1" si="128"/>
        <v/>
      </c>
      <c r="F381" s="101" t="str">
        <f t="shared" ca="1" si="129"/>
        <v/>
      </c>
      <c r="G381" s="102" t="str">
        <f t="shared" ca="1" si="130"/>
        <v/>
      </c>
      <c r="H381" s="34" t="str">
        <f t="shared" ca="1" si="131"/>
        <v/>
      </c>
      <c r="I381" s="101" t="str">
        <f t="shared" ca="1" si="132"/>
        <v/>
      </c>
      <c r="J381" s="101" t="str">
        <f t="shared" ca="1" si="133"/>
        <v/>
      </c>
      <c r="K381" s="101" t="str">
        <f t="shared" ca="1" si="134"/>
        <v/>
      </c>
      <c r="L381" s="102" t="str">
        <f t="shared" si="135"/>
        <v/>
      </c>
      <c r="M381" s="124" t="str">
        <f t="shared" ca="1" si="118"/>
        <v/>
      </c>
      <c r="N381" s="124" t="str">
        <f t="shared" ca="1" si="119"/>
        <v/>
      </c>
      <c r="O381" s="124" t="str">
        <f t="shared" si="136"/>
        <v/>
      </c>
      <c r="P381" s="124" t="str">
        <f t="shared" si="137"/>
        <v/>
      </c>
      <c r="Q381" s="124" t="str">
        <f t="shared" si="138"/>
        <v/>
      </c>
      <c r="R381" s="124" t="str">
        <f t="shared" ca="1" si="120"/>
        <v/>
      </c>
      <c r="S381" s="154" t="str">
        <f t="shared" ca="1" si="121"/>
        <v/>
      </c>
      <c r="T381" s="154" t="str">
        <f t="shared" ca="1" si="139"/>
        <v/>
      </c>
      <c r="U381" s="154" t="str">
        <f t="shared" si="122"/>
        <v/>
      </c>
      <c r="V381" s="101" t="str">
        <f t="shared" ca="1" si="123"/>
        <v/>
      </c>
      <c r="W381" s="101" t="str">
        <f t="shared" si="124"/>
        <v/>
      </c>
    </row>
    <row r="382" spans="1:23">
      <c r="A382" s="102" t="str">
        <f>IFERROR(B382*Proc!$H$38,"")</f>
        <v/>
      </c>
      <c r="B382" s="34" t="str">
        <f t="shared" si="125"/>
        <v/>
      </c>
      <c r="C382" s="34" t="str">
        <f t="shared" ca="1" si="126"/>
        <v/>
      </c>
      <c r="D382" s="101" t="str">
        <f t="shared" ca="1" si="127"/>
        <v/>
      </c>
      <c r="E382" s="101" t="str">
        <f t="shared" ca="1" si="128"/>
        <v/>
      </c>
      <c r="F382" s="101" t="str">
        <f t="shared" ca="1" si="129"/>
        <v/>
      </c>
      <c r="G382" s="102" t="str">
        <f t="shared" ca="1" si="130"/>
        <v/>
      </c>
      <c r="H382" s="34" t="str">
        <f t="shared" ca="1" si="131"/>
        <v/>
      </c>
      <c r="I382" s="101" t="str">
        <f t="shared" ca="1" si="132"/>
        <v/>
      </c>
      <c r="J382" s="101" t="str">
        <f t="shared" ca="1" si="133"/>
        <v/>
      </c>
      <c r="K382" s="101" t="str">
        <f t="shared" ca="1" si="134"/>
        <v/>
      </c>
      <c r="L382" s="102" t="str">
        <f t="shared" si="135"/>
        <v/>
      </c>
      <c r="M382" s="124" t="str">
        <f t="shared" ca="1" si="118"/>
        <v/>
      </c>
      <c r="N382" s="124" t="str">
        <f t="shared" ca="1" si="119"/>
        <v/>
      </c>
      <c r="O382" s="124" t="str">
        <f t="shared" si="136"/>
        <v/>
      </c>
      <c r="P382" s="124" t="str">
        <f t="shared" si="137"/>
        <v/>
      </c>
      <c r="Q382" s="124" t="str">
        <f t="shared" si="138"/>
        <v/>
      </c>
      <c r="R382" s="124" t="str">
        <f t="shared" ca="1" si="120"/>
        <v/>
      </c>
      <c r="S382" s="154" t="str">
        <f t="shared" ca="1" si="121"/>
        <v/>
      </c>
      <c r="T382" s="154" t="str">
        <f t="shared" ca="1" si="139"/>
        <v/>
      </c>
      <c r="U382" s="154" t="str">
        <f t="shared" si="122"/>
        <v/>
      </c>
      <c r="V382" s="101" t="str">
        <f t="shared" ca="1" si="123"/>
        <v/>
      </c>
      <c r="W382" s="101" t="str">
        <f t="shared" si="124"/>
        <v/>
      </c>
    </row>
    <row r="383" spans="1:23">
      <c r="A383" s="102" t="str">
        <f>IFERROR(B383*Proc!$H$38,"")</f>
        <v/>
      </c>
      <c r="B383" s="34" t="str">
        <f t="shared" si="125"/>
        <v/>
      </c>
      <c r="C383" s="34" t="str">
        <f t="shared" ca="1" si="126"/>
        <v/>
      </c>
      <c r="D383" s="101" t="str">
        <f t="shared" ca="1" si="127"/>
        <v/>
      </c>
      <c r="E383" s="101" t="str">
        <f t="shared" ca="1" si="128"/>
        <v/>
      </c>
      <c r="F383" s="101" t="str">
        <f t="shared" ca="1" si="129"/>
        <v/>
      </c>
      <c r="G383" s="102" t="str">
        <f t="shared" ca="1" si="130"/>
        <v/>
      </c>
      <c r="H383" s="34" t="str">
        <f t="shared" ca="1" si="131"/>
        <v/>
      </c>
      <c r="I383" s="101" t="str">
        <f t="shared" ca="1" si="132"/>
        <v/>
      </c>
      <c r="J383" s="101" t="str">
        <f t="shared" ca="1" si="133"/>
        <v/>
      </c>
      <c r="K383" s="101" t="str">
        <f t="shared" ca="1" si="134"/>
        <v/>
      </c>
      <c r="L383" s="102" t="str">
        <f t="shared" si="135"/>
        <v/>
      </c>
      <c r="M383" s="124" t="str">
        <f t="shared" ca="1" si="118"/>
        <v/>
      </c>
      <c r="N383" s="124" t="str">
        <f t="shared" ca="1" si="119"/>
        <v/>
      </c>
      <c r="O383" s="124" t="str">
        <f t="shared" si="136"/>
        <v/>
      </c>
      <c r="P383" s="124" t="str">
        <f t="shared" si="137"/>
        <v/>
      </c>
      <c r="Q383" s="124" t="str">
        <f t="shared" si="138"/>
        <v/>
      </c>
      <c r="R383" s="124" t="str">
        <f t="shared" ca="1" si="120"/>
        <v/>
      </c>
      <c r="S383" s="154" t="str">
        <f t="shared" ca="1" si="121"/>
        <v/>
      </c>
      <c r="T383" s="154" t="str">
        <f t="shared" ca="1" si="139"/>
        <v/>
      </c>
      <c r="U383" s="154" t="str">
        <f t="shared" si="122"/>
        <v/>
      </c>
      <c r="V383" s="101" t="str">
        <f t="shared" ca="1" si="123"/>
        <v/>
      </c>
      <c r="W383" s="101" t="str">
        <f t="shared" si="124"/>
        <v/>
      </c>
    </row>
    <row r="384" spans="1:23">
      <c r="A384" s="102" t="str">
        <f>IFERROR(B384*Proc!$H$38,"")</f>
        <v/>
      </c>
      <c r="B384" s="34" t="str">
        <f t="shared" si="125"/>
        <v/>
      </c>
      <c r="C384" s="34" t="str">
        <f t="shared" ca="1" si="126"/>
        <v/>
      </c>
      <c r="D384" s="101" t="str">
        <f t="shared" ca="1" si="127"/>
        <v/>
      </c>
      <c r="E384" s="101" t="str">
        <f t="shared" ca="1" si="128"/>
        <v/>
      </c>
      <c r="F384" s="101" t="str">
        <f t="shared" ca="1" si="129"/>
        <v/>
      </c>
      <c r="G384" s="102" t="str">
        <f t="shared" ca="1" si="130"/>
        <v/>
      </c>
      <c r="H384" s="34" t="str">
        <f t="shared" ca="1" si="131"/>
        <v/>
      </c>
      <c r="I384" s="101" t="str">
        <f t="shared" ca="1" si="132"/>
        <v/>
      </c>
      <c r="J384" s="101" t="str">
        <f t="shared" ca="1" si="133"/>
        <v/>
      </c>
      <c r="K384" s="101" t="str">
        <f t="shared" ca="1" si="134"/>
        <v/>
      </c>
      <c r="L384" s="102" t="str">
        <f t="shared" si="135"/>
        <v/>
      </c>
      <c r="M384" s="124" t="str">
        <f t="shared" ca="1" si="118"/>
        <v/>
      </c>
      <c r="N384" s="124" t="str">
        <f t="shared" ca="1" si="119"/>
        <v/>
      </c>
      <c r="O384" s="124" t="str">
        <f t="shared" si="136"/>
        <v/>
      </c>
      <c r="P384" s="124" t="str">
        <f t="shared" si="137"/>
        <v/>
      </c>
      <c r="Q384" s="124" t="str">
        <f t="shared" si="138"/>
        <v/>
      </c>
      <c r="R384" s="124" t="str">
        <f t="shared" ca="1" si="120"/>
        <v/>
      </c>
      <c r="S384" s="154" t="str">
        <f t="shared" ca="1" si="121"/>
        <v/>
      </c>
      <c r="T384" s="154" t="str">
        <f t="shared" ca="1" si="139"/>
        <v/>
      </c>
      <c r="U384" s="154" t="str">
        <f t="shared" si="122"/>
        <v/>
      </c>
      <c r="V384" s="101" t="str">
        <f t="shared" ca="1" si="123"/>
        <v/>
      </c>
      <c r="W384" s="101" t="str">
        <f t="shared" si="124"/>
        <v/>
      </c>
    </row>
    <row r="385" spans="1:23">
      <c r="A385" s="102" t="str">
        <f>IFERROR(B385*Proc!$H$38,"")</f>
        <v/>
      </c>
      <c r="B385" s="34" t="str">
        <f t="shared" si="125"/>
        <v/>
      </c>
      <c r="C385" s="34" t="str">
        <f t="shared" ca="1" si="126"/>
        <v/>
      </c>
      <c r="D385" s="101" t="str">
        <f t="shared" ca="1" si="127"/>
        <v/>
      </c>
      <c r="E385" s="101" t="str">
        <f t="shared" ca="1" si="128"/>
        <v/>
      </c>
      <c r="F385" s="101" t="str">
        <f t="shared" ca="1" si="129"/>
        <v/>
      </c>
      <c r="G385" s="102" t="str">
        <f t="shared" ca="1" si="130"/>
        <v/>
      </c>
      <c r="H385" s="34" t="str">
        <f t="shared" ca="1" si="131"/>
        <v/>
      </c>
      <c r="I385" s="101" t="str">
        <f t="shared" ca="1" si="132"/>
        <v/>
      </c>
      <c r="J385" s="101" t="str">
        <f t="shared" ca="1" si="133"/>
        <v/>
      </c>
      <c r="K385" s="101" t="str">
        <f t="shared" ca="1" si="134"/>
        <v/>
      </c>
      <c r="L385" s="102" t="str">
        <f t="shared" si="135"/>
        <v/>
      </c>
      <c r="M385" s="124" t="str">
        <f t="shared" ca="1" si="118"/>
        <v/>
      </c>
      <c r="N385" s="124" t="str">
        <f t="shared" ca="1" si="119"/>
        <v/>
      </c>
      <c r="O385" s="124" t="str">
        <f t="shared" si="136"/>
        <v/>
      </c>
      <c r="P385" s="124" t="str">
        <f t="shared" si="137"/>
        <v/>
      </c>
      <c r="Q385" s="124" t="str">
        <f t="shared" si="138"/>
        <v/>
      </c>
      <c r="R385" s="124" t="str">
        <f t="shared" ca="1" si="120"/>
        <v/>
      </c>
      <c r="S385" s="154" t="str">
        <f t="shared" ca="1" si="121"/>
        <v/>
      </c>
      <c r="T385" s="154" t="str">
        <f t="shared" ca="1" si="139"/>
        <v/>
      </c>
      <c r="U385" s="154" t="str">
        <f t="shared" si="122"/>
        <v/>
      </c>
      <c r="V385" s="101" t="str">
        <f t="shared" ca="1" si="123"/>
        <v/>
      </c>
      <c r="W385" s="101" t="str">
        <f t="shared" si="124"/>
        <v/>
      </c>
    </row>
    <row r="386" spans="1:23">
      <c r="A386" s="102" t="str">
        <f>IFERROR(B386*Proc!$H$38,"")</f>
        <v/>
      </c>
      <c r="B386" s="34" t="str">
        <f t="shared" si="125"/>
        <v/>
      </c>
      <c r="C386" s="34" t="str">
        <f t="shared" ca="1" si="126"/>
        <v/>
      </c>
      <c r="D386" s="101" t="str">
        <f t="shared" ca="1" si="127"/>
        <v/>
      </c>
      <c r="E386" s="101" t="str">
        <f t="shared" ca="1" si="128"/>
        <v/>
      </c>
      <c r="F386" s="101" t="str">
        <f t="shared" ca="1" si="129"/>
        <v/>
      </c>
      <c r="G386" s="102" t="str">
        <f t="shared" ca="1" si="130"/>
        <v/>
      </c>
      <c r="H386" s="34" t="str">
        <f t="shared" ca="1" si="131"/>
        <v/>
      </c>
      <c r="I386" s="101" t="str">
        <f t="shared" ca="1" si="132"/>
        <v/>
      </c>
      <c r="J386" s="101" t="str">
        <f t="shared" ca="1" si="133"/>
        <v/>
      </c>
      <c r="K386" s="101" t="str">
        <f t="shared" ca="1" si="134"/>
        <v/>
      </c>
      <c r="L386" s="102" t="str">
        <f t="shared" si="135"/>
        <v/>
      </c>
      <c r="M386" s="124" t="str">
        <f t="shared" ca="1" si="118"/>
        <v/>
      </c>
      <c r="N386" s="124" t="str">
        <f t="shared" ca="1" si="119"/>
        <v/>
      </c>
      <c r="O386" s="124" t="str">
        <f t="shared" si="136"/>
        <v/>
      </c>
      <c r="P386" s="124" t="str">
        <f t="shared" si="137"/>
        <v/>
      </c>
      <c r="Q386" s="124" t="str">
        <f t="shared" si="138"/>
        <v/>
      </c>
      <c r="R386" s="124" t="str">
        <f t="shared" ca="1" si="120"/>
        <v/>
      </c>
      <c r="S386" s="154" t="str">
        <f t="shared" ca="1" si="121"/>
        <v/>
      </c>
      <c r="T386" s="154" t="str">
        <f t="shared" ca="1" si="139"/>
        <v/>
      </c>
      <c r="U386" s="154" t="str">
        <f t="shared" si="122"/>
        <v/>
      </c>
      <c r="V386" s="101" t="str">
        <f t="shared" ca="1" si="123"/>
        <v/>
      </c>
      <c r="W386" s="101" t="str">
        <f t="shared" si="124"/>
        <v/>
      </c>
    </row>
    <row r="387" spans="1:23">
      <c r="A387" s="102" t="str">
        <f>IFERROR(B387*Proc!$H$38,"")</f>
        <v/>
      </c>
      <c r="B387" s="34" t="str">
        <f t="shared" si="125"/>
        <v/>
      </c>
      <c r="C387" s="34" t="str">
        <f t="shared" ca="1" si="126"/>
        <v/>
      </c>
      <c r="D387" s="101" t="str">
        <f t="shared" ca="1" si="127"/>
        <v/>
      </c>
      <c r="E387" s="101" t="str">
        <f t="shared" ca="1" si="128"/>
        <v/>
      </c>
      <c r="F387" s="101" t="str">
        <f t="shared" ca="1" si="129"/>
        <v/>
      </c>
      <c r="G387" s="102" t="str">
        <f t="shared" ca="1" si="130"/>
        <v/>
      </c>
      <c r="H387" s="34" t="str">
        <f t="shared" ca="1" si="131"/>
        <v/>
      </c>
      <c r="I387" s="101" t="str">
        <f t="shared" ca="1" si="132"/>
        <v/>
      </c>
      <c r="J387" s="101" t="str">
        <f t="shared" ca="1" si="133"/>
        <v/>
      </c>
      <c r="K387" s="101" t="str">
        <f t="shared" ca="1" si="134"/>
        <v/>
      </c>
      <c r="L387" s="102" t="str">
        <f t="shared" si="135"/>
        <v/>
      </c>
      <c r="M387" s="124" t="str">
        <f t="shared" ca="1" si="118"/>
        <v/>
      </c>
      <c r="N387" s="124" t="str">
        <f t="shared" ca="1" si="119"/>
        <v/>
      </c>
      <c r="O387" s="124" t="str">
        <f t="shared" si="136"/>
        <v/>
      </c>
      <c r="P387" s="124" t="str">
        <f t="shared" si="137"/>
        <v/>
      </c>
      <c r="Q387" s="124" t="str">
        <f t="shared" si="138"/>
        <v/>
      </c>
      <c r="R387" s="124" t="str">
        <f t="shared" ca="1" si="120"/>
        <v/>
      </c>
      <c r="S387" s="154" t="str">
        <f t="shared" ca="1" si="121"/>
        <v/>
      </c>
      <c r="T387" s="154" t="str">
        <f t="shared" ca="1" si="139"/>
        <v/>
      </c>
      <c r="U387" s="154" t="str">
        <f t="shared" si="122"/>
        <v/>
      </c>
      <c r="V387" s="101" t="str">
        <f t="shared" ca="1" si="123"/>
        <v/>
      </c>
      <c r="W387" s="101" t="str">
        <f t="shared" si="124"/>
        <v/>
      </c>
    </row>
    <row r="388" spans="1:23">
      <c r="A388" s="102" t="str">
        <f>IFERROR(B388*Proc!$H$38,"")</f>
        <v/>
      </c>
      <c r="B388" s="34" t="str">
        <f t="shared" si="125"/>
        <v/>
      </c>
      <c r="C388" s="34" t="str">
        <f t="shared" ca="1" si="126"/>
        <v/>
      </c>
      <c r="D388" s="101" t="str">
        <f t="shared" ca="1" si="127"/>
        <v/>
      </c>
      <c r="E388" s="101" t="str">
        <f t="shared" ca="1" si="128"/>
        <v/>
      </c>
      <c r="F388" s="101" t="str">
        <f t="shared" ca="1" si="129"/>
        <v/>
      </c>
      <c r="G388" s="102" t="str">
        <f t="shared" ca="1" si="130"/>
        <v/>
      </c>
      <c r="H388" s="34" t="str">
        <f t="shared" ca="1" si="131"/>
        <v/>
      </c>
      <c r="I388" s="101" t="str">
        <f t="shared" ca="1" si="132"/>
        <v/>
      </c>
      <c r="J388" s="101" t="str">
        <f t="shared" ca="1" si="133"/>
        <v/>
      </c>
      <c r="K388" s="101" t="str">
        <f t="shared" ca="1" si="134"/>
        <v/>
      </c>
      <c r="L388" s="102" t="str">
        <f t="shared" si="135"/>
        <v/>
      </c>
      <c r="M388" s="124" t="str">
        <f t="shared" ref="M388:M451" ca="1" si="140">IFERROR(INDEX(rMaxtable,$AA$2,1000-B388+1)*(1-rTPs)+INDEX(rMaxtable,$AB$2,1000-B388+1)*rTPs,"")</f>
        <v/>
      </c>
      <c r="N388" s="124" t="str">
        <f t="shared" ref="N388:N451" ca="1" si="141">IFERROR(INDEX(rMaxtable,$AA$1,1000-B388+1)*(1-rSLs)+INDEX(rMaxtable,$AB$1,1000-B388+1)*rSLs,"")</f>
        <v/>
      </c>
      <c r="O388" s="124" t="str">
        <f t="shared" si="136"/>
        <v/>
      </c>
      <c r="P388" s="124" t="str">
        <f t="shared" si="137"/>
        <v/>
      </c>
      <c r="Q388" s="124" t="str">
        <f t="shared" si="138"/>
        <v/>
      </c>
      <c r="R388" s="124" t="str">
        <f t="shared" ref="R388:R451" ca="1" si="142">IFERROR(IF(ISNUMBER(N388),N388,rSmall)*P388/(IF(ISNUMBER(M388),M388,rSmall)+IF(ISNUMBER(N388),N388,rSmall)),"")</f>
        <v/>
      </c>
      <c r="S388" s="154" t="str">
        <f t="shared" ref="S388:S451" ca="1" si="143">IFERROR(M388-R388,"")</f>
        <v/>
      </c>
      <c r="T388" s="154" t="str">
        <f t="shared" ca="1" si="139"/>
        <v/>
      </c>
      <c r="U388" s="154" t="str">
        <f t="shared" ref="U388:U451" si="144">IF(B388&gt;rNtrials,"",(1-IF(ISNUMBER(S388),S388,rSmall)-IF(ISNUMBER(T388),T388,rSmall)))</f>
        <v/>
      </c>
      <c r="V388" s="101" t="str">
        <f t="shared" ref="V388:V451" ca="1" si="145">IFERROR(rPipvalue*rStdevup*K388,"")</f>
        <v/>
      </c>
      <c r="W388" s="101" t="str">
        <f t="shared" ref="W388:W451" si="146">IFERROR(rMugraph*B388,"")</f>
        <v/>
      </c>
    </row>
    <row r="389" spans="1:23">
      <c r="A389" s="102" t="str">
        <f>IFERROR(B389*Proc!$H$38,"")</f>
        <v/>
      </c>
      <c r="B389" s="34" t="str">
        <f t="shared" ref="B389:B452" si="147">IFERROR(IF(1+B388&gt;rNtrials,"",1+B388),"")</f>
        <v/>
      </c>
      <c r="C389" s="34" t="str">
        <f t="shared" ref="C389:C452" ca="1" si="148">IFERROR(MATCH($C$2,OFFSET(rMaxtable,,1000-$B389,,1),-1),"")</f>
        <v/>
      </c>
      <c r="D389" s="101" t="str">
        <f t="shared" ref="D389:D452" ca="1" si="149">IFERROR(INDEX(rMaxtable,C389,1000-$B389+1),"")</f>
        <v/>
      </c>
      <c r="E389" s="101" t="str">
        <f t="shared" ref="E389:E452" ca="1" si="150">IFERROR(INDEX(rMaxtable,C389+1,1000-$B389+1),"")</f>
        <v/>
      </c>
      <c r="F389" s="101" t="str">
        <f t="shared" ref="F389:F452" ca="1" si="151">IFERROR(C389-1+(D389-$C$2)/(D389-IF(ISNUMBER(E389),E389,0))*(1),"")</f>
        <v/>
      </c>
      <c r="G389" s="102" t="str">
        <f t="shared" ref="G389:G452" ca="1" si="152">IFERROR(rPipvalue*rSDTP*F389,"")</f>
        <v/>
      </c>
      <c r="H389" s="34" t="str">
        <f t="shared" ref="H389:H452" ca="1" si="153">IFERROR(MATCH($H$2,OFFSET(rMaxtable,,1000-$B389,,1),-1),"")</f>
        <v/>
      </c>
      <c r="I389" s="101" t="str">
        <f t="shared" ref="I389:I452" ca="1" si="154">IFERROR(INDEX(rMaxtable,H389,1000-$B389+1),"")</f>
        <v/>
      </c>
      <c r="J389" s="101" t="str">
        <f t="shared" ref="J389:J452" ca="1" si="155">IFERROR(INDEX(rMaxtable,H389+1,1000-$B389+1),"")</f>
        <v/>
      </c>
      <c r="K389" s="101" t="str">
        <f t="shared" ref="K389:K452" ca="1" si="156">IFERROR(H389-1+(I389-$H$2)/(I389-IF(ISNUMBER(J389),J389,0))*(1),"")</f>
        <v/>
      </c>
      <c r="L389" s="102" t="str">
        <f t="shared" ref="L389:L452" si="157">IF(B388&lt;rNtrials,-(rPipvalue*rSDSL*K389),"")</f>
        <v/>
      </c>
      <c r="M389" s="124" t="str">
        <f t="shared" ca="1" si="140"/>
        <v/>
      </c>
      <c r="N389" s="124" t="str">
        <f t="shared" ca="1" si="141"/>
        <v/>
      </c>
      <c r="O389" s="124" t="str">
        <f t="shared" ref="O389:O452" si="158">IF($B389&gt;rNtrials,"",(1-IF(ISNUMBER(M389),M389,rSmall))*(1-IF(ISNUMBER(N389),N389,rSmall)))</f>
        <v/>
      </c>
      <c r="P389" s="124" t="str">
        <f t="shared" ref="P389:P452" si="159">IF($B389&gt;rNtrials,"",IF(ISNUMBER(M389),M389,rSmall)*IF(ISNUMBER(N389),N389,rSmall))</f>
        <v/>
      </c>
      <c r="Q389" s="124" t="str">
        <f t="shared" ref="Q389:Q452" si="160">IFERROR(IF($B389&gt;rNtrials,"",IF(ISNUMBER(M389),M389,rSmall)*P389/(IF(ISNUMBER(M389),M389,rSmall)+IF(ISNUMBER(N389),N389,rSmall))),"")</f>
        <v/>
      </c>
      <c r="R389" s="124" t="str">
        <f t="shared" ca="1" si="142"/>
        <v/>
      </c>
      <c r="S389" s="154" t="str">
        <f t="shared" ca="1" si="143"/>
        <v/>
      </c>
      <c r="T389" s="154" t="str">
        <f t="shared" ca="1" si="139"/>
        <v/>
      </c>
      <c r="U389" s="154" t="str">
        <f t="shared" si="144"/>
        <v/>
      </c>
      <c r="V389" s="101" t="str">
        <f t="shared" ca="1" si="145"/>
        <v/>
      </c>
      <c r="W389" s="101" t="str">
        <f t="shared" si="146"/>
        <v/>
      </c>
    </row>
    <row r="390" spans="1:23">
      <c r="A390" s="102" t="str">
        <f>IFERROR(B390*Proc!$H$38,"")</f>
        <v/>
      </c>
      <c r="B390" s="34" t="str">
        <f t="shared" si="147"/>
        <v/>
      </c>
      <c r="C390" s="34" t="str">
        <f t="shared" ca="1" si="148"/>
        <v/>
      </c>
      <c r="D390" s="101" t="str">
        <f t="shared" ca="1" si="149"/>
        <v/>
      </c>
      <c r="E390" s="101" t="str">
        <f t="shared" ca="1" si="150"/>
        <v/>
      </c>
      <c r="F390" s="101" t="str">
        <f t="shared" ca="1" si="151"/>
        <v/>
      </c>
      <c r="G390" s="102" t="str">
        <f t="shared" ca="1" si="152"/>
        <v/>
      </c>
      <c r="H390" s="34" t="str">
        <f t="shared" ca="1" si="153"/>
        <v/>
      </c>
      <c r="I390" s="101" t="str">
        <f t="shared" ca="1" si="154"/>
        <v/>
      </c>
      <c r="J390" s="101" t="str">
        <f t="shared" ca="1" si="155"/>
        <v/>
      </c>
      <c r="K390" s="101" t="str">
        <f t="shared" ca="1" si="156"/>
        <v/>
      </c>
      <c r="L390" s="102" t="str">
        <f t="shared" si="157"/>
        <v/>
      </c>
      <c r="M390" s="124" t="str">
        <f t="shared" ca="1" si="140"/>
        <v/>
      </c>
      <c r="N390" s="124" t="str">
        <f t="shared" ca="1" si="141"/>
        <v/>
      </c>
      <c r="O390" s="124" t="str">
        <f t="shared" si="158"/>
        <v/>
      </c>
      <c r="P390" s="124" t="str">
        <f t="shared" si="159"/>
        <v/>
      </c>
      <c r="Q390" s="124" t="str">
        <f t="shared" si="160"/>
        <v/>
      </c>
      <c r="R390" s="124" t="str">
        <f t="shared" ca="1" si="142"/>
        <v/>
      </c>
      <c r="S390" s="154" t="str">
        <f t="shared" ca="1" si="143"/>
        <v/>
      </c>
      <c r="T390" s="154" t="str">
        <f t="shared" ref="T390:T453" ca="1" si="161">IFERROR(N390-Q390,"")</f>
        <v/>
      </c>
      <c r="U390" s="154" t="str">
        <f t="shared" si="144"/>
        <v/>
      </c>
      <c r="V390" s="101" t="str">
        <f t="shared" ca="1" si="145"/>
        <v/>
      </c>
      <c r="W390" s="101" t="str">
        <f t="shared" si="146"/>
        <v/>
      </c>
    </row>
    <row r="391" spans="1:23">
      <c r="A391" s="102" t="str">
        <f>IFERROR(B391*Proc!$H$38,"")</f>
        <v/>
      </c>
      <c r="B391" s="34" t="str">
        <f t="shared" si="147"/>
        <v/>
      </c>
      <c r="C391" s="34" t="str">
        <f t="shared" ca="1" si="148"/>
        <v/>
      </c>
      <c r="D391" s="101" t="str">
        <f t="shared" ca="1" si="149"/>
        <v/>
      </c>
      <c r="E391" s="101" t="str">
        <f t="shared" ca="1" si="150"/>
        <v/>
      </c>
      <c r="F391" s="101" t="str">
        <f t="shared" ca="1" si="151"/>
        <v/>
      </c>
      <c r="G391" s="102" t="str">
        <f t="shared" ca="1" si="152"/>
        <v/>
      </c>
      <c r="H391" s="34" t="str">
        <f t="shared" ca="1" si="153"/>
        <v/>
      </c>
      <c r="I391" s="101" t="str">
        <f t="shared" ca="1" si="154"/>
        <v/>
      </c>
      <c r="J391" s="101" t="str">
        <f t="shared" ca="1" si="155"/>
        <v/>
      </c>
      <c r="K391" s="101" t="str">
        <f t="shared" ca="1" si="156"/>
        <v/>
      </c>
      <c r="L391" s="102" t="str">
        <f t="shared" si="157"/>
        <v/>
      </c>
      <c r="M391" s="124" t="str">
        <f t="shared" ca="1" si="140"/>
        <v/>
      </c>
      <c r="N391" s="124" t="str">
        <f t="shared" ca="1" si="141"/>
        <v/>
      </c>
      <c r="O391" s="124" t="str">
        <f t="shared" si="158"/>
        <v/>
      </c>
      <c r="P391" s="124" t="str">
        <f t="shared" si="159"/>
        <v/>
      </c>
      <c r="Q391" s="124" t="str">
        <f t="shared" si="160"/>
        <v/>
      </c>
      <c r="R391" s="124" t="str">
        <f t="shared" ca="1" si="142"/>
        <v/>
      </c>
      <c r="S391" s="154" t="str">
        <f t="shared" ca="1" si="143"/>
        <v/>
      </c>
      <c r="T391" s="154" t="str">
        <f t="shared" ca="1" si="161"/>
        <v/>
      </c>
      <c r="U391" s="154" t="str">
        <f t="shared" si="144"/>
        <v/>
      </c>
      <c r="V391" s="101" t="str">
        <f t="shared" ca="1" si="145"/>
        <v/>
      </c>
      <c r="W391" s="101" t="str">
        <f t="shared" si="146"/>
        <v/>
      </c>
    </row>
    <row r="392" spans="1:23">
      <c r="A392" s="102" t="str">
        <f>IFERROR(B392*Proc!$H$38,"")</f>
        <v/>
      </c>
      <c r="B392" s="34" t="str">
        <f t="shared" si="147"/>
        <v/>
      </c>
      <c r="C392" s="34" t="str">
        <f t="shared" ca="1" si="148"/>
        <v/>
      </c>
      <c r="D392" s="101" t="str">
        <f t="shared" ca="1" si="149"/>
        <v/>
      </c>
      <c r="E392" s="101" t="str">
        <f t="shared" ca="1" si="150"/>
        <v/>
      </c>
      <c r="F392" s="101" t="str">
        <f t="shared" ca="1" si="151"/>
        <v/>
      </c>
      <c r="G392" s="102" t="str">
        <f t="shared" ca="1" si="152"/>
        <v/>
      </c>
      <c r="H392" s="34" t="str">
        <f t="shared" ca="1" si="153"/>
        <v/>
      </c>
      <c r="I392" s="101" t="str">
        <f t="shared" ca="1" si="154"/>
        <v/>
      </c>
      <c r="J392" s="101" t="str">
        <f t="shared" ca="1" si="155"/>
        <v/>
      </c>
      <c r="K392" s="101" t="str">
        <f t="shared" ca="1" si="156"/>
        <v/>
      </c>
      <c r="L392" s="102" t="str">
        <f t="shared" si="157"/>
        <v/>
      </c>
      <c r="M392" s="124" t="str">
        <f t="shared" ca="1" si="140"/>
        <v/>
      </c>
      <c r="N392" s="124" t="str">
        <f t="shared" ca="1" si="141"/>
        <v/>
      </c>
      <c r="O392" s="124" t="str">
        <f t="shared" si="158"/>
        <v/>
      </c>
      <c r="P392" s="124" t="str">
        <f t="shared" si="159"/>
        <v/>
      </c>
      <c r="Q392" s="124" t="str">
        <f t="shared" si="160"/>
        <v/>
      </c>
      <c r="R392" s="124" t="str">
        <f t="shared" ca="1" si="142"/>
        <v/>
      </c>
      <c r="S392" s="154" t="str">
        <f t="shared" ca="1" si="143"/>
        <v/>
      </c>
      <c r="T392" s="154" t="str">
        <f t="shared" ca="1" si="161"/>
        <v/>
      </c>
      <c r="U392" s="154" t="str">
        <f t="shared" si="144"/>
        <v/>
      </c>
      <c r="V392" s="101" t="str">
        <f t="shared" ca="1" si="145"/>
        <v/>
      </c>
      <c r="W392" s="101" t="str">
        <f t="shared" si="146"/>
        <v/>
      </c>
    </row>
    <row r="393" spans="1:23">
      <c r="A393" s="102" t="str">
        <f>IFERROR(B393*Proc!$H$38,"")</f>
        <v/>
      </c>
      <c r="B393" s="34" t="str">
        <f t="shared" si="147"/>
        <v/>
      </c>
      <c r="C393" s="34" t="str">
        <f t="shared" ca="1" si="148"/>
        <v/>
      </c>
      <c r="D393" s="101" t="str">
        <f t="shared" ca="1" si="149"/>
        <v/>
      </c>
      <c r="E393" s="101" t="str">
        <f t="shared" ca="1" si="150"/>
        <v/>
      </c>
      <c r="F393" s="101" t="str">
        <f t="shared" ca="1" si="151"/>
        <v/>
      </c>
      <c r="G393" s="102" t="str">
        <f t="shared" ca="1" si="152"/>
        <v/>
      </c>
      <c r="H393" s="34" t="str">
        <f t="shared" ca="1" si="153"/>
        <v/>
      </c>
      <c r="I393" s="101" t="str">
        <f t="shared" ca="1" si="154"/>
        <v/>
      </c>
      <c r="J393" s="101" t="str">
        <f t="shared" ca="1" si="155"/>
        <v/>
      </c>
      <c r="K393" s="101" t="str">
        <f t="shared" ca="1" si="156"/>
        <v/>
      </c>
      <c r="L393" s="102" t="str">
        <f t="shared" si="157"/>
        <v/>
      </c>
      <c r="M393" s="124" t="str">
        <f t="shared" ca="1" si="140"/>
        <v/>
      </c>
      <c r="N393" s="124" t="str">
        <f t="shared" ca="1" si="141"/>
        <v/>
      </c>
      <c r="O393" s="124" t="str">
        <f t="shared" si="158"/>
        <v/>
      </c>
      <c r="P393" s="124" t="str">
        <f t="shared" si="159"/>
        <v/>
      </c>
      <c r="Q393" s="124" t="str">
        <f t="shared" si="160"/>
        <v/>
      </c>
      <c r="R393" s="124" t="str">
        <f t="shared" ca="1" si="142"/>
        <v/>
      </c>
      <c r="S393" s="154" t="str">
        <f t="shared" ca="1" si="143"/>
        <v/>
      </c>
      <c r="T393" s="154" t="str">
        <f t="shared" ca="1" si="161"/>
        <v/>
      </c>
      <c r="U393" s="154" t="str">
        <f t="shared" si="144"/>
        <v/>
      </c>
      <c r="V393" s="101" t="str">
        <f t="shared" ca="1" si="145"/>
        <v/>
      </c>
      <c r="W393" s="101" t="str">
        <f t="shared" si="146"/>
        <v/>
      </c>
    </row>
    <row r="394" spans="1:23">
      <c r="A394" s="102" t="str">
        <f>IFERROR(B394*Proc!$H$38,"")</f>
        <v/>
      </c>
      <c r="B394" s="34" t="str">
        <f t="shared" si="147"/>
        <v/>
      </c>
      <c r="C394" s="34" t="str">
        <f t="shared" ca="1" si="148"/>
        <v/>
      </c>
      <c r="D394" s="101" t="str">
        <f t="shared" ca="1" si="149"/>
        <v/>
      </c>
      <c r="E394" s="101" t="str">
        <f t="shared" ca="1" si="150"/>
        <v/>
      </c>
      <c r="F394" s="101" t="str">
        <f t="shared" ca="1" si="151"/>
        <v/>
      </c>
      <c r="G394" s="102" t="str">
        <f t="shared" ca="1" si="152"/>
        <v/>
      </c>
      <c r="H394" s="34" t="str">
        <f t="shared" ca="1" si="153"/>
        <v/>
      </c>
      <c r="I394" s="101" t="str">
        <f t="shared" ca="1" si="154"/>
        <v/>
      </c>
      <c r="J394" s="101" t="str">
        <f t="shared" ca="1" si="155"/>
        <v/>
      </c>
      <c r="K394" s="101" t="str">
        <f t="shared" ca="1" si="156"/>
        <v/>
      </c>
      <c r="L394" s="102" t="str">
        <f t="shared" si="157"/>
        <v/>
      </c>
      <c r="M394" s="124" t="str">
        <f t="shared" ca="1" si="140"/>
        <v/>
      </c>
      <c r="N394" s="124" t="str">
        <f t="shared" ca="1" si="141"/>
        <v/>
      </c>
      <c r="O394" s="124" t="str">
        <f t="shared" si="158"/>
        <v/>
      </c>
      <c r="P394" s="124" t="str">
        <f t="shared" si="159"/>
        <v/>
      </c>
      <c r="Q394" s="124" t="str">
        <f t="shared" si="160"/>
        <v/>
      </c>
      <c r="R394" s="124" t="str">
        <f t="shared" ca="1" si="142"/>
        <v/>
      </c>
      <c r="S394" s="154" t="str">
        <f t="shared" ca="1" si="143"/>
        <v/>
      </c>
      <c r="T394" s="154" t="str">
        <f t="shared" ca="1" si="161"/>
        <v/>
      </c>
      <c r="U394" s="154" t="str">
        <f t="shared" si="144"/>
        <v/>
      </c>
      <c r="V394" s="101" t="str">
        <f t="shared" ca="1" si="145"/>
        <v/>
      </c>
      <c r="W394" s="101" t="str">
        <f t="shared" si="146"/>
        <v/>
      </c>
    </row>
    <row r="395" spans="1:23">
      <c r="A395" s="102" t="str">
        <f>IFERROR(B395*Proc!$H$38,"")</f>
        <v/>
      </c>
      <c r="B395" s="34" t="str">
        <f t="shared" si="147"/>
        <v/>
      </c>
      <c r="C395" s="34" t="str">
        <f t="shared" ca="1" si="148"/>
        <v/>
      </c>
      <c r="D395" s="101" t="str">
        <f t="shared" ca="1" si="149"/>
        <v/>
      </c>
      <c r="E395" s="101" t="str">
        <f t="shared" ca="1" si="150"/>
        <v/>
      </c>
      <c r="F395" s="101" t="str">
        <f t="shared" ca="1" si="151"/>
        <v/>
      </c>
      <c r="G395" s="102" t="str">
        <f t="shared" ca="1" si="152"/>
        <v/>
      </c>
      <c r="H395" s="34" t="str">
        <f t="shared" ca="1" si="153"/>
        <v/>
      </c>
      <c r="I395" s="101" t="str">
        <f t="shared" ca="1" si="154"/>
        <v/>
      </c>
      <c r="J395" s="101" t="str">
        <f t="shared" ca="1" si="155"/>
        <v/>
      </c>
      <c r="K395" s="101" t="str">
        <f t="shared" ca="1" si="156"/>
        <v/>
      </c>
      <c r="L395" s="102" t="str">
        <f t="shared" si="157"/>
        <v/>
      </c>
      <c r="M395" s="124" t="str">
        <f t="shared" ca="1" si="140"/>
        <v/>
      </c>
      <c r="N395" s="124" t="str">
        <f t="shared" ca="1" si="141"/>
        <v/>
      </c>
      <c r="O395" s="124" t="str">
        <f t="shared" si="158"/>
        <v/>
      </c>
      <c r="P395" s="124" t="str">
        <f t="shared" si="159"/>
        <v/>
      </c>
      <c r="Q395" s="124" t="str">
        <f t="shared" si="160"/>
        <v/>
      </c>
      <c r="R395" s="124" t="str">
        <f t="shared" ca="1" si="142"/>
        <v/>
      </c>
      <c r="S395" s="154" t="str">
        <f t="shared" ca="1" si="143"/>
        <v/>
      </c>
      <c r="T395" s="154" t="str">
        <f t="shared" ca="1" si="161"/>
        <v/>
      </c>
      <c r="U395" s="154" t="str">
        <f t="shared" si="144"/>
        <v/>
      </c>
      <c r="V395" s="101" t="str">
        <f t="shared" ca="1" si="145"/>
        <v/>
      </c>
      <c r="W395" s="101" t="str">
        <f t="shared" si="146"/>
        <v/>
      </c>
    </row>
    <row r="396" spans="1:23">
      <c r="A396" s="102" t="str">
        <f>IFERROR(B396*Proc!$H$38,"")</f>
        <v/>
      </c>
      <c r="B396" s="34" t="str">
        <f t="shared" si="147"/>
        <v/>
      </c>
      <c r="C396" s="34" t="str">
        <f t="shared" ca="1" si="148"/>
        <v/>
      </c>
      <c r="D396" s="101" t="str">
        <f t="shared" ca="1" si="149"/>
        <v/>
      </c>
      <c r="E396" s="101" t="str">
        <f t="shared" ca="1" si="150"/>
        <v/>
      </c>
      <c r="F396" s="101" t="str">
        <f t="shared" ca="1" si="151"/>
        <v/>
      </c>
      <c r="G396" s="102" t="str">
        <f t="shared" ca="1" si="152"/>
        <v/>
      </c>
      <c r="H396" s="34" t="str">
        <f t="shared" ca="1" si="153"/>
        <v/>
      </c>
      <c r="I396" s="101" t="str">
        <f t="shared" ca="1" si="154"/>
        <v/>
      </c>
      <c r="J396" s="101" t="str">
        <f t="shared" ca="1" si="155"/>
        <v/>
      </c>
      <c r="K396" s="101" t="str">
        <f t="shared" ca="1" si="156"/>
        <v/>
      </c>
      <c r="L396" s="102" t="str">
        <f t="shared" si="157"/>
        <v/>
      </c>
      <c r="M396" s="124" t="str">
        <f t="shared" ca="1" si="140"/>
        <v/>
      </c>
      <c r="N396" s="124" t="str">
        <f t="shared" ca="1" si="141"/>
        <v/>
      </c>
      <c r="O396" s="124" t="str">
        <f t="shared" si="158"/>
        <v/>
      </c>
      <c r="P396" s="124" t="str">
        <f t="shared" si="159"/>
        <v/>
      </c>
      <c r="Q396" s="124" t="str">
        <f t="shared" si="160"/>
        <v/>
      </c>
      <c r="R396" s="124" t="str">
        <f t="shared" ca="1" si="142"/>
        <v/>
      </c>
      <c r="S396" s="154" t="str">
        <f t="shared" ca="1" si="143"/>
        <v/>
      </c>
      <c r="T396" s="154" t="str">
        <f t="shared" ca="1" si="161"/>
        <v/>
      </c>
      <c r="U396" s="154" t="str">
        <f t="shared" si="144"/>
        <v/>
      </c>
      <c r="V396" s="101" t="str">
        <f t="shared" ca="1" si="145"/>
        <v/>
      </c>
      <c r="W396" s="101" t="str">
        <f t="shared" si="146"/>
        <v/>
      </c>
    </row>
    <row r="397" spans="1:23">
      <c r="A397" s="102" t="str">
        <f>IFERROR(B397*Proc!$H$38,"")</f>
        <v/>
      </c>
      <c r="B397" s="34" t="str">
        <f t="shared" si="147"/>
        <v/>
      </c>
      <c r="C397" s="34" t="str">
        <f t="shared" ca="1" si="148"/>
        <v/>
      </c>
      <c r="D397" s="101" t="str">
        <f t="shared" ca="1" si="149"/>
        <v/>
      </c>
      <c r="E397" s="101" t="str">
        <f t="shared" ca="1" si="150"/>
        <v/>
      </c>
      <c r="F397" s="101" t="str">
        <f t="shared" ca="1" si="151"/>
        <v/>
      </c>
      <c r="G397" s="102" t="str">
        <f t="shared" ca="1" si="152"/>
        <v/>
      </c>
      <c r="H397" s="34" t="str">
        <f t="shared" ca="1" si="153"/>
        <v/>
      </c>
      <c r="I397" s="101" t="str">
        <f t="shared" ca="1" si="154"/>
        <v/>
      </c>
      <c r="J397" s="101" t="str">
        <f t="shared" ca="1" si="155"/>
        <v/>
      </c>
      <c r="K397" s="101" t="str">
        <f t="shared" ca="1" si="156"/>
        <v/>
      </c>
      <c r="L397" s="102" t="str">
        <f t="shared" si="157"/>
        <v/>
      </c>
      <c r="M397" s="124" t="str">
        <f t="shared" ca="1" si="140"/>
        <v/>
      </c>
      <c r="N397" s="124" t="str">
        <f t="shared" ca="1" si="141"/>
        <v/>
      </c>
      <c r="O397" s="124" t="str">
        <f t="shared" si="158"/>
        <v/>
      </c>
      <c r="P397" s="124" t="str">
        <f t="shared" si="159"/>
        <v/>
      </c>
      <c r="Q397" s="124" t="str">
        <f t="shared" si="160"/>
        <v/>
      </c>
      <c r="R397" s="124" t="str">
        <f t="shared" ca="1" si="142"/>
        <v/>
      </c>
      <c r="S397" s="154" t="str">
        <f t="shared" ca="1" si="143"/>
        <v/>
      </c>
      <c r="T397" s="154" t="str">
        <f t="shared" ca="1" si="161"/>
        <v/>
      </c>
      <c r="U397" s="154" t="str">
        <f t="shared" si="144"/>
        <v/>
      </c>
      <c r="V397" s="101" t="str">
        <f t="shared" ca="1" si="145"/>
        <v/>
      </c>
      <c r="W397" s="101" t="str">
        <f t="shared" si="146"/>
        <v/>
      </c>
    </row>
    <row r="398" spans="1:23">
      <c r="A398" s="102" t="str">
        <f>IFERROR(B398*Proc!$H$38,"")</f>
        <v/>
      </c>
      <c r="B398" s="34" t="str">
        <f t="shared" si="147"/>
        <v/>
      </c>
      <c r="C398" s="34" t="str">
        <f t="shared" ca="1" si="148"/>
        <v/>
      </c>
      <c r="D398" s="101" t="str">
        <f t="shared" ca="1" si="149"/>
        <v/>
      </c>
      <c r="E398" s="101" t="str">
        <f t="shared" ca="1" si="150"/>
        <v/>
      </c>
      <c r="F398" s="101" t="str">
        <f t="shared" ca="1" si="151"/>
        <v/>
      </c>
      <c r="G398" s="102" t="str">
        <f t="shared" ca="1" si="152"/>
        <v/>
      </c>
      <c r="H398" s="34" t="str">
        <f t="shared" ca="1" si="153"/>
        <v/>
      </c>
      <c r="I398" s="101" t="str">
        <f t="shared" ca="1" si="154"/>
        <v/>
      </c>
      <c r="J398" s="101" t="str">
        <f t="shared" ca="1" si="155"/>
        <v/>
      </c>
      <c r="K398" s="101" t="str">
        <f t="shared" ca="1" si="156"/>
        <v/>
      </c>
      <c r="L398" s="102" t="str">
        <f t="shared" si="157"/>
        <v/>
      </c>
      <c r="M398" s="124" t="str">
        <f t="shared" ca="1" si="140"/>
        <v/>
      </c>
      <c r="N398" s="124" t="str">
        <f t="shared" ca="1" si="141"/>
        <v/>
      </c>
      <c r="O398" s="124" t="str">
        <f t="shared" si="158"/>
        <v/>
      </c>
      <c r="P398" s="124" t="str">
        <f t="shared" si="159"/>
        <v/>
      </c>
      <c r="Q398" s="124" t="str">
        <f t="shared" si="160"/>
        <v/>
      </c>
      <c r="R398" s="124" t="str">
        <f t="shared" ca="1" si="142"/>
        <v/>
      </c>
      <c r="S398" s="154" t="str">
        <f t="shared" ca="1" si="143"/>
        <v/>
      </c>
      <c r="T398" s="154" t="str">
        <f t="shared" ca="1" si="161"/>
        <v/>
      </c>
      <c r="U398" s="154" t="str">
        <f t="shared" si="144"/>
        <v/>
      </c>
      <c r="V398" s="101" t="str">
        <f t="shared" ca="1" si="145"/>
        <v/>
      </c>
      <c r="W398" s="101" t="str">
        <f t="shared" si="146"/>
        <v/>
      </c>
    </row>
    <row r="399" spans="1:23">
      <c r="A399" s="102" t="str">
        <f>IFERROR(B399*Proc!$H$38,"")</f>
        <v/>
      </c>
      <c r="B399" s="34" t="str">
        <f t="shared" si="147"/>
        <v/>
      </c>
      <c r="C399" s="34" t="str">
        <f t="shared" ca="1" si="148"/>
        <v/>
      </c>
      <c r="D399" s="101" t="str">
        <f t="shared" ca="1" si="149"/>
        <v/>
      </c>
      <c r="E399" s="101" t="str">
        <f t="shared" ca="1" si="150"/>
        <v/>
      </c>
      <c r="F399" s="101" t="str">
        <f t="shared" ca="1" si="151"/>
        <v/>
      </c>
      <c r="G399" s="102" t="str">
        <f t="shared" ca="1" si="152"/>
        <v/>
      </c>
      <c r="H399" s="34" t="str">
        <f t="shared" ca="1" si="153"/>
        <v/>
      </c>
      <c r="I399" s="101" t="str">
        <f t="shared" ca="1" si="154"/>
        <v/>
      </c>
      <c r="J399" s="101" t="str">
        <f t="shared" ca="1" si="155"/>
        <v/>
      </c>
      <c r="K399" s="101" t="str">
        <f t="shared" ca="1" si="156"/>
        <v/>
      </c>
      <c r="L399" s="102" t="str">
        <f t="shared" si="157"/>
        <v/>
      </c>
      <c r="M399" s="124" t="str">
        <f t="shared" ca="1" si="140"/>
        <v/>
      </c>
      <c r="N399" s="124" t="str">
        <f t="shared" ca="1" si="141"/>
        <v/>
      </c>
      <c r="O399" s="124" t="str">
        <f t="shared" si="158"/>
        <v/>
      </c>
      <c r="P399" s="124" t="str">
        <f t="shared" si="159"/>
        <v/>
      </c>
      <c r="Q399" s="124" t="str">
        <f t="shared" si="160"/>
        <v/>
      </c>
      <c r="R399" s="124" t="str">
        <f t="shared" ca="1" si="142"/>
        <v/>
      </c>
      <c r="S399" s="154" t="str">
        <f t="shared" ca="1" si="143"/>
        <v/>
      </c>
      <c r="T399" s="154" t="str">
        <f t="shared" ca="1" si="161"/>
        <v/>
      </c>
      <c r="U399" s="154" t="str">
        <f t="shared" si="144"/>
        <v/>
      </c>
      <c r="V399" s="101" t="str">
        <f t="shared" ca="1" si="145"/>
        <v/>
      </c>
      <c r="W399" s="101" t="str">
        <f t="shared" si="146"/>
        <v/>
      </c>
    </row>
    <row r="400" spans="1:23">
      <c r="A400" s="102" t="str">
        <f>IFERROR(B400*Proc!$H$38,"")</f>
        <v/>
      </c>
      <c r="B400" s="34" t="str">
        <f t="shared" si="147"/>
        <v/>
      </c>
      <c r="C400" s="34" t="str">
        <f t="shared" ca="1" si="148"/>
        <v/>
      </c>
      <c r="D400" s="101" t="str">
        <f t="shared" ca="1" si="149"/>
        <v/>
      </c>
      <c r="E400" s="101" t="str">
        <f t="shared" ca="1" si="150"/>
        <v/>
      </c>
      <c r="F400" s="101" t="str">
        <f t="shared" ca="1" si="151"/>
        <v/>
      </c>
      <c r="G400" s="102" t="str">
        <f t="shared" ca="1" si="152"/>
        <v/>
      </c>
      <c r="H400" s="34" t="str">
        <f t="shared" ca="1" si="153"/>
        <v/>
      </c>
      <c r="I400" s="101" t="str">
        <f t="shared" ca="1" si="154"/>
        <v/>
      </c>
      <c r="J400" s="101" t="str">
        <f t="shared" ca="1" si="155"/>
        <v/>
      </c>
      <c r="K400" s="101" t="str">
        <f t="shared" ca="1" si="156"/>
        <v/>
      </c>
      <c r="L400" s="102" t="str">
        <f t="shared" si="157"/>
        <v/>
      </c>
      <c r="M400" s="124" t="str">
        <f t="shared" ca="1" si="140"/>
        <v/>
      </c>
      <c r="N400" s="124" t="str">
        <f t="shared" ca="1" si="141"/>
        <v/>
      </c>
      <c r="O400" s="124" t="str">
        <f t="shared" si="158"/>
        <v/>
      </c>
      <c r="P400" s="124" t="str">
        <f t="shared" si="159"/>
        <v/>
      </c>
      <c r="Q400" s="124" t="str">
        <f t="shared" si="160"/>
        <v/>
      </c>
      <c r="R400" s="124" t="str">
        <f t="shared" ca="1" si="142"/>
        <v/>
      </c>
      <c r="S400" s="154" t="str">
        <f t="shared" ca="1" si="143"/>
        <v/>
      </c>
      <c r="T400" s="154" t="str">
        <f t="shared" ca="1" si="161"/>
        <v/>
      </c>
      <c r="U400" s="154" t="str">
        <f t="shared" si="144"/>
        <v/>
      </c>
      <c r="V400" s="101" t="str">
        <f t="shared" ca="1" si="145"/>
        <v/>
      </c>
      <c r="W400" s="101" t="str">
        <f t="shared" si="146"/>
        <v/>
      </c>
    </row>
    <row r="401" spans="1:23">
      <c r="A401" s="102" t="str">
        <f>IFERROR(B401*Proc!$H$38,"")</f>
        <v/>
      </c>
      <c r="B401" s="34" t="str">
        <f t="shared" si="147"/>
        <v/>
      </c>
      <c r="C401" s="34" t="str">
        <f t="shared" ca="1" si="148"/>
        <v/>
      </c>
      <c r="D401" s="101" t="str">
        <f t="shared" ca="1" si="149"/>
        <v/>
      </c>
      <c r="E401" s="101" t="str">
        <f t="shared" ca="1" si="150"/>
        <v/>
      </c>
      <c r="F401" s="101" t="str">
        <f t="shared" ca="1" si="151"/>
        <v/>
      </c>
      <c r="G401" s="102" t="str">
        <f t="shared" ca="1" si="152"/>
        <v/>
      </c>
      <c r="H401" s="34" t="str">
        <f t="shared" ca="1" si="153"/>
        <v/>
      </c>
      <c r="I401" s="101" t="str">
        <f t="shared" ca="1" si="154"/>
        <v/>
      </c>
      <c r="J401" s="101" t="str">
        <f t="shared" ca="1" si="155"/>
        <v/>
      </c>
      <c r="K401" s="101" t="str">
        <f t="shared" ca="1" si="156"/>
        <v/>
      </c>
      <c r="L401" s="102" t="str">
        <f t="shared" si="157"/>
        <v/>
      </c>
      <c r="M401" s="124" t="str">
        <f t="shared" ca="1" si="140"/>
        <v/>
      </c>
      <c r="N401" s="124" t="str">
        <f t="shared" ca="1" si="141"/>
        <v/>
      </c>
      <c r="O401" s="124" t="str">
        <f t="shared" si="158"/>
        <v/>
      </c>
      <c r="P401" s="124" t="str">
        <f t="shared" si="159"/>
        <v/>
      </c>
      <c r="Q401" s="124" t="str">
        <f t="shared" si="160"/>
        <v/>
      </c>
      <c r="R401" s="124" t="str">
        <f t="shared" ca="1" si="142"/>
        <v/>
      </c>
      <c r="S401" s="154" t="str">
        <f t="shared" ca="1" si="143"/>
        <v/>
      </c>
      <c r="T401" s="154" t="str">
        <f t="shared" ca="1" si="161"/>
        <v/>
      </c>
      <c r="U401" s="154" t="str">
        <f t="shared" si="144"/>
        <v/>
      </c>
      <c r="V401" s="101" t="str">
        <f t="shared" ca="1" si="145"/>
        <v/>
      </c>
      <c r="W401" s="101" t="str">
        <f t="shared" si="146"/>
        <v/>
      </c>
    </row>
    <row r="402" spans="1:23">
      <c r="A402" s="102" t="str">
        <f>IFERROR(B402*Proc!$H$38,"")</f>
        <v/>
      </c>
      <c r="B402" s="34" t="str">
        <f t="shared" si="147"/>
        <v/>
      </c>
      <c r="C402" s="34" t="str">
        <f t="shared" ca="1" si="148"/>
        <v/>
      </c>
      <c r="D402" s="101" t="str">
        <f t="shared" ca="1" si="149"/>
        <v/>
      </c>
      <c r="E402" s="101" t="str">
        <f t="shared" ca="1" si="150"/>
        <v/>
      </c>
      <c r="F402" s="101" t="str">
        <f t="shared" ca="1" si="151"/>
        <v/>
      </c>
      <c r="G402" s="102" t="str">
        <f t="shared" ca="1" si="152"/>
        <v/>
      </c>
      <c r="H402" s="34" t="str">
        <f t="shared" ca="1" si="153"/>
        <v/>
      </c>
      <c r="I402" s="101" t="str">
        <f t="shared" ca="1" si="154"/>
        <v/>
      </c>
      <c r="J402" s="101" t="str">
        <f t="shared" ca="1" si="155"/>
        <v/>
      </c>
      <c r="K402" s="101" t="str">
        <f t="shared" ca="1" si="156"/>
        <v/>
      </c>
      <c r="L402" s="102" t="str">
        <f t="shared" si="157"/>
        <v/>
      </c>
      <c r="M402" s="124" t="str">
        <f t="shared" ca="1" si="140"/>
        <v/>
      </c>
      <c r="N402" s="124" t="str">
        <f t="shared" ca="1" si="141"/>
        <v/>
      </c>
      <c r="O402" s="124" t="str">
        <f t="shared" si="158"/>
        <v/>
      </c>
      <c r="P402" s="124" t="str">
        <f t="shared" si="159"/>
        <v/>
      </c>
      <c r="Q402" s="124" t="str">
        <f t="shared" si="160"/>
        <v/>
      </c>
      <c r="R402" s="124" t="str">
        <f t="shared" ca="1" si="142"/>
        <v/>
      </c>
      <c r="S402" s="154" t="str">
        <f t="shared" ca="1" si="143"/>
        <v/>
      </c>
      <c r="T402" s="154" t="str">
        <f t="shared" ca="1" si="161"/>
        <v/>
      </c>
      <c r="U402" s="154" t="str">
        <f t="shared" si="144"/>
        <v/>
      </c>
      <c r="V402" s="101" t="str">
        <f t="shared" ca="1" si="145"/>
        <v/>
      </c>
      <c r="W402" s="101" t="str">
        <f t="shared" si="146"/>
        <v/>
      </c>
    </row>
    <row r="403" spans="1:23">
      <c r="A403" s="102" t="str">
        <f>IFERROR(B403*Proc!$H$38,"")</f>
        <v/>
      </c>
      <c r="B403" s="34" t="str">
        <f t="shared" si="147"/>
        <v/>
      </c>
      <c r="C403" s="34" t="str">
        <f t="shared" ca="1" si="148"/>
        <v/>
      </c>
      <c r="D403" s="101" t="str">
        <f t="shared" ca="1" si="149"/>
        <v/>
      </c>
      <c r="E403" s="101" t="str">
        <f t="shared" ca="1" si="150"/>
        <v/>
      </c>
      <c r="F403" s="101" t="str">
        <f t="shared" ca="1" si="151"/>
        <v/>
      </c>
      <c r="G403" s="102" t="str">
        <f t="shared" ca="1" si="152"/>
        <v/>
      </c>
      <c r="H403" s="34" t="str">
        <f t="shared" ca="1" si="153"/>
        <v/>
      </c>
      <c r="I403" s="101" t="str">
        <f t="shared" ca="1" si="154"/>
        <v/>
      </c>
      <c r="J403" s="101" t="str">
        <f t="shared" ca="1" si="155"/>
        <v/>
      </c>
      <c r="K403" s="101" t="str">
        <f t="shared" ca="1" si="156"/>
        <v/>
      </c>
      <c r="L403" s="102" t="str">
        <f t="shared" si="157"/>
        <v/>
      </c>
      <c r="M403" s="124" t="str">
        <f t="shared" ca="1" si="140"/>
        <v/>
      </c>
      <c r="N403" s="124" t="str">
        <f t="shared" ca="1" si="141"/>
        <v/>
      </c>
      <c r="O403" s="124" t="str">
        <f t="shared" si="158"/>
        <v/>
      </c>
      <c r="P403" s="124" t="str">
        <f t="shared" si="159"/>
        <v/>
      </c>
      <c r="Q403" s="124" t="str">
        <f t="shared" si="160"/>
        <v/>
      </c>
      <c r="R403" s="124" t="str">
        <f t="shared" ca="1" si="142"/>
        <v/>
      </c>
      <c r="S403" s="154" t="str">
        <f t="shared" ca="1" si="143"/>
        <v/>
      </c>
      <c r="T403" s="154" t="str">
        <f t="shared" ca="1" si="161"/>
        <v/>
      </c>
      <c r="U403" s="154" t="str">
        <f t="shared" si="144"/>
        <v/>
      </c>
      <c r="V403" s="101" t="str">
        <f t="shared" ca="1" si="145"/>
        <v/>
      </c>
      <c r="W403" s="101" t="str">
        <f t="shared" si="146"/>
        <v/>
      </c>
    </row>
    <row r="404" spans="1:23">
      <c r="A404" s="102" t="str">
        <f>IFERROR(B404*Proc!$H$38,"")</f>
        <v/>
      </c>
      <c r="B404" s="34" t="str">
        <f t="shared" si="147"/>
        <v/>
      </c>
      <c r="C404" s="34" t="str">
        <f t="shared" ca="1" si="148"/>
        <v/>
      </c>
      <c r="D404" s="101" t="str">
        <f t="shared" ca="1" si="149"/>
        <v/>
      </c>
      <c r="E404" s="101" t="str">
        <f t="shared" ca="1" si="150"/>
        <v/>
      </c>
      <c r="F404" s="101" t="str">
        <f t="shared" ca="1" si="151"/>
        <v/>
      </c>
      <c r="G404" s="102" t="str">
        <f t="shared" ca="1" si="152"/>
        <v/>
      </c>
      <c r="H404" s="34" t="str">
        <f t="shared" ca="1" si="153"/>
        <v/>
      </c>
      <c r="I404" s="101" t="str">
        <f t="shared" ca="1" si="154"/>
        <v/>
      </c>
      <c r="J404" s="101" t="str">
        <f t="shared" ca="1" si="155"/>
        <v/>
      </c>
      <c r="K404" s="101" t="str">
        <f t="shared" ca="1" si="156"/>
        <v/>
      </c>
      <c r="L404" s="102" t="str">
        <f t="shared" si="157"/>
        <v/>
      </c>
      <c r="M404" s="124" t="str">
        <f t="shared" ca="1" si="140"/>
        <v/>
      </c>
      <c r="N404" s="124" t="str">
        <f t="shared" ca="1" si="141"/>
        <v/>
      </c>
      <c r="O404" s="124" t="str">
        <f t="shared" si="158"/>
        <v/>
      </c>
      <c r="P404" s="124" t="str">
        <f t="shared" si="159"/>
        <v/>
      </c>
      <c r="Q404" s="124" t="str">
        <f t="shared" si="160"/>
        <v/>
      </c>
      <c r="R404" s="124" t="str">
        <f t="shared" ca="1" si="142"/>
        <v/>
      </c>
      <c r="S404" s="154" t="str">
        <f t="shared" ca="1" si="143"/>
        <v/>
      </c>
      <c r="T404" s="154" t="str">
        <f t="shared" ca="1" si="161"/>
        <v/>
      </c>
      <c r="U404" s="154" t="str">
        <f t="shared" si="144"/>
        <v/>
      </c>
      <c r="V404" s="101" t="str">
        <f t="shared" ca="1" si="145"/>
        <v/>
      </c>
      <c r="W404" s="101" t="str">
        <f t="shared" si="146"/>
        <v/>
      </c>
    </row>
    <row r="405" spans="1:23">
      <c r="A405" s="102" t="str">
        <f>IFERROR(B405*Proc!$H$38,"")</f>
        <v/>
      </c>
      <c r="B405" s="34" t="str">
        <f t="shared" si="147"/>
        <v/>
      </c>
      <c r="C405" s="34" t="str">
        <f t="shared" ca="1" si="148"/>
        <v/>
      </c>
      <c r="D405" s="101" t="str">
        <f t="shared" ca="1" si="149"/>
        <v/>
      </c>
      <c r="E405" s="101" t="str">
        <f t="shared" ca="1" si="150"/>
        <v/>
      </c>
      <c r="F405" s="101" t="str">
        <f t="shared" ca="1" si="151"/>
        <v/>
      </c>
      <c r="G405" s="102" t="str">
        <f t="shared" ca="1" si="152"/>
        <v/>
      </c>
      <c r="H405" s="34" t="str">
        <f t="shared" ca="1" si="153"/>
        <v/>
      </c>
      <c r="I405" s="101" t="str">
        <f t="shared" ca="1" si="154"/>
        <v/>
      </c>
      <c r="J405" s="101" t="str">
        <f t="shared" ca="1" si="155"/>
        <v/>
      </c>
      <c r="K405" s="101" t="str">
        <f t="shared" ca="1" si="156"/>
        <v/>
      </c>
      <c r="L405" s="102" t="str">
        <f t="shared" si="157"/>
        <v/>
      </c>
      <c r="M405" s="124" t="str">
        <f t="shared" ca="1" si="140"/>
        <v/>
      </c>
      <c r="N405" s="124" t="str">
        <f t="shared" ca="1" si="141"/>
        <v/>
      </c>
      <c r="O405" s="124" t="str">
        <f t="shared" si="158"/>
        <v/>
      </c>
      <c r="P405" s="124" t="str">
        <f t="shared" si="159"/>
        <v/>
      </c>
      <c r="Q405" s="124" t="str">
        <f t="shared" si="160"/>
        <v/>
      </c>
      <c r="R405" s="124" t="str">
        <f t="shared" ca="1" si="142"/>
        <v/>
      </c>
      <c r="S405" s="154" t="str">
        <f t="shared" ca="1" si="143"/>
        <v/>
      </c>
      <c r="T405" s="154" t="str">
        <f t="shared" ca="1" si="161"/>
        <v/>
      </c>
      <c r="U405" s="154" t="str">
        <f t="shared" si="144"/>
        <v/>
      </c>
      <c r="V405" s="101" t="str">
        <f t="shared" ca="1" si="145"/>
        <v/>
      </c>
      <c r="W405" s="101" t="str">
        <f t="shared" si="146"/>
        <v/>
      </c>
    </row>
    <row r="406" spans="1:23">
      <c r="A406" s="102" t="str">
        <f>IFERROR(B406*Proc!$H$38,"")</f>
        <v/>
      </c>
      <c r="B406" s="34" t="str">
        <f t="shared" si="147"/>
        <v/>
      </c>
      <c r="C406" s="34" t="str">
        <f t="shared" ca="1" si="148"/>
        <v/>
      </c>
      <c r="D406" s="101" t="str">
        <f t="shared" ca="1" si="149"/>
        <v/>
      </c>
      <c r="E406" s="101" t="str">
        <f t="shared" ca="1" si="150"/>
        <v/>
      </c>
      <c r="F406" s="101" t="str">
        <f t="shared" ca="1" si="151"/>
        <v/>
      </c>
      <c r="G406" s="102" t="str">
        <f t="shared" ca="1" si="152"/>
        <v/>
      </c>
      <c r="H406" s="34" t="str">
        <f t="shared" ca="1" si="153"/>
        <v/>
      </c>
      <c r="I406" s="101" t="str">
        <f t="shared" ca="1" si="154"/>
        <v/>
      </c>
      <c r="J406" s="101" t="str">
        <f t="shared" ca="1" si="155"/>
        <v/>
      </c>
      <c r="K406" s="101" t="str">
        <f t="shared" ca="1" si="156"/>
        <v/>
      </c>
      <c r="L406" s="102" t="str">
        <f t="shared" si="157"/>
        <v/>
      </c>
      <c r="M406" s="124" t="str">
        <f t="shared" ca="1" si="140"/>
        <v/>
      </c>
      <c r="N406" s="124" t="str">
        <f t="shared" ca="1" si="141"/>
        <v/>
      </c>
      <c r="O406" s="124" t="str">
        <f t="shared" si="158"/>
        <v/>
      </c>
      <c r="P406" s="124" t="str">
        <f t="shared" si="159"/>
        <v/>
      </c>
      <c r="Q406" s="124" t="str">
        <f t="shared" si="160"/>
        <v/>
      </c>
      <c r="R406" s="124" t="str">
        <f t="shared" ca="1" si="142"/>
        <v/>
      </c>
      <c r="S406" s="154" t="str">
        <f t="shared" ca="1" si="143"/>
        <v/>
      </c>
      <c r="T406" s="154" t="str">
        <f t="shared" ca="1" si="161"/>
        <v/>
      </c>
      <c r="U406" s="154" t="str">
        <f t="shared" si="144"/>
        <v/>
      </c>
      <c r="V406" s="101" t="str">
        <f t="shared" ca="1" si="145"/>
        <v/>
      </c>
      <c r="W406" s="101" t="str">
        <f t="shared" si="146"/>
        <v/>
      </c>
    </row>
    <row r="407" spans="1:23">
      <c r="A407" s="102" t="str">
        <f>IFERROR(B407*Proc!$H$38,"")</f>
        <v/>
      </c>
      <c r="B407" s="34" t="str">
        <f t="shared" si="147"/>
        <v/>
      </c>
      <c r="C407" s="34" t="str">
        <f t="shared" ca="1" si="148"/>
        <v/>
      </c>
      <c r="D407" s="101" t="str">
        <f t="shared" ca="1" si="149"/>
        <v/>
      </c>
      <c r="E407" s="101" t="str">
        <f t="shared" ca="1" si="150"/>
        <v/>
      </c>
      <c r="F407" s="101" t="str">
        <f t="shared" ca="1" si="151"/>
        <v/>
      </c>
      <c r="G407" s="102" t="str">
        <f t="shared" ca="1" si="152"/>
        <v/>
      </c>
      <c r="H407" s="34" t="str">
        <f t="shared" ca="1" si="153"/>
        <v/>
      </c>
      <c r="I407" s="101" t="str">
        <f t="shared" ca="1" si="154"/>
        <v/>
      </c>
      <c r="J407" s="101" t="str">
        <f t="shared" ca="1" si="155"/>
        <v/>
      </c>
      <c r="K407" s="101" t="str">
        <f t="shared" ca="1" si="156"/>
        <v/>
      </c>
      <c r="L407" s="102" t="str">
        <f t="shared" si="157"/>
        <v/>
      </c>
      <c r="M407" s="124" t="str">
        <f t="shared" ca="1" si="140"/>
        <v/>
      </c>
      <c r="N407" s="124" t="str">
        <f t="shared" ca="1" si="141"/>
        <v/>
      </c>
      <c r="O407" s="124" t="str">
        <f t="shared" si="158"/>
        <v/>
      </c>
      <c r="P407" s="124" t="str">
        <f t="shared" si="159"/>
        <v/>
      </c>
      <c r="Q407" s="124" t="str">
        <f t="shared" si="160"/>
        <v/>
      </c>
      <c r="R407" s="124" t="str">
        <f t="shared" ca="1" si="142"/>
        <v/>
      </c>
      <c r="S407" s="154" t="str">
        <f t="shared" ca="1" si="143"/>
        <v/>
      </c>
      <c r="T407" s="154" t="str">
        <f t="shared" ca="1" si="161"/>
        <v/>
      </c>
      <c r="U407" s="154" t="str">
        <f t="shared" si="144"/>
        <v/>
      </c>
      <c r="V407" s="101" t="str">
        <f t="shared" ca="1" si="145"/>
        <v/>
      </c>
      <c r="W407" s="101" t="str">
        <f t="shared" si="146"/>
        <v/>
      </c>
    </row>
    <row r="408" spans="1:23">
      <c r="A408" s="102" t="str">
        <f>IFERROR(B408*Proc!$H$38,"")</f>
        <v/>
      </c>
      <c r="B408" s="34" t="str">
        <f t="shared" si="147"/>
        <v/>
      </c>
      <c r="C408" s="34" t="str">
        <f t="shared" ca="1" si="148"/>
        <v/>
      </c>
      <c r="D408" s="101" t="str">
        <f t="shared" ca="1" si="149"/>
        <v/>
      </c>
      <c r="E408" s="101" t="str">
        <f t="shared" ca="1" si="150"/>
        <v/>
      </c>
      <c r="F408" s="101" t="str">
        <f t="shared" ca="1" si="151"/>
        <v/>
      </c>
      <c r="G408" s="102" t="str">
        <f t="shared" ca="1" si="152"/>
        <v/>
      </c>
      <c r="H408" s="34" t="str">
        <f t="shared" ca="1" si="153"/>
        <v/>
      </c>
      <c r="I408" s="101" t="str">
        <f t="shared" ca="1" si="154"/>
        <v/>
      </c>
      <c r="J408" s="101" t="str">
        <f t="shared" ca="1" si="155"/>
        <v/>
      </c>
      <c r="K408" s="101" t="str">
        <f t="shared" ca="1" si="156"/>
        <v/>
      </c>
      <c r="L408" s="102" t="str">
        <f t="shared" si="157"/>
        <v/>
      </c>
      <c r="M408" s="124" t="str">
        <f t="shared" ca="1" si="140"/>
        <v/>
      </c>
      <c r="N408" s="124" t="str">
        <f t="shared" ca="1" si="141"/>
        <v/>
      </c>
      <c r="O408" s="124" t="str">
        <f t="shared" si="158"/>
        <v/>
      </c>
      <c r="P408" s="124" t="str">
        <f t="shared" si="159"/>
        <v/>
      </c>
      <c r="Q408" s="124" t="str">
        <f t="shared" si="160"/>
        <v/>
      </c>
      <c r="R408" s="124" t="str">
        <f t="shared" ca="1" si="142"/>
        <v/>
      </c>
      <c r="S408" s="154" t="str">
        <f t="shared" ca="1" si="143"/>
        <v/>
      </c>
      <c r="T408" s="154" t="str">
        <f t="shared" ca="1" si="161"/>
        <v/>
      </c>
      <c r="U408" s="154" t="str">
        <f t="shared" si="144"/>
        <v/>
      </c>
      <c r="V408" s="101" t="str">
        <f t="shared" ca="1" si="145"/>
        <v/>
      </c>
      <c r="W408" s="101" t="str">
        <f t="shared" si="146"/>
        <v/>
      </c>
    </row>
    <row r="409" spans="1:23">
      <c r="A409" s="102" t="str">
        <f>IFERROR(B409*Proc!$H$38,"")</f>
        <v/>
      </c>
      <c r="B409" s="34" t="str">
        <f t="shared" si="147"/>
        <v/>
      </c>
      <c r="C409" s="34" t="str">
        <f t="shared" ca="1" si="148"/>
        <v/>
      </c>
      <c r="D409" s="101" t="str">
        <f t="shared" ca="1" si="149"/>
        <v/>
      </c>
      <c r="E409" s="101" t="str">
        <f t="shared" ca="1" si="150"/>
        <v/>
      </c>
      <c r="F409" s="101" t="str">
        <f t="shared" ca="1" si="151"/>
        <v/>
      </c>
      <c r="G409" s="102" t="str">
        <f t="shared" ca="1" si="152"/>
        <v/>
      </c>
      <c r="H409" s="34" t="str">
        <f t="shared" ca="1" si="153"/>
        <v/>
      </c>
      <c r="I409" s="101" t="str">
        <f t="shared" ca="1" si="154"/>
        <v/>
      </c>
      <c r="J409" s="101" t="str">
        <f t="shared" ca="1" si="155"/>
        <v/>
      </c>
      <c r="K409" s="101" t="str">
        <f t="shared" ca="1" si="156"/>
        <v/>
      </c>
      <c r="L409" s="102" t="str">
        <f t="shared" si="157"/>
        <v/>
      </c>
      <c r="M409" s="124" t="str">
        <f t="shared" ca="1" si="140"/>
        <v/>
      </c>
      <c r="N409" s="124" t="str">
        <f t="shared" ca="1" si="141"/>
        <v/>
      </c>
      <c r="O409" s="124" t="str">
        <f t="shared" si="158"/>
        <v/>
      </c>
      <c r="P409" s="124" t="str">
        <f t="shared" si="159"/>
        <v/>
      </c>
      <c r="Q409" s="124" t="str">
        <f t="shared" si="160"/>
        <v/>
      </c>
      <c r="R409" s="124" t="str">
        <f t="shared" ca="1" si="142"/>
        <v/>
      </c>
      <c r="S409" s="154" t="str">
        <f t="shared" ca="1" si="143"/>
        <v/>
      </c>
      <c r="T409" s="154" t="str">
        <f t="shared" ca="1" si="161"/>
        <v/>
      </c>
      <c r="U409" s="154" t="str">
        <f t="shared" si="144"/>
        <v/>
      </c>
      <c r="V409" s="101" t="str">
        <f t="shared" ca="1" si="145"/>
        <v/>
      </c>
      <c r="W409" s="101" t="str">
        <f t="shared" si="146"/>
        <v/>
      </c>
    </row>
    <row r="410" spans="1:23">
      <c r="A410" s="102" t="str">
        <f>IFERROR(B410*Proc!$H$38,"")</f>
        <v/>
      </c>
      <c r="B410" s="34" t="str">
        <f t="shared" si="147"/>
        <v/>
      </c>
      <c r="C410" s="34" t="str">
        <f t="shared" ca="1" si="148"/>
        <v/>
      </c>
      <c r="D410" s="101" t="str">
        <f t="shared" ca="1" si="149"/>
        <v/>
      </c>
      <c r="E410" s="101" t="str">
        <f t="shared" ca="1" si="150"/>
        <v/>
      </c>
      <c r="F410" s="101" t="str">
        <f t="shared" ca="1" si="151"/>
        <v/>
      </c>
      <c r="G410" s="102" t="str">
        <f t="shared" ca="1" si="152"/>
        <v/>
      </c>
      <c r="H410" s="34" t="str">
        <f t="shared" ca="1" si="153"/>
        <v/>
      </c>
      <c r="I410" s="101" t="str">
        <f t="shared" ca="1" si="154"/>
        <v/>
      </c>
      <c r="J410" s="101" t="str">
        <f t="shared" ca="1" si="155"/>
        <v/>
      </c>
      <c r="K410" s="101" t="str">
        <f t="shared" ca="1" si="156"/>
        <v/>
      </c>
      <c r="L410" s="102" t="str">
        <f t="shared" si="157"/>
        <v/>
      </c>
      <c r="M410" s="124" t="str">
        <f t="shared" ca="1" si="140"/>
        <v/>
      </c>
      <c r="N410" s="124" t="str">
        <f t="shared" ca="1" si="141"/>
        <v/>
      </c>
      <c r="O410" s="124" t="str">
        <f t="shared" si="158"/>
        <v/>
      </c>
      <c r="P410" s="124" t="str">
        <f t="shared" si="159"/>
        <v/>
      </c>
      <c r="Q410" s="124" t="str">
        <f t="shared" si="160"/>
        <v/>
      </c>
      <c r="R410" s="124" t="str">
        <f t="shared" ca="1" si="142"/>
        <v/>
      </c>
      <c r="S410" s="154" t="str">
        <f t="shared" ca="1" si="143"/>
        <v/>
      </c>
      <c r="T410" s="154" t="str">
        <f t="shared" ca="1" si="161"/>
        <v/>
      </c>
      <c r="U410" s="154" t="str">
        <f t="shared" si="144"/>
        <v/>
      </c>
      <c r="V410" s="101" t="str">
        <f t="shared" ca="1" si="145"/>
        <v/>
      </c>
      <c r="W410" s="101" t="str">
        <f t="shared" si="146"/>
        <v/>
      </c>
    </row>
    <row r="411" spans="1:23">
      <c r="A411" s="102" t="str">
        <f>IFERROR(B411*Proc!$H$38,"")</f>
        <v/>
      </c>
      <c r="B411" s="34" t="str">
        <f t="shared" si="147"/>
        <v/>
      </c>
      <c r="C411" s="34" t="str">
        <f t="shared" ca="1" si="148"/>
        <v/>
      </c>
      <c r="D411" s="101" t="str">
        <f t="shared" ca="1" si="149"/>
        <v/>
      </c>
      <c r="E411" s="101" t="str">
        <f t="shared" ca="1" si="150"/>
        <v/>
      </c>
      <c r="F411" s="101" t="str">
        <f t="shared" ca="1" si="151"/>
        <v/>
      </c>
      <c r="G411" s="102" t="str">
        <f t="shared" ca="1" si="152"/>
        <v/>
      </c>
      <c r="H411" s="34" t="str">
        <f t="shared" ca="1" si="153"/>
        <v/>
      </c>
      <c r="I411" s="101" t="str">
        <f t="shared" ca="1" si="154"/>
        <v/>
      </c>
      <c r="J411" s="101" t="str">
        <f t="shared" ca="1" si="155"/>
        <v/>
      </c>
      <c r="K411" s="101" t="str">
        <f t="shared" ca="1" si="156"/>
        <v/>
      </c>
      <c r="L411" s="102" t="str">
        <f t="shared" si="157"/>
        <v/>
      </c>
      <c r="M411" s="124" t="str">
        <f t="shared" ca="1" si="140"/>
        <v/>
      </c>
      <c r="N411" s="124" t="str">
        <f t="shared" ca="1" si="141"/>
        <v/>
      </c>
      <c r="O411" s="124" t="str">
        <f t="shared" si="158"/>
        <v/>
      </c>
      <c r="P411" s="124" t="str">
        <f t="shared" si="159"/>
        <v/>
      </c>
      <c r="Q411" s="124" t="str">
        <f t="shared" si="160"/>
        <v/>
      </c>
      <c r="R411" s="124" t="str">
        <f t="shared" ca="1" si="142"/>
        <v/>
      </c>
      <c r="S411" s="154" t="str">
        <f t="shared" ca="1" si="143"/>
        <v/>
      </c>
      <c r="T411" s="154" t="str">
        <f t="shared" ca="1" si="161"/>
        <v/>
      </c>
      <c r="U411" s="154" t="str">
        <f t="shared" si="144"/>
        <v/>
      </c>
      <c r="V411" s="101" t="str">
        <f t="shared" ca="1" si="145"/>
        <v/>
      </c>
      <c r="W411" s="101" t="str">
        <f t="shared" si="146"/>
        <v/>
      </c>
    </row>
    <row r="412" spans="1:23">
      <c r="A412" s="102" t="str">
        <f>IFERROR(B412*Proc!$H$38,"")</f>
        <v/>
      </c>
      <c r="B412" s="34" t="str">
        <f t="shared" si="147"/>
        <v/>
      </c>
      <c r="C412" s="34" t="str">
        <f t="shared" ca="1" si="148"/>
        <v/>
      </c>
      <c r="D412" s="101" t="str">
        <f t="shared" ca="1" si="149"/>
        <v/>
      </c>
      <c r="E412" s="101" t="str">
        <f t="shared" ca="1" si="150"/>
        <v/>
      </c>
      <c r="F412" s="101" t="str">
        <f t="shared" ca="1" si="151"/>
        <v/>
      </c>
      <c r="G412" s="102" t="str">
        <f t="shared" ca="1" si="152"/>
        <v/>
      </c>
      <c r="H412" s="34" t="str">
        <f t="shared" ca="1" si="153"/>
        <v/>
      </c>
      <c r="I412" s="101" t="str">
        <f t="shared" ca="1" si="154"/>
        <v/>
      </c>
      <c r="J412" s="101" t="str">
        <f t="shared" ca="1" si="155"/>
        <v/>
      </c>
      <c r="K412" s="101" t="str">
        <f t="shared" ca="1" si="156"/>
        <v/>
      </c>
      <c r="L412" s="102" t="str">
        <f t="shared" si="157"/>
        <v/>
      </c>
      <c r="M412" s="124" t="str">
        <f t="shared" ca="1" si="140"/>
        <v/>
      </c>
      <c r="N412" s="124" t="str">
        <f t="shared" ca="1" si="141"/>
        <v/>
      </c>
      <c r="O412" s="124" t="str">
        <f t="shared" si="158"/>
        <v/>
      </c>
      <c r="P412" s="124" t="str">
        <f t="shared" si="159"/>
        <v/>
      </c>
      <c r="Q412" s="124" t="str">
        <f t="shared" si="160"/>
        <v/>
      </c>
      <c r="R412" s="124" t="str">
        <f t="shared" ca="1" si="142"/>
        <v/>
      </c>
      <c r="S412" s="154" t="str">
        <f t="shared" ca="1" si="143"/>
        <v/>
      </c>
      <c r="T412" s="154" t="str">
        <f t="shared" ca="1" si="161"/>
        <v/>
      </c>
      <c r="U412" s="154" t="str">
        <f t="shared" si="144"/>
        <v/>
      </c>
      <c r="V412" s="101" t="str">
        <f t="shared" ca="1" si="145"/>
        <v/>
      </c>
      <c r="W412" s="101" t="str">
        <f t="shared" si="146"/>
        <v/>
      </c>
    </row>
    <row r="413" spans="1:23">
      <c r="A413" s="102" t="str">
        <f>IFERROR(B413*Proc!$H$38,"")</f>
        <v/>
      </c>
      <c r="B413" s="34" t="str">
        <f t="shared" si="147"/>
        <v/>
      </c>
      <c r="C413" s="34" t="str">
        <f t="shared" ca="1" si="148"/>
        <v/>
      </c>
      <c r="D413" s="101" t="str">
        <f t="shared" ca="1" si="149"/>
        <v/>
      </c>
      <c r="E413" s="101" t="str">
        <f t="shared" ca="1" si="150"/>
        <v/>
      </c>
      <c r="F413" s="101" t="str">
        <f t="shared" ca="1" si="151"/>
        <v/>
      </c>
      <c r="G413" s="102" t="str">
        <f t="shared" ca="1" si="152"/>
        <v/>
      </c>
      <c r="H413" s="34" t="str">
        <f t="shared" ca="1" si="153"/>
        <v/>
      </c>
      <c r="I413" s="101" t="str">
        <f t="shared" ca="1" si="154"/>
        <v/>
      </c>
      <c r="J413" s="101" t="str">
        <f t="shared" ca="1" si="155"/>
        <v/>
      </c>
      <c r="K413" s="101" t="str">
        <f t="shared" ca="1" si="156"/>
        <v/>
      </c>
      <c r="L413" s="102" t="str">
        <f t="shared" si="157"/>
        <v/>
      </c>
      <c r="M413" s="124" t="str">
        <f t="shared" ca="1" si="140"/>
        <v/>
      </c>
      <c r="N413" s="124" t="str">
        <f t="shared" ca="1" si="141"/>
        <v/>
      </c>
      <c r="O413" s="124" t="str">
        <f t="shared" si="158"/>
        <v/>
      </c>
      <c r="P413" s="124" t="str">
        <f t="shared" si="159"/>
        <v/>
      </c>
      <c r="Q413" s="124" t="str">
        <f t="shared" si="160"/>
        <v/>
      </c>
      <c r="R413" s="124" t="str">
        <f t="shared" ca="1" si="142"/>
        <v/>
      </c>
      <c r="S413" s="154" t="str">
        <f t="shared" ca="1" si="143"/>
        <v/>
      </c>
      <c r="T413" s="154" t="str">
        <f t="shared" ca="1" si="161"/>
        <v/>
      </c>
      <c r="U413" s="154" t="str">
        <f t="shared" si="144"/>
        <v/>
      </c>
      <c r="V413" s="101" t="str">
        <f t="shared" ca="1" si="145"/>
        <v/>
      </c>
      <c r="W413" s="101" t="str">
        <f t="shared" si="146"/>
        <v/>
      </c>
    </row>
    <row r="414" spans="1:23">
      <c r="A414" s="102" t="str">
        <f>IFERROR(B414*Proc!$H$38,"")</f>
        <v/>
      </c>
      <c r="B414" s="34" t="str">
        <f t="shared" si="147"/>
        <v/>
      </c>
      <c r="C414" s="34" t="str">
        <f t="shared" ca="1" si="148"/>
        <v/>
      </c>
      <c r="D414" s="101" t="str">
        <f t="shared" ca="1" si="149"/>
        <v/>
      </c>
      <c r="E414" s="101" t="str">
        <f t="shared" ca="1" si="150"/>
        <v/>
      </c>
      <c r="F414" s="101" t="str">
        <f t="shared" ca="1" si="151"/>
        <v/>
      </c>
      <c r="G414" s="102" t="str">
        <f t="shared" ca="1" si="152"/>
        <v/>
      </c>
      <c r="H414" s="34" t="str">
        <f t="shared" ca="1" si="153"/>
        <v/>
      </c>
      <c r="I414" s="101" t="str">
        <f t="shared" ca="1" si="154"/>
        <v/>
      </c>
      <c r="J414" s="101" t="str">
        <f t="shared" ca="1" si="155"/>
        <v/>
      </c>
      <c r="K414" s="101" t="str">
        <f t="shared" ca="1" si="156"/>
        <v/>
      </c>
      <c r="L414" s="102" t="str">
        <f t="shared" si="157"/>
        <v/>
      </c>
      <c r="M414" s="124" t="str">
        <f t="shared" ca="1" si="140"/>
        <v/>
      </c>
      <c r="N414" s="124" t="str">
        <f t="shared" ca="1" si="141"/>
        <v/>
      </c>
      <c r="O414" s="124" t="str">
        <f t="shared" si="158"/>
        <v/>
      </c>
      <c r="P414" s="124" t="str">
        <f t="shared" si="159"/>
        <v/>
      </c>
      <c r="Q414" s="124" t="str">
        <f t="shared" si="160"/>
        <v/>
      </c>
      <c r="R414" s="124" t="str">
        <f t="shared" ca="1" si="142"/>
        <v/>
      </c>
      <c r="S414" s="154" t="str">
        <f t="shared" ca="1" si="143"/>
        <v/>
      </c>
      <c r="T414" s="154" t="str">
        <f t="shared" ca="1" si="161"/>
        <v/>
      </c>
      <c r="U414" s="154" t="str">
        <f t="shared" si="144"/>
        <v/>
      </c>
      <c r="V414" s="101" t="str">
        <f t="shared" ca="1" si="145"/>
        <v/>
      </c>
      <c r="W414" s="101" t="str">
        <f t="shared" si="146"/>
        <v/>
      </c>
    </row>
    <row r="415" spans="1:23">
      <c r="A415" s="102" t="str">
        <f>IFERROR(B415*Proc!$H$38,"")</f>
        <v/>
      </c>
      <c r="B415" s="34" t="str">
        <f t="shared" si="147"/>
        <v/>
      </c>
      <c r="C415" s="34" t="str">
        <f t="shared" ca="1" si="148"/>
        <v/>
      </c>
      <c r="D415" s="101" t="str">
        <f t="shared" ca="1" si="149"/>
        <v/>
      </c>
      <c r="E415" s="101" t="str">
        <f t="shared" ca="1" si="150"/>
        <v/>
      </c>
      <c r="F415" s="101" t="str">
        <f t="shared" ca="1" si="151"/>
        <v/>
      </c>
      <c r="G415" s="102" t="str">
        <f t="shared" ca="1" si="152"/>
        <v/>
      </c>
      <c r="H415" s="34" t="str">
        <f t="shared" ca="1" si="153"/>
        <v/>
      </c>
      <c r="I415" s="101" t="str">
        <f t="shared" ca="1" si="154"/>
        <v/>
      </c>
      <c r="J415" s="101" t="str">
        <f t="shared" ca="1" si="155"/>
        <v/>
      </c>
      <c r="K415" s="101" t="str">
        <f t="shared" ca="1" si="156"/>
        <v/>
      </c>
      <c r="L415" s="102" t="str">
        <f t="shared" si="157"/>
        <v/>
      </c>
      <c r="M415" s="124" t="str">
        <f t="shared" ca="1" si="140"/>
        <v/>
      </c>
      <c r="N415" s="124" t="str">
        <f t="shared" ca="1" si="141"/>
        <v/>
      </c>
      <c r="O415" s="124" t="str">
        <f t="shared" si="158"/>
        <v/>
      </c>
      <c r="P415" s="124" t="str">
        <f t="shared" si="159"/>
        <v/>
      </c>
      <c r="Q415" s="124" t="str">
        <f t="shared" si="160"/>
        <v/>
      </c>
      <c r="R415" s="124" t="str">
        <f t="shared" ca="1" si="142"/>
        <v/>
      </c>
      <c r="S415" s="154" t="str">
        <f t="shared" ca="1" si="143"/>
        <v/>
      </c>
      <c r="T415" s="154" t="str">
        <f t="shared" ca="1" si="161"/>
        <v/>
      </c>
      <c r="U415" s="154" t="str">
        <f t="shared" si="144"/>
        <v/>
      </c>
      <c r="V415" s="101" t="str">
        <f t="shared" ca="1" si="145"/>
        <v/>
      </c>
      <c r="W415" s="101" t="str">
        <f t="shared" si="146"/>
        <v/>
      </c>
    </row>
    <row r="416" spans="1:23">
      <c r="A416" s="102" t="str">
        <f>IFERROR(B416*Proc!$H$38,"")</f>
        <v/>
      </c>
      <c r="B416" s="34" t="str">
        <f t="shared" si="147"/>
        <v/>
      </c>
      <c r="C416" s="34" t="str">
        <f t="shared" ca="1" si="148"/>
        <v/>
      </c>
      <c r="D416" s="101" t="str">
        <f t="shared" ca="1" si="149"/>
        <v/>
      </c>
      <c r="E416" s="101" t="str">
        <f t="shared" ca="1" si="150"/>
        <v/>
      </c>
      <c r="F416" s="101" t="str">
        <f t="shared" ca="1" si="151"/>
        <v/>
      </c>
      <c r="G416" s="102" t="str">
        <f t="shared" ca="1" si="152"/>
        <v/>
      </c>
      <c r="H416" s="34" t="str">
        <f t="shared" ca="1" si="153"/>
        <v/>
      </c>
      <c r="I416" s="101" t="str">
        <f t="shared" ca="1" si="154"/>
        <v/>
      </c>
      <c r="J416" s="101" t="str">
        <f t="shared" ca="1" si="155"/>
        <v/>
      </c>
      <c r="K416" s="101" t="str">
        <f t="shared" ca="1" si="156"/>
        <v/>
      </c>
      <c r="L416" s="102" t="str">
        <f t="shared" si="157"/>
        <v/>
      </c>
      <c r="M416" s="124" t="str">
        <f t="shared" ca="1" si="140"/>
        <v/>
      </c>
      <c r="N416" s="124" t="str">
        <f t="shared" ca="1" si="141"/>
        <v/>
      </c>
      <c r="O416" s="124" t="str">
        <f t="shared" si="158"/>
        <v/>
      </c>
      <c r="P416" s="124" t="str">
        <f t="shared" si="159"/>
        <v/>
      </c>
      <c r="Q416" s="124" t="str">
        <f t="shared" si="160"/>
        <v/>
      </c>
      <c r="R416" s="124" t="str">
        <f t="shared" ca="1" si="142"/>
        <v/>
      </c>
      <c r="S416" s="154" t="str">
        <f t="shared" ca="1" si="143"/>
        <v/>
      </c>
      <c r="T416" s="154" t="str">
        <f t="shared" ca="1" si="161"/>
        <v/>
      </c>
      <c r="U416" s="154" t="str">
        <f t="shared" si="144"/>
        <v/>
      </c>
      <c r="V416" s="101" t="str">
        <f t="shared" ca="1" si="145"/>
        <v/>
      </c>
      <c r="W416" s="101" t="str">
        <f t="shared" si="146"/>
        <v/>
      </c>
    </row>
    <row r="417" spans="1:23">
      <c r="A417" s="102" t="str">
        <f>IFERROR(B417*Proc!$H$38,"")</f>
        <v/>
      </c>
      <c r="B417" s="34" t="str">
        <f t="shared" si="147"/>
        <v/>
      </c>
      <c r="C417" s="34" t="str">
        <f t="shared" ca="1" si="148"/>
        <v/>
      </c>
      <c r="D417" s="101" t="str">
        <f t="shared" ca="1" si="149"/>
        <v/>
      </c>
      <c r="E417" s="101" t="str">
        <f t="shared" ca="1" si="150"/>
        <v/>
      </c>
      <c r="F417" s="101" t="str">
        <f t="shared" ca="1" si="151"/>
        <v/>
      </c>
      <c r="G417" s="102" t="str">
        <f t="shared" ca="1" si="152"/>
        <v/>
      </c>
      <c r="H417" s="34" t="str">
        <f t="shared" ca="1" si="153"/>
        <v/>
      </c>
      <c r="I417" s="101" t="str">
        <f t="shared" ca="1" si="154"/>
        <v/>
      </c>
      <c r="J417" s="101" t="str">
        <f t="shared" ca="1" si="155"/>
        <v/>
      </c>
      <c r="K417" s="101" t="str">
        <f t="shared" ca="1" si="156"/>
        <v/>
      </c>
      <c r="L417" s="102" t="str">
        <f t="shared" si="157"/>
        <v/>
      </c>
      <c r="M417" s="124" t="str">
        <f t="shared" ca="1" si="140"/>
        <v/>
      </c>
      <c r="N417" s="124" t="str">
        <f t="shared" ca="1" si="141"/>
        <v/>
      </c>
      <c r="O417" s="124" t="str">
        <f t="shared" si="158"/>
        <v/>
      </c>
      <c r="P417" s="124" t="str">
        <f t="shared" si="159"/>
        <v/>
      </c>
      <c r="Q417" s="124" t="str">
        <f t="shared" si="160"/>
        <v/>
      </c>
      <c r="R417" s="124" t="str">
        <f t="shared" ca="1" si="142"/>
        <v/>
      </c>
      <c r="S417" s="154" t="str">
        <f t="shared" ca="1" si="143"/>
        <v/>
      </c>
      <c r="T417" s="154" t="str">
        <f t="shared" ca="1" si="161"/>
        <v/>
      </c>
      <c r="U417" s="154" t="str">
        <f t="shared" si="144"/>
        <v/>
      </c>
      <c r="V417" s="101" t="str">
        <f t="shared" ca="1" si="145"/>
        <v/>
      </c>
      <c r="W417" s="101" t="str">
        <f t="shared" si="146"/>
        <v/>
      </c>
    </row>
    <row r="418" spans="1:23">
      <c r="A418" s="102" t="str">
        <f>IFERROR(B418*Proc!$H$38,"")</f>
        <v/>
      </c>
      <c r="B418" s="34" t="str">
        <f t="shared" si="147"/>
        <v/>
      </c>
      <c r="C418" s="34" t="str">
        <f t="shared" ca="1" si="148"/>
        <v/>
      </c>
      <c r="D418" s="101" t="str">
        <f t="shared" ca="1" si="149"/>
        <v/>
      </c>
      <c r="E418" s="101" t="str">
        <f t="shared" ca="1" si="150"/>
        <v/>
      </c>
      <c r="F418" s="101" t="str">
        <f t="shared" ca="1" si="151"/>
        <v/>
      </c>
      <c r="G418" s="102" t="str">
        <f t="shared" ca="1" si="152"/>
        <v/>
      </c>
      <c r="H418" s="34" t="str">
        <f t="shared" ca="1" si="153"/>
        <v/>
      </c>
      <c r="I418" s="101" t="str">
        <f t="shared" ca="1" si="154"/>
        <v/>
      </c>
      <c r="J418" s="101" t="str">
        <f t="shared" ca="1" si="155"/>
        <v/>
      </c>
      <c r="K418" s="101" t="str">
        <f t="shared" ca="1" si="156"/>
        <v/>
      </c>
      <c r="L418" s="102" t="str">
        <f t="shared" si="157"/>
        <v/>
      </c>
      <c r="M418" s="124" t="str">
        <f t="shared" ca="1" si="140"/>
        <v/>
      </c>
      <c r="N418" s="124" t="str">
        <f t="shared" ca="1" si="141"/>
        <v/>
      </c>
      <c r="O418" s="124" t="str">
        <f t="shared" si="158"/>
        <v/>
      </c>
      <c r="P418" s="124" t="str">
        <f t="shared" si="159"/>
        <v/>
      </c>
      <c r="Q418" s="124" t="str">
        <f t="shared" si="160"/>
        <v/>
      </c>
      <c r="R418" s="124" t="str">
        <f t="shared" ca="1" si="142"/>
        <v/>
      </c>
      <c r="S418" s="154" t="str">
        <f t="shared" ca="1" si="143"/>
        <v/>
      </c>
      <c r="T418" s="154" t="str">
        <f t="shared" ca="1" si="161"/>
        <v/>
      </c>
      <c r="U418" s="154" t="str">
        <f t="shared" si="144"/>
        <v/>
      </c>
      <c r="V418" s="101" t="str">
        <f t="shared" ca="1" si="145"/>
        <v/>
      </c>
      <c r="W418" s="101" t="str">
        <f t="shared" si="146"/>
        <v/>
      </c>
    </row>
    <row r="419" spans="1:23">
      <c r="A419" s="102" t="str">
        <f>IFERROR(B419*Proc!$H$38,"")</f>
        <v/>
      </c>
      <c r="B419" s="34" t="str">
        <f t="shared" si="147"/>
        <v/>
      </c>
      <c r="C419" s="34" t="str">
        <f t="shared" ca="1" si="148"/>
        <v/>
      </c>
      <c r="D419" s="101" t="str">
        <f t="shared" ca="1" si="149"/>
        <v/>
      </c>
      <c r="E419" s="101" t="str">
        <f t="shared" ca="1" si="150"/>
        <v/>
      </c>
      <c r="F419" s="101" t="str">
        <f t="shared" ca="1" si="151"/>
        <v/>
      </c>
      <c r="G419" s="102" t="str">
        <f t="shared" ca="1" si="152"/>
        <v/>
      </c>
      <c r="H419" s="34" t="str">
        <f t="shared" ca="1" si="153"/>
        <v/>
      </c>
      <c r="I419" s="101" t="str">
        <f t="shared" ca="1" si="154"/>
        <v/>
      </c>
      <c r="J419" s="101" t="str">
        <f t="shared" ca="1" si="155"/>
        <v/>
      </c>
      <c r="K419" s="101" t="str">
        <f t="shared" ca="1" si="156"/>
        <v/>
      </c>
      <c r="L419" s="102" t="str">
        <f t="shared" si="157"/>
        <v/>
      </c>
      <c r="M419" s="124" t="str">
        <f t="shared" ca="1" si="140"/>
        <v/>
      </c>
      <c r="N419" s="124" t="str">
        <f t="shared" ca="1" si="141"/>
        <v/>
      </c>
      <c r="O419" s="124" t="str">
        <f t="shared" si="158"/>
        <v/>
      </c>
      <c r="P419" s="124" t="str">
        <f t="shared" si="159"/>
        <v/>
      </c>
      <c r="Q419" s="124" t="str">
        <f t="shared" si="160"/>
        <v/>
      </c>
      <c r="R419" s="124" t="str">
        <f t="shared" ca="1" si="142"/>
        <v/>
      </c>
      <c r="S419" s="154" t="str">
        <f t="shared" ca="1" si="143"/>
        <v/>
      </c>
      <c r="T419" s="154" t="str">
        <f t="shared" ca="1" si="161"/>
        <v/>
      </c>
      <c r="U419" s="154" t="str">
        <f t="shared" si="144"/>
        <v/>
      </c>
      <c r="V419" s="101" t="str">
        <f t="shared" ca="1" si="145"/>
        <v/>
      </c>
      <c r="W419" s="101" t="str">
        <f t="shared" si="146"/>
        <v/>
      </c>
    </row>
    <row r="420" spans="1:23">
      <c r="A420" s="102" t="str">
        <f>IFERROR(B420*Proc!$H$38,"")</f>
        <v/>
      </c>
      <c r="B420" s="34" t="str">
        <f t="shared" si="147"/>
        <v/>
      </c>
      <c r="C420" s="34" t="str">
        <f t="shared" ca="1" si="148"/>
        <v/>
      </c>
      <c r="D420" s="101" t="str">
        <f t="shared" ca="1" si="149"/>
        <v/>
      </c>
      <c r="E420" s="101" t="str">
        <f t="shared" ca="1" si="150"/>
        <v/>
      </c>
      <c r="F420" s="101" t="str">
        <f t="shared" ca="1" si="151"/>
        <v/>
      </c>
      <c r="G420" s="102" t="str">
        <f t="shared" ca="1" si="152"/>
        <v/>
      </c>
      <c r="H420" s="34" t="str">
        <f t="shared" ca="1" si="153"/>
        <v/>
      </c>
      <c r="I420" s="101" t="str">
        <f t="shared" ca="1" si="154"/>
        <v/>
      </c>
      <c r="J420" s="101" t="str">
        <f t="shared" ca="1" si="155"/>
        <v/>
      </c>
      <c r="K420" s="101" t="str">
        <f t="shared" ca="1" si="156"/>
        <v/>
      </c>
      <c r="L420" s="102" t="str">
        <f t="shared" si="157"/>
        <v/>
      </c>
      <c r="M420" s="124" t="str">
        <f t="shared" ca="1" si="140"/>
        <v/>
      </c>
      <c r="N420" s="124" t="str">
        <f t="shared" ca="1" si="141"/>
        <v/>
      </c>
      <c r="O420" s="124" t="str">
        <f t="shared" si="158"/>
        <v/>
      </c>
      <c r="P420" s="124" t="str">
        <f t="shared" si="159"/>
        <v/>
      </c>
      <c r="Q420" s="124" t="str">
        <f t="shared" si="160"/>
        <v/>
      </c>
      <c r="R420" s="124" t="str">
        <f t="shared" ca="1" si="142"/>
        <v/>
      </c>
      <c r="S420" s="154" t="str">
        <f t="shared" ca="1" si="143"/>
        <v/>
      </c>
      <c r="T420" s="154" t="str">
        <f t="shared" ca="1" si="161"/>
        <v/>
      </c>
      <c r="U420" s="154" t="str">
        <f t="shared" si="144"/>
        <v/>
      </c>
      <c r="V420" s="101" t="str">
        <f t="shared" ca="1" si="145"/>
        <v/>
      </c>
      <c r="W420" s="101" t="str">
        <f t="shared" si="146"/>
        <v/>
      </c>
    </row>
    <row r="421" spans="1:23">
      <c r="A421" s="102" t="str">
        <f>IFERROR(B421*Proc!$H$38,"")</f>
        <v/>
      </c>
      <c r="B421" s="34" t="str">
        <f t="shared" si="147"/>
        <v/>
      </c>
      <c r="C421" s="34" t="str">
        <f t="shared" ca="1" si="148"/>
        <v/>
      </c>
      <c r="D421" s="101" t="str">
        <f t="shared" ca="1" si="149"/>
        <v/>
      </c>
      <c r="E421" s="101" t="str">
        <f t="shared" ca="1" si="150"/>
        <v/>
      </c>
      <c r="F421" s="101" t="str">
        <f t="shared" ca="1" si="151"/>
        <v/>
      </c>
      <c r="G421" s="102" t="str">
        <f t="shared" ca="1" si="152"/>
        <v/>
      </c>
      <c r="H421" s="34" t="str">
        <f t="shared" ca="1" si="153"/>
        <v/>
      </c>
      <c r="I421" s="101" t="str">
        <f t="shared" ca="1" si="154"/>
        <v/>
      </c>
      <c r="J421" s="101" t="str">
        <f t="shared" ca="1" si="155"/>
        <v/>
      </c>
      <c r="K421" s="101" t="str">
        <f t="shared" ca="1" si="156"/>
        <v/>
      </c>
      <c r="L421" s="102" t="str">
        <f t="shared" si="157"/>
        <v/>
      </c>
      <c r="M421" s="124" t="str">
        <f t="shared" ca="1" si="140"/>
        <v/>
      </c>
      <c r="N421" s="124" t="str">
        <f t="shared" ca="1" si="141"/>
        <v/>
      </c>
      <c r="O421" s="124" t="str">
        <f t="shared" si="158"/>
        <v/>
      </c>
      <c r="P421" s="124" t="str">
        <f t="shared" si="159"/>
        <v/>
      </c>
      <c r="Q421" s="124" t="str">
        <f t="shared" si="160"/>
        <v/>
      </c>
      <c r="R421" s="124" t="str">
        <f t="shared" ca="1" si="142"/>
        <v/>
      </c>
      <c r="S421" s="154" t="str">
        <f t="shared" ca="1" si="143"/>
        <v/>
      </c>
      <c r="T421" s="154" t="str">
        <f t="shared" ca="1" si="161"/>
        <v/>
      </c>
      <c r="U421" s="154" t="str">
        <f t="shared" si="144"/>
        <v/>
      </c>
      <c r="V421" s="101" t="str">
        <f t="shared" ca="1" si="145"/>
        <v/>
      </c>
      <c r="W421" s="101" t="str">
        <f t="shared" si="146"/>
        <v/>
      </c>
    </row>
    <row r="422" spans="1:23">
      <c r="A422" s="102" t="str">
        <f>IFERROR(B422*Proc!$H$38,"")</f>
        <v/>
      </c>
      <c r="B422" s="34" t="str">
        <f t="shared" si="147"/>
        <v/>
      </c>
      <c r="C422" s="34" t="str">
        <f t="shared" ca="1" si="148"/>
        <v/>
      </c>
      <c r="D422" s="101" t="str">
        <f t="shared" ca="1" si="149"/>
        <v/>
      </c>
      <c r="E422" s="101" t="str">
        <f t="shared" ca="1" si="150"/>
        <v/>
      </c>
      <c r="F422" s="101" t="str">
        <f t="shared" ca="1" si="151"/>
        <v/>
      </c>
      <c r="G422" s="102" t="str">
        <f t="shared" ca="1" si="152"/>
        <v/>
      </c>
      <c r="H422" s="34" t="str">
        <f t="shared" ca="1" si="153"/>
        <v/>
      </c>
      <c r="I422" s="101" t="str">
        <f t="shared" ca="1" si="154"/>
        <v/>
      </c>
      <c r="J422" s="101" t="str">
        <f t="shared" ca="1" si="155"/>
        <v/>
      </c>
      <c r="K422" s="101" t="str">
        <f t="shared" ca="1" si="156"/>
        <v/>
      </c>
      <c r="L422" s="102" t="str">
        <f t="shared" si="157"/>
        <v/>
      </c>
      <c r="M422" s="124" t="str">
        <f t="shared" ca="1" si="140"/>
        <v/>
      </c>
      <c r="N422" s="124" t="str">
        <f t="shared" ca="1" si="141"/>
        <v/>
      </c>
      <c r="O422" s="124" t="str">
        <f t="shared" si="158"/>
        <v/>
      </c>
      <c r="P422" s="124" t="str">
        <f t="shared" si="159"/>
        <v/>
      </c>
      <c r="Q422" s="124" t="str">
        <f t="shared" si="160"/>
        <v/>
      </c>
      <c r="R422" s="124" t="str">
        <f t="shared" ca="1" si="142"/>
        <v/>
      </c>
      <c r="S422" s="154" t="str">
        <f t="shared" ca="1" si="143"/>
        <v/>
      </c>
      <c r="T422" s="154" t="str">
        <f t="shared" ca="1" si="161"/>
        <v/>
      </c>
      <c r="U422" s="154" t="str">
        <f t="shared" si="144"/>
        <v/>
      </c>
      <c r="V422" s="101" t="str">
        <f t="shared" ca="1" si="145"/>
        <v/>
      </c>
      <c r="W422" s="101" t="str">
        <f t="shared" si="146"/>
        <v/>
      </c>
    </row>
    <row r="423" spans="1:23">
      <c r="A423" s="102" t="str">
        <f>IFERROR(B423*Proc!$H$38,"")</f>
        <v/>
      </c>
      <c r="B423" s="34" t="str">
        <f t="shared" si="147"/>
        <v/>
      </c>
      <c r="C423" s="34" t="str">
        <f t="shared" ca="1" si="148"/>
        <v/>
      </c>
      <c r="D423" s="101" t="str">
        <f t="shared" ca="1" si="149"/>
        <v/>
      </c>
      <c r="E423" s="101" t="str">
        <f t="shared" ca="1" si="150"/>
        <v/>
      </c>
      <c r="F423" s="101" t="str">
        <f t="shared" ca="1" si="151"/>
        <v/>
      </c>
      <c r="G423" s="102" t="str">
        <f t="shared" ca="1" si="152"/>
        <v/>
      </c>
      <c r="H423" s="34" t="str">
        <f t="shared" ca="1" si="153"/>
        <v/>
      </c>
      <c r="I423" s="101" t="str">
        <f t="shared" ca="1" si="154"/>
        <v/>
      </c>
      <c r="J423" s="101" t="str">
        <f t="shared" ca="1" si="155"/>
        <v/>
      </c>
      <c r="K423" s="101" t="str">
        <f t="shared" ca="1" si="156"/>
        <v/>
      </c>
      <c r="L423" s="102" t="str">
        <f t="shared" si="157"/>
        <v/>
      </c>
      <c r="M423" s="124" t="str">
        <f t="shared" ca="1" si="140"/>
        <v/>
      </c>
      <c r="N423" s="124" t="str">
        <f t="shared" ca="1" si="141"/>
        <v/>
      </c>
      <c r="O423" s="124" t="str">
        <f t="shared" si="158"/>
        <v/>
      </c>
      <c r="P423" s="124" t="str">
        <f t="shared" si="159"/>
        <v/>
      </c>
      <c r="Q423" s="124" t="str">
        <f t="shared" si="160"/>
        <v/>
      </c>
      <c r="R423" s="124" t="str">
        <f t="shared" ca="1" si="142"/>
        <v/>
      </c>
      <c r="S423" s="154" t="str">
        <f t="shared" ca="1" si="143"/>
        <v/>
      </c>
      <c r="T423" s="154" t="str">
        <f t="shared" ca="1" si="161"/>
        <v/>
      </c>
      <c r="U423" s="154" t="str">
        <f t="shared" si="144"/>
        <v/>
      </c>
      <c r="V423" s="101" t="str">
        <f t="shared" ca="1" si="145"/>
        <v/>
      </c>
      <c r="W423" s="101" t="str">
        <f t="shared" si="146"/>
        <v/>
      </c>
    </row>
    <row r="424" spans="1:23">
      <c r="A424" s="102" t="str">
        <f>IFERROR(B424*Proc!$H$38,"")</f>
        <v/>
      </c>
      <c r="B424" s="34" t="str">
        <f t="shared" si="147"/>
        <v/>
      </c>
      <c r="C424" s="34" t="str">
        <f t="shared" ca="1" si="148"/>
        <v/>
      </c>
      <c r="D424" s="101" t="str">
        <f t="shared" ca="1" si="149"/>
        <v/>
      </c>
      <c r="E424" s="101" t="str">
        <f t="shared" ca="1" si="150"/>
        <v/>
      </c>
      <c r="F424" s="101" t="str">
        <f t="shared" ca="1" si="151"/>
        <v/>
      </c>
      <c r="G424" s="102" t="str">
        <f t="shared" ca="1" si="152"/>
        <v/>
      </c>
      <c r="H424" s="34" t="str">
        <f t="shared" ca="1" si="153"/>
        <v/>
      </c>
      <c r="I424" s="101" t="str">
        <f t="shared" ca="1" si="154"/>
        <v/>
      </c>
      <c r="J424" s="101" t="str">
        <f t="shared" ca="1" si="155"/>
        <v/>
      </c>
      <c r="K424" s="101" t="str">
        <f t="shared" ca="1" si="156"/>
        <v/>
      </c>
      <c r="L424" s="102" t="str">
        <f t="shared" si="157"/>
        <v/>
      </c>
      <c r="M424" s="124" t="str">
        <f t="shared" ca="1" si="140"/>
        <v/>
      </c>
      <c r="N424" s="124" t="str">
        <f t="shared" ca="1" si="141"/>
        <v/>
      </c>
      <c r="O424" s="124" t="str">
        <f t="shared" si="158"/>
        <v/>
      </c>
      <c r="P424" s="124" t="str">
        <f t="shared" si="159"/>
        <v/>
      </c>
      <c r="Q424" s="124" t="str">
        <f t="shared" si="160"/>
        <v/>
      </c>
      <c r="R424" s="124" t="str">
        <f t="shared" ca="1" si="142"/>
        <v/>
      </c>
      <c r="S424" s="154" t="str">
        <f t="shared" ca="1" si="143"/>
        <v/>
      </c>
      <c r="T424" s="154" t="str">
        <f t="shared" ca="1" si="161"/>
        <v/>
      </c>
      <c r="U424" s="154" t="str">
        <f t="shared" si="144"/>
        <v/>
      </c>
      <c r="V424" s="101" t="str">
        <f t="shared" ca="1" si="145"/>
        <v/>
      </c>
      <c r="W424" s="101" t="str">
        <f t="shared" si="146"/>
        <v/>
      </c>
    </row>
    <row r="425" spans="1:23">
      <c r="A425" s="102" t="str">
        <f>IFERROR(B425*Proc!$H$38,"")</f>
        <v/>
      </c>
      <c r="B425" s="34" t="str">
        <f t="shared" si="147"/>
        <v/>
      </c>
      <c r="C425" s="34" t="str">
        <f t="shared" ca="1" si="148"/>
        <v/>
      </c>
      <c r="D425" s="101" t="str">
        <f t="shared" ca="1" si="149"/>
        <v/>
      </c>
      <c r="E425" s="101" t="str">
        <f t="shared" ca="1" si="150"/>
        <v/>
      </c>
      <c r="F425" s="101" t="str">
        <f t="shared" ca="1" si="151"/>
        <v/>
      </c>
      <c r="G425" s="102" t="str">
        <f t="shared" ca="1" si="152"/>
        <v/>
      </c>
      <c r="H425" s="34" t="str">
        <f t="shared" ca="1" si="153"/>
        <v/>
      </c>
      <c r="I425" s="101" t="str">
        <f t="shared" ca="1" si="154"/>
        <v/>
      </c>
      <c r="J425" s="101" t="str">
        <f t="shared" ca="1" si="155"/>
        <v/>
      </c>
      <c r="K425" s="101" t="str">
        <f t="shared" ca="1" si="156"/>
        <v/>
      </c>
      <c r="L425" s="102" t="str">
        <f t="shared" si="157"/>
        <v/>
      </c>
      <c r="M425" s="124" t="str">
        <f t="shared" ca="1" si="140"/>
        <v/>
      </c>
      <c r="N425" s="124" t="str">
        <f t="shared" ca="1" si="141"/>
        <v/>
      </c>
      <c r="O425" s="124" t="str">
        <f t="shared" si="158"/>
        <v/>
      </c>
      <c r="P425" s="124" t="str">
        <f t="shared" si="159"/>
        <v/>
      </c>
      <c r="Q425" s="124" t="str">
        <f t="shared" si="160"/>
        <v/>
      </c>
      <c r="R425" s="124" t="str">
        <f t="shared" ca="1" si="142"/>
        <v/>
      </c>
      <c r="S425" s="154" t="str">
        <f t="shared" ca="1" si="143"/>
        <v/>
      </c>
      <c r="T425" s="154" t="str">
        <f t="shared" ca="1" si="161"/>
        <v/>
      </c>
      <c r="U425" s="154" t="str">
        <f t="shared" si="144"/>
        <v/>
      </c>
      <c r="V425" s="101" t="str">
        <f t="shared" ca="1" si="145"/>
        <v/>
      </c>
      <c r="W425" s="101" t="str">
        <f t="shared" si="146"/>
        <v/>
      </c>
    </row>
    <row r="426" spans="1:23">
      <c r="A426" s="102" t="str">
        <f>IFERROR(B426*Proc!$H$38,"")</f>
        <v/>
      </c>
      <c r="B426" s="34" t="str">
        <f t="shared" si="147"/>
        <v/>
      </c>
      <c r="C426" s="34" t="str">
        <f t="shared" ca="1" si="148"/>
        <v/>
      </c>
      <c r="D426" s="101" t="str">
        <f t="shared" ca="1" si="149"/>
        <v/>
      </c>
      <c r="E426" s="101" t="str">
        <f t="shared" ca="1" si="150"/>
        <v/>
      </c>
      <c r="F426" s="101" t="str">
        <f t="shared" ca="1" si="151"/>
        <v/>
      </c>
      <c r="G426" s="102" t="str">
        <f t="shared" ca="1" si="152"/>
        <v/>
      </c>
      <c r="H426" s="34" t="str">
        <f t="shared" ca="1" si="153"/>
        <v/>
      </c>
      <c r="I426" s="101" t="str">
        <f t="shared" ca="1" si="154"/>
        <v/>
      </c>
      <c r="J426" s="101" t="str">
        <f t="shared" ca="1" si="155"/>
        <v/>
      </c>
      <c r="K426" s="101" t="str">
        <f t="shared" ca="1" si="156"/>
        <v/>
      </c>
      <c r="L426" s="102" t="str">
        <f t="shared" si="157"/>
        <v/>
      </c>
      <c r="M426" s="124" t="str">
        <f t="shared" ca="1" si="140"/>
        <v/>
      </c>
      <c r="N426" s="124" t="str">
        <f t="shared" ca="1" si="141"/>
        <v/>
      </c>
      <c r="O426" s="124" t="str">
        <f t="shared" si="158"/>
        <v/>
      </c>
      <c r="P426" s="124" t="str">
        <f t="shared" si="159"/>
        <v/>
      </c>
      <c r="Q426" s="124" t="str">
        <f t="shared" si="160"/>
        <v/>
      </c>
      <c r="R426" s="124" t="str">
        <f t="shared" ca="1" si="142"/>
        <v/>
      </c>
      <c r="S426" s="154" t="str">
        <f t="shared" ca="1" si="143"/>
        <v/>
      </c>
      <c r="T426" s="154" t="str">
        <f t="shared" ca="1" si="161"/>
        <v/>
      </c>
      <c r="U426" s="154" t="str">
        <f t="shared" si="144"/>
        <v/>
      </c>
      <c r="V426" s="101" t="str">
        <f t="shared" ca="1" si="145"/>
        <v/>
      </c>
      <c r="W426" s="101" t="str">
        <f t="shared" si="146"/>
        <v/>
      </c>
    </row>
    <row r="427" spans="1:23">
      <c r="A427" s="102" t="str">
        <f>IFERROR(B427*Proc!$H$38,"")</f>
        <v/>
      </c>
      <c r="B427" s="34" t="str">
        <f t="shared" si="147"/>
        <v/>
      </c>
      <c r="C427" s="34" t="str">
        <f t="shared" ca="1" si="148"/>
        <v/>
      </c>
      <c r="D427" s="101" t="str">
        <f t="shared" ca="1" si="149"/>
        <v/>
      </c>
      <c r="E427" s="101" t="str">
        <f t="shared" ca="1" si="150"/>
        <v/>
      </c>
      <c r="F427" s="101" t="str">
        <f t="shared" ca="1" si="151"/>
        <v/>
      </c>
      <c r="G427" s="102" t="str">
        <f t="shared" ca="1" si="152"/>
        <v/>
      </c>
      <c r="H427" s="34" t="str">
        <f t="shared" ca="1" si="153"/>
        <v/>
      </c>
      <c r="I427" s="101" t="str">
        <f t="shared" ca="1" si="154"/>
        <v/>
      </c>
      <c r="J427" s="101" t="str">
        <f t="shared" ca="1" si="155"/>
        <v/>
      </c>
      <c r="K427" s="101" t="str">
        <f t="shared" ca="1" si="156"/>
        <v/>
      </c>
      <c r="L427" s="102" t="str">
        <f t="shared" si="157"/>
        <v/>
      </c>
      <c r="M427" s="124" t="str">
        <f t="shared" ca="1" si="140"/>
        <v/>
      </c>
      <c r="N427" s="124" t="str">
        <f t="shared" ca="1" si="141"/>
        <v/>
      </c>
      <c r="O427" s="124" t="str">
        <f t="shared" si="158"/>
        <v/>
      </c>
      <c r="P427" s="124" t="str">
        <f t="shared" si="159"/>
        <v/>
      </c>
      <c r="Q427" s="124" t="str">
        <f t="shared" si="160"/>
        <v/>
      </c>
      <c r="R427" s="124" t="str">
        <f t="shared" ca="1" si="142"/>
        <v/>
      </c>
      <c r="S427" s="154" t="str">
        <f t="shared" ca="1" si="143"/>
        <v/>
      </c>
      <c r="T427" s="154" t="str">
        <f t="shared" ca="1" si="161"/>
        <v/>
      </c>
      <c r="U427" s="154" t="str">
        <f t="shared" si="144"/>
        <v/>
      </c>
      <c r="V427" s="101" t="str">
        <f t="shared" ca="1" si="145"/>
        <v/>
      </c>
      <c r="W427" s="101" t="str">
        <f t="shared" si="146"/>
        <v/>
      </c>
    </row>
    <row r="428" spans="1:23">
      <c r="A428" s="102" t="str">
        <f>IFERROR(B428*Proc!$H$38,"")</f>
        <v/>
      </c>
      <c r="B428" s="34" t="str">
        <f t="shared" si="147"/>
        <v/>
      </c>
      <c r="C428" s="34" t="str">
        <f t="shared" ca="1" si="148"/>
        <v/>
      </c>
      <c r="D428" s="101" t="str">
        <f t="shared" ca="1" si="149"/>
        <v/>
      </c>
      <c r="E428" s="101" t="str">
        <f t="shared" ca="1" si="150"/>
        <v/>
      </c>
      <c r="F428" s="101" t="str">
        <f t="shared" ca="1" si="151"/>
        <v/>
      </c>
      <c r="G428" s="102" t="str">
        <f t="shared" ca="1" si="152"/>
        <v/>
      </c>
      <c r="H428" s="34" t="str">
        <f t="shared" ca="1" si="153"/>
        <v/>
      </c>
      <c r="I428" s="101" t="str">
        <f t="shared" ca="1" si="154"/>
        <v/>
      </c>
      <c r="J428" s="101" t="str">
        <f t="shared" ca="1" si="155"/>
        <v/>
      </c>
      <c r="K428" s="101" t="str">
        <f t="shared" ca="1" si="156"/>
        <v/>
      </c>
      <c r="L428" s="102" t="str">
        <f t="shared" si="157"/>
        <v/>
      </c>
      <c r="M428" s="124" t="str">
        <f t="shared" ca="1" si="140"/>
        <v/>
      </c>
      <c r="N428" s="124" t="str">
        <f t="shared" ca="1" si="141"/>
        <v/>
      </c>
      <c r="O428" s="124" t="str">
        <f t="shared" si="158"/>
        <v/>
      </c>
      <c r="P428" s="124" t="str">
        <f t="shared" si="159"/>
        <v/>
      </c>
      <c r="Q428" s="124" t="str">
        <f t="shared" si="160"/>
        <v/>
      </c>
      <c r="R428" s="124" t="str">
        <f t="shared" ca="1" si="142"/>
        <v/>
      </c>
      <c r="S428" s="154" t="str">
        <f t="shared" ca="1" si="143"/>
        <v/>
      </c>
      <c r="T428" s="154" t="str">
        <f t="shared" ca="1" si="161"/>
        <v/>
      </c>
      <c r="U428" s="154" t="str">
        <f t="shared" si="144"/>
        <v/>
      </c>
      <c r="V428" s="101" t="str">
        <f t="shared" ca="1" si="145"/>
        <v/>
      </c>
      <c r="W428" s="101" t="str">
        <f t="shared" si="146"/>
        <v/>
      </c>
    </row>
    <row r="429" spans="1:23">
      <c r="A429" s="102" t="str">
        <f>IFERROR(B429*Proc!$H$38,"")</f>
        <v/>
      </c>
      <c r="B429" s="34" t="str">
        <f t="shared" si="147"/>
        <v/>
      </c>
      <c r="C429" s="34" t="str">
        <f t="shared" ca="1" si="148"/>
        <v/>
      </c>
      <c r="D429" s="101" t="str">
        <f t="shared" ca="1" si="149"/>
        <v/>
      </c>
      <c r="E429" s="101" t="str">
        <f t="shared" ca="1" si="150"/>
        <v/>
      </c>
      <c r="F429" s="101" t="str">
        <f t="shared" ca="1" si="151"/>
        <v/>
      </c>
      <c r="G429" s="102" t="str">
        <f t="shared" ca="1" si="152"/>
        <v/>
      </c>
      <c r="H429" s="34" t="str">
        <f t="shared" ca="1" si="153"/>
        <v/>
      </c>
      <c r="I429" s="101" t="str">
        <f t="shared" ca="1" si="154"/>
        <v/>
      </c>
      <c r="J429" s="101" t="str">
        <f t="shared" ca="1" si="155"/>
        <v/>
      </c>
      <c r="K429" s="101" t="str">
        <f t="shared" ca="1" si="156"/>
        <v/>
      </c>
      <c r="L429" s="102" t="str">
        <f t="shared" si="157"/>
        <v/>
      </c>
      <c r="M429" s="124" t="str">
        <f t="shared" ca="1" si="140"/>
        <v/>
      </c>
      <c r="N429" s="124" t="str">
        <f t="shared" ca="1" si="141"/>
        <v/>
      </c>
      <c r="O429" s="124" t="str">
        <f t="shared" si="158"/>
        <v/>
      </c>
      <c r="P429" s="124" t="str">
        <f t="shared" si="159"/>
        <v/>
      </c>
      <c r="Q429" s="124" t="str">
        <f t="shared" si="160"/>
        <v/>
      </c>
      <c r="R429" s="124" t="str">
        <f t="shared" ca="1" si="142"/>
        <v/>
      </c>
      <c r="S429" s="154" t="str">
        <f t="shared" ca="1" si="143"/>
        <v/>
      </c>
      <c r="T429" s="154" t="str">
        <f t="shared" ca="1" si="161"/>
        <v/>
      </c>
      <c r="U429" s="154" t="str">
        <f t="shared" si="144"/>
        <v/>
      </c>
      <c r="V429" s="101" t="str">
        <f t="shared" ca="1" si="145"/>
        <v/>
      </c>
      <c r="W429" s="101" t="str">
        <f t="shared" si="146"/>
        <v/>
      </c>
    </row>
    <row r="430" spans="1:23">
      <c r="A430" s="102" t="str">
        <f>IFERROR(B430*Proc!$H$38,"")</f>
        <v/>
      </c>
      <c r="B430" s="34" t="str">
        <f t="shared" si="147"/>
        <v/>
      </c>
      <c r="C430" s="34" t="str">
        <f t="shared" ca="1" si="148"/>
        <v/>
      </c>
      <c r="D430" s="101" t="str">
        <f t="shared" ca="1" si="149"/>
        <v/>
      </c>
      <c r="E430" s="101" t="str">
        <f t="shared" ca="1" si="150"/>
        <v/>
      </c>
      <c r="F430" s="101" t="str">
        <f t="shared" ca="1" si="151"/>
        <v/>
      </c>
      <c r="G430" s="102" t="str">
        <f t="shared" ca="1" si="152"/>
        <v/>
      </c>
      <c r="H430" s="34" t="str">
        <f t="shared" ca="1" si="153"/>
        <v/>
      </c>
      <c r="I430" s="101" t="str">
        <f t="shared" ca="1" si="154"/>
        <v/>
      </c>
      <c r="J430" s="101" t="str">
        <f t="shared" ca="1" si="155"/>
        <v/>
      </c>
      <c r="K430" s="101" t="str">
        <f t="shared" ca="1" si="156"/>
        <v/>
      </c>
      <c r="L430" s="102" t="str">
        <f t="shared" si="157"/>
        <v/>
      </c>
      <c r="M430" s="124" t="str">
        <f t="shared" ca="1" si="140"/>
        <v/>
      </c>
      <c r="N430" s="124" t="str">
        <f t="shared" ca="1" si="141"/>
        <v/>
      </c>
      <c r="O430" s="124" t="str">
        <f t="shared" si="158"/>
        <v/>
      </c>
      <c r="P430" s="124" t="str">
        <f t="shared" si="159"/>
        <v/>
      </c>
      <c r="Q430" s="124" t="str">
        <f t="shared" si="160"/>
        <v/>
      </c>
      <c r="R430" s="124" t="str">
        <f t="shared" ca="1" si="142"/>
        <v/>
      </c>
      <c r="S430" s="154" t="str">
        <f t="shared" ca="1" si="143"/>
        <v/>
      </c>
      <c r="T430" s="154" t="str">
        <f t="shared" ca="1" si="161"/>
        <v/>
      </c>
      <c r="U430" s="154" t="str">
        <f t="shared" si="144"/>
        <v/>
      </c>
      <c r="V430" s="101" t="str">
        <f t="shared" ca="1" si="145"/>
        <v/>
      </c>
      <c r="W430" s="101" t="str">
        <f t="shared" si="146"/>
        <v/>
      </c>
    </row>
    <row r="431" spans="1:23">
      <c r="A431" s="102" t="str">
        <f>IFERROR(B431*Proc!$H$38,"")</f>
        <v/>
      </c>
      <c r="B431" s="34" t="str">
        <f t="shared" si="147"/>
        <v/>
      </c>
      <c r="C431" s="34" t="str">
        <f t="shared" ca="1" si="148"/>
        <v/>
      </c>
      <c r="D431" s="101" t="str">
        <f t="shared" ca="1" si="149"/>
        <v/>
      </c>
      <c r="E431" s="101" t="str">
        <f t="shared" ca="1" si="150"/>
        <v/>
      </c>
      <c r="F431" s="101" t="str">
        <f t="shared" ca="1" si="151"/>
        <v/>
      </c>
      <c r="G431" s="102" t="str">
        <f t="shared" ca="1" si="152"/>
        <v/>
      </c>
      <c r="H431" s="34" t="str">
        <f t="shared" ca="1" si="153"/>
        <v/>
      </c>
      <c r="I431" s="101" t="str">
        <f t="shared" ca="1" si="154"/>
        <v/>
      </c>
      <c r="J431" s="101" t="str">
        <f t="shared" ca="1" si="155"/>
        <v/>
      </c>
      <c r="K431" s="101" t="str">
        <f t="shared" ca="1" si="156"/>
        <v/>
      </c>
      <c r="L431" s="102" t="str">
        <f t="shared" si="157"/>
        <v/>
      </c>
      <c r="M431" s="124" t="str">
        <f t="shared" ca="1" si="140"/>
        <v/>
      </c>
      <c r="N431" s="124" t="str">
        <f t="shared" ca="1" si="141"/>
        <v/>
      </c>
      <c r="O431" s="124" t="str">
        <f t="shared" si="158"/>
        <v/>
      </c>
      <c r="P431" s="124" t="str">
        <f t="shared" si="159"/>
        <v/>
      </c>
      <c r="Q431" s="124" t="str">
        <f t="shared" si="160"/>
        <v/>
      </c>
      <c r="R431" s="124" t="str">
        <f t="shared" ca="1" si="142"/>
        <v/>
      </c>
      <c r="S431" s="154" t="str">
        <f t="shared" ca="1" si="143"/>
        <v/>
      </c>
      <c r="T431" s="154" t="str">
        <f t="shared" ca="1" si="161"/>
        <v/>
      </c>
      <c r="U431" s="154" t="str">
        <f t="shared" si="144"/>
        <v/>
      </c>
      <c r="V431" s="101" t="str">
        <f t="shared" ca="1" si="145"/>
        <v/>
      </c>
      <c r="W431" s="101" t="str">
        <f t="shared" si="146"/>
        <v/>
      </c>
    </row>
    <row r="432" spans="1:23">
      <c r="A432" s="102" t="str">
        <f>IFERROR(B432*Proc!$H$38,"")</f>
        <v/>
      </c>
      <c r="B432" s="34" t="str">
        <f t="shared" si="147"/>
        <v/>
      </c>
      <c r="C432" s="34" t="str">
        <f t="shared" ca="1" si="148"/>
        <v/>
      </c>
      <c r="D432" s="101" t="str">
        <f t="shared" ca="1" si="149"/>
        <v/>
      </c>
      <c r="E432" s="101" t="str">
        <f t="shared" ca="1" si="150"/>
        <v/>
      </c>
      <c r="F432" s="101" t="str">
        <f t="shared" ca="1" si="151"/>
        <v/>
      </c>
      <c r="G432" s="102" t="str">
        <f t="shared" ca="1" si="152"/>
        <v/>
      </c>
      <c r="H432" s="34" t="str">
        <f t="shared" ca="1" si="153"/>
        <v/>
      </c>
      <c r="I432" s="101" t="str">
        <f t="shared" ca="1" si="154"/>
        <v/>
      </c>
      <c r="J432" s="101" t="str">
        <f t="shared" ca="1" si="155"/>
        <v/>
      </c>
      <c r="K432" s="101" t="str">
        <f t="shared" ca="1" si="156"/>
        <v/>
      </c>
      <c r="L432" s="102" t="str">
        <f t="shared" si="157"/>
        <v/>
      </c>
      <c r="M432" s="124" t="str">
        <f t="shared" ca="1" si="140"/>
        <v/>
      </c>
      <c r="N432" s="124" t="str">
        <f t="shared" ca="1" si="141"/>
        <v/>
      </c>
      <c r="O432" s="124" t="str">
        <f t="shared" si="158"/>
        <v/>
      </c>
      <c r="P432" s="124" t="str">
        <f t="shared" si="159"/>
        <v/>
      </c>
      <c r="Q432" s="124" t="str">
        <f t="shared" si="160"/>
        <v/>
      </c>
      <c r="R432" s="124" t="str">
        <f t="shared" ca="1" si="142"/>
        <v/>
      </c>
      <c r="S432" s="154" t="str">
        <f t="shared" ca="1" si="143"/>
        <v/>
      </c>
      <c r="T432" s="154" t="str">
        <f t="shared" ca="1" si="161"/>
        <v/>
      </c>
      <c r="U432" s="154" t="str">
        <f t="shared" si="144"/>
        <v/>
      </c>
      <c r="V432" s="101" t="str">
        <f t="shared" ca="1" si="145"/>
        <v/>
      </c>
      <c r="W432" s="101" t="str">
        <f t="shared" si="146"/>
        <v/>
      </c>
    </row>
    <row r="433" spans="1:23">
      <c r="A433" s="102" t="str">
        <f>IFERROR(B433*Proc!$H$38,"")</f>
        <v/>
      </c>
      <c r="B433" s="34" t="str">
        <f t="shared" si="147"/>
        <v/>
      </c>
      <c r="C433" s="34" t="str">
        <f t="shared" ca="1" si="148"/>
        <v/>
      </c>
      <c r="D433" s="101" t="str">
        <f t="shared" ca="1" si="149"/>
        <v/>
      </c>
      <c r="E433" s="101" t="str">
        <f t="shared" ca="1" si="150"/>
        <v/>
      </c>
      <c r="F433" s="101" t="str">
        <f t="shared" ca="1" si="151"/>
        <v/>
      </c>
      <c r="G433" s="102" t="str">
        <f t="shared" ca="1" si="152"/>
        <v/>
      </c>
      <c r="H433" s="34" t="str">
        <f t="shared" ca="1" si="153"/>
        <v/>
      </c>
      <c r="I433" s="101" t="str">
        <f t="shared" ca="1" si="154"/>
        <v/>
      </c>
      <c r="J433" s="101" t="str">
        <f t="shared" ca="1" si="155"/>
        <v/>
      </c>
      <c r="K433" s="101" t="str">
        <f t="shared" ca="1" si="156"/>
        <v/>
      </c>
      <c r="L433" s="102" t="str">
        <f t="shared" si="157"/>
        <v/>
      </c>
      <c r="M433" s="124" t="str">
        <f t="shared" ca="1" si="140"/>
        <v/>
      </c>
      <c r="N433" s="124" t="str">
        <f t="shared" ca="1" si="141"/>
        <v/>
      </c>
      <c r="O433" s="124" t="str">
        <f t="shared" si="158"/>
        <v/>
      </c>
      <c r="P433" s="124" t="str">
        <f t="shared" si="159"/>
        <v/>
      </c>
      <c r="Q433" s="124" t="str">
        <f t="shared" si="160"/>
        <v/>
      </c>
      <c r="R433" s="124" t="str">
        <f t="shared" ca="1" si="142"/>
        <v/>
      </c>
      <c r="S433" s="154" t="str">
        <f t="shared" ca="1" si="143"/>
        <v/>
      </c>
      <c r="T433" s="154" t="str">
        <f t="shared" ca="1" si="161"/>
        <v/>
      </c>
      <c r="U433" s="154" t="str">
        <f t="shared" si="144"/>
        <v/>
      </c>
      <c r="V433" s="101" t="str">
        <f t="shared" ca="1" si="145"/>
        <v/>
      </c>
      <c r="W433" s="101" t="str">
        <f t="shared" si="146"/>
        <v/>
      </c>
    </row>
    <row r="434" spans="1:23">
      <c r="A434" s="102" t="str">
        <f>IFERROR(B434*Proc!$H$38,"")</f>
        <v/>
      </c>
      <c r="B434" s="34" t="str">
        <f t="shared" si="147"/>
        <v/>
      </c>
      <c r="C434" s="34" t="str">
        <f t="shared" ca="1" si="148"/>
        <v/>
      </c>
      <c r="D434" s="101" t="str">
        <f t="shared" ca="1" si="149"/>
        <v/>
      </c>
      <c r="E434" s="101" t="str">
        <f t="shared" ca="1" si="150"/>
        <v/>
      </c>
      <c r="F434" s="101" t="str">
        <f t="shared" ca="1" si="151"/>
        <v/>
      </c>
      <c r="G434" s="102" t="str">
        <f t="shared" ca="1" si="152"/>
        <v/>
      </c>
      <c r="H434" s="34" t="str">
        <f t="shared" ca="1" si="153"/>
        <v/>
      </c>
      <c r="I434" s="101" t="str">
        <f t="shared" ca="1" si="154"/>
        <v/>
      </c>
      <c r="J434" s="101" t="str">
        <f t="shared" ca="1" si="155"/>
        <v/>
      </c>
      <c r="K434" s="101" t="str">
        <f t="shared" ca="1" si="156"/>
        <v/>
      </c>
      <c r="L434" s="102" t="str">
        <f t="shared" si="157"/>
        <v/>
      </c>
      <c r="M434" s="124" t="str">
        <f t="shared" ca="1" si="140"/>
        <v/>
      </c>
      <c r="N434" s="124" t="str">
        <f t="shared" ca="1" si="141"/>
        <v/>
      </c>
      <c r="O434" s="124" t="str">
        <f t="shared" si="158"/>
        <v/>
      </c>
      <c r="P434" s="124" t="str">
        <f t="shared" si="159"/>
        <v/>
      </c>
      <c r="Q434" s="124" t="str">
        <f t="shared" si="160"/>
        <v/>
      </c>
      <c r="R434" s="124" t="str">
        <f t="shared" ca="1" si="142"/>
        <v/>
      </c>
      <c r="S434" s="154" t="str">
        <f t="shared" ca="1" si="143"/>
        <v/>
      </c>
      <c r="T434" s="154" t="str">
        <f t="shared" ca="1" si="161"/>
        <v/>
      </c>
      <c r="U434" s="154" t="str">
        <f t="shared" si="144"/>
        <v/>
      </c>
      <c r="V434" s="101" t="str">
        <f t="shared" ca="1" si="145"/>
        <v/>
      </c>
      <c r="W434" s="101" t="str">
        <f t="shared" si="146"/>
        <v/>
      </c>
    </row>
    <row r="435" spans="1:23">
      <c r="A435" s="102" t="str">
        <f>IFERROR(B435*Proc!$H$38,"")</f>
        <v/>
      </c>
      <c r="B435" s="34" t="str">
        <f t="shared" si="147"/>
        <v/>
      </c>
      <c r="C435" s="34" t="str">
        <f t="shared" ca="1" si="148"/>
        <v/>
      </c>
      <c r="D435" s="101" t="str">
        <f t="shared" ca="1" si="149"/>
        <v/>
      </c>
      <c r="E435" s="101" t="str">
        <f t="shared" ca="1" si="150"/>
        <v/>
      </c>
      <c r="F435" s="101" t="str">
        <f t="shared" ca="1" si="151"/>
        <v/>
      </c>
      <c r="G435" s="102" t="str">
        <f t="shared" ca="1" si="152"/>
        <v/>
      </c>
      <c r="H435" s="34" t="str">
        <f t="shared" ca="1" si="153"/>
        <v/>
      </c>
      <c r="I435" s="101" t="str">
        <f t="shared" ca="1" si="154"/>
        <v/>
      </c>
      <c r="J435" s="101" t="str">
        <f t="shared" ca="1" si="155"/>
        <v/>
      </c>
      <c r="K435" s="101" t="str">
        <f t="shared" ca="1" si="156"/>
        <v/>
      </c>
      <c r="L435" s="102" t="str">
        <f t="shared" si="157"/>
        <v/>
      </c>
      <c r="M435" s="124" t="str">
        <f t="shared" ca="1" si="140"/>
        <v/>
      </c>
      <c r="N435" s="124" t="str">
        <f t="shared" ca="1" si="141"/>
        <v/>
      </c>
      <c r="O435" s="124" t="str">
        <f t="shared" si="158"/>
        <v/>
      </c>
      <c r="P435" s="124" t="str">
        <f t="shared" si="159"/>
        <v/>
      </c>
      <c r="Q435" s="124" t="str">
        <f t="shared" si="160"/>
        <v/>
      </c>
      <c r="R435" s="124" t="str">
        <f t="shared" ca="1" si="142"/>
        <v/>
      </c>
      <c r="S435" s="154" t="str">
        <f t="shared" ca="1" si="143"/>
        <v/>
      </c>
      <c r="T435" s="154" t="str">
        <f t="shared" ca="1" si="161"/>
        <v/>
      </c>
      <c r="U435" s="154" t="str">
        <f t="shared" si="144"/>
        <v/>
      </c>
      <c r="V435" s="101" t="str">
        <f t="shared" ca="1" si="145"/>
        <v/>
      </c>
      <c r="W435" s="101" t="str">
        <f t="shared" si="146"/>
        <v/>
      </c>
    </row>
    <row r="436" spans="1:23">
      <c r="A436" s="102" t="str">
        <f>IFERROR(B436*Proc!$H$38,"")</f>
        <v/>
      </c>
      <c r="B436" s="34" t="str">
        <f t="shared" si="147"/>
        <v/>
      </c>
      <c r="C436" s="34" t="str">
        <f t="shared" ca="1" si="148"/>
        <v/>
      </c>
      <c r="D436" s="101" t="str">
        <f t="shared" ca="1" si="149"/>
        <v/>
      </c>
      <c r="E436" s="101" t="str">
        <f t="shared" ca="1" si="150"/>
        <v/>
      </c>
      <c r="F436" s="101" t="str">
        <f t="shared" ca="1" si="151"/>
        <v/>
      </c>
      <c r="G436" s="102" t="str">
        <f t="shared" ca="1" si="152"/>
        <v/>
      </c>
      <c r="H436" s="34" t="str">
        <f t="shared" ca="1" si="153"/>
        <v/>
      </c>
      <c r="I436" s="101" t="str">
        <f t="shared" ca="1" si="154"/>
        <v/>
      </c>
      <c r="J436" s="101" t="str">
        <f t="shared" ca="1" si="155"/>
        <v/>
      </c>
      <c r="K436" s="101" t="str">
        <f t="shared" ca="1" si="156"/>
        <v/>
      </c>
      <c r="L436" s="102" t="str">
        <f t="shared" si="157"/>
        <v/>
      </c>
      <c r="M436" s="124" t="str">
        <f t="shared" ca="1" si="140"/>
        <v/>
      </c>
      <c r="N436" s="124" t="str">
        <f t="shared" ca="1" si="141"/>
        <v/>
      </c>
      <c r="O436" s="124" t="str">
        <f t="shared" si="158"/>
        <v/>
      </c>
      <c r="P436" s="124" t="str">
        <f t="shared" si="159"/>
        <v/>
      </c>
      <c r="Q436" s="124" t="str">
        <f t="shared" si="160"/>
        <v/>
      </c>
      <c r="R436" s="124" t="str">
        <f t="shared" ca="1" si="142"/>
        <v/>
      </c>
      <c r="S436" s="154" t="str">
        <f t="shared" ca="1" si="143"/>
        <v/>
      </c>
      <c r="T436" s="154" t="str">
        <f t="shared" ca="1" si="161"/>
        <v/>
      </c>
      <c r="U436" s="154" t="str">
        <f t="shared" si="144"/>
        <v/>
      </c>
      <c r="V436" s="101" t="str">
        <f t="shared" ca="1" si="145"/>
        <v/>
      </c>
      <c r="W436" s="101" t="str">
        <f t="shared" si="146"/>
        <v/>
      </c>
    </row>
    <row r="437" spans="1:23">
      <c r="A437" s="102" t="str">
        <f>IFERROR(B437*Proc!$H$38,"")</f>
        <v/>
      </c>
      <c r="B437" s="34" t="str">
        <f t="shared" si="147"/>
        <v/>
      </c>
      <c r="C437" s="34" t="str">
        <f t="shared" ca="1" si="148"/>
        <v/>
      </c>
      <c r="D437" s="101" t="str">
        <f t="shared" ca="1" si="149"/>
        <v/>
      </c>
      <c r="E437" s="101" t="str">
        <f t="shared" ca="1" si="150"/>
        <v/>
      </c>
      <c r="F437" s="101" t="str">
        <f t="shared" ca="1" si="151"/>
        <v/>
      </c>
      <c r="G437" s="102" t="str">
        <f t="shared" ca="1" si="152"/>
        <v/>
      </c>
      <c r="H437" s="34" t="str">
        <f t="shared" ca="1" si="153"/>
        <v/>
      </c>
      <c r="I437" s="101" t="str">
        <f t="shared" ca="1" si="154"/>
        <v/>
      </c>
      <c r="J437" s="101" t="str">
        <f t="shared" ca="1" si="155"/>
        <v/>
      </c>
      <c r="K437" s="101" t="str">
        <f t="shared" ca="1" si="156"/>
        <v/>
      </c>
      <c r="L437" s="102" t="str">
        <f t="shared" si="157"/>
        <v/>
      </c>
      <c r="M437" s="124" t="str">
        <f t="shared" ca="1" si="140"/>
        <v/>
      </c>
      <c r="N437" s="124" t="str">
        <f t="shared" ca="1" si="141"/>
        <v/>
      </c>
      <c r="O437" s="124" t="str">
        <f t="shared" si="158"/>
        <v/>
      </c>
      <c r="P437" s="124" t="str">
        <f t="shared" si="159"/>
        <v/>
      </c>
      <c r="Q437" s="124" t="str">
        <f t="shared" si="160"/>
        <v/>
      </c>
      <c r="R437" s="124" t="str">
        <f t="shared" ca="1" si="142"/>
        <v/>
      </c>
      <c r="S437" s="154" t="str">
        <f t="shared" ca="1" si="143"/>
        <v/>
      </c>
      <c r="T437" s="154" t="str">
        <f t="shared" ca="1" si="161"/>
        <v/>
      </c>
      <c r="U437" s="154" t="str">
        <f t="shared" si="144"/>
        <v/>
      </c>
      <c r="V437" s="101" t="str">
        <f t="shared" ca="1" si="145"/>
        <v/>
      </c>
      <c r="W437" s="101" t="str">
        <f t="shared" si="146"/>
        <v/>
      </c>
    </row>
    <row r="438" spans="1:23">
      <c r="A438" s="102" t="str">
        <f>IFERROR(B438*Proc!$H$38,"")</f>
        <v/>
      </c>
      <c r="B438" s="34" t="str">
        <f t="shared" si="147"/>
        <v/>
      </c>
      <c r="C438" s="34" t="str">
        <f t="shared" ca="1" si="148"/>
        <v/>
      </c>
      <c r="D438" s="101" t="str">
        <f t="shared" ca="1" si="149"/>
        <v/>
      </c>
      <c r="E438" s="101" t="str">
        <f t="shared" ca="1" si="150"/>
        <v/>
      </c>
      <c r="F438" s="101" t="str">
        <f t="shared" ca="1" si="151"/>
        <v/>
      </c>
      <c r="G438" s="102" t="str">
        <f t="shared" ca="1" si="152"/>
        <v/>
      </c>
      <c r="H438" s="34" t="str">
        <f t="shared" ca="1" si="153"/>
        <v/>
      </c>
      <c r="I438" s="101" t="str">
        <f t="shared" ca="1" si="154"/>
        <v/>
      </c>
      <c r="J438" s="101" t="str">
        <f t="shared" ca="1" si="155"/>
        <v/>
      </c>
      <c r="K438" s="101" t="str">
        <f t="shared" ca="1" si="156"/>
        <v/>
      </c>
      <c r="L438" s="102" t="str">
        <f t="shared" si="157"/>
        <v/>
      </c>
      <c r="M438" s="124" t="str">
        <f t="shared" ca="1" si="140"/>
        <v/>
      </c>
      <c r="N438" s="124" t="str">
        <f t="shared" ca="1" si="141"/>
        <v/>
      </c>
      <c r="O438" s="124" t="str">
        <f t="shared" si="158"/>
        <v/>
      </c>
      <c r="P438" s="124" t="str">
        <f t="shared" si="159"/>
        <v/>
      </c>
      <c r="Q438" s="124" t="str">
        <f t="shared" si="160"/>
        <v/>
      </c>
      <c r="R438" s="124" t="str">
        <f t="shared" ca="1" si="142"/>
        <v/>
      </c>
      <c r="S438" s="154" t="str">
        <f t="shared" ca="1" si="143"/>
        <v/>
      </c>
      <c r="T438" s="154" t="str">
        <f t="shared" ca="1" si="161"/>
        <v/>
      </c>
      <c r="U438" s="154" t="str">
        <f t="shared" si="144"/>
        <v/>
      </c>
      <c r="V438" s="101" t="str">
        <f t="shared" ca="1" si="145"/>
        <v/>
      </c>
      <c r="W438" s="101" t="str">
        <f t="shared" si="146"/>
        <v/>
      </c>
    </row>
    <row r="439" spans="1:23">
      <c r="A439" s="102" t="str">
        <f>IFERROR(B439*Proc!$H$38,"")</f>
        <v/>
      </c>
      <c r="B439" s="34" t="str">
        <f t="shared" si="147"/>
        <v/>
      </c>
      <c r="C439" s="34" t="str">
        <f t="shared" ca="1" si="148"/>
        <v/>
      </c>
      <c r="D439" s="101" t="str">
        <f t="shared" ca="1" si="149"/>
        <v/>
      </c>
      <c r="E439" s="101" t="str">
        <f t="shared" ca="1" si="150"/>
        <v/>
      </c>
      <c r="F439" s="101" t="str">
        <f t="shared" ca="1" si="151"/>
        <v/>
      </c>
      <c r="G439" s="102" t="str">
        <f t="shared" ca="1" si="152"/>
        <v/>
      </c>
      <c r="H439" s="34" t="str">
        <f t="shared" ca="1" si="153"/>
        <v/>
      </c>
      <c r="I439" s="101" t="str">
        <f t="shared" ca="1" si="154"/>
        <v/>
      </c>
      <c r="J439" s="101" t="str">
        <f t="shared" ca="1" si="155"/>
        <v/>
      </c>
      <c r="K439" s="101" t="str">
        <f t="shared" ca="1" si="156"/>
        <v/>
      </c>
      <c r="L439" s="102" t="str">
        <f t="shared" si="157"/>
        <v/>
      </c>
      <c r="M439" s="124" t="str">
        <f t="shared" ca="1" si="140"/>
        <v/>
      </c>
      <c r="N439" s="124" t="str">
        <f t="shared" ca="1" si="141"/>
        <v/>
      </c>
      <c r="O439" s="124" t="str">
        <f t="shared" si="158"/>
        <v/>
      </c>
      <c r="P439" s="124" t="str">
        <f t="shared" si="159"/>
        <v/>
      </c>
      <c r="Q439" s="124" t="str">
        <f t="shared" si="160"/>
        <v/>
      </c>
      <c r="R439" s="124" t="str">
        <f t="shared" ca="1" si="142"/>
        <v/>
      </c>
      <c r="S439" s="154" t="str">
        <f t="shared" ca="1" si="143"/>
        <v/>
      </c>
      <c r="T439" s="154" t="str">
        <f t="shared" ca="1" si="161"/>
        <v/>
      </c>
      <c r="U439" s="154" t="str">
        <f t="shared" si="144"/>
        <v/>
      </c>
      <c r="V439" s="101" t="str">
        <f t="shared" ca="1" si="145"/>
        <v/>
      </c>
      <c r="W439" s="101" t="str">
        <f t="shared" si="146"/>
        <v/>
      </c>
    </row>
    <row r="440" spans="1:23">
      <c r="A440" s="102" t="str">
        <f>IFERROR(B440*Proc!$H$38,"")</f>
        <v/>
      </c>
      <c r="B440" s="34" t="str">
        <f t="shared" si="147"/>
        <v/>
      </c>
      <c r="C440" s="34" t="str">
        <f t="shared" ca="1" si="148"/>
        <v/>
      </c>
      <c r="D440" s="101" t="str">
        <f t="shared" ca="1" si="149"/>
        <v/>
      </c>
      <c r="E440" s="101" t="str">
        <f t="shared" ca="1" si="150"/>
        <v/>
      </c>
      <c r="F440" s="101" t="str">
        <f t="shared" ca="1" si="151"/>
        <v/>
      </c>
      <c r="G440" s="102" t="str">
        <f t="shared" ca="1" si="152"/>
        <v/>
      </c>
      <c r="H440" s="34" t="str">
        <f t="shared" ca="1" si="153"/>
        <v/>
      </c>
      <c r="I440" s="101" t="str">
        <f t="shared" ca="1" si="154"/>
        <v/>
      </c>
      <c r="J440" s="101" t="str">
        <f t="shared" ca="1" si="155"/>
        <v/>
      </c>
      <c r="K440" s="101" t="str">
        <f t="shared" ca="1" si="156"/>
        <v/>
      </c>
      <c r="L440" s="102" t="str">
        <f t="shared" si="157"/>
        <v/>
      </c>
      <c r="M440" s="124" t="str">
        <f t="shared" ca="1" si="140"/>
        <v/>
      </c>
      <c r="N440" s="124" t="str">
        <f t="shared" ca="1" si="141"/>
        <v/>
      </c>
      <c r="O440" s="124" t="str">
        <f t="shared" si="158"/>
        <v/>
      </c>
      <c r="P440" s="124" t="str">
        <f t="shared" si="159"/>
        <v/>
      </c>
      <c r="Q440" s="124" t="str">
        <f t="shared" si="160"/>
        <v/>
      </c>
      <c r="R440" s="124" t="str">
        <f t="shared" ca="1" si="142"/>
        <v/>
      </c>
      <c r="S440" s="154" t="str">
        <f t="shared" ca="1" si="143"/>
        <v/>
      </c>
      <c r="T440" s="154" t="str">
        <f t="shared" ca="1" si="161"/>
        <v/>
      </c>
      <c r="U440" s="154" t="str">
        <f t="shared" si="144"/>
        <v/>
      </c>
      <c r="V440" s="101" t="str">
        <f t="shared" ca="1" si="145"/>
        <v/>
      </c>
      <c r="W440" s="101" t="str">
        <f t="shared" si="146"/>
        <v/>
      </c>
    </row>
    <row r="441" spans="1:23">
      <c r="A441" s="102" t="str">
        <f>IFERROR(B441*Proc!$H$38,"")</f>
        <v/>
      </c>
      <c r="B441" s="34" t="str">
        <f t="shared" si="147"/>
        <v/>
      </c>
      <c r="C441" s="34" t="str">
        <f t="shared" ca="1" si="148"/>
        <v/>
      </c>
      <c r="D441" s="101" t="str">
        <f t="shared" ca="1" si="149"/>
        <v/>
      </c>
      <c r="E441" s="101" t="str">
        <f t="shared" ca="1" si="150"/>
        <v/>
      </c>
      <c r="F441" s="101" t="str">
        <f t="shared" ca="1" si="151"/>
        <v/>
      </c>
      <c r="G441" s="102" t="str">
        <f t="shared" ca="1" si="152"/>
        <v/>
      </c>
      <c r="H441" s="34" t="str">
        <f t="shared" ca="1" si="153"/>
        <v/>
      </c>
      <c r="I441" s="101" t="str">
        <f t="shared" ca="1" si="154"/>
        <v/>
      </c>
      <c r="J441" s="101" t="str">
        <f t="shared" ca="1" si="155"/>
        <v/>
      </c>
      <c r="K441" s="101" t="str">
        <f t="shared" ca="1" si="156"/>
        <v/>
      </c>
      <c r="L441" s="102" t="str">
        <f t="shared" si="157"/>
        <v/>
      </c>
      <c r="M441" s="124" t="str">
        <f t="shared" ca="1" si="140"/>
        <v/>
      </c>
      <c r="N441" s="124" t="str">
        <f t="shared" ca="1" si="141"/>
        <v/>
      </c>
      <c r="O441" s="124" t="str">
        <f t="shared" si="158"/>
        <v/>
      </c>
      <c r="P441" s="124" t="str">
        <f t="shared" si="159"/>
        <v/>
      </c>
      <c r="Q441" s="124" t="str">
        <f t="shared" si="160"/>
        <v/>
      </c>
      <c r="R441" s="124" t="str">
        <f t="shared" ca="1" si="142"/>
        <v/>
      </c>
      <c r="S441" s="154" t="str">
        <f t="shared" ca="1" si="143"/>
        <v/>
      </c>
      <c r="T441" s="154" t="str">
        <f t="shared" ca="1" si="161"/>
        <v/>
      </c>
      <c r="U441" s="154" t="str">
        <f t="shared" si="144"/>
        <v/>
      </c>
      <c r="V441" s="101" t="str">
        <f t="shared" ca="1" si="145"/>
        <v/>
      </c>
      <c r="W441" s="101" t="str">
        <f t="shared" si="146"/>
        <v/>
      </c>
    </row>
    <row r="442" spans="1:23">
      <c r="A442" s="102" t="str">
        <f>IFERROR(B442*Proc!$H$38,"")</f>
        <v/>
      </c>
      <c r="B442" s="34" t="str">
        <f t="shared" si="147"/>
        <v/>
      </c>
      <c r="C442" s="34" t="str">
        <f t="shared" ca="1" si="148"/>
        <v/>
      </c>
      <c r="D442" s="101" t="str">
        <f t="shared" ca="1" si="149"/>
        <v/>
      </c>
      <c r="E442" s="101" t="str">
        <f t="shared" ca="1" si="150"/>
        <v/>
      </c>
      <c r="F442" s="101" t="str">
        <f t="shared" ca="1" si="151"/>
        <v/>
      </c>
      <c r="G442" s="102" t="str">
        <f t="shared" ca="1" si="152"/>
        <v/>
      </c>
      <c r="H442" s="34" t="str">
        <f t="shared" ca="1" si="153"/>
        <v/>
      </c>
      <c r="I442" s="101" t="str">
        <f t="shared" ca="1" si="154"/>
        <v/>
      </c>
      <c r="J442" s="101" t="str">
        <f t="shared" ca="1" si="155"/>
        <v/>
      </c>
      <c r="K442" s="101" t="str">
        <f t="shared" ca="1" si="156"/>
        <v/>
      </c>
      <c r="L442" s="102" t="str">
        <f t="shared" si="157"/>
        <v/>
      </c>
      <c r="M442" s="124" t="str">
        <f t="shared" ca="1" si="140"/>
        <v/>
      </c>
      <c r="N442" s="124" t="str">
        <f t="shared" ca="1" si="141"/>
        <v/>
      </c>
      <c r="O442" s="124" t="str">
        <f t="shared" si="158"/>
        <v/>
      </c>
      <c r="P442" s="124" t="str">
        <f t="shared" si="159"/>
        <v/>
      </c>
      <c r="Q442" s="124" t="str">
        <f t="shared" si="160"/>
        <v/>
      </c>
      <c r="R442" s="124" t="str">
        <f t="shared" ca="1" si="142"/>
        <v/>
      </c>
      <c r="S442" s="154" t="str">
        <f t="shared" ca="1" si="143"/>
        <v/>
      </c>
      <c r="T442" s="154" t="str">
        <f t="shared" ca="1" si="161"/>
        <v/>
      </c>
      <c r="U442" s="154" t="str">
        <f t="shared" si="144"/>
        <v/>
      </c>
      <c r="V442" s="101" t="str">
        <f t="shared" ca="1" si="145"/>
        <v/>
      </c>
      <c r="W442" s="101" t="str">
        <f t="shared" si="146"/>
        <v/>
      </c>
    </row>
    <row r="443" spans="1:23">
      <c r="A443" s="102" t="str">
        <f>IFERROR(B443*Proc!$H$38,"")</f>
        <v/>
      </c>
      <c r="B443" s="34" t="str">
        <f t="shared" si="147"/>
        <v/>
      </c>
      <c r="C443" s="34" t="str">
        <f t="shared" ca="1" si="148"/>
        <v/>
      </c>
      <c r="D443" s="101" t="str">
        <f t="shared" ca="1" si="149"/>
        <v/>
      </c>
      <c r="E443" s="101" t="str">
        <f t="shared" ca="1" si="150"/>
        <v/>
      </c>
      <c r="F443" s="101" t="str">
        <f t="shared" ca="1" si="151"/>
        <v/>
      </c>
      <c r="G443" s="102" t="str">
        <f t="shared" ca="1" si="152"/>
        <v/>
      </c>
      <c r="H443" s="34" t="str">
        <f t="shared" ca="1" si="153"/>
        <v/>
      </c>
      <c r="I443" s="101" t="str">
        <f t="shared" ca="1" si="154"/>
        <v/>
      </c>
      <c r="J443" s="101" t="str">
        <f t="shared" ca="1" si="155"/>
        <v/>
      </c>
      <c r="K443" s="101" t="str">
        <f t="shared" ca="1" si="156"/>
        <v/>
      </c>
      <c r="L443" s="102" t="str">
        <f t="shared" si="157"/>
        <v/>
      </c>
      <c r="M443" s="124" t="str">
        <f t="shared" ca="1" si="140"/>
        <v/>
      </c>
      <c r="N443" s="124" t="str">
        <f t="shared" ca="1" si="141"/>
        <v/>
      </c>
      <c r="O443" s="124" t="str">
        <f t="shared" si="158"/>
        <v/>
      </c>
      <c r="P443" s="124" t="str">
        <f t="shared" si="159"/>
        <v/>
      </c>
      <c r="Q443" s="124" t="str">
        <f t="shared" si="160"/>
        <v/>
      </c>
      <c r="R443" s="124" t="str">
        <f t="shared" ca="1" si="142"/>
        <v/>
      </c>
      <c r="S443" s="154" t="str">
        <f t="shared" ca="1" si="143"/>
        <v/>
      </c>
      <c r="T443" s="154" t="str">
        <f t="shared" ca="1" si="161"/>
        <v/>
      </c>
      <c r="U443" s="154" t="str">
        <f t="shared" si="144"/>
        <v/>
      </c>
      <c r="V443" s="101" t="str">
        <f t="shared" ca="1" si="145"/>
        <v/>
      </c>
      <c r="W443" s="101" t="str">
        <f t="shared" si="146"/>
        <v/>
      </c>
    </row>
    <row r="444" spans="1:23">
      <c r="A444" s="102" t="str">
        <f>IFERROR(B444*Proc!$H$38,"")</f>
        <v/>
      </c>
      <c r="B444" s="34" t="str">
        <f t="shared" si="147"/>
        <v/>
      </c>
      <c r="C444" s="34" t="str">
        <f t="shared" ca="1" si="148"/>
        <v/>
      </c>
      <c r="D444" s="101" t="str">
        <f t="shared" ca="1" si="149"/>
        <v/>
      </c>
      <c r="E444" s="101" t="str">
        <f t="shared" ca="1" si="150"/>
        <v/>
      </c>
      <c r="F444" s="101" t="str">
        <f t="shared" ca="1" si="151"/>
        <v/>
      </c>
      <c r="G444" s="102" t="str">
        <f t="shared" ca="1" si="152"/>
        <v/>
      </c>
      <c r="H444" s="34" t="str">
        <f t="shared" ca="1" si="153"/>
        <v/>
      </c>
      <c r="I444" s="101" t="str">
        <f t="shared" ca="1" si="154"/>
        <v/>
      </c>
      <c r="J444" s="101" t="str">
        <f t="shared" ca="1" si="155"/>
        <v/>
      </c>
      <c r="K444" s="101" t="str">
        <f t="shared" ca="1" si="156"/>
        <v/>
      </c>
      <c r="L444" s="102" t="str">
        <f t="shared" si="157"/>
        <v/>
      </c>
      <c r="M444" s="124" t="str">
        <f t="shared" ca="1" si="140"/>
        <v/>
      </c>
      <c r="N444" s="124" t="str">
        <f t="shared" ca="1" si="141"/>
        <v/>
      </c>
      <c r="O444" s="124" t="str">
        <f t="shared" si="158"/>
        <v/>
      </c>
      <c r="P444" s="124" t="str">
        <f t="shared" si="159"/>
        <v/>
      </c>
      <c r="Q444" s="124" t="str">
        <f t="shared" si="160"/>
        <v/>
      </c>
      <c r="R444" s="124" t="str">
        <f t="shared" ca="1" si="142"/>
        <v/>
      </c>
      <c r="S444" s="154" t="str">
        <f t="shared" ca="1" si="143"/>
        <v/>
      </c>
      <c r="T444" s="154" t="str">
        <f t="shared" ca="1" si="161"/>
        <v/>
      </c>
      <c r="U444" s="154" t="str">
        <f t="shared" si="144"/>
        <v/>
      </c>
      <c r="V444" s="101" t="str">
        <f t="shared" ca="1" si="145"/>
        <v/>
      </c>
      <c r="W444" s="101" t="str">
        <f t="shared" si="146"/>
        <v/>
      </c>
    </row>
    <row r="445" spans="1:23">
      <c r="A445" s="102" t="str">
        <f>IFERROR(B445*Proc!$H$38,"")</f>
        <v/>
      </c>
      <c r="B445" s="34" t="str">
        <f t="shared" si="147"/>
        <v/>
      </c>
      <c r="C445" s="34" t="str">
        <f t="shared" ca="1" si="148"/>
        <v/>
      </c>
      <c r="D445" s="101" t="str">
        <f t="shared" ca="1" si="149"/>
        <v/>
      </c>
      <c r="E445" s="101" t="str">
        <f t="shared" ca="1" si="150"/>
        <v/>
      </c>
      <c r="F445" s="101" t="str">
        <f t="shared" ca="1" si="151"/>
        <v/>
      </c>
      <c r="G445" s="102" t="str">
        <f t="shared" ca="1" si="152"/>
        <v/>
      </c>
      <c r="H445" s="34" t="str">
        <f t="shared" ca="1" si="153"/>
        <v/>
      </c>
      <c r="I445" s="101" t="str">
        <f t="shared" ca="1" si="154"/>
        <v/>
      </c>
      <c r="J445" s="101" t="str">
        <f t="shared" ca="1" si="155"/>
        <v/>
      </c>
      <c r="K445" s="101" t="str">
        <f t="shared" ca="1" si="156"/>
        <v/>
      </c>
      <c r="L445" s="102" t="str">
        <f t="shared" si="157"/>
        <v/>
      </c>
      <c r="M445" s="124" t="str">
        <f t="shared" ca="1" si="140"/>
        <v/>
      </c>
      <c r="N445" s="124" t="str">
        <f t="shared" ca="1" si="141"/>
        <v/>
      </c>
      <c r="O445" s="124" t="str">
        <f t="shared" si="158"/>
        <v/>
      </c>
      <c r="P445" s="124" t="str">
        <f t="shared" si="159"/>
        <v/>
      </c>
      <c r="Q445" s="124" t="str">
        <f t="shared" si="160"/>
        <v/>
      </c>
      <c r="R445" s="124" t="str">
        <f t="shared" ca="1" si="142"/>
        <v/>
      </c>
      <c r="S445" s="154" t="str">
        <f t="shared" ca="1" si="143"/>
        <v/>
      </c>
      <c r="T445" s="154" t="str">
        <f t="shared" ca="1" si="161"/>
        <v/>
      </c>
      <c r="U445" s="154" t="str">
        <f t="shared" si="144"/>
        <v/>
      </c>
      <c r="V445" s="101" t="str">
        <f t="shared" ca="1" si="145"/>
        <v/>
      </c>
      <c r="W445" s="101" t="str">
        <f t="shared" si="146"/>
        <v/>
      </c>
    </row>
    <row r="446" spans="1:23">
      <c r="A446" s="102" t="str">
        <f>IFERROR(B446*Proc!$H$38,"")</f>
        <v/>
      </c>
      <c r="B446" s="34" t="str">
        <f t="shared" si="147"/>
        <v/>
      </c>
      <c r="C446" s="34" t="str">
        <f t="shared" ca="1" si="148"/>
        <v/>
      </c>
      <c r="D446" s="101" t="str">
        <f t="shared" ca="1" si="149"/>
        <v/>
      </c>
      <c r="E446" s="101" t="str">
        <f t="shared" ca="1" si="150"/>
        <v/>
      </c>
      <c r="F446" s="101" t="str">
        <f t="shared" ca="1" si="151"/>
        <v/>
      </c>
      <c r="G446" s="102" t="str">
        <f t="shared" ca="1" si="152"/>
        <v/>
      </c>
      <c r="H446" s="34" t="str">
        <f t="shared" ca="1" si="153"/>
        <v/>
      </c>
      <c r="I446" s="101" t="str">
        <f t="shared" ca="1" si="154"/>
        <v/>
      </c>
      <c r="J446" s="101" t="str">
        <f t="shared" ca="1" si="155"/>
        <v/>
      </c>
      <c r="K446" s="101" t="str">
        <f t="shared" ca="1" si="156"/>
        <v/>
      </c>
      <c r="L446" s="102" t="str">
        <f t="shared" si="157"/>
        <v/>
      </c>
      <c r="M446" s="124" t="str">
        <f t="shared" ca="1" si="140"/>
        <v/>
      </c>
      <c r="N446" s="124" t="str">
        <f t="shared" ca="1" si="141"/>
        <v/>
      </c>
      <c r="O446" s="124" t="str">
        <f t="shared" si="158"/>
        <v/>
      </c>
      <c r="P446" s="124" t="str">
        <f t="shared" si="159"/>
        <v/>
      </c>
      <c r="Q446" s="124" t="str">
        <f t="shared" si="160"/>
        <v/>
      </c>
      <c r="R446" s="124" t="str">
        <f t="shared" ca="1" si="142"/>
        <v/>
      </c>
      <c r="S446" s="154" t="str">
        <f t="shared" ca="1" si="143"/>
        <v/>
      </c>
      <c r="T446" s="154" t="str">
        <f t="shared" ca="1" si="161"/>
        <v/>
      </c>
      <c r="U446" s="154" t="str">
        <f t="shared" si="144"/>
        <v/>
      </c>
      <c r="V446" s="101" t="str">
        <f t="shared" ca="1" si="145"/>
        <v/>
      </c>
      <c r="W446" s="101" t="str">
        <f t="shared" si="146"/>
        <v/>
      </c>
    </row>
    <row r="447" spans="1:23">
      <c r="A447" s="102" t="str">
        <f>IFERROR(B447*Proc!$H$38,"")</f>
        <v/>
      </c>
      <c r="B447" s="34" t="str">
        <f t="shared" si="147"/>
        <v/>
      </c>
      <c r="C447" s="34" t="str">
        <f t="shared" ca="1" si="148"/>
        <v/>
      </c>
      <c r="D447" s="101" t="str">
        <f t="shared" ca="1" si="149"/>
        <v/>
      </c>
      <c r="E447" s="101" t="str">
        <f t="shared" ca="1" si="150"/>
        <v/>
      </c>
      <c r="F447" s="101" t="str">
        <f t="shared" ca="1" si="151"/>
        <v/>
      </c>
      <c r="G447" s="102" t="str">
        <f t="shared" ca="1" si="152"/>
        <v/>
      </c>
      <c r="H447" s="34" t="str">
        <f t="shared" ca="1" si="153"/>
        <v/>
      </c>
      <c r="I447" s="101" t="str">
        <f t="shared" ca="1" si="154"/>
        <v/>
      </c>
      <c r="J447" s="101" t="str">
        <f t="shared" ca="1" si="155"/>
        <v/>
      </c>
      <c r="K447" s="101" t="str">
        <f t="shared" ca="1" si="156"/>
        <v/>
      </c>
      <c r="L447" s="102" t="str">
        <f t="shared" si="157"/>
        <v/>
      </c>
      <c r="M447" s="124" t="str">
        <f t="shared" ca="1" si="140"/>
        <v/>
      </c>
      <c r="N447" s="124" t="str">
        <f t="shared" ca="1" si="141"/>
        <v/>
      </c>
      <c r="O447" s="124" t="str">
        <f t="shared" si="158"/>
        <v/>
      </c>
      <c r="P447" s="124" t="str">
        <f t="shared" si="159"/>
        <v/>
      </c>
      <c r="Q447" s="124" t="str">
        <f t="shared" si="160"/>
        <v/>
      </c>
      <c r="R447" s="124" t="str">
        <f t="shared" ca="1" si="142"/>
        <v/>
      </c>
      <c r="S447" s="154" t="str">
        <f t="shared" ca="1" si="143"/>
        <v/>
      </c>
      <c r="T447" s="154" t="str">
        <f t="shared" ca="1" si="161"/>
        <v/>
      </c>
      <c r="U447" s="154" t="str">
        <f t="shared" si="144"/>
        <v/>
      </c>
      <c r="V447" s="101" t="str">
        <f t="shared" ca="1" si="145"/>
        <v/>
      </c>
      <c r="W447" s="101" t="str">
        <f t="shared" si="146"/>
        <v/>
      </c>
    </row>
    <row r="448" spans="1:23">
      <c r="A448" s="102" t="str">
        <f>IFERROR(B448*Proc!$H$38,"")</f>
        <v/>
      </c>
      <c r="B448" s="34" t="str">
        <f t="shared" si="147"/>
        <v/>
      </c>
      <c r="C448" s="34" t="str">
        <f t="shared" ca="1" si="148"/>
        <v/>
      </c>
      <c r="D448" s="101" t="str">
        <f t="shared" ca="1" si="149"/>
        <v/>
      </c>
      <c r="E448" s="101" t="str">
        <f t="shared" ca="1" si="150"/>
        <v/>
      </c>
      <c r="F448" s="101" t="str">
        <f t="shared" ca="1" si="151"/>
        <v/>
      </c>
      <c r="G448" s="102" t="str">
        <f t="shared" ca="1" si="152"/>
        <v/>
      </c>
      <c r="H448" s="34" t="str">
        <f t="shared" ca="1" si="153"/>
        <v/>
      </c>
      <c r="I448" s="101" t="str">
        <f t="shared" ca="1" si="154"/>
        <v/>
      </c>
      <c r="J448" s="101" t="str">
        <f t="shared" ca="1" si="155"/>
        <v/>
      </c>
      <c r="K448" s="101" t="str">
        <f t="shared" ca="1" si="156"/>
        <v/>
      </c>
      <c r="L448" s="102" t="str">
        <f t="shared" si="157"/>
        <v/>
      </c>
      <c r="M448" s="124" t="str">
        <f t="shared" ca="1" si="140"/>
        <v/>
      </c>
      <c r="N448" s="124" t="str">
        <f t="shared" ca="1" si="141"/>
        <v/>
      </c>
      <c r="O448" s="124" t="str">
        <f t="shared" si="158"/>
        <v/>
      </c>
      <c r="P448" s="124" t="str">
        <f t="shared" si="159"/>
        <v/>
      </c>
      <c r="Q448" s="124" t="str">
        <f t="shared" si="160"/>
        <v/>
      </c>
      <c r="R448" s="124" t="str">
        <f t="shared" ca="1" si="142"/>
        <v/>
      </c>
      <c r="S448" s="154" t="str">
        <f t="shared" ca="1" si="143"/>
        <v/>
      </c>
      <c r="T448" s="154" t="str">
        <f t="shared" ca="1" si="161"/>
        <v/>
      </c>
      <c r="U448" s="154" t="str">
        <f t="shared" si="144"/>
        <v/>
      </c>
      <c r="V448" s="101" t="str">
        <f t="shared" ca="1" si="145"/>
        <v/>
      </c>
      <c r="W448" s="101" t="str">
        <f t="shared" si="146"/>
        <v/>
      </c>
    </row>
    <row r="449" spans="1:23">
      <c r="A449" s="102" t="str">
        <f>IFERROR(B449*Proc!$H$38,"")</f>
        <v/>
      </c>
      <c r="B449" s="34" t="str">
        <f t="shared" si="147"/>
        <v/>
      </c>
      <c r="C449" s="34" t="str">
        <f t="shared" ca="1" si="148"/>
        <v/>
      </c>
      <c r="D449" s="101" t="str">
        <f t="shared" ca="1" si="149"/>
        <v/>
      </c>
      <c r="E449" s="101" t="str">
        <f t="shared" ca="1" si="150"/>
        <v/>
      </c>
      <c r="F449" s="101" t="str">
        <f t="shared" ca="1" si="151"/>
        <v/>
      </c>
      <c r="G449" s="102" t="str">
        <f t="shared" ca="1" si="152"/>
        <v/>
      </c>
      <c r="H449" s="34" t="str">
        <f t="shared" ca="1" si="153"/>
        <v/>
      </c>
      <c r="I449" s="101" t="str">
        <f t="shared" ca="1" si="154"/>
        <v/>
      </c>
      <c r="J449" s="101" t="str">
        <f t="shared" ca="1" si="155"/>
        <v/>
      </c>
      <c r="K449" s="101" t="str">
        <f t="shared" ca="1" si="156"/>
        <v/>
      </c>
      <c r="L449" s="102" t="str">
        <f t="shared" si="157"/>
        <v/>
      </c>
      <c r="M449" s="124" t="str">
        <f t="shared" ca="1" si="140"/>
        <v/>
      </c>
      <c r="N449" s="124" t="str">
        <f t="shared" ca="1" si="141"/>
        <v/>
      </c>
      <c r="O449" s="124" t="str">
        <f t="shared" si="158"/>
        <v/>
      </c>
      <c r="P449" s="124" t="str">
        <f t="shared" si="159"/>
        <v/>
      </c>
      <c r="Q449" s="124" t="str">
        <f t="shared" si="160"/>
        <v/>
      </c>
      <c r="R449" s="124" t="str">
        <f t="shared" ca="1" si="142"/>
        <v/>
      </c>
      <c r="S449" s="154" t="str">
        <f t="shared" ca="1" si="143"/>
        <v/>
      </c>
      <c r="T449" s="154" t="str">
        <f t="shared" ca="1" si="161"/>
        <v/>
      </c>
      <c r="U449" s="154" t="str">
        <f t="shared" si="144"/>
        <v/>
      </c>
      <c r="V449" s="101" t="str">
        <f t="shared" ca="1" si="145"/>
        <v/>
      </c>
      <c r="W449" s="101" t="str">
        <f t="shared" si="146"/>
        <v/>
      </c>
    </row>
    <row r="450" spans="1:23">
      <c r="A450" s="102" t="str">
        <f>IFERROR(B450*Proc!$H$38,"")</f>
        <v/>
      </c>
      <c r="B450" s="34" t="str">
        <f t="shared" si="147"/>
        <v/>
      </c>
      <c r="C450" s="34" t="str">
        <f t="shared" ca="1" si="148"/>
        <v/>
      </c>
      <c r="D450" s="101" t="str">
        <f t="shared" ca="1" si="149"/>
        <v/>
      </c>
      <c r="E450" s="101" t="str">
        <f t="shared" ca="1" si="150"/>
        <v/>
      </c>
      <c r="F450" s="101" t="str">
        <f t="shared" ca="1" si="151"/>
        <v/>
      </c>
      <c r="G450" s="102" t="str">
        <f t="shared" ca="1" si="152"/>
        <v/>
      </c>
      <c r="H450" s="34" t="str">
        <f t="shared" ca="1" si="153"/>
        <v/>
      </c>
      <c r="I450" s="101" t="str">
        <f t="shared" ca="1" si="154"/>
        <v/>
      </c>
      <c r="J450" s="101" t="str">
        <f t="shared" ca="1" si="155"/>
        <v/>
      </c>
      <c r="K450" s="101" t="str">
        <f t="shared" ca="1" si="156"/>
        <v/>
      </c>
      <c r="L450" s="102" t="str">
        <f t="shared" si="157"/>
        <v/>
      </c>
      <c r="M450" s="124" t="str">
        <f t="shared" ca="1" si="140"/>
        <v/>
      </c>
      <c r="N450" s="124" t="str">
        <f t="shared" ca="1" si="141"/>
        <v/>
      </c>
      <c r="O450" s="124" t="str">
        <f t="shared" si="158"/>
        <v/>
      </c>
      <c r="P450" s="124" t="str">
        <f t="shared" si="159"/>
        <v/>
      </c>
      <c r="Q450" s="124" t="str">
        <f t="shared" si="160"/>
        <v/>
      </c>
      <c r="R450" s="124" t="str">
        <f t="shared" ca="1" si="142"/>
        <v/>
      </c>
      <c r="S450" s="154" t="str">
        <f t="shared" ca="1" si="143"/>
        <v/>
      </c>
      <c r="T450" s="154" t="str">
        <f t="shared" ca="1" si="161"/>
        <v/>
      </c>
      <c r="U450" s="154" t="str">
        <f t="shared" si="144"/>
        <v/>
      </c>
      <c r="V450" s="101" t="str">
        <f t="shared" ca="1" si="145"/>
        <v/>
      </c>
      <c r="W450" s="101" t="str">
        <f t="shared" si="146"/>
        <v/>
      </c>
    </row>
    <row r="451" spans="1:23">
      <c r="A451" s="102" t="str">
        <f>IFERROR(B451*Proc!$H$38,"")</f>
        <v/>
      </c>
      <c r="B451" s="34" t="str">
        <f t="shared" si="147"/>
        <v/>
      </c>
      <c r="C451" s="34" t="str">
        <f t="shared" ca="1" si="148"/>
        <v/>
      </c>
      <c r="D451" s="101" t="str">
        <f t="shared" ca="1" si="149"/>
        <v/>
      </c>
      <c r="E451" s="101" t="str">
        <f t="shared" ca="1" si="150"/>
        <v/>
      </c>
      <c r="F451" s="101" t="str">
        <f t="shared" ca="1" si="151"/>
        <v/>
      </c>
      <c r="G451" s="102" t="str">
        <f t="shared" ca="1" si="152"/>
        <v/>
      </c>
      <c r="H451" s="34" t="str">
        <f t="shared" ca="1" si="153"/>
        <v/>
      </c>
      <c r="I451" s="101" t="str">
        <f t="shared" ca="1" si="154"/>
        <v/>
      </c>
      <c r="J451" s="101" t="str">
        <f t="shared" ca="1" si="155"/>
        <v/>
      </c>
      <c r="K451" s="101" t="str">
        <f t="shared" ca="1" si="156"/>
        <v/>
      </c>
      <c r="L451" s="102" t="str">
        <f t="shared" si="157"/>
        <v/>
      </c>
      <c r="M451" s="124" t="str">
        <f t="shared" ca="1" si="140"/>
        <v/>
      </c>
      <c r="N451" s="124" t="str">
        <f t="shared" ca="1" si="141"/>
        <v/>
      </c>
      <c r="O451" s="124" t="str">
        <f t="shared" si="158"/>
        <v/>
      </c>
      <c r="P451" s="124" t="str">
        <f t="shared" si="159"/>
        <v/>
      </c>
      <c r="Q451" s="124" t="str">
        <f t="shared" si="160"/>
        <v/>
      </c>
      <c r="R451" s="124" t="str">
        <f t="shared" ca="1" si="142"/>
        <v/>
      </c>
      <c r="S451" s="154" t="str">
        <f t="shared" ca="1" si="143"/>
        <v/>
      </c>
      <c r="T451" s="154" t="str">
        <f t="shared" ca="1" si="161"/>
        <v/>
      </c>
      <c r="U451" s="154" t="str">
        <f t="shared" si="144"/>
        <v/>
      </c>
      <c r="V451" s="101" t="str">
        <f t="shared" ca="1" si="145"/>
        <v/>
      </c>
      <c r="W451" s="101" t="str">
        <f t="shared" si="146"/>
        <v/>
      </c>
    </row>
    <row r="452" spans="1:23">
      <c r="A452" s="102" t="str">
        <f>IFERROR(B452*Proc!$H$38,"")</f>
        <v/>
      </c>
      <c r="B452" s="34" t="str">
        <f t="shared" si="147"/>
        <v/>
      </c>
      <c r="C452" s="34" t="str">
        <f t="shared" ca="1" si="148"/>
        <v/>
      </c>
      <c r="D452" s="101" t="str">
        <f t="shared" ca="1" si="149"/>
        <v/>
      </c>
      <c r="E452" s="101" t="str">
        <f t="shared" ca="1" si="150"/>
        <v/>
      </c>
      <c r="F452" s="101" t="str">
        <f t="shared" ca="1" si="151"/>
        <v/>
      </c>
      <c r="G452" s="102" t="str">
        <f t="shared" ca="1" si="152"/>
        <v/>
      </c>
      <c r="H452" s="34" t="str">
        <f t="shared" ca="1" si="153"/>
        <v/>
      </c>
      <c r="I452" s="101" t="str">
        <f t="shared" ca="1" si="154"/>
        <v/>
      </c>
      <c r="J452" s="101" t="str">
        <f t="shared" ca="1" si="155"/>
        <v/>
      </c>
      <c r="K452" s="101" t="str">
        <f t="shared" ca="1" si="156"/>
        <v/>
      </c>
      <c r="L452" s="102" t="str">
        <f t="shared" si="157"/>
        <v/>
      </c>
      <c r="M452" s="124" t="str">
        <f t="shared" ref="M452:M515" ca="1" si="162">IFERROR(INDEX(rMaxtable,$AA$2,1000-B452+1)*(1-rTPs)+INDEX(rMaxtable,$AB$2,1000-B452+1)*rTPs,"")</f>
        <v/>
      </c>
      <c r="N452" s="124" t="str">
        <f t="shared" ref="N452:N515" ca="1" si="163">IFERROR(INDEX(rMaxtable,$AA$1,1000-B452+1)*(1-rSLs)+INDEX(rMaxtable,$AB$1,1000-B452+1)*rSLs,"")</f>
        <v/>
      </c>
      <c r="O452" s="124" t="str">
        <f t="shared" si="158"/>
        <v/>
      </c>
      <c r="P452" s="124" t="str">
        <f t="shared" si="159"/>
        <v/>
      </c>
      <c r="Q452" s="124" t="str">
        <f t="shared" si="160"/>
        <v/>
      </c>
      <c r="R452" s="124" t="str">
        <f t="shared" ref="R452:R515" ca="1" si="164">IFERROR(IF(ISNUMBER(N452),N452,rSmall)*P452/(IF(ISNUMBER(M452),M452,rSmall)+IF(ISNUMBER(N452),N452,rSmall)),"")</f>
        <v/>
      </c>
      <c r="S452" s="154" t="str">
        <f t="shared" ref="S452:S515" ca="1" si="165">IFERROR(M452-R452,"")</f>
        <v/>
      </c>
      <c r="T452" s="154" t="str">
        <f t="shared" ca="1" si="161"/>
        <v/>
      </c>
      <c r="U452" s="154" t="str">
        <f t="shared" ref="U452:U515" si="166">IF(B452&gt;rNtrials,"",(1-IF(ISNUMBER(S452),S452,rSmall)-IF(ISNUMBER(T452),T452,rSmall)))</f>
        <v/>
      </c>
      <c r="V452" s="101" t="str">
        <f t="shared" ref="V452:V515" ca="1" si="167">IFERROR(rPipvalue*rStdevup*K452,"")</f>
        <v/>
      </c>
      <c r="W452" s="101" t="str">
        <f t="shared" ref="W452:W515" si="168">IFERROR(rMugraph*B452,"")</f>
        <v/>
      </c>
    </row>
    <row r="453" spans="1:23">
      <c r="A453" s="102" t="str">
        <f>IFERROR(B453*Proc!$H$38,"")</f>
        <v/>
      </c>
      <c r="B453" s="34" t="str">
        <f t="shared" ref="B453:B516" si="169">IFERROR(IF(1+B452&gt;rNtrials,"",1+B452),"")</f>
        <v/>
      </c>
      <c r="C453" s="34" t="str">
        <f t="shared" ref="C453:C516" ca="1" si="170">IFERROR(MATCH($C$2,OFFSET(rMaxtable,,1000-$B453,,1),-1),"")</f>
        <v/>
      </c>
      <c r="D453" s="101" t="str">
        <f t="shared" ref="D453:D516" ca="1" si="171">IFERROR(INDEX(rMaxtable,C453,1000-$B453+1),"")</f>
        <v/>
      </c>
      <c r="E453" s="101" t="str">
        <f t="shared" ref="E453:E516" ca="1" si="172">IFERROR(INDEX(rMaxtable,C453+1,1000-$B453+1),"")</f>
        <v/>
      </c>
      <c r="F453" s="101" t="str">
        <f t="shared" ref="F453:F516" ca="1" si="173">IFERROR(C453-1+(D453-$C$2)/(D453-IF(ISNUMBER(E453),E453,0))*(1),"")</f>
        <v/>
      </c>
      <c r="G453" s="102" t="str">
        <f t="shared" ref="G453:G516" ca="1" si="174">IFERROR(rPipvalue*rSDTP*F453,"")</f>
        <v/>
      </c>
      <c r="H453" s="34" t="str">
        <f t="shared" ref="H453:H516" ca="1" si="175">IFERROR(MATCH($H$2,OFFSET(rMaxtable,,1000-$B453,,1),-1),"")</f>
        <v/>
      </c>
      <c r="I453" s="101" t="str">
        <f t="shared" ref="I453:I516" ca="1" si="176">IFERROR(INDEX(rMaxtable,H453,1000-$B453+1),"")</f>
        <v/>
      </c>
      <c r="J453" s="101" t="str">
        <f t="shared" ref="J453:J516" ca="1" si="177">IFERROR(INDEX(rMaxtable,H453+1,1000-$B453+1),"")</f>
        <v/>
      </c>
      <c r="K453" s="101" t="str">
        <f t="shared" ref="K453:K516" ca="1" si="178">IFERROR(H453-1+(I453-$H$2)/(I453-IF(ISNUMBER(J453),J453,0))*(1),"")</f>
        <v/>
      </c>
      <c r="L453" s="102" t="str">
        <f t="shared" ref="L453:L516" si="179">IF(B452&lt;rNtrials,-(rPipvalue*rSDSL*K453),"")</f>
        <v/>
      </c>
      <c r="M453" s="124" t="str">
        <f t="shared" ca="1" si="162"/>
        <v/>
      </c>
      <c r="N453" s="124" t="str">
        <f t="shared" ca="1" si="163"/>
        <v/>
      </c>
      <c r="O453" s="124" t="str">
        <f t="shared" ref="O453:O516" si="180">IF($B453&gt;rNtrials,"",(1-IF(ISNUMBER(M453),M453,rSmall))*(1-IF(ISNUMBER(N453),N453,rSmall)))</f>
        <v/>
      </c>
      <c r="P453" s="124" t="str">
        <f t="shared" ref="P453:P516" si="181">IF($B453&gt;rNtrials,"",IF(ISNUMBER(M453),M453,rSmall)*IF(ISNUMBER(N453),N453,rSmall))</f>
        <v/>
      </c>
      <c r="Q453" s="124" t="str">
        <f t="shared" ref="Q453:Q516" si="182">IFERROR(IF($B453&gt;rNtrials,"",IF(ISNUMBER(M453),M453,rSmall)*P453/(IF(ISNUMBER(M453),M453,rSmall)+IF(ISNUMBER(N453),N453,rSmall))),"")</f>
        <v/>
      </c>
      <c r="R453" s="124" t="str">
        <f t="shared" ca="1" si="164"/>
        <v/>
      </c>
      <c r="S453" s="154" t="str">
        <f t="shared" ca="1" si="165"/>
        <v/>
      </c>
      <c r="T453" s="154" t="str">
        <f t="shared" ca="1" si="161"/>
        <v/>
      </c>
      <c r="U453" s="154" t="str">
        <f t="shared" si="166"/>
        <v/>
      </c>
      <c r="V453" s="101" t="str">
        <f t="shared" ca="1" si="167"/>
        <v/>
      </c>
      <c r="W453" s="101" t="str">
        <f t="shared" si="168"/>
        <v/>
      </c>
    </row>
    <row r="454" spans="1:23">
      <c r="A454" s="102" t="str">
        <f>IFERROR(B454*Proc!$H$38,"")</f>
        <v/>
      </c>
      <c r="B454" s="34" t="str">
        <f t="shared" si="169"/>
        <v/>
      </c>
      <c r="C454" s="34" t="str">
        <f t="shared" ca="1" si="170"/>
        <v/>
      </c>
      <c r="D454" s="101" t="str">
        <f t="shared" ca="1" si="171"/>
        <v/>
      </c>
      <c r="E454" s="101" t="str">
        <f t="shared" ca="1" si="172"/>
        <v/>
      </c>
      <c r="F454" s="101" t="str">
        <f t="shared" ca="1" si="173"/>
        <v/>
      </c>
      <c r="G454" s="102" t="str">
        <f t="shared" ca="1" si="174"/>
        <v/>
      </c>
      <c r="H454" s="34" t="str">
        <f t="shared" ca="1" si="175"/>
        <v/>
      </c>
      <c r="I454" s="101" t="str">
        <f t="shared" ca="1" si="176"/>
        <v/>
      </c>
      <c r="J454" s="101" t="str">
        <f t="shared" ca="1" si="177"/>
        <v/>
      </c>
      <c r="K454" s="101" t="str">
        <f t="shared" ca="1" si="178"/>
        <v/>
      </c>
      <c r="L454" s="102" t="str">
        <f t="shared" si="179"/>
        <v/>
      </c>
      <c r="M454" s="124" t="str">
        <f t="shared" ca="1" si="162"/>
        <v/>
      </c>
      <c r="N454" s="124" t="str">
        <f t="shared" ca="1" si="163"/>
        <v/>
      </c>
      <c r="O454" s="124" t="str">
        <f t="shared" si="180"/>
        <v/>
      </c>
      <c r="P454" s="124" t="str">
        <f t="shared" si="181"/>
        <v/>
      </c>
      <c r="Q454" s="124" t="str">
        <f t="shared" si="182"/>
        <v/>
      </c>
      <c r="R454" s="124" t="str">
        <f t="shared" ca="1" si="164"/>
        <v/>
      </c>
      <c r="S454" s="154" t="str">
        <f t="shared" ca="1" si="165"/>
        <v/>
      </c>
      <c r="T454" s="154" t="str">
        <f t="shared" ref="T454:T517" ca="1" si="183">IFERROR(N454-Q454,"")</f>
        <v/>
      </c>
      <c r="U454" s="154" t="str">
        <f t="shared" si="166"/>
        <v/>
      </c>
      <c r="V454" s="101" t="str">
        <f t="shared" ca="1" si="167"/>
        <v/>
      </c>
      <c r="W454" s="101" t="str">
        <f t="shared" si="168"/>
        <v/>
      </c>
    </row>
    <row r="455" spans="1:23">
      <c r="A455" s="102" t="str">
        <f>IFERROR(B455*Proc!$H$38,"")</f>
        <v/>
      </c>
      <c r="B455" s="34" t="str">
        <f t="shared" si="169"/>
        <v/>
      </c>
      <c r="C455" s="34" t="str">
        <f t="shared" ca="1" si="170"/>
        <v/>
      </c>
      <c r="D455" s="101" t="str">
        <f t="shared" ca="1" si="171"/>
        <v/>
      </c>
      <c r="E455" s="101" t="str">
        <f t="shared" ca="1" si="172"/>
        <v/>
      </c>
      <c r="F455" s="101" t="str">
        <f t="shared" ca="1" si="173"/>
        <v/>
      </c>
      <c r="G455" s="102" t="str">
        <f t="shared" ca="1" si="174"/>
        <v/>
      </c>
      <c r="H455" s="34" t="str">
        <f t="shared" ca="1" si="175"/>
        <v/>
      </c>
      <c r="I455" s="101" t="str">
        <f t="shared" ca="1" si="176"/>
        <v/>
      </c>
      <c r="J455" s="101" t="str">
        <f t="shared" ca="1" si="177"/>
        <v/>
      </c>
      <c r="K455" s="101" t="str">
        <f t="shared" ca="1" si="178"/>
        <v/>
      </c>
      <c r="L455" s="102" t="str">
        <f t="shared" si="179"/>
        <v/>
      </c>
      <c r="M455" s="124" t="str">
        <f t="shared" ca="1" si="162"/>
        <v/>
      </c>
      <c r="N455" s="124" t="str">
        <f t="shared" ca="1" si="163"/>
        <v/>
      </c>
      <c r="O455" s="124" t="str">
        <f t="shared" si="180"/>
        <v/>
      </c>
      <c r="P455" s="124" t="str">
        <f t="shared" si="181"/>
        <v/>
      </c>
      <c r="Q455" s="124" t="str">
        <f t="shared" si="182"/>
        <v/>
      </c>
      <c r="R455" s="124" t="str">
        <f t="shared" ca="1" si="164"/>
        <v/>
      </c>
      <c r="S455" s="154" t="str">
        <f t="shared" ca="1" si="165"/>
        <v/>
      </c>
      <c r="T455" s="154" t="str">
        <f t="shared" ca="1" si="183"/>
        <v/>
      </c>
      <c r="U455" s="154" t="str">
        <f t="shared" si="166"/>
        <v/>
      </c>
      <c r="V455" s="101" t="str">
        <f t="shared" ca="1" si="167"/>
        <v/>
      </c>
      <c r="W455" s="101" t="str">
        <f t="shared" si="168"/>
        <v/>
      </c>
    </row>
    <row r="456" spans="1:23">
      <c r="A456" s="102" t="str">
        <f>IFERROR(B456*Proc!$H$38,"")</f>
        <v/>
      </c>
      <c r="B456" s="34" t="str">
        <f t="shared" si="169"/>
        <v/>
      </c>
      <c r="C456" s="34" t="str">
        <f t="shared" ca="1" si="170"/>
        <v/>
      </c>
      <c r="D456" s="101" t="str">
        <f t="shared" ca="1" si="171"/>
        <v/>
      </c>
      <c r="E456" s="101" t="str">
        <f t="shared" ca="1" si="172"/>
        <v/>
      </c>
      <c r="F456" s="101" t="str">
        <f t="shared" ca="1" si="173"/>
        <v/>
      </c>
      <c r="G456" s="102" t="str">
        <f t="shared" ca="1" si="174"/>
        <v/>
      </c>
      <c r="H456" s="34" t="str">
        <f t="shared" ca="1" si="175"/>
        <v/>
      </c>
      <c r="I456" s="101" t="str">
        <f t="shared" ca="1" si="176"/>
        <v/>
      </c>
      <c r="J456" s="101" t="str">
        <f t="shared" ca="1" si="177"/>
        <v/>
      </c>
      <c r="K456" s="101" t="str">
        <f t="shared" ca="1" si="178"/>
        <v/>
      </c>
      <c r="L456" s="102" t="str">
        <f t="shared" si="179"/>
        <v/>
      </c>
      <c r="M456" s="124" t="str">
        <f t="shared" ca="1" si="162"/>
        <v/>
      </c>
      <c r="N456" s="124" t="str">
        <f t="shared" ca="1" si="163"/>
        <v/>
      </c>
      <c r="O456" s="124" t="str">
        <f t="shared" si="180"/>
        <v/>
      </c>
      <c r="P456" s="124" t="str">
        <f t="shared" si="181"/>
        <v/>
      </c>
      <c r="Q456" s="124" t="str">
        <f t="shared" si="182"/>
        <v/>
      </c>
      <c r="R456" s="124" t="str">
        <f t="shared" ca="1" si="164"/>
        <v/>
      </c>
      <c r="S456" s="154" t="str">
        <f t="shared" ca="1" si="165"/>
        <v/>
      </c>
      <c r="T456" s="154" t="str">
        <f t="shared" ca="1" si="183"/>
        <v/>
      </c>
      <c r="U456" s="154" t="str">
        <f t="shared" si="166"/>
        <v/>
      </c>
      <c r="V456" s="101" t="str">
        <f t="shared" ca="1" si="167"/>
        <v/>
      </c>
      <c r="W456" s="101" t="str">
        <f t="shared" si="168"/>
        <v/>
      </c>
    </row>
    <row r="457" spans="1:23">
      <c r="A457" s="102" t="str">
        <f>IFERROR(B457*Proc!$H$38,"")</f>
        <v/>
      </c>
      <c r="B457" s="34" t="str">
        <f t="shared" si="169"/>
        <v/>
      </c>
      <c r="C457" s="34" t="str">
        <f t="shared" ca="1" si="170"/>
        <v/>
      </c>
      <c r="D457" s="101" t="str">
        <f t="shared" ca="1" si="171"/>
        <v/>
      </c>
      <c r="E457" s="101" t="str">
        <f t="shared" ca="1" si="172"/>
        <v/>
      </c>
      <c r="F457" s="101" t="str">
        <f t="shared" ca="1" si="173"/>
        <v/>
      </c>
      <c r="G457" s="102" t="str">
        <f t="shared" ca="1" si="174"/>
        <v/>
      </c>
      <c r="H457" s="34" t="str">
        <f t="shared" ca="1" si="175"/>
        <v/>
      </c>
      <c r="I457" s="101" t="str">
        <f t="shared" ca="1" si="176"/>
        <v/>
      </c>
      <c r="J457" s="101" t="str">
        <f t="shared" ca="1" si="177"/>
        <v/>
      </c>
      <c r="K457" s="101" t="str">
        <f t="shared" ca="1" si="178"/>
        <v/>
      </c>
      <c r="L457" s="102" t="str">
        <f t="shared" si="179"/>
        <v/>
      </c>
      <c r="M457" s="124" t="str">
        <f t="shared" ca="1" si="162"/>
        <v/>
      </c>
      <c r="N457" s="124" t="str">
        <f t="shared" ca="1" si="163"/>
        <v/>
      </c>
      <c r="O457" s="124" t="str">
        <f t="shared" si="180"/>
        <v/>
      </c>
      <c r="P457" s="124" t="str">
        <f t="shared" si="181"/>
        <v/>
      </c>
      <c r="Q457" s="124" t="str">
        <f t="shared" si="182"/>
        <v/>
      </c>
      <c r="R457" s="124" t="str">
        <f t="shared" ca="1" si="164"/>
        <v/>
      </c>
      <c r="S457" s="154" t="str">
        <f t="shared" ca="1" si="165"/>
        <v/>
      </c>
      <c r="T457" s="154" t="str">
        <f t="shared" ca="1" si="183"/>
        <v/>
      </c>
      <c r="U457" s="154" t="str">
        <f t="shared" si="166"/>
        <v/>
      </c>
      <c r="V457" s="101" t="str">
        <f t="shared" ca="1" si="167"/>
        <v/>
      </c>
      <c r="W457" s="101" t="str">
        <f t="shared" si="168"/>
        <v/>
      </c>
    </row>
    <row r="458" spans="1:23">
      <c r="A458" s="102" t="str">
        <f>IFERROR(B458*Proc!$H$38,"")</f>
        <v/>
      </c>
      <c r="B458" s="34" t="str">
        <f t="shared" si="169"/>
        <v/>
      </c>
      <c r="C458" s="34" t="str">
        <f t="shared" ca="1" si="170"/>
        <v/>
      </c>
      <c r="D458" s="101" t="str">
        <f t="shared" ca="1" si="171"/>
        <v/>
      </c>
      <c r="E458" s="101" t="str">
        <f t="shared" ca="1" si="172"/>
        <v/>
      </c>
      <c r="F458" s="101" t="str">
        <f t="shared" ca="1" si="173"/>
        <v/>
      </c>
      <c r="G458" s="102" t="str">
        <f t="shared" ca="1" si="174"/>
        <v/>
      </c>
      <c r="H458" s="34" t="str">
        <f t="shared" ca="1" si="175"/>
        <v/>
      </c>
      <c r="I458" s="101" t="str">
        <f t="shared" ca="1" si="176"/>
        <v/>
      </c>
      <c r="J458" s="101" t="str">
        <f t="shared" ca="1" si="177"/>
        <v/>
      </c>
      <c r="K458" s="101" t="str">
        <f t="shared" ca="1" si="178"/>
        <v/>
      </c>
      <c r="L458" s="102" t="str">
        <f t="shared" si="179"/>
        <v/>
      </c>
      <c r="M458" s="124" t="str">
        <f t="shared" ca="1" si="162"/>
        <v/>
      </c>
      <c r="N458" s="124" t="str">
        <f t="shared" ca="1" si="163"/>
        <v/>
      </c>
      <c r="O458" s="124" t="str">
        <f t="shared" si="180"/>
        <v/>
      </c>
      <c r="P458" s="124" t="str">
        <f t="shared" si="181"/>
        <v/>
      </c>
      <c r="Q458" s="124" t="str">
        <f t="shared" si="182"/>
        <v/>
      </c>
      <c r="R458" s="124" t="str">
        <f t="shared" ca="1" si="164"/>
        <v/>
      </c>
      <c r="S458" s="154" t="str">
        <f t="shared" ca="1" si="165"/>
        <v/>
      </c>
      <c r="T458" s="154" t="str">
        <f t="shared" ca="1" si="183"/>
        <v/>
      </c>
      <c r="U458" s="154" t="str">
        <f t="shared" si="166"/>
        <v/>
      </c>
      <c r="V458" s="101" t="str">
        <f t="shared" ca="1" si="167"/>
        <v/>
      </c>
      <c r="W458" s="101" t="str">
        <f t="shared" si="168"/>
        <v/>
      </c>
    </row>
    <row r="459" spans="1:23">
      <c r="A459" s="102" t="str">
        <f>IFERROR(B459*Proc!$H$38,"")</f>
        <v/>
      </c>
      <c r="B459" s="34" t="str">
        <f t="shared" si="169"/>
        <v/>
      </c>
      <c r="C459" s="34" t="str">
        <f t="shared" ca="1" si="170"/>
        <v/>
      </c>
      <c r="D459" s="101" t="str">
        <f t="shared" ca="1" si="171"/>
        <v/>
      </c>
      <c r="E459" s="101" t="str">
        <f t="shared" ca="1" si="172"/>
        <v/>
      </c>
      <c r="F459" s="101" t="str">
        <f t="shared" ca="1" si="173"/>
        <v/>
      </c>
      <c r="G459" s="102" t="str">
        <f t="shared" ca="1" si="174"/>
        <v/>
      </c>
      <c r="H459" s="34" t="str">
        <f t="shared" ca="1" si="175"/>
        <v/>
      </c>
      <c r="I459" s="101" t="str">
        <f t="shared" ca="1" si="176"/>
        <v/>
      </c>
      <c r="J459" s="101" t="str">
        <f t="shared" ca="1" si="177"/>
        <v/>
      </c>
      <c r="K459" s="101" t="str">
        <f t="shared" ca="1" si="178"/>
        <v/>
      </c>
      <c r="L459" s="102" t="str">
        <f t="shared" si="179"/>
        <v/>
      </c>
      <c r="M459" s="124" t="str">
        <f t="shared" ca="1" si="162"/>
        <v/>
      </c>
      <c r="N459" s="124" t="str">
        <f t="shared" ca="1" si="163"/>
        <v/>
      </c>
      <c r="O459" s="124" t="str">
        <f t="shared" si="180"/>
        <v/>
      </c>
      <c r="P459" s="124" t="str">
        <f t="shared" si="181"/>
        <v/>
      </c>
      <c r="Q459" s="124" t="str">
        <f t="shared" si="182"/>
        <v/>
      </c>
      <c r="R459" s="124" t="str">
        <f t="shared" ca="1" si="164"/>
        <v/>
      </c>
      <c r="S459" s="154" t="str">
        <f t="shared" ca="1" si="165"/>
        <v/>
      </c>
      <c r="T459" s="154" t="str">
        <f t="shared" ca="1" si="183"/>
        <v/>
      </c>
      <c r="U459" s="154" t="str">
        <f t="shared" si="166"/>
        <v/>
      </c>
      <c r="V459" s="101" t="str">
        <f t="shared" ca="1" si="167"/>
        <v/>
      </c>
      <c r="W459" s="101" t="str">
        <f t="shared" si="168"/>
        <v/>
      </c>
    </row>
    <row r="460" spans="1:23">
      <c r="A460" s="102" t="str">
        <f>IFERROR(B460*Proc!$H$38,"")</f>
        <v/>
      </c>
      <c r="B460" s="34" t="str">
        <f t="shared" si="169"/>
        <v/>
      </c>
      <c r="C460" s="34" t="str">
        <f t="shared" ca="1" si="170"/>
        <v/>
      </c>
      <c r="D460" s="101" t="str">
        <f t="shared" ca="1" si="171"/>
        <v/>
      </c>
      <c r="E460" s="101" t="str">
        <f t="shared" ca="1" si="172"/>
        <v/>
      </c>
      <c r="F460" s="101" t="str">
        <f t="shared" ca="1" si="173"/>
        <v/>
      </c>
      <c r="G460" s="102" t="str">
        <f t="shared" ca="1" si="174"/>
        <v/>
      </c>
      <c r="H460" s="34" t="str">
        <f t="shared" ca="1" si="175"/>
        <v/>
      </c>
      <c r="I460" s="101" t="str">
        <f t="shared" ca="1" si="176"/>
        <v/>
      </c>
      <c r="J460" s="101" t="str">
        <f t="shared" ca="1" si="177"/>
        <v/>
      </c>
      <c r="K460" s="101" t="str">
        <f t="shared" ca="1" si="178"/>
        <v/>
      </c>
      <c r="L460" s="102" t="str">
        <f t="shared" si="179"/>
        <v/>
      </c>
      <c r="M460" s="124" t="str">
        <f t="shared" ca="1" si="162"/>
        <v/>
      </c>
      <c r="N460" s="124" t="str">
        <f t="shared" ca="1" si="163"/>
        <v/>
      </c>
      <c r="O460" s="124" t="str">
        <f t="shared" si="180"/>
        <v/>
      </c>
      <c r="P460" s="124" t="str">
        <f t="shared" si="181"/>
        <v/>
      </c>
      <c r="Q460" s="124" t="str">
        <f t="shared" si="182"/>
        <v/>
      </c>
      <c r="R460" s="124" t="str">
        <f t="shared" ca="1" si="164"/>
        <v/>
      </c>
      <c r="S460" s="154" t="str">
        <f t="shared" ca="1" si="165"/>
        <v/>
      </c>
      <c r="T460" s="154" t="str">
        <f t="shared" ca="1" si="183"/>
        <v/>
      </c>
      <c r="U460" s="154" t="str">
        <f t="shared" si="166"/>
        <v/>
      </c>
      <c r="V460" s="101" t="str">
        <f t="shared" ca="1" si="167"/>
        <v/>
      </c>
      <c r="W460" s="101" t="str">
        <f t="shared" si="168"/>
        <v/>
      </c>
    </row>
    <row r="461" spans="1:23">
      <c r="A461" s="102" t="str">
        <f>IFERROR(B461*Proc!$H$38,"")</f>
        <v/>
      </c>
      <c r="B461" s="34" t="str">
        <f t="shared" si="169"/>
        <v/>
      </c>
      <c r="C461" s="34" t="str">
        <f t="shared" ca="1" si="170"/>
        <v/>
      </c>
      <c r="D461" s="101" t="str">
        <f t="shared" ca="1" si="171"/>
        <v/>
      </c>
      <c r="E461" s="101" t="str">
        <f t="shared" ca="1" si="172"/>
        <v/>
      </c>
      <c r="F461" s="101" t="str">
        <f t="shared" ca="1" si="173"/>
        <v/>
      </c>
      <c r="G461" s="102" t="str">
        <f t="shared" ca="1" si="174"/>
        <v/>
      </c>
      <c r="H461" s="34" t="str">
        <f t="shared" ca="1" si="175"/>
        <v/>
      </c>
      <c r="I461" s="101" t="str">
        <f t="shared" ca="1" si="176"/>
        <v/>
      </c>
      <c r="J461" s="101" t="str">
        <f t="shared" ca="1" si="177"/>
        <v/>
      </c>
      <c r="K461" s="101" t="str">
        <f t="shared" ca="1" si="178"/>
        <v/>
      </c>
      <c r="L461" s="102" t="str">
        <f t="shared" si="179"/>
        <v/>
      </c>
      <c r="M461" s="124" t="str">
        <f t="shared" ca="1" si="162"/>
        <v/>
      </c>
      <c r="N461" s="124" t="str">
        <f t="shared" ca="1" si="163"/>
        <v/>
      </c>
      <c r="O461" s="124" t="str">
        <f t="shared" si="180"/>
        <v/>
      </c>
      <c r="P461" s="124" t="str">
        <f t="shared" si="181"/>
        <v/>
      </c>
      <c r="Q461" s="124" t="str">
        <f t="shared" si="182"/>
        <v/>
      </c>
      <c r="R461" s="124" t="str">
        <f t="shared" ca="1" si="164"/>
        <v/>
      </c>
      <c r="S461" s="154" t="str">
        <f t="shared" ca="1" si="165"/>
        <v/>
      </c>
      <c r="T461" s="154" t="str">
        <f t="shared" ca="1" si="183"/>
        <v/>
      </c>
      <c r="U461" s="154" t="str">
        <f t="shared" si="166"/>
        <v/>
      </c>
      <c r="V461" s="101" t="str">
        <f t="shared" ca="1" si="167"/>
        <v/>
      </c>
      <c r="W461" s="101" t="str">
        <f t="shared" si="168"/>
        <v/>
      </c>
    </row>
    <row r="462" spans="1:23">
      <c r="A462" s="102" t="str">
        <f>IFERROR(B462*Proc!$H$38,"")</f>
        <v/>
      </c>
      <c r="B462" s="34" t="str">
        <f t="shared" si="169"/>
        <v/>
      </c>
      <c r="C462" s="34" t="str">
        <f t="shared" ca="1" si="170"/>
        <v/>
      </c>
      <c r="D462" s="101" t="str">
        <f t="shared" ca="1" si="171"/>
        <v/>
      </c>
      <c r="E462" s="101" t="str">
        <f t="shared" ca="1" si="172"/>
        <v/>
      </c>
      <c r="F462" s="101" t="str">
        <f t="shared" ca="1" si="173"/>
        <v/>
      </c>
      <c r="G462" s="102" t="str">
        <f t="shared" ca="1" si="174"/>
        <v/>
      </c>
      <c r="H462" s="34" t="str">
        <f t="shared" ca="1" si="175"/>
        <v/>
      </c>
      <c r="I462" s="101" t="str">
        <f t="shared" ca="1" si="176"/>
        <v/>
      </c>
      <c r="J462" s="101" t="str">
        <f t="shared" ca="1" si="177"/>
        <v/>
      </c>
      <c r="K462" s="101" t="str">
        <f t="shared" ca="1" si="178"/>
        <v/>
      </c>
      <c r="L462" s="102" t="str">
        <f t="shared" si="179"/>
        <v/>
      </c>
      <c r="M462" s="124" t="str">
        <f t="shared" ca="1" si="162"/>
        <v/>
      </c>
      <c r="N462" s="124" t="str">
        <f t="shared" ca="1" si="163"/>
        <v/>
      </c>
      <c r="O462" s="124" t="str">
        <f t="shared" si="180"/>
        <v/>
      </c>
      <c r="P462" s="124" t="str">
        <f t="shared" si="181"/>
        <v/>
      </c>
      <c r="Q462" s="124" t="str">
        <f t="shared" si="182"/>
        <v/>
      </c>
      <c r="R462" s="124" t="str">
        <f t="shared" ca="1" si="164"/>
        <v/>
      </c>
      <c r="S462" s="154" t="str">
        <f t="shared" ca="1" si="165"/>
        <v/>
      </c>
      <c r="T462" s="154" t="str">
        <f t="shared" ca="1" si="183"/>
        <v/>
      </c>
      <c r="U462" s="154" t="str">
        <f t="shared" si="166"/>
        <v/>
      </c>
      <c r="V462" s="101" t="str">
        <f t="shared" ca="1" si="167"/>
        <v/>
      </c>
      <c r="W462" s="101" t="str">
        <f t="shared" si="168"/>
        <v/>
      </c>
    </row>
    <row r="463" spans="1:23">
      <c r="A463" s="102" t="str">
        <f>IFERROR(B463*Proc!$H$38,"")</f>
        <v/>
      </c>
      <c r="B463" s="34" t="str">
        <f t="shared" si="169"/>
        <v/>
      </c>
      <c r="C463" s="34" t="str">
        <f t="shared" ca="1" si="170"/>
        <v/>
      </c>
      <c r="D463" s="101" t="str">
        <f t="shared" ca="1" si="171"/>
        <v/>
      </c>
      <c r="E463" s="101" t="str">
        <f t="shared" ca="1" si="172"/>
        <v/>
      </c>
      <c r="F463" s="101" t="str">
        <f t="shared" ca="1" si="173"/>
        <v/>
      </c>
      <c r="G463" s="102" t="str">
        <f t="shared" ca="1" si="174"/>
        <v/>
      </c>
      <c r="H463" s="34" t="str">
        <f t="shared" ca="1" si="175"/>
        <v/>
      </c>
      <c r="I463" s="101" t="str">
        <f t="shared" ca="1" si="176"/>
        <v/>
      </c>
      <c r="J463" s="101" t="str">
        <f t="shared" ca="1" si="177"/>
        <v/>
      </c>
      <c r="K463" s="101" t="str">
        <f t="shared" ca="1" si="178"/>
        <v/>
      </c>
      <c r="L463" s="102" t="str">
        <f t="shared" si="179"/>
        <v/>
      </c>
      <c r="M463" s="124" t="str">
        <f t="shared" ca="1" si="162"/>
        <v/>
      </c>
      <c r="N463" s="124" t="str">
        <f t="shared" ca="1" si="163"/>
        <v/>
      </c>
      <c r="O463" s="124" t="str">
        <f t="shared" si="180"/>
        <v/>
      </c>
      <c r="P463" s="124" t="str">
        <f t="shared" si="181"/>
        <v/>
      </c>
      <c r="Q463" s="124" t="str">
        <f t="shared" si="182"/>
        <v/>
      </c>
      <c r="R463" s="124" t="str">
        <f t="shared" ca="1" si="164"/>
        <v/>
      </c>
      <c r="S463" s="154" t="str">
        <f t="shared" ca="1" si="165"/>
        <v/>
      </c>
      <c r="T463" s="154" t="str">
        <f t="shared" ca="1" si="183"/>
        <v/>
      </c>
      <c r="U463" s="154" t="str">
        <f t="shared" si="166"/>
        <v/>
      </c>
      <c r="V463" s="101" t="str">
        <f t="shared" ca="1" si="167"/>
        <v/>
      </c>
      <c r="W463" s="101" t="str">
        <f t="shared" si="168"/>
        <v/>
      </c>
    </row>
    <row r="464" spans="1:23">
      <c r="A464" s="102" t="str">
        <f>IFERROR(B464*Proc!$H$38,"")</f>
        <v/>
      </c>
      <c r="B464" s="34" t="str">
        <f t="shared" si="169"/>
        <v/>
      </c>
      <c r="C464" s="34" t="str">
        <f t="shared" ca="1" si="170"/>
        <v/>
      </c>
      <c r="D464" s="101" t="str">
        <f t="shared" ca="1" si="171"/>
        <v/>
      </c>
      <c r="E464" s="101" t="str">
        <f t="shared" ca="1" si="172"/>
        <v/>
      </c>
      <c r="F464" s="101" t="str">
        <f t="shared" ca="1" si="173"/>
        <v/>
      </c>
      <c r="G464" s="102" t="str">
        <f t="shared" ca="1" si="174"/>
        <v/>
      </c>
      <c r="H464" s="34" t="str">
        <f t="shared" ca="1" si="175"/>
        <v/>
      </c>
      <c r="I464" s="101" t="str">
        <f t="shared" ca="1" si="176"/>
        <v/>
      </c>
      <c r="J464" s="101" t="str">
        <f t="shared" ca="1" si="177"/>
        <v/>
      </c>
      <c r="K464" s="101" t="str">
        <f t="shared" ca="1" si="178"/>
        <v/>
      </c>
      <c r="L464" s="102" t="str">
        <f t="shared" si="179"/>
        <v/>
      </c>
      <c r="M464" s="124" t="str">
        <f t="shared" ca="1" si="162"/>
        <v/>
      </c>
      <c r="N464" s="124" t="str">
        <f t="shared" ca="1" si="163"/>
        <v/>
      </c>
      <c r="O464" s="124" t="str">
        <f t="shared" si="180"/>
        <v/>
      </c>
      <c r="P464" s="124" t="str">
        <f t="shared" si="181"/>
        <v/>
      </c>
      <c r="Q464" s="124" t="str">
        <f t="shared" si="182"/>
        <v/>
      </c>
      <c r="R464" s="124" t="str">
        <f t="shared" ca="1" si="164"/>
        <v/>
      </c>
      <c r="S464" s="154" t="str">
        <f t="shared" ca="1" si="165"/>
        <v/>
      </c>
      <c r="T464" s="154" t="str">
        <f t="shared" ca="1" si="183"/>
        <v/>
      </c>
      <c r="U464" s="154" t="str">
        <f t="shared" si="166"/>
        <v/>
      </c>
      <c r="V464" s="101" t="str">
        <f t="shared" ca="1" si="167"/>
        <v/>
      </c>
      <c r="W464" s="101" t="str">
        <f t="shared" si="168"/>
        <v/>
      </c>
    </row>
    <row r="465" spans="1:23">
      <c r="A465" s="102" t="str">
        <f>IFERROR(B465*Proc!$H$38,"")</f>
        <v/>
      </c>
      <c r="B465" s="34" t="str">
        <f t="shared" si="169"/>
        <v/>
      </c>
      <c r="C465" s="34" t="str">
        <f t="shared" ca="1" si="170"/>
        <v/>
      </c>
      <c r="D465" s="101" t="str">
        <f t="shared" ca="1" si="171"/>
        <v/>
      </c>
      <c r="E465" s="101" t="str">
        <f t="shared" ca="1" si="172"/>
        <v/>
      </c>
      <c r="F465" s="101" t="str">
        <f t="shared" ca="1" si="173"/>
        <v/>
      </c>
      <c r="G465" s="102" t="str">
        <f t="shared" ca="1" si="174"/>
        <v/>
      </c>
      <c r="H465" s="34" t="str">
        <f t="shared" ca="1" si="175"/>
        <v/>
      </c>
      <c r="I465" s="101" t="str">
        <f t="shared" ca="1" si="176"/>
        <v/>
      </c>
      <c r="J465" s="101" t="str">
        <f t="shared" ca="1" si="177"/>
        <v/>
      </c>
      <c r="K465" s="101" t="str">
        <f t="shared" ca="1" si="178"/>
        <v/>
      </c>
      <c r="L465" s="102" t="str">
        <f t="shared" si="179"/>
        <v/>
      </c>
      <c r="M465" s="124" t="str">
        <f t="shared" ca="1" si="162"/>
        <v/>
      </c>
      <c r="N465" s="124" t="str">
        <f t="shared" ca="1" si="163"/>
        <v/>
      </c>
      <c r="O465" s="124" t="str">
        <f t="shared" si="180"/>
        <v/>
      </c>
      <c r="P465" s="124" t="str">
        <f t="shared" si="181"/>
        <v/>
      </c>
      <c r="Q465" s="124" t="str">
        <f t="shared" si="182"/>
        <v/>
      </c>
      <c r="R465" s="124" t="str">
        <f t="shared" ca="1" si="164"/>
        <v/>
      </c>
      <c r="S465" s="154" t="str">
        <f t="shared" ca="1" si="165"/>
        <v/>
      </c>
      <c r="T465" s="154" t="str">
        <f t="shared" ca="1" si="183"/>
        <v/>
      </c>
      <c r="U465" s="154" t="str">
        <f t="shared" si="166"/>
        <v/>
      </c>
      <c r="V465" s="101" t="str">
        <f t="shared" ca="1" si="167"/>
        <v/>
      </c>
      <c r="W465" s="101" t="str">
        <f t="shared" si="168"/>
        <v/>
      </c>
    </row>
    <row r="466" spans="1:23">
      <c r="A466" s="102" t="str">
        <f>IFERROR(B466*Proc!$H$38,"")</f>
        <v/>
      </c>
      <c r="B466" s="34" t="str">
        <f t="shared" si="169"/>
        <v/>
      </c>
      <c r="C466" s="34" t="str">
        <f t="shared" ca="1" si="170"/>
        <v/>
      </c>
      <c r="D466" s="101" t="str">
        <f t="shared" ca="1" si="171"/>
        <v/>
      </c>
      <c r="E466" s="101" t="str">
        <f t="shared" ca="1" si="172"/>
        <v/>
      </c>
      <c r="F466" s="101" t="str">
        <f t="shared" ca="1" si="173"/>
        <v/>
      </c>
      <c r="G466" s="102" t="str">
        <f t="shared" ca="1" si="174"/>
        <v/>
      </c>
      <c r="H466" s="34" t="str">
        <f t="shared" ca="1" si="175"/>
        <v/>
      </c>
      <c r="I466" s="101" t="str">
        <f t="shared" ca="1" si="176"/>
        <v/>
      </c>
      <c r="J466" s="101" t="str">
        <f t="shared" ca="1" si="177"/>
        <v/>
      </c>
      <c r="K466" s="101" t="str">
        <f t="shared" ca="1" si="178"/>
        <v/>
      </c>
      <c r="L466" s="102" t="str">
        <f t="shared" si="179"/>
        <v/>
      </c>
      <c r="M466" s="124" t="str">
        <f t="shared" ca="1" si="162"/>
        <v/>
      </c>
      <c r="N466" s="124" t="str">
        <f t="shared" ca="1" si="163"/>
        <v/>
      </c>
      <c r="O466" s="124" t="str">
        <f t="shared" si="180"/>
        <v/>
      </c>
      <c r="P466" s="124" t="str">
        <f t="shared" si="181"/>
        <v/>
      </c>
      <c r="Q466" s="124" t="str">
        <f t="shared" si="182"/>
        <v/>
      </c>
      <c r="R466" s="124" t="str">
        <f t="shared" ca="1" si="164"/>
        <v/>
      </c>
      <c r="S466" s="154" t="str">
        <f t="shared" ca="1" si="165"/>
        <v/>
      </c>
      <c r="T466" s="154" t="str">
        <f t="shared" ca="1" si="183"/>
        <v/>
      </c>
      <c r="U466" s="154" t="str">
        <f t="shared" si="166"/>
        <v/>
      </c>
      <c r="V466" s="101" t="str">
        <f t="shared" ca="1" si="167"/>
        <v/>
      </c>
      <c r="W466" s="101" t="str">
        <f t="shared" si="168"/>
        <v/>
      </c>
    </row>
    <row r="467" spans="1:23">
      <c r="A467" s="102" t="str">
        <f>IFERROR(B467*Proc!$H$38,"")</f>
        <v/>
      </c>
      <c r="B467" s="34" t="str">
        <f t="shared" si="169"/>
        <v/>
      </c>
      <c r="C467" s="34" t="str">
        <f t="shared" ca="1" si="170"/>
        <v/>
      </c>
      <c r="D467" s="101" t="str">
        <f t="shared" ca="1" si="171"/>
        <v/>
      </c>
      <c r="E467" s="101" t="str">
        <f t="shared" ca="1" si="172"/>
        <v/>
      </c>
      <c r="F467" s="101" t="str">
        <f t="shared" ca="1" si="173"/>
        <v/>
      </c>
      <c r="G467" s="102" t="str">
        <f t="shared" ca="1" si="174"/>
        <v/>
      </c>
      <c r="H467" s="34" t="str">
        <f t="shared" ca="1" si="175"/>
        <v/>
      </c>
      <c r="I467" s="101" t="str">
        <f t="shared" ca="1" si="176"/>
        <v/>
      </c>
      <c r="J467" s="101" t="str">
        <f t="shared" ca="1" si="177"/>
        <v/>
      </c>
      <c r="K467" s="101" t="str">
        <f t="shared" ca="1" si="178"/>
        <v/>
      </c>
      <c r="L467" s="102" t="str">
        <f t="shared" si="179"/>
        <v/>
      </c>
      <c r="M467" s="124" t="str">
        <f t="shared" ca="1" si="162"/>
        <v/>
      </c>
      <c r="N467" s="124" t="str">
        <f t="shared" ca="1" si="163"/>
        <v/>
      </c>
      <c r="O467" s="124" t="str">
        <f t="shared" si="180"/>
        <v/>
      </c>
      <c r="P467" s="124" t="str">
        <f t="shared" si="181"/>
        <v/>
      </c>
      <c r="Q467" s="124" t="str">
        <f t="shared" si="182"/>
        <v/>
      </c>
      <c r="R467" s="124" t="str">
        <f t="shared" ca="1" si="164"/>
        <v/>
      </c>
      <c r="S467" s="154" t="str">
        <f t="shared" ca="1" si="165"/>
        <v/>
      </c>
      <c r="T467" s="154" t="str">
        <f t="shared" ca="1" si="183"/>
        <v/>
      </c>
      <c r="U467" s="154" t="str">
        <f t="shared" si="166"/>
        <v/>
      </c>
      <c r="V467" s="101" t="str">
        <f t="shared" ca="1" si="167"/>
        <v/>
      </c>
      <c r="W467" s="101" t="str">
        <f t="shared" si="168"/>
        <v/>
      </c>
    </row>
    <row r="468" spans="1:23">
      <c r="A468" s="102" t="str">
        <f>IFERROR(B468*Proc!$H$38,"")</f>
        <v/>
      </c>
      <c r="B468" s="34" t="str">
        <f t="shared" si="169"/>
        <v/>
      </c>
      <c r="C468" s="34" t="str">
        <f t="shared" ca="1" si="170"/>
        <v/>
      </c>
      <c r="D468" s="101" t="str">
        <f t="shared" ca="1" si="171"/>
        <v/>
      </c>
      <c r="E468" s="101" t="str">
        <f t="shared" ca="1" si="172"/>
        <v/>
      </c>
      <c r="F468" s="101" t="str">
        <f t="shared" ca="1" si="173"/>
        <v/>
      </c>
      <c r="G468" s="102" t="str">
        <f t="shared" ca="1" si="174"/>
        <v/>
      </c>
      <c r="H468" s="34" t="str">
        <f t="shared" ca="1" si="175"/>
        <v/>
      </c>
      <c r="I468" s="101" t="str">
        <f t="shared" ca="1" si="176"/>
        <v/>
      </c>
      <c r="J468" s="101" t="str">
        <f t="shared" ca="1" si="177"/>
        <v/>
      </c>
      <c r="K468" s="101" t="str">
        <f t="shared" ca="1" si="178"/>
        <v/>
      </c>
      <c r="L468" s="102" t="str">
        <f t="shared" si="179"/>
        <v/>
      </c>
      <c r="M468" s="124" t="str">
        <f t="shared" ca="1" si="162"/>
        <v/>
      </c>
      <c r="N468" s="124" t="str">
        <f t="shared" ca="1" si="163"/>
        <v/>
      </c>
      <c r="O468" s="124" t="str">
        <f t="shared" si="180"/>
        <v/>
      </c>
      <c r="P468" s="124" t="str">
        <f t="shared" si="181"/>
        <v/>
      </c>
      <c r="Q468" s="124" t="str">
        <f t="shared" si="182"/>
        <v/>
      </c>
      <c r="R468" s="124" t="str">
        <f t="shared" ca="1" si="164"/>
        <v/>
      </c>
      <c r="S468" s="154" t="str">
        <f t="shared" ca="1" si="165"/>
        <v/>
      </c>
      <c r="T468" s="154" t="str">
        <f t="shared" ca="1" si="183"/>
        <v/>
      </c>
      <c r="U468" s="154" t="str">
        <f t="shared" si="166"/>
        <v/>
      </c>
      <c r="V468" s="101" t="str">
        <f t="shared" ca="1" si="167"/>
        <v/>
      </c>
      <c r="W468" s="101" t="str">
        <f t="shared" si="168"/>
        <v/>
      </c>
    </row>
    <row r="469" spans="1:23">
      <c r="A469" s="102" t="str">
        <f>IFERROR(B469*Proc!$H$38,"")</f>
        <v/>
      </c>
      <c r="B469" s="34" t="str">
        <f t="shared" si="169"/>
        <v/>
      </c>
      <c r="C469" s="34" t="str">
        <f t="shared" ca="1" si="170"/>
        <v/>
      </c>
      <c r="D469" s="101" t="str">
        <f t="shared" ca="1" si="171"/>
        <v/>
      </c>
      <c r="E469" s="101" t="str">
        <f t="shared" ca="1" si="172"/>
        <v/>
      </c>
      <c r="F469" s="101" t="str">
        <f t="shared" ca="1" si="173"/>
        <v/>
      </c>
      <c r="G469" s="102" t="str">
        <f t="shared" ca="1" si="174"/>
        <v/>
      </c>
      <c r="H469" s="34" t="str">
        <f t="shared" ca="1" si="175"/>
        <v/>
      </c>
      <c r="I469" s="101" t="str">
        <f t="shared" ca="1" si="176"/>
        <v/>
      </c>
      <c r="J469" s="101" t="str">
        <f t="shared" ca="1" si="177"/>
        <v/>
      </c>
      <c r="K469" s="101" t="str">
        <f t="shared" ca="1" si="178"/>
        <v/>
      </c>
      <c r="L469" s="102" t="str">
        <f t="shared" si="179"/>
        <v/>
      </c>
      <c r="M469" s="124" t="str">
        <f t="shared" ca="1" si="162"/>
        <v/>
      </c>
      <c r="N469" s="124" t="str">
        <f t="shared" ca="1" si="163"/>
        <v/>
      </c>
      <c r="O469" s="124" t="str">
        <f t="shared" si="180"/>
        <v/>
      </c>
      <c r="P469" s="124" t="str">
        <f t="shared" si="181"/>
        <v/>
      </c>
      <c r="Q469" s="124" t="str">
        <f t="shared" si="182"/>
        <v/>
      </c>
      <c r="R469" s="124" t="str">
        <f t="shared" ca="1" si="164"/>
        <v/>
      </c>
      <c r="S469" s="154" t="str">
        <f t="shared" ca="1" si="165"/>
        <v/>
      </c>
      <c r="T469" s="154" t="str">
        <f t="shared" ca="1" si="183"/>
        <v/>
      </c>
      <c r="U469" s="154" t="str">
        <f t="shared" si="166"/>
        <v/>
      </c>
      <c r="V469" s="101" t="str">
        <f t="shared" ca="1" si="167"/>
        <v/>
      </c>
      <c r="W469" s="101" t="str">
        <f t="shared" si="168"/>
        <v/>
      </c>
    </row>
    <row r="470" spans="1:23">
      <c r="A470" s="102" t="str">
        <f>IFERROR(B470*Proc!$H$38,"")</f>
        <v/>
      </c>
      <c r="B470" s="34" t="str">
        <f t="shared" si="169"/>
        <v/>
      </c>
      <c r="C470" s="34" t="str">
        <f t="shared" ca="1" si="170"/>
        <v/>
      </c>
      <c r="D470" s="101" t="str">
        <f t="shared" ca="1" si="171"/>
        <v/>
      </c>
      <c r="E470" s="101" t="str">
        <f t="shared" ca="1" si="172"/>
        <v/>
      </c>
      <c r="F470" s="101" t="str">
        <f t="shared" ca="1" si="173"/>
        <v/>
      </c>
      <c r="G470" s="102" t="str">
        <f t="shared" ca="1" si="174"/>
        <v/>
      </c>
      <c r="H470" s="34" t="str">
        <f t="shared" ca="1" si="175"/>
        <v/>
      </c>
      <c r="I470" s="101" t="str">
        <f t="shared" ca="1" si="176"/>
        <v/>
      </c>
      <c r="J470" s="101" t="str">
        <f t="shared" ca="1" si="177"/>
        <v/>
      </c>
      <c r="K470" s="101" t="str">
        <f t="shared" ca="1" si="178"/>
        <v/>
      </c>
      <c r="L470" s="102" t="str">
        <f t="shared" si="179"/>
        <v/>
      </c>
      <c r="M470" s="124" t="str">
        <f t="shared" ca="1" si="162"/>
        <v/>
      </c>
      <c r="N470" s="124" t="str">
        <f t="shared" ca="1" si="163"/>
        <v/>
      </c>
      <c r="O470" s="124" t="str">
        <f t="shared" si="180"/>
        <v/>
      </c>
      <c r="P470" s="124" t="str">
        <f t="shared" si="181"/>
        <v/>
      </c>
      <c r="Q470" s="124" t="str">
        <f t="shared" si="182"/>
        <v/>
      </c>
      <c r="R470" s="124" t="str">
        <f t="shared" ca="1" si="164"/>
        <v/>
      </c>
      <c r="S470" s="154" t="str">
        <f t="shared" ca="1" si="165"/>
        <v/>
      </c>
      <c r="T470" s="154" t="str">
        <f t="shared" ca="1" si="183"/>
        <v/>
      </c>
      <c r="U470" s="154" t="str">
        <f t="shared" si="166"/>
        <v/>
      </c>
      <c r="V470" s="101" t="str">
        <f t="shared" ca="1" si="167"/>
        <v/>
      </c>
      <c r="W470" s="101" t="str">
        <f t="shared" si="168"/>
        <v/>
      </c>
    </row>
    <row r="471" spans="1:23">
      <c r="A471" s="102" t="str">
        <f>IFERROR(B471*Proc!$H$38,"")</f>
        <v/>
      </c>
      <c r="B471" s="34" t="str">
        <f t="shared" si="169"/>
        <v/>
      </c>
      <c r="C471" s="34" t="str">
        <f t="shared" ca="1" si="170"/>
        <v/>
      </c>
      <c r="D471" s="101" t="str">
        <f t="shared" ca="1" si="171"/>
        <v/>
      </c>
      <c r="E471" s="101" t="str">
        <f t="shared" ca="1" si="172"/>
        <v/>
      </c>
      <c r="F471" s="101" t="str">
        <f t="shared" ca="1" si="173"/>
        <v/>
      </c>
      <c r="G471" s="102" t="str">
        <f t="shared" ca="1" si="174"/>
        <v/>
      </c>
      <c r="H471" s="34" t="str">
        <f t="shared" ca="1" si="175"/>
        <v/>
      </c>
      <c r="I471" s="101" t="str">
        <f t="shared" ca="1" si="176"/>
        <v/>
      </c>
      <c r="J471" s="101" t="str">
        <f t="shared" ca="1" si="177"/>
        <v/>
      </c>
      <c r="K471" s="101" t="str">
        <f t="shared" ca="1" si="178"/>
        <v/>
      </c>
      <c r="L471" s="102" t="str">
        <f t="shared" si="179"/>
        <v/>
      </c>
      <c r="M471" s="124" t="str">
        <f t="shared" ca="1" si="162"/>
        <v/>
      </c>
      <c r="N471" s="124" t="str">
        <f t="shared" ca="1" si="163"/>
        <v/>
      </c>
      <c r="O471" s="124" t="str">
        <f t="shared" si="180"/>
        <v/>
      </c>
      <c r="P471" s="124" t="str">
        <f t="shared" si="181"/>
        <v/>
      </c>
      <c r="Q471" s="124" t="str">
        <f t="shared" si="182"/>
        <v/>
      </c>
      <c r="R471" s="124" t="str">
        <f t="shared" ca="1" si="164"/>
        <v/>
      </c>
      <c r="S471" s="154" t="str">
        <f t="shared" ca="1" si="165"/>
        <v/>
      </c>
      <c r="T471" s="154" t="str">
        <f t="shared" ca="1" si="183"/>
        <v/>
      </c>
      <c r="U471" s="154" t="str">
        <f t="shared" si="166"/>
        <v/>
      </c>
      <c r="V471" s="101" t="str">
        <f t="shared" ca="1" si="167"/>
        <v/>
      </c>
      <c r="W471" s="101" t="str">
        <f t="shared" si="168"/>
        <v/>
      </c>
    </row>
    <row r="472" spans="1:23">
      <c r="A472" s="102" t="str">
        <f>IFERROR(B472*Proc!$H$38,"")</f>
        <v/>
      </c>
      <c r="B472" s="34" t="str">
        <f t="shared" si="169"/>
        <v/>
      </c>
      <c r="C472" s="34" t="str">
        <f t="shared" ca="1" si="170"/>
        <v/>
      </c>
      <c r="D472" s="101" t="str">
        <f t="shared" ca="1" si="171"/>
        <v/>
      </c>
      <c r="E472" s="101" t="str">
        <f t="shared" ca="1" si="172"/>
        <v/>
      </c>
      <c r="F472" s="101" t="str">
        <f t="shared" ca="1" si="173"/>
        <v/>
      </c>
      <c r="G472" s="102" t="str">
        <f t="shared" ca="1" si="174"/>
        <v/>
      </c>
      <c r="H472" s="34" t="str">
        <f t="shared" ca="1" si="175"/>
        <v/>
      </c>
      <c r="I472" s="101" t="str">
        <f t="shared" ca="1" si="176"/>
        <v/>
      </c>
      <c r="J472" s="101" t="str">
        <f t="shared" ca="1" si="177"/>
        <v/>
      </c>
      <c r="K472" s="101" t="str">
        <f t="shared" ca="1" si="178"/>
        <v/>
      </c>
      <c r="L472" s="102" t="str">
        <f t="shared" si="179"/>
        <v/>
      </c>
      <c r="M472" s="124" t="str">
        <f t="shared" ca="1" si="162"/>
        <v/>
      </c>
      <c r="N472" s="124" t="str">
        <f t="shared" ca="1" si="163"/>
        <v/>
      </c>
      <c r="O472" s="124" t="str">
        <f t="shared" si="180"/>
        <v/>
      </c>
      <c r="P472" s="124" t="str">
        <f t="shared" si="181"/>
        <v/>
      </c>
      <c r="Q472" s="124" t="str">
        <f t="shared" si="182"/>
        <v/>
      </c>
      <c r="R472" s="124" t="str">
        <f t="shared" ca="1" si="164"/>
        <v/>
      </c>
      <c r="S472" s="154" t="str">
        <f t="shared" ca="1" si="165"/>
        <v/>
      </c>
      <c r="T472" s="154" t="str">
        <f t="shared" ca="1" si="183"/>
        <v/>
      </c>
      <c r="U472" s="154" t="str">
        <f t="shared" si="166"/>
        <v/>
      </c>
      <c r="V472" s="101" t="str">
        <f t="shared" ca="1" si="167"/>
        <v/>
      </c>
      <c r="W472" s="101" t="str">
        <f t="shared" si="168"/>
        <v/>
      </c>
    </row>
    <row r="473" spans="1:23">
      <c r="A473" s="102" t="str">
        <f>IFERROR(B473*Proc!$H$38,"")</f>
        <v/>
      </c>
      <c r="B473" s="34" t="str">
        <f t="shared" si="169"/>
        <v/>
      </c>
      <c r="C473" s="34" t="str">
        <f t="shared" ca="1" si="170"/>
        <v/>
      </c>
      <c r="D473" s="101" t="str">
        <f t="shared" ca="1" si="171"/>
        <v/>
      </c>
      <c r="E473" s="101" t="str">
        <f t="shared" ca="1" si="172"/>
        <v/>
      </c>
      <c r="F473" s="101" t="str">
        <f t="shared" ca="1" si="173"/>
        <v/>
      </c>
      <c r="G473" s="102" t="str">
        <f t="shared" ca="1" si="174"/>
        <v/>
      </c>
      <c r="H473" s="34" t="str">
        <f t="shared" ca="1" si="175"/>
        <v/>
      </c>
      <c r="I473" s="101" t="str">
        <f t="shared" ca="1" si="176"/>
        <v/>
      </c>
      <c r="J473" s="101" t="str">
        <f t="shared" ca="1" si="177"/>
        <v/>
      </c>
      <c r="K473" s="101" t="str">
        <f t="shared" ca="1" si="178"/>
        <v/>
      </c>
      <c r="L473" s="102" t="str">
        <f t="shared" si="179"/>
        <v/>
      </c>
      <c r="M473" s="124" t="str">
        <f t="shared" ca="1" si="162"/>
        <v/>
      </c>
      <c r="N473" s="124" t="str">
        <f t="shared" ca="1" si="163"/>
        <v/>
      </c>
      <c r="O473" s="124" t="str">
        <f t="shared" si="180"/>
        <v/>
      </c>
      <c r="P473" s="124" t="str">
        <f t="shared" si="181"/>
        <v/>
      </c>
      <c r="Q473" s="124" t="str">
        <f t="shared" si="182"/>
        <v/>
      </c>
      <c r="R473" s="124" t="str">
        <f t="shared" ca="1" si="164"/>
        <v/>
      </c>
      <c r="S473" s="154" t="str">
        <f t="shared" ca="1" si="165"/>
        <v/>
      </c>
      <c r="T473" s="154" t="str">
        <f t="shared" ca="1" si="183"/>
        <v/>
      </c>
      <c r="U473" s="154" t="str">
        <f t="shared" si="166"/>
        <v/>
      </c>
      <c r="V473" s="101" t="str">
        <f t="shared" ca="1" si="167"/>
        <v/>
      </c>
      <c r="W473" s="101" t="str">
        <f t="shared" si="168"/>
        <v/>
      </c>
    </row>
    <row r="474" spans="1:23">
      <c r="A474" s="102" t="str">
        <f>IFERROR(B474*Proc!$H$38,"")</f>
        <v/>
      </c>
      <c r="B474" s="34" t="str">
        <f t="shared" si="169"/>
        <v/>
      </c>
      <c r="C474" s="34" t="str">
        <f t="shared" ca="1" si="170"/>
        <v/>
      </c>
      <c r="D474" s="101" t="str">
        <f t="shared" ca="1" si="171"/>
        <v/>
      </c>
      <c r="E474" s="101" t="str">
        <f t="shared" ca="1" si="172"/>
        <v/>
      </c>
      <c r="F474" s="101" t="str">
        <f t="shared" ca="1" si="173"/>
        <v/>
      </c>
      <c r="G474" s="102" t="str">
        <f t="shared" ca="1" si="174"/>
        <v/>
      </c>
      <c r="H474" s="34" t="str">
        <f t="shared" ca="1" si="175"/>
        <v/>
      </c>
      <c r="I474" s="101" t="str">
        <f t="shared" ca="1" si="176"/>
        <v/>
      </c>
      <c r="J474" s="101" t="str">
        <f t="shared" ca="1" si="177"/>
        <v/>
      </c>
      <c r="K474" s="101" t="str">
        <f t="shared" ca="1" si="178"/>
        <v/>
      </c>
      <c r="L474" s="102" t="str">
        <f t="shared" si="179"/>
        <v/>
      </c>
      <c r="M474" s="124" t="str">
        <f t="shared" ca="1" si="162"/>
        <v/>
      </c>
      <c r="N474" s="124" t="str">
        <f t="shared" ca="1" si="163"/>
        <v/>
      </c>
      <c r="O474" s="124" t="str">
        <f t="shared" si="180"/>
        <v/>
      </c>
      <c r="P474" s="124" t="str">
        <f t="shared" si="181"/>
        <v/>
      </c>
      <c r="Q474" s="124" t="str">
        <f t="shared" si="182"/>
        <v/>
      </c>
      <c r="R474" s="124" t="str">
        <f t="shared" ca="1" si="164"/>
        <v/>
      </c>
      <c r="S474" s="154" t="str">
        <f t="shared" ca="1" si="165"/>
        <v/>
      </c>
      <c r="T474" s="154" t="str">
        <f t="shared" ca="1" si="183"/>
        <v/>
      </c>
      <c r="U474" s="154" t="str">
        <f t="shared" si="166"/>
        <v/>
      </c>
      <c r="V474" s="101" t="str">
        <f t="shared" ca="1" si="167"/>
        <v/>
      </c>
      <c r="W474" s="101" t="str">
        <f t="shared" si="168"/>
        <v/>
      </c>
    </row>
    <row r="475" spans="1:23">
      <c r="A475" s="102" t="str">
        <f>IFERROR(B475*Proc!$H$38,"")</f>
        <v/>
      </c>
      <c r="B475" s="34" t="str">
        <f t="shared" si="169"/>
        <v/>
      </c>
      <c r="C475" s="34" t="str">
        <f t="shared" ca="1" si="170"/>
        <v/>
      </c>
      <c r="D475" s="101" t="str">
        <f t="shared" ca="1" si="171"/>
        <v/>
      </c>
      <c r="E475" s="101" t="str">
        <f t="shared" ca="1" si="172"/>
        <v/>
      </c>
      <c r="F475" s="101" t="str">
        <f t="shared" ca="1" si="173"/>
        <v/>
      </c>
      <c r="G475" s="102" t="str">
        <f t="shared" ca="1" si="174"/>
        <v/>
      </c>
      <c r="H475" s="34" t="str">
        <f t="shared" ca="1" si="175"/>
        <v/>
      </c>
      <c r="I475" s="101" t="str">
        <f t="shared" ca="1" si="176"/>
        <v/>
      </c>
      <c r="J475" s="101" t="str">
        <f t="shared" ca="1" si="177"/>
        <v/>
      </c>
      <c r="K475" s="101" t="str">
        <f t="shared" ca="1" si="178"/>
        <v/>
      </c>
      <c r="L475" s="102" t="str">
        <f t="shared" si="179"/>
        <v/>
      </c>
      <c r="M475" s="124" t="str">
        <f t="shared" ca="1" si="162"/>
        <v/>
      </c>
      <c r="N475" s="124" t="str">
        <f t="shared" ca="1" si="163"/>
        <v/>
      </c>
      <c r="O475" s="124" t="str">
        <f t="shared" si="180"/>
        <v/>
      </c>
      <c r="P475" s="124" t="str">
        <f t="shared" si="181"/>
        <v/>
      </c>
      <c r="Q475" s="124" t="str">
        <f t="shared" si="182"/>
        <v/>
      </c>
      <c r="R475" s="124" t="str">
        <f t="shared" ca="1" si="164"/>
        <v/>
      </c>
      <c r="S475" s="154" t="str">
        <f t="shared" ca="1" si="165"/>
        <v/>
      </c>
      <c r="T475" s="154" t="str">
        <f t="shared" ca="1" si="183"/>
        <v/>
      </c>
      <c r="U475" s="154" t="str">
        <f t="shared" si="166"/>
        <v/>
      </c>
      <c r="V475" s="101" t="str">
        <f t="shared" ca="1" si="167"/>
        <v/>
      </c>
      <c r="W475" s="101" t="str">
        <f t="shared" si="168"/>
        <v/>
      </c>
    </row>
    <row r="476" spans="1:23">
      <c r="A476" s="102" t="str">
        <f>IFERROR(B476*Proc!$H$38,"")</f>
        <v/>
      </c>
      <c r="B476" s="34" t="str">
        <f t="shared" si="169"/>
        <v/>
      </c>
      <c r="C476" s="34" t="str">
        <f t="shared" ca="1" si="170"/>
        <v/>
      </c>
      <c r="D476" s="101" t="str">
        <f t="shared" ca="1" si="171"/>
        <v/>
      </c>
      <c r="E476" s="101" t="str">
        <f t="shared" ca="1" si="172"/>
        <v/>
      </c>
      <c r="F476" s="101" t="str">
        <f t="shared" ca="1" si="173"/>
        <v/>
      </c>
      <c r="G476" s="102" t="str">
        <f t="shared" ca="1" si="174"/>
        <v/>
      </c>
      <c r="H476" s="34" t="str">
        <f t="shared" ca="1" si="175"/>
        <v/>
      </c>
      <c r="I476" s="101" t="str">
        <f t="shared" ca="1" si="176"/>
        <v/>
      </c>
      <c r="J476" s="101" t="str">
        <f t="shared" ca="1" si="177"/>
        <v/>
      </c>
      <c r="K476" s="101" t="str">
        <f t="shared" ca="1" si="178"/>
        <v/>
      </c>
      <c r="L476" s="102" t="str">
        <f t="shared" si="179"/>
        <v/>
      </c>
      <c r="M476" s="124" t="str">
        <f t="shared" ca="1" si="162"/>
        <v/>
      </c>
      <c r="N476" s="124" t="str">
        <f t="shared" ca="1" si="163"/>
        <v/>
      </c>
      <c r="O476" s="124" t="str">
        <f t="shared" si="180"/>
        <v/>
      </c>
      <c r="P476" s="124" t="str">
        <f t="shared" si="181"/>
        <v/>
      </c>
      <c r="Q476" s="124" t="str">
        <f t="shared" si="182"/>
        <v/>
      </c>
      <c r="R476" s="124" t="str">
        <f t="shared" ca="1" si="164"/>
        <v/>
      </c>
      <c r="S476" s="154" t="str">
        <f t="shared" ca="1" si="165"/>
        <v/>
      </c>
      <c r="T476" s="154" t="str">
        <f t="shared" ca="1" si="183"/>
        <v/>
      </c>
      <c r="U476" s="154" t="str">
        <f t="shared" si="166"/>
        <v/>
      </c>
      <c r="V476" s="101" t="str">
        <f t="shared" ca="1" si="167"/>
        <v/>
      </c>
      <c r="W476" s="101" t="str">
        <f t="shared" si="168"/>
        <v/>
      </c>
    </row>
    <row r="477" spans="1:23">
      <c r="A477" s="102" t="str">
        <f>IFERROR(B477*Proc!$H$38,"")</f>
        <v/>
      </c>
      <c r="B477" s="34" t="str">
        <f t="shared" si="169"/>
        <v/>
      </c>
      <c r="C477" s="34" t="str">
        <f t="shared" ca="1" si="170"/>
        <v/>
      </c>
      <c r="D477" s="101" t="str">
        <f t="shared" ca="1" si="171"/>
        <v/>
      </c>
      <c r="E477" s="101" t="str">
        <f t="shared" ca="1" si="172"/>
        <v/>
      </c>
      <c r="F477" s="101" t="str">
        <f t="shared" ca="1" si="173"/>
        <v/>
      </c>
      <c r="G477" s="102" t="str">
        <f t="shared" ca="1" si="174"/>
        <v/>
      </c>
      <c r="H477" s="34" t="str">
        <f t="shared" ca="1" si="175"/>
        <v/>
      </c>
      <c r="I477" s="101" t="str">
        <f t="shared" ca="1" si="176"/>
        <v/>
      </c>
      <c r="J477" s="101" t="str">
        <f t="shared" ca="1" si="177"/>
        <v/>
      </c>
      <c r="K477" s="101" t="str">
        <f t="shared" ca="1" si="178"/>
        <v/>
      </c>
      <c r="L477" s="102" t="str">
        <f t="shared" si="179"/>
        <v/>
      </c>
      <c r="M477" s="124" t="str">
        <f t="shared" ca="1" si="162"/>
        <v/>
      </c>
      <c r="N477" s="124" t="str">
        <f t="shared" ca="1" si="163"/>
        <v/>
      </c>
      <c r="O477" s="124" t="str">
        <f t="shared" si="180"/>
        <v/>
      </c>
      <c r="P477" s="124" t="str">
        <f t="shared" si="181"/>
        <v/>
      </c>
      <c r="Q477" s="124" t="str">
        <f t="shared" si="182"/>
        <v/>
      </c>
      <c r="R477" s="124" t="str">
        <f t="shared" ca="1" si="164"/>
        <v/>
      </c>
      <c r="S477" s="154" t="str">
        <f t="shared" ca="1" si="165"/>
        <v/>
      </c>
      <c r="T477" s="154" t="str">
        <f t="shared" ca="1" si="183"/>
        <v/>
      </c>
      <c r="U477" s="154" t="str">
        <f t="shared" si="166"/>
        <v/>
      </c>
      <c r="V477" s="101" t="str">
        <f t="shared" ca="1" si="167"/>
        <v/>
      </c>
      <c r="W477" s="101" t="str">
        <f t="shared" si="168"/>
        <v/>
      </c>
    </row>
    <row r="478" spans="1:23">
      <c r="A478" s="102" t="str">
        <f>IFERROR(B478*Proc!$H$38,"")</f>
        <v/>
      </c>
      <c r="B478" s="34" t="str">
        <f t="shared" si="169"/>
        <v/>
      </c>
      <c r="C478" s="34" t="str">
        <f t="shared" ca="1" si="170"/>
        <v/>
      </c>
      <c r="D478" s="101" t="str">
        <f t="shared" ca="1" si="171"/>
        <v/>
      </c>
      <c r="E478" s="101" t="str">
        <f t="shared" ca="1" si="172"/>
        <v/>
      </c>
      <c r="F478" s="101" t="str">
        <f t="shared" ca="1" si="173"/>
        <v/>
      </c>
      <c r="G478" s="102" t="str">
        <f t="shared" ca="1" si="174"/>
        <v/>
      </c>
      <c r="H478" s="34" t="str">
        <f t="shared" ca="1" si="175"/>
        <v/>
      </c>
      <c r="I478" s="101" t="str">
        <f t="shared" ca="1" si="176"/>
        <v/>
      </c>
      <c r="J478" s="101" t="str">
        <f t="shared" ca="1" si="177"/>
        <v/>
      </c>
      <c r="K478" s="101" t="str">
        <f t="shared" ca="1" si="178"/>
        <v/>
      </c>
      <c r="L478" s="102" t="str">
        <f t="shared" si="179"/>
        <v/>
      </c>
      <c r="M478" s="124" t="str">
        <f t="shared" ca="1" si="162"/>
        <v/>
      </c>
      <c r="N478" s="124" t="str">
        <f t="shared" ca="1" si="163"/>
        <v/>
      </c>
      <c r="O478" s="124" t="str">
        <f t="shared" si="180"/>
        <v/>
      </c>
      <c r="P478" s="124" t="str">
        <f t="shared" si="181"/>
        <v/>
      </c>
      <c r="Q478" s="124" t="str">
        <f t="shared" si="182"/>
        <v/>
      </c>
      <c r="R478" s="124" t="str">
        <f t="shared" ca="1" si="164"/>
        <v/>
      </c>
      <c r="S478" s="154" t="str">
        <f t="shared" ca="1" si="165"/>
        <v/>
      </c>
      <c r="T478" s="154" t="str">
        <f t="shared" ca="1" si="183"/>
        <v/>
      </c>
      <c r="U478" s="154" t="str">
        <f t="shared" si="166"/>
        <v/>
      </c>
      <c r="V478" s="101" t="str">
        <f t="shared" ca="1" si="167"/>
        <v/>
      </c>
      <c r="W478" s="101" t="str">
        <f t="shared" si="168"/>
        <v/>
      </c>
    </row>
    <row r="479" spans="1:23">
      <c r="A479" s="102" t="str">
        <f>IFERROR(B479*Proc!$H$38,"")</f>
        <v/>
      </c>
      <c r="B479" s="34" t="str">
        <f t="shared" si="169"/>
        <v/>
      </c>
      <c r="C479" s="34" t="str">
        <f t="shared" ca="1" si="170"/>
        <v/>
      </c>
      <c r="D479" s="101" t="str">
        <f t="shared" ca="1" si="171"/>
        <v/>
      </c>
      <c r="E479" s="101" t="str">
        <f t="shared" ca="1" si="172"/>
        <v/>
      </c>
      <c r="F479" s="101" t="str">
        <f t="shared" ca="1" si="173"/>
        <v/>
      </c>
      <c r="G479" s="102" t="str">
        <f t="shared" ca="1" si="174"/>
        <v/>
      </c>
      <c r="H479" s="34" t="str">
        <f t="shared" ca="1" si="175"/>
        <v/>
      </c>
      <c r="I479" s="101" t="str">
        <f t="shared" ca="1" si="176"/>
        <v/>
      </c>
      <c r="J479" s="101" t="str">
        <f t="shared" ca="1" si="177"/>
        <v/>
      </c>
      <c r="K479" s="101" t="str">
        <f t="shared" ca="1" si="178"/>
        <v/>
      </c>
      <c r="L479" s="102" t="str">
        <f t="shared" si="179"/>
        <v/>
      </c>
      <c r="M479" s="124" t="str">
        <f t="shared" ca="1" si="162"/>
        <v/>
      </c>
      <c r="N479" s="124" t="str">
        <f t="shared" ca="1" si="163"/>
        <v/>
      </c>
      <c r="O479" s="124" t="str">
        <f t="shared" si="180"/>
        <v/>
      </c>
      <c r="P479" s="124" t="str">
        <f t="shared" si="181"/>
        <v/>
      </c>
      <c r="Q479" s="124" t="str">
        <f t="shared" si="182"/>
        <v/>
      </c>
      <c r="R479" s="124" t="str">
        <f t="shared" ca="1" si="164"/>
        <v/>
      </c>
      <c r="S479" s="154" t="str">
        <f t="shared" ca="1" si="165"/>
        <v/>
      </c>
      <c r="T479" s="154" t="str">
        <f t="shared" ca="1" si="183"/>
        <v/>
      </c>
      <c r="U479" s="154" t="str">
        <f t="shared" si="166"/>
        <v/>
      </c>
      <c r="V479" s="101" t="str">
        <f t="shared" ca="1" si="167"/>
        <v/>
      </c>
      <c r="W479" s="101" t="str">
        <f t="shared" si="168"/>
        <v/>
      </c>
    </row>
    <row r="480" spans="1:23">
      <c r="A480" s="102" t="str">
        <f>IFERROR(B480*Proc!$H$38,"")</f>
        <v/>
      </c>
      <c r="B480" s="34" t="str">
        <f t="shared" si="169"/>
        <v/>
      </c>
      <c r="C480" s="34" t="str">
        <f t="shared" ca="1" si="170"/>
        <v/>
      </c>
      <c r="D480" s="101" t="str">
        <f t="shared" ca="1" si="171"/>
        <v/>
      </c>
      <c r="E480" s="101" t="str">
        <f t="shared" ca="1" si="172"/>
        <v/>
      </c>
      <c r="F480" s="101" t="str">
        <f t="shared" ca="1" si="173"/>
        <v/>
      </c>
      <c r="G480" s="102" t="str">
        <f t="shared" ca="1" si="174"/>
        <v/>
      </c>
      <c r="H480" s="34" t="str">
        <f t="shared" ca="1" si="175"/>
        <v/>
      </c>
      <c r="I480" s="101" t="str">
        <f t="shared" ca="1" si="176"/>
        <v/>
      </c>
      <c r="J480" s="101" t="str">
        <f t="shared" ca="1" si="177"/>
        <v/>
      </c>
      <c r="K480" s="101" t="str">
        <f t="shared" ca="1" si="178"/>
        <v/>
      </c>
      <c r="L480" s="102" t="str">
        <f t="shared" si="179"/>
        <v/>
      </c>
      <c r="M480" s="124" t="str">
        <f t="shared" ca="1" si="162"/>
        <v/>
      </c>
      <c r="N480" s="124" t="str">
        <f t="shared" ca="1" si="163"/>
        <v/>
      </c>
      <c r="O480" s="124" t="str">
        <f t="shared" si="180"/>
        <v/>
      </c>
      <c r="P480" s="124" t="str">
        <f t="shared" si="181"/>
        <v/>
      </c>
      <c r="Q480" s="124" t="str">
        <f t="shared" si="182"/>
        <v/>
      </c>
      <c r="R480" s="124" t="str">
        <f t="shared" ca="1" si="164"/>
        <v/>
      </c>
      <c r="S480" s="154" t="str">
        <f t="shared" ca="1" si="165"/>
        <v/>
      </c>
      <c r="T480" s="154" t="str">
        <f t="shared" ca="1" si="183"/>
        <v/>
      </c>
      <c r="U480" s="154" t="str">
        <f t="shared" si="166"/>
        <v/>
      </c>
      <c r="V480" s="101" t="str">
        <f t="shared" ca="1" si="167"/>
        <v/>
      </c>
      <c r="W480" s="101" t="str">
        <f t="shared" si="168"/>
        <v/>
      </c>
    </row>
    <row r="481" spans="1:23">
      <c r="A481" s="102" t="str">
        <f>IFERROR(B481*Proc!$H$38,"")</f>
        <v/>
      </c>
      <c r="B481" s="34" t="str">
        <f t="shared" si="169"/>
        <v/>
      </c>
      <c r="C481" s="34" t="str">
        <f t="shared" ca="1" si="170"/>
        <v/>
      </c>
      <c r="D481" s="101" t="str">
        <f t="shared" ca="1" si="171"/>
        <v/>
      </c>
      <c r="E481" s="101" t="str">
        <f t="shared" ca="1" si="172"/>
        <v/>
      </c>
      <c r="F481" s="101" t="str">
        <f t="shared" ca="1" si="173"/>
        <v/>
      </c>
      <c r="G481" s="102" t="str">
        <f t="shared" ca="1" si="174"/>
        <v/>
      </c>
      <c r="H481" s="34" t="str">
        <f t="shared" ca="1" si="175"/>
        <v/>
      </c>
      <c r="I481" s="101" t="str">
        <f t="shared" ca="1" si="176"/>
        <v/>
      </c>
      <c r="J481" s="101" t="str">
        <f t="shared" ca="1" si="177"/>
        <v/>
      </c>
      <c r="K481" s="101" t="str">
        <f t="shared" ca="1" si="178"/>
        <v/>
      </c>
      <c r="L481" s="102" t="str">
        <f t="shared" si="179"/>
        <v/>
      </c>
      <c r="M481" s="124" t="str">
        <f t="shared" ca="1" si="162"/>
        <v/>
      </c>
      <c r="N481" s="124" t="str">
        <f t="shared" ca="1" si="163"/>
        <v/>
      </c>
      <c r="O481" s="124" t="str">
        <f t="shared" si="180"/>
        <v/>
      </c>
      <c r="P481" s="124" t="str">
        <f t="shared" si="181"/>
        <v/>
      </c>
      <c r="Q481" s="124" t="str">
        <f t="shared" si="182"/>
        <v/>
      </c>
      <c r="R481" s="124" t="str">
        <f t="shared" ca="1" si="164"/>
        <v/>
      </c>
      <c r="S481" s="154" t="str">
        <f t="shared" ca="1" si="165"/>
        <v/>
      </c>
      <c r="T481" s="154" t="str">
        <f t="shared" ca="1" si="183"/>
        <v/>
      </c>
      <c r="U481" s="154" t="str">
        <f t="shared" si="166"/>
        <v/>
      </c>
      <c r="V481" s="101" t="str">
        <f t="shared" ca="1" si="167"/>
        <v/>
      </c>
      <c r="W481" s="101" t="str">
        <f t="shared" si="168"/>
        <v/>
      </c>
    </row>
    <row r="482" spans="1:23">
      <c r="A482" s="102" t="str">
        <f>IFERROR(B482*Proc!$H$38,"")</f>
        <v/>
      </c>
      <c r="B482" s="34" t="str">
        <f t="shared" si="169"/>
        <v/>
      </c>
      <c r="C482" s="34" t="str">
        <f t="shared" ca="1" si="170"/>
        <v/>
      </c>
      <c r="D482" s="101" t="str">
        <f t="shared" ca="1" si="171"/>
        <v/>
      </c>
      <c r="E482" s="101" t="str">
        <f t="shared" ca="1" si="172"/>
        <v/>
      </c>
      <c r="F482" s="101" t="str">
        <f t="shared" ca="1" si="173"/>
        <v/>
      </c>
      <c r="G482" s="102" t="str">
        <f t="shared" ca="1" si="174"/>
        <v/>
      </c>
      <c r="H482" s="34" t="str">
        <f t="shared" ca="1" si="175"/>
        <v/>
      </c>
      <c r="I482" s="101" t="str">
        <f t="shared" ca="1" si="176"/>
        <v/>
      </c>
      <c r="J482" s="101" t="str">
        <f t="shared" ca="1" si="177"/>
        <v/>
      </c>
      <c r="K482" s="101" t="str">
        <f t="shared" ca="1" si="178"/>
        <v/>
      </c>
      <c r="L482" s="102" t="str">
        <f t="shared" si="179"/>
        <v/>
      </c>
      <c r="M482" s="124" t="str">
        <f t="shared" ca="1" si="162"/>
        <v/>
      </c>
      <c r="N482" s="124" t="str">
        <f t="shared" ca="1" si="163"/>
        <v/>
      </c>
      <c r="O482" s="124" t="str">
        <f t="shared" si="180"/>
        <v/>
      </c>
      <c r="P482" s="124" t="str">
        <f t="shared" si="181"/>
        <v/>
      </c>
      <c r="Q482" s="124" t="str">
        <f t="shared" si="182"/>
        <v/>
      </c>
      <c r="R482" s="124" t="str">
        <f t="shared" ca="1" si="164"/>
        <v/>
      </c>
      <c r="S482" s="154" t="str">
        <f t="shared" ca="1" si="165"/>
        <v/>
      </c>
      <c r="T482" s="154" t="str">
        <f t="shared" ca="1" si="183"/>
        <v/>
      </c>
      <c r="U482" s="154" t="str">
        <f t="shared" si="166"/>
        <v/>
      </c>
      <c r="V482" s="101" t="str">
        <f t="shared" ca="1" si="167"/>
        <v/>
      </c>
      <c r="W482" s="101" t="str">
        <f t="shared" si="168"/>
        <v/>
      </c>
    </row>
    <row r="483" spans="1:23">
      <c r="A483" s="102" t="str">
        <f>IFERROR(B483*Proc!$H$38,"")</f>
        <v/>
      </c>
      <c r="B483" s="34" t="str">
        <f t="shared" si="169"/>
        <v/>
      </c>
      <c r="C483" s="34" t="str">
        <f t="shared" ca="1" si="170"/>
        <v/>
      </c>
      <c r="D483" s="101" t="str">
        <f t="shared" ca="1" si="171"/>
        <v/>
      </c>
      <c r="E483" s="101" t="str">
        <f t="shared" ca="1" si="172"/>
        <v/>
      </c>
      <c r="F483" s="101" t="str">
        <f t="shared" ca="1" si="173"/>
        <v/>
      </c>
      <c r="G483" s="102" t="str">
        <f t="shared" ca="1" si="174"/>
        <v/>
      </c>
      <c r="H483" s="34" t="str">
        <f t="shared" ca="1" si="175"/>
        <v/>
      </c>
      <c r="I483" s="101" t="str">
        <f t="shared" ca="1" si="176"/>
        <v/>
      </c>
      <c r="J483" s="101" t="str">
        <f t="shared" ca="1" si="177"/>
        <v/>
      </c>
      <c r="K483" s="101" t="str">
        <f t="shared" ca="1" si="178"/>
        <v/>
      </c>
      <c r="L483" s="102" t="str">
        <f t="shared" si="179"/>
        <v/>
      </c>
      <c r="M483" s="124" t="str">
        <f t="shared" ca="1" si="162"/>
        <v/>
      </c>
      <c r="N483" s="124" t="str">
        <f t="shared" ca="1" si="163"/>
        <v/>
      </c>
      <c r="O483" s="124" t="str">
        <f t="shared" si="180"/>
        <v/>
      </c>
      <c r="P483" s="124" t="str">
        <f t="shared" si="181"/>
        <v/>
      </c>
      <c r="Q483" s="124" t="str">
        <f t="shared" si="182"/>
        <v/>
      </c>
      <c r="R483" s="124" t="str">
        <f t="shared" ca="1" si="164"/>
        <v/>
      </c>
      <c r="S483" s="154" t="str">
        <f t="shared" ca="1" si="165"/>
        <v/>
      </c>
      <c r="T483" s="154" t="str">
        <f t="shared" ca="1" si="183"/>
        <v/>
      </c>
      <c r="U483" s="154" t="str">
        <f t="shared" si="166"/>
        <v/>
      </c>
      <c r="V483" s="101" t="str">
        <f t="shared" ca="1" si="167"/>
        <v/>
      </c>
      <c r="W483" s="101" t="str">
        <f t="shared" si="168"/>
        <v/>
      </c>
    </row>
    <row r="484" spans="1:23">
      <c r="A484" s="102" t="str">
        <f>IFERROR(B484*Proc!$H$38,"")</f>
        <v/>
      </c>
      <c r="B484" s="34" t="str">
        <f t="shared" si="169"/>
        <v/>
      </c>
      <c r="C484" s="34" t="str">
        <f t="shared" ca="1" si="170"/>
        <v/>
      </c>
      <c r="D484" s="101" t="str">
        <f t="shared" ca="1" si="171"/>
        <v/>
      </c>
      <c r="E484" s="101" t="str">
        <f t="shared" ca="1" si="172"/>
        <v/>
      </c>
      <c r="F484" s="101" t="str">
        <f t="shared" ca="1" si="173"/>
        <v/>
      </c>
      <c r="G484" s="102" t="str">
        <f t="shared" ca="1" si="174"/>
        <v/>
      </c>
      <c r="H484" s="34" t="str">
        <f t="shared" ca="1" si="175"/>
        <v/>
      </c>
      <c r="I484" s="101" t="str">
        <f t="shared" ca="1" si="176"/>
        <v/>
      </c>
      <c r="J484" s="101" t="str">
        <f t="shared" ca="1" si="177"/>
        <v/>
      </c>
      <c r="K484" s="101" t="str">
        <f t="shared" ca="1" si="178"/>
        <v/>
      </c>
      <c r="L484" s="102" t="str">
        <f t="shared" si="179"/>
        <v/>
      </c>
      <c r="M484" s="124" t="str">
        <f t="shared" ca="1" si="162"/>
        <v/>
      </c>
      <c r="N484" s="124" t="str">
        <f t="shared" ca="1" si="163"/>
        <v/>
      </c>
      <c r="O484" s="124" t="str">
        <f t="shared" si="180"/>
        <v/>
      </c>
      <c r="P484" s="124" t="str">
        <f t="shared" si="181"/>
        <v/>
      </c>
      <c r="Q484" s="124" t="str">
        <f t="shared" si="182"/>
        <v/>
      </c>
      <c r="R484" s="124" t="str">
        <f t="shared" ca="1" si="164"/>
        <v/>
      </c>
      <c r="S484" s="154" t="str">
        <f t="shared" ca="1" si="165"/>
        <v/>
      </c>
      <c r="T484" s="154" t="str">
        <f t="shared" ca="1" si="183"/>
        <v/>
      </c>
      <c r="U484" s="154" t="str">
        <f t="shared" si="166"/>
        <v/>
      </c>
      <c r="V484" s="101" t="str">
        <f t="shared" ca="1" si="167"/>
        <v/>
      </c>
      <c r="W484" s="101" t="str">
        <f t="shared" si="168"/>
        <v/>
      </c>
    </row>
    <row r="485" spans="1:23">
      <c r="A485" s="102" t="str">
        <f>IFERROR(B485*Proc!$H$38,"")</f>
        <v/>
      </c>
      <c r="B485" s="34" t="str">
        <f t="shared" si="169"/>
        <v/>
      </c>
      <c r="C485" s="34" t="str">
        <f t="shared" ca="1" si="170"/>
        <v/>
      </c>
      <c r="D485" s="101" t="str">
        <f t="shared" ca="1" si="171"/>
        <v/>
      </c>
      <c r="E485" s="101" t="str">
        <f t="shared" ca="1" si="172"/>
        <v/>
      </c>
      <c r="F485" s="101" t="str">
        <f t="shared" ca="1" si="173"/>
        <v/>
      </c>
      <c r="G485" s="102" t="str">
        <f t="shared" ca="1" si="174"/>
        <v/>
      </c>
      <c r="H485" s="34" t="str">
        <f t="shared" ca="1" si="175"/>
        <v/>
      </c>
      <c r="I485" s="101" t="str">
        <f t="shared" ca="1" si="176"/>
        <v/>
      </c>
      <c r="J485" s="101" t="str">
        <f t="shared" ca="1" si="177"/>
        <v/>
      </c>
      <c r="K485" s="101" t="str">
        <f t="shared" ca="1" si="178"/>
        <v/>
      </c>
      <c r="L485" s="102" t="str">
        <f t="shared" si="179"/>
        <v/>
      </c>
      <c r="M485" s="124" t="str">
        <f t="shared" ca="1" si="162"/>
        <v/>
      </c>
      <c r="N485" s="124" t="str">
        <f t="shared" ca="1" si="163"/>
        <v/>
      </c>
      <c r="O485" s="124" t="str">
        <f t="shared" si="180"/>
        <v/>
      </c>
      <c r="P485" s="124" t="str">
        <f t="shared" si="181"/>
        <v/>
      </c>
      <c r="Q485" s="124" t="str">
        <f t="shared" si="182"/>
        <v/>
      </c>
      <c r="R485" s="124" t="str">
        <f t="shared" ca="1" si="164"/>
        <v/>
      </c>
      <c r="S485" s="154" t="str">
        <f t="shared" ca="1" si="165"/>
        <v/>
      </c>
      <c r="T485" s="154" t="str">
        <f t="shared" ca="1" si="183"/>
        <v/>
      </c>
      <c r="U485" s="154" t="str">
        <f t="shared" si="166"/>
        <v/>
      </c>
      <c r="V485" s="101" t="str">
        <f t="shared" ca="1" si="167"/>
        <v/>
      </c>
      <c r="W485" s="101" t="str">
        <f t="shared" si="168"/>
        <v/>
      </c>
    </row>
    <row r="486" spans="1:23">
      <c r="A486" s="102" t="str">
        <f>IFERROR(B486*Proc!$H$38,"")</f>
        <v/>
      </c>
      <c r="B486" s="34" t="str">
        <f t="shared" si="169"/>
        <v/>
      </c>
      <c r="C486" s="34" t="str">
        <f t="shared" ca="1" si="170"/>
        <v/>
      </c>
      <c r="D486" s="101" t="str">
        <f t="shared" ca="1" si="171"/>
        <v/>
      </c>
      <c r="E486" s="101" t="str">
        <f t="shared" ca="1" si="172"/>
        <v/>
      </c>
      <c r="F486" s="101" t="str">
        <f t="shared" ca="1" si="173"/>
        <v/>
      </c>
      <c r="G486" s="102" t="str">
        <f t="shared" ca="1" si="174"/>
        <v/>
      </c>
      <c r="H486" s="34" t="str">
        <f t="shared" ca="1" si="175"/>
        <v/>
      </c>
      <c r="I486" s="101" t="str">
        <f t="shared" ca="1" si="176"/>
        <v/>
      </c>
      <c r="J486" s="101" t="str">
        <f t="shared" ca="1" si="177"/>
        <v/>
      </c>
      <c r="K486" s="101" t="str">
        <f t="shared" ca="1" si="178"/>
        <v/>
      </c>
      <c r="L486" s="102" t="str">
        <f t="shared" si="179"/>
        <v/>
      </c>
      <c r="M486" s="124" t="str">
        <f t="shared" ca="1" si="162"/>
        <v/>
      </c>
      <c r="N486" s="124" t="str">
        <f t="shared" ca="1" si="163"/>
        <v/>
      </c>
      <c r="O486" s="124" t="str">
        <f t="shared" si="180"/>
        <v/>
      </c>
      <c r="P486" s="124" t="str">
        <f t="shared" si="181"/>
        <v/>
      </c>
      <c r="Q486" s="124" t="str">
        <f t="shared" si="182"/>
        <v/>
      </c>
      <c r="R486" s="124" t="str">
        <f t="shared" ca="1" si="164"/>
        <v/>
      </c>
      <c r="S486" s="154" t="str">
        <f t="shared" ca="1" si="165"/>
        <v/>
      </c>
      <c r="T486" s="154" t="str">
        <f t="shared" ca="1" si="183"/>
        <v/>
      </c>
      <c r="U486" s="154" t="str">
        <f t="shared" si="166"/>
        <v/>
      </c>
      <c r="V486" s="101" t="str">
        <f t="shared" ca="1" si="167"/>
        <v/>
      </c>
      <c r="W486" s="101" t="str">
        <f t="shared" si="168"/>
        <v/>
      </c>
    </row>
    <row r="487" spans="1:23">
      <c r="A487" s="102" t="str">
        <f>IFERROR(B487*Proc!$H$38,"")</f>
        <v/>
      </c>
      <c r="B487" s="34" t="str">
        <f t="shared" si="169"/>
        <v/>
      </c>
      <c r="C487" s="34" t="str">
        <f t="shared" ca="1" si="170"/>
        <v/>
      </c>
      <c r="D487" s="101" t="str">
        <f t="shared" ca="1" si="171"/>
        <v/>
      </c>
      <c r="E487" s="101" t="str">
        <f t="shared" ca="1" si="172"/>
        <v/>
      </c>
      <c r="F487" s="101" t="str">
        <f t="shared" ca="1" si="173"/>
        <v/>
      </c>
      <c r="G487" s="102" t="str">
        <f t="shared" ca="1" si="174"/>
        <v/>
      </c>
      <c r="H487" s="34" t="str">
        <f t="shared" ca="1" si="175"/>
        <v/>
      </c>
      <c r="I487" s="101" t="str">
        <f t="shared" ca="1" si="176"/>
        <v/>
      </c>
      <c r="J487" s="101" t="str">
        <f t="shared" ca="1" si="177"/>
        <v/>
      </c>
      <c r="K487" s="101" t="str">
        <f t="shared" ca="1" si="178"/>
        <v/>
      </c>
      <c r="L487" s="102" t="str">
        <f t="shared" si="179"/>
        <v/>
      </c>
      <c r="M487" s="124" t="str">
        <f t="shared" ca="1" si="162"/>
        <v/>
      </c>
      <c r="N487" s="124" t="str">
        <f t="shared" ca="1" si="163"/>
        <v/>
      </c>
      <c r="O487" s="124" t="str">
        <f t="shared" si="180"/>
        <v/>
      </c>
      <c r="P487" s="124" t="str">
        <f t="shared" si="181"/>
        <v/>
      </c>
      <c r="Q487" s="124" t="str">
        <f t="shared" si="182"/>
        <v/>
      </c>
      <c r="R487" s="124" t="str">
        <f t="shared" ca="1" si="164"/>
        <v/>
      </c>
      <c r="S487" s="154" t="str">
        <f t="shared" ca="1" si="165"/>
        <v/>
      </c>
      <c r="T487" s="154" t="str">
        <f t="shared" ca="1" si="183"/>
        <v/>
      </c>
      <c r="U487" s="154" t="str">
        <f t="shared" si="166"/>
        <v/>
      </c>
      <c r="V487" s="101" t="str">
        <f t="shared" ca="1" si="167"/>
        <v/>
      </c>
      <c r="W487" s="101" t="str">
        <f t="shared" si="168"/>
        <v/>
      </c>
    </row>
    <row r="488" spans="1:23">
      <c r="A488" s="102" t="str">
        <f>IFERROR(B488*Proc!$H$38,"")</f>
        <v/>
      </c>
      <c r="B488" s="34" t="str">
        <f t="shared" si="169"/>
        <v/>
      </c>
      <c r="C488" s="34" t="str">
        <f t="shared" ca="1" si="170"/>
        <v/>
      </c>
      <c r="D488" s="101" t="str">
        <f t="shared" ca="1" si="171"/>
        <v/>
      </c>
      <c r="E488" s="101" t="str">
        <f t="shared" ca="1" si="172"/>
        <v/>
      </c>
      <c r="F488" s="101" t="str">
        <f t="shared" ca="1" si="173"/>
        <v/>
      </c>
      <c r="G488" s="102" t="str">
        <f t="shared" ca="1" si="174"/>
        <v/>
      </c>
      <c r="H488" s="34" t="str">
        <f t="shared" ca="1" si="175"/>
        <v/>
      </c>
      <c r="I488" s="101" t="str">
        <f t="shared" ca="1" si="176"/>
        <v/>
      </c>
      <c r="J488" s="101" t="str">
        <f t="shared" ca="1" si="177"/>
        <v/>
      </c>
      <c r="K488" s="101" t="str">
        <f t="shared" ca="1" si="178"/>
        <v/>
      </c>
      <c r="L488" s="102" t="str">
        <f t="shared" si="179"/>
        <v/>
      </c>
      <c r="M488" s="124" t="str">
        <f t="shared" ca="1" si="162"/>
        <v/>
      </c>
      <c r="N488" s="124" t="str">
        <f t="shared" ca="1" si="163"/>
        <v/>
      </c>
      <c r="O488" s="124" t="str">
        <f t="shared" si="180"/>
        <v/>
      </c>
      <c r="P488" s="124" t="str">
        <f t="shared" si="181"/>
        <v/>
      </c>
      <c r="Q488" s="124" t="str">
        <f t="shared" si="182"/>
        <v/>
      </c>
      <c r="R488" s="124" t="str">
        <f t="shared" ca="1" si="164"/>
        <v/>
      </c>
      <c r="S488" s="154" t="str">
        <f t="shared" ca="1" si="165"/>
        <v/>
      </c>
      <c r="T488" s="154" t="str">
        <f t="shared" ca="1" si="183"/>
        <v/>
      </c>
      <c r="U488" s="154" t="str">
        <f t="shared" si="166"/>
        <v/>
      </c>
      <c r="V488" s="101" t="str">
        <f t="shared" ca="1" si="167"/>
        <v/>
      </c>
      <c r="W488" s="101" t="str">
        <f t="shared" si="168"/>
        <v/>
      </c>
    </row>
    <row r="489" spans="1:23">
      <c r="A489" s="102" t="str">
        <f>IFERROR(B489*Proc!$H$38,"")</f>
        <v/>
      </c>
      <c r="B489" s="34" t="str">
        <f t="shared" si="169"/>
        <v/>
      </c>
      <c r="C489" s="34" t="str">
        <f t="shared" ca="1" si="170"/>
        <v/>
      </c>
      <c r="D489" s="101" t="str">
        <f t="shared" ca="1" si="171"/>
        <v/>
      </c>
      <c r="E489" s="101" t="str">
        <f t="shared" ca="1" si="172"/>
        <v/>
      </c>
      <c r="F489" s="101" t="str">
        <f t="shared" ca="1" si="173"/>
        <v/>
      </c>
      <c r="G489" s="102" t="str">
        <f t="shared" ca="1" si="174"/>
        <v/>
      </c>
      <c r="H489" s="34" t="str">
        <f t="shared" ca="1" si="175"/>
        <v/>
      </c>
      <c r="I489" s="101" t="str">
        <f t="shared" ca="1" si="176"/>
        <v/>
      </c>
      <c r="J489" s="101" t="str">
        <f t="shared" ca="1" si="177"/>
        <v/>
      </c>
      <c r="K489" s="101" t="str">
        <f t="shared" ca="1" si="178"/>
        <v/>
      </c>
      <c r="L489" s="102" t="str">
        <f t="shared" si="179"/>
        <v/>
      </c>
      <c r="M489" s="124" t="str">
        <f t="shared" ca="1" si="162"/>
        <v/>
      </c>
      <c r="N489" s="124" t="str">
        <f t="shared" ca="1" si="163"/>
        <v/>
      </c>
      <c r="O489" s="124" t="str">
        <f t="shared" si="180"/>
        <v/>
      </c>
      <c r="P489" s="124" t="str">
        <f t="shared" si="181"/>
        <v/>
      </c>
      <c r="Q489" s="124" t="str">
        <f t="shared" si="182"/>
        <v/>
      </c>
      <c r="R489" s="124" t="str">
        <f t="shared" ca="1" si="164"/>
        <v/>
      </c>
      <c r="S489" s="154" t="str">
        <f t="shared" ca="1" si="165"/>
        <v/>
      </c>
      <c r="T489" s="154" t="str">
        <f t="shared" ca="1" si="183"/>
        <v/>
      </c>
      <c r="U489" s="154" t="str">
        <f t="shared" si="166"/>
        <v/>
      </c>
      <c r="V489" s="101" t="str">
        <f t="shared" ca="1" si="167"/>
        <v/>
      </c>
      <c r="W489" s="101" t="str">
        <f t="shared" si="168"/>
        <v/>
      </c>
    </row>
    <row r="490" spans="1:23">
      <c r="A490" s="102" t="str">
        <f>IFERROR(B490*Proc!$H$38,"")</f>
        <v/>
      </c>
      <c r="B490" s="34" t="str">
        <f t="shared" si="169"/>
        <v/>
      </c>
      <c r="C490" s="34" t="str">
        <f t="shared" ca="1" si="170"/>
        <v/>
      </c>
      <c r="D490" s="101" t="str">
        <f t="shared" ca="1" si="171"/>
        <v/>
      </c>
      <c r="E490" s="101" t="str">
        <f t="shared" ca="1" si="172"/>
        <v/>
      </c>
      <c r="F490" s="101" t="str">
        <f t="shared" ca="1" si="173"/>
        <v/>
      </c>
      <c r="G490" s="102" t="str">
        <f t="shared" ca="1" si="174"/>
        <v/>
      </c>
      <c r="H490" s="34" t="str">
        <f t="shared" ca="1" si="175"/>
        <v/>
      </c>
      <c r="I490" s="101" t="str">
        <f t="shared" ca="1" si="176"/>
        <v/>
      </c>
      <c r="J490" s="101" t="str">
        <f t="shared" ca="1" si="177"/>
        <v/>
      </c>
      <c r="K490" s="101" t="str">
        <f t="shared" ca="1" si="178"/>
        <v/>
      </c>
      <c r="L490" s="102" t="str">
        <f t="shared" si="179"/>
        <v/>
      </c>
      <c r="M490" s="124" t="str">
        <f t="shared" ca="1" si="162"/>
        <v/>
      </c>
      <c r="N490" s="124" t="str">
        <f t="shared" ca="1" si="163"/>
        <v/>
      </c>
      <c r="O490" s="124" t="str">
        <f t="shared" si="180"/>
        <v/>
      </c>
      <c r="P490" s="124" t="str">
        <f t="shared" si="181"/>
        <v/>
      </c>
      <c r="Q490" s="124" t="str">
        <f t="shared" si="182"/>
        <v/>
      </c>
      <c r="R490" s="124" t="str">
        <f t="shared" ca="1" si="164"/>
        <v/>
      </c>
      <c r="S490" s="154" t="str">
        <f t="shared" ca="1" si="165"/>
        <v/>
      </c>
      <c r="T490" s="154" t="str">
        <f t="shared" ca="1" si="183"/>
        <v/>
      </c>
      <c r="U490" s="154" t="str">
        <f t="shared" si="166"/>
        <v/>
      </c>
      <c r="V490" s="101" t="str">
        <f t="shared" ca="1" si="167"/>
        <v/>
      </c>
      <c r="W490" s="101" t="str">
        <f t="shared" si="168"/>
        <v/>
      </c>
    </row>
    <row r="491" spans="1:23">
      <c r="A491" s="102" t="str">
        <f>IFERROR(B491*Proc!$H$38,"")</f>
        <v/>
      </c>
      <c r="B491" s="34" t="str">
        <f t="shared" si="169"/>
        <v/>
      </c>
      <c r="C491" s="34" t="str">
        <f t="shared" ca="1" si="170"/>
        <v/>
      </c>
      <c r="D491" s="101" t="str">
        <f t="shared" ca="1" si="171"/>
        <v/>
      </c>
      <c r="E491" s="101" t="str">
        <f t="shared" ca="1" si="172"/>
        <v/>
      </c>
      <c r="F491" s="101" t="str">
        <f t="shared" ca="1" si="173"/>
        <v/>
      </c>
      <c r="G491" s="102" t="str">
        <f t="shared" ca="1" si="174"/>
        <v/>
      </c>
      <c r="H491" s="34" t="str">
        <f t="shared" ca="1" si="175"/>
        <v/>
      </c>
      <c r="I491" s="101" t="str">
        <f t="shared" ca="1" si="176"/>
        <v/>
      </c>
      <c r="J491" s="101" t="str">
        <f t="shared" ca="1" si="177"/>
        <v/>
      </c>
      <c r="K491" s="101" t="str">
        <f t="shared" ca="1" si="178"/>
        <v/>
      </c>
      <c r="L491" s="102" t="str">
        <f t="shared" si="179"/>
        <v/>
      </c>
      <c r="M491" s="124" t="str">
        <f t="shared" ca="1" si="162"/>
        <v/>
      </c>
      <c r="N491" s="124" t="str">
        <f t="shared" ca="1" si="163"/>
        <v/>
      </c>
      <c r="O491" s="124" t="str">
        <f t="shared" si="180"/>
        <v/>
      </c>
      <c r="P491" s="124" t="str">
        <f t="shared" si="181"/>
        <v/>
      </c>
      <c r="Q491" s="124" t="str">
        <f t="shared" si="182"/>
        <v/>
      </c>
      <c r="R491" s="124" t="str">
        <f t="shared" ca="1" si="164"/>
        <v/>
      </c>
      <c r="S491" s="154" t="str">
        <f t="shared" ca="1" si="165"/>
        <v/>
      </c>
      <c r="T491" s="154" t="str">
        <f t="shared" ca="1" si="183"/>
        <v/>
      </c>
      <c r="U491" s="154" t="str">
        <f t="shared" si="166"/>
        <v/>
      </c>
      <c r="V491" s="101" t="str">
        <f t="shared" ca="1" si="167"/>
        <v/>
      </c>
      <c r="W491" s="101" t="str">
        <f t="shared" si="168"/>
        <v/>
      </c>
    </row>
    <row r="492" spans="1:23">
      <c r="A492" s="102" t="str">
        <f>IFERROR(B492*Proc!$H$38,"")</f>
        <v/>
      </c>
      <c r="B492" s="34" t="str">
        <f t="shared" si="169"/>
        <v/>
      </c>
      <c r="C492" s="34" t="str">
        <f t="shared" ca="1" si="170"/>
        <v/>
      </c>
      <c r="D492" s="101" t="str">
        <f t="shared" ca="1" si="171"/>
        <v/>
      </c>
      <c r="E492" s="101" t="str">
        <f t="shared" ca="1" si="172"/>
        <v/>
      </c>
      <c r="F492" s="101" t="str">
        <f t="shared" ca="1" si="173"/>
        <v/>
      </c>
      <c r="G492" s="102" t="str">
        <f t="shared" ca="1" si="174"/>
        <v/>
      </c>
      <c r="H492" s="34" t="str">
        <f t="shared" ca="1" si="175"/>
        <v/>
      </c>
      <c r="I492" s="101" t="str">
        <f t="shared" ca="1" si="176"/>
        <v/>
      </c>
      <c r="J492" s="101" t="str">
        <f t="shared" ca="1" si="177"/>
        <v/>
      </c>
      <c r="K492" s="101" t="str">
        <f t="shared" ca="1" si="178"/>
        <v/>
      </c>
      <c r="L492" s="102" t="str">
        <f t="shared" si="179"/>
        <v/>
      </c>
      <c r="M492" s="124" t="str">
        <f t="shared" ca="1" si="162"/>
        <v/>
      </c>
      <c r="N492" s="124" t="str">
        <f t="shared" ca="1" si="163"/>
        <v/>
      </c>
      <c r="O492" s="124" t="str">
        <f t="shared" si="180"/>
        <v/>
      </c>
      <c r="P492" s="124" t="str">
        <f t="shared" si="181"/>
        <v/>
      </c>
      <c r="Q492" s="124" t="str">
        <f t="shared" si="182"/>
        <v/>
      </c>
      <c r="R492" s="124" t="str">
        <f t="shared" ca="1" si="164"/>
        <v/>
      </c>
      <c r="S492" s="154" t="str">
        <f t="shared" ca="1" si="165"/>
        <v/>
      </c>
      <c r="T492" s="154" t="str">
        <f t="shared" ca="1" si="183"/>
        <v/>
      </c>
      <c r="U492" s="154" t="str">
        <f t="shared" si="166"/>
        <v/>
      </c>
      <c r="V492" s="101" t="str">
        <f t="shared" ca="1" si="167"/>
        <v/>
      </c>
      <c r="W492" s="101" t="str">
        <f t="shared" si="168"/>
        <v/>
      </c>
    </row>
    <row r="493" spans="1:23">
      <c r="A493" s="102" t="str">
        <f>IFERROR(B493*Proc!$H$38,"")</f>
        <v/>
      </c>
      <c r="B493" s="34" t="str">
        <f t="shared" si="169"/>
        <v/>
      </c>
      <c r="C493" s="34" t="str">
        <f t="shared" ca="1" si="170"/>
        <v/>
      </c>
      <c r="D493" s="101" t="str">
        <f t="shared" ca="1" si="171"/>
        <v/>
      </c>
      <c r="E493" s="101" t="str">
        <f t="shared" ca="1" si="172"/>
        <v/>
      </c>
      <c r="F493" s="101" t="str">
        <f t="shared" ca="1" si="173"/>
        <v/>
      </c>
      <c r="G493" s="102" t="str">
        <f t="shared" ca="1" si="174"/>
        <v/>
      </c>
      <c r="H493" s="34" t="str">
        <f t="shared" ca="1" si="175"/>
        <v/>
      </c>
      <c r="I493" s="101" t="str">
        <f t="shared" ca="1" si="176"/>
        <v/>
      </c>
      <c r="J493" s="101" t="str">
        <f t="shared" ca="1" si="177"/>
        <v/>
      </c>
      <c r="K493" s="101" t="str">
        <f t="shared" ca="1" si="178"/>
        <v/>
      </c>
      <c r="L493" s="102" t="str">
        <f t="shared" si="179"/>
        <v/>
      </c>
      <c r="M493" s="124" t="str">
        <f t="shared" ca="1" si="162"/>
        <v/>
      </c>
      <c r="N493" s="124" t="str">
        <f t="shared" ca="1" si="163"/>
        <v/>
      </c>
      <c r="O493" s="124" t="str">
        <f t="shared" si="180"/>
        <v/>
      </c>
      <c r="P493" s="124" t="str">
        <f t="shared" si="181"/>
        <v/>
      </c>
      <c r="Q493" s="124" t="str">
        <f t="shared" si="182"/>
        <v/>
      </c>
      <c r="R493" s="124" t="str">
        <f t="shared" ca="1" si="164"/>
        <v/>
      </c>
      <c r="S493" s="154" t="str">
        <f t="shared" ca="1" si="165"/>
        <v/>
      </c>
      <c r="T493" s="154" t="str">
        <f t="shared" ca="1" si="183"/>
        <v/>
      </c>
      <c r="U493" s="154" t="str">
        <f t="shared" si="166"/>
        <v/>
      </c>
      <c r="V493" s="101" t="str">
        <f t="shared" ca="1" si="167"/>
        <v/>
      </c>
      <c r="W493" s="101" t="str">
        <f t="shared" si="168"/>
        <v/>
      </c>
    </row>
    <row r="494" spans="1:23">
      <c r="A494" s="102" t="str">
        <f>IFERROR(B494*Proc!$H$38,"")</f>
        <v/>
      </c>
      <c r="B494" s="34" t="str">
        <f t="shared" si="169"/>
        <v/>
      </c>
      <c r="C494" s="34" t="str">
        <f t="shared" ca="1" si="170"/>
        <v/>
      </c>
      <c r="D494" s="101" t="str">
        <f t="shared" ca="1" si="171"/>
        <v/>
      </c>
      <c r="E494" s="101" t="str">
        <f t="shared" ca="1" si="172"/>
        <v/>
      </c>
      <c r="F494" s="101" t="str">
        <f t="shared" ca="1" si="173"/>
        <v/>
      </c>
      <c r="G494" s="102" t="str">
        <f t="shared" ca="1" si="174"/>
        <v/>
      </c>
      <c r="H494" s="34" t="str">
        <f t="shared" ca="1" si="175"/>
        <v/>
      </c>
      <c r="I494" s="101" t="str">
        <f t="shared" ca="1" si="176"/>
        <v/>
      </c>
      <c r="J494" s="101" t="str">
        <f t="shared" ca="1" si="177"/>
        <v/>
      </c>
      <c r="K494" s="101" t="str">
        <f t="shared" ca="1" si="178"/>
        <v/>
      </c>
      <c r="L494" s="102" t="str">
        <f t="shared" si="179"/>
        <v/>
      </c>
      <c r="M494" s="124" t="str">
        <f t="shared" ca="1" si="162"/>
        <v/>
      </c>
      <c r="N494" s="124" t="str">
        <f t="shared" ca="1" si="163"/>
        <v/>
      </c>
      <c r="O494" s="124" t="str">
        <f t="shared" si="180"/>
        <v/>
      </c>
      <c r="P494" s="124" t="str">
        <f t="shared" si="181"/>
        <v/>
      </c>
      <c r="Q494" s="124" t="str">
        <f t="shared" si="182"/>
        <v/>
      </c>
      <c r="R494" s="124" t="str">
        <f t="shared" ca="1" si="164"/>
        <v/>
      </c>
      <c r="S494" s="154" t="str">
        <f t="shared" ca="1" si="165"/>
        <v/>
      </c>
      <c r="T494" s="154" t="str">
        <f t="shared" ca="1" si="183"/>
        <v/>
      </c>
      <c r="U494" s="154" t="str">
        <f t="shared" si="166"/>
        <v/>
      </c>
      <c r="V494" s="101" t="str">
        <f t="shared" ca="1" si="167"/>
        <v/>
      </c>
      <c r="W494" s="101" t="str">
        <f t="shared" si="168"/>
        <v/>
      </c>
    </row>
    <row r="495" spans="1:23">
      <c r="A495" s="102" t="str">
        <f>IFERROR(B495*Proc!$H$38,"")</f>
        <v/>
      </c>
      <c r="B495" s="34" t="str">
        <f t="shared" si="169"/>
        <v/>
      </c>
      <c r="C495" s="34" t="str">
        <f t="shared" ca="1" si="170"/>
        <v/>
      </c>
      <c r="D495" s="101" t="str">
        <f t="shared" ca="1" si="171"/>
        <v/>
      </c>
      <c r="E495" s="101" t="str">
        <f t="shared" ca="1" si="172"/>
        <v/>
      </c>
      <c r="F495" s="101" t="str">
        <f t="shared" ca="1" si="173"/>
        <v/>
      </c>
      <c r="G495" s="102" t="str">
        <f t="shared" ca="1" si="174"/>
        <v/>
      </c>
      <c r="H495" s="34" t="str">
        <f t="shared" ca="1" si="175"/>
        <v/>
      </c>
      <c r="I495" s="101" t="str">
        <f t="shared" ca="1" si="176"/>
        <v/>
      </c>
      <c r="J495" s="101" t="str">
        <f t="shared" ca="1" si="177"/>
        <v/>
      </c>
      <c r="K495" s="101" t="str">
        <f t="shared" ca="1" si="178"/>
        <v/>
      </c>
      <c r="L495" s="102" t="str">
        <f t="shared" si="179"/>
        <v/>
      </c>
      <c r="M495" s="124" t="str">
        <f t="shared" ca="1" si="162"/>
        <v/>
      </c>
      <c r="N495" s="124" t="str">
        <f t="shared" ca="1" si="163"/>
        <v/>
      </c>
      <c r="O495" s="124" t="str">
        <f t="shared" si="180"/>
        <v/>
      </c>
      <c r="P495" s="124" t="str">
        <f t="shared" si="181"/>
        <v/>
      </c>
      <c r="Q495" s="124" t="str">
        <f t="shared" si="182"/>
        <v/>
      </c>
      <c r="R495" s="124" t="str">
        <f t="shared" ca="1" si="164"/>
        <v/>
      </c>
      <c r="S495" s="154" t="str">
        <f t="shared" ca="1" si="165"/>
        <v/>
      </c>
      <c r="T495" s="154" t="str">
        <f t="shared" ca="1" si="183"/>
        <v/>
      </c>
      <c r="U495" s="154" t="str">
        <f t="shared" si="166"/>
        <v/>
      </c>
      <c r="V495" s="101" t="str">
        <f t="shared" ca="1" si="167"/>
        <v/>
      </c>
      <c r="W495" s="101" t="str">
        <f t="shared" si="168"/>
        <v/>
      </c>
    </row>
    <row r="496" spans="1:23">
      <c r="A496" s="102" t="str">
        <f>IFERROR(B496*Proc!$H$38,"")</f>
        <v/>
      </c>
      <c r="B496" s="34" t="str">
        <f t="shared" si="169"/>
        <v/>
      </c>
      <c r="C496" s="34" t="str">
        <f t="shared" ca="1" si="170"/>
        <v/>
      </c>
      <c r="D496" s="101" t="str">
        <f t="shared" ca="1" si="171"/>
        <v/>
      </c>
      <c r="E496" s="101" t="str">
        <f t="shared" ca="1" si="172"/>
        <v/>
      </c>
      <c r="F496" s="101" t="str">
        <f t="shared" ca="1" si="173"/>
        <v/>
      </c>
      <c r="G496" s="102" t="str">
        <f t="shared" ca="1" si="174"/>
        <v/>
      </c>
      <c r="H496" s="34" t="str">
        <f t="shared" ca="1" si="175"/>
        <v/>
      </c>
      <c r="I496" s="101" t="str">
        <f t="shared" ca="1" si="176"/>
        <v/>
      </c>
      <c r="J496" s="101" t="str">
        <f t="shared" ca="1" si="177"/>
        <v/>
      </c>
      <c r="K496" s="101" t="str">
        <f t="shared" ca="1" si="178"/>
        <v/>
      </c>
      <c r="L496" s="102" t="str">
        <f t="shared" si="179"/>
        <v/>
      </c>
      <c r="M496" s="124" t="str">
        <f t="shared" ca="1" si="162"/>
        <v/>
      </c>
      <c r="N496" s="124" t="str">
        <f t="shared" ca="1" si="163"/>
        <v/>
      </c>
      <c r="O496" s="124" t="str">
        <f t="shared" si="180"/>
        <v/>
      </c>
      <c r="P496" s="124" t="str">
        <f t="shared" si="181"/>
        <v/>
      </c>
      <c r="Q496" s="124" t="str">
        <f t="shared" si="182"/>
        <v/>
      </c>
      <c r="R496" s="124" t="str">
        <f t="shared" ca="1" si="164"/>
        <v/>
      </c>
      <c r="S496" s="154" t="str">
        <f t="shared" ca="1" si="165"/>
        <v/>
      </c>
      <c r="T496" s="154" t="str">
        <f t="shared" ca="1" si="183"/>
        <v/>
      </c>
      <c r="U496" s="154" t="str">
        <f t="shared" si="166"/>
        <v/>
      </c>
      <c r="V496" s="101" t="str">
        <f t="shared" ca="1" si="167"/>
        <v/>
      </c>
      <c r="W496" s="101" t="str">
        <f t="shared" si="168"/>
        <v/>
      </c>
    </row>
    <row r="497" spans="1:23">
      <c r="A497" s="102" t="str">
        <f>IFERROR(B497*Proc!$H$38,"")</f>
        <v/>
      </c>
      <c r="B497" s="34" t="str">
        <f t="shared" si="169"/>
        <v/>
      </c>
      <c r="C497" s="34" t="str">
        <f t="shared" ca="1" si="170"/>
        <v/>
      </c>
      <c r="D497" s="101" t="str">
        <f t="shared" ca="1" si="171"/>
        <v/>
      </c>
      <c r="E497" s="101" t="str">
        <f t="shared" ca="1" si="172"/>
        <v/>
      </c>
      <c r="F497" s="101" t="str">
        <f t="shared" ca="1" si="173"/>
        <v/>
      </c>
      <c r="G497" s="102" t="str">
        <f t="shared" ca="1" si="174"/>
        <v/>
      </c>
      <c r="H497" s="34" t="str">
        <f t="shared" ca="1" si="175"/>
        <v/>
      </c>
      <c r="I497" s="101" t="str">
        <f t="shared" ca="1" si="176"/>
        <v/>
      </c>
      <c r="J497" s="101" t="str">
        <f t="shared" ca="1" si="177"/>
        <v/>
      </c>
      <c r="K497" s="101" t="str">
        <f t="shared" ca="1" si="178"/>
        <v/>
      </c>
      <c r="L497" s="102" t="str">
        <f t="shared" si="179"/>
        <v/>
      </c>
      <c r="M497" s="124" t="str">
        <f t="shared" ca="1" si="162"/>
        <v/>
      </c>
      <c r="N497" s="124" t="str">
        <f t="shared" ca="1" si="163"/>
        <v/>
      </c>
      <c r="O497" s="124" t="str">
        <f t="shared" si="180"/>
        <v/>
      </c>
      <c r="P497" s="124" t="str">
        <f t="shared" si="181"/>
        <v/>
      </c>
      <c r="Q497" s="124" t="str">
        <f t="shared" si="182"/>
        <v/>
      </c>
      <c r="R497" s="124" t="str">
        <f t="shared" ca="1" si="164"/>
        <v/>
      </c>
      <c r="S497" s="154" t="str">
        <f t="shared" ca="1" si="165"/>
        <v/>
      </c>
      <c r="T497" s="154" t="str">
        <f t="shared" ca="1" si="183"/>
        <v/>
      </c>
      <c r="U497" s="154" t="str">
        <f t="shared" si="166"/>
        <v/>
      </c>
      <c r="V497" s="101" t="str">
        <f t="shared" ca="1" si="167"/>
        <v/>
      </c>
      <c r="W497" s="101" t="str">
        <f t="shared" si="168"/>
        <v/>
      </c>
    </row>
    <row r="498" spans="1:23">
      <c r="A498" s="102" t="str">
        <f>IFERROR(B498*Proc!$H$38,"")</f>
        <v/>
      </c>
      <c r="B498" s="34" t="str">
        <f t="shared" si="169"/>
        <v/>
      </c>
      <c r="C498" s="34" t="str">
        <f t="shared" ca="1" si="170"/>
        <v/>
      </c>
      <c r="D498" s="101" t="str">
        <f t="shared" ca="1" si="171"/>
        <v/>
      </c>
      <c r="E498" s="101" t="str">
        <f t="shared" ca="1" si="172"/>
        <v/>
      </c>
      <c r="F498" s="101" t="str">
        <f t="shared" ca="1" si="173"/>
        <v/>
      </c>
      <c r="G498" s="102" t="str">
        <f t="shared" ca="1" si="174"/>
        <v/>
      </c>
      <c r="H498" s="34" t="str">
        <f t="shared" ca="1" si="175"/>
        <v/>
      </c>
      <c r="I498" s="101" t="str">
        <f t="shared" ca="1" si="176"/>
        <v/>
      </c>
      <c r="J498" s="101" t="str">
        <f t="shared" ca="1" si="177"/>
        <v/>
      </c>
      <c r="K498" s="101" t="str">
        <f t="shared" ca="1" si="178"/>
        <v/>
      </c>
      <c r="L498" s="102" t="str">
        <f t="shared" si="179"/>
        <v/>
      </c>
      <c r="M498" s="124" t="str">
        <f t="shared" ca="1" si="162"/>
        <v/>
      </c>
      <c r="N498" s="124" t="str">
        <f t="shared" ca="1" si="163"/>
        <v/>
      </c>
      <c r="O498" s="124" t="str">
        <f t="shared" si="180"/>
        <v/>
      </c>
      <c r="P498" s="124" t="str">
        <f t="shared" si="181"/>
        <v/>
      </c>
      <c r="Q498" s="124" t="str">
        <f t="shared" si="182"/>
        <v/>
      </c>
      <c r="R498" s="124" t="str">
        <f t="shared" ca="1" si="164"/>
        <v/>
      </c>
      <c r="S498" s="154" t="str">
        <f t="shared" ca="1" si="165"/>
        <v/>
      </c>
      <c r="T498" s="154" t="str">
        <f t="shared" ca="1" si="183"/>
        <v/>
      </c>
      <c r="U498" s="154" t="str">
        <f t="shared" si="166"/>
        <v/>
      </c>
      <c r="V498" s="101" t="str">
        <f t="shared" ca="1" si="167"/>
        <v/>
      </c>
      <c r="W498" s="101" t="str">
        <f t="shared" si="168"/>
        <v/>
      </c>
    </row>
    <row r="499" spans="1:23">
      <c r="A499" s="102" t="str">
        <f>IFERROR(B499*Proc!$H$38,"")</f>
        <v/>
      </c>
      <c r="B499" s="34" t="str">
        <f t="shared" si="169"/>
        <v/>
      </c>
      <c r="C499" s="34" t="str">
        <f t="shared" ca="1" si="170"/>
        <v/>
      </c>
      <c r="D499" s="101" t="str">
        <f t="shared" ca="1" si="171"/>
        <v/>
      </c>
      <c r="E499" s="101" t="str">
        <f t="shared" ca="1" si="172"/>
        <v/>
      </c>
      <c r="F499" s="101" t="str">
        <f t="shared" ca="1" si="173"/>
        <v/>
      </c>
      <c r="G499" s="102" t="str">
        <f t="shared" ca="1" si="174"/>
        <v/>
      </c>
      <c r="H499" s="34" t="str">
        <f t="shared" ca="1" si="175"/>
        <v/>
      </c>
      <c r="I499" s="101" t="str">
        <f t="shared" ca="1" si="176"/>
        <v/>
      </c>
      <c r="J499" s="101" t="str">
        <f t="shared" ca="1" si="177"/>
        <v/>
      </c>
      <c r="K499" s="101" t="str">
        <f t="shared" ca="1" si="178"/>
        <v/>
      </c>
      <c r="L499" s="102" t="str">
        <f t="shared" si="179"/>
        <v/>
      </c>
      <c r="M499" s="124" t="str">
        <f t="shared" ca="1" si="162"/>
        <v/>
      </c>
      <c r="N499" s="124" t="str">
        <f t="shared" ca="1" si="163"/>
        <v/>
      </c>
      <c r="O499" s="124" t="str">
        <f t="shared" si="180"/>
        <v/>
      </c>
      <c r="P499" s="124" t="str">
        <f t="shared" si="181"/>
        <v/>
      </c>
      <c r="Q499" s="124" t="str">
        <f t="shared" si="182"/>
        <v/>
      </c>
      <c r="R499" s="124" t="str">
        <f t="shared" ca="1" si="164"/>
        <v/>
      </c>
      <c r="S499" s="154" t="str">
        <f t="shared" ca="1" si="165"/>
        <v/>
      </c>
      <c r="T499" s="154" t="str">
        <f t="shared" ca="1" si="183"/>
        <v/>
      </c>
      <c r="U499" s="154" t="str">
        <f t="shared" si="166"/>
        <v/>
      </c>
      <c r="V499" s="101" t="str">
        <f t="shared" ca="1" si="167"/>
        <v/>
      </c>
      <c r="W499" s="101" t="str">
        <f t="shared" si="168"/>
        <v/>
      </c>
    </row>
    <row r="500" spans="1:23">
      <c r="A500" s="102" t="str">
        <f>IFERROR(B500*Proc!$H$38,"")</f>
        <v/>
      </c>
      <c r="B500" s="34" t="str">
        <f t="shared" si="169"/>
        <v/>
      </c>
      <c r="C500" s="34" t="str">
        <f t="shared" ca="1" si="170"/>
        <v/>
      </c>
      <c r="D500" s="101" t="str">
        <f t="shared" ca="1" si="171"/>
        <v/>
      </c>
      <c r="E500" s="101" t="str">
        <f t="shared" ca="1" si="172"/>
        <v/>
      </c>
      <c r="F500" s="101" t="str">
        <f t="shared" ca="1" si="173"/>
        <v/>
      </c>
      <c r="G500" s="102" t="str">
        <f t="shared" ca="1" si="174"/>
        <v/>
      </c>
      <c r="H500" s="34" t="str">
        <f t="shared" ca="1" si="175"/>
        <v/>
      </c>
      <c r="I500" s="101" t="str">
        <f t="shared" ca="1" si="176"/>
        <v/>
      </c>
      <c r="J500" s="101" t="str">
        <f t="shared" ca="1" si="177"/>
        <v/>
      </c>
      <c r="K500" s="101" t="str">
        <f t="shared" ca="1" si="178"/>
        <v/>
      </c>
      <c r="L500" s="102" t="str">
        <f t="shared" si="179"/>
        <v/>
      </c>
      <c r="M500" s="124" t="str">
        <f t="shared" ca="1" si="162"/>
        <v/>
      </c>
      <c r="N500" s="124" t="str">
        <f t="shared" ca="1" si="163"/>
        <v/>
      </c>
      <c r="O500" s="124" t="str">
        <f t="shared" si="180"/>
        <v/>
      </c>
      <c r="P500" s="124" t="str">
        <f t="shared" si="181"/>
        <v/>
      </c>
      <c r="Q500" s="124" t="str">
        <f t="shared" si="182"/>
        <v/>
      </c>
      <c r="R500" s="124" t="str">
        <f t="shared" ca="1" si="164"/>
        <v/>
      </c>
      <c r="S500" s="154" t="str">
        <f t="shared" ca="1" si="165"/>
        <v/>
      </c>
      <c r="T500" s="154" t="str">
        <f t="shared" ca="1" si="183"/>
        <v/>
      </c>
      <c r="U500" s="154" t="str">
        <f t="shared" si="166"/>
        <v/>
      </c>
      <c r="V500" s="101" t="str">
        <f t="shared" ca="1" si="167"/>
        <v/>
      </c>
      <c r="W500" s="101" t="str">
        <f t="shared" si="168"/>
        <v/>
      </c>
    </row>
    <row r="501" spans="1:23">
      <c r="A501" s="102" t="str">
        <f>IFERROR(B501*Proc!$H$38,"")</f>
        <v/>
      </c>
      <c r="B501" s="34" t="str">
        <f t="shared" si="169"/>
        <v/>
      </c>
      <c r="C501" s="34" t="str">
        <f t="shared" ca="1" si="170"/>
        <v/>
      </c>
      <c r="D501" s="101" t="str">
        <f t="shared" ca="1" si="171"/>
        <v/>
      </c>
      <c r="E501" s="101" t="str">
        <f t="shared" ca="1" si="172"/>
        <v/>
      </c>
      <c r="F501" s="101" t="str">
        <f t="shared" ca="1" si="173"/>
        <v/>
      </c>
      <c r="G501" s="102" t="str">
        <f t="shared" ca="1" si="174"/>
        <v/>
      </c>
      <c r="H501" s="34" t="str">
        <f t="shared" ca="1" si="175"/>
        <v/>
      </c>
      <c r="I501" s="101" t="str">
        <f t="shared" ca="1" si="176"/>
        <v/>
      </c>
      <c r="J501" s="101" t="str">
        <f t="shared" ca="1" si="177"/>
        <v/>
      </c>
      <c r="K501" s="101" t="str">
        <f t="shared" ca="1" si="178"/>
        <v/>
      </c>
      <c r="L501" s="102" t="str">
        <f t="shared" si="179"/>
        <v/>
      </c>
      <c r="M501" s="124" t="str">
        <f t="shared" ca="1" si="162"/>
        <v/>
      </c>
      <c r="N501" s="124" t="str">
        <f t="shared" ca="1" si="163"/>
        <v/>
      </c>
      <c r="O501" s="124" t="str">
        <f t="shared" si="180"/>
        <v/>
      </c>
      <c r="P501" s="124" t="str">
        <f t="shared" si="181"/>
        <v/>
      </c>
      <c r="Q501" s="124" t="str">
        <f t="shared" si="182"/>
        <v/>
      </c>
      <c r="R501" s="124" t="str">
        <f t="shared" ca="1" si="164"/>
        <v/>
      </c>
      <c r="S501" s="154" t="str">
        <f t="shared" ca="1" si="165"/>
        <v/>
      </c>
      <c r="T501" s="154" t="str">
        <f t="shared" ca="1" si="183"/>
        <v/>
      </c>
      <c r="U501" s="154" t="str">
        <f t="shared" si="166"/>
        <v/>
      </c>
      <c r="V501" s="101" t="str">
        <f t="shared" ca="1" si="167"/>
        <v/>
      </c>
      <c r="W501" s="101" t="str">
        <f t="shared" si="168"/>
        <v/>
      </c>
    </row>
    <row r="502" spans="1:23">
      <c r="A502" s="102" t="str">
        <f>IFERROR(B502*Proc!$H$38,"")</f>
        <v/>
      </c>
      <c r="B502" s="34" t="str">
        <f t="shared" si="169"/>
        <v/>
      </c>
      <c r="C502" s="34" t="str">
        <f t="shared" ca="1" si="170"/>
        <v/>
      </c>
      <c r="D502" s="101" t="str">
        <f t="shared" ca="1" si="171"/>
        <v/>
      </c>
      <c r="E502" s="101" t="str">
        <f t="shared" ca="1" si="172"/>
        <v/>
      </c>
      <c r="F502" s="101" t="str">
        <f t="shared" ca="1" si="173"/>
        <v/>
      </c>
      <c r="G502" s="102" t="str">
        <f t="shared" ca="1" si="174"/>
        <v/>
      </c>
      <c r="H502" s="34" t="str">
        <f t="shared" ca="1" si="175"/>
        <v/>
      </c>
      <c r="I502" s="101" t="str">
        <f t="shared" ca="1" si="176"/>
        <v/>
      </c>
      <c r="J502" s="101" t="str">
        <f t="shared" ca="1" si="177"/>
        <v/>
      </c>
      <c r="K502" s="101" t="str">
        <f t="shared" ca="1" si="178"/>
        <v/>
      </c>
      <c r="L502" s="102" t="str">
        <f t="shared" si="179"/>
        <v/>
      </c>
      <c r="M502" s="124" t="str">
        <f t="shared" ca="1" si="162"/>
        <v/>
      </c>
      <c r="N502" s="124" t="str">
        <f t="shared" ca="1" si="163"/>
        <v/>
      </c>
      <c r="O502" s="124" t="str">
        <f t="shared" si="180"/>
        <v/>
      </c>
      <c r="P502" s="124" t="str">
        <f t="shared" si="181"/>
        <v/>
      </c>
      <c r="Q502" s="124" t="str">
        <f t="shared" si="182"/>
        <v/>
      </c>
      <c r="R502" s="124" t="str">
        <f t="shared" ca="1" si="164"/>
        <v/>
      </c>
      <c r="S502" s="154" t="str">
        <f t="shared" ca="1" si="165"/>
        <v/>
      </c>
      <c r="T502" s="154" t="str">
        <f t="shared" ca="1" si="183"/>
        <v/>
      </c>
      <c r="U502" s="154" t="str">
        <f t="shared" si="166"/>
        <v/>
      </c>
      <c r="V502" s="101" t="str">
        <f t="shared" ca="1" si="167"/>
        <v/>
      </c>
      <c r="W502" s="101" t="str">
        <f t="shared" si="168"/>
        <v/>
      </c>
    </row>
    <row r="503" spans="1:23">
      <c r="A503" s="102" t="str">
        <f>IFERROR(B503*Proc!$H$38,"")</f>
        <v/>
      </c>
      <c r="B503" s="34" t="str">
        <f t="shared" si="169"/>
        <v/>
      </c>
      <c r="C503" s="34" t="str">
        <f t="shared" ca="1" si="170"/>
        <v/>
      </c>
      <c r="D503" s="101" t="str">
        <f t="shared" ca="1" si="171"/>
        <v/>
      </c>
      <c r="E503" s="101" t="str">
        <f t="shared" ca="1" si="172"/>
        <v/>
      </c>
      <c r="F503" s="101" t="str">
        <f t="shared" ca="1" si="173"/>
        <v/>
      </c>
      <c r="G503" s="102" t="str">
        <f t="shared" ca="1" si="174"/>
        <v/>
      </c>
      <c r="H503" s="34" t="str">
        <f t="shared" ca="1" si="175"/>
        <v/>
      </c>
      <c r="I503" s="101" t="str">
        <f t="shared" ca="1" si="176"/>
        <v/>
      </c>
      <c r="J503" s="101" t="str">
        <f t="shared" ca="1" si="177"/>
        <v/>
      </c>
      <c r="K503" s="101" t="str">
        <f t="shared" ca="1" si="178"/>
        <v/>
      </c>
      <c r="L503" s="102" t="str">
        <f t="shared" si="179"/>
        <v/>
      </c>
      <c r="M503" s="124" t="str">
        <f t="shared" ca="1" si="162"/>
        <v/>
      </c>
      <c r="N503" s="124" t="str">
        <f t="shared" ca="1" si="163"/>
        <v/>
      </c>
      <c r="O503" s="124" t="str">
        <f t="shared" si="180"/>
        <v/>
      </c>
      <c r="P503" s="124" t="str">
        <f t="shared" si="181"/>
        <v/>
      </c>
      <c r="Q503" s="124" t="str">
        <f t="shared" si="182"/>
        <v/>
      </c>
      <c r="R503" s="124" t="str">
        <f t="shared" ca="1" si="164"/>
        <v/>
      </c>
      <c r="S503" s="154" t="str">
        <f t="shared" ca="1" si="165"/>
        <v/>
      </c>
      <c r="T503" s="154" t="str">
        <f t="shared" ca="1" si="183"/>
        <v/>
      </c>
      <c r="U503" s="154" t="str">
        <f t="shared" si="166"/>
        <v/>
      </c>
      <c r="V503" s="101" t="str">
        <f t="shared" ca="1" si="167"/>
        <v/>
      </c>
      <c r="W503" s="101" t="str">
        <f t="shared" si="168"/>
        <v/>
      </c>
    </row>
    <row r="504" spans="1:23">
      <c r="A504" s="102" t="str">
        <f>IFERROR(B504*Proc!$H$38,"")</f>
        <v/>
      </c>
      <c r="B504" s="34" t="str">
        <f t="shared" si="169"/>
        <v/>
      </c>
      <c r="C504" s="34" t="str">
        <f t="shared" ca="1" si="170"/>
        <v/>
      </c>
      <c r="D504" s="101" t="str">
        <f t="shared" ca="1" si="171"/>
        <v/>
      </c>
      <c r="E504" s="101" t="str">
        <f t="shared" ca="1" si="172"/>
        <v/>
      </c>
      <c r="F504" s="101" t="str">
        <f t="shared" ca="1" si="173"/>
        <v/>
      </c>
      <c r="G504" s="102" t="str">
        <f t="shared" ca="1" si="174"/>
        <v/>
      </c>
      <c r="H504" s="34" t="str">
        <f t="shared" ca="1" si="175"/>
        <v/>
      </c>
      <c r="I504" s="101" t="str">
        <f t="shared" ca="1" si="176"/>
        <v/>
      </c>
      <c r="J504" s="101" t="str">
        <f t="shared" ca="1" si="177"/>
        <v/>
      </c>
      <c r="K504" s="101" t="str">
        <f t="shared" ca="1" si="178"/>
        <v/>
      </c>
      <c r="L504" s="102" t="str">
        <f t="shared" si="179"/>
        <v/>
      </c>
      <c r="M504" s="124" t="str">
        <f t="shared" ca="1" si="162"/>
        <v/>
      </c>
      <c r="N504" s="124" t="str">
        <f t="shared" ca="1" si="163"/>
        <v/>
      </c>
      <c r="O504" s="124" t="str">
        <f t="shared" si="180"/>
        <v/>
      </c>
      <c r="P504" s="124" t="str">
        <f t="shared" si="181"/>
        <v/>
      </c>
      <c r="Q504" s="124" t="str">
        <f t="shared" si="182"/>
        <v/>
      </c>
      <c r="R504" s="124" t="str">
        <f t="shared" ca="1" si="164"/>
        <v/>
      </c>
      <c r="S504" s="154" t="str">
        <f t="shared" ca="1" si="165"/>
        <v/>
      </c>
      <c r="T504" s="154" t="str">
        <f t="shared" ca="1" si="183"/>
        <v/>
      </c>
      <c r="U504" s="154" t="str">
        <f t="shared" si="166"/>
        <v/>
      </c>
      <c r="V504" s="101" t="str">
        <f t="shared" ca="1" si="167"/>
        <v/>
      </c>
      <c r="W504" s="101" t="str">
        <f t="shared" si="168"/>
        <v/>
      </c>
    </row>
    <row r="505" spans="1:23">
      <c r="A505" s="102" t="str">
        <f>IFERROR(B505*Proc!$H$38,"")</f>
        <v/>
      </c>
      <c r="B505" s="34" t="str">
        <f t="shared" si="169"/>
        <v/>
      </c>
      <c r="C505" s="34" t="str">
        <f t="shared" ca="1" si="170"/>
        <v/>
      </c>
      <c r="D505" s="101" t="str">
        <f t="shared" ca="1" si="171"/>
        <v/>
      </c>
      <c r="E505" s="101" t="str">
        <f t="shared" ca="1" si="172"/>
        <v/>
      </c>
      <c r="F505" s="101" t="str">
        <f t="shared" ca="1" si="173"/>
        <v/>
      </c>
      <c r="G505" s="102" t="str">
        <f t="shared" ca="1" si="174"/>
        <v/>
      </c>
      <c r="H505" s="34" t="str">
        <f t="shared" ca="1" si="175"/>
        <v/>
      </c>
      <c r="I505" s="101" t="str">
        <f t="shared" ca="1" si="176"/>
        <v/>
      </c>
      <c r="J505" s="101" t="str">
        <f t="shared" ca="1" si="177"/>
        <v/>
      </c>
      <c r="K505" s="101" t="str">
        <f t="shared" ca="1" si="178"/>
        <v/>
      </c>
      <c r="L505" s="102" t="str">
        <f t="shared" si="179"/>
        <v/>
      </c>
      <c r="M505" s="124" t="str">
        <f t="shared" ca="1" si="162"/>
        <v/>
      </c>
      <c r="N505" s="124" t="str">
        <f t="shared" ca="1" si="163"/>
        <v/>
      </c>
      <c r="O505" s="124" t="str">
        <f t="shared" si="180"/>
        <v/>
      </c>
      <c r="P505" s="124" t="str">
        <f t="shared" si="181"/>
        <v/>
      </c>
      <c r="Q505" s="124" t="str">
        <f t="shared" si="182"/>
        <v/>
      </c>
      <c r="R505" s="124" t="str">
        <f t="shared" ca="1" si="164"/>
        <v/>
      </c>
      <c r="S505" s="154" t="str">
        <f t="shared" ca="1" si="165"/>
        <v/>
      </c>
      <c r="T505" s="154" t="str">
        <f t="shared" ca="1" si="183"/>
        <v/>
      </c>
      <c r="U505" s="154" t="str">
        <f t="shared" si="166"/>
        <v/>
      </c>
      <c r="V505" s="101" t="str">
        <f t="shared" ca="1" si="167"/>
        <v/>
      </c>
      <c r="W505" s="101" t="str">
        <f t="shared" si="168"/>
        <v/>
      </c>
    </row>
    <row r="506" spans="1:23">
      <c r="A506" s="102" t="str">
        <f>IFERROR(B506*Proc!$H$38,"")</f>
        <v/>
      </c>
      <c r="B506" s="34" t="str">
        <f t="shared" si="169"/>
        <v/>
      </c>
      <c r="C506" s="34" t="str">
        <f t="shared" ca="1" si="170"/>
        <v/>
      </c>
      <c r="D506" s="101" t="str">
        <f t="shared" ca="1" si="171"/>
        <v/>
      </c>
      <c r="E506" s="101" t="str">
        <f t="shared" ca="1" si="172"/>
        <v/>
      </c>
      <c r="F506" s="101" t="str">
        <f t="shared" ca="1" si="173"/>
        <v/>
      </c>
      <c r="G506" s="102" t="str">
        <f t="shared" ca="1" si="174"/>
        <v/>
      </c>
      <c r="H506" s="34" t="str">
        <f t="shared" ca="1" si="175"/>
        <v/>
      </c>
      <c r="I506" s="101" t="str">
        <f t="shared" ca="1" si="176"/>
        <v/>
      </c>
      <c r="J506" s="101" t="str">
        <f t="shared" ca="1" si="177"/>
        <v/>
      </c>
      <c r="K506" s="101" t="str">
        <f t="shared" ca="1" si="178"/>
        <v/>
      </c>
      <c r="L506" s="102" t="str">
        <f t="shared" si="179"/>
        <v/>
      </c>
      <c r="M506" s="124" t="str">
        <f t="shared" ca="1" si="162"/>
        <v/>
      </c>
      <c r="N506" s="124" t="str">
        <f t="shared" ca="1" si="163"/>
        <v/>
      </c>
      <c r="O506" s="124" t="str">
        <f t="shared" si="180"/>
        <v/>
      </c>
      <c r="P506" s="124" t="str">
        <f t="shared" si="181"/>
        <v/>
      </c>
      <c r="Q506" s="124" t="str">
        <f t="shared" si="182"/>
        <v/>
      </c>
      <c r="R506" s="124" t="str">
        <f t="shared" ca="1" si="164"/>
        <v/>
      </c>
      <c r="S506" s="154" t="str">
        <f t="shared" ca="1" si="165"/>
        <v/>
      </c>
      <c r="T506" s="154" t="str">
        <f t="shared" ca="1" si="183"/>
        <v/>
      </c>
      <c r="U506" s="154" t="str">
        <f t="shared" si="166"/>
        <v/>
      </c>
      <c r="V506" s="101" t="str">
        <f t="shared" ca="1" si="167"/>
        <v/>
      </c>
      <c r="W506" s="101" t="str">
        <f t="shared" si="168"/>
        <v/>
      </c>
    </row>
    <row r="507" spans="1:23">
      <c r="A507" s="102" t="str">
        <f>IFERROR(B507*Proc!$H$38,"")</f>
        <v/>
      </c>
      <c r="B507" s="34" t="str">
        <f t="shared" si="169"/>
        <v/>
      </c>
      <c r="C507" s="34" t="str">
        <f t="shared" ca="1" si="170"/>
        <v/>
      </c>
      <c r="D507" s="101" t="str">
        <f t="shared" ca="1" si="171"/>
        <v/>
      </c>
      <c r="E507" s="101" t="str">
        <f t="shared" ca="1" si="172"/>
        <v/>
      </c>
      <c r="F507" s="101" t="str">
        <f t="shared" ca="1" si="173"/>
        <v/>
      </c>
      <c r="G507" s="102" t="str">
        <f t="shared" ca="1" si="174"/>
        <v/>
      </c>
      <c r="H507" s="34" t="str">
        <f t="shared" ca="1" si="175"/>
        <v/>
      </c>
      <c r="I507" s="101" t="str">
        <f t="shared" ca="1" si="176"/>
        <v/>
      </c>
      <c r="J507" s="101" t="str">
        <f t="shared" ca="1" si="177"/>
        <v/>
      </c>
      <c r="K507" s="101" t="str">
        <f t="shared" ca="1" si="178"/>
        <v/>
      </c>
      <c r="L507" s="102" t="str">
        <f t="shared" si="179"/>
        <v/>
      </c>
      <c r="M507" s="124" t="str">
        <f t="shared" ca="1" si="162"/>
        <v/>
      </c>
      <c r="N507" s="124" t="str">
        <f t="shared" ca="1" si="163"/>
        <v/>
      </c>
      <c r="O507" s="124" t="str">
        <f t="shared" si="180"/>
        <v/>
      </c>
      <c r="P507" s="124" t="str">
        <f t="shared" si="181"/>
        <v/>
      </c>
      <c r="Q507" s="124" t="str">
        <f t="shared" si="182"/>
        <v/>
      </c>
      <c r="R507" s="124" t="str">
        <f t="shared" ca="1" si="164"/>
        <v/>
      </c>
      <c r="S507" s="154" t="str">
        <f t="shared" ca="1" si="165"/>
        <v/>
      </c>
      <c r="T507" s="154" t="str">
        <f t="shared" ca="1" si="183"/>
        <v/>
      </c>
      <c r="U507" s="154" t="str">
        <f t="shared" si="166"/>
        <v/>
      </c>
      <c r="V507" s="101" t="str">
        <f t="shared" ca="1" si="167"/>
        <v/>
      </c>
      <c r="W507" s="101" t="str">
        <f t="shared" si="168"/>
        <v/>
      </c>
    </row>
    <row r="508" spans="1:23">
      <c r="A508" s="102" t="str">
        <f>IFERROR(B508*Proc!$H$38,"")</f>
        <v/>
      </c>
      <c r="B508" s="34" t="str">
        <f t="shared" si="169"/>
        <v/>
      </c>
      <c r="C508" s="34" t="str">
        <f t="shared" ca="1" si="170"/>
        <v/>
      </c>
      <c r="D508" s="101" t="str">
        <f t="shared" ca="1" si="171"/>
        <v/>
      </c>
      <c r="E508" s="101" t="str">
        <f t="shared" ca="1" si="172"/>
        <v/>
      </c>
      <c r="F508" s="101" t="str">
        <f t="shared" ca="1" si="173"/>
        <v/>
      </c>
      <c r="G508" s="102" t="str">
        <f t="shared" ca="1" si="174"/>
        <v/>
      </c>
      <c r="H508" s="34" t="str">
        <f t="shared" ca="1" si="175"/>
        <v/>
      </c>
      <c r="I508" s="101" t="str">
        <f t="shared" ca="1" si="176"/>
        <v/>
      </c>
      <c r="J508" s="101" t="str">
        <f t="shared" ca="1" si="177"/>
        <v/>
      </c>
      <c r="K508" s="101" t="str">
        <f t="shared" ca="1" si="178"/>
        <v/>
      </c>
      <c r="L508" s="102" t="str">
        <f t="shared" si="179"/>
        <v/>
      </c>
      <c r="M508" s="124" t="str">
        <f t="shared" ca="1" si="162"/>
        <v/>
      </c>
      <c r="N508" s="124" t="str">
        <f t="shared" ca="1" si="163"/>
        <v/>
      </c>
      <c r="O508" s="124" t="str">
        <f t="shared" si="180"/>
        <v/>
      </c>
      <c r="P508" s="124" t="str">
        <f t="shared" si="181"/>
        <v/>
      </c>
      <c r="Q508" s="124" t="str">
        <f t="shared" si="182"/>
        <v/>
      </c>
      <c r="R508" s="124" t="str">
        <f t="shared" ca="1" si="164"/>
        <v/>
      </c>
      <c r="S508" s="154" t="str">
        <f t="shared" ca="1" si="165"/>
        <v/>
      </c>
      <c r="T508" s="154" t="str">
        <f t="shared" ca="1" si="183"/>
        <v/>
      </c>
      <c r="U508" s="154" t="str">
        <f t="shared" si="166"/>
        <v/>
      </c>
      <c r="V508" s="101" t="str">
        <f t="shared" ca="1" si="167"/>
        <v/>
      </c>
      <c r="W508" s="101" t="str">
        <f t="shared" si="168"/>
        <v/>
      </c>
    </row>
    <row r="509" spans="1:23">
      <c r="A509" s="102" t="str">
        <f>IFERROR(B509*Proc!$H$38,"")</f>
        <v/>
      </c>
      <c r="B509" s="34" t="str">
        <f t="shared" si="169"/>
        <v/>
      </c>
      <c r="C509" s="34" t="str">
        <f t="shared" ca="1" si="170"/>
        <v/>
      </c>
      <c r="D509" s="101" t="str">
        <f t="shared" ca="1" si="171"/>
        <v/>
      </c>
      <c r="E509" s="101" t="str">
        <f t="shared" ca="1" si="172"/>
        <v/>
      </c>
      <c r="F509" s="101" t="str">
        <f t="shared" ca="1" si="173"/>
        <v/>
      </c>
      <c r="G509" s="102" t="str">
        <f t="shared" ca="1" si="174"/>
        <v/>
      </c>
      <c r="H509" s="34" t="str">
        <f t="shared" ca="1" si="175"/>
        <v/>
      </c>
      <c r="I509" s="101" t="str">
        <f t="shared" ca="1" si="176"/>
        <v/>
      </c>
      <c r="J509" s="101" t="str">
        <f t="shared" ca="1" si="177"/>
        <v/>
      </c>
      <c r="K509" s="101" t="str">
        <f t="shared" ca="1" si="178"/>
        <v/>
      </c>
      <c r="L509" s="102" t="str">
        <f t="shared" si="179"/>
        <v/>
      </c>
      <c r="M509" s="124" t="str">
        <f t="shared" ca="1" si="162"/>
        <v/>
      </c>
      <c r="N509" s="124" t="str">
        <f t="shared" ca="1" si="163"/>
        <v/>
      </c>
      <c r="O509" s="124" t="str">
        <f t="shared" si="180"/>
        <v/>
      </c>
      <c r="P509" s="124" t="str">
        <f t="shared" si="181"/>
        <v/>
      </c>
      <c r="Q509" s="124" t="str">
        <f t="shared" si="182"/>
        <v/>
      </c>
      <c r="R509" s="124" t="str">
        <f t="shared" ca="1" si="164"/>
        <v/>
      </c>
      <c r="S509" s="154" t="str">
        <f t="shared" ca="1" si="165"/>
        <v/>
      </c>
      <c r="T509" s="154" t="str">
        <f t="shared" ca="1" si="183"/>
        <v/>
      </c>
      <c r="U509" s="154" t="str">
        <f t="shared" si="166"/>
        <v/>
      </c>
      <c r="V509" s="101" t="str">
        <f t="shared" ca="1" si="167"/>
        <v/>
      </c>
      <c r="W509" s="101" t="str">
        <f t="shared" si="168"/>
        <v/>
      </c>
    </row>
    <row r="510" spans="1:23">
      <c r="A510" s="102" t="str">
        <f>IFERROR(B510*Proc!$H$38,"")</f>
        <v/>
      </c>
      <c r="B510" s="34" t="str">
        <f t="shared" si="169"/>
        <v/>
      </c>
      <c r="C510" s="34" t="str">
        <f t="shared" ca="1" si="170"/>
        <v/>
      </c>
      <c r="D510" s="101" t="str">
        <f t="shared" ca="1" si="171"/>
        <v/>
      </c>
      <c r="E510" s="101" t="str">
        <f t="shared" ca="1" si="172"/>
        <v/>
      </c>
      <c r="F510" s="101" t="str">
        <f t="shared" ca="1" si="173"/>
        <v/>
      </c>
      <c r="G510" s="102" t="str">
        <f t="shared" ca="1" si="174"/>
        <v/>
      </c>
      <c r="H510" s="34" t="str">
        <f t="shared" ca="1" si="175"/>
        <v/>
      </c>
      <c r="I510" s="101" t="str">
        <f t="shared" ca="1" si="176"/>
        <v/>
      </c>
      <c r="J510" s="101" t="str">
        <f t="shared" ca="1" si="177"/>
        <v/>
      </c>
      <c r="K510" s="101" t="str">
        <f t="shared" ca="1" si="178"/>
        <v/>
      </c>
      <c r="L510" s="102" t="str">
        <f t="shared" si="179"/>
        <v/>
      </c>
      <c r="M510" s="124" t="str">
        <f t="shared" ca="1" si="162"/>
        <v/>
      </c>
      <c r="N510" s="124" t="str">
        <f t="shared" ca="1" si="163"/>
        <v/>
      </c>
      <c r="O510" s="124" t="str">
        <f t="shared" si="180"/>
        <v/>
      </c>
      <c r="P510" s="124" t="str">
        <f t="shared" si="181"/>
        <v/>
      </c>
      <c r="Q510" s="124" t="str">
        <f t="shared" si="182"/>
        <v/>
      </c>
      <c r="R510" s="124" t="str">
        <f t="shared" ca="1" si="164"/>
        <v/>
      </c>
      <c r="S510" s="154" t="str">
        <f t="shared" ca="1" si="165"/>
        <v/>
      </c>
      <c r="T510" s="154" t="str">
        <f t="shared" ca="1" si="183"/>
        <v/>
      </c>
      <c r="U510" s="154" t="str">
        <f t="shared" si="166"/>
        <v/>
      </c>
      <c r="V510" s="101" t="str">
        <f t="shared" ca="1" si="167"/>
        <v/>
      </c>
      <c r="W510" s="101" t="str">
        <f t="shared" si="168"/>
        <v/>
      </c>
    </row>
    <row r="511" spans="1:23">
      <c r="A511" s="102" t="str">
        <f>IFERROR(B511*Proc!$H$38,"")</f>
        <v/>
      </c>
      <c r="B511" s="34" t="str">
        <f t="shared" si="169"/>
        <v/>
      </c>
      <c r="C511" s="34" t="str">
        <f t="shared" ca="1" si="170"/>
        <v/>
      </c>
      <c r="D511" s="101" t="str">
        <f t="shared" ca="1" si="171"/>
        <v/>
      </c>
      <c r="E511" s="101" t="str">
        <f t="shared" ca="1" si="172"/>
        <v/>
      </c>
      <c r="F511" s="101" t="str">
        <f t="shared" ca="1" si="173"/>
        <v/>
      </c>
      <c r="G511" s="102" t="str">
        <f t="shared" ca="1" si="174"/>
        <v/>
      </c>
      <c r="H511" s="34" t="str">
        <f t="shared" ca="1" si="175"/>
        <v/>
      </c>
      <c r="I511" s="101" t="str">
        <f t="shared" ca="1" si="176"/>
        <v/>
      </c>
      <c r="J511" s="101" t="str">
        <f t="shared" ca="1" si="177"/>
        <v/>
      </c>
      <c r="K511" s="101" t="str">
        <f t="shared" ca="1" si="178"/>
        <v/>
      </c>
      <c r="L511" s="102" t="str">
        <f t="shared" si="179"/>
        <v/>
      </c>
      <c r="M511" s="124" t="str">
        <f t="shared" ca="1" si="162"/>
        <v/>
      </c>
      <c r="N511" s="124" t="str">
        <f t="shared" ca="1" si="163"/>
        <v/>
      </c>
      <c r="O511" s="124" t="str">
        <f t="shared" si="180"/>
        <v/>
      </c>
      <c r="P511" s="124" t="str">
        <f t="shared" si="181"/>
        <v/>
      </c>
      <c r="Q511" s="124" t="str">
        <f t="shared" si="182"/>
        <v/>
      </c>
      <c r="R511" s="124" t="str">
        <f t="shared" ca="1" si="164"/>
        <v/>
      </c>
      <c r="S511" s="154" t="str">
        <f t="shared" ca="1" si="165"/>
        <v/>
      </c>
      <c r="T511" s="154" t="str">
        <f t="shared" ca="1" si="183"/>
        <v/>
      </c>
      <c r="U511" s="154" t="str">
        <f t="shared" si="166"/>
        <v/>
      </c>
      <c r="V511" s="101" t="str">
        <f t="shared" ca="1" si="167"/>
        <v/>
      </c>
      <c r="W511" s="101" t="str">
        <f t="shared" si="168"/>
        <v/>
      </c>
    </row>
    <row r="512" spans="1:23">
      <c r="A512" s="102" t="str">
        <f>IFERROR(B512*Proc!$H$38,"")</f>
        <v/>
      </c>
      <c r="B512" s="34" t="str">
        <f t="shared" si="169"/>
        <v/>
      </c>
      <c r="C512" s="34" t="str">
        <f t="shared" ca="1" si="170"/>
        <v/>
      </c>
      <c r="D512" s="101" t="str">
        <f t="shared" ca="1" si="171"/>
        <v/>
      </c>
      <c r="E512" s="101" t="str">
        <f t="shared" ca="1" si="172"/>
        <v/>
      </c>
      <c r="F512" s="101" t="str">
        <f t="shared" ca="1" si="173"/>
        <v/>
      </c>
      <c r="G512" s="102" t="str">
        <f t="shared" ca="1" si="174"/>
        <v/>
      </c>
      <c r="H512" s="34" t="str">
        <f t="shared" ca="1" si="175"/>
        <v/>
      </c>
      <c r="I512" s="101" t="str">
        <f t="shared" ca="1" si="176"/>
        <v/>
      </c>
      <c r="J512" s="101" t="str">
        <f t="shared" ca="1" si="177"/>
        <v/>
      </c>
      <c r="K512" s="101" t="str">
        <f t="shared" ca="1" si="178"/>
        <v/>
      </c>
      <c r="L512" s="102" t="str">
        <f t="shared" si="179"/>
        <v/>
      </c>
      <c r="M512" s="124" t="str">
        <f t="shared" ca="1" si="162"/>
        <v/>
      </c>
      <c r="N512" s="124" t="str">
        <f t="shared" ca="1" si="163"/>
        <v/>
      </c>
      <c r="O512" s="124" t="str">
        <f t="shared" si="180"/>
        <v/>
      </c>
      <c r="P512" s="124" t="str">
        <f t="shared" si="181"/>
        <v/>
      </c>
      <c r="Q512" s="124" t="str">
        <f t="shared" si="182"/>
        <v/>
      </c>
      <c r="R512" s="124" t="str">
        <f t="shared" ca="1" si="164"/>
        <v/>
      </c>
      <c r="S512" s="154" t="str">
        <f t="shared" ca="1" si="165"/>
        <v/>
      </c>
      <c r="T512" s="154" t="str">
        <f t="shared" ca="1" si="183"/>
        <v/>
      </c>
      <c r="U512" s="154" t="str">
        <f t="shared" si="166"/>
        <v/>
      </c>
      <c r="V512" s="101" t="str">
        <f t="shared" ca="1" si="167"/>
        <v/>
      </c>
      <c r="W512" s="101" t="str">
        <f t="shared" si="168"/>
        <v/>
      </c>
    </row>
    <row r="513" spans="1:23">
      <c r="A513" s="102" t="str">
        <f>IFERROR(B513*Proc!$H$38,"")</f>
        <v/>
      </c>
      <c r="B513" s="34" t="str">
        <f t="shared" si="169"/>
        <v/>
      </c>
      <c r="C513" s="34" t="str">
        <f t="shared" ca="1" si="170"/>
        <v/>
      </c>
      <c r="D513" s="101" t="str">
        <f t="shared" ca="1" si="171"/>
        <v/>
      </c>
      <c r="E513" s="101" t="str">
        <f t="shared" ca="1" si="172"/>
        <v/>
      </c>
      <c r="F513" s="101" t="str">
        <f t="shared" ca="1" si="173"/>
        <v/>
      </c>
      <c r="G513" s="102" t="str">
        <f t="shared" ca="1" si="174"/>
        <v/>
      </c>
      <c r="H513" s="34" t="str">
        <f t="shared" ca="1" si="175"/>
        <v/>
      </c>
      <c r="I513" s="101" t="str">
        <f t="shared" ca="1" si="176"/>
        <v/>
      </c>
      <c r="J513" s="101" t="str">
        <f t="shared" ca="1" si="177"/>
        <v/>
      </c>
      <c r="K513" s="101" t="str">
        <f t="shared" ca="1" si="178"/>
        <v/>
      </c>
      <c r="L513" s="102" t="str">
        <f t="shared" si="179"/>
        <v/>
      </c>
      <c r="M513" s="124" t="str">
        <f t="shared" ca="1" si="162"/>
        <v/>
      </c>
      <c r="N513" s="124" t="str">
        <f t="shared" ca="1" si="163"/>
        <v/>
      </c>
      <c r="O513" s="124" t="str">
        <f t="shared" si="180"/>
        <v/>
      </c>
      <c r="P513" s="124" t="str">
        <f t="shared" si="181"/>
        <v/>
      </c>
      <c r="Q513" s="124" t="str">
        <f t="shared" si="182"/>
        <v/>
      </c>
      <c r="R513" s="124" t="str">
        <f t="shared" ca="1" si="164"/>
        <v/>
      </c>
      <c r="S513" s="154" t="str">
        <f t="shared" ca="1" si="165"/>
        <v/>
      </c>
      <c r="T513" s="154" t="str">
        <f t="shared" ca="1" si="183"/>
        <v/>
      </c>
      <c r="U513" s="154" t="str">
        <f t="shared" si="166"/>
        <v/>
      </c>
      <c r="V513" s="101" t="str">
        <f t="shared" ca="1" si="167"/>
        <v/>
      </c>
      <c r="W513" s="101" t="str">
        <f t="shared" si="168"/>
        <v/>
      </c>
    </row>
    <row r="514" spans="1:23">
      <c r="A514" s="102" t="str">
        <f>IFERROR(B514*Proc!$H$38,"")</f>
        <v/>
      </c>
      <c r="B514" s="34" t="str">
        <f t="shared" si="169"/>
        <v/>
      </c>
      <c r="C514" s="34" t="str">
        <f t="shared" ca="1" si="170"/>
        <v/>
      </c>
      <c r="D514" s="101" t="str">
        <f t="shared" ca="1" si="171"/>
        <v/>
      </c>
      <c r="E514" s="101" t="str">
        <f t="shared" ca="1" si="172"/>
        <v/>
      </c>
      <c r="F514" s="101" t="str">
        <f t="shared" ca="1" si="173"/>
        <v/>
      </c>
      <c r="G514" s="102" t="str">
        <f t="shared" ca="1" si="174"/>
        <v/>
      </c>
      <c r="H514" s="34" t="str">
        <f t="shared" ca="1" si="175"/>
        <v/>
      </c>
      <c r="I514" s="101" t="str">
        <f t="shared" ca="1" si="176"/>
        <v/>
      </c>
      <c r="J514" s="101" t="str">
        <f t="shared" ca="1" si="177"/>
        <v/>
      </c>
      <c r="K514" s="101" t="str">
        <f t="shared" ca="1" si="178"/>
        <v/>
      </c>
      <c r="L514" s="102" t="str">
        <f t="shared" si="179"/>
        <v/>
      </c>
      <c r="M514" s="124" t="str">
        <f t="shared" ca="1" si="162"/>
        <v/>
      </c>
      <c r="N514" s="124" t="str">
        <f t="shared" ca="1" si="163"/>
        <v/>
      </c>
      <c r="O514" s="124" t="str">
        <f t="shared" si="180"/>
        <v/>
      </c>
      <c r="P514" s="124" t="str">
        <f t="shared" si="181"/>
        <v/>
      </c>
      <c r="Q514" s="124" t="str">
        <f t="shared" si="182"/>
        <v/>
      </c>
      <c r="R514" s="124" t="str">
        <f t="shared" ca="1" si="164"/>
        <v/>
      </c>
      <c r="S514" s="154" t="str">
        <f t="shared" ca="1" si="165"/>
        <v/>
      </c>
      <c r="T514" s="154" t="str">
        <f t="shared" ca="1" si="183"/>
        <v/>
      </c>
      <c r="U514" s="154" t="str">
        <f t="shared" si="166"/>
        <v/>
      </c>
      <c r="V514" s="101" t="str">
        <f t="shared" ca="1" si="167"/>
        <v/>
      </c>
      <c r="W514" s="101" t="str">
        <f t="shared" si="168"/>
        <v/>
      </c>
    </row>
    <row r="515" spans="1:23">
      <c r="A515" s="102" t="str">
        <f>IFERROR(B515*Proc!$H$38,"")</f>
        <v/>
      </c>
      <c r="B515" s="34" t="str">
        <f t="shared" si="169"/>
        <v/>
      </c>
      <c r="C515" s="34" t="str">
        <f t="shared" ca="1" si="170"/>
        <v/>
      </c>
      <c r="D515" s="101" t="str">
        <f t="shared" ca="1" si="171"/>
        <v/>
      </c>
      <c r="E515" s="101" t="str">
        <f t="shared" ca="1" si="172"/>
        <v/>
      </c>
      <c r="F515" s="101" t="str">
        <f t="shared" ca="1" si="173"/>
        <v/>
      </c>
      <c r="G515" s="102" t="str">
        <f t="shared" ca="1" si="174"/>
        <v/>
      </c>
      <c r="H515" s="34" t="str">
        <f t="shared" ca="1" si="175"/>
        <v/>
      </c>
      <c r="I515" s="101" t="str">
        <f t="shared" ca="1" si="176"/>
        <v/>
      </c>
      <c r="J515" s="101" t="str">
        <f t="shared" ca="1" si="177"/>
        <v/>
      </c>
      <c r="K515" s="101" t="str">
        <f t="shared" ca="1" si="178"/>
        <v/>
      </c>
      <c r="L515" s="102" t="str">
        <f t="shared" si="179"/>
        <v/>
      </c>
      <c r="M515" s="124" t="str">
        <f t="shared" ca="1" si="162"/>
        <v/>
      </c>
      <c r="N515" s="124" t="str">
        <f t="shared" ca="1" si="163"/>
        <v/>
      </c>
      <c r="O515" s="124" t="str">
        <f t="shared" si="180"/>
        <v/>
      </c>
      <c r="P515" s="124" t="str">
        <f t="shared" si="181"/>
        <v/>
      </c>
      <c r="Q515" s="124" t="str">
        <f t="shared" si="182"/>
        <v/>
      </c>
      <c r="R515" s="124" t="str">
        <f t="shared" ca="1" si="164"/>
        <v/>
      </c>
      <c r="S515" s="154" t="str">
        <f t="shared" ca="1" si="165"/>
        <v/>
      </c>
      <c r="T515" s="154" t="str">
        <f t="shared" ca="1" si="183"/>
        <v/>
      </c>
      <c r="U515" s="154" t="str">
        <f t="shared" si="166"/>
        <v/>
      </c>
      <c r="V515" s="101" t="str">
        <f t="shared" ca="1" si="167"/>
        <v/>
      </c>
      <c r="W515" s="101" t="str">
        <f t="shared" si="168"/>
        <v/>
      </c>
    </row>
    <row r="516" spans="1:23">
      <c r="A516" s="102" t="str">
        <f>IFERROR(B516*Proc!$H$38,"")</f>
        <v/>
      </c>
      <c r="B516" s="34" t="str">
        <f t="shared" si="169"/>
        <v/>
      </c>
      <c r="C516" s="34" t="str">
        <f t="shared" ca="1" si="170"/>
        <v/>
      </c>
      <c r="D516" s="101" t="str">
        <f t="shared" ca="1" si="171"/>
        <v/>
      </c>
      <c r="E516" s="101" t="str">
        <f t="shared" ca="1" si="172"/>
        <v/>
      </c>
      <c r="F516" s="101" t="str">
        <f t="shared" ca="1" si="173"/>
        <v/>
      </c>
      <c r="G516" s="102" t="str">
        <f t="shared" ca="1" si="174"/>
        <v/>
      </c>
      <c r="H516" s="34" t="str">
        <f t="shared" ca="1" si="175"/>
        <v/>
      </c>
      <c r="I516" s="101" t="str">
        <f t="shared" ca="1" si="176"/>
        <v/>
      </c>
      <c r="J516" s="101" t="str">
        <f t="shared" ca="1" si="177"/>
        <v/>
      </c>
      <c r="K516" s="101" t="str">
        <f t="shared" ca="1" si="178"/>
        <v/>
      </c>
      <c r="L516" s="102" t="str">
        <f t="shared" si="179"/>
        <v/>
      </c>
      <c r="M516" s="124" t="str">
        <f t="shared" ref="M516:M579" ca="1" si="184">IFERROR(INDEX(rMaxtable,$AA$2,1000-B516+1)*(1-rTPs)+INDEX(rMaxtable,$AB$2,1000-B516+1)*rTPs,"")</f>
        <v/>
      </c>
      <c r="N516" s="124" t="str">
        <f t="shared" ref="N516:N579" ca="1" si="185">IFERROR(INDEX(rMaxtable,$AA$1,1000-B516+1)*(1-rSLs)+INDEX(rMaxtable,$AB$1,1000-B516+1)*rSLs,"")</f>
        <v/>
      </c>
      <c r="O516" s="124" t="str">
        <f t="shared" si="180"/>
        <v/>
      </c>
      <c r="P516" s="124" t="str">
        <f t="shared" si="181"/>
        <v/>
      </c>
      <c r="Q516" s="124" t="str">
        <f t="shared" si="182"/>
        <v/>
      </c>
      <c r="R516" s="124" t="str">
        <f t="shared" ref="R516:R579" ca="1" si="186">IFERROR(IF(ISNUMBER(N516),N516,rSmall)*P516/(IF(ISNUMBER(M516),M516,rSmall)+IF(ISNUMBER(N516),N516,rSmall)),"")</f>
        <v/>
      </c>
      <c r="S516" s="154" t="str">
        <f t="shared" ref="S516:S579" ca="1" si="187">IFERROR(M516-R516,"")</f>
        <v/>
      </c>
      <c r="T516" s="154" t="str">
        <f t="shared" ca="1" si="183"/>
        <v/>
      </c>
      <c r="U516" s="154" t="str">
        <f t="shared" ref="U516:U579" si="188">IF(B516&gt;rNtrials,"",(1-IF(ISNUMBER(S516),S516,rSmall)-IF(ISNUMBER(T516),T516,rSmall)))</f>
        <v/>
      </c>
      <c r="V516" s="101" t="str">
        <f t="shared" ref="V516:V579" ca="1" si="189">IFERROR(rPipvalue*rStdevup*K516,"")</f>
        <v/>
      </c>
      <c r="W516" s="101" t="str">
        <f t="shared" ref="W516:W579" si="190">IFERROR(rMugraph*B516,"")</f>
        <v/>
      </c>
    </row>
    <row r="517" spans="1:23">
      <c r="A517" s="102" t="str">
        <f>IFERROR(B517*Proc!$H$38,"")</f>
        <v/>
      </c>
      <c r="B517" s="34" t="str">
        <f t="shared" ref="B517:B580" si="191">IFERROR(IF(1+B516&gt;rNtrials,"",1+B516),"")</f>
        <v/>
      </c>
      <c r="C517" s="34" t="str">
        <f t="shared" ref="C517:C580" ca="1" si="192">IFERROR(MATCH($C$2,OFFSET(rMaxtable,,1000-$B517,,1),-1),"")</f>
        <v/>
      </c>
      <c r="D517" s="101" t="str">
        <f t="shared" ref="D517:D580" ca="1" si="193">IFERROR(INDEX(rMaxtable,C517,1000-$B517+1),"")</f>
        <v/>
      </c>
      <c r="E517" s="101" t="str">
        <f t="shared" ref="E517:E580" ca="1" si="194">IFERROR(INDEX(rMaxtable,C517+1,1000-$B517+1),"")</f>
        <v/>
      </c>
      <c r="F517" s="101" t="str">
        <f t="shared" ref="F517:F580" ca="1" si="195">IFERROR(C517-1+(D517-$C$2)/(D517-IF(ISNUMBER(E517),E517,0))*(1),"")</f>
        <v/>
      </c>
      <c r="G517" s="102" t="str">
        <f t="shared" ref="G517:G580" ca="1" si="196">IFERROR(rPipvalue*rSDTP*F517,"")</f>
        <v/>
      </c>
      <c r="H517" s="34" t="str">
        <f t="shared" ref="H517:H580" ca="1" si="197">IFERROR(MATCH($H$2,OFFSET(rMaxtable,,1000-$B517,,1),-1),"")</f>
        <v/>
      </c>
      <c r="I517" s="101" t="str">
        <f t="shared" ref="I517:I580" ca="1" si="198">IFERROR(INDEX(rMaxtable,H517,1000-$B517+1),"")</f>
        <v/>
      </c>
      <c r="J517" s="101" t="str">
        <f t="shared" ref="J517:J580" ca="1" si="199">IFERROR(INDEX(rMaxtable,H517+1,1000-$B517+1),"")</f>
        <v/>
      </c>
      <c r="K517" s="101" t="str">
        <f t="shared" ref="K517:K580" ca="1" si="200">IFERROR(H517-1+(I517-$H$2)/(I517-IF(ISNUMBER(J517),J517,0))*(1),"")</f>
        <v/>
      </c>
      <c r="L517" s="102" t="str">
        <f t="shared" ref="L517:L580" si="201">IF(B516&lt;rNtrials,-(rPipvalue*rSDSL*K517),"")</f>
        <v/>
      </c>
      <c r="M517" s="124" t="str">
        <f t="shared" ca="1" si="184"/>
        <v/>
      </c>
      <c r="N517" s="124" t="str">
        <f t="shared" ca="1" si="185"/>
        <v/>
      </c>
      <c r="O517" s="124" t="str">
        <f t="shared" ref="O517:O580" si="202">IF($B517&gt;rNtrials,"",(1-IF(ISNUMBER(M517),M517,rSmall))*(1-IF(ISNUMBER(N517),N517,rSmall)))</f>
        <v/>
      </c>
      <c r="P517" s="124" t="str">
        <f t="shared" ref="P517:P580" si="203">IF($B517&gt;rNtrials,"",IF(ISNUMBER(M517),M517,rSmall)*IF(ISNUMBER(N517),N517,rSmall))</f>
        <v/>
      </c>
      <c r="Q517" s="124" t="str">
        <f t="shared" ref="Q517:Q580" si="204">IFERROR(IF($B517&gt;rNtrials,"",IF(ISNUMBER(M517),M517,rSmall)*P517/(IF(ISNUMBER(M517),M517,rSmall)+IF(ISNUMBER(N517),N517,rSmall))),"")</f>
        <v/>
      </c>
      <c r="R517" s="124" t="str">
        <f t="shared" ca="1" si="186"/>
        <v/>
      </c>
      <c r="S517" s="154" t="str">
        <f t="shared" ca="1" si="187"/>
        <v/>
      </c>
      <c r="T517" s="154" t="str">
        <f t="shared" ca="1" si="183"/>
        <v/>
      </c>
      <c r="U517" s="154" t="str">
        <f t="shared" si="188"/>
        <v/>
      </c>
      <c r="V517" s="101" t="str">
        <f t="shared" ca="1" si="189"/>
        <v/>
      </c>
      <c r="W517" s="101" t="str">
        <f t="shared" si="190"/>
        <v/>
      </c>
    </row>
    <row r="518" spans="1:23">
      <c r="A518" s="102" t="str">
        <f>IFERROR(B518*Proc!$H$38,"")</f>
        <v/>
      </c>
      <c r="B518" s="34" t="str">
        <f t="shared" si="191"/>
        <v/>
      </c>
      <c r="C518" s="34" t="str">
        <f t="shared" ca="1" si="192"/>
        <v/>
      </c>
      <c r="D518" s="101" t="str">
        <f t="shared" ca="1" si="193"/>
        <v/>
      </c>
      <c r="E518" s="101" t="str">
        <f t="shared" ca="1" si="194"/>
        <v/>
      </c>
      <c r="F518" s="101" t="str">
        <f t="shared" ca="1" si="195"/>
        <v/>
      </c>
      <c r="G518" s="102" t="str">
        <f t="shared" ca="1" si="196"/>
        <v/>
      </c>
      <c r="H518" s="34" t="str">
        <f t="shared" ca="1" si="197"/>
        <v/>
      </c>
      <c r="I518" s="101" t="str">
        <f t="shared" ca="1" si="198"/>
        <v/>
      </c>
      <c r="J518" s="101" t="str">
        <f t="shared" ca="1" si="199"/>
        <v/>
      </c>
      <c r="K518" s="101" t="str">
        <f t="shared" ca="1" si="200"/>
        <v/>
      </c>
      <c r="L518" s="102" t="str">
        <f t="shared" si="201"/>
        <v/>
      </c>
      <c r="M518" s="124" t="str">
        <f t="shared" ca="1" si="184"/>
        <v/>
      </c>
      <c r="N518" s="124" t="str">
        <f t="shared" ca="1" si="185"/>
        <v/>
      </c>
      <c r="O518" s="124" t="str">
        <f t="shared" si="202"/>
        <v/>
      </c>
      <c r="P518" s="124" t="str">
        <f t="shared" si="203"/>
        <v/>
      </c>
      <c r="Q518" s="124" t="str">
        <f t="shared" si="204"/>
        <v/>
      </c>
      <c r="R518" s="124" t="str">
        <f t="shared" ca="1" si="186"/>
        <v/>
      </c>
      <c r="S518" s="154" t="str">
        <f t="shared" ca="1" si="187"/>
        <v/>
      </c>
      <c r="T518" s="154" t="str">
        <f t="shared" ref="T518:T581" ca="1" si="205">IFERROR(N518-Q518,"")</f>
        <v/>
      </c>
      <c r="U518" s="154" t="str">
        <f t="shared" si="188"/>
        <v/>
      </c>
      <c r="V518" s="101" t="str">
        <f t="shared" ca="1" si="189"/>
        <v/>
      </c>
      <c r="W518" s="101" t="str">
        <f t="shared" si="190"/>
        <v/>
      </c>
    </row>
    <row r="519" spans="1:23">
      <c r="A519" s="102" t="str">
        <f>IFERROR(B519*Proc!$H$38,"")</f>
        <v/>
      </c>
      <c r="B519" s="34" t="str">
        <f t="shared" si="191"/>
        <v/>
      </c>
      <c r="C519" s="34" t="str">
        <f t="shared" ca="1" si="192"/>
        <v/>
      </c>
      <c r="D519" s="101" t="str">
        <f t="shared" ca="1" si="193"/>
        <v/>
      </c>
      <c r="E519" s="101" t="str">
        <f t="shared" ca="1" si="194"/>
        <v/>
      </c>
      <c r="F519" s="101" t="str">
        <f t="shared" ca="1" si="195"/>
        <v/>
      </c>
      <c r="G519" s="102" t="str">
        <f t="shared" ca="1" si="196"/>
        <v/>
      </c>
      <c r="H519" s="34" t="str">
        <f t="shared" ca="1" si="197"/>
        <v/>
      </c>
      <c r="I519" s="101" t="str">
        <f t="shared" ca="1" si="198"/>
        <v/>
      </c>
      <c r="J519" s="101" t="str">
        <f t="shared" ca="1" si="199"/>
        <v/>
      </c>
      <c r="K519" s="101" t="str">
        <f t="shared" ca="1" si="200"/>
        <v/>
      </c>
      <c r="L519" s="102" t="str">
        <f t="shared" si="201"/>
        <v/>
      </c>
      <c r="M519" s="124" t="str">
        <f t="shared" ca="1" si="184"/>
        <v/>
      </c>
      <c r="N519" s="124" t="str">
        <f t="shared" ca="1" si="185"/>
        <v/>
      </c>
      <c r="O519" s="124" t="str">
        <f t="shared" si="202"/>
        <v/>
      </c>
      <c r="P519" s="124" t="str">
        <f t="shared" si="203"/>
        <v/>
      </c>
      <c r="Q519" s="124" t="str">
        <f t="shared" si="204"/>
        <v/>
      </c>
      <c r="R519" s="124" t="str">
        <f t="shared" ca="1" si="186"/>
        <v/>
      </c>
      <c r="S519" s="154" t="str">
        <f t="shared" ca="1" si="187"/>
        <v/>
      </c>
      <c r="T519" s="154" t="str">
        <f t="shared" ca="1" si="205"/>
        <v/>
      </c>
      <c r="U519" s="154" t="str">
        <f t="shared" si="188"/>
        <v/>
      </c>
      <c r="V519" s="101" t="str">
        <f t="shared" ca="1" si="189"/>
        <v/>
      </c>
      <c r="W519" s="101" t="str">
        <f t="shared" si="190"/>
        <v/>
      </c>
    </row>
    <row r="520" spans="1:23">
      <c r="A520" s="102" t="str">
        <f>IFERROR(B520*Proc!$H$38,"")</f>
        <v/>
      </c>
      <c r="B520" s="34" t="str">
        <f t="shared" si="191"/>
        <v/>
      </c>
      <c r="C520" s="34" t="str">
        <f t="shared" ca="1" si="192"/>
        <v/>
      </c>
      <c r="D520" s="101" t="str">
        <f t="shared" ca="1" si="193"/>
        <v/>
      </c>
      <c r="E520" s="101" t="str">
        <f t="shared" ca="1" si="194"/>
        <v/>
      </c>
      <c r="F520" s="101" t="str">
        <f t="shared" ca="1" si="195"/>
        <v/>
      </c>
      <c r="G520" s="102" t="str">
        <f t="shared" ca="1" si="196"/>
        <v/>
      </c>
      <c r="H520" s="34" t="str">
        <f t="shared" ca="1" si="197"/>
        <v/>
      </c>
      <c r="I520" s="101" t="str">
        <f t="shared" ca="1" si="198"/>
        <v/>
      </c>
      <c r="J520" s="101" t="str">
        <f t="shared" ca="1" si="199"/>
        <v/>
      </c>
      <c r="K520" s="101" t="str">
        <f t="shared" ca="1" si="200"/>
        <v/>
      </c>
      <c r="L520" s="102" t="str">
        <f t="shared" si="201"/>
        <v/>
      </c>
      <c r="M520" s="124" t="str">
        <f t="shared" ca="1" si="184"/>
        <v/>
      </c>
      <c r="N520" s="124" t="str">
        <f t="shared" ca="1" si="185"/>
        <v/>
      </c>
      <c r="O520" s="124" t="str">
        <f t="shared" si="202"/>
        <v/>
      </c>
      <c r="P520" s="124" t="str">
        <f t="shared" si="203"/>
        <v/>
      </c>
      <c r="Q520" s="124" t="str">
        <f t="shared" si="204"/>
        <v/>
      </c>
      <c r="R520" s="124" t="str">
        <f t="shared" ca="1" si="186"/>
        <v/>
      </c>
      <c r="S520" s="154" t="str">
        <f t="shared" ca="1" si="187"/>
        <v/>
      </c>
      <c r="T520" s="154" t="str">
        <f t="shared" ca="1" si="205"/>
        <v/>
      </c>
      <c r="U520" s="154" t="str">
        <f t="shared" si="188"/>
        <v/>
      </c>
      <c r="V520" s="101" t="str">
        <f t="shared" ca="1" si="189"/>
        <v/>
      </c>
      <c r="W520" s="101" t="str">
        <f t="shared" si="190"/>
        <v/>
      </c>
    </row>
    <row r="521" spans="1:23">
      <c r="A521" s="102" t="str">
        <f>IFERROR(B521*Proc!$H$38,"")</f>
        <v/>
      </c>
      <c r="B521" s="34" t="str">
        <f t="shared" si="191"/>
        <v/>
      </c>
      <c r="C521" s="34" t="str">
        <f t="shared" ca="1" si="192"/>
        <v/>
      </c>
      <c r="D521" s="101" t="str">
        <f t="shared" ca="1" si="193"/>
        <v/>
      </c>
      <c r="E521" s="101" t="str">
        <f t="shared" ca="1" si="194"/>
        <v/>
      </c>
      <c r="F521" s="101" t="str">
        <f t="shared" ca="1" si="195"/>
        <v/>
      </c>
      <c r="G521" s="102" t="str">
        <f t="shared" ca="1" si="196"/>
        <v/>
      </c>
      <c r="H521" s="34" t="str">
        <f t="shared" ca="1" si="197"/>
        <v/>
      </c>
      <c r="I521" s="101" t="str">
        <f t="shared" ca="1" si="198"/>
        <v/>
      </c>
      <c r="J521" s="101" t="str">
        <f t="shared" ca="1" si="199"/>
        <v/>
      </c>
      <c r="K521" s="101" t="str">
        <f t="shared" ca="1" si="200"/>
        <v/>
      </c>
      <c r="L521" s="102" t="str">
        <f t="shared" si="201"/>
        <v/>
      </c>
      <c r="M521" s="124" t="str">
        <f t="shared" ca="1" si="184"/>
        <v/>
      </c>
      <c r="N521" s="124" t="str">
        <f t="shared" ca="1" si="185"/>
        <v/>
      </c>
      <c r="O521" s="124" t="str">
        <f t="shared" si="202"/>
        <v/>
      </c>
      <c r="P521" s="124" t="str">
        <f t="shared" si="203"/>
        <v/>
      </c>
      <c r="Q521" s="124" t="str">
        <f t="shared" si="204"/>
        <v/>
      </c>
      <c r="R521" s="124" t="str">
        <f t="shared" ca="1" si="186"/>
        <v/>
      </c>
      <c r="S521" s="154" t="str">
        <f t="shared" ca="1" si="187"/>
        <v/>
      </c>
      <c r="T521" s="154" t="str">
        <f t="shared" ca="1" si="205"/>
        <v/>
      </c>
      <c r="U521" s="154" t="str">
        <f t="shared" si="188"/>
        <v/>
      </c>
      <c r="V521" s="101" t="str">
        <f t="shared" ca="1" si="189"/>
        <v/>
      </c>
      <c r="W521" s="101" t="str">
        <f t="shared" si="190"/>
        <v/>
      </c>
    </row>
    <row r="522" spans="1:23">
      <c r="A522" s="102" t="str">
        <f>IFERROR(B522*Proc!$H$38,"")</f>
        <v/>
      </c>
      <c r="B522" s="34" t="str">
        <f t="shared" si="191"/>
        <v/>
      </c>
      <c r="C522" s="34" t="str">
        <f t="shared" ca="1" si="192"/>
        <v/>
      </c>
      <c r="D522" s="101" t="str">
        <f t="shared" ca="1" si="193"/>
        <v/>
      </c>
      <c r="E522" s="101" t="str">
        <f t="shared" ca="1" si="194"/>
        <v/>
      </c>
      <c r="F522" s="101" t="str">
        <f t="shared" ca="1" si="195"/>
        <v/>
      </c>
      <c r="G522" s="102" t="str">
        <f t="shared" ca="1" si="196"/>
        <v/>
      </c>
      <c r="H522" s="34" t="str">
        <f t="shared" ca="1" si="197"/>
        <v/>
      </c>
      <c r="I522" s="101" t="str">
        <f t="shared" ca="1" si="198"/>
        <v/>
      </c>
      <c r="J522" s="101" t="str">
        <f t="shared" ca="1" si="199"/>
        <v/>
      </c>
      <c r="K522" s="101" t="str">
        <f t="shared" ca="1" si="200"/>
        <v/>
      </c>
      <c r="L522" s="102" t="str">
        <f t="shared" si="201"/>
        <v/>
      </c>
      <c r="M522" s="124" t="str">
        <f t="shared" ca="1" si="184"/>
        <v/>
      </c>
      <c r="N522" s="124" t="str">
        <f t="shared" ca="1" si="185"/>
        <v/>
      </c>
      <c r="O522" s="124" t="str">
        <f t="shared" si="202"/>
        <v/>
      </c>
      <c r="P522" s="124" t="str">
        <f t="shared" si="203"/>
        <v/>
      </c>
      <c r="Q522" s="124" t="str">
        <f t="shared" si="204"/>
        <v/>
      </c>
      <c r="R522" s="124" t="str">
        <f t="shared" ca="1" si="186"/>
        <v/>
      </c>
      <c r="S522" s="154" t="str">
        <f t="shared" ca="1" si="187"/>
        <v/>
      </c>
      <c r="T522" s="154" t="str">
        <f t="shared" ca="1" si="205"/>
        <v/>
      </c>
      <c r="U522" s="154" t="str">
        <f t="shared" si="188"/>
        <v/>
      </c>
      <c r="V522" s="101" t="str">
        <f t="shared" ca="1" si="189"/>
        <v/>
      </c>
      <c r="W522" s="101" t="str">
        <f t="shared" si="190"/>
        <v/>
      </c>
    </row>
    <row r="523" spans="1:23">
      <c r="A523" s="102" t="str">
        <f>IFERROR(B523*Proc!$H$38,"")</f>
        <v/>
      </c>
      <c r="B523" s="34" t="str">
        <f t="shared" si="191"/>
        <v/>
      </c>
      <c r="C523" s="34" t="str">
        <f t="shared" ca="1" si="192"/>
        <v/>
      </c>
      <c r="D523" s="101" t="str">
        <f t="shared" ca="1" si="193"/>
        <v/>
      </c>
      <c r="E523" s="101" t="str">
        <f t="shared" ca="1" si="194"/>
        <v/>
      </c>
      <c r="F523" s="101" t="str">
        <f t="shared" ca="1" si="195"/>
        <v/>
      </c>
      <c r="G523" s="102" t="str">
        <f t="shared" ca="1" si="196"/>
        <v/>
      </c>
      <c r="H523" s="34" t="str">
        <f t="shared" ca="1" si="197"/>
        <v/>
      </c>
      <c r="I523" s="101" t="str">
        <f t="shared" ca="1" si="198"/>
        <v/>
      </c>
      <c r="J523" s="101" t="str">
        <f t="shared" ca="1" si="199"/>
        <v/>
      </c>
      <c r="K523" s="101" t="str">
        <f t="shared" ca="1" si="200"/>
        <v/>
      </c>
      <c r="L523" s="102" t="str">
        <f t="shared" si="201"/>
        <v/>
      </c>
      <c r="M523" s="124" t="str">
        <f t="shared" ca="1" si="184"/>
        <v/>
      </c>
      <c r="N523" s="124" t="str">
        <f t="shared" ca="1" si="185"/>
        <v/>
      </c>
      <c r="O523" s="124" t="str">
        <f t="shared" si="202"/>
        <v/>
      </c>
      <c r="P523" s="124" t="str">
        <f t="shared" si="203"/>
        <v/>
      </c>
      <c r="Q523" s="124" t="str">
        <f t="shared" si="204"/>
        <v/>
      </c>
      <c r="R523" s="124" t="str">
        <f t="shared" ca="1" si="186"/>
        <v/>
      </c>
      <c r="S523" s="154" t="str">
        <f t="shared" ca="1" si="187"/>
        <v/>
      </c>
      <c r="T523" s="154" t="str">
        <f t="shared" ca="1" si="205"/>
        <v/>
      </c>
      <c r="U523" s="154" t="str">
        <f t="shared" si="188"/>
        <v/>
      </c>
      <c r="V523" s="101" t="str">
        <f t="shared" ca="1" si="189"/>
        <v/>
      </c>
      <c r="W523" s="101" t="str">
        <f t="shared" si="190"/>
        <v/>
      </c>
    </row>
    <row r="524" spans="1:23">
      <c r="A524" s="102" t="str">
        <f>IFERROR(B524*Proc!$H$38,"")</f>
        <v/>
      </c>
      <c r="B524" s="34" t="str">
        <f t="shared" si="191"/>
        <v/>
      </c>
      <c r="C524" s="34" t="str">
        <f t="shared" ca="1" si="192"/>
        <v/>
      </c>
      <c r="D524" s="101" t="str">
        <f t="shared" ca="1" si="193"/>
        <v/>
      </c>
      <c r="E524" s="101" t="str">
        <f t="shared" ca="1" si="194"/>
        <v/>
      </c>
      <c r="F524" s="101" t="str">
        <f t="shared" ca="1" si="195"/>
        <v/>
      </c>
      <c r="G524" s="102" t="str">
        <f t="shared" ca="1" si="196"/>
        <v/>
      </c>
      <c r="H524" s="34" t="str">
        <f t="shared" ca="1" si="197"/>
        <v/>
      </c>
      <c r="I524" s="101" t="str">
        <f t="shared" ca="1" si="198"/>
        <v/>
      </c>
      <c r="J524" s="101" t="str">
        <f t="shared" ca="1" si="199"/>
        <v/>
      </c>
      <c r="K524" s="101" t="str">
        <f t="shared" ca="1" si="200"/>
        <v/>
      </c>
      <c r="L524" s="102" t="str">
        <f t="shared" si="201"/>
        <v/>
      </c>
      <c r="M524" s="124" t="str">
        <f t="shared" ca="1" si="184"/>
        <v/>
      </c>
      <c r="N524" s="124" t="str">
        <f t="shared" ca="1" si="185"/>
        <v/>
      </c>
      <c r="O524" s="124" t="str">
        <f t="shared" si="202"/>
        <v/>
      </c>
      <c r="P524" s="124" t="str">
        <f t="shared" si="203"/>
        <v/>
      </c>
      <c r="Q524" s="124" t="str">
        <f t="shared" si="204"/>
        <v/>
      </c>
      <c r="R524" s="124" t="str">
        <f t="shared" ca="1" si="186"/>
        <v/>
      </c>
      <c r="S524" s="154" t="str">
        <f t="shared" ca="1" si="187"/>
        <v/>
      </c>
      <c r="T524" s="154" t="str">
        <f t="shared" ca="1" si="205"/>
        <v/>
      </c>
      <c r="U524" s="154" t="str">
        <f t="shared" si="188"/>
        <v/>
      </c>
      <c r="V524" s="101" t="str">
        <f t="shared" ca="1" si="189"/>
        <v/>
      </c>
      <c r="W524" s="101" t="str">
        <f t="shared" si="190"/>
        <v/>
      </c>
    </row>
    <row r="525" spans="1:23">
      <c r="A525" s="102" t="str">
        <f>IFERROR(B525*Proc!$H$38,"")</f>
        <v/>
      </c>
      <c r="B525" s="34" t="str">
        <f t="shared" si="191"/>
        <v/>
      </c>
      <c r="C525" s="34" t="str">
        <f t="shared" ca="1" si="192"/>
        <v/>
      </c>
      <c r="D525" s="101" t="str">
        <f t="shared" ca="1" si="193"/>
        <v/>
      </c>
      <c r="E525" s="101" t="str">
        <f t="shared" ca="1" si="194"/>
        <v/>
      </c>
      <c r="F525" s="101" t="str">
        <f t="shared" ca="1" si="195"/>
        <v/>
      </c>
      <c r="G525" s="102" t="str">
        <f t="shared" ca="1" si="196"/>
        <v/>
      </c>
      <c r="H525" s="34" t="str">
        <f t="shared" ca="1" si="197"/>
        <v/>
      </c>
      <c r="I525" s="101" t="str">
        <f t="shared" ca="1" si="198"/>
        <v/>
      </c>
      <c r="J525" s="101" t="str">
        <f t="shared" ca="1" si="199"/>
        <v/>
      </c>
      <c r="K525" s="101" t="str">
        <f t="shared" ca="1" si="200"/>
        <v/>
      </c>
      <c r="L525" s="102" t="str">
        <f t="shared" si="201"/>
        <v/>
      </c>
      <c r="M525" s="124" t="str">
        <f t="shared" ca="1" si="184"/>
        <v/>
      </c>
      <c r="N525" s="124" t="str">
        <f t="shared" ca="1" si="185"/>
        <v/>
      </c>
      <c r="O525" s="124" t="str">
        <f t="shared" si="202"/>
        <v/>
      </c>
      <c r="P525" s="124" t="str">
        <f t="shared" si="203"/>
        <v/>
      </c>
      <c r="Q525" s="124" t="str">
        <f t="shared" si="204"/>
        <v/>
      </c>
      <c r="R525" s="124" t="str">
        <f t="shared" ca="1" si="186"/>
        <v/>
      </c>
      <c r="S525" s="154" t="str">
        <f t="shared" ca="1" si="187"/>
        <v/>
      </c>
      <c r="T525" s="154" t="str">
        <f t="shared" ca="1" si="205"/>
        <v/>
      </c>
      <c r="U525" s="154" t="str">
        <f t="shared" si="188"/>
        <v/>
      </c>
      <c r="V525" s="101" t="str">
        <f t="shared" ca="1" si="189"/>
        <v/>
      </c>
      <c r="W525" s="101" t="str">
        <f t="shared" si="190"/>
        <v/>
      </c>
    </row>
    <row r="526" spans="1:23">
      <c r="A526" s="102" t="str">
        <f>IFERROR(B526*Proc!$H$38,"")</f>
        <v/>
      </c>
      <c r="B526" s="34" t="str">
        <f t="shared" si="191"/>
        <v/>
      </c>
      <c r="C526" s="34" t="str">
        <f t="shared" ca="1" si="192"/>
        <v/>
      </c>
      <c r="D526" s="101" t="str">
        <f t="shared" ca="1" si="193"/>
        <v/>
      </c>
      <c r="E526" s="101" t="str">
        <f t="shared" ca="1" si="194"/>
        <v/>
      </c>
      <c r="F526" s="101" t="str">
        <f t="shared" ca="1" si="195"/>
        <v/>
      </c>
      <c r="G526" s="102" t="str">
        <f t="shared" ca="1" si="196"/>
        <v/>
      </c>
      <c r="H526" s="34" t="str">
        <f t="shared" ca="1" si="197"/>
        <v/>
      </c>
      <c r="I526" s="101" t="str">
        <f t="shared" ca="1" si="198"/>
        <v/>
      </c>
      <c r="J526" s="101" t="str">
        <f t="shared" ca="1" si="199"/>
        <v/>
      </c>
      <c r="K526" s="101" t="str">
        <f t="shared" ca="1" si="200"/>
        <v/>
      </c>
      <c r="L526" s="102" t="str">
        <f t="shared" si="201"/>
        <v/>
      </c>
      <c r="M526" s="124" t="str">
        <f t="shared" ca="1" si="184"/>
        <v/>
      </c>
      <c r="N526" s="124" t="str">
        <f t="shared" ca="1" si="185"/>
        <v/>
      </c>
      <c r="O526" s="124" t="str">
        <f t="shared" si="202"/>
        <v/>
      </c>
      <c r="P526" s="124" t="str">
        <f t="shared" si="203"/>
        <v/>
      </c>
      <c r="Q526" s="124" t="str">
        <f t="shared" si="204"/>
        <v/>
      </c>
      <c r="R526" s="124" t="str">
        <f t="shared" ca="1" si="186"/>
        <v/>
      </c>
      <c r="S526" s="154" t="str">
        <f t="shared" ca="1" si="187"/>
        <v/>
      </c>
      <c r="T526" s="154" t="str">
        <f t="shared" ca="1" si="205"/>
        <v/>
      </c>
      <c r="U526" s="154" t="str">
        <f t="shared" si="188"/>
        <v/>
      </c>
      <c r="V526" s="101" t="str">
        <f t="shared" ca="1" si="189"/>
        <v/>
      </c>
      <c r="W526" s="101" t="str">
        <f t="shared" si="190"/>
        <v/>
      </c>
    </row>
    <row r="527" spans="1:23">
      <c r="A527" s="102" t="str">
        <f>IFERROR(B527*Proc!$H$38,"")</f>
        <v/>
      </c>
      <c r="B527" s="34" t="str">
        <f t="shared" si="191"/>
        <v/>
      </c>
      <c r="C527" s="34" t="str">
        <f t="shared" ca="1" si="192"/>
        <v/>
      </c>
      <c r="D527" s="101" t="str">
        <f t="shared" ca="1" si="193"/>
        <v/>
      </c>
      <c r="E527" s="101" t="str">
        <f t="shared" ca="1" si="194"/>
        <v/>
      </c>
      <c r="F527" s="101" t="str">
        <f t="shared" ca="1" si="195"/>
        <v/>
      </c>
      <c r="G527" s="102" t="str">
        <f t="shared" ca="1" si="196"/>
        <v/>
      </c>
      <c r="H527" s="34" t="str">
        <f t="shared" ca="1" si="197"/>
        <v/>
      </c>
      <c r="I527" s="101" t="str">
        <f t="shared" ca="1" si="198"/>
        <v/>
      </c>
      <c r="J527" s="101" t="str">
        <f t="shared" ca="1" si="199"/>
        <v/>
      </c>
      <c r="K527" s="101" t="str">
        <f t="shared" ca="1" si="200"/>
        <v/>
      </c>
      <c r="L527" s="102" t="str">
        <f t="shared" si="201"/>
        <v/>
      </c>
      <c r="M527" s="124" t="str">
        <f t="shared" ca="1" si="184"/>
        <v/>
      </c>
      <c r="N527" s="124" t="str">
        <f t="shared" ca="1" si="185"/>
        <v/>
      </c>
      <c r="O527" s="124" t="str">
        <f t="shared" si="202"/>
        <v/>
      </c>
      <c r="P527" s="124" t="str">
        <f t="shared" si="203"/>
        <v/>
      </c>
      <c r="Q527" s="124" t="str">
        <f t="shared" si="204"/>
        <v/>
      </c>
      <c r="R527" s="124" t="str">
        <f t="shared" ca="1" si="186"/>
        <v/>
      </c>
      <c r="S527" s="154" t="str">
        <f t="shared" ca="1" si="187"/>
        <v/>
      </c>
      <c r="T527" s="154" t="str">
        <f t="shared" ca="1" si="205"/>
        <v/>
      </c>
      <c r="U527" s="154" t="str">
        <f t="shared" si="188"/>
        <v/>
      </c>
      <c r="V527" s="101" t="str">
        <f t="shared" ca="1" si="189"/>
        <v/>
      </c>
      <c r="W527" s="101" t="str">
        <f t="shared" si="190"/>
        <v/>
      </c>
    </row>
    <row r="528" spans="1:23">
      <c r="A528" s="102" t="str">
        <f>IFERROR(B528*Proc!$H$38,"")</f>
        <v/>
      </c>
      <c r="B528" s="34" t="str">
        <f t="shared" si="191"/>
        <v/>
      </c>
      <c r="C528" s="34" t="str">
        <f t="shared" ca="1" si="192"/>
        <v/>
      </c>
      <c r="D528" s="101" t="str">
        <f t="shared" ca="1" si="193"/>
        <v/>
      </c>
      <c r="E528" s="101" t="str">
        <f t="shared" ca="1" si="194"/>
        <v/>
      </c>
      <c r="F528" s="101" t="str">
        <f t="shared" ca="1" si="195"/>
        <v/>
      </c>
      <c r="G528" s="102" t="str">
        <f t="shared" ca="1" si="196"/>
        <v/>
      </c>
      <c r="H528" s="34" t="str">
        <f t="shared" ca="1" si="197"/>
        <v/>
      </c>
      <c r="I528" s="101" t="str">
        <f t="shared" ca="1" si="198"/>
        <v/>
      </c>
      <c r="J528" s="101" t="str">
        <f t="shared" ca="1" si="199"/>
        <v/>
      </c>
      <c r="K528" s="101" t="str">
        <f t="shared" ca="1" si="200"/>
        <v/>
      </c>
      <c r="L528" s="102" t="str">
        <f t="shared" si="201"/>
        <v/>
      </c>
      <c r="M528" s="124" t="str">
        <f t="shared" ca="1" si="184"/>
        <v/>
      </c>
      <c r="N528" s="124" t="str">
        <f t="shared" ca="1" si="185"/>
        <v/>
      </c>
      <c r="O528" s="124" t="str">
        <f t="shared" si="202"/>
        <v/>
      </c>
      <c r="P528" s="124" t="str">
        <f t="shared" si="203"/>
        <v/>
      </c>
      <c r="Q528" s="124" t="str">
        <f t="shared" si="204"/>
        <v/>
      </c>
      <c r="R528" s="124" t="str">
        <f t="shared" ca="1" si="186"/>
        <v/>
      </c>
      <c r="S528" s="154" t="str">
        <f t="shared" ca="1" si="187"/>
        <v/>
      </c>
      <c r="T528" s="154" t="str">
        <f t="shared" ca="1" si="205"/>
        <v/>
      </c>
      <c r="U528" s="154" t="str">
        <f t="shared" si="188"/>
        <v/>
      </c>
      <c r="V528" s="101" t="str">
        <f t="shared" ca="1" si="189"/>
        <v/>
      </c>
      <c r="W528" s="101" t="str">
        <f t="shared" si="190"/>
        <v/>
      </c>
    </row>
    <row r="529" spans="1:23">
      <c r="A529" s="102" t="str">
        <f>IFERROR(B529*Proc!$H$38,"")</f>
        <v/>
      </c>
      <c r="B529" s="34" t="str">
        <f t="shared" si="191"/>
        <v/>
      </c>
      <c r="C529" s="34" t="str">
        <f t="shared" ca="1" si="192"/>
        <v/>
      </c>
      <c r="D529" s="101" t="str">
        <f t="shared" ca="1" si="193"/>
        <v/>
      </c>
      <c r="E529" s="101" t="str">
        <f t="shared" ca="1" si="194"/>
        <v/>
      </c>
      <c r="F529" s="101" t="str">
        <f t="shared" ca="1" si="195"/>
        <v/>
      </c>
      <c r="G529" s="102" t="str">
        <f t="shared" ca="1" si="196"/>
        <v/>
      </c>
      <c r="H529" s="34" t="str">
        <f t="shared" ca="1" si="197"/>
        <v/>
      </c>
      <c r="I529" s="101" t="str">
        <f t="shared" ca="1" si="198"/>
        <v/>
      </c>
      <c r="J529" s="101" t="str">
        <f t="shared" ca="1" si="199"/>
        <v/>
      </c>
      <c r="K529" s="101" t="str">
        <f t="shared" ca="1" si="200"/>
        <v/>
      </c>
      <c r="L529" s="102" t="str">
        <f t="shared" si="201"/>
        <v/>
      </c>
      <c r="M529" s="124" t="str">
        <f t="shared" ca="1" si="184"/>
        <v/>
      </c>
      <c r="N529" s="124" t="str">
        <f t="shared" ca="1" si="185"/>
        <v/>
      </c>
      <c r="O529" s="124" t="str">
        <f t="shared" si="202"/>
        <v/>
      </c>
      <c r="P529" s="124" t="str">
        <f t="shared" si="203"/>
        <v/>
      </c>
      <c r="Q529" s="124" t="str">
        <f t="shared" si="204"/>
        <v/>
      </c>
      <c r="R529" s="124" t="str">
        <f t="shared" ca="1" si="186"/>
        <v/>
      </c>
      <c r="S529" s="154" t="str">
        <f t="shared" ca="1" si="187"/>
        <v/>
      </c>
      <c r="T529" s="154" t="str">
        <f t="shared" ca="1" si="205"/>
        <v/>
      </c>
      <c r="U529" s="154" t="str">
        <f t="shared" si="188"/>
        <v/>
      </c>
      <c r="V529" s="101" t="str">
        <f t="shared" ca="1" si="189"/>
        <v/>
      </c>
      <c r="W529" s="101" t="str">
        <f t="shared" si="190"/>
        <v/>
      </c>
    </row>
    <row r="530" spans="1:23">
      <c r="A530" s="102" t="str">
        <f>IFERROR(B530*Proc!$H$38,"")</f>
        <v/>
      </c>
      <c r="B530" s="34" t="str">
        <f t="shared" si="191"/>
        <v/>
      </c>
      <c r="C530" s="34" t="str">
        <f t="shared" ca="1" si="192"/>
        <v/>
      </c>
      <c r="D530" s="101" t="str">
        <f t="shared" ca="1" si="193"/>
        <v/>
      </c>
      <c r="E530" s="101" t="str">
        <f t="shared" ca="1" si="194"/>
        <v/>
      </c>
      <c r="F530" s="101" t="str">
        <f t="shared" ca="1" si="195"/>
        <v/>
      </c>
      <c r="G530" s="102" t="str">
        <f t="shared" ca="1" si="196"/>
        <v/>
      </c>
      <c r="H530" s="34" t="str">
        <f t="shared" ca="1" si="197"/>
        <v/>
      </c>
      <c r="I530" s="101" t="str">
        <f t="shared" ca="1" si="198"/>
        <v/>
      </c>
      <c r="J530" s="101" t="str">
        <f t="shared" ca="1" si="199"/>
        <v/>
      </c>
      <c r="K530" s="101" t="str">
        <f t="shared" ca="1" si="200"/>
        <v/>
      </c>
      <c r="L530" s="102" t="str">
        <f t="shared" si="201"/>
        <v/>
      </c>
      <c r="M530" s="124" t="str">
        <f t="shared" ca="1" si="184"/>
        <v/>
      </c>
      <c r="N530" s="124" t="str">
        <f t="shared" ca="1" si="185"/>
        <v/>
      </c>
      <c r="O530" s="124" t="str">
        <f t="shared" si="202"/>
        <v/>
      </c>
      <c r="P530" s="124" t="str">
        <f t="shared" si="203"/>
        <v/>
      </c>
      <c r="Q530" s="124" t="str">
        <f t="shared" si="204"/>
        <v/>
      </c>
      <c r="R530" s="124" t="str">
        <f t="shared" ca="1" si="186"/>
        <v/>
      </c>
      <c r="S530" s="154" t="str">
        <f t="shared" ca="1" si="187"/>
        <v/>
      </c>
      <c r="T530" s="154" t="str">
        <f t="shared" ca="1" si="205"/>
        <v/>
      </c>
      <c r="U530" s="154" t="str">
        <f t="shared" si="188"/>
        <v/>
      </c>
      <c r="V530" s="101" t="str">
        <f t="shared" ca="1" si="189"/>
        <v/>
      </c>
      <c r="W530" s="101" t="str">
        <f t="shared" si="190"/>
        <v/>
      </c>
    </row>
    <row r="531" spans="1:23">
      <c r="A531" s="102" t="str">
        <f>IFERROR(B531*Proc!$H$38,"")</f>
        <v/>
      </c>
      <c r="B531" s="34" t="str">
        <f t="shared" si="191"/>
        <v/>
      </c>
      <c r="C531" s="34" t="str">
        <f t="shared" ca="1" si="192"/>
        <v/>
      </c>
      <c r="D531" s="101" t="str">
        <f t="shared" ca="1" si="193"/>
        <v/>
      </c>
      <c r="E531" s="101" t="str">
        <f t="shared" ca="1" si="194"/>
        <v/>
      </c>
      <c r="F531" s="101" t="str">
        <f t="shared" ca="1" si="195"/>
        <v/>
      </c>
      <c r="G531" s="102" t="str">
        <f t="shared" ca="1" si="196"/>
        <v/>
      </c>
      <c r="H531" s="34" t="str">
        <f t="shared" ca="1" si="197"/>
        <v/>
      </c>
      <c r="I531" s="101" t="str">
        <f t="shared" ca="1" si="198"/>
        <v/>
      </c>
      <c r="J531" s="101" t="str">
        <f t="shared" ca="1" si="199"/>
        <v/>
      </c>
      <c r="K531" s="101" t="str">
        <f t="shared" ca="1" si="200"/>
        <v/>
      </c>
      <c r="L531" s="102" t="str">
        <f t="shared" si="201"/>
        <v/>
      </c>
      <c r="M531" s="124" t="str">
        <f t="shared" ca="1" si="184"/>
        <v/>
      </c>
      <c r="N531" s="124" t="str">
        <f t="shared" ca="1" si="185"/>
        <v/>
      </c>
      <c r="O531" s="124" t="str">
        <f t="shared" si="202"/>
        <v/>
      </c>
      <c r="P531" s="124" t="str">
        <f t="shared" si="203"/>
        <v/>
      </c>
      <c r="Q531" s="124" t="str">
        <f t="shared" si="204"/>
        <v/>
      </c>
      <c r="R531" s="124" t="str">
        <f t="shared" ca="1" si="186"/>
        <v/>
      </c>
      <c r="S531" s="154" t="str">
        <f t="shared" ca="1" si="187"/>
        <v/>
      </c>
      <c r="T531" s="154" t="str">
        <f t="shared" ca="1" si="205"/>
        <v/>
      </c>
      <c r="U531" s="154" t="str">
        <f t="shared" si="188"/>
        <v/>
      </c>
      <c r="V531" s="101" t="str">
        <f t="shared" ca="1" si="189"/>
        <v/>
      </c>
      <c r="W531" s="101" t="str">
        <f t="shared" si="190"/>
        <v/>
      </c>
    </row>
    <row r="532" spans="1:23">
      <c r="A532" s="102" t="str">
        <f>IFERROR(B532*Proc!$H$38,"")</f>
        <v/>
      </c>
      <c r="B532" s="34" t="str">
        <f t="shared" si="191"/>
        <v/>
      </c>
      <c r="C532" s="34" t="str">
        <f t="shared" ca="1" si="192"/>
        <v/>
      </c>
      <c r="D532" s="101" t="str">
        <f t="shared" ca="1" si="193"/>
        <v/>
      </c>
      <c r="E532" s="101" t="str">
        <f t="shared" ca="1" si="194"/>
        <v/>
      </c>
      <c r="F532" s="101" t="str">
        <f t="shared" ca="1" si="195"/>
        <v/>
      </c>
      <c r="G532" s="102" t="str">
        <f t="shared" ca="1" si="196"/>
        <v/>
      </c>
      <c r="H532" s="34" t="str">
        <f t="shared" ca="1" si="197"/>
        <v/>
      </c>
      <c r="I532" s="101" t="str">
        <f t="shared" ca="1" si="198"/>
        <v/>
      </c>
      <c r="J532" s="101" t="str">
        <f t="shared" ca="1" si="199"/>
        <v/>
      </c>
      <c r="K532" s="101" t="str">
        <f t="shared" ca="1" si="200"/>
        <v/>
      </c>
      <c r="L532" s="102" t="str">
        <f t="shared" si="201"/>
        <v/>
      </c>
      <c r="M532" s="124" t="str">
        <f t="shared" ca="1" si="184"/>
        <v/>
      </c>
      <c r="N532" s="124" t="str">
        <f t="shared" ca="1" si="185"/>
        <v/>
      </c>
      <c r="O532" s="124" t="str">
        <f t="shared" si="202"/>
        <v/>
      </c>
      <c r="P532" s="124" t="str">
        <f t="shared" si="203"/>
        <v/>
      </c>
      <c r="Q532" s="124" t="str">
        <f t="shared" si="204"/>
        <v/>
      </c>
      <c r="R532" s="124" t="str">
        <f t="shared" ca="1" si="186"/>
        <v/>
      </c>
      <c r="S532" s="154" t="str">
        <f t="shared" ca="1" si="187"/>
        <v/>
      </c>
      <c r="T532" s="154" t="str">
        <f t="shared" ca="1" si="205"/>
        <v/>
      </c>
      <c r="U532" s="154" t="str">
        <f t="shared" si="188"/>
        <v/>
      </c>
      <c r="V532" s="101" t="str">
        <f t="shared" ca="1" si="189"/>
        <v/>
      </c>
      <c r="W532" s="101" t="str">
        <f t="shared" si="190"/>
        <v/>
      </c>
    </row>
    <row r="533" spans="1:23">
      <c r="A533" s="102" t="str">
        <f>IFERROR(B533*Proc!$H$38,"")</f>
        <v/>
      </c>
      <c r="B533" s="34" t="str">
        <f t="shared" si="191"/>
        <v/>
      </c>
      <c r="C533" s="34" t="str">
        <f t="shared" ca="1" si="192"/>
        <v/>
      </c>
      <c r="D533" s="101" t="str">
        <f t="shared" ca="1" si="193"/>
        <v/>
      </c>
      <c r="E533" s="101" t="str">
        <f t="shared" ca="1" si="194"/>
        <v/>
      </c>
      <c r="F533" s="101" t="str">
        <f t="shared" ca="1" si="195"/>
        <v/>
      </c>
      <c r="G533" s="102" t="str">
        <f t="shared" ca="1" si="196"/>
        <v/>
      </c>
      <c r="H533" s="34" t="str">
        <f t="shared" ca="1" si="197"/>
        <v/>
      </c>
      <c r="I533" s="101" t="str">
        <f t="shared" ca="1" si="198"/>
        <v/>
      </c>
      <c r="J533" s="101" t="str">
        <f t="shared" ca="1" si="199"/>
        <v/>
      </c>
      <c r="K533" s="101" t="str">
        <f t="shared" ca="1" si="200"/>
        <v/>
      </c>
      <c r="L533" s="102" t="str">
        <f t="shared" si="201"/>
        <v/>
      </c>
      <c r="M533" s="124" t="str">
        <f t="shared" ca="1" si="184"/>
        <v/>
      </c>
      <c r="N533" s="124" t="str">
        <f t="shared" ca="1" si="185"/>
        <v/>
      </c>
      <c r="O533" s="124" t="str">
        <f t="shared" si="202"/>
        <v/>
      </c>
      <c r="P533" s="124" t="str">
        <f t="shared" si="203"/>
        <v/>
      </c>
      <c r="Q533" s="124" t="str">
        <f t="shared" si="204"/>
        <v/>
      </c>
      <c r="R533" s="124" t="str">
        <f t="shared" ca="1" si="186"/>
        <v/>
      </c>
      <c r="S533" s="154" t="str">
        <f t="shared" ca="1" si="187"/>
        <v/>
      </c>
      <c r="T533" s="154" t="str">
        <f t="shared" ca="1" si="205"/>
        <v/>
      </c>
      <c r="U533" s="154" t="str">
        <f t="shared" si="188"/>
        <v/>
      </c>
      <c r="V533" s="101" t="str">
        <f t="shared" ca="1" si="189"/>
        <v/>
      </c>
      <c r="W533" s="101" t="str">
        <f t="shared" si="190"/>
        <v/>
      </c>
    </row>
    <row r="534" spans="1:23">
      <c r="A534" s="102" t="str">
        <f>IFERROR(B534*Proc!$H$38,"")</f>
        <v/>
      </c>
      <c r="B534" s="34" t="str">
        <f t="shared" si="191"/>
        <v/>
      </c>
      <c r="C534" s="34" t="str">
        <f t="shared" ca="1" si="192"/>
        <v/>
      </c>
      <c r="D534" s="101" t="str">
        <f t="shared" ca="1" si="193"/>
        <v/>
      </c>
      <c r="E534" s="101" t="str">
        <f t="shared" ca="1" si="194"/>
        <v/>
      </c>
      <c r="F534" s="101" t="str">
        <f t="shared" ca="1" si="195"/>
        <v/>
      </c>
      <c r="G534" s="102" t="str">
        <f t="shared" ca="1" si="196"/>
        <v/>
      </c>
      <c r="H534" s="34" t="str">
        <f t="shared" ca="1" si="197"/>
        <v/>
      </c>
      <c r="I534" s="101" t="str">
        <f t="shared" ca="1" si="198"/>
        <v/>
      </c>
      <c r="J534" s="101" t="str">
        <f t="shared" ca="1" si="199"/>
        <v/>
      </c>
      <c r="K534" s="101" t="str">
        <f t="shared" ca="1" si="200"/>
        <v/>
      </c>
      <c r="L534" s="102" t="str">
        <f t="shared" si="201"/>
        <v/>
      </c>
      <c r="M534" s="124" t="str">
        <f t="shared" ca="1" si="184"/>
        <v/>
      </c>
      <c r="N534" s="124" t="str">
        <f t="shared" ca="1" si="185"/>
        <v/>
      </c>
      <c r="O534" s="124" t="str">
        <f t="shared" si="202"/>
        <v/>
      </c>
      <c r="P534" s="124" t="str">
        <f t="shared" si="203"/>
        <v/>
      </c>
      <c r="Q534" s="124" t="str">
        <f t="shared" si="204"/>
        <v/>
      </c>
      <c r="R534" s="124" t="str">
        <f t="shared" ca="1" si="186"/>
        <v/>
      </c>
      <c r="S534" s="154" t="str">
        <f t="shared" ca="1" si="187"/>
        <v/>
      </c>
      <c r="T534" s="154" t="str">
        <f t="shared" ca="1" si="205"/>
        <v/>
      </c>
      <c r="U534" s="154" t="str">
        <f t="shared" si="188"/>
        <v/>
      </c>
      <c r="V534" s="101" t="str">
        <f t="shared" ca="1" si="189"/>
        <v/>
      </c>
      <c r="W534" s="101" t="str">
        <f t="shared" si="190"/>
        <v/>
      </c>
    </row>
    <row r="535" spans="1:23">
      <c r="A535" s="102" t="str">
        <f>IFERROR(B535*Proc!$H$38,"")</f>
        <v/>
      </c>
      <c r="B535" s="34" t="str">
        <f t="shared" si="191"/>
        <v/>
      </c>
      <c r="C535" s="34" t="str">
        <f t="shared" ca="1" si="192"/>
        <v/>
      </c>
      <c r="D535" s="101" t="str">
        <f t="shared" ca="1" si="193"/>
        <v/>
      </c>
      <c r="E535" s="101" t="str">
        <f t="shared" ca="1" si="194"/>
        <v/>
      </c>
      <c r="F535" s="101" t="str">
        <f t="shared" ca="1" si="195"/>
        <v/>
      </c>
      <c r="G535" s="102" t="str">
        <f t="shared" ca="1" si="196"/>
        <v/>
      </c>
      <c r="H535" s="34" t="str">
        <f t="shared" ca="1" si="197"/>
        <v/>
      </c>
      <c r="I535" s="101" t="str">
        <f t="shared" ca="1" si="198"/>
        <v/>
      </c>
      <c r="J535" s="101" t="str">
        <f t="shared" ca="1" si="199"/>
        <v/>
      </c>
      <c r="K535" s="101" t="str">
        <f t="shared" ca="1" si="200"/>
        <v/>
      </c>
      <c r="L535" s="102" t="str">
        <f t="shared" si="201"/>
        <v/>
      </c>
      <c r="M535" s="124" t="str">
        <f t="shared" ca="1" si="184"/>
        <v/>
      </c>
      <c r="N535" s="124" t="str">
        <f t="shared" ca="1" si="185"/>
        <v/>
      </c>
      <c r="O535" s="124" t="str">
        <f t="shared" si="202"/>
        <v/>
      </c>
      <c r="P535" s="124" t="str">
        <f t="shared" si="203"/>
        <v/>
      </c>
      <c r="Q535" s="124" t="str">
        <f t="shared" si="204"/>
        <v/>
      </c>
      <c r="R535" s="124" t="str">
        <f t="shared" ca="1" si="186"/>
        <v/>
      </c>
      <c r="S535" s="154" t="str">
        <f t="shared" ca="1" si="187"/>
        <v/>
      </c>
      <c r="T535" s="154" t="str">
        <f t="shared" ca="1" si="205"/>
        <v/>
      </c>
      <c r="U535" s="154" t="str">
        <f t="shared" si="188"/>
        <v/>
      </c>
      <c r="V535" s="101" t="str">
        <f t="shared" ca="1" si="189"/>
        <v/>
      </c>
      <c r="W535" s="101" t="str">
        <f t="shared" si="190"/>
        <v/>
      </c>
    </row>
    <row r="536" spans="1:23">
      <c r="A536" s="102" t="str">
        <f>IFERROR(B536*Proc!$H$38,"")</f>
        <v/>
      </c>
      <c r="B536" s="34" t="str">
        <f t="shared" si="191"/>
        <v/>
      </c>
      <c r="C536" s="34" t="str">
        <f t="shared" ca="1" si="192"/>
        <v/>
      </c>
      <c r="D536" s="101" t="str">
        <f t="shared" ca="1" si="193"/>
        <v/>
      </c>
      <c r="E536" s="101" t="str">
        <f t="shared" ca="1" si="194"/>
        <v/>
      </c>
      <c r="F536" s="101" t="str">
        <f t="shared" ca="1" si="195"/>
        <v/>
      </c>
      <c r="G536" s="102" t="str">
        <f t="shared" ca="1" si="196"/>
        <v/>
      </c>
      <c r="H536" s="34" t="str">
        <f t="shared" ca="1" si="197"/>
        <v/>
      </c>
      <c r="I536" s="101" t="str">
        <f t="shared" ca="1" si="198"/>
        <v/>
      </c>
      <c r="J536" s="101" t="str">
        <f t="shared" ca="1" si="199"/>
        <v/>
      </c>
      <c r="K536" s="101" t="str">
        <f t="shared" ca="1" si="200"/>
        <v/>
      </c>
      <c r="L536" s="102" t="str">
        <f t="shared" si="201"/>
        <v/>
      </c>
      <c r="M536" s="124" t="str">
        <f t="shared" ca="1" si="184"/>
        <v/>
      </c>
      <c r="N536" s="124" t="str">
        <f t="shared" ca="1" si="185"/>
        <v/>
      </c>
      <c r="O536" s="124" t="str">
        <f t="shared" si="202"/>
        <v/>
      </c>
      <c r="P536" s="124" t="str">
        <f t="shared" si="203"/>
        <v/>
      </c>
      <c r="Q536" s="124" t="str">
        <f t="shared" si="204"/>
        <v/>
      </c>
      <c r="R536" s="124" t="str">
        <f t="shared" ca="1" si="186"/>
        <v/>
      </c>
      <c r="S536" s="154" t="str">
        <f t="shared" ca="1" si="187"/>
        <v/>
      </c>
      <c r="T536" s="154" t="str">
        <f t="shared" ca="1" si="205"/>
        <v/>
      </c>
      <c r="U536" s="154" t="str">
        <f t="shared" si="188"/>
        <v/>
      </c>
      <c r="V536" s="101" t="str">
        <f t="shared" ca="1" si="189"/>
        <v/>
      </c>
      <c r="W536" s="101" t="str">
        <f t="shared" si="190"/>
        <v/>
      </c>
    </row>
    <row r="537" spans="1:23">
      <c r="A537" s="102" t="str">
        <f>IFERROR(B537*Proc!$H$38,"")</f>
        <v/>
      </c>
      <c r="B537" s="34" t="str">
        <f t="shared" si="191"/>
        <v/>
      </c>
      <c r="C537" s="34" t="str">
        <f t="shared" ca="1" si="192"/>
        <v/>
      </c>
      <c r="D537" s="101" t="str">
        <f t="shared" ca="1" si="193"/>
        <v/>
      </c>
      <c r="E537" s="101" t="str">
        <f t="shared" ca="1" si="194"/>
        <v/>
      </c>
      <c r="F537" s="101" t="str">
        <f t="shared" ca="1" si="195"/>
        <v/>
      </c>
      <c r="G537" s="102" t="str">
        <f t="shared" ca="1" si="196"/>
        <v/>
      </c>
      <c r="H537" s="34" t="str">
        <f t="shared" ca="1" si="197"/>
        <v/>
      </c>
      <c r="I537" s="101" t="str">
        <f t="shared" ca="1" si="198"/>
        <v/>
      </c>
      <c r="J537" s="101" t="str">
        <f t="shared" ca="1" si="199"/>
        <v/>
      </c>
      <c r="K537" s="101" t="str">
        <f t="shared" ca="1" si="200"/>
        <v/>
      </c>
      <c r="L537" s="102" t="str">
        <f t="shared" si="201"/>
        <v/>
      </c>
      <c r="M537" s="124" t="str">
        <f t="shared" ca="1" si="184"/>
        <v/>
      </c>
      <c r="N537" s="124" t="str">
        <f t="shared" ca="1" si="185"/>
        <v/>
      </c>
      <c r="O537" s="124" t="str">
        <f t="shared" si="202"/>
        <v/>
      </c>
      <c r="P537" s="124" t="str">
        <f t="shared" si="203"/>
        <v/>
      </c>
      <c r="Q537" s="124" t="str">
        <f t="shared" si="204"/>
        <v/>
      </c>
      <c r="R537" s="124" t="str">
        <f t="shared" ca="1" si="186"/>
        <v/>
      </c>
      <c r="S537" s="154" t="str">
        <f t="shared" ca="1" si="187"/>
        <v/>
      </c>
      <c r="T537" s="154" t="str">
        <f t="shared" ca="1" si="205"/>
        <v/>
      </c>
      <c r="U537" s="154" t="str">
        <f t="shared" si="188"/>
        <v/>
      </c>
      <c r="V537" s="101" t="str">
        <f t="shared" ca="1" si="189"/>
        <v/>
      </c>
      <c r="W537" s="101" t="str">
        <f t="shared" si="190"/>
        <v/>
      </c>
    </row>
    <row r="538" spans="1:23">
      <c r="A538" s="102" t="str">
        <f>IFERROR(B538*Proc!$H$38,"")</f>
        <v/>
      </c>
      <c r="B538" s="34" t="str">
        <f t="shared" si="191"/>
        <v/>
      </c>
      <c r="C538" s="34" t="str">
        <f t="shared" ca="1" si="192"/>
        <v/>
      </c>
      <c r="D538" s="101" t="str">
        <f t="shared" ca="1" si="193"/>
        <v/>
      </c>
      <c r="E538" s="101" t="str">
        <f t="shared" ca="1" si="194"/>
        <v/>
      </c>
      <c r="F538" s="101" t="str">
        <f t="shared" ca="1" si="195"/>
        <v/>
      </c>
      <c r="G538" s="102" t="str">
        <f t="shared" ca="1" si="196"/>
        <v/>
      </c>
      <c r="H538" s="34" t="str">
        <f t="shared" ca="1" si="197"/>
        <v/>
      </c>
      <c r="I538" s="101" t="str">
        <f t="shared" ca="1" si="198"/>
        <v/>
      </c>
      <c r="J538" s="101" t="str">
        <f t="shared" ca="1" si="199"/>
        <v/>
      </c>
      <c r="K538" s="101" t="str">
        <f t="shared" ca="1" si="200"/>
        <v/>
      </c>
      <c r="L538" s="102" t="str">
        <f t="shared" si="201"/>
        <v/>
      </c>
      <c r="M538" s="124" t="str">
        <f t="shared" ca="1" si="184"/>
        <v/>
      </c>
      <c r="N538" s="124" t="str">
        <f t="shared" ca="1" si="185"/>
        <v/>
      </c>
      <c r="O538" s="124" t="str">
        <f t="shared" si="202"/>
        <v/>
      </c>
      <c r="P538" s="124" t="str">
        <f t="shared" si="203"/>
        <v/>
      </c>
      <c r="Q538" s="124" t="str">
        <f t="shared" si="204"/>
        <v/>
      </c>
      <c r="R538" s="124" t="str">
        <f t="shared" ca="1" si="186"/>
        <v/>
      </c>
      <c r="S538" s="154" t="str">
        <f t="shared" ca="1" si="187"/>
        <v/>
      </c>
      <c r="T538" s="154" t="str">
        <f t="shared" ca="1" si="205"/>
        <v/>
      </c>
      <c r="U538" s="154" t="str">
        <f t="shared" si="188"/>
        <v/>
      </c>
      <c r="V538" s="101" t="str">
        <f t="shared" ca="1" si="189"/>
        <v/>
      </c>
      <c r="W538" s="101" t="str">
        <f t="shared" si="190"/>
        <v/>
      </c>
    </row>
    <row r="539" spans="1:23">
      <c r="A539" s="102" t="str">
        <f>IFERROR(B539*Proc!$H$38,"")</f>
        <v/>
      </c>
      <c r="B539" s="34" t="str">
        <f t="shared" si="191"/>
        <v/>
      </c>
      <c r="C539" s="34" t="str">
        <f t="shared" ca="1" si="192"/>
        <v/>
      </c>
      <c r="D539" s="101" t="str">
        <f t="shared" ca="1" si="193"/>
        <v/>
      </c>
      <c r="E539" s="101" t="str">
        <f t="shared" ca="1" si="194"/>
        <v/>
      </c>
      <c r="F539" s="101" t="str">
        <f t="shared" ca="1" si="195"/>
        <v/>
      </c>
      <c r="G539" s="102" t="str">
        <f t="shared" ca="1" si="196"/>
        <v/>
      </c>
      <c r="H539" s="34" t="str">
        <f t="shared" ca="1" si="197"/>
        <v/>
      </c>
      <c r="I539" s="101" t="str">
        <f t="shared" ca="1" si="198"/>
        <v/>
      </c>
      <c r="J539" s="101" t="str">
        <f t="shared" ca="1" si="199"/>
        <v/>
      </c>
      <c r="K539" s="101" t="str">
        <f t="shared" ca="1" si="200"/>
        <v/>
      </c>
      <c r="L539" s="102" t="str">
        <f t="shared" si="201"/>
        <v/>
      </c>
      <c r="M539" s="124" t="str">
        <f t="shared" ca="1" si="184"/>
        <v/>
      </c>
      <c r="N539" s="124" t="str">
        <f t="shared" ca="1" si="185"/>
        <v/>
      </c>
      <c r="O539" s="124" t="str">
        <f t="shared" si="202"/>
        <v/>
      </c>
      <c r="P539" s="124" t="str">
        <f t="shared" si="203"/>
        <v/>
      </c>
      <c r="Q539" s="124" t="str">
        <f t="shared" si="204"/>
        <v/>
      </c>
      <c r="R539" s="124" t="str">
        <f t="shared" ca="1" si="186"/>
        <v/>
      </c>
      <c r="S539" s="154" t="str">
        <f t="shared" ca="1" si="187"/>
        <v/>
      </c>
      <c r="T539" s="154" t="str">
        <f t="shared" ca="1" si="205"/>
        <v/>
      </c>
      <c r="U539" s="154" t="str">
        <f t="shared" si="188"/>
        <v/>
      </c>
      <c r="V539" s="101" t="str">
        <f t="shared" ca="1" si="189"/>
        <v/>
      </c>
      <c r="W539" s="101" t="str">
        <f t="shared" si="190"/>
        <v/>
      </c>
    </row>
    <row r="540" spans="1:23">
      <c r="A540" s="102" t="str">
        <f>IFERROR(B540*Proc!$H$38,"")</f>
        <v/>
      </c>
      <c r="B540" s="34" t="str">
        <f t="shared" si="191"/>
        <v/>
      </c>
      <c r="C540" s="34" t="str">
        <f t="shared" ca="1" si="192"/>
        <v/>
      </c>
      <c r="D540" s="101" t="str">
        <f t="shared" ca="1" si="193"/>
        <v/>
      </c>
      <c r="E540" s="101" t="str">
        <f t="shared" ca="1" si="194"/>
        <v/>
      </c>
      <c r="F540" s="101" t="str">
        <f t="shared" ca="1" si="195"/>
        <v/>
      </c>
      <c r="G540" s="102" t="str">
        <f t="shared" ca="1" si="196"/>
        <v/>
      </c>
      <c r="H540" s="34" t="str">
        <f t="shared" ca="1" si="197"/>
        <v/>
      </c>
      <c r="I540" s="101" t="str">
        <f t="shared" ca="1" si="198"/>
        <v/>
      </c>
      <c r="J540" s="101" t="str">
        <f t="shared" ca="1" si="199"/>
        <v/>
      </c>
      <c r="K540" s="101" t="str">
        <f t="shared" ca="1" si="200"/>
        <v/>
      </c>
      <c r="L540" s="102" t="str">
        <f t="shared" si="201"/>
        <v/>
      </c>
      <c r="M540" s="124" t="str">
        <f t="shared" ca="1" si="184"/>
        <v/>
      </c>
      <c r="N540" s="124" t="str">
        <f t="shared" ca="1" si="185"/>
        <v/>
      </c>
      <c r="O540" s="124" t="str">
        <f t="shared" si="202"/>
        <v/>
      </c>
      <c r="P540" s="124" t="str">
        <f t="shared" si="203"/>
        <v/>
      </c>
      <c r="Q540" s="124" t="str">
        <f t="shared" si="204"/>
        <v/>
      </c>
      <c r="R540" s="124" t="str">
        <f t="shared" ca="1" si="186"/>
        <v/>
      </c>
      <c r="S540" s="154" t="str">
        <f t="shared" ca="1" si="187"/>
        <v/>
      </c>
      <c r="T540" s="154" t="str">
        <f t="shared" ca="1" si="205"/>
        <v/>
      </c>
      <c r="U540" s="154" t="str">
        <f t="shared" si="188"/>
        <v/>
      </c>
      <c r="V540" s="101" t="str">
        <f t="shared" ca="1" si="189"/>
        <v/>
      </c>
      <c r="W540" s="101" t="str">
        <f t="shared" si="190"/>
        <v/>
      </c>
    </row>
    <row r="541" spans="1:23">
      <c r="A541" s="102" t="str">
        <f>IFERROR(B541*Proc!$H$38,"")</f>
        <v/>
      </c>
      <c r="B541" s="34" t="str">
        <f t="shared" si="191"/>
        <v/>
      </c>
      <c r="C541" s="34" t="str">
        <f t="shared" ca="1" si="192"/>
        <v/>
      </c>
      <c r="D541" s="101" t="str">
        <f t="shared" ca="1" si="193"/>
        <v/>
      </c>
      <c r="E541" s="101" t="str">
        <f t="shared" ca="1" si="194"/>
        <v/>
      </c>
      <c r="F541" s="101" t="str">
        <f t="shared" ca="1" si="195"/>
        <v/>
      </c>
      <c r="G541" s="102" t="str">
        <f t="shared" ca="1" si="196"/>
        <v/>
      </c>
      <c r="H541" s="34" t="str">
        <f t="shared" ca="1" si="197"/>
        <v/>
      </c>
      <c r="I541" s="101" t="str">
        <f t="shared" ca="1" si="198"/>
        <v/>
      </c>
      <c r="J541" s="101" t="str">
        <f t="shared" ca="1" si="199"/>
        <v/>
      </c>
      <c r="K541" s="101" t="str">
        <f t="shared" ca="1" si="200"/>
        <v/>
      </c>
      <c r="L541" s="102" t="str">
        <f t="shared" si="201"/>
        <v/>
      </c>
      <c r="M541" s="124" t="str">
        <f t="shared" ca="1" si="184"/>
        <v/>
      </c>
      <c r="N541" s="124" t="str">
        <f t="shared" ca="1" si="185"/>
        <v/>
      </c>
      <c r="O541" s="124" t="str">
        <f t="shared" si="202"/>
        <v/>
      </c>
      <c r="P541" s="124" t="str">
        <f t="shared" si="203"/>
        <v/>
      </c>
      <c r="Q541" s="124" t="str">
        <f t="shared" si="204"/>
        <v/>
      </c>
      <c r="R541" s="124" t="str">
        <f t="shared" ca="1" si="186"/>
        <v/>
      </c>
      <c r="S541" s="154" t="str">
        <f t="shared" ca="1" si="187"/>
        <v/>
      </c>
      <c r="T541" s="154" t="str">
        <f t="shared" ca="1" si="205"/>
        <v/>
      </c>
      <c r="U541" s="154" t="str">
        <f t="shared" si="188"/>
        <v/>
      </c>
      <c r="V541" s="101" t="str">
        <f t="shared" ca="1" si="189"/>
        <v/>
      </c>
      <c r="W541" s="101" t="str">
        <f t="shared" si="190"/>
        <v/>
      </c>
    </row>
    <row r="542" spans="1:23">
      <c r="A542" s="102" t="str">
        <f>IFERROR(B542*Proc!$H$38,"")</f>
        <v/>
      </c>
      <c r="B542" s="34" t="str">
        <f t="shared" si="191"/>
        <v/>
      </c>
      <c r="C542" s="34" t="str">
        <f t="shared" ca="1" si="192"/>
        <v/>
      </c>
      <c r="D542" s="101" t="str">
        <f t="shared" ca="1" si="193"/>
        <v/>
      </c>
      <c r="E542" s="101" t="str">
        <f t="shared" ca="1" si="194"/>
        <v/>
      </c>
      <c r="F542" s="101" t="str">
        <f t="shared" ca="1" si="195"/>
        <v/>
      </c>
      <c r="G542" s="102" t="str">
        <f t="shared" ca="1" si="196"/>
        <v/>
      </c>
      <c r="H542" s="34" t="str">
        <f t="shared" ca="1" si="197"/>
        <v/>
      </c>
      <c r="I542" s="101" t="str">
        <f t="shared" ca="1" si="198"/>
        <v/>
      </c>
      <c r="J542" s="101" t="str">
        <f t="shared" ca="1" si="199"/>
        <v/>
      </c>
      <c r="K542" s="101" t="str">
        <f t="shared" ca="1" si="200"/>
        <v/>
      </c>
      <c r="L542" s="102" t="str">
        <f t="shared" si="201"/>
        <v/>
      </c>
      <c r="M542" s="124" t="str">
        <f t="shared" ca="1" si="184"/>
        <v/>
      </c>
      <c r="N542" s="124" t="str">
        <f t="shared" ca="1" si="185"/>
        <v/>
      </c>
      <c r="O542" s="124" t="str">
        <f t="shared" si="202"/>
        <v/>
      </c>
      <c r="P542" s="124" t="str">
        <f t="shared" si="203"/>
        <v/>
      </c>
      <c r="Q542" s="124" t="str">
        <f t="shared" si="204"/>
        <v/>
      </c>
      <c r="R542" s="124" t="str">
        <f t="shared" ca="1" si="186"/>
        <v/>
      </c>
      <c r="S542" s="154" t="str">
        <f t="shared" ca="1" si="187"/>
        <v/>
      </c>
      <c r="T542" s="154" t="str">
        <f t="shared" ca="1" si="205"/>
        <v/>
      </c>
      <c r="U542" s="154" t="str">
        <f t="shared" si="188"/>
        <v/>
      </c>
      <c r="V542" s="101" t="str">
        <f t="shared" ca="1" si="189"/>
        <v/>
      </c>
      <c r="W542" s="101" t="str">
        <f t="shared" si="190"/>
        <v/>
      </c>
    </row>
    <row r="543" spans="1:23">
      <c r="A543" s="102" t="str">
        <f>IFERROR(B543*Proc!$H$38,"")</f>
        <v/>
      </c>
      <c r="B543" s="34" t="str">
        <f t="shared" si="191"/>
        <v/>
      </c>
      <c r="C543" s="34" t="str">
        <f t="shared" ca="1" si="192"/>
        <v/>
      </c>
      <c r="D543" s="101" t="str">
        <f t="shared" ca="1" si="193"/>
        <v/>
      </c>
      <c r="E543" s="101" t="str">
        <f t="shared" ca="1" si="194"/>
        <v/>
      </c>
      <c r="F543" s="101" t="str">
        <f t="shared" ca="1" si="195"/>
        <v/>
      </c>
      <c r="G543" s="102" t="str">
        <f t="shared" ca="1" si="196"/>
        <v/>
      </c>
      <c r="H543" s="34" t="str">
        <f t="shared" ca="1" si="197"/>
        <v/>
      </c>
      <c r="I543" s="101" t="str">
        <f t="shared" ca="1" si="198"/>
        <v/>
      </c>
      <c r="J543" s="101" t="str">
        <f t="shared" ca="1" si="199"/>
        <v/>
      </c>
      <c r="K543" s="101" t="str">
        <f t="shared" ca="1" si="200"/>
        <v/>
      </c>
      <c r="L543" s="102" t="str">
        <f t="shared" si="201"/>
        <v/>
      </c>
      <c r="M543" s="124" t="str">
        <f t="shared" ca="1" si="184"/>
        <v/>
      </c>
      <c r="N543" s="124" t="str">
        <f t="shared" ca="1" si="185"/>
        <v/>
      </c>
      <c r="O543" s="124" t="str">
        <f t="shared" si="202"/>
        <v/>
      </c>
      <c r="P543" s="124" t="str">
        <f t="shared" si="203"/>
        <v/>
      </c>
      <c r="Q543" s="124" t="str">
        <f t="shared" si="204"/>
        <v/>
      </c>
      <c r="R543" s="124" t="str">
        <f t="shared" ca="1" si="186"/>
        <v/>
      </c>
      <c r="S543" s="154" t="str">
        <f t="shared" ca="1" si="187"/>
        <v/>
      </c>
      <c r="T543" s="154" t="str">
        <f t="shared" ca="1" si="205"/>
        <v/>
      </c>
      <c r="U543" s="154" t="str">
        <f t="shared" si="188"/>
        <v/>
      </c>
      <c r="V543" s="101" t="str">
        <f t="shared" ca="1" si="189"/>
        <v/>
      </c>
      <c r="W543" s="101" t="str">
        <f t="shared" si="190"/>
        <v/>
      </c>
    </row>
    <row r="544" spans="1:23">
      <c r="A544" s="102" t="str">
        <f>IFERROR(B544*Proc!$H$38,"")</f>
        <v/>
      </c>
      <c r="B544" s="34" t="str">
        <f t="shared" si="191"/>
        <v/>
      </c>
      <c r="C544" s="34" t="str">
        <f t="shared" ca="1" si="192"/>
        <v/>
      </c>
      <c r="D544" s="101" t="str">
        <f t="shared" ca="1" si="193"/>
        <v/>
      </c>
      <c r="E544" s="101" t="str">
        <f t="shared" ca="1" si="194"/>
        <v/>
      </c>
      <c r="F544" s="101" t="str">
        <f t="shared" ca="1" si="195"/>
        <v/>
      </c>
      <c r="G544" s="102" t="str">
        <f t="shared" ca="1" si="196"/>
        <v/>
      </c>
      <c r="H544" s="34" t="str">
        <f t="shared" ca="1" si="197"/>
        <v/>
      </c>
      <c r="I544" s="101" t="str">
        <f t="shared" ca="1" si="198"/>
        <v/>
      </c>
      <c r="J544" s="101" t="str">
        <f t="shared" ca="1" si="199"/>
        <v/>
      </c>
      <c r="K544" s="101" t="str">
        <f t="shared" ca="1" si="200"/>
        <v/>
      </c>
      <c r="L544" s="102" t="str">
        <f t="shared" si="201"/>
        <v/>
      </c>
      <c r="M544" s="124" t="str">
        <f t="shared" ca="1" si="184"/>
        <v/>
      </c>
      <c r="N544" s="124" t="str">
        <f t="shared" ca="1" si="185"/>
        <v/>
      </c>
      <c r="O544" s="124" t="str">
        <f t="shared" si="202"/>
        <v/>
      </c>
      <c r="P544" s="124" t="str">
        <f t="shared" si="203"/>
        <v/>
      </c>
      <c r="Q544" s="124" t="str">
        <f t="shared" si="204"/>
        <v/>
      </c>
      <c r="R544" s="124" t="str">
        <f t="shared" ca="1" si="186"/>
        <v/>
      </c>
      <c r="S544" s="154" t="str">
        <f t="shared" ca="1" si="187"/>
        <v/>
      </c>
      <c r="T544" s="154" t="str">
        <f t="shared" ca="1" si="205"/>
        <v/>
      </c>
      <c r="U544" s="154" t="str">
        <f t="shared" si="188"/>
        <v/>
      </c>
      <c r="V544" s="101" t="str">
        <f t="shared" ca="1" si="189"/>
        <v/>
      </c>
      <c r="W544" s="101" t="str">
        <f t="shared" si="190"/>
        <v/>
      </c>
    </row>
    <row r="545" spans="1:23">
      <c r="A545" s="102" t="str">
        <f>IFERROR(B545*Proc!$H$38,"")</f>
        <v/>
      </c>
      <c r="B545" s="34" t="str">
        <f t="shared" si="191"/>
        <v/>
      </c>
      <c r="C545" s="34" t="str">
        <f t="shared" ca="1" si="192"/>
        <v/>
      </c>
      <c r="D545" s="101" t="str">
        <f t="shared" ca="1" si="193"/>
        <v/>
      </c>
      <c r="E545" s="101" t="str">
        <f t="shared" ca="1" si="194"/>
        <v/>
      </c>
      <c r="F545" s="101" t="str">
        <f t="shared" ca="1" si="195"/>
        <v/>
      </c>
      <c r="G545" s="102" t="str">
        <f t="shared" ca="1" si="196"/>
        <v/>
      </c>
      <c r="H545" s="34" t="str">
        <f t="shared" ca="1" si="197"/>
        <v/>
      </c>
      <c r="I545" s="101" t="str">
        <f t="shared" ca="1" si="198"/>
        <v/>
      </c>
      <c r="J545" s="101" t="str">
        <f t="shared" ca="1" si="199"/>
        <v/>
      </c>
      <c r="K545" s="101" t="str">
        <f t="shared" ca="1" si="200"/>
        <v/>
      </c>
      <c r="L545" s="102" t="str">
        <f t="shared" si="201"/>
        <v/>
      </c>
      <c r="M545" s="124" t="str">
        <f t="shared" ca="1" si="184"/>
        <v/>
      </c>
      <c r="N545" s="124" t="str">
        <f t="shared" ca="1" si="185"/>
        <v/>
      </c>
      <c r="O545" s="124" t="str">
        <f t="shared" si="202"/>
        <v/>
      </c>
      <c r="P545" s="124" t="str">
        <f t="shared" si="203"/>
        <v/>
      </c>
      <c r="Q545" s="124" t="str">
        <f t="shared" si="204"/>
        <v/>
      </c>
      <c r="R545" s="124" t="str">
        <f t="shared" ca="1" si="186"/>
        <v/>
      </c>
      <c r="S545" s="154" t="str">
        <f t="shared" ca="1" si="187"/>
        <v/>
      </c>
      <c r="T545" s="154" t="str">
        <f t="shared" ca="1" si="205"/>
        <v/>
      </c>
      <c r="U545" s="154" t="str">
        <f t="shared" si="188"/>
        <v/>
      </c>
      <c r="V545" s="101" t="str">
        <f t="shared" ca="1" si="189"/>
        <v/>
      </c>
      <c r="W545" s="101" t="str">
        <f t="shared" si="190"/>
        <v/>
      </c>
    </row>
    <row r="546" spans="1:23">
      <c r="A546" s="102" t="str">
        <f>IFERROR(B546*Proc!$H$38,"")</f>
        <v/>
      </c>
      <c r="B546" s="34" t="str">
        <f t="shared" si="191"/>
        <v/>
      </c>
      <c r="C546" s="34" t="str">
        <f t="shared" ca="1" si="192"/>
        <v/>
      </c>
      <c r="D546" s="101" t="str">
        <f t="shared" ca="1" si="193"/>
        <v/>
      </c>
      <c r="E546" s="101" t="str">
        <f t="shared" ca="1" si="194"/>
        <v/>
      </c>
      <c r="F546" s="101" t="str">
        <f t="shared" ca="1" si="195"/>
        <v/>
      </c>
      <c r="G546" s="102" t="str">
        <f t="shared" ca="1" si="196"/>
        <v/>
      </c>
      <c r="H546" s="34" t="str">
        <f t="shared" ca="1" si="197"/>
        <v/>
      </c>
      <c r="I546" s="101" t="str">
        <f t="shared" ca="1" si="198"/>
        <v/>
      </c>
      <c r="J546" s="101" t="str">
        <f t="shared" ca="1" si="199"/>
        <v/>
      </c>
      <c r="K546" s="101" t="str">
        <f t="shared" ca="1" si="200"/>
        <v/>
      </c>
      <c r="L546" s="102" t="str">
        <f t="shared" si="201"/>
        <v/>
      </c>
      <c r="M546" s="124" t="str">
        <f t="shared" ca="1" si="184"/>
        <v/>
      </c>
      <c r="N546" s="124" t="str">
        <f t="shared" ca="1" si="185"/>
        <v/>
      </c>
      <c r="O546" s="124" t="str">
        <f t="shared" si="202"/>
        <v/>
      </c>
      <c r="P546" s="124" t="str">
        <f t="shared" si="203"/>
        <v/>
      </c>
      <c r="Q546" s="124" t="str">
        <f t="shared" si="204"/>
        <v/>
      </c>
      <c r="R546" s="124" t="str">
        <f t="shared" ca="1" si="186"/>
        <v/>
      </c>
      <c r="S546" s="154" t="str">
        <f t="shared" ca="1" si="187"/>
        <v/>
      </c>
      <c r="T546" s="154" t="str">
        <f t="shared" ca="1" si="205"/>
        <v/>
      </c>
      <c r="U546" s="154" t="str">
        <f t="shared" si="188"/>
        <v/>
      </c>
      <c r="V546" s="101" t="str">
        <f t="shared" ca="1" si="189"/>
        <v/>
      </c>
      <c r="W546" s="101" t="str">
        <f t="shared" si="190"/>
        <v/>
      </c>
    </row>
    <row r="547" spans="1:23">
      <c r="A547" s="102" t="str">
        <f>IFERROR(B547*Proc!$H$38,"")</f>
        <v/>
      </c>
      <c r="B547" s="34" t="str">
        <f t="shared" si="191"/>
        <v/>
      </c>
      <c r="C547" s="34" t="str">
        <f t="shared" ca="1" si="192"/>
        <v/>
      </c>
      <c r="D547" s="101" t="str">
        <f t="shared" ca="1" si="193"/>
        <v/>
      </c>
      <c r="E547" s="101" t="str">
        <f t="shared" ca="1" si="194"/>
        <v/>
      </c>
      <c r="F547" s="101" t="str">
        <f t="shared" ca="1" si="195"/>
        <v/>
      </c>
      <c r="G547" s="102" t="str">
        <f t="shared" ca="1" si="196"/>
        <v/>
      </c>
      <c r="H547" s="34" t="str">
        <f t="shared" ca="1" si="197"/>
        <v/>
      </c>
      <c r="I547" s="101" t="str">
        <f t="shared" ca="1" si="198"/>
        <v/>
      </c>
      <c r="J547" s="101" t="str">
        <f t="shared" ca="1" si="199"/>
        <v/>
      </c>
      <c r="K547" s="101" t="str">
        <f t="shared" ca="1" si="200"/>
        <v/>
      </c>
      <c r="L547" s="102" t="str">
        <f t="shared" si="201"/>
        <v/>
      </c>
      <c r="M547" s="124" t="str">
        <f t="shared" ca="1" si="184"/>
        <v/>
      </c>
      <c r="N547" s="124" t="str">
        <f t="shared" ca="1" si="185"/>
        <v/>
      </c>
      <c r="O547" s="124" t="str">
        <f t="shared" si="202"/>
        <v/>
      </c>
      <c r="P547" s="124" t="str">
        <f t="shared" si="203"/>
        <v/>
      </c>
      <c r="Q547" s="124" t="str">
        <f t="shared" si="204"/>
        <v/>
      </c>
      <c r="R547" s="124" t="str">
        <f t="shared" ca="1" si="186"/>
        <v/>
      </c>
      <c r="S547" s="154" t="str">
        <f t="shared" ca="1" si="187"/>
        <v/>
      </c>
      <c r="T547" s="154" t="str">
        <f t="shared" ca="1" si="205"/>
        <v/>
      </c>
      <c r="U547" s="154" t="str">
        <f t="shared" si="188"/>
        <v/>
      </c>
      <c r="V547" s="101" t="str">
        <f t="shared" ca="1" si="189"/>
        <v/>
      </c>
      <c r="W547" s="101" t="str">
        <f t="shared" si="190"/>
        <v/>
      </c>
    </row>
    <row r="548" spans="1:23">
      <c r="A548" s="102" t="str">
        <f>IFERROR(B548*Proc!$H$38,"")</f>
        <v/>
      </c>
      <c r="B548" s="34" t="str">
        <f t="shared" si="191"/>
        <v/>
      </c>
      <c r="C548" s="34" t="str">
        <f t="shared" ca="1" si="192"/>
        <v/>
      </c>
      <c r="D548" s="101" t="str">
        <f t="shared" ca="1" si="193"/>
        <v/>
      </c>
      <c r="E548" s="101" t="str">
        <f t="shared" ca="1" si="194"/>
        <v/>
      </c>
      <c r="F548" s="101" t="str">
        <f t="shared" ca="1" si="195"/>
        <v/>
      </c>
      <c r="G548" s="102" t="str">
        <f t="shared" ca="1" si="196"/>
        <v/>
      </c>
      <c r="H548" s="34" t="str">
        <f t="shared" ca="1" si="197"/>
        <v/>
      </c>
      <c r="I548" s="101" t="str">
        <f t="shared" ca="1" si="198"/>
        <v/>
      </c>
      <c r="J548" s="101" t="str">
        <f t="shared" ca="1" si="199"/>
        <v/>
      </c>
      <c r="K548" s="101" t="str">
        <f t="shared" ca="1" si="200"/>
        <v/>
      </c>
      <c r="L548" s="102" t="str">
        <f t="shared" si="201"/>
        <v/>
      </c>
      <c r="M548" s="124" t="str">
        <f t="shared" ca="1" si="184"/>
        <v/>
      </c>
      <c r="N548" s="124" t="str">
        <f t="shared" ca="1" si="185"/>
        <v/>
      </c>
      <c r="O548" s="124" t="str">
        <f t="shared" si="202"/>
        <v/>
      </c>
      <c r="P548" s="124" t="str">
        <f t="shared" si="203"/>
        <v/>
      </c>
      <c r="Q548" s="124" t="str">
        <f t="shared" si="204"/>
        <v/>
      </c>
      <c r="R548" s="124" t="str">
        <f t="shared" ca="1" si="186"/>
        <v/>
      </c>
      <c r="S548" s="154" t="str">
        <f t="shared" ca="1" si="187"/>
        <v/>
      </c>
      <c r="T548" s="154" t="str">
        <f t="shared" ca="1" si="205"/>
        <v/>
      </c>
      <c r="U548" s="154" t="str">
        <f t="shared" si="188"/>
        <v/>
      </c>
      <c r="V548" s="101" t="str">
        <f t="shared" ca="1" si="189"/>
        <v/>
      </c>
      <c r="W548" s="101" t="str">
        <f t="shared" si="190"/>
        <v/>
      </c>
    </row>
    <row r="549" spans="1:23">
      <c r="A549" s="102" t="str">
        <f>IFERROR(B549*Proc!$H$38,"")</f>
        <v/>
      </c>
      <c r="B549" s="34" t="str">
        <f t="shared" si="191"/>
        <v/>
      </c>
      <c r="C549" s="34" t="str">
        <f t="shared" ca="1" si="192"/>
        <v/>
      </c>
      <c r="D549" s="101" t="str">
        <f t="shared" ca="1" si="193"/>
        <v/>
      </c>
      <c r="E549" s="101" t="str">
        <f t="shared" ca="1" si="194"/>
        <v/>
      </c>
      <c r="F549" s="101" t="str">
        <f t="shared" ca="1" si="195"/>
        <v/>
      </c>
      <c r="G549" s="102" t="str">
        <f t="shared" ca="1" si="196"/>
        <v/>
      </c>
      <c r="H549" s="34" t="str">
        <f t="shared" ca="1" si="197"/>
        <v/>
      </c>
      <c r="I549" s="101" t="str">
        <f t="shared" ca="1" si="198"/>
        <v/>
      </c>
      <c r="J549" s="101" t="str">
        <f t="shared" ca="1" si="199"/>
        <v/>
      </c>
      <c r="K549" s="101" t="str">
        <f t="shared" ca="1" si="200"/>
        <v/>
      </c>
      <c r="L549" s="102" t="str">
        <f t="shared" si="201"/>
        <v/>
      </c>
      <c r="M549" s="124" t="str">
        <f t="shared" ca="1" si="184"/>
        <v/>
      </c>
      <c r="N549" s="124" t="str">
        <f t="shared" ca="1" si="185"/>
        <v/>
      </c>
      <c r="O549" s="124" t="str">
        <f t="shared" si="202"/>
        <v/>
      </c>
      <c r="P549" s="124" t="str">
        <f t="shared" si="203"/>
        <v/>
      </c>
      <c r="Q549" s="124" t="str">
        <f t="shared" si="204"/>
        <v/>
      </c>
      <c r="R549" s="124" t="str">
        <f t="shared" ca="1" si="186"/>
        <v/>
      </c>
      <c r="S549" s="154" t="str">
        <f t="shared" ca="1" si="187"/>
        <v/>
      </c>
      <c r="T549" s="154" t="str">
        <f t="shared" ca="1" si="205"/>
        <v/>
      </c>
      <c r="U549" s="154" t="str">
        <f t="shared" si="188"/>
        <v/>
      </c>
      <c r="V549" s="101" t="str">
        <f t="shared" ca="1" si="189"/>
        <v/>
      </c>
      <c r="W549" s="101" t="str">
        <f t="shared" si="190"/>
        <v/>
      </c>
    </row>
    <row r="550" spans="1:23">
      <c r="A550" s="102" t="str">
        <f>IFERROR(B550*Proc!$H$38,"")</f>
        <v/>
      </c>
      <c r="B550" s="34" t="str">
        <f t="shared" si="191"/>
        <v/>
      </c>
      <c r="C550" s="34" t="str">
        <f t="shared" ca="1" si="192"/>
        <v/>
      </c>
      <c r="D550" s="101" t="str">
        <f t="shared" ca="1" si="193"/>
        <v/>
      </c>
      <c r="E550" s="101" t="str">
        <f t="shared" ca="1" si="194"/>
        <v/>
      </c>
      <c r="F550" s="101" t="str">
        <f t="shared" ca="1" si="195"/>
        <v/>
      </c>
      <c r="G550" s="102" t="str">
        <f t="shared" ca="1" si="196"/>
        <v/>
      </c>
      <c r="H550" s="34" t="str">
        <f t="shared" ca="1" si="197"/>
        <v/>
      </c>
      <c r="I550" s="101" t="str">
        <f t="shared" ca="1" si="198"/>
        <v/>
      </c>
      <c r="J550" s="101" t="str">
        <f t="shared" ca="1" si="199"/>
        <v/>
      </c>
      <c r="K550" s="101" t="str">
        <f t="shared" ca="1" si="200"/>
        <v/>
      </c>
      <c r="L550" s="102" t="str">
        <f t="shared" si="201"/>
        <v/>
      </c>
      <c r="M550" s="124" t="str">
        <f t="shared" ca="1" si="184"/>
        <v/>
      </c>
      <c r="N550" s="124" t="str">
        <f t="shared" ca="1" si="185"/>
        <v/>
      </c>
      <c r="O550" s="124" t="str">
        <f t="shared" si="202"/>
        <v/>
      </c>
      <c r="P550" s="124" t="str">
        <f t="shared" si="203"/>
        <v/>
      </c>
      <c r="Q550" s="124" t="str">
        <f t="shared" si="204"/>
        <v/>
      </c>
      <c r="R550" s="124" t="str">
        <f t="shared" ca="1" si="186"/>
        <v/>
      </c>
      <c r="S550" s="154" t="str">
        <f t="shared" ca="1" si="187"/>
        <v/>
      </c>
      <c r="T550" s="154" t="str">
        <f t="shared" ca="1" si="205"/>
        <v/>
      </c>
      <c r="U550" s="154" t="str">
        <f t="shared" si="188"/>
        <v/>
      </c>
      <c r="V550" s="101" t="str">
        <f t="shared" ca="1" si="189"/>
        <v/>
      </c>
      <c r="W550" s="101" t="str">
        <f t="shared" si="190"/>
        <v/>
      </c>
    </row>
    <row r="551" spans="1:23">
      <c r="A551" s="102" t="str">
        <f>IFERROR(B551*Proc!$H$38,"")</f>
        <v/>
      </c>
      <c r="B551" s="34" t="str">
        <f t="shared" si="191"/>
        <v/>
      </c>
      <c r="C551" s="34" t="str">
        <f t="shared" ca="1" si="192"/>
        <v/>
      </c>
      <c r="D551" s="101" t="str">
        <f t="shared" ca="1" si="193"/>
        <v/>
      </c>
      <c r="E551" s="101" t="str">
        <f t="shared" ca="1" si="194"/>
        <v/>
      </c>
      <c r="F551" s="101" t="str">
        <f t="shared" ca="1" si="195"/>
        <v/>
      </c>
      <c r="G551" s="102" t="str">
        <f t="shared" ca="1" si="196"/>
        <v/>
      </c>
      <c r="H551" s="34" t="str">
        <f t="shared" ca="1" si="197"/>
        <v/>
      </c>
      <c r="I551" s="101" t="str">
        <f t="shared" ca="1" si="198"/>
        <v/>
      </c>
      <c r="J551" s="101" t="str">
        <f t="shared" ca="1" si="199"/>
        <v/>
      </c>
      <c r="K551" s="101" t="str">
        <f t="shared" ca="1" si="200"/>
        <v/>
      </c>
      <c r="L551" s="102" t="str">
        <f t="shared" si="201"/>
        <v/>
      </c>
      <c r="M551" s="124" t="str">
        <f t="shared" ca="1" si="184"/>
        <v/>
      </c>
      <c r="N551" s="124" t="str">
        <f t="shared" ca="1" si="185"/>
        <v/>
      </c>
      <c r="O551" s="124" t="str">
        <f t="shared" si="202"/>
        <v/>
      </c>
      <c r="P551" s="124" t="str">
        <f t="shared" si="203"/>
        <v/>
      </c>
      <c r="Q551" s="124" t="str">
        <f t="shared" si="204"/>
        <v/>
      </c>
      <c r="R551" s="124" t="str">
        <f t="shared" ca="1" si="186"/>
        <v/>
      </c>
      <c r="S551" s="154" t="str">
        <f t="shared" ca="1" si="187"/>
        <v/>
      </c>
      <c r="T551" s="154" t="str">
        <f t="shared" ca="1" si="205"/>
        <v/>
      </c>
      <c r="U551" s="154" t="str">
        <f t="shared" si="188"/>
        <v/>
      </c>
      <c r="V551" s="101" t="str">
        <f t="shared" ca="1" si="189"/>
        <v/>
      </c>
      <c r="W551" s="101" t="str">
        <f t="shared" si="190"/>
        <v/>
      </c>
    </row>
    <row r="552" spans="1:23">
      <c r="A552" s="102" t="str">
        <f>IFERROR(B552*Proc!$H$38,"")</f>
        <v/>
      </c>
      <c r="B552" s="34" t="str">
        <f t="shared" si="191"/>
        <v/>
      </c>
      <c r="C552" s="34" t="str">
        <f t="shared" ca="1" si="192"/>
        <v/>
      </c>
      <c r="D552" s="101" t="str">
        <f t="shared" ca="1" si="193"/>
        <v/>
      </c>
      <c r="E552" s="101" t="str">
        <f t="shared" ca="1" si="194"/>
        <v/>
      </c>
      <c r="F552" s="101" t="str">
        <f t="shared" ca="1" si="195"/>
        <v/>
      </c>
      <c r="G552" s="102" t="str">
        <f t="shared" ca="1" si="196"/>
        <v/>
      </c>
      <c r="H552" s="34" t="str">
        <f t="shared" ca="1" si="197"/>
        <v/>
      </c>
      <c r="I552" s="101" t="str">
        <f t="shared" ca="1" si="198"/>
        <v/>
      </c>
      <c r="J552" s="101" t="str">
        <f t="shared" ca="1" si="199"/>
        <v/>
      </c>
      <c r="K552" s="101" t="str">
        <f t="shared" ca="1" si="200"/>
        <v/>
      </c>
      <c r="L552" s="102" t="str">
        <f t="shared" si="201"/>
        <v/>
      </c>
      <c r="M552" s="124" t="str">
        <f t="shared" ca="1" si="184"/>
        <v/>
      </c>
      <c r="N552" s="124" t="str">
        <f t="shared" ca="1" si="185"/>
        <v/>
      </c>
      <c r="O552" s="124" t="str">
        <f t="shared" si="202"/>
        <v/>
      </c>
      <c r="P552" s="124" t="str">
        <f t="shared" si="203"/>
        <v/>
      </c>
      <c r="Q552" s="124" t="str">
        <f t="shared" si="204"/>
        <v/>
      </c>
      <c r="R552" s="124" t="str">
        <f t="shared" ca="1" si="186"/>
        <v/>
      </c>
      <c r="S552" s="154" t="str">
        <f t="shared" ca="1" si="187"/>
        <v/>
      </c>
      <c r="T552" s="154" t="str">
        <f t="shared" ca="1" si="205"/>
        <v/>
      </c>
      <c r="U552" s="154" t="str">
        <f t="shared" si="188"/>
        <v/>
      </c>
      <c r="V552" s="101" t="str">
        <f t="shared" ca="1" si="189"/>
        <v/>
      </c>
      <c r="W552" s="101" t="str">
        <f t="shared" si="190"/>
        <v/>
      </c>
    </row>
    <row r="553" spans="1:23">
      <c r="A553" s="102" t="str">
        <f>IFERROR(B553*Proc!$H$38,"")</f>
        <v/>
      </c>
      <c r="B553" s="34" t="str">
        <f t="shared" si="191"/>
        <v/>
      </c>
      <c r="C553" s="34" t="str">
        <f t="shared" ca="1" si="192"/>
        <v/>
      </c>
      <c r="D553" s="101" t="str">
        <f t="shared" ca="1" si="193"/>
        <v/>
      </c>
      <c r="E553" s="101" t="str">
        <f t="shared" ca="1" si="194"/>
        <v/>
      </c>
      <c r="F553" s="101" t="str">
        <f t="shared" ca="1" si="195"/>
        <v/>
      </c>
      <c r="G553" s="102" t="str">
        <f t="shared" ca="1" si="196"/>
        <v/>
      </c>
      <c r="H553" s="34" t="str">
        <f t="shared" ca="1" si="197"/>
        <v/>
      </c>
      <c r="I553" s="101" t="str">
        <f t="shared" ca="1" si="198"/>
        <v/>
      </c>
      <c r="J553" s="101" t="str">
        <f t="shared" ca="1" si="199"/>
        <v/>
      </c>
      <c r="K553" s="101" t="str">
        <f t="shared" ca="1" si="200"/>
        <v/>
      </c>
      <c r="L553" s="102" t="str">
        <f t="shared" si="201"/>
        <v/>
      </c>
      <c r="M553" s="124" t="str">
        <f t="shared" ca="1" si="184"/>
        <v/>
      </c>
      <c r="N553" s="124" t="str">
        <f t="shared" ca="1" si="185"/>
        <v/>
      </c>
      <c r="O553" s="124" t="str">
        <f t="shared" si="202"/>
        <v/>
      </c>
      <c r="P553" s="124" t="str">
        <f t="shared" si="203"/>
        <v/>
      </c>
      <c r="Q553" s="124" t="str">
        <f t="shared" si="204"/>
        <v/>
      </c>
      <c r="R553" s="124" t="str">
        <f t="shared" ca="1" si="186"/>
        <v/>
      </c>
      <c r="S553" s="154" t="str">
        <f t="shared" ca="1" si="187"/>
        <v/>
      </c>
      <c r="T553" s="154" t="str">
        <f t="shared" ca="1" si="205"/>
        <v/>
      </c>
      <c r="U553" s="154" t="str">
        <f t="shared" si="188"/>
        <v/>
      </c>
      <c r="V553" s="101" t="str">
        <f t="shared" ca="1" si="189"/>
        <v/>
      </c>
      <c r="W553" s="101" t="str">
        <f t="shared" si="190"/>
        <v/>
      </c>
    </row>
    <row r="554" spans="1:23">
      <c r="A554" s="102" t="str">
        <f>IFERROR(B554*Proc!$H$38,"")</f>
        <v/>
      </c>
      <c r="B554" s="34" t="str">
        <f t="shared" si="191"/>
        <v/>
      </c>
      <c r="C554" s="34" t="str">
        <f t="shared" ca="1" si="192"/>
        <v/>
      </c>
      <c r="D554" s="101" t="str">
        <f t="shared" ca="1" si="193"/>
        <v/>
      </c>
      <c r="E554" s="101" t="str">
        <f t="shared" ca="1" si="194"/>
        <v/>
      </c>
      <c r="F554" s="101" t="str">
        <f t="shared" ca="1" si="195"/>
        <v/>
      </c>
      <c r="G554" s="102" t="str">
        <f t="shared" ca="1" si="196"/>
        <v/>
      </c>
      <c r="H554" s="34" t="str">
        <f t="shared" ca="1" si="197"/>
        <v/>
      </c>
      <c r="I554" s="101" t="str">
        <f t="shared" ca="1" si="198"/>
        <v/>
      </c>
      <c r="J554" s="101" t="str">
        <f t="shared" ca="1" si="199"/>
        <v/>
      </c>
      <c r="K554" s="101" t="str">
        <f t="shared" ca="1" si="200"/>
        <v/>
      </c>
      <c r="L554" s="102" t="str">
        <f t="shared" si="201"/>
        <v/>
      </c>
      <c r="M554" s="124" t="str">
        <f t="shared" ca="1" si="184"/>
        <v/>
      </c>
      <c r="N554" s="124" t="str">
        <f t="shared" ca="1" si="185"/>
        <v/>
      </c>
      <c r="O554" s="124" t="str">
        <f t="shared" si="202"/>
        <v/>
      </c>
      <c r="P554" s="124" t="str">
        <f t="shared" si="203"/>
        <v/>
      </c>
      <c r="Q554" s="124" t="str">
        <f t="shared" si="204"/>
        <v/>
      </c>
      <c r="R554" s="124" t="str">
        <f t="shared" ca="1" si="186"/>
        <v/>
      </c>
      <c r="S554" s="154" t="str">
        <f t="shared" ca="1" si="187"/>
        <v/>
      </c>
      <c r="T554" s="154" t="str">
        <f t="shared" ca="1" si="205"/>
        <v/>
      </c>
      <c r="U554" s="154" t="str">
        <f t="shared" si="188"/>
        <v/>
      </c>
      <c r="V554" s="101" t="str">
        <f t="shared" ca="1" si="189"/>
        <v/>
      </c>
      <c r="W554" s="101" t="str">
        <f t="shared" si="190"/>
        <v/>
      </c>
    </row>
    <row r="555" spans="1:23">
      <c r="A555" s="102" t="str">
        <f>IFERROR(B555*Proc!$H$38,"")</f>
        <v/>
      </c>
      <c r="B555" s="34" t="str">
        <f t="shared" si="191"/>
        <v/>
      </c>
      <c r="C555" s="34" t="str">
        <f t="shared" ca="1" si="192"/>
        <v/>
      </c>
      <c r="D555" s="101" t="str">
        <f t="shared" ca="1" si="193"/>
        <v/>
      </c>
      <c r="E555" s="101" t="str">
        <f t="shared" ca="1" si="194"/>
        <v/>
      </c>
      <c r="F555" s="101" t="str">
        <f t="shared" ca="1" si="195"/>
        <v/>
      </c>
      <c r="G555" s="102" t="str">
        <f t="shared" ca="1" si="196"/>
        <v/>
      </c>
      <c r="H555" s="34" t="str">
        <f t="shared" ca="1" si="197"/>
        <v/>
      </c>
      <c r="I555" s="101" t="str">
        <f t="shared" ca="1" si="198"/>
        <v/>
      </c>
      <c r="J555" s="101" t="str">
        <f t="shared" ca="1" si="199"/>
        <v/>
      </c>
      <c r="K555" s="101" t="str">
        <f t="shared" ca="1" si="200"/>
        <v/>
      </c>
      <c r="L555" s="102" t="str">
        <f t="shared" si="201"/>
        <v/>
      </c>
      <c r="M555" s="124" t="str">
        <f t="shared" ca="1" si="184"/>
        <v/>
      </c>
      <c r="N555" s="124" t="str">
        <f t="shared" ca="1" si="185"/>
        <v/>
      </c>
      <c r="O555" s="124" t="str">
        <f t="shared" si="202"/>
        <v/>
      </c>
      <c r="P555" s="124" t="str">
        <f t="shared" si="203"/>
        <v/>
      </c>
      <c r="Q555" s="124" t="str">
        <f t="shared" si="204"/>
        <v/>
      </c>
      <c r="R555" s="124" t="str">
        <f t="shared" ca="1" si="186"/>
        <v/>
      </c>
      <c r="S555" s="154" t="str">
        <f t="shared" ca="1" si="187"/>
        <v/>
      </c>
      <c r="T555" s="154" t="str">
        <f t="shared" ca="1" si="205"/>
        <v/>
      </c>
      <c r="U555" s="154" t="str">
        <f t="shared" si="188"/>
        <v/>
      </c>
      <c r="V555" s="101" t="str">
        <f t="shared" ca="1" si="189"/>
        <v/>
      </c>
      <c r="W555" s="101" t="str">
        <f t="shared" si="190"/>
        <v/>
      </c>
    </row>
    <row r="556" spans="1:23">
      <c r="A556" s="102" t="str">
        <f>IFERROR(B556*Proc!$H$38,"")</f>
        <v/>
      </c>
      <c r="B556" s="34" t="str">
        <f t="shared" si="191"/>
        <v/>
      </c>
      <c r="C556" s="34" t="str">
        <f t="shared" ca="1" si="192"/>
        <v/>
      </c>
      <c r="D556" s="101" t="str">
        <f t="shared" ca="1" si="193"/>
        <v/>
      </c>
      <c r="E556" s="101" t="str">
        <f t="shared" ca="1" si="194"/>
        <v/>
      </c>
      <c r="F556" s="101" t="str">
        <f t="shared" ca="1" si="195"/>
        <v/>
      </c>
      <c r="G556" s="102" t="str">
        <f t="shared" ca="1" si="196"/>
        <v/>
      </c>
      <c r="H556" s="34" t="str">
        <f t="shared" ca="1" si="197"/>
        <v/>
      </c>
      <c r="I556" s="101" t="str">
        <f t="shared" ca="1" si="198"/>
        <v/>
      </c>
      <c r="J556" s="101" t="str">
        <f t="shared" ca="1" si="199"/>
        <v/>
      </c>
      <c r="K556" s="101" t="str">
        <f t="shared" ca="1" si="200"/>
        <v/>
      </c>
      <c r="L556" s="102" t="str">
        <f t="shared" si="201"/>
        <v/>
      </c>
      <c r="M556" s="124" t="str">
        <f t="shared" ca="1" si="184"/>
        <v/>
      </c>
      <c r="N556" s="124" t="str">
        <f t="shared" ca="1" si="185"/>
        <v/>
      </c>
      <c r="O556" s="124" t="str">
        <f t="shared" si="202"/>
        <v/>
      </c>
      <c r="P556" s="124" t="str">
        <f t="shared" si="203"/>
        <v/>
      </c>
      <c r="Q556" s="124" t="str">
        <f t="shared" si="204"/>
        <v/>
      </c>
      <c r="R556" s="124" t="str">
        <f t="shared" ca="1" si="186"/>
        <v/>
      </c>
      <c r="S556" s="154" t="str">
        <f t="shared" ca="1" si="187"/>
        <v/>
      </c>
      <c r="T556" s="154" t="str">
        <f t="shared" ca="1" si="205"/>
        <v/>
      </c>
      <c r="U556" s="154" t="str">
        <f t="shared" si="188"/>
        <v/>
      </c>
      <c r="V556" s="101" t="str">
        <f t="shared" ca="1" si="189"/>
        <v/>
      </c>
      <c r="W556" s="101" t="str">
        <f t="shared" si="190"/>
        <v/>
      </c>
    </row>
    <row r="557" spans="1:23">
      <c r="A557" s="102" t="str">
        <f>IFERROR(B557*Proc!$H$38,"")</f>
        <v/>
      </c>
      <c r="B557" s="34" t="str">
        <f t="shared" si="191"/>
        <v/>
      </c>
      <c r="C557" s="34" t="str">
        <f t="shared" ca="1" si="192"/>
        <v/>
      </c>
      <c r="D557" s="101" t="str">
        <f t="shared" ca="1" si="193"/>
        <v/>
      </c>
      <c r="E557" s="101" t="str">
        <f t="shared" ca="1" si="194"/>
        <v/>
      </c>
      <c r="F557" s="101" t="str">
        <f t="shared" ca="1" si="195"/>
        <v/>
      </c>
      <c r="G557" s="102" t="str">
        <f t="shared" ca="1" si="196"/>
        <v/>
      </c>
      <c r="H557" s="34" t="str">
        <f t="shared" ca="1" si="197"/>
        <v/>
      </c>
      <c r="I557" s="101" t="str">
        <f t="shared" ca="1" si="198"/>
        <v/>
      </c>
      <c r="J557" s="101" t="str">
        <f t="shared" ca="1" si="199"/>
        <v/>
      </c>
      <c r="K557" s="101" t="str">
        <f t="shared" ca="1" si="200"/>
        <v/>
      </c>
      <c r="L557" s="102" t="str">
        <f t="shared" si="201"/>
        <v/>
      </c>
      <c r="M557" s="124" t="str">
        <f t="shared" ca="1" si="184"/>
        <v/>
      </c>
      <c r="N557" s="124" t="str">
        <f t="shared" ca="1" si="185"/>
        <v/>
      </c>
      <c r="O557" s="124" t="str">
        <f t="shared" si="202"/>
        <v/>
      </c>
      <c r="P557" s="124" t="str">
        <f t="shared" si="203"/>
        <v/>
      </c>
      <c r="Q557" s="124" t="str">
        <f t="shared" si="204"/>
        <v/>
      </c>
      <c r="R557" s="124" t="str">
        <f t="shared" ca="1" si="186"/>
        <v/>
      </c>
      <c r="S557" s="154" t="str">
        <f t="shared" ca="1" si="187"/>
        <v/>
      </c>
      <c r="T557" s="154" t="str">
        <f t="shared" ca="1" si="205"/>
        <v/>
      </c>
      <c r="U557" s="154" t="str">
        <f t="shared" si="188"/>
        <v/>
      </c>
      <c r="V557" s="101" t="str">
        <f t="shared" ca="1" si="189"/>
        <v/>
      </c>
      <c r="W557" s="101" t="str">
        <f t="shared" si="190"/>
        <v/>
      </c>
    </row>
    <row r="558" spans="1:23">
      <c r="A558" s="102" t="str">
        <f>IFERROR(B558*Proc!$H$38,"")</f>
        <v/>
      </c>
      <c r="B558" s="34" t="str">
        <f t="shared" si="191"/>
        <v/>
      </c>
      <c r="C558" s="34" t="str">
        <f t="shared" ca="1" si="192"/>
        <v/>
      </c>
      <c r="D558" s="101" t="str">
        <f t="shared" ca="1" si="193"/>
        <v/>
      </c>
      <c r="E558" s="101" t="str">
        <f t="shared" ca="1" si="194"/>
        <v/>
      </c>
      <c r="F558" s="101" t="str">
        <f t="shared" ca="1" si="195"/>
        <v/>
      </c>
      <c r="G558" s="102" t="str">
        <f t="shared" ca="1" si="196"/>
        <v/>
      </c>
      <c r="H558" s="34" t="str">
        <f t="shared" ca="1" si="197"/>
        <v/>
      </c>
      <c r="I558" s="101" t="str">
        <f t="shared" ca="1" si="198"/>
        <v/>
      </c>
      <c r="J558" s="101" t="str">
        <f t="shared" ca="1" si="199"/>
        <v/>
      </c>
      <c r="K558" s="101" t="str">
        <f t="shared" ca="1" si="200"/>
        <v/>
      </c>
      <c r="L558" s="102" t="str">
        <f t="shared" si="201"/>
        <v/>
      </c>
      <c r="M558" s="124" t="str">
        <f t="shared" ca="1" si="184"/>
        <v/>
      </c>
      <c r="N558" s="124" t="str">
        <f t="shared" ca="1" si="185"/>
        <v/>
      </c>
      <c r="O558" s="124" t="str">
        <f t="shared" si="202"/>
        <v/>
      </c>
      <c r="P558" s="124" t="str">
        <f t="shared" si="203"/>
        <v/>
      </c>
      <c r="Q558" s="124" t="str">
        <f t="shared" si="204"/>
        <v/>
      </c>
      <c r="R558" s="124" t="str">
        <f t="shared" ca="1" si="186"/>
        <v/>
      </c>
      <c r="S558" s="154" t="str">
        <f t="shared" ca="1" si="187"/>
        <v/>
      </c>
      <c r="T558" s="154" t="str">
        <f t="shared" ca="1" si="205"/>
        <v/>
      </c>
      <c r="U558" s="154" t="str">
        <f t="shared" si="188"/>
        <v/>
      </c>
      <c r="V558" s="101" t="str">
        <f t="shared" ca="1" si="189"/>
        <v/>
      </c>
      <c r="W558" s="101" t="str">
        <f t="shared" si="190"/>
        <v/>
      </c>
    </row>
    <row r="559" spans="1:23">
      <c r="A559" s="102" t="str">
        <f>IFERROR(B559*Proc!$H$38,"")</f>
        <v/>
      </c>
      <c r="B559" s="34" t="str">
        <f t="shared" si="191"/>
        <v/>
      </c>
      <c r="C559" s="34" t="str">
        <f t="shared" ca="1" si="192"/>
        <v/>
      </c>
      <c r="D559" s="101" t="str">
        <f t="shared" ca="1" si="193"/>
        <v/>
      </c>
      <c r="E559" s="101" t="str">
        <f t="shared" ca="1" si="194"/>
        <v/>
      </c>
      <c r="F559" s="101" t="str">
        <f t="shared" ca="1" si="195"/>
        <v/>
      </c>
      <c r="G559" s="102" t="str">
        <f t="shared" ca="1" si="196"/>
        <v/>
      </c>
      <c r="H559" s="34" t="str">
        <f t="shared" ca="1" si="197"/>
        <v/>
      </c>
      <c r="I559" s="101" t="str">
        <f t="shared" ca="1" si="198"/>
        <v/>
      </c>
      <c r="J559" s="101" t="str">
        <f t="shared" ca="1" si="199"/>
        <v/>
      </c>
      <c r="K559" s="101" t="str">
        <f t="shared" ca="1" si="200"/>
        <v/>
      </c>
      <c r="L559" s="102" t="str">
        <f t="shared" si="201"/>
        <v/>
      </c>
      <c r="M559" s="124" t="str">
        <f t="shared" ca="1" si="184"/>
        <v/>
      </c>
      <c r="N559" s="124" t="str">
        <f t="shared" ca="1" si="185"/>
        <v/>
      </c>
      <c r="O559" s="124" t="str">
        <f t="shared" si="202"/>
        <v/>
      </c>
      <c r="P559" s="124" t="str">
        <f t="shared" si="203"/>
        <v/>
      </c>
      <c r="Q559" s="124" t="str">
        <f t="shared" si="204"/>
        <v/>
      </c>
      <c r="R559" s="124" t="str">
        <f t="shared" ca="1" si="186"/>
        <v/>
      </c>
      <c r="S559" s="154" t="str">
        <f t="shared" ca="1" si="187"/>
        <v/>
      </c>
      <c r="T559" s="154" t="str">
        <f t="shared" ca="1" si="205"/>
        <v/>
      </c>
      <c r="U559" s="154" t="str">
        <f t="shared" si="188"/>
        <v/>
      </c>
      <c r="V559" s="101" t="str">
        <f t="shared" ca="1" si="189"/>
        <v/>
      </c>
      <c r="W559" s="101" t="str">
        <f t="shared" si="190"/>
        <v/>
      </c>
    </row>
    <row r="560" spans="1:23">
      <c r="A560" s="102" t="str">
        <f>IFERROR(B560*Proc!$H$38,"")</f>
        <v/>
      </c>
      <c r="B560" s="34" t="str">
        <f t="shared" si="191"/>
        <v/>
      </c>
      <c r="C560" s="34" t="str">
        <f t="shared" ca="1" si="192"/>
        <v/>
      </c>
      <c r="D560" s="101" t="str">
        <f t="shared" ca="1" si="193"/>
        <v/>
      </c>
      <c r="E560" s="101" t="str">
        <f t="shared" ca="1" si="194"/>
        <v/>
      </c>
      <c r="F560" s="101" t="str">
        <f t="shared" ca="1" si="195"/>
        <v/>
      </c>
      <c r="G560" s="102" t="str">
        <f t="shared" ca="1" si="196"/>
        <v/>
      </c>
      <c r="H560" s="34" t="str">
        <f t="shared" ca="1" si="197"/>
        <v/>
      </c>
      <c r="I560" s="101" t="str">
        <f t="shared" ca="1" si="198"/>
        <v/>
      </c>
      <c r="J560" s="101" t="str">
        <f t="shared" ca="1" si="199"/>
        <v/>
      </c>
      <c r="K560" s="101" t="str">
        <f t="shared" ca="1" si="200"/>
        <v/>
      </c>
      <c r="L560" s="102" t="str">
        <f t="shared" si="201"/>
        <v/>
      </c>
      <c r="M560" s="124" t="str">
        <f t="shared" ca="1" si="184"/>
        <v/>
      </c>
      <c r="N560" s="124" t="str">
        <f t="shared" ca="1" si="185"/>
        <v/>
      </c>
      <c r="O560" s="124" t="str">
        <f t="shared" si="202"/>
        <v/>
      </c>
      <c r="P560" s="124" t="str">
        <f t="shared" si="203"/>
        <v/>
      </c>
      <c r="Q560" s="124" t="str">
        <f t="shared" si="204"/>
        <v/>
      </c>
      <c r="R560" s="124" t="str">
        <f t="shared" ca="1" si="186"/>
        <v/>
      </c>
      <c r="S560" s="154" t="str">
        <f t="shared" ca="1" si="187"/>
        <v/>
      </c>
      <c r="T560" s="154" t="str">
        <f t="shared" ca="1" si="205"/>
        <v/>
      </c>
      <c r="U560" s="154" t="str">
        <f t="shared" si="188"/>
        <v/>
      </c>
      <c r="V560" s="101" t="str">
        <f t="shared" ca="1" si="189"/>
        <v/>
      </c>
      <c r="W560" s="101" t="str">
        <f t="shared" si="190"/>
        <v/>
      </c>
    </row>
    <row r="561" spans="1:23">
      <c r="A561" s="102" t="str">
        <f>IFERROR(B561*Proc!$H$38,"")</f>
        <v/>
      </c>
      <c r="B561" s="34" t="str">
        <f t="shared" si="191"/>
        <v/>
      </c>
      <c r="C561" s="34" t="str">
        <f t="shared" ca="1" si="192"/>
        <v/>
      </c>
      <c r="D561" s="101" t="str">
        <f t="shared" ca="1" si="193"/>
        <v/>
      </c>
      <c r="E561" s="101" t="str">
        <f t="shared" ca="1" si="194"/>
        <v/>
      </c>
      <c r="F561" s="101" t="str">
        <f t="shared" ca="1" si="195"/>
        <v/>
      </c>
      <c r="G561" s="102" t="str">
        <f t="shared" ca="1" si="196"/>
        <v/>
      </c>
      <c r="H561" s="34" t="str">
        <f t="shared" ca="1" si="197"/>
        <v/>
      </c>
      <c r="I561" s="101" t="str">
        <f t="shared" ca="1" si="198"/>
        <v/>
      </c>
      <c r="J561" s="101" t="str">
        <f t="shared" ca="1" si="199"/>
        <v/>
      </c>
      <c r="K561" s="101" t="str">
        <f t="shared" ca="1" si="200"/>
        <v/>
      </c>
      <c r="L561" s="102" t="str">
        <f t="shared" si="201"/>
        <v/>
      </c>
      <c r="M561" s="124" t="str">
        <f t="shared" ca="1" si="184"/>
        <v/>
      </c>
      <c r="N561" s="124" t="str">
        <f t="shared" ca="1" si="185"/>
        <v/>
      </c>
      <c r="O561" s="124" t="str">
        <f t="shared" si="202"/>
        <v/>
      </c>
      <c r="P561" s="124" t="str">
        <f t="shared" si="203"/>
        <v/>
      </c>
      <c r="Q561" s="124" t="str">
        <f t="shared" si="204"/>
        <v/>
      </c>
      <c r="R561" s="124" t="str">
        <f t="shared" ca="1" si="186"/>
        <v/>
      </c>
      <c r="S561" s="154" t="str">
        <f t="shared" ca="1" si="187"/>
        <v/>
      </c>
      <c r="T561" s="154" t="str">
        <f t="shared" ca="1" si="205"/>
        <v/>
      </c>
      <c r="U561" s="154" t="str">
        <f t="shared" si="188"/>
        <v/>
      </c>
      <c r="V561" s="101" t="str">
        <f t="shared" ca="1" si="189"/>
        <v/>
      </c>
      <c r="W561" s="101" t="str">
        <f t="shared" si="190"/>
        <v/>
      </c>
    </row>
    <row r="562" spans="1:23">
      <c r="A562" s="102" t="str">
        <f>IFERROR(B562*Proc!$H$38,"")</f>
        <v/>
      </c>
      <c r="B562" s="34" t="str">
        <f t="shared" si="191"/>
        <v/>
      </c>
      <c r="C562" s="34" t="str">
        <f t="shared" ca="1" si="192"/>
        <v/>
      </c>
      <c r="D562" s="101" t="str">
        <f t="shared" ca="1" si="193"/>
        <v/>
      </c>
      <c r="E562" s="101" t="str">
        <f t="shared" ca="1" si="194"/>
        <v/>
      </c>
      <c r="F562" s="101" t="str">
        <f t="shared" ca="1" si="195"/>
        <v/>
      </c>
      <c r="G562" s="102" t="str">
        <f t="shared" ca="1" si="196"/>
        <v/>
      </c>
      <c r="H562" s="34" t="str">
        <f t="shared" ca="1" si="197"/>
        <v/>
      </c>
      <c r="I562" s="101" t="str">
        <f t="shared" ca="1" si="198"/>
        <v/>
      </c>
      <c r="J562" s="101" t="str">
        <f t="shared" ca="1" si="199"/>
        <v/>
      </c>
      <c r="K562" s="101" t="str">
        <f t="shared" ca="1" si="200"/>
        <v/>
      </c>
      <c r="L562" s="102" t="str">
        <f t="shared" si="201"/>
        <v/>
      </c>
      <c r="M562" s="124" t="str">
        <f t="shared" ca="1" si="184"/>
        <v/>
      </c>
      <c r="N562" s="124" t="str">
        <f t="shared" ca="1" si="185"/>
        <v/>
      </c>
      <c r="O562" s="124" t="str">
        <f t="shared" si="202"/>
        <v/>
      </c>
      <c r="P562" s="124" t="str">
        <f t="shared" si="203"/>
        <v/>
      </c>
      <c r="Q562" s="124" t="str">
        <f t="shared" si="204"/>
        <v/>
      </c>
      <c r="R562" s="124" t="str">
        <f t="shared" ca="1" si="186"/>
        <v/>
      </c>
      <c r="S562" s="154" t="str">
        <f t="shared" ca="1" si="187"/>
        <v/>
      </c>
      <c r="T562" s="154" t="str">
        <f t="shared" ca="1" si="205"/>
        <v/>
      </c>
      <c r="U562" s="154" t="str">
        <f t="shared" si="188"/>
        <v/>
      </c>
      <c r="V562" s="101" t="str">
        <f t="shared" ca="1" si="189"/>
        <v/>
      </c>
      <c r="W562" s="101" t="str">
        <f t="shared" si="190"/>
        <v/>
      </c>
    </row>
    <row r="563" spans="1:23">
      <c r="A563" s="102" t="str">
        <f>IFERROR(B563*Proc!$H$38,"")</f>
        <v/>
      </c>
      <c r="B563" s="34" t="str">
        <f t="shared" si="191"/>
        <v/>
      </c>
      <c r="C563" s="34" t="str">
        <f t="shared" ca="1" si="192"/>
        <v/>
      </c>
      <c r="D563" s="101" t="str">
        <f t="shared" ca="1" si="193"/>
        <v/>
      </c>
      <c r="E563" s="101" t="str">
        <f t="shared" ca="1" si="194"/>
        <v/>
      </c>
      <c r="F563" s="101" t="str">
        <f t="shared" ca="1" si="195"/>
        <v/>
      </c>
      <c r="G563" s="102" t="str">
        <f t="shared" ca="1" si="196"/>
        <v/>
      </c>
      <c r="H563" s="34" t="str">
        <f t="shared" ca="1" si="197"/>
        <v/>
      </c>
      <c r="I563" s="101" t="str">
        <f t="shared" ca="1" si="198"/>
        <v/>
      </c>
      <c r="J563" s="101" t="str">
        <f t="shared" ca="1" si="199"/>
        <v/>
      </c>
      <c r="K563" s="101" t="str">
        <f t="shared" ca="1" si="200"/>
        <v/>
      </c>
      <c r="L563" s="102" t="str">
        <f t="shared" si="201"/>
        <v/>
      </c>
      <c r="M563" s="124" t="str">
        <f t="shared" ca="1" si="184"/>
        <v/>
      </c>
      <c r="N563" s="124" t="str">
        <f t="shared" ca="1" si="185"/>
        <v/>
      </c>
      <c r="O563" s="124" t="str">
        <f t="shared" si="202"/>
        <v/>
      </c>
      <c r="P563" s="124" t="str">
        <f t="shared" si="203"/>
        <v/>
      </c>
      <c r="Q563" s="124" t="str">
        <f t="shared" si="204"/>
        <v/>
      </c>
      <c r="R563" s="124" t="str">
        <f t="shared" ca="1" si="186"/>
        <v/>
      </c>
      <c r="S563" s="154" t="str">
        <f t="shared" ca="1" si="187"/>
        <v/>
      </c>
      <c r="T563" s="154" t="str">
        <f t="shared" ca="1" si="205"/>
        <v/>
      </c>
      <c r="U563" s="154" t="str">
        <f t="shared" si="188"/>
        <v/>
      </c>
      <c r="V563" s="101" t="str">
        <f t="shared" ca="1" si="189"/>
        <v/>
      </c>
      <c r="W563" s="101" t="str">
        <f t="shared" si="190"/>
        <v/>
      </c>
    </row>
    <row r="564" spans="1:23">
      <c r="A564" s="102" t="str">
        <f>IFERROR(B564*Proc!$H$38,"")</f>
        <v/>
      </c>
      <c r="B564" s="34" t="str">
        <f t="shared" si="191"/>
        <v/>
      </c>
      <c r="C564" s="34" t="str">
        <f t="shared" ca="1" si="192"/>
        <v/>
      </c>
      <c r="D564" s="101" t="str">
        <f t="shared" ca="1" si="193"/>
        <v/>
      </c>
      <c r="E564" s="101" t="str">
        <f t="shared" ca="1" si="194"/>
        <v/>
      </c>
      <c r="F564" s="101" t="str">
        <f t="shared" ca="1" si="195"/>
        <v/>
      </c>
      <c r="G564" s="102" t="str">
        <f t="shared" ca="1" si="196"/>
        <v/>
      </c>
      <c r="H564" s="34" t="str">
        <f t="shared" ca="1" si="197"/>
        <v/>
      </c>
      <c r="I564" s="101" t="str">
        <f t="shared" ca="1" si="198"/>
        <v/>
      </c>
      <c r="J564" s="101" t="str">
        <f t="shared" ca="1" si="199"/>
        <v/>
      </c>
      <c r="K564" s="101" t="str">
        <f t="shared" ca="1" si="200"/>
        <v/>
      </c>
      <c r="L564" s="102" t="str">
        <f t="shared" si="201"/>
        <v/>
      </c>
      <c r="M564" s="124" t="str">
        <f t="shared" ca="1" si="184"/>
        <v/>
      </c>
      <c r="N564" s="124" t="str">
        <f t="shared" ca="1" si="185"/>
        <v/>
      </c>
      <c r="O564" s="124" t="str">
        <f t="shared" si="202"/>
        <v/>
      </c>
      <c r="P564" s="124" t="str">
        <f t="shared" si="203"/>
        <v/>
      </c>
      <c r="Q564" s="124" t="str">
        <f t="shared" si="204"/>
        <v/>
      </c>
      <c r="R564" s="124" t="str">
        <f t="shared" ca="1" si="186"/>
        <v/>
      </c>
      <c r="S564" s="154" t="str">
        <f t="shared" ca="1" si="187"/>
        <v/>
      </c>
      <c r="T564" s="154" t="str">
        <f t="shared" ca="1" si="205"/>
        <v/>
      </c>
      <c r="U564" s="154" t="str">
        <f t="shared" si="188"/>
        <v/>
      </c>
      <c r="V564" s="101" t="str">
        <f t="shared" ca="1" si="189"/>
        <v/>
      </c>
      <c r="W564" s="101" t="str">
        <f t="shared" si="190"/>
        <v/>
      </c>
    </row>
    <row r="565" spans="1:23">
      <c r="A565" s="102" t="str">
        <f>IFERROR(B565*Proc!$H$38,"")</f>
        <v/>
      </c>
      <c r="B565" s="34" t="str">
        <f t="shared" si="191"/>
        <v/>
      </c>
      <c r="C565" s="34" t="str">
        <f t="shared" ca="1" si="192"/>
        <v/>
      </c>
      <c r="D565" s="101" t="str">
        <f t="shared" ca="1" si="193"/>
        <v/>
      </c>
      <c r="E565" s="101" t="str">
        <f t="shared" ca="1" si="194"/>
        <v/>
      </c>
      <c r="F565" s="101" t="str">
        <f t="shared" ca="1" si="195"/>
        <v/>
      </c>
      <c r="G565" s="102" t="str">
        <f t="shared" ca="1" si="196"/>
        <v/>
      </c>
      <c r="H565" s="34" t="str">
        <f t="shared" ca="1" si="197"/>
        <v/>
      </c>
      <c r="I565" s="101" t="str">
        <f t="shared" ca="1" si="198"/>
        <v/>
      </c>
      <c r="J565" s="101" t="str">
        <f t="shared" ca="1" si="199"/>
        <v/>
      </c>
      <c r="K565" s="101" t="str">
        <f t="shared" ca="1" si="200"/>
        <v/>
      </c>
      <c r="L565" s="102" t="str">
        <f t="shared" si="201"/>
        <v/>
      </c>
      <c r="M565" s="124" t="str">
        <f t="shared" ca="1" si="184"/>
        <v/>
      </c>
      <c r="N565" s="124" t="str">
        <f t="shared" ca="1" si="185"/>
        <v/>
      </c>
      <c r="O565" s="124" t="str">
        <f t="shared" si="202"/>
        <v/>
      </c>
      <c r="P565" s="124" t="str">
        <f t="shared" si="203"/>
        <v/>
      </c>
      <c r="Q565" s="124" t="str">
        <f t="shared" si="204"/>
        <v/>
      </c>
      <c r="R565" s="124" t="str">
        <f t="shared" ca="1" si="186"/>
        <v/>
      </c>
      <c r="S565" s="154" t="str">
        <f t="shared" ca="1" si="187"/>
        <v/>
      </c>
      <c r="T565" s="154" t="str">
        <f t="shared" ca="1" si="205"/>
        <v/>
      </c>
      <c r="U565" s="154" t="str">
        <f t="shared" si="188"/>
        <v/>
      </c>
      <c r="V565" s="101" t="str">
        <f t="shared" ca="1" si="189"/>
        <v/>
      </c>
      <c r="W565" s="101" t="str">
        <f t="shared" si="190"/>
        <v/>
      </c>
    </row>
    <row r="566" spans="1:23">
      <c r="A566" s="102" t="str">
        <f>IFERROR(B566*Proc!$H$38,"")</f>
        <v/>
      </c>
      <c r="B566" s="34" t="str">
        <f t="shared" si="191"/>
        <v/>
      </c>
      <c r="C566" s="34" t="str">
        <f t="shared" ca="1" si="192"/>
        <v/>
      </c>
      <c r="D566" s="101" t="str">
        <f t="shared" ca="1" si="193"/>
        <v/>
      </c>
      <c r="E566" s="101" t="str">
        <f t="shared" ca="1" si="194"/>
        <v/>
      </c>
      <c r="F566" s="101" t="str">
        <f t="shared" ca="1" si="195"/>
        <v/>
      </c>
      <c r="G566" s="102" t="str">
        <f t="shared" ca="1" si="196"/>
        <v/>
      </c>
      <c r="H566" s="34" t="str">
        <f t="shared" ca="1" si="197"/>
        <v/>
      </c>
      <c r="I566" s="101" t="str">
        <f t="shared" ca="1" si="198"/>
        <v/>
      </c>
      <c r="J566" s="101" t="str">
        <f t="shared" ca="1" si="199"/>
        <v/>
      </c>
      <c r="K566" s="101" t="str">
        <f t="shared" ca="1" si="200"/>
        <v/>
      </c>
      <c r="L566" s="102" t="str">
        <f t="shared" si="201"/>
        <v/>
      </c>
      <c r="M566" s="124" t="str">
        <f t="shared" ca="1" si="184"/>
        <v/>
      </c>
      <c r="N566" s="124" t="str">
        <f t="shared" ca="1" si="185"/>
        <v/>
      </c>
      <c r="O566" s="124" t="str">
        <f t="shared" si="202"/>
        <v/>
      </c>
      <c r="P566" s="124" t="str">
        <f t="shared" si="203"/>
        <v/>
      </c>
      <c r="Q566" s="124" t="str">
        <f t="shared" si="204"/>
        <v/>
      </c>
      <c r="R566" s="124" t="str">
        <f t="shared" ca="1" si="186"/>
        <v/>
      </c>
      <c r="S566" s="154" t="str">
        <f t="shared" ca="1" si="187"/>
        <v/>
      </c>
      <c r="T566" s="154" t="str">
        <f t="shared" ca="1" si="205"/>
        <v/>
      </c>
      <c r="U566" s="154" t="str">
        <f t="shared" si="188"/>
        <v/>
      </c>
      <c r="V566" s="101" t="str">
        <f t="shared" ca="1" si="189"/>
        <v/>
      </c>
      <c r="W566" s="101" t="str">
        <f t="shared" si="190"/>
        <v/>
      </c>
    </row>
    <row r="567" spans="1:23">
      <c r="A567" s="102" t="str">
        <f>IFERROR(B567*Proc!$H$38,"")</f>
        <v/>
      </c>
      <c r="B567" s="34" t="str">
        <f t="shared" si="191"/>
        <v/>
      </c>
      <c r="C567" s="34" t="str">
        <f t="shared" ca="1" si="192"/>
        <v/>
      </c>
      <c r="D567" s="101" t="str">
        <f t="shared" ca="1" si="193"/>
        <v/>
      </c>
      <c r="E567" s="101" t="str">
        <f t="shared" ca="1" si="194"/>
        <v/>
      </c>
      <c r="F567" s="101" t="str">
        <f t="shared" ca="1" si="195"/>
        <v/>
      </c>
      <c r="G567" s="102" t="str">
        <f t="shared" ca="1" si="196"/>
        <v/>
      </c>
      <c r="H567" s="34" t="str">
        <f t="shared" ca="1" si="197"/>
        <v/>
      </c>
      <c r="I567" s="101" t="str">
        <f t="shared" ca="1" si="198"/>
        <v/>
      </c>
      <c r="J567" s="101" t="str">
        <f t="shared" ca="1" si="199"/>
        <v/>
      </c>
      <c r="K567" s="101" t="str">
        <f t="shared" ca="1" si="200"/>
        <v/>
      </c>
      <c r="L567" s="102" t="str">
        <f t="shared" si="201"/>
        <v/>
      </c>
      <c r="M567" s="124" t="str">
        <f t="shared" ca="1" si="184"/>
        <v/>
      </c>
      <c r="N567" s="124" t="str">
        <f t="shared" ca="1" si="185"/>
        <v/>
      </c>
      <c r="O567" s="124" t="str">
        <f t="shared" si="202"/>
        <v/>
      </c>
      <c r="P567" s="124" t="str">
        <f t="shared" si="203"/>
        <v/>
      </c>
      <c r="Q567" s="124" t="str">
        <f t="shared" si="204"/>
        <v/>
      </c>
      <c r="R567" s="124" t="str">
        <f t="shared" ca="1" si="186"/>
        <v/>
      </c>
      <c r="S567" s="154" t="str">
        <f t="shared" ca="1" si="187"/>
        <v/>
      </c>
      <c r="T567" s="154" t="str">
        <f t="shared" ca="1" si="205"/>
        <v/>
      </c>
      <c r="U567" s="154" t="str">
        <f t="shared" si="188"/>
        <v/>
      </c>
      <c r="V567" s="101" t="str">
        <f t="shared" ca="1" si="189"/>
        <v/>
      </c>
      <c r="W567" s="101" t="str">
        <f t="shared" si="190"/>
        <v/>
      </c>
    </row>
    <row r="568" spans="1:23">
      <c r="A568" s="102" t="str">
        <f>IFERROR(B568*Proc!$H$38,"")</f>
        <v/>
      </c>
      <c r="B568" s="34" t="str">
        <f t="shared" si="191"/>
        <v/>
      </c>
      <c r="C568" s="34" t="str">
        <f t="shared" ca="1" si="192"/>
        <v/>
      </c>
      <c r="D568" s="101" t="str">
        <f t="shared" ca="1" si="193"/>
        <v/>
      </c>
      <c r="E568" s="101" t="str">
        <f t="shared" ca="1" si="194"/>
        <v/>
      </c>
      <c r="F568" s="101" t="str">
        <f t="shared" ca="1" si="195"/>
        <v/>
      </c>
      <c r="G568" s="102" t="str">
        <f t="shared" ca="1" si="196"/>
        <v/>
      </c>
      <c r="H568" s="34" t="str">
        <f t="shared" ca="1" si="197"/>
        <v/>
      </c>
      <c r="I568" s="101" t="str">
        <f t="shared" ca="1" si="198"/>
        <v/>
      </c>
      <c r="J568" s="101" t="str">
        <f t="shared" ca="1" si="199"/>
        <v/>
      </c>
      <c r="K568" s="101" t="str">
        <f t="shared" ca="1" si="200"/>
        <v/>
      </c>
      <c r="L568" s="102" t="str">
        <f t="shared" si="201"/>
        <v/>
      </c>
      <c r="M568" s="124" t="str">
        <f t="shared" ca="1" si="184"/>
        <v/>
      </c>
      <c r="N568" s="124" t="str">
        <f t="shared" ca="1" si="185"/>
        <v/>
      </c>
      <c r="O568" s="124" t="str">
        <f t="shared" si="202"/>
        <v/>
      </c>
      <c r="P568" s="124" t="str">
        <f t="shared" si="203"/>
        <v/>
      </c>
      <c r="Q568" s="124" t="str">
        <f t="shared" si="204"/>
        <v/>
      </c>
      <c r="R568" s="124" t="str">
        <f t="shared" ca="1" si="186"/>
        <v/>
      </c>
      <c r="S568" s="154" t="str">
        <f t="shared" ca="1" si="187"/>
        <v/>
      </c>
      <c r="T568" s="154" t="str">
        <f t="shared" ca="1" si="205"/>
        <v/>
      </c>
      <c r="U568" s="154" t="str">
        <f t="shared" si="188"/>
        <v/>
      </c>
      <c r="V568" s="101" t="str">
        <f t="shared" ca="1" si="189"/>
        <v/>
      </c>
      <c r="W568" s="101" t="str">
        <f t="shared" si="190"/>
        <v/>
      </c>
    </row>
    <row r="569" spans="1:23">
      <c r="A569" s="102" t="str">
        <f>IFERROR(B569*Proc!$H$38,"")</f>
        <v/>
      </c>
      <c r="B569" s="34" t="str">
        <f t="shared" si="191"/>
        <v/>
      </c>
      <c r="C569" s="34" t="str">
        <f t="shared" ca="1" si="192"/>
        <v/>
      </c>
      <c r="D569" s="101" t="str">
        <f t="shared" ca="1" si="193"/>
        <v/>
      </c>
      <c r="E569" s="101" t="str">
        <f t="shared" ca="1" si="194"/>
        <v/>
      </c>
      <c r="F569" s="101" t="str">
        <f t="shared" ca="1" si="195"/>
        <v/>
      </c>
      <c r="G569" s="102" t="str">
        <f t="shared" ca="1" si="196"/>
        <v/>
      </c>
      <c r="H569" s="34" t="str">
        <f t="shared" ca="1" si="197"/>
        <v/>
      </c>
      <c r="I569" s="101" t="str">
        <f t="shared" ca="1" si="198"/>
        <v/>
      </c>
      <c r="J569" s="101" t="str">
        <f t="shared" ca="1" si="199"/>
        <v/>
      </c>
      <c r="K569" s="101" t="str">
        <f t="shared" ca="1" si="200"/>
        <v/>
      </c>
      <c r="L569" s="102" t="str">
        <f t="shared" si="201"/>
        <v/>
      </c>
      <c r="M569" s="124" t="str">
        <f t="shared" ca="1" si="184"/>
        <v/>
      </c>
      <c r="N569" s="124" t="str">
        <f t="shared" ca="1" si="185"/>
        <v/>
      </c>
      <c r="O569" s="124" t="str">
        <f t="shared" si="202"/>
        <v/>
      </c>
      <c r="P569" s="124" t="str">
        <f t="shared" si="203"/>
        <v/>
      </c>
      <c r="Q569" s="124" t="str">
        <f t="shared" si="204"/>
        <v/>
      </c>
      <c r="R569" s="124" t="str">
        <f t="shared" ca="1" si="186"/>
        <v/>
      </c>
      <c r="S569" s="154" t="str">
        <f t="shared" ca="1" si="187"/>
        <v/>
      </c>
      <c r="T569" s="154" t="str">
        <f t="shared" ca="1" si="205"/>
        <v/>
      </c>
      <c r="U569" s="154" t="str">
        <f t="shared" si="188"/>
        <v/>
      </c>
      <c r="V569" s="101" t="str">
        <f t="shared" ca="1" si="189"/>
        <v/>
      </c>
      <c r="W569" s="101" t="str">
        <f t="shared" si="190"/>
        <v/>
      </c>
    </row>
    <row r="570" spans="1:23">
      <c r="A570" s="102" t="str">
        <f>IFERROR(B570*Proc!$H$38,"")</f>
        <v/>
      </c>
      <c r="B570" s="34" t="str">
        <f t="shared" si="191"/>
        <v/>
      </c>
      <c r="C570" s="34" t="str">
        <f t="shared" ca="1" si="192"/>
        <v/>
      </c>
      <c r="D570" s="101" t="str">
        <f t="shared" ca="1" si="193"/>
        <v/>
      </c>
      <c r="E570" s="101" t="str">
        <f t="shared" ca="1" si="194"/>
        <v/>
      </c>
      <c r="F570" s="101" t="str">
        <f t="shared" ca="1" si="195"/>
        <v/>
      </c>
      <c r="G570" s="102" t="str">
        <f t="shared" ca="1" si="196"/>
        <v/>
      </c>
      <c r="H570" s="34" t="str">
        <f t="shared" ca="1" si="197"/>
        <v/>
      </c>
      <c r="I570" s="101" t="str">
        <f t="shared" ca="1" si="198"/>
        <v/>
      </c>
      <c r="J570" s="101" t="str">
        <f t="shared" ca="1" si="199"/>
        <v/>
      </c>
      <c r="K570" s="101" t="str">
        <f t="shared" ca="1" si="200"/>
        <v/>
      </c>
      <c r="L570" s="102" t="str">
        <f t="shared" si="201"/>
        <v/>
      </c>
      <c r="M570" s="124" t="str">
        <f t="shared" ca="1" si="184"/>
        <v/>
      </c>
      <c r="N570" s="124" t="str">
        <f t="shared" ca="1" si="185"/>
        <v/>
      </c>
      <c r="O570" s="124" t="str">
        <f t="shared" si="202"/>
        <v/>
      </c>
      <c r="P570" s="124" t="str">
        <f t="shared" si="203"/>
        <v/>
      </c>
      <c r="Q570" s="124" t="str">
        <f t="shared" si="204"/>
        <v/>
      </c>
      <c r="R570" s="124" t="str">
        <f t="shared" ca="1" si="186"/>
        <v/>
      </c>
      <c r="S570" s="154" t="str">
        <f t="shared" ca="1" si="187"/>
        <v/>
      </c>
      <c r="T570" s="154" t="str">
        <f t="shared" ca="1" si="205"/>
        <v/>
      </c>
      <c r="U570" s="154" t="str">
        <f t="shared" si="188"/>
        <v/>
      </c>
      <c r="V570" s="101" t="str">
        <f t="shared" ca="1" si="189"/>
        <v/>
      </c>
      <c r="W570" s="101" t="str">
        <f t="shared" si="190"/>
        <v/>
      </c>
    </row>
    <row r="571" spans="1:23">
      <c r="A571" s="102" t="str">
        <f>IFERROR(B571*Proc!$H$38,"")</f>
        <v/>
      </c>
      <c r="B571" s="34" t="str">
        <f t="shared" si="191"/>
        <v/>
      </c>
      <c r="C571" s="34" t="str">
        <f t="shared" ca="1" si="192"/>
        <v/>
      </c>
      <c r="D571" s="101" t="str">
        <f t="shared" ca="1" si="193"/>
        <v/>
      </c>
      <c r="E571" s="101" t="str">
        <f t="shared" ca="1" si="194"/>
        <v/>
      </c>
      <c r="F571" s="101" t="str">
        <f t="shared" ca="1" si="195"/>
        <v/>
      </c>
      <c r="G571" s="102" t="str">
        <f t="shared" ca="1" si="196"/>
        <v/>
      </c>
      <c r="H571" s="34" t="str">
        <f t="shared" ca="1" si="197"/>
        <v/>
      </c>
      <c r="I571" s="101" t="str">
        <f t="shared" ca="1" si="198"/>
        <v/>
      </c>
      <c r="J571" s="101" t="str">
        <f t="shared" ca="1" si="199"/>
        <v/>
      </c>
      <c r="K571" s="101" t="str">
        <f t="shared" ca="1" si="200"/>
        <v/>
      </c>
      <c r="L571" s="102" t="str">
        <f t="shared" si="201"/>
        <v/>
      </c>
      <c r="M571" s="124" t="str">
        <f t="shared" ca="1" si="184"/>
        <v/>
      </c>
      <c r="N571" s="124" t="str">
        <f t="shared" ca="1" si="185"/>
        <v/>
      </c>
      <c r="O571" s="124" t="str">
        <f t="shared" si="202"/>
        <v/>
      </c>
      <c r="P571" s="124" t="str">
        <f t="shared" si="203"/>
        <v/>
      </c>
      <c r="Q571" s="124" t="str">
        <f t="shared" si="204"/>
        <v/>
      </c>
      <c r="R571" s="124" t="str">
        <f t="shared" ca="1" si="186"/>
        <v/>
      </c>
      <c r="S571" s="154" t="str">
        <f t="shared" ca="1" si="187"/>
        <v/>
      </c>
      <c r="T571" s="154" t="str">
        <f t="shared" ca="1" si="205"/>
        <v/>
      </c>
      <c r="U571" s="154" t="str">
        <f t="shared" si="188"/>
        <v/>
      </c>
      <c r="V571" s="101" t="str">
        <f t="shared" ca="1" si="189"/>
        <v/>
      </c>
      <c r="W571" s="101" t="str">
        <f t="shared" si="190"/>
        <v/>
      </c>
    </row>
    <row r="572" spans="1:23">
      <c r="A572" s="102" t="str">
        <f>IFERROR(B572*Proc!$H$38,"")</f>
        <v/>
      </c>
      <c r="B572" s="34" t="str">
        <f t="shared" si="191"/>
        <v/>
      </c>
      <c r="C572" s="34" t="str">
        <f t="shared" ca="1" si="192"/>
        <v/>
      </c>
      <c r="D572" s="101" t="str">
        <f t="shared" ca="1" si="193"/>
        <v/>
      </c>
      <c r="E572" s="101" t="str">
        <f t="shared" ca="1" si="194"/>
        <v/>
      </c>
      <c r="F572" s="101" t="str">
        <f t="shared" ca="1" si="195"/>
        <v/>
      </c>
      <c r="G572" s="102" t="str">
        <f t="shared" ca="1" si="196"/>
        <v/>
      </c>
      <c r="H572" s="34" t="str">
        <f t="shared" ca="1" si="197"/>
        <v/>
      </c>
      <c r="I572" s="101" t="str">
        <f t="shared" ca="1" si="198"/>
        <v/>
      </c>
      <c r="J572" s="101" t="str">
        <f t="shared" ca="1" si="199"/>
        <v/>
      </c>
      <c r="K572" s="101" t="str">
        <f t="shared" ca="1" si="200"/>
        <v/>
      </c>
      <c r="L572" s="102" t="str">
        <f t="shared" si="201"/>
        <v/>
      </c>
      <c r="M572" s="124" t="str">
        <f t="shared" ca="1" si="184"/>
        <v/>
      </c>
      <c r="N572" s="124" t="str">
        <f t="shared" ca="1" si="185"/>
        <v/>
      </c>
      <c r="O572" s="124" t="str">
        <f t="shared" si="202"/>
        <v/>
      </c>
      <c r="P572" s="124" t="str">
        <f t="shared" si="203"/>
        <v/>
      </c>
      <c r="Q572" s="124" t="str">
        <f t="shared" si="204"/>
        <v/>
      </c>
      <c r="R572" s="124" t="str">
        <f t="shared" ca="1" si="186"/>
        <v/>
      </c>
      <c r="S572" s="154" t="str">
        <f t="shared" ca="1" si="187"/>
        <v/>
      </c>
      <c r="T572" s="154" t="str">
        <f t="shared" ca="1" si="205"/>
        <v/>
      </c>
      <c r="U572" s="154" t="str">
        <f t="shared" si="188"/>
        <v/>
      </c>
      <c r="V572" s="101" t="str">
        <f t="shared" ca="1" si="189"/>
        <v/>
      </c>
      <c r="W572" s="101" t="str">
        <f t="shared" si="190"/>
        <v/>
      </c>
    </row>
    <row r="573" spans="1:23">
      <c r="A573" s="102" t="str">
        <f>IFERROR(B573*Proc!$H$38,"")</f>
        <v/>
      </c>
      <c r="B573" s="34" t="str">
        <f t="shared" si="191"/>
        <v/>
      </c>
      <c r="C573" s="34" t="str">
        <f t="shared" ca="1" si="192"/>
        <v/>
      </c>
      <c r="D573" s="101" t="str">
        <f t="shared" ca="1" si="193"/>
        <v/>
      </c>
      <c r="E573" s="101" t="str">
        <f t="shared" ca="1" si="194"/>
        <v/>
      </c>
      <c r="F573" s="101" t="str">
        <f t="shared" ca="1" si="195"/>
        <v/>
      </c>
      <c r="G573" s="102" t="str">
        <f t="shared" ca="1" si="196"/>
        <v/>
      </c>
      <c r="H573" s="34" t="str">
        <f t="shared" ca="1" si="197"/>
        <v/>
      </c>
      <c r="I573" s="101" t="str">
        <f t="shared" ca="1" si="198"/>
        <v/>
      </c>
      <c r="J573" s="101" t="str">
        <f t="shared" ca="1" si="199"/>
        <v/>
      </c>
      <c r="K573" s="101" t="str">
        <f t="shared" ca="1" si="200"/>
        <v/>
      </c>
      <c r="L573" s="102" t="str">
        <f t="shared" si="201"/>
        <v/>
      </c>
      <c r="M573" s="124" t="str">
        <f t="shared" ca="1" si="184"/>
        <v/>
      </c>
      <c r="N573" s="124" t="str">
        <f t="shared" ca="1" si="185"/>
        <v/>
      </c>
      <c r="O573" s="124" t="str">
        <f t="shared" si="202"/>
        <v/>
      </c>
      <c r="P573" s="124" t="str">
        <f t="shared" si="203"/>
        <v/>
      </c>
      <c r="Q573" s="124" t="str">
        <f t="shared" si="204"/>
        <v/>
      </c>
      <c r="R573" s="124" t="str">
        <f t="shared" ca="1" si="186"/>
        <v/>
      </c>
      <c r="S573" s="154" t="str">
        <f t="shared" ca="1" si="187"/>
        <v/>
      </c>
      <c r="T573" s="154" t="str">
        <f t="shared" ca="1" si="205"/>
        <v/>
      </c>
      <c r="U573" s="154" t="str">
        <f t="shared" si="188"/>
        <v/>
      </c>
      <c r="V573" s="101" t="str">
        <f t="shared" ca="1" si="189"/>
        <v/>
      </c>
      <c r="W573" s="101" t="str">
        <f t="shared" si="190"/>
        <v/>
      </c>
    </row>
    <row r="574" spans="1:23">
      <c r="A574" s="102" t="str">
        <f>IFERROR(B574*Proc!$H$38,"")</f>
        <v/>
      </c>
      <c r="B574" s="34" t="str">
        <f t="shared" si="191"/>
        <v/>
      </c>
      <c r="C574" s="34" t="str">
        <f t="shared" ca="1" si="192"/>
        <v/>
      </c>
      <c r="D574" s="101" t="str">
        <f t="shared" ca="1" si="193"/>
        <v/>
      </c>
      <c r="E574" s="101" t="str">
        <f t="shared" ca="1" si="194"/>
        <v/>
      </c>
      <c r="F574" s="101" t="str">
        <f t="shared" ca="1" si="195"/>
        <v/>
      </c>
      <c r="G574" s="102" t="str">
        <f t="shared" ca="1" si="196"/>
        <v/>
      </c>
      <c r="H574" s="34" t="str">
        <f t="shared" ca="1" si="197"/>
        <v/>
      </c>
      <c r="I574" s="101" t="str">
        <f t="shared" ca="1" si="198"/>
        <v/>
      </c>
      <c r="J574" s="101" t="str">
        <f t="shared" ca="1" si="199"/>
        <v/>
      </c>
      <c r="K574" s="101" t="str">
        <f t="shared" ca="1" si="200"/>
        <v/>
      </c>
      <c r="L574" s="102" t="str">
        <f t="shared" si="201"/>
        <v/>
      </c>
      <c r="M574" s="124" t="str">
        <f t="shared" ca="1" si="184"/>
        <v/>
      </c>
      <c r="N574" s="124" t="str">
        <f t="shared" ca="1" si="185"/>
        <v/>
      </c>
      <c r="O574" s="124" t="str">
        <f t="shared" si="202"/>
        <v/>
      </c>
      <c r="P574" s="124" t="str">
        <f t="shared" si="203"/>
        <v/>
      </c>
      <c r="Q574" s="124" t="str">
        <f t="shared" si="204"/>
        <v/>
      </c>
      <c r="R574" s="124" t="str">
        <f t="shared" ca="1" si="186"/>
        <v/>
      </c>
      <c r="S574" s="154" t="str">
        <f t="shared" ca="1" si="187"/>
        <v/>
      </c>
      <c r="T574" s="154" t="str">
        <f t="shared" ca="1" si="205"/>
        <v/>
      </c>
      <c r="U574" s="154" t="str">
        <f t="shared" si="188"/>
        <v/>
      </c>
      <c r="V574" s="101" t="str">
        <f t="shared" ca="1" si="189"/>
        <v/>
      </c>
      <c r="W574" s="101" t="str">
        <f t="shared" si="190"/>
        <v/>
      </c>
    </row>
    <row r="575" spans="1:23">
      <c r="A575" s="102" t="str">
        <f>IFERROR(B575*Proc!$H$38,"")</f>
        <v/>
      </c>
      <c r="B575" s="34" t="str">
        <f t="shared" si="191"/>
        <v/>
      </c>
      <c r="C575" s="34" t="str">
        <f t="shared" ca="1" si="192"/>
        <v/>
      </c>
      <c r="D575" s="101" t="str">
        <f t="shared" ca="1" si="193"/>
        <v/>
      </c>
      <c r="E575" s="101" t="str">
        <f t="shared" ca="1" si="194"/>
        <v/>
      </c>
      <c r="F575" s="101" t="str">
        <f t="shared" ca="1" si="195"/>
        <v/>
      </c>
      <c r="G575" s="102" t="str">
        <f t="shared" ca="1" si="196"/>
        <v/>
      </c>
      <c r="H575" s="34" t="str">
        <f t="shared" ca="1" si="197"/>
        <v/>
      </c>
      <c r="I575" s="101" t="str">
        <f t="shared" ca="1" si="198"/>
        <v/>
      </c>
      <c r="J575" s="101" t="str">
        <f t="shared" ca="1" si="199"/>
        <v/>
      </c>
      <c r="K575" s="101" t="str">
        <f t="shared" ca="1" si="200"/>
        <v/>
      </c>
      <c r="L575" s="102" t="str">
        <f t="shared" si="201"/>
        <v/>
      </c>
      <c r="M575" s="124" t="str">
        <f t="shared" ca="1" si="184"/>
        <v/>
      </c>
      <c r="N575" s="124" t="str">
        <f t="shared" ca="1" si="185"/>
        <v/>
      </c>
      <c r="O575" s="124" t="str">
        <f t="shared" si="202"/>
        <v/>
      </c>
      <c r="P575" s="124" t="str">
        <f t="shared" si="203"/>
        <v/>
      </c>
      <c r="Q575" s="124" t="str">
        <f t="shared" si="204"/>
        <v/>
      </c>
      <c r="R575" s="124" t="str">
        <f t="shared" ca="1" si="186"/>
        <v/>
      </c>
      <c r="S575" s="154" t="str">
        <f t="shared" ca="1" si="187"/>
        <v/>
      </c>
      <c r="T575" s="154" t="str">
        <f t="shared" ca="1" si="205"/>
        <v/>
      </c>
      <c r="U575" s="154" t="str">
        <f t="shared" si="188"/>
        <v/>
      </c>
      <c r="V575" s="101" t="str">
        <f t="shared" ca="1" si="189"/>
        <v/>
      </c>
      <c r="W575" s="101" t="str">
        <f t="shared" si="190"/>
        <v/>
      </c>
    </row>
    <row r="576" spans="1:23">
      <c r="A576" s="102" t="str">
        <f>IFERROR(B576*Proc!$H$38,"")</f>
        <v/>
      </c>
      <c r="B576" s="34" t="str">
        <f t="shared" si="191"/>
        <v/>
      </c>
      <c r="C576" s="34" t="str">
        <f t="shared" ca="1" si="192"/>
        <v/>
      </c>
      <c r="D576" s="101" t="str">
        <f t="shared" ca="1" si="193"/>
        <v/>
      </c>
      <c r="E576" s="101" t="str">
        <f t="shared" ca="1" si="194"/>
        <v/>
      </c>
      <c r="F576" s="101" t="str">
        <f t="shared" ca="1" si="195"/>
        <v/>
      </c>
      <c r="G576" s="102" t="str">
        <f t="shared" ca="1" si="196"/>
        <v/>
      </c>
      <c r="H576" s="34" t="str">
        <f t="shared" ca="1" si="197"/>
        <v/>
      </c>
      <c r="I576" s="101" t="str">
        <f t="shared" ca="1" si="198"/>
        <v/>
      </c>
      <c r="J576" s="101" t="str">
        <f t="shared" ca="1" si="199"/>
        <v/>
      </c>
      <c r="K576" s="101" t="str">
        <f t="shared" ca="1" si="200"/>
        <v/>
      </c>
      <c r="L576" s="102" t="str">
        <f t="shared" si="201"/>
        <v/>
      </c>
      <c r="M576" s="124" t="str">
        <f t="shared" ca="1" si="184"/>
        <v/>
      </c>
      <c r="N576" s="124" t="str">
        <f t="shared" ca="1" si="185"/>
        <v/>
      </c>
      <c r="O576" s="124" t="str">
        <f t="shared" si="202"/>
        <v/>
      </c>
      <c r="P576" s="124" t="str">
        <f t="shared" si="203"/>
        <v/>
      </c>
      <c r="Q576" s="124" t="str">
        <f t="shared" si="204"/>
        <v/>
      </c>
      <c r="R576" s="124" t="str">
        <f t="shared" ca="1" si="186"/>
        <v/>
      </c>
      <c r="S576" s="154" t="str">
        <f t="shared" ca="1" si="187"/>
        <v/>
      </c>
      <c r="T576" s="154" t="str">
        <f t="shared" ca="1" si="205"/>
        <v/>
      </c>
      <c r="U576" s="154" t="str">
        <f t="shared" si="188"/>
        <v/>
      </c>
      <c r="V576" s="101" t="str">
        <f t="shared" ca="1" si="189"/>
        <v/>
      </c>
      <c r="W576" s="101" t="str">
        <f t="shared" si="190"/>
        <v/>
      </c>
    </row>
    <row r="577" spans="1:23">
      <c r="A577" s="102" t="str">
        <f>IFERROR(B577*Proc!$H$38,"")</f>
        <v/>
      </c>
      <c r="B577" s="34" t="str">
        <f t="shared" si="191"/>
        <v/>
      </c>
      <c r="C577" s="34" t="str">
        <f t="shared" ca="1" si="192"/>
        <v/>
      </c>
      <c r="D577" s="101" t="str">
        <f t="shared" ca="1" si="193"/>
        <v/>
      </c>
      <c r="E577" s="101" t="str">
        <f t="shared" ca="1" si="194"/>
        <v/>
      </c>
      <c r="F577" s="101" t="str">
        <f t="shared" ca="1" si="195"/>
        <v/>
      </c>
      <c r="G577" s="102" t="str">
        <f t="shared" ca="1" si="196"/>
        <v/>
      </c>
      <c r="H577" s="34" t="str">
        <f t="shared" ca="1" si="197"/>
        <v/>
      </c>
      <c r="I577" s="101" t="str">
        <f t="shared" ca="1" si="198"/>
        <v/>
      </c>
      <c r="J577" s="101" t="str">
        <f t="shared" ca="1" si="199"/>
        <v/>
      </c>
      <c r="K577" s="101" t="str">
        <f t="shared" ca="1" si="200"/>
        <v/>
      </c>
      <c r="L577" s="102" t="str">
        <f t="shared" si="201"/>
        <v/>
      </c>
      <c r="M577" s="124" t="str">
        <f t="shared" ca="1" si="184"/>
        <v/>
      </c>
      <c r="N577" s="124" t="str">
        <f t="shared" ca="1" si="185"/>
        <v/>
      </c>
      <c r="O577" s="124" t="str">
        <f t="shared" si="202"/>
        <v/>
      </c>
      <c r="P577" s="124" t="str">
        <f t="shared" si="203"/>
        <v/>
      </c>
      <c r="Q577" s="124" t="str">
        <f t="shared" si="204"/>
        <v/>
      </c>
      <c r="R577" s="124" t="str">
        <f t="shared" ca="1" si="186"/>
        <v/>
      </c>
      <c r="S577" s="154" t="str">
        <f t="shared" ca="1" si="187"/>
        <v/>
      </c>
      <c r="T577" s="154" t="str">
        <f t="shared" ca="1" si="205"/>
        <v/>
      </c>
      <c r="U577" s="154" t="str">
        <f t="shared" si="188"/>
        <v/>
      </c>
      <c r="V577" s="101" t="str">
        <f t="shared" ca="1" si="189"/>
        <v/>
      </c>
      <c r="W577" s="101" t="str">
        <f t="shared" si="190"/>
        <v/>
      </c>
    </row>
    <row r="578" spans="1:23">
      <c r="A578" s="102" t="str">
        <f>IFERROR(B578*Proc!$H$38,"")</f>
        <v/>
      </c>
      <c r="B578" s="34" t="str">
        <f t="shared" si="191"/>
        <v/>
      </c>
      <c r="C578" s="34" t="str">
        <f t="shared" ca="1" si="192"/>
        <v/>
      </c>
      <c r="D578" s="101" t="str">
        <f t="shared" ca="1" si="193"/>
        <v/>
      </c>
      <c r="E578" s="101" t="str">
        <f t="shared" ca="1" si="194"/>
        <v/>
      </c>
      <c r="F578" s="101" t="str">
        <f t="shared" ca="1" si="195"/>
        <v/>
      </c>
      <c r="G578" s="102" t="str">
        <f t="shared" ca="1" si="196"/>
        <v/>
      </c>
      <c r="H578" s="34" t="str">
        <f t="shared" ca="1" si="197"/>
        <v/>
      </c>
      <c r="I578" s="101" t="str">
        <f t="shared" ca="1" si="198"/>
        <v/>
      </c>
      <c r="J578" s="101" t="str">
        <f t="shared" ca="1" si="199"/>
        <v/>
      </c>
      <c r="K578" s="101" t="str">
        <f t="shared" ca="1" si="200"/>
        <v/>
      </c>
      <c r="L578" s="102" t="str">
        <f t="shared" si="201"/>
        <v/>
      </c>
      <c r="M578" s="124" t="str">
        <f t="shared" ca="1" si="184"/>
        <v/>
      </c>
      <c r="N578" s="124" t="str">
        <f t="shared" ca="1" si="185"/>
        <v/>
      </c>
      <c r="O578" s="124" t="str">
        <f t="shared" si="202"/>
        <v/>
      </c>
      <c r="P578" s="124" t="str">
        <f t="shared" si="203"/>
        <v/>
      </c>
      <c r="Q578" s="124" t="str">
        <f t="shared" si="204"/>
        <v/>
      </c>
      <c r="R578" s="124" t="str">
        <f t="shared" ca="1" si="186"/>
        <v/>
      </c>
      <c r="S578" s="154" t="str">
        <f t="shared" ca="1" si="187"/>
        <v/>
      </c>
      <c r="T578" s="154" t="str">
        <f t="shared" ca="1" si="205"/>
        <v/>
      </c>
      <c r="U578" s="154" t="str">
        <f t="shared" si="188"/>
        <v/>
      </c>
      <c r="V578" s="101" t="str">
        <f t="shared" ca="1" si="189"/>
        <v/>
      </c>
      <c r="W578" s="101" t="str">
        <f t="shared" si="190"/>
        <v/>
      </c>
    </row>
    <row r="579" spans="1:23">
      <c r="A579" s="102" t="str">
        <f>IFERROR(B579*Proc!$H$38,"")</f>
        <v/>
      </c>
      <c r="B579" s="34" t="str">
        <f t="shared" si="191"/>
        <v/>
      </c>
      <c r="C579" s="34" t="str">
        <f t="shared" ca="1" si="192"/>
        <v/>
      </c>
      <c r="D579" s="101" t="str">
        <f t="shared" ca="1" si="193"/>
        <v/>
      </c>
      <c r="E579" s="101" t="str">
        <f t="shared" ca="1" si="194"/>
        <v/>
      </c>
      <c r="F579" s="101" t="str">
        <f t="shared" ca="1" si="195"/>
        <v/>
      </c>
      <c r="G579" s="102" t="str">
        <f t="shared" ca="1" si="196"/>
        <v/>
      </c>
      <c r="H579" s="34" t="str">
        <f t="shared" ca="1" si="197"/>
        <v/>
      </c>
      <c r="I579" s="101" t="str">
        <f t="shared" ca="1" si="198"/>
        <v/>
      </c>
      <c r="J579" s="101" t="str">
        <f t="shared" ca="1" si="199"/>
        <v/>
      </c>
      <c r="K579" s="101" t="str">
        <f t="shared" ca="1" si="200"/>
        <v/>
      </c>
      <c r="L579" s="102" t="str">
        <f t="shared" si="201"/>
        <v/>
      </c>
      <c r="M579" s="124" t="str">
        <f t="shared" ca="1" si="184"/>
        <v/>
      </c>
      <c r="N579" s="124" t="str">
        <f t="shared" ca="1" si="185"/>
        <v/>
      </c>
      <c r="O579" s="124" t="str">
        <f t="shared" si="202"/>
        <v/>
      </c>
      <c r="P579" s="124" t="str">
        <f t="shared" si="203"/>
        <v/>
      </c>
      <c r="Q579" s="124" t="str">
        <f t="shared" si="204"/>
        <v/>
      </c>
      <c r="R579" s="124" t="str">
        <f t="shared" ca="1" si="186"/>
        <v/>
      </c>
      <c r="S579" s="154" t="str">
        <f t="shared" ca="1" si="187"/>
        <v/>
      </c>
      <c r="T579" s="154" t="str">
        <f t="shared" ca="1" si="205"/>
        <v/>
      </c>
      <c r="U579" s="154" t="str">
        <f t="shared" si="188"/>
        <v/>
      </c>
      <c r="V579" s="101" t="str">
        <f t="shared" ca="1" si="189"/>
        <v/>
      </c>
      <c r="W579" s="101" t="str">
        <f t="shared" si="190"/>
        <v/>
      </c>
    </row>
    <row r="580" spans="1:23">
      <c r="A580" s="102" t="str">
        <f>IFERROR(B580*Proc!$H$38,"")</f>
        <v/>
      </c>
      <c r="B580" s="34" t="str">
        <f t="shared" si="191"/>
        <v/>
      </c>
      <c r="C580" s="34" t="str">
        <f t="shared" ca="1" si="192"/>
        <v/>
      </c>
      <c r="D580" s="101" t="str">
        <f t="shared" ca="1" si="193"/>
        <v/>
      </c>
      <c r="E580" s="101" t="str">
        <f t="shared" ca="1" si="194"/>
        <v/>
      </c>
      <c r="F580" s="101" t="str">
        <f t="shared" ca="1" si="195"/>
        <v/>
      </c>
      <c r="G580" s="102" t="str">
        <f t="shared" ca="1" si="196"/>
        <v/>
      </c>
      <c r="H580" s="34" t="str">
        <f t="shared" ca="1" si="197"/>
        <v/>
      </c>
      <c r="I580" s="101" t="str">
        <f t="shared" ca="1" si="198"/>
        <v/>
      </c>
      <c r="J580" s="101" t="str">
        <f t="shared" ca="1" si="199"/>
        <v/>
      </c>
      <c r="K580" s="101" t="str">
        <f t="shared" ca="1" si="200"/>
        <v/>
      </c>
      <c r="L580" s="102" t="str">
        <f t="shared" si="201"/>
        <v/>
      </c>
      <c r="M580" s="124" t="str">
        <f t="shared" ref="M580:M643" ca="1" si="206">IFERROR(INDEX(rMaxtable,$AA$2,1000-B580+1)*(1-rTPs)+INDEX(rMaxtable,$AB$2,1000-B580+1)*rTPs,"")</f>
        <v/>
      </c>
      <c r="N580" s="124" t="str">
        <f t="shared" ref="N580:N643" ca="1" si="207">IFERROR(INDEX(rMaxtable,$AA$1,1000-B580+1)*(1-rSLs)+INDEX(rMaxtable,$AB$1,1000-B580+1)*rSLs,"")</f>
        <v/>
      </c>
      <c r="O580" s="124" t="str">
        <f t="shared" si="202"/>
        <v/>
      </c>
      <c r="P580" s="124" t="str">
        <f t="shared" si="203"/>
        <v/>
      </c>
      <c r="Q580" s="124" t="str">
        <f t="shared" si="204"/>
        <v/>
      </c>
      <c r="R580" s="124" t="str">
        <f t="shared" ref="R580:R643" ca="1" si="208">IFERROR(IF(ISNUMBER(N580),N580,rSmall)*P580/(IF(ISNUMBER(M580),M580,rSmall)+IF(ISNUMBER(N580),N580,rSmall)),"")</f>
        <v/>
      </c>
      <c r="S580" s="154" t="str">
        <f t="shared" ref="S580:S643" ca="1" si="209">IFERROR(M580-R580,"")</f>
        <v/>
      </c>
      <c r="T580" s="154" t="str">
        <f t="shared" ca="1" si="205"/>
        <v/>
      </c>
      <c r="U580" s="154" t="str">
        <f t="shared" ref="U580:U643" si="210">IF(B580&gt;rNtrials,"",(1-IF(ISNUMBER(S580),S580,rSmall)-IF(ISNUMBER(T580),T580,rSmall)))</f>
        <v/>
      </c>
      <c r="V580" s="101" t="str">
        <f t="shared" ref="V580:V643" ca="1" si="211">IFERROR(rPipvalue*rStdevup*K580,"")</f>
        <v/>
      </c>
      <c r="W580" s="101" t="str">
        <f t="shared" ref="W580:W643" si="212">IFERROR(rMugraph*B580,"")</f>
        <v/>
      </c>
    </row>
    <row r="581" spans="1:23">
      <c r="A581" s="102" t="str">
        <f>IFERROR(B581*Proc!$H$38,"")</f>
        <v/>
      </c>
      <c r="B581" s="34" t="str">
        <f t="shared" ref="B581:B644" si="213">IFERROR(IF(1+B580&gt;rNtrials,"",1+B580),"")</f>
        <v/>
      </c>
      <c r="C581" s="34" t="str">
        <f t="shared" ref="C581:C644" ca="1" si="214">IFERROR(MATCH($C$2,OFFSET(rMaxtable,,1000-$B581,,1),-1),"")</f>
        <v/>
      </c>
      <c r="D581" s="101" t="str">
        <f t="shared" ref="D581:D644" ca="1" si="215">IFERROR(INDEX(rMaxtable,C581,1000-$B581+1),"")</f>
        <v/>
      </c>
      <c r="E581" s="101" t="str">
        <f t="shared" ref="E581:E644" ca="1" si="216">IFERROR(INDEX(rMaxtable,C581+1,1000-$B581+1),"")</f>
        <v/>
      </c>
      <c r="F581" s="101" t="str">
        <f t="shared" ref="F581:F644" ca="1" si="217">IFERROR(C581-1+(D581-$C$2)/(D581-IF(ISNUMBER(E581),E581,0))*(1),"")</f>
        <v/>
      </c>
      <c r="G581" s="102" t="str">
        <f t="shared" ref="G581:G644" ca="1" si="218">IFERROR(rPipvalue*rSDTP*F581,"")</f>
        <v/>
      </c>
      <c r="H581" s="34" t="str">
        <f t="shared" ref="H581:H644" ca="1" si="219">IFERROR(MATCH($H$2,OFFSET(rMaxtable,,1000-$B581,,1),-1),"")</f>
        <v/>
      </c>
      <c r="I581" s="101" t="str">
        <f t="shared" ref="I581:I644" ca="1" si="220">IFERROR(INDEX(rMaxtable,H581,1000-$B581+1),"")</f>
        <v/>
      </c>
      <c r="J581" s="101" t="str">
        <f t="shared" ref="J581:J644" ca="1" si="221">IFERROR(INDEX(rMaxtable,H581+1,1000-$B581+1),"")</f>
        <v/>
      </c>
      <c r="K581" s="101" t="str">
        <f t="shared" ref="K581:K644" ca="1" si="222">IFERROR(H581-1+(I581-$H$2)/(I581-IF(ISNUMBER(J581),J581,0))*(1),"")</f>
        <v/>
      </c>
      <c r="L581" s="102" t="str">
        <f t="shared" ref="L581:L644" si="223">IF(B580&lt;rNtrials,-(rPipvalue*rSDSL*K581),"")</f>
        <v/>
      </c>
      <c r="M581" s="124" t="str">
        <f t="shared" ca="1" si="206"/>
        <v/>
      </c>
      <c r="N581" s="124" t="str">
        <f t="shared" ca="1" si="207"/>
        <v/>
      </c>
      <c r="O581" s="124" t="str">
        <f t="shared" ref="O581:O644" si="224">IF($B581&gt;rNtrials,"",(1-IF(ISNUMBER(M581),M581,rSmall))*(1-IF(ISNUMBER(N581),N581,rSmall)))</f>
        <v/>
      </c>
      <c r="P581" s="124" t="str">
        <f t="shared" ref="P581:P644" si="225">IF($B581&gt;rNtrials,"",IF(ISNUMBER(M581),M581,rSmall)*IF(ISNUMBER(N581),N581,rSmall))</f>
        <v/>
      </c>
      <c r="Q581" s="124" t="str">
        <f t="shared" ref="Q581:Q644" si="226">IFERROR(IF($B581&gt;rNtrials,"",IF(ISNUMBER(M581),M581,rSmall)*P581/(IF(ISNUMBER(M581),M581,rSmall)+IF(ISNUMBER(N581),N581,rSmall))),"")</f>
        <v/>
      </c>
      <c r="R581" s="124" t="str">
        <f t="shared" ca="1" si="208"/>
        <v/>
      </c>
      <c r="S581" s="154" t="str">
        <f t="shared" ca="1" si="209"/>
        <v/>
      </c>
      <c r="T581" s="154" t="str">
        <f t="shared" ca="1" si="205"/>
        <v/>
      </c>
      <c r="U581" s="154" t="str">
        <f t="shared" si="210"/>
        <v/>
      </c>
      <c r="V581" s="101" t="str">
        <f t="shared" ca="1" si="211"/>
        <v/>
      </c>
      <c r="W581" s="101" t="str">
        <f t="shared" si="212"/>
        <v/>
      </c>
    </row>
    <row r="582" spans="1:23">
      <c r="A582" s="102" t="str">
        <f>IFERROR(B582*Proc!$H$38,"")</f>
        <v/>
      </c>
      <c r="B582" s="34" t="str">
        <f t="shared" si="213"/>
        <v/>
      </c>
      <c r="C582" s="34" t="str">
        <f t="shared" ca="1" si="214"/>
        <v/>
      </c>
      <c r="D582" s="101" t="str">
        <f t="shared" ca="1" si="215"/>
        <v/>
      </c>
      <c r="E582" s="101" t="str">
        <f t="shared" ca="1" si="216"/>
        <v/>
      </c>
      <c r="F582" s="101" t="str">
        <f t="shared" ca="1" si="217"/>
        <v/>
      </c>
      <c r="G582" s="102" t="str">
        <f t="shared" ca="1" si="218"/>
        <v/>
      </c>
      <c r="H582" s="34" t="str">
        <f t="shared" ca="1" si="219"/>
        <v/>
      </c>
      <c r="I582" s="101" t="str">
        <f t="shared" ca="1" si="220"/>
        <v/>
      </c>
      <c r="J582" s="101" t="str">
        <f t="shared" ca="1" si="221"/>
        <v/>
      </c>
      <c r="K582" s="101" t="str">
        <f t="shared" ca="1" si="222"/>
        <v/>
      </c>
      <c r="L582" s="102" t="str">
        <f t="shared" si="223"/>
        <v/>
      </c>
      <c r="M582" s="124" t="str">
        <f t="shared" ca="1" si="206"/>
        <v/>
      </c>
      <c r="N582" s="124" t="str">
        <f t="shared" ca="1" si="207"/>
        <v/>
      </c>
      <c r="O582" s="124" t="str">
        <f t="shared" si="224"/>
        <v/>
      </c>
      <c r="P582" s="124" t="str">
        <f t="shared" si="225"/>
        <v/>
      </c>
      <c r="Q582" s="124" t="str">
        <f t="shared" si="226"/>
        <v/>
      </c>
      <c r="R582" s="124" t="str">
        <f t="shared" ca="1" si="208"/>
        <v/>
      </c>
      <c r="S582" s="154" t="str">
        <f t="shared" ca="1" si="209"/>
        <v/>
      </c>
      <c r="T582" s="154" t="str">
        <f t="shared" ref="T582:T645" ca="1" si="227">IFERROR(N582-Q582,"")</f>
        <v/>
      </c>
      <c r="U582" s="154" t="str">
        <f t="shared" si="210"/>
        <v/>
      </c>
      <c r="V582" s="101" t="str">
        <f t="shared" ca="1" si="211"/>
        <v/>
      </c>
      <c r="W582" s="101" t="str">
        <f t="shared" si="212"/>
        <v/>
      </c>
    </row>
    <row r="583" spans="1:23">
      <c r="A583" s="102" t="str">
        <f>IFERROR(B583*Proc!$H$38,"")</f>
        <v/>
      </c>
      <c r="B583" s="34" t="str">
        <f t="shared" si="213"/>
        <v/>
      </c>
      <c r="C583" s="34" t="str">
        <f t="shared" ca="1" si="214"/>
        <v/>
      </c>
      <c r="D583" s="101" t="str">
        <f t="shared" ca="1" si="215"/>
        <v/>
      </c>
      <c r="E583" s="101" t="str">
        <f t="shared" ca="1" si="216"/>
        <v/>
      </c>
      <c r="F583" s="101" t="str">
        <f t="shared" ca="1" si="217"/>
        <v/>
      </c>
      <c r="G583" s="102" t="str">
        <f t="shared" ca="1" si="218"/>
        <v/>
      </c>
      <c r="H583" s="34" t="str">
        <f t="shared" ca="1" si="219"/>
        <v/>
      </c>
      <c r="I583" s="101" t="str">
        <f t="shared" ca="1" si="220"/>
        <v/>
      </c>
      <c r="J583" s="101" t="str">
        <f t="shared" ca="1" si="221"/>
        <v/>
      </c>
      <c r="K583" s="101" t="str">
        <f t="shared" ca="1" si="222"/>
        <v/>
      </c>
      <c r="L583" s="102" t="str">
        <f t="shared" si="223"/>
        <v/>
      </c>
      <c r="M583" s="124" t="str">
        <f t="shared" ca="1" si="206"/>
        <v/>
      </c>
      <c r="N583" s="124" t="str">
        <f t="shared" ca="1" si="207"/>
        <v/>
      </c>
      <c r="O583" s="124" t="str">
        <f t="shared" si="224"/>
        <v/>
      </c>
      <c r="P583" s="124" t="str">
        <f t="shared" si="225"/>
        <v/>
      </c>
      <c r="Q583" s="124" t="str">
        <f t="shared" si="226"/>
        <v/>
      </c>
      <c r="R583" s="124" t="str">
        <f t="shared" ca="1" si="208"/>
        <v/>
      </c>
      <c r="S583" s="154" t="str">
        <f t="shared" ca="1" si="209"/>
        <v/>
      </c>
      <c r="T583" s="154" t="str">
        <f t="shared" ca="1" si="227"/>
        <v/>
      </c>
      <c r="U583" s="154" t="str">
        <f t="shared" si="210"/>
        <v/>
      </c>
      <c r="V583" s="101" t="str">
        <f t="shared" ca="1" si="211"/>
        <v/>
      </c>
      <c r="W583" s="101" t="str">
        <f t="shared" si="212"/>
        <v/>
      </c>
    </row>
    <row r="584" spans="1:23">
      <c r="A584" s="102" t="str">
        <f>IFERROR(B584*Proc!$H$38,"")</f>
        <v/>
      </c>
      <c r="B584" s="34" t="str">
        <f t="shared" si="213"/>
        <v/>
      </c>
      <c r="C584" s="34" t="str">
        <f t="shared" ca="1" si="214"/>
        <v/>
      </c>
      <c r="D584" s="101" t="str">
        <f t="shared" ca="1" si="215"/>
        <v/>
      </c>
      <c r="E584" s="101" t="str">
        <f t="shared" ca="1" si="216"/>
        <v/>
      </c>
      <c r="F584" s="101" t="str">
        <f t="shared" ca="1" si="217"/>
        <v/>
      </c>
      <c r="G584" s="102" t="str">
        <f t="shared" ca="1" si="218"/>
        <v/>
      </c>
      <c r="H584" s="34" t="str">
        <f t="shared" ca="1" si="219"/>
        <v/>
      </c>
      <c r="I584" s="101" t="str">
        <f t="shared" ca="1" si="220"/>
        <v/>
      </c>
      <c r="J584" s="101" t="str">
        <f t="shared" ca="1" si="221"/>
        <v/>
      </c>
      <c r="K584" s="101" t="str">
        <f t="shared" ca="1" si="222"/>
        <v/>
      </c>
      <c r="L584" s="102" t="str">
        <f t="shared" si="223"/>
        <v/>
      </c>
      <c r="M584" s="124" t="str">
        <f t="shared" ca="1" si="206"/>
        <v/>
      </c>
      <c r="N584" s="124" t="str">
        <f t="shared" ca="1" si="207"/>
        <v/>
      </c>
      <c r="O584" s="124" t="str">
        <f t="shared" si="224"/>
        <v/>
      </c>
      <c r="P584" s="124" t="str">
        <f t="shared" si="225"/>
        <v/>
      </c>
      <c r="Q584" s="124" t="str">
        <f t="shared" si="226"/>
        <v/>
      </c>
      <c r="R584" s="124" t="str">
        <f t="shared" ca="1" si="208"/>
        <v/>
      </c>
      <c r="S584" s="154" t="str">
        <f t="shared" ca="1" si="209"/>
        <v/>
      </c>
      <c r="T584" s="154" t="str">
        <f t="shared" ca="1" si="227"/>
        <v/>
      </c>
      <c r="U584" s="154" t="str">
        <f t="shared" si="210"/>
        <v/>
      </c>
      <c r="V584" s="101" t="str">
        <f t="shared" ca="1" si="211"/>
        <v/>
      </c>
      <c r="W584" s="101" t="str">
        <f t="shared" si="212"/>
        <v/>
      </c>
    </row>
    <row r="585" spans="1:23">
      <c r="A585" s="102" t="str">
        <f>IFERROR(B585*Proc!$H$38,"")</f>
        <v/>
      </c>
      <c r="B585" s="34" t="str">
        <f t="shared" si="213"/>
        <v/>
      </c>
      <c r="C585" s="34" t="str">
        <f t="shared" ca="1" si="214"/>
        <v/>
      </c>
      <c r="D585" s="101" t="str">
        <f t="shared" ca="1" si="215"/>
        <v/>
      </c>
      <c r="E585" s="101" t="str">
        <f t="shared" ca="1" si="216"/>
        <v/>
      </c>
      <c r="F585" s="101" t="str">
        <f t="shared" ca="1" si="217"/>
        <v/>
      </c>
      <c r="G585" s="102" t="str">
        <f t="shared" ca="1" si="218"/>
        <v/>
      </c>
      <c r="H585" s="34" t="str">
        <f t="shared" ca="1" si="219"/>
        <v/>
      </c>
      <c r="I585" s="101" t="str">
        <f t="shared" ca="1" si="220"/>
        <v/>
      </c>
      <c r="J585" s="101" t="str">
        <f t="shared" ca="1" si="221"/>
        <v/>
      </c>
      <c r="K585" s="101" t="str">
        <f t="shared" ca="1" si="222"/>
        <v/>
      </c>
      <c r="L585" s="102" t="str">
        <f t="shared" si="223"/>
        <v/>
      </c>
      <c r="M585" s="124" t="str">
        <f t="shared" ca="1" si="206"/>
        <v/>
      </c>
      <c r="N585" s="124" t="str">
        <f t="shared" ca="1" si="207"/>
        <v/>
      </c>
      <c r="O585" s="124" t="str">
        <f t="shared" si="224"/>
        <v/>
      </c>
      <c r="P585" s="124" t="str">
        <f t="shared" si="225"/>
        <v/>
      </c>
      <c r="Q585" s="124" t="str">
        <f t="shared" si="226"/>
        <v/>
      </c>
      <c r="R585" s="124" t="str">
        <f t="shared" ca="1" si="208"/>
        <v/>
      </c>
      <c r="S585" s="154" t="str">
        <f t="shared" ca="1" si="209"/>
        <v/>
      </c>
      <c r="T585" s="154" t="str">
        <f t="shared" ca="1" si="227"/>
        <v/>
      </c>
      <c r="U585" s="154" t="str">
        <f t="shared" si="210"/>
        <v/>
      </c>
      <c r="V585" s="101" t="str">
        <f t="shared" ca="1" si="211"/>
        <v/>
      </c>
      <c r="W585" s="101" t="str">
        <f t="shared" si="212"/>
        <v/>
      </c>
    </row>
    <row r="586" spans="1:23">
      <c r="A586" s="102" t="str">
        <f>IFERROR(B586*Proc!$H$38,"")</f>
        <v/>
      </c>
      <c r="B586" s="34" t="str">
        <f t="shared" si="213"/>
        <v/>
      </c>
      <c r="C586" s="34" t="str">
        <f t="shared" ca="1" si="214"/>
        <v/>
      </c>
      <c r="D586" s="101" t="str">
        <f t="shared" ca="1" si="215"/>
        <v/>
      </c>
      <c r="E586" s="101" t="str">
        <f t="shared" ca="1" si="216"/>
        <v/>
      </c>
      <c r="F586" s="101" t="str">
        <f t="shared" ca="1" si="217"/>
        <v/>
      </c>
      <c r="G586" s="102" t="str">
        <f t="shared" ca="1" si="218"/>
        <v/>
      </c>
      <c r="H586" s="34" t="str">
        <f t="shared" ca="1" si="219"/>
        <v/>
      </c>
      <c r="I586" s="101" t="str">
        <f t="shared" ca="1" si="220"/>
        <v/>
      </c>
      <c r="J586" s="101" t="str">
        <f t="shared" ca="1" si="221"/>
        <v/>
      </c>
      <c r="K586" s="101" t="str">
        <f t="shared" ca="1" si="222"/>
        <v/>
      </c>
      <c r="L586" s="102" t="str">
        <f t="shared" si="223"/>
        <v/>
      </c>
      <c r="M586" s="124" t="str">
        <f t="shared" ca="1" si="206"/>
        <v/>
      </c>
      <c r="N586" s="124" t="str">
        <f t="shared" ca="1" si="207"/>
        <v/>
      </c>
      <c r="O586" s="124" t="str">
        <f t="shared" si="224"/>
        <v/>
      </c>
      <c r="P586" s="124" t="str">
        <f t="shared" si="225"/>
        <v/>
      </c>
      <c r="Q586" s="124" t="str">
        <f t="shared" si="226"/>
        <v/>
      </c>
      <c r="R586" s="124" t="str">
        <f t="shared" ca="1" si="208"/>
        <v/>
      </c>
      <c r="S586" s="154" t="str">
        <f t="shared" ca="1" si="209"/>
        <v/>
      </c>
      <c r="T586" s="154" t="str">
        <f t="shared" ca="1" si="227"/>
        <v/>
      </c>
      <c r="U586" s="154" t="str">
        <f t="shared" si="210"/>
        <v/>
      </c>
      <c r="V586" s="101" t="str">
        <f t="shared" ca="1" si="211"/>
        <v/>
      </c>
      <c r="W586" s="101" t="str">
        <f t="shared" si="212"/>
        <v/>
      </c>
    </row>
    <row r="587" spans="1:23">
      <c r="A587" s="102" t="str">
        <f>IFERROR(B587*Proc!$H$38,"")</f>
        <v/>
      </c>
      <c r="B587" s="34" t="str">
        <f t="shared" si="213"/>
        <v/>
      </c>
      <c r="C587" s="34" t="str">
        <f t="shared" ca="1" si="214"/>
        <v/>
      </c>
      <c r="D587" s="101" t="str">
        <f t="shared" ca="1" si="215"/>
        <v/>
      </c>
      <c r="E587" s="101" t="str">
        <f t="shared" ca="1" si="216"/>
        <v/>
      </c>
      <c r="F587" s="101" t="str">
        <f t="shared" ca="1" si="217"/>
        <v/>
      </c>
      <c r="G587" s="102" t="str">
        <f t="shared" ca="1" si="218"/>
        <v/>
      </c>
      <c r="H587" s="34" t="str">
        <f t="shared" ca="1" si="219"/>
        <v/>
      </c>
      <c r="I587" s="101" t="str">
        <f t="shared" ca="1" si="220"/>
        <v/>
      </c>
      <c r="J587" s="101" t="str">
        <f t="shared" ca="1" si="221"/>
        <v/>
      </c>
      <c r="K587" s="101" t="str">
        <f t="shared" ca="1" si="222"/>
        <v/>
      </c>
      <c r="L587" s="102" t="str">
        <f t="shared" si="223"/>
        <v/>
      </c>
      <c r="M587" s="124" t="str">
        <f t="shared" ca="1" si="206"/>
        <v/>
      </c>
      <c r="N587" s="124" t="str">
        <f t="shared" ca="1" si="207"/>
        <v/>
      </c>
      <c r="O587" s="124" t="str">
        <f t="shared" si="224"/>
        <v/>
      </c>
      <c r="P587" s="124" t="str">
        <f t="shared" si="225"/>
        <v/>
      </c>
      <c r="Q587" s="124" t="str">
        <f t="shared" si="226"/>
        <v/>
      </c>
      <c r="R587" s="124" t="str">
        <f t="shared" ca="1" si="208"/>
        <v/>
      </c>
      <c r="S587" s="154" t="str">
        <f t="shared" ca="1" si="209"/>
        <v/>
      </c>
      <c r="T587" s="154" t="str">
        <f t="shared" ca="1" si="227"/>
        <v/>
      </c>
      <c r="U587" s="154" t="str">
        <f t="shared" si="210"/>
        <v/>
      </c>
      <c r="V587" s="101" t="str">
        <f t="shared" ca="1" si="211"/>
        <v/>
      </c>
      <c r="W587" s="101" t="str">
        <f t="shared" si="212"/>
        <v/>
      </c>
    </row>
    <row r="588" spans="1:23">
      <c r="A588" s="102" t="str">
        <f>IFERROR(B588*Proc!$H$38,"")</f>
        <v/>
      </c>
      <c r="B588" s="34" t="str">
        <f t="shared" si="213"/>
        <v/>
      </c>
      <c r="C588" s="34" t="str">
        <f t="shared" ca="1" si="214"/>
        <v/>
      </c>
      <c r="D588" s="101" t="str">
        <f t="shared" ca="1" si="215"/>
        <v/>
      </c>
      <c r="E588" s="101" t="str">
        <f t="shared" ca="1" si="216"/>
        <v/>
      </c>
      <c r="F588" s="101" t="str">
        <f t="shared" ca="1" si="217"/>
        <v/>
      </c>
      <c r="G588" s="102" t="str">
        <f t="shared" ca="1" si="218"/>
        <v/>
      </c>
      <c r="H588" s="34" t="str">
        <f t="shared" ca="1" si="219"/>
        <v/>
      </c>
      <c r="I588" s="101" t="str">
        <f t="shared" ca="1" si="220"/>
        <v/>
      </c>
      <c r="J588" s="101" t="str">
        <f t="shared" ca="1" si="221"/>
        <v/>
      </c>
      <c r="K588" s="101" t="str">
        <f t="shared" ca="1" si="222"/>
        <v/>
      </c>
      <c r="L588" s="102" t="str">
        <f t="shared" si="223"/>
        <v/>
      </c>
      <c r="M588" s="124" t="str">
        <f t="shared" ca="1" si="206"/>
        <v/>
      </c>
      <c r="N588" s="124" t="str">
        <f t="shared" ca="1" si="207"/>
        <v/>
      </c>
      <c r="O588" s="124" t="str">
        <f t="shared" si="224"/>
        <v/>
      </c>
      <c r="P588" s="124" t="str">
        <f t="shared" si="225"/>
        <v/>
      </c>
      <c r="Q588" s="124" t="str">
        <f t="shared" si="226"/>
        <v/>
      </c>
      <c r="R588" s="124" t="str">
        <f t="shared" ca="1" si="208"/>
        <v/>
      </c>
      <c r="S588" s="154" t="str">
        <f t="shared" ca="1" si="209"/>
        <v/>
      </c>
      <c r="T588" s="154" t="str">
        <f t="shared" ca="1" si="227"/>
        <v/>
      </c>
      <c r="U588" s="154" t="str">
        <f t="shared" si="210"/>
        <v/>
      </c>
      <c r="V588" s="101" t="str">
        <f t="shared" ca="1" si="211"/>
        <v/>
      </c>
      <c r="W588" s="101" t="str">
        <f t="shared" si="212"/>
        <v/>
      </c>
    </row>
    <row r="589" spans="1:23">
      <c r="A589" s="102" t="str">
        <f>IFERROR(B589*Proc!$H$38,"")</f>
        <v/>
      </c>
      <c r="B589" s="34" t="str">
        <f t="shared" si="213"/>
        <v/>
      </c>
      <c r="C589" s="34" t="str">
        <f t="shared" ca="1" si="214"/>
        <v/>
      </c>
      <c r="D589" s="101" t="str">
        <f t="shared" ca="1" si="215"/>
        <v/>
      </c>
      <c r="E589" s="101" t="str">
        <f t="shared" ca="1" si="216"/>
        <v/>
      </c>
      <c r="F589" s="101" t="str">
        <f t="shared" ca="1" si="217"/>
        <v/>
      </c>
      <c r="G589" s="102" t="str">
        <f t="shared" ca="1" si="218"/>
        <v/>
      </c>
      <c r="H589" s="34" t="str">
        <f t="shared" ca="1" si="219"/>
        <v/>
      </c>
      <c r="I589" s="101" t="str">
        <f t="shared" ca="1" si="220"/>
        <v/>
      </c>
      <c r="J589" s="101" t="str">
        <f t="shared" ca="1" si="221"/>
        <v/>
      </c>
      <c r="K589" s="101" t="str">
        <f t="shared" ca="1" si="222"/>
        <v/>
      </c>
      <c r="L589" s="102" t="str">
        <f t="shared" si="223"/>
        <v/>
      </c>
      <c r="M589" s="124" t="str">
        <f t="shared" ca="1" si="206"/>
        <v/>
      </c>
      <c r="N589" s="124" t="str">
        <f t="shared" ca="1" si="207"/>
        <v/>
      </c>
      <c r="O589" s="124" t="str">
        <f t="shared" si="224"/>
        <v/>
      </c>
      <c r="P589" s="124" t="str">
        <f t="shared" si="225"/>
        <v/>
      </c>
      <c r="Q589" s="124" t="str">
        <f t="shared" si="226"/>
        <v/>
      </c>
      <c r="R589" s="124" t="str">
        <f t="shared" ca="1" si="208"/>
        <v/>
      </c>
      <c r="S589" s="154" t="str">
        <f t="shared" ca="1" si="209"/>
        <v/>
      </c>
      <c r="T589" s="154" t="str">
        <f t="shared" ca="1" si="227"/>
        <v/>
      </c>
      <c r="U589" s="154" t="str">
        <f t="shared" si="210"/>
        <v/>
      </c>
      <c r="V589" s="101" t="str">
        <f t="shared" ca="1" si="211"/>
        <v/>
      </c>
      <c r="W589" s="101" t="str">
        <f t="shared" si="212"/>
        <v/>
      </c>
    </row>
    <row r="590" spans="1:23">
      <c r="A590" s="102" t="str">
        <f>IFERROR(B590*Proc!$H$38,"")</f>
        <v/>
      </c>
      <c r="B590" s="34" t="str">
        <f t="shared" si="213"/>
        <v/>
      </c>
      <c r="C590" s="34" t="str">
        <f t="shared" ca="1" si="214"/>
        <v/>
      </c>
      <c r="D590" s="101" t="str">
        <f t="shared" ca="1" si="215"/>
        <v/>
      </c>
      <c r="E590" s="101" t="str">
        <f t="shared" ca="1" si="216"/>
        <v/>
      </c>
      <c r="F590" s="101" t="str">
        <f t="shared" ca="1" si="217"/>
        <v/>
      </c>
      <c r="G590" s="102" t="str">
        <f t="shared" ca="1" si="218"/>
        <v/>
      </c>
      <c r="H590" s="34" t="str">
        <f t="shared" ca="1" si="219"/>
        <v/>
      </c>
      <c r="I590" s="101" t="str">
        <f t="shared" ca="1" si="220"/>
        <v/>
      </c>
      <c r="J590" s="101" t="str">
        <f t="shared" ca="1" si="221"/>
        <v/>
      </c>
      <c r="K590" s="101" t="str">
        <f t="shared" ca="1" si="222"/>
        <v/>
      </c>
      <c r="L590" s="102" t="str">
        <f t="shared" si="223"/>
        <v/>
      </c>
      <c r="M590" s="124" t="str">
        <f t="shared" ca="1" si="206"/>
        <v/>
      </c>
      <c r="N590" s="124" t="str">
        <f t="shared" ca="1" si="207"/>
        <v/>
      </c>
      <c r="O590" s="124" t="str">
        <f t="shared" si="224"/>
        <v/>
      </c>
      <c r="P590" s="124" t="str">
        <f t="shared" si="225"/>
        <v/>
      </c>
      <c r="Q590" s="124" t="str">
        <f t="shared" si="226"/>
        <v/>
      </c>
      <c r="R590" s="124" t="str">
        <f t="shared" ca="1" si="208"/>
        <v/>
      </c>
      <c r="S590" s="154" t="str">
        <f t="shared" ca="1" si="209"/>
        <v/>
      </c>
      <c r="T590" s="154" t="str">
        <f t="shared" ca="1" si="227"/>
        <v/>
      </c>
      <c r="U590" s="154" t="str">
        <f t="shared" si="210"/>
        <v/>
      </c>
      <c r="V590" s="101" t="str">
        <f t="shared" ca="1" si="211"/>
        <v/>
      </c>
      <c r="W590" s="101" t="str">
        <f t="shared" si="212"/>
        <v/>
      </c>
    </row>
    <row r="591" spans="1:23">
      <c r="A591" s="102" t="str">
        <f>IFERROR(B591*Proc!$H$38,"")</f>
        <v/>
      </c>
      <c r="B591" s="34" t="str">
        <f t="shared" si="213"/>
        <v/>
      </c>
      <c r="C591" s="34" t="str">
        <f t="shared" ca="1" si="214"/>
        <v/>
      </c>
      <c r="D591" s="101" t="str">
        <f t="shared" ca="1" si="215"/>
        <v/>
      </c>
      <c r="E591" s="101" t="str">
        <f t="shared" ca="1" si="216"/>
        <v/>
      </c>
      <c r="F591" s="101" t="str">
        <f t="shared" ca="1" si="217"/>
        <v/>
      </c>
      <c r="G591" s="102" t="str">
        <f t="shared" ca="1" si="218"/>
        <v/>
      </c>
      <c r="H591" s="34" t="str">
        <f t="shared" ca="1" si="219"/>
        <v/>
      </c>
      <c r="I591" s="101" t="str">
        <f t="shared" ca="1" si="220"/>
        <v/>
      </c>
      <c r="J591" s="101" t="str">
        <f t="shared" ca="1" si="221"/>
        <v/>
      </c>
      <c r="K591" s="101" t="str">
        <f t="shared" ca="1" si="222"/>
        <v/>
      </c>
      <c r="L591" s="102" t="str">
        <f t="shared" si="223"/>
        <v/>
      </c>
      <c r="M591" s="124" t="str">
        <f t="shared" ca="1" si="206"/>
        <v/>
      </c>
      <c r="N591" s="124" t="str">
        <f t="shared" ca="1" si="207"/>
        <v/>
      </c>
      <c r="O591" s="124" t="str">
        <f t="shared" si="224"/>
        <v/>
      </c>
      <c r="P591" s="124" t="str">
        <f t="shared" si="225"/>
        <v/>
      </c>
      <c r="Q591" s="124" t="str">
        <f t="shared" si="226"/>
        <v/>
      </c>
      <c r="R591" s="124" t="str">
        <f t="shared" ca="1" si="208"/>
        <v/>
      </c>
      <c r="S591" s="154" t="str">
        <f t="shared" ca="1" si="209"/>
        <v/>
      </c>
      <c r="T591" s="154" t="str">
        <f t="shared" ca="1" si="227"/>
        <v/>
      </c>
      <c r="U591" s="154" t="str">
        <f t="shared" si="210"/>
        <v/>
      </c>
      <c r="V591" s="101" t="str">
        <f t="shared" ca="1" si="211"/>
        <v/>
      </c>
      <c r="W591" s="101" t="str">
        <f t="shared" si="212"/>
        <v/>
      </c>
    </row>
    <row r="592" spans="1:23">
      <c r="A592" s="102" t="str">
        <f>IFERROR(B592*Proc!$H$38,"")</f>
        <v/>
      </c>
      <c r="B592" s="34" t="str">
        <f t="shared" si="213"/>
        <v/>
      </c>
      <c r="C592" s="34" t="str">
        <f t="shared" ca="1" si="214"/>
        <v/>
      </c>
      <c r="D592" s="101" t="str">
        <f t="shared" ca="1" si="215"/>
        <v/>
      </c>
      <c r="E592" s="101" t="str">
        <f t="shared" ca="1" si="216"/>
        <v/>
      </c>
      <c r="F592" s="101" t="str">
        <f t="shared" ca="1" si="217"/>
        <v/>
      </c>
      <c r="G592" s="102" t="str">
        <f t="shared" ca="1" si="218"/>
        <v/>
      </c>
      <c r="H592" s="34" t="str">
        <f t="shared" ca="1" si="219"/>
        <v/>
      </c>
      <c r="I592" s="101" t="str">
        <f t="shared" ca="1" si="220"/>
        <v/>
      </c>
      <c r="J592" s="101" t="str">
        <f t="shared" ca="1" si="221"/>
        <v/>
      </c>
      <c r="K592" s="101" t="str">
        <f t="shared" ca="1" si="222"/>
        <v/>
      </c>
      <c r="L592" s="102" t="str">
        <f t="shared" si="223"/>
        <v/>
      </c>
      <c r="M592" s="124" t="str">
        <f t="shared" ca="1" si="206"/>
        <v/>
      </c>
      <c r="N592" s="124" t="str">
        <f t="shared" ca="1" si="207"/>
        <v/>
      </c>
      <c r="O592" s="124" t="str">
        <f t="shared" si="224"/>
        <v/>
      </c>
      <c r="P592" s="124" t="str">
        <f t="shared" si="225"/>
        <v/>
      </c>
      <c r="Q592" s="124" t="str">
        <f t="shared" si="226"/>
        <v/>
      </c>
      <c r="R592" s="124" t="str">
        <f t="shared" ca="1" si="208"/>
        <v/>
      </c>
      <c r="S592" s="154" t="str">
        <f t="shared" ca="1" si="209"/>
        <v/>
      </c>
      <c r="T592" s="154" t="str">
        <f t="shared" ca="1" si="227"/>
        <v/>
      </c>
      <c r="U592" s="154" t="str">
        <f t="shared" si="210"/>
        <v/>
      </c>
      <c r="V592" s="101" t="str">
        <f t="shared" ca="1" si="211"/>
        <v/>
      </c>
      <c r="W592" s="101" t="str">
        <f t="shared" si="212"/>
        <v/>
      </c>
    </row>
    <row r="593" spans="1:23">
      <c r="A593" s="102" t="str">
        <f>IFERROR(B593*Proc!$H$38,"")</f>
        <v/>
      </c>
      <c r="B593" s="34" t="str">
        <f t="shared" si="213"/>
        <v/>
      </c>
      <c r="C593" s="34" t="str">
        <f t="shared" ca="1" si="214"/>
        <v/>
      </c>
      <c r="D593" s="101" t="str">
        <f t="shared" ca="1" si="215"/>
        <v/>
      </c>
      <c r="E593" s="101" t="str">
        <f t="shared" ca="1" si="216"/>
        <v/>
      </c>
      <c r="F593" s="101" t="str">
        <f t="shared" ca="1" si="217"/>
        <v/>
      </c>
      <c r="G593" s="102" t="str">
        <f t="shared" ca="1" si="218"/>
        <v/>
      </c>
      <c r="H593" s="34" t="str">
        <f t="shared" ca="1" si="219"/>
        <v/>
      </c>
      <c r="I593" s="101" t="str">
        <f t="shared" ca="1" si="220"/>
        <v/>
      </c>
      <c r="J593" s="101" t="str">
        <f t="shared" ca="1" si="221"/>
        <v/>
      </c>
      <c r="K593" s="101" t="str">
        <f t="shared" ca="1" si="222"/>
        <v/>
      </c>
      <c r="L593" s="102" t="str">
        <f t="shared" si="223"/>
        <v/>
      </c>
      <c r="M593" s="124" t="str">
        <f t="shared" ca="1" si="206"/>
        <v/>
      </c>
      <c r="N593" s="124" t="str">
        <f t="shared" ca="1" si="207"/>
        <v/>
      </c>
      <c r="O593" s="124" t="str">
        <f t="shared" si="224"/>
        <v/>
      </c>
      <c r="P593" s="124" t="str">
        <f t="shared" si="225"/>
        <v/>
      </c>
      <c r="Q593" s="124" t="str">
        <f t="shared" si="226"/>
        <v/>
      </c>
      <c r="R593" s="124" t="str">
        <f t="shared" ca="1" si="208"/>
        <v/>
      </c>
      <c r="S593" s="154" t="str">
        <f t="shared" ca="1" si="209"/>
        <v/>
      </c>
      <c r="T593" s="154" t="str">
        <f t="shared" ca="1" si="227"/>
        <v/>
      </c>
      <c r="U593" s="154" t="str">
        <f t="shared" si="210"/>
        <v/>
      </c>
      <c r="V593" s="101" t="str">
        <f t="shared" ca="1" si="211"/>
        <v/>
      </c>
      <c r="W593" s="101" t="str">
        <f t="shared" si="212"/>
        <v/>
      </c>
    </row>
    <row r="594" spans="1:23">
      <c r="A594" s="102" t="str">
        <f>IFERROR(B594*Proc!$H$38,"")</f>
        <v/>
      </c>
      <c r="B594" s="34" t="str">
        <f t="shared" si="213"/>
        <v/>
      </c>
      <c r="C594" s="34" t="str">
        <f t="shared" ca="1" si="214"/>
        <v/>
      </c>
      <c r="D594" s="101" t="str">
        <f t="shared" ca="1" si="215"/>
        <v/>
      </c>
      <c r="E594" s="101" t="str">
        <f t="shared" ca="1" si="216"/>
        <v/>
      </c>
      <c r="F594" s="101" t="str">
        <f t="shared" ca="1" si="217"/>
        <v/>
      </c>
      <c r="G594" s="102" t="str">
        <f t="shared" ca="1" si="218"/>
        <v/>
      </c>
      <c r="H594" s="34" t="str">
        <f t="shared" ca="1" si="219"/>
        <v/>
      </c>
      <c r="I594" s="101" t="str">
        <f t="shared" ca="1" si="220"/>
        <v/>
      </c>
      <c r="J594" s="101" t="str">
        <f t="shared" ca="1" si="221"/>
        <v/>
      </c>
      <c r="K594" s="101" t="str">
        <f t="shared" ca="1" si="222"/>
        <v/>
      </c>
      <c r="L594" s="102" t="str">
        <f t="shared" si="223"/>
        <v/>
      </c>
      <c r="M594" s="124" t="str">
        <f t="shared" ca="1" si="206"/>
        <v/>
      </c>
      <c r="N594" s="124" t="str">
        <f t="shared" ca="1" si="207"/>
        <v/>
      </c>
      <c r="O594" s="124" t="str">
        <f t="shared" si="224"/>
        <v/>
      </c>
      <c r="P594" s="124" t="str">
        <f t="shared" si="225"/>
        <v/>
      </c>
      <c r="Q594" s="124" t="str">
        <f t="shared" si="226"/>
        <v/>
      </c>
      <c r="R594" s="124" t="str">
        <f t="shared" ca="1" si="208"/>
        <v/>
      </c>
      <c r="S594" s="154" t="str">
        <f t="shared" ca="1" si="209"/>
        <v/>
      </c>
      <c r="T594" s="154" t="str">
        <f t="shared" ca="1" si="227"/>
        <v/>
      </c>
      <c r="U594" s="154" t="str">
        <f t="shared" si="210"/>
        <v/>
      </c>
      <c r="V594" s="101" t="str">
        <f t="shared" ca="1" si="211"/>
        <v/>
      </c>
      <c r="W594" s="101" t="str">
        <f t="shared" si="212"/>
        <v/>
      </c>
    </row>
    <row r="595" spans="1:23">
      <c r="A595" s="102" t="str">
        <f>IFERROR(B595*Proc!$H$38,"")</f>
        <v/>
      </c>
      <c r="B595" s="34" t="str">
        <f t="shared" si="213"/>
        <v/>
      </c>
      <c r="C595" s="34" t="str">
        <f t="shared" ca="1" si="214"/>
        <v/>
      </c>
      <c r="D595" s="101" t="str">
        <f t="shared" ca="1" si="215"/>
        <v/>
      </c>
      <c r="E595" s="101" t="str">
        <f t="shared" ca="1" si="216"/>
        <v/>
      </c>
      <c r="F595" s="101" t="str">
        <f t="shared" ca="1" si="217"/>
        <v/>
      </c>
      <c r="G595" s="102" t="str">
        <f t="shared" ca="1" si="218"/>
        <v/>
      </c>
      <c r="H595" s="34" t="str">
        <f t="shared" ca="1" si="219"/>
        <v/>
      </c>
      <c r="I595" s="101" t="str">
        <f t="shared" ca="1" si="220"/>
        <v/>
      </c>
      <c r="J595" s="101" t="str">
        <f t="shared" ca="1" si="221"/>
        <v/>
      </c>
      <c r="K595" s="101" t="str">
        <f t="shared" ca="1" si="222"/>
        <v/>
      </c>
      <c r="L595" s="102" t="str">
        <f t="shared" si="223"/>
        <v/>
      </c>
      <c r="M595" s="124" t="str">
        <f t="shared" ca="1" si="206"/>
        <v/>
      </c>
      <c r="N595" s="124" t="str">
        <f t="shared" ca="1" si="207"/>
        <v/>
      </c>
      <c r="O595" s="124" t="str">
        <f t="shared" si="224"/>
        <v/>
      </c>
      <c r="P595" s="124" t="str">
        <f t="shared" si="225"/>
        <v/>
      </c>
      <c r="Q595" s="124" t="str">
        <f t="shared" si="226"/>
        <v/>
      </c>
      <c r="R595" s="124" t="str">
        <f t="shared" ca="1" si="208"/>
        <v/>
      </c>
      <c r="S595" s="154" t="str">
        <f t="shared" ca="1" si="209"/>
        <v/>
      </c>
      <c r="T595" s="154" t="str">
        <f t="shared" ca="1" si="227"/>
        <v/>
      </c>
      <c r="U595" s="154" t="str">
        <f t="shared" si="210"/>
        <v/>
      </c>
      <c r="V595" s="101" t="str">
        <f t="shared" ca="1" si="211"/>
        <v/>
      </c>
      <c r="W595" s="101" t="str">
        <f t="shared" si="212"/>
        <v/>
      </c>
    </row>
    <row r="596" spans="1:23">
      <c r="A596" s="102" t="str">
        <f>IFERROR(B596*Proc!$H$38,"")</f>
        <v/>
      </c>
      <c r="B596" s="34" t="str">
        <f t="shared" si="213"/>
        <v/>
      </c>
      <c r="C596" s="34" t="str">
        <f t="shared" ca="1" si="214"/>
        <v/>
      </c>
      <c r="D596" s="101" t="str">
        <f t="shared" ca="1" si="215"/>
        <v/>
      </c>
      <c r="E596" s="101" t="str">
        <f t="shared" ca="1" si="216"/>
        <v/>
      </c>
      <c r="F596" s="101" t="str">
        <f t="shared" ca="1" si="217"/>
        <v/>
      </c>
      <c r="G596" s="102" t="str">
        <f t="shared" ca="1" si="218"/>
        <v/>
      </c>
      <c r="H596" s="34" t="str">
        <f t="shared" ca="1" si="219"/>
        <v/>
      </c>
      <c r="I596" s="101" t="str">
        <f t="shared" ca="1" si="220"/>
        <v/>
      </c>
      <c r="J596" s="101" t="str">
        <f t="shared" ca="1" si="221"/>
        <v/>
      </c>
      <c r="K596" s="101" t="str">
        <f t="shared" ca="1" si="222"/>
        <v/>
      </c>
      <c r="L596" s="102" t="str">
        <f t="shared" si="223"/>
        <v/>
      </c>
      <c r="M596" s="124" t="str">
        <f t="shared" ca="1" si="206"/>
        <v/>
      </c>
      <c r="N596" s="124" t="str">
        <f t="shared" ca="1" si="207"/>
        <v/>
      </c>
      <c r="O596" s="124" t="str">
        <f t="shared" si="224"/>
        <v/>
      </c>
      <c r="P596" s="124" t="str">
        <f t="shared" si="225"/>
        <v/>
      </c>
      <c r="Q596" s="124" t="str">
        <f t="shared" si="226"/>
        <v/>
      </c>
      <c r="R596" s="124" t="str">
        <f t="shared" ca="1" si="208"/>
        <v/>
      </c>
      <c r="S596" s="154" t="str">
        <f t="shared" ca="1" si="209"/>
        <v/>
      </c>
      <c r="T596" s="154" t="str">
        <f t="shared" ca="1" si="227"/>
        <v/>
      </c>
      <c r="U596" s="154" t="str">
        <f t="shared" si="210"/>
        <v/>
      </c>
      <c r="V596" s="101" t="str">
        <f t="shared" ca="1" si="211"/>
        <v/>
      </c>
      <c r="W596" s="101" t="str">
        <f t="shared" si="212"/>
        <v/>
      </c>
    </row>
    <row r="597" spans="1:23">
      <c r="A597" s="102" t="str">
        <f>IFERROR(B597*Proc!$H$38,"")</f>
        <v/>
      </c>
      <c r="B597" s="34" t="str">
        <f t="shared" si="213"/>
        <v/>
      </c>
      <c r="C597" s="34" t="str">
        <f t="shared" ca="1" si="214"/>
        <v/>
      </c>
      <c r="D597" s="101" t="str">
        <f t="shared" ca="1" si="215"/>
        <v/>
      </c>
      <c r="E597" s="101" t="str">
        <f t="shared" ca="1" si="216"/>
        <v/>
      </c>
      <c r="F597" s="101" t="str">
        <f t="shared" ca="1" si="217"/>
        <v/>
      </c>
      <c r="G597" s="102" t="str">
        <f t="shared" ca="1" si="218"/>
        <v/>
      </c>
      <c r="H597" s="34" t="str">
        <f t="shared" ca="1" si="219"/>
        <v/>
      </c>
      <c r="I597" s="101" t="str">
        <f t="shared" ca="1" si="220"/>
        <v/>
      </c>
      <c r="J597" s="101" t="str">
        <f t="shared" ca="1" si="221"/>
        <v/>
      </c>
      <c r="K597" s="101" t="str">
        <f t="shared" ca="1" si="222"/>
        <v/>
      </c>
      <c r="L597" s="102" t="str">
        <f t="shared" si="223"/>
        <v/>
      </c>
      <c r="M597" s="124" t="str">
        <f t="shared" ca="1" si="206"/>
        <v/>
      </c>
      <c r="N597" s="124" t="str">
        <f t="shared" ca="1" si="207"/>
        <v/>
      </c>
      <c r="O597" s="124" t="str">
        <f t="shared" si="224"/>
        <v/>
      </c>
      <c r="P597" s="124" t="str">
        <f t="shared" si="225"/>
        <v/>
      </c>
      <c r="Q597" s="124" t="str">
        <f t="shared" si="226"/>
        <v/>
      </c>
      <c r="R597" s="124" t="str">
        <f t="shared" ca="1" si="208"/>
        <v/>
      </c>
      <c r="S597" s="154" t="str">
        <f t="shared" ca="1" si="209"/>
        <v/>
      </c>
      <c r="T597" s="154" t="str">
        <f t="shared" ca="1" si="227"/>
        <v/>
      </c>
      <c r="U597" s="154" t="str">
        <f t="shared" si="210"/>
        <v/>
      </c>
      <c r="V597" s="101" t="str">
        <f t="shared" ca="1" si="211"/>
        <v/>
      </c>
      <c r="W597" s="101" t="str">
        <f t="shared" si="212"/>
        <v/>
      </c>
    </row>
    <row r="598" spans="1:23">
      <c r="A598" s="102" t="str">
        <f>IFERROR(B598*Proc!$H$38,"")</f>
        <v/>
      </c>
      <c r="B598" s="34" t="str">
        <f t="shared" si="213"/>
        <v/>
      </c>
      <c r="C598" s="34" t="str">
        <f t="shared" ca="1" si="214"/>
        <v/>
      </c>
      <c r="D598" s="101" t="str">
        <f t="shared" ca="1" si="215"/>
        <v/>
      </c>
      <c r="E598" s="101" t="str">
        <f t="shared" ca="1" si="216"/>
        <v/>
      </c>
      <c r="F598" s="101" t="str">
        <f t="shared" ca="1" si="217"/>
        <v/>
      </c>
      <c r="G598" s="102" t="str">
        <f t="shared" ca="1" si="218"/>
        <v/>
      </c>
      <c r="H598" s="34" t="str">
        <f t="shared" ca="1" si="219"/>
        <v/>
      </c>
      <c r="I598" s="101" t="str">
        <f t="shared" ca="1" si="220"/>
        <v/>
      </c>
      <c r="J598" s="101" t="str">
        <f t="shared" ca="1" si="221"/>
        <v/>
      </c>
      <c r="K598" s="101" t="str">
        <f t="shared" ca="1" si="222"/>
        <v/>
      </c>
      <c r="L598" s="102" t="str">
        <f t="shared" si="223"/>
        <v/>
      </c>
      <c r="M598" s="124" t="str">
        <f t="shared" ca="1" si="206"/>
        <v/>
      </c>
      <c r="N598" s="124" t="str">
        <f t="shared" ca="1" si="207"/>
        <v/>
      </c>
      <c r="O598" s="124" t="str">
        <f t="shared" si="224"/>
        <v/>
      </c>
      <c r="P598" s="124" t="str">
        <f t="shared" si="225"/>
        <v/>
      </c>
      <c r="Q598" s="124" t="str">
        <f t="shared" si="226"/>
        <v/>
      </c>
      <c r="R598" s="124" t="str">
        <f t="shared" ca="1" si="208"/>
        <v/>
      </c>
      <c r="S598" s="154" t="str">
        <f t="shared" ca="1" si="209"/>
        <v/>
      </c>
      <c r="T598" s="154" t="str">
        <f t="shared" ca="1" si="227"/>
        <v/>
      </c>
      <c r="U598" s="154" t="str">
        <f t="shared" si="210"/>
        <v/>
      </c>
      <c r="V598" s="101" t="str">
        <f t="shared" ca="1" si="211"/>
        <v/>
      </c>
      <c r="W598" s="101" t="str">
        <f t="shared" si="212"/>
        <v/>
      </c>
    </row>
    <row r="599" spans="1:23">
      <c r="A599" s="102" t="str">
        <f>IFERROR(B599*Proc!$H$38,"")</f>
        <v/>
      </c>
      <c r="B599" s="34" t="str">
        <f t="shared" si="213"/>
        <v/>
      </c>
      <c r="C599" s="34" t="str">
        <f t="shared" ca="1" si="214"/>
        <v/>
      </c>
      <c r="D599" s="101" t="str">
        <f t="shared" ca="1" si="215"/>
        <v/>
      </c>
      <c r="E599" s="101" t="str">
        <f t="shared" ca="1" si="216"/>
        <v/>
      </c>
      <c r="F599" s="101" t="str">
        <f t="shared" ca="1" si="217"/>
        <v/>
      </c>
      <c r="G599" s="102" t="str">
        <f t="shared" ca="1" si="218"/>
        <v/>
      </c>
      <c r="H599" s="34" t="str">
        <f t="shared" ca="1" si="219"/>
        <v/>
      </c>
      <c r="I599" s="101" t="str">
        <f t="shared" ca="1" si="220"/>
        <v/>
      </c>
      <c r="J599" s="101" t="str">
        <f t="shared" ca="1" si="221"/>
        <v/>
      </c>
      <c r="K599" s="101" t="str">
        <f t="shared" ca="1" si="222"/>
        <v/>
      </c>
      <c r="L599" s="102" t="str">
        <f t="shared" si="223"/>
        <v/>
      </c>
      <c r="M599" s="124" t="str">
        <f t="shared" ca="1" si="206"/>
        <v/>
      </c>
      <c r="N599" s="124" t="str">
        <f t="shared" ca="1" si="207"/>
        <v/>
      </c>
      <c r="O599" s="124" t="str">
        <f t="shared" si="224"/>
        <v/>
      </c>
      <c r="P599" s="124" t="str">
        <f t="shared" si="225"/>
        <v/>
      </c>
      <c r="Q599" s="124" t="str">
        <f t="shared" si="226"/>
        <v/>
      </c>
      <c r="R599" s="124" t="str">
        <f t="shared" ca="1" si="208"/>
        <v/>
      </c>
      <c r="S599" s="154" t="str">
        <f t="shared" ca="1" si="209"/>
        <v/>
      </c>
      <c r="T599" s="154" t="str">
        <f t="shared" ca="1" si="227"/>
        <v/>
      </c>
      <c r="U599" s="154" t="str">
        <f t="shared" si="210"/>
        <v/>
      </c>
      <c r="V599" s="101" t="str">
        <f t="shared" ca="1" si="211"/>
        <v/>
      </c>
      <c r="W599" s="101" t="str">
        <f t="shared" si="212"/>
        <v/>
      </c>
    </row>
    <row r="600" spans="1:23">
      <c r="A600" s="102" t="str">
        <f>IFERROR(B600*Proc!$H$38,"")</f>
        <v/>
      </c>
      <c r="B600" s="34" t="str">
        <f t="shared" si="213"/>
        <v/>
      </c>
      <c r="C600" s="34" t="str">
        <f t="shared" ca="1" si="214"/>
        <v/>
      </c>
      <c r="D600" s="101" t="str">
        <f t="shared" ca="1" si="215"/>
        <v/>
      </c>
      <c r="E600" s="101" t="str">
        <f t="shared" ca="1" si="216"/>
        <v/>
      </c>
      <c r="F600" s="101" t="str">
        <f t="shared" ca="1" si="217"/>
        <v/>
      </c>
      <c r="G600" s="102" t="str">
        <f t="shared" ca="1" si="218"/>
        <v/>
      </c>
      <c r="H600" s="34" t="str">
        <f t="shared" ca="1" si="219"/>
        <v/>
      </c>
      <c r="I600" s="101" t="str">
        <f t="shared" ca="1" si="220"/>
        <v/>
      </c>
      <c r="J600" s="101" t="str">
        <f t="shared" ca="1" si="221"/>
        <v/>
      </c>
      <c r="K600" s="101" t="str">
        <f t="shared" ca="1" si="222"/>
        <v/>
      </c>
      <c r="L600" s="102" t="str">
        <f t="shared" si="223"/>
        <v/>
      </c>
      <c r="M600" s="124" t="str">
        <f t="shared" ca="1" si="206"/>
        <v/>
      </c>
      <c r="N600" s="124" t="str">
        <f t="shared" ca="1" si="207"/>
        <v/>
      </c>
      <c r="O600" s="124" t="str">
        <f t="shared" si="224"/>
        <v/>
      </c>
      <c r="P600" s="124" t="str">
        <f t="shared" si="225"/>
        <v/>
      </c>
      <c r="Q600" s="124" t="str">
        <f t="shared" si="226"/>
        <v/>
      </c>
      <c r="R600" s="124" t="str">
        <f t="shared" ca="1" si="208"/>
        <v/>
      </c>
      <c r="S600" s="154" t="str">
        <f t="shared" ca="1" si="209"/>
        <v/>
      </c>
      <c r="T600" s="154" t="str">
        <f t="shared" ca="1" si="227"/>
        <v/>
      </c>
      <c r="U600" s="154" t="str">
        <f t="shared" si="210"/>
        <v/>
      </c>
      <c r="V600" s="101" t="str">
        <f t="shared" ca="1" si="211"/>
        <v/>
      </c>
      <c r="W600" s="101" t="str">
        <f t="shared" si="212"/>
        <v/>
      </c>
    </row>
    <row r="601" spans="1:23">
      <c r="A601" s="102" t="str">
        <f>IFERROR(B601*Proc!$H$38,"")</f>
        <v/>
      </c>
      <c r="B601" s="34" t="str">
        <f t="shared" si="213"/>
        <v/>
      </c>
      <c r="C601" s="34" t="str">
        <f t="shared" ca="1" si="214"/>
        <v/>
      </c>
      <c r="D601" s="101" t="str">
        <f t="shared" ca="1" si="215"/>
        <v/>
      </c>
      <c r="E601" s="101" t="str">
        <f t="shared" ca="1" si="216"/>
        <v/>
      </c>
      <c r="F601" s="101" t="str">
        <f t="shared" ca="1" si="217"/>
        <v/>
      </c>
      <c r="G601" s="102" t="str">
        <f t="shared" ca="1" si="218"/>
        <v/>
      </c>
      <c r="H601" s="34" t="str">
        <f t="shared" ca="1" si="219"/>
        <v/>
      </c>
      <c r="I601" s="101" t="str">
        <f t="shared" ca="1" si="220"/>
        <v/>
      </c>
      <c r="J601" s="101" t="str">
        <f t="shared" ca="1" si="221"/>
        <v/>
      </c>
      <c r="K601" s="101" t="str">
        <f t="shared" ca="1" si="222"/>
        <v/>
      </c>
      <c r="L601" s="102" t="str">
        <f t="shared" si="223"/>
        <v/>
      </c>
      <c r="M601" s="124" t="str">
        <f t="shared" ca="1" si="206"/>
        <v/>
      </c>
      <c r="N601" s="124" t="str">
        <f t="shared" ca="1" si="207"/>
        <v/>
      </c>
      <c r="O601" s="124" t="str">
        <f t="shared" si="224"/>
        <v/>
      </c>
      <c r="P601" s="124" t="str">
        <f t="shared" si="225"/>
        <v/>
      </c>
      <c r="Q601" s="124" t="str">
        <f t="shared" si="226"/>
        <v/>
      </c>
      <c r="R601" s="124" t="str">
        <f t="shared" ca="1" si="208"/>
        <v/>
      </c>
      <c r="S601" s="154" t="str">
        <f t="shared" ca="1" si="209"/>
        <v/>
      </c>
      <c r="T601" s="154" t="str">
        <f t="shared" ca="1" si="227"/>
        <v/>
      </c>
      <c r="U601" s="154" t="str">
        <f t="shared" si="210"/>
        <v/>
      </c>
      <c r="V601" s="101" t="str">
        <f t="shared" ca="1" si="211"/>
        <v/>
      </c>
      <c r="W601" s="101" t="str">
        <f t="shared" si="212"/>
        <v/>
      </c>
    </row>
    <row r="602" spans="1:23">
      <c r="A602" s="102" t="str">
        <f>IFERROR(B602*Proc!$H$38,"")</f>
        <v/>
      </c>
      <c r="B602" s="34" t="str">
        <f t="shared" si="213"/>
        <v/>
      </c>
      <c r="C602" s="34" t="str">
        <f t="shared" ca="1" si="214"/>
        <v/>
      </c>
      <c r="D602" s="101" t="str">
        <f t="shared" ca="1" si="215"/>
        <v/>
      </c>
      <c r="E602" s="101" t="str">
        <f t="shared" ca="1" si="216"/>
        <v/>
      </c>
      <c r="F602" s="101" t="str">
        <f t="shared" ca="1" si="217"/>
        <v/>
      </c>
      <c r="G602" s="102" t="str">
        <f t="shared" ca="1" si="218"/>
        <v/>
      </c>
      <c r="H602" s="34" t="str">
        <f t="shared" ca="1" si="219"/>
        <v/>
      </c>
      <c r="I602" s="101" t="str">
        <f t="shared" ca="1" si="220"/>
        <v/>
      </c>
      <c r="J602" s="101" t="str">
        <f t="shared" ca="1" si="221"/>
        <v/>
      </c>
      <c r="K602" s="101" t="str">
        <f t="shared" ca="1" si="222"/>
        <v/>
      </c>
      <c r="L602" s="102" t="str">
        <f t="shared" si="223"/>
        <v/>
      </c>
      <c r="M602" s="124" t="str">
        <f t="shared" ca="1" si="206"/>
        <v/>
      </c>
      <c r="N602" s="124" t="str">
        <f t="shared" ca="1" si="207"/>
        <v/>
      </c>
      <c r="O602" s="124" t="str">
        <f t="shared" si="224"/>
        <v/>
      </c>
      <c r="P602" s="124" t="str">
        <f t="shared" si="225"/>
        <v/>
      </c>
      <c r="Q602" s="124" t="str">
        <f t="shared" si="226"/>
        <v/>
      </c>
      <c r="R602" s="124" t="str">
        <f t="shared" ca="1" si="208"/>
        <v/>
      </c>
      <c r="S602" s="154" t="str">
        <f t="shared" ca="1" si="209"/>
        <v/>
      </c>
      <c r="T602" s="154" t="str">
        <f t="shared" ca="1" si="227"/>
        <v/>
      </c>
      <c r="U602" s="154" t="str">
        <f t="shared" si="210"/>
        <v/>
      </c>
      <c r="V602" s="101" t="str">
        <f t="shared" ca="1" si="211"/>
        <v/>
      </c>
      <c r="W602" s="101" t="str">
        <f t="shared" si="212"/>
        <v/>
      </c>
    </row>
    <row r="603" spans="1:23">
      <c r="A603" s="102" t="str">
        <f>IFERROR(B603*Proc!$H$38,"")</f>
        <v/>
      </c>
      <c r="B603" s="34" t="str">
        <f t="shared" si="213"/>
        <v/>
      </c>
      <c r="C603" s="34" t="str">
        <f t="shared" ca="1" si="214"/>
        <v/>
      </c>
      <c r="D603" s="101" t="str">
        <f t="shared" ca="1" si="215"/>
        <v/>
      </c>
      <c r="E603" s="101" t="str">
        <f t="shared" ca="1" si="216"/>
        <v/>
      </c>
      <c r="F603" s="101" t="str">
        <f t="shared" ca="1" si="217"/>
        <v/>
      </c>
      <c r="G603" s="102" t="str">
        <f t="shared" ca="1" si="218"/>
        <v/>
      </c>
      <c r="H603" s="34" t="str">
        <f t="shared" ca="1" si="219"/>
        <v/>
      </c>
      <c r="I603" s="101" t="str">
        <f t="shared" ca="1" si="220"/>
        <v/>
      </c>
      <c r="J603" s="101" t="str">
        <f t="shared" ca="1" si="221"/>
        <v/>
      </c>
      <c r="K603" s="101" t="str">
        <f t="shared" ca="1" si="222"/>
        <v/>
      </c>
      <c r="L603" s="102" t="str">
        <f t="shared" si="223"/>
        <v/>
      </c>
      <c r="M603" s="124" t="str">
        <f t="shared" ca="1" si="206"/>
        <v/>
      </c>
      <c r="N603" s="124" t="str">
        <f t="shared" ca="1" si="207"/>
        <v/>
      </c>
      <c r="O603" s="124" t="str">
        <f t="shared" si="224"/>
        <v/>
      </c>
      <c r="P603" s="124" t="str">
        <f t="shared" si="225"/>
        <v/>
      </c>
      <c r="Q603" s="124" t="str">
        <f t="shared" si="226"/>
        <v/>
      </c>
      <c r="R603" s="124" t="str">
        <f t="shared" ca="1" si="208"/>
        <v/>
      </c>
      <c r="S603" s="154" t="str">
        <f t="shared" ca="1" si="209"/>
        <v/>
      </c>
      <c r="T603" s="154" t="str">
        <f t="shared" ca="1" si="227"/>
        <v/>
      </c>
      <c r="U603" s="154" t="str">
        <f t="shared" si="210"/>
        <v/>
      </c>
      <c r="V603" s="101" t="str">
        <f t="shared" ca="1" si="211"/>
        <v/>
      </c>
      <c r="W603" s="101" t="str">
        <f t="shared" si="212"/>
        <v/>
      </c>
    </row>
    <row r="604" spans="1:23">
      <c r="A604" s="102" t="str">
        <f>IFERROR(B604*Proc!$H$38,"")</f>
        <v/>
      </c>
      <c r="B604" s="34" t="str">
        <f t="shared" si="213"/>
        <v/>
      </c>
      <c r="C604" s="34" t="str">
        <f t="shared" ca="1" si="214"/>
        <v/>
      </c>
      <c r="D604" s="101" t="str">
        <f t="shared" ca="1" si="215"/>
        <v/>
      </c>
      <c r="E604" s="101" t="str">
        <f t="shared" ca="1" si="216"/>
        <v/>
      </c>
      <c r="F604" s="101" t="str">
        <f t="shared" ca="1" si="217"/>
        <v/>
      </c>
      <c r="G604" s="102" t="str">
        <f t="shared" ca="1" si="218"/>
        <v/>
      </c>
      <c r="H604" s="34" t="str">
        <f t="shared" ca="1" si="219"/>
        <v/>
      </c>
      <c r="I604" s="101" t="str">
        <f t="shared" ca="1" si="220"/>
        <v/>
      </c>
      <c r="J604" s="101" t="str">
        <f t="shared" ca="1" si="221"/>
        <v/>
      </c>
      <c r="K604" s="101" t="str">
        <f t="shared" ca="1" si="222"/>
        <v/>
      </c>
      <c r="L604" s="102" t="str">
        <f t="shared" si="223"/>
        <v/>
      </c>
      <c r="M604" s="124" t="str">
        <f t="shared" ca="1" si="206"/>
        <v/>
      </c>
      <c r="N604" s="124" t="str">
        <f t="shared" ca="1" si="207"/>
        <v/>
      </c>
      <c r="O604" s="124" t="str">
        <f t="shared" si="224"/>
        <v/>
      </c>
      <c r="P604" s="124" t="str">
        <f t="shared" si="225"/>
        <v/>
      </c>
      <c r="Q604" s="124" t="str">
        <f t="shared" si="226"/>
        <v/>
      </c>
      <c r="R604" s="124" t="str">
        <f t="shared" ca="1" si="208"/>
        <v/>
      </c>
      <c r="S604" s="154" t="str">
        <f t="shared" ca="1" si="209"/>
        <v/>
      </c>
      <c r="T604" s="154" t="str">
        <f t="shared" ca="1" si="227"/>
        <v/>
      </c>
      <c r="U604" s="154" t="str">
        <f t="shared" si="210"/>
        <v/>
      </c>
      <c r="V604" s="101" t="str">
        <f t="shared" ca="1" si="211"/>
        <v/>
      </c>
      <c r="W604" s="101" t="str">
        <f t="shared" si="212"/>
        <v/>
      </c>
    </row>
    <row r="605" spans="1:23">
      <c r="A605" s="102" t="str">
        <f>IFERROR(B605*Proc!$H$38,"")</f>
        <v/>
      </c>
      <c r="B605" s="34" t="str">
        <f t="shared" si="213"/>
        <v/>
      </c>
      <c r="C605" s="34" t="str">
        <f t="shared" ca="1" si="214"/>
        <v/>
      </c>
      <c r="D605" s="101" t="str">
        <f t="shared" ca="1" si="215"/>
        <v/>
      </c>
      <c r="E605" s="101" t="str">
        <f t="shared" ca="1" si="216"/>
        <v/>
      </c>
      <c r="F605" s="101" t="str">
        <f t="shared" ca="1" si="217"/>
        <v/>
      </c>
      <c r="G605" s="102" t="str">
        <f t="shared" ca="1" si="218"/>
        <v/>
      </c>
      <c r="H605" s="34" t="str">
        <f t="shared" ca="1" si="219"/>
        <v/>
      </c>
      <c r="I605" s="101" t="str">
        <f t="shared" ca="1" si="220"/>
        <v/>
      </c>
      <c r="J605" s="101" t="str">
        <f t="shared" ca="1" si="221"/>
        <v/>
      </c>
      <c r="K605" s="101" t="str">
        <f t="shared" ca="1" si="222"/>
        <v/>
      </c>
      <c r="L605" s="102" t="str">
        <f t="shared" si="223"/>
        <v/>
      </c>
      <c r="M605" s="124" t="str">
        <f t="shared" ca="1" si="206"/>
        <v/>
      </c>
      <c r="N605" s="124" t="str">
        <f t="shared" ca="1" si="207"/>
        <v/>
      </c>
      <c r="O605" s="124" t="str">
        <f t="shared" si="224"/>
        <v/>
      </c>
      <c r="P605" s="124" t="str">
        <f t="shared" si="225"/>
        <v/>
      </c>
      <c r="Q605" s="124" t="str">
        <f t="shared" si="226"/>
        <v/>
      </c>
      <c r="R605" s="124" t="str">
        <f t="shared" ca="1" si="208"/>
        <v/>
      </c>
      <c r="S605" s="154" t="str">
        <f t="shared" ca="1" si="209"/>
        <v/>
      </c>
      <c r="T605" s="154" t="str">
        <f t="shared" ca="1" si="227"/>
        <v/>
      </c>
      <c r="U605" s="154" t="str">
        <f t="shared" si="210"/>
        <v/>
      </c>
      <c r="V605" s="101" t="str">
        <f t="shared" ca="1" si="211"/>
        <v/>
      </c>
      <c r="W605" s="101" t="str">
        <f t="shared" si="212"/>
        <v/>
      </c>
    </row>
    <row r="606" spans="1:23">
      <c r="A606" s="102" t="str">
        <f>IFERROR(B606*Proc!$H$38,"")</f>
        <v/>
      </c>
      <c r="B606" s="34" t="str">
        <f t="shared" si="213"/>
        <v/>
      </c>
      <c r="C606" s="34" t="str">
        <f t="shared" ca="1" si="214"/>
        <v/>
      </c>
      <c r="D606" s="101" t="str">
        <f t="shared" ca="1" si="215"/>
        <v/>
      </c>
      <c r="E606" s="101" t="str">
        <f t="shared" ca="1" si="216"/>
        <v/>
      </c>
      <c r="F606" s="101" t="str">
        <f t="shared" ca="1" si="217"/>
        <v/>
      </c>
      <c r="G606" s="102" t="str">
        <f t="shared" ca="1" si="218"/>
        <v/>
      </c>
      <c r="H606" s="34" t="str">
        <f t="shared" ca="1" si="219"/>
        <v/>
      </c>
      <c r="I606" s="101" t="str">
        <f t="shared" ca="1" si="220"/>
        <v/>
      </c>
      <c r="J606" s="101" t="str">
        <f t="shared" ca="1" si="221"/>
        <v/>
      </c>
      <c r="K606" s="101" t="str">
        <f t="shared" ca="1" si="222"/>
        <v/>
      </c>
      <c r="L606" s="102" t="str">
        <f t="shared" si="223"/>
        <v/>
      </c>
      <c r="M606" s="124" t="str">
        <f t="shared" ca="1" si="206"/>
        <v/>
      </c>
      <c r="N606" s="124" t="str">
        <f t="shared" ca="1" si="207"/>
        <v/>
      </c>
      <c r="O606" s="124" t="str">
        <f t="shared" si="224"/>
        <v/>
      </c>
      <c r="P606" s="124" t="str">
        <f t="shared" si="225"/>
        <v/>
      </c>
      <c r="Q606" s="124" t="str">
        <f t="shared" si="226"/>
        <v/>
      </c>
      <c r="R606" s="124" t="str">
        <f t="shared" ca="1" si="208"/>
        <v/>
      </c>
      <c r="S606" s="154" t="str">
        <f t="shared" ca="1" si="209"/>
        <v/>
      </c>
      <c r="T606" s="154" t="str">
        <f t="shared" ca="1" si="227"/>
        <v/>
      </c>
      <c r="U606" s="154" t="str">
        <f t="shared" si="210"/>
        <v/>
      </c>
      <c r="V606" s="101" t="str">
        <f t="shared" ca="1" si="211"/>
        <v/>
      </c>
      <c r="W606" s="101" t="str">
        <f t="shared" si="212"/>
        <v/>
      </c>
    </row>
    <row r="607" spans="1:23">
      <c r="A607" s="102" t="str">
        <f>IFERROR(B607*Proc!$H$38,"")</f>
        <v/>
      </c>
      <c r="B607" s="34" t="str">
        <f t="shared" si="213"/>
        <v/>
      </c>
      <c r="C607" s="34" t="str">
        <f t="shared" ca="1" si="214"/>
        <v/>
      </c>
      <c r="D607" s="101" t="str">
        <f t="shared" ca="1" si="215"/>
        <v/>
      </c>
      <c r="E607" s="101" t="str">
        <f t="shared" ca="1" si="216"/>
        <v/>
      </c>
      <c r="F607" s="101" t="str">
        <f t="shared" ca="1" si="217"/>
        <v/>
      </c>
      <c r="G607" s="102" t="str">
        <f t="shared" ca="1" si="218"/>
        <v/>
      </c>
      <c r="H607" s="34" t="str">
        <f t="shared" ca="1" si="219"/>
        <v/>
      </c>
      <c r="I607" s="101" t="str">
        <f t="shared" ca="1" si="220"/>
        <v/>
      </c>
      <c r="J607" s="101" t="str">
        <f t="shared" ca="1" si="221"/>
        <v/>
      </c>
      <c r="K607" s="101" t="str">
        <f t="shared" ca="1" si="222"/>
        <v/>
      </c>
      <c r="L607" s="102" t="str">
        <f t="shared" si="223"/>
        <v/>
      </c>
      <c r="M607" s="124" t="str">
        <f t="shared" ca="1" si="206"/>
        <v/>
      </c>
      <c r="N607" s="124" t="str">
        <f t="shared" ca="1" si="207"/>
        <v/>
      </c>
      <c r="O607" s="124" t="str">
        <f t="shared" si="224"/>
        <v/>
      </c>
      <c r="P607" s="124" t="str">
        <f t="shared" si="225"/>
        <v/>
      </c>
      <c r="Q607" s="124" t="str">
        <f t="shared" si="226"/>
        <v/>
      </c>
      <c r="R607" s="124" t="str">
        <f t="shared" ca="1" si="208"/>
        <v/>
      </c>
      <c r="S607" s="154" t="str">
        <f t="shared" ca="1" si="209"/>
        <v/>
      </c>
      <c r="T607" s="154" t="str">
        <f t="shared" ca="1" si="227"/>
        <v/>
      </c>
      <c r="U607" s="154" t="str">
        <f t="shared" si="210"/>
        <v/>
      </c>
      <c r="V607" s="101" t="str">
        <f t="shared" ca="1" si="211"/>
        <v/>
      </c>
      <c r="W607" s="101" t="str">
        <f t="shared" si="212"/>
        <v/>
      </c>
    </row>
    <row r="608" spans="1:23">
      <c r="A608" s="102" t="str">
        <f>IFERROR(B608*Proc!$H$38,"")</f>
        <v/>
      </c>
      <c r="B608" s="34" t="str">
        <f t="shared" si="213"/>
        <v/>
      </c>
      <c r="C608" s="34" t="str">
        <f t="shared" ca="1" si="214"/>
        <v/>
      </c>
      <c r="D608" s="101" t="str">
        <f t="shared" ca="1" si="215"/>
        <v/>
      </c>
      <c r="E608" s="101" t="str">
        <f t="shared" ca="1" si="216"/>
        <v/>
      </c>
      <c r="F608" s="101" t="str">
        <f t="shared" ca="1" si="217"/>
        <v/>
      </c>
      <c r="G608" s="102" t="str">
        <f t="shared" ca="1" si="218"/>
        <v/>
      </c>
      <c r="H608" s="34" t="str">
        <f t="shared" ca="1" si="219"/>
        <v/>
      </c>
      <c r="I608" s="101" t="str">
        <f t="shared" ca="1" si="220"/>
        <v/>
      </c>
      <c r="J608" s="101" t="str">
        <f t="shared" ca="1" si="221"/>
        <v/>
      </c>
      <c r="K608" s="101" t="str">
        <f t="shared" ca="1" si="222"/>
        <v/>
      </c>
      <c r="L608" s="102" t="str">
        <f t="shared" si="223"/>
        <v/>
      </c>
      <c r="M608" s="124" t="str">
        <f t="shared" ca="1" si="206"/>
        <v/>
      </c>
      <c r="N608" s="124" t="str">
        <f t="shared" ca="1" si="207"/>
        <v/>
      </c>
      <c r="O608" s="124" t="str">
        <f t="shared" si="224"/>
        <v/>
      </c>
      <c r="P608" s="124" t="str">
        <f t="shared" si="225"/>
        <v/>
      </c>
      <c r="Q608" s="124" t="str">
        <f t="shared" si="226"/>
        <v/>
      </c>
      <c r="R608" s="124" t="str">
        <f t="shared" ca="1" si="208"/>
        <v/>
      </c>
      <c r="S608" s="154" t="str">
        <f t="shared" ca="1" si="209"/>
        <v/>
      </c>
      <c r="T608" s="154" t="str">
        <f t="shared" ca="1" si="227"/>
        <v/>
      </c>
      <c r="U608" s="154" t="str">
        <f t="shared" si="210"/>
        <v/>
      </c>
      <c r="V608" s="101" t="str">
        <f t="shared" ca="1" si="211"/>
        <v/>
      </c>
      <c r="W608" s="101" t="str">
        <f t="shared" si="212"/>
        <v/>
      </c>
    </row>
    <row r="609" spans="1:23">
      <c r="A609" s="102" t="str">
        <f>IFERROR(B609*Proc!$H$38,"")</f>
        <v/>
      </c>
      <c r="B609" s="34" t="str">
        <f t="shared" si="213"/>
        <v/>
      </c>
      <c r="C609" s="34" t="str">
        <f t="shared" ca="1" si="214"/>
        <v/>
      </c>
      <c r="D609" s="101" t="str">
        <f t="shared" ca="1" si="215"/>
        <v/>
      </c>
      <c r="E609" s="101" t="str">
        <f t="shared" ca="1" si="216"/>
        <v/>
      </c>
      <c r="F609" s="101" t="str">
        <f t="shared" ca="1" si="217"/>
        <v/>
      </c>
      <c r="G609" s="102" t="str">
        <f t="shared" ca="1" si="218"/>
        <v/>
      </c>
      <c r="H609" s="34" t="str">
        <f t="shared" ca="1" si="219"/>
        <v/>
      </c>
      <c r="I609" s="101" t="str">
        <f t="shared" ca="1" si="220"/>
        <v/>
      </c>
      <c r="J609" s="101" t="str">
        <f t="shared" ca="1" si="221"/>
        <v/>
      </c>
      <c r="K609" s="101" t="str">
        <f t="shared" ca="1" si="222"/>
        <v/>
      </c>
      <c r="L609" s="102" t="str">
        <f t="shared" si="223"/>
        <v/>
      </c>
      <c r="M609" s="124" t="str">
        <f t="shared" ca="1" si="206"/>
        <v/>
      </c>
      <c r="N609" s="124" t="str">
        <f t="shared" ca="1" si="207"/>
        <v/>
      </c>
      <c r="O609" s="124" t="str">
        <f t="shared" si="224"/>
        <v/>
      </c>
      <c r="P609" s="124" t="str">
        <f t="shared" si="225"/>
        <v/>
      </c>
      <c r="Q609" s="124" t="str">
        <f t="shared" si="226"/>
        <v/>
      </c>
      <c r="R609" s="124" t="str">
        <f t="shared" ca="1" si="208"/>
        <v/>
      </c>
      <c r="S609" s="154" t="str">
        <f t="shared" ca="1" si="209"/>
        <v/>
      </c>
      <c r="T609" s="154" t="str">
        <f t="shared" ca="1" si="227"/>
        <v/>
      </c>
      <c r="U609" s="154" t="str">
        <f t="shared" si="210"/>
        <v/>
      </c>
      <c r="V609" s="101" t="str">
        <f t="shared" ca="1" si="211"/>
        <v/>
      </c>
      <c r="W609" s="101" t="str">
        <f t="shared" si="212"/>
        <v/>
      </c>
    </row>
    <row r="610" spans="1:23">
      <c r="A610" s="102" t="str">
        <f>IFERROR(B610*Proc!$H$38,"")</f>
        <v/>
      </c>
      <c r="B610" s="34" t="str">
        <f t="shared" si="213"/>
        <v/>
      </c>
      <c r="C610" s="34" t="str">
        <f t="shared" ca="1" si="214"/>
        <v/>
      </c>
      <c r="D610" s="101" t="str">
        <f t="shared" ca="1" si="215"/>
        <v/>
      </c>
      <c r="E610" s="101" t="str">
        <f t="shared" ca="1" si="216"/>
        <v/>
      </c>
      <c r="F610" s="101" t="str">
        <f t="shared" ca="1" si="217"/>
        <v/>
      </c>
      <c r="G610" s="102" t="str">
        <f t="shared" ca="1" si="218"/>
        <v/>
      </c>
      <c r="H610" s="34" t="str">
        <f t="shared" ca="1" si="219"/>
        <v/>
      </c>
      <c r="I610" s="101" t="str">
        <f t="shared" ca="1" si="220"/>
        <v/>
      </c>
      <c r="J610" s="101" t="str">
        <f t="shared" ca="1" si="221"/>
        <v/>
      </c>
      <c r="K610" s="101" t="str">
        <f t="shared" ca="1" si="222"/>
        <v/>
      </c>
      <c r="L610" s="102" t="str">
        <f t="shared" si="223"/>
        <v/>
      </c>
      <c r="M610" s="124" t="str">
        <f t="shared" ca="1" si="206"/>
        <v/>
      </c>
      <c r="N610" s="124" t="str">
        <f t="shared" ca="1" si="207"/>
        <v/>
      </c>
      <c r="O610" s="124" t="str">
        <f t="shared" si="224"/>
        <v/>
      </c>
      <c r="P610" s="124" t="str">
        <f t="shared" si="225"/>
        <v/>
      </c>
      <c r="Q610" s="124" t="str">
        <f t="shared" si="226"/>
        <v/>
      </c>
      <c r="R610" s="124" t="str">
        <f t="shared" ca="1" si="208"/>
        <v/>
      </c>
      <c r="S610" s="154" t="str">
        <f t="shared" ca="1" si="209"/>
        <v/>
      </c>
      <c r="T610" s="154" t="str">
        <f t="shared" ca="1" si="227"/>
        <v/>
      </c>
      <c r="U610" s="154" t="str">
        <f t="shared" si="210"/>
        <v/>
      </c>
      <c r="V610" s="101" t="str">
        <f t="shared" ca="1" si="211"/>
        <v/>
      </c>
      <c r="W610" s="101" t="str">
        <f t="shared" si="212"/>
        <v/>
      </c>
    </row>
    <row r="611" spans="1:23">
      <c r="A611" s="102" t="str">
        <f>IFERROR(B611*Proc!$H$38,"")</f>
        <v/>
      </c>
      <c r="B611" s="34" t="str">
        <f t="shared" si="213"/>
        <v/>
      </c>
      <c r="C611" s="34" t="str">
        <f t="shared" ca="1" si="214"/>
        <v/>
      </c>
      <c r="D611" s="101" t="str">
        <f t="shared" ca="1" si="215"/>
        <v/>
      </c>
      <c r="E611" s="101" t="str">
        <f t="shared" ca="1" si="216"/>
        <v/>
      </c>
      <c r="F611" s="101" t="str">
        <f t="shared" ca="1" si="217"/>
        <v/>
      </c>
      <c r="G611" s="102" t="str">
        <f t="shared" ca="1" si="218"/>
        <v/>
      </c>
      <c r="H611" s="34" t="str">
        <f t="shared" ca="1" si="219"/>
        <v/>
      </c>
      <c r="I611" s="101" t="str">
        <f t="shared" ca="1" si="220"/>
        <v/>
      </c>
      <c r="J611" s="101" t="str">
        <f t="shared" ca="1" si="221"/>
        <v/>
      </c>
      <c r="K611" s="101" t="str">
        <f t="shared" ca="1" si="222"/>
        <v/>
      </c>
      <c r="L611" s="102" t="str">
        <f t="shared" si="223"/>
        <v/>
      </c>
      <c r="M611" s="124" t="str">
        <f t="shared" ca="1" si="206"/>
        <v/>
      </c>
      <c r="N611" s="124" t="str">
        <f t="shared" ca="1" si="207"/>
        <v/>
      </c>
      <c r="O611" s="124" t="str">
        <f t="shared" si="224"/>
        <v/>
      </c>
      <c r="P611" s="124" t="str">
        <f t="shared" si="225"/>
        <v/>
      </c>
      <c r="Q611" s="124" t="str">
        <f t="shared" si="226"/>
        <v/>
      </c>
      <c r="R611" s="124" t="str">
        <f t="shared" ca="1" si="208"/>
        <v/>
      </c>
      <c r="S611" s="154" t="str">
        <f t="shared" ca="1" si="209"/>
        <v/>
      </c>
      <c r="T611" s="154" t="str">
        <f t="shared" ca="1" si="227"/>
        <v/>
      </c>
      <c r="U611" s="154" t="str">
        <f t="shared" si="210"/>
        <v/>
      </c>
      <c r="V611" s="101" t="str">
        <f t="shared" ca="1" si="211"/>
        <v/>
      </c>
      <c r="W611" s="101" t="str">
        <f t="shared" si="212"/>
        <v/>
      </c>
    </row>
    <row r="612" spans="1:23">
      <c r="A612" s="102" t="str">
        <f>IFERROR(B612*Proc!$H$38,"")</f>
        <v/>
      </c>
      <c r="B612" s="34" t="str">
        <f t="shared" si="213"/>
        <v/>
      </c>
      <c r="C612" s="34" t="str">
        <f t="shared" ca="1" si="214"/>
        <v/>
      </c>
      <c r="D612" s="101" t="str">
        <f t="shared" ca="1" si="215"/>
        <v/>
      </c>
      <c r="E612" s="101" t="str">
        <f t="shared" ca="1" si="216"/>
        <v/>
      </c>
      <c r="F612" s="101" t="str">
        <f t="shared" ca="1" si="217"/>
        <v/>
      </c>
      <c r="G612" s="102" t="str">
        <f t="shared" ca="1" si="218"/>
        <v/>
      </c>
      <c r="H612" s="34" t="str">
        <f t="shared" ca="1" si="219"/>
        <v/>
      </c>
      <c r="I612" s="101" t="str">
        <f t="shared" ca="1" si="220"/>
        <v/>
      </c>
      <c r="J612" s="101" t="str">
        <f t="shared" ca="1" si="221"/>
        <v/>
      </c>
      <c r="K612" s="101" t="str">
        <f t="shared" ca="1" si="222"/>
        <v/>
      </c>
      <c r="L612" s="102" t="str">
        <f t="shared" si="223"/>
        <v/>
      </c>
      <c r="M612" s="124" t="str">
        <f t="shared" ca="1" si="206"/>
        <v/>
      </c>
      <c r="N612" s="124" t="str">
        <f t="shared" ca="1" si="207"/>
        <v/>
      </c>
      <c r="O612" s="124" t="str">
        <f t="shared" si="224"/>
        <v/>
      </c>
      <c r="P612" s="124" t="str">
        <f t="shared" si="225"/>
        <v/>
      </c>
      <c r="Q612" s="124" t="str">
        <f t="shared" si="226"/>
        <v/>
      </c>
      <c r="R612" s="124" t="str">
        <f t="shared" ca="1" si="208"/>
        <v/>
      </c>
      <c r="S612" s="154" t="str">
        <f t="shared" ca="1" si="209"/>
        <v/>
      </c>
      <c r="T612" s="154" t="str">
        <f t="shared" ca="1" si="227"/>
        <v/>
      </c>
      <c r="U612" s="154" t="str">
        <f t="shared" si="210"/>
        <v/>
      </c>
      <c r="V612" s="101" t="str">
        <f t="shared" ca="1" si="211"/>
        <v/>
      </c>
      <c r="W612" s="101" t="str">
        <f t="shared" si="212"/>
        <v/>
      </c>
    </row>
    <row r="613" spans="1:23">
      <c r="A613" s="102" t="str">
        <f>IFERROR(B613*Proc!$H$38,"")</f>
        <v/>
      </c>
      <c r="B613" s="34" t="str">
        <f t="shared" si="213"/>
        <v/>
      </c>
      <c r="C613" s="34" t="str">
        <f t="shared" ca="1" si="214"/>
        <v/>
      </c>
      <c r="D613" s="101" t="str">
        <f t="shared" ca="1" si="215"/>
        <v/>
      </c>
      <c r="E613" s="101" t="str">
        <f t="shared" ca="1" si="216"/>
        <v/>
      </c>
      <c r="F613" s="101" t="str">
        <f t="shared" ca="1" si="217"/>
        <v/>
      </c>
      <c r="G613" s="102" t="str">
        <f t="shared" ca="1" si="218"/>
        <v/>
      </c>
      <c r="H613" s="34" t="str">
        <f t="shared" ca="1" si="219"/>
        <v/>
      </c>
      <c r="I613" s="101" t="str">
        <f t="shared" ca="1" si="220"/>
        <v/>
      </c>
      <c r="J613" s="101" t="str">
        <f t="shared" ca="1" si="221"/>
        <v/>
      </c>
      <c r="K613" s="101" t="str">
        <f t="shared" ca="1" si="222"/>
        <v/>
      </c>
      <c r="L613" s="102" t="str">
        <f t="shared" si="223"/>
        <v/>
      </c>
      <c r="M613" s="124" t="str">
        <f t="shared" ca="1" si="206"/>
        <v/>
      </c>
      <c r="N613" s="124" t="str">
        <f t="shared" ca="1" si="207"/>
        <v/>
      </c>
      <c r="O613" s="124" t="str">
        <f t="shared" si="224"/>
        <v/>
      </c>
      <c r="P613" s="124" t="str">
        <f t="shared" si="225"/>
        <v/>
      </c>
      <c r="Q613" s="124" t="str">
        <f t="shared" si="226"/>
        <v/>
      </c>
      <c r="R613" s="124" t="str">
        <f t="shared" ca="1" si="208"/>
        <v/>
      </c>
      <c r="S613" s="154" t="str">
        <f t="shared" ca="1" si="209"/>
        <v/>
      </c>
      <c r="T613" s="154" t="str">
        <f t="shared" ca="1" si="227"/>
        <v/>
      </c>
      <c r="U613" s="154" t="str">
        <f t="shared" si="210"/>
        <v/>
      </c>
      <c r="V613" s="101" t="str">
        <f t="shared" ca="1" si="211"/>
        <v/>
      </c>
      <c r="W613" s="101" t="str">
        <f t="shared" si="212"/>
        <v/>
      </c>
    </row>
    <row r="614" spans="1:23">
      <c r="A614" s="102" t="str">
        <f>IFERROR(B614*Proc!$H$38,"")</f>
        <v/>
      </c>
      <c r="B614" s="34" t="str">
        <f t="shared" si="213"/>
        <v/>
      </c>
      <c r="C614" s="34" t="str">
        <f t="shared" ca="1" si="214"/>
        <v/>
      </c>
      <c r="D614" s="101" t="str">
        <f t="shared" ca="1" si="215"/>
        <v/>
      </c>
      <c r="E614" s="101" t="str">
        <f t="shared" ca="1" si="216"/>
        <v/>
      </c>
      <c r="F614" s="101" t="str">
        <f t="shared" ca="1" si="217"/>
        <v/>
      </c>
      <c r="G614" s="102" t="str">
        <f t="shared" ca="1" si="218"/>
        <v/>
      </c>
      <c r="H614" s="34" t="str">
        <f t="shared" ca="1" si="219"/>
        <v/>
      </c>
      <c r="I614" s="101" t="str">
        <f t="shared" ca="1" si="220"/>
        <v/>
      </c>
      <c r="J614" s="101" t="str">
        <f t="shared" ca="1" si="221"/>
        <v/>
      </c>
      <c r="K614" s="101" t="str">
        <f t="shared" ca="1" si="222"/>
        <v/>
      </c>
      <c r="L614" s="102" t="str">
        <f t="shared" si="223"/>
        <v/>
      </c>
      <c r="M614" s="124" t="str">
        <f t="shared" ca="1" si="206"/>
        <v/>
      </c>
      <c r="N614" s="124" t="str">
        <f t="shared" ca="1" si="207"/>
        <v/>
      </c>
      <c r="O614" s="124" t="str">
        <f t="shared" si="224"/>
        <v/>
      </c>
      <c r="P614" s="124" t="str">
        <f t="shared" si="225"/>
        <v/>
      </c>
      <c r="Q614" s="124" t="str">
        <f t="shared" si="226"/>
        <v/>
      </c>
      <c r="R614" s="124" t="str">
        <f t="shared" ca="1" si="208"/>
        <v/>
      </c>
      <c r="S614" s="154" t="str">
        <f t="shared" ca="1" si="209"/>
        <v/>
      </c>
      <c r="T614" s="154" t="str">
        <f t="shared" ca="1" si="227"/>
        <v/>
      </c>
      <c r="U614" s="154" t="str">
        <f t="shared" si="210"/>
        <v/>
      </c>
      <c r="V614" s="101" t="str">
        <f t="shared" ca="1" si="211"/>
        <v/>
      </c>
      <c r="W614" s="101" t="str">
        <f t="shared" si="212"/>
        <v/>
      </c>
    </row>
    <row r="615" spans="1:23">
      <c r="A615" s="102" t="str">
        <f>IFERROR(B615*Proc!$H$38,"")</f>
        <v/>
      </c>
      <c r="B615" s="34" t="str">
        <f t="shared" si="213"/>
        <v/>
      </c>
      <c r="C615" s="34" t="str">
        <f t="shared" ca="1" si="214"/>
        <v/>
      </c>
      <c r="D615" s="101" t="str">
        <f t="shared" ca="1" si="215"/>
        <v/>
      </c>
      <c r="E615" s="101" t="str">
        <f t="shared" ca="1" si="216"/>
        <v/>
      </c>
      <c r="F615" s="101" t="str">
        <f t="shared" ca="1" si="217"/>
        <v/>
      </c>
      <c r="G615" s="102" t="str">
        <f t="shared" ca="1" si="218"/>
        <v/>
      </c>
      <c r="H615" s="34" t="str">
        <f t="shared" ca="1" si="219"/>
        <v/>
      </c>
      <c r="I615" s="101" t="str">
        <f t="shared" ca="1" si="220"/>
        <v/>
      </c>
      <c r="J615" s="101" t="str">
        <f t="shared" ca="1" si="221"/>
        <v/>
      </c>
      <c r="K615" s="101" t="str">
        <f t="shared" ca="1" si="222"/>
        <v/>
      </c>
      <c r="L615" s="102" t="str">
        <f t="shared" si="223"/>
        <v/>
      </c>
      <c r="M615" s="124" t="str">
        <f t="shared" ca="1" si="206"/>
        <v/>
      </c>
      <c r="N615" s="124" t="str">
        <f t="shared" ca="1" si="207"/>
        <v/>
      </c>
      <c r="O615" s="124" t="str">
        <f t="shared" si="224"/>
        <v/>
      </c>
      <c r="P615" s="124" t="str">
        <f t="shared" si="225"/>
        <v/>
      </c>
      <c r="Q615" s="124" t="str">
        <f t="shared" si="226"/>
        <v/>
      </c>
      <c r="R615" s="124" t="str">
        <f t="shared" ca="1" si="208"/>
        <v/>
      </c>
      <c r="S615" s="154" t="str">
        <f t="shared" ca="1" si="209"/>
        <v/>
      </c>
      <c r="T615" s="154" t="str">
        <f t="shared" ca="1" si="227"/>
        <v/>
      </c>
      <c r="U615" s="154" t="str">
        <f t="shared" si="210"/>
        <v/>
      </c>
      <c r="V615" s="101" t="str">
        <f t="shared" ca="1" si="211"/>
        <v/>
      </c>
      <c r="W615" s="101" t="str">
        <f t="shared" si="212"/>
        <v/>
      </c>
    </row>
    <row r="616" spans="1:23">
      <c r="A616" s="102" t="str">
        <f>IFERROR(B616*Proc!$H$38,"")</f>
        <v/>
      </c>
      <c r="B616" s="34" t="str">
        <f t="shared" si="213"/>
        <v/>
      </c>
      <c r="C616" s="34" t="str">
        <f t="shared" ca="1" si="214"/>
        <v/>
      </c>
      <c r="D616" s="101" t="str">
        <f t="shared" ca="1" si="215"/>
        <v/>
      </c>
      <c r="E616" s="101" t="str">
        <f t="shared" ca="1" si="216"/>
        <v/>
      </c>
      <c r="F616" s="101" t="str">
        <f t="shared" ca="1" si="217"/>
        <v/>
      </c>
      <c r="G616" s="102" t="str">
        <f t="shared" ca="1" si="218"/>
        <v/>
      </c>
      <c r="H616" s="34" t="str">
        <f t="shared" ca="1" si="219"/>
        <v/>
      </c>
      <c r="I616" s="101" t="str">
        <f t="shared" ca="1" si="220"/>
        <v/>
      </c>
      <c r="J616" s="101" t="str">
        <f t="shared" ca="1" si="221"/>
        <v/>
      </c>
      <c r="K616" s="101" t="str">
        <f t="shared" ca="1" si="222"/>
        <v/>
      </c>
      <c r="L616" s="102" t="str">
        <f t="shared" si="223"/>
        <v/>
      </c>
      <c r="M616" s="124" t="str">
        <f t="shared" ca="1" si="206"/>
        <v/>
      </c>
      <c r="N616" s="124" t="str">
        <f t="shared" ca="1" si="207"/>
        <v/>
      </c>
      <c r="O616" s="124" t="str">
        <f t="shared" si="224"/>
        <v/>
      </c>
      <c r="P616" s="124" t="str">
        <f t="shared" si="225"/>
        <v/>
      </c>
      <c r="Q616" s="124" t="str">
        <f t="shared" si="226"/>
        <v/>
      </c>
      <c r="R616" s="124" t="str">
        <f t="shared" ca="1" si="208"/>
        <v/>
      </c>
      <c r="S616" s="154" t="str">
        <f t="shared" ca="1" si="209"/>
        <v/>
      </c>
      <c r="T616" s="154" t="str">
        <f t="shared" ca="1" si="227"/>
        <v/>
      </c>
      <c r="U616" s="154" t="str">
        <f t="shared" si="210"/>
        <v/>
      </c>
      <c r="V616" s="101" t="str">
        <f t="shared" ca="1" si="211"/>
        <v/>
      </c>
      <c r="W616" s="101" t="str">
        <f t="shared" si="212"/>
        <v/>
      </c>
    </row>
    <row r="617" spans="1:23">
      <c r="A617" s="102" t="str">
        <f>IFERROR(B617*Proc!$H$38,"")</f>
        <v/>
      </c>
      <c r="B617" s="34" t="str">
        <f t="shared" si="213"/>
        <v/>
      </c>
      <c r="C617" s="34" t="str">
        <f t="shared" ca="1" si="214"/>
        <v/>
      </c>
      <c r="D617" s="101" t="str">
        <f t="shared" ca="1" si="215"/>
        <v/>
      </c>
      <c r="E617" s="101" t="str">
        <f t="shared" ca="1" si="216"/>
        <v/>
      </c>
      <c r="F617" s="101" t="str">
        <f t="shared" ca="1" si="217"/>
        <v/>
      </c>
      <c r="G617" s="102" t="str">
        <f t="shared" ca="1" si="218"/>
        <v/>
      </c>
      <c r="H617" s="34" t="str">
        <f t="shared" ca="1" si="219"/>
        <v/>
      </c>
      <c r="I617" s="101" t="str">
        <f t="shared" ca="1" si="220"/>
        <v/>
      </c>
      <c r="J617" s="101" t="str">
        <f t="shared" ca="1" si="221"/>
        <v/>
      </c>
      <c r="K617" s="101" t="str">
        <f t="shared" ca="1" si="222"/>
        <v/>
      </c>
      <c r="L617" s="102" t="str">
        <f t="shared" si="223"/>
        <v/>
      </c>
      <c r="M617" s="124" t="str">
        <f t="shared" ca="1" si="206"/>
        <v/>
      </c>
      <c r="N617" s="124" t="str">
        <f t="shared" ca="1" si="207"/>
        <v/>
      </c>
      <c r="O617" s="124" t="str">
        <f t="shared" si="224"/>
        <v/>
      </c>
      <c r="P617" s="124" t="str">
        <f t="shared" si="225"/>
        <v/>
      </c>
      <c r="Q617" s="124" t="str">
        <f t="shared" si="226"/>
        <v/>
      </c>
      <c r="R617" s="124" t="str">
        <f t="shared" ca="1" si="208"/>
        <v/>
      </c>
      <c r="S617" s="154" t="str">
        <f t="shared" ca="1" si="209"/>
        <v/>
      </c>
      <c r="T617" s="154" t="str">
        <f t="shared" ca="1" si="227"/>
        <v/>
      </c>
      <c r="U617" s="154" t="str">
        <f t="shared" si="210"/>
        <v/>
      </c>
      <c r="V617" s="101" t="str">
        <f t="shared" ca="1" si="211"/>
        <v/>
      </c>
      <c r="W617" s="101" t="str">
        <f t="shared" si="212"/>
        <v/>
      </c>
    </row>
    <row r="618" spans="1:23">
      <c r="A618" s="102" t="str">
        <f>IFERROR(B618*Proc!$H$38,"")</f>
        <v/>
      </c>
      <c r="B618" s="34" t="str">
        <f t="shared" si="213"/>
        <v/>
      </c>
      <c r="C618" s="34" t="str">
        <f t="shared" ca="1" si="214"/>
        <v/>
      </c>
      <c r="D618" s="101" t="str">
        <f t="shared" ca="1" si="215"/>
        <v/>
      </c>
      <c r="E618" s="101" t="str">
        <f t="shared" ca="1" si="216"/>
        <v/>
      </c>
      <c r="F618" s="101" t="str">
        <f t="shared" ca="1" si="217"/>
        <v/>
      </c>
      <c r="G618" s="102" t="str">
        <f t="shared" ca="1" si="218"/>
        <v/>
      </c>
      <c r="H618" s="34" t="str">
        <f t="shared" ca="1" si="219"/>
        <v/>
      </c>
      <c r="I618" s="101" t="str">
        <f t="shared" ca="1" si="220"/>
        <v/>
      </c>
      <c r="J618" s="101" t="str">
        <f t="shared" ca="1" si="221"/>
        <v/>
      </c>
      <c r="K618" s="101" t="str">
        <f t="shared" ca="1" si="222"/>
        <v/>
      </c>
      <c r="L618" s="102" t="str">
        <f t="shared" si="223"/>
        <v/>
      </c>
      <c r="M618" s="124" t="str">
        <f t="shared" ca="1" si="206"/>
        <v/>
      </c>
      <c r="N618" s="124" t="str">
        <f t="shared" ca="1" si="207"/>
        <v/>
      </c>
      <c r="O618" s="124" t="str">
        <f t="shared" si="224"/>
        <v/>
      </c>
      <c r="P618" s="124" t="str">
        <f t="shared" si="225"/>
        <v/>
      </c>
      <c r="Q618" s="124" t="str">
        <f t="shared" si="226"/>
        <v/>
      </c>
      <c r="R618" s="124" t="str">
        <f t="shared" ca="1" si="208"/>
        <v/>
      </c>
      <c r="S618" s="154" t="str">
        <f t="shared" ca="1" si="209"/>
        <v/>
      </c>
      <c r="T618" s="154" t="str">
        <f t="shared" ca="1" si="227"/>
        <v/>
      </c>
      <c r="U618" s="154" t="str">
        <f t="shared" si="210"/>
        <v/>
      </c>
      <c r="V618" s="101" t="str">
        <f t="shared" ca="1" si="211"/>
        <v/>
      </c>
      <c r="W618" s="101" t="str">
        <f t="shared" si="212"/>
        <v/>
      </c>
    </row>
    <row r="619" spans="1:23">
      <c r="A619" s="102" t="str">
        <f>IFERROR(B619*Proc!$H$38,"")</f>
        <v/>
      </c>
      <c r="B619" s="34" t="str">
        <f t="shared" si="213"/>
        <v/>
      </c>
      <c r="C619" s="34" t="str">
        <f t="shared" ca="1" si="214"/>
        <v/>
      </c>
      <c r="D619" s="101" t="str">
        <f t="shared" ca="1" si="215"/>
        <v/>
      </c>
      <c r="E619" s="101" t="str">
        <f t="shared" ca="1" si="216"/>
        <v/>
      </c>
      <c r="F619" s="101" t="str">
        <f t="shared" ca="1" si="217"/>
        <v/>
      </c>
      <c r="G619" s="102" t="str">
        <f t="shared" ca="1" si="218"/>
        <v/>
      </c>
      <c r="H619" s="34" t="str">
        <f t="shared" ca="1" si="219"/>
        <v/>
      </c>
      <c r="I619" s="101" t="str">
        <f t="shared" ca="1" si="220"/>
        <v/>
      </c>
      <c r="J619" s="101" t="str">
        <f t="shared" ca="1" si="221"/>
        <v/>
      </c>
      <c r="K619" s="101" t="str">
        <f t="shared" ca="1" si="222"/>
        <v/>
      </c>
      <c r="L619" s="102" t="str">
        <f t="shared" si="223"/>
        <v/>
      </c>
      <c r="M619" s="124" t="str">
        <f t="shared" ca="1" si="206"/>
        <v/>
      </c>
      <c r="N619" s="124" t="str">
        <f t="shared" ca="1" si="207"/>
        <v/>
      </c>
      <c r="O619" s="124" t="str">
        <f t="shared" si="224"/>
        <v/>
      </c>
      <c r="P619" s="124" t="str">
        <f t="shared" si="225"/>
        <v/>
      </c>
      <c r="Q619" s="124" t="str">
        <f t="shared" si="226"/>
        <v/>
      </c>
      <c r="R619" s="124" t="str">
        <f t="shared" ca="1" si="208"/>
        <v/>
      </c>
      <c r="S619" s="154" t="str">
        <f t="shared" ca="1" si="209"/>
        <v/>
      </c>
      <c r="T619" s="154" t="str">
        <f t="shared" ca="1" si="227"/>
        <v/>
      </c>
      <c r="U619" s="154" t="str">
        <f t="shared" si="210"/>
        <v/>
      </c>
      <c r="V619" s="101" t="str">
        <f t="shared" ca="1" si="211"/>
        <v/>
      </c>
      <c r="W619" s="101" t="str">
        <f t="shared" si="212"/>
        <v/>
      </c>
    </row>
    <row r="620" spans="1:23">
      <c r="A620" s="102" t="str">
        <f>IFERROR(B620*Proc!$H$38,"")</f>
        <v/>
      </c>
      <c r="B620" s="34" t="str">
        <f t="shared" si="213"/>
        <v/>
      </c>
      <c r="C620" s="34" t="str">
        <f t="shared" ca="1" si="214"/>
        <v/>
      </c>
      <c r="D620" s="101" t="str">
        <f t="shared" ca="1" si="215"/>
        <v/>
      </c>
      <c r="E620" s="101" t="str">
        <f t="shared" ca="1" si="216"/>
        <v/>
      </c>
      <c r="F620" s="101" t="str">
        <f t="shared" ca="1" si="217"/>
        <v/>
      </c>
      <c r="G620" s="102" t="str">
        <f t="shared" ca="1" si="218"/>
        <v/>
      </c>
      <c r="H620" s="34" t="str">
        <f t="shared" ca="1" si="219"/>
        <v/>
      </c>
      <c r="I620" s="101" t="str">
        <f t="shared" ca="1" si="220"/>
        <v/>
      </c>
      <c r="J620" s="101" t="str">
        <f t="shared" ca="1" si="221"/>
        <v/>
      </c>
      <c r="K620" s="101" t="str">
        <f t="shared" ca="1" si="222"/>
        <v/>
      </c>
      <c r="L620" s="102" t="str">
        <f t="shared" si="223"/>
        <v/>
      </c>
      <c r="M620" s="124" t="str">
        <f t="shared" ca="1" si="206"/>
        <v/>
      </c>
      <c r="N620" s="124" t="str">
        <f t="shared" ca="1" si="207"/>
        <v/>
      </c>
      <c r="O620" s="124" t="str">
        <f t="shared" si="224"/>
        <v/>
      </c>
      <c r="P620" s="124" t="str">
        <f t="shared" si="225"/>
        <v/>
      </c>
      <c r="Q620" s="124" t="str">
        <f t="shared" si="226"/>
        <v/>
      </c>
      <c r="R620" s="124" t="str">
        <f t="shared" ca="1" si="208"/>
        <v/>
      </c>
      <c r="S620" s="154" t="str">
        <f t="shared" ca="1" si="209"/>
        <v/>
      </c>
      <c r="T620" s="154" t="str">
        <f t="shared" ca="1" si="227"/>
        <v/>
      </c>
      <c r="U620" s="154" t="str">
        <f t="shared" si="210"/>
        <v/>
      </c>
      <c r="V620" s="101" t="str">
        <f t="shared" ca="1" si="211"/>
        <v/>
      </c>
      <c r="W620" s="101" t="str">
        <f t="shared" si="212"/>
        <v/>
      </c>
    </row>
    <row r="621" spans="1:23">
      <c r="A621" s="102" t="str">
        <f>IFERROR(B621*Proc!$H$38,"")</f>
        <v/>
      </c>
      <c r="B621" s="34" t="str">
        <f t="shared" si="213"/>
        <v/>
      </c>
      <c r="C621" s="34" t="str">
        <f t="shared" ca="1" si="214"/>
        <v/>
      </c>
      <c r="D621" s="101" t="str">
        <f t="shared" ca="1" si="215"/>
        <v/>
      </c>
      <c r="E621" s="101" t="str">
        <f t="shared" ca="1" si="216"/>
        <v/>
      </c>
      <c r="F621" s="101" t="str">
        <f t="shared" ca="1" si="217"/>
        <v/>
      </c>
      <c r="G621" s="102" t="str">
        <f t="shared" ca="1" si="218"/>
        <v/>
      </c>
      <c r="H621" s="34" t="str">
        <f t="shared" ca="1" si="219"/>
        <v/>
      </c>
      <c r="I621" s="101" t="str">
        <f t="shared" ca="1" si="220"/>
        <v/>
      </c>
      <c r="J621" s="101" t="str">
        <f t="shared" ca="1" si="221"/>
        <v/>
      </c>
      <c r="K621" s="101" t="str">
        <f t="shared" ca="1" si="222"/>
        <v/>
      </c>
      <c r="L621" s="102" t="str">
        <f t="shared" si="223"/>
        <v/>
      </c>
      <c r="M621" s="124" t="str">
        <f t="shared" ca="1" si="206"/>
        <v/>
      </c>
      <c r="N621" s="124" t="str">
        <f t="shared" ca="1" si="207"/>
        <v/>
      </c>
      <c r="O621" s="124" t="str">
        <f t="shared" si="224"/>
        <v/>
      </c>
      <c r="P621" s="124" t="str">
        <f t="shared" si="225"/>
        <v/>
      </c>
      <c r="Q621" s="124" t="str">
        <f t="shared" si="226"/>
        <v/>
      </c>
      <c r="R621" s="124" t="str">
        <f t="shared" ca="1" si="208"/>
        <v/>
      </c>
      <c r="S621" s="154" t="str">
        <f t="shared" ca="1" si="209"/>
        <v/>
      </c>
      <c r="T621" s="154" t="str">
        <f t="shared" ca="1" si="227"/>
        <v/>
      </c>
      <c r="U621" s="154" t="str">
        <f t="shared" si="210"/>
        <v/>
      </c>
      <c r="V621" s="101" t="str">
        <f t="shared" ca="1" si="211"/>
        <v/>
      </c>
      <c r="W621" s="101" t="str">
        <f t="shared" si="212"/>
        <v/>
      </c>
    </row>
    <row r="622" spans="1:23">
      <c r="A622" s="102" t="str">
        <f>IFERROR(B622*Proc!$H$38,"")</f>
        <v/>
      </c>
      <c r="B622" s="34" t="str">
        <f t="shared" si="213"/>
        <v/>
      </c>
      <c r="C622" s="34" t="str">
        <f t="shared" ca="1" si="214"/>
        <v/>
      </c>
      <c r="D622" s="101" t="str">
        <f t="shared" ca="1" si="215"/>
        <v/>
      </c>
      <c r="E622" s="101" t="str">
        <f t="shared" ca="1" si="216"/>
        <v/>
      </c>
      <c r="F622" s="101" t="str">
        <f t="shared" ca="1" si="217"/>
        <v/>
      </c>
      <c r="G622" s="102" t="str">
        <f t="shared" ca="1" si="218"/>
        <v/>
      </c>
      <c r="H622" s="34" t="str">
        <f t="shared" ca="1" si="219"/>
        <v/>
      </c>
      <c r="I622" s="101" t="str">
        <f t="shared" ca="1" si="220"/>
        <v/>
      </c>
      <c r="J622" s="101" t="str">
        <f t="shared" ca="1" si="221"/>
        <v/>
      </c>
      <c r="K622" s="101" t="str">
        <f t="shared" ca="1" si="222"/>
        <v/>
      </c>
      <c r="L622" s="102" t="str">
        <f t="shared" si="223"/>
        <v/>
      </c>
      <c r="M622" s="124" t="str">
        <f t="shared" ca="1" si="206"/>
        <v/>
      </c>
      <c r="N622" s="124" t="str">
        <f t="shared" ca="1" si="207"/>
        <v/>
      </c>
      <c r="O622" s="124" t="str">
        <f t="shared" si="224"/>
        <v/>
      </c>
      <c r="P622" s="124" t="str">
        <f t="shared" si="225"/>
        <v/>
      </c>
      <c r="Q622" s="124" t="str">
        <f t="shared" si="226"/>
        <v/>
      </c>
      <c r="R622" s="124" t="str">
        <f t="shared" ca="1" si="208"/>
        <v/>
      </c>
      <c r="S622" s="154" t="str">
        <f t="shared" ca="1" si="209"/>
        <v/>
      </c>
      <c r="T622" s="154" t="str">
        <f t="shared" ca="1" si="227"/>
        <v/>
      </c>
      <c r="U622" s="154" t="str">
        <f t="shared" si="210"/>
        <v/>
      </c>
      <c r="V622" s="101" t="str">
        <f t="shared" ca="1" si="211"/>
        <v/>
      </c>
      <c r="W622" s="101" t="str">
        <f t="shared" si="212"/>
        <v/>
      </c>
    </row>
    <row r="623" spans="1:23">
      <c r="A623" s="102" t="str">
        <f>IFERROR(B623*Proc!$H$38,"")</f>
        <v/>
      </c>
      <c r="B623" s="34" t="str">
        <f t="shared" si="213"/>
        <v/>
      </c>
      <c r="C623" s="34" t="str">
        <f t="shared" ca="1" si="214"/>
        <v/>
      </c>
      <c r="D623" s="101" t="str">
        <f t="shared" ca="1" si="215"/>
        <v/>
      </c>
      <c r="E623" s="101" t="str">
        <f t="shared" ca="1" si="216"/>
        <v/>
      </c>
      <c r="F623" s="101" t="str">
        <f t="shared" ca="1" si="217"/>
        <v/>
      </c>
      <c r="G623" s="102" t="str">
        <f t="shared" ca="1" si="218"/>
        <v/>
      </c>
      <c r="H623" s="34" t="str">
        <f t="shared" ca="1" si="219"/>
        <v/>
      </c>
      <c r="I623" s="101" t="str">
        <f t="shared" ca="1" si="220"/>
        <v/>
      </c>
      <c r="J623" s="101" t="str">
        <f t="shared" ca="1" si="221"/>
        <v/>
      </c>
      <c r="K623" s="101" t="str">
        <f t="shared" ca="1" si="222"/>
        <v/>
      </c>
      <c r="L623" s="102" t="str">
        <f t="shared" si="223"/>
        <v/>
      </c>
      <c r="M623" s="124" t="str">
        <f t="shared" ca="1" si="206"/>
        <v/>
      </c>
      <c r="N623" s="124" t="str">
        <f t="shared" ca="1" si="207"/>
        <v/>
      </c>
      <c r="O623" s="124" t="str">
        <f t="shared" si="224"/>
        <v/>
      </c>
      <c r="P623" s="124" t="str">
        <f t="shared" si="225"/>
        <v/>
      </c>
      <c r="Q623" s="124" t="str">
        <f t="shared" si="226"/>
        <v/>
      </c>
      <c r="R623" s="124" t="str">
        <f t="shared" ca="1" si="208"/>
        <v/>
      </c>
      <c r="S623" s="154" t="str">
        <f t="shared" ca="1" si="209"/>
        <v/>
      </c>
      <c r="T623" s="154" t="str">
        <f t="shared" ca="1" si="227"/>
        <v/>
      </c>
      <c r="U623" s="154" t="str">
        <f t="shared" si="210"/>
        <v/>
      </c>
      <c r="V623" s="101" t="str">
        <f t="shared" ca="1" si="211"/>
        <v/>
      </c>
      <c r="W623" s="101" t="str">
        <f t="shared" si="212"/>
        <v/>
      </c>
    </row>
    <row r="624" spans="1:23">
      <c r="A624" s="102" t="str">
        <f>IFERROR(B624*Proc!$H$38,"")</f>
        <v/>
      </c>
      <c r="B624" s="34" t="str">
        <f t="shared" si="213"/>
        <v/>
      </c>
      <c r="C624" s="34" t="str">
        <f t="shared" ca="1" si="214"/>
        <v/>
      </c>
      <c r="D624" s="101" t="str">
        <f t="shared" ca="1" si="215"/>
        <v/>
      </c>
      <c r="E624" s="101" t="str">
        <f t="shared" ca="1" si="216"/>
        <v/>
      </c>
      <c r="F624" s="101" t="str">
        <f t="shared" ca="1" si="217"/>
        <v/>
      </c>
      <c r="G624" s="102" t="str">
        <f t="shared" ca="1" si="218"/>
        <v/>
      </c>
      <c r="H624" s="34" t="str">
        <f t="shared" ca="1" si="219"/>
        <v/>
      </c>
      <c r="I624" s="101" t="str">
        <f t="shared" ca="1" si="220"/>
        <v/>
      </c>
      <c r="J624" s="101" t="str">
        <f t="shared" ca="1" si="221"/>
        <v/>
      </c>
      <c r="K624" s="101" t="str">
        <f t="shared" ca="1" si="222"/>
        <v/>
      </c>
      <c r="L624" s="102" t="str">
        <f t="shared" si="223"/>
        <v/>
      </c>
      <c r="M624" s="124" t="str">
        <f t="shared" ca="1" si="206"/>
        <v/>
      </c>
      <c r="N624" s="124" t="str">
        <f t="shared" ca="1" si="207"/>
        <v/>
      </c>
      <c r="O624" s="124" t="str">
        <f t="shared" si="224"/>
        <v/>
      </c>
      <c r="P624" s="124" t="str">
        <f t="shared" si="225"/>
        <v/>
      </c>
      <c r="Q624" s="124" t="str">
        <f t="shared" si="226"/>
        <v/>
      </c>
      <c r="R624" s="124" t="str">
        <f t="shared" ca="1" si="208"/>
        <v/>
      </c>
      <c r="S624" s="154" t="str">
        <f t="shared" ca="1" si="209"/>
        <v/>
      </c>
      <c r="T624" s="154" t="str">
        <f t="shared" ca="1" si="227"/>
        <v/>
      </c>
      <c r="U624" s="154" t="str">
        <f t="shared" si="210"/>
        <v/>
      </c>
      <c r="V624" s="101" t="str">
        <f t="shared" ca="1" si="211"/>
        <v/>
      </c>
      <c r="W624" s="101" t="str">
        <f t="shared" si="212"/>
        <v/>
      </c>
    </row>
    <row r="625" spans="1:23">
      <c r="A625" s="102" t="str">
        <f>IFERROR(B625*Proc!$H$38,"")</f>
        <v/>
      </c>
      <c r="B625" s="34" t="str">
        <f t="shared" si="213"/>
        <v/>
      </c>
      <c r="C625" s="34" t="str">
        <f t="shared" ca="1" si="214"/>
        <v/>
      </c>
      <c r="D625" s="101" t="str">
        <f t="shared" ca="1" si="215"/>
        <v/>
      </c>
      <c r="E625" s="101" t="str">
        <f t="shared" ca="1" si="216"/>
        <v/>
      </c>
      <c r="F625" s="101" t="str">
        <f t="shared" ca="1" si="217"/>
        <v/>
      </c>
      <c r="G625" s="102" t="str">
        <f t="shared" ca="1" si="218"/>
        <v/>
      </c>
      <c r="H625" s="34" t="str">
        <f t="shared" ca="1" si="219"/>
        <v/>
      </c>
      <c r="I625" s="101" t="str">
        <f t="shared" ca="1" si="220"/>
        <v/>
      </c>
      <c r="J625" s="101" t="str">
        <f t="shared" ca="1" si="221"/>
        <v/>
      </c>
      <c r="K625" s="101" t="str">
        <f t="shared" ca="1" si="222"/>
        <v/>
      </c>
      <c r="L625" s="102" t="str">
        <f t="shared" si="223"/>
        <v/>
      </c>
      <c r="M625" s="124" t="str">
        <f t="shared" ca="1" si="206"/>
        <v/>
      </c>
      <c r="N625" s="124" t="str">
        <f t="shared" ca="1" si="207"/>
        <v/>
      </c>
      <c r="O625" s="124" t="str">
        <f t="shared" si="224"/>
        <v/>
      </c>
      <c r="P625" s="124" t="str">
        <f t="shared" si="225"/>
        <v/>
      </c>
      <c r="Q625" s="124" t="str">
        <f t="shared" si="226"/>
        <v/>
      </c>
      <c r="R625" s="124" t="str">
        <f t="shared" ca="1" si="208"/>
        <v/>
      </c>
      <c r="S625" s="154" t="str">
        <f t="shared" ca="1" si="209"/>
        <v/>
      </c>
      <c r="T625" s="154" t="str">
        <f t="shared" ca="1" si="227"/>
        <v/>
      </c>
      <c r="U625" s="154" t="str">
        <f t="shared" si="210"/>
        <v/>
      </c>
      <c r="V625" s="101" t="str">
        <f t="shared" ca="1" si="211"/>
        <v/>
      </c>
      <c r="W625" s="101" t="str">
        <f t="shared" si="212"/>
        <v/>
      </c>
    </row>
    <row r="626" spans="1:23">
      <c r="A626" s="102" t="str">
        <f>IFERROR(B626*Proc!$H$38,"")</f>
        <v/>
      </c>
      <c r="B626" s="34" t="str">
        <f t="shared" si="213"/>
        <v/>
      </c>
      <c r="C626" s="34" t="str">
        <f t="shared" ca="1" si="214"/>
        <v/>
      </c>
      <c r="D626" s="101" t="str">
        <f t="shared" ca="1" si="215"/>
        <v/>
      </c>
      <c r="E626" s="101" t="str">
        <f t="shared" ca="1" si="216"/>
        <v/>
      </c>
      <c r="F626" s="101" t="str">
        <f t="shared" ca="1" si="217"/>
        <v/>
      </c>
      <c r="G626" s="102" t="str">
        <f t="shared" ca="1" si="218"/>
        <v/>
      </c>
      <c r="H626" s="34" t="str">
        <f t="shared" ca="1" si="219"/>
        <v/>
      </c>
      <c r="I626" s="101" t="str">
        <f t="shared" ca="1" si="220"/>
        <v/>
      </c>
      <c r="J626" s="101" t="str">
        <f t="shared" ca="1" si="221"/>
        <v/>
      </c>
      <c r="K626" s="101" t="str">
        <f t="shared" ca="1" si="222"/>
        <v/>
      </c>
      <c r="L626" s="102" t="str">
        <f t="shared" si="223"/>
        <v/>
      </c>
      <c r="M626" s="124" t="str">
        <f t="shared" ca="1" si="206"/>
        <v/>
      </c>
      <c r="N626" s="124" t="str">
        <f t="shared" ca="1" si="207"/>
        <v/>
      </c>
      <c r="O626" s="124" t="str">
        <f t="shared" si="224"/>
        <v/>
      </c>
      <c r="P626" s="124" t="str">
        <f t="shared" si="225"/>
        <v/>
      </c>
      <c r="Q626" s="124" t="str">
        <f t="shared" si="226"/>
        <v/>
      </c>
      <c r="R626" s="124" t="str">
        <f t="shared" ca="1" si="208"/>
        <v/>
      </c>
      <c r="S626" s="154" t="str">
        <f t="shared" ca="1" si="209"/>
        <v/>
      </c>
      <c r="T626" s="154" t="str">
        <f t="shared" ca="1" si="227"/>
        <v/>
      </c>
      <c r="U626" s="154" t="str">
        <f t="shared" si="210"/>
        <v/>
      </c>
      <c r="V626" s="101" t="str">
        <f t="shared" ca="1" si="211"/>
        <v/>
      </c>
      <c r="W626" s="101" t="str">
        <f t="shared" si="212"/>
        <v/>
      </c>
    </row>
    <row r="627" spans="1:23">
      <c r="A627" s="102" t="str">
        <f>IFERROR(B627*Proc!$H$38,"")</f>
        <v/>
      </c>
      <c r="B627" s="34" t="str">
        <f t="shared" si="213"/>
        <v/>
      </c>
      <c r="C627" s="34" t="str">
        <f t="shared" ca="1" si="214"/>
        <v/>
      </c>
      <c r="D627" s="101" t="str">
        <f t="shared" ca="1" si="215"/>
        <v/>
      </c>
      <c r="E627" s="101" t="str">
        <f t="shared" ca="1" si="216"/>
        <v/>
      </c>
      <c r="F627" s="101" t="str">
        <f t="shared" ca="1" si="217"/>
        <v/>
      </c>
      <c r="G627" s="102" t="str">
        <f t="shared" ca="1" si="218"/>
        <v/>
      </c>
      <c r="H627" s="34" t="str">
        <f t="shared" ca="1" si="219"/>
        <v/>
      </c>
      <c r="I627" s="101" t="str">
        <f t="shared" ca="1" si="220"/>
        <v/>
      </c>
      <c r="J627" s="101" t="str">
        <f t="shared" ca="1" si="221"/>
        <v/>
      </c>
      <c r="K627" s="101" t="str">
        <f t="shared" ca="1" si="222"/>
        <v/>
      </c>
      <c r="L627" s="102" t="str">
        <f t="shared" si="223"/>
        <v/>
      </c>
      <c r="M627" s="124" t="str">
        <f t="shared" ca="1" si="206"/>
        <v/>
      </c>
      <c r="N627" s="124" t="str">
        <f t="shared" ca="1" si="207"/>
        <v/>
      </c>
      <c r="O627" s="124" t="str">
        <f t="shared" si="224"/>
        <v/>
      </c>
      <c r="P627" s="124" t="str">
        <f t="shared" si="225"/>
        <v/>
      </c>
      <c r="Q627" s="124" t="str">
        <f t="shared" si="226"/>
        <v/>
      </c>
      <c r="R627" s="124" t="str">
        <f t="shared" ca="1" si="208"/>
        <v/>
      </c>
      <c r="S627" s="154" t="str">
        <f t="shared" ca="1" si="209"/>
        <v/>
      </c>
      <c r="T627" s="154" t="str">
        <f t="shared" ca="1" si="227"/>
        <v/>
      </c>
      <c r="U627" s="154" t="str">
        <f t="shared" si="210"/>
        <v/>
      </c>
      <c r="V627" s="101" t="str">
        <f t="shared" ca="1" si="211"/>
        <v/>
      </c>
      <c r="W627" s="101" t="str">
        <f t="shared" si="212"/>
        <v/>
      </c>
    </row>
    <row r="628" spans="1:23">
      <c r="A628" s="102" t="str">
        <f>IFERROR(B628*Proc!$H$38,"")</f>
        <v/>
      </c>
      <c r="B628" s="34" t="str">
        <f t="shared" si="213"/>
        <v/>
      </c>
      <c r="C628" s="34" t="str">
        <f t="shared" ca="1" si="214"/>
        <v/>
      </c>
      <c r="D628" s="101" t="str">
        <f t="shared" ca="1" si="215"/>
        <v/>
      </c>
      <c r="E628" s="101" t="str">
        <f t="shared" ca="1" si="216"/>
        <v/>
      </c>
      <c r="F628" s="101" t="str">
        <f t="shared" ca="1" si="217"/>
        <v/>
      </c>
      <c r="G628" s="102" t="str">
        <f t="shared" ca="1" si="218"/>
        <v/>
      </c>
      <c r="H628" s="34" t="str">
        <f t="shared" ca="1" si="219"/>
        <v/>
      </c>
      <c r="I628" s="101" t="str">
        <f t="shared" ca="1" si="220"/>
        <v/>
      </c>
      <c r="J628" s="101" t="str">
        <f t="shared" ca="1" si="221"/>
        <v/>
      </c>
      <c r="K628" s="101" t="str">
        <f t="shared" ca="1" si="222"/>
        <v/>
      </c>
      <c r="L628" s="102" t="str">
        <f t="shared" si="223"/>
        <v/>
      </c>
      <c r="M628" s="124" t="str">
        <f t="shared" ca="1" si="206"/>
        <v/>
      </c>
      <c r="N628" s="124" t="str">
        <f t="shared" ca="1" si="207"/>
        <v/>
      </c>
      <c r="O628" s="124" t="str">
        <f t="shared" si="224"/>
        <v/>
      </c>
      <c r="P628" s="124" t="str">
        <f t="shared" si="225"/>
        <v/>
      </c>
      <c r="Q628" s="124" t="str">
        <f t="shared" si="226"/>
        <v/>
      </c>
      <c r="R628" s="124" t="str">
        <f t="shared" ca="1" si="208"/>
        <v/>
      </c>
      <c r="S628" s="154" t="str">
        <f t="shared" ca="1" si="209"/>
        <v/>
      </c>
      <c r="T628" s="154" t="str">
        <f t="shared" ca="1" si="227"/>
        <v/>
      </c>
      <c r="U628" s="154" t="str">
        <f t="shared" si="210"/>
        <v/>
      </c>
      <c r="V628" s="101" t="str">
        <f t="shared" ca="1" si="211"/>
        <v/>
      </c>
      <c r="W628" s="101" t="str">
        <f t="shared" si="212"/>
        <v/>
      </c>
    </row>
    <row r="629" spans="1:23">
      <c r="A629" s="102" t="str">
        <f>IFERROR(B629*Proc!$H$38,"")</f>
        <v/>
      </c>
      <c r="B629" s="34" t="str">
        <f t="shared" si="213"/>
        <v/>
      </c>
      <c r="C629" s="34" t="str">
        <f t="shared" ca="1" si="214"/>
        <v/>
      </c>
      <c r="D629" s="101" t="str">
        <f t="shared" ca="1" si="215"/>
        <v/>
      </c>
      <c r="E629" s="101" t="str">
        <f t="shared" ca="1" si="216"/>
        <v/>
      </c>
      <c r="F629" s="101" t="str">
        <f t="shared" ca="1" si="217"/>
        <v/>
      </c>
      <c r="G629" s="102" t="str">
        <f t="shared" ca="1" si="218"/>
        <v/>
      </c>
      <c r="H629" s="34" t="str">
        <f t="shared" ca="1" si="219"/>
        <v/>
      </c>
      <c r="I629" s="101" t="str">
        <f t="shared" ca="1" si="220"/>
        <v/>
      </c>
      <c r="J629" s="101" t="str">
        <f t="shared" ca="1" si="221"/>
        <v/>
      </c>
      <c r="K629" s="101" t="str">
        <f t="shared" ca="1" si="222"/>
        <v/>
      </c>
      <c r="L629" s="102" t="str">
        <f t="shared" si="223"/>
        <v/>
      </c>
      <c r="M629" s="124" t="str">
        <f t="shared" ca="1" si="206"/>
        <v/>
      </c>
      <c r="N629" s="124" t="str">
        <f t="shared" ca="1" si="207"/>
        <v/>
      </c>
      <c r="O629" s="124" t="str">
        <f t="shared" si="224"/>
        <v/>
      </c>
      <c r="P629" s="124" t="str">
        <f t="shared" si="225"/>
        <v/>
      </c>
      <c r="Q629" s="124" t="str">
        <f t="shared" si="226"/>
        <v/>
      </c>
      <c r="R629" s="124" t="str">
        <f t="shared" ca="1" si="208"/>
        <v/>
      </c>
      <c r="S629" s="154" t="str">
        <f t="shared" ca="1" si="209"/>
        <v/>
      </c>
      <c r="T629" s="154" t="str">
        <f t="shared" ca="1" si="227"/>
        <v/>
      </c>
      <c r="U629" s="154" t="str">
        <f t="shared" si="210"/>
        <v/>
      </c>
      <c r="V629" s="101" t="str">
        <f t="shared" ca="1" si="211"/>
        <v/>
      </c>
      <c r="W629" s="101" t="str">
        <f t="shared" si="212"/>
        <v/>
      </c>
    </row>
    <row r="630" spans="1:23">
      <c r="A630" s="102" t="str">
        <f>IFERROR(B630*Proc!$H$38,"")</f>
        <v/>
      </c>
      <c r="B630" s="34" t="str">
        <f t="shared" si="213"/>
        <v/>
      </c>
      <c r="C630" s="34" t="str">
        <f t="shared" ca="1" si="214"/>
        <v/>
      </c>
      <c r="D630" s="101" t="str">
        <f t="shared" ca="1" si="215"/>
        <v/>
      </c>
      <c r="E630" s="101" t="str">
        <f t="shared" ca="1" si="216"/>
        <v/>
      </c>
      <c r="F630" s="101" t="str">
        <f t="shared" ca="1" si="217"/>
        <v/>
      </c>
      <c r="G630" s="102" t="str">
        <f t="shared" ca="1" si="218"/>
        <v/>
      </c>
      <c r="H630" s="34" t="str">
        <f t="shared" ca="1" si="219"/>
        <v/>
      </c>
      <c r="I630" s="101" t="str">
        <f t="shared" ca="1" si="220"/>
        <v/>
      </c>
      <c r="J630" s="101" t="str">
        <f t="shared" ca="1" si="221"/>
        <v/>
      </c>
      <c r="K630" s="101" t="str">
        <f t="shared" ca="1" si="222"/>
        <v/>
      </c>
      <c r="L630" s="102" t="str">
        <f t="shared" si="223"/>
        <v/>
      </c>
      <c r="M630" s="124" t="str">
        <f t="shared" ca="1" si="206"/>
        <v/>
      </c>
      <c r="N630" s="124" t="str">
        <f t="shared" ca="1" si="207"/>
        <v/>
      </c>
      <c r="O630" s="124" t="str">
        <f t="shared" si="224"/>
        <v/>
      </c>
      <c r="P630" s="124" t="str">
        <f t="shared" si="225"/>
        <v/>
      </c>
      <c r="Q630" s="124" t="str">
        <f t="shared" si="226"/>
        <v/>
      </c>
      <c r="R630" s="124" t="str">
        <f t="shared" ca="1" si="208"/>
        <v/>
      </c>
      <c r="S630" s="154" t="str">
        <f t="shared" ca="1" si="209"/>
        <v/>
      </c>
      <c r="T630" s="154" t="str">
        <f t="shared" ca="1" si="227"/>
        <v/>
      </c>
      <c r="U630" s="154" t="str">
        <f t="shared" si="210"/>
        <v/>
      </c>
      <c r="V630" s="101" t="str">
        <f t="shared" ca="1" si="211"/>
        <v/>
      </c>
      <c r="W630" s="101" t="str">
        <f t="shared" si="212"/>
        <v/>
      </c>
    </row>
    <row r="631" spans="1:23">
      <c r="A631" s="102" t="str">
        <f>IFERROR(B631*Proc!$H$38,"")</f>
        <v/>
      </c>
      <c r="B631" s="34" t="str">
        <f t="shared" si="213"/>
        <v/>
      </c>
      <c r="C631" s="34" t="str">
        <f t="shared" ca="1" si="214"/>
        <v/>
      </c>
      <c r="D631" s="101" t="str">
        <f t="shared" ca="1" si="215"/>
        <v/>
      </c>
      <c r="E631" s="101" t="str">
        <f t="shared" ca="1" si="216"/>
        <v/>
      </c>
      <c r="F631" s="101" t="str">
        <f t="shared" ca="1" si="217"/>
        <v/>
      </c>
      <c r="G631" s="102" t="str">
        <f t="shared" ca="1" si="218"/>
        <v/>
      </c>
      <c r="H631" s="34" t="str">
        <f t="shared" ca="1" si="219"/>
        <v/>
      </c>
      <c r="I631" s="101" t="str">
        <f t="shared" ca="1" si="220"/>
        <v/>
      </c>
      <c r="J631" s="101" t="str">
        <f t="shared" ca="1" si="221"/>
        <v/>
      </c>
      <c r="K631" s="101" t="str">
        <f t="shared" ca="1" si="222"/>
        <v/>
      </c>
      <c r="L631" s="102" t="str">
        <f t="shared" si="223"/>
        <v/>
      </c>
      <c r="M631" s="124" t="str">
        <f t="shared" ca="1" si="206"/>
        <v/>
      </c>
      <c r="N631" s="124" t="str">
        <f t="shared" ca="1" si="207"/>
        <v/>
      </c>
      <c r="O631" s="124" t="str">
        <f t="shared" si="224"/>
        <v/>
      </c>
      <c r="P631" s="124" t="str">
        <f t="shared" si="225"/>
        <v/>
      </c>
      <c r="Q631" s="124" t="str">
        <f t="shared" si="226"/>
        <v/>
      </c>
      <c r="R631" s="124" t="str">
        <f t="shared" ca="1" si="208"/>
        <v/>
      </c>
      <c r="S631" s="154" t="str">
        <f t="shared" ca="1" si="209"/>
        <v/>
      </c>
      <c r="T631" s="154" t="str">
        <f t="shared" ca="1" si="227"/>
        <v/>
      </c>
      <c r="U631" s="154" t="str">
        <f t="shared" si="210"/>
        <v/>
      </c>
      <c r="V631" s="101" t="str">
        <f t="shared" ca="1" si="211"/>
        <v/>
      </c>
      <c r="W631" s="101" t="str">
        <f t="shared" si="212"/>
        <v/>
      </c>
    </row>
    <row r="632" spans="1:23">
      <c r="A632" s="102" t="str">
        <f>IFERROR(B632*Proc!$H$38,"")</f>
        <v/>
      </c>
      <c r="B632" s="34" t="str">
        <f t="shared" si="213"/>
        <v/>
      </c>
      <c r="C632" s="34" t="str">
        <f t="shared" ca="1" si="214"/>
        <v/>
      </c>
      <c r="D632" s="101" t="str">
        <f t="shared" ca="1" si="215"/>
        <v/>
      </c>
      <c r="E632" s="101" t="str">
        <f t="shared" ca="1" si="216"/>
        <v/>
      </c>
      <c r="F632" s="101" t="str">
        <f t="shared" ca="1" si="217"/>
        <v/>
      </c>
      <c r="G632" s="102" t="str">
        <f t="shared" ca="1" si="218"/>
        <v/>
      </c>
      <c r="H632" s="34" t="str">
        <f t="shared" ca="1" si="219"/>
        <v/>
      </c>
      <c r="I632" s="101" t="str">
        <f t="shared" ca="1" si="220"/>
        <v/>
      </c>
      <c r="J632" s="101" t="str">
        <f t="shared" ca="1" si="221"/>
        <v/>
      </c>
      <c r="K632" s="101" t="str">
        <f t="shared" ca="1" si="222"/>
        <v/>
      </c>
      <c r="L632" s="102" t="str">
        <f t="shared" si="223"/>
        <v/>
      </c>
      <c r="M632" s="124" t="str">
        <f t="shared" ca="1" si="206"/>
        <v/>
      </c>
      <c r="N632" s="124" t="str">
        <f t="shared" ca="1" si="207"/>
        <v/>
      </c>
      <c r="O632" s="124" t="str">
        <f t="shared" si="224"/>
        <v/>
      </c>
      <c r="P632" s="124" t="str">
        <f t="shared" si="225"/>
        <v/>
      </c>
      <c r="Q632" s="124" t="str">
        <f t="shared" si="226"/>
        <v/>
      </c>
      <c r="R632" s="124" t="str">
        <f t="shared" ca="1" si="208"/>
        <v/>
      </c>
      <c r="S632" s="154" t="str">
        <f t="shared" ca="1" si="209"/>
        <v/>
      </c>
      <c r="T632" s="154" t="str">
        <f t="shared" ca="1" si="227"/>
        <v/>
      </c>
      <c r="U632" s="154" t="str">
        <f t="shared" si="210"/>
        <v/>
      </c>
      <c r="V632" s="101" t="str">
        <f t="shared" ca="1" si="211"/>
        <v/>
      </c>
      <c r="W632" s="101" t="str">
        <f t="shared" si="212"/>
        <v/>
      </c>
    </row>
    <row r="633" spans="1:23">
      <c r="A633" s="102" t="str">
        <f>IFERROR(B633*Proc!$H$38,"")</f>
        <v/>
      </c>
      <c r="B633" s="34" t="str">
        <f t="shared" si="213"/>
        <v/>
      </c>
      <c r="C633" s="34" t="str">
        <f t="shared" ca="1" si="214"/>
        <v/>
      </c>
      <c r="D633" s="101" t="str">
        <f t="shared" ca="1" si="215"/>
        <v/>
      </c>
      <c r="E633" s="101" t="str">
        <f t="shared" ca="1" si="216"/>
        <v/>
      </c>
      <c r="F633" s="101" t="str">
        <f t="shared" ca="1" si="217"/>
        <v/>
      </c>
      <c r="G633" s="102" t="str">
        <f t="shared" ca="1" si="218"/>
        <v/>
      </c>
      <c r="H633" s="34" t="str">
        <f t="shared" ca="1" si="219"/>
        <v/>
      </c>
      <c r="I633" s="101" t="str">
        <f t="shared" ca="1" si="220"/>
        <v/>
      </c>
      <c r="J633" s="101" t="str">
        <f t="shared" ca="1" si="221"/>
        <v/>
      </c>
      <c r="K633" s="101" t="str">
        <f t="shared" ca="1" si="222"/>
        <v/>
      </c>
      <c r="L633" s="102" t="str">
        <f t="shared" si="223"/>
        <v/>
      </c>
      <c r="M633" s="124" t="str">
        <f t="shared" ca="1" si="206"/>
        <v/>
      </c>
      <c r="N633" s="124" t="str">
        <f t="shared" ca="1" si="207"/>
        <v/>
      </c>
      <c r="O633" s="124" t="str">
        <f t="shared" si="224"/>
        <v/>
      </c>
      <c r="P633" s="124" t="str">
        <f t="shared" si="225"/>
        <v/>
      </c>
      <c r="Q633" s="124" t="str">
        <f t="shared" si="226"/>
        <v/>
      </c>
      <c r="R633" s="124" t="str">
        <f t="shared" ca="1" si="208"/>
        <v/>
      </c>
      <c r="S633" s="154" t="str">
        <f t="shared" ca="1" si="209"/>
        <v/>
      </c>
      <c r="T633" s="154" t="str">
        <f t="shared" ca="1" si="227"/>
        <v/>
      </c>
      <c r="U633" s="154" t="str">
        <f t="shared" si="210"/>
        <v/>
      </c>
      <c r="V633" s="101" t="str">
        <f t="shared" ca="1" si="211"/>
        <v/>
      </c>
      <c r="W633" s="101" t="str">
        <f t="shared" si="212"/>
        <v/>
      </c>
    </row>
    <row r="634" spans="1:23">
      <c r="A634" s="102" t="str">
        <f>IFERROR(B634*Proc!$H$38,"")</f>
        <v/>
      </c>
      <c r="B634" s="34" t="str">
        <f t="shared" si="213"/>
        <v/>
      </c>
      <c r="C634" s="34" t="str">
        <f t="shared" ca="1" si="214"/>
        <v/>
      </c>
      <c r="D634" s="101" t="str">
        <f t="shared" ca="1" si="215"/>
        <v/>
      </c>
      <c r="E634" s="101" t="str">
        <f t="shared" ca="1" si="216"/>
        <v/>
      </c>
      <c r="F634" s="101" t="str">
        <f t="shared" ca="1" si="217"/>
        <v/>
      </c>
      <c r="G634" s="102" t="str">
        <f t="shared" ca="1" si="218"/>
        <v/>
      </c>
      <c r="H634" s="34" t="str">
        <f t="shared" ca="1" si="219"/>
        <v/>
      </c>
      <c r="I634" s="101" t="str">
        <f t="shared" ca="1" si="220"/>
        <v/>
      </c>
      <c r="J634" s="101" t="str">
        <f t="shared" ca="1" si="221"/>
        <v/>
      </c>
      <c r="K634" s="101" t="str">
        <f t="shared" ca="1" si="222"/>
        <v/>
      </c>
      <c r="L634" s="102" t="str">
        <f t="shared" si="223"/>
        <v/>
      </c>
      <c r="M634" s="124" t="str">
        <f t="shared" ca="1" si="206"/>
        <v/>
      </c>
      <c r="N634" s="124" t="str">
        <f t="shared" ca="1" si="207"/>
        <v/>
      </c>
      <c r="O634" s="124" t="str">
        <f t="shared" si="224"/>
        <v/>
      </c>
      <c r="P634" s="124" t="str">
        <f t="shared" si="225"/>
        <v/>
      </c>
      <c r="Q634" s="124" t="str">
        <f t="shared" si="226"/>
        <v/>
      </c>
      <c r="R634" s="124" t="str">
        <f t="shared" ca="1" si="208"/>
        <v/>
      </c>
      <c r="S634" s="154" t="str">
        <f t="shared" ca="1" si="209"/>
        <v/>
      </c>
      <c r="T634" s="154" t="str">
        <f t="shared" ca="1" si="227"/>
        <v/>
      </c>
      <c r="U634" s="154" t="str">
        <f t="shared" si="210"/>
        <v/>
      </c>
      <c r="V634" s="101" t="str">
        <f t="shared" ca="1" si="211"/>
        <v/>
      </c>
      <c r="W634" s="101" t="str">
        <f t="shared" si="212"/>
        <v/>
      </c>
    </row>
    <row r="635" spans="1:23">
      <c r="A635" s="102" t="str">
        <f>IFERROR(B635*Proc!$H$38,"")</f>
        <v/>
      </c>
      <c r="B635" s="34" t="str">
        <f t="shared" si="213"/>
        <v/>
      </c>
      <c r="C635" s="34" t="str">
        <f t="shared" ca="1" si="214"/>
        <v/>
      </c>
      <c r="D635" s="101" t="str">
        <f t="shared" ca="1" si="215"/>
        <v/>
      </c>
      <c r="E635" s="101" t="str">
        <f t="shared" ca="1" si="216"/>
        <v/>
      </c>
      <c r="F635" s="101" t="str">
        <f t="shared" ca="1" si="217"/>
        <v/>
      </c>
      <c r="G635" s="102" t="str">
        <f t="shared" ca="1" si="218"/>
        <v/>
      </c>
      <c r="H635" s="34" t="str">
        <f t="shared" ca="1" si="219"/>
        <v/>
      </c>
      <c r="I635" s="101" t="str">
        <f t="shared" ca="1" si="220"/>
        <v/>
      </c>
      <c r="J635" s="101" t="str">
        <f t="shared" ca="1" si="221"/>
        <v/>
      </c>
      <c r="K635" s="101" t="str">
        <f t="shared" ca="1" si="222"/>
        <v/>
      </c>
      <c r="L635" s="102" t="str">
        <f t="shared" si="223"/>
        <v/>
      </c>
      <c r="M635" s="124" t="str">
        <f t="shared" ca="1" si="206"/>
        <v/>
      </c>
      <c r="N635" s="124" t="str">
        <f t="shared" ca="1" si="207"/>
        <v/>
      </c>
      <c r="O635" s="124" t="str">
        <f t="shared" si="224"/>
        <v/>
      </c>
      <c r="P635" s="124" t="str">
        <f t="shared" si="225"/>
        <v/>
      </c>
      <c r="Q635" s="124" t="str">
        <f t="shared" si="226"/>
        <v/>
      </c>
      <c r="R635" s="124" t="str">
        <f t="shared" ca="1" si="208"/>
        <v/>
      </c>
      <c r="S635" s="154" t="str">
        <f t="shared" ca="1" si="209"/>
        <v/>
      </c>
      <c r="T635" s="154" t="str">
        <f t="shared" ca="1" si="227"/>
        <v/>
      </c>
      <c r="U635" s="154" t="str">
        <f t="shared" si="210"/>
        <v/>
      </c>
      <c r="V635" s="101" t="str">
        <f t="shared" ca="1" si="211"/>
        <v/>
      </c>
      <c r="W635" s="101" t="str">
        <f t="shared" si="212"/>
        <v/>
      </c>
    </row>
    <row r="636" spans="1:23">
      <c r="A636" s="102" t="str">
        <f>IFERROR(B636*Proc!$H$38,"")</f>
        <v/>
      </c>
      <c r="B636" s="34" t="str">
        <f t="shared" si="213"/>
        <v/>
      </c>
      <c r="C636" s="34" t="str">
        <f t="shared" ca="1" si="214"/>
        <v/>
      </c>
      <c r="D636" s="101" t="str">
        <f t="shared" ca="1" si="215"/>
        <v/>
      </c>
      <c r="E636" s="101" t="str">
        <f t="shared" ca="1" si="216"/>
        <v/>
      </c>
      <c r="F636" s="101" t="str">
        <f t="shared" ca="1" si="217"/>
        <v/>
      </c>
      <c r="G636" s="102" t="str">
        <f t="shared" ca="1" si="218"/>
        <v/>
      </c>
      <c r="H636" s="34" t="str">
        <f t="shared" ca="1" si="219"/>
        <v/>
      </c>
      <c r="I636" s="101" t="str">
        <f t="shared" ca="1" si="220"/>
        <v/>
      </c>
      <c r="J636" s="101" t="str">
        <f t="shared" ca="1" si="221"/>
        <v/>
      </c>
      <c r="K636" s="101" t="str">
        <f t="shared" ca="1" si="222"/>
        <v/>
      </c>
      <c r="L636" s="102" t="str">
        <f t="shared" si="223"/>
        <v/>
      </c>
      <c r="M636" s="124" t="str">
        <f t="shared" ca="1" si="206"/>
        <v/>
      </c>
      <c r="N636" s="124" t="str">
        <f t="shared" ca="1" si="207"/>
        <v/>
      </c>
      <c r="O636" s="124" t="str">
        <f t="shared" si="224"/>
        <v/>
      </c>
      <c r="P636" s="124" t="str">
        <f t="shared" si="225"/>
        <v/>
      </c>
      <c r="Q636" s="124" t="str">
        <f t="shared" si="226"/>
        <v/>
      </c>
      <c r="R636" s="124" t="str">
        <f t="shared" ca="1" si="208"/>
        <v/>
      </c>
      <c r="S636" s="154" t="str">
        <f t="shared" ca="1" si="209"/>
        <v/>
      </c>
      <c r="T636" s="154" t="str">
        <f t="shared" ca="1" si="227"/>
        <v/>
      </c>
      <c r="U636" s="154" t="str">
        <f t="shared" si="210"/>
        <v/>
      </c>
      <c r="V636" s="101" t="str">
        <f t="shared" ca="1" si="211"/>
        <v/>
      </c>
      <c r="W636" s="101" t="str">
        <f t="shared" si="212"/>
        <v/>
      </c>
    </row>
    <row r="637" spans="1:23">
      <c r="A637" s="102" t="str">
        <f>IFERROR(B637*Proc!$H$38,"")</f>
        <v/>
      </c>
      <c r="B637" s="34" t="str">
        <f t="shared" si="213"/>
        <v/>
      </c>
      <c r="C637" s="34" t="str">
        <f t="shared" ca="1" si="214"/>
        <v/>
      </c>
      <c r="D637" s="101" t="str">
        <f t="shared" ca="1" si="215"/>
        <v/>
      </c>
      <c r="E637" s="101" t="str">
        <f t="shared" ca="1" si="216"/>
        <v/>
      </c>
      <c r="F637" s="101" t="str">
        <f t="shared" ca="1" si="217"/>
        <v/>
      </c>
      <c r="G637" s="102" t="str">
        <f t="shared" ca="1" si="218"/>
        <v/>
      </c>
      <c r="H637" s="34" t="str">
        <f t="shared" ca="1" si="219"/>
        <v/>
      </c>
      <c r="I637" s="101" t="str">
        <f t="shared" ca="1" si="220"/>
        <v/>
      </c>
      <c r="J637" s="101" t="str">
        <f t="shared" ca="1" si="221"/>
        <v/>
      </c>
      <c r="K637" s="101" t="str">
        <f t="shared" ca="1" si="222"/>
        <v/>
      </c>
      <c r="L637" s="102" t="str">
        <f t="shared" si="223"/>
        <v/>
      </c>
      <c r="M637" s="124" t="str">
        <f t="shared" ca="1" si="206"/>
        <v/>
      </c>
      <c r="N637" s="124" t="str">
        <f t="shared" ca="1" si="207"/>
        <v/>
      </c>
      <c r="O637" s="124" t="str">
        <f t="shared" si="224"/>
        <v/>
      </c>
      <c r="P637" s="124" t="str">
        <f t="shared" si="225"/>
        <v/>
      </c>
      <c r="Q637" s="124" t="str">
        <f t="shared" si="226"/>
        <v/>
      </c>
      <c r="R637" s="124" t="str">
        <f t="shared" ca="1" si="208"/>
        <v/>
      </c>
      <c r="S637" s="154" t="str">
        <f t="shared" ca="1" si="209"/>
        <v/>
      </c>
      <c r="T637" s="154" t="str">
        <f t="shared" ca="1" si="227"/>
        <v/>
      </c>
      <c r="U637" s="154" t="str">
        <f t="shared" si="210"/>
        <v/>
      </c>
      <c r="V637" s="101" t="str">
        <f t="shared" ca="1" si="211"/>
        <v/>
      </c>
      <c r="W637" s="101" t="str">
        <f t="shared" si="212"/>
        <v/>
      </c>
    </row>
    <row r="638" spans="1:23">
      <c r="A638" s="102" t="str">
        <f>IFERROR(B638*Proc!$H$38,"")</f>
        <v/>
      </c>
      <c r="B638" s="34" t="str">
        <f t="shared" si="213"/>
        <v/>
      </c>
      <c r="C638" s="34" t="str">
        <f t="shared" ca="1" si="214"/>
        <v/>
      </c>
      <c r="D638" s="101" t="str">
        <f t="shared" ca="1" si="215"/>
        <v/>
      </c>
      <c r="E638" s="101" t="str">
        <f t="shared" ca="1" si="216"/>
        <v/>
      </c>
      <c r="F638" s="101" t="str">
        <f t="shared" ca="1" si="217"/>
        <v/>
      </c>
      <c r="G638" s="102" t="str">
        <f t="shared" ca="1" si="218"/>
        <v/>
      </c>
      <c r="H638" s="34" t="str">
        <f t="shared" ca="1" si="219"/>
        <v/>
      </c>
      <c r="I638" s="101" t="str">
        <f t="shared" ca="1" si="220"/>
        <v/>
      </c>
      <c r="J638" s="101" t="str">
        <f t="shared" ca="1" si="221"/>
        <v/>
      </c>
      <c r="K638" s="101" t="str">
        <f t="shared" ca="1" si="222"/>
        <v/>
      </c>
      <c r="L638" s="102" t="str">
        <f t="shared" si="223"/>
        <v/>
      </c>
      <c r="M638" s="124" t="str">
        <f t="shared" ca="1" si="206"/>
        <v/>
      </c>
      <c r="N638" s="124" t="str">
        <f t="shared" ca="1" si="207"/>
        <v/>
      </c>
      <c r="O638" s="124" t="str">
        <f t="shared" si="224"/>
        <v/>
      </c>
      <c r="P638" s="124" t="str">
        <f t="shared" si="225"/>
        <v/>
      </c>
      <c r="Q638" s="124" t="str">
        <f t="shared" si="226"/>
        <v/>
      </c>
      <c r="R638" s="124" t="str">
        <f t="shared" ca="1" si="208"/>
        <v/>
      </c>
      <c r="S638" s="154" t="str">
        <f t="shared" ca="1" si="209"/>
        <v/>
      </c>
      <c r="T638" s="154" t="str">
        <f t="shared" ca="1" si="227"/>
        <v/>
      </c>
      <c r="U638" s="154" t="str">
        <f t="shared" si="210"/>
        <v/>
      </c>
      <c r="V638" s="101" t="str">
        <f t="shared" ca="1" si="211"/>
        <v/>
      </c>
      <c r="W638" s="101" t="str">
        <f t="shared" si="212"/>
        <v/>
      </c>
    </row>
    <row r="639" spans="1:23">
      <c r="A639" s="102" t="str">
        <f>IFERROR(B639*Proc!$H$38,"")</f>
        <v/>
      </c>
      <c r="B639" s="34" t="str">
        <f t="shared" si="213"/>
        <v/>
      </c>
      <c r="C639" s="34" t="str">
        <f t="shared" ca="1" si="214"/>
        <v/>
      </c>
      <c r="D639" s="101" t="str">
        <f t="shared" ca="1" si="215"/>
        <v/>
      </c>
      <c r="E639" s="101" t="str">
        <f t="shared" ca="1" si="216"/>
        <v/>
      </c>
      <c r="F639" s="101" t="str">
        <f t="shared" ca="1" si="217"/>
        <v/>
      </c>
      <c r="G639" s="102" t="str">
        <f t="shared" ca="1" si="218"/>
        <v/>
      </c>
      <c r="H639" s="34" t="str">
        <f t="shared" ca="1" si="219"/>
        <v/>
      </c>
      <c r="I639" s="101" t="str">
        <f t="shared" ca="1" si="220"/>
        <v/>
      </c>
      <c r="J639" s="101" t="str">
        <f t="shared" ca="1" si="221"/>
        <v/>
      </c>
      <c r="K639" s="101" t="str">
        <f t="shared" ca="1" si="222"/>
        <v/>
      </c>
      <c r="L639" s="102" t="str">
        <f t="shared" si="223"/>
        <v/>
      </c>
      <c r="M639" s="124" t="str">
        <f t="shared" ca="1" si="206"/>
        <v/>
      </c>
      <c r="N639" s="124" t="str">
        <f t="shared" ca="1" si="207"/>
        <v/>
      </c>
      <c r="O639" s="124" t="str">
        <f t="shared" si="224"/>
        <v/>
      </c>
      <c r="P639" s="124" t="str">
        <f t="shared" si="225"/>
        <v/>
      </c>
      <c r="Q639" s="124" t="str">
        <f t="shared" si="226"/>
        <v/>
      </c>
      <c r="R639" s="124" t="str">
        <f t="shared" ca="1" si="208"/>
        <v/>
      </c>
      <c r="S639" s="154" t="str">
        <f t="shared" ca="1" si="209"/>
        <v/>
      </c>
      <c r="T639" s="154" t="str">
        <f t="shared" ca="1" si="227"/>
        <v/>
      </c>
      <c r="U639" s="154" t="str">
        <f t="shared" si="210"/>
        <v/>
      </c>
      <c r="V639" s="101" t="str">
        <f t="shared" ca="1" si="211"/>
        <v/>
      </c>
      <c r="W639" s="101" t="str">
        <f t="shared" si="212"/>
        <v/>
      </c>
    </row>
    <row r="640" spans="1:23">
      <c r="A640" s="102" t="str">
        <f>IFERROR(B640*Proc!$H$38,"")</f>
        <v/>
      </c>
      <c r="B640" s="34" t="str">
        <f t="shared" si="213"/>
        <v/>
      </c>
      <c r="C640" s="34" t="str">
        <f t="shared" ca="1" si="214"/>
        <v/>
      </c>
      <c r="D640" s="101" t="str">
        <f t="shared" ca="1" si="215"/>
        <v/>
      </c>
      <c r="E640" s="101" t="str">
        <f t="shared" ca="1" si="216"/>
        <v/>
      </c>
      <c r="F640" s="101" t="str">
        <f t="shared" ca="1" si="217"/>
        <v/>
      </c>
      <c r="G640" s="102" t="str">
        <f t="shared" ca="1" si="218"/>
        <v/>
      </c>
      <c r="H640" s="34" t="str">
        <f t="shared" ca="1" si="219"/>
        <v/>
      </c>
      <c r="I640" s="101" t="str">
        <f t="shared" ca="1" si="220"/>
        <v/>
      </c>
      <c r="J640" s="101" t="str">
        <f t="shared" ca="1" si="221"/>
        <v/>
      </c>
      <c r="K640" s="101" t="str">
        <f t="shared" ca="1" si="222"/>
        <v/>
      </c>
      <c r="L640" s="102" t="str">
        <f t="shared" si="223"/>
        <v/>
      </c>
      <c r="M640" s="124" t="str">
        <f t="shared" ca="1" si="206"/>
        <v/>
      </c>
      <c r="N640" s="124" t="str">
        <f t="shared" ca="1" si="207"/>
        <v/>
      </c>
      <c r="O640" s="124" t="str">
        <f t="shared" si="224"/>
        <v/>
      </c>
      <c r="P640" s="124" t="str">
        <f t="shared" si="225"/>
        <v/>
      </c>
      <c r="Q640" s="124" t="str">
        <f t="shared" si="226"/>
        <v/>
      </c>
      <c r="R640" s="124" t="str">
        <f t="shared" ca="1" si="208"/>
        <v/>
      </c>
      <c r="S640" s="154" t="str">
        <f t="shared" ca="1" si="209"/>
        <v/>
      </c>
      <c r="T640" s="154" t="str">
        <f t="shared" ca="1" si="227"/>
        <v/>
      </c>
      <c r="U640" s="154" t="str">
        <f t="shared" si="210"/>
        <v/>
      </c>
      <c r="V640" s="101" t="str">
        <f t="shared" ca="1" si="211"/>
        <v/>
      </c>
      <c r="W640" s="101" t="str">
        <f t="shared" si="212"/>
        <v/>
      </c>
    </row>
    <row r="641" spans="1:23">
      <c r="A641" s="102" t="str">
        <f>IFERROR(B641*Proc!$H$38,"")</f>
        <v/>
      </c>
      <c r="B641" s="34" t="str">
        <f t="shared" si="213"/>
        <v/>
      </c>
      <c r="C641" s="34" t="str">
        <f t="shared" ca="1" si="214"/>
        <v/>
      </c>
      <c r="D641" s="101" t="str">
        <f t="shared" ca="1" si="215"/>
        <v/>
      </c>
      <c r="E641" s="101" t="str">
        <f t="shared" ca="1" si="216"/>
        <v/>
      </c>
      <c r="F641" s="101" t="str">
        <f t="shared" ca="1" si="217"/>
        <v/>
      </c>
      <c r="G641" s="102" t="str">
        <f t="shared" ca="1" si="218"/>
        <v/>
      </c>
      <c r="H641" s="34" t="str">
        <f t="shared" ca="1" si="219"/>
        <v/>
      </c>
      <c r="I641" s="101" t="str">
        <f t="shared" ca="1" si="220"/>
        <v/>
      </c>
      <c r="J641" s="101" t="str">
        <f t="shared" ca="1" si="221"/>
        <v/>
      </c>
      <c r="K641" s="101" t="str">
        <f t="shared" ca="1" si="222"/>
        <v/>
      </c>
      <c r="L641" s="102" t="str">
        <f t="shared" si="223"/>
        <v/>
      </c>
      <c r="M641" s="124" t="str">
        <f t="shared" ca="1" si="206"/>
        <v/>
      </c>
      <c r="N641" s="124" t="str">
        <f t="shared" ca="1" si="207"/>
        <v/>
      </c>
      <c r="O641" s="124" t="str">
        <f t="shared" si="224"/>
        <v/>
      </c>
      <c r="P641" s="124" t="str">
        <f t="shared" si="225"/>
        <v/>
      </c>
      <c r="Q641" s="124" t="str">
        <f t="shared" si="226"/>
        <v/>
      </c>
      <c r="R641" s="124" t="str">
        <f t="shared" ca="1" si="208"/>
        <v/>
      </c>
      <c r="S641" s="154" t="str">
        <f t="shared" ca="1" si="209"/>
        <v/>
      </c>
      <c r="T641" s="154" t="str">
        <f t="shared" ca="1" si="227"/>
        <v/>
      </c>
      <c r="U641" s="154" t="str">
        <f t="shared" si="210"/>
        <v/>
      </c>
      <c r="V641" s="101" t="str">
        <f t="shared" ca="1" si="211"/>
        <v/>
      </c>
      <c r="W641" s="101" t="str">
        <f t="shared" si="212"/>
        <v/>
      </c>
    </row>
    <row r="642" spans="1:23">
      <c r="A642" s="102" t="str">
        <f>IFERROR(B642*Proc!$H$38,"")</f>
        <v/>
      </c>
      <c r="B642" s="34" t="str">
        <f t="shared" si="213"/>
        <v/>
      </c>
      <c r="C642" s="34" t="str">
        <f t="shared" ca="1" si="214"/>
        <v/>
      </c>
      <c r="D642" s="101" t="str">
        <f t="shared" ca="1" si="215"/>
        <v/>
      </c>
      <c r="E642" s="101" t="str">
        <f t="shared" ca="1" si="216"/>
        <v/>
      </c>
      <c r="F642" s="101" t="str">
        <f t="shared" ca="1" si="217"/>
        <v/>
      </c>
      <c r="G642" s="102" t="str">
        <f t="shared" ca="1" si="218"/>
        <v/>
      </c>
      <c r="H642" s="34" t="str">
        <f t="shared" ca="1" si="219"/>
        <v/>
      </c>
      <c r="I642" s="101" t="str">
        <f t="shared" ca="1" si="220"/>
        <v/>
      </c>
      <c r="J642" s="101" t="str">
        <f t="shared" ca="1" si="221"/>
        <v/>
      </c>
      <c r="K642" s="101" t="str">
        <f t="shared" ca="1" si="222"/>
        <v/>
      </c>
      <c r="L642" s="102" t="str">
        <f t="shared" si="223"/>
        <v/>
      </c>
      <c r="M642" s="124" t="str">
        <f t="shared" ca="1" si="206"/>
        <v/>
      </c>
      <c r="N642" s="124" t="str">
        <f t="shared" ca="1" si="207"/>
        <v/>
      </c>
      <c r="O642" s="124" t="str">
        <f t="shared" si="224"/>
        <v/>
      </c>
      <c r="P642" s="124" t="str">
        <f t="shared" si="225"/>
        <v/>
      </c>
      <c r="Q642" s="124" t="str">
        <f t="shared" si="226"/>
        <v/>
      </c>
      <c r="R642" s="124" t="str">
        <f t="shared" ca="1" si="208"/>
        <v/>
      </c>
      <c r="S642" s="154" t="str">
        <f t="shared" ca="1" si="209"/>
        <v/>
      </c>
      <c r="T642" s="154" t="str">
        <f t="shared" ca="1" si="227"/>
        <v/>
      </c>
      <c r="U642" s="154" t="str">
        <f t="shared" si="210"/>
        <v/>
      </c>
      <c r="V642" s="101" t="str">
        <f t="shared" ca="1" si="211"/>
        <v/>
      </c>
      <c r="W642" s="101" t="str">
        <f t="shared" si="212"/>
        <v/>
      </c>
    </row>
    <row r="643" spans="1:23">
      <c r="A643" s="102" t="str">
        <f>IFERROR(B643*Proc!$H$38,"")</f>
        <v/>
      </c>
      <c r="B643" s="34" t="str">
        <f t="shared" si="213"/>
        <v/>
      </c>
      <c r="C643" s="34" t="str">
        <f t="shared" ca="1" si="214"/>
        <v/>
      </c>
      <c r="D643" s="101" t="str">
        <f t="shared" ca="1" si="215"/>
        <v/>
      </c>
      <c r="E643" s="101" t="str">
        <f t="shared" ca="1" si="216"/>
        <v/>
      </c>
      <c r="F643" s="101" t="str">
        <f t="shared" ca="1" si="217"/>
        <v/>
      </c>
      <c r="G643" s="102" t="str">
        <f t="shared" ca="1" si="218"/>
        <v/>
      </c>
      <c r="H643" s="34" t="str">
        <f t="shared" ca="1" si="219"/>
        <v/>
      </c>
      <c r="I643" s="101" t="str">
        <f t="shared" ca="1" si="220"/>
        <v/>
      </c>
      <c r="J643" s="101" t="str">
        <f t="shared" ca="1" si="221"/>
        <v/>
      </c>
      <c r="K643" s="101" t="str">
        <f t="shared" ca="1" si="222"/>
        <v/>
      </c>
      <c r="L643" s="102" t="str">
        <f t="shared" si="223"/>
        <v/>
      </c>
      <c r="M643" s="124" t="str">
        <f t="shared" ca="1" si="206"/>
        <v/>
      </c>
      <c r="N643" s="124" t="str">
        <f t="shared" ca="1" si="207"/>
        <v/>
      </c>
      <c r="O643" s="124" t="str">
        <f t="shared" si="224"/>
        <v/>
      </c>
      <c r="P643" s="124" t="str">
        <f t="shared" si="225"/>
        <v/>
      </c>
      <c r="Q643" s="124" t="str">
        <f t="shared" si="226"/>
        <v/>
      </c>
      <c r="R643" s="124" t="str">
        <f t="shared" ca="1" si="208"/>
        <v/>
      </c>
      <c r="S643" s="154" t="str">
        <f t="shared" ca="1" si="209"/>
        <v/>
      </c>
      <c r="T643" s="154" t="str">
        <f t="shared" ca="1" si="227"/>
        <v/>
      </c>
      <c r="U643" s="154" t="str">
        <f t="shared" si="210"/>
        <v/>
      </c>
      <c r="V643" s="101" t="str">
        <f t="shared" ca="1" si="211"/>
        <v/>
      </c>
      <c r="W643" s="101" t="str">
        <f t="shared" si="212"/>
        <v/>
      </c>
    </row>
    <row r="644" spans="1:23">
      <c r="A644" s="102" t="str">
        <f>IFERROR(B644*Proc!$H$38,"")</f>
        <v/>
      </c>
      <c r="B644" s="34" t="str">
        <f t="shared" si="213"/>
        <v/>
      </c>
      <c r="C644" s="34" t="str">
        <f t="shared" ca="1" si="214"/>
        <v/>
      </c>
      <c r="D644" s="101" t="str">
        <f t="shared" ca="1" si="215"/>
        <v/>
      </c>
      <c r="E644" s="101" t="str">
        <f t="shared" ca="1" si="216"/>
        <v/>
      </c>
      <c r="F644" s="101" t="str">
        <f t="shared" ca="1" si="217"/>
        <v/>
      </c>
      <c r="G644" s="102" t="str">
        <f t="shared" ca="1" si="218"/>
        <v/>
      </c>
      <c r="H644" s="34" t="str">
        <f t="shared" ca="1" si="219"/>
        <v/>
      </c>
      <c r="I644" s="101" t="str">
        <f t="shared" ca="1" si="220"/>
        <v/>
      </c>
      <c r="J644" s="101" t="str">
        <f t="shared" ca="1" si="221"/>
        <v/>
      </c>
      <c r="K644" s="101" t="str">
        <f t="shared" ca="1" si="222"/>
        <v/>
      </c>
      <c r="L644" s="102" t="str">
        <f t="shared" si="223"/>
        <v/>
      </c>
      <c r="M644" s="124" t="str">
        <f t="shared" ref="M644:M707" ca="1" si="228">IFERROR(INDEX(rMaxtable,$AA$2,1000-B644+1)*(1-rTPs)+INDEX(rMaxtable,$AB$2,1000-B644+1)*rTPs,"")</f>
        <v/>
      </c>
      <c r="N644" s="124" t="str">
        <f t="shared" ref="N644:N707" ca="1" si="229">IFERROR(INDEX(rMaxtable,$AA$1,1000-B644+1)*(1-rSLs)+INDEX(rMaxtable,$AB$1,1000-B644+1)*rSLs,"")</f>
        <v/>
      </c>
      <c r="O644" s="124" t="str">
        <f t="shared" si="224"/>
        <v/>
      </c>
      <c r="P644" s="124" t="str">
        <f t="shared" si="225"/>
        <v/>
      </c>
      <c r="Q644" s="124" t="str">
        <f t="shared" si="226"/>
        <v/>
      </c>
      <c r="R644" s="124" t="str">
        <f t="shared" ref="R644:R707" ca="1" si="230">IFERROR(IF(ISNUMBER(N644),N644,rSmall)*P644/(IF(ISNUMBER(M644),M644,rSmall)+IF(ISNUMBER(N644),N644,rSmall)),"")</f>
        <v/>
      </c>
      <c r="S644" s="154" t="str">
        <f t="shared" ref="S644:S707" ca="1" si="231">IFERROR(M644-R644,"")</f>
        <v/>
      </c>
      <c r="T644" s="154" t="str">
        <f t="shared" ca="1" si="227"/>
        <v/>
      </c>
      <c r="U644" s="154" t="str">
        <f t="shared" ref="U644:U707" si="232">IF(B644&gt;rNtrials,"",(1-IF(ISNUMBER(S644),S644,rSmall)-IF(ISNUMBER(T644),T644,rSmall)))</f>
        <v/>
      </c>
      <c r="V644" s="101" t="str">
        <f t="shared" ref="V644:V707" ca="1" si="233">IFERROR(rPipvalue*rStdevup*K644,"")</f>
        <v/>
      </c>
      <c r="W644" s="101" t="str">
        <f t="shared" ref="W644:W707" si="234">IFERROR(rMugraph*B644,"")</f>
        <v/>
      </c>
    </row>
    <row r="645" spans="1:23">
      <c r="A645" s="102" t="str">
        <f>IFERROR(B645*Proc!$H$38,"")</f>
        <v/>
      </c>
      <c r="B645" s="34" t="str">
        <f t="shared" ref="B645:B708" si="235">IFERROR(IF(1+B644&gt;rNtrials,"",1+B644),"")</f>
        <v/>
      </c>
      <c r="C645" s="34" t="str">
        <f t="shared" ref="C645:C708" ca="1" si="236">IFERROR(MATCH($C$2,OFFSET(rMaxtable,,1000-$B645,,1),-1),"")</f>
        <v/>
      </c>
      <c r="D645" s="101" t="str">
        <f t="shared" ref="D645:D708" ca="1" si="237">IFERROR(INDEX(rMaxtable,C645,1000-$B645+1),"")</f>
        <v/>
      </c>
      <c r="E645" s="101" t="str">
        <f t="shared" ref="E645:E708" ca="1" si="238">IFERROR(INDEX(rMaxtable,C645+1,1000-$B645+1),"")</f>
        <v/>
      </c>
      <c r="F645" s="101" t="str">
        <f t="shared" ref="F645:F708" ca="1" si="239">IFERROR(C645-1+(D645-$C$2)/(D645-IF(ISNUMBER(E645),E645,0))*(1),"")</f>
        <v/>
      </c>
      <c r="G645" s="102" t="str">
        <f t="shared" ref="G645:G708" ca="1" si="240">IFERROR(rPipvalue*rSDTP*F645,"")</f>
        <v/>
      </c>
      <c r="H645" s="34" t="str">
        <f t="shared" ref="H645:H708" ca="1" si="241">IFERROR(MATCH($H$2,OFFSET(rMaxtable,,1000-$B645,,1),-1),"")</f>
        <v/>
      </c>
      <c r="I645" s="101" t="str">
        <f t="shared" ref="I645:I708" ca="1" si="242">IFERROR(INDEX(rMaxtable,H645,1000-$B645+1),"")</f>
        <v/>
      </c>
      <c r="J645" s="101" t="str">
        <f t="shared" ref="J645:J708" ca="1" si="243">IFERROR(INDEX(rMaxtable,H645+1,1000-$B645+1),"")</f>
        <v/>
      </c>
      <c r="K645" s="101" t="str">
        <f t="shared" ref="K645:K708" ca="1" si="244">IFERROR(H645-1+(I645-$H$2)/(I645-IF(ISNUMBER(J645),J645,0))*(1),"")</f>
        <v/>
      </c>
      <c r="L645" s="102" t="str">
        <f t="shared" ref="L645:L708" si="245">IF(B644&lt;rNtrials,-(rPipvalue*rSDSL*K645),"")</f>
        <v/>
      </c>
      <c r="M645" s="124" t="str">
        <f t="shared" ca="1" si="228"/>
        <v/>
      </c>
      <c r="N645" s="124" t="str">
        <f t="shared" ca="1" si="229"/>
        <v/>
      </c>
      <c r="O645" s="124" t="str">
        <f t="shared" ref="O645:O708" si="246">IF($B645&gt;rNtrials,"",(1-IF(ISNUMBER(M645),M645,rSmall))*(1-IF(ISNUMBER(N645),N645,rSmall)))</f>
        <v/>
      </c>
      <c r="P645" s="124" t="str">
        <f t="shared" ref="P645:P708" si="247">IF($B645&gt;rNtrials,"",IF(ISNUMBER(M645),M645,rSmall)*IF(ISNUMBER(N645),N645,rSmall))</f>
        <v/>
      </c>
      <c r="Q645" s="124" t="str">
        <f t="shared" ref="Q645:Q708" si="248">IFERROR(IF($B645&gt;rNtrials,"",IF(ISNUMBER(M645),M645,rSmall)*P645/(IF(ISNUMBER(M645),M645,rSmall)+IF(ISNUMBER(N645),N645,rSmall))),"")</f>
        <v/>
      </c>
      <c r="R645" s="124" t="str">
        <f t="shared" ca="1" si="230"/>
        <v/>
      </c>
      <c r="S645" s="154" t="str">
        <f t="shared" ca="1" si="231"/>
        <v/>
      </c>
      <c r="T645" s="154" t="str">
        <f t="shared" ca="1" si="227"/>
        <v/>
      </c>
      <c r="U645" s="154" t="str">
        <f t="shared" si="232"/>
        <v/>
      </c>
      <c r="V645" s="101" t="str">
        <f t="shared" ca="1" si="233"/>
        <v/>
      </c>
      <c r="W645" s="101" t="str">
        <f t="shared" si="234"/>
        <v/>
      </c>
    </row>
    <row r="646" spans="1:23">
      <c r="A646" s="102" t="str">
        <f>IFERROR(B646*Proc!$H$38,"")</f>
        <v/>
      </c>
      <c r="B646" s="34" t="str">
        <f t="shared" si="235"/>
        <v/>
      </c>
      <c r="C646" s="34" t="str">
        <f t="shared" ca="1" si="236"/>
        <v/>
      </c>
      <c r="D646" s="101" t="str">
        <f t="shared" ca="1" si="237"/>
        <v/>
      </c>
      <c r="E646" s="101" t="str">
        <f t="shared" ca="1" si="238"/>
        <v/>
      </c>
      <c r="F646" s="101" t="str">
        <f t="shared" ca="1" si="239"/>
        <v/>
      </c>
      <c r="G646" s="102" t="str">
        <f t="shared" ca="1" si="240"/>
        <v/>
      </c>
      <c r="H646" s="34" t="str">
        <f t="shared" ca="1" si="241"/>
        <v/>
      </c>
      <c r="I646" s="101" t="str">
        <f t="shared" ca="1" si="242"/>
        <v/>
      </c>
      <c r="J646" s="101" t="str">
        <f t="shared" ca="1" si="243"/>
        <v/>
      </c>
      <c r="K646" s="101" t="str">
        <f t="shared" ca="1" si="244"/>
        <v/>
      </c>
      <c r="L646" s="102" t="str">
        <f t="shared" si="245"/>
        <v/>
      </c>
      <c r="M646" s="124" t="str">
        <f t="shared" ca="1" si="228"/>
        <v/>
      </c>
      <c r="N646" s="124" t="str">
        <f t="shared" ca="1" si="229"/>
        <v/>
      </c>
      <c r="O646" s="124" t="str">
        <f t="shared" si="246"/>
        <v/>
      </c>
      <c r="P646" s="124" t="str">
        <f t="shared" si="247"/>
        <v/>
      </c>
      <c r="Q646" s="124" t="str">
        <f t="shared" si="248"/>
        <v/>
      </c>
      <c r="R646" s="124" t="str">
        <f t="shared" ca="1" si="230"/>
        <v/>
      </c>
      <c r="S646" s="154" t="str">
        <f t="shared" ca="1" si="231"/>
        <v/>
      </c>
      <c r="T646" s="154" t="str">
        <f t="shared" ref="T646:T709" ca="1" si="249">IFERROR(N646-Q646,"")</f>
        <v/>
      </c>
      <c r="U646" s="154" t="str">
        <f t="shared" si="232"/>
        <v/>
      </c>
      <c r="V646" s="101" t="str">
        <f t="shared" ca="1" si="233"/>
        <v/>
      </c>
      <c r="W646" s="101" t="str">
        <f t="shared" si="234"/>
        <v/>
      </c>
    </row>
    <row r="647" spans="1:23">
      <c r="A647" s="102" t="str">
        <f>IFERROR(B647*Proc!$H$38,"")</f>
        <v/>
      </c>
      <c r="B647" s="34" t="str">
        <f t="shared" si="235"/>
        <v/>
      </c>
      <c r="C647" s="34" t="str">
        <f t="shared" ca="1" si="236"/>
        <v/>
      </c>
      <c r="D647" s="101" t="str">
        <f t="shared" ca="1" si="237"/>
        <v/>
      </c>
      <c r="E647" s="101" t="str">
        <f t="shared" ca="1" si="238"/>
        <v/>
      </c>
      <c r="F647" s="101" t="str">
        <f t="shared" ca="1" si="239"/>
        <v/>
      </c>
      <c r="G647" s="102" t="str">
        <f t="shared" ca="1" si="240"/>
        <v/>
      </c>
      <c r="H647" s="34" t="str">
        <f t="shared" ca="1" si="241"/>
        <v/>
      </c>
      <c r="I647" s="101" t="str">
        <f t="shared" ca="1" si="242"/>
        <v/>
      </c>
      <c r="J647" s="101" t="str">
        <f t="shared" ca="1" si="243"/>
        <v/>
      </c>
      <c r="K647" s="101" t="str">
        <f t="shared" ca="1" si="244"/>
        <v/>
      </c>
      <c r="L647" s="102" t="str">
        <f t="shared" si="245"/>
        <v/>
      </c>
      <c r="M647" s="124" t="str">
        <f t="shared" ca="1" si="228"/>
        <v/>
      </c>
      <c r="N647" s="124" t="str">
        <f t="shared" ca="1" si="229"/>
        <v/>
      </c>
      <c r="O647" s="124" t="str">
        <f t="shared" si="246"/>
        <v/>
      </c>
      <c r="P647" s="124" t="str">
        <f t="shared" si="247"/>
        <v/>
      </c>
      <c r="Q647" s="124" t="str">
        <f t="shared" si="248"/>
        <v/>
      </c>
      <c r="R647" s="124" t="str">
        <f t="shared" ca="1" si="230"/>
        <v/>
      </c>
      <c r="S647" s="154" t="str">
        <f t="shared" ca="1" si="231"/>
        <v/>
      </c>
      <c r="T647" s="154" t="str">
        <f t="shared" ca="1" si="249"/>
        <v/>
      </c>
      <c r="U647" s="154" t="str">
        <f t="shared" si="232"/>
        <v/>
      </c>
      <c r="V647" s="101" t="str">
        <f t="shared" ca="1" si="233"/>
        <v/>
      </c>
      <c r="W647" s="101" t="str">
        <f t="shared" si="234"/>
        <v/>
      </c>
    </row>
    <row r="648" spans="1:23">
      <c r="A648" s="102" t="str">
        <f>IFERROR(B648*Proc!$H$38,"")</f>
        <v/>
      </c>
      <c r="B648" s="34" t="str">
        <f t="shared" si="235"/>
        <v/>
      </c>
      <c r="C648" s="34" t="str">
        <f t="shared" ca="1" si="236"/>
        <v/>
      </c>
      <c r="D648" s="101" t="str">
        <f t="shared" ca="1" si="237"/>
        <v/>
      </c>
      <c r="E648" s="101" t="str">
        <f t="shared" ca="1" si="238"/>
        <v/>
      </c>
      <c r="F648" s="101" t="str">
        <f t="shared" ca="1" si="239"/>
        <v/>
      </c>
      <c r="G648" s="102" t="str">
        <f t="shared" ca="1" si="240"/>
        <v/>
      </c>
      <c r="H648" s="34" t="str">
        <f t="shared" ca="1" si="241"/>
        <v/>
      </c>
      <c r="I648" s="101" t="str">
        <f t="shared" ca="1" si="242"/>
        <v/>
      </c>
      <c r="J648" s="101" t="str">
        <f t="shared" ca="1" si="243"/>
        <v/>
      </c>
      <c r="K648" s="101" t="str">
        <f t="shared" ca="1" si="244"/>
        <v/>
      </c>
      <c r="L648" s="102" t="str">
        <f t="shared" si="245"/>
        <v/>
      </c>
      <c r="M648" s="124" t="str">
        <f t="shared" ca="1" si="228"/>
        <v/>
      </c>
      <c r="N648" s="124" t="str">
        <f t="shared" ca="1" si="229"/>
        <v/>
      </c>
      <c r="O648" s="124" t="str">
        <f t="shared" si="246"/>
        <v/>
      </c>
      <c r="P648" s="124" t="str">
        <f t="shared" si="247"/>
        <v/>
      </c>
      <c r="Q648" s="124" t="str">
        <f t="shared" si="248"/>
        <v/>
      </c>
      <c r="R648" s="124" t="str">
        <f t="shared" ca="1" si="230"/>
        <v/>
      </c>
      <c r="S648" s="154" t="str">
        <f t="shared" ca="1" si="231"/>
        <v/>
      </c>
      <c r="T648" s="154" t="str">
        <f t="shared" ca="1" si="249"/>
        <v/>
      </c>
      <c r="U648" s="154" t="str">
        <f t="shared" si="232"/>
        <v/>
      </c>
      <c r="V648" s="101" t="str">
        <f t="shared" ca="1" si="233"/>
        <v/>
      </c>
      <c r="W648" s="101" t="str">
        <f t="shared" si="234"/>
        <v/>
      </c>
    </row>
    <row r="649" spans="1:23">
      <c r="A649" s="102" t="str">
        <f>IFERROR(B649*Proc!$H$38,"")</f>
        <v/>
      </c>
      <c r="B649" s="34" t="str">
        <f t="shared" si="235"/>
        <v/>
      </c>
      <c r="C649" s="34" t="str">
        <f t="shared" ca="1" si="236"/>
        <v/>
      </c>
      <c r="D649" s="101" t="str">
        <f t="shared" ca="1" si="237"/>
        <v/>
      </c>
      <c r="E649" s="101" t="str">
        <f t="shared" ca="1" si="238"/>
        <v/>
      </c>
      <c r="F649" s="101" t="str">
        <f t="shared" ca="1" si="239"/>
        <v/>
      </c>
      <c r="G649" s="102" t="str">
        <f t="shared" ca="1" si="240"/>
        <v/>
      </c>
      <c r="H649" s="34" t="str">
        <f t="shared" ca="1" si="241"/>
        <v/>
      </c>
      <c r="I649" s="101" t="str">
        <f t="shared" ca="1" si="242"/>
        <v/>
      </c>
      <c r="J649" s="101" t="str">
        <f t="shared" ca="1" si="243"/>
        <v/>
      </c>
      <c r="K649" s="101" t="str">
        <f t="shared" ca="1" si="244"/>
        <v/>
      </c>
      <c r="L649" s="102" t="str">
        <f t="shared" si="245"/>
        <v/>
      </c>
      <c r="M649" s="124" t="str">
        <f t="shared" ca="1" si="228"/>
        <v/>
      </c>
      <c r="N649" s="124" t="str">
        <f t="shared" ca="1" si="229"/>
        <v/>
      </c>
      <c r="O649" s="124" t="str">
        <f t="shared" si="246"/>
        <v/>
      </c>
      <c r="P649" s="124" t="str">
        <f t="shared" si="247"/>
        <v/>
      </c>
      <c r="Q649" s="124" t="str">
        <f t="shared" si="248"/>
        <v/>
      </c>
      <c r="R649" s="124" t="str">
        <f t="shared" ca="1" si="230"/>
        <v/>
      </c>
      <c r="S649" s="154" t="str">
        <f t="shared" ca="1" si="231"/>
        <v/>
      </c>
      <c r="T649" s="154" t="str">
        <f t="shared" ca="1" si="249"/>
        <v/>
      </c>
      <c r="U649" s="154" t="str">
        <f t="shared" si="232"/>
        <v/>
      </c>
      <c r="V649" s="101" t="str">
        <f t="shared" ca="1" si="233"/>
        <v/>
      </c>
      <c r="W649" s="101" t="str">
        <f t="shared" si="234"/>
        <v/>
      </c>
    </row>
    <row r="650" spans="1:23">
      <c r="A650" s="102" t="str">
        <f>IFERROR(B650*Proc!$H$38,"")</f>
        <v/>
      </c>
      <c r="B650" s="34" t="str">
        <f t="shared" si="235"/>
        <v/>
      </c>
      <c r="C650" s="34" t="str">
        <f t="shared" ca="1" si="236"/>
        <v/>
      </c>
      <c r="D650" s="101" t="str">
        <f t="shared" ca="1" si="237"/>
        <v/>
      </c>
      <c r="E650" s="101" t="str">
        <f t="shared" ca="1" si="238"/>
        <v/>
      </c>
      <c r="F650" s="101" t="str">
        <f t="shared" ca="1" si="239"/>
        <v/>
      </c>
      <c r="G650" s="102" t="str">
        <f t="shared" ca="1" si="240"/>
        <v/>
      </c>
      <c r="H650" s="34" t="str">
        <f t="shared" ca="1" si="241"/>
        <v/>
      </c>
      <c r="I650" s="101" t="str">
        <f t="shared" ca="1" si="242"/>
        <v/>
      </c>
      <c r="J650" s="101" t="str">
        <f t="shared" ca="1" si="243"/>
        <v/>
      </c>
      <c r="K650" s="101" t="str">
        <f t="shared" ca="1" si="244"/>
        <v/>
      </c>
      <c r="L650" s="102" t="str">
        <f t="shared" si="245"/>
        <v/>
      </c>
      <c r="M650" s="124" t="str">
        <f t="shared" ca="1" si="228"/>
        <v/>
      </c>
      <c r="N650" s="124" t="str">
        <f t="shared" ca="1" si="229"/>
        <v/>
      </c>
      <c r="O650" s="124" t="str">
        <f t="shared" si="246"/>
        <v/>
      </c>
      <c r="P650" s="124" t="str">
        <f t="shared" si="247"/>
        <v/>
      </c>
      <c r="Q650" s="124" t="str">
        <f t="shared" si="248"/>
        <v/>
      </c>
      <c r="R650" s="124" t="str">
        <f t="shared" ca="1" si="230"/>
        <v/>
      </c>
      <c r="S650" s="154" t="str">
        <f t="shared" ca="1" si="231"/>
        <v/>
      </c>
      <c r="T650" s="154" t="str">
        <f t="shared" ca="1" si="249"/>
        <v/>
      </c>
      <c r="U650" s="154" t="str">
        <f t="shared" si="232"/>
        <v/>
      </c>
      <c r="V650" s="101" t="str">
        <f t="shared" ca="1" si="233"/>
        <v/>
      </c>
      <c r="W650" s="101" t="str">
        <f t="shared" si="234"/>
        <v/>
      </c>
    </row>
    <row r="651" spans="1:23">
      <c r="A651" s="102" t="str">
        <f>IFERROR(B651*Proc!$H$38,"")</f>
        <v/>
      </c>
      <c r="B651" s="34" t="str">
        <f t="shared" si="235"/>
        <v/>
      </c>
      <c r="C651" s="34" t="str">
        <f t="shared" ca="1" si="236"/>
        <v/>
      </c>
      <c r="D651" s="101" t="str">
        <f t="shared" ca="1" si="237"/>
        <v/>
      </c>
      <c r="E651" s="101" t="str">
        <f t="shared" ca="1" si="238"/>
        <v/>
      </c>
      <c r="F651" s="101" t="str">
        <f t="shared" ca="1" si="239"/>
        <v/>
      </c>
      <c r="G651" s="102" t="str">
        <f t="shared" ca="1" si="240"/>
        <v/>
      </c>
      <c r="H651" s="34" t="str">
        <f t="shared" ca="1" si="241"/>
        <v/>
      </c>
      <c r="I651" s="101" t="str">
        <f t="shared" ca="1" si="242"/>
        <v/>
      </c>
      <c r="J651" s="101" t="str">
        <f t="shared" ca="1" si="243"/>
        <v/>
      </c>
      <c r="K651" s="101" t="str">
        <f t="shared" ca="1" si="244"/>
        <v/>
      </c>
      <c r="L651" s="102" t="str">
        <f t="shared" si="245"/>
        <v/>
      </c>
      <c r="M651" s="124" t="str">
        <f t="shared" ca="1" si="228"/>
        <v/>
      </c>
      <c r="N651" s="124" t="str">
        <f t="shared" ca="1" si="229"/>
        <v/>
      </c>
      <c r="O651" s="124" t="str">
        <f t="shared" si="246"/>
        <v/>
      </c>
      <c r="P651" s="124" t="str">
        <f t="shared" si="247"/>
        <v/>
      </c>
      <c r="Q651" s="124" t="str">
        <f t="shared" si="248"/>
        <v/>
      </c>
      <c r="R651" s="124" t="str">
        <f t="shared" ca="1" si="230"/>
        <v/>
      </c>
      <c r="S651" s="154" t="str">
        <f t="shared" ca="1" si="231"/>
        <v/>
      </c>
      <c r="T651" s="154" t="str">
        <f t="shared" ca="1" si="249"/>
        <v/>
      </c>
      <c r="U651" s="154" t="str">
        <f t="shared" si="232"/>
        <v/>
      </c>
      <c r="V651" s="101" t="str">
        <f t="shared" ca="1" si="233"/>
        <v/>
      </c>
      <c r="W651" s="101" t="str">
        <f t="shared" si="234"/>
        <v/>
      </c>
    </row>
    <row r="652" spans="1:23">
      <c r="A652" s="102" t="str">
        <f>IFERROR(B652*Proc!$H$38,"")</f>
        <v/>
      </c>
      <c r="B652" s="34" t="str">
        <f t="shared" si="235"/>
        <v/>
      </c>
      <c r="C652" s="34" t="str">
        <f t="shared" ca="1" si="236"/>
        <v/>
      </c>
      <c r="D652" s="101" t="str">
        <f t="shared" ca="1" si="237"/>
        <v/>
      </c>
      <c r="E652" s="101" t="str">
        <f t="shared" ca="1" si="238"/>
        <v/>
      </c>
      <c r="F652" s="101" t="str">
        <f t="shared" ca="1" si="239"/>
        <v/>
      </c>
      <c r="G652" s="102" t="str">
        <f t="shared" ca="1" si="240"/>
        <v/>
      </c>
      <c r="H652" s="34" t="str">
        <f t="shared" ca="1" si="241"/>
        <v/>
      </c>
      <c r="I652" s="101" t="str">
        <f t="shared" ca="1" si="242"/>
        <v/>
      </c>
      <c r="J652" s="101" t="str">
        <f t="shared" ca="1" si="243"/>
        <v/>
      </c>
      <c r="K652" s="101" t="str">
        <f t="shared" ca="1" si="244"/>
        <v/>
      </c>
      <c r="L652" s="102" t="str">
        <f t="shared" si="245"/>
        <v/>
      </c>
      <c r="M652" s="124" t="str">
        <f t="shared" ca="1" si="228"/>
        <v/>
      </c>
      <c r="N652" s="124" t="str">
        <f t="shared" ca="1" si="229"/>
        <v/>
      </c>
      <c r="O652" s="124" t="str">
        <f t="shared" si="246"/>
        <v/>
      </c>
      <c r="P652" s="124" t="str">
        <f t="shared" si="247"/>
        <v/>
      </c>
      <c r="Q652" s="124" t="str">
        <f t="shared" si="248"/>
        <v/>
      </c>
      <c r="R652" s="124" t="str">
        <f t="shared" ca="1" si="230"/>
        <v/>
      </c>
      <c r="S652" s="154" t="str">
        <f t="shared" ca="1" si="231"/>
        <v/>
      </c>
      <c r="T652" s="154" t="str">
        <f t="shared" ca="1" si="249"/>
        <v/>
      </c>
      <c r="U652" s="154" t="str">
        <f t="shared" si="232"/>
        <v/>
      </c>
      <c r="V652" s="101" t="str">
        <f t="shared" ca="1" si="233"/>
        <v/>
      </c>
      <c r="W652" s="101" t="str">
        <f t="shared" si="234"/>
        <v/>
      </c>
    </row>
    <row r="653" spans="1:23">
      <c r="A653" s="102" t="str">
        <f>IFERROR(B653*Proc!$H$38,"")</f>
        <v/>
      </c>
      <c r="B653" s="34" t="str">
        <f t="shared" si="235"/>
        <v/>
      </c>
      <c r="C653" s="34" t="str">
        <f t="shared" ca="1" si="236"/>
        <v/>
      </c>
      <c r="D653" s="101" t="str">
        <f t="shared" ca="1" si="237"/>
        <v/>
      </c>
      <c r="E653" s="101" t="str">
        <f t="shared" ca="1" si="238"/>
        <v/>
      </c>
      <c r="F653" s="101" t="str">
        <f t="shared" ca="1" si="239"/>
        <v/>
      </c>
      <c r="G653" s="102" t="str">
        <f t="shared" ca="1" si="240"/>
        <v/>
      </c>
      <c r="H653" s="34" t="str">
        <f t="shared" ca="1" si="241"/>
        <v/>
      </c>
      <c r="I653" s="101" t="str">
        <f t="shared" ca="1" si="242"/>
        <v/>
      </c>
      <c r="J653" s="101" t="str">
        <f t="shared" ca="1" si="243"/>
        <v/>
      </c>
      <c r="K653" s="101" t="str">
        <f t="shared" ca="1" si="244"/>
        <v/>
      </c>
      <c r="L653" s="102" t="str">
        <f t="shared" si="245"/>
        <v/>
      </c>
      <c r="M653" s="124" t="str">
        <f t="shared" ca="1" si="228"/>
        <v/>
      </c>
      <c r="N653" s="124" t="str">
        <f t="shared" ca="1" si="229"/>
        <v/>
      </c>
      <c r="O653" s="124" t="str">
        <f t="shared" si="246"/>
        <v/>
      </c>
      <c r="P653" s="124" t="str">
        <f t="shared" si="247"/>
        <v/>
      </c>
      <c r="Q653" s="124" t="str">
        <f t="shared" si="248"/>
        <v/>
      </c>
      <c r="R653" s="124" t="str">
        <f t="shared" ca="1" si="230"/>
        <v/>
      </c>
      <c r="S653" s="154" t="str">
        <f t="shared" ca="1" si="231"/>
        <v/>
      </c>
      <c r="T653" s="154" t="str">
        <f t="shared" ca="1" si="249"/>
        <v/>
      </c>
      <c r="U653" s="154" t="str">
        <f t="shared" si="232"/>
        <v/>
      </c>
      <c r="V653" s="101" t="str">
        <f t="shared" ca="1" si="233"/>
        <v/>
      </c>
      <c r="W653" s="101" t="str">
        <f t="shared" si="234"/>
        <v/>
      </c>
    </row>
    <row r="654" spans="1:23">
      <c r="A654" s="102" t="str">
        <f>IFERROR(B654*Proc!$H$38,"")</f>
        <v/>
      </c>
      <c r="B654" s="34" t="str">
        <f t="shared" si="235"/>
        <v/>
      </c>
      <c r="C654" s="34" t="str">
        <f t="shared" ca="1" si="236"/>
        <v/>
      </c>
      <c r="D654" s="101" t="str">
        <f t="shared" ca="1" si="237"/>
        <v/>
      </c>
      <c r="E654" s="101" t="str">
        <f t="shared" ca="1" si="238"/>
        <v/>
      </c>
      <c r="F654" s="101" t="str">
        <f t="shared" ca="1" si="239"/>
        <v/>
      </c>
      <c r="G654" s="102" t="str">
        <f t="shared" ca="1" si="240"/>
        <v/>
      </c>
      <c r="H654" s="34" t="str">
        <f t="shared" ca="1" si="241"/>
        <v/>
      </c>
      <c r="I654" s="101" t="str">
        <f t="shared" ca="1" si="242"/>
        <v/>
      </c>
      <c r="J654" s="101" t="str">
        <f t="shared" ca="1" si="243"/>
        <v/>
      </c>
      <c r="K654" s="101" t="str">
        <f t="shared" ca="1" si="244"/>
        <v/>
      </c>
      <c r="L654" s="102" t="str">
        <f t="shared" si="245"/>
        <v/>
      </c>
      <c r="M654" s="124" t="str">
        <f t="shared" ca="1" si="228"/>
        <v/>
      </c>
      <c r="N654" s="124" t="str">
        <f t="shared" ca="1" si="229"/>
        <v/>
      </c>
      <c r="O654" s="124" t="str">
        <f t="shared" si="246"/>
        <v/>
      </c>
      <c r="P654" s="124" t="str">
        <f t="shared" si="247"/>
        <v/>
      </c>
      <c r="Q654" s="124" t="str">
        <f t="shared" si="248"/>
        <v/>
      </c>
      <c r="R654" s="124" t="str">
        <f t="shared" ca="1" si="230"/>
        <v/>
      </c>
      <c r="S654" s="154" t="str">
        <f t="shared" ca="1" si="231"/>
        <v/>
      </c>
      <c r="T654" s="154" t="str">
        <f t="shared" ca="1" si="249"/>
        <v/>
      </c>
      <c r="U654" s="154" t="str">
        <f t="shared" si="232"/>
        <v/>
      </c>
      <c r="V654" s="101" t="str">
        <f t="shared" ca="1" si="233"/>
        <v/>
      </c>
      <c r="W654" s="101" t="str">
        <f t="shared" si="234"/>
        <v/>
      </c>
    </row>
    <row r="655" spans="1:23">
      <c r="A655" s="102" t="str">
        <f>IFERROR(B655*Proc!$H$38,"")</f>
        <v/>
      </c>
      <c r="B655" s="34" t="str">
        <f t="shared" si="235"/>
        <v/>
      </c>
      <c r="C655" s="34" t="str">
        <f t="shared" ca="1" si="236"/>
        <v/>
      </c>
      <c r="D655" s="101" t="str">
        <f t="shared" ca="1" si="237"/>
        <v/>
      </c>
      <c r="E655" s="101" t="str">
        <f t="shared" ca="1" si="238"/>
        <v/>
      </c>
      <c r="F655" s="101" t="str">
        <f t="shared" ca="1" si="239"/>
        <v/>
      </c>
      <c r="G655" s="102" t="str">
        <f t="shared" ca="1" si="240"/>
        <v/>
      </c>
      <c r="H655" s="34" t="str">
        <f t="shared" ca="1" si="241"/>
        <v/>
      </c>
      <c r="I655" s="101" t="str">
        <f t="shared" ca="1" si="242"/>
        <v/>
      </c>
      <c r="J655" s="101" t="str">
        <f t="shared" ca="1" si="243"/>
        <v/>
      </c>
      <c r="K655" s="101" t="str">
        <f t="shared" ca="1" si="244"/>
        <v/>
      </c>
      <c r="L655" s="102" t="str">
        <f t="shared" si="245"/>
        <v/>
      </c>
      <c r="M655" s="124" t="str">
        <f t="shared" ca="1" si="228"/>
        <v/>
      </c>
      <c r="N655" s="124" t="str">
        <f t="shared" ca="1" si="229"/>
        <v/>
      </c>
      <c r="O655" s="124" t="str">
        <f t="shared" si="246"/>
        <v/>
      </c>
      <c r="P655" s="124" t="str">
        <f t="shared" si="247"/>
        <v/>
      </c>
      <c r="Q655" s="124" t="str">
        <f t="shared" si="248"/>
        <v/>
      </c>
      <c r="R655" s="124" t="str">
        <f t="shared" ca="1" si="230"/>
        <v/>
      </c>
      <c r="S655" s="154" t="str">
        <f t="shared" ca="1" si="231"/>
        <v/>
      </c>
      <c r="T655" s="154" t="str">
        <f t="shared" ca="1" si="249"/>
        <v/>
      </c>
      <c r="U655" s="154" t="str">
        <f t="shared" si="232"/>
        <v/>
      </c>
      <c r="V655" s="101" t="str">
        <f t="shared" ca="1" si="233"/>
        <v/>
      </c>
      <c r="W655" s="101" t="str">
        <f t="shared" si="234"/>
        <v/>
      </c>
    </row>
    <row r="656" spans="1:23">
      <c r="A656" s="102" t="str">
        <f>IFERROR(B656*Proc!$H$38,"")</f>
        <v/>
      </c>
      <c r="B656" s="34" t="str">
        <f t="shared" si="235"/>
        <v/>
      </c>
      <c r="C656" s="34" t="str">
        <f t="shared" ca="1" si="236"/>
        <v/>
      </c>
      <c r="D656" s="101" t="str">
        <f t="shared" ca="1" si="237"/>
        <v/>
      </c>
      <c r="E656" s="101" t="str">
        <f t="shared" ca="1" si="238"/>
        <v/>
      </c>
      <c r="F656" s="101" t="str">
        <f t="shared" ca="1" si="239"/>
        <v/>
      </c>
      <c r="G656" s="102" t="str">
        <f t="shared" ca="1" si="240"/>
        <v/>
      </c>
      <c r="H656" s="34" t="str">
        <f t="shared" ca="1" si="241"/>
        <v/>
      </c>
      <c r="I656" s="101" t="str">
        <f t="shared" ca="1" si="242"/>
        <v/>
      </c>
      <c r="J656" s="101" t="str">
        <f t="shared" ca="1" si="243"/>
        <v/>
      </c>
      <c r="K656" s="101" t="str">
        <f t="shared" ca="1" si="244"/>
        <v/>
      </c>
      <c r="L656" s="102" t="str">
        <f t="shared" si="245"/>
        <v/>
      </c>
      <c r="M656" s="124" t="str">
        <f t="shared" ca="1" si="228"/>
        <v/>
      </c>
      <c r="N656" s="124" t="str">
        <f t="shared" ca="1" si="229"/>
        <v/>
      </c>
      <c r="O656" s="124" t="str">
        <f t="shared" si="246"/>
        <v/>
      </c>
      <c r="P656" s="124" t="str">
        <f t="shared" si="247"/>
        <v/>
      </c>
      <c r="Q656" s="124" t="str">
        <f t="shared" si="248"/>
        <v/>
      </c>
      <c r="R656" s="124" t="str">
        <f t="shared" ca="1" si="230"/>
        <v/>
      </c>
      <c r="S656" s="154" t="str">
        <f t="shared" ca="1" si="231"/>
        <v/>
      </c>
      <c r="T656" s="154" t="str">
        <f t="shared" ca="1" si="249"/>
        <v/>
      </c>
      <c r="U656" s="154" t="str">
        <f t="shared" si="232"/>
        <v/>
      </c>
      <c r="V656" s="101" t="str">
        <f t="shared" ca="1" si="233"/>
        <v/>
      </c>
      <c r="W656" s="101" t="str">
        <f t="shared" si="234"/>
        <v/>
      </c>
    </row>
    <row r="657" spans="1:23">
      <c r="A657" s="102" t="str">
        <f>IFERROR(B657*Proc!$H$38,"")</f>
        <v/>
      </c>
      <c r="B657" s="34" t="str">
        <f t="shared" si="235"/>
        <v/>
      </c>
      <c r="C657" s="34" t="str">
        <f t="shared" ca="1" si="236"/>
        <v/>
      </c>
      <c r="D657" s="101" t="str">
        <f t="shared" ca="1" si="237"/>
        <v/>
      </c>
      <c r="E657" s="101" t="str">
        <f t="shared" ca="1" si="238"/>
        <v/>
      </c>
      <c r="F657" s="101" t="str">
        <f t="shared" ca="1" si="239"/>
        <v/>
      </c>
      <c r="G657" s="102" t="str">
        <f t="shared" ca="1" si="240"/>
        <v/>
      </c>
      <c r="H657" s="34" t="str">
        <f t="shared" ca="1" si="241"/>
        <v/>
      </c>
      <c r="I657" s="101" t="str">
        <f t="shared" ca="1" si="242"/>
        <v/>
      </c>
      <c r="J657" s="101" t="str">
        <f t="shared" ca="1" si="243"/>
        <v/>
      </c>
      <c r="K657" s="101" t="str">
        <f t="shared" ca="1" si="244"/>
        <v/>
      </c>
      <c r="L657" s="102" t="str">
        <f t="shared" si="245"/>
        <v/>
      </c>
      <c r="M657" s="124" t="str">
        <f t="shared" ca="1" si="228"/>
        <v/>
      </c>
      <c r="N657" s="124" t="str">
        <f t="shared" ca="1" si="229"/>
        <v/>
      </c>
      <c r="O657" s="124" t="str">
        <f t="shared" si="246"/>
        <v/>
      </c>
      <c r="P657" s="124" t="str">
        <f t="shared" si="247"/>
        <v/>
      </c>
      <c r="Q657" s="124" t="str">
        <f t="shared" si="248"/>
        <v/>
      </c>
      <c r="R657" s="124" t="str">
        <f t="shared" ca="1" si="230"/>
        <v/>
      </c>
      <c r="S657" s="154" t="str">
        <f t="shared" ca="1" si="231"/>
        <v/>
      </c>
      <c r="T657" s="154" t="str">
        <f t="shared" ca="1" si="249"/>
        <v/>
      </c>
      <c r="U657" s="154" t="str">
        <f t="shared" si="232"/>
        <v/>
      </c>
      <c r="V657" s="101" t="str">
        <f t="shared" ca="1" si="233"/>
        <v/>
      </c>
      <c r="W657" s="101" t="str">
        <f t="shared" si="234"/>
        <v/>
      </c>
    </row>
    <row r="658" spans="1:23">
      <c r="A658" s="102" t="str">
        <f>IFERROR(B658*Proc!$H$38,"")</f>
        <v/>
      </c>
      <c r="B658" s="34" t="str">
        <f t="shared" si="235"/>
        <v/>
      </c>
      <c r="C658" s="34" t="str">
        <f t="shared" ca="1" si="236"/>
        <v/>
      </c>
      <c r="D658" s="101" t="str">
        <f t="shared" ca="1" si="237"/>
        <v/>
      </c>
      <c r="E658" s="101" t="str">
        <f t="shared" ca="1" si="238"/>
        <v/>
      </c>
      <c r="F658" s="101" t="str">
        <f t="shared" ca="1" si="239"/>
        <v/>
      </c>
      <c r="G658" s="102" t="str">
        <f t="shared" ca="1" si="240"/>
        <v/>
      </c>
      <c r="H658" s="34" t="str">
        <f t="shared" ca="1" si="241"/>
        <v/>
      </c>
      <c r="I658" s="101" t="str">
        <f t="shared" ca="1" si="242"/>
        <v/>
      </c>
      <c r="J658" s="101" t="str">
        <f t="shared" ca="1" si="243"/>
        <v/>
      </c>
      <c r="K658" s="101" t="str">
        <f t="shared" ca="1" si="244"/>
        <v/>
      </c>
      <c r="L658" s="102" t="str">
        <f t="shared" si="245"/>
        <v/>
      </c>
      <c r="M658" s="124" t="str">
        <f t="shared" ca="1" si="228"/>
        <v/>
      </c>
      <c r="N658" s="124" t="str">
        <f t="shared" ca="1" si="229"/>
        <v/>
      </c>
      <c r="O658" s="124" t="str">
        <f t="shared" si="246"/>
        <v/>
      </c>
      <c r="P658" s="124" t="str">
        <f t="shared" si="247"/>
        <v/>
      </c>
      <c r="Q658" s="124" t="str">
        <f t="shared" si="248"/>
        <v/>
      </c>
      <c r="R658" s="124" t="str">
        <f t="shared" ca="1" si="230"/>
        <v/>
      </c>
      <c r="S658" s="154" t="str">
        <f t="shared" ca="1" si="231"/>
        <v/>
      </c>
      <c r="T658" s="154" t="str">
        <f t="shared" ca="1" si="249"/>
        <v/>
      </c>
      <c r="U658" s="154" t="str">
        <f t="shared" si="232"/>
        <v/>
      </c>
      <c r="V658" s="101" t="str">
        <f t="shared" ca="1" si="233"/>
        <v/>
      </c>
      <c r="W658" s="101" t="str">
        <f t="shared" si="234"/>
        <v/>
      </c>
    </row>
    <row r="659" spans="1:23">
      <c r="A659" s="102" t="str">
        <f>IFERROR(B659*Proc!$H$38,"")</f>
        <v/>
      </c>
      <c r="B659" s="34" t="str">
        <f t="shared" si="235"/>
        <v/>
      </c>
      <c r="C659" s="34" t="str">
        <f t="shared" ca="1" si="236"/>
        <v/>
      </c>
      <c r="D659" s="101" t="str">
        <f t="shared" ca="1" si="237"/>
        <v/>
      </c>
      <c r="E659" s="101" t="str">
        <f t="shared" ca="1" si="238"/>
        <v/>
      </c>
      <c r="F659" s="101" t="str">
        <f t="shared" ca="1" si="239"/>
        <v/>
      </c>
      <c r="G659" s="102" t="str">
        <f t="shared" ca="1" si="240"/>
        <v/>
      </c>
      <c r="H659" s="34" t="str">
        <f t="shared" ca="1" si="241"/>
        <v/>
      </c>
      <c r="I659" s="101" t="str">
        <f t="shared" ca="1" si="242"/>
        <v/>
      </c>
      <c r="J659" s="101" t="str">
        <f t="shared" ca="1" si="243"/>
        <v/>
      </c>
      <c r="K659" s="101" t="str">
        <f t="shared" ca="1" si="244"/>
        <v/>
      </c>
      <c r="L659" s="102" t="str">
        <f t="shared" si="245"/>
        <v/>
      </c>
      <c r="M659" s="124" t="str">
        <f t="shared" ca="1" si="228"/>
        <v/>
      </c>
      <c r="N659" s="124" t="str">
        <f t="shared" ca="1" si="229"/>
        <v/>
      </c>
      <c r="O659" s="124" t="str">
        <f t="shared" si="246"/>
        <v/>
      </c>
      <c r="P659" s="124" t="str">
        <f t="shared" si="247"/>
        <v/>
      </c>
      <c r="Q659" s="124" t="str">
        <f t="shared" si="248"/>
        <v/>
      </c>
      <c r="R659" s="124" t="str">
        <f t="shared" ca="1" si="230"/>
        <v/>
      </c>
      <c r="S659" s="154" t="str">
        <f t="shared" ca="1" si="231"/>
        <v/>
      </c>
      <c r="T659" s="154" t="str">
        <f t="shared" ca="1" si="249"/>
        <v/>
      </c>
      <c r="U659" s="154" t="str">
        <f t="shared" si="232"/>
        <v/>
      </c>
      <c r="V659" s="101" t="str">
        <f t="shared" ca="1" si="233"/>
        <v/>
      </c>
      <c r="W659" s="101" t="str">
        <f t="shared" si="234"/>
        <v/>
      </c>
    </row>
    <row r="660" spans="1:23">
      <c r="A660" s="102" t="str">
        <f>IFERROR(B660*Proc!$H$38,"")</f>
        <v/>
      </c>
      <c r="B660" s="34" t="str">
        <f t="shared" si="235"/>
        <v/>
      </c>
      <c r="C660" s="34" t="str">
        <f t="shared" ca="1" si="236"/>
        <v/>
      </c>
      <c r="D660" s="101" t="str">
        <f t="shared" ca="1" si="237"/>
        <v/>
      </c>
      <c r="E660" s="101" t="str">
        <f t="shared" ca="1" si="238"/>
        <v/>
      </c>
      <c r="F660" s="101" t="str">
        <f t="shared" ca="1" si="239"/>
        <v/>
      </c>
      <c r="G660" s="102" t="str">
        <f t="shared" ca="1" si="240"/>
        <v/>
      </c>
      <c r="H660" s="34" t="str">
        <f t="shared" ca="1" si="241"/>
        <v/>
      </c>
      <c r="I660" s="101" t="str">
        <f t="shared" ca="1" si="242"/>
        <v/>
      </c>
      <c r="J660" s="101" t="str">
        <f t="shared" ca="1" si="243"/>
        <v/>
      </c>
      <c r="K660" s="101" t="str">
        <f t="shared" ca="1" si="244"/>
        <v/>
      </c>
      <c r="L660" s="102" t="str">
        <f t="shared" si="245"/>
        <v/>
      </c>
      <c r="M660" s="124" t="str">
        <f t="shared" ca="1" si="228"/>
        <v/>
      </c>
      <c r="N660" s="124" t="str">
        <f t="shared" ca="1" si="229"/>
        <v/>
      </c>
      <c r="O660" s="124" t="str">
        <f t="shared" si="246"/>
        <v/>
      </c>
      <c r="P660" s="124" t="str">
        <f t="shared" si="247"/>
        <v/>
      </c>
      <c r="Q660" s="124" t="str">
        <f t="shared" si="248"/>
        <v/>
      </c>
      <c r="R660" s="124" t="str">
        <f t="shared" ca="1" si="230"/>
        <v/>
      </c>
      <c r="S660" s="154" t="str">
        <f t="shared" ca="1" si="231"/>
        <v/>
      </c>
      <c r="T660" s="154" t="str">
        <f t="shared" ca="1" si="249"/>
        <v/>
      </c>
      <c r="U660" s="154" t="str">
        <f t="shared" si="232"/>
        <v/>
      </c>
      <c r="V660" s="101" t="str">
        <f t="shared" ca="1" si="233"/>
        <v/>
      </c>
      <c r="W660" s="101" t="str">
        <f t="shared" si="234"/>
        <v/>
      </c>
    </row>
    <row r="661" spans="1:23">
      <c r="A661" s="102" t="str">
        <f>IFERROR(B661*Proc!$H$38,"")</f>
        <v/>
      </c>
      <c r="B661" s="34" t="str">
        <f t="shared" si="235"/>
        <v/>
      </c>
      <c r="C661" s="34" t="str">
        <f t="shared" ca="1" si="236"/>
        <v/>
      </c>
      <c r="D661" s="101" t="str">
        <f t="shared" ca="1" si="237"/>
        <v/>
      </c>
      <c r="E661" s="101" t="str">
        <f t="shared" ca="1" si="238"/>
        <v/>
      </c>
      <c r="F661" s="101" t="str">
        <f t="shared" ca="1" si="239"/>
        <v/>
      </c>
      <c r="G661" s="102" t="str">
        <f t="shared" ca="1" si="240"/>
        <v/>
      </c>
      <c r="H661" s="34" t="str">
        <f t="shared" ca="1" si="241"/>
        <v/>
      </c>
      <c r="I661" s="101" t="str">
        <f t="shared" ca="1" si="242"/>
        <v/>
      </c>
      <c r="J661" s="101" t="str">
        <f t="shared" ca="1" si="243"/>
        <v/>
      </c>
      <c r="K661" s="101" t="str">
        <f t="shared" ca="1" si="244"/>
        <v/>
      </c>
      <c r="L661" s="102" t="str">
        <f t="shared" si="245"/>
        <v/>
      </c>
      <c r="M661" s="124" t="str">
        <f t="shared" ca="1" si="228"/>
        <v/>
      </c>
      <c r="N661" s="124" t="str">
        <f t="shared" ca="1" si="229"/>
        <v/>
      </c>
      <c r="O661" s="124" t="str">
        <f t="shared" si="246"/>
        <v/>
      </c>
      <c r="P661" s="124" t="str">
        <f t="shared" si="247"/>
        <v/>
      </c>
      <c r="Q661" s="124" t="str">
        <f t="shared" si="248"/>
        <v/>
      </c>
      <c r="R661" s="124" t="str">
        <f t="shared" ca="1" si="230"/>
        <v/>
      </c>
      <c r="S661" s="154" t="str">
        <f t="shared" ca="1" si="231"/>
        <v/>
      </c>
      <c r="T661" s="154" t="str">
        <f t="shared" ca="1" si="249"/>
        <v/>
      </c>
      <c r="U661" s="154" t="str">
        <f t="shared" si="232"/>
        <v/>
      </c>
      <c r="V661" s="101" t="str">
        <f t="shared" ca="1" si="233"/>
        <v/>
      </c>
      <c r="W661" s="101" t="str">
        <f t="shared" si="234"/>
        <v/>
      </c>
    </row>
    <row r="662" spans="1:23">
      <c r="A662" s="102" t="str">
        <f>IFERROR(B662*Proc!$H$38,"")</f>
        <v/>
      </c>
      <c r="B662" s="34" t="str">
        <f t="shared" si="235"/>
        <v/>
      </c>
      <c r="C662" s="34" t="str">
        <f t="shared" ca="1" si="236"/>
        <v/>
      </c>
      <c r="D662" s="101" t="str">
        <f t="shared" ca="1" si="237"/>
        <v/>
      </c>
      <c r="E662" s="101" t="str">
        <f t="shared" ca="1" si="238"/>
        <v/>
      </c>
      <c r="F662" s="101" t="str">
        <f t="shared" ca="1" si="239"/>
        <v/>
      </c>
      <c r="G662" s="102" t="str">
        <f t="shared" ca="1" si="240"/>
        <v/>
      </c>
      <c r="H662" s="34" t="str">
        <f t="shared" ca="1" si="241"/>
        <v/>
      </c>
      <c r="I662" s="101" t="str">
        <f t="shared" ca="1" si="242"/>
        <v/>
      </c>
      <c r="J662" s="101" t="str">
        <f t="shared" ca="1" si="243"/>
        <v/>
      </c>
      <c r="K662" s="101" t="str">
        <f t="shared" ca="1" si="244"/>
        <v/>
      </c>
      <c r="L662" s="102" t="str">
        <f t="shared" si="245"/>
        <v/>
      </c>
      <c r="M662" s="124" t="str">
        <f t="shared" ca="1" si="228"/>
        <v/>
      </c>
      <c r="N662" s="124" t="str">
        <f t="shared" ca="1" si="229"/>
        <v/>
      </c>
      <c r="O662" s="124" t="str">
        <f t="shared" si="246"/>
        <v/>
      </c>
      <c r="P662" s="124" t="str">
        <f t="shared" si="247"/>
        <v/>
      </c>
      <c r="Q662" s="124" t="str">
        <f t="shared" si="248"/>
        <v/>
      </c>
      <c r="R662" s="124" t="str">
        <f t="shared" ca="1" si="230"/>
        <v/>
      </c>
      <c r="S662" s="154" t="str">
        <f t="shared" ca="1" si="231"/>
        <v/>
      </c>
      <c r="T662" s="154" t="str">
        <f t="shared" ca="1" si="249"/>
        <v/>
      </c>
      <c r="U662" s="154" t="str">
        <f t="shared" si="232"/>
        <v/>
      </c>
      <c r="V662" s="101" t="str">
        <f t="shared" ca="1" si="233"/>
        <v/>
      </c>
      <c r="W662" s="101" t="str">
        <f t="shared" si="234"/>
        <v/>
      </c>
    </row>
    <row r="663" spans="1:23">
      <c r="A663" s="102" t="str">
        <f>IFERROR(B663*Proc!$H$38,"")</f>
        <v/>
      </c>
      <c r="B663" s="34" t="str">
        <f t="shared" si="235"/>
        <v/>
      </c>
      <c r="C663" s="34" t="str">
        <f t="shared" ca="1" si="236"/>
        <v/>
      </c>
      <c r="D663" s="101" t="str">
        <f t="shared" ca="1" si="237"/>
        <v/>
      </c>
      <c r="E663" s="101" t="str">
        <f t="shared" ca="1" si="238"/>
        <v/>
      </c>
      <c r="F663" s="101" t="str">
        <f t="shared" ca="1" si="239"/>
        <v/>
      </c>
      <c r="G663" s="102" t="str">
        <f t="shared" ca="1" si="240"/>
        <v/>
      </c>
      <c r="H663" s="34" t="str">
        <f t="shared" ca="1" si="241"/>
        <v/>
      </c>
      <c r="I663" s="101" t="str">
        <f t="shared" ca="1" si="242"/>
        <v/>
      </c>
      <c r="J663" s="101" t="str">
        <f t="shared" ca="1" si="243"/>
        <v/>
      </c>
      <c r="K663" s="101" t="str">
        <f t="shared" ca="1" si="244"/>
        <v/>
      </c>
      <c r="L663" s="102" t="str">
        <f t="shared" si="245"/>
        <v/>
      </c>
      <c r="M663" s="124" t="str">
        <f t="shared" ca="1" si="228"/>
        <v/>
      </c>
      <c r="N663" s="124" t="str">
        <f t="shared" ca="1" si="229"/>
        <v/>
      </c>
      <c r="O663" s="124" t="str">
        <f t="shared" si="246"/>
        <v/>
      </c>
      <c r="P663" s="124" t="str">
        <f t="shared" si="247"/>
        <v/>
      </c>
      <c r="Q663" s="124" t="str">
        <f t="shared" si="248"/>
        <v/>
      </c>
      <c r="R663" s="124" t="str">
        <f t="shared" ca="1" si="230"/>
        <v/>
      </c>
      <c r="S663" s="154" t="str">
        <f t="shared" ca="1" si="231"/>
        <v/>
      </c>
      <c r="T663" s="154" t="str">
        <f t="shared" ca="1" si="249"/>
        <v/>
      </c>
      <c r="U663" s="154" t="str">
        <f t="shared" si="232"/>
        <v/>
      </c>
      <c r="V663" s="101" t="str">
        <f t="shared" ca="1" si="233"/>
        <v/>
      </c>
      <c r="W663" s="101" t="str">
        <f t="shared" si="234"/>
        <v/>
      </c>
    </row>
    <row r="664" spans="1:23">
      <c r="A664" s="102" t="str">
        <f>IFERROR(B664*Proc!$H$38,"")</f>
        <v/>
      </c>
      <c r="B664" s="34" t="str">
        <f t="shared" si="235"/>
        <v/>
      </c>
      <c r="C664" s="34" t="str">
        <f t="shared" ca="1" si="236"/>
        <v/>
      </c>
      <c r="D664" s="101" t="str">
        <f t="shared" ca="1" si="237"/>
        <v/>
      </c>
      <c r="E664" s="101" t="str">
        <f t="shared" ca="1" si="238"/>
        <v/>
      </c>
      <c r="F664" s="101" t="str">
        <f t="shared" ca="1" si="239"/>
        <v/>
      </c>
      <c r="G664" s="102" t="str">
        <f t="shared" ca="1" si="240"/>
        <v/>
      </c>
      <c r="H664" s="34" t="str">
        <f t="shared" ca="1" si="241"/>
        <v/>
      </c>
      <c r="I664" s="101" t="str">
        <f t="shared" ca="1" si="242"/>
        <v/>
      </c>
      <c r="J664" s="101" t="str">
        <f t="shared" ca="1" si="243"/>
        <v/>
      </c>
      <c r="K664" s="101" t="str">
        <f t="shared" ca="1" si="244"/>
        <v/>
      </c>
      <c r="L664" s="102" t="str">
        <f t="shared" si="245"/>
        <v/>
      </c>
      <c r="M664" s="124" t="str">
        <f t="shared" ca="1" si="228"/>
        <v/>
      </c>
      <c r="N664" s="124" t="str">
        <f t="shared" ca="1" si="229"/>
        <v/>
      </c>
      <c r="O664" s="124" t="str">
        <f t="shared" si="246"/>
        <v/>
      </c>
      <c r="P664" s="124" t="str">
        <f t="shared" si="247"/>
        <v/>
      </c>
      <c r="Q664" s="124" t="str">
        <f t="shared" si="248"/>
        <v/>
      </c>
      <c r="R664" s="124" t="str">
        <f t="shared" ca="1" si="230"/>
        <v/>
      </c>
      <c r="S664" s="154" t="str">
        <f t="shared" ca="1" si="231"/>
        <v/>
      </c>
      <c r="T664" s="154" t="str">
        <f t="shared" ca="1" si="249"/>
        <v/>
      </c>
      <c r="U664" s="154" t="str">
        <f t="shared" si="232"/>
        <v/>
      </c>
      <c r="V664" s="101" t="str">
        <f t="shared" ca="1" si="233"/>
        <v/>
      </c>
      <c r="W664" s="101" t="str">
        <f t="shared" si="234"/>
        <v/>
      </c>
    </row>
    <row r="665" spans="1:23">
      <c r="A665" s="102" t="str">
        <f>IFERROR(B665*Proc!$H$38,"")</f>
        <v/>
      </c>
      <c r="B665" s="34" t="str">
        <f t="shared" si="235"/>
        <v/>
      </c>
      <c r="C665" s="34" t="str">
        <f t="shared" ca="1" si="236"/>
        <v/>
      </c>
      <c r="D665" s="101" t="str">
        <f t="shared" ca="1" si="237"/>
        <v/>
      </c>
      <c r="E665" s="101" t="str">
        <f t="shared" ca="1" si="238"/>
        <v/>
      </c>
      <c r="F665" s="101" t="str">
        <f t="shared" ca="1" si="239"/>
        <v/>
      </c>
      <c r="G665" s="102" t="str">
        <f t="shared" ca="1" si="240"/>
        <v/>
      </c>
      <c r="H665" s="34" t="str">
        <f t="shared" ca="1" si="241"/>
        <v/>
      </c>
      <c r="I665" s="101" t="str">
        <f t="shared" ca="1" si="242"/>
        <v/>
      </c>
      <c r="J665" s="101" t="str">
        <f t="shared" ca="1" si="243"/>
        <v/>
      </c>
      <c r="K665" s="101" t="str">
        <f t="shared" ca="1" si="244"/>
        <v/>
      </c>
      <c r="L665" s="102" t="str">
        <f t="shared" si="245"/>
        <v/>
      </c>
      <c r="M665" s="124" t="str">
        <f t="shared" ca="1" si="228"/>
        <v/>
      </c>
      <c r="N665" s="124" t="str">
        <f t="shared" ca="1" si="229"/>
        <v/>
      </c>
      <c r="O665" s="124" t="str">
        <f t="shared" si="246"/>
        <v/>
      </c>
      <c r="P665" s="124" t="str">
        <f t="shared" si="247"/>
        <v/>
      </c>
      <c r="Q665" s="124" t="str">
        <f t="shared" si="248"/>
        <v/>
      </c>
      <c r="R665" s="124" t="str">
        <f t="shared" ca="1" si="230"/>
        <v/>
      </c>
      <c r="S665" s="154" t="str">
        <f t="shared" ca="1" si="231"/>
        <v/>
      </c>
      <c r="T665" s="154" t="str">
        <f t="shared" ca="1" si="249"/>
        <v/>
      </c>
      <c r="U665" s="154" t="str">
        <f t="shared" si="232"/>
        <v/>
      </c>
      <c r="V665" s="101" t="str">
        <f t="shared" ca="1" si="233"/>
        <v/>
      </c>
      <c r="W665" s="101" t="str">
        <f t="shared" si="234"/>
        <v/>
      </c>
    </row>
    <row r="666" spans="1:23">
      <c r="A666" s="102" t="str">
        <f>IFERROR(B666*Proc!$H$38,"")</f>
        <v/>
      </c>
      <c r="B666" s="34" t="str">
        <f t="shared" si="235"/>
        <v/>
      </c>
      <c r="C666" s="34" t="str">
        <f t="shared" ca="1" si="236"/>
        <v/>
      </c>
      <c r="D666" s="101" t="str">
        <f t="shared" ca="1" si="237"/>
        <v/>
      </c>
      <c r="E666" s="101" t="str">
        <f t="shared" ca="1" si="238"/>
        <v/>
      </c>
      <c r="F666" s="101" t="str">
        <f t="shared" ca="1" si="239"/>
        <v/>
      </c>
      <c r="G666" s="102" t="str">
        <f t="shared" ca="1" si="240"/>
        <v/>
      </c>
      <c r="H666" s="34" t="str">
        <f t="shared" ca="1" si="241"/>
        <v/>
      </c>
      <c r="I666" s="101" t="str">
        <f t="shared" ca="1" si="242"/>
        <v/>
      </c>
      <c r="J666" s="101" t="str">
        <f t="shared" ca="1" si="243"/>
        <v/>
      </c>
      <c r="K666" s="101" t="str">
        <f t="shared" ca="1" si="244"/>
        <v/>
      </c>
      <c r="L666" s="102" t="str">
        <f t="shared" si="245"/>
        <v/>
      </c>
      <c r="M666" s="124" t="str">
        <f t="shared" ca="1" si="228"/>
        <v/>
      </c>
      <c r="N666" s="124" t="str">
        <f t="shared" ca="1" si="229"/>
        <v/>
      </c>
      <c r="O666" s="124" t="str">
        <f t="shared" si="246"/>
        <v/>
      </c>
      <c r="P666" s="124" t="str">
        <f t="shared" si="247"/>
        <v/>
      </c>
      <c r="Q666" s="124" t="str">
        <f t="shared" si="248"/>
        <v/>
      </c>
      <c r="R666" s="124" t="str">
        <f t="shared" ca="1" si="230"/>
        <v/>
      </c>
      <c r="S666" s="154" t="str">
        <f t="shared" ca="1" si="231"/>
        <v/>
      </c>
      <c r="T666" s="154" t="str">
        <f t="shared" ca="1" si="249"/>
        <v/>
      </c>
      <c r="U666" s="154" t="str">
        <f t="shared" si="232"/>
        <v/>
      </c>
      <c r="V666" s="101" t="str">
        <f t="shared" ca="1" si="233"/>
        <v/>
      </c>
      <c r="W666" s="101" t="str">
        <f t="shared" si="234"/>
        <v/>
      </c>
    </row>
    <row r="667" spans="1:23">
      <c r="A667" s="102" t="str">
        <f>IFERROR(B667*Proc!$H$38,"")</f>
        <v/>
      </c>
      <c r="B667" s="34" t="str">
        <f t="shared" si="235"/>
        <v/>
      </c>
      <c r="C667" s="34" t="str">
        <f t="shared" ca="1" si="236"/>
        <v/>
      </c>
      <c r="D667" s="101" t="str">
        <f t="shared" ca="1" si="237"/>
        <v/>
      </c>
      <c r="E667" s="101" t="str">
        <f t="shared" ca="1" si="238"/>
        <v/>
      </c>
      <c r="F667" s="101" t="str">
        <f t="shared" ca="1" si="239"/>
        <v/>
      </c>
      <c r="G667" s="102" t="str">
        <f t="shared" ca="1" si="240"/>
        <v/>
      </c>
      <c r="H667" s="34" t="str">
        <f t="shared" ca="1" si="241"/>
        <v/>
      </c>
      <c r="I667" s="101" t="str">
        <f t="shared" ca="1" si="242"/>
        <v/>
      </c>
      <c r="J667" s="101" t="str">
        <f t="shared" ca="1" si="243"/>
        <v/>
      </c>
      <c r="K667" s="101" t="str">
        <f t="shared" ca="1" si="244"/>
        <v/>
      </c>
      <c r="L667" s="102" t="str">
        <f t="shared" si="245"/>
        <v/>
      </c>
      <c r="M667" s="124" t="str">
        <f t="shared" ca="1" si="228"/>
        <v/>
      </c>
      <c r="N667" s="124" t="str">
        <f t="shared" ca="1" si="229"/>
        <v/>
      </c>
      <c r="O667" s="124" t="str">
        <f t="shared" si="246"/>
        <v/>
      </c>
      <c r="P667" s="124" t="str">
        <f t="shared" si="247"/>
        <v/>
      </c>
      <c r="Q667" s="124" t="str">
        <f t="shared" si="248"/>
        <v/>
      </c>
      <c r="R667" s="124" t="str">
        <f t="shared" ca="1" si="230"/>
        <v/>
      </c>
      <c r="S667" s="154" t="str">
        <f t="shared" ca="1" si="231"/>
        <v/>
      </c>
      <c r="T667" s="154" t="str">
        <f t="shared" ca="1" si="249"/>
        <v/>
      </c>
      <c r="U667" s="154" t="str">
        <f t="shared" si="232"/>
        <v/>
      </c>
      <c r="V667" s="101" t="str">
        <f t="shared" ca="1" si="233"/>
        <v/>
      </c>
      <c r="W667" s="101" t="str">
        <f t="shared" si="234"/>
        <v/>
      </c>
    </row>
    <row r="668" spans="1:23">
      <c r="A668" s="102" t="str">
        <f>IFERROR(B668*Proc!$H$38,"")</f>
        <v/>
      </c>
      <c r="B668" s="34" t="str">
        <f t="shared" si="235"/>
        <v/>
      </c>
      <c r="C668" s="34" t="str">
        <f t="shared" ca="1" si="236"/>
        <v/>
      </c>
      <c r="D668" s="101" t="str">
        <f t="shared" ca="1" si="237"/>
        <v/>
      </c>
      <c r="E668" s="101" t="str">
        <f t="shared" ca="1" si="238"/>
        <v/>
      </c>
      <c r="F668" s="101" t="str">
        <f t="shared" ca="1" si="239"/>
        <v/>
      </c>
      <c r="G668" s="102" t="str">
        <f t="shared" ca="1" si="240"/>
        <v/>
      </c>
      <c r="H668" s="34" t="str">
        <f t="shared" ca="1" si="241"/>
        <v/>
      </c>
      <c r="I668" s="101" t="str">
        <f t="shared" ca="1" si="242"/>
        <v/>
      </c>
      <c r="J668" s="101" t="str">
        <f t="shared" ca="1" si="243"/>
        <v/>
      </c>
      <c r="K668" s="101" t="str">
        <f t="shared" ca="1" si="244"/>
        <v/>
      </c>
      <c r="L668" s="102" t="str">
        <f t="shared" si="245"/>
        <v/>
      </c>
      <c r="M668" s="124" t="str">
        <f t="shared" ca="1" si="228"/>
        <v/>
      </c>
      <c r="N668" s="124" t="str">
        <f t="shared" ca="1" si="229"/>
        <v/>
      </c>
      <c r="O668" s="124" t="str">
        <f t="shared" si="246"/>
        <v/>
      </c>
      <c r="P668" s="124" t="str">
        <f t="shared" si="247"/>
        <v/>
      </c>
      <c r="Q668" s="124" t="str">
        <f t="shared" si="248"/>
        <v/>
      </c>
      <c r="R668" s="124" t="str">
        <f t="shared" ca="1" si="230"/>
        <v/>
      </c>
      <c r="S668" s="154" t="str">
        <f t="shared" ca="1" si="231"/>
        <v/>
      </c>
      <c r="T668" s="154" t="str">
        <f t="shared" ca="1" si="249"/>
        <v/>
      </c>
      <c r="U668" s="154" t="str">
        <f t="shared" si="232"/>
        <v/>
      </c>
      <c r="V668" s="101" t="str">
        <f t="shared" ca="1" si="233"/>
        <v/>
      </c>
      <c r="W668" s="101" t="str">
        <f t="shared" si="234"/>
        <v/>
      </c>
    </row>
    <row r="669" spans="1:23">
      <c r="A669" s="102" t="str">
        <f>IFERROR(B669*Proc!$H$38,"")</f>
        <v/>
      </c>
      <c r="B669" s="34" t="str">
        <f t="shared" si="235"/>
        <v/>
      </c>
      <c r="C669" s="34" t="str">
        <f t="shared" ca="1" si="236"/>
        <v/>
      </c>
      <c r="D669" s="101" t="str">
        <f t="shared" ca="1" si="237"/>
        <v/>
      </c>
      <c r="E669" s="101" t="str">
        <f t="shared" ca="1" si="238"/>
        <v/>
      </c>
      <c r="F669" s="101" t="str">
        <f t="shared" ca="1" si="239"/>
        <v/>
      </c>
      <c r="G669" s="102" t="str">
        <f t="shared" ca="1" si="240"/>
        <v/>
      </c>
      <c r="H669" s="34" t="str">
        <f t="shared" ca="1" si="241"/>
        <v/>
      </c>
      <c r="I669" s="101" t="str">
        <f t="shared" ca="1" si="242"/>
        <v/>
      </c>
      <c r="J669" s="101" t="str">
        <f t="shared" ca="1" si="243"/>
        <v/>
      </c>
      <c r="K669" s="101" t="str">
        <f t="shared" ca="1" si="244"/>
        <v/>
      </c>
      <c r="L669" s="102" t="str">
        <f t="shared" si="245"/>
        <v/>
      </c>
      <c r="M669" s="124" t="str">
        <f t="shared" ca="1" si="228"/>
        <v/>
      </c>
      <c r="N669" s="124" t="str">
        <f t="shared" ca="1" si="229"/>
        <v/>
      </c>
      <c r="O669" s="124" t="str">
        <f t="shared" si="246"/>
        <v/>
      </c>
      <c r="P669" s="124" t="str">
        <f t="shared" si="247"/>
        <v/>
      </c>
      <c r="Q669" s="124" t="str">
        <f t="shared" si="248"/>
        <v/>
      </c>
      <c r="R669" s="124" t="str">
        <f t="shared" ca="1" si="230"/>
        <v/>
      </c>
      <c r="S669" s="154" t="str">
        <f t="shared" ca="1" si="231"/>
        <v/>
      </c>
      <c r="T669" s="154" t="str">
        <f t="shared" ca="1" si="249"/>
        <v/>
      </c>
      <c r="U669" s="154" t="str">
        <f t="shared" si="232"/>
        <v/>
      </c>
      <c r="V669" s="101" t="str">
        <f t="shared" ca="1" si="233"/>
        <v/>
      </c>
      <c r="W669" s="101" t="str">
        <f t="shared" si="234"/>
        <v/>
      </c>
    </row>
    <row r="670" spans="1:23">
      <c r="A670" s="102" t="str">
        <f>IFERROR(B670*Proc!$H$38,"")</f>
        <v/>
      </c>
      <c r="B670" s="34" t="str">
        <f t="shared" si="235"/>
        <v/>
      </c>
      <c r="C670" s="34" t="str">
        <f t="shared" ca="1" si="236"/>
        <v/>
      </c>
      <c r="D670" s="101" t="str">
        <f t="shared" ca="1" si="237"/>
        <v/>
      </c>
      <c r="E670" s="101" t="str">
        <f t="shared" ca="1" si="238"/>
        <v/>
      </c>
      <c r="F670" s="101" t="str">
        <f t="shared" ca="1" si="239"/>
        <v/>
      </c>
      <c r="G670" s="102" t="str">
        <f t="shared" ca="1" si="240"/>
        <v/>
      </c>
      <c r="H670" s="34" t="str">
        <f t="shared" ca="1" si="241"/>
        <v/>
      </c>
      <c r="I670" s="101" t="str">
        <f t="shared" ca="1" si="242"/>
        <v/>
      </c>
      <c r="J670" s="101" t="str">
        <f t="shared" ca="1" si="243"/>
        <v/>
      </c>
      <c r="K670" s="101" t="str">
        <f t="shared" ca="1" si="244"/>
        <v/>
      </c>
      <c r="L670" s="102" t="str">
        <f t="shared" si="245"/>
        <v/>
      </c>
      <c r="M670" s="124" t="str">
        <f t="shared" ca="1" si="228"/>
        <v/>
      </c>
      <c r="N670" s="124" t="str">
        <f t="shared" ca="1" si="229"/>
        <v/>
      </c>
      <c r="O670" s="124" t="str">
        <f t="shared" si="246"/>
        <v/>
      </c>
      <c r="P670" s="124" t="str">
        <f t="shared" si="247"/>
        <v/>
      </c>
      <c r="Q670" s="124" t="str">
        <f t="shared" si="248"/>
        <v/>
      </c>
      <c r="R670" s="124" t="str">
        <f t="shared" ca="1" si="230"/>
        <v/>
      </c>
      <c r="S670" s="154" t="str">
        <f t="shared" ca="1" si="231"/>
        <v/>
      </c>
      <c r="T670" s="154" t="str">
        <f t="shared" ca="1" si="249"/>
        <v/>
      </c>
      <c r="U670" s="154" t="str">
        <f t="shared" si="232"/>
        <v/>
      </c>
      <c r="V670" s="101" t="str">
        <f t="shared" ca="1" si="233"/>
        <v/>
      </c>
      <c r="W670" s="101" t="str">
        <f t="shared" si="234"/>
        <v/>
      </c>
    </row>
    <row r="671" spans="1:23">
      <c r="A671" s="102" t="str">
        <f>IFERROR(B671*Proc!$H$38,"")</f>
        <v/>
      </c>
      <c r="B671" s="34" t="str">
        <f t="shared" si="235"/>
        <v/>
      </c>
      <c r="C671" s="34" t="str">
        <f t="shared" ca="1" si="236"/>
        <v/>
      </c>
      <c r="D671" s="101" t="str">
        <f t="shared" ca="1" si="237"/>
        <v/>
      </c>
      <c r="E671" s="101" t="str">
        <f t="shared" ca="1" si="238"/>
        <v/>
      </c>
      <c r="F671" s="101" t="str">
        <f t="shared" ca="1" si="239"/>
        <v/>
      </c>
      <c r="G671" s="102" t="str">
        <f t="shared" ca="1" si="240"/>
        <v/>
      </c>
      <c r="H671" s="34" t="str">
        <f t="shared" ca="1" si="241"/>
        <v/>
      </c>
      <c r="I671" s="101" t="str">
        <f t="shared" ca="1" si="242"/>
        <v/>
      </c>
      <c r="J671" s="101" t="str">
        <f t="shared" ca="1" si="243"/>
        <v/>
      </c>
      <c r="K671" s="101" t="str">
        <f t="shared" ca="1" si="244"/>
        <v/>
      </c>
      <c r="L671" s="102" t="str">
        <f t="shared" si="245"/>
        <v/>
      </c>
      <c r="M671" s="124" t="str">
        <f t="shared" ca="1" si="228"/>
        <v/>
      </c>
      <c r="N671" s="124" t="str">
        <f t="shared" ca="1" si="229"/>
        <v/>
      </c>
      <c r="O671" s="124" t="str">
        <f t="shared" si="246"/>
        <v/>
      </c>
      <c r="P671" s="124" t="str">
        <f t="shared" si="247"/>
        <v/>
      </c>
      <c r="Q671" s="124" t="str">
        <f t="shared" si="248"/>
        <v/>
      </c>
      <c r="R671" s="124" t="str">
        <f t="shared" ca="1" si="230"/>
        <v/>
      </c>
      <c r="S671" s="154" t="str">
        <f t="shared" ca="1" si="231"/>
        <v/>
      </c>
      <c r="T671" s="154" t="str">
        <f t="shared" ca="1" si="249"/>
        <v/>
      </c>
      <c r="U671" s="154" t="str">
        <f t="shared" si="232"/>
        <v/>
      </c>
      <c r="V671" s="101" t="str">
        <f t="shared" ca="1" si="233"/>
        <v/>
      </c>
      <c r="W671" s="101" t="str">
        <f t="shared" si="234"/>
        <v/>
      </c>
    </row>
    <row r="672" spans="1:23">
      <c r="A672" s="102" t="str">
        <f>IFERROR(B672*Proc!$H$38,"")</f>
        <v/>
      </c>
      <c r="B672" s="34" t="str">
        <f t="shared" si="235"/>
        <v/>
      </c>
      <c r="C672" s="34" t="str">
        <f t="shared" ca="1" si="236"/>
        <v/>
      </c>
      <c r="D672" s="101" t="str">
        <f t="shared" ca="1" si="237"/>
        <v/>
      </c>
      <c r="E672" s="101" t="str">
        <f t="shared" ca="1" si="238"/>
        <v/>
      </c>
      <c r="F672" s="101" t="str">
        <f t="shared" ca="1" si="239"/>
        <v/>
      </c>
      <c r="G672" s="102" t="str">
        <f t="shared" ca="1" si="240"/>
        <v/>
      </c>
      <c r="H672" s="34" t="str">
        <f t="shared" ca="1" si="241"/>
        <v/>
      </c>
      <c r="I672" s="101" t="str">
        <f t="shared" ca="1" si="242"/>
        <v/>
      </c>
      <c r="J672" s="101" t="str">
        <f t="shared" ca="1" si="243"/>
        <v/>
      </c>
      <c r="K672" s="101" t="str">
        <f t="shared" ca="1" si="244"/>
        <v/>
      </c>
      <c r="L672" s="102" t="str">
        <f t="shared" si="245"/>
        <v/>
      </c>
      <c r="M672" s="124" t="str">
        <f t="shared" ca="1" si="228"/>
        <v/>
      </c>
      <c r="N672" s="124" t="str">
        <f t="shared" ca="1" si="229"/>
        <v/>
      </c>
      <c r="O672" s="124" t="str">
        <f t="shared" si="246"/>
        <v/>
      </c>
      <c r="P672" s="124" t="str">
        <f t="shared" si="247"/>
        <v/>
      </c>
      <c r="Q672" s="124" t="str">
        <f t="shared" si="248"/>
        <v/>
      </c>
      <c r="R672" s="124" t="str">
        <f t="shared" ca="1" si="230"/>
        <v/>
      </c>
      <c r="S672" s="154" t="str">
        <f t="shared" ca="1" si="231"/>
        <v/>
      </c>
      <c r="T672" s="154" t="str">
        <f t="shared" ca="1" si="249"/>
        <v/>
      </c>
      <c r="U672" s="154" t="str">
        <f t="shared" si="232"/>
        <v/>
      </c>
      <c r="V672" s="101" t="str">
        <f t="shared" ca="1" si="233"/>
        <v/>
      </c>
      <c r="W672" s="101" t="str">
        <f t="shared" si="234"/>
        <v/>
      </c>
    </row>
    <row r="673" spans="1:23">
      <c r="A673" s="102" t="str">
        <f>IFERROR(B673*Proc!$H$38,"")</f>
        <v/>
      </c>
      <c r="B673" s="34" t="str">
        <f t="shared" si="235"/>
        <v/>
      </c>
      <c r="C673" s="34" t="str">
        <f t="shared" ca="1" si="236"/>
        <v/>
      </c>
      <c r="D673" s="101" t="str">
        <f t="shared" ca="1" si="237"/>
        <v/>
      </c>
      <c r="E673" s="101" t="str">
        <f t="shared" ca="1" si="238"/>
        <v/>
      </c>
      <c r="F673" s="101" t="str">
        <f t="shared" ca="1" si="239"/>
        <v/>
      </c>
      <c r="G673" s="102" t="str">
        <f t="shared" ca="1" si="240"/>
        <v/>
      </c>
      <c r="H673" s="34" t="str">
        <f t="shared" ca="1" si="241"/>
        <v/>
      </c>
      <c r="I673" s="101" t="str">
        <f t="shared" ca="1" si="242"/>
        <v/>
      </c>
      <c r="J673" s="101" t="str">
        <f t="shared" ca="1" si="243"/>
        <v/>
      </c>
      <c r="K673" s="101" t="str">
        <f t="shared" ca="1" si="244"/>
        <v/>
      </c>
      <c r="L673" s="102" t="str">
        <f t="shared" si="245"/>
        <v/>
      </c>
      <c r="M673" s="124" t="str">
        <f t="shared" ca="1" si="228"/>
        <v/>
      </c>
      <c r="N673" s="124" t="str">
        <f t="shared" ca="1" si="229"/>
        <v/>
      </c>
      <c r="O673" s="124" t="str">
        <f t="shared" si="246"/>
        <v/>
      </c>
      <c r="P673" s="124" t="str">
        <f t="shared" si="247"/>
        <v/>
      </c>
      <c r="Q673" s="124" t="str">
        <f t="shared" si="248"/>
        <v/>
      </c>
      <c r="R673" s="124" t="str">
        <f t="shared" ca="1" si="230"/>
        <v/>
      </c>
      <c r="S673" s="154" t="str">
        <f t="shared" ca="1" si="231"/>
        <v/>
      </c>
      <c r="T673" s="154" t="str">
        <f t="shared" ca="1" si="249"/>
        <v/>
      </c>
      <c r="U673" s="154" t="str">
        <f t="shared" si="232"/>
        <v/>
      </c>
      <c r="V673" s="101" t="str">
        <f t="shared" ca="1" si="233"/>
        <v/>
      </c>
      <c r="W673" s="101" t="str">
        <f t="shared" si="234"/>
        <v/>
      </c>
    </row>
    <row r="674" spans="1:23">
      <c r="A674" s="102" t="str">
        <f>IFERROR(B674*Proc!$H$38,"")</f>
        <v/>
      </c>
      <c r="B674" s="34" t="str">
        <f t="shared" si="235"/>
        <v/>
      </c>
      <c r="C674" s="34" t="str">
        <f t="shared" ca="1" si="236"/>
        <v/>
      </c>
      <c r="D674" s="101" t="str">
        <f t="shared" ca="1" si="237"/>
        <v/>
      </c>
      <c r="E674" s="101" t="str">
        <f t="shared" ca="1" si="238"/>
        <v/>
      </c>
      <c r="F674" s="101" t="str">
        <f t="shared" ca="1" si="239"/>
        <v/>
      </c>
      <c r="G674" s="102" t="str">
        <f t="shared" ca="1" si="240"/>
        <v/>
      </c>
      <c r="H674" s="34" t="str">
        <f t="shared" ca="1" si="241"/>
        <v/>
      </c>
      <c r="I674" s="101" t="str">
        <f t="shared" ca="1" si="242"/>
        <v/>
      </c>
      <c r="J674" s="101" t="str">
        <f t="shared" ca="1" si="243"/>
        <v/>
      </c>
      <c r="K674" s="101" t="str">
        <f t="shared" ca="1" si="244"/>
        <v/>
      </c>
      <c r="L674" s="102" t="str">
        <f t="shared" si="245"/>
        <v/>
      </c>
      <c r="M674" s="124" t="str">
        <f t="shared" ca="1" si="228"/>
        <v/>
      </c>
      <c r="N674" s="124" t="str">
        <f t="shared" ca="1" si="229"/>
        <v/>
      </c>
      <c r="O674" s="124" t="str">
        <f t="shared" si="246"/>
        <v/>
      </c>
      <c r="P674" s="124" t="str">
        <f t="shared" si="247"/>
        <v/>
      </c>
      <c r="Q674" s="124" t="str">
        <f t="shared" si="248"/>
        <v/>
      </c>
      <c r="R674" s="124" t="str">
        <f t="shared" ca="1" si="230"/>
        <v/>
      </c>
      <c r="S674" s="154" t="str">
        <f t="shared" ca="1" si="231"/>
        <v/>
      </c>
      <c r="T674" s="154" t="str">
        <f t="shared" ca="1" si="249"/>
        <v/>
      </c>
      <c r="U674" s="154" t="str">
        <f t="shared" si="232"/>
        <v/>
      </c>
      <c r="V674" s="101" t="str">
        <f t="shared" ca="1" si="233"/>
        <v/>
      </c>
      <c r="W674" s="101" t="str">
        <f t="shared" si="234"/>
        <v/>
      </c>
    </row>
    <row r="675" spans="1:23">
      <c r="A675" s="102" t="str">
        <f>IFERROR(B675*Proc!$H$38,"")</f>
        <v/>
      </c>
      <c r="B675" s="34" t="str">
        <f t="shared" si="235"/>
        <v/>
      </c>
      <c r="C675" s="34" t="str">
        <f t="shared" ca="1" si="236"/>
        <v/>
      </c>
      <c r="D675" s="101" t="str">
        <f t="shared" ca="1" si="237"/>
        <v/>
      </c>
      <c r="E675" s="101" t="str">
        <f t="shared" ca="1" si="238"/>
        <v/>
      </c>
      <c r="F675" s="101" t="str">
        <f t="shared" ca="1" si="239"/>
        <v/>
      </c>
      <c r="G675" s="102" t="str">
        <f t="shared" ca="1" si="240"/>
        <v/>
      </c>
      <c r="H675" s="34" t="str">
        <f t="shared" ca="1" si="241"/>
        <v/>
      </c>
      <c r="I675" s="101" t="str">
        <f t="shared" ca="1" si="242"/>
        <v/>
      </c>
      <c r="J675" s="101" t="str">
        <f t="shared" ca="1" si="243"/>
        <v/>
      </c>
      <c r="K675" s="101" t="str">
        <f t="shared" ca="1" si="244"/>
        <v/>
      </c>
      <c r="L675" s="102" t="str">
        <f t="shared" si="245"/>
        <v/>
      </c>
      <c r="M675" s="124" t="str">
        <f t="shared" ca="1" si="228"/>
        <v/>
      </c>
      <c r="N675" s="124" t="str">
        <f t="shared" ca="1" si="229"/>
        <v/>
      </c>
      <c r="O675" s="124" t="str">
        <f t="shared" si="246"/>
        <v/>
      </c>
      <c r="P675" s="124" t="str">
        <f t="shared" si="247"/>
        <v/>
      </c>
      <c r="Q675" s="124" t="str">
        <f t="shared" si="248"/>
        <v/>
      </c>
      <c r="R675" s="124" t="str">
        <f t="shared" ca="1" si="230"/>
        <v/>
      </c>
      <c r="S675" s="154" t="str">
        <f t="shared" ca="1" si="231"/>
        <v/>
      </c>
      <c r="T675" s="154" t="str">
        <f t="shared" ca="1" si="249"/>
        <v/>
      </c>
      <c r="U675" s="154" t="str">
        <f t="shared" si="232"/>
        <v/>
      </c>
      <c r="V675" s="101" t="str">
        <f t="shared" ca="1" si="233"/>
        <v/>
      </c>
      <c r="W675" s="101" t="str">
        <f t="shared" si="234"/>
        <v/>
      </c>
    </row>
    <row r="676" spans="1:23">
      <c r="A676" s="102" t="str">
        <f>IFERROR(B676*Proc!$H$38,"")</f>
        <v/>
      </c>
      <c r="B676" s="34" t="str">
        <f t="shared" si="235"/>
        <v/>
      </c>
      <c r="C676" s="34" t="str">
        <f t="shared" ca="1" si="236"/>
        <v/>
      </c>
      <c r="D676" s="101" t="str">
        <f t="shared" ca="1" si="237"/>
        <v/>
      </c>
      <c r="E676" s="101" t="str">
        <f t="shared" ca="1" si="238"/>
        <v/>
      </c>
      <c r="F676" s="101" t="str">
        <f t="shared" ca="1" si="239"/>
        <v/>
      </c>
      <c r="G676" s="102" t="str">
        <f t="shared" ca="1" si="240"/>
        <v/>
      </c>
      <c r="H676" s="34" t="str">
        <f t="shared" ca="1" si="241"/>
        <v/>
      </c>
      <c r="I676" s="101" t="str">
        <f t="shared" ca="1" si="242"/>
        <v/>
      </c>
      <c r="J676" s="101" t="str">
        <f t="shared" ca="1" si="243"/>
        <v/>
      </c>
      <c r="K676" s="101" t="str">
        <f t="shared" ca="1" si="244"/>
        <v/>
      </c>
      <c r="L676" s="102" t="str">
        <f t="shared" si="245"/>
        <v/>
      </c>
      <c r="M676" s="124" t="str">
        <f t="shared" ca="1" si="228"/>
        <v/>
      </c>
      <c r="N676" s="124" t="str">
        <f t="shared" ca="1" si="229"/>
        <v/>
      </c>
      <c r="O676" s="124" t="str">
        <f t="shared" si="246"/>
        <v/>
      </c>
      <c r="P676" s="124" t="str">
        <f t="shared" si="247"/>
        <v/>
      </c>
      <c r="Q676" s="124" t="str">
        <f t="shared" si="248"/>
        <v/>
      </c>
      <c r="R676" s="124" t="str">
        <f t="shared" ca="1" si="230"/>
        <v/>
      </c>
      <c r="S676" s="154" t="str">
        <f t="shared" ca="1" si="231"/>
        <v/>
      </c>
      <c r="T676" s="154" t="str">
        <f t="shared" ca="1" si="249"/>
        <v/>
      </c>
      <c r="U676" s="154" t="str">
        <f t="shared" si="232"/>
        <v/>
      </c>
      <c r="V676" s="101" t="str">
        <f t="shared" ca="1" si="233"/>
        <v/>
      </c>
      <c r="W676" s="101" t="str">
        <f t="shared" si="234"/>
        <v/>
      </c>
    </row>
    <row r="677" spans="1:23">
      <c r="A677" s="102" t="str">
        <f>IFERROR(B677*Proc!$H$38,"")</f>
        <v/>
      </c>
      <c r="B677" s="34" t="str">
        <f t="shared" si="235"/>
        <v/>
      </c>
      <c r="C677" s="34" t="str">
        <f t="shared" ca="1" si="236"/>
        <v/>
      </c>
      <c r="D677" s="101" t="str">
        <f t="shared" ca="1" si="237"/>
        <v/>
      </c>
      <c r="E677" s="101" t="str">
        <f t="shared" ca="1" si="238"/>
        <v/>
      </c>
      <c r="F677" s="101" t="str">
        <f t="shared" ca="1" si="239"/>
        <v/>
      </c>
      <c r="G677" s="102" t="str">
        <f t="shared" ca="1" si="240"/>
        <v/>
      </c>
      <c r="H677" s="34" t="str">
        <f t="shared" ca="1" si="241"/>
        <v/>
      </c>
      <c r="I677" s="101" t="str">
        <f t="shared" ca="1" si="242"/>
        <v/>
      </c>
      <c r="J677" s="101" t="str">
        <f t="shared" ca="1" si="243"/>
        <v/>
      </c>
      <c r="K677" s="101" t="str">
        <f t="shared" ca="1" si="244"/>
        <v/>
      </c>
      <c r="L677" s="102" t="str">
        <f t="shared" si="245"/>
        <v/>
      </c>
      <c r="M677" s="124" t="str">
        <f t="shared" ca="1" si="228"/>
        <v/>
      </c>
      <c r="N677" s="124" t="str">
        <f t="shared" ca="1" si="229"/>
        <v/>
      </c>
      <c r="O677" s="124" t="str">
        <f t="shared" si="246"/>
        <v/>
      </c>
      <c r="P677" s="124" t="str">
        <f t="shared" si="247"/>
        <v/>
      </c>
      <c r="Q677" s="124" t="str">
        <f t="shared" si="248"/>
        <v/>
      </c>
      <c r="R677" s="124" t="str">
        <f t="shared" ca="1" si="230"/>
        <v/>
      </c>
      <c r="S677" s="154" t="str">
        <f t="shared" ca="1" si="231"/>
        <v/>
      </c>
      <c r="T677" s="154" t="str">
        <f t="shared" ca="1" si="249"/>
        <v/>
      </c>
      <c r="U677" s="154" t="str">
        <f t="shared" si="232"/>
        <v/>
      </c>
      <c r="V677" s="101" t="str">
        <f t="shared" ca="1" si="233"/>
        <v/>
      </c>
      <c r="W677" s="101" t="str">
        <f t="shared" si="234"/>
        <v/>
      </c>
    </row>
    <row r="678" spans="1:23">
      <c r="A678" s="102" t="str">
        <f>IFERROR(B678*Proc!$H$38,"")</f>
        <v/>
      </c>
      <c r="B678" s="34" t="str">
        <f t="shared" si="235"/>
        <v/>
      </c>
      <c r="C678" s="34" t="str">
        <f t="shared" ca="1" si="236"/>
        <v/>
      </c>
      <c r="D678" s="101" t="str">
        <f t="shared" ca="1" si="237"/>
        <v/>
      </c>
      <c r="E678" s="101" t="str">
        <f t="shared" ca="1" si="238"/>
        <v/>
      </c>
      <c r="F678" s="101" t="str">
        <f t="shared" ca="1" si="239"/>
        <v/>
      </c>
      <c r="G678" s="102" t="str">
        <f t="shared" ca="1" si="240"/>
        <v/>
      </c>
      <c r="H678" s="34" t="str">
        <f t="shared" ca="1" si="241"/>
        <v/>
      </c>
      <c r="I678" s="101" t="str">
        <f t="shared" ca="1" si="242"/>
        <v/>
      </c>
      <c r="J678" s="101" t="str">
        <f t="shared" ca="1" si="243"/>
        <v/>
      </c>
      <c r="K678" s="101" t="str">
        <f t="shared" ca="1" si="244"/>
        <v/>
      </c>
      <c r="L678" s="102" t="str">
        <f t="shared" si="245"/>
        <v/>
      </c>
      <c r="M678" s="124" t="str">
        <f t="shared" ca="1" si="228"/>
        <v/>
      </c>
      <c r="N678" s="124" t="str">
        <f t="shared" ca="1" si="229"/>
        <v/>
      </c>
      <c r="O678" s="124" t="str">
        <f t="shared" si="246"/>
        <v/>
      </c>
      <c r="P678" s="124" t="str">
        <f t="shared" si="247"/>
        <v/>
      </c>
      <c r="Q678" s="124" t="str">
        <f t="shared" si="248"/>
        <v/>
      </c>
      <c r="R678" s="124" t="str">
        <f t="shared" ca="1" si="230"/>
        <v/>
      </c>
      <c r="S678" s="154" t="str">
        <f t="shared" ca="1" si="231"/>
        <v/>
      </c>
      <c r="T678" s="154" t="str">
        <f t="shared" ca="1" si="249"/>
        <v/>
      </c>
      <c r="U678" s="154" t="str">
        <f t="shared" si="232"/>
        <v/>
      </c>
      <c r="V678" s="101" t="str">
        <f t="shared" ca="1" si="233"/>
        <v/>
      </c>
      <c r="W678" s="101" t="str">
        <f t="shared" si="234"/>
        <v/>
      </c>
    </row>
    <row r="679" spans="1:23">
      <c r="A679" s="102" t="str">
        <f>IFERROR(B679*Proc!$H$38,"")</f>
        <v/>
      </c>
      <c r="B679" s="34" t="str">
        <f t="shared" si="235"/>
        <v/>
      </c>
      <c r="C679" s="34" t="str">
        <f t="shared" ca="1" si="236"/>
        <v/>
      </c>
      <c r="D679" s="101" t="str">
        <f t="shared" ca="1" si="237"/>
        <v/>
      </c>
      <c r="E679" s="101" t="str">
        <f t="shared" ca="1" si="238"/>
        <v/>
      </c>
      <c r="F679" s="101" t="str">
        <f t="shared" ca="1" si="239"/>
        <v/>
      </c>
      <c r="G679" s="102" t="str">
        <f t="shared" ca="1" si="240"/>
        <v/>
      </c>
      <c r="H679" s="34" t="str">
        <f t="shared" ca="1" si="241"/>
        <v/>
      </c>
      <c r="I679" s="101" t="str">
        <f t="shared" ca="1" si="242"/>
        <v/>
      </c>
      <c r="J679" s="101" t="str">
        <f t="shared" ca="1" si="243"/>
        <v/>
      </c>
      <c r="K679" s="101" t="str">
        <f t="shared" ca="1" si="244"/>
        <v/>
      </c>
      <c r="L679" s="102" t="str">
        <f t="shared" si="245"/>
        <v/>
      </c>
      <c r="M679" s="124" t="str">
        <f t="shared" ca="1" si="228"/>
        <v/>
      </c>
      <c r="N679" s="124" t="str">
        <f t="shared" ca="1" si="229"/>
        <v/>
      </c>
      <c r="O679" s="124" t="str">
        <f t="shared" si="246"/>
        <v/>
      </c>
      <c r="P679" s="124" t="str">
        <f t="shared" si="247"/>
        <v/>
      </c>
      <c r="Q679" s="124" t="str">
        <f t="shared" si="248"/>
        <v/>
      </c>
      <c r="R679" s="124" t="str">
        <f t="shared" ca="1" si="230"/>
        <v/>
      </c>
      <c r="S679" s="154" t="str">
        <f t="shared" ca="1" si="231"/>
        <v/>
      </c>
      <c r="T679" s="154" t="str">
        <f t="shared" ca="1" si="249"/>
        <v/>
      </c>
      <c r="U679" s="154" t="str">
        <f t="shared" si="232"/>
        <v/>
      </c>
      <c r="V679" s="101" t="str">
        <f t="shared" ca="1" si="233"/>
        <v/>
      </c>
      <c r="W679" s="101" t="str">
        <f t="shared" si="234"/>
        <v/>
      </c>
    </row>
    <row r="680" spans="1:23">
      <c r="A680" s="102" t="str">
        <f>IFERROR(B680*Proc!$H$38,"")</f>
        <v/>
      </c>
      <c r="B680" s="34" t="str">
        <f t="shared" si="235"/>
        <v/>
      </c>
      <c r="C680" s="34" t="str">
        <f t="shared" ca="1" si="236"/>
        <v/>
      </c>
      <c r="D680" s="101" t="str">
        <f t="shared" ca="1" si="237"/>
        <v/>
      </c>
      <c r="E680" s="101" t="str">
        <f t="shared" ca="1" si="238"/>
        <v/>
      </c>
      <c r="F680" s="101" t="str">
        <f t="shared" ca="1" si="239"/>
        <v/>
      </c>
      <c r="G680" s="102" t="str">
        <f t="shared" ca="1" si="240"/>
        <v/>
      </c>
      <c r="H680" s="34" t="str">
        <f t="shared" ca="1" si="241"/>
        <v/>
      </c>
      <c r="I680" s="101" t="str">
        <f t="shared" ca="1" si="242"/>
        <v/>
      </c>
      <c r="J680" s="101" t="str">
        <f t="shared" ca="1" si="243"/>
        <v/>
      </c>
      <c r="K680" s="101" t="str">
        <f t="shared" ca="1" si="244"/>
        <v/>
      </c>
      <c r="L680" s="102" t="str">
        <f t="shared" si="245"/>
        <v/>
      </c>
      <c r="M680" s="124" t="str">
        <f t="shared" ca="1" si="228"/>
        <v/>
      </c>
      <c r="N680" s="124" t="str">
        <f t="shared" ca="1" si="229"/>
        <v/>
      </c>
      <c r="O680" s="124" t="str">
        <f t="shared" si="246"/>
        <v/>
      </c>
      <c r="P680" s="124" t="str">
        <f t="shared" si="247"/>
        <v/>
      </c>
      <c r="Q680" s="124" t="str">
        <f t="shared" si="248"/>
        <v/>
      </c>
      <c r="R680" s="124" t="str">
        <f t="shared" ca="1" si="230"/>
        <v/>
      </c>
      <c r="S680" s="154" t="str">
        <f t="shared" ca="1" si="231"/>
        <v/>
      </c>
      <c r="T680" s="154" t="str">
        <f t="shared" ca="1" si="249"/>
        <v/>
      </c>
      <c r="U680" s="154" t="str">
        <f t="shared" si="232"/>
        <v/>
      </c>
      <c r="V680" s="101" t="str">
        <f t="shared" ca="1" si="233"/>
        <v/>
      </c>
      <c r="W680" s="101" t="str">
        <f t="shared" si="234"/>
        <v/>
      </c>
    </row>
    <row r="681" spans="1:23">
      <c r="A681" s="102" t="str">
        <f>IFERROR(B681*Proc!$H$38,"")</f>
        <v/>
      </c>
      <c r="B681" s="34" t="str">
        <f t="shared" si="235"/>
        <v/>
      </c>
      <c r="C681" s="34" t="str">
        <f t="shared" ca="1" si="236"/>
        <v/>
      </c>
      <c r="D681" s="101" t="str">
        <f t="shared" ca="1" si="237"/>
        <v/>
      </c>
      <c r="E681" s="101" t="str">
        <f t="shared" ca="1" si="238"/>
        <v/>
      </c>
      <c r="F681" s="101" t="str">
        <f t="shared" ca="1" si="239"/>
        <v/>
      </c>
      <c r="G681" s="102" t="str">
        <f t="shared" ca="1" si="240"/>
        <v/>
      </c>
      <c r="H681" s="34" t="str">
        <f t="shared" ca="1" si="241"/>
        <v/>
      </c>
      <c r="I681" s="101" t="str">
        <f t="shared" ca="1" si="242"/>
        <v/>
      </c>
      <c r="J681" s="101" t="str">
        <f t="shared" ca="1" si="243"/>
        <v/>
      </c>
      <c r="K681" s="101" t="str">
        <f t="shared" ca="1" si="244"/>
        <v/>
      </c>
      <c r="L681" s="102" t="str">
        <f t="shared" si="245"/>
        <v/>
      </c>
      <c r="M681" s="124" t="str">
        <f t="shared" ca="1" si="228"/>
        <v/>
      </c>
      <c r="N681" s="124" t="str">
        <f t="shared" ca="1" si="229"/>
        <v/>
      </c>
      <c r="O681" s="124" t="str">
        <f t="shared" si="246"/>
        <v/>
      </c>
      <c r="P681" s="124" t="str">
        <f t="shared" si="247"/>
        <v/>
      </c>
      <c r="Q681" s="124" t="str">
        <f t="shared" si="248"/>
        <v/>
      </c>
      <c r="R681" s="124" t="str">
        <f t="shared" ca="1" si="230"/>
        <v/>
      </c>
      <c r="S681" s="154" t="str">
        <f t="shared" ca="1" si="231"/>
        <v/>
      </c>
      <c r="T681" s="154" t="str">
        <f t="shared" ca="1" si="249"/>
        <v/>
      </c>
      <c r="U681" s="154" t="str">
        <f t="shared" si="232"/>
        <v/>
      </c>
      <c r="V681" s="101" t="str">
        <f t="shared" ca="1" si="233"/>
        <v/>
      </c>
      <c r="W681" s="101" t="str">
        <f t="shared" si="234"/>
        <v/>
      </c>
    </row>
    <row r="682" spans="1:23">
      <c r="A682" s="102" t="str">
        <f>IFERROR(B682*Proc!$H$38,"")</f>
        <v/>
      </c>
      <c r="B682" s="34" t="str">
        <f t="shared" si="235"/>
        <v/>
      </c>
      <c r="C682" s="34" t="str">
        <f t="shared" ca="1" si="236"/>
        <v/>
      </c>
      <c r="D682" s="101" t="str">
        <f t="shared" ca="1" si="237"/>
        <v/>
      </c>
      <c r="E682" s="101" t="str">
        <f t="shared" ca="1" si="238"/>
        <v/>
      </c>
      <c r="F682" s="101" t="str">
        <f t="shared" ca="1" si="239"/>
        <v/>
      </c>
      <c r="G682" s="102" t="str">
        <f t="shared" ca="1" si="240"/>
        <v/>
      </c>
      <c r="H682" s="34" t="str">
        <f t="shared" ca="1" si="241"/>
        <v/>
      </c>
      <c r="I682" s="101" t="str">
        <f t="shared" ca="1" si="242"/>
        <v/>
      </c>
      <c r="J682" s="101" t="str">
        <f t="shared" ca="1" si="243"/>
        <v/>
      </c>
      <c r="K682" s="101" t="str">
        <f t="shared" ca="1" si="244"/>
        <v/>
      </c>
      <c r="L682" s="102" t="str">
        <f t="shared" si="245"/>
        <v/>
      </c>
      <c r="M682" s="124" t="str">
        <f t="shared" ca="1" si="228"/>
        <v/>
      </c>
      <c r="N682" s="124" t="str">
        <f t="shared" ca="1" si="229"/>
        <v/>
      </c>
      <c r="O682" s="124" t="str">
        <f t="shared" si="246"/>
        <v/>
      </c>
      <c r="P682" s="124" t="str">
        <f t="shared" si="247"/>
        <v/>
      </c>
      <c r="Q682" s="124" t="str">
        <f t="shared" si="248"/>
        <v/>
      </c>
      <c r="R682" s="124" t="str">
        <f t="shared" ca="1" si="230"/>
        <v/>
      </c>
      <c r="S682" s="154" t="str">
        <f t="shared" ca="1" si="231"/>
        <v/>
      </c>
      <c r="T682" s="154" t="str">
        <f t="shared" ca="1" si="249"/>
        <v/>
      </c>
      <c r="U682" s="154" t="str">
        <f t="shared" si="232"/>
        <v/>
      </c>
      <c r="V682" s="101" t="str">
        <f t="shared" ca="1" si="233"/>
        <v/>
      </c>
      <c r="W682" s="101" t="str">
        <f t="shared" si="234"/>
        <v/>
      </c>
    </row>
    <row r="683" spans="1:23">
      <c r="A683" s="102" t="str">
        <f>IFERROR(B683*Proc!$H$38,"")</f>
        <v/>
      </c>
      <c r="B683" s="34" t="str">
        <f t="shared" si="235"/>
        <v/>
      </c>
      <c r="C683" s="34" t="str">
        <f t="shared" ca="1" si="236"/>
        <v/>
      </c>
      <c r="D683" s="101" t="str">
        <f t="shared" ca="1" si="237"/>
        <v/>
      </c>
      <c r="E683" s="101" t="str">
        <f t="shared" ca="1" si="238"/>
        <v/>
      </c>
      <c r="F683" s="101" t="str">
        <f t="shared" ca="1" si="239"/>
        <v/>
      </c>
      <c r="G683" s="102" t="str">
        <f t="shared" ca="1" si="240"/>
        <v/>
      </c>
      <c r="H683" s="34" t="str">
        <f t="shared" ca="1" si="241"/>
        <v/>
      </c>
      <c r="I683" s="101" t="str">
        <f t="shared" ca="1" si="242"/>
        <v/>
      </c>
      <c r="J683" s="101" t="str">
        <f t="shared" ca="1" si="243"/>
        <v/>
      </c>
      <c r="K683" s="101" t="str">
        <f t="shared" ca="1" si="244"/>
        <v/>
      </c>
      <c r="L683" s="102" t="str">
        <f t="shared" si="245"/>
        <v/>
      </c>
      <c r="M683" s="124" t="str">
        <f t="shared" ca="1" si="228"/>
        <v/>
      </c>
      <c r="N683" s="124" t="str">
        <f t="shared" ca="1" si="229"/>
        <v/>
      </c>
      <c r="O683" s="124" t="str">
        <f t="shared" si="246"/>
        <v/>
      </c>
      <c r="P683" s="124" t="str">
        <f t="shared" si="247"/>
        <v/>
      </c>
      <c r="Q683" s="124" t="str">
        <f t="shared" si="248"/>
        <v/>
      </c>
      <c r="R683" s="124" t="str">
        <f t="shared" ca="1" si="230"/>
        <v/>
      </c>
      <c r="S683" s="154" t="str">
        <f t="shared" ca="1" si="231"/>
        <v/>
      </c>
      <c r="T683" s="154" t="str">
        <f t="shared" ca="1" si="249"/>
        <v/>
      </c>
      <c r="U683" s="154" t="str">
        <f t="shared" si="232"/>
        <v/>
      </c>
      <c r="V683" s="101" t="str">
        <f t="shared" ca="1" si="233"/>
        <v/>
      </c>
      <c r="W683" s="101" t="str">
        <f t="shared" si="234"/>
        <v/>
      </c>
    </row>
    <row r="684" spans="1:23">
      <c r="A684" s="102" t="str">
        <f>IFERROR(B684*Proc!$H$38,"")</f>
        <v/>
      </c>
      <c r="B684" s="34" t="str">
        <f t="shared" si="235"/>
        <v/>
      </c>
      <c r="C684" s="34" t="str">
        <f t="shared" ca="1" si="236"/>
        <v/>
      </c>
      <c r="D684" s="101" t="str">
        <f t="shared" ca="1" si="237"/>
        <v/>
      </c>
      <c r="E684" s="101" t="str">
        <f t="shared" ca="1" si="238"/>
        <v/>
      </c>
      <c r="F684" s="101" t="str">
        <f t="shared" ca="1" si="239"/>
        <v/>
      </c>
      <c r="G684" s="102" t="str">
        <f t="shared" ca="1" si="240"/>
        <v/>
      </c>
      <c r="H684" s="34" t="str">
        <f t="shared" ca="1" si="241"/>
        <v/>
      </c>
      <c r="I684" s="101" t="str">
        <f t="shared" ca="1" si="242"/>
        <v/>
      </c>
      <c r="J684" s="101" t="str">
        <f t="shared" ca="1" si="243"/>
        <v/>
      </c>
      <c r="K684" s="101" t="str">
        <f t="shared" ca="1" si="244"/>
        <v/>
      </c>
      <c r="L684" s="102" t="str">
        <f t="shared" si="245"/>
        <v/>
      </c>
      <c r="M684" s="124" t="str">
        <f t="shared" ca="1" si="228"/>
        <v/>
      </c>
      <c r="N684" s="124" t="str">
        <f t="shared" ca="1" si="229"/>
        <v/>
      </c>
      <c r="O684" s="124" t="str">
        <f t="shared" si="246"/>
        <v/>
      </c>
      <c r="P684" s="124" t="str">
        <f t="shared" si="247"/>
        <v/>
      </c>
      <c r="Q684" s="124" t="str">
        <f t="shared" si="248"/>
        <v/>
      </c>
      <c r="R684" s="124" t="str">
        <f t="shared" ca="1" si="230"/>
        <v/>
      </c>
      <c r="S684" s="154" t="str">
        <f t="shared" ca="1" si="231"/>
        <v/>
      </c>
      <c r="T684" s="154" t="str">
        <f t="shared" ca="1" si="249"/>
        <v/>
      </c>
      <c r="U684" s="154" t="str">
        <f t="shared" si="232"/>
        <v/>
      </c>
      <c r="V684" s="101" t="str">
        <f t="shared" ca="1" si="233"/>
        <v/>
      </c>
      <c r="W684" s="101" t="str">
        <f t="shared" si="234"/>
        <v/>
      </c>
    </row>
    <row r="685" spans="1:23">
      <c r="A685" s="102" t="str">
        <f>IFERROR(B685*Proc!$H$38,"")</f>
        <v/>
      </c>
      <c r="B685" s="34" t="str">
        <f t="shared" si="235"/>
        <v/>
      </c>
      <c r="C685" s="34" t="str">
        <f t="shared" ca="1" si="236"/>
        <v/>
      </c>
      <c r="D685" s="101" t="str">
        <f t="shared" ca="1" si="237"/>
        <v/>
      </c>
      <c r="E685" s="101" t="str">
        <f t="shared" ca="1" si="238"/>
        <v/>
      </c>
      <c r="F685" s="101" t="str">
        <f t="shared" ca="1" si="239"/>
        <v/>
      </c>
      <c r="G685" s="102" t="str">
        <f t="shared" ca="1" si="240"/>
        <v/>
      </c>
      <c r="H685" s="34" t="str">
        <f t="shared" ca="1" si="241"/>
        <v/>
      </c>
      <c r="I685" s="101" t="str">
        <f t="shared" ca="1" si="242"/>
        <v/>
      </c>
      <c r="J685" s="101" t="str">
        <f t="shared" ca="1" si="243"/>
        <v/>
      </c>
      <c r="K685" s="101" t="str">
        <f t="shared" ca="1" si="244"/>
        <v/>
      </c>
      <c r="L685" s="102" t="str">
        <f t="shared" si="245"/>
        <v/>
      </c>
      <c r="M685" s="124" t="str">
        <f t="shared" ca="1" si="228"/>
        <v/>
      </c>
      <c r="N685" s="124" t="str">
        <f t="shared" ca="1" si="229"/>
        <v/>
      </c>
      <c r="O685" s="124" t="str">
        <f t="shared" si="246"/>
        <v/>
      </c>
      <c r="P685" s="124" t="str">
        <f t="shared" si="247"/>
        <v/>
      </c>
      <c r="Q685" s="124" t="str">
        <f t="shared" si="248"/>
        <v/>
      </c>
      <c r="R685" s="124" t="str">
        <f t="shared" ca="1" si="230"/>
        <v/>
      </c>
      <c r="S685" s="154" t="str">
        <f t="shared" ca="1" si="231"/>
        <v/>
      </c>
      <c r="T685" s="154" t="str">
        <f t="shared" ca="1" si="249"/>
        <v/>
      </c>
      <c r="U685" s="154" t="str">
        <f t="shared" si="232"/>
        <v/>
      </c>
      <c r="V685" s="101" t="str">
        <f t="shared" ca="1" si="233"/>
        <v/>
      </c>
      <c r="W685" s="101" t="str">
        <f t="shared" si="234"/>
        <v/>
      </c>
    </row>
    <row r="686" spans="1:23">
      <c r="A686" s="102" t="str">
        <f>IFERROR(B686*Proc!$H$38,"")</f>
        <v/>
      </c>
      <c r="B686" s="34" t="str">
        <f t="shared" si="235"/>
        <v/>
      </c>
      <c r="C686" s="34" t="str">
        <f t="shared" ca="1" si="236"/>
        <v/>
      </c>
      <c r="D686" s="101" t="str">
        <f t="shared" ca="1" si="237"/>
        <v/>
      </c>
      <c r="E686" s="101" t="str">
        <f t="shared" ca="1" si="238"/>
        <v/>
      </c>
      <c r="F686" s="101" t="str">
        <f t="shared" ca="1" si="239"/>
        <v/>
      </c>
      <c r="G686" s="102" t="str">
        <f t="shared" ca="1" si="240"/>
        <v/>
      </c>
      <c r="H686" s="34" t="str">
        <f t="shared" ca="1" si="241"/>
        <v/>
      </c>
      <c r="I686" s="101" t="str">
        <f t="shared" ca="1" si="242"/>
        <v/>
      </c>
      <c r="J686" s="101" t="str">
        <f t="shared" ca="1" si="243"/>
        <v/>
      </c>
      <c r="K686" s="101" t="str">
        <f t="shared" ca="1" si="244"/>
        <v/>
      </c>
      <c r="L686" s="102" t="str">
        <f t="shared" si="245"/>
        <v/>
      </c>
      <c r="M686" s="124" t="str">
        <f t="shared" ca="1" si="228"/>
        <v/>
      </c>
      <c r="N686" s="124" t="str">
        <f t="shared" ca="1" si="229"/>
        <v/>
      </c>
      <c r="O686" s="124" t="str">
        <f t="shared" si="246"/>
        <v/>
      </c>
      <c r="P686" s="124" t="str">
        <f t="shared" si="247"/>
        <v/>
      </c>
      <c r="Q686" s="124" t="str">
        <f t="shared" si="248"/>
        <v/>
      </c>
      <c r="R686" s="124" t="str">
        <f t="shared" ca="1" si="230"/>
        <v/>
      </c>
      <c r="S686" s="154" t="str">
        <f t="shared" ca="1" si="231"/>
        <v/>
      </c>
      <c r="T686" s="154" t="str">
        <f t="shared" ca="1" si="249"/>
        <v/>
      </c>
      <c r="U686" s="154" t="str">
        <f t="shared" si="232"/>
        <v/>
      </c>
      <c r="V686" s="101" t="str">
        <f t="shared" ca="1" si="233"/>
        <v/>
      </c>
      <c r="W686" s="101" t="str">
        <f t="shared" si="234"/>
        <v/>
      </c>
    </row>
    <row r="687" spans="1:23">
      <c r="A687" s="102" t="str">
        <f>IFERROR(B687*Proc!$H$38,"")</f>
        <v/>
      </c>
      <c r="B687" s="34" t="str">
        <f t="shared" si="235"/>
        <v/>
      </c>
      <c r="C687" s="34" t="str">
        <f t="shared" ca="1" si="236"/>
        <v/>
      </c>
      <c r="D687" s="101" t="str">
        <f t="shared" ca="1" si="237"/>
        <v/>
      </c>
      <c r="E687" s="101" t="str">
        <f t="shared" ca="1" si="238"/>
        <v/>
      </c>
      <c r="F687" s="101" t="str">
        <f t="shared" ca="1" si="239"/>
        <v/>
      </c>
      <c r="G687" s="102" t="str">
        <f t="shared" ca="1" si="240"/>
        <v/>
      </c>
      <c r="H687" s="34" t="str">
        <f t="shared" ca="1" si="241"/>
        <v/>
      </c>
      <c r="I687" s="101" t="str">
        <f t="shared" ca="1" si="242"/>
        <v/>
      </c>
      <c r="J687" s="101" t="str">
        <f t="shared" ca="1" si="243"/>
        <v/>
      </c>
      <c r="K687" s="101" t="str">
        <f t="shared" ca="1" si="244"/>
        <v/>
      </c>
      <c r="L687" s="102" t="str">
        <f t="shared" si="245"/>
        <v/>
      </c>
      <c r="M687" s="124" t="str">
        <f t="shared" ca="1" si="228"/>
        <v/>
      </c>
      <c r="N687" s="124" t="str">
        <f t="shared" ca="1" si="229"/>
        <v/>
      </c>
      <c r="O687" s="124" t="str">
        <f t="shared" si="246"/>
        <v/>
      </c>
      <c r="P687" s="124" t="str">
        <f t="shared" si="247"/>
        <v/>
      </c>
      <c r="Q687" s="124" t="str">
        <f t="shared" si="248"/>
        <v/>
      </c>
      <c r="R687" s="124" t="str">
        <f t="shared" ca="1" si="230"/>
        <v/>
      </c>
      <c r="S687" s="154" t="str">
        <f t="shared" ca="1" si="231"/>
        <v/>
      </c>
      <c r="T687" s="154" t="str">
        <f t="shared" ca="1" si="249"/>
        <v/>
      </c>
      <c r="U687" s="154" t="str">
        <f t="shared" si="232"/>
        <v/>
      </c>
      <c r="V687" s="101" t="str">
        <f t="shared" ca="1" si="233"/>
        <v/>
      </c>
      <c r="W687" s="101" t="str">
        <f t="shared" si="234"/>
        <v/>
      </c>
    </row>
    <row r="688" spans="1:23">
      <c r="A688" s="102" t="str">
        <f>IFERROR(B688*Proc!$H$38,"")</f>
        <v/>
      </c>
      <c r="B688" s="34" t="str">
        <f t="shared" si="235"/>
        <v/>
      </c>
      <c r="C688" s="34" t="str">
        <f t="shared" ca="1" si="236"/>
        <v/>
      </c>
      <c r="D688" s="101" t="str">
        <f t="shared" ca="1" si="237"/>
        <v/>
      </c>
      <c r="E688" s="101" t="str">
        <f t="shared" ca="1" si="238"/>
        <v/>
      </c>
      <c r="F688" s="101" t="str">
        <f t="shared" ca="1" si="239"/>
        <v/>
      </c>
      <c r="G688" s="102" t="str">
        <f t="shared" ca="1" si="240"/>
        <v/>
      </c>
      <c r="H688" s="34" t="str">
        <f t="shared" ca="1" si="241"/>
        <v/>
      </c>
      <c r="I688" s="101" t="str">
        <f t="shared" ca="1" si="242"/>
        <v/>
      </c>
      <c r="J688" s="101" t="str">
        <f t="shared" ca="1" si="243"/>
        <v/>
      </c>
      <c r="K688" s="101" t="str">
        <f t="shared" ca="1" si="244"/>
        <v/>
      </c>
      <c r="L688" s="102" t="str">
        <f t="shared" si="245"/>
        <v/>
      </c>
      <c r="M688" s="124" t="str">
        <f t="shared" ca="1" si="228"/>
        <v/>
      </c>
      <c r="N688" s="124" t="str">
        <f t="shared" ca="1" si="229"/>
        <v/>
      </c>
      <c r="O688" s="124" t="str">
        <f t="shared" si="246"/>
        <v/>
      </c>
      <c r="P688" s="124" t="str">
        <f t="shared" si="247"/>
        <v/>
      </c>
      <c r="Q688" s="124" t="str">
        <f t="shared" si="248"/>
        <v/>
      </c>
      <c r="R688" s="124" t="str">
        <f t="shared" ca="1" si="230"/>
        <v/>
      </c>
      <c r="S688" s="154" t="str">
        <f t="shared" ca="1" si="231"/>
        <v/>
      </c>
      <c r="T688" s="154" t="str">
        <f t="shared" ca="1" si="249"/>
        <v/>
      </c>
      <c r="U688" s="154" t="str">
        <f t="shared" si="232"/>
        <v/>
      </c>
      <c r="V688" s="101" t="str">
        <f t="shared" ca="1" si="233"/>
        <v/>
      </c>
      <c r="W688" s="101" t="str">
        <f t="shared" si="234"/>
        <v/>
      </c>
    </row>
    <row r="689" spans="1:23">
      <c r="A689" s="102" t="str">
        <f>IFERROR(B689*Proc!$H$38,"")</f>
        <v/>
      </c>
      <c r="B689" s="34" t="str">
        <f t="shared" si="235"/>
        <v/>
      </c>
      <c r="C689" s="34" t="str">
        <f t="shared" ca="1" si="236"/>
        <v/>
      </c>
      <c r="D689" s="101" t="str">
        <f t="shared" ca="1" si="237"/>
        <v/>
      </c>
      <c r="E689" s="101" t="str">
        <f t="shared" ca="1" si="238"/>
        <v/>
      </c>
      <c r="F689" s="101" t="str">
        <f t="shared" ca="1" si="239"/>
        <v/>
      </c>
      <c r="G689" s="102" t="str">
        <f t="shared" ca="1" si="240"/>
        <v/>
      </c>
      <c r="H689" s="34" t="str">
        <f t="shared" ca="1" si="241"/>
        <v/>
      </c>
      <c r="I689" s="101" t="str">
        <f t="shared" ca="1" si="242"/>
        <v/>
      </c>
      <c r="J689" s="101" t="str">
        <f t="shared" ca="1" si="243"/>
        <v/>
      </c>
      <c r="K689" s="101" t="str">
        <f t="shared" ca="1" si="244"/>
        <v/>
      </c>
      <c r="L689" s="102" t="str">
        <f t="shared" si="245"/>
        <v/>
      </c>
      <c r="M689" s="124" t="str">
        <f t="shared" ca="1" si="228"/>
        <v/>
      </c>
      <c r="N689" s="124" t="str">
        <f t="shared" ca="1" si="229"/>
        <v/>
      </c>
      <c r="O689" s="124" t="str">
        <f t="shared" si="246"/>
        <v/>
      </c>
      <c r="P689" s="124" t="str">
        <f t="shared" si="247"/>
        <v/>
      </c>
      <c r="Q689" s="124" t="str">
        <f t="shared" si="248"/>
        <v/>
      </c>
      <c r="R689" s="124" t="str">
        <f t="shared" ca="1" si="230"/>
        <v/>
      </c>
      <c r="S689" s="154" t="str">
        <f t="shared" ca="1" si="231"/>
        <v/>
      </c>
      <c r="T689" s="154" t="str">
        <f t="shared" ca="1" si="249"/>
        <v/>
      </c>
      <c r="U689" s="154" t="str">
        <f t="shared" si="232"/>
        <v/>
      </c>
      <c r="V689" s="101" t="str">
        <f t="shared" ca="1" si="233"/>
        <v/>
      </c>
      <c r="W689" s="101" t="str">
        <f t="shared" si="234"/>
        <v/>
      </c>
    </row>
    <row r="690" spans="1:23">
      <c r="A690" s="102" t="str">
        <f>IFERROR(B690*Proc!$H$38,"")</f>
        <v/>
      </c>
      <c r="B690" s="34" t="str">
        <f t="shared" si="235"/>
        <v/>
      </c>
      <c r="C690" s="34" t="str">
        <f t="shared" ca="1" si="236"/>
        <v/>
      </c>
      <c r="D690" s="101" t="str">
        <f t="shared" ca="1" si="237"/>
        <v/>
      </c>
      <c r="E690" s="101" t="str">
        <f t="shared" ca="1" si="238"/>
        <v/>
      </c>
      <c r="F690" s="101" t="str">
        <f t="shared" ca="1" si="239"/>
        <v/>
      </c>
      <c r="G690" s="102" t="str">
        <f t="shared" ca="1" si="240"/>
        <v/>
      </c>
      <c r="H690" s="34" t="str">
        <f t="shared" ca="1" si="241"/>
        <v/>
      </c>
      <c r="I690" s="101" t="str">
        <f t="shared" ca="1" si="242"/>
        <v/>
      </c>
      <c r="J690" s="101" t="str">
        <f t="shared" ca="1" si="243"/>
        <v/>
      </c>
      <c r="K690" s="101" t="str">
        <f t="shared" ca="1" si="244"/>
        <v/>
      </c>
      <c r="L690" s="102" t="str">
        <f t="shared" si="245"/>
        <v/>
      </c>
      <c r="M690" s="124" t="str">
        <f t="shared" ca="1" si="228"/>
        <v/>
      </c>
      <c r="N690" s="124" t="str">
        <f t="shared" ca="1" si="229"/>
        <v/>
      </c>
      <c r="O690" s="124" t="str">
        <f t="shared" si="246"/>
        <v/>
      </c>
      <c r="P690" s="124" t="str">
        <f t="shared" si="247"/>
        <v/>
      </c>
      <c r="Q690" s="124" t="str">
        <f t="shared" si="248"/>
        <v/>
      </c>
      <c r="R690" s="124" t="str">
        <f t="shared" ca="1" si="230"/>
        <v/>
      </c>
      <c r="S690" s="154" t="str">
        <f t="shared" ca="1" si="231"/>
        <v/>
      </c>
      <c r="T690" s="154" t="str">
        <f t="shared" ca="1" si="249"/>
        <v/>
      </c>
      <c r="U690" s="154" t="str">
        <f t="shared" si="232"/>
        <v/>
      </c>
      <c r="V690" s="101" t="str">
        <f t="shared" ca="1" si="233"/>
        <v/>
      </c>
      <c r="W690" s="101" t="str">
        <f t="shared" si="234"/>
        <v/>
      </c>
    </row>
    <row r="691" spans="1:23">
      <c r="A691" s="102" t="str">
        <f>IFERROR(B691*Proc!$H$38,"")</f>
        <v/>
      </c>
      <c r="B691" s="34" t="str">
        <f t="shared" si="235"/>
        <v/>
      </c>
      <c r="C691" s="34" t="str">
        <f t="shared" ca="1" si="236"/>
        <v/>
      </c>
      <c r="D691" s="101" t="str">
        <f t="shared" ca="1" si="237"/>
        <v/>
      </c>
      <c r="E691" s="101" t="str">
        <f t="shared" ca="1" si="238"/>
        <v/>
      </c>
      <c r="F691" s="101" t="str">
        <f t="shared" ca="1" si="239"/>
        <v/>
      </c>
      <c r="G691" s="102" t="str">
        <f t="shared" ca="1" si="240"/>
        <v/>
      </c>
      <c r="H691" s="34" t="str">
        <f t="shared" ca="1" si="241"/>
        <v/>
      </c>
      <c r="I691" s="101" t="str">
        <f t="shared" ca="1" si="242"/>
        <v/>
      </c>
      <c r="J691" s="101" t="str">
        <f t="shared" ca="1" si="243"/>
        <v/>
      </c>
      <c r="K691" s="101" t="str">
        <f t="shared" ca="1" si="244"/>
        <v/>
      </c>
      <c r="L691" s="102" t="str">
        <f t="shared" si="245"/>
        <v/>
      </c>
      <c r="M691" s="124" t="str">
        <f t="shared" ca="1" si="228"/>
        <v/>
      </c>
      <c r="N691" s="124" t="str">
        <f t="shared" ca="1" si="229"/>
        <v/>
      </c>
      <c r="O691" s="124" t="str">
        <f t="shared" si="246"/>
        <v/>
      </c>
      <c r="P691" s="124" t="str">
        <f t="shared" si="247"/>
        <v/>
      </c>
      <c r="Q691" s="124" t="str">
        <f t="shared" si="248"/>
        <v/>
      </c>
      <c r="R691" s="124" t="str">
        <f t="shared" ca="1" si="230"/>
        <v/>
      </c>
      <c r="S691" s="154" t="str">
        <f t="shared" ca="1" si="231"/>
        <v/>
      </c>
      <c r="T691" s="154" t="str">
        <f t="shared" ca="1" si="249"/>
        <v/>
      </c>
      <c r="U691" s="154" t="str">
        <f t="shared" si="232"/>
        <v/>
      </c>
      <c r="V691" s="101" t="str">
        <f t="shared" ca="1" si="233"/>
        <v/>
      </c>
      <c r="W691" s="101" t="str">
        <f t="shared" si="234"/>
        <v/>
      </c>
    </row>
    <row r="692" spans="1:23">
      <c r="A692" s="102" t="str">
        <f>IFERROR(B692*Proc!$H$38,"")</f>
        <v/>
      </c>
      <c r="B692" s="34" t="str">
        <f t="shared" si="235"/>
        <v/>
      </c>
      <c r="C692" s="34" t="str">
        <f t="shared" ca="1" si="236"/>
        <v/>
      </c>
      <c r="D692" s="101" t="str">
        <f t="shared" ca="1" si="237"/>
        <v/>
      </c>
      <c r="E692" s="101" t="str">
        <f t="shared" ca="1" si="238"/>
        <v/>
      </c>
      <c r="F692" s="101" t="str">
        <f t="shared" ca="1" si="239"/>
        <v/>
      </c>
      <c r="G692" s="102" t="str">
        <f t="shared" ca="1" si="240"/>
        <v/>
      </c>
      <c r="H692" s="34" t="str">
        <f t="shared" ca="1" si="241"/>
        <v/>
      </c>
      <c r="I692" s="101" t="str">
        <f t="shared" ca="1" si="242"/>
        <v/>
      </c>
      <c r="J692" s="101" t="str">
        <f t="shared" ca="1" si="243"/>
        <v/>
      </c>
      <c r="K692" s="101" t="str">
        <f t="shared" ca="1" si="244"/>
        <v/>
      </c>
      <c r="L692" s="102" t="str">
        <f t="shared" si="245"/>
        <v/>
      </c>
      <c r="M692" s="124" t="str">
        <f t="shared" ca="1" si="228"/>
        <v/>
      </c>
      <c r="N692" s="124" t="str">
        <f t="shared" ca="1" si="229"/>
        <v/>
      </c>
      <c r="O692" s="124" t="str">
        <f t="shared" si="246"/>
        <v/>
      </c>
      <c r="P692" s="124" t="str">
        <f t="shared" si="247"/>
        <v/>
      </c>
      <c r="Q692" s="124" t="str">
        <f t="shared" si="248"/>
        <v/>
      </c>
      <c r="R692" s="124" t="str">
        <f t="shared" ca="1" si="230"/>
        <v/>
      </c>
      <c r="S692" s="154" t="str">
        <f t="shared" ca="1" si="231"/>
        <v/>
      </c>
      <c r="T692" s="154" t="str">
        <f t="shared" ca="1" si="249"/>
        <v/>
      </c>
      <c r="U692" s="154" t="str">
        <f t="shared" si="232"/>
        <v/>
      </c>
      <c r="V692" s="101" t="str">
        <f t="shared" ca="1" si="233"/>
        <v/>
      </c>
      <c r="W692" s="101" t="str">
        <f t="shared" si="234"/>
        <v/>
      </c>
    </row>
    <row r="693" spans="1:23">
      <c r="A693" s="102" t="str">
        <f>IFERROR(B693*Proc!$H$38,"")</f>
        <v/>
      </c>
      <c r="B693" s="34" t="str">
        <f t="shared" si="235"/>
        <v/>
      </c>
      <c r="C693" s="34" t="str">
        <f t="shared" ca="1" si="236"/>
        <v/>
      </c>
      <c r="D693" s="101" t="str">
        <f t="shared" ca="1" si="237"/>
        <v/>
      </c>
      <c r="E693" s="101" t="str">
        <f t="shared" ca="1" si="238"/>
        <v/>
      </c>
      <c r="F693" s="101" t="str">
        <f t="shared" ca="1" si="239"/>
        <v/>
      </c>
      <c r="G693" s="102" t="str">
        <f t="shared" ca="1" si="240"/>
        <v/>
      </c>
      <c r="H693" s="34" t="str">
        <f t="shared" ca="1" si="241"/>
        <v/>
      </c>
      <c r="I693" s="101" t="str">
        <f t="shared" ca="1" si="242"/>
        <v/>
      </c>
      <c r="J693" s="101" t="str">
        <f t="shared" ca="1" si="243"/>
        <v/>
      </c>
      <c r="K693" s="101" t="str">
        <f t="shared" ca="1" si="244"/>
        <v/>
      </c>
      <c r="L693" s="102" t="str">
        <f t="shared" si="245"/>
        <v/>
      </c>
      <c r="M693" s="124" t="str">
        <f t="shared" ca="1" si="228"/>
        <v/>
      </c>
      <c r="N693" s="124" t="str">
        <f t="shared" ca="1" si="229"/>
        <v/>
      </c>
      <c r="O693" s="124" t="str">
        <f t="shared" si="246"/>
        <v/>
      </c>
      <c r="P693" s="124" t="str">
        <f t="shared" si="247"/>
        <v/>
      </c>
      <c r="Q693" s="124" t="str">
        <f t="shared" si="248"/>
        <v/>
      </c>
      <c r="R693" s="124" t="str">
        <f t="shared" ca="1" si="230"/>
        <v/>
      </c>
      <c r="S693" s="154" t="str">
        <f t="shared" ca="1" si="231"/>
        <v/>
      </c>
      <c r="T693" s="154" t="str">
        <f t="shared" ca="1" si="249"/>
        <v/>
      </c>
      <c r="U693" s="154" t="str">
        <f t="shared" si="232"/>
        <v/>
      </c>
      <c r="V693" s="101" t="str">
        <f t="shared" ca="1" si="233"/>
        <v/>
      </c>
      <c r="W693" s="101" t="str">
        <f t="shared" si="234"/>
        <v/>
      </c>
    </row>
    <row r="694" spans="1:23">
      <c r="A694" s="102" t="str">
        <f>IFERROR(B694*Proc!$H$38,"")</f>
        <v/>
      </c>
      <c r="B694" s="34" t="str">
        <f t="shared" si="235"/>
        <v/>
      </c>
      <c r="C694" s="34" t="str">
        <f t="shared" ca="1" si="236"/>
        <v/>
      </c>
      <c r="D694" s="101" t="str">
        <f t="shared" ca="1" si="237"/>
        <v/>
      </c>
      <c r="E694" s="101" t="str">
        <f t="shared" ca="1" si="238"/>
        <v/>
      </c>
      <c r="F694" s="101" t="str">
        <f t="shared" ca="1" si="239"/>
        <v/>
      </c>
      <c r="G694" s="102" t="str">
        <f t="shared" ca="1" si="240"/>
        <v/>
      </c>
      <c r="H694" s="34" t="str">
        <f t="shared" ca="1" si="241"/>
        <v/>
      </c>
      <c r="I694" s="101" t="str">
        <f t="shared" ca="1" si="242"/>
        <v/>
      </c>
      <c r="J694" s="101" t="str">
        <f t="shared" ca="1" si="243"/>
        <v/>
      </c>
      <c r="K694" s="101" t="str">
        <f t="shared" ca="1" si="244"/>
        <v/>
      </c>
      <c r="L694" s="102" t="str">
        <f t="shared" si="245"/>
        <v/>
      </c>
      <c r="M694" s="124" t="str">
        <f t="shared" ca="1" si="228"/>
        <v/>
      </c>
      <c r="N694" s="124" t="str">
        <f t="shared" ca="1" si="229"/>
        <v/>
      </c>
      <c r="O694" s="124" t="str">
        <f t="shared" si="246"/>
        <v/>
      </c>
      <c r="P694" s="124" t="str">
        <f t="shared" si="247"/>
        <v/>
      </c>
      <c r="Q694" s="124" t="str">
        <f t="shared" si="248"/>
        <v/>
      </c>
      <c r="R694" s="124" t="str">
        <f t="shared" ca="1" si="230"/>
        <v/>
      </c>
      <c r="S694" s="154" t="str">
        <f t="shared" ca="1" si="231"/>
        <v/>
      </c>
      <c r="T694" s="154" t="str">
        <f t="shared" ca="1" si="249"/>
        <v/>
      </c>
      <c r="U694" s="154" t="str">
        <f t="shared" si="232"/>
        <v/>
      </c>
      <c r="V694" s="101" t="str">
        <f t="shared" ca="1" si="233"/>
        <v/>
      </c>
      <c r="W694" s="101" t="str">
        <f t="shared" si="234"/>
        <v/>
      </c>
    </row>
    <row r="695" spans="1:23">
      <c r="A695" s="102" t="str">
        <f>IFERROR(B695*Proc!$H$38,"")</f>
        <v/>
      </c>
      <c r="B695" s="34" t="str">
        <f t="shared" si="235"/>
        <v/>
      </c>
      <c r="C695" s="34" t="str">
        <f t="shared" ca="1" si="236"/>
        <v/>
      </c>
      <c r="D695" s="101" t="str">
        <f t="shared" ca="1" si="237"/>
        <v/>
      </c>
      <c r="E695" s="101" t="str">
        <f t="shared" ca="1" si="238"/>
        <v/>
      </c>
      <c r="F695" s="101" t="str">
        <f t="shared" ca="1" si="239"/>
        <v/>
      </c>
      <c r="G695" s="102" t="str">
        <f t="shared" ca="1" si="240"/>
        <v/>
      </c>
      <c r="H695" s="34" t="str">
        <f t="shared" ca="1" si="241"/>
        <v/>
      </c>
      <c r="I695" s="101" t="str">
        <f t="shared" ca="1" si="242"/>
        <v/>
      </c>
      <c r="J695" s="101" t="str">
        <f t="shared" ca="1" si="243"/>
        <v/>
      </c>
      <c r="K695" s="101" t="str">
        <f t="shared" ca="1" si="244"/>
        <v/>
      </c>
      <c r="L695" s="102" t="str">
        <f t="shared" si="245"/>
        <v/>
      </c>
      <c r="M695" s="124" t="str">
        <f t="shared" ca="1" si="228"/>
        <v/>
      </c>
      <c r="N695" s="124" t="str">
        <f t="shared" ca="1" si="229"/>
        <v/>
      </c>
      <c r="O695" s="124" t="str">
        <f t="shared" si="246"/>
        <v/>
      </c>
      <c r="P695" s="124" t="str">
        <f t="shared" si="247"/>
        <v/>
      </c>
      <c r="Q695" s="124" t="str">
        <f t="shared" si="248"/>
        <v/>
      </c>
      <c r="R695" s="124" t="str">
        <f t="shared" ca="1" si="230"/>
        <v/>
      </c>
      <c r="S695" s="154" t="str">
        <f t="shared" ca="1" si="231"/>
        <v/>
      </c>
      <c r="T695" s="154" t="str">
        <f t="shared" ca="1" si="249"/>
        <v/>
      </c>
      <c r="U695" s="154" t="str">
        <f t="shared" si="232"/>
        <v/>
      </c>
      <c r="V695" s="101" t="str">
        <f t="shared" ca="1" si="233"/>
        <v/>
      </c>
      <c r="W695" s="101" t="str">
        <f t="shared" si="234"/>
        <v/>
      </c>
    </row>
    <row r="696" spans="1:23">
      <c r="A696" s="102" t="str">
        <f>IFERROR(B696*Proc!$H$38,"")</f>
        <v/>
      </c>
      <c r="B696" s="34" t="str">
        <f t="shared" si="235"/>
        <v/>
      </c>
      <c r="C696" s="34" t="str">
        <f t="shared" ca="1" si="236"/>
        <v/>
      </c>
      <c r="D696" s="101" t="str">
        <f t="shared" ca="1" si="237"/>
        <v/>
      </c>
      <c r="E696" s="101" t="str">
        <f t="shared" ca="1" si="238"/>
        <v/>
      </c>
      <c r="F696" s="101" t="str">
        <f t="shared" ca="1" si="239"/>
        <v/>
      </c>
      <c r="G696" s="102" t="str">
        <f t="shared" ca="1" si="240"/>
        <v/>
      </c>
      <c r="H696" s="34" t="str">
        <f t="shared" ca="1" si="241"/>
        <v/>
      </c>
      <c r="I696" s="101" t="str">
        <f t="shared" ca="1" si="242"/>
        <v/>
      </c>
      <c r="J696" s="101" t="str">
        <f t="shared" ca="1" si="243"/>
        <v/>
      </c>
      <c r="K696" s="101" t="str">
        <f t="shared" ca="1" si="244"/>
        <v/>
      </c>
      <c r="L696" s="102" t="str">
        <f t="shared" si="245"/>
        <v/>
      </c>
      <c r="M696" s="124" t="str">
        <f t="shared" ca="1" si="228"/>
        <v/>
      </c>
      <c r="N696" s="124" t="str">
        <f t="shared" ca="1" si="229"/>
        <v/>
      </c>
      <c r="O696" s="124" t="str">
        <f t="shared" si="246"/>
        <v/>
      </c>
      <c r="P696" s="124" t="str">
        <f t="shared" si="247"/>
        <v/>
      </c>
      <c r="Q696" s="124" t="str">
        <f t="shared" si="248"/>
        <v/>
      </c>
      <c r="R696" s="124" t="str">
        <f t="shared" ca="1" si="230"/>
        <v/>
      </c>
      <c r="S696" s="154" t="str">
        <f t="shared" ca="1" si="231"/>
        <v/>
      </c>
      <c r="T696" s="154" t="str">
        <f t="shared" ca="1" si="249"/>
        <v/>
      </c>
      <c r="U696" s="154" t="str">
        <f t="shared" si="232"/>
        <v/>
      </c>
      <c r="V696" s="101" t="str">
        <f t="shared" ca="1" si="233"/>
        <v/>
      </c>
      <c r="W696" s="101" t="str">
        <f t="shared" si="234"/>
        <v/>
      </c>
    </row>
    <row r="697" spans="1:23">
      <c r="A697" s="102" t="str">
        <f>IFERROR(B697*Proc!$H$38,"")</f>
        <v/>
      </c>
      <c r="B697" s="34" t="str">
        <f t="shared" si="235"/>
        <v/>
      </c>
      <c r="C697" s="34" t="str">
        <f t="shared" ca="1" si="236"/>
        <v/>
      </c>
      <c r="D697" s="101" t="str">
        <f t="shared" ca="1" si="237"/>
        <v/>
      </c>
      <c r="E697" s="101" t="str">
        <f t="shared" ca="1" si="238"/>
        <v/>
      </c>
      <c r="F697" s="101" t="str">
        <f t="shared" ca="1" si="239"/>
        <v/>
      </c>
      <c r="G697" s="102" t="str">
        <f t="shared" ca="1" si="240"/>
        <v/>
      </c>
      <c r="H697" s="34" t="str">
        <f t="shared" ca="1" si="241"/>
        <v/>
      </c>
      <c r="I697" s="101" t="str">
        <f t="shared" ca="1" si="242"/>
        <v/>
      </c>
      <c r="J697" s="101" t="str">
        <f t="shared" ca="1" si="243"/>
        <v/>
      </c>
      <c r="K697" s="101" t="str">
        <f t="shared" ca="1" si="244"/>
        <v/>
      </c>
      <c r="L697" s="102" t="str">
        <f t="shared" si="245"/>
        <v/>
      </c>
      <c r="M697" s="124" t="str">
        <f t="shared" ca="1" si="228"/>
        <v/>
      </c>
      <c r="N697" s="124" t="str">
        <f t="shared" ca="1" si="229"/>
        <v/>
      </c>
      <c r="O697" s="124" t="str">
        <f t="shared" si="246"/>
        <v/>
      </c>
      <c r="P697" s="124" t="str">
        <f t="shared" si="247"/>
        <v/>
      </c>
      <c r="Q697" s="124" t="str">
        <f t="shared" si="248"/>
        <v/>
      </c>
      <c r="R697" s="124" t="str">
        <f t="shared" ca="1" si="230"/>
        <v/>
      </c>
      <c r="S697" s="154" t="str">
        <f t="shared" ca="1" si="231"/>
        <v/>
      </c>
      <c r="T697" s="154" t="str">
        <f t="shared" ca="1" si="249"/>
        <v/>
      </c>
      <c r="U697" s="154" t="str">
        <f t="shared" si="232"/>
        <v/>
      </c>
      <c r="V697" s="101" t="str">
        <f t="shared" ca="1" si="233"/>
        <v/>
      </c>
      <c r="W697" s="101" t="str">
        <f t="shared" si="234"/>
        <v/>
      </c>
    </row>
    <row r="698" spans="1:23">
      <c r="A698" s="102" t="str">
        <f>IFERROR(B698*Proc!$H$38,"")</f>
        <v/>
      </c>
      <c r="B698" s="34" t="str">
        <f t="shared" si="235"/>
        <v/>
      </c>
      <c r="C698" s="34" t="str">
        <f t="shared" ca="1" si="236"/>
        <v/>
      </c>
      <c r="D698" s="101" t="str">
        <f t="shared" ca="1" si="237"/>
        <v/>
      </c>
      <c r="E698" s="101" t="str">
        <f t="shared" ca="1" si="238"/>
        <v/>
      </c>
      <c r="F698" s="101" t="str">
        <f t="shared" ca="1" si="239"/>
        <v/>
      </c>
      <c r="G698" s="102" t="str">
        <f t="shared" ca="1" si="240"/>
        <v/>
      </c>
      <c r="H698" s="34" t="str">
        <f t="shared" ca="1" si="241"/>
        <v/>
      </c>
      <c r="I698" s="101" t="str">
        <f t="shared" ca="1" si="242"/>
        <v/>
      </c>
      <c r="J698" s="101" t="str">
        <f t="shared" ca="1" si="243"/>
        <v/>
      </c>
      <c r="K698" s="101" t="str">
        <f t="shared" ca="1" si="244"/>
        <v/>
      </c>
      <c r="L698" s="102" t="str">
        <f t="shared" si="245"/>
        <v/>
      </c>
      <c r="M698" s="124" t="str">
        <f t="shared" ca="1" si="228"/>
        <v/>
      </c>
      <c r="N698" s="124" t="str">
        <f t="shared" ca="1" si="229"/>
        <v/>
      </c>
      <c r="O698" s="124" t="str">
        <f t="shared" si="246"/>
        <v/>
      </c>
      <c r="P698" s="124" t="str">
        <f t="shared" si="247"/>
        <v/>
      </c>
      <c r="Q698" s="124" t="str">
        <f t="shared" si="248"/>
        <v/>
      </c>
      <c r="R698" s="124" t="str">
        <f t="shared" ca="1" si="230"/>
        <v/>
      </c>
      <c r="S698" s="154" t="str">
        <f t="shared" ca="1" si="231"/>
        <v/>
      </c>
      <c r="T698" s="154" t="str">
        <f t="shared" ca="1" si="249"/>
        <v/>
      </c>
      <c r="U698" s="154" t="str">
        <f t="shared" si="232"/>
        <v/>
      </c>
      <c r="V698" s="101" t="str">
        <f t="shared" ca="1" si="233"/>
        <v/>
      </c>
      <c r="W698" s="101" t="str">
        <f t="shared" si="234"/>
        <v/>
      </c>
    </row>
    <row r="699" spans="1:23">
      <c r="A699" s="102" t="str">
        <f>IFERROR(B699*Proc!$H$38,"")</f>
        <v/>
      </c>
      <c r="B699" s="34" t="str">
        <f t="shared" si="235"/>
        <v/>
      </c>
      <c r="C699" s="34" t="str">
        <f t="shared" ca="1" si="236"/>
        <v/>
      </c>
      <c r="D699" s="101" t="str">
        <f t="shared" ca="1" si="237"/>
        <v/>
      </c>
      <c r="E699" s="101" t="str">
        <f t="shared" ca="1" si="238"/>
        <v/>
      </c>
      <c r="F699" s="101" t="str">
        <f t="shared" ca="1" si="239"/>
        <v/>
      </c>
      <c r="G699" s="102" t="str">
        <f t="shared" ca="1" si="240"/>
        <v/>
      </c>
      <c r="H699" s="34" t="str">
        <f t="shared" ca="1" si="241"/>
        <v/>
      </c>
      <c r="I699" s="101" t="str">
        <f t="shared" ca="1" si="242"/>
        <v/>
      </c>
      <c r="J699" s="101" t="str">
        <f t="shared" ca="1" si="243"/>
        <v/>
      </c>
      <c r="K699" s="101" t="str">
        <f t="shared" ca="1" si="244"/>
        <v/>
      </c>
      <c r="L699" s="102" t="str">
        <f t="shared" si="245"/>
        <v/>
      </c>
      <c r="M699" s="124" t="str">
        <f t="shared" ca="1" si="228"/>
        <v/>
      </c>
      <c r="N699" s="124" t="str">
        <f t="shared" ca="1" si="229"/>
        <v/>
      </c>
      <c r="O699" s="124" t="str">
        <f t="shared" si="246"/>
        <v/>
      </c>
      <c r="P699" s="124" t="str">
        <f t="shared" si="247"/>
        <v/>
      </c>
      <c r="Q699" s="124" t="str">
        <f t="shared" si="248"/>
        <v/>
      </c>
      <c r="R699" s="124" t="str">
        <f t="shared" ca="1" si="230"/>
        <v/>
      </c>
      <c r="S699" s="154" t="str">
        <f t="shared" ca="1" si="231"/>
        <v/>
      </c>
      <c r="T699" s="154" t="str">
        <f t="shared" ca="1" si="249"/>
        <v/>
      </c>
      <c r="U699" s="154" t="str">
        <f t="shared" si="232"/>
        <v/>
      </c>
      <c r="V699" s="101" t="str">
        <f t="shared" ca="1" si="233"/>
        <v/>
      </c>
      <c r="W699" s="101" t="str">
        <f t="shared" si="234"/>
        <v/>
      </c>
    </row>
    <row r="700" spans="1:23">
      <c r="A700" s="102" t="str">
        <f>IFERROR(B700*Proc!$H$38,"")</f>
        <v/>
      </c>
      <c r="B700" s="34" t="str">
        <f t="shared" si="235"/>
        <v/>
      </c>
      <c r="C700" s="34" t="str">
        <f t="shared" ca="1" si="236"/>
        <v/>
      </c>
      <c r="D700" s="101" t="str">
        <f t="shared" ca="1" si="237"/>
        <v/>
      </c>
      <c r="E700" s="101" t="str">
        <f t="shared" ca="1" si="238"/>
        <v/>
      </c>
      <c r="F700" s="101" t="str">
        <f t="shared" ca="1" si="239"/>
        <v/>
      </c>
      <c r="G700" s="102" t="str">
        <f t="shared" ca="1" si="240"/>
        <v/>
      </c>
      <c r="H700" s="34" t="str">
        <f t="shared" ca="1" si="241"/>
        <v/>
      </c>
      <c r="I700" s="101" t="str">
        <f t="shared" ca="1" si="242"/>
        <v/>
      </c>
      <c r="J700" s="101" t="str">
        <f t="shared" ca="1" si="243"/>
        <v/>
      </c>
      <c r="K700" s="101" t="str">
        <f t="shared" ca="1" si="244"/>
        <v/>
      </c>
      <c r="L700" s="102" t="str">
        <f t="shared" si="245"/>
        <v/>
      </c>
      <c r="M700" s="124" t="str">
        <f t="shared" ca="1" si="228"/>
        <v/>
      </c>
      <c r="N700" s="124" t="str">
        <f t="shared" ca="1" si="229"/>
        <v/>
      </c>
      <c r="O700" s="124" t="str">
        <f t="shared" si="246"/>
        <v/>
      </c>
      <c r="P700" s="124" t="str">
        <f t="shared" si="247"/>
        <v/>
      </c>
      <c r="Q700" s="124" t="str">
        <f t="shared" si="248"/>
        <v/>
      </c>
      <c r="R700" s="124" t="str">
        <f t="shared" ca="1" si="230"/>
        <v/>
      </c>
      <c r="S700" s="154" t="str">
        <f t="shared" ca="1" si="231"/>
        <v/>
      </c>
      <c r="T700" s="154" t="str">
        <f t="shared" ca="1" si="249"/>
        <v/>
      </c>
      <c r="U700" s="154" t="str">
        <f t="shared" si="232"/>
        <v/>
      </c>
      <c r="V700" s="101" t="str">
        <f t="shared" ca="1" si="233"/>
        <v/>
      </c>
      <c r="W700" s="101" t="str">
        <f t="shared" si="234"/>
        <v/>
      </c>
    </row>
    <row r="701" spans="1:23">
      <c r="A701" s="102" t="str">
        <f>IFERROR(B701*Proc!$H$38,"")</f>
        <v/>
      </c>
      <c r="B701" s="34" t="str">
        <f t="shared" si="235"/>
        <v/>
      </c>
      <c r="C701" s="34" t="str">
        <f t="shared" ca="1" si="236"/>
        <v/>
      </c>
      <c r="D701" s="101" t="str">
        <f t="shared" ca="1" si="237"/>
        <v/>
      </c>
      <c r="E701" s="101" t="str">
        <f t="shared" ca="1" si="238"/>
        <v/>
      </c>
      <c r="F701" s="101" t="str">
        <f t="shared" ca="1" si="239"/>
        <v/>
      </c>
      <c r="G701" s="102" t="str">
        <f t="shared" ca="1" si="240"/>
        <v/>
      </c>
      <c r="H701" s="34" t="str">
        <f t="shared" ca="1" si="241"/>
        <v/>
      </c>
      <c r="I701" s="101" t="str">
        <f t="shared" ca="1" si="242"/>
        <v/>
      </c>
      <c r="J701" s="101" t="str">
        <f t="shared" ca="1" si="243"/>
        <v/>
      </c>
      <c r="K701" s="101" t="str">
        <f t="shared" ca="1" si="244"/>
        <v/>
      </c>
      <c r="L701" s="102" t="str">
        <f t="shared" si="245"/>
        <v/>
      </c>
      <c r="M701" s="124" t="str">
        <f t="shared" ca="1" si="228"/>
        <v/>
      </c>
      <c r="N701" s="124" t="str">
        <f t="shared" ca="1" si="229"/>
        <v/>
      </c>
      <c r="O701" s="124" t="str">
        <f t="shared" si="246"/>
        <v/>
      </c>
      <c r="P701" s="124" t="str">
        <f t="shared" si="247"/>
        <v/>
      </c>
      <c r="Q701" s="124" t="str">
        <f t="shared" si="248"/>
        <v/>
      </c>
      <c r="R701" s="124" t="str">
        <f t="shared" ca="1" si="230"/>
        <v/>
      </c>
      <c r="S701" s="154" t="str">
        <f t="shared" ca="1" si="231"/>
        <v/>
      </c>
      <c r="T701" s="154" t="str">
        <f t="shared" ca="1" si="249"/>
        <v/>
      </c>
      <c r="U701" s="154" t="str">
        <f t="shared" si="232"/>
        <v/>
      </c>
      <c r="V701" s="101" t="str">
        <f t="shared" ca="1" si="233"/>
        <v/>
      </c>
      <c r="W701" s="101" t="str">
        <f t="shared" si="234"/>
        <v/>
      </c>
    </row>
    <row r="702" spans="1:23">
      <c r="A702" s="102" t="str">
        <f>IFERROR(B702*Proc!$H$38,"")</f>
        <v/>
      </c>
      <c r="B702" s="34" t="str">
        <f t="shared" si="235"/>
        <v/>
      </c>
      <c r="C702" s="34" t="str">
        <f t="shared" ca="1" si="236"/>
        <v/>
      </c>
      <c r="D702" s="101" t="str">
        <f t="shared" ca="1" si="237"/>
        <v/>
      </c>
      <c r="E702" s="101" t="str">
        <f t="shared" ca="1" si="238"/>
        <v/>
      </c>
      <c r="F702" s="101" t="str">
        <f t="shared" ca="1" si="239"/>
        <v/>
      </c>
      <c r="G702" s="102" t="str">
        <f t="shared" ca="1" si="240"/>
        <v/>
      </c>
      <c r="H702" s="34" t="str">
        <f t="shared" ca="1" si="241"/>
        <v/>
      </c>
      <c r="I702" s="101" t="str">
        <f t="shared" ca="1" si="242"/>
        <v/>
      </c>
      <c r="J702" s="101" t="str">
        <f t="shared" ca="1" si="243"/>
        <v/>
      </c>
      <c r="K702" s="101" t="str">
        <f t="shared" ca="1" si="244"/>
        <v/>
      </c>
      <c r="L702" s="102" t="str">
        <f t="shared" si="245"/>
        <v/>
      </c>
      <c r="M702" s="124" t="str">
        <f t="shared" ca="1" si="228"/>
        <v/>
      </c>
      <c r="N702" s="124" t="str">
        <f t="shared" ca="1" si="229"/>
        <v/>
      </c>
      <c r="O702" s="124" t="str">
        <f t="shared" si="246"/>
        <v/>
      </c>
      <c r="P702" s="124" t="str">
        <f t="shared" si="247"/>
        <v/>
      </c>
      <c r="Q702" s="124" t="str">
        <f t="shared" si="248"/>
        <v/>
      </c>
      <c r="R702" s="124" t="str">
        <f t="shared" ca="1" si="230"/>
        <v/>
      </c>
      <c r="S702" s="154" t="str">
        <f t="shared" ca="1" si="231"/>
        <v/>
      </c>
      <c r="T702" s="154" t="str">
        <f t="shared" ca="1" si="249"/>
        <v/>
      </c>
      <c r="U702" s="154" t="str">
        <f t="shared" si="232"/>
        <v/>
      </c>
      <c r="V702" s="101" t="str">
        <f t="shared" ca="1" si="233"/>
        <v/>
      </c>
      <c r="W702" s="101" t="str">
        <f t="shared" si="234"/>
        <v/>
      </c>
    </row>
    <row r="703" spans="1:23">
      <c r="A703" s="102" t="str">
        <f>IFERROR(B703*Proc!$H$38,"")</f>
        <v/>
      </c>
      <c r="B703" s="34" t="str">
        <f t="shared" si="235"/>
        <v/>
      </c>
      <c r="C703" s="34" t="str">
        <f t="shared" ca="1" si="236"/>
        <v/>
      </c>
      <c r="D703" s="101" t="str">
        <f t="shared" ca="1" si="237"/>
        <v/>
      </c>
      <c r="E703" s="101" t="str">
        <f t="shared" ca="1" si="238"/>
        <v/>
      </c>
      <c r="F703" s="101" t="str">
        <f t="shared" ca="1" si="239"/>
        <v/>
      </c>
      <c r="G703" s="102" t="str">
        <f t="shared" ca="1" si="240"/>
        <v/>
      </c>
      <c r="H703" s="34" t="str">
        <f t="shared" ca="1" si="241"/>
        <v/>
      </c>
      <c r="I703" s="101" t="str">
        <f t="shared" ca="1" si="242"/>
        <v/>
      </c>
      <c r="J703" s="101" t="str">
        <f t="shared" ca="1" si="243"/>
        <v/>
      </c>
      <c r="K703" s="101" t="str">
        <f t="shared" ca="1" si="244"/>
        <v/>
      </c>
      <c r="L703" s="102" t="str">
        <f t="shared" si="245"/>
        <v/>
      </c>
      <c r="M703" s="124" t="str">
        <f t="shared" ca="1" si="228"/>
        <v/>
      </c>
      <c r="N703" s="124" t="str">
        <f t="shared" ca="1" si="229"/>
        <v/>
      </c>
      <c r="O703" s="124" t="str">
        <f t="shared" si="246"/>
        <v/>
      </c>
      <c r="P703" s="124" t="str">
        <f t="shared" si="247"/>
        <v/>
      </c>
      <c r="Q703" s="124" t="str">
        <f t="shared" si="248"/>
        <v/>
      </c>
      <c r="R703" s="124" t="str">
        <f t="shared" ca="1" si="230"/>
        <v/>
      </c>
      <c r="S703" s="154" t="str">
        <f t="shared" ca="1" si="231"/>
        <v/>
      </c>
      <c r="T703" s="154" t="str">
        <f t="shared" ca="1" si="249"/>
        <v/>
      </c>
      <c r="U703" s="154" t="str">
        <f t="shared" si="232"/>
        <v/>
      </c>
      <c r="V703" s="101" t="str">
        <f t="shared" ca="1" si="233"/>
        <v/>
      </c>
      <c r="W703" s="101" t="str">
        <f t="shared" si="234"/>
        <v/>
      </c>
    </row>
    <row r="704" spans="1:23">
      <c r="A704" s="102" t="str">
        <f>IFERROR(B704*Proc!$H$38,"")</f>
        <v/>
      </c>
      <c r="B704" s="34" t="str">
        <f t="shared" si="235"/>
        <v/>
      </c>
      <c r="C704" s="34" t="str">
        <f t="shared" ca="1" si="236"/>
        <v/>
      </c>
      <c r="D704" s="101" t="str">
        <f t="shared" ca="1" si="237"/>
        <v/>
      </c>
      <c r="E704" s="101" t="str">
        <f t="shared" ca="1" si="238"/>
        <v/>
      </c>
      <c r="F704" s="101" t="str">
        <f t="shared" ca="1" si="239"/>
        <v/>
      </c>
      <c r="G704" s="102" t="str">
        <f t="shared" ca="1" si="240"/>
        <v/>
      </c>
      <c r="H704" s="34" t="str">
        <f t="shared" ca="1" si="241"/>
        <v/>
      </c>
      <c r="I704" s="101" t="str">
        <f t="shared" ca="1" si="242"/>
        <v/>
      </c>
      <c r="J704" s="101" t="str">
        <f t="shared" ca="1" si="243"/>
        <v/>
      </c>
      <c r="K704" s="101" t="str">
        <f t="shared" ca="1" si="244"/>
        <v/>
      </c>
      <c r="L704" s="102" t="str">
        <f t="shared" si="245"/>
        <v/>
      </c>
      <c r="M704" s="124" t="str">
        <f t="shared" ca="1" si="228"/>
        <v/>
      </c>
      <c r="N704" s="124" t="str">
        <f t="shared" ca="1" si="229"/>
        <v/>
      </c>
      <c r="O704" s="124" t="str">
        <f t="shared" si="246"/>
        <v/>
      </c>
      <c r="P704" s="124" t="str">
        <f t="shared" si="247"/>
        <v/>
      </c>
      <c r="Q704" s="124" t="str">
        <f t="shared" si="248"/>
        <v/>
      </c>
      <c r="R704" s="124" t="str">
        <f t="shared" ca="1" si="230"/>
        <v/>
      </c>
      <c r="S704" s="154" t="str">
        <f t="shared" ca="1" si="231"/>
        <v/>
      </c>
      <c r="T704" s="154" t="str">
        <f t="shared" ca="1" si="249"/>
        <v/>
      </c>
      <c r="U704" s="154" t="str">
        <f t="shared" si="232"/>
        <v/>
      </c>
      <c r="V704" s="101" t="str">
        <f t="shared" ca="1" si="233"/>
        <v/>
      </c>
      <c r="W704" s="101" t="str">
        <f t="shared" si="234"/>
        <v/>
      </c>
    </row>
    <row r="705" spans="1:23">
      <c r="A705" s="102" t="str">
        <f>IFERROR(B705*Proc!$H$38,"")</f>
        <v/>
      </c>
      <c r="B705" s="34" t="str">
        <f t="shared" si="235"/>
        <v/>
      </c>
      <c r="C705" s="34" t="str">
        <f t="shared" ca="1" si="236"/>
        <v/>
      </c>
      <c r="D705" s="101" t="str">
        <f t="shared" ca="1" si="237"/>
        <v/>
      </c>
      <c r="E705" s="101" t="str">
        <f t="shared" ca="1" si="238"/>
        <v/>
      </c>
      <c r="F705" s="101" t="str">
        <f t="shared" ca="1" si="239"/>
        <v/>
      </c>
      <c r="G705" s="102" t="str">
        <f t="shared" ca="1" si="240"/>
        <v/>
      </c>
      <c r="H705" s="34" t="str">
        <f t="shared" ca="1" si="241"/>
        <v/>
      </c>
      <c r="I705" s="101" t="str">
        <f t="shared" ca="1" si="242"/>
        <v/>
      </c>
      <c r="J705" s="101" t="str">
        <f t="shared" ca="1" si="243"/>
        <v/>
      </c>
      <c r="K705" s="101" t="str">
        <f t="shared" ca="1" si="244"/>
        <v/>
      </c>
      <c r="L705" s="102" t="str">
        <f t="shared" si="245"/>
        <v/>
      </c>
      <c r="M705" s="124" t="str">
        <f t="shared" ca="1" si="228"/>
        <v/>
      </c>
      <c r="N705" s="124" t="str">
        <f t="shared" ca="1" si="229"/>
        <v/>
      </c>
      <c r="O705" s="124" t="str">
        <f t="shared" si="246"/>
        <v/>
      </c>
      <c r="P705" s="124" t="str">
        <f t="shared" si="247"/>
        <v/>
      </c>
      <c r="Q705" s="124" t="str">
        <f t="shared" si="248"/>
        <v/>
      </c>
      <c r="R705" s="124" t="str">
        <f t="shared" ca="1" si="230"/>
        <v/>
      </c>
      <c r="S705" s="154" t="str">
        <f t="shared" ca="1" si="231"/>
        <v/>
      </c>
      <c r="T705" s="154" t="str">
        <f t="shared" ca="1" si="249"/>
        <v/>
      </c>
      <c r="U705" s="154" t="str">
        <f t="shared" si="232"/>
        <v/>
      </c>
      <c r="V705" s="101" t="str">
        <f t="shared" ca="1" si="233"/>
        <v/>
      </c>
      <c r="W705" s="101" t="str">
        <f t="shared" si="234"/>
        <v/>
      </c>
    </row>
    <row r="706" spans="1:23">
      <c r="A706" s="102" t="str">
        <f>IFERROR(B706*Proc!$H$38,"")</f>
        <v/>
      </c>
      <c r="B706" s="34" t="str">
        <f t="shared" si="235"/>
        <v/>
      </c>
      <c r="C706" s="34" t="str">
        <f t="shared" ca="1" si="236"/>
        <v/>
      </c>
      <c r="D706" s="101" t="str">
        <f t="shared" ca="1" si="237"/>
        <v/>
      </c>
      <c r="E706" s="101" t="str">
        <f t="shared" ca="1" si="238"/>
        <v/>
      </c>
      <c r="F706" s="101" t="str">
        <f t="shared" ca="1" si="239"/>
        <v/>
      </c>
      <c r="G706" s="102" t="str">
        <f t="shared" ca="1" si="240"/>
        <v/>
      </c>
      <c r="H706" s="34" t="str">
        <f t="shared" ca="1" si="241"/>
        <v/>
      </c>
      <c r="I706" s="101" t="str">
        <f t="shared" ca="1" si="242"/>
        <v/>
      </c>
      <c r="J706" s="101" t="str">
        <f t="shared" ca="1" si="243"/>
        <v/>
      </c>
      <c r="K706" s="101" t="str">
        <f t="shared" ca="1" si="244"/>
        <v/>
      </c>
      <c r="L706" s="102" t="str">
        <f t="shared" si="245"/>
        <v/>
      </c>
      <c r="M706" s="124" t="str">
        <f t="shared" ca="1" si="228"/>
        <v/>
      </c>
      <c r="N706" s="124" t="str">
        <f t="shared" ca="1" si="229"/>
        <v/>
      </c>
      <c r="O706" s="124" t="str">
        <f t="shared" si="246"/>
        <v/>
      </c>
      <c r="P706" s="124" t="str">
        <f t="shared" si="247"/>
        <v/>
      </c>
      <c r="Q706" s="124" t="str">
        <f t="shared" si="248"/>
        <v/>
      </c>
      <c r="R706" s="124" t="str">
        <f t="shared" ca="1" si="230"/>
        <v/>
      </c>
      <c r="S706" s="154" t="str">
        <f t="shared" ca="1" si="231"/>
        <v/>
      </c>
      <c r="T706" s="154" t="str">
        <f t="shared" ca="1" si="249"/>
        <v/>
      </c>
      <c r="U706" s="154" t="str">
        <f t="shared" si="232"/>
        <v/>
      </c>
      <c r="V706" s="101" t="str">
        <f t="shared" ca="1" si="233"/>
        <v/>
      </c>
      <c r="W706" s="101" t="str">
        <f t="shared" si="234"/>
        <v/>
      </c>
    </row>
    <row r="707" spans="1:23">
      <c r="A707" s="102" t="str">
        <f>IFERROR(B707*Proc!$H$38,"")</f>
        <v/>
      </c>
      <c r="B707" s="34" t="str">
        <f t="shared" si="235"/>
        <v/>
      </c>
      <c r="C707" s="34" t="str">
        <f t="shared" ca="1" si="236"/>
        <v/>
      </c>
      <c r="D707" s="101" t="str">
        <f t="shared" ca="1" si="237"/>
        <v/>
      </c>
      <c r="E707" s="101" t="str">
        <f t="shared" ca="1" si="238"/>
        <v/>
      </c>
      <c r="F707" s="101" t="str">
        <f t="shared" ca="1" si="239"/>
        <v/>
      </c>
      <c r="G707" s="102" t="str">
        <f t="shared" ca="1" si="240"/>
        <v/>
      </c>
      <c r="H707" s="34" t="str">
        <f t="shared" ca="1" si="241"/>
        <v/>
      </c>
      <c r="I707" s="101" t="str">
        <f t="shared" ca="1" si="242"/>
        <v/>
      </c>
      <c r="J707" s="101" t="str">
        <f t="shared" ca="1" si="243"/>
        <v/>
      </c>
      <c r="K707" s="101" t="str">
        <f t="shared" ca="1" si="244"/>
        <v/>
      </c>
      <c r="L707" s="102" t="str">
        <f t="shared" si="245"/>
        <v/>
      </c>
      <c r="M707" s="124" t="str">
        <f t="shared" ca="1" si="228"/>
        <v/>
      </c>
      <c r="N707" s="124" t="str">
        <f t="shared" ca="1" si="229"/>
        <v/>
      </c>
      <c r="O707" s="124" t="str">
        <f t="shared" si="246"/>
        <v/>
      </c>
      <c r="P707" s="124" t="str">
        <f t="shared" si="247"/>
        <v/>
      </c>
      <c r="Q707" s="124" t="str">
        <f t="shared" si="248"/>
        <v/>
      </c>
      <c r="R707" s="124" t="str">
        <f t="shared" ca="1" si="230"/>
        <v/>
      </c>
      <c r="S707" s="154" t="str">
        <f t="shared" ca="1" si="231"/>
        <v/>
      </c>
      <c r="T707" s="154" t="str">
        <f t="shared" ca="1" si="249"/>
        <v/>
      </c>
      <c r="U707" s="154" t="str">
        <f t="shared" si="232"/>
        <v/>
      </c>
      <c r="V707" s="101" t="str">
        <f t="shared" ca="1" si="233"/>
        <v/>
      </c>
      <c r="W707" s="101" t="str">
        <f t="shared" si="234"/>
        <v/>
      </c>
    </row>
    <row r="708" spans="1:23">
      <c r="A708" s="102" t="str">
        <f>IFERROR(B708*Proc!$H$38,"")</f>
        <v/>
      </c>
      <c r="B708" s="34" t="str">
        <f t="shared" si="235"/>
        <v/>
      </c>
      <c r="C708" s="34" t="str">
        <f t="shared" ca="1" si="236"/>
        <v/>
      </c>
      <c r="D708" s="101" t="str">
        <f t="shared" ca="1" si="237"/>
        <v/>
      </c>
      <c r="E708" s="101" t="str">
        <f t="shared" ca="1" si="238"/>
        <v/>
      </c>
      <c r="F708" s="101" t="str">
        <f t="shared" ca="1" si="239"/>
        <v/>
      </c>
      <c r="G708" s="102" t="str">
        <f t="shared" ca="1" si="240"/>
        <v/>
      </c>
      <c r="H708" s="34" t="str">
        <f t="shared" ca="1" si="241"/>
        <v/>
      </c>
      <c r="I708" s="101" t="str">
        <f t="shared" ca="1" si="242"/>
        <v/>
      </c>
      <c r="J708" s="101" t="str">
        <f t="shared" ca="1" si="243"/>
        <v/>
      </c>
      <c r="K708" s="101" t="str">
        <f t="shared" ca="1" si="244"/>
        <v/>
      </c>
      <c r="L708" s="102" t="str">
        <f t="shared" si="245"/>
        <v/>
      </c>
      <c r="M708" s="124" t="str">
        <f t="shared" ref="M708:M771" ca="1" si="250">IFERROR(INDEX(rMaxtable,$AA$2,1000-B708+1)*(1-rTPs)+INDEX(rMaxtable,$AB$2,1000-B708+1)*rTPs,"")</f>
        <v/>
      </c>
      <c r="N708" s="124" t="str">
        <f t="shared" ref="N708:N771" ca="1" si="251">IFERROR(INDEX(rMaxtable,$AA$1,1000-B708+1)*(1-rSLs)+INDEX(rMaxtable,$AB$1,1000-B708+1)*rSLs,"")</f>
        <v/>
      </c>
      <c r="O708" s="124" t="str">
        <f t="shared" si="246"/>
        <v/>
      </c>
      <c r="P708" s="124" t="str">
        <f t="shared" si="247"/>
        <v/>
      </c>
      <c r="Q708" s="124" t="str">
        <f t="shared" si="248"/>
        <v/>
      </c>
      <c r="R708" s="124" t="str">
        <f t="shared" ref="R708:R771" ca="1" si="252">IFERROR(IF(ISNUMBER(N708),N708,rSmall)*P708/(IF(ISNUMBER(M708),M708,rSmall)+IF(ISNUMBER(N708),N708,rSmall)),"")</f>
        <v/>
      </c>
      <c r="S708" s="154" t="str">
        <f t="shared" ref="S708:S771" ca="1" si="253">IFERROR(M708-R708,"")</f>
        <v/>
      </c>
      <c r="T708" s="154" t="str">
        <f t="shared" ca="1" si="249"/>
        <v/>
      </c>
      <c r="U708" s="154" t="str">
        <f t="shared" ref="U708:U771" si="254">IF(B708&gt;rNtrials,"",(1-IF(ISNUMBER(S708),S708,rSmall)-IF(ISNUMBER(T708),T708,rSmall)))</f>
        <v/>
      </c>
      <c r="V708" s="101" t="str">
        <f t="shared" ref="V708:V771" ca="1" si="255">IFERROR(rPipvalue*rStdevup*K708,"")</f>
        <v/>
      </c>
      <c r="W708" s="101" t="str">
        <f t="shared" ref="W708:W771" si="256">IFERROR(rMugraph*B708,"")</f>
        <v/>
      </c>
    </row>
    <row r="709" spans="1:23">
      <c r="A709" s="102" t="str">
        <f>IFERROR(B709*Proc!$H$38,"")</f>
        <v/>
      </c>
      <c r="B709" s="34" t="str">
        <f t="shared" ref="B709:B772" si="257">IFERROR(IF(1+B708&gt;rNtrials,"",1+B708),"")</f>
        <v/>
      </c>
      <c r="C709" s="34" t="str">
        <f t="shared" ref="C709:C772" ca="1" si="258">IFERROR(MATCH($C$2,OFFSET(rMaxtable,,1000-$B709,,1),-1),"")</f>
        <v/>
      </c>
      <c r="D709" s="101" t="str">
        <f t="shared" ref="D709:D772" ca="1" si="259">IFERROR(INDEX(rMaxtable,C709,1000-$B709+1),"")</f>
        <v/>
      </c>
      <c r="E709" s="101" t="str">
        <f t="shared" ref="E709:E772" ca="1" si="260">IFERROR(INDEX(rMaxtable,C709+1,1000-$B709+1),"")</f>
        <v/>
      </c>
      <c r="F709" s="101" t="str">
        <f t="shared" ref="F709:F772" ca="1" si="261">IFERROR(C709-1+(D709-$C$2)/(D709-IF(ISNUMBER(E709),E709,0))*(1),"")</f>
        <v/>
      </c>
      <c r="G709" s="102" t="str">
        <f t="shared" ref="G709:G772" ca="1" si="262">IFERROR(rPipvalue*rSDTP*F709,"")</f>
        <v/>
      </c>
      <c r="H709" s="34" t="str">
        <f t="shared" ref="H709:H772" ca="1" si="263">IFERROR(MATCH($H$2,OFFSET(rMaxtable,,1000-$B709,,1),-1),"")</f>
        <v/>
      </c>
      <c r="I709" s="101" t="str">
        <f t="shared" ref="I709:I772" ca="1" si="264">IFERROR(INDEX(rMaxtable,H709,1000-$B709+1),"")</f>
        <v/>
      </c>
      <c r="J709" s="101" t="str">
        <f t="shared" ref="J709:J772" ca="1" si="265">IFERROR(INDEX(rMaxtable,H709+1,1000-$B709+1),"")</f>
        <v/>
      </c>
      <c r="K709" s="101" t="str">
        <f t="shared" ref="K709:K772" ca="1" si="266">IFERROR(H709-1+(I709-$H$2)/(I709-IF(ISNUMBER(J709),J709,0))*(1),"")</f>
        <v/>
      </c>
      <c r="L709" s="102" t="str">
        <f t="shared" ref="L709:L772" si="267">IF(B708&lt;rNtrials,-(rPipvalue*rSDSL*K709),"")</f>
        <v/>
      </c>
      <c r="M709" s="124" t="str">
        <f t="shared" ca="1" si="250"/>
        <v/>
      </c>
      <c r="N709" s="124" t="str">
        <f t="shared" ca="1" si="251"/>
        <v/>
      </c>
      <c r="O709" s="124" t="str">
        <f t="shared" ref="O709:O772" si="268">IF($B709&gt;rNtrials,"",(1-IF(ISNUMBER(M709),M709,rSmall))*(1-IF(ISNUMBER(N709),N709,rSmall)))</f>
        <v/>
      </c>
      <c r="P709" s="124" t="str">
        <f t="shared" ref="P709:P772" si="269">IF($B709&gt;rNtrials,"",IF(ISNUMBER(M709),M709,rSmall)*IF(ISNUMBER(N709),N709,rSmall))</f>
        <v/>
      </c>
      <c r="Q709" s="124" t="str">
        <f t="shared" ref="Q709:Q772" si="270">IFERROR(IF($B709&gt;rNtrials,"",IF(ISNUMBER(M709),M709,rSmall)*P709/(IF(ISNUMBER(M709),M709,rSmall)+IF(ISNUMBER(N709),N709,rSmall))),"")</f>
        <v/>
      </c>
      <c r="R709" s="124" t="str">
        <f t="shared" ca="1" si="252"/>
        <v/>
      </c>
      <c r="S709" s="154" t="str">
        <f t="shared" ca="1" si="253"/>
        <v/>
      </c>
      <c r="T709" s="154" t="str">
        <f t="shared" ca="1" si="249"/>
        <v/>
      </c>
      <c r="U709" s="154" t="str">
        <f t="shared" si="254"/>
        <v/>
      </c>
      <c r="V709" s="101" t="str">
        <f t="shared" ca="1" si="255"/>
        <v/>
      </c>
      <c r="W709" s="101" t="str">
        <f t="shared" si="256"/>
        <v/>
      </c>
    </row>
    <row r="710" spans="1:23">
      <c r="A710" s="102" t="str">
        <f>IFERROR(B710*Proc!$H$38,"")</f>
        <v/>
      </c>
      <c r="B710" s="34" t="str">
        <f t="shared" si="257"/>
        <v/>
      </c>
      <c r="C710" s="34" t="str">
        <f t="shared" ca="1" si="258"/>
        <v/>
      </c>
      <c r="D710" s="101" t="str">
        <f t="shared" ca="1" si="259"/>
        <v/>
      </c>
      <c r="E710" s="101" t="str">
        <f t="shared" ca="1" si="260"/>
        <v/>
      </c>
      <c r="F710" s="101" t="str">
        <f t="shared" ca="1" si="261"/>
        <v/>
      </c>
      <c r="G710" s="102" t="str">
        <f t="shared" ca="1" si="262"/>
        <v/>
      </c>
      <c r="H710" s="34" t="str">
        <f t="shared" ca="1" si="263"/>
        <v/>
      </c>
      <c r="I710" s="101" t="str">
        <f t="shared" ca="1" si="264"/>
        <v/>
      </c>
      <c r="J710" s="101" t="str">
        <f t="shared" ca="1" si="265"/>
        <v/>
      </c>
      <c r="K710" s="101" t="str">
        <f t="shared" ca="1" si="266"/>
        <v/>
      </c>
      <c r="L710" s="102" t="str">
        <f t="shared" si="267"/>
        <v/>
      </c>
      <c r="M710" s="124" t="str">
        <f t="shared" ca="1" si="250"/>
        <v/>
      </c>
      <c r="N710" s="124" t="str">
        <f t="shared" ca="1" si="251"/>
        <v/>
      </c>
      <c r="O710" s="124" t="str">
        <f t="shared" si="268"/>
        <v/>
      </c>
      <c r="P710" s="124" t="str">
        <f t="shared" si="269"/>
        <v/>
      </c>
      <c r="Q710" s="124" t="str">
        <f t="shared" si="270"/>
        <v/>
      </c>
      <c r="R710" s="124" t="str">
        <f t="shared" ca="1" si="252"/>
        <v/>
      </c>
      <c r="S710" s="154" t="str">
        <f t="shared" ca="1" si="253"/>
        <v/>
      </c>
      <c r="T710" s="154" t="str">
        <f t="shared" ref="T710:T773" ca="1" si="271">IFERROR(N710-Q710,"")</f>
        <v/>
      </c>
      <c r="U710" s="154" t="str">
        <f t="shared" si="254"/>
        <v/>
      </c>
      <c r="V710" s="101" t="str">
        <f t="shared" ca="1" si="255"/>
        <v/>
      </c>
      <c r="W710" s="101" t="str">
        <f t="shared" si="256"/>
        <v/>
      </c>
    </row>
    <row r="711" spans="1:23">
      <c r="A711" s="102" t="str">
        <f>IFERROR(B711*Proc!$H$38,"")</f>
        <v/>
      </c>
      <c r="B711" s="34" t="str">
        <f t="shared" si="257"/>
        <v/>
      </c>
      <c r="C711" s="34" t="str">
        <f t="shared" ca="1" si="258"/>
        <v/>
      </c>
      <c r="D711" s="101" t="str">
        <f t="shared" ca="1" si="259"/>
        <v/>
      </c>
      <c r="E711" s="101" t="str">
        <f t="shared" ca="1" si="260"/>
        <v/>
      </c>
      <c r="F711" s="101" t="str">
        <f t="shared" ca="1" si="261"/>
        <v/>
      </c>
      <c r="G711" s="102" t="str">
        <f t="shared" ca="1" si="262"/>
        <v/>
      </c>
      <c r="H711" s="34" t="str">
        <f t="shared" ca="1" si="263"/>
        <v/>
      </c>
      <c r="I711" s="101" t="str">
        <f t="shared" ca="1" si="264"/>
        <v/>
      </c>
      <c r="J711" s="101" t="str">
        <f t="shared" ca="1" si="265"/>
        <v/>
      </c>
      <c r="K711" s="101" t="str">
        <f t="shared" ca="1" si="266"/>
        <v/>
      </c>
      <c r="L711" s="102" t="str">
        <f t="shared" si="267"/>
        <v/>
      </c>
      <c r="M711" s="124" t="str">
        <f t="shared" ca="1" si="250"/>
        <v/>
      </c>
      <c r="N711" s="124" t="str">
        <f t="shared" ca="1" si="251"/>
        <v/>
      </c>
      <c r="O711" s="124" t="str">
        <f t="shared" si="268"/>
        <v/>
      </c>
      <c r="P711" s="124" t="str">
        <f t="shared" si="269"/>
        <v/>
      </c>
      <c r="Q711" s="124" t="str">
        <f t="shared" si="270"/>
        <v/>
      </c>
      <c r="R711" s="124" t="str">
        <f t="shared" ca="1" si="252"/>
        <v/>
      </c>
      <c r="S711" s="154" t="str">
        <f t="shared" ca="1" si="253"/>
        <v/>
      </c>
      <c r="T711" s="154" t="str">
        <f t="shared" ca="1" si="271"/>
        <v/>
      </c>
      <c r="U711" s="154" t="str">
        <f t="shared" si="254"/>
        <v/>
      </c>
      <c r="V711" s="101" t="str">
        <f t="shared" ca="1" si="255"/>
        <v/>
      </c>
      <c r="W711" s="101" t="str">
        <f t="shared" si="256"/>
        <v/>
      </c>
    </row>
    <row r="712" spans="1:23">
      <c r="A712" s="102" t="str">
        <f>IFERROR(B712*Proc!$H$38,"")</f>
        <v/>
      </c>
      <c r="B712" s="34" t="str">
        <f t="shared" si="257"/>
        <v/>
      </c>
      <c r="C712" s="34" t="str">
        <f t="shared" ca="1" si="258"/>
        <v/>
      </c>
      <c r="D712" s="101" t="str">
        <f t="shared" ca="1" si="259"/>
        <v/>
      </c>
      <c r="E712" s="101" t="str">
        <f t="shared" ca="1" si="260"/>
        <v/>
      </c>
      <c r="F712" s="101" t="str">
        <f t="shared" ca="1" si="261"/>
        <v/>
      </c>
      <c r="G712" s="102" t="str">
        <f t="shared" ca="1" si="262"/>
        <v/>
      </c>
      <c r="H712" s="34" t="str">
        <f t="shared" ca="1" si="263"/>
        <v/>
      </c>
      <c r="I712" s="101" t="str">
        <f t="shared" ca="1" si="264"/>
        <v/>
      </c>
      <c r="J712" s="101" t="str">
        <f t="shared" ca="1" si="265"/>
        <v/>
      </c>
      <c r="K712" s="101" t="str">
        <f t="shared" ca="1" si="266"/>
        <v/>
      </c>
      <c r="L712" s="102" t="str">
        <f t="shared" si="267"/>
        <v/>
      </c>
      <c r="M712" s="124" t="str">
        <f t="shared" ca="1" si="250"/>
        <v/>
      </c>
      <c r="N712" s="124" t="str">
        <f t="shared" ca="1" si="251"/>
        <v/>
      </c>
      <c r="O712" s="124" t="str">
        <f t="shared" si="268"/>
        <v/>
      </c>
      <c r="P712" s="124" t="str">
        <f t="shared" si="269"/>
        <v/>
      </c>
      <c r="Q712" s="124" t="str">
        <f t="shared" si="270"/>
        <v/>
      </c>
      <c r="R712" s="124" t="str">
        <f t="shared" ca="1" si="252"/>
        <v/>
      </c>
      <c r="S712" s="154" t="str">
        <f t="shared" ca="1" si="253"/>
        <v/>
      </c>
      <c r="T712" s="154" t="str">
        <f t="shared" ca="1" si="271"/>
        <v/>
      </c>
      <c r="U712" s="154" t="str">
        <f t="shared" si="254"/>
        <v/>
      </c>
      <c r="V712" s="101" t="str">
        <f t="shared" ca="1" si="255"/>
        <v/>
      </c>
      <c r="W712" s="101" t="str">
        <f t="shared" si="256"/>
        <v/>
      </c>
    </row>
    <row r="713" spans="1:23">
      <c r="A713" s="102" t="str">
        <f>IFERROR(B713*Proc!$H$38,"")</f>
        <v/>
      </c>
      <c r="B713" s="34" t="str">
        <f t="shared" si="257"/>
        <v/>
      </c>
      <c r="C713" s="34" t="str">
        <f t="shared" ca="1" si="258"/>
        <v/>
      </c>
      <c r="D713" s="101" t="str">
        <f t="shared" ca="1" si="259"/>
        <v/>
      </c>
      <c r="E713" s="101" t="str">
        <f t="shared" ca="1" si="260"/>
        <v/>
      </c>
      <c r="F713" s="101" t="str">
        <f t="shared" ca="1" si="261"/>
        <v/>
      </c>
      <c r="G713" s="102" t="str">
        <f t="shared" ca="1" si="262"/>
        <v/>
      </c>
      <c r="H713" s="34" t="str">
        <f t="shared" ca="1" si="263"/>
        <v/>
      </c>
      <c r="I713" s="101" t="str">
        <f t="shared" ca="1" si="264"/>
        <v/>
      </c>
      <c r="J713" s="101" t="str">
        <f t="shared" ca="1" si="265"/>
        <v/>
      </c>
      <c r="K713" s="101" t="str">
        <f t="shared" ca="1" si="266"/>
        <v/>
      </c>
      <c r="L713" s="102" t="str">
        <f t="shared" si="267"/>
        <v/>
      </c>
      <c r="M713" s="124" t="str">
        <f t="shared" ca="1" si="250"/>
        <v/>
      </c>
      <c r="N713" s="124" t="str">
        <f t="shared" ca="1" si="251"/>
        <v/>
      </c>
      <c r="O713" s="124" t="str">
        <f t="shared" si="268"/>
        <v/>
      </c>
      <c r="P713" s="124" t="str">
        <f t="shared" si="269"/>
        <v/>
      </c>
      <c r="Q713" s="124" t="str">
        <f t="shared" si="270"/>
        <v/>
      </c>
      <c r="R713" s="124" t="str">
        <f t="shared" ca="1" si="252"/>
        <v/>
      </c>
      <c r="S713" s="154" t="str">
        <f t="shared" ca="1" si="253"/>
        <v/>
      </c>
      <c r="T713" s="154" t="str">
        <f t="shared" ca="1" si="271"/>
        <v/>
      </c>
      <c r="U713" s="154" t="str">
        <f t="shared" si="254"/>
        <v/>
      </c>
      <c r="V713" s="101" t="str">
        <f t="shared" ca="1" si="255"/>
        <v/>
      </c>
      <c r="W713" s="101" t="str">
        <f t="shared" si="256"/>
        <v/>
      </c>
    </row>
    <row r="714" spans="1:23">
      <c r="A714" s="102" t="str">
        <f>IFERROR(B714*Proc!$H$38,"")</f>
        <v/>
      </c>
      <c r="B714" s="34" t="str">
        <f t="shared" si="257"/>
        <v/>
      </c>
      <c r="C714" s="34" t="str">
        <f t="shared" ca="1" si="258"/>
        <v/>
      </c>
      <c r="D714" s="101" t="str">
        <f t="shared" ca="1" si="259"/>
        <v/>
      </c>
      <c r="E714" s="101" t="str">
        <f t="shared" ca="1" si="260"/>
        <v/>
      </c>
      <c r="F714" s="101" t="str">
        <f t="shared" ca="1" si="261"/>
        <v/>
      </c>
      <c r="G714" s="102" t="str">
        <f t="shared" ca="1" si="262"/>
        <v/>
      </c>
      <c r="H714" s="34" t="str">
        <f t="shared" ca="1" si="263"/>
        <v/>
      </c>
      <c r="I714" s="101" t="str">
        <f t="shared" ca="1" si="264"/>
        <v/>
      </c>
      <c r="J714" s="101" t="str">
        <f t="shared" ca="1" si="265"/>
        <v/>
      </c>
      <c r="K714" s="101" t="str">
        <f t="shared" ca="1" si="266"/>
        <v/>
      </c>
      <c r="L714" s="102" t="str">
        <f t="shared" si="267"/>
        <v/>
      </c>
      <c r="M714" s="124" t="str">
        <f t="shared" ca="1" si="250"/>
        <v/>
      </c>
      <c r="N714" s="124" t="str">
        <f t="shared" ca="1" si="251"/>
        <v/>
      </c>
      <c r="O714" s="124" t="str">
        <f t="shared" si="268"/>
        <v/>
      </c>
      <c r="P714" s="124" t="str">
        <f t="shared" si="269"/>
        <v/>
      </c>
      <c r="Q714" s="124" t="str">
        <f t="shared" si="270"/>
        <v/>
      </c>
      <c r="R714" s="124" t="str">
        <f t="shared" ca="1" si="252"/>
        <v/>
      </c>
      <c r="S714" s="154" t="str">
        <f t="shared" ca="1" si="253"/>
        <v/>
      </c>
      <c r="T714" s="154" t="str">
        <f t="shared" ca="1" si="271"/>
        <v/>
      </c>
      <c r="U714" s="154" t="str">
        <f t="shared" si="254"/>
        <v/>
      </c>
      <c r="V714" s="101" t="str">
        <f t="shared" ca="1" si="255"/>
        <v/>
      </c>
      <c r="W714" s="101" t="str">
        <f t="shared" si="256"/>
        <v/>
      </c>
    </row>
    <row r="715" spans="1:23">
      <c r="A715" s="102" t="str">
        <f>IFERROR(B715*Proc!$H$38,"")</f>
        <v/>
      </c>
      <c r="B715" s="34" t="str">
        <f t="shared" si="257"/>
        <v/>
      </c>
      <c r="C715" s="34" t="str">
        <f t="shared" ca="1" si="258"/>
        <v/>
      </c>
      <c r="D715" s="101" t="str">
        <f t="shared" ca="1" si="259"/>
        <v/>
      </c>
      <c r="E715" s="101" t="str">
        <f t="shared" ca="1" si="260"/>
        <v/>
      </c>
      <c r="F715" s="101" t="str">
        <f t="shared" ca="1" si="261"/>
        <v/>
      </c>
      <c r="G715" s="102" t="str">
        <f t="shared" ca="1" si="262"/>
        <v/>
      </c>
      <c r="H715" s="34" t="str">
        <f t="shared" ca="1" si="263"/>
        <v/>
      </c>
      <c r="I715" s="101" t="str">
        <f t="shared" ca="1" si="264"/>
        <v/>
      </c>
      <c r="J715" s="101" t="str">
        <f t="shared" ca="1" si="265"/>
        <v/>
      </c>
      <c r="K715" s="101" t="str">
        <f t="shared" ca="1" si="266"/>
        <v/>
      </c>
      <c r="L715" s="102" t="str">
        <f t="shared" si="267"/>
        <v/>
      </c>
      <c r="M715" s="124" t="str">
        <f t="shared" ca="1" si="250"/>
        <v/>
      </c>
      <c r="N715" s="124" t="str">
        <f t="shared" ca="1" si="251"/>
        <v/>
      </c>
      <c r="O715" s="124" t="str">
        <f t="shared" si="268"/>
        <v/>
      </c>
      <c r="P715" s="124" t="str">
        <f t="shared" si="269"/>
        <v/>
      </c>
      <c r="Q715" s="124" t="str">
        <f t="shared" si="270"/>
        <v/>
      </c>
      <c r="R715" s="124" t="str">
        <f t="shared" ca="1" si="252"/>
        <v/>
      </c>
      <c r="S715" s="154" t="str">
        <f t="shared" ca="1" si="253"/>
        <v/>
      </c>
      <c r="T715" s="154" t="str">
        <f t="shared" ca="1" si="271"/>
        <v/>
      </c>
      <c r="U715" s="154" t="str">
        <f t="shared" si="254"/>
        <v/>
      </c>
      <c r="V715" s="101" t="str">
        <f t="shared" ca="1" si="255"/>
        <v/>
      </c>
      <c r="W715" s="101" t="str">
        <f t="shared" si="256"/>
        <v/>
      </c>
    </row>
    <row r="716" spans="1:23">
      <c r="A716" s="102" t="str">
        <f>IFERROR(B716*Proc!$H$38,"")</f>
        <v/>
      </c>
      <c r="B716" s="34" t="str">
        <f t="shared" si="257"/>
        <v/>
      </c>
      <c r="C716" s="34" t="str">
        <f t="shared" ca="1" si="258"/>
        <v/>
      </c>
      <c r="D716" s="101" t="str">
        <f t="shared" ca="1" si="259"/>
        <v/>
      </c>
      <c r="E716" s="101" t="str">
        <f t="shared" ca="1" si="260"/>
        <v/>
      </c>
      <c r="F716" s="101" t="str">
        <f t="shared" ca="1" si="261"/>
        <v/>
      </c>
      <c r="G716" s="102" t="str">
        <f t="shared" ca="1" si="262"/>
        <v/>
      </c>
      <c r="H716" s="34" t="str">
        <f t="shared" ca="1" si="263"/>
        <v/>
      </c>
      <c r="I716" s="101" t="str">
        <f t="shared" ca="1" si="264"/>
        <v/>
      </c>
      <c r="J716" s="101" t="str">
        <f t="shared" ca="1" si="265"/>
        <v/>
      </c>
      <c r="K716" s="101" t="str">
        <f t="shared" ca="1" si="266"/>
        <v/>
      </c>
      <c r="L716" s="102" t="str">
        <f t="shared" si="267"/>
        <v/>
      </c>
      <c r="M716" s="124" t="str">
        <f t="shared" ca="1" si="250"/>
        <v/>
      </c>
      <c r="N716" s="124" t="str">
        <f t="shared" ca="1" si="251"/>
        <v/>
      </c>
      <c r="O716" s="124" t="str">
        <f t="shared" si="268"/>
        <v/>
      </c>
      <c r="P716" s="124" t="str">
        <f t="shared" si="269"/>
        <v/>
      </c>
      <c r="Q716" s="124" t="str">
        <f t="shared" si="270"/>
        <v/>
      </c>
      <c r="R716" s="124" t="str">
        <f t="shared" ca="1" si="252"/>
        <v/>
      </c>
      <c r="S716" s="154" t="str">
        <f t="shared" ca="1" si="253"/>
        <v/>
      </c>
      <c r="T716" s="154" t="str">
        <f t="shared" ca="1" si="271"/>
        <v/>
      </c>
      <c r="U716" s="154" t="str">
        <f t="shared" si="254"/>
        <v/>
      </c>
      <c r="V716" s="101" t="str">
        <f t="shared" ca="1" si="255"/>
        <v/>
      </c>
      <c r="W716" s="101" t="str">
        <f t="shared" si="256"/>
        <v/>
      </c>
    </row>
    <row r="717" spans="1:23">
      <c r="A717" s="102" t="str">
        <f>IFERROR(B717*Proc!$H$38,"")</f>
        <v/>
      </c>
      <c r="B717" s="34" t="str">
        <f t="shared" si="257"/>
        <v/>
      </c>
      <c r="C717" s="34" t="str">
        <f t="shared" ca="1" si="258"/>
        <v/>
      </c>
      <c r="D717" s="101" t="str">
        <f t="shared" ca="1" si="259"/>
        <v/>
      </c>
      <c r="E717" s="101" t="str">
        <f t="shared" ca="1" si="260"/>
        <v/>
      </c>
      <c r="F717" s="101" t="str">
        <f t="shared" ca="1" si="261"/>
        <v/>
      </c>
      <c r="G717" s="102" t="str">
        <f t="shared" ca="1" si="262"/>
        <v/>
      </c>
      <c r="H717" s="34" t="str">
        <f t="shared" ca="1" si="263"/>
        <v/>
      </c>
      <c r="I717" s="101" t="str">
        <f t="shared" ca="1" si="264"/>
        <v/>
      </c>
      <c r="J717" s="101" t="str">
        <f t="shared" ca="1" si="265"/>
        <v/>
      </c>
      <c r="K717" s="101" t="str">
        <f t="shared" ca="1" si="266"/>
        <v/>
      </c>
      <c r="L717" s="102" t="str">
        <f t="shared" si="267"/>
        <v/>
      </c>
      <c r="M717" s="124" t="str">
        <f t="shared" ca="1" si="250"/>
        <v/>
      </c>
      <c r="N717" s="124" t="str">
        <f t="shared" ca="1" si="251"/>
        <v/>
      </c>
      <c r="O717" s="124" t="str">
        <f t="shared" si="268"/>
        <v/>
      </c>
      <c r="P717" s="124" t="str">
        <f t="shared" si="269"/>
        <v/>
      </c>
      <c r="Q717" s="124" t="str">
        <f t="shared" si="270"/>
        <v/>
      </c>
      <c r="R717" s="124" t="str">
        <f t="shared" ca="1" si="252"/>
        <v/>
      </c>
      <c r="S717" s="154" t="str">
        <f t="shared" ca="1" si="253"/>
        <v/>
      </c>
      <c r="T717" s="154" t="str">
        <f t="shared" ca="1" si="271"/>
        <v/>
      </c>
      <c r="U717" s="154" t="str">
        <f t="shared" si="254"/>
        <v/>
      </c>
      <c r="V717" s="101" t="str">
        <f t="shared" ca="1" si="255"/>
        <v/>
      </c>
      <c r="W717" s="101" t="str">
        <f t="shared" si="256"/>
        <v/>
      </c>
    </row>
    <row r="718" spans="1:23">
      <c r="A718" s="102" t="str">
        <f>IFERROR(B718*Proc!$H$38,"")</f>
        <v/>
      </c>
      <c r="B718" s="34" t="str">
        <f t="shared" si="257"/>
        <v/>
      </c>
      <c r="C718" s="34" t="str">
        <f t="shared" ca="1" si="258"/>
        <v/>
      </c>
      <c r="D718" s="101" t="str">
        <f t="shared" ca="1" si="259"/>
        <v/>
      </c>
      <c r="E718" s="101" t="str">
        <f t="shared" ca="1" si="260"/>
        <v/>
      </c>
      <c r="F718" s="101" t="str">
        <f t="shared" ca="1" si="261"/>
        <v/>
      </c>
      <c r="G718" s="102" t="str">
        <f t="shared" ca="1" si="262"/>
        <v/>
      </c>
      <c r="H718" s="34" t="str">
        <f t="shared" ca="1" si="263"/>
        <v/>
      </c>
      <c r="I718" s="101" t="str">
        <f t="shared" ca="1" si="264"/>
        <v/>
      </c>
      <c r="J718" s="101" t="str">
        <f t="shared" ca="1" si="265"/>
        <v/>
      </c>
      <c r="K718" s="101" t="str">
        <f t="shared" ca="1" si="266"/>
        <v/>
      </c>
      <c r="L718" s="102" t="str">
        <f t="shared" si="267"/>
        <v/>
      </c>
      <c r="M718" s="124" t="str">
        <f t="shared" ca="1" si="250"/>
        <v/>
      </c>
      <c r="N718" s="124" t="str">
        <f t="shared" ca="1" si="251"/>
        <v/>
      </c>
      <c r="O718" s="124" t="str">
        <f t="shared" si="268"/>
        <v/>
      </c>
      <c r="P718" s="124" t="str">
        <f t="shared" si="269"/>
        <v/>
      </c>
      <c r="Q718" s="124" t="str">
        <f t="shared" si="270"/>
        <v/>
      </c>
      <c r="R718" s="124" t="str">
        <f t="shared" ca="1" si="252"/>
        <v/>
      </c>
      <c r="S718" s="154" t="str">
        <f t="shared" ca="1" si="253"/>
        <v/>
      </c>
      <c r="T718" s="154" t="str">
        <f t="shared" ca="1" si="271"/>
        <v/>
      </c>
      <c r="U718" s="154" t="str">
        <f t="shared" si="254"/>
        <v/>
      </c>
      <c r="V718" s="101" t="str">
        <f t="shared" ca="1" si="255"/>
        <v/>
      </c>
      <c r="W718" s="101" t="str">
        <f t="shared" si="256"/>
        <v/>
      </c>
    </row>
    <row r="719" spans="1:23">
      <c r="A719" s="102" t="str">
        <f>IFERROR(B719*Proc!$H$38,"")</f>
        <v/>
      </c>
      <c r="B719" s="34" t="str">
        <f t="shared" si="257"/>
        <v/>
      </c>
      <c r="C719" s="34" t="str">
        <f t="shared" ca="1" si="258"/>
        <v/>
      </c>
      <c r="D719" s="101" t="str">
        <f t="shared" ca="1" si="259"/>
        <v/>
      </c>
      <c r="E719" s="101" t="str">
        <f t="shared" ca="1" si="260"/>
        <v/>
      </c>
      <c r="F719" s="101" t="str">
        <f t="shared" ca="1" si="261"/>
        <v/>
      </c>
      <c r="G719" s="102" t="str">
        <f t="shared" ca="1" si="262"/>
        <v/>
      </c>
      <c r="H719" s="34" t="str">
        <f t="shared" ca="1" si="263"/>
        <v/>
      </c>
      <c r="I719" s="101" t="str">
        <f t="shared" ca="1" si="264"/>
        <v/>
      </c>
      <c r="J719" s="101" t="str">
        <f t="shared" ca="1" si="265"/>
        <v/>
      </c>
      <c r="K719" s="101" t="str">
        <f t="shared" ca="1" si="266"/>
        <v/>
      </c>
      <c r="L719" s="102" t="str">
        <f t="shared" si="267"/>
        <v/>
      </c>
      <c r="M719" s="124" t="str">
        <f t="shared" ca="1" si="250"/>
        <v/>
      </c>
      <c r="N719" s="124" t="str">
        <f t="shared" ca="1" si="251"/>
        <v/>
      </c>
      <c r="O719" s="124" t="str">
        <f t="shared" si="268"/>
        <v/>
      </c>
      <c r="P719" s="124" t="str">
        <f t="shared" si="269"/>
        <v/>
      </c>
      <c r="Q719" s="124" t="str">
        <f t="shared" si="270"/>
        <v/>
      </c>
      <c r="R719" s="124" t="str">
        <f t="shared" ca="1" si="252"/>
        <v/>
      </c>
      <c r="S719" s="154" t="str">
        <f t="shared" ca="1" si="253"/>
        <v/>
      </c>
      <c r="T719" s="154" t="str">
        <f t="shared" ca="1" si="271"/>
        <v/>
      </c>
      <c r="U719" s="154" t="str">
        <f t="shared" si="254"/>
        <v/>
      </c>
      <c r="V719" s="101" t="str">
        <f t="shared" ca="1" si="255"/>
        <v/>
      </c>
      <c r="W719" s="101" t="str">
        <f t="shared" si="256"/>
        <v/>
      </c>
    </row>
    <row r="720" spans="1:23">
      <c r="A720" s="102" t="str">
        <f>IFERROR(B720*Proc!$H$38,"")</f>
        <v/>
      </c>
      <c r="B720" s="34" t="str">
        <f t="shared" si="257"/>
        <v/>
      </c>
      <c r="C720" s="34" t="str">
        <f t="shared" ca="1" si="258"/>
        <v/>
      </c>
      <c r="D720" s="101" t="str">
        <f t="shared" ca="1" si="259"/>
        <v/>
      </c>
      <c r="E720" s="101" t="str">
        <f t="shared" ca="1" si="260"/>
        <v/>
      </c>
      <c r="F720" s="101" t="str">
        <f t="shared" ca="1" si="261"/>
        <v/>
      </c>
      <c r="G720" s="102" t="str">
        <f t="shared" ca="1" si="262"/>
        <v/>
      </c>
      <c r="H720" s="34" t="str">
        <f t="shared" ca="1" si="263"/>
        <v/>
      </c>
      <c r="I720" s="101" t="str">
        <f t="shared" ca="1" si="264"/>
        <v/>
      </c>
      <c r="J720" s="101" t="str">
        <f t="shared" ca="1" si="265"/>
        <v/>
      </c>
      <c r="K720" s="101" t="str">
        <f t="shared" ca="1" si="266"/>
        <v/>
      </c>
      <c r="L720" s="102" t="str">
        <f t="shared" si="267"/>
        <v/>
      </c>
      <c r="M720" s="124" t="str">
        <f t="shared" ca="1" si="250"/>
        <v/>
      </c>
      <c r="N720" s="124" t="str">
        <f t="shared" ca="1" si="251"/>
        <v/>
      </c>
      <c r="O720" s="124" t="str">
        <f t="shared" si="268"/>
        <v/>
      </c>
      <c r="P720" s="124" t="str">
        <f t="shared" si="269"/>
        <v/>
      </c>
      <c r="Q720" s="124" t="str">
        <f t="shared" si="270"/>
        <v/>
      </c>
      <c r="R720" s="124" t="str">
        <f t="shared" ca="1" si="252"/>
        <v/>
      </c>
      <c r="S720" s="154" t="str">
        <f t="shared" ca="1" si="253"/>
        <v/>
      </c>
      <c r="T720" s="154" t="str">
        <f t="shared" ca="1" si="271"/>
        <v/>
      </c>
      <c r="U720" s="154" t="str">
        <f t="shared" si="254"/>
        <v/>
      </c>
      <c r="V720" s="101" t="str">
        <f t="shared" ca="1" si="255"/>
        <v/>
      </c>
      <c r="W720" s="101" t="str">
        <f t="shared" si="256"/>
        <v/>
      </c>
    </row>
    <row r="721" spans="1:23">
      <c r="A721" s="102" t="str">
        <f>IFERROR(B721*Proc!$H$38,"")</f>
        <v/>
      </c>
      <c r="B721" s="34" t="str">
        <f t="shared" si="257"/>
        <v/>
      </c>
      <c r="C721" s="34" t="str">
        <f t="shared" ca="1" si="258"/>
        <v/>
      </c>
      <c r="D721" s="101" t="str">
        <f t="shared" ca="1" si="259"/>
        <v/>
      </c>
      <c r="E721" s="101" t="str">
        <f t="shared" ca="1" si="260"/>
        <v/>
      </c>
      <c r="F721" s="101" t="str">
        <f t="shared" ca="1" si="261"/>
        <v/>
      </c>
      <c r="G721" s="102" t="str">
        <f t="shared" ca="1" si="262"/>
        <v/>
      </c>
      <c r="H721" s="34" t="str">
        <f t="shared" ca="1" si="263"/>
        <v/>
      </c>
      <c r="I721" s="101" t="str">
        <f t="shared" ca="1" si="264"/>
        <v/>
      </c>
      <c r="J721" s="101" t="str">
        <f t="shared" ca="1" si="265"/>
        <v/>
      </c>
      <c r="K721" s="101" t="str">
        <f t="shared" ca="1" si="266"/>
        <v/>
      </c>
      <c r="L721" s="102" t="str">
        <f t="shared" si="267"/>
        <v/>
      </c>
      <c r="M721" s="124" t="str">
        <f t="shared" ca="1" si="250"/>
        <v/>
      </c>
      <c r="N721" s="124" t="str">
        <f t="shared" ca="1" si="251"/>
        <v/>
      </c>
      <c r="O721" s="124" t="str">
        <f t="shared" si="268"/>
        <v/>
      </c>
      <c r="P721" s="124" t="str">
        <f t="shared" si="269"/>
        <v/>
      </c>
      <c r="Q721" s="124" t="str">
        <f t="shared" si="270"/>
        <v/>
      </c>
      <c r="R721" s="124" t="str">
        <f t="shared" ca="1" si="252"/>
        <v/>
      </c>
      <c r="S721" s="154" t="str">
        <f t="shared" ca="1" si="253"/>
        <v/>
      </c>
      <c r="T721" s="154" t="str">
        <f t="shared" ca="1" si="271"/>
        <v/>
      </c>
      <c r="U721" s="154" t="str">
        <f t="shared" si="254"/>
        <v/>
      </c>
      <c r="V721" s="101" t="str">
        <f t="shared" ca="1" si="255"/>
        <v/>
      </c>
      <c r="W721" s="101" t="str">
        <f t="shared" si="256"/>
        <v/>
      </c>
    </row>
    <row r="722" spans="1:23">
      <c r="A722" s="102" t="str">
        <f>IFERROR(B722*Proc!$H$38,"")</f>
        <v/>
      </c>
      <c r="B722" s="34" t="str">
        <f t="shared" si="257"/>
        <v/>
      </c>
      <c r="C722" s="34" t="str">
        <f t="shared" ca="1" si="258"/>
        <v/>
      </c>
      <c r="D722" s="101" t="str">
        <f t="shared" ca="1" si="259"/>
        <v/>
      </c>
      <c r="E722" s="101" t="str">
        <f t="shared" ca="1" si="260"/>
        <v/>
      </c>
      <c r="F722" s="101" t="str">
        <f t="shared" ca="1" si="261"/>
        <v/>
      </c>
      <c r="G722" s="102" t="str">
        <f t="shared" ca="1" si="262"/>
        <v/>
      </c>
      <c r="H722" s="34" t="str">
        <f t="shared" ca="1" si="263"/>
        <v/>
      </c>
      <c r="I722" s="101" t="str">
        <f t="shared" ca="1" si="264"/>
        <v/>
      </c>
      <c r="J722" s="101" t="str">
        <f t="shared" ca="1" si="265"/>
        <v/>
      </c>
      <c r="K722" s="101" t="str">
        <f t="shared" ca="1" si="266"/>
        <v/>
      </c>
      <c r="L722" s="102" t="str">
        <f t="shared" si="267"/>
        <v/>
      </c>
      <c r="M722" s="124" t="str">
        <f t="shared" ca="1" si="250"/>
        <v/>
      </c>
      <c r="N722" s="124" t="str">
        <f t="shared" ca="1" si="251"/>
        <v/>
      </c>
      <c r="O722" s="124" t="str">
        <f t="shared" si="268"/>
        <v/>
      </c>
      <c r="P722" s="124" t="str">
        <f t="shared" si="269"/>
        <v/>
      </c>
      <c r="Q722" s="124" t="str">
        <f t="shared" si="270"/>
        <v/>
      </c>
      <c r="R722" s="124" t="str">
        <f t="shared" ca="1" si="252"/>
        <v/>
      </c>
      <c r="S722" s="154" t="str">
        <f t="shared" ca="1" si="253"/>
        <v/>
      </c>
      <c r="T722" s="154" t="str">
        <f t="shared" ca="1" si="271"/>
        <v/>
      </c>
      <c r="U722" s="154" t="str">
        <f t="shared" si="254"/>
        <v/>
      </c>
      <c r="V722" s="101" t="str">
        <f t="shared" ca="1" si="255"/>
        <v/>
      </c>
      <c r="W722" s="101" t="str">
        <f t="shared" si="256"/>
        <v/>
      </c>
    </row>
    <row r="723" spans="1:23">
      <c r="A723" s="102" t="str">
        <f>IFERROR(B723*Proc!$H$38,"")</f>
        <v/>
      </c>
      <c r="B723" s="34" t="str">
        <f t="shared" si="257"/>
        <v/>
      </c>
      <c r="C723" s="34" t="str">
        <f t="shared" ca="1" si="258"/>
        <v/>
      </c>
      <c r="D723" s="101" t="str">
        <f t="shared" ca="1" si="259"/>
        <v/>
      </c>
      <c r="E723" s="101" t="str">
        <f t="shared" ca="1" si="260"/>
        <v/>
      </c>
      <c r="F723" s="101" t="str">
        <f t="shared" ca="1" si="261"/>
        <v/>
      </c>
      <c r="G723" s="102" t="str">
        <f t="shared" ca="1" si="262"/>
        <v/>
      </c>
      <c r="H723" s="34" t="str">
        <f t="shared" ca="1" si="263"/>
        <v/>
      </c>
      <c r="I723" s="101" t="str">
        <f t="shared" ca="1" si="264"/>
        <v/>
      </c>
      <c r="J723" s="101" t="str">
        <f t="shared" ca="1" si="265"/>
        <v/>
      </c>
      <c r="K723" s="101" t="str">
        <f t="shared" ca="1" si="266"/>
        <v/>
      </c>
      <c r="L723" s="102" t="str">
        <f t="shared" si="267"/>
        <v/>
      </c>
      <c r="M723" s="124" t="str">
        <f t="shared" ca="1" si="250"/>
        <v/>
      </c>
      <c r="N723" s="124" t="str">
        <f t="shared" ca="1" si="251"/>
        <v/>
      </c>
      <c r="O723" s="124" t="str">
        <f t="shared" si="268"/>
        <v/>
      </c>
      <c r="P723" s="124" t="str">
        <f t="shared" si="269"/>
        <v/>
      </c>
      <c r="Q723" s="124" t="str">
        <f t="shared" si="270"/>
        <v/>
      </c>
      <c r="R723" s="124" t="str">
        <f t="shared" ca="1" si="252"/>
        <v/>
      </c>
      <c r="S723" s="154" t="str">
        <f t="shared" ca="1" si="253"/>
        <v/>
      </c>
      <c r="T723" s="154" t="str">
        <f t="shared" ca="1" si="271"/>
        <v/>
      </c>
      <c r="U723" s="154" t="str">
        <f t="shared" si="254"/>
        <v/>
      </c>
      <c r="V723" s="101" t="str">
        <f t="shared" ca="1" si="255"/>
        <v/>
      </c>
      <c r="W723" s="101" t="str">
        <f t="shared" si="256"/>
        <v/>
      </c>
    </row>
    <row r="724" spans="1:23">
      <c r="A724" s="102" t="str">
        <f>IFERROR(B724*Proc!$H$38,"")</f>
        <v/>
      </c>
      <c r="B724" s="34" t="str">
        <f t="shared" si="257"/>
        <v/>
      </c>
      <c r="C724" s="34" t="str">
        <f t="shared" ca="1" si="258"/>
        <v/>
      </c>
      <c r="D724" s="101" t="str">
        <f t="shared" ca="1" si="259"/>
        <v/>
      </c>
      <c r="E724" s="101" t="str">
        <f t="shared" ca="1" si="260"/>
        <v/>
      </c>
      <c r="F724" s="101" t="str">
        <f t="shared" ca="1" si="261"/>
        <v/>
      </c>
      <c r="G724" s="102" t="str">
        <f t="shared" ca="1" si="262"/>
        <v/>
      </c>
      <c r="H724" s="34" t="str">
        <f t="shared" ca="1" si="263"/>
        <v/>
      </c>
      <c r="I724" s="101" t="str">
        <f t="shared" ca="1" si="264"/>
        <v/>
      </c>
      <c r="J724" s="101" t="str">
        <f t="shared" ca="1" si="265"/>
        <v/>
      </c>
      <c r="K724" s="101" t="str">
        <f t="shared" ca="1" si="266"/>
        <v/>
      </c>
      <c r="L724" s="102" t="str">
        <f t="shared" si="267"/>
        <v/>
      </c>
      <c r="M724" s="124" t="str">
        <f t="shared" ca="1" si="250"/>
        <v/>
      </c>
      <c r="N724" s="124" t="str">
        <f t="shared" ca="1" si="251"/>
        <v/>
      </c>
      <c r="O724" s="124" t="str">
        <f t="shared" si="268"/>
        <v/>
      </c>
      <c r="P724" s="124" t="str">
        <f t="shared" si="269"/>
        <v/>
      </c>
      <c r="Q724" s="124" t="str">
        <f t="shared" si="270"/>
        <v/>
      </c>
      <c r="R724" s="124" t="str">
        <f t="shared" ca="1" si="252"/>
        <v/>
      </c>
      <c r="S724" s="154" t="str">
        <f t="shared" ca="1" si="253"/>
        <v/>
      </c>
      <c r="T724" s="154" t="str">
        <f t="shared" ca="1" si="271"/>
        <v/>
      </c>
      <c r="U724" s="154" t="str">
        <f t="shared" si="254"/>
        <v/>
      </c>
      <c r="V724" s="101" t="str">
        <f t="shared" ca="1" si="255"/>
        <v/>
      </c>
      <c r="W724" s="101" t="str">
        <f t="shared" si="256"/>
        <v/>
      </c>
    </row>
    <row r="725" spans="1:23">
      <c r="A725" s="102" t="str">
        <f>IFERROR(B725*Proc!$H$38,"")</f>
        <v/>
      </c>
      <c r="B725" s="34" t="str">
        <f t="shared" si="257"/>
        <v/>
      </c>
      <c r="C725" s="34" t="str">
        <f t="shared" ca="1" si="258"/>
        <v/>
      </c>
      <c r="D725" s="101" t="str">
        <f t="shared" ca="1" si="259"/>
        <v/>
      </c>
      <c r="E725" s="101" t="str">
        <f t="shared" ca="1" si="260"/>
        <v/>
      </c>
      <c r="F725" s="101" t="str">
        <f t="shared" ca="1" si="261"/>
        <v/>
      </c>
      <c r="G725" s="102" t="str">
        <f t="shared" ca="1" si="262"/>
        <v/>
      </c>
      <c r="H725" s="34" t="str">
        <f t="shared" ca="1" si="263"/>
        <v/>
      </c>
      <c r="I725" s="101" t="str">
        <f t="shared" ca="1" si="264"/>
        <v/>
      </c>
      <c r="J725" s="101" t="str">
        <f t="shared" ca="1" si="265"/>
        <v/>
      </c>
      <c r="K725" s="101" t="str">
        <f t="shared" ca="1" si="266"/>
        <v/>
      </c>
      <c r="L725" s="102" t="str">
        <f t="shared" si="267"/>
        <v/>
      </c>
      <c r="M725" s="124" t="str">
        <f t="shared" ca="1" si="250"/>
        <v/>
      </c>
      <c r="N725" s="124" t="str">
        <f t="shared" ca="1" si="251"/>
        <v/>
      </c>
      <c r="O725" s="124" t="str">
        <f t="shared" si="268"/>
        <v/>
      </c>
      <c r="P725" s="124" t="str">
        <f t="shared" si="269"/>
        <v/>
      </c>
      <c r="Q725" s="124" t="str">
        <f t="shared" si="270"/>
        <v/>
      </c>
      <c r="R725" s="124" t="str">
        <f t="shared" ca="1" si="252"/>
        <v/>
      </c>
      <c r="S725" s="154" t="str">
        <f t="shared" ca="1" si="253"/>
        <v/>
      </c>
      <c r="T725" s="154" t="str">
        <f t="shared" ca="1" si="271"/>
        <v/>
      </c>
      <c r="U725" s="154" t="str">
        <f t="shared" si="254"/>
        <v/>
      </c>
      <c r="V725" s="101" t="str">
        <f t="shared" ca="1" si="255"/>
        <v/>
      </c>
      <c r="W725" s="101" t="str">
        <f t="shared" si="256"/>
        <v/>
      </c>
    </row>
    <row r="726" spans="1:23">
      <c r="A726" s="102" t="str">
        <f>IFERROR(B726*Proc!$H$38,"")</f>
        <v/>
      </c>
      <c r="B726" s="34" t="str">
        <f t="shared" si="257"/>
        <v/>
      </c>
      <c r="C726" s="34" t="str">
        <f t="shared" ca="1" si="258"/>
        <v/>
      </c>
      <c r="D726" s="101" t="str">
        <f t="shared" ca="1" si="259"/>
        <v/>
      </c>
      <c r="E726" s="101" t="str">
        <f t="shared" ca="1" si="260"/>
        <v/>
      </c>
      <c r="F726" s="101" t="str">
        <f t="shared" ca="1" si="261"/>
        <v/>
      </c>
      <c r="G726" s="102" t="str">
        <f t="shared" ca="1" si="262"/>
        <v/>
      </c>
      <c r="H726" s="34" t="str">
        <f t="shared" ca="1" si="263"/>
        <v/>
      </c>
      <c r="I726" s="101" t="str">
        <f t="shared" ca="1" si="264"/>
        <v/>
      </c>
      <c r="J726" s="101" t="str">
        <f t="shared" ca="1" si="265"/>
        <v/>
      </c>
      <c r="K726" s="101" t="str">
        <f t="shared" ca="1" si="266"/>
        <v/>
      </c>
      <c r="L726" s="102" t="str">
        <f t="shared" si="267"/>
        <v/>
      </c>
      <c r="M726" s="124" t="str">
        <f t="shared" ca="1" si="250"/>
        <v/>
      </c>
      <c r="N726" s="124" t="str">
        <f t="shared" ca="1" si="251"/>
        <v/>
      </c>
      <c r="O726" s="124" t="str">
        <f t="shared" si="268"/>
        <v/>
      </c>
      <c r="P726" s="124" t="str">
        <f t="shared" si="269"/>
        <v/>
      </c>
      <c r="Q726" s="124" t="str">
        <f t="shared" si="270"/>
        <v/>
      </c>
      <c r="R726" s="124" t="str">
        <f t="shared" ca="1" si="252"/>
        <v/>
      </c>
      <c r="S726" s="154" t="str">
        <f t="shared" ca="1" si="253"/>
        <v/>
      </c>
      <c r="T726" s="154" t="str">
        <f t="shared" ca="1" si="271"/>
        <v/>
      </c>
      <c r="U726" s="154" t="str">
        <f t="shared" si="254"/>
        <v/>
      </c>
      <c r="V726" s="101" t="str">
        <f t="shared" ca="1" si="255"/>
        <v/>
      </c>
      <c r="W726" s="101" t="str">
        <f t="shared" si="256"/>
        <v/>
      </c>
    </row>
    <row r="727" spans="1:23">
      <c r="A727" s="102" t="str">
        <f>IFERROR(B727*Proc!$H$38,"")</f>
        <v/>
      </c>
      <c r="B727" s="34" t="str">
        <f t="shared" si="257"/>
        <v/>
      </c>
      <c r="C727" s="34" t="str">
        <f t="shared" ca="1" si="258"/>
        <v/>
      </c>
      <c r="D727" s="101" t="str">
        <f t="shared" ca="1" si="259"/>
        <v/>
      </c>
      <c r="E727" s="101" t="str">
        <f t="shared" ca="1" si="260"/>
        <v/>
      </c>
      <c r="F727" s="101" t="str">
        <f t="shared" ca="1" si="261"/>
        <v/>
      </c>
      <c r="G727" s="102" t="str">
        <f t="shared" ca="1" si="262"/>
        <v/>
      </c>
      <c r="H727" s="34" t="str">
        <f t="shared" ca="1" si="263"/>
        <v/>
      </c>
      <c r="I727" s="101" t="str">
        <f t="shared" ca="1" si="264"/>
        <v/>
      </c>
      <c r="J727" s="101" t="str">
        <f t="shared" ca="1" si="265"/>
        <v/>
      </c>
      <c r="K727" s="101" t="str">
        <f t="shared" ca="1" si="266"/>
        <v/>
      </c>
      <c r="L727" s="102" t="str">
        <f t="shared" si="267"/>
        <v/>
      </c>
      <c r="M727" s="124" t="str">
        <f t="shared" ca="1" si="250"/>
        <v/>
      </c>
      <c r="N727" s="124" t="str">
        <f t="shared" ca="1" si="251"/>
        <v/>
      </c>
      <c r="O727" s="124" t="str">
        <f t="shared" si="268"/>
        <v/>
      </c>
      <c r="P727" s="124" t="str">
        <f t="shared" si="269"/>
        <v/>
      </c>
      <c r="Q727" s="124" t="str">
        <f t="shared" si="270"/>
        <v/>
      </c>
      <c r="R727" s="124" t="str">
        <f t="shared" ca="1" si="252"/>
        <v/>
      </c>
      <c r="S727" s="154" t="str">
        <f t="shared" ca="1" si="253"/>
        <v/>
      </c>
      <c r="T727" s="154" t="str">
        <f t="shared" ca="1" si="271"/>
        <v/>
      </c>
      <c r="U727" s="154" t="str">
        <f t="shared" si="254"/>
        <v/>
      </c>
      <c r="V727" s="101" t="str">
        <f t="shared" ca="1" si="255"/>
        <v/>
      </c>
      <c r="W727" s="101" t="str">
        <f t="shared" si="256"/>
        <v/>
      </c>
    </row>
    <row r="728" spans="1:23">
      <c r="A728" s="102" t="str">
        <f>IFERROR(B728*Proc!$H$38,"")</f>
        <v/>
      </c>
      <c r="B728" s="34" t="str">
        <f t="shared" si="257"/>
        <v/>
      </c>
      <c r="C728" s="34" t="str">
        <f t="shared" ca="1" si="258"/>
        <v/>
      </c>
      <c r="D728" s="101" t="str">
        <f t="shared" ca="1" si="259"/>
        <v/>
      </c>
      <c r="E728" s="101" t="str">
        <f t="shared" ca="1" si="260"/>
        <v/>
      </c>
      <c r="F728" s="101" t="str">
        <f t="shared" ca="1" si="261"/>
        <v/>
      </c>
      <c r="G728" s="102" t="str">
        <f t="shared" ca="1" si="262"/>
        <v/>
      </c>
      <c r="H728" s="34" t="str">
        <f t="shared" ca="1" si="263"/>
        <v/>
      </c>
      <c r="I728" s="101" t="str">
        <f t="shared" ca="1" si="264"/>
        <v/>
      </c>
      <c r="J728" s="101" t="str">
        <f t="shared" ca="1" si="265"/>
        <v/>
      </c>
      <c r="K728" s="101" t="str">
        <f t="shared" ca="1" si="266"/>
        <v/>
      </c>
      <c r="L728" s="102" t="str">
        <f t="shared" si="267"/>
        <v/>
      </c>
      <c r="M728" s="124" t="str">
        <f t="shared" ca="1" si="250"/>
        <v/>
      </c>
      <c r="N728" s="124" t="str">
        <f t="shared" ca="1" si="251"/>
        <v/>
      </c>
      <c r="O728" s="124" t="str">
        <f t="shared" si="268"/>
        <v/>
      </c>
      <c r="P728" s="124" t="str">
        <f t="shared" si="269"/>
        <v/>
      </c>
      <c r="Q728" s="124" t="str">
        <f t="shared" si="270"/>
        <v/>
      </c>
      <c r="R728" s="124" t="str">
        <f t="shared" ca="1" si="252"/>
        <v/>
      </c>
      <c r="S728" s="154" t="str">
        <f t="shared" ca="1" si="253"/>
        <v/>
      </c>
      <c r="T728" s="154" t="str">
        <f t="shared" ca="1" si="271"/>
        <v/>
      </c>
      <c r="U728" s="154" t="str">
        <f t="shared" si="254"/>
        <v/>
      </c>
      <c r="V728" s="101" t="str">
        <f t="shared" ca="1" si="255"/>
        <v/>
      </c>
      <c r="W728" s="101" t="str">
        <f t="shared" si="256"/>
        <v/>
      </c>
    </row>
    <row r="729" spans="1:23">
      <c r="A729" s="102" t="str">
        <f>IFERROR(B729*Proc!$H$38,"")</f>
        <v/>
      </c>
      <c r="B729" s="34" t="str">
        <f t="shared" si="257"/>
        <v/>
      </c>
      <c r="C729" s="34" t="str">
        <f t="shared" ca="1" si="258"/>
        <v/>
      </c>
      <c r="D729" s="101" t="str">
        <f t="shared" ca="1" si="259"/>
        <v/>
      </c>
      <c r="E729" s="101" t="str">
        <f t="shared" ca="1" si="260"/>
        <v/>
      </c>
      <c r="F729" s="101" t="str">
        <f t="shared" ca="1" si="261"/>
        <v/>
      </c>
      <c r="G729" s="102" t="str">
        <f t="shared" ca="1" si="262"/>
        <v/>
      </c>
      <c r="H729" s="34" t="str">
        <f t="shared" ca="1" si="263"/>
        <v/>
      </c>
      <c r="I729" s="101" t="str">
        <f t="shared" ca="1" si="264"/>
        <v/>
      </c>
      <c r="J729" s="101" t="str">
        <f t="shared" ca="1" si="265"/>
        <v/>
      </c>
      <c r="K729" s="101" t="str">
        <f t="shared" ca="1" si="266"/>
        <v/>
      </c>
      <c r="L729" s="102" t="str">
        <f t="shared" si="267"/>
        <v/>
      </c>
      <c r="M729" s="124" t="str">
        <f t="shared" ca="1" si="250"/>
        <v/>
      </c>
      <c r="N729" s="124" t="str">
        <f t="shared" ca="1" si="251"/>
        <v/>
      </c>
      <c r="O729" s="124" t="str">
        <f t="shared" si="268"/>
        <v/>
      </c>
      <c r="P729" s="124" t="str">
        <f t="shared" si="269"/>
        <v/>
      </c>
      <c r="Q729" s="124" t="str">
        <f t="shared" si="270"/>
        <v/>
      </c>
      <c r="R729" s="124" t="str">
        <f t="shared" ca="1" si="252"/>
        <v/>
      </c>
      <c r="S729" s="154" t="str">
        <f t="shared" ca="1" si="253"/>
        <v/>
      </c>
      <c r="T729" s="154" t="str">
        <f t="shared" ca="1" si="271"/>
        <v/>
      </c>
      <c r="U729" s="154" t="str">
        <f t="shared" si="254"/>
        <v/>
      </c>
      <c r="V729" s="101" t="str">
        <f t="shared" ca="1" si="255"/>
        <v/>
      </c>
      <c r="W729" s="101" t="str">
        <f t="shared" si="256"/>
        <v/>
      </c>
    </row>
    <row r="730" spans="1:23">
      <c r="A730" s="102" t="str">
        <f>IFERROR(B730*Proc!$H$38,"")</f>
        <v/>
      </c>
      <c r="B730" s="34" t="str">
        <f t="shared" si="257"/>
        <v/>
      </c>
      <c r="C730" s="34" t="str">
        <f t="shared" ca="1" si="258"/>
        <v/>
      </c>
      <c r="D730" s="101" t="str">
        <f t="shared" ca="1" si="259"/>
        <v/>
      </c>
      <c r="E730" s="101" t="str">
        <f t="shared" ca="1" si="260"/>
        <v/>
      </c>
      <c r="F730" s="101" t="str">
        <f t="shared" ca="1" si="261"/>
        <v/>
      </c>
      <c r="G730" s="102" t="str">
        <f t="shared" ca="1" si="262"/>
        <v/>
      </c>
      <c r="H730" s="34" t="str">
        <f t="shared" ca="1" si="263"/>
        <v/>
      </c>
      <c r="I730" s="101" t="str">
        <f t="shared" ca="1" si="264"/>
        <v/>
      </c>
      <c r="J730" s="101" t="str">
        <f t="shared" ca="1" si="265"/>
        <v/>
      </c>
      <c r="K730" s="101" t="str">
        <f t="shared" ca="1" si="266"/>
        <v/>
      </c>
      <c r="L730" s="102" t="str">
        <f t="shared" si="267"/>
        <v/>
      </c>
      <c r="M730" s="124" t="str">
        <f t="shared" ca="1" si="250"/>
        <v/>
      </c>
      <c r="N730" s="124" t="str">
        <f t="shared" ca="1" si="251"/>
        <v/>
      </c>
      <c r="O730" s="124" t="str">
        <f t="shared" si="268"/>
        <v/>
      </c>
      <c r="P730" s="124" t="str">
        <f t="shared" si="269"/>
        <v/>
      </c>
      <c r="Q730" s="124" t="str">
        <f t="shared" si="270"/>
        <v/>
      </c>
      <c r="R730" s="124" t="str">
        <f t="shared" ca="1" si="252"/>
        <v/>
      </c>
      <c r="S730" s="154" t="str">
        <f t="shared" ca="1" si="253"/>
        <v/>
      </c>
      <c r="T730" s="154" t="str">
        <f t="shared" ca="1" si="271"/>
        <v/>
      </c>
      <c r="U730" s="154" t="str">
        <f t="shared" si="254"/>
        <v/>
      </c>
      <c r="V730" s="101" t="str">
        <f t="shared" ca="1" si="255"/>
        <v/>
      </c>
      <c r="W730" s="101" t="str">
        <f t="shared" si="256"/>
        <v/>
      </c>
    </row>
    <row r="731" spans="1:23">
      <c r="A731" s="102" t="str">
        <f>IFERROR(B731*Proc!$H$38,"")</f>
        <v/>
      </c>
      <c r="B731" s="34" t="str">
        <f t="shared" si="257"/>
        <v/>
      </c>
      <c r="C731" s="34" t="str">
        <f t="shared" ca="1" si="258"/>
        <v/>
      </c>
      <c r="D731" s="101" t="str">
        <f t="shared" ca="1" si="259"/>
        <v/>
      </c>
      <c r="E731" s="101" t="str">
        <f t="shared" ca="1" si="260"/>
        <v/>
      </c>
      <c r="F731" s="101" t="str">
        <f t="shared" ca="1" si="261"/>
        <v/>
      </c>
      <c r="G731" s="102" t="str">
        <f t="shared" ca="1" si="262"/>
        <v/>
      </c>
      <c r="H731" s="34" t="str">
        <f t="shared" ca="1" si="263"/>
        <v/>
      </c>
      <c r="I731" s="101" t="str">
        <f t="shared" ca="1" si="264"/>
        <v/>
      </c>
      <c r="J731" s="101" t="str">
        <f t="shared" ca="1" si="265"/>
        <v/>
      </c>
      <c r="K731" s="101" t="str">
        <f t="shared" ca="1" si="266"/>
        <v/>
      </c>
      <c r="L731" s="102" t="str">
        <f t="shared" si="267"/>
        <v/>
      </c>
      <c r="M731" s="124" t="str">
        <f t="shared" ca="1" si="250"/>
        <v/>
      </c>
      <c r="N731" s="124" t="str">
        <f t="shared" ca="1" si="251"/>
        <v/>
      </c>
      <c r="O731" s="124" t="str">
        <f t="shared" si="268"/>
        <v/>
      </c>
      <c r="P731" s="124" t="str">
        <f t="shared" si="269"/>
        <v/>
      </c>
      <c r="Q731" s="124" t="str">
        <f t="shared" si="270"/>
        <v/>
      </c>
      <c r="R731" s="124" t="str">
        <f t="shared" ca="1" si="252"/>
        <v/>
      </c>
      <c r="S731" s="154" t="str">
        <f t="shared" ca="1" si="253"/>
        <v/>
      </c>
      <c r="T731" s="154" t="str">
        <f t="shared" ca="1" si="271"/>
        <v/>
      </c>
      <c r="U731" s="154" t="str">
        <f t="shared" si="254"/>
        <v/>
      </c>
      <c r="V731" s="101" t="str">
        <f t="shared" ca="1" si="255"/>
        <v/>
      </c>
      <c r="W731" s="101" t="str">
        <f t="shared" si="256"/>
        <v/>
      </c>
    </row>
    <row r="732" spans="1:23">
      <c r="A732" s="102" t="str">
        <f>IFERROR(B732*Proc!$H$38,"")</f>
        <v/>
      </c>
      <c r="B732" s="34" t="str">
        <f t="shared" si="257"/>
        <v/>
      </c>
      <c r="C732" s="34" t="str">
        <f t="shared" ca="1" si="258"/>
        <v/>
      </c>
      <c r="D732" s="101" t="str">
        <f t="shared" ca="1" si="259"/>
        <v/>
      </c>
      <c r="E732" s="101" t="str">
        <f t="shared" ca="1" si="260"/>
        <v/>
      </c>
      <c r="F732" s="101" t="str">
        <f t="shared" ca="1" si="261"/>
        <v/>
      </c>
      <c r="G732" s="102" t="str">
        <f t="shared" ca="1" si="262"/>
        <v/>
      </c>
      <c r="H732" s="34" t="str">
        <f t="shared" ca="1" si="263"/>
        <v/>
      </c>
      <c r="I732" s="101" t="str">
        <f t="shared" ca="1" si="264"/>
        <v/>
      </c>
      <c r="J732" s="101" t="str">
        <f t="shared" ca="1" si="265"/>
        <v/>
      </c>
      <c r="K732" s="101" t="str">
        <f t="shared" ca="1" si="266"/>
        <v/>
      </c>
      <c r="L732" s="102" t="str">
        <f t="shared" si="267"/>
        <v/>
      </c>
      <c r="M732" s="124" t="str">
        <f t="shared" ca="1" si="250"/>
        <v/>
      </c>
      <c r="N732" s="124" t="str">
        <f t="shared" ca="1" si="251"/>
        <v/>
      </c>
      <c r="O732" s="124" t="str">
        <f t="shared" si="268"/>
        <v/>
      </c>
      <c r="P732" s="124" t="str">
        <f t="shared" si="269"/>
        <v/>
      </c>
      <c r="Q732" s="124" t="str">
        <f t="shared" si="270"/>
        <v/>
      </c>
      <c r="R732" s="124" t="str">
        <f t="shared" ca="1" si="252"/>
        <v/>
      </c>
      <c r="S732" s="154" t="str">
        <f t="shared" ca="1" si="253"/>
        <v/>
      </c>
      <c r="T732" s="154" t="str">
        <f t="shared" ca="1" si="271"/>
        <v/>
      </c>
      <c r="U732" s="154" t="str">
        <f t="shared" si="254"/>
        <v/>
      </c>
      <c r="V732" s="101" t="str">
        <f t="shared" ca="1" si="255"/>
        <v/>
      </c>
      <c r="W732" s="101" t="str">
        <f t="shared" si="256"/>
        <v/>
      </c>
    </row>
    <row r="733" spans="1:23">
      <c r="A733" s="102" t="str">
        <f>IFERROR(B733*Proc!$H$38,"")</f>
        <v/>
      </c>
      <c r="B733" s="34" t="str">
        <f t="shared" si="257"/>
        <v/>
      </c>
      <c r="C733" s="34" t="str">
        <f t="shared" ca="1" si="258"/>
        <v/>
      </c>
      <c r="D733" s="101" t="str">
        <f t="shared" ca="1" si="259"/>
        <v/>
      </c>
      <c r="E733" s="101" t="str">
        <f t="shared" ca="1" si="260"/>
        <v/>
      </c>
      <c r="F733" s="101" t="str">
        <f t="shared" ca="1" si="261"/>
        <v/>
      </c>
      <c r="G733" s="102" t="str">
        <f t="shared" ca="1" si="262"/>
        <v/>
      </c>
      <c r="H733" s="34" t="str">
        <f t="shared" ca="1" si="263"/>
        <v/>
      </c>
      <c r="I733" s="101" t="str">
        <f t="shared" ca="1" si="264"/>
        <v/>
      </c>
      <c r="J733" s="101" t="str">
        <f t="shared" ca="1" si="265"/>
        <v/>
      </c>
      <c r="K733" s="101" t="str">
        <f t="shared" ca="1" si="266"/>
        <v/>
      </c>
      <c r="L733" s="102" t="str">
        <f t="shared" si="267"/>
        <v/>
      </c>
      <c r="M733" s="124" t="str">
        <f t="shared" ca="1" si="250"/>
        <v/>
      </c>
      <c r="N733" s="124" t="str">
        <f t="shared" ca="1" si="251"/>
        <v/>
      </c>
      <c r="O733" s="124" t="str">
        <f t="shared" si="268"/>
        <v/>
      </c>
      <c r="P733" s="124" t="str">
        <f t="shared" si="269"/>
        <v/>
      </c>
      <c r="Q733" s="124" t="str">
        <f t="shared" si="270"/>
        <v/>
      </c>
      <c r="R733" s="124" t="str">
        <f t="shared" ca="1" si="252"/>
        <v/>
      </c>
      <c r="S733" s="154" t="str">
        <f t="shared" ca="1" si="253"/>
        <v/>
      </c>
      <c r="T733" s="154" t="str">
        <f t="shared" ca="1" si="271"/>
        <v/>
      </c>
      <c r="U733" s="154" t="str">
        <f t="shared" si="254"/>
        <v/>
      </c>
      <c r="V733" s="101" t="str">
        <f t="shared" ca="1" si="255"/>
        <v/>
      </c>
      <c r="W733" s="101" t="str">
        <f t="shared" si="256"/>
        <v/>
      </c>
    </row>
    <row r="734" spans="1:23">
      <c r="A734" s="102" t="str">
        <f>IFERROR(B734*Proc!$H$38,"")</f>
        <v/>
      </c>
      <c r="B734" s="34" t="str">
        <f t="shared" si="257"/>
        <v/>
      </c>
      <c r="C734" s="34" t="str">
        <f t="shared" ca="1" si="258"/>
        <v/>
      </c>
      <c r="D734" s="101" t="str">
        <f t="shared" ca="1" si="259"/>
        <v/>
      </c>
      <c r="E734" s="101" t="str">
        <f t="shared" ca="1" si="260"/>
        <v/>
      </c>
      <c r="F734" s="101" t="str">
        <f t="shared" ca="1" si="261"/>
        <v/>
      </c>
      <c r="G734" s="102" t="str">
        <f t="shared" ca="1" si="262"/>
        <v/>
      </c>
      <c r="H734" s="34" t="str">
        <f t="shared" ca="1" si="263"/>
        <v/>
      </c>
      <c r="I734" s="101" t="str">
        <f t="shared" ca="1" si="264"/>
        <v/>
      </c>
      <c r="J734" s="101" t="str">
        <f t="shared" ca="1" si="265"/>
        <v/>
      </c>
      <c r="K734" s="101" t="str">
        <f t="shared" ca="1" si="266"/>
        <v/>
      </c>
      <c r="L734" s="102" t="str">
        <f t="shared" si="267"/>
        <v/>
      </c>
      <c r="M734" s="124" t="str">
        <f t="shared" ca="1" si="250"/>
        <v/>
      </c>
      <c r="N734" s="124" t="str">
        <f t="shared" ca="1" si="251"/>
        <v/>
      </c>
      <c r="O734" s="124" t="str">
        <f t="shared" si="268"/>
        <v/>
      </c>
      <c r="P734" s="124" t="str">
        <f t="shared" si="269"/>
        <v/>
      </c>
      <c r="Q734" s="124" t="str">
        <f t="shared" si="270"/>
        <v/>
      </c>
      <c r="R734" s="124" t="str">
        <f t="shared" ca="1" si="252"/>
        <v/>
      </c>
      <c r="S734" s="154" t="str">
        <f t="shared" ca="1" si="253"/>
        <v/>
      </c>
      <c r="T734" s="154" t="str">
        <f t="shared" ca="1" si="271"/>
        <v/>
      </c>
      <c r="U734" s="154" t="str">
        <f t="shared" si="254"/>
        <v/>
      </c>
      <c r="V734" s="101" t="str">
        <f t="shared" ca="1" si="255"/>
        <v/>
      </c>
      <c r="W734" s="101" t="str">
        <f t="shared" si="256"/>
        <v/>
      </c>
    </row>
    <row r="735" spans="1:23">
      <c r="A735" s="102" t="str">
        <f>IFERROR(B735*Proc!$H$38,"")</f>
        <v/>
      </c>
      <c r="B735" s="34" t="str">
        <f t="shared" si="257"/>
        <v/>
      </c>
      <c r="C735" s="34" t="str">
        <f t="shared" ca="1" si="258"/>
        <v/>
      </c>
      <c r="D735" s="101" t="str">
        <f t="shared" ca="1" si="259"/>
        <v/>
      </c>
      <c r="E735" s="101" t="str">
        <f t="shared" ca="1" si="260"/>
        <v/>
      </c>
      <c r="F735" s="101" t="str">
        <f t="shared" ca="1" si="261"/>
        <v/>
      </c>
      <c r="G735" s="102" t="str">
        <f t="shared" ca="1" si="262"/>
        <v/>
      </c>
      <c r="H735" s="34" t="str">
        <f t="shared" ca="1" si="263"/>
        <v/>
      </c>
      <c r="I735" s="101" t="str">
        <f t="shared" ca="1" si="264"/>
        <v/>
      </c>
      <c r="J735" s="101" t="str">
        <f t="shared" ca="1" si="265"/>
        <v/>
      </c>
      <c r="K735" s="101" t="str">
        <f t="shared" ca="1" si="266"/>
        <v/>
      </c>
      <c r="L735" s="102" t="str">
        <f t="shared" si="267"/>
        <v/>
      </c>
      <c r="M735" s="124" t="str">
        <f t="shared" ca="1" si="250"/>
        <v/>
      </c>
      <c r="N735" s="124" t="str">
        <f t="shared" ca="1" si="251"/>
        <v/>
      </c>
      <c r="O735" s="124" t="str">
        <f t="shared" si="268"/>
        <v/>
      </c>
      <c r="P735" s="124" t="str">
        <f t="shared" si="269"/>
        <v/>
      </c>
      <c r="Q735" s="124" t="str">
        <f t="shared" si="270"/>
        <v/>
      </c>
      <c r="R735" s="124" t="str">
        <f t="shared" ca="1" si="252"/>
        <v/>
      </c>
      <c r="S735" s="154" t="str">
        <f t="shared" ca="1" si="253"/>
        <v/>
      </c>
      <c r="T735" s="154" t="str">
        <f t="shared" ca="1" si="271"/>
        <v/>
      </c>
      <c r="U735" s="154" t="str">
        <f t="shared" si="254"/>
        <v/>
      </c>
      <c r="V735" s="101" t="str">
        <f t="shared" ca="1" si="255"/>
        <v/>
      </c>
      <c r="W735" s="101" t="str">
        <f t="shared" si="256"/>
        <v/>
      </c>
    </row>
    <row r="736" spans="1:23">
      <c r="A736" s="102" t="str">
        <f>IFERROR(B736*Proc!$H$38,"")</f>
        <v/>
      </c>
      <c r="B736" s="34" t="str">
        <f t="shared" si="257"/>
        <v/>
      </c>
      <c r="C736" s="34" t="str">
        <f t="shared" ca="1" si="258"/>
        <v/>
      </c>
      <c r="D736" s="101" t="str">
        <f t="shared" ca="1" si="259"/>
        <v/>
      </c>
      <c r="E736" s="101" t="str">
        <f t="shared" ca="1" si="260"/>
        <v/>
      </c>
      <c r="F736" s="101" t="str">
        <f t="shared" ca="1" si="261"/>
        <v/>
      </c>
      <c r="G736" s="102" t="str">
        <f t="shared" ca="1" si="262"/>
        <v/>
      </c>
      <c r="H736" s="34" t="str">
        <f t="shared" ca="1" si="263"/>
        <v/>
      </c>
      <c r="I736" s="101" t="str">
        <f t="shared" ca="1" si="264"/>
        <v/>
      </c>
      <c r="J736" s="101" t="str">
        <f t="shared" ca="1" si="265"/>
        <v/>
      </c>
      <c r="K736" s="101" t="str">
        <f t="shared" ca="1" si="266"/>
        <v/>
      </c>
      <c r="L736" s="102" t="str">
        <f t="shared" si="267"/>
        <v/>
      </c>
      <c r="M736" s="124" t="str">
        <f t="shared" ca="1" si="250"/>
        <v/>
      </c>
      <c r="N736" s="124" t="str">
        <f t="shared" ca="1" si="251"/>
        <v/>
      </c>
      <c r="O736" s="124" t="str">
        <f t="shared" si="268"/>
        <v/>
      </c>
      <c r="P736" s="124" t="str">
        <f t="shared" si="269"/>
        <v/>
      </c>
      <c r="Q736" s="124" t="str">
        <f t="shared" si="270"/>
        <v/>
      </c>
      <c r="R736" s="124" t="str">
        <f t="shared" ca="1" si="252"/>
        <v/>
      </c>
      <c r="S736" s="154" t="str">
        <f t="shared" ca="1" si="253"/>
        <v/>
      </c>
      <c r="T736" s="154" t="str">
        <f t="shared" ca="1" si="271"/>
        <v/>
      </c>
      <c r="U736" s="154" t="str">
        <f t="shared" si="254"/>
        <v/>
      </c>
      <c r="V736" s="101" t="str">
        <f t="shared" ca="1" si="255"/>
        <v/>
      </c>
      <c r="W736" s="101" t="str">
        <f t="shared" si="256"/>
        <v/>
      </c>
    </row>
    <row r="737" spans="1:23">
      <c r="A737" s="102" t="str">
        <f>IFERROR(B737*Proc!$H$38,"")</f>
        <v/>
      </c>
      <c r="B737" s="34" t="str">
        <f t="shared" si="257"/>
        <v/>
      </c>
      <c r="C737" s="34" t="str">
        <f t="shared" ca="1" si="258"/>
        <v/>
      </c>
      <c r="D737" s="101" t="str">
        <f t="shared" ca="1" si="259"/>
        <v/>
      </c>
      <c r="E737" s="101" t="str">
        <f t="shared" ca="1" si="260"/>
        <v/>
      </c>
      <c r="F737" s="101" t="str">
        <f t="shared" ca="1" si="261"/>
        <v/>
      </c>
      <c r="G737" s="102" t="str">
        <f t="shared" ca="1" si="262"/>
        <v/>
      </c>
      <c r="H737" s="34" t="str">
        <f t="shared" ca="1" si="263"/>
        <v/>
      </c>
      <c r="I737" s="101" t="str">
        <f t="shared" ca="1" si="264"/>
        <v/>
      </c>
      <c r="J737" s="101" t="str">
        <f t="shared" ca="1" si="265"/>
        <v/>
      </c>
      <c r="K737" s="101" t="str">
        <f t="shared" ca="1" si="266"/>
        <v/>
      </c>
      <c r="L737" s="102" t="str">
        <f t="shared" si="267"/>
        <v/>
      </c>
      <c r="M737" s="124" t="str">
        <f t="shared" ca="1" si="250"/>
        <v/>
      </c>
      <c r="N737" s="124" t="str">
        <f t="shared" ca="1" si="251"/>
        <v/>
      </c>
      <c r="O737" s="124" t="str">
        <f t="shared" si="268"/>
        <v/>
      </c>
      <c r="P737" s="124" t="str">
        <f t="shared" si="269"/>
        <v/>
      </c>
      <c r="Q737" s="124" t="str">
        <f t="shared" si="270"/>
        <v/>
      </c>
      <c r="R737" s="124" t="str">
        <f t="shared" ca="1" si="252"/>
        <v/>
      </c>
      <c r="S737" s="154" t="str">
        <f t="shared" ca="1" si="253"/>
        <v/>
      </c>
      <c r="T737" s="154" t="str">
        <f t="shared" ca="1" si="271"/>
        <v/>
      </c>
      <c r="U737" s="154" t="str">
        <f t="shared" si="254"/>
        <v/>
      </c>
      <c r="V737" s="101" t="str">
        <f t="shared" ca="1" si="255"/>
        <v/>
      </c>
      <c r="W737" s="101" t="str">
        <f t="shared" si="256"/>
        <v/>
      </c>
    </row>
    <row r="738" spans="1:23">
      <c r="A738" s="102" t="str">
        <f>IFERROR(B738*Proc!$H$38,"")</f>
        <v/>
      </c>
      <c r="B738" s="34" t="str">
        <f t="shared" si="257"/>
        <v/>
      </c>
      <c r="C738" s="34" t="str">
        <f t="shared" ca="1" si="258"/>
        <v/>
      </c>
      <c r="D738" s="101" t="str">
        <f t="shared" ca="1" si="259"/>
        <v/>
      </c>
      <c r="E738" s="101" t="str">
        <f t="shared" ca="1" si="260"/>
        <v/>
      </c>
      <c r="F738" s="101" t="str">
        <f t="shared" ca="1" si="261"/>
        <v/>
      </c>
      <c r="G738" s="102" t="str">
        <f t="shared" ca="1" si="262"/>
        <v/>
      </c>
      <c r="H738" s="34" t="str">
        <f t="shared" ca="1" si="263"/>
        <v/>
      </c>
      <c r="I738" s="101" t="str">
        <f t="shared" ca="1" si="264"/>
        <v/>
      </c>
      <c r="J738" s="101" t="str">
        <f t="shared" ca="1" si="265"/>
        <v/>
      </c>
      <c r="K738" s="101" t="str">
        <f t="shared" ca="1" si="266"/>
        <v/>
      </c>
      <c r="L738" s="102" t="str">
        <f t="shared" si="267"/>
        <v/>
      </c>
      <c r="M738" s="124" t="str">
        <f t="shared" ca="1" si="250"/>
        <v/>
      </c>
      <c r="N738" s="124" t="str">
        <f t="shared" ca="1" si="251"/>
        <v/>
      </c>
      <c r="O738" s="124" t="str">
        <f t="shared" si="268"/>
        <v/>
      </c>
      <c r="P738" s="124" t="str">
        <f t="shared" si="269"/>
        <v/>
      </c>
      <c r="Q738" s="124" t="str">
        <f t="shared" si="270"/>
        <v/>
      </c>
      <c r="R738" s="124" t="str">
        <f t="shared" ca="1" si="252"/>
        <v/>
      </c>
      <c r="S738" s="154" t="str">
        <f t="shared" ca="1" si="253"/>
        <v/>
      </c>
      <c r="T738" s="154" t="str">
        <f t="shared" ca="1" si="271"/>
        <v/>
      </c>
      <c r="U738" s="154" t="str">
        <f t="shared" si="254"/>
        <v/>
      </c>
      <c r="V738" s="101" t="str">
        <f t="shared" ca="1" si="255"/>
        <v/>
      </c>
      <c r="W738" s="101" t="str">
        <f t="shared" si="256"/>
        <v/>
      </c>
    </row>
    <row r="739" spans="1:23">
      <c r="A739" s="102" t="str">
        <f>IFERROR(B739*Proc!$H$38,"")</f>
        <v/>
      </c>
      <c r="B739" s="34" t="str">
        <f t="shared" si="257"/>
        <v/>
      </c>
      <c r="C739" s="34" t="str">
        <f t="shared" ca="1" si="258"/>
        <v/>
      </c>
      <c r="D739" s="101" t="str">
        <f t="shared" ca="1" si="259"/>
        <v/>
      </c>
      <c r="E739" s="101" t="str">
        <f t="shared" ca="1" si="260"/>
        <v/>
      </c>
      <c r="F739" s="101" t="str">
        <f t="shared" ca="1" si="261"/>
        <v/>
      </c>
      <c r="G739" s="102" t="str">
        <f t="shared" ca="1" si="262"/>
        <v/>
      </c>
      <c r="H739" s="34" t="str">
        <f t="shared" ca="1" si="263"/>
        <v/>
      </c>
      <c r="I739" s="101" t="str">
        <f t="shared" ca="1" si="264"/>
        <v/>
      </c>
      <c r="J739" s="101" t="str">
        <f t="shared" ca="1" si="265"/>
        <v/>
      </c>
      <c r="K739" s="101" t="str">
        <f t="shared" ca="1" si="266"/>
        <v/>
      </c>
      <c r="L739" s="102" t="str">
        <f t="shared" si="267"/>
        <v/>
      </c>
      <c r="M739" s="124" t="str">
        <f t="shared" ca="1" si="250"/>
        <v/>
      </c>
      <c r="N739" s="124" t="str">
        <f t="shared" ca="1" si="251"/>
        <v/>
      </c>
      <c r="O739" s="124" t="str">
        <f t="shared" si="268"/>
        <v/>
      </c>
      <c r="P739" s="124" t="str">
        <f t="shared" si="269"/>
        <v/>
      </c>
      <c r="Q739" s="124" t="str">
        <f t="shared" si="270"/>
        <v/>
      </c>
      <c r="R739" s="124" t="str">
        <f t="shared" ca="1" si="252"/>
        <v/>
      </c>
      <c r="S739" s="154" t="str">
        <f t="shared" ca="1" si="253"/>
        <v/>
      </c>
      <c r="T739" s="154" t="str">
        <f t="shared" ca="1" si="271"/>
        <v/>
      </c>
      <c r="U739" s="154" t="str">
        <f t="shared" si="254"/>
        <v/>
      </c>
      <c r="V739" s="101" t="str">
        <f t="shared" ca="1" si="255"/>
        <v/>
      </c>
      <c r="W739" s="101" t="str">
        <f t="shared" si="256"/>
        <v/>
      </c>
    </row>
    <row r="740" spans="1:23">
      <c r="A740" s="102" t="str">
        <f>IFERROR(B740*Proc!$H$38,"")</f>
        <v/>
      </c>
      <c r="B740" s="34" t="str">
        <f t="shared" si="257"/>
        <v/>
      </c>
      <c r="C740" s="34" t="str">
        <f t="shared" ca="1" si="258"/>
        <v/>
      </c>
      <c r="D740" s="101" t="str">
        <f t="shared" ca="1" si="259"/>
        <v/>
      </c>
      <c r="E740" s="101" t="str">
        <f t="shared" ca="1" si="260"/>
        <v/>
      </c>
      <c r="F740" s="101" t="str">
        <f t="shared" ca="1" si="261"/>
        <v/>
      </c>
      <c r="G740" s="102" t="str">
        <f t="shared" ca="1" si="262"/>
        <v/>
      </c>
      <c r="H740" s="34" t="str">
        <f t="shared" ca="1" si="263"/>
        <v/>
      </c>
      <c r="I740" s="101" t="str">
        <f t="shared" ca="1" si="264"/>
        <v/>
      </c>
      <c r="J740" s="101" t="str">
        <f t="shared" ca="1" si="265"/>
        <v/>
      </c>
      <c r="K740" s="101" t="str">
        <f t="shared" ca="1" si="266"/>
        <v/>
      </c>
      <c r="L740" s="102" t="str">
        <f t="shared" si="267"/>
        <v/>
      </c>
      <c r="M740" s="124" t="str">
        <f t="shared" ca="1" si="250"/>
        <v/>
      </c>
      <c r="N740" s="124" t="str">
        <f t="shared" ca="1" si="251"/>
        <v/>
      </c>
      <c r="O740" s="124" t="str">
        <f t="shared" si="268"/>
        <v/>
      </c>
      <c r="P740" s="124" t="str">
        <f t="shared" si="269"/>
        <v/>
      </c>
      <c r="Q740" s="124" t="str">
        <f t="shared" si="270"/>
        <v/>
      </c>
      <c r="R740" s="124" t="str">
        <f t="shared" ca="1" si="252"/>
        <v/>
      </c>
      <c r="S740" s="154" t="str">
        <f t="shared" ca="1" si="253"/>
        <v/>
      </c>
      <c r="T740" s="154" t="str">
        <f t="shared" ca="1" si="271"/>
        <v/>
      </c>
      <c r="U740" s="154" t="str">
        <f t="shared" si="254"/>
        <v/>
      </c>
      <c r="V740" s="101" t="str">
        <f t="shared" ca="1" si="255"/>
        <v/>
      </c>
      <c r="W740" s="101" t="str">
        <f t="shared" si="256"/>
        <v/>
      </c>
    </row>
    <row r="741" spans="1:23">
      <c r="A741" s="102" t="str">
        <f>IFERROR(B741*Proc!$H$38,"")</f>
        <v/>
      </c>
      <c r="B741" s="34" t="str">
        <f t="shared" si="257"/>
        <v/>
      </c>
      <c r="C741" s="34" t="str">
        <f t="shared" ca="1" si="258"/>
        <v/>
      </c>
      <c r="D741" s="101" t="str">
        <f t="shared" ca="1" si="259"/>
        <v/>
      </c>
      <c r="E741" s="101" t="str">
        <f t="shared" ca="1" si="260"/>
        <v/>
      </c>
      <c r="F741" s="101" t="str">
        <f t="shared" ca="1" si="261"/>
        <v/>
      </c>
      <c r="G741" s="102" t="str">
        <f t="shared" ca="1" si="262"/>
        <v/>
      </c>
      <c r="H741" s="34" t="str">
        <f t="shared" ca="1" si="263"/>
        <v/>
      </c>
      <c r="I741" s="101" t="str">
        <f t="shared" ca="1" si="264"/>
        <v/>
      </c>
      <c r="J741" s="101" t="str">
        <f t="shared" ca="1" si="265"/>
        <v/>
      </c>
      <c r="K741" s="101" t="str">
        <f t="shared" ca="1" si="266"/>
        <v/>
      </c>
      <c r="L741" s="102" t="str">
        <f t="shared" si="267"/>
        <v/>
      </c>
      <c r="M741" s="124" t="str">
        <f t="shared" ca="1" si="250"/>
        <v/>
      </c>
      <c r="N741" s="124" t="str">
        <f t="shared" ca="1" si="251"/>
        <v/>
      </c>
      <c r="O741" s="124" t="str">
        <f t="shared" si="268"/>
        <v/>
      </c>
      <c r="P741" s="124" t="str">
        <f t="shared" si="269"/>
        <v/>
      </c>
      <c r="Q741" s="124" t="str">
        <f t="shared" si="270"/>
        <v/>
      </c>
      <c r="R741" s="124" t="str">
        <f t="shared" ca="1" si="252"/>
        <v/>
      </c>
      <c r="S741" s="154" t="str">
        <f t="shared" ca="1" si="253"/>
        <v/>
      </c>
      <c r="T741" s="154" t="str">
        <f t="shared" ca="1" si="271"/>
        <v/>
      </c>
      <c r="U741" s="154" t="str">
        <f t="shared" si="254"/>
        <v/>
      </c>
      <c r="V741" s="101" t="str">
        <f t="shared" ca="1" si="255"/>
        <v/>
      </c>
      <c r="W741" s="101" t="str">
        <f t="shared" si="256"/>
        <v/>
      </c>
    </row>
    <row r="742" spans="1:23">
      <c r="A742" s="102" t="str">
        <f>IFERROR(B742*Proc!$H$38,"")</f>
        <v/>
      </c>
      <c r="B742" s="34" t="str">
        <f t="shared" si="257"/>
        <v/>
      </c>
      <c r="C742" s="34" t="str">
        <f t="shared" ca="1" si="258"/>
        <v/>
      </c>
      <c r="D742" s="101" t="str">
        <f t="shared" ca="1" si="259"/>
        <v/>
      </c>
      <c r="E742" s="101" t="str">
        <f t="shared" ca="1" si="260"/>
        <v/>
      </c>
      <c r="F742" s="101" t="str">
        <f t="shared" ca="1" si="261"/>
        <v/>
      </c>
      <c r="G742" s="102" t="str">
        <f t="shared" ca="1" si="262"/>
        <v/>
      </c>
      <c r="H742" s="34" t="str">
        <f t="shared" ca="1" si="263"/>
        <v/>
      </c>
      <c r="I742" s="101" t="str">
        <f t="shared" ca="1" si="264"/>
        <v/>
      </c>
      <c r="J742" s="101" t="str">
        <f t="shared" ca="1" si="265"/>
        <v/>
      </c>
      <c r="K742" s="101" t="str">
        <f t="shared" ca="1" si="266"/>
        <v/>
      </c>
      <c r="L742" s="102" t="str">
        <f t="shared" si="267"/>
        <v/>
      </c>
      <c r="M742" s="124" t="str">
        <f t="shared" ca="1" si="250"/>
        <v/>
      </c>
      <c r="N742" s="124" t="str">
        <f t="shared" ca="1" si="251"/>
        <v/>
      </c>
      <c r="O742" s="124" t="str">
        <f t="shared" si="268"/>
        <v/>
      </c>
      <c r="P742" s="124" t="str">
        <f t="shared" si="269"/>
        <v/>
      </c>
      <c r="Q742" s="124" t="str">
        <f t="shared" si="270"/>
        <v/>
      </c>
      <c r="R742" s="124" t="str">
        <f t="shared" ca="1" si="252"/>
        <v/>
      </c>
      <c r="S742" s="154" t="str">
        <f t="shared" ca="1" si="253"/>
        <v/>
      </c>
      <c r="T742" s="154" t="str">
        <f t="shared" ca="1" si="271"/>
        <v/>
      </c>
      <c r="U742" s="154" t="str">
        <f t="shared" si="254"/>
        <v/>
      </c>
      <c r="V742" s="101" t="str">
        <f t="shared" ca="1" si="255"/>
        <v/>
      </c>
      <c r="W742" s="101" t="str">
        <f t="shared" si="256"/>
        <v/>
      </c>
    </row>
    <row r="743" spans="1:23">
      <c r="A743" s="102" t="str">
        <f>IFERROR(B743*Proc!$H$38,"")</f>
        <v/>
      </c>
      <c r="B743" s="34" t="str">
        <f t="shared" si="257"/>
        <v/>
      </c>
      <c r="C743" s="34" t="str">
        <f t="shared" ca="1" si="258"/>
        <v/>
      </c>
      <c r="D743" s="101" t="str">
        <f t="shared" ca="1" si="259"/>
        <v/>
      </c>
      <c r="E743" s="101" t="str">
        <f t="shared" ca="1" si="260"/>
        <v/>
      </c>
      <c r="F743" s="101" t="str">
        <f t="shared" ca="1" si="261"/>
        <v/>
      </c>
      <c r="G743" s="102" t="str">
        <f t="shared" ca="1" si="262"/>
        <v/>
      </c>
      <c r="H743" s="34" t="str">
        <f t="shared" ca="1" si="263"/>
        <v/>
      </c>
      <c r="I743" s="101" t="str">
        <f t="shared" ca="1" si="264"/>
        <v/>
      </c>
      <c r="J743" s="101" t="str">
        <f t="shared" ca="1" si="265"/>
        <v/>
      </c>
      <c r="K743" s="101" t="str">
        <f t="shared" ca="1" si="266"/>
        <v/>
      </c>
      <c r="L743" s="102" t="str">
        <f t="shared" si="267"/>
        <v/>
      </c>
      <c r="M743" s="124" t="str">
        <f t="shared" ca="1" si="250"/>
        <v/>
      </c>
      <c r="N743" s="124" t="str">
        <f t="shared" ca="1" si="251"/>
        <v/>
      </c>
      <c r="O743" s="124" t="str">
        <f t="shared" si="268"/>
        <v/>
      </c>
      <c r="P743" s="124" t="str">
        <f t="shared" si="269"/>
        <v/>
      </c>
      <c r="Q743" s="124" t="str">
        <f t="shared" si="270"/>
        <v/>
      </c>
      <c r="R743" s="124" t="str">
        <f t="shared" ca="1" si="252"/>
        <v/>
      </c>
      <c r="S743" s="154" t="str">
        <f t="shared" ca="1" si="253"/>
        <v/>
      </c>
      <c r="T743" s="154" t="str">
        <f t="shared" ca="1" si="271"/>
        <v/>
      </c>
      <c r="U743" s="154" t="str">
        <f t="shared" si="254"/>
        <v/>
      </c>
      <c r="V743" s="101" t="str">
        <f t="shared" ca="1" si="255"/>
        <v/>
      </c>
      <c r="W743" s="101" t="str">
        <f t="shared" si="256"/>
        <v/>
      </c>
    </row>
    <row r="744" spans="1:23">
      <c r="A744" s="102" t="str">
        <f>IFERROR(B744*Proc!$H$38,"")</f>
        <v/>
      </c>
      <c r="B744" s="34" t="str">
        <f t="shared" si="257"/>
        <v/>
      </c>
      <c r="C744" s="34" t="str">
        <f t="shared" ca="1" si="258"/>
        <v/>
      </c>
      <c r="D744" s="101" t="str">
        <f t="shared" ca="1" si="259"/>
        <v/>
      </c>
      <c r="E744" s="101" t="str">
        <f t="shared" ca="1" si="260"/>
        <v/>
      </c>
      <c r="F744" s="101" t="str">
        <f t="shared" ca="1" si="261"/>
        <v/>
      </c>
      <c r="G744" s="102" t="str">
        <f t="shared" ca="1" si="262"/>
        <v/>
      </c>
      <c r="H744" s="34" t="str">
        <f t="shared" ca="1" si="263"/>
        <v/>
      </c>
      <c r="I744" s="101" t="str">
        <f t="shared" ca="1" si="264"/>
        <v/>
      </c>
      <c r="J744" s="101" t="str">
        <f t="shared" ca="1" si="265"/>
        <v/>
      </c>
      <c r="K744" s="101" t="str">
        <f t="shared" ca="1" si="266"/>
        <v/>
      </c>
      <c r="L744" s="102" t="str">
        <f t="shared" si="267"/>
        <v/>
      </c>
      <c r="M744" s="124" t="str">
        <f t="shared" ca="1" si="250"/>
        <v/>
      </c>
      <c r="N744" s="124" t="str">
        <f t="shared" ca="1" si="251"/>
        <v/>
      </c>
      <c r="O744" s="124" t="str">
        <f t="shared" si="268"/>
        <v/>
      </c>
      <c r="P744" s="124" t="str">
        <f t="shared" si="269"/>
        <v/>
      </c>
      <c r="Q744" s="124" t="str">
        <f t="shared" si="270"/>
        <v/>
      </c>
      <c r="R744" s="124" t="str">
        <f t="shared" ca="1" si="252"/>
        <v/>
      </c>
      <c r="S744" s="154" t="str">
        <f t="shared" ca="1" si="253"/>
        <v/>
      </c>
      <c r="T744" s="154" t="str">
        <f t="shared" ca="1" si="271"/>
        <v/>
      </c>
      <c r="U744" s="154" t="str">
        <f t="shared" si="254"/>
        <v/>
      </c>
      <c r="V744" s="101" t="str">
        <f t="shared" ca="1" si="255"/>
        <v/>
      </c>
      <c r="W744" s="101" t="str">
        <f t="shared" si="256"/>
        <v/>
      </c>
    </row>
    <row r="745" spans="1:23">
      <c r="A745" s="102" t="str">
        <f>IFERROR(B745*Proc!$H$38,"")</f>
        <v/>
      </c>
      <c r="B745" s="34" t="str">
        <f t="shared" si="257"/>
        <v/>
      </c>
      <c r="C745" s="34" t="str">
        <f t="shared" ca="1" si="258"/>
        <v/>
      </c>
      <c r="D745" s="101" t="str">
        <f t="shared" ca="1" si="259"/>
        <v/>
      </c>
      <c r="E745" s="101" t="str">
        <f t="shared" ca="1" si="260"/>
        <v/>
      </c>
      <c r="F745" s="101" t="str">
        <f t="shared" ca="1" si="261"/>
        <v/>
      </c>
      <c r="G745" s="102" t="str">
        <f t="shared" ca="1" si="262"/>
        <v/>
      </c>
      <c r="H745" s="34" t="str">
        <f t="shared" ca="1" si="263"/>
        <v/>
      </c>
      <c r="I745" s="101" t="str">
        <f t="shared" ca="1" si="264"/>
        <v/>
      </c>
      <c r="J745" s="101" t="str">
        <f t="shared" ca="1" si="265"/>
        <v/>
      </c>
      <c r="K745" s="101" t="str">
        <f t="shared" ca="1" si="266"/>
        <v/>
      </c>
      <c r="L745" s="102" t="str">
        <f t="shared" si="267"/>
        <v/>
      </c>
      <c r="M745" s="124" t="str">
        <f t="shared" ca="1" si="250"/>
        <v/>
      </c>
      <c r="N745" s="124" t="str">
        <f t="shared" ca="1" si="251"/>
        <v/>
      </c>
      <c r="O745" s="124" t="str">
        <f t="shared" si="268"/>
        <v/>
      </c>
      <c r="P745" s="124" t="str">
        <f t="shared" si="269"/>
        <v/>
      </c>
      <c r="Q745" s="124" t="str">
        <f t="shared" si="270"/>
        <v/>
      </c>
      <c r="R745" s="124" t="str">
        <f t="shared" ca="1" si="252"/>
        <v/>
      </c>
      <c r="S745" s="154" t="str">
        <f t="shared" ca="1" si="253"/>
        <v/>
      </c>
      <c r="T745" s="154" t="str">
        <f t="shared" ca="1" si="271"/>
        <v/>
      </c>
      <c r="U745" s="154" t="str">
        <f t="shared" si="254"/>
        <v/>
      </c>
      <c r="V745" s="101" t="str">
        <f t="shared" ca="1" si="255"/>
        <v/>
      </c>
      <c r="W745" s="101" t="str">
        <f t="shared" si="256"/>
        <v/>
      </c>
    </row>
    <row r="746" spans="1:23">
      <c r="A746" s="102" t="str">
        <f>IFERROR(B746*Proc!$H$38,"")</f>
        <v/>
      </c>
      <c r="B746" s="34" t="str">
        <f t="shared" si="257"/>
        <v/>
      </c>
      <c r="C746" s="34" t="str">
        <f t="shared" ca="1" si="258"/>
        <v/>
      </c>
      <c r="D746" s="101" t="str">
        <f t="shared" ca="1" si="259"/>
        <v/>
      </c>
      <c r="E746" s="101" t="str">
        <f t="shared" ca="1" si="260"/>
        <v/>
      </c>
      <c r="F746" s="101" t="str">
        <f t="shared" ca="1" si="261"/>
        <v/>
      </c>
      <c r="G746" s="102" t="str">
        <f t="shared" ca="1" si="262"/>
        <v/>
      </c>
      <c r="H746" s="34" t="str">
        <f t="shared" ca="1" si="263"/>
        <v/>
      </c>
      <c r="I746" s="101" t="str">
        <f t="shared" ca="1" si="264"/>
        <v/>
      </c>
      <c r="J746" s="101" t="str">
        <f t="shared" ca="1" si="265"/>
        <v/>
      </c>
      <c r="K746" s="101" t="str">
        <f t="shared" ca="1" si="266"/>
        <v/>
      </c>
      <c r="L746" s="102" t="str">
        <f t="shared" si="267"/>
        <v/>
      </c>
      <c r="M746" s="124" t="str">
        <f t="shared" ca="1" si="250"/>
        <v/>
      </c>
      <c r="N746" s="124" t="str">
        <f t="shared" ca="1" si="251"/>
        <v/>
      </c>
      <c r="O746" s="124" t="str">
        <f t="shared" si="268"/>
        <v/>
      </c>
      <c r="P746" s="124" t="str">
        <f t="shared" si="269"/>
        <v/>
      </c>
      <c r="Q746" s="124" t="str">
        <f t="shared" si="270"/>
        <v/>
      </c>
      <c r="R746" s="124" t="str">
        <f t="shared" ca="1" si="252"/>
        <v/>
      </c>
      <c r="S746" s="154" t="str">
        <f t="shared" ca="1" si="253"/>
        <v/>
      </c>
      <c r="T746" s="154" t="str">
        <f t="shared" ca="1" si="271"/>
        <v/>
      </c>
      <c r="U746" s="154" t="str">
        <f t="shared" si="254"/>
        <v/>
      </c>
      <c r="V746" s="101" t="str">
        <f t="shared" ca="1" si="255"/>
        <v/>
      </c>
      <c r="W746" s="101" t="str">
        <f t="shared" si="256"/>
        <v/>
      </c>
    </row>
    <row r="747" spans="1:23">
      <c r="A747" s="102" t="str">
        <f>IFERROR(B747*Proc!$H$38,"")</f>
        <v/>
      </c>
      <c r="B747" s="34" t="str">
        <f t="shared" si="257"/>
        <v/>
      </c>
      <c r="C747" s="34" t="str">
        <f t="shared" ca="1" si="258"/>
        <v/>
      </c>
      <c r="D747" s="101" t="str">
        <f t="shared" ca="1" si="259"/>
        <v/>
      </c>
      <c r="E747" s="101" t="str">
        <f t="shared" ca="1" si="260"/>
        <v/>
      </c>
      <c r="F747" s="101" t="str">
        <f t="shared" ca="1" si="261"/>
        <v/>
      </c>
      <c r="G747" s="102" t="str">
        <f t="shared" ca="1" si="262"/>
        <v/>
      </c>
      <c r="H747" s="34" t="str">
        <f t="shared" ca="1" si="263"/>
        <v/>
      </c>
      <c r="I747" s="101" t="str">
        <f t="shared" ca="1" si="264"/>
        <v/>
      </c>
      <c r="J747" s="101" t="str">
        <f t="shared" ca="1" si="265"/>
        <v/>
      </c>
      <c r="K747" s="101" t="str">
        <f t="shared" ca="1" si="266"/>
        <v/>
      </c>
      <c r="L747" s="102" t="str">
        <f t="shared" si="267"/>
        <v/>
      </c>
      <c r="M747" s="124" t="str">
        <f t="shared" ca="1" si="250"/>
        <v/>
      </c>
      <c r="N747" s="124" t="str">
        <f t="shared" ca="1" si="251"/>
        <v/>
      </c>
      <c r="O747" s="124" t="str">
        <f t="shared" si="268"/>
        <v/>
      </c>
      <c r="P747" s="124" t="str">
        <f t="shared" si="269"/>
        <v/>
      </c>
      <c r="Q747" s="124" t="str">
        <f t="shared" si="270"/>
        <v/>
      </c>
      <c r="R747" s="124" t="str">
        <f t="shared" ca="1" si="252"/>
        <v/>
      </c>
      <c r="S747" s="154" t="str">
        <f t="shared" ca="1" si="253"/>
        <v/>
      </c>
      <c r="T747" s="154" t="str">
        <f t="shared" ca="1" si="271"/>
        <v/>
      </c>
      <c r="U747" s="154" t="str">
        <f t="shared" si="254"/>
        <v/>
      </c>
      <c r="V747" s="101" t="str">
        <f t="shared" ca="1" si="255"/>
        <v/>
      </c>
      <c r="W747" s="101" t="str">
        <f t="shared" si="256"/>
        <v/>
      </c>
    </row>
    <row r="748" spans="1:23">
      <c r="A748" s="102" t="str">
        <f>IFERROR(B748*Proc!$H$38,"")</f>
        <v/>
      </c>
      <c r="B748" s="34" t="str">
        <f t="shared" si="257"/>
        <v/>
      </c>
      <c r="C748" s="34" t="str">
        <f t="shared" ca="1" si="258"/>
        <v/>
      </c>
      <c r="D748" s="101" t="str">
        <f t="shared" ca="1" si="259"/>
        <v/>
      </c>
      <c r="E748" s="101" t="str">
        <f t="shared" ca="1" si="260"/>
        <v/>
      </c>
      <c r="F748" s="101" t="str">
        <f t="shared" ca="1" si="261"/>
        <v/>
      </c>
      <c r="G748" s="102" t="str">
        <f t="shared" ca="1" si="262"/>
        <v/>
      </c>
      <c r="H748" s="34" t="str">
        <f t="shared" ca="1" si="263"/>
        <v/>
      </c>
      <c r="I748" s="101" t="str">
        <f t="shared" ca="1" si="264"/>
        <v/>
      </c>
      <c r="J748" s="101" t="str">
        <f t="shared" ca="1" si="265"/>
        <v/>
      </c>
      <c r="K748" s="101" t="str">
        <f t="shared" ca="1" si="266"/>
        <v/>
      </c>
      <c r="L748" s="102" t="str">
        <f t="shared" si="267"/>
        <v/>
      </c>
      <c r="M748" s="124" t="str">
        <f t="shared" ca="1" si="250"/>
        <v/>
      </c>
      <c r="N748" s="124" t="str">
        <f t="shared" ca="1" si="251"/>
        <v/>
      </c>
      <c r="O748" s="124" t="str">
        <f t="shared" si="268"/>
        <v/>
      </c>
      <c r="P748" s="124" t="str">
        <f t="shared" si="269"/>
        <v/>
      </c>
      <c r="Q748" s="124" t="str">
        <f t="shared" si="270"/>
        <v/>
      </c>
      <c r="R748" s="124" t="str">
        <f t="shared" ca="1" si="252"/>
        <v/>
      </c>
      <c r="S748" s="154" t="str">
        <f t="shared" ca="1" si="253"/>
        <v/>
      </c>
      <c r="T748" s="154" t="str">
        <f t="shared" ca="1" si="271"/>
        <v/>
      </c>
      <c r="U748" s="154" t="str">
        <f t="shared" si="254"/>
        <v/>
      </c>
      <c r="V748" s="101" t="str">
        <f t="shared" ca="1" si="255"/>
        <v/>
      </c>
      <c r="W748" s="101" t="str">
        <f t="shared" si="256"/>
        <v/>
      </c>
    </row>
    <row r="749" spans="1:23">
      <c r="A749" s="102" t="str">
        <f>IFERROR(B749*Proc!$H$38,"")</f>
        <v/>
      </c>
      <c r="B749" s="34" t="str">
        <f t="shared" si="257"/>
        <v/>
      </c>
      <c r="C749" s="34" t="str">
        <f t="shared" ca="1" si="258"/>
        <v/>
      </c>
      <c r="D749" s="101" t="str">
        <f t="shared" ca="1" si="259"/>
        <v/>
      </c>
      <c r="E749" s="101" t="str">
        <f t="shared" ca="1" si="260"/>
        <v/>
      </c>
      <c r="F749" s="101" t="str">
        <f t="shared" ca="1" si="261"/>
        <v/>
      </c>
      <c r="G749" s="102" t="str">
        <f t="shared" ca="1" si="262"/>
        <v/>
      </c>
      <c r="H749" s="34" t="str">
        <f t="shared" ca="1" si="263"/>
        <v/>
      </c>
      <c r="I749" s="101" t="str">
        <f t="shared" ca="1" si="264"/>
        <v/>
      </c>
      <c r="J749" s="101" t="str">
        <f t="shared" ca="1" si="265"/>
        <v/>
      </c>
      <c r="K749" s="101" t="str">
        <f t="shared" ca="1" si="266"/>
        <v/>
      </c>
      <c r="L749" s="102" t="str">
        <f t="shared" si="267"/>
        <v/>
      </c>
      <c r="M749" s="124" t="str">
        <f t="shared" ca="1" si="250"/>
        <v/>
      </c>
      <c r="N749" s="124" t="str">
        <f t="shared" ca="1" si="251"/>
        <v/>
      </c>
      <c r="O749" s="124" t="str">
        <f t="shared" si="268"/>
        <v/>
      </c>
      <c r="P749" s="124" t="str">
        <f t="shared" si="269"/>
        <v/>
      </c>
      <c r="Q749" s="124" t="str">
        <f t="shared" si="270"/>
        <v/>
      </c>
      <c r="R749" s="124" t="str">
        <f t="shared" ca="1" si="252"/>
        <v/>
      </c>
      <c r="S749" s="154" t="str">
        <f t="shared" ca="1" si="253"/>
        <v/>
      </c>
      <c r="T749" s="154" t="str">
        <f t="shared" ca="1" si="271"/>
        <v/>
      </c>
      <c r="U749" s="154" t="str">
        <f t="shared" si="254"/>
        <v/>
      </c>
      <c r="V749" s="101" t="str">
        <f t="shared" ca="1" si="255"/>
        <v/>
      </c>
      <c r="W749" s="101" t="str">
        <f t="shared" si="256"/>
        <v/>
      </c>
    </row>
    <row r="750" spans="1:23">
      <c r="A750" s="102" t="str">
        <f>IFERROR(B750*Proc!$H$38,"")</f>
        <v/>
      </c>
      <c r="B750" s="34" t="str">
        <f t="shared" si="257"/>
        <v/>
      </c>
      <c r="C750" s="34" t="str">
        <f t="shared" ca="1" si="258"/>
        <v/>
      </c>
      <c r="D750" s="101" t="str">
        <f t="shared" ca="1" si="259"/>
        <v/>
      </c>
      <c r="E750" s="101" t="str">
        <f t="shared" ca="1" si="260"/>
        <v/>
      </c>
      <c r="F750" s="101" t="str">
        <f t="shared" ca="1" si="261"/>
        <v/>
      </c>
      <c r="G750" s="102" t="str">
        <f t="shared" ca="1" si="262"/>
        <v/>
      </c>
      <c r="H750" s="34" t="str">
        <f t="shared" ca="1" si="263"/>
        <v/>
      </c>
      <c r="I750" s="101" t="str">
        <f t="shared" ca="1" si="264"/>
        <v/>
      </c>
      <c r="J750" s="101" t="str">
        <f t="shared" ca="1" si="265"/>
        <v/>
      </c>
      <c r="K750" s="101" t="str">
        <f t="shared" ca="1" si="266"/>
        <v/>
      </c>
      <c r="L750" s="102" t="str">
        <f t="shared" si="267"/>
        <v/>
      </c>
      <c r="M750" s="124" t="str">
        <f t="shared" ca="1" si="250"/>
        <v/>
      </c>
      <c r="N750" s="124" t="str">
        <f t="shared" ca="1" si="251"/>
        <v/>
      </c>
      <c r="O750" s="124" t="str">
        <f t="shared" si="268"/>
        <v/>
      </c>
      <c r="P750" s="124" t="str">
        <f t="shared" si="269"/>
        <v/>
      </c>
      <c r="Q750" s="124" t="str">
        <f t="shared" si="270"/>
        <v/>
      </c>
      <c r="R750" s="124" t="str">
        <f t="shared" ca="1" si="252"/>
        <v/>
      </c>
      <c r="S750" s="154" t="str">
        <f t="shared" ca="1" si="253"/>
        <v/>
      </c>
      <c r="T750" s="154" t="str">
        <f t="shared" ca="1" si="271"/>
        <v/>
      </c>
      <c r="U750" s="154" t="str">
        <f t="shared" si="254"/>
        <v/>
      </c>
      <c r="V750" s="101" t="str">
        <f t="shared" ca="1" si="255"/>
        <v/>
      </c>
      <c r="W750" s="101" t="str">
        <f t="shared" si="256"/>
        <v/>
      </c>
    </row>
    <row r="751" spans="1:23">
      <c r="A751" s="102" t="str">
        <f>IFERROR(B751*Proc!$H$38,"")</f>
        <v/>
      </c>
      <c r="B751" s="34" t="str">
        <f t="shared" si="257"/>
        <v/>
      </c>
      <c r="C751" s="34" t="str">
        <f t="shared" ca="1" si="258"/>
        <v/>
      </c>
      <c r="D751" s="101" t="str">
        <f t="shared" ca="1" si="259"/>
        <v/>
      </c>
      <c r="E751" s="101" t="str">
        <f t="shared" ca="1" si="260"/>
        <v/>
      </c>
      <c r="F751" s="101" t="str">
        <f t="shared" ca="1" si="261"/>
        <v/>
      </c>
      <c r="G751" s="102" t="str">
        <f t="shared" ca="1" si="262"/>
        <v/>
      </c>
      <c r="H751" s="34" t="str">
        <f t="shared" ca="1" si="263"/>
        <v/>
      </c>
      <c r="I751" s="101" t="str">
        <f t="shared" ca="1" si="264"/>
        <v/>
      </c>
      <c r="J751" s="101" t="str">
        <f t="shared" ca="1" si="265"/>
        <v/>
      </c>
      <c r="K751" s="101" t="str">
        <f t="shared" ca="1" si="266"/>
        <v/>
      </c>
      <c r="L751" s="102" t="str">
        <f t="shared" si="267"/>
        <v/>
      </c>
      <c r="M751" s="124" t="str">
        <f t="shared" ca="1" si="250"/>
        <v/>
      </c>
      <c r="N751" s="124" t="str">
        <f t="shared" ca="1" si="251"/>
        <v/>
      </c>
      <c r="O751" s="124" t="str">
        <f t="shared" si="268"/>
        <v/>
      </c>
      <c r="P751" s="124" t="str">
        <f t="shared" si="269"/>
        <v/>
      </c>
      <c r="Q751" s="124" t="str">
        <f t="shared" si="270"/>
        <v/>
      </c>
      <c r="R751" s="124" t="str">
        <f t="shared" ca="1" si="252"/>
        <v/>
      </c>
      <c r="S751" s="154" t="str">
        <f t="shared" ca="1" si="253"/>
        <v/>
      </c>
      <c r="T751" s="154" t="str">
        <f t="shared" ca="1" si="271"/>
        <v/>
      </c>
      <c r="U751" s="154" t="str">
        <f t="shared" si="254"/>
        <v/>
      </c>
      <c r="V751" s="101" t="str">
        <f t="shared" ca="1" si="255"/>
        <v/>
      </c>
      <c r="W751" s="101" t="str">
        <f t="shared" si="256"/>
        <v/>
      </c>
    </row>
    <row r="752" spans="1:23">
      <c r="A752" s="102" t="str">
        <f>IFERROR(B752*Proc!$H$38,"")</f>
        <v/>
      </c>
      <c r="B752" s="34" t="str">
        <f t="shared" si="257"/>
        <v/>
      </c>
      <c r="C752" s="34" t="str">
        <f t="shared" ca="1" si="258"/>
        <v/>
      </c>
      <c r="D752" s="101" t="str">
        <f t="shared" ca="1" si="259"/>
        <v/>
      </c>
      <c r="E752" s="101" t="str">
        <f t="shared" ca="1" si="260"/>
        <v/>
      </c>
      <c r="F752" s="101" t="str">
        <f t="shared" ca="1" si="261"/>
        <v/>
      </c>
      <c r="G752" s="102" t="str">
        <f t="shared" ca="1" si="262"/>
        <v/>
      </c>
      <c r="H752" s="34" t="str">
        <f t="shared" ca="1" si="263"/>
        <v/>
      </c>
      <c r="I752" s="101" t="str">
        <f t="shared" ca="1" si="264"/>
        <v/>
      </c>
      <c r="J752" s="101" t="str">
        <f t="shared" ca="1" si="265"/>
        <v/>
      </c>
      <c r="K752" s="101" t="str">
        <f t="shared" ca="1" si="266"/>
        <v/>
      </c>
      <c r="L752" s="102" t="str">
        <f t="shared" si="267"/>
        <v/>
      </c>
      <c r="M752" s="124" t="str">
        <f t="shared" ca="1" si="250"/>
        <v/>
      </c>
      <c r="N752" s="124" t="str">
        <f t="shared" ca="1" si="251"/>
        <v/>
      </c>
      <c r="O752" s="124" t="str">
        <f t="shared" si="268"/>
        <v/>
      </c>
      <c r="P752" s="124" t="str">
        <f t="shared" si="269"/>
        <v/>
      </c>
      <c r="Q752" s="124" t="str">
        <f t="shared" si="270"/>
        <v/>
      </c>
      <c r="R752" s="124" t="str">
        <f t="shared" ca="1" si="252"/>
        <v/>
      </c>
      <c r="S752" s="154" t="str">
        <f t="shared" ca="1" si="253"/>
        <v/>
      </c>
      <c r="T752" s="154" t="str">
        <f t="shared" ca="1" si="271"/>
        <v/>
      </c>
      <c r="U752" s="154" t="str">
        <f t="shared" si="254"/>
        <v/>
      </c>
      <c r="V752" s="101" t="str">
        <f t="shared" ca="1" si="255"/>
        <v/>
      </c>
      <c r="W752" s="101" t="str">
        <f t="shared" si="256"/>
        <v/>
      </c>
    </row>
    <row r="753" spans="1:23">
      <c r="A753" s="102" t="str">
        <f>IFERROR(B753*Proc!$H$38,"")</f>
        <v/>
      </c>
      <c r="B753" s="34" t="str">
        <f t="shared" si="257"/>
        <v/>
      </c>
      <c r="C753" s="34" t="str">
        <f t="shared" ca="1" si="258"/>
        <v/>
      </c>
      <c r="D753" s="101" t="str">
        <f t="shared" ca="1" si="259"/>
        <v/>
      </c>
      <c r="E753" s="101" t="str">
        <f t="shared" ca="1" si="260"/>
        <v/>
      </c>
      <c r="F753" s="101" t="str">
        <f t="shared" ca="1" si="261"/>
        <v/>
      </c>
      <c r="G753" s="102" t="str">
        <f t="shared" ca="1" si="262"/>
        <v/>
      </c>
      <c r="H753" s="34" t="str">
        <f t="shared" ca="1" si="263"/>
        <v/>
      </c>
      <c r="I753" s="101" t="str">
        <f t="shared" ca="1" si="264"/>
        <v/>
      </c>
      <c r="J753" s="101" t="str">
        <f t="shared" ca="1" si="265"/>
        <v/>
      </c>
      <c r="K753" s="101" t="str">
        <f t="shared" ca="1" si="266"/>
        <v/>
      </c>
      <c r="L753" s="102" t="str">
        <f t="shared" si="267"/>
        <v/>
      </c>
      <c r="M753" s="124" t="str">
        <f t="shared" ca="1" si="250"/>
        <v/>
      </c>
      <c r="N753" s="124" t="str">
        <f t="shared" ca="1" si="251"/>
        <v/>
      </c>
      <c r="O753" s="124" t="str">
        <f t="shared" si="268"/>
        <v/>
      </c>
      <c r="P753" s="124" t="str">
        <f t="shared" si="269"/>
        <v/>
      </c>
      <c r="Q753" s="124" t="str">
        <f t="shared" si="270"/>
        <v/>
      </c>
      <c r="R753" s="124" t="str">
        <f t="shared" ca="1" si="252"/>
        <v/>
      </c>
      <c r="S753" s="154" t="str">
        <f t="shared" ca="1" si="253"/>
        <v/>
      </c>
      <c r="T753" s="154" t="str">
        <f t="shared" ca="1" si="271"/>
        <v/>
      </c>
      <c r="U753" s="154" t="str">
        <f t="shared" si="254"/>
        <v/>
      </c>
      <c r="V753" s="101" t="str">
        <f t="shared" ca="1" si="255"/>
        <v/>
      </c>
      <c r="W753" s="101" t="str">
        <f t="shared" si="256"/>
        <v/>
      </c>
    </row>
    <row r="754" spans="1:23">
      <c r="A754" s="102" t="str">
        <f>IFERROR(B754*Proc!$H$38,"")</f>
        <v/>
      </c>
      <c r="B754" s="34" t="str">
        <f t="shared" si="257"/>
        <v/>
      </c>
      <c r="C754" s="34" t="str">
        <f t="shared" ca="1" si="258"/>
        <v/>
      </c>
      <c r="D754" s="101" t="str">
        <f t="shared" ca="1" si="259"/>
        <v/>
      </c>
      <c r="E754" s="101" t="str">
        <f t="shared" ca="1" si="260"/>
        <v/>
      </c>
      <c r="F754" s="101" t="str">
        <f t="shared" ca="1" si="261"/>
        <v/>
      </c>
      <c r="G754" s="102" t="str">
        <f t="shared" ca="1" si="262"/>
        <v/>
      </c>
      <c r="H754" s="34" t="str">
        <f t="shared" ca="1" si="263"/>
        <v/>
      </c>
      <c r="I754" s="101" t="str">
        <f t="shared" ca="1" si="264"/>
        <v/>
      </c>
      <c r="J754" s="101" t="str">
        <f t="shared" ca="1" si="265"/>
        <v/>
      </c>
      <c r="K754" s="101" t="str">
        <f t="shared" ca="1" si="266"/>
        <v/>
      </c>
      <c r="L754" s="102" t="str">
        <f t="shared" si="267"/>
        <v/>
      </c>
      <c r="M754" s="124" t="str">
        <f t="shared" ca="1" si="250"/>
        <v/>
      </c>
      <c r="N754" s="124" t="str">
        <f t="shared" ca="1" si="251"/>
        <v/>
      </c>
      <c r="O754" s="124" t="str">
        <f t="shared" si="268"/>
        <v/>
      </c>
      <c r="P754" s="124" t="str">
        <f t="shared" si="269"/>
        <v/>
      </c>
      <c r="Q754" s="124" t="str">
        <f t="shared" si="270"/>
        <v/>
      </c>
      <c r="R754" s="124" t="str">
        <f t="shared" ca="1" si="252"/>
        <v/>
      </c>
      <c r="S754" s="154" t="str">
        <f t="shared" ca="1" si="253"/>
        <v/>
      </c>
      <c r="T754" s="154" t="str">
        <f t="shared" ca="1" si="271"/>
        <v/>
      </c>
      <c r="U754" s="154" t="str">
        <f t="shared" si="254"/>
        <v/>
      </c>
      <c r="V754" s="101" t="str">
        <f t="shared" ca="1" si="255"/>
        <v/>
      </c>
      <c r="W754" s="101" t="str">
        <f t="shared" si="256"/>
        <v/>
      </c>
    </row>
    <row r="755" spans="1:23">
      <c r="A755" s="102" t="str">
        <f>IFERROR(B755*Proc!$H$38,"")</f>
        <v/>
      </c>
      <c r="B755" s="34" t="str">
        <f t="shared" si="257"/>
        <v/>
      </c>
      <c r="C755" s="34" t="str">
        <f t="shared" ca="1" si="258"/>
        <v/>
      </c>
      <c r="D755" s="101" t="str">
        <f t="shared" ca="1" si="259"/>
        <v/>
      </c>
      <c r="E755" s="101" t="str">
        <f t="shared" ca="1" si="260"/>
        <v/>
      </c>
      <c r="F755" s="101" t="str">
        <f t="shared" ca="1" si="261"/>
        <v/>
      </c>
      <c r="G755" s="102" t="str">
        <f t="shared" ca="1" si="262"/>
        <v/>
      </c>
      <c r="H755" s="34" t="str">
        <f t="shared" ca="1" si="263"/>
        <v/>
      </c>
      <c r="I755" s="101" t="str">
        <f t="shared" ca="1" si="264"/>
        <v/>
      </c>
      <c r="J755" s="101" t="str">
        <f t="shared" ca="1" si="265"/>
        <v/>
      </c>
      <c r="K755" s="101" t="str">
        <f t="shared" ca="1" si="266"/>
        <v/>
      </c>
      <c r="L755" s="102" t="str">
        <f t="shared" si="267"/>
        <v/>
      </c>
      <c r="M755" s="124" t="str">
        <f t="shared" ca="1" si="250"/>
        <v/>
      </c>
      <c r="N755" s="124" t="str">
        <f t="shared" ca="1" si="251"/>
        <v/>
      </c>
      <c r="O755" s="124" t="str">
        <f t="shared" si="268"/>
        <v/>
      </c>
      <c r="P755" s="124" t="str">
        <f t="shared" si="269"/>
        <v/>
      </c>
      <c r="Q755" s="124" t="str">
        <f t="shared" si="270"/>
        <v/>
      </c>
      <c r="R755" s="124" t="str">
        <f t="shared" ca="1" si="252"/>
        <v/>
      </c>
      <c r="S755" s="154" t="str">
        <f t="shared" ca="1" si="253"/>
        <v/>
      </c>
      <c r="T755" s="154" t="str">
        <f t="shared" ca="1" si="271"/>
        <v/>
      </c>
      <c r="U755" s="154" t="str">
        <f t="shared" si="254"/>
        <v/>
      </c>
      <c r="V755" s="101" t="str">
        <f t="shared" ca="1" si="255"/>
        <v/>
      </c>
      <c r="W755" s="101" t="str">
        <f t="shared" si="256"/>
        <v/>
      </c>
    </row>
    <row r="756" spans="1:23">
      <c r="A756" s="102" t="str">
        <f>IFERROR(B756*Proc!$H$38,"")</f>
        <v/>
      </c>
      <c r="B756" s="34" t="str">
        <f t="shared" si="257"/>
        <v/>
      </c>
      <c r="C756" s="34" t="str">
        <f t="shared" ca="1" si="258"/>
        <v/>
      </c>
      <c r="D756" s="101" t="str">
        <f t="shared" ca="1" si="259"/>
        <v/>
      </c>
      <c r="E756" s="101" t="str">
        <f t="shared" ca="1" si="260"/>
        <v/>
      </c>
      <c r="F756" s="101" t="str">
        <f t="shared" ca="1" si="261"/>
        <v/>
      </c>
      <c r="G756" s="102" t="str">
        <f t="shared" ca="1" si="262"/>
        <v/>
      </c>
      <c r="H756" s="34" t="str">
        <f t="shared" ca="1" si="263"/>
        <v/>
      </c>
      <c r="I756" s="101" t="str">
        <f t="shared" ca="1" si="264"/>
        <v/>
      </c>
      <c r="J756" s="101" t="str">
        <f t="shared" ca="1" si="265"/>
        <v/>
      </c>
      <c r="K756" s="101" t="str">
        <f t="shared" ca="1" si="266"/>
        <v/>
      </c>
      <c r="L756" s="102" t="str">
        <f t="shared" si="267"/>
        <v/>
      </c>
      <c r="M756" s="124" t="str">
        <f t="shared" ca="1" si="250"/>
        <v/>
      </c>
      <c r="N756" s="124" t="str">
        <f t="shared" ca="1" si="251"/>
        <v/>
      </c>
      <c r="O756" s="124" t="str">
        <f t="shared" si="268"/>
        <v/>
      </c>
      <c r="P756" s="124" t="str">
        <f t="shared" si="269"/>
        <v/>
      </c>
      <c r="Q756" s="124" t="str">
        <f t="shared" si="270"/>
        <v/>
      </c>
      <c r="R756" s="124" t="str">
        <f t="shared" ca="1" si="252"/>
        <v/>
      </c>
      <c r="S756" s="154" t="str">
        <f t="shared" ca="1" si="253"/>
        <v/>
      </c>
      <c r="T756" s="154" t="str">
        <f t="shared" ca="1" si="271"/>
        <v/>
      </c>
      <c r="U756" s="154" t="str">
        <f t="shared" si="254"/>
        <v/>
      </c>
      <c r="V756" s="101" t="str">
        <f t="shared" ca="1" si="255"/>
        <v/>
      </c>
      <c r="W756" s="101" t="str">
        <f t="shared" si="256"/>
        <v/>
      </c>
    </row>
    <row r="757" spans="1:23">
      <c r="A757" s="102" t="str">
        <f>IFERROR(B757*Proc!$H$38,"")</f>
        <v/>
      </c>
      <c r="B757" s="34" t="str">
        <f t="shared" si="257"/>
        <v/>
      </c>
      <c r="C757" s="34" t="str">
        <f t="shared" ca="1" si="258"/>
        <v/>
      </c>
      <c r="D757" s="101" t="str">
        <f t="shared" ca="1" si="259"/>
        <v/>
      </c>
      <c r="E757" s="101" t="str">
        <f t="shared" ca="1" si="260"/>
        <v/>
      </c>
      <c r="F757" s="101" t="str">
        <f t="shared" ca="1" si="261"/>
        <v/>
      </c>
      <c r="G757" s="102" t="str">
        <f t="shared" ca="1" si="262"/>
        <v/>
      </c>
      <c r="H757" s="34" t="str">
        <f t="shared" ca="1" si="263"/>
        <v/>
      </c>
      <c r="I757" s="101" t="str">
        <f t="shared" ca="1" si="264"/>
        <v/>
      </c>
      <c r="J757" s="101" t="str">
        <f t="shared" ca="1" si="265"/>
        <v/>
      </c>
      <c r="K757" s="101" t="str">
        <f t="shared" ca="1" si="266"/>
        <v/>
      </c>
      <c r="L757" s="102" t="str">
        <f t="shared" si="267"/>
        <v/>
      </c>
      <c r="M757" s="124" t="str">
        <f t="shared" ca="1" si="250"/>
        <v/>
      </c>
      <c r="N757" s="124" t="str">
        <f t="shared" ca="1" si="251"/>
        <v/>
      </c>
      <c r="O757" s="124" t="str">
        <f t="shared" si="268"/>
        <v/>
      </c>
      <c r="P757" s="124" t="str">
        <f t="shared" si="269"/>
        <v/>
      </c>
      <c r="Q757" s="124" t="str">
        <f t="shared" si="270"/>
        <v/>
      </c>
      <c r="R757" s="124" t="str">
        <f t="shared" ca="1" si="252"/>
        <v/>
      </c>
      <c r="S757" s="154" t="str">
        <f t="shared" ca="1" si="253"/>
        <v/>
      </c>
      <c r="T757" s="154" t="str">
        <f t="shared" ca="1" si="271"/>
        <v/>
      </c>
      <c r="U757" s="154" t="str">
        <f t="shared" si="254"/>
        <v/>
      </c>
      <c r="V757" s="101" t="str">
        <f t="shared" ca="1" si="255"/>
        <v/>
      </c>
      <c r="W757" s="101" t="str">
        <f t="shared" si="256"/>
        <v/>
      </c>
    </row>
    <row r="758" spans="1:23">
      <c r="A758" s="102" t="str">
        <f>IFERROR(B758*Proc!$H$38,"")</f>
        <v/>
      </c>
      <c r="B758" s="34" t="str">
        <f t="shared" si="257"/>
        <v/>
      </c>
      <c r="C758" s="34" t="str">
        <f t="shared" ca="1" si="258"/>
        <v/>
      </c>
      <c r="D758" s="101" t="str">
        <f t="shared" ca="1" si="259"/>
        <v/>
      </c>
      <c r="E758" s="101" t="str">
        <f t="shared" ca="1" si="260"/>
        <v/>
      </c>
      <c r="F758" s="101" t="str">
        <f t="shared" ca="1" si="261"/>
        <v/>
      </c>
      <c r="G758" s="102" t="str">
        <f t="shared" ca="1" si="262"/>
        <v/>
      </c>
      <c r="H758" s="34" t="str">
        <f t="shared" ca="1" si="263"/>
        <v/>
      </c>
      <c r="I758" s="101" t="str">
        <f t="shared" ca="1" si="264"/>
        <v/>
      </c>
      <c r="J758" s="101" t="str">
        <f t="shared" ca="1" si="265"/>
        <v/>
      </c>
      <c r="K758" s="101" t="str">
        <f t="shared" ca="1" si="266"/>
        <v/>
      </c>
      <c r="L758" s="102" t="str">
        <f t="shared" si="267"/>
        <v/>
      </c>
      <c r="M758" s="124" t="str">
        <f t="shared" ca="1" si="250"/>
        <v/>
      </c>
      <c r="N758" s="124" t="str">
        <f t="shared" ca="1" si="251"/>
        <v/>
      </c>
      <c r="O758" s="124" t="str">
        <f t="shared" si="268"/>
        <v/>
      </c>
      <c r="P758" s="124" t="str">
        <f t="shared" si="269"/>
        <v/>
      </c>
      <c r="Q758" s="124" t="str">
        <f t="shared" si="270"/>
        <v/>
      </c>
      <c r="R758" s="124" t="str">
        <f t="shared" ca="1" si="252"/>
        <v/>
      </c>
      <c r="S758" s="154" t="str">
        <f t="shared" ca="1" si="253"/>
        <v/>
      </c>
      <c r="T758" s="154" t="str">
        <f t="shared" ca="1" si="271"/>
        <v/>
      </c>
      <c r="U758" s="154" t="str">
        <f t="shared" si="254"/>
        <v/>
      </c>
      <c r="V758" s="101" t="str">
        <f t="shared" ca="1" si="255"/>
        <v/>
      </c>
      <c r="W758" s="101" t="str">
        <f t="shared" si="256"/>
        <v/>
      </c>
    </row>
    <row r="759" spans="1:23">
      <c r="A759" s="102" t="str">
        <f>IFERROR(B759*Proc!$H$38,"")</f>
        <v/>
      </c>
      <c r="B759" s="34" t="str">
        <f t="shared" si="257"/>
        <v/>
      </c>
      <c r="C759" s="34" t="str">
        <f t="shared" ca="1" si="258"/>
        <v/>
      </c>
      <c r="D759" s="101" t="str">
        <f t="shared" ca="1" si="259"/>
        <v/>
      </c>
      <c r="E759" s="101" t="str">
        <f t="shared" ca="1" si="260"/>
        <v/>
      </c>
      <c r="F759" s="101" t="str">
        <f t="shared" ca="1" si="261"/>
        <v/>
      </c>
      <c r="G759" s="102" t="str">
        <f t="shared" ca="1" si="262"/>
        <v/>
      </c>
      <c r="H759" s="34" t="str">
        <f t="shared" ca="1" si="263"/>
        <v/>
      </c>
      <c r="I759" s="101" t="str">
        <f t="shared" ca="1" si="264"/>
        <v/>
      </c>
      <c r="J759" s="101" t="str">
        <f t="shared" ca="1" si="265"/>
        <v/>
      </c>
      <c r="K759" s="101" t="str">
        <f t="shared" ca="1" si="266"/>
        <v/>
      </c>
      <c r="L759" s="102" t="str">
        <f t="shared" si="267"/>
        <v/>
      </c>
      <c r="M759" s="124" t="str">
        <f t="shared" ca="1" si="250"/>
        <v/>
      </c>
      <c r="N759" s="124" t="str">
        <f t="shared" ca="1" si="251"/>
        <v/>
      </c>
      <c r="O759" s="124" t="str">
        <f t="shared" si="268"/>
        <v/>
      </c>
      <c r="P759" s="124" t="str">
        <f t="shared" si="269"/>
        <v/>
      </c>
      <c r="Q759" s="124" t="str">
        <f t="shared" si="270"/>
        <v/>
      </c>
      <c r="R759" s="124" t="str">
        <f t="shared" ca="1" si="252"/>
        <v/>
      </c>
      <c r="S759" s="154" t="str">
        <f t="shared" ca="1" si="253"/>
        <v/>
      </c>
      <c r="T759" s="154" t="str">
        <f t="shared" ca="1" si="271"/>
        <v/>
      </c>
      <c r="U759" s="154" t="str">
        <f t="shared" si="254"/>
        <v/>
      </c>
      <c r="V759" s="101" t="str">
        <f t="shared" ca="1" si="255"/>
        <v/>
      </c>
      <c r="W759" s="101" t="str">
        <f t="shared" si="256"/>
        <v/>
      </c>
    </row>
    <row r="760" spans="1:23">
      <c r="A760" s="102" t="str">
        <f>IFERROR(B760*Proc!$H$38,"")</f>
        <v/>
      </c>
      <c r="B760" s="34" t="str">
        <f t="shared" si="257"/>
        <v/>
      </c>
      <c r="C760" s="34" t="str">
        <f t="shared" ca="1" si="258"/>
        <v/>
      </c>
      <c r="D760" s="101" t="str">
        <f t="shared" ca="1" si="259"/>
        <v/>
      </c>
      <c r="E760" s="101" t="str">
        <f t="shared" ca="1" si="260"/>
        <v/>
      </c>
      <c r="F760" s="101" t="str">
        <f t="shared" ca="1" si="261"/>
        <v/>
      </c>
      <c r="G760" s="102" t="str">
        <f t="shared" ca="1" si="262"/>
        <v/>
      </c>
      <c r="H760" s="34" t="str">
        <f t="shared" ca="1" si="263"/>
        <v/>
      </c>
      <c r="I760" s="101" t="str">
        <f t="shared" ca="1" si="264"/>
        <v/>
      </c>
      <c r="J760" s="101" t="str">
        <f t="shared" ca="1" si="265"/>
        <v/>
      </c>
      <c r="K760" s="101" t="str">
        <f t="shared" ca="1" si="266"/>
        <v/>
      </c>
      <c r="L760" s="102" t="str">
        <f t="shared" si="267"/>
        <v/>
      </c>
      <c r="M760" s="124" t="str">
        <f t="shared" ca="1" si="250"/>
        <v/>
      </c>
      <c r="N760" s="124" t="str">
        <f t="shared" ca="1" si="251"/>
        <v/>
      </c>
      <c r="O760" s="124" t="str">
        <f t="shared" si="268"/>
        <v/>
      </c>
      <c r="P760" s="124" t="str">
        <f t="shared" si="269"/>
        <v/>
      </c>
      <c r="Q760" s="124" t="str">
        <f t="shared" si="270"/>
        <v/>
      </c>
      <c r="R760" s="124" t="str">
        <f t="shared" ca="1" si="252"/>
        <v/>
      </c>
      <c r="S760" s="154" t="str">
        <f t="shared" ca="1" si="253"/>
        <v/>
      </c>
      <c r="T760" s="154" t="str">
        <f t="shared" ca="1" si="271"/>
        <v/>
      </c>
      <c r="U760" s="154" t="str">
        <f t="shared" si="254"/>
        <v/>
      </c>
      <c r="V760" s="101" t="str">
        <f t="shared" ca="1" si="255"/>
        <v/>
      </c>
      <c r="W760" s="101" t="str">
        <f t="shared" si="256"/>
        <v/>
      </c>
    </row>
    <row r="761" spans="1:23">
      <c r="A761" s="102" t="str">
        <f>IFERROR(B761*Proc!$H$38,"")</f>
        <v/>
      </c>
      <c r="B761" s="34" t="str">
        <f t="shared" si="257"/>
        <v/>
      </c>
      <c r="C761" s="34" t="str">
        <f t="shared" ca="1" si="258"/>
        <v/>
      </c>
      <c r="D761" s="101" t="str">
        <f t="shared" ca="1" si="259"/>
        <v/>
      </c>
      <c r="E761" s="101" t="str">
        <f t="shared" ca="1" si="260"/>
        <v/>
      </c>
      <c r="F761" s="101" t="str">
        <f t="shared" ca="1" si="261"/>
        <v/>
      </c>
      <c r="G761" s="102" t="str">
        <f t="shared" ca="1" si="262"/>
        <v/>
      </c>
      <c r="H761" s="34" t="str">
        <f t="shared" ca="1" si="263"/>
        <v/>
      </c>
      <c r="I761" s="101" t="str">
        <f t="shared" ca="1" si="264"/>
        <v/>
      </c>
      <c r="J761" s="101" t="str">
        <f t="shared" ca="1" si="265"/>
        <v/>
      </c>
      <c r="K761" s="101" t="str">
        <f t="shared" ca="1" si="266"/>
        <v/>
      </c>
      <c r="L761" s="102" t="str">
        <f t="shared" si="267"/>
        <v/>
      </c>
      <c r="M761" s="124" t="str">
        <f t="shared" ca="1" si="250"/>
        <v/>
      </c>
      <c r="N761" s="124" t="str">
        <f t="shared" ca="1" si="251"/>
        <v/>
      </c>
      <c r="O761" s="124" t="str">
        <f t="shared" si="268"/>
        <v/>
      </c>
      <c r="P761" s="124" t="str">
        <f t="shared" si="269"/>
        <v/>
      </c>
      <c r="Q761" s="124" t="str">
        <f t="shared" si="270"/>
        <v/>
      </c>
      <c r="R761" s="124" t="str">
        <f t="shared" ca="1" si="252"/>
        <v/>
      </c>
      <c r="S761" s="154" t="str">
        <f t="shared" ca="1" si="253"/>
        <v/>
      </c>
      <c r="T761" s="154" t="str">
        <f t="shared" ca="1" si="271"/>
        <v/>
      </c>
      <c r="U761" s="154" t="str">
        <f t="shared" si="254"/>
        <v/>
      </c>
      <c r="V761" s="101" t="str">
        <f t="shared" ca="1" si="255"/>
        <v/>
      </c>
      <c r="W761" s="101" t="str">
        <f t="shared" si="256"/>
        <v/>
      </c>
    </row>
    <row r="762" spans="1:23">
      <c r="A762" s="102" t="str">
        <f>IFERROR(B762*Proc!$H$38,"")</f>
        <v/>
      </c>
      <c r="B762" s="34" t="str">
        <f t="shared" si="257"/>
        <v/>
      </c>
      <c r="C762" s="34" t="str">
        <f t="shared" ca="1" si="258"/>
        <v/>
      </c>
      <c r="D762" s="101" t="str">
        <f t="shared" ca="1" si="259"/>
        <v/>
      </c>
      <c r="E762" s="101" t="str">
        <f t="shared" ca="1" si="260"/>
        <v/>
      </c>
      <c r="F762" s="101" t="str">
        <f t="shared" ca="1" si="261"/>
        <v/>
      </c>
      <c r="G762" s="102" t="str">
        <f t="shared" ca="1" si="262"/>
        <v/>
      </c>
      <c r="H762" s="34" t="str">
        <f t="shared" ca="1" si="263"/>
        <v/>
      </c>
      <c r="I762" s="101" t="str">
        <f t="shared" ca="1" si="264"/>
        <v/>
      </c>
      <c r="J762" s="101" t="str">
        <f t="shared" ca="1" si="265"/>
        <v/>
      </c>
      <c r="K762" s="101" t="str">
        <f t="shared" ca="1" si="266"/>
        <v/>
      </c>
      <c r="L762" s="102" t="str">
        <f t="shared" si="267"/>
        <v/>
      </c>
      <c r="M762" s="124" t="str">
        <f t="shared" ca="1" si="250"/>
        <v/>
      </c>
      <c r="N762" s="124" t="str">
        <f t="shared" ca="1" si="251"/>
        <v/>
      </c>
      <c r="O762" s="124" t="str">
        <f t="shared" si="268"/>
        <v/>
      </c>
      <c r="P762" s="124" t="str">
        <f t="shared" si="269"/>
        <v/>
      </c>
      <c r="Q762" s="124" t="str">
        <f t="shared" si="270"/>
        <v/>
      </c>
      <c r="R762" s="124" t="str">
        <f t="shared" ca="1" si="252"/>
        <v/>
      </c>
      <c r="S762" s="154" t="str">
        <f t="shared" ca="1" si="253"/>
        <v/>
      </c>
      <c r="T762" s="154" t="str">
        <f t="shared" ca="1" si="271"/>
        <v/>
      </c>
      <c r="U762" s="154" t="str">
        <f t="shared" si="254"/>
        <v/>
      </c>
      <c r="V762" s="101" t="str">
        <f t="shared" ca="1" si="255"/>
        <v/>
      </c>
      <c r="W762" s="101" t="str">
        <f t="shared" si="256"/>
        <v/>
      </c>
    </row>
    <row r="763" spans="1:23">
      <c r="A763" s="102" t="str">
        <f>IFERROR(B763*Proc!$H$38,"")</f>
        <v/>
      </c>
      <c r="B763" s="34" t="str">
        <f t="shared" si="257"/>
        <v/>
      </c>
      <c r="C763" s="34" t="str">
        <f t="shared" ca="1" si="258"/>
        <v/>
      </c>
      <c r="D763" s="101" t="str">
        <f t="shared" ca="1" si="259"/>
        <v/>
      </c>
      <c r="E763" s="101" t="str">
        <f t="shared" ca="1" si="260"/>
        <v/>
      </c>
      <c r="F763" s="101" t="str">
        <f t="shared" ca="1" si="261"/>
        <v/>
      </c>
      <c r="G763" s="102" t="str">
        <f t="shared" ca="1" si="262"/>
        <v/>
      </c>
      <c r="H763" s="34" t="str">
        <f t="shared" ca="1" si="263"/>
        <v/>
      </c>
      <c r="I763" s="101" t="str">
        <f t="shared" ca="1" si="264"/>
        <v/>
      </c>
      <c r="J763" s="101" t="str">
        <f t="shared" ca="1" si="265"/>
        <v/>
      </c>
      <c r="K763" s="101" t="str">
        <f t="shared" ca="1" si="266"/>
        <v/>
      </c>
      <c r="L763" s="102" t="str">
        <f t="shared" si="267"/>
        <v/>
      </c>
      <c r="M763" s="124" t="str">
        <f t="shared" ca="1" si="250"/>
        <v/>
      </c>
      <c r="N763" s="124" t="str">
        <f t="shared" ca="1" si="251"/>
        <v/>
      </c>
      <c r="O763" s="124" t="str">
        <f t="shared" si="268"/>
        <v/>
      </c>
      <c r="P763" s="124" t="str">
        <f t="shared" si="269"/>
        <v/>
      </c>
      <c r="Q763" s="124" t="str">
        <f t="shared" si="270"/>
        <v/>
      </c>
      <c r="R763" s="124" t="str">
        <f t="shared" ca="1" si="252"/>
        <v/>
      </c>
      <c r="S763" s="154" t="str">
        <f t="shared" ca="1" si="253"/>
        <v/>
      </c>
      <c r="T763" s="154" t="str">
        <f t="shared" ca="1" si="271"/>
        <v/>
      </c>
      <c r="U763" s="154" t="str">
        <f t="shared" si="254"/>
        <v/>
      </c>
      <c r="V763" s="101" t="str">
        <f t="shared" ca="1" si="255"/>
        <v/>
      </c>
      <c r="W763" s="101" t="str">
        <f t="shared" si="256"/>
        <v/>
      </c>
    </row>
    <row r="764" spans="1:23">
      <c r="A764" s="102" t="str">
        <f>IFERROR(B764*Proc!$H$38,"")</f>
        <v/>
      </c>
      <c r="B764" s="34" t="str">
        <f t="shared" si="257"/>
        <v/>
      </c>
      <c r="C764" s="34" t="str">
        <f t="shared" ca="1" si="258"/>
        <v/>
      </c>
      <c r="D764" s="101" t="str">
        <f t="shared" ca="1" si="259"/>
        <v/>
      </c>
      <c r="E764" s="101" t="str">
        <f t="shared" ca="1" si="260"/>
        <v/>
      </c>
      <c r="F764" s="101" t="str">
        <f t="shared" ca="1" si="261"/>
        <v/>
      </c>
      <c r="G764" s="102" t="str">
        <f t="shared" ca="1" si="262"/>
        <v/>
      </c>
      <c r="H764" s="34" t="str">
        <f t="shared" ca="1" si="263"/>
        <v/>
      </c>
      <c r="I764" s="101" t="str">
        <f t="shared" ca="1" si="264"/>
        <v/>
      </c>
      <c r="J764" s="101" t="str">
        <f t="shared" ca="1" si="265"/>
        <v/>
      </c>
      <c r="K764" s="101" t="str">
        <f t="shared" ca="1" si="266"/>
        <v/>
      </c>
      <c r="L764" s="102" t="str">
        <f t="shared" si="267"/>
        <v/>
      </c>
      <c r="M764" s="124" t="str">
        <f t="shared" ca="1" si="250"/>
        <v/>
      </c>
      <c r="N764" s="124" t="str">
        <f t="shared" ca="1" si="251"/>
        <v/>
      </c>
      <c r="O764" s="124" t="str">
        <f t="shared" si="268"/>
        <v/>
      </c>
      <c r="P764" s="124" t="str">
        <f t="shared" si="269"/>
        <v/>
      </c>
      <c r="Q764" s="124" t="str">
        <f t="shared" si="270"/>
        <v/>
      </c>
      <c r="R764" s="124" t="str">
        <f t="shared" ca="1" si="252"/>
        <v/>
      </c>
      <c r="S764" s="154" t="str">
        <f t="shared" ca="1" si="253"/>
        <v/>
      </c>
      <c r="T764" s="154" t="str">
        <f t="shared" ca="1" si="271"/>
        <v/>
      </c>
      <c r="U764" s="154" t="str">
        <f t="shared" si="254"/>
        <v/>
      </c>
      <c r="V764" s="101" t="str">
        <f t="shared" ca="1" si="255"/>
        <v/>
      </c>
      <c r="W764" s="101" t="str">
        <f t="shared" si="256"/>
        <v/>
      </c>
    </row>
    <row r="765" spans="1:23">
      <c r="A765" s="102" t="str">
        <f>IFERROR(B765*Proc!$H$38,"")</f>
        <v/>
      </c>
      <c r="B765" s="34" t="str">
        <f t="shared" si="257"/>
        <v/>
      </c>
      <c r="C765" s="34" t="str">
        <f t="shared" ca="1" si="258"/>
        <v/>
      </c>
      <c r="D765" s="101" t="str">
        <f t="shared" ca="1" si="259"/>
        <v/>
      </c>
      <c r="E765" s="101" t="str">
        <f t="shared" ca="1" si="260"/>
        <v/>
      </c>
      <c r="F765" s="101" t="str">
        <f t="shared" ca="1" si="261"/>
        <v/>
      </c>
      <c r="G765" s="102" t="str">
        <f t="shared" ca="1" si="262"/>
        <v/>
      </c>
      <c r="H765" s="34" t="str">
        <f t="shared" ca="1" si="263"/>
        <v/>
      </c>
      <c r="I765" s="101" t="str">
        <f t="shared" ca="1" si="264"/>
        <v/>
      </c>
      <c r="J765" s="101" t="str">
        <f t="shared" ca="1" si="265"/>
        <v/>
      </c>
      <c r="K765" s="101" t="str">
        <f t="shared" ca="1" si="266"/>
        <v/>
      </c>
      <c r="L765" s="102" t="str">
        <f t="shared" si="267"/>
        <v/>
      </c>
      <c r="M765" s="124" t="str">
        <f t="shared" ca="1" si="250"/>
        <v/>
      </c>
      <c r="N765" s="124" t="str">
        <f t="shared" ca="1" si="251"/>
        <v/>
      </c>
      <c r="O765" s="124" t="str">
        <f t="shared" si="268"/>
        <v/>
      </c>
      <c r="P765" s="124" t="str">
        <f t="shared" si="269"/>
        <v/>
      </c>
      <c r="Q765" s="124" t="str">
        <f t="shared" si="270"/>
        <v/>
      </c>
      <c r="R765" s="124" t="str">
        <f t="shared" ca="1" si="252"/>
        <v/>
      </c>
      <c r="S765" s="154" t="str">
        <f t="shared" ca="1" si="253"/>
        <v/>
      </c>
      <c r="T765" s="154" t="str">
        <f t="shared" ca="1" si="271"/>
        <v/>
      </c>
      <c r="U765" s="154" t="str">
        <f t="shared" si="254"/>
        <v/>
      </c>
      <c r="V765" s="101" t="str">
        <f t="shared" ca="1" si="255"/>
        <v/>
      </c>
      <c r="W765" s="101" t="str">
        <f t="shared" si="256"/>
        <v/>
      </c>
    </row>
    <row r="766" spans="1:23">
      <c r="A766" s="102" t="str">
        <f>IFERROR(B766*Proc!$H$38,"")</f>
        <v/>
      </c>
      <c r="B766" s="34" t="str">
        <f t="shared" si="257"/>
        <v/>
      </c>
      <c r="C766" s="34" t="str">
        <f t="shared" ca="1" si="258"/>
        <v/>
      </c>
      <c r="D766" s="101" t="str">
        <f t="shared" ca="1" si="259"/>
        <v/>
      </c>
      <c r="E766" s="101" t="str">
        <f t="shared" ca="1" si="260"/>
        <v/>
      </c>
      <c r="F766" s="101" t="str">
        <f t="shared" ca="1" si="261"/>
        <v/>
      </c>
      <c r="G766" s="102" t="str">
        <f t="shared" ca="1" si="262"/>
        <v/>
      </c>
      <c r="H766" s="34" t="str">
        <f t="shared" ca="1" si="263"/>
        <v/>
      </c>
      <c r="I766" s="101" t="str">
        <f t="shared" ca="1" si="264"/>
        <v/>
      </c>
      <c r="J766" s="101" t="str">
        <f t="shared" ca="1" si="265"/>
        <v/>
      </c>
      <c r="K766" s="101" t="str">
        <f t="shared" ca="1" si="266"/>
        <v/>
      </c>
      <c r="L766" s="102" t="str">
        <f t="shared" si="267"/>
        <v/>
      </c>
      <c r="M766" s="124" t="str">
        <f t="shared" ca="1" si="250"/>
        <v/>
      </c>
      <c r="N766" s="124" t="str">
        <f t="shared" ca="1" si="251"/>
        <v/>
      </c>
      <c r="O766" s="124" t="str">
        <f t="shared" si="268"/>
        <v/>
      </c>
      <c r="P766" s="124" t="str">
        <f t="shared" si="269"/>
        <v/>
      </c>
      <c r="Q766" s="124" t="str">
        <f t="shared" si="270"/>
        <v/>
      </c>
      <c r="R766" s="124" t="str">
        <f t="shared" ca="1" si="252"/>
        <v/>
      </c>
      <c r="S766" s="154" t="str">
        <f t="shared" ca="1" si="253"/>
        <v/>
      </c>
      <c r="T766" s="154" t="str">
        <f t="shared" ca="1" si="271"/>
        <v/>
      </c>
      <c r="U766" s="154" t="str">
        <f t="shared" si="254"/>
        <v/>
      </c>
      <c r="V766" s="101" t="str">
        <f t="shared" ca="1" si="255"/>
        <v/>
      </c>
      <c r="W766" s="101" t="str">
        <f t="shared" si="256"/>
        <v/>
      </c>
    </row>
    <row r="767" spans="1:23">
      <c r="A767" s="102" t="str">
        <f>IFERROR(B767*Proc!$H$38,"")</f>
        <v/>
      </c>
      <c r="B767" s="34" t="str">
        <f t="shared" si="257"/>
        <v/>
      </c>
      <c r="C767" s="34" t="str">
        <f t="shared" ca="1" si="258"/>
        <v/>
      </c>
      <c r="D767" s="101" t="str">
        <f t="shared" ca="1" si="259"/>
        <v/>
      </c>
      <c r="E767" s="101" t="str">
        <f t="shared" ca="1" si="260"/>
        <v/>
      </c>
      <c r="F767" s="101" t="str">
        <f t="shared" ca="1" si="261"/>
        <v/>
      </c>
      <c r="G767" s="102" t="str">
        <f t="shared" ca="1" si="262"/>
        <v/>
      </c>
      <c r="H767" s="34" t="str">
        <f t="shared" ca="1" si="263"/>
        <v/>
      </c>
      <c r="I767" s="101" t="str">
        <f t="shared" ca="1" si="264"/>
        <v/>
      </c>
      <c r="J767" s="101" t="str">
        <f t="shared" ca="1" si="265"/>
        <v/>
      </c>
      <c r="K767" s="101" t="str">
        <f t="shared" ca="1" si="266"/>
        <v/>
      </c>
      <c r="L767" s="102" t="str">
        <f t="shared" si="267"/>
        <v/>
      </c>
      <c r="M767" s="124" t="str">
        <f t="shared" ca="1" si="250"/>
        <v/>
      </c>
      <c r="N767" s="124" t="str">
        <f t="shared" ca="1" si="251"/>
        <v/>
      </c>
      <c r="O767" s="124" t="str">
        <f t="shared" si="268"/>
        <v/>
      </c>
      <c r="P767" s="124" t="str">
        <f t="shared" si="269"/>
        <v/>
      </c>
      <c r="Q767" s="124" t="str">
        <f t="shared" si="270"/>
        <v/>
      </c>
      <c r="R767" s="124" t="str">
        <f t="shared" ca="1" si="252"/>
        <v/>
      </c>
      <c r="S767" s="154" t="str">
        <f t="shared" ca="1" si="253"/>
        <v/>
      </c>
      <c r="T767" s="154" t="str">
        <f t="shared" ca="1" si="271"/>
        <v/>
      </c>
      <c r="U767" s="154" t="str">
        <f t="shared" si="254"/>
        <v/>
      </c>
      <c r="V767" s="101" t="str">
        <f t="shared" ca="1" si="255"/>
        <v/>
      </c>
      <c r="W767" s="101" t="str">
        <f t="shared" si="256"/>
        <v/>
      </c>
    </row>
    <row r="768" spans="1:23">
      <c r="A768" s="102" t="str">
        <f>IFERROR(B768*Proc!$H$38,"")</f>
        <v/>
      </c>
      <c r="B768" s="34" t="str">
        <f t="shared" si="257"/>
        <v/>
      </c>
      <c r="C768" s="34" t="str">
        <f t="shared" ca="1" si="258"/>
        <v/>
      </c>
      <c r="D768" s="101" t="str">
        <f t="shared" ca="1" si="259"/>
        <v/>
      </c>
      <c r="E768" s="101" t="str">
        <f t="shared" ca="1" si="260"/>
        <v/>
      </c>
      <c r="F768" s="101" t="str">
        <f t="shared" ca="1" si="261"/>
        <v/>
      </c>
      <c r="G768" s="102" t="str">
        <f t="shared" ca="1" si="262"/>
        <v/>
      </c>
      <c r="H768" s="34" t="str">
        <f t="shared" ca="1" si="263"/>
        <v/>
      </c>
      <c r="I768" s="101" t="str">
        <f t="shared" ca="1" si="264"/>
        <v/>
      </c>
      <c r="J768" s="101" t="str">
        <f t="shared" ca="1" si="265"/>
        <v/>
      </c>
      <c r="K768" s="101" t="str">
        <f t="shared" ca="1" si="266"/>
        <v/>
      </c>
      <c r="L768" s="102" t="str">
        <f t="shared" si="267"/>
        <v/>
      </c>
      <c r="M768" s="124" t="str">
        <f t="shared" ca="1" si="250"/>
        <v/>
      </c>
      <c r="N768" s="124" t="str">
        <f t="shared" ca="1" si="251"/>
        <v/>
      </c>
      <c r="O768" s="124" t="str">
        <f t="shared" si="268"/>
        <v/>
      </c>
      <c r="P768" s="124" t="str">
        <f t="shared" si="269"/>
        <v/>
      </c>
      <c r="Q768" s="124" t="str">
        <f t="shared" si="270"/>
        <v/>
      </c>
      <c r="R768" s="124" t="str">
        <f t="shared" ca="1" si="252"/>
        <v/>
      </c>
      <c r="S768" s="154" t="str">
        <f t="shared" ca="1" si="253"/>
        <v/>
      </c>
      <c r="T768" s="154" t="str">
        <f t="shared" ca="1" si="271"/>
        <v/>
      </c>
      <c r="U768" s="154" t="str">
        <f t="shared" si="254"/>
        <v/>
      </c>
      <c r="V768" s="101" t="str">
        <f t="shared" ca="1" si="255"/>
        <v/>
      </c>
      <c r="W768" s="101" t="str">
        <f t="shared" si="256"/>
        <v/>
      </c>
    </row>
    <row r="769" spans="1:23">
      <c r="A769" s="102" t="str">
        <f>IFERROR(B769*Proc!$H$38,"")</f>
        <v/>
      </c>
      <c r="B769" s="34" t="str">
        <f t="shared" si="257"/>
        <v/>
      </c>
      <c r="C769" s="34" t="str">
        <f t="shared" ca="1" si="258"/>
        <v/>
      </c>
      <c r="D769" s="101" t="str">
        <f t="shared" ca="1" si="259"/>
        <v/>
      </c>
      <c r="E769" s="101" t="str">
        <f t="shared" ca="1" si="260"/>
        <v/>
      </c>
      <c r="F769" s="101" t="str">
        <f t="shared" ca="1" si="261"/>
        <v/>
      </c>
      <c r="G769" s="102" t="str">
        <f t="shared" ca="1" si="262"/>
        <v/>
      </c>
      <c r="H769" s="34" t="str">
        <f t="shared" ca="1" si="263"/>
        <v/>
      </c>
      <c r="I769" s="101" t="str">
        <f t="shared" ca="1" si="264"/>
        <v/>
      </c>
      <c r="J769" s="101" t="str">
        <f t="shared" ca="1" si="265"/>
        <v/>
      </c>
      <c r="K769" s="101" t="str">
        <f t="shared" ca="1" si="266"/>
        <v/>
      </c>
      <c r="L769" s="102" t="str">
        <f t="shared" si="267"/>
        <v/>
      </c>
      <c r="M769" s="124" t="str">
        <f t="shared" ca="1" si="250"/>
        <v/>
      </c>
      <c r="N769" s="124" t="str">
        <f t="shared" ca="1" si="251"/>
        <v/>
      </c>
      <c r="O769" s="124" t="str">
        <f t="shared" si="268"/>
        <v/>
      </c>
      <c r="P769" s="124" t="str">
        <f t="shared" si="269"/>
        <v/>
      </c>
      <c r="Q769" s="124" t="str">
        <f t="shared" si="270"/>
        <v/>
      </c>
      <c r="R769" s="124" t="str">
        <f t="shared" ca="1" si="252"/>
        <v/>
      </c>
      <c r="S769" s="154" t="str">
        <f t="shared" ca="1" si="253"/>
        <v/>
      </c>
      <c r="T769" s="154" t="str">
        <f t="shared" ca="1" si="271"/>
        <v/>
      </c>
      <c r="U769" s="154" t="str">
        <f t="shared" si="254"/>
        <v/>
      </c>
      <c r="V769" s="101" t="str">
        <f t="shared" ca="1" si="255"/>
        <v/>
      </c>
      <c r="W769" s="101" t="str">
        <f t="shared" si="256"/>
        <v/>
      </c>
    </row>
    <row r="770" spans="1:23">
      <c r="A770" s="102" t="str">
        <f>IFERROR(B770*Proc!$H$38,"")</f>
        <v/>
      </c>
      <c r="B770" s="34" t="str">
        <f t="shared" si="257"/>
        <v/>
      </c>
      <c r="C770" s="34" t="str">
        <f t="shared" ca="1" si="258"/>
        <v/>
      </c>
      <c r="D770" s="101" t="str">
        <f t="shared" ca="1" si="259"/>
        <v/>
      </c>
      <c r="E770" s="101" t="str">
        <f t="shared" ca="1" si="260"/>
        <v/>
      </c>
      <c r="F770" s="101" t="str">
        <f t="shared" ca="1" si="261"/>
        <v/>
      </c>
      <c r="G770" s="102" t="str">
        <f t="shared" ca="1" si="262"/>
        <v/>
      </c>
      <c r="H770" s="34" t="str">
        <f t="shared" ca="1" si="263"/>
        <v/>
      </c>
      <c r="I770" s="101" t="str">
        <f t="shared" ca="1" si="264"/>
        <v/>
      </c>
      <c r="J770" s="101" t="str">
        <f t="shared" ca="1" si="265"/>
        <v/>
      </c>
      <c r="K770" s="101" t="str">
        <f t="shared" ca="1" si="266"/>
        <v/>
      </c>
      <c r="L770" s="102" t="str">
        <f t="shared" si="267"/>
        <v/>
      </c>
      <c r="M770" s="124" t="str">
        <f t="shared" ca="1" si="250"/>
        <v/>
      </c>
      <c r="N770" s="124" t="str">
        <f t="shared" ca="1" si="251"/>
        <v/>
      </c>
      <c r="O770" s="124" t="str">
        <f t="shared" si="268"/>
        <v/>
      </c>
      <c r="P770" s="124" t="str">
        <f t="shared" si="269"/>
        <v/>
      </c>
      <c r="Q770" s="124" t="str">
        <f t="shared" si="270"/>
        <v/>
      </c>
      <c r="R770" s="124" t="str">
        <f t="shared" ca="1" si="252"/>
        <v/>
      </c>
      <c r="S770" s="154" t="str">
        <f t="shared" ca="1" si="253"/>
        <v/>
      </c>
      <c r="T770" s="154" t="str">
        <f t="shared" ca="1" si="271"/>
        <v/>
      </c>
      <c r="U770" s="154" t="str">
        <f t="shared" si="254"/>
        <v/>
      </c>
      <c r="V770" s="101" t="str">
        <f t="shared" ca="1" si="255"/>
        <v/>
      </c>
      <c r="W770" s="101" t="str">
        <f t="shared" si="256"/>
        <v/>
      </c>
    </row>
    <row r="771" spans="1:23">
      <c r="A771" s="102" t="str">
        <f>IFERROR(B771*Proc!$H$38,"")</f>
        <v/>
      </c>
      <c r="B771" s="34" t="str">
        <f t="shared" si="257"/>
        <v/>
      </c>
      <c r="C771" s="34" t="str">
        <f t="shared" ca="1" si="258"/>
        <v/>
      </c>
      <c r="D771" s="101" t="str">
        <f t="shared" ca="1" si="259"/>
        <v/>
      </c>
      <c r="E771" s="101" t="str">
        <f t="shared" ca="1" si="260"/>
        <v/>
      </c>
      <c r="F771" s="101" t="str">
        <f t="shared" ca="1" si="261"/>
        <v/>
      </c>
      <c r="G771" s="102" t="str">
        <f t="shared" ca="1" si="262"/>
        <v/>
      </c>
      <c r="H771" s="34" t="str">
        <f t="shared" ca="1" si="263"/>
        <v/>
      </c>
      <c r="I771" s="101" t="str">
        <f t="shared" ca="1" si="264"/>
        <v/>
      </c>
      <c r="J771" s="101" t="str">
        <f t="shared" ca="1" si="265"/>
        <v/>
      </c>
      <c r="K771" s="101" t="str">
        <f t="shared" ca="1" si="266"/>
        <v/>
      </c>
      <c r="L771" s="102" t="str">
        <f t="shared" si="267"/>
        <v/>
      </c>
      <c r="M771" s="124" t="str">
        <f t="shared" ca="1" si="250"/>
        <v/>
      </c>
      <c r="N771" s="124" t="str">
        <f t="shared" ca="1" si="251"/>
        <v/>
      </c>
      <c r="O771" s="124" t="str">
        <f t="shared" si="268"/>
        <v/>
      </c>
      <c r="P771" s="124" t="str">
        <f t="shared" si="269"/>
        <v/>
      </c>
      <c r="Q771" s="124" t="str">
        <f t="shared" si="270"/>
        <v/>
      </c>
      <c r="R771" s="124" t="str">
        <f t="shared" ca="1" si="252"/>
        <v/>
      </c>
      <c r="S771" s="154" t="str">
        <f t="shared" ca="1" si="253"/>
        <v/>
      </c>
      <c r="T771" s="154" t="str">
        <f t="shared" ca="1" si="271"/>
        <v/>
      </c>
      <c r="U771" s="154" t="str">
        <f t="shared" si="254"/>
        <v/>
      </c>
      <c r="V771" s="101" t="str">
        <f t="shared" ca="1" si="255"/>
        <v/>
      </c>
      <c r="W771" s="101" t="str">
        <f t="shared" si="256"/>
        <v/>
      </c>
    </row>
    <row r="772" spans="1:23">
      <c r="A772" s="102" t="str">
        <f>IFERROR(B772*Proc!$H$38,"")</f>
        <v/>
      </c>
      <c r="B772" s="34" t="str">
        <f t="shared" si="257"/>
        <v/>
      </c>
      <c r="C772" s="34" t="str">
        <f t="shared" ca="1" si="258"/>
        <v/>
      </c>
      <c r="D772" s="101" t="str">
        <f t="shared" ca="1" si="259"/>
        <v/>
      </c>
      <c r="E772" s="101" t="str">
        <f t="shared" ca="1" si="260"/>
        <v/>
      </c>
      <c r="F772" s="101" t="str">
        <f t="shared" ca="1" si="261"/>
        <v/>
      </c>
      <c r="G772" s="102" t="str">
        <f t="shared" ca="1" si="262"/>
        <v/>
      </c>
      <c r="H772" s="34" t="str">
        <f t="shared" ca="1" si="263"/>
        <v/>
      </c>
      <c r="I772" s="101" t="str">
        <f t="shared" ca="1" si="264"/>
        <v/>
      </c>
      <c r="J772" s="101" t="str">
        <f t="shared" ca="1" si="265"/>
        <v/>
      </c>
      <c r="K772" s="101" t="str">
        <f t="shared" ca="1" si="266"/>
        <v/>
      </c>
      <c r="L772" s="102" t="str">
        <f t="shared" si="267"/>
        <v/>
      </c>
      <c r="M772" s="124" t="str">
        <f t="shared" ref="M772:M835" ca="1" si="272">IFERROR(INDEX(rMaxtable,$AA$2,1000-B772+1)*(1-rTPs)+INDEX(rMaxtable,$AB$2,1000-B772+1)*rTPs,"")</f>
        <v/>
      </c>
      <c r="N772" s="124" t="str">
        <f t="shared" ref="N772:N835" ca="1" si="273">IFERROR(INDEX(rMaxtable,$AA$1,1000-B772+1)*(1-rSLs)+INDEX(rMaxtable,$AB$1,1000-B772+1)*rSLs,"")</f>
        <v/>
      </c>
      <c r="O772" s="124" t="str">
        <f t="shared" si="268"/>
        <v/>
      </c>
      <c r="P772" s="124" t="str">
        <f t="shared" si="269"/>
        <v/>
      </c>
      <c r="Q772" s="124" t="str">
        <f t="shared" si="270"/>
        <v/>
      </c>
      <c r="R772" s="124" t="str">
        <f t="shared" ref="R772:R835" ca="1" si="274">IFERROR(IF(ISNUMBER(N772),N772,rSmall)*P772/(IF(ISNUMBER(M772),M772,rSmall)+IF(ISNUMBER(N772),N772,rSmall)),"")</f>
        <v/>
      </c>
      <c r="S772" s="154" t="str">
        <f t="shared" ref="S772:S835" ca="1" si="275">IFERROR(M772-R772,"")</f>
        <v/>
      </c>
      <c r="T772" s="154" t="str">
        <f t="shared" ca="1" si="271"/>
        <v/>
      </c>
      <c r="U772" s="154" t="str">
        <f t="shared" ref="U772:U835" si="276">IF(B772&gt;rNtrials,"",(1-IF(ISNUMBER(S772),S772,rSmall)-IF(ISNUMBER(T772),T772,rSmall)))</f>
        <v/>
      </c>
      <c r="V772" s="101" t="str">
        <f t="shared" ref="V772:V835" ca="1" si="277">IFERROR(rPipvalue*rStdevup*K772,"")</f>
        <v/>
      </c>
      <c r="W772" s="101" t="str">
        <f t="shared" ref="W772:W835" si="278">IFERROR(rMugraph*B772,"")</f>
        <v/>
      </c>
    </row>
    <row r="773" spans="1:23">
      <c r="A773" s="102" t="str">
        <f>IFERROR(B773*Proc!$H$38,"")</f>
        <v/>
      </c>
      <c r="B773" s="34" t="str">
        <f t="shared" ref="B773:B836" si="279">IFERROR(IF(1+B772&gt;rNtrials,"",1+B772),"")</f>
        <v/>
      </c>
      <c r="C773" s="34" t="str">
        <f t="shared" ref="C773:C836" ca="1" si="280">IFERROR(MATCH($C$2,OFFSET(rMaxtable,,1000-$B773,,1),-1),"")</f>
        <v/>
      </c>
      <c r="D773" s="101" t="str">
        <f t="shared" ref="D773:D836" ca="1" si="281">IFERROR(INDEX(rMaxtable,C773,1000-$B773+1),"")</f>
        <v/>
      </c>
      <c r="E773" s="101" t="str">
        <f t="shared" ref="E773:E836" ca="1" si="282">IFERROR(INDEX(rMaxtable,C773+1,1000-$B773+1),"")</f>
        <v/>
      </c>
      <c r="F773" s="101" t="str">
        <f t="shared" ref="F773:F836" ca="1" si="283">IFERROR(C773-1+(D773-$C$2)/(D773-IF(ISNUMBER(E773),E773,0))*(1),"")</f>
        <v/>
      </c>
      <c r="G773" s="102" t="str">
        <f t="shared" ref="G773:G836" ca="1" si="284">IFERROR(rPipvalue*rSDTP*F773,"")</f>
        <v/>
      </c>
      <c r="H773" s="34" t="str">
        <f t="shared" ref="H773:H836" ca="1" si="285">IFERROR(MATCH($H$2,OFFSET(rMaxtable,,1000-$B773,,1),-1),"")</f>
        <v/>
      </c>
      <c r="I773" s="101" t="str">
        <f t="shared" ref="I773:I836" ca="1" si="286">IFERROR(INDEX(rMaxtable,H773,1000-$B773+1),"")</f>
        <v/>
      </c>
      <c r="J773" s="101" t="str">
        <f t="shared" ref="J773:J836" ca="1" si="287">IFERROR(INDEX(rMaxtable,H773+1,1000-$B773+1),"")</f>
        <v/>
      </c>
      <c r="K773" s="101" t="str">
        <f t="shared" ref="K773:K836" ca="1" si="288">IFERROR(H773-1+(I773-$H$2)/(I773-IF(ISNUMBER(J773),J773,0))*(1),"")</f>
        <v/>
      </c>
      <c r="L773" s="102" t="str">
        <f t="shared" ref="L773:L836" si="289">IF(B772&lt;rNtrials,-(rPipvalue*rSDSL*K773),"")</f>
        <v/>
      </c>
      <c r="M773" s="124" t="str">
        <f t="shared" ca="1" si="272"/>
        <v/>
      </c>
      <c r="N773" s="124" t="str">
        <f t="shared" ca="1" si="273"/>
        <v/>
      </c>
      <c r="O773" s="124" t="str">
        <f t="shared" ref="O773:O836" si="290">IF($B773&gt;rNtrials,"",(1-IF(ISNUMBER(M773),M773,rSmall))*(1-IF(ISNUMBER(N773),N773,rSmall)))</f>
        <v/>
      </c>
      <c r="P773" s="124" t="str">
        <f t="shared" ref="P773:P836" si="291">IF($B773&gt;rNtrials,"",IF(ISNUMBER(M773),M773,rSmall)*IF(ISNUMBER(N773),N773,rSmall))</f>
        <v/>
      </c>
      <c r="Q773" s="124" t="str">
        <f t="shared" ref="Q773:Q836" si="292">IFERROR(IF($B773&gt;rNtrials,"",IF(ISNUMBER(M773),M773,rSmall)*P773/(IF(ISNUMBER(M773),M773,rSmall)+IF(ISNUMBER(N773),N773,rSmall))),"")</f>
        <v/>
      </c>
      <c r="R773" s="124" t="str">
        <f t="shared" ca="1" si="274"/>
        <v/>
      </c>
      <c r="S773" s="154" t="str">
        <f t="shared" ca="1" si="275"/>
        <v/>
      </c>
      <c r="T773" s="154" t="str">
        <f t="shared" ca="1" si="271"/>
        <v/>
      </c>
      <c r="U773" s="154" t="str">
        <f t="shared" si="276"/>
        <v/>
      </c>
      <c r="V773" s="101" t="str">
        <f t="shared" ca="1" si="277"/>
        <v/>
      </c>
      <c r="W773" s="101" t="str">
        <f t="shared" si="278"/>
        <v/>
      </c>
    </row>
    <row r="774" spans="1:23">
      <c r="A774" s="102" t="str">
        <f>IFERROR(B774*Proc!$H$38,"")</f>
        <v/>
      </c>
      <c r="B774" s="34" t="str">
        <f t="shared" si="279"/>
        <v/>
      </c>
      <c r="C774" s="34" t="str">
        <f t="shared" ca="1" si="280"/>
        <v/>
      </c>
      <c r="D774" s="101" t="str">
        <f t="shared" ca="1" si="281"/>
        <v/>
      </c>
      <c r="E774" s="101" t="str">
        <f t="shared" ca="1" si="282"/>
        <v/>
      </c>
      <c r="F774" s="101" t="str">
        <f t="shared" ca="1" si="283"/>
        <v/>
      </c>
      <c r="G774" s="102" t="str">
        <f t="shared" ca="1" si="284"/>
        <v/>
      </c>
      <c r="H774" s="34" t="str">
        <f t="shared" ca="1" si="285"/>
        <v/>
      </c>
      <c r="I774" s="101" t="str">
        <f t="shared" ca="1" si="286"/>
        <v/>
      </c>
      <c r="J774" s="101" t="str">
        <f t="shared" ca="1" si="287"/>
        <v/>
      </c>
      <c r="K774" s="101" t="str">
        <f t="shared" ca="1" si="288"/>
        <v/>
      </c>
      <c r="L774" s="102" t="str">
        <f t="shared" si="289"/>
        <v/>
      </c>
      <c r="M774" s="124" t="str">
        <f t="shared" ca="1" si="272"/>
        <v/>
      </c>
      <c r="N774" s="124" t="str">
        <f t="shared" ca="1" si="273"/>
        <v/>
      </c>
      <c r="O774" s="124" t="str">
        <f t="shared" si="290"/>
        <v/>
      </c>
      <c r="P774" s="124" t="str">
        <f t="shared" si="291"/>
        <v/>
      </c>
      <c r="Q774" s="124" t="str">
        <f t="shared" si="292"/>
        <v/>
      </c>
      <c r="R774" s="124" t="str">
        <f t="shared" ca="1" si="274"/>
        <v/>
      </c>
      <c r="S774" s="154" t="str">
        <f t="shared" ca="1" si="275"/>
        <v/>
      </c>
      <c r="T774" s="154" t="str">
        <f t="shared" ref="T774:T837" ca="1" si="293">IFERROR(N774-Q774,"")</f>
        <v/>
      </c>
      <c r="U774" s="154" t="str">
        <f t="shared" si="276"/>
        <v/>
      </c>
      <c r="V774" s="101" t="str">
        <f t="shared" ca="1" si="277"/>
        <v/>
      </c>
      <c r="W774" s="101" t="str">
        <f t="shared" si="278"/>
        <v/>
      </c>
    </row>
    <row r="775" spans="1:23">
      <c r="A775" s="102" t="str">
        <f>IFERROR(B775*Proc!$H$38,"")</f>
        <v/>
      </c>
      <c r="B775" s="34" t="str">
        <f t="shared" si="279"/>
        <v/>
      </c>
      <c r="C775" s="34" t="str">
        <f t="shared" ca="1" si="280"/>
        <v/>
      </c>
      <c r="D775" s="101" t="str">
        <f t="shared" ca="1" si="281"/>
        <v/>
      </c>
      <c r="E775" s="101" t="str">
        <f t="shared" ca="1" si="282"/>
        <v/>
      </c>
      <c r="F775" s="101" t="str">
        <f t="shared" ca="1" si="283"/>
        <v/>
      </c>
      <c r="G775" s="102" t="str">
        <f t="shared" ca="1" si="284"/>
        <v/>
      </c>
      <c r="H775" s="34" t="str">
        <f t="shared" ca="1" si="285"/>
        <v/>
      </c>
      <c r="I775" s="101" t="str">
        <f t="shared" ca="1" si="286"/>
        <v/>
      </c>
      <c r="J775" s="101" t="str">
        <f t="shared" ca="1" si="287"/>
        <v/>
      </c>
      <c r="K775" s="101" t="str">
        <f t="shared" ca="1" si="288"/>
        <v/>
      </c>
      <c r="L775" s="102" t="str">
        <f t="shared" si="289"/>
        <v/>
      </c>
      <c r="M775" s="124" t="str">
        <f t="shared" ca="1" si="272"/>
        <v/>
      </c>
      <c r="N775" s="124" t="str">
        <f t="shared" ca="1" si="273"/>
        <v/>
      </c>
      <c r="O775" s="124" t="str">
        <f t="shared" si="290"/>
        <v/>
      </c>
      <c r="P775" s="124" t="str">
        <f t="shared" si="291"/>
        <v/>
      </c>
      <c r="Q775" s="124" t="str">
        <f t="shared" si="292"/>
        <v/>
      </c>
      <c r="R775" s="124" t="str">
        <f t="shared" ca="1" si="274"/>
        <v/>
      </c>
      <c r="S775" s="154" t="str">
        <f t="shared" ca="1" si="275"/>
        <v/>
      </c>
      <c r="T775" s="154" t="str">
        <f t="shared" ca="1" si="293"/>
        <v/>
      </c>
      <c r="U775" s="154" t="str">
        <f t="shared" si="276"/>
        <v/>
      </c>
      <c r="V775" s="101" t="str">
        <f t="shared" ca="1" si="277"/>
        <v/>
      </c>
      <c r="W775" s="101" t="str">
        <f t="shared" si="278"/>
        <v/>
      </c>
    </row>
    <row r="776" spans="1:23">
      <c r="A776" s="102" t="str">
        <f>IFERROR(B776*Proc!$H$38,"")</f>
        <v/>
      </c>
      <c r="B776" s="34" t="str">
        <f t="shared" si="279"/>
        <v/>
      </c>
      <c r="C776" s="34" t="str">
        <f t="shared" ca="1" si="280"/>
        <v/>
      </c>
      <c r="D776" s="101" t="str">
        <f t="shared" ca="1" si="281"/>
        <v/>
      </c>
      <c r="E776" s="101" t="str">
        <f t="shared" ca="1" si="282"/>
        <v/>
      </c>
      <c r="F776" s="101" t="str">
        <f t="shared" ca="1" si="283"/>
        <v/>
      </c>
      <c r="G776" s="102" t="str">
        <f t="shared" ca="1" si="284"/>
        <v/>
      </c>
      <c r="H776" s="34" t="str">
        <f t="shared" ca="1" si="285"/>
        <v/>
      </c>
      <c r="I776" s="101" t="str">
        <f t="shared" ca="1" si="286"/>
        <v/>
      </c>
      <c r="J776" s="101" t="str">
        <f t="shared" ca="1" si="287"/>
        <v/>
      </c>
      <c r="K776" s="101" t="str">
        <f t="shared" ca="1" si="288"/>
        <v/>
      </c>
      <c r="L776" s="102" t="str">
        <f t="shared" si="289"/>
        <v/>
      </c>
      <c r="M776" s="124" t="str">
        <f t="shared" ca="1" si="272"/>
        <v/>
      </c>
      <c r="N776" s="124" t="str">
        <f t="shared" ca="1" si="273"/>
        <v/>
      </c>
      <c r="O776" s="124" t="str">
        <f t="shared" si="290"/>
        <v/>
      </c>
      <c r="P776" s="124" t="str">
        <f t="shared" si="291"/>
        <v/>
      </c>
      <c r="Q776" s="124" t="str">
        <f t="shared" si="292"/>
        <v/>
      </c>
      <c r="R776" s="124" t="str">
        <f t="shared" ca="1" si="274"/>
        <v/>
      </c>
      <c r="S776" s="154" t="str">
        <f t="shared" ca="1" si="275"/>
        <v/>
      </c>
      <c r="T776" s="154" t="str">
        <f t="shared" ca="1" si="293"/>
        <v/>
      </c>
      <c r="U776" s="154" t="str">
        <f t="shared" si="276"/>
        <v/>
      </c>
      <c r="V776" s="101" t="str">
        <f t="shared" ca="1" si="277"/>
        <v/>
      </c>
      <c r="W776" s="101" t="str">
        <f t="shared" si="278"/>
        <v/>
      </c>
    </row>
    <row r="777" spans="1:23">
      <c r="A777" s="102" t="str">
        <f>IFERROR(B777*Proc!$H$38,"")</f>
        <v/>
      </c>
      <c r="B777" s="34" t="str">
        <f t="shared" si="279"/>
        <v/>
      </c>
      <c r="C777" s="34" t="str">
        <f t="shared" ca="1" si="280"/>
        <v/>
      </c>
      <c r="D777" s="101" t="str">
        <f t="shared" ca="1" si="281"/>
        <v/>
      </c>
      <c r="E777" s="101" t="str">
        <f t="shared" ca="1" si="282"/>
        <v/>
      </c>
      <c r="F777" s="101" t="str">
        <f t="shared" ca="1" si="283"/>
        <v/>
      </c>
      <c r="G777" s="102" t="str">
        <f t="shared" ca="1" si="284"/>
        <v/>
      </c>
      <c r="H777" s="34" t="str">
        <f t="shared" ca="1" si="285"/>
        <v/>
      </c>
      <c r="I777" s="101" t="str">
        <f t="shared" ca="1" si="286"/>
        <v/>
      </c>
      <c r="J777" s="101" t="str">
        <f t="shared" ca="1" si="287"/>
        <v/>
      </c>
      <c r="K777" s="101" t="str">
        <f t="shared" ca="1" si="288"/>
        <v/>
      </c>
      <c r="L777" s="102" t="str">
        <f t="shared" si="289"/>
        <v/>
      </c>
      <c r="M777" s="124" t="str">
        <f t="shared" ca="1" si="272"/>
        <v/>
      </c>
      <c r="N777" s="124" t="str">
        <f t="shared" ca="1" si="273"/>
        <v/>
      </c>
      <c r="O777" s="124" t="str">
        <f t="shared" si="290"/>
        <v/>
      </c>
      <c r="P777" s="124" t="str">
        <f t="shared" si="291"/>
        <v/>
      </c>
      <c r="Q777" s="124" t="str">
        <f t="shared" si="292"/>
        <v/>
      </c>
      <c r="R777" s="124" t="str">
        <f t="shared" ca="1" si="274"/>
        <v/>
      </c>
      <c r="S777" s="154" t="str">
        <f t="shared" ca="1" si="275"/>
        <v/>
      </c>
      <c r="T777" s="154" t="str">
        <f t="shared" ca="1" si="293"/>
        <v/>
      </c>
      <c r="U777" s="154" t="str">
        <f t="shared" si="276"/>
        <v/>
      </c>
      <c r="V777" s="101" t="str">
        <f t="shared" ca="1" si="277"/>
        <v/>
      </c>
      <c r="W777" s="101" t="str">
        <f t="shared" si="278"/>
        <v/>
      </c>
    </row>
    <row r="778" spans="1:23">
      <c r="A778" s="102" t="str">
        <f>IFERROR(B778*Proc!$H$38,"")</f>
        <v/>
      </c>
      <c r="B778" s="34" t="str">
        <f t="shared" si="279"/>
        <v/>
      </c>
      <c r="C778" s="34" t="str">
        <f t="shared" ca="1" si="280"/>
        <v/>
      </c>
      <c r="D778" s="101" t="str">
        <f t="shared" ca="1" si="281"/>
        <v/>
      </c>
      <c r="E778" s="101" t="str">
        <f t="shared" ca="1" si="282"/>
        <v/>
      </c>
      <c r="F778" s="101" t="str">
        <f t="shared" ca="1" si="283"/>
        <v/>
      </c>
      <c r="G778" s="102" t="str">
        <f t="shared" ca="1" si="284"/>
        <v/>
      </c>
      <c r="H778" s="34" t="str">
        <f t="shared" ca="1" si="285"/>
        <v/>
      </c>
      <c r="I778" s="101" t="str">
        <f t="shared" ca="1" si="286"/>
        <v/>
      </c>
      <c r="J778" s="101" t="str">
        <f t="shared" ca="1" si="287"/>
        <v/>
      </c>
      <c r="K778" s="101" t="str">
        <f t="shared" ca="1" si="288"/>
        <v/>
      </c>
      <c r="L778" s="102" t="str">
        <f t="shared" si="289"/>
        <v/>
      </c>
      <c r="M778" s="124" t="str">
        <f t="shared" ca="1" si="272"/>
        <v/>
      </c>
      <c r="N778" s="124" t="str">
        <f t="shared" ca="1" si="273"/>
        <v/>
      </c>
      <c r="O778" s="124" t="str">
        <f t="shared" si="290"/>
        <v/>
      </c>
      <c r="P778" s="124" t="str">
        <f t="shared" si="291"/>
        <v/>
      </c>
      <c r="Q778" s="124" t="str">
        <f t="shared" si="292"/>
        <v/>
      </c>
      <c r="R778" s="124" t="str">
        <f t="shared" ca="1" si="274"/>
        <v/>
      </c>
      <c r="S778" s="154" t="str">
        <f t="shared" ca="1" si="275"/>
        <v/>
      </c>
      <c r="T778" s="154" t="str">
        <f t="shared" ca="1" si="293"/>
        <v/>
      </c>
      <c r="U778" s="154" t="str">
        <f t="shared" si="276"/>
        <v/>
      </c>
      <c r="V778" s="101" t="str">
        <f t="shared" ca="1" si="277"/>
        <v/>
      </c>
      <c r="W778" s="101" t="str">
        <f t="shared" si="278"/>
        <v/>
      </c>
    </row>
    <row r="779" spans="1:23">
      <c r="A779" s="102" t="str">
        <f>IFERROR(B779*Proc!$H$38,"")</f>
        <v/>
      </c>
      <c r="B779" s="34" t="str">
        <f t="shared" si="279"/>
        <v/>
      </c>
      <c r="C779" s="34" t="str">
        <f t="shared" ca="1" si="280"/>
        <v/>
      </c>
      <c r="D779" s="101" t="str">
        <f t="shared" ca="1" si="281"/>
        <v/>
      </c>
      <c r="E779" s="101" t="str">
        <f t="shared" ca="1" si="282"/>
        <v/>
      </c>
      <c r="F779" s="101" t="str">
        <f t="shared" ca="1" si="283"/>
        <v/>
      </c>
      <c r="G779" s="102" t="str">
        <f t="shared" ca="1" si="284"/>
        <v/>
      </c>
      <c r="H779" s="34" t="str">
        <f t="shared" ca="1" si="285"/>
        <v/>
      </c>
      <c r="I779" s="101" t="str">
        <f t="shared" ca="1" si="286"/>
        <v/>
      </c>
      <c r="J779" s="101" t="str">
        <f t="shared" ca="1" si="287"/>
        <v/>
      </c>
      <c r="K779" s="101" t="str">
        <f t="shared" ca="1" si="288"/>
        <v/>
      </c>
      <c r="L779" s="102" t="str">
        <f t="shared" si="289"/>
        <v/>
      </c>
      <c r="M779" s="124" t="str">
        <f t="shared" ca="1" si="272"/>
        <v/>
      </c>
      <c r="N779" s="124" t="str">
        <f t="shared" ca="1" si="273"/>
        <v/>
      </c>
      <c r="O779" s="124" t="str">
        <f t="shared" si="290"/>
        <v/>
      </c>
      <c r="P779" s="124" t="str">
        <f t="shared" si="291"/>
        <v/>
      </c>
      <c r="Q779" s="124" t="str">
        <f t="shared" si="292"/>
        <v/>
      </c>
      <c r="R779" s="124" t="str">
        <f t="shared" ca="1" si="274"/>
        <v/>
      </c>
      <c r="S779" s="154" t="str">
        <f t="shared" ca="1" si="275"/>
        <v/>
      </c>
      <c r="T779" s="154" t="str">
        <f t="shared" ca="1" si="293"/>
        <v/>
      </c>
      <c r="U779" s="154" t="str">
        <f t="shared" si="276"/>
        <v/>
      </c>
      <c r="V779" s="101" t="str">
        <f t="shared" ca="1" si="277"/>
        <v/>
      </c>
      <c r="W779" s="101" t="str">
        <f t="shared" si="278"/>
        <v/>
      </c>
    </row>
    <row r="780" spans="1:23">
      <c r="A780" s="102" t="str">
        <f>IFERROR(B780*Proc!$H$38,"")</f>
        <v/>
      </c>
      <c r="B780" s="34" t="str">
        <f t="shared" si="279"/>
        <v/>
      </c>
      <c r="C780" s="34" t="str">
        <f t="shared" ca="1" si="280"/>
        <v/>
      </c>
      <c r="D780" s="101" t="str">
        <f t="shared" ca="1" si="281"/>
        <v/>
      </c>
      <c r="E780" s="101" t="str">
        <f t="shared" ca="1" si="282"/>
        <v/>
      </c>
      <c r="F780" s="101" t="str">
        <f t="shared" ca="1" si="283"/>
        <v/>
      </c>
      <c r="G780" s="102" t="str">
        <f t="shared" ca="1" si="284"/>
        <v/>
      </c>
      <c r="H780" s="34" t="str">
        <f t="shared" ca="1" si="285"/>
        <v/>
      </c>
      <c r="I780" s="101" t="str">
        <f t="shared" ca="1" si="286"/>
        <v/>
      </c>
      <c r="J780" s="101" t="str">
        <f t="shared" ca="1" si="287"/>
        <v/>
      </c>
      <c r="K780" s="101" t="str">
        <f t="shared" ca="1" si="288"/>
        <v/>
      </c>
      <c r="L780" s="102" t="str">
        <f t="shared" si="289"/>
        <v/>
      </c>
      <c r="M780" s="124" t="str">
        <f t="shared" ca="1" si="272"/>
        <v/>
      </c>
      <c r="N780" s="124" t="str">
        <f t="shared" ca="1" si="273"/>
        <v/>
      </c>
      <c r="O780" s="124" t="str">
        <f t="shared" si="290"/>
        <v/>
      </c>
      <c r="P780" s="124" t="str">
        <f t="shared" si="291"/>
        <v/>
      </c>
      <c r="Q780" s="124" t="str">
        <f t="shared" si="292"/>
        <v/>
      </c>
      <c r="R780" s="124" t="str">
        <f t="shared" ca="1" si="274"/>
        <v/>
      </c>
      <c r="S780" s="154" t="str">
        <f t="shared" ca="1" si="275"/>
        <v/>
      </c>
      <c r="T780" s="154" t="str">
        <f t="shared" ca="1" si="293"/>
        <v/>
      </c>
      <c r="U780" s="154" t="str">
        <f t="shared" si="276"/>
        <v/>
      </c>
      <c r="V780" s="101" t="str">
        <f t="shared" ca="1" si="277"/>
        <v/>
      </c>
      <c r="W780" s="101" t="str">
        <f t="shared" si="278"/>
        <v/>
      </c>
    </row>
    <row r="781" spans="1:23">
      <c r="A781" s="102" t="str">
        <f>IFERROR(B781*Proc!$H$38,"")</f>
        <v/>
      </c>
      <c r="B781" s="34" t="str">
        <f t="shared" si="279"/>
        <v/>
      </c>
      <c r="C781" s="34" t="str">
        <f t="shared" ca="1" si="280"/>
        <v/>
      </c>
      <c r="D781" s="101" t="str">
        <f t="shared" ca="1" si="281"/>
        <v/>
      </c>
      <c r="E781" s="101" t="str">
        <f t="shared" ca="1" si="282"/>
        <v/>
      </c>
      <c r="F781" s="101" t="str">
        <f t="shared" ca="1" si="283"/>
        <v/>
      </c>
      <c r="G781" s="102" t="str">
        <f t="shared" ca="1" si="284"/>
        <v/>
      </c>
      <c r="H781" s="34" t="str">
        <f t="shared" ca="1" si="285"/>
        <v/>
      </c>
      <c r="I781" s="101" t="str">
        <f t="shared" ca="1" si="286"/>
        <v/>
      </c>
      <c r="J781" s="101" t="str">
        <f t="shared" ca="1" si="287"/>
        <v/>
      </c>
      <c r="K781" s="101" t="str">
        <f t="shared" ca="1" si="288"/>
        <v/>
      </c>
      <c r="L781" s="102" t="str">
        <f t="shared" si="289"/>
        <v/>
      </c>
      <c r="M781" s="124" t="str">
        <f t="shared" ca="1" si="272"/>
        <v/>
      </c>
      <c r="N781" s="124" t="str">
        <f t="shared" ca="1" si="273"/>
        <v/>
      </c>
      <c r="O781" s="124" t="str">
        <f t="shared" si="290"/>
        <v/>
      </c>
      <c r="P781" s="124" t="str">
        <f t="shared" si="291"/>
        <v/>
      </c>
      <c r="Q781" s="124" t="str">
        <f t="shared" si="292"/>
        <v/>
      </c>
      <c r="R781" s="124" t="str">
        <f t="shared" ca="1" si="274"/>
        <v/>
      </c>
      <c r="S781" s="154" t="str">
        <f t="shared" ca="1" si="275"/>
        <v/>
      </c>
      <c r="T781" s="154" t="str">
        <f t="shared" ca="1" si="293"/>
        <v/>
      </c>
      <c r="U781" s="154" t="str">
        <f t="shared" si="276"/>
        <v/>
      </c>
      <c r="V781" s="101" t="str">
        <f t="shared" ca="1" si="277"/>
        <v/>
      </c>
      <c r="W781" s="101" t="str">
        <f t="shared" si="278"/>
        <v/>
      </c>
    </row>
    <row r="782" spans="1:23">
      <c r="A782" s="102" t="str">
        <f>IFERROR(B782*Proc!$H$38,"")</f>
        <v/>
      </c>
      <c r="B782" s="34" t="str">
        <f t="shared" si="279"/>
        <v/>
      </c>
      <c r="C782" s="34" t="str">
        <f t="shared" ca="1" si="280"/>
        <v/>
      </c>
      <c r="D782" s="101" t="str">
        <f t="shared" ca="1" si="281"/>
        <v/>
      </c>
      <c r="E782" s="101" t="str">
        <f t="shared" ca="1" si="282"/>
        <v/>
      </c>
      <c r="F782" s="101" t="str">
        <f t="shared" ca="1" si="283"/>
        <v/>
      </c>
      <c r="G782" s="102" t="str">
        <f t="shared" ca="1" si="284"/>
        <v/>
      </c>
      <c r="H782" s="34" t="str">
        <f t="shared" ca="1" si="285"/>
        <v/>
      </c>
      <c r="I782" s="101" t="str">
        <f t="shared" ca="1" si="286"/>
        <v/>
      </c>
      <c r="J782" s="101" t="str">
        <f t="shared" ca="1" si="287"/>
        <v/>
      </c>
      <c r="K782" s="101" t="str">
        <f t="shared" ca="1" si="288"/>
        <v/>
      </c>
      <c r="L782" s="102" t="str">
        <f t="shared" si="289"/>
        <v/>
      </c>
      <c r="M782" s="124" t="str">
        <f t="shared" ca="1" si="272"/>
        <v/>
      </c>
      <c r="N782" s="124" t="str">
        <f t="shared" ca="1" si="273"/>
        <v/>
      </c>
      <c r="O782" s="124" t="str">
        <f t="shared" si="290"/>
        <v/>
      </c>
      <c r="P782" s="124" t="str">
        <f t="shared" si="291"/>
        <v/>
      </c>
      <c r="Q782" s="124" t="str">
        <f t="shared" si="292"/>
        <v/>
      </c>
      <c r="R782" s="124" t="str">
        <f t="shared" ca="1" si="274"/>
        <v/>
      </c>
      <c r="S782" s="154" t="str">
        <f t="shared" ca="1" si="275"/>
        <v/>
      </c>
      <c r="T782" s="154" t="str">
        <f t="shared" ca="1" si="293"/>
        <v/>
      </c>
      <c r="U782" s="154" t="str">
        <f t="shared" si="276"/>
        <v/>
      </c>
      <c r="V782" s="101" t="str">
        <f t="shared" ca="1" si="277"/>
        <v/>
      </c>
      <c r="W782" s="101" t="str">
        <f t="shared" si="278"/>
        <v/>
      </c>
    </row>
    <row r="783" spans="1:23">
      <c r="A783" s="102" t="str">
        <f>IFERROR(B783*Proc!$H$38,"")</f>
        <v/>
      </c>
      <c r="B783" s="34" t="str">
        <f t="shared" si="279"/>
        <v/>
      </c>
      <c r="C783" s="34" t="str">
        <f t="shared" ca="1" si="280"/>
        <v/>
      </c>
      <c r="D783" s="101" t="str">
        <f t="shared" ca="1" si="281"/>
        <v/>
      </c>
      <c r="E783" s="101" t="str">
        <f t="shared" ca="1" si="282"/>
        <v/>
      </c>
      <c r="F783" s="101" t="str">
        <f t="shared" ca="1" si="283"/>
        <v/>
      </c>
      <c r="G783" s="102" t="str">
        <f t="shared" ca="1" si="284"/>
        <v/>
      </c>
      <c r="H783" s="34" t="str">
        <f t="shared" ca="1" si="285"/>
        <v/>
      </c>
      <c r="I783" s="101" t="str">
        <f t="shared" ca="1" si="286"/>
        <v/>
      </c>
      <c r="J783" s="101" t="str">
        <f t="shared" ca="1" si="287"/>
        <v/>
      </c>
      <c r="K783" s="101" t="str">
        <f t="shared" ca="1" si="288"/>
        <v/>
      </c>
      <c r="L783" s="102" t="str">
        <f t="shared" si="289"/>
        <v/>
      </c>
      <c r="M783" s="124" t="str">
        <f t="shared" ca="1" si="272"/>
        <v/>
      </c>
      <c r="N783" s="124" t="str">
        <f t="shared" ca="1" si="273"/>
        <v/>
      </c>
      <c r="O783" s="124" t="str">
        <f t="shared" si="290"/>
        <v/>
      </c>
      <c r="P783" s="124" t="str">
        <f t="shared" si="291"/>
        <v/>
      </c>
      <c r="Q783" s="124" t="str">
        <f t="shared" si="292"/>
        <v/>
      </c>
      <c r="R783" s="124" t="str">
        <f t="shared" ca="1" si="274"/>
        <v/>
      </c>
      <c r="S783" s="154" t="str">
        <f t="shared" ca="1" si="275"/>
        <v/>
      </c>
      <c r="T783" s="154" t="str">
        <f t="shared" ca="1" si="293"/>
        <v/>
      </c>
      <c r="U783" s="154" t="str">
        <f t="shared" si="276"/>
        <v/>
      </c>
      <c r="V783" s="101" t="str">
        <f t="shared" ca="1" si="277"/>
        <v/>
      </c>
      <c r="W783" s="101" t="str">
        <f t="shared" si="278"/>
        <v/>
      </c>
    </row>
    <row r="784" spans="1:23">
      <c r="A784" s="102" t="str">
        <f>IFERROR(B784*Proc!$H$38,"")</f>
        <v/>
      </c>
      <c r="B784" s="34" t="str">
        <f t="shared" si="279"/>
        <v/>
      </c>
      <c r="C784" s="34" t="str">
        <f t="shared" ca="1" si="280"/>
        <v/>
      </c>
      <c r="D784" s="101" t="str">
        <f t="shared" ca="1" si="281"/>
        <v/>
      </c>
      <c r="E784" s="101" t="str">
        <f t="shared" ca="1" si="282"/>
        <v/>
      </c>
      <c r="F784" s="101" t="str">
        <f t="shared" ca="1" si="283"/>
        <v/>
      </c>
      <c r="G784" s="102" t="str">
        <f t="shared" ca="1" si="284"/>
        <v/>
      </c>
      <c r="H784" s="34" t="str">
        <f t="shared" ca="1" si="285"/>
        <v/>
      </c>
      <c r="I784" s="101" t="str">
        <f t="shared" ca="1" si="286"/>
        <v/>
      </c>
      <c r="J784" s="101" t="str">
        <f t="shared" ca="1" si="287"/>
        <v/>
      </c>
      <c r="K784" s="101" t="str">
        <f t="shared" ca="1" si="288"/>
        <v/>
      </c>
      <c r="L784" s="102" t="str">
        <f t="shared" si="289"/>
        <v/>
      </c>
      <c r="M784" s="124" t="str">
        <f t="shared" ca="1" si="272"/>
        <v/>
      </c>
      <c r="N784" s="124" t="str">
        <f t="shared" ca="1" si="273"/>
        <v/>
      </c>
      <c r="O784" s="124" t="str">
        <f t="shared" si="290"/>
        <v/>
      </c>
      <c r="P784" s="124" t="str">
        <f t="shared" si="291"/>
        <v/>
      </c>
      <c r="Q784" s="124" t="str">
        <f t="shared" si="292"/>
        <v/>
      </c>
      <c r="R784" s="124" t="str">
        <f t="shared" ca="1" si="274"/>
        <v/>
      </c>
      <c r="S784" s="154" t="str">
        <f t="shared" ca="1" si="275"/>
        <v/>
      </c>
      <c r="T784" s="154" t="str">
        <f t="shared" ca="1" si="293"/>
        <v/>
      </c>
      <c r="U784" s="154" t="str">
        <f t="shared" si="276"/>
        <v/>
      </c>
      <c r="V784" s="101" t="str">
        <f t="shared" ca="1" si="277"/>
        <v/>
      </c>
      <c r="W784" s="101" t="str">
        <f t="shared" si="278"/>
        <v/>
      </c>
    </row>
    <row r="785" spans="1:23">
      <c r="A785" s="102" t="str">
        <f>IFERROR(B785*Proc!$H$38,"")</f>
        <v/>
      </c>
      <c r="B785" s="34" t="str">
        <f t="shared" si="279"/>
        <v/>
      </c>
      <c r="C785" s="34" t="str">
        <f t="shared" ca="1" si="280"/>
        <v/>
      </c>
      <c r="D785" s="101" t="str">
        <f t="shared" ca="1" si="281"/>
        <v/>
      </c>
      <c r="E785" s="101" t="str">
        <f t="shared" ca="1" si="282"/>
        <v/>
      </c>
      <c r="F785" s="101" t="str">
        <f t="shared" ca="1" si="283"/>
        <v/>
      </c>
      <c r="G785" s="102" t="str">
        <f t="shared" ca="1" si="284"/>
        <v/>
      </c>
      <c r="H785" s="34" t="str">
        <f t="shared" ca="1" si="285"/>
        <v/>
      </c>
      <c r="I785" s="101" t="str">
        <f t="shared" ca="1" si="286"/>
        <v/>
      </c>
      <c r="J785" s="101" t="str">
        <f t="shared" ca="1" si="287"/>
        <v/>
      </c>
      <c r="K785" s="101" t="str">
        <f t="shared" ca="1" si="288"/>
        <v/>
      </c>
      <c r="L785" s="102" t="str">
        <f t="shared" si="289"/>
        <v/>
      </c>
      <c r="M785" s="124" t="str">
        <f t="shared" ca="1" si="272"/>
        <v/>
      </c>
      <c r="N785" s="124" t="str">
        <f t="shared" ca="1" si="273"/>
        <v/>
      </c>
      <c r="O785" s="124" t="str">
        <f t="shared" si="290"/>
        <v/>
      </c>
      <c r="P785" s="124" t="str">
        <f t="shared" si="291"/>
        <v/>
      </c>
      <c r="Q785" s="124" t="str">
        <f t="shared" si="292"/>
        <v/>
      </c>
      <c r="R785" s="124" t="str">
        <f t="shared" ca="1" si="274"/>
        <v/>
      </c>
      <c r="S785" s="154" t="str">
        <f t="shared" ca="1" si="275"/>
        <v/>
      </c>
      <c r="T785" s="154" t="str">
        <f t="shared" ca="1" si="293"/>
        <v/>
      </c>
      <c r="U785" s="154" t="str">
        <f t="shared" si="276"/>
        <v/>
      </c>
      <c r="V785" s="101" t="str">
        <f t="shared" ca="1" si="277"/>
        <v/>
      </c>
      <c r="W785" s="101" t="str">
        <f t="shared" si="278"/>
        <v/>
      </c>
    </row>
    <row r="786" spans="1:23">
      <c r="A786" s="102" t="str">
        <f>IFERROR(B786*Proc!$H$38,"")</f>
        <v/>
      </c>
      <c r="B786" s="34" t="str">
        <f t="shared" si="279"/>
        <v/>
      </c>
      <c r="C786" s="34" t="str">
        <f t="shared" ca="1" si="280"/>
        <v/>
      </c>
      <c r="D786" s="101" t="str">
        <f t="shared" ca="1" si="281"/>
        <v/>
      </c>
      <c r="E786" s="101" t="str">
        <f t="shared" ca="1" si="282"/>
        <v/>
      </c>
      <c r="F786" s="101" t="str">
        <f t="shared" ca="1" si="283"/>
        <v/>
      </c>
      <c r="G786" s="102" t="str">
        <f t="shared" ca="1" si="284"/>
        <v/>
      </c>
      <c r="H786" s="34" t="str">
        <f t="shared" ca="1" si="285"/>
        <v/>
      </c>
      <c r="I786" s="101" t="str">
        <f t="shared" ca="1" si="286"/>
        <v/>
      </c>
      <c r="J786" s="101" t="str">
        <f t="shared" ca="1" si="287"/>
        <v/>
      </c>
      <c r="K786" s="101" t="str">
        <f t="shared" ca="1" si="288"/>
        <v/>
      </c>
      <c r="L786" s="102" t="str">
        <f t="shared" si="289"/>
        <v/>
      </c>
      <c r="M786" s="124" t="str">
        <f t="shared" ca="1" si="272"/>
        <v/>
      </c>
      <c r="N786" s="124" t="str">
        <f t="shared" ca="1" si="273"/>
        <v/>
      </c>
      <c r="O786" s="124" t="str">
        <f t="shared" si="290"/>
        <v/>
      </c>
      <c r="P786" s="124" t="str">
        <f t="shared" si="291"/>
        <v/>
      </c>
      <c r="Q786" s="124" t="str">
        <f t="shared" si="292"/>
        <v/>
      </c>
      <c r="R786" s="124" t="str">
        <f t="shared" ca="1" si="274"/>
        <v/>
      </c>
      <c r="S786" s="154" t="str">
        <f t="shared" ca="1" si="275"/>
        <v/>
      </c>
      <c r="T786" s="154" t="str">
        <f t="shared" ca="1" si="293"/>
        <v/>
      </c>
      <c r="U786" s="154" t="str">
        <f t="shared" si="276"/>
        <v/>
      </c>
      <c r="V786" s="101" t="str">
        <f t="shared" ca="1" si="277"/>
        <v/>
      </c>
      <c r="W786" s="101" t="str">
        <f t="shared" si="278"/>
        <v/>
      </c>
    </row>
    <row r="787" spans="1:23">
      <c r="A787" s="102" t="str">
        <f>IFERROR(B787*Proc!$H$38,"")</f>
        <v/>
      </c>
      <c r="B787" s="34" t="str">
        <f t="shared" si="279"/>
        <v/>
      </c>
      <c r="C787" s="34" t="str">
        <f t="shared" ca="1" si="280"/>
        <v/>
      </c>
      <c r="D787" s="101" t="str">
        <f t="shared" ca="1" si="281"/>
        <v/>
      </c>
      <c r="E787" s="101" t="str">
        <f t="shared" ca="1" si="282"/>
        <v/>
      </c>
      <c r="F787" s="101" t="str">
        <f t="shared" ca="1" si="283"/>
        <v/>
      </c>
      <c r="G787" s="102" t="str">
        <f t="shared" ca="1" si="284"/>
        <v/>
      </c>
      <c r="H787" s="34" t="str">
        <f t="shared" ca="1" si="285"/>
        <v/>
      </c>
      <c r="I787" s="101" t="str">
        <f t="shared" ca="1" si="286"/>
        <v/>
      </c>
      <c r="J787" s="101" t="str">
        <f t="shared" ca="1" si="287"/>
        <v/>
      </c>
      <c r="K787" s="101" t="str">
        <f t="shared" ca="1" si="288"/>
        <v/>
      </c>
      <c r="L787" s="102" t="str">
        <f t="shared" si="289"/>
        <v/>
      </c>
      <c r="M787" s="124" t="str">
        <f t="shared" ca="1" si="272"/>
        <v/>
      </c>
      <c r="N787" s="124" t="str">
        <f t="shared" ca="1" si="273"/>
        <v/>
      </c>
      <c r="O787" s="124" t="str">
        <f t="shared" si="290"/>
        <v/>
      </c>
      <c r="P787" s="124" t="str">
        <f t="shared" si="291"/>
        <v/>
      </c>
      <c r="Q787" s="124" t="str">
        <f t="shared" si="292"/>
        <v/>
      </c>
      <c r="R787" s="124" t="str">
        <f t="shared" ca="1" si="274"/>
        <v/>
      </c>
      <c r="S787" s="154" t="str">
        <f t="shared" ca="1" si="275"/>
        <v/>
      </c>
      <c r="T787" s="154" t="str">
        <f t="shared" ca="1" si="293"/>
        <v/>
      </c>
      <c r="U787" s="154" t="str">
        <f t="shared" si="276"/>
        <v/>
      </c>
      <c r="V787" s="101" t="str">
        <f t="shared" ca="1" si="277"/>
        <v/>
      </c>
      <c r="W787" s="101" t="str">
        <f t="shared" si="278"/>
        <v/>
      </c>
    </row>
    <row r="788" spans="1:23">
      <c r="A788" s="102" t="str">
        <f>IFERROR(B788*Proc!$H$38,"")</f>
        <v/>
      </c>
      <c r="B788" s="34" t="str">
        <f t="shared" si="279"/>
        <v/>
      </c>
      <c r="C788" s="34" t="str">
        <f t="shared" ca="1" si="280"/>
        <v/>
      </c>
      <c r="D788" s="101" t="str">
        <f t="shared" ca="1" si="281"/>
        <v/>
      </c>
      <c r="E788" s="101" t="str">
        <f t="shared" ca="1" si="282"/>
        <v/>
      </c>
      <c r="F788" s="101" t="str">
        <f t="shared" ca="1" si="283"/>
        <v/>
      </c>
      <c r="G788" s="102" t="str">
        <f t="shared" ca="1" si="284"/>
        <v/>
      </c>
      <c r="H788" s="34" t="str">
        <f t="shared" ca="1" si="285"/>
        <v/>
      </c>
      <c r="I788" s="101" t="str">
        <f t="shared" ca="1" si="286"/>
        <v/>
      </c>
      <c r="J788" s="101" t="str">
        <f t="shared" ca="1" si="287"/>
        <v/>
      </c>
      <c r="K788" s="101" t="str">
        <f t="shared" ca="1" si="288"/>
        <v/>
      </c>
      <c r="L788" s="102" t="str">
        <f t="shared" si="289"/>
        <v/>
      </c>
      <c r="M788" s="124" t="str">
        <f t="shared" ca="1" si="272"/>
        <v/>
      </c>
      <c r="N788" s="124" t="str">
        <f t="shared" ca="1" si="273"/>
        <v/>
      </c>
      <c r="O788" s="124" t="str">
        <f t="shared" si="290"/>
        <v/>
      </c>
      <c r="P788" s="124" t="str">
        <f t="shared" si="291"/>
        <v/>
      </c>
      <c r="Q788" s="124" t="str">
        <f t="shared" si="292"/>
        <v/>
      </c>
      <c r="R788" s="124" t="str">
        <f t="shared" ca="1" si="274"/>
        <v/>
      </c>
      <c r="S788" s="154" t="str">
        <f t="shared" ca="1" si="275"/>
        <v/>
      </c>
      <c r="T788" s="154" t="str">
        <f t="shared" ca="1" si="293"/>
        <v/>
      </c>
      <c r="U788" s="154" t="str">
        <f t="shared" si="276"/>
        <v/>
      </c>
      <c r="V788" s="101" t="str">
        <f t="shared" ca="1" si="277"/>
        <v/>
      </c>
      <c r="W788" s="101" t="str">
        <f t="shared" si="278"/>
        <v/>
      </c>
    </row>
    <row r="789" spans="1:23">
      <c r="A789" s="102" t="str">
        <f>IFERROR(B789*Proc!$H$38,"")</f>
        <v/>
      </c>
      <c r="B789" s="34" t="str">
        <f t="shared" si="279"/>
        <v/>
      </c>
      <c r="C789" s="34" t="str">
        <f t="shared" ca="1" si="280"/>
        <v/>
      </c>
      <c r="D789" s="101" t="str">
        <f t="shared" ca="1" si="281"/>
        <v/>
      </c>
      <c r="E789" s="101" t="str">
        <f t="shared" ca="1" si="282"/>
        <v/>
      </c>
      <c r="F789" s="101" t="str">
        <f t="shared" ca="1" si="283"/>
        <v/>
      </c>
      <c r="G789" s="102" t="str">
        <f t="shared" ca="1" si="284"/>
        <v/>
      </c>
      <c r="H789" s="34" t="str">
        <f t="shared" ca="1" si="285"/>
        <v/>
      </c>
      <c r="I789" s="101" t="str">
        <f t="shared" ca="1" si="286"/>
        <v/>
      </c>
      <c r="J789" s="101" t="str">
        <f t="shared" ca="1" si="287"/>
        <v/>
      </c>
      <c r="K789" s="101" t="str">
        <f t="shared" ca="1" si="288"/>
        <v/>
      </c>
      <c r="L789" s="102" t="str">
        <f t="shared" si="289"/>
        <v/>
      </c>
      <c r="M789" s="124" t="str">
        <f t="shared" ca="1" si="272"/>
        <v/>
      </c>
      <c r="N789" s="124" t="str">
        <f t="shared" ca="1" si="273"/>
        <v/>
      </c>
      <c r="O789" s="124" t="str">
        <f t="shared" si="290"/>
        <v/>
      </c>
      <c r="P789" s="124" t="str">
        <f t="shared" si="291"/>
        <v/>
      </c>
      <c r="Q789" s="124" t="str">
        <f t="shared" si="292"/>
        <v/>
      </c>
      <c r="R789" s="124" t="str">
        <f t="shared" ca="1" si="274"/>
        <v/>
      </c>
      <c r="S789" s="154" t="str">
        <f t="shared" ca="1" si="275"/>
        <v/>
      </c>
      <c r="T789" s="154" t="str">
        <f t="shared" ca="1" si="293"/>
        <v/>
      </c>
      <c r="U789" s="154" t="str">
        <f t="shared" si="276"/>
        <v/>
      </c>
      <c r="V789" s="101" t="str">
        <f t="shared" ca="1" si="277"/>
        <v/>
      </c>
      <c r="W789" s="101" t="str">
        <f t="shared" si="278"/>
        <v/>
      </c>
    </row>
    <row r="790" spans="1:23">
      <c r="A790" s="102" t="str">
        <f>IFERROR(B790*Proc!$H$38,"")</f>
        <v/>
      </c>
      <c r="B790" s="34" t="str">
        <f t="shared" si="279"/>
        <v/>
      </c>
      <c r="C790" s="34" t="str">
        <f t="shared" ca="1" si="280"/>
        <v/>
      </c>
      <c r="D790" s="101" t="str">
        <f t="shared" ca="1" si="281"/>
        <v/>
      </c>
      <c r="E790" s="101" t="str">
        <f t="shared" ca="1" si="282"/>
        <v/>
      </c>
      <c r="F790" s="101" t="str">
        <f t="shared" ca="1" si="283"/>
        <v/>
      </c>
      <c r="G790" s="102" t="str">
        <f t="shared" ca="1" si="284"/>
        <v/>
      </c>
      <c r="H790" s="34" t="str">
        <f t="shared" ca="1" si="285"/>
        <v/>
      </c>
      <c r="I790" s="101" t="str">
        <f t="shared" ca="1" si="286"/>
        <v/>
      </c>
      <c r="J790" s="101" t="str">
        <f t="shared" ca="1" si="287"/>
        <v/>
      </c>
      <c r="K790" s="101" t="str">
        <f t="shared" ca="1" si="288"/>
        <v/>
      </c>
      <c r="L790" s="102" t="str">
        <f t="shared" si="289"/>
        <v/>
      </c>
      <c r="M790" s="124" t="str">
        <f t="shared" ca="1" si="272"/>
        <v/>
      </c>
      <c r="N790" s="124" t="str">
        <f t="shared" ca="1" si="273"/>
        <v/>
      </c>
      <c r="O790" s="124" t="str">
        <f t="shared" si="290"/>
        <v/>
      </c>
      <c r="P790" s="124" t="str">
        <f t="shared" si="291"/>
        <v/>
      </c>
      <c r="Q790" s="124" t="str">
        <f t="shared" si="292"/>
        <v/>
      </c>
      <c r="R790" s="124" t="str">
        <f t="shared" ca="1" si="274"/>
        <v/>
      </c>
      <c r="S790" s="154" t="str">
        <f t="shared" ca="1" si="275"/>
        <v/>
      </c>
      <c r="T790" s="154" t="str">
        <f t="shared" ca="1" si="293"/>
        <v/>
      </c>
      <c r="U790" s="154" t="str">
        <f t="shared" si="276"/>
        <v/>
      </c>
      <c r="V790" s="101" t="str">
        <f t="shared" ca="1" si="277"/>
        <v/>
      </c>
      <c r="W790" s="101" t="str">
        <f t="shared" si="278"/>
        <v/>
      </c>
    </row>
    <row r="791" spans="1:23">
      <c r="A791" s="102" t="str">
        <f>IFERROR(B791*Proc!$H$38,"")</f>
        <v/>
      </c>
      <c r="B791" s="34" t="str">
        <f t="shared" si="279"/>
        <v/>
      </c>
      <c r="C791" s="34" t="str">
        <f t="shared" ca="1" si="280"/>
        <v/>
      </c>
      <c r="D791" s="101" t="str">
        <f t="shared" ca="1" si="281"/>
        <v/>
      </c>
      <c r="E791" s="101" t="str">
        <f t="shared" ca="1" si="282"/>
        <v/>
      </c>
      <c r="F791" s="101" t="str">
        <f t="shared" ca="1" si="283"/>
        <v/>
      </c>
      <c r="G791" s="102" t="str">
        <f t="shared" ca="1" si="284"/>
        <v/>
      </c>
      <c r="H791" s="34" t="str">
        <f t="shared" ca="1" si="285"/>
        <v/>
      </c>
      <c r="I791" s="101" t="str">
        <f t="shared" ca="1" si="286"/>
        <v/>
      </c>
      <c r="J791" s="101" t="str">
        <f t="shared" ca="1" si="287"/>
        <v/>
      </c>
      <c r="K791" s="101" t="str">
        <f t="shared" ca="1" si="288"/>
        <v/>
      </c>
      <c r="L791" s="102" t="str">
        <f t="shared" si="289"/>
        <v/>
      </c>
      <c r="M791" s="124" t="str">
        <f t="shared" ca="1" si="272"/>
        <v/>
      </c>
      <c r="N791" s="124" t="str">
        <f t="shared" ca="1" si="273"/>
        <v/>
      </c>
      <c r="O791" s="124" t="str">
        <f t="shared" si="290"/>
        <v/>
      </c>
      <c r="P791" s="124" t="str">
        <f t="shared" si="291"/>
        <v/>
      </c>
      <c r="Q791" s="124" t="str">
        <f t="shared" si="292"/>
        <v/>
      </c>
      <c r="R791" s="124" t="str">
        <f t="shared" ca="1" si="274"/>
        <v/>
      </c>
      <c r="S791" s="154" t="str">
        <f t="shared" ca="1" si="275"/>
        <v/>
      </c>
      <c r="T791" s="154" t="str">
        <f t="shared" ca="1" si="293"/>
        <v/>
      </c>
      <c r="U791" s="154" t="str">
        <f t="shared" si="276"/>
        <v/>
      </c>
      <c r="V791" s="101" t="str">
        <f t="shared" ca="1" si="277"/>
        <v/>
      </c>
      <c r="W791" s="101" t="str">
        <f t="shared" si="278"/>
        <v/>
      </c>
    </row>
    <row r="792" spans="1:23">
      <c r="A792" s="102" t="str">
        <f>IFERROR(B792*Proc!$H$38,"")</f>
        <v/>
      </c>
      <c r="B792" s="34" t="str">
        <f t="shared" si="279"/>
        <v/>
      </c>
      <c r="C792" s="34" t="str">
        <f t="shared" ca="1" si="280"/>
        <v/>
      </c>
      <c r="D792" s="101" t="str">
        <f t="shared" ca="1" si="281"/>
        <v/>
      </c>
      <c r="E792" s="101" t="str">
        <f t="shared" ca="1" si="282"/>
        <v/>
      </c>
      <c r="F792" s="101" t="str">
        <f t="shared" ca="1" si="283"/>
        <v/>
      </c>
      <c r="G792" s="102" t="str">
        <f t="shared" ca="1" si="284"/>
        <v/>
      </c>
      <c r="H792" s="34" t="str">
        <f t="shared" ca="1" si="285"/>
        <v/>
      </c>
      <c r="I792" s="101" t="str">
        <f t="shared" ca="1" si="286"/>
        <v/>
      </c>
      <c r="J792" s="101" t="str">
        <f t="shared" ca="1" si="287"/>
        <v/>
      </c>
      <c r="K792" s="101" t="str">
        <f t="shared" ca="1" si="288"/>
        <v/>
      </c>
      <c r="L792" s="102" t="str">
        <f t="shared" si="289"/>
        <v/>
      </c>
      <c r="M792" s="124" t="str">
        <f t="shared" ca="1" si="272"/>
        <v/>
      </c>
      <c r="N792" s="124" t="str">
        <f t="shared" ca="1" si="273"/>
        <v/>
      </c>
      <c r="O792" s="124" t="str">
        <f t="shared" si="290"/>
        <v/>
      </c>
      <c r="P792" s="124" t="str">
        <f t="shared" si="291"/>
        <v/>
      </c>
      <c r="Q792" s="124" t="str">
        <f t="shared" si="292"/>
        <v/>
      </c>
      <c r="R792" s="124" t="str">
        <f t="shared" ca="1" si="274"/>
        <v/>
      </c>
      <c r="S792" s="154" t="str">
        <f t="shared" ca="1" si="275"/>
        <v/>
      </c>
      <c r="T792" s="154" t="str">
        <f t="shared" ca="1" si="293"/>
        <v/>
      </c>
      <c r="U792" s="154" t="str">
        <f t="shared" si="276"/>
        <v/>
      </c>
      <c r="V792" s="101" t="str">
        <f t="shared" ca="1" si="277"/>
        <v/>
      </c>
      <c r="W792" s="101" t="str">
        <f t="shared" si="278"/>
        <v/>
      </c>
    </row>
    <row r="793" spans="1:23">
      <c r="A793" s="102" t="str">
        <f>IFERROR(B793*Proc!$H$38,"")</f>
        <v/>
      </c>
      <c r="B793" s="34" t="str">
        <f t="shared" si="279"/>
        <v/>
      </c>
      <c r="C793" s="34" t="str">
        <f t="shared" ca="1" si="280"/>
        <v/>
      </c>
      <c r="D793" s="101" t="str">
        <f t="shared" ca="1" si="281"/>
        <v/>
      </c>
      <c r="E793" s="101" t="str">
        <f t="shared" ca="1" si="282"/>
        <v/>
      </c>
      <c r="F793" s="101" t="str">
        <f t="shared" ca="1" si="283"/>
        <v/>
      </c>
      <c r="G793" s="102" t="str">
        <f t="shared" ca="1" si="284"/>
        <v/>
      </c>
      <c r="H793" s="34" t="str">
        <f t="shared" ca="1" si="285"/>
        <v/>
      </c>
      <c r="I793" s="101" t="str">
        <f t="shared" ca="1" si="286"/>
        <v/>
      </c>
      <c r="J793" s="101" t="str">
        <f t="shared" ca="1" si="287"/>
        <v/>
      </c>
      <c r="K793" s="101" t="str">
        <f t="shared" ca="1" si="288"/>
        <v/>
      </c>
      <c r="L793" s="102" t="str">
        <f t="shared" si="289"/>
        <v/>
      </c>
      <c r="M793" s="124" t="str">
        <f t="shared" ca="1" si="272"/>
        <v/>
      </c>
      <c r="N793" s="124" t="str">
        <f t="shared" ca="1" si="273"/>
        <v/>
      </c>
      <c r="O793" s="124" t="str">
        <f t="shared" si="290"/>
        <v/>
      </c>
      <c r="P793" s="124" t="str">
        <f t="shared" si="291"/>
        <v/>
      </c>
      <c r="Q793" s="124" t="str">
        <f t="shared" si="292"/>
        <v/>
      </c>
      <c r="R793" s="124" t="str">
        <f t="shared" ca="1" si="274"/>
        <v/>
      </c>
      <c r="S793" s="154" t="str">
        <f t="shared" ca="1" si="275"/>
        <v/>
      </c>
      <c r="T793" s="154" t="str">
        <f t="shared" ca="1" si="293"/>
        <v/>
      </c>
      <c r="U793" s="154" t="str">
        <f t="shared" si="276"/>
        <v/>
      </c>
      <c r="V793" s="101" t="str">
        <f t="shared" ca="1" si="277"/>
        <v/>
      </c>
      <c r="W793" s="101" t="str">
        <f t="shared" si="278"/>
        <v/>
      </c>
    </row>
    <row r="794" spans="1:23">
      <c r="A794" s="102" t="str">
        <f>IFERROR(B794*Proc!$H$38,"")</f>
        <v/>
      </c>
      <c r="B794" s="34" t="str">
        <f t="shared" si="279"/>
        <v/>
      </c>
      <c r="C794" s="34" t="str">
        <f t="shared" ca="1" si="280"/>
        <v/>
      </c>
      <c r="D794" s="101" t="str">
        <f t="shared" ca="1" si="281"/>
        <v/>
      </c>
      <c r="E794" s="101" t="str">
        <f t="shared" ca="1" si="282"/>
        <v/>
      </c>
      <c r="F794" s="101" t="str">
        <f t="shared" ca="1" si="283"/>
        <v/>
      </c>
      <c r="G794" s="102" t="str">
        <f t="shared" ca="1" si="284"/>
        <v/>
      </c>
      <c r="H794" s="34" t="str">
        <f t="shared" ca="1" si="285"/>
        <v/>
      </c>
      <c r="I794" s="101" t="str">
        <f t="shared" ca="1" si="286"/>
        <v/>
      </c>
      <c r="J794" s="101" t="str">
        <f t="shared" ca="1" si="287"/>
        <v/>
      </c>
      <c r="K794" s="101" t="str">
        <f t="shared" ca="1" si="288"/>
        <v/>
      </c>
      <c r="L794" s="102" t="str">
        <f t="shared" si="289"/>
        <v/>
      </c>
      <c r="M794" s="124" t="str">
        <f t="shared" ca="1" si="272"/>
        <v/>
      </c>
      <c r="N794" s="124" t="str">
        <f t="shared" ca="1" si="273"/>
        <v/>
      </c>
      <c r="O794" s="124" t="str">
        <f t="shared" si="290"/>
        <v/>
      </c>
      <c r="P794" s="124" t="str">
        <f t="shared" si="291"/>
        <v/>
      </c>
      <c r="Q794" s="124" t="str">
        <f t="shared" si="292"/>
        <v/>
      </c>
      <c r="R794" s="124" t="str">
        <f t="shared" ca="1" si="274"/>
        <v/>
      </c>
      <c r="S794" s="154" t="str">
        <f t="shared" ca="1" si="275"/>
        <v/>
      </c>
      <c r="T794" s="154" t="str">
        <f t="shared" ca="1" si="293"/>
        <v/>
      </c>
      <c r="U794" s="154" t="str">
        <f t="shared" si="276"/>
        <v/>
      </c>
      <c r="V794" s="101" t="str">
        <f t="shared" ca="1" si="277"/>
        <v/>
      </c>
      <c r="W794" s="101" t="str">
        <f t="shared" si="278"/>
        <v/>
      </c>
    </row>
    <row r="795" spans="1:23">
      <c r="A795" s="102" t="str">
        <f>IFERROR(B795*Proc!$H$38,"")</f>
        <v/>
      </c>
      <c r="B795" s="34" t="str">
        <f t="shared" si="279"/>
        <v/>
      </c>
      <c r="C795" s="34" t="str">
        <f t="shared" ca="1" si="280"/>
        <v/>
      </c>
      <c r="D795" s="101" t="str">
        <f t="shared" ca="1" si="281"/>
        <v/>
      </c>
      <c r="E795" s="101" t="str">
        <f t="shared" ca="1" si="282"/>
        <v/>
      </c>
      <c r="F795" s="101" t="str">
        <f t="shared" ca="1" si="283"/>
        <v/>
      </c>
      <c r="G795" s="102" t="str">
        <f t="shared" ca="1" si="284"/>
        <v/>
      </c>
      <c r="H795" s="34" t="str">
        <f t="shared" ca="1" si="285"/>
        <v/>
      </c>
      <c r="I795" s="101" t="str">
        <f t="shared" ca="1" si="286"/>
        <v/>
      </c>
      <c r="J795" s="101" t="str">
        <f t="shared" ca="1" si="287"/>
        <v/>
      </c>
      <c r="K795" s="101" t="str">
        <f t="shared" ca="1" si="288"/>
        <v/>
      </c>
      <c r="L795" s="102" t="str">
        <f t="shared" si="289"/>
        <v/>
      </c>
      <c r="M795" s="124" t="str">
        <f t="shared" ca="1" si="272"/>
        <v/>
      </c>
      <c r="N795" s="124" t="str">
        <f t="shared" ca="1" si="273"/>
        <v/>
      </c>
      <c r="O795" s="124" t="str">
        <f t="shared" si="290"/>
        <v/>
      </c>
      <c r="P795" s="124" t="str">
        <f t="shared" si="291"/>
        <v/>
      </c>
      <c r="Q795" s="124" t="str">
        <f t="shared" si="292"/>
        <v/>
      </c>
      <c r="R795" s="124" t="str">
        <f t="shared" ca="1" si="274"/>
        <v/>
      </c>
      <c r="S795" s="154" t="str">
        <f t="shared" ca="1" si="275"/>
        <v/>
      </c>
      <c r="T795" s="154" t="str">
        <f t="shared" ca="1" si="293"/>
        <v/>
      </c>
      <c r="U795" s="154" t="str">
        <f t="shared" si="276"/>
        <v/>
      </c>
      <c r="V795" s="101" t="str">
        <f t="shared" ca="1" si="277"/>
        <v/>
      </c>
      <c r="W795" s="101" t="str">
        <f t="shared" si="278"/>
        <v/>
      </c>
    </row>
    <row r="796" spans="1:23">
      <c r="A796" s="102" t="str">
        <f>IFERROR(B796*Proc!$H$38,"")</f>
        <v/>
      </c>
      <c r="B796" s="34" t="str">
        <f t="shared" si="279"/>
        <v/>
      </c>
      <c r="C796" s="34" t="str">
        <f t="shared" ca="1" si="280"/>
        <v/>
      </c>
      <c r="D796" s="101" t="str">
        <f t="shared" ca="1" si="281"/>
        <v/>
      </c>
      <c r="E796" s="101" t="str">
        <f t="shared" ca="1" si="282"/>
        <v/>
      </c>
      <c r="F796" s="101" t="str">
        <f t="shared" ca="1" si="283"/>
        <v/>
      </c>
      <c r="G796" s="102" t="str">
        <f t="shared" ca="1" si="284"/>
        <v/>
      </c>
      <c r="H796" s="34" t="str">
        <f t="shared" ca="1" si="285"/>
        <v/>
      </c>
      <c r="I796" s="101" t="str">
        <f t="shared" ca="1" si="286"/>
        <v/>
      </c>
      <c r="J796" s="101" t="str">
        <f t="shared" ca="1" si="287"/>
        <v/>
      </c>
      <c r="K796" s="101" t="str">
        <f t="shared" ca="1" si="288"/>
        <v/>
      </c>
      <c r="L796" s="102" t="str">
        <f t="shared" si="289"/>
        <v/>
      </c>
      <c r="M796" s="124" t="str">
        <f t="shared" ca="1" si="272"/>
        <v/>
      </c>
      <c r="N796" s="124" t="str">
        <f t="shared" ca="1" si="273"/>
        <v/>
      </c>
      <c r="O796" s="124" t="str">
        <f t="shared" si="290"/>
        <v/>
      </c>
      <c r="P796" s="124" t="str">
        <f t="shared" si="291"/>
        <v/>
      </c>
      <c r="Q796" s="124" t="str">
        <f t="shared" si="292"/>
        <v/>
      </c>
      <c r="R796" s="124" t="str">
        <f t="shared" ca="1" si="274"/>
        <v/>
      </c>
      <c r="S796" s="154" t="str">
        <f t="shared" ca="1" si="275"/>
        <v/>
      </c>
      <c r="T796" s="154" t="str">
        <f t="shared" ca="1" si="293"/>
        <v/>
      </c>
      <c r="U796" s="154" t="str">
        <f t="shared" si="276"/>
        <v/>
      </c>
      <c r="V796" s="101" t="str">
        <f t="shared" ca="1" si="277"/>
        <v/>
      </c>
      <c r="W796" s="101" t="str">
        <f t="shared" si="278"/>
        <v/>
      </c>
    </row>
    <row r="797" spans="1:23">
      <c r="A797" s="102" t="str">
        <f>IFERROR(B797*Proc!$H$38,"")</f>
        <v/>
      </c>
      <c r="B797" s="34" t="str">
        <f t="shared" si="279"/>
        <v/>
      </c>
      <c r="C797" s="34" t="str">
        <f t="shared" ca="1" si="280"/>
        <v/>
      </c>
      <c r="D797" s="101" t="str">
        <f t="shared" ca="1" si="281"/>
        <v/>
      </c>
      <c r="E797" s="101" t="str">
        <f t="shared" ca="1" si="282"/>
        <v/>
      </c>
      <c r="F797" s="101" t="str">
        <f t="shared" ca="1" si="283"/>
        <v/>
      </c>
      <c r="G797" s="102" t="str">
        <f t="shared" ca="1" si="284"/>
        <v/>
      </c>
      <c r="H797" s="34" t="str">
        <f t="shared" ca="1" si="285"/>
        <v/>
      </c>
      <c r="I797" s="101" t="str">
        <f t="shared" ca="1" si="286"/>
        <v/>
      </c>
      <c r="J797" s="101" t="str">
        <f t="shared" ca="1" si="287"/>
        <v/>
      </c>
      <c r="K797" s="101" t="str">
        <f t="shared" ca="1" si="288"/>
        <v/>
      </c>
      <c r="L797" s="102" t="str">
        <f t="shared" si="289"/>
        <v/>
      </c>
      <c r="M797" s="124" t="str">
        <f t="shared" ca="1" si="272"/>
        <v/>
      </c>
      <c r="N797" s="124" t="str">
        <f t="shared" ca="1" si="273"/>
        <v/>
      </c>
      <c r="O797" s="124" t="str">
        <f t="shared" si="290"/>
        <v/>
      </c>
      <c r="P797" s="124" t="str">
        <f t="shared" si="291"/>
        <v/>
      </c>
      <c r="Q797" s="124" t="str">
        <f t="shared" si="292"/>
        <v/>
      </c>
      <c r="R797" s="124" t="str">
        <f t="shared" ca="1" si="274"/>
        <v/>
      </c>
      <c r="S797" s="154" t="str">
        <f t="shared" ca="1" si="275"/>
        <v/>
      </c>
      <c r="T797" s="154" t="str">
        <f t="shared" ca="1" si="293"/>
        <v/>
      </c>
      <c r="U797" s="154" t="str">
        <f t="shared" si="276"/>
        <v/>
      </c>
      <c r="V797" s="101" t="str">
        <f t="shared" ca="1" si="277"/>
        <v/>
      </c>
      <c r="W797" s="101" t="str">
        <f t="shared" si="278"/>
        <v/>
      </c>
    </row>
    <row r="798" spans="1:23">
      <c r="A798" s="102" t="str">
        <f>IFERROR(B798*Proc!$H$38,"")</f>
        <v/>
      </c>
      <c r="B798" s="34" t="str">
        <f t="shared" si="279"/>
        <v/>
      </c>
      <c r="C798" s="34" t="str">
        <f t="shared" ca="1" si="280"/>
        <v/>
      </c>
      <c r="D798" s="101" t="str">
        <f t="shared" ca="1" si="281"/>
        <v/>
      </c>
      <c r="E798" s="101" t="str">
        <f t="shared" ca="1" si="282"/>
        <v/>
      </c>
      <c r="F798" s="101" t="str">
        <f t="shared" ca="1" si="283"/>
        <v/>
      </c>
      <c r="G798" s="102" t="str">
        <f t="shared" ca="1" si="284"/>
        <v/>
      </c>
      <c r="H798" s="34" t="str">
        <f t="shared" ca="1" si="285"/>
        <v/>
      </c>
      <c r="I798" s="101" t="str">
        <f t="shared" ca="1" si="286"/>
        <v/>
      </c>
      <c r="J798" s="101" t="str">
        <f t="shared" ca="1" si="287"/>
        <v/>
      </c>
      <c r="K798" s="101" t="str">
        <f t="shared" ca="1" si="288"/>
        <v/>
      </c>
      <c r="L798" s="102" t="str">
        <f t="shared" si="289"/>
        <v/>
      </c>
      <c r="M798" s="124" t="str">
        <f t="shared" ca="1" si="272"/>
        <v/>
      </c>
      <c r="N798" s="124" t="str">
        <f t="shared" ca="1" si="273"/>
        <v/>
      </c>
      <c r="O798" s="124" t="str">
        <f t="shared" si="290"/>
        <v/>
      </c>
      <c r="P798" s="124" t="str">
        <f t="shared" si="291"/>
        <v/>
      </c>
      <c r="Q798" s="124" t="str">
        <f t="shared" si="292"/>
        <v/>
      </c>
      <c r="R798" s="124" t="str">
        <f t="shared" ca="1" si="274"/>
        <v/>
      </c>
      <c r="S798" s="154" t="str">
        <f t="shared" ca="1" si="275"/>
        <v/>
      </c>
      <c r="T798" s="154" t="str">
        <f t="shared" ca="1" si="293"/>
        <v/>
      </c>
      <c r="U798" s="154" t="str">
        <f t="shared" si="276"/>
        <v/>
      </c>
      <c r="V798" s="101" t="str">
        <f t="shared" ca="1" si="277"/>
        <v/>
      </c>
      <c r="W798" s="101" t="str">
        <f t="shared" si="278"/>
        <v/>
      </c>
    </row>
    <row r="799" spans="1:23">
      <c r="A799" s="102" t="str">
        <f>IFERROR(B799*Proc!$H$38,"")</f>
        <v/>
      </c>
      <c r="B799" s="34" t="str">
        <f t="shared" si="279"/>
        <v/>
      </c>
      <c r="C799" s="34" t="str">
        <f t="shared" ca="1" si="280"/>
        <v/>
      </c>
      <c r="D799" s="101" t="str">
        <f t="shared" ca="1" si="281"/>
        <v/>
      </c>
      <c r="E799" s="101" t="str">
        <f t="shared" ca="1" si="282"/>
        <v/>
      </c>
      <c r="F799" s="101" t="str">
        <f t="shared" ca="1" si="283"/>
        <v/>
      </c>
      <c r="G799" s="102" t="str">
        <f t="shared" ca="1" si="284"/>
        <v/>
      </c>
      <c r="H799" s="34" t="str">
        <f t="shared" ca="1" si="285"/>
        <v/>
      </c>
      <c r="I799" s="101" t="str">
        <f t="shared" ca="1" si="286"/>
        <v/>
      </c>
      <c r="J799" s="101" t="str">
        <f t="shared" ca="1" si="287"/>
        <v/>
      </c>
      <c r="K799" s="101" t="str">
        <f t="shared" ca="1" si="288"/>
        <v/>
      </c>
      <c r="L799" s="102" t="str">
        <f t="shared" si="289"/>
        <v/>
      </c>
      <c r="M799" s="124" t="str">
        <f t="shared" ca="1" si="272"/>
        <v/>
      </c>
      <c r="N799" s="124" t="str">
        <f t="shared" ca="1" si="273"/>
        <v/>
      </c>
      <c r="O799" s="124" t="str">
        <f t="shared" si="290"/>
        <v/>
      </c>
      <c r="P799" s="124" t="str">
        <f t="shared" si="291"/>
        <v/>
      </c>
      <c r="Q799" s="124" t="str">
        <f t="shared" si="292"/>
        <v/>
      </c>
      <c r="R799" s="124" t="str">
        <f t="shared" ca="1" si="274"/>
        <v/>
      </c>
      <c r="S799" s="154" t="str">
        <f t="shared" ca="1" si="275"/>
        <v/>
      </c>
      <c r="T799" s="154" t="str">
        <f t="shared" ca="1" si="293"/>
        <v/>
      </c>
      <c r="U799" s="154" t="str">
        <f t="shared" si="276"/>
        <v/>
      </c>
      <c r="V799" s="101" t="str">
        <f t="shared" ca="1" si="277"/>
        <v/>
      </c>
      <c r="W799" s="101" t="str">
        <f t="shared" si="278"/>
        <v/>
      </c>
    </row>
    <row r="800" spans="1:23">
      <c r="A800" s="102" t="str">
        <f>IFERROR(B800*Proc!$H$38,"")</f>
        <v/>
      </c>
      <c r="B800" s="34" t="str">
        <f t="shared" si="279"/>
        <v/>
      </c>
      <c r="C800" s="34" t="str">
        <f t="shared" ca="1" si="280"/>
        <v/>
      </c>
      <c r="D800" s="101" t="str">
        <f t="shared" ca="1" si="281"/>
        <v/>
      </c>
      <c r="E800" s="101" t="str">
        <f t="shared" ca="1" si="282"/>
        <v/>
      </c>
      <c r="F800" s="101" t="str">
        <f t="shared" ca="1" si="283"/>
        <v/>
      </c>
      <c r="G800" s="102" t="str">
        <f t="shared" ca="1" si="284"/>
        <v/>
      </c>
      <c r="H800" s="34" t="str">
        <f t="shared" ca="1" si="285"/>
        <v/>
      </c>
      <c r="I800" s="101" t="str">
        <f t="shared" ca="1" si="286"/>
        <v/>
      </c>
      <c r="J800" s="101" t="str">
        <f t="shared" ca="1" si="287"/>
        <v/>
      </c>
      <c r="K800" s="101" t="str">
        <f t="shared" ca="1" si="288"/>
        <v/>
      </c>
      <c r="L800" s="102" t="str">
        <f t="shared" si="289"/>
        <v/>
      </c>
      <c r="M800" s="124" t="str">
        <f t="shared" ca="1" si="272"/>
        <v/>
      </c>
      <c r="N800" s="124" t="str">
        <f t="shared" ca="1" si="273"/>
        <v/>
      </c>
      <c r="O800" s="124" t="str">
        <f t="shared" si="290"/>
        <v/>
      </c>
      <c r="P800" s="124" t="str">
        <f t="shared" si="291"/>
        <v/>
      </c>
      <c r="Q800" s="124" t="str">
        <f t="shared" si="292"/>
        <v/>
      </c>
      <c r="R800" s="124" t="str">
        <f t="shared" ca="1" si="274"/>
        <v/>
      </c>
      <c r="S800" s="154" t="str">
        <f t="shared" ca="1" si="275"/>
        <v/>
      </c>
      <c r="T800" s="154" t="str">
        <f t="shared" ca="1" si="293"/>
        <v/>
      </c>
      <c r="U800" s="154" t="str">
        <f t="shared" si="276"/>
        <v/>
      </c>
      <c r="V800" s="101" t="str">
        <f t="shared" ca="1" si="277"/>
        <v/>
      </c>
      <c r="W800" s="101" t="str">
        <f t="shared" si="278"/>
        <v/>
      </c>
    </row>
    <row r="801" spans="1:23">
      <c r="A801" s="102" t="str">
        <f>IFERROR(B801*Proc!$H$38,"")</f>
        <v/>
      </c>
      <c r="B801" s="34" t="str">
        <f t="shared" si="279"/>
        <v/>
      </c>
      <c r="C801" s="34" t="str">
        <f t="shared" ca="1" si="280"/>
        <v/>
      </c>
      <c r="D801" s="101" t="str">
        <f t="shared" ca="1" si="281"/>
        <v/>
      </c>
      <c r="E801" s="101" t="str">
        <f t="shared" ca="1" si="282"/>
        <v/>
      </c>
      <c r="F801" s="101" t="str">
        <f t="shared" ca="1" si="283"/>
        <v/>
      </c>
      <c r="G801" s="102" t="str">
        <f t="shared" ca="1" si="284"/>
        <v/>
      </c>
      <c r="H801" s="34" t="str">
        <f t="shared" ca="1" si="285"/>
        <v/>
      </c>
      <c r="I801" s="101" t="str">
        <f t="shared" ca="1" si="286"/>
        <v/>
      </c>
      <c r="J801" s="101" t="str">
        <f t="shared" ca="1" si="287"/>
        <v/>
      </c>
      <c r="K801" s="101" t="str">
        <f t="shared" ca="1" si="288"/>
        <v/>
      </c>
      <c r="L801" s="102" t="str">
        <f t="shared" si="289"/>
        <v/>
      </c>
      <c r="M801" s="124" t="str">
        <f t="shared" ca="1" si="272"/>
        <v/>
      </c>
      <c r="N801" s="124" t="str">
        <f t="shared" ca="1" si="273"/>
        <v/>
      </c>
      <c r="O801" s="124" t="str">
        <f t="shared" si="290"/>
        <v/>
      </c>
      <c r="P801" s="124" t="str">
        <f t="shared" si="291"/>
        <v/>
      </c>
      <c r="Q801" s="124" t="str">
        <f t="shared" si="292"/>
        <v/>
      </c>
      <c r="R801" s="124" t="str">
        <f t="shared" ca="1" si="274"/>
        <v/>
      </c>
      <c r="S801" s="154" t="str">
        <f t="shared" ca="1" si="275"/>
        <v/>
      </c>
      <c r="T801" s="154" t="str">
        <f t="shared" ca="1" si="293"/>
        <v/>
      </c>
      <c r="U801" s="154" t="str">
        <f t="shared" si="276"/>
        <v/>
      </c>
      <c r="V801" s="101" t="str">
        <f t="shared" ca="1" si="277"/>
        <v/>
      </c>
      <c r="W801" s="101" t="str">
        <f t="shared" si="278"/>
        <v/>
      </c>
    </row>
    <row r="802" spans="1:23">
      <c r="A802" s="102" t="str">
        <f>IFERROR(B802*Proc!$H$38,"")</f>
        <v/>
      </c>
      <c r="B802" s="34" t="str">
        <f t="shared" si="279"/>
        <v/>
      </c>
      <c r="C802" s="34" t="str">
        <f t="shared" ca="1" si="280"/>
        <v/>
      </c>
      <c r="D802" s="101" t="str">
        <f t="shared" ca="1" si="281"/>
        <v/>
      </c>
      <c r="E802" s="101" t="str">
        <f t="shared" ca="1" si="282"/>
        <v/>
      </c>
      <c r="F802" s="101" t="str">
        <f t="shared" ca="1" si="283"/>
        <v/>
      </c>
      <c r="G802" s="102" t="str">
        <f t="shared" ca="1" si="284"/>
        <v/>
      </c>
      <c r="H802" s="34" t="str">
        <f t="shared" ca="1" si="285"/>
        <v/>
      </c>
      <c r="I802" s="101" t="str">
        <f t="shared" ca="1" si="286"/>
        <v/>
      </c>
      <c r="J802" s="101" t="str">
        <f t="shared" ca="1" si="287"/>
        <v/>
      </c>
      <c r="K802" s="101" t="str">
        <f t="shared" ca="1" si="288"/>
        <v/>
      </c>
      <c r="L802" s="102" t="str">
        <f t="shared" si="289"/>
        <v/>
      </c>
      <c r="M802" s="124" t="str">
        <f t="shared" ca="1" si="272"/>
        <v/>
      </c>
      <c r="N802" s="124" t="str">
        <f t="shared" ca="1" si="273"/>
        <v/>
      </c>
      <c r="O802" s="124" t="str">
        <f t="shared" si="290"/>
        <v/>
      </c>
      <c r="P802" s="124" t="str">
        <f t="shared" si="291"/>
        <v/>
      </c>
      <c r="Q802" s="124" t="str">
        <f t="shared" si="292"/>
        <v/>
      </c>
      <c r="R802" s="124" t="str">
        <f t="shared" ca="1" si="274"/>
        <v/>
      </c>
      <c r="S802" s="154" t="str">
        <f t="shared" ca="1" si="275"/>
        <v/>
      </c>
      <c r="T802" s="154" t="str">
        <f t="shared" ca="1" si="293"/>
        <v/>
      </c>
      <c r="U802" s="154" t="str">
        <f t="shared" si="276"/>
        <v/>
      </c>
      <c r="V802" s="101" t="str">
        <f t="shared" ca="1" si="277"/>
        <v/>
      </c>
      <c r="W802" s="101" t="str">
        <f t="shared" si="278"/>
        <v/>
      </c>
    </row>
    <row r="803" spans="1:23">
      <c r="A803" s="102" t="str">
        <f>IFERROR(B803*Proc!$H$38,"")</f>
        <v/>
      </c>
      <c r="B803" s="34" t="str">
        <f t="shared" si="279"/>
        <v/>
      </c>
      <c r="C803" s="34" t="str">
        <f t="shared" ca="1" si="280"/>
        <v/>
      </c>
      <c r="D803" s="101" t="str">
        <f t="shared" ca="1" si="281"/>
        <v/>
      </c>
      <c r="E803" s="101" t="str">
        <f t="shared" ca="1" si="282"/>
        <v/>
      </c>
      <c r="F803" s="101" t="str">
        <f t="shared" ca="1" si="283"/>
        <v/>
      </c>
      <c r="G803" s="102" t="str">
        <f t="shared" ca="1" si="284"/>
        <v/>
      </c>
      <c r="H803" s="34" t="str">
        <f t="shared" ca="1" si="285"/>
        <v/>
      </c>
      <c r="I803" s="101" t="str">
        <f ca="1">IFERROR(INDEX(rMaxtable,H803,1000-$B803+1),"")</f>
        <v/>
      </c>
      <c r="J803" s="101" t="str">
        <f t="shared" ca="1" si="287"/>
        <v/>
      </c>
      <c r="K803" s="101" t="str">
        <f ca="1">IFERROR(H803-1+(I803-$H$2)/(I803-IF(ISNUMBER(J803),J803,0))*(1),"")</f>
        <v/>
      </c>
      <c r="L803" s="102" t="str">
        <f t="shared" si="289"/>
        <v/>
      </c>
      <c r="M803" s="124" t="str">
        <f t="shared" ca="1" si="272"/>
        <v/>
      </c>
      <c r="N803" s="124" t="str">
        <f t="shared" ca="1" si="273"/>
        <v/>
      </c>
      <c r="O803" s="124" t="str">
        <f t="shared" si="290"/>
        <v/>
      </c>
      <c r="P803" s="124" t="str">
        <f t="shared" si="291"/>
        <v/>
      </c>
      <c r="Q803" s="124" t="str">
        <f t="shared" si="292"/>
        <v/>
      </c>
      <c r="R803" s="124" t="str">
        <f t="shared" ca="1" si="274"/>
        <v/>
      </c>
      <c r="S803" s="154" t="str">
        <f t="shared" ca="1" si="275"/>
        <v/>
      </c>
      <c r="T803" s="154" t="str">
        <f t="shared" ca="1" si="293"/>
        <v/>
      </c>
      <c r="U803" s="154" t="str">
        <f t="shared" si="276"/>
        <v/>
      </c>
      <c r="V803" s="101" t="str">
        <f t="shared" ca="1" si="277"/>
        <v/>
      </c>
      <c r="W803" s="101" t="str">
        <f t="shared" si="278"/>
        <v/>
      </c>
    </row>
    <row r="804" spans="1:23">
      <c r="A804" s="102" t="str">
        <f>IFERROR(B804*Proc!$H$38,"")</f>
        <v/>
      </c>
      <c r="B804" s="34" t="str">
        <f t="shared" si="279"/>
        <v/>
      </c>
      <c r="C804" s="34" t="str">
        <f t="shared" ca="1" si="280"/>
        <v/>
      </c>
      <c r="D804" s="101" t="str">
        <f t="shared" ca="1" si="281"/>
        <v/>
      </c>
      <c r="E804" s="101" t="str">
        <f t="shared" ca="1" si="282"/>
        <v/>
      </c>
      <c r="F804" s="101" t="str">
        <f t="shared" ca="1" si="283"/>
        <v/>
      </c>
      <c r="G804" s="102" t="str">
        <f t="shared" ca="1" si="284"/>
        <v/>
      </c>
      <c r="H804" s="34" t="str">
        <f t="shared" ca="1" si="285"/>
        <v/>
      </c>
      <c r="I804" s="101" t="str">
        <f t="shared" ca="1" si="286"/>
        <v/>
      </c>
      <c r="J804" s="101" t="str">
        <f t="shared" ca="1" si="287"/>
        <v/>
      </c>
      <c r="K804" s="101" t="str">
        <f t="shared" ca="1" si="288"/>
        <v/>
      </c>
      <c r="L804" s="102" t="str">
        <f t="shared" si="289"/>
        <v/>
      </c>
      <c r="M804" s="124" t="str">
        <f t="shared" ca="1" si="272"/>
        <v/>
      </c>
      <c r="N804" s="124" t="str">
        <f t="shared" ca="1" si="273"/>
        <v/>
      </c>
      <c r="O804" s="124" t="str">
        <f t="shared" si="290"/>
        <v/>
      </c>
      <c r="P804" s="124" t="str">
        <f t="shared" si="291"/>
        <v/>
      </c>
      <c r="Q804" s="124" t="str">
        <f t="shared" si="292"/>
        <v/>
      </c>
      <c r="R804" s="124" t="str">
        <f t="shared" ca="1" si="274"/>
        <v/>
      </c>
      <c r="S804" s="154" t="str">
        <f t="shared" ca="1" si="275"/>
        <v/>
      </c>
      <c r="T804" s="154" t="str">
        <f t="shared" ca="1" si="293"/>
        <v/>
      </c>
      <c r="U804" s="154" t="str">
        <f t="shared" si="276"/>
        <v/>
      </c>
      <c r="V804" s="101" t="str">
        <f t="shared" ca="1" si="277"/>
        <v/>
      </c>
      <c r="W804" s="101" t="str">
        <f t="shared" si="278"/>
        <v/>
      </c>
    </row>
    <row r="805" spans="1:23">
      <c r="A805" s="102" t="str">
        <f>IFERROR(B805*Proc!$H$38,"")</f>
        <v/>
      </c>
      <c r="B805" s="34" t="str">
        <f t="shared" si="279"/>
        <v/>
      </c>
      <c r="C805" s="34" t="str">
        <f t="shared" ca="1" si="280"/>
        <v/>
      </c>
      <c r="D805" s="101" t="str">
        <f t="shared" ca="1" si="281"/>
        <v/>
      </c>
      <c r="E805" s="101" t="str">
        <f t="shared" ca="1" si="282"/>
        <v/>
      </c>
      <c r="F805" s="101" t="str">
        <f t="shared" ca="1" si="283"/>
        <v/>
      </c>
      <c r="G805" s="102" t="str">
        <f t="shared" ca="1" si="284"/>
        <v/>
      </c>
      <c r="H805" s="34" t="str">
        <f t="shared" ca="1" si="285"/>
        <v/>
      </c>
      <c r="I805" s="101" t="str">
        <f t="shared" ca="1" si="286"/>
        <v/>
      </c>
      <c r="J805" s="101" t="str">
        <f t="shared" ca="1" si="287"/>
        <v/>
      </c>
      <c r="K805" s="101" t="str">
        <f t="shared" ca="1" si="288"/>
        <v/>
      </c>
      <c r="L805" s="102" t="str">
        <f t="shared" si="289"/>
        <v/>
      </c>
      <c r="M805" s="124" t="str">
        <f t="shared" ca="1" si="272"/>
        <v/>
      </c>
      <c r="N805" s="124" t="str">
        <f t="shared" ca="1" si="273"/>
        <v/>
      </c>
      <c r="O805" s="124" t="str">
        <f t="shared" si="290"/>
        <v/>
      </c>
      <c r="P805" s="124" t="str">
        <f t="shared" si="291"/>
        <v/>
      </c>
      <c r="Q805" s="124" t="str">
        <f t="shared" si="292"/>
        <v/>
      </c>
      <c r="R805" s="124" t="str">
        <f t="shared" ca="1" si="274"/>
        <v/>
      </c>
      <c r="S805" s="154" t="str">
        <f t="shared" ca="1" si="275"/>
        <v/>
      </c>
      <c r="T805" s="154" t="str">
        <f t="shared" ca="1" si="293"/>
        <v/>
      </c>
      <c r="U805" s="154" t="str">
        <f t="shared" si="276"/>
        <v/>
      </c>
      <c r="V805" s="101" t="str">
        <f t="shared" ca="1" si="277"/>
        <v/>
      </c>
      <c r="W805" s="101" t="str">
        <f t="shared" si="278"/>
        <v/>
      </c>
    </row>
    <row r="806" spans="1:23">
      <c r="A806" s="102" t="str">
        <f>IFERROR(B806*Proc!$H$38,"")</f>
        <v/>
      </c>
      <c r="B806" s="34" t="str">
        <f t="shared" si="279"/>
        <v/>
      </c>
      <c r="C806" s="34" t="str">
        <f t="shared" ca="1" si="280"/>
        <v/>
      </c>
      <c r="D806" s="101" t="str">
        <f t="shared" ca="1" si="281"/>
        <v/>
      </c>
      <c r="E806" s="101" t="str">
        <f t="shared" ca="1" si="282"/>
        <v/>
      </c>
      <c r="F806" s="101" t="str">
        <f t="shared" ca="1" si="283"/>
        <v/>
      </c>
      <c r="G806" s="102" t="str">
        <f t="shared" ca="1" si="284"/>
        <v/>
      </c>
      <c r="H806" s="34" t="str">
        <f t="shared" ca="1" si="285"/>
        <v/>
      </c>
      <c r="I806" s="101" t="str">
        <f t="shared" ca="1" si="286"/>
        <v/>
      </c>
      <c r="J806" s="101" t="str">
        <f t="shared" ca="1" si="287"/>
        <v/>
      </c>
      <c r="K806" s="101" t="str">
        <f t="shared" ca="1" si="288"/>
        <v/>
      </c>
      <c r="L806" s="102" t="str">
        <f t="shared" si="289"/>
        <v/>
      </c>
      <c r="M806" s="124" t="str">
        <f t="shared" ca="1" si="272"/>
        <v/>
      </c>
      <c r="N806" s="124" t="str">
        <f t="shared" ca="1" si="273"/>
        <v/>
      </c>
      <c r="O806" s="124" t="str">
        <f t="shared" si="290"/>
        <v/>
      </c>
      <c r="P806" s="124" t="str">
        <f t="shared" si="291"/>
        <v/>
      </c>
      <c r="Q806" s="124" t="str">
        <f t="shared" si="292"/>
        <v/>
      </c>
      <c r="R806" s="124" t="str">
        <f t="shared" ca="1" si="274"/>
        <v/>
      </c>
      <c r="S806" s="154" t="str">
        <f t="shared" ca="1" si="275"/>
        <v/>
      </c>
      <c r="T806" s="154" t="str">
        <f t="shared" ca="1" si="293"/>
        <v/>
      </c>
      <c r="U806" s="154" t="str">
        <f t="shared" si="276"/>
        <v/>
      </c>
      <c r="V806" s="101" t="str">
        <f t="shared" ca="1" si="277"/>
        <v/>
      </c>
      <c r="W806" s="101" t="str">
        <f t="shared" si="278"/>
        <v/>
      </c>
    </row>
    <row r="807" spans="1:23">
      <c r="A807" s="102" t="str">
        <f>IFERROR(B807*Proc!$H$38,"")</f>
        <v/>
      </c>
      <c r="B807" s="34" t="str">
        <f t="shared" si="279"/>
        <v/>
      </c>
      <c r="C807" s="34" t="str">
        <f t="shared" ca="1" si="280"/>
        <v/>
      </c>
      <c r="D807" s="101" t="str">
        <f t="shared" ca="1" si="281"/>
        <v/>
      </c>
      <c r="E807" s="101" t="str">
        <f t="shared" ca="1" si="282"/>
        <v/>
      </c>
      <c r="F807" s="101" t="str">
        <f t="shared" ca="1" si="283"/>
        <v/>
      </c>
      <c r="G807" s="102" t="str">
        <f t="shared" ca="1" si="284"/>
        <v/>
      </c>
      <c r="H807" s="34" t="str">
        <f t="shared" ca="1" si="285"/>
        <v/>
      </c>
      <c r="I807" s="101" t="str">
        <f t="shared" ca="1" si="286"/>
        <v/>
      </c>
      <c r="J807" s="101" t="str">
        <f t="shared" ca="1" si="287"/>
        <v/>
      </c>
      <c r="K807" s="101" t="str">
        <f t="shared" ca="1" si="288"/>
        <v/>
      </c>
      <c r="L807" s="102" t="str">
        <f t="shared" si="289"/>
        <v/>
      </c>
      <c r="M807" s="124" t="str">
        <f t="shared" ca="1" si="272"/>
        <v/>
      </c>
      <c r="N807" s="124" t="str">
        <f t="shared" ca="1" si="273"/>
        <v/>
      </c>
      <c r="O807" s="124" t="str">
        <f t="shared" si="290"/>
        <v/>
      </c>
      <c r="P807" s="124" t="str">
        <f t="shared" si="291"/>
        <v/>
      </c>
      <c r="Q807" s="124" t="str">
        <f t="shared" si="292"/>
        <v/>
      </c>
      <c r="R807" s="124" t="str">
        <f t="shared" ca="1" si="274"/>
        <v/>
      </c>
      <c r="S807" s="154" t="str">
        <f t="shared" ca="1" si="275"/>
        <v/>
      </c>
      <c r="T807" s="154" t="str">
        <f t="shared" ca="1" si="293"/>
        <v/>
      </c>
      <c r="U807" s="154" t="str">
        <f t="shared" si="276"/>
        <v/>
      </c>
      <c r="V807" s="101" t="str">
        <f t="shared" ca="1" si="277"/>
        <v/>
      </c>
      <c r="W807" s="101" t="str">
        <f t="shared" si="278"/>
        <v/>
      </c>
    </row>
    <row r="808" spans="1:23">
      <c r="A808" s="102" t="str">
        <f>IFERROR(B808*Proc!$H$38,"")</f>
        <v/>
      </c>
      <c r="B808" s="34" t="str">
        <f t="shared" si="279"/>
        <v/>
      </c>
      <c r="C808" s="34" t="str">
        <f t="shared" ca="1" si="280"/>
        <v/>
      </c>
      <c r="D808" s="101" t="str">
        <f t="shared" ca="1" si="281"/>
        <v/>
      </c>
      <c r="E808" s="101" t="str">
        <f t="shared" ca="1" si="282"/>
        <v/>
      </c>
      <c r="F808" s="101" t="str">
        <f t="shared" ca="1" si="283"/>
        <v/>
      </c>
      <c r="G808" s="102" t="str">
        <f t="shared" ca="1" si="284"/>
        <v/>
      </c>
      <c r="H808" s="34" t="str">
        <f t="shared" ca="1" si="285"/>
        <v/>
      </c>
      <c r="I808" s="101" t="str">
        <f t="shared" ca="1" si="286"/>
        <v/>
      </c>
      <c r="J808" s="101" t="str">
        <f t="shared" ca="1" si="287"/>
        <v/>
      </c>
      <c r="K808" s="101" t="str">
        <f t="shared" ca="1" si="288"/>
        <v/>
      </c>
      <c r="L808" s="102" t="str">
        <f t="shared" si="289"/>
        <v/>
      </c>
      <c r="M808" s="124" t="str">
        <f t="shared" ca="1" si="272"/>
        <v/>
      </c>
      <c r="N808" s="124" t="str">
        <f t="shared" ca="1" si="273"/>
        <v/>
      </c>
      <c r="O808" s="124" t="str">
        <f t="shared" si="290"/>
        <v/>
      </c>
      <c r="P808" s="124" t="str">
        <f t="shared" si="291"/>
        <v/>
      </c>
      <c r="Q808" s="124" t="str">
        <f t="shared" si="292"/>
        <v/>
      </c>
      <c r="R808" s="124" t="str">
        <f t="shared" ca="1" si="274"/>
        <v/>
      </c>
      <c r="S808" s="154" t="str">
        <f t="shared" ca="1" si="275"/>
        <v/>
      </c>
      <c r="T808" s="154" t="str">
        <f t="shared" ca="1" si="293"/>
        <v/>
      </c>
      <c r="U808" s="154" t="str">
        <f t="shared" si="276"/>
        <v/>
      </c>
      <c r="V808" s="101" t="str">
        <f t="shared" ca="1" si="277"/>
        <v/>
      </c>
      <c r="W808" s="101" t="str">
        <f t="shared" si="278"/>
        <v/>
      </c>
    </row>
    <row r="809" spans="1:23">
      <c r="A809" s="102" t="str">
        <f>IFERROR(B809*Proc!$H$38,"")</f>
        <v/>
      </c>
      <c r="B809" s="34" t="str">
        <f t="shared" si="279"/>
        <v/>
      </c>
      <c r="C809" s="34" t="str">
        <f t="shared" ca="1" si="280"/>
        <v/>
      </c>
      <c r="D809" s="101" t="str">
        <f t="shared" ca="1" si="281"/>
        <v/>
      </c>
      <c r="E809" s="101" t="str">
        <f t="shared" ca="1" si="282"/>
        <v/>
      </c>
      <c r="F809" s="101" t="str">
        <f t="shared" ca="1" si="283"/>
        <v/>
      </c>
      <c r="G809" s="102" t="str">
        <f t="shared" ca="1" si="284"/>
        <v/>
      </c>
      <c r="H809" s="34" t="str">
        <f t="shared" ca="1" si="285"/>
        <v/>
      </c>
      <c r="I809" s="101" t="str">
        <f t="shared" ca="1" si="286"/>
        <v/>
      </c>
      <c r="J809" s="101" t="str">
        <f t="shared" ca="1" si="287"/>
        <v/>
      </c>
      <c r="K809" s="101" t="str">
        <f t="shared" ca="1" si="288"/>
        <v/>
      </c>
      <c r="L809" s="102" t="str">
        <f t="shared" si="289"/>
        <v/>
      </c>
      <c r="M809" s="124" t="str">
        <f t="shared" ca="1" si="272"/>
        <v/>
      </c>
      <c r="N809" s="124" t="str">
        <f t="shared" ca="1" si="273"/>
        <v/>
      </c>
      <c r="O809" s="124" t="str">
        <f t="shared" si="290"/>
        <v/>
      </c>
      <c r="P809" s="124" t="str">
        <f t="shared" si="291"/>
        <v/>
      </c>
      <c r="Q809" s="124" t="str">
        <f t="shared" si="292"/>
        <v/>
      </c>
      <c r="R809" s="124" t="str">
        <f t="shared" ca="1" si="274"/>
        <v/>
      </c>
      <c r="S809" s="154" t="str">
        <f t="shared" ca="1" si="275"/>
        <v/>
      </c>
      <c r="T809" s="154" t="str">
        <f t="shared" ca="1" si="293"/>
        <v/>
      </c>
      <c r="U809" s="154" t="str">
        <f t="shared" si="276"/>
        <v/>
      </c>
      <c r="V809" s="101" t="str">
        <f t="shared" ca="1" si="277"/>
        <v/>
      </c>
      <c r="W809" s="101" t="str">
        <f t="shared" si="278"/>
        <v/>
      </c>
    </row>
    <row r="810" spans="1:23">
      <c r="A810" s="102" t="str">
        <f>IFERROR(B810*Proc!$H$38,"")</f>
        <v/>
      </c>
      <c r="B810" s="34" t="str">
        <f t="shared" si="279"/>
        <v/>
      </c>
      <c r="C810" s="34" t="str">
        <f t="shared" ca="1" si="280"/>
        <v/>
      </c>
      <c r="D810" s="101" t="str">
        <f t="shared" ca="1" si="281"/>
        <v/>
      </c>
      <c r="E810" s="101" t="str">
        <f t="shared" ca="1" si="282"/>
        <v/>
      </c>
      <c r="F810" s="101" t="str">
        <f t="shared" ca="1" si="283"/>
        <v/>
      </c>
      <c r="G810" s="102" t="str">
        <f t="shared" ca="1" si="284"/>
        <v/>
      </c>
      <c r="H810" s="34" t="str">
        <f t="shared" ca="1" si="285"/>
        <v/>
      </c>
      <c r="I810" s="101" t="str">
        <f t="shared" ca="1" si="286"/>
        <v/>
      </c>
      <c r="J810" s="101" t="str">
        <f t="shared" ca="1" si="287"/>
        <v/>
      </c>
      <c r="K810" s="101" t="str">
        <f t="shared" ca="1" si="288"/>
        <v/>
      </c>
      <c r="L810" s="102" t="str">
        <f t="shared" si="289"/>
        <v/>
      </c>
      <c r="M810" s="124" t="str">
        <f t="shared" ca="1" si="272"/>
        <v/>
      </c>
      <c r="N810" s="124" t="str">
        <f t="shared" ca="1" si="273"/>
        <v/>
      </c>
      <c r="O810" s="124" t="str">
        <f t="shared" si="290"/>
        <v/>
      </c>
      <c r="P810" s="124" t="str">
        <f t="shared" si="291"/>
        <v/>
      </c>
      <c r="Q810" s="124" t="str">
        <f t="shared" si="292"/>
        <v/>
      </c>
      <c r="R810" s="124" t="str">
        <f t="shared" ca="1" si="274"/>
        <v/>
      </c>
      <c r="S810" s="154" t="str">
        <f t="shared" ca="1" si="275"/>
        <v/>
      </c>
      <c r="T810" s="154" t="str">
        <f t="shared" ca="1" si="293"/>
        <v/>
      </c>
      <c r="U810" s="154" t="str">
        <f t="shared" si="276"/>
        <v/>
      </c>
      <c r="V810" s="101" t="str">
        <f t="shared" ca="1" si="277"/>
        <v/>
      </c>
      <c r="W810" s="101" t="str">
        <f t="shared" si="278"/>
        <v/>
      </c>
    </row>
    <row r="811" spans="1:23">
      <c r="A811" s="102" t="str">
        <f>IFERROR(B811*Proc!$H$38,"")</f>
        <v/>
      </c>
      <c r="B811" s="34" t="str">
        <f t="shared" si="279"/>
        <v/>
      </c>
      <c r="C811" s="34" t="str">
        <f t="shared" ca="1" si="280"/>
        <v/>
      </c>
      <c r="D811" s="101" t="str">
        <f t="shared" ca="1" si="281"/>
        <v/>
      </c>
      <c r="E811" s="101" t="str">
        <f t="shared" ca="1" si="282"/>
        <v/>
      </c>
      <c r="F811" s="101" t="str">
        <f t="shared" ca="1" si="283"/>
        <v/>
      </c>
      <c r="G811" s="102" t="str">
        <f t="shared" ca="1" si="284"/>
        <v/>
      </c>
      <c r="H811" s="34" t="str">
        <f t="shared" ca="1" si="285"/>
        <v/>
      </c>
      <c r="I811" s="101" t="str">
        <f t="shared" ca="1" si="286"/>
        <v/>
      </c>
      <c r="J811" s="101" t="str">
        <f t="shared" ca="1" si="287"/>
        <v/>
      </c>
      <c r="K811" s="101" t="str">
        <f t="shared" ca="1" si="288"/>
        <v/>
      </c>
      <c r="L811" s="102" t="str">
        <f t="shared" si="289"/>
        <v/>
      </c>
      <c r="M811" s="124" t="str">
        <f t="shared" ca="1" si="272"/>
        <v/>
      </c>
      <c r="N811" s="124" t="str">
        <f t="shared" ca="1" si="273"/>
        <v/>
      </c>
      <c r="O811" s="124" t="str">
        <f t="shared" si="290"/>
        <v/>
      </c>
      <c r="P811" s="124" t="str">
        <f t="shared" si="291"/>
        <v/>
      </c>
      <c r="Q811" s="124" t="str">
        <f t="shared" si="292"/>
        <v/>
      </c>
      <c r="R811" s="124" t="str">
        <f t="shared" ca="1" si="274"/>
        <v/>
      </c>
      <c r="S811" s="154" t="str">
        <f t="shared" ca="1" si="275"/>
        <v/>
      </c>
      <c r="T811" s="154" t="str">
        <f t="shared" ca="1" si="293"/>
        <v/>
      </c>
      <c r="U811" s="154" t="str">
        <f t="shared" si="276"/>
        <v/>
      </c>
      <c r="V811" s="101" t="str">
        <f t="shared" ca="1" si="277"/>
        <v/>
      </c>
      <c r="W811" s="101" t="str">
        <f t="shared" si="278"/>
        <v/>
      </c>
    </row>
    <row r="812" spans="1:23">
      <c r="A812" s="102" t="str">
        <f>IFERROR(B812*Proc!$H$38,"")</f>
        <v/>
      </c>
      <c r="B812" s="34" t="str">
        <f t="shared" si="279"/>
        <v/>
      </c>
      <c r="C812" s="34" t="str">
        <f t="shared" ca="1" si="280"/>
        <v/>
      </c>
      <c r="D812" s="101" t="str">
        <f t="shared" ca="1" si="281"/>
        <v/>
      </c>
      <c r="E812" s="101" t="str">
        <f t="shared" ca="1" si="282"/>
        <v/>
      </c>
      <c r="F812" s="101" t="str">
        <f t="shared" ca="1" si="283"/>
        <v/>
      </c>
      <c r="G812" s="102" t="str">
        <f t="shared" ca="1" si="284"/>
        <v/>
      </c>
      <c r="H812" s="34" t="str">
        <f t="shared" ca="1" si="285"/>
        <v/>
      </c>
      <c r="I812" s="101" t="str">
        <f t="shared" ca="1" si="286"/>
        <v/>
      </c>
      <c r="J812" s="101" t="str">
        <f t="shared" ca="1" si="287"/>
        <v/>
      </c>
      <c r="K812" s="101" t="str">
        <f t="shared" ca="1" si="288"/>
        <v/>
      </c>
      <c r="L812" s="102" t="str">
        <f t="shared" si="289"/>
        <v/>
      </c>
      <c r="M812" s="124" t="str">
        <f t="shared" ca="1" si="272"/>
        <v/>
      </c>
      <c r="N812" s="124" t="str">
        <f t="shared" ca="1" si="273"/>
        <v/>
      </c>
      <c r="O812" s="124" t="str">
        <f t="shared" si="290"/>
        <v/>
      </c>
      <c r="P812" s="124" t="str">
        <f t="shared" si="291"/>
        <v/>
      </c>
      <c r="Q812" s="124" t="str">
        <f t="shared" si="292"/>
        <v/>
      </c>
      <c r="R812" s="124" t="str">
        <f t="shared" ca="1" si="274"/>
        <v/>
      </c>
      <c r="S812" s="154" t="str">
        <f t="shared" ca="1" si="275"/>
        <v/>
      </c>
      <c r="T812" s="154" t="str">
        <f t="shared" ca="1" si="293"/>
        <v/>
      </c>
      <c r="U812" s="154" t="str">
        <f t="shared" si="276"/>
        <v/>
      </c>
      <c r="V812" s="101" t="str">
        <f t="shared" ca="1" si="277"/>
        <v/>
      </c>
      <c r="W812" s="101" t="str">
        <f t="shared" si="278"/>
        <v/>
      </c>
    </row>
    <row r="813" spans="1:23">
      <c r="A813" s="102" t="str">
        <f>IFERROR(B813*Proc!$H$38,"")</f>
        <v/>
      </c>
      <c r="B813" s="34" t="str">
        <f t="shared" si="279"/>
        <v/>
      </c>
      <c r="C813" s="34" t="str">
        <f t="shared" ca="1" si="280"/>
        <v/>
      </c>
      <c r="D813" s="101" t="str">
        <f t="shared" ca="1" si="281"/>
        <v/>
      </c>
      <c r="E813" s="101" t="str">
        <f t="shared" ca="1" si="282"/>
        <v/>
      </c>
      <c r="F813" s="101" t="str">
        <f t="shared" ca="1" si="283"/>
        <v/>
      </c>
      <c r="G813" s="102" t="str">
        <f t="shared" ca="1" si="284"/>
        <v/>
      </c>
      <c r="H813" s="34" t="str">
        <f t="shared" ca="1" si="285"/>
        <v/>
      </c>
      <c r="I813" s="101" t="str">
        <f t="shared" ca="1" si="286"/>
        <v/>
      </c>
      <c r="J813" s="101" t="str">
        <f t="shared" ca="1" si="287"/>
        <v/>
      </c>
      <c r="K813" s="101" t="str">
        <f t="shared" ca="1" si="288"/>
        <v/>
      </c>
      <c r="L813" s="102" t="str">
        <f t="shared" si="289"/>
        <v/>
      </c>
      <c r="M813" s="124" t="str">
        <f t="shared" ca="1" si="272"/>
        <v/>
      </c>
      <c r="N813" s="124" t="str">
        <f t="shared" ca="1" si="273"/>
        <v/>
      </c>
      <c r="O813" s="124" t="str">
        <f t="shared" si="290"/>
        <v/>
      </c>
      <c r="P813" s="124" t="str">
        <f t="shared" si="291"/>
        <v/>
      </c>
      <c r="Q813" s="124" t="str">
        <f t="shared" si="292"/>
        <v/>
      </c>
      <c r="R813" s="124" t="str">
        <f t="shared" ca="1" si="274"/>
        <v/>
      </c>
      <c r="S813" s="154" t="str">
        <f t="shared" ca="1" si="275"/>
        <v/>
      </c>
      <c r="T813" s="154" t="str">
        <f t="shared" ca="1" si="293"/>
        <v/>
      </c>
      <c r="U813" s="154" t="str">
        <f t="shared" si="276"/>
        <v/>
      </c>
      <c r="V813" s="101" t="str">
        <f t="shared" ca="1" si="277"/>
        <v/>
      </c>
      <c r="W813" s="101" t="str">
        <f t="shared" si="278"/>
        <v/>
      </c>
    </row>
    <row r="814" spans="1:23">
      <c r="A814" s="102" t="str">
        <f>IFERROR(B814*Proc!$H$38,"")</f>
        <v/>
      </c>
      <c r="B814" s="34" t="str">
        <f t="shared" si="279"/>
        <v/>
      </c>
      <c r="C814" s="34" t="str">
        <f t="shared" ca="1" si="280"/>
        <v/>
      </c>
      <c r="D814" s="101" t="str">
        <f t="shared" ca="1" si="281"/>
        <v/>
      </c>
      <c r="E814" s="101" t="str">
        <f t="shared" ca="1" si="282"/>
        <v/>
      </c>
      <c r="F814" s="101" t="str">
        <f t="shared" ca="1" si="283"/>
        <v/>
      </c>
      <c r="G814" s="102" t="str">
        <f t="shared" ca="1" si="284"/>
        <v/>
      </c>
      <c r="H814" s="34" t="str">
        <f t="shared" ca="1" si="285"/>
        <v/>
      </c>
      <c r="I814" s="101" t="str">
        <f t="shared" ca="1" si="286"/>
        <v/>
      </c>
      <c r="J814" s="101" t="str">
        <f t="shared" ca="1" si="287"/>
        <v/>
      </c>
      <c r="K814" s="101" t="str">
        <f t="shared" ca="1" si="288"/>
        <v/>
      </c>
      <c r="L814" s="102" t="str">
        <f t="shared" si="289"/>
        <v/>
      </c>
      <c r="M814" s="124" t="str">
        <f t="shared" ca="1" si="272"/>
        <v/>
      </c>
      <c r="N814" s="124" t="str">
        <f t="shared" ca="1" si="273"/>
        <v/>
      </c>
      <c r="O814" s="124" t="str">
        <f t="shared" si="290"/>
        <v/>
      </c>
      <c r="P814" s="124" t="str">
        <f t="shared" si="291"/>
        <v/>
      </c>
      <c r="Q814" s="124" t="str">
        <f t="shared" si="292"/>
        <v/>
      </c>
      <c r="R814" s="124" t="str">
        <f t="shared" ca="1" si="274"/>
        <v/>
      </c>
      <c r="S814" s="154" t="str">
        <f t="shared" ca="1" si="275"/>
        <v/>
      </c>
      <c r="T814" s="154" t="str">
        <f t="shared" ca="1" si="293"/>
        <v/>
      </c>
      <c r="U814" s="154" t="str">
        <f t="shared" si="276"/>
        <v/>
      </c>
      <c r="V814" s="101" t="str">
        <f t="shared" ca="1" si="277"/>
        <v/>
      </c>
      <c r="W814" s="101" t="str">
        <f t="shared" si="278"/>
        <v/>
      </c>
    </row>
    <row r="815" spans="1:23">
      <c r="A815" s="102" t="str">
        <f>IFERROR(B815*Proc!$H$38,"")</f>
        <v/>
      </c>
      <c r="B815" s="34" t="str">
        <f t="shared" si="279"/>
        <v/>
      </c>
      <c r="C815" s="34" t="str">
        <f t="shared" ca="1" si="280"/>
        <v/>
      </c>
      <c r="D815" s="101" t="str">
        <f t="shared" ca="1" si="281"/>
        <v/>
      </c>
      <c r="E815" s="101" t="str">
        <f t="shared" ca="1" si="282"/>
        <v/>
      </c>
      <c r="F815" s="101" t="str">
        <f t="shared" ca="1" si="283"/>
        <v/>
      </c>
      <c r="G815" s="102" t="str">
        <f t="shared" ca="1" si="284"/>
        <v/>
      </c>
      <c r="H815" s="34" t="str">
        <f t="shared" ca="1" si="285"/>
        <v/>
      </c>
      <c r="I815" s="101" t="str">
        <f t="shared" ca="1" si="286"/>
        <v/>
      </c>
      <c r="J815" s="101" t="str">
        <f t="shared" ca="1" si="287"/>
        <v/>
      </c>
      <c r="K815" s="101" t="str">
        <f t="shared" ca="1" si="288"/>
        <v/>
      </c>
      <c r="L815" s="102" t="str">
        <f t="shared" si="289"/>
        <v/>
      </c>
      <c r="M815" s="124" t="str">
        <f t="shared" ca="1" si="272"/>
        <v/>
      </c>
      <c r="N815" s="124" t="str">
        <f t="shared" ca="1" si="273"/>
        <v/>
      </c>
      <c r="O815" s="124" t="str">
        <f t="shared" si="290"/>
        <v/>
      </c>
      <c r="P815" s="124" t="str">
        <f t="shared" si="291"/>
        <v/>
      </c>
      <c r="Q815" s="124" t="str">
        <f t="shared" si="292"/>
        <v/>
      </c>
      <c r="R815" s="124" t="str">
        <f t="shared" ca="1" si="274"/>
        <v/>
      </c>
      <c r="S815" s="154" t="str">
        <f t="shared" ca="1" si="275"/>
        <v/>
      </c>
      <c r="T815" s="154" t="str">
        <f t="shared" ca="1" si="293"/>
        <v/>
      </c>
      <c r="U815" s="154" t="str">
        <f t="shared" si="276"/>
        <v/>
      </c>
      <c r="V815" s="101" t="str">
        <f t="shared" ca="1" si="277"/>
        <v/>
      </c>
      <c r="W815" s="101" t="str">
        <f t="shared" si="278"/>
        <v/>
      </c>
    </row>
    <row r="816" spans="1:23">
      <c r="A816" s="102" t="str">
        <f>IFERROR(B816*Proc!$H$38,"")</f>
        <v/>
      </c>
      <c r="B816" s="34" t="str">
        <f t="shared" si="279"/>
        <v/>
      </c>
      <c r="C816" s="34" t="str">
        <f t="shared" ca="1" si="280"/>
        <v/>
      </c>
      <c r="D816" s="101" t="str">
        <f t="shared" ca="1" si="281"/>
        <v/>
      </c>
      <c r="E816" s="101" t="str">
        <f t="shared" ca="1" si="282"/>
        <v/>
      </c>
      <c r="F816" s="101" t="str">
        <f t="shared" ca="1" si="283"/>
        <v/>
      </c>
      <c r="G816" s="102" t="str">
        <f t="shared" ca="1" si="284"/>
        <v/>
      </c>
      <c r="H816" s="34" t="str">
        <f t="shared" ca="1" si="285"/>
        <v/>
      </c>
      <c r="I816" s="101" t="str">
        <f t="shared" ca="1" si="286"/>
        <v/>
      </c>
      <c r="J816" s="101" t="str">
        <f t="shared" ca="1" si="287"/>
        <v/>
      </c>
      <c r="K816" s="101" t="str">
        <f t="shared" ca="1" si="288"/>
        <v/>
      </c>
      <c r="L816" s="102" t="str">
        <f t="shared" si="289"/>
        <v/>
      </c>
      <c r="M816" s="124" t="str">
        <f t="shared" ca="1" si="272"/>
        <v/>
      </c>
      <c r="N816" s="124" t="str">
        <f t="shared" ca="1" si="273"/>
        <v/>
      </c>
      <c r="O816" s="124" t="str">
        <f t="shared" si="290"/>
        <v/>
      </c>
      <c r="P816" s="124" t="str">
        <f t="shared" si="291"/>
        <v/>
      </c>
      <c r="Q816" s="124" t="str">
        <f t="shared" si="292"/>
        <v/>
      </c>
      <c r="R816" s="124" t="str">
        <f t="shared" ca="1" si="274"/>
        <v/>
      </c>
      <c r="S816" s="154" t="str">
        <f t="shared" ca="1" si="275"/>
        <v/>
      </c>
      <c r="T816" s="154" t="str">
        <f t="shared" ca="1" si="293"/>
        <v/>
      </c>
      <c r="U816" s="154" t="str">
        <f t="shared" si="276"/>
        <v/>
      </c>
      <c r="V816" s="101" t="str">
        <f t="shared" ca="1" si="277"/>
        <v/>
      </c>
      <c r="W816" s="101" t="str">
        <f t="shared" si="278"/>
        <v/>
      </c>
    </row>
    <row r="817" spans="1:23">
      <c r="A817" s="102" t="str">
        <f>IFERROR(B817*Proc!$H$38,"")</f>
        <v/>
      </c>
      <c r="B817" s="34" t="str">
        <f t="shared" si="279"/>
        <v/>
      </c>
      <c r="C817" s="34" t="str">
        <f t="shared" ca="1" si="280"/>
        <v/>
      </c>
      <c r="D817" s="101" t="str">
        <f t="shared" ca="1" si="281"/>
        <v/>
      </c>
      <c r="E817" s="101" t="str">
        <f t="shared" ca="1" si="282"/>
        <v/>
      </c>
      <c r="F817" s="101" t="str">
        <f t="shared" ca="1" si="283"/>
        <v/>
      </c>
      <c r="G817" s="102" t="str">
        <f t="shared" ca="1" si="284"/>
        <v/>
      </c>
      <c r="H817" s="34" t="str">
        <f t="shared" ca="1" si="285"/>
        <v/>
      </c>
      <c r="I817" s="101" t="str">
        <f t="shared" ca="1" si="286"/>
        <v/>
      </c>
      <c r="J817" s="101" t="str">
        <f t="shared" ca="1" si="287"/>
        <v/>
      </c>
      <c r="K817" s="101" t="str">
        <f t="shared" ca="1" si="288"/>
        <v/>
      </c>
      <c r="L817" s="102" t="str">
        <f t="shared" si="289"/>
        <v/>
      </c>
      <c r="M817" s="124" t="str">
        <f t="shared" ca="1" si="272"/>
        <v/>
      </c>
      <c r="N817" s="124" t="str">
        <f t="shared" ca="1" si="273"/>
        <v/>
      </c>
      <c r="O817" s="124" t="str">
        <f t="shared" si="290"/>
        <v/>
      </c>
      <c r="P817" s="124" t="str">
        <f t="shared" si="291"/>
        <v/>
      </c>
      <c r="Q817" s="124" t="str">
        <f t="shared" si="292"/>
        <v/>
      </c>
      <c r="R817" s="124" t="str">
        <f t="shared" ca="1" si="274"/>
        <v/>
      </c>
      <c r="S817" s="154" t="str">
        <f t="shared" ca="1" si="275"/>
        <v/>
      </c>
      <c r="T817" s="154" t="str">
        <f t="shared" ca="1" si="293"/>
        <v/>
      </c>
      <c r="U817" s="154" t="str">
        <f t="shared" si="276"/>
        <v/>
      </c>
      <c r="V817" s="101" t="str">
        <f t="shared" ca="1" si="277"/>
        <v/>
      </c>
      <c r="W817" s="101" t="str">
        <f t="shared" si="278"/>
        <v/>
      </c>
    </row>
    <row r="818" spans="1:23">
      <c r="A818" s="102" t="str">
        <f>IFERROR(B818*Proc!$H$38,"")</f>
        <v/>
      </c>
      <c r="B818" s="34" t="str">
        <f t="shared" si="279"/>
        <v/>
      </c>
      <c r="C818" s="34" t="str">
        <f t="shared" ca="1" si="280"/>
        <v/>
      </c>
      <c r="D818" s="101" t="str">
        <f t="shared" ca="1" si="281"/>
        <v/>
      </c>
      <c r="E818" s="101" t="str">
        <f t="shared" ca="1" si="282"/>
        <v/>
      </c>
      <c r="F818" s="101" t="str">
        <f t="shared" ca="1" si="283"/>
        <v/>
      </c>
      <c r="G818" s="102" t="str">
        <f t="shared" ca="1" si="284"/>
        <v/>
      </c>
      <c r="H818" s="34" t="str">
        <f t="shared" ca="1" si="285"/>
        <v/>
      </c>
      <c r="I818" s="101" t="str">
        <f t="shared" ca="1" si="286"/>
        <v/>
      </c>
      <c r="J818" s="101" t="str">
        <f t="shared" ca="1" si="287"/>
        <v/>
      </c>
      <c r="K818" s="101" t="str">
        <f t="shared" ca="1" si="288"/>
        <v/>
      </c>
      <c r="L818" s="102" t="str">
        <f t="shared" si="289"/>
        <v/>
      </c>
      <c r="M818" s="124" t="str">
        <f t="shared" ca="1" si="272"/>
        <v/>
      </c>
      <c r="N818" s="124" t="str">
        <f t="shared" ca="1" si="273"/>
        <v/>
      </c>
      <c r="O818" s="124" t="str">
        <f t="shared" si="290"/>
        <v/>
      </c>
      <c r="P818" s="124" t="str">
        <f t="shared" si="291"/>
        <v/>
      </c>
      <c r="Q818" s="124" t="str">
        <f t="shared" si="292"/>
        <v/>
      </c>
      <c r="R818" s="124" t="str">
        <f t="shared" ca="1" si="274"/>
        <v/>
      </c>
      <c r="S818" s="154" t="str">
        <f t="shared" ca="1" si="275"/>
        <v/>
      </c>
      <c r="T818" s="154" t="str">
        <f t="shared" ca="1" si="293"/>
        <v/>
      </c>
      <c r="U818" s="154" t="str">
        <f t="shared" si="276"/>
        <v/>
      </c>
      <c r="V818" s="101" t="str">
        <f t="shared" ca="1" si="277"/>
        <v/>
      </c>
      <c r="W818" s="101" t="str">
        <f t="shared" si="278"/>
        <v/>
      </c>
    </row>
    <row r="819" spans="1:23">
      <c r="A819" s="102" t="str">
        <f>IFERROR(B819*Proc!$H$38,"")</f>
        <v/>
      </c>
      <c r="B819" s="34" t="str">
        <f t="shared" si="279"/>
        <v/>
      </c>
      <c r="C819" s="34" t="str">
        <f t="shared" ca="1" si="280"/>
        <v/>
      </c>
      <c r="D819" s="101" t="str">
        <f t="shared" ca="1" si="281"/>
        <v/>
      </c>
      <c r="E819" s="101" t="str">
        <f t="shared" ca="1" si="282"/>
        <v/>
      </c>
      <c r="F819" s="101" t="str">
        <f t="shared" ca="1" si="283"/>
        <v/>
      </c>
      <c r="G819" s="102" t="str">
        <f t="shared" ca="1" si="284"/>
        <v/>
      </c>
      <c r="H819" s="34" t="str">
        <f t="shared" ca="1" si="285"/>
        <v/>
      </c>
      <c r="I819" s="101" t="str">
        <f t="shared" ca="1" si="286"/>
        <v/>
      </c>
      <c r="J819" s="101" t="str">
        <f t="shared" ca="1" si="287"/>
        <v/>
      </c>
      <c r="K819" s="101" t="str">
        <f t="shared" ca="1" si="288"/>
        <v/>
      </c>
      <c r="L819" s="102" t="str">
        <f t="shared" si="289"/>
        <v/>
      </c>
      <c r="M819" s="124" t="str">
        <f t="shared" ca="1" si="272"/>
        <v/>
      </c>
      <c r="N819" s="124" t="str">
        <f t="shared" ca="1" si="273"/>
        <v/>
      </c>
      <c r="O819" s="124" t="str">
        <f t="shared" si="290"/>
        <v/>
      </c>
      <c r="P819" s="124" t="str">
        <f t="shared" si="291"/>
        <v/>
      </c>
      <c r="Q819" s="124" t="str">
        <f t="shared" si="292"/>
        <v/>
      </c>
      <c r="R819" s="124" t="str">
        <f t="shared" ca="1" si="274"/>
        <v/>
      </c>
      <c r="S819" s="154" t="str">
        <f t="shared" ca="1" si="275"/>
        <v/>
      </c>
      <c r="T819" s="154" t="str">
        <f t="shared" ca="1" si="293"/>
        <v/>
      </c>
      <c r="U819" s="154" t="str">
        <f t="shared" si="276"/>
        <v/>
      </c>
      <c r="V819" s="101" t="str">
        <f t="shared" ca="1" si="277"/>
        <v/>
      </c>
      <c r="W819" s="101" t="str">
        <f t="shared" si="278"/>
        <v/>
      </c>
    </row>
    <row r="820" spans="1:23">
      <c r="A820" s="102" t="str">
        <f>IFERROR(B820*Proc!$H$38,"")</f>
        <v/>
      </c>
      <c r="B820" s="34" t="str">
        <f t="shared" si="279"/>
        <v/>
      </c>
      <c r="C820" s="34" t="str">
        <f t="shared" ca="1" si="280"/>
        <v/>
      </c>
      <c r="D820" s="101" t="str">
        <f t="shared" ca="1" si="281"/>
        <v/>
      </c>
      <c r="E820" s="101" t="str">
        <f t="shared" ca="1" si="282"/>
        <v/>
      </c>
      <c r="F820" s="101" t="str">
        <f t="shared" ca="1" si="283"/>
        <v/>
      </c>
      <c r="G820" s="102" t="str">
        <f t="shared" ca="1" si="284"/>
        <v/>
      </c>
      <c r="H820" s="34" t="str">
        <f t="shared" ca="1" si="285"/>
        <v/>
      </c>
      <c r="I820" s="101" t="str">
        <f t="shared" ca="1" si="286"/>
        <v/>
      </c>
      <c r="J820" s="101" t="str">
        <f t="shared" ca="1" si="287"/>
        <v/>
      </c>
      <c r="K820" s="101" t="str">
        <f t="shared" ca="1" si="288"/>
        <v/>
      </c>
      <c r="L820" s="102" t="str">
        <f t="shared" si="289"/>
        <v/>
      </c>
      <c r="M820" s="124" t="str">
        <f t="shared" ca="1" si="272"/>
        <v/>
      </c>
      <c r="N820" s="124" t="str">
        <f t="shared" ca="1" si="273"/>
        <v/>
      </c>
      <c r="O820" s="124" t="str">
        <f t="shared" si="290"/>
        <v/>
      </c>
      <c r="P820" s="124" t="str">
        <f t="shared" si="291"/>
        <v/>
      </c>
      <c r="Q820" s="124" t="str">
        <f t="shared" si="292"/>
        <v/>
      </c>
      <c r="R820" s="124" t="str">
        <f t="shared" ca="1" si="274"/>
        <v/>
      </c>
      <c r="S820" s="154" t="str">
        <f t="shared" ca="1" si="275"/>
        <v/>
      </c>
      <c r="T820" s="154" t="str">
        <f t="shared" ca="1" si="293"/>
        <v/>
      </c>
      <c r="U820" s="154" t="str">
        <f t="shared" si="276"/>
        <v/>
      </c>
      <c r="V820" s="101" t="str">
        <f t="shared" ca="1" si="277"/>
        <v/>
      </c>
      <c r="W820" s="101" t="str">
        <f t="shared" si="278"/>
        <v/>
      </c>
    </row>
    <row r="821" spans="1:23">
      <c r="A821" s="102" t="str">
        <f>IFERROR(B821*Proc!$H$38,"")</f>
        <v/>
      </c>
      <c r="B821" s="34" t="str">
        <f t="shared" si="279"/>
        <v/>
      </c>
      <c r="C821" s="34" t="str">
        <f t="shared" ca="1" si="280"/>
        <v/>
      </c>
      <c r="D821" s="101" t="str">
        <f t="shared" ca="1" si="281"/>
        <v/>
      </c>
      <c r="E821" s="101" t="str">
        <f t="shared" ca="1" si="282"/>
        <v/>
      </c>
      <c r="F821" s="101" t="str">
        <f t="shared" ca="1" si="283"/>
        <v/>
      </c>
      <c r="G821" s="102" t="str">
        <f t="shared" ca="1" si="284"/>
        <v/>
      </c>
      <c r="H821" s="34" t="str">
        <f t="shared" ca="1" si="285"/>
        <v/>
      </c>
      <c r="I821" s="101" t="str">
        <f t="shared" ca="1" si="286"/>
        <v/>
      </c>
      <c r="J821" s="101" t="str">
        <f t="shared" ca="1" si="287"/>
        <v/>
      </c>
      <c r="K821" s="101" t="str">
        <f t="shared" ca="1" si="288"/>
        <v/>
      </c>
      <c r="L821" s="102" t="str">
        <f t="shared" si="289"/>
        <v/>
      </c>
      <c r="M821" s="124" t="str">
        <f t="shared" ca="1" si="272"/>
        <v/>
      </c>
      <c r="N821" s="124" t="str">
        <f t="shared" ca="1" si="273"/>
        <v/>
      </c>
      <c r="O821" s="124" t="str">
        <f t="shared" si="290"/>
        <v/>
      </c>
      <c r="P821" s="124" t="str">
        <f t="shared" si="291"/>
        <v/>
      </c>
      <c r="Q821" s="124" t="str">
        <f t="shared" si="292"/>
        <v/>
      </c>
      <c r="R821" s="124" t="str">
        <f t="shared" ca="1" si="274"/>
        <v/>
      </c>
      <c r="S821" s="154" t="str">
        <f t="shared" ca="1" si="275"/>
        <v/>
      </c>
      <c r="T821" s="154" t="str">
        <f t="shared" ca="1" si="293"/>
        <v/>
      </c>
      <c r="U821" s="154" t="str">
        <f t="shared" si="276"/>
        <v/>
      </c>
      <c r="V821" s="101" t="str">
        <f t="shared" ca="1" si="277"/>
        <v/>
      </c>
      <c r="W821" s="101" t="str">
        <f t="shared" si="278"/>
        <v/>
      </c>
    </row>
    <row r="822" spans="1:23">
      <c r="A822" s="102" t="str">
        <f>IFERROR(B822*Proc!$H$38,"")</f>
        <v/>
      </c>
      <c r="B822" s="34" t="str">
        <f t="shared" si="279"/>
        <v/>
      </c>
      <c r="C822" s="34" t="str">
        <f t="shared" ca="1" si="280"/>
        <v/>
      </c>
      <c r="D822" s="101" t="str">
        <f t="shared" ca="1" si="281"/>
        <v/>
      </c>
      <c r="E822" s="101" t="str">
        <f t="shared" ca="1" si="282"/>
        <v/>
      </c>
      <c r="F822" s="101" t="str">
        <f t="shared" ca="1" si="283"/>
        <v/>
      </c>
      <c r="G822" s="102" t="str">
        <f t="shared" ca="1" si="284"/>
        <v/>
      </c>
      <c r="H822" s="34" t="str">
        <f t="shared" ca="1" si="285"/>
        <v/>
      </c>
      <c r="I822" s="101" t="str">
        <f t="shared" ca="1" si="286"/>
        <v/>
      </c>
      <c r="J822" s="101" t="str">
        <f t="shared" ca="1" si="287"/>
        <v/>
      </c>
      <c r="K822" s="101" t="str">
        <f t="shared" ca="1" si="288"/>
        <v/>
      </c>
      <c r="L822" s="102" t="str">
        <f t="shared" si="289"/>
        <v/>
      </c>
      <c r="M822" s="124" t="str">
        <f t="shared" ca="1" si="272"/>
        <v/>
      </c>
      <c r="N822" s="124" t="str">
        <f t="shared" ca="1" si="273"/>
        <v/>
      </c>
      <c r="O822" s="124" t="str">
        <f t="shared" si="290"/>
        <v/>
      </c>
      <c r="P822" s="124" t="str">
        <f t="shared" si="291"/>
        <v/>
      </c>
      <c r="Q822" s="124" t="str">
        <f t="shared" si="292"/>
        <v/>
      </c>
      <c r="R822" s="124" t="str">
        <f t="shared" ca="1" si="274"/>
        <v/>
      </c>
      <c r="S822" s="154" t="str">
        <f t="shared" ca="1" si="275"/>
        <v/>
      </c>
      <c r="T822" s="154" t="str">
        <f t="shared" ca="1" si="293"/>
        <v/>
      </c>
      <c r="U822" s="154" t="str">
        <f t="shared" si="276"/>
        <v/>
      </c>
      <c r="V822" s="101" t="str">
        <f t="shared" ca="1" si="277"/>
        <v/>
      </c>
      <c r="W822" s="101" t="str">
        <f t="shared" si="278"/>
        <v/>
      </c>
    </row>
    <row r="823" spans="1:23">
      <c r="A823" s="102" t="str">
        <f>IFERROR(B823*Proc!$H$38,"")</f>
        <v/>
      </c>
      <c r="B823" s="34" t="str">
        <f t="shared" si="279"/>
        <v/>
      </c>
      <c r="C823" s="34" t="str">
        <f t="shared" ca="1" si="280"/>
        <v/>
      </c>
      <c r="D823" s="101" t="str">
        <f t="shared" ca="1" si="281"/>
        <v/>
      </c>
      <c r="E823" s="101" t="str">
        <f t="shared" ca="1" si="282"/>
        <v/>
      </c>
      <c r="F823" s="101" t="str">
        <f t="shared" ca="1" si="283"/>
        <v/>
      </c>
      <c r="G823" s="102" t="str">
        <f t="shared" ca="1" si="284"/>
        <v/>
      </c>
      <c r="H823" s="34" t="str">
        <f t="shared" ca="1" si="285"/>
        <v/>
      </c>
      <c r="I823" s="101" t="str">
        <f t="shared" ca="1" si="286"/>
        <v/>
      </c>
      <c r="J823" s="101" t="str">
        <f t="shared" ca="1" si="287"/>
        <v/>
      </c>
      <c r="K823" s="101" t="str">
        <f t="shared" ca="1" si="288"/>
        <v/>
      </c>
      <c r="L823" s="102" t="str">
        <f t="shared" si="289"/>
        <v/>
      </c>
      <c r="M823" s="124" t="str">
        <f t="shared" ca="1" si="272"/>
        <v/>
      </c>
      <c r="N823" s="124" t="str">
        <f t="shared" ca="1" si="273"/>
        <v/>
      </c>
      <c r="O823" s="124" t="str">
        <f t="shared" si="290"/>
        <v/>
      </c>
      <c r="P823" s="124" t="str">
        <f t="shared" si="291"/>
        <v/>
      </c>
      <c r="Q823" s="124" t="str">
        <f t="shared" si="292"/>
        <v/>
      </c>
      <c r="R823" s="124" t="str">
        <f t="shared" ca="1" si="274"/>
        <v/>
      </c>
      <c r="S823" s="154" t="str">
        <f t="shared" ca="1" si="275"/>
        <v/>
      </c>
      <c r="T823" s="154" t="str">
        <f t="shared" ca="1" si="293"/>
        <v/>
      </c>
      <c r="U823" s="154" t="str">
        <f t="shared" si="276"/>
        <v/>
      </c>
      <c r="V823" s="101" t="str">
        <f t="shared" ca="1" si="277"/>
        <v/>
      </c>
      <c r="W823" s="101" t="str">
        <f t="shared" si="278"/>
        <v/>
      </c>
    </row>
    <row r="824" spans="1:23">
      <c r="A824" s="102" t="str">
        <f>IFERROR(B824*Proc!$H$38,"")</f>
        <v/>
      </c>
      <c r="B824" s="34" t="str">
        <f t="shared" si="279"/>
        <v/>
      </c>
      <c r="C824" s="34" t="str">
        <f t="shared" ca="1" si="280"/>
        <v/>
      </c>
      <c r="D824" s="101" t="str">
        <f t="shared" ca="1" si="281"/>
        <v/>
      </c>
      <c r="E824" s="101" t="str">
        <f t="shared" ca="1" si="282"/>
        <v/>
      </c>
      <c r="F824" s="101" t="str">
        <f t="shared" ca="1" si="283"/>
        <v/>
      </c>
      <c r="G824" s="102" t="str">
        <f t="shared" ca="1" si="284"/>
        <v/>
      </c>
      <c r="H824" s="34" t="str">
        <f t="shared" ca="1" si="285"/>
        <v/>
      </c>
      <c r="I824" s="101" t="str">
        <f t="shared" ca="1" si="286"/>
        <v/>
      </c>
      <c r="J824" s="101" t="str">
        <f t="shared" ca="1" si="287"/>
        <v/>
      </c>
      <c r="K824" s="101" t="str">
        <f t="shared" ca="1" si="288"/>
        <v/>
      </c>
      <c r="L824" s="102" t="str">
        <f t="shared" si="289"/>
        <v/>
      </c>
      <c r="M824" s="124" t="str">
        <f t="shared" ca="1" si="272"/>
        <v/>
      </c>
      <c r="N824" s="124" t="str">
        <f t="shared" ca="1" si="273"/>
        <v/>
      </c>
      <c r="O824" s="124" t="str">
        <f t="shared" si="290"/>
        <v/>
      </c>
      <c r="P824" s="124" t="str">
        <f t="shared" si="291"/>
        <v/>
      </c>
      <c r="Q824" s="124" t="str">
        <f t="shared" si="292"/>
        <v/>
      </c>
      <c r="R824" s="124" t="str">
        <f t="shared" ca="1" si="274"/>
        <v/>
      </c>
      <c r="S824" s="154" t="str">
        <f t="shared" ca="1" si="275"/>
        <v/>
      </c>
      <c r="T824" s="154" t="str">
        <f t="shared" ca="1" si="293"/>
        <v/>
      </c>
      <c r="U824" s="154" t="str">
        <f t="shared" si="276"/>
        <v/>
      </c>
      <c r="V824" s="101" t="str">
        <f t="shared" ca="1" si="277"/>
        <v/>
      </c>
      <c r="W824" s="101" t="str">
        <f t="shared" si="278"/>
        <v/>
      </c>
    </row>
    <row r="825" spans="1:23">
      <c r="A825" s="102" t="str">
        <f>IFERROR(B825*Proc!$H$38,"")</f>
        <v/>
      </c>
      <c r="B825" s="34" t="str">
        <f t="shared" si="279"/>
        <v/>
      </c>
      <c r="C825" s="34" t="str">
        <f t="shared" ca="1" si="280"/>
        <v/>
      </c>
      <c r="D825" s="101" t="str">
        <f t="shared" ca="1" si="281"/>
        <v/>
      </c>
      <c r="E825" s="101" t="str">
        <f t="shared" ca="1" si="282"/>
        <v/>
      </c>
      <c r="F825" s="101" t="str">
        <f t="shared" ca="1" si="283"/>
        <v/>
      </c>
      <c r="G825" s="102" t="str">
        <f t="shared" ca="1" si="284"/>
        <v/>
      </c>
      <c r="H825" s="34" t="str">
        <f t="shared" ca="1" si="285"/>
        <v/>
      </c>
      <c r="I825" s="101" t="str">
        <f t="shared" ca="1" si="286"/>
        <v/>
      </c>
      <c r="J825" s="101" t="str">
        <f t="shared" ca="1" si="287"/>
        <v/>
      </c>
      <c r="K825" s="101" t="str">
        <f t="shared" ca="1" si="288"/>
        <v/>
      </c>
      <c r="L825" s="102" t="str">
        <f t="shared" si="289"/>
        <v/>
      </c>
      <c r="M825" s="124" t="str">
        <f t="shared" ca="1" si="272"/>
        <v/>
      </c>
      <c r="N825" s="124" t="str">
        <f t="shared" ca="1" si="273"/>
        <v/>
      </c>
      <c r="O825" s="124" t="str">
        <f t="shared" si="290"/>
        <v/>
      </c>
      <c r="P825" s="124" t="str">
        <f t="shared" si="291"/>
        <v/>
      </c>
      <c r="Q825" s="124" t="str">
        <f t="shared" si="292"/>
        <v/>
      </c>
      <c r="R825" s="124" t="str">
        <f t="shared" ca="1" si="274"/>
        <v/>
      </c>
      <c r="S825" s="154" t="str">
        <f t="shared" ca="1" si="275"/>
        <v/>
      </c>
      <c r="T825" s="154" t="str">
        <f t="shared" ca="1" si="293"/>
        <v/>
      </c>
      <c r="U825" s="154" t="str">
        <f t="shared" si="276"/>
        <v/>
      </c>
      <c r="V825" s="101" t="str">
        <f t="shared" ca="1" si="277"/>
        <v/>
      </c>
      <c r="W825" s="101" t="str">
        <f t="shared" si="278"/>
        <v/>
      </c>
    </row>
    <row r="826" spans="1:23">
      <c r="A826" s="102" t="str">
        <f>IFERROR(B826*Proc!$H$38,"")</f>
        <v/>
      </c>
      <c r="B826" s="34" t="str">
        <f t="shared" si="279"/>
        <v/>
      </c>
      <c r="C826" s="34" t="str">
        <f t="shared" ca="1" si="280"/>
        <v/>
      </c>
      <c r="D826" s="101" t="str">
        <f t="shared" ca="1" si="281"/>
        <v/>
      </c>
      <c r="E826" s="101" t="str">
        <f t="shared" ca="1" si="282"/>
        <v/>
      </c>
      <c r="F826" s="101" t="str">
        <f t="shared" ca="1" si="283"/>
        <v/>
      </c>
      <c r="G826" s="102" t="str">
        <f t="shared" ca="1" si="284"/>
        <v/>
      </c>
      <c r="H826" s="34" t="str">
        <f t="shared" ca="1" si="285"/>
        <v/>
      </c>
      <c r="I826" s="101" t="str">
        <f t="shared" ca="1" si="286"/>
        <v/>
      </c>
      <c r="J826" s="101" t="str">
        <f t="shared" ca="1" si="287"/>
        <v/>
      </c>
      <c r="K826" s="101" t="str">
        <f t="shared" ca="1" si="288"/>
        <v/>
      </c>
      <c r="L826" s="102" t="str">
        <f t="shared" si="289"/>
        <v/>
      </c>
      <c r="M826" s="124" t="str">
        <f t="shared" ca="1" si="272"/>
        <v/>
      </c>
      <c r="N826" s="124" t="str">
        <f t="shared" ca="1" si="273"/>
        <v/>
      </c>
      <c r="O826" s="124" t="str">
        <f t="shared" si="290"/>
        <v/>
      </c>
      <c r="P826" s="124" t="str">
        <f t="shared" si="291"/>
        <v/>
      </c>
      <c r="Q826" s="124" t="str">
        <f t="shared" si="292"/>
        <v/>
      </c>
      <c r="R826" s="124" t="str">
        <f t="shared" ca="1" si="274"/>
        <v/>
      </c>
      <c r="S826" s="154" t="str">
        <f t="shared" ca="1" si="275"/>
        <v/>
      </c>
      <c r="T826" s="154" t="str">
        <f t="shared" ca="1" si="293"/>
        <v/>
      </c>
      <c r="U826" s="154" t="str">
        <f t="shared" si="276"/>
        <v/>
      </c>
      <c r="V826" s="101" t="str">
        <f t="shared" ca="1" si="277"/>
        <v/>
      </c>
      <c r="W826" s="101" t="str">
        <f t="shared" si="278"/>
        <v/>
      </c>
    </row>
    <row r="827" spans="1:23">
      <c r="A827" s="102" t="str">
        <f>IFERROR(B827*Proc!$H$38,"")</f>
        <v/>
      </c>
      <c r="B827" s="34" t="str">
        <f t="shared" si="279"/>
        <v/>
      </c>
      <c r="C827" s="34" t="str">
        <f t="shared" ca="1" si="280"/>
        <v/>
      </c>
      <c r="D827" s="101" t="str">
        <f t="shared" ca="1" si="281"/>
        <v/>
      </c>
      <c r="E827" s="101" t="str">
        <f t="shared" ca="1" si="282"/>
        <v/>
      </c>
      <c r="F827" s="101" t="str">
        <f t="shared" ca="1" si="283"/>
        <v/>
      </c>
      <c r="G827" s="102" t="str">
        <f t="shared" ca="1" si="284"/>
        <v/>
      </c>
      <c r="H827" s="34" t="str">
        <f t="shared" ca="1" si="285"/>
        <v/>
      </c>
      <c r="I827" s="101" t="str">
        <f t="shared" ca="1" si="286"/>
        <v/>
      </c>
      <c r="J827" s="101" t="str">
        <f t="shared" ca="1" si="287"/>
        <v/>
      </c>
      <c r="K827" s="101" t="str">
        <f t="shared" ca="1" si="288"/>
        <v/>
      </c>
      <c r="L827" s="102" t="str">
        <f t="shared" si="289"/>
        <v/>
      </c>
      <c r="M827" s="124" t="str">
        <f t="shared" ca="1" si="272"/>
        <v/>
      </c>
      <c r="N827" s="124" t="str">
        <f t="shared" ca="1" si="273"/>
        <v/>
      </c>
      <c r="O827" s="124" t="str">
        <f t="shared" si="290"/>
        <v/>
      </c>
      <c r="P827" s="124" t="str">
        <f t="shared" si="291"/>
        <v/>
      </c>
      <c r="Q827" s="124" t="str">
        <f t="shared" si="292"/>
        <v/>
      </c>
      <c r="R827" s="124" t="str">
        <f t="shared" ca="1" si="274"/>
        <v/>
      </c>
      <c r="S827" s="154" t="str">
        <f t="shared" ca="1" si="275"/>
        <v/>
      </c>
      <c r="T827" s="154" t="str">
        <f t="shared" ca="1" si="293"/>
        <v/>
      </c>
      <c r="U827" s="154" t="str">
        <f t="shared" si="276"/>
        <v/>
      </c>
      <c r="V827" s="101" t="str">
        <f t="shared" ca="1" si="277"/>
        <v/>
      </c>
      <c r="W827" s="101" t="str">
        <f t="shared" si="278"/>
        <v/>
      </c>
    </row>
    <row r="828" spans="1:23">
      <c r="A828" s="102" t="str">
        <f>IFERROR(B828*Proc!$H$38,"")</f>
        <v/>
      </c>
      <c r="B828" s="34" t="str">
        <f t="shared" si="279"/>
        <v/>
      </c>
      <c r="C828" s="34" t="str">
        <f t="shared" ca="1" si="280"/>
        <v/>
      </c>
      <c r="D828" s="101" t="str">
        <f t="shared" ca="1" si="281"/>
        <v/>
      </c>
      <c r="E828" s="101" t="str">
        <f t="shared" ca="1" si="282"/>
        <v/>
      </c>
      <c r="F828" s="101" t="str">
        <f t="shared" ca="1" si="283"/>
        <v/>
      </c>
      <c r="G828" s="102" t="str">
        <f t="shared" ca="1" si="284"/>
        <v/>
      </c>
      <c r="H828" s="34" t="str">
        <f t="shared" ca="1" si="285"/>
        <v/>
      </c>
      <c r="I828" s="101" t="str">
        <f t="shared" ca="1" si="286"/>
        <v/>
      </c>
      <c r="J828" s="101" t="str">
        <f t="shared" ca="1" si="287"/>
        <v/>
      </c>
      <c r="K828" s="101" t="str">
        <f t="shared" ca="1" si="288"/>
        <v/>
      </c>
      <c r="L828" s="102" t="str">
        <f t="shared" si="289"/>
        <v/>
      </c>
      <c r="M828" s="124" t="str">
        <f t="shared" ca="1" si="272"/>
        <v/>
      </c>
      <c r="N828" s="124" t="str">
        <f t="shared" ca="1" si="273"/>
        <v/>
      </c>
      <c r="O828" s="124" t="str">
        <f t="shared" si="290"/>
        <v/>
      </c>
      <c r="P828" s="124" t="str">
        <f t="shared" si="291"/>
        <v/>
      </c>
      <c r="Q828" s="124" t="str">
        <f t="shared" si="292"/>
        <v/>
      </c>
      <c r="R828" s="124" t="str">
        <f t="shared" ca="1" si="274"/>
        <v/>
      </c>
      <c r="S828" s="154" t="str">
        <f t="shared" ca="1" si="275"/>
        <v/>
      </c>
      <c r="T828" s="154" t="str">
        <f t="shared" ca="1" si="293"/>
        <v/>
      </c>
      <c r="U828" s="154" t="str">
        <f t="shared" si="276"/>
        <v/>
      </c>
      <c r="V828" s="101" t="str">
        <f t="shared" ca="1" si="277"/>
        <v/>
      </c>
      <c r="W828" s="101" t="str">
        <f t="shared" si="278"/>
        <v/>
      </c>
    </row>
    <row r="829" spans="1:23">
      <c r="A829" s="102" t="str">
        <f>IFERROR(B829*Proc!$H$38,"")</f>
        <v/>
      </c>
      <c r="B829" s="34" t="str">
        <f t="shared" si="279"/>
        <v/>
      </c>
      <c r="C829" s="34" t="str">
        <f t="shared" ca="1" si="280"/>
        <v/>
      </c>
      <c r="D829" s="101" t="str">
        <f t="shared" ca="1" si="281"/>
        <v/>
      </c>
      <c r="E829" s="101" t="str">
        <f t="shared" ca="1" si="282"/>
        <v/>
      </c>
      <c r="F829" s="101" t="str">
        <f t="shared" ca="1" si="283"/>
        <v/>
      </c>
      <c r="G829" s="102" t="str">
        <f t="shared" ca="1" si="284"/>
        <v/>
      </c>
      <c r="H829" s="34" t="str">
        <f t="shared" ca="1" si="285"/>
        <v/>
      </c>
      <c r="I829" s="101" t="str">
        <f t="shared" ca="1" si="286"/>
        <v/>
      </c>
      <c r="J829" s="101" t="str">
        <f t="shared" ca="1" si="287"/>
        <v/>
      </c>
      <c r="K829" s="101" t="str">
        <f t="shared" ca="1" si="288"/>
        <v/>
      </c>
      <c r="L829" s="102" t="str">
        <f t="shared" si="289"/>
        <v/>
      </c>
      <c r="M829" s="124" t="str">
        <f t="shared" ca="1" si="272"/>
        <v/>
      </c>
      <c r="N829" s="124" t="str">
        <f t="shared" ca="1" si="273"/>
        <v/>
      </c>
      <c r="O829" s="124" t="str">
        <f t="shared" si="290"/>
        <v/>
      </c>
      <c r="P829" s="124" t="str">
        <f t="shared" si="291"/>
        <v/>
      </c>
      <c r="Q829" s="124" t="str">
        <f t="shared" si="292"/>
        <v/>
      </c>
      <c r="R829" s="124" t="str">
        <f t="shared" ca="1" si="274"/>
        <v/>
      </c>
      <c r="S829" s="154" t="str">
        <f t="shared" ca="1" si="275"/>
        <v/>
      </c>
      <c r="T829" s="154" t="str">
        <f t="shared" ca="1" si="293"/>
        <v/>
      </c>
      <c r="U829" s="154" t="str">
        <f t="shared" si="276"/>
        <v/>
      </c>
      <c r="V829" s="101" t="str">
        <f t="shared" ca="1" si="277"/>
        <v/>
      </c>
      <c r="W829" s="101" t="str">
        <f t="shared" si="278"/>
        <v/>
      </c>
    </row>
    <row r="830" spans="1:23">
      <c r="A830" s="102" t="str">
        <f>IFERROR(B830*Proc!$H$38,"")</f>
        <v/>
      </c>
      <c r="B830" s="34" t="str">
        <f t="shared" si="279"/>
        <v/>
      </c>
      <c r="C830" s="34" t="str">
        <f t="shared" ca="1" si="280"/>
        <v/>
      </c>
      <c r="D830" s="101" t="str">
        <f t="shared" ca="1" si="281"/>
        <v/>
      </c>
      <c r="E830" s="101" t="str">
        <f t="shared" ca="1" si="282"/>
        <v/>
      </c>
      <c r="F830" s="101" t="str">
        <f t="shared" ca="1" si="283"/>
        <v/>
      </c>
      <c r="G830" s="102" t="str">
        <f t="shared" ca="1" si="284"/>
        <v/>
      </c>
      <c r="H830" s="34" t="str">
        <f t="shared" ca="1" si="285"/>
        <v/>
      </c>
      <c r="I830" s="101" t="str">
        <f t="shared" ca="1" si="286"/>
        <v/>
      </c>
      <c r="J830" s="101" t="str">
        <f t="shared" ca="1" si="287"/>
        <v/>
      </c>
      <c r="K830" s="101" t="str">
        <f t="shared" ca="1" si="288"/>
        <v/>
      </c>
      <c r="L830" s="102" t="str">
        <f t="shared" si="289"/>
        <v/>
      </c>
      <c r="M830" s="124" t="str">
        <f t="shared" ca="1" si="272"/>
        <v/>
      </c>
      <c r="N830" s="124" t="str">
        <f t="shared" ca="1" si="273"/>
        <v/>
      </c>
      <c r="O830" s="124" t="str">
        <f t="shared" si="290"/>
        <v/>
      </c>
      <c r="P830" s="124" t="str">
        <f t="shared" si="291"/>
        <v/>
      </c>
      <c r="Q830" s="124" t="str">
        <f t="shared" si="292"/>
        <v/>
      </c>
      <c r="R830" s="124" t="str">
        <f t="shared" ca="1" si="274"/>
        <v/>
      </c>
      <c r="S830" s="154" t="str">
        <f t="shared" ca="1" si="275"/>
        <v/>
      </c>
      <c r="T830" s="154" t="str">
        <f t="shared" ca="1" si="293"/>
        <v/>
      </c>
      <c r="U830" s="154" t="str">
        <f t="shared" si="276"/>
        <v/>
      </c>
      <c r="V830" s="101" t="str">
        <f t="shared" ca="1" si="277"/>
        <v/>
      </c>
      <c r="W830" s="101" t="str">
        <f t="shared" si="278"/>
        <v/>
      </c>
    </row>
    <row r="831" spans="1:23">
      <c r="A831" s="102" t="str">
        <f>IFERROR(B831*Proc!$H$38,"")</f>
        <v/>
      </c>
      <c r="B831" s="34" t="str">
        <f t="shared" si="279"/>
        <v/>
      </c>
      <c r="C831" s="34" t="str">
        <f t="shared" ca="1" si="280"/>
        <v/>
      </c>
      <c r="D831" s="101" t="str">
        <f t="shared" ca="1" si="281"/>
        <v/>
      </c>
      <c r="E831" s="101" t="str">
        <f t="shared" ca="1" si="282"/>
        <v/>
      </c>
      <c r="F831" s="101" t="str">
        <f t="shared" ca="1" si="283"/>
        <v/>
      </c>
      <c r="G831" s="102" t="str">
        <f t="shared" ca="1" si="284"/>
        <v/>
      </c>
      <c r="H831" s="34" t="str">
        <f t="shared" ca="1" si="285"/>
        <v/>
      </c>
      <c r="I831" s="101" t="str">
        <f t="shared" ca="1" si="286"/>
        <v/>
      </c>
      <c r="J831" s="101" t="str">
        <f t="shared" ca="1" si="287"/>
        <v/>
      </c>
      <c r="K831" s="101" t="str">
        <f t="shared" ca="1" si="288"/>
        <v/>
      </c>
      <c r="L831" s="102" t="str">
        <f t="shared" si="289"/>
        <v/>
      </c>
      <c r="M831" s="124" t="str">
        <f t="shared" ca="1" si="272"/>
        <v/>
      </c>
      <c r="N831" s="124" t="str">
        <f t="shared" ca="1" si="273"/>
        <v/>
      </c>
      <c r="O831" s="124" t="str">
        <f t="shared" si="290"/>
        <v/>
      </c>
      <c r="P831" s="124" t="str">
        <f t="shared" si="291"/>
        <v/>
      </c>
      <c r="Q831" s="124" t="str">
        <f t="shared" si="292"/>
        <v/>
      </c>
      <c r="R831" s="124" t="str">
        <f t="shared" ca="1" si="274"/>
        <v/>
      </c>
      <c r="S831" s="154" t="str">
        <f t="shared" ca="1" si="275"/>
        <v/>
      </c>
      <c r="T831" s="154" t="str">
        <f t="shared" ca="1" si="293"/>
        <v/>
      </c>
      <c r="U831" s="154" t="str">
        <f t="shared" si="276"/>
        <v/>
      </c>
      <c r="V831" s="101" t="str">
        <f t="shared" ca="1" si="277"/>
        <v/>
      </c>
      <c r="W831" s="101" t="str">
        <f t="shared" si="278"/>
        <v/>
      </c>
    </row>
    <row r="832" spans="1:23">
      <c r="A832" s="102" t="str">
        <f>IFERROR(B832*Proc!$H$38,"")</f>
        <v/>
      </c>
      <c r="B832" s="34" t="str">
        <f t="shared" si="279"/>
        <v/>
      </c>
      <c r="C832" s="34" t="str">
        <f t="shared" ca="1" si="280"/>
        <v/>
      </c>
      <c r="D832" s="101" t="str">
        <f t="shared" ca="1" si="281"/>
        <v/>
      </c>
      <c r="E832" s="101" t="str">
        <f t="shared" ca="1" si="282"/>
        <v/>
      </c>
      <c r="F832" s="101" t="str">
        <f t="shared" ca="1" si="283"/>
        <v/>
      </c>
      <c r="G832" s="102" t="str">
        <f t="shared" ca="1" si="284"/>
        <v/>
      </c>
      <c r="H832" s="34" t="str">
        <f t="shared" ca="1" si="285"/>
        <v/>
      </c>
      <c r="I832" s="101" t="str">
        <f t="shared" ca="1" si="286"/>
        <v/>
      </c>
      <c r="J832" s="101" t="str">
        <f t="shared" ca="1" si="287"/>
        <v/>
      </c>
      <c r="K832" s="101" t="str">
        <f t="shared" ca="1" si="288"/>
        <v/>
      </c>
      <c r="L832" s="102" t="str">
        <f t="shared" si="289"/>
        <v/>
      </c>
      <c r="M832" s="124" t="str">
        <f t="shared" ca="1" si="272"/>
        <v/>
      </c>
      <c r="N832" s="124" t="str">
        <f t="shared" ca="1" si="273"/>
        <v/>
      </c>
      <c r="O832" s="124" t="str">
        <f t="shared" si="290"/>
        <v/>
      </c>
      <c r="P832" s="124" t="str">
        <f t="shared" si="291"/>
        <v/>
      </c>
      <c r="Q832" s="124" t="str">
        <f t="shared" si="292"/>
        <v/>
      </c>
      <c r="R832" s="124" t="str">
        <f t="shared" ca="1" si="274"/>
        <v/>
      </c>
      <c r="S832" s="154" t="str">
        <f t="shared" ca="1" si="275"/>
        <v/>
      </c>
      <c r="T832" s="154" t="str">
        <f t="shared" ca="1" si="293"/>
        <v/>
      </c>
      <c r="U832" s="154" t="str">
        <f t="shared" si="276"/>
        <v/>
      </c>
      <c r="V832" s="101" t="str">
        <f t="shared" ca="1" si="277"/>
        <v/>
      </c>
      <c r="W832" s="101" t="str">
        <f t="shared" si="278"/>
        <v/>
      </c>
    </row>
    <row r="833" spans="1:23">
      <c r="A833" s="102" t="str">
        <f>IFERROR(B833*Proc!$H$38,"")</f>
        <v/>
      </c>
      <c r="B833" s="34" t="str">
        <f t="shared" si="279"/>
        <v/>
      </c>
      <c r="C833" s="34" t="str">
        <f t="shared" ca="1" si="280"/>
        <v/>
      </c>
      <c r="D833" s="101" t="str">
        <f t="shared" ca="1" si="281"/>
        <v/>
      </c>
      <c r="E833" s="101" t="str">
        <f t="shared" ca="1" si="282"/>
        <v/>
      </c>
      <c r="F833" s="101" t="str">
        <f t="shared" ca="1" si="283"/>
        <v/>
      </c>
      <c r="G833" s="102" t="str">
        <f t="shared" ca="1" si="284"/>
        <v/>
      </c>
      <c r="H833" s="34" t="str">
        <f t="shared" ca="1" si="285"/>
        <v/>
      </c>
      <c r="I833" s="101" t="str">
        <f t="shared" ca="1" si="286"/>
        <v/>
      </c>
      <c r="J833" s="101" t="str">
        <f t="shared" ca="1" si="287"/>
        <v/>
      </c>
      <c r="K833" s="101" t="str">
        <f t="shared" ca="1" si="288"/>
        <v/>
      </c>
      <c r="L833" s="102" t="str">
        <f t="shared" si="289"/>
        <v/>
      </c>
      <c r="M833" s="124" t="str">
        <f t="shared" ca="1" si="272"/>
        <v/>
      </c>
      <c r="N833" s="124" t="str">
        <f t="shared" ca="1" si="273"/>
        <v/>
      </c>
      <c r="O833" s="124" t="str">
        <f t="shared" si="290"/>
        <v/>
      </c>
      <c r="P833" s="124" t="str">
        <f t="shared" si="291"/>
        <v/>
      </c>
      <c r="Q833" s="124" t="str">
        <f t="shared" si="292"/>
        <v/>
      </c>
      <c r="R833" s="124" t="str">
        <f t="shared" ca="1" si="274"/>
        <v/>
      </c>
      <c r="S833" s="154" t="str">
        <f t="shared" ca="1" si="275"/>
        <v/>
      </c>
      <c r="T833" s="154" t="str">
        <f t="shared" ca="1" si="293"/>
        <v/>
      </c>
      <c r="U833" s="154" t="str">
        <f t="shared" si="276"/>
        <v/>
      </c>
      <c r="V833" s="101" t="str">
        <f t="shared" ca="1" si="277"/>
        <v/>
      </c>
      <c r="W833" s="101" t="str">
        <f t="shared" si="278"/>
        <v/>
      </c>
    </row>
    <row r="834" spans="1:23">
      <c r="A834" s="102" t="str">
        <f>IFERROR(B834*Proc!$H$38,"")</f>
        <v/>
      </c>
      <c r="B834" s="34" t="str">
        <f t="shared" si="279"/>
        <v/>
      </c>
      <c r="C834" s="34" t="str">
        <f t="shared" ca="1" si="280"/>
        <v/>
      </c>
      <c r="D834" s="101" t="str">
        <f t="shared" ca="1" si="281"/>
        <v/>
      </c>
      <c r="E834" s="101" t="str">
        <f t="shared" ca="1" si="282"/>
        <v/>
      </c>
      <c r="F834" s="101" t="str">
        <f t="shared" ca="1" si="283"/>
        <v/>
      </c>
      <c r="G834" s="102" t="str">
        <f t="shared" ca="1" si="284"/>
        <v/>
      </c>
      <c r="H834" s="34" t="str">
        <f t="shared" ca="1" si="285"/>
        <v/>
      </c>
      <c r="I834" s="101" t="str">
        <f t="shared" ca="1" si="286"/>
        <v/>
      </c>
      <c r="J834" s="101" t="str">
        <f t="shared" ca="1" si="287"/>
        <v/>
      </c>
      <c r="K834" s="101" t="str">
        <f t="shared" ca="1" si="288"/>
        <v/>
      </c>
      <c r="L834" s="102" t="str">
        <f t="shared" si="289"/>
        <v/>
      </c>
      <c r="M834" s="124" t="str">
        <f t="shared" ca="1" si="272"/>
        <v/>
      </c>
      <c r="N834" s="124" t="str">
        <f t="shared" ca="1" si="273"/>
        <v/>
      </c>
      <c r="O834" s="124" t="str">
        <f t="shared" si="290"/>
        <v/>
      </c>
      <c r="P834" s="124" t="str">
        <f t="shared" si="291"/>
        <v/>
      </c>
      <c r="Q834" s="124" t="str">
        <f t="shared" si="292"/>
        <v/>
      </c>
      <c r="R834" s="124" t="str">
        <f t="shared" ca="1" si="274"/>
        <v/>
      </c>
      <c r="S834" s="154" t="str">
        <f t="shared" ca="1" si="275"/>
        <v/>
      </c>
      <c r="T834" s="154" t="str">
        <f t="shared" ca="1" si="293"/>
        <v/>
      </c>
      <c r="U834" s="154" t="str">
        <f t="shared" si="276"/>
        <v/>
      </c>
      <c r="V834" s="101" t="str">
        <f t="shared" ca="1" si="277"/>
        <v/>
      </c>
      <c r="W834" s="101" t="str">
        <f t="shared" si="278"/>
        <v/>
      </c>
    </row>
    <row r="835" spans="1:23">
      <c r="A835" s="102" t="str">
        <f>IFERROR(B835*Proc!$H$38,"")</f>
        <v/>
      </c>
      <c r="B835" s="34" t="str">
        <f t="shared" si="279"/>
        <v/>
      </c>
      <c r="C835" s="34" t="str">
        <f t="shared" ca="1" si="280"/>
        <v/>
      </c>
      <c r="D835" s="101" t="str">
        <f t="shared" ca="1" si="281"/>
        <v/>
      </c>
      <c r="E835" s="101" t="str">
        <f t="shared" ca="1" si="282"/>
        <v/>
      </c>
      <c r="F835" s="101" t="str">
        <f t="shared" ca="1" si="283"/>
        <v/>
      </c>
      <c r="G835" s="102" t="str">
        <f t="shared" ca="1" si="284"/>
        <v/>
      </c>
      <c r="H835" s="34" t="str">
        <f t="shared" ca="1" si="285"/>
        <v/>
      </c>
      <c r="I835" s="101" t="str">
        <f t="shared" ca="1" si="286"/>
        <v/>
      </c>
      <c r="J835" s="101" t="str">
        <f t="shared" ca="1" si="287"/>
        <v/>
      </c>
      <c r="K835" s="101" t="str">
        <f t="shared" ca="1" si="288"/>
        <v/>
      </c>
      <c r="L835" s="102" t="str">
        <f t="shared" si="289"/>
        <v/>
      </c>
      <c r="M835" s="124" t="str">
        <f t="shared" ca="1" si="272"/>
        <v/>
      </c>
      <c r="N835" s="124" t="str">
        <f t="shared" ca="1" si="273"/>
        <v/>
      </c>
      <c r="O835" s="124" t="str">
        <f t="shared" si="290"/>
        <v/>
      </c>
      <c r="P835" s="124" t="str">
        <f t="shared" si="291"/>
        <v/>
      </c>
      <c r="Q835" s="124" t="str">
        <f t="shared" si="292"/>
        <v/>
      </c>
      <c r="R835" s="124" t="str">
        <f t="shared" ca="1" si="274"/>
        <v/>
      </c>
      <c r="S835" s="154" t="str">
        <f t="shared" ca="1" si="275"/>
        <v/>
      </c>
      <c r="T835" s="154" t="str">
        <f t="shared" ca="1" si="293"/>
        <v/>
      </c>
      <c r="U835" s="154" t="str">
        <f t="shared" si="276"/>
        <v/>
      </c>
      <c r="V835" s="101" t="str">
        <f t="shared" ca="1" si="277"/>
        <v/>
      </c>
      <c r="W835" s="101" t="str">
        <f t="shared" si="278"/>
        <v/>
      </c>
    </row>
    <row r="836" spans="1:23">
      <c r="A836" s="102" t="str">
        <f>IFERROR(B836*Proc!$H$38,"")</f>
        <v/>
      </c>
      <c r="B836" s="34" t="str">
        <f t="shared" si="279"/>
        <v/>
      </c>
      <c r="C836" s="34" t="str">
        <f t="shared" ca="1" si="280"/>
        <v/>
      </c>
      <c r="D836" s="101" t="str">
        <f t="shared" ca="1" si="281"/>
        <v/>
      </c>
      <c r="E836" s="101" t="str">
        <f t="shared" ca="1" si="282"/>
        <v/>
      </c>
      <c r="F836" s="101" t="str">
        <f t="shared" ca="1" si="283"/>
        <v/>
      </c>
      <c r="G836" s="102" t="str">
        <f t="shared" ca="1" si="284"/>
        <v/>
      </c>
      <c r="H836" s="34" t="str">
        <f t="shared" ca="1" si="285"/>
        <v/>
      </c>
      <c r="I836" s="101" t="str">
        <f t="shared" ca="1" si="286"/>
        <v/>
      </c>
      <c r="J836" s="101" t="str">
        <f t="shared" ca="1" si="287"/>
        <v/>
      </c>
      <c r="K836" s="101" t="str">
        <f t="shared" ca="1" si="288"/>
        <v/>
      </c>
      <c r="L836" s="102" t="str">
        <f t="shared" si="289"/>
        <v/>
      </c>
      <c r="M836" s="124" t="str">
        <f t="shared" ref="M836:M899" ca="1" si="294">IFERROR(INDEX(rMaxtable,$AA$2,1000-B836+1)*(1-rTPs)+INDEX(rMaxtable,$AB$2,1000-B836+1)*rTPs,"")</f>
        <v/>
      </c>
      <c r="N836" s="124" t="str">
        <f t="shared" ref="N836:N899" ca="1" si="295">IFERROR(INDEX(rMaxtable,$AA$1,1000-B836+1)*(1-rSLs)+INDEX(rMaxtable,$AB$1,1000-B836+1)*rSLs,"")</f>
        <v/>
      </c>
      <c r="O836" s="124" t="str">
        <f t="shared" si="290"/>
        <v/>
      </c>
      <c r="P836" s="124" t="str">
        <f t="shared" si="291"/>
        <v/>
      </c>
      <c r="Q836" s="124" t="str">
        <f t="shared" si="292"/>
        <v/>
      </c>
      <c r="R836" s="124" t="str">
        <f t="shared" ref="R836:R899" ca="1" si="296">IFERROR(IF(ISNUMBER(N836),N836,rSmall)*P836/(IF(ISNUMBER(M836),M836,rSmall)+IF(ISNUMBER(N836),N836,rSmall)),"")</f>
        <v/>
      </c>
      <c r="S836" s="154" t="str">
        <f t="shared" ref="S836:S899" ca="1" si="297">IFERROR(M836-R836,"")</f>
        <v/>
      </c>
      <c r="T836" s="154" t="str">
        <f t="shared" ca="1" si="293"/>
        <v/>
      </c>
      <c r="U836" s="154" t="str">
        <f t="shared" ref="U836:U899" si="298">IF(B836&gt;rNtrials,"",(1-IF(ISNUMBER(S836),S836,rSmall)-IF(ISNUMBER(T836),T836,rSmall)))</f>
        <v/>
      </c>
      <c r="V836" s="101" t="str">
        <f t="shared" ref="V836:V899" ca="1" si="299">IFERROR(rPipvalue*rStdevup*K836,"")</f>
        <v/>
      </c>
      <c r="W836" s="101" t="str">
        <f t="shared" ref="W836:W899" si="300">IFERROR(rMugraph*B836,"")</f>
        <v/>
      </c>
    </row>
    <row r="837" spans="1:23">
      <c r="A837" s="102" t="str">
        <f>IFERROR(B837*Proc!$H$38,"")</f>
        <v/>
      </c>
      <c r="B837" s="34" t="str">
        <f t="shared" ref="B837:B900" si="301">IFERROR(IF(1+B836&gt;rNtrials,"",1+B836),"")</f>
        <v/>
      </c>
      <c r="C837" s="34" t="str">
        <f t="shared" ref="C837:C900" ca="1" si="302">IFERROR(MATCH($C$2,OFFSET(rMaxtable,,1000-$B837,,1),-1),"")</f>
        <v/>
      </c>
      <c r="D837" s="101" t="str">
        <f t="shared" ref="D837:D900" ca="1" si="303">IFERROR(INDEX(rMaxtable,C837,1000-$B837+1),"")</f>
        <v/>
      </c>
      <c r="E837" s="101" t="str">
        <f t="shared" ref="E837:E900" ca="1" si="304">IFERROR(INDEX(rMaxtable,C837+1,1000-$B837+1),"")</f>
        <v/>
      </c>
      <c r="F837" s="101" t="str">
        <f t="shared" ref="F837:F900" ca="1" si="305">IFERROR(C837-1+(D837-$C$2)/(D837-IF(ISNUMBER(E837),E837,0))*(1),"")</f>
        <v/>
      </c>
      <c r="G837" s="102" t="str">
        <f t="shared" ref="G837:G900" ca="1" si="306">IFERROR(rPipvalue*rSDTP*F837,"")</f>
        <v/>
      </c>
      <c r="H837" s="34" t="str">
        <f t="shared" ref="H837:H900" ca="1" si="307">IFERROR(MATCH($H$2,OFFSET(rMaxtable,,1000-$B837,,1),-1),"")</f>
        <v/>
      </c>
      <c r="I837" s="101" t="str">
        <f t="shared" ref="I837:I900" ca="1" si="308">IFERROR(INDEX(rMaxtable,H837,1000-$B837+1),"")</f>
        <v/>
      </c>
      <c r="J837" s="101" t="str">
        <f t="shared" ref="J837:J900" ca="1" si="309">IFERROR(INDEX(rMaxtable,H837+1,1000-$B837+1),"")</f>
        <v/>
      </c>
      <c r="K837" s="101" t="str">
        <f t="shared" ref="K837:K900" ca="1" si="310">IFERROR(H837-1+(I837-$H$2)/(I837-IF(ISNUMBER(J837),J837,0))*(1),"")</f>
        <v/>
      </c>
      <c r="L837" s="102" t="str">
        <f t="shared" ref="L837:L900" si="311">IF(B836&lt;rNtrials,-(rPipvalue*rSDSL*K837),"")</f>
        <v/>
      </c>
      <c r="M837" s="124" t="str">
        <f t="shared" ca="1" si="294"/>
        <v/>
      </c>
      <c r="N837" s="124" t="str">
        <f t="shared" ca="1" si="295"/>
        <v/>
      </c>
      <c r="O837" s="124" t="str">
        <f t="shared" ref="O837:O900" si="312">IF($B837&gt;rNtrials,"",(1-IF(ISNUMBER(M837),M837,rSmall))*(1-IF(ISNUMBER(N837),N837,rSmall)))</f>
        <v/>
      </c>
      <c r="P837" s="124" t="str">
        <f t="shared" ref="P837:P900" si="313">IF($B837&gt;rNtrials,"",IF(ISNUMBER(M837),M837,rSmall)*IF(ISNUMBER(N837),N837,rSmall))</f>
        <v/>
      </c>
      <c r="Q837" s="124" t="str">
        <f t="shared" ref="Q837:Q900" si="314">IFERROR(IF($B837&gt;rNtrials,"",IF(ISNUMBER(M837),M837,rSmall)*P837/(IF(ISNUMBER(M837),M837,rSmall)+IF(ISNUMBER(N837),N837,rSmall))),"")</f>
        <v/>
      </c>
      <c r="R837" s="124" t="str">
        <f t="shared" ca="1" si="296"/>
        <v/>
      </c>
      <c r="S837" s="154" t="str">
        <f t="shared" ca="1" si="297"/>
        <v/>
      </c>
      <c r="T837" s="154" t="str">
        <f t="shared" ca="1" si="293"/>
        <v/>
      </c>
      <c r="U837" s="154" t="str">
        <f t="shared" si="298"/>
        <v/>
      </c>
      <c r="V837" s="101" t="str">
        <f t="shared" ca="1" si="299"/>
        <v/>
      </c>
      <c r="W837" s="101" t="str">
        <f t="shared" si="300"/>
        <v/>
      </c>
    </row>
    <row r="838" spans="1:23">
      <c r="A838" s="102" t="str">
        <f>IFERROR(B838*Proc!$H$38,"")</f>
        <v/>
      </c>
      <c r="B838" s="34" t="str">
        <f t="shared" si="301"/>
        <v/>
      </c>
      <c r="C838" s="34" t="str">
        <f t="shared" ca="1" si="302"/>
        <v/>
      </c>
      <c r="D838" s="101" t="str">
        <f t="shared" ca="1" si="303"/>
        <v/>
      </c>
      <c r="E838" s="101" t="str">
        <f t="shared" ca="1" si="304"/>
        <v/>
      </c>
      <c r="F838" s="101" t="str">
        <f t="shared" ca="1" si="305"/>
        <v/>
      </c>
      <c r="G838" s="102" t="str">
        <f t="shared" ca="1" si="306"/>
        <v/>
      </c>
      <c r="H838" s="34" t="str">
        <f t="shared" ca="1" si="307"/>
        <v/>
      </c>
      <c r="I838" s="101" t="str">
        <f t="shared" ca="1" si="308"/>
        <v/>
      </c>
      <c r="J838" s="101" t="str">
        <f t="shared" ca="1" si="309"/>
        <v/>
      </c>
      <c r="K838" s="101" t="str">
        <f t="shared" ca="1" si="310"/>
        <v/>
      </c>
      <c r="L838" s="102" t="str">
        <f t="shared" si="311"/>
        <v/>
      </c>
      <c r="M838" s="124" t="str">
        <f t="shared" ca="1" si="294"/>
        <v/>
      </c>
      <c r="N838" s="124" t="str">
        <f t="shared" ca="1" si="295"/>
        <v/>
      </c>
      <c r="O838" s="124" t="str">
        <f t="shared" si="312"/>
        <v/>
      </c>
      <c r="P838" s="124" t="str">
        <f t="shared" si="313"/>
        <v/>
      </c>
      <c r="Q838" s="124" t="str">
        <f t="shared" si="314"/>
        <v/>
      </c>
      <c r="R838" s="124" t="str">
        <f t="shared" ca="1" si="296"/>
        <v/>
      </c>
      <c r="S838" s="154" t="str">
        <f t="shared" ca="1" si="297"/>
        <v/>
      </c>
      <c r="T838" s="154" t="str">
        <f t="shared" ref="T838:T901" ca="1" si="315">IFERROR(N838-Q838,"")</f>
        <v/>
      </c>
      <c r="U838" s="154" t="str">
        <f t="shared" si="298"/>
        <v/>
      </c>
      <c r="V838" s="101" t="str">
        <f t="shared" ca="1" si="299"/>
        <v/>
      </c>
      <c r="W838" s="101" t="str">
        <f t="shared" si="300"/>
        <v/>
      </c>
    </row>
    <row r="839" spans="1:23">
      <c r="A839" s="102" t="str">
        <f>IFERROR(B839*Proc!$H$38,"")</f>
        <v/>
      </c>
      <c r="B839" s="34" t="str">
        <f t="shared" si="301"/>
        <v/>
      </c>
      <c r="C839" s="34" t="str">
        <f t="shared" ca="1" si="302"/>
        <v/>
      </c>
      <c r="D839" s="101" t="str">
        <f t="shared" ca="1" si="303"/>
        <v/>
      </c>
      <c r="E839" s="101" t="str">
        <f t="shared" ca="1" si="304"/>
        <v/>
      </c>
      <c r="F839" s="101" t="str">
        <f t="shared" ca="1" si="305"/>
        <v/>
      </c>
      <c r="G839" s="102" t="str">
        <f t="shared" ca="1" si="306"/>
        <v/>
      </c>
      <c r="H839" s="34" t="str">
        <f t="shared" ca="1" si="307"/>
        <v/>
      </c>
      <c r="I839" s="101" t="str">
        <f t="shared" ca="1" si="308"/>
        <v/>
      </c>
      <c r="J839" s="101" t="str">
        <f t="shared" ca="1" si="309"/>
        <v/>
      </c>
      <c r="K839" s="101" t="str">
        <f t="shared" ca="1" si="310"/>
        <v/>
      </c>
      <c r="L839" s="102" t="str">
        <f t="shared" si="311"/>
        <v/>
      </c>
      <c r="M839" s="124" t="str">
        <f t="shared" ca="1" si="294"/>
        <v/>
      </c>
      <c r="N839" s="124" t="str">
        <f t="shared" ca="1" si="295"/>
        <v/>
      </c>
      <c r="O839" s="124" t="str">
        <f t="shared" si="312"/>
        <v/>
      </c>
      <c r="P839" s="124" t="str">
        <f t="shared" si="313"/>
        <v/>
      </c>
      <c r="Q839" s="124" t="str">
        <f t="shared" si="314"/>
        <v/>
      </c>
      <c r="R839" s="124" t="str">
        <f t="shared" ca="1" si="296"/>
        <v/>
      </c>
      <c r="S839" s="154" t="str">
        <f t="shared" ca="1" si="297"/>
        <v/>
      </c>
      <c r="T839" s="154" t="str">
        <f t="shared" ca="1" si="315"/>
        <v/>
      </c>
      <c r="U839" s="154" t="str">
        <f t="shared" si="298"/>
        <v/>
      </c>
      <c r="V839" s="101" t="str">
        <f t="shared" ca="1" si="299"/>
        <v/>
      </c>
      <c r="W839" s="101" t="str">
        <f t="shared" si="300"/>
        <v/>
      </c>
    </row>
    <row r="840" spans="1:23">
      <c r="A840" s="102" t="str">
        <f>IFERROR(B840*Proc!$H$38,"")</f>
        <v/>
      </c>
      <c r="B840" s="34" t="str">
        <f t="shared" si="301"/>
        <v/>
      </c>
      <c r="C840" s="34" t="str">
        <f t="shared" ca="1" si="302"/>
        <v/>
      </c>
      <c r="D840" s="101" t="str">
        <f t="shared" ca="1" si="303"/>
        <v/>
      </c>
      <c r="E840" s="101" t="str">
        <f t="shared" ca="1" si="304"/>
        <v/>
      </c>
      <c r="F840" s="101" t="str">
        <f t="shared" ca="1" si="305"/>
        <v/>
      </c>
      <c r="G840" s="102" t="str">
        <f t="shared" ca="1" si="306"/>
        <v/>
      </c>
      <c r="H840" s="34" t="str">
        <f t="shared" ca="1" si="307"/>
        <v/>
      </c>
      <c r="I840" s="101" t="str">
        <f t="shared" ca="1" si="308"/>
        <v/>
      </c>
      <c r="J840" s="101" t="str">
        <f t="shared" ca="1" si="309"/>
        <v/>
      </c>
      <c r="K840" s="101" t="str">
        <f t="shared" ca="1" si="310"/>
        <v/>
      </c>
      <c r="L840" s="102" t="str">
        <f t="shared" si="311"/>
        <v/>
      </c>
      <c r="M840" s="124" t="str">
        <f t="shared" ca="1" si="294"/>
        <v/>
      </c>
      <c r="N840" s="124" t="str">
        <f t="shared" ca="1" si="295"/>
        <v/>
      </c>
      <c r="O840" s="124" t="str">
        <f t="shared" si="312"/>
        <v/>
      </c>
      <c r="P840" s="124" t="str">
        <f t="shared" si="313"/>
        <v/>
      </c>
      <c r="Q840" s="124" t="str">
        <f t="shared" si="314"/>
        <v/>
      </c>
      <c r="R840" s="124" t="str">
        <f t="shared" ca="1" si="296"/>
        <v/>
      </c>
      <c r="S840" s="154" t="str">
        <f t="shared" ca="1" si="297"/>
        <v/>
      </c>
      <c r="T840" s="154" t="str">
        <f t="shared" ca="1" si="315"/>
        <v/>
      </c>
      <c r="U840" s="154" t="str">
        <f t="shared" si="298"/>
        <v/>
      </c>
      <c r="V840" s="101" t="str">
        <f t="shared" ca="1" si="299"/>
        <v/>
      </c>
      <c r="W840" s="101" t="str">
        <f t="shared" si="300"/>
        <v/>
      </c>
    </row>
    <row r="841" spans="1:23">
      <c r="A841" s="102" t="str">
        <f>IFERROR(B841*Proc!$H$38,"")</f>
        <v/>
      </c>
      <c r="B841" s="34" t="str">
        <f t="shared" si="301"/>
        <v/>
      </c>
      <c r="C841" s="34" t="str">
        <f t="shared" ca="1" si="302"/>
        <v/>
      </c>
      <c r="D841" s="101" t="str">
        <f t="shared" ca="1" si="303"/>
        <v/>
      </c>
      <c r="E841" s="101" t="str">
        <f t="shared" ca="1" si="304"/>
        <v/>
      </c>
      <c r="F841" s="101" t="str">
        <f t="shared" ca="1" si="305"/>
        <v/>
      </c>
      <c r="G841" s="102" t="str">
        <f t="shared" ca="1" si="306"/>
        <v/>
      </c>
      <c r="H841" s="34" t="str">
        <f t="shared" ca="1" si="307"/>
        <v/>
      </c>
      <c r="I841" s="101" t="str">
        <f t="shared" ca="1" si="308"/>
        <v/>
      </c>
      <c r="J841" s="101" t="str">
        <f t="shared" ca="1" si="309"/>
        <v/>
      </c>
      <c r="K841" s="101" t="str">
        <f t="shared" ca="1" si="310"/>
        <v/>
      </c>
      <c r="L841" s="102" t="str">
        <f t="shared" si="311"/>
        <v/>
      </c>
      <c r="M841" s="124" t="str">
        <f t="shared" ca="1" si="294"/>
        <v/>
      </c>
      <c r="N841" s="124" t="str">
        <f t="shared" ca="1" si="295"/>
        <v/>
      </c>
      <c r="O841" s="124" t="str">
        <f t="shared" si="312"/>
        <v/>
      </c>
      <c r="P841" s="124" t="str">
        <f t="shared" si="313"/>
        <v/>
      </c>
      <c r="Q841" s="124" t="str">
        <f t="shared" si="314"/>
        <v/>
      </c>
      <c r="R841" s="124" t="str">
        <f t="shared" ca="1" si="296"/>
        <v/>
      </c>
      <c r="S841" s="154" t="str">
        <f t="shared" ca="1" si="297"/>
        <v/>
      </c>
      <c r="T841" s="154" t="str">
        <f t="shared" ca="1" si="315"/>
        <v/>
      </c>
      <c r="U841" s="154" t="str">
        <f t="shared" si="298"/>
        <v/>
      </c>
      <c r="V841" s="101" t="str">
        <f t="shared" ca="1" si="299"/>
        <v/>
      </c>
      <c r="W841" s="101" t="str">
        <f t="shared" si="300"/>
        <v/>
      </c>
    </row>
    <row r="842" spans="1:23">
      <c r="A842" s="102" t="str">
        <f>IFERROR(B842*Proc!$H$38,"")</f>
        <v/>
      </c>
      <c r="B842" s="34" t="str">
        <f t="shared" si="301"/>
        <v/>
      </c>
      <c r="C842" s="34" t="str">
        <f t="shared" ca="1" si="302"/>
        <v/>
      </c>
      <c r="D842" s="101" t="str">
        <f t="shared" ca="1" si="303"/>
        <v/>
      </c>
      <c r="E842" s="101" t="str">
        <f t="shared" ca="1" si="304"/>
        <v/>
      </c>
      <c r="F842" s="101" t="str">
        <f t="shared" ca="1" si="305"/>
        <v/>
      </c>
      <c r="G842" s="102" t="str">
        <f t="shared" ca="1" si="306"/>
        <v/>
      </c>
      <c r="H842" s="34" t="str">
        <f t="shared" ca="1" si="307"/>
        <v/>
      </c>
      <c r="I842" s="101" t="str">
        <f t="shared" ca="1" si="308"/>
        <v/>
      </c>
      <c r="J842" s="101" t="str">
        <f t="shared" ca="1" si="309"/>
        <v/>
      </c>
      <c r="K842" s="101" t="str">
        <f t="shared" ca="1" si="310"/>
        <v/>
      </c>
      <c r="L842" s="102" t="str">
        <f t="shared" si="311"/>
        <v/>
      </c>
      <c r="M842" s="124" t="str">
        <f t="shared" ca="1" si="294"/>
        <v/>
      </c>
      <c r="N842" s="124" t="str">
        <f t="shared" ca="1" si="295"/>
        <v/>
      </c>
      <c r="O842" s="124" t="str">
        <f t="shared" si="312"/>
        <v/>
      </c>
      <c r="P842" s="124" t="str">
        <f t="shared" si="313"/>
        <v/>
      </c>
      <c r="Q842" s="124" t="str">
        <f t="shared" si="314"/>
        <v/>
      </c>
      <c r="R842" s="124" t="str">
        <f t="shared" ca="1" si="296"/>
        <v/>
      </c>
      <c r="S842" s="154" t="str">
        <f t="shared" ca="1" si="297"/>
        <v/>
      </c>
      <c r="T842" s="154" t="str">
        <f t="shared" ca="1" si="315"/>
        <v/>
      </c>
      <c r="U842" s="154" t="str">
        <f t="shared" si="298"/>
        <v/>
      </c>
      <c r="V842" s="101" t="str">
        <f t="shared" ca="1" si="299"/>
        <v/>
      </c>
      <c r="W842" s="101" t="str">
        <f t="shared" si="300"/>
        <v/>
      </c>
    </row>
    <row r="843" spans="1:23">
      <c r="A843" s="102" t="str">
        <f>IFERROR(B843*Proc!$H$38,"")</f>
        <v/>
      </c>
      <c r="B843" s="34" t="str">
        <f t="shared" si="301"/>
        <v/>
      </c>
      <c r="C843" s="34" t="str">
        <f t="shared" ca="1" si="302"/>
        <v/>
      </c>
      <c r="D843" s="101" t="str">
        <f t="shared" ca="1" si="303"/>
        <v/>
      </c>
      <c r="E843" s="101" t="str">
        <f t="shared" ca="1" si="304"/>
        <v/>
      </c>
      <c r="F843" s="101" t="str">
        <f t="shared" ca="1" si="305"/>
        <v/>
      </c>
      <c r="G843" s="102" t="str">
        <f t="shared" ca="1" si="306"/>
        <v/>
      </c>
      <c r="H843" s="34" t="str">
        <f t="shared" ca="1" si="307"/>
        <v/>
      </c>
      <c r="I843" s="101" t="str">
        <f t="shared" ca="1" si="308"/>
        <v/>
      </c>
      <c r="J843" s="101" t="str">
        <f t="shared" ca="1" si="309"/>
        <v/>
      </c>
      <c r="K843" s="101" t="str">
        <f t="shared" ca="1" si="310"/>
        <v/>
      </c>
      <c r="L843" s="102" t="str">
        <f t="shared" si="311"/>
        <v/>
      </c>
      <c r="M843" s="124" t="str">
        <f t="shared" ca="1" si="294"/>
        <v/>
      </c>
      <c r="N843" s="124" t="str">
        <f t="shared" ca="1" si="295"/>
        <v/>
      </c>
      <c r="O843" s="124" t="str">
        <f t="shared" si="312"/>
        <v/>
      </c>
      <c r="P843" s="124" t="str">
        <f t="shared" si="313"/>
        <v/>
      </c>
      <c r="Q843" s="124" t="str">
        <f t="shared" si="314"/>
        <v/>
      </c>
      <c r="R843" s="124" t="str">
        <f t="shared" ca="1" si="296"/>
        <v/>
      </c>
      <c r="S843" s="154" t="str">
        <f t="shared" ca="1" si="297"/>
        <v/>
      </c>
      <c r="T843" s="154" t="str">
        <f t="shared" ca="1" si="315"/>
        <v/>
      </c>
      <c r="U843" s="154" t="str">
        <f t="shared" si="298"/>
        <v/>
      </c>
      <c r="V843" s="101" t="str">
        <f t="shared" ca="1" si="299"/>
        <v/>
      </c>
      <c r="W843" s="101" t="str">
        <f t="shared" si="300"/>
        <v/>
      </c>
    </row>
    <row r="844" spans="1:23">
      <c r="A844" s="102" t="str">
        <f>IFERROR(B844*Proc!$H$38,"")</f>
        <v/>
      </c>
      <c r="B844" s="34" t="str">
        <f t="shared" si="301"/>
        <v/>
      </c>
      <c r="C844" s="34" t="str">
        <f t="shared" ca="1" si="302"/>
        <v/>
      </c>
      <c r="D844" s="101" t="str">
        <f t="shared" ca="1" si="303"/>
        <v/>
      </c>
      <c r="E844" s="101" t="str">
        <f t="shared" ca="1" si="304"/>
        <v/>
      </c>
      <c r="F844" s="101" t="str">
        <f t="shared" ca="1" si="305"/>
        <v/>
      </c>
      <c r="G844" s="102" t="str">
        <f t="shared" ca="1" si="306"/>
        <v/>
      </c>
      <c r="H844" s="34" t="str">
        <f t="shared" ca="1" si="307"/>
        <v/>
      </c>
      <c r="I844" s="101" t="str">
        <f t="shared" ca="1" si="308"/>
        <v/>
      </c>
      <c r="J844" s="101" t="str">
        <f t="shared" ca="1" si="309"/>
        <v/>
      </c>
      <c r="K844" s="101" t="str">
        <f t="shared" ca="1" si="310"/>
        <v/>
      </c>
      <c r="L844" s="102" t="str">
        <f t="shared" si="311"/>
        <v/>
      </c>
      <c r="M844" s="124" t="str">
        <f t="shared" ca="1" si="294"/>
        <v/>
      </c>
      <c r="N844" s="124" t="str">
        <f t="shared" ca="1" si="295"/>
        <v/>
      </c>
      <c r="O844" s="124" t="str">
        <f t="shared" si="312"/>
        <v/>
      </c>
      <c r="P844" s="124" t="str">
        <f t="shared" si="313"/>
        <v/>
      </c>
      <c r="Q844" s="124" t="str">
        <f t="shared" si="314"/>
        <v/>
      </c>
      <c r="R844" s="124" t="str">
        <f t="shared" ca="1" si="296"/>
        <v/>
      </c>
      <c r="S844" s="154" t="str">
        <f t="shared" ca="1" si="297"/>
        <v/>
      </c>
      <c r="T844" s="154" t="str">
        <f t="shared" ca="1" si="315"/>
        <v/>
      </c>
      <c r="U844" s="154" t="str">
        <f t="shared" si="298"/>
        <v/>
      </c>
      <c r="V844" s="101" t="str">
        <f t="shared" ca="1" si="299"/>
        <v/>
      </c>
      <c r="W844" s="101" t="str">
        <f t="shared" si="300"/>
        <v/>
      </c>
    </row>
    <row r="845" spans="1:23">
      <c r="A845" s="102" t="str">
        <f>IFERROR(B845*Proc!$H$38,"")</f>
        <v/>
      </c>
      <c r="B845" s="34" t="str">
        <f t="shared" si="301"/>
        <v/>
      </c>
      <c r="C845" s="34" t="str">
        <f t="shared" ca="1" si="302"/>
        <v/>
      </c>
      <c r="D845" s="101" t="str">
        <f t="shared" ca="1" si="303"/>
        <v/>
      </c>
      <c r="E845" s="101" t="str">
        <f t="shared" ca="1" si="304"/>
        <v/>
      </c>
      <c r="F845" s="101" t="str">
        <f t="shared" ca="1" si="305"/>
        <v/>
      </c>
      <c r="G845" s="102" t="str">
        <f t="shared" ca="1" si="306"/>
        <v/>
      </c>
      <c r="H845" s="34" t="str">
        <f t="shared" ca="1" si="307"/>
        <v/>
      </c>
      <c r="I845" s="101" t="str">
        <f t="shared" ca="1" si="308"/>
        <v/>
      </c>
      <c r="J845" s="101" t="str">
        <f t="shared" ca="1" si="309"/>
        <v/>
      </c>
      <c r="K845" s="101" t="str">
        <f t="shared" ca="1" si="310"/>
        <v/>
      </c>
      <c r="L845" s="102" t="str">
        <f t="shared" si="311"/>
        <v/>
      </c>
      <c r="M845" s="124" t="str">
        <f t="shared" ca="1" si="294"/>
        <v/>
      </c>
      <c r="N845" s="124" t="str">
        <f t="shared" ca="1" si="295"/>
        <v/>
      </c>
      <c r="O845" s="124" t="str">
        <f t="shared" si="312"/>
        <v/>
      </c>
      <c r="P845" s="124" t="str">
        <f t="shared" si="313"/>
        <v/>
      </c>
      <c r="Q845" s="124" t="str">
        <f t="shared" si="314"/>
        <v/>
      </c>
      <c r="R845" s="124" t="str">
        <f t="shared" ca="1" si="296"/>
        <v/>
      </c>
      <c r="S845" s="154" t="str">
        <f t="shared" ca="1" si="297"/>
        <v/>
      </c>
      <c r="T845" s="154" t="str">
        <f t="shared" ca="1" si="315"/>
        <v/>
      </c>
      <c r="U845" s="154" t="str">
        <f t="shared" si="298"/>
        <v/>
      </c>
      <c r="V845" s="101" t="str">
        <f t="shared" ca="1" si="299"/>
        <v/>
      </c>
      <c r="W845" s="101" t="str">
        <f t="shared" si="300"/>
        <v/>
      </c>
    </row>
    <row r="846" spans="1:23">
      <c r="A846" s="102" t="str">
        <f>IFERROR(B846*Proc!$H$38,"")</f>
        <v/>
      </c>
      <c r="B846" s="34" t="str">
        <f t="shared" si="301"/>
        <v/>
      </c>
      <c r="C846" s="34" t="str">
        <f t="shared" ca="1" si="302"/>
        <v/>
      </c>
      <c r="D846" s="101" t="str">
        <f t="shared" ca="1" si="303"/>
        <v/>
      </c>
      <c r="E846" s="101" t="str">
        <f t="shared" ca="1" si="304"/>
        <v/>
      </c>
      <c r="F846" s="101" t="str">
        <f t="shared" ca="1" si="305"/>
        <v/>
      </c>
      <c r="G846" s="102" t="str">
        <f t="shared" ca="1" si="306"/>
        <v/>
      </c>
      <c r="H846" s="34" t="str">
        <f t="shared" ca="1" si="307"/>
        <v/>
      </c>
      <c r="I846" s="101" t="str">
        <f t="shared" ca="1" si="308"/>
        <v/>
      </c>
      <c r="J846" s="101" t="str">
        <f t="shared" ca="1" si="309"/>
        <v/>
      </c>
      <c r="K846" s="101" t="str">
        <f t="shared" ca="1" si="310"/>
        <v/>
      </c>
      <c r="L846" s="102" t="str">
        <f t="shared" si="311"/>
        <v/>
      </c>
      <c r="M846" s="124" t="str">
        <f t="shared" ca="1" si="294"/>
        <v/>
      </c>
      <c r="N846" s="124" t="str">
        <f t="shared" ca="1" si="295"/>
        <v/>
      </c>
      <c r="O846" s="124" t="str">
        <f t="shared" si="312"/>
        <v/>
      </c>
      <c r="P846" s="124" t="str">
        <f t="shared" si="313"/>
        <v/>
      </c>
      <c r="Q846" s="124" t="str">
        <f t="shared" si="314"/>
        <v/>
      </c>
      <c r="R846" s="124" t="str">
        <f t="shared" ca="1" si="296"/>
        <v/>
      </c>
      <c r="S846" s="154" t="str">
        <f t="shared" ca="1" si="297"/>
        <v/>
      </c>
      <c r="T846" s="154" t="str">
        <f t="shared" ca="1" si="315"/>
        <v/>
      </c>
      <c r="U846" s="154" t="str">
        <f t="shared" si="298"/>
        <v/>
      </c>
      <c r="V846" s="101" t="str">
        <f t="shared" ca="1" si="299"/>
        <v/>
      </c>
      <c r="W846" s="101" t="str">
        <f t="shared" si="300"/>
        <v/>
      </c>
    </row>
    <row r="847" spans="1:23">
      <c r="A847" s="102" t="str">
        <f>IFERROR(B847*Proc!$H$38,"")</f>
        <v/>
      </c>
      <c r="B847" s="34" t="str">
        <f t="shared" si="301"/>
        <v/>
      </c>
      <c r="C847" s="34" t="str">
        <f t="shared" ca="1" si="302"/>
        <v/>
      </c>
      <c r="D847" s="101" t="str">
        <f t="shared" ca="1" si="303"/>
        <v/>
      </c>
      <c r="E847" s="101" t="str">
        <f t="shared" ca="1" si="304"/>
        <v/>
      </c>
      <c r="F847" s="101" t="str">
        <f t="shared" ca="1" si="305"/>
        <v/>
      </c>
      <c r="G847" s="102" t="str">
        <f t="shared" ca="1" si="306"/>
        <v/>
      </c>
      <c r="H847" s="34" t="str">
        <f t="shared" ca="1" si="307"/>
        <v/>
      </c>
      <c r="I847" s="101" t="str">
        <f t="shared" ca="1" si="308"/>
        <v/>
      </c>
      <c r="J847" s="101" t="str">
        <f t="shared" ca="1" si="309"/>
        <v/>
      </c>
      <c r="K847" s="101" t="str">
        <f t="shared" ca="1" si="310"/>
        <v/>
      </c>
      <c r="L847" s="102" t="str">
        <f t="shared" si="311"/>
        <v/>
      </c>
      <c r="M847" s="124" t="str">
        <f t="shared" ca="1" si="294"/>
        <v/>
      </c>
      <c r="N847" s="124" t="str">
        <f t="shared" ca="1" si="295"/>
        <v/>
      </c>
      <c r="O847" s="124" t="str">
        <f t="shared" si="312"/>
        <v/>
      </c>
      <c r="P847" s="124" t="str">
        <f t="shared" si="313"/>
        <v/>
      </c>
      <c r="Q847" s="124" t="str">
        <f t="shared" si="314"/>
        <v/>
      </c>
      <c r="R847" s="124" t="str">
        <f t="shared" ca="1" si="296"/>
        <v/>
      </c>
      <c r="S847" s="154" t="str">
        <f t="shared" ca="1" si="297"/>
        <v/>
      </c>
      <c r="T847" s="154" t="str">
        <f t="shared" ca="1" si="315"/>
        <v/>
      </c>
      <c r="U847" s="154" t="str">
        <f t="shared" si="298"/>
        <v/>
      </c>
      <c r="V847" s="101" t="str">
        <f t="shared" ca="1" si="299"/>
        <v/>
      </c>
      <c r="W847" s="101" t="str">
        <f t="shared" si="300"/>
        <v/>
      </c>
    </row>
    <row r="848" spans="1:23">
      <c r="A848" s="102" t="str">
        <f>IFERROR(B848*Proc!$H$38,"")</f>
        <v/>
      </c>
      <c r="B848" s="34" t="str">
        <f t="shared" si="301"/>
        <v/>
      </c>
      <c r="C848" s="34" t="str">
        <f t="shared" ca="1" si="302"/>
        <v/>
      </c>
      <c r="D848" s="101" t="str">
        <f t="shared" ca="1" si="303"/>
        <v/>
      </c>
      <c r="E848" s="101" t="str">
        <f t="shared" ca="1" si="304"/>
        <v/>
      </c>
      <c r="F848" s="101" t="str">
        <f t="shared" ca="1" si="305"/>
        <v/>
      </c>
      <c r="G848" s="102" t="str">
        <f t="shared" ca="1" si="306"/>
        <v/>
      </c>
      <c r="H848" s="34" t="str">
        <f t="shared" ca="1" si="307"/>
        <v/>
      </c>
      <c r="I848" s="101" t="str">
        <f t="shared" ca="1" si="308"/>
        <v/>
      </c>
      <c r="J848" s="101" t="str">
        <f t="shared" ca="1" si="309"/>
        <v/>
      </c>
      <c r="K848" s="101" t="str">
        <f t="shared" ca="1" si="310"/>
        <v/>
      </c>
      <c r="L848" s="102" t="str">
        <f t="shared" si="311"/>
        <v/>
      </c>
      <c r="M848" s="124" t="str">
        <f t="shared" ca="1" si="294"/>
        <v/>
      </c>
      <c r="N848" s="124" t="str">
        <f t="shared" ca="1" si="295"/>
        <v/>
      </c>
      <c r="O848" s="124" t="str">
        <f t="shared" si="312"/>
        <v/>
      </c>
      <c r="P848" s="124" t="str">
        <f t="shared" si="313"/>
        <v/>
      </c>
      <c r="Q848" s="124" t="str">
        <f t="shared" si="314"/>
        <v/>
      </c>
      <c r="R848" s="124" t="str">
        <f t="shared" ca="1" si="296"/>
        <v/>
      </c>
      <c r="S848" s="154" t="str">
        <f t="shared" ca="1" si="297"/>
        <v/>
      </c>
      <c r="T848" s="154" t="str">
        <f t="shared" ca="1" si="315"/>
        <v/>
      </c>
      <c r="U848" s="154" t="str">
        <f t="shared" si="298"/>
        <v/>
      </c>
      <c r="V848" s="101" t="str">
        <f t="shared" ca="1" si="299"/>
        <v/>
      </c>
      <c r="W848" s="101" t="str">
        <f t="shared" si="300"/>
        <v/>
      </c>
    </row>
    <row r="849" spans="1:23">
      <c r="A849" s="102" t="str">
        <f>IFERROR(B849*Proc!$H$38,"")</f>
        <v/>
      </c>
      <c r="B849" s="34" t="str">
        <f t="shared" si="301"/>
        <v/>
      </c>
      <c r="C849" s="34" t="str">
        <f t="shared" ca="1" si="302"/>
        <v/>
      </c>
      <c r="D849" s="101" t="str">
        <f t="shared" ca="1" si="303"/>
        <v/>
      </c>
      <c r="E849" s="101" t="str">
        <f t="shared" ca="1" si="304"/>
        <v/>
      </c>
      <c r="F849" s="101" t="str">
        <f t="shared" ca="1" si="305"/>
        <v/>
      </c>
      <c r="G849" s="102" t="str">
        <f t="shared" ca="1" si="306"/>
        <v/>
      </c>
      <c r="H849" s="34" t="str">
        <f t="shared" ca="1" si="307"/>
        <v/>
      </c>
      <c r="I849" s="101" t="str">
        <f t="shared" ca="1" si="308"/>
        <v/>
      </c>
      <c r="J849" s="101" t="str">
        <f t="shared" ca="1" si="309"/>
        <v/>
      </c>
      <c r="K849" s="101" t="str">
        <f t="shared" ca="1" si="310"/>
        <v/>
      </c>
      <c r="L849" s="102" t="str">
        <f t="shared" si="311"/>
        <v/>
      </c>
      <c r="M849" s="124" t="str">
        <f t="shared" ca="1" si="294"/>
        <v/>
      </c>
      <c r="N849" s="124" t="str">
        <f t="shared" ca="1" si="295"/>
        <v/>
      </c>
      <c r="O849" s="124" t="str">
        <f t="shared" si="312"/>
        <v/>
      </c>
      <c r="P849" s="124" t="str">
        <f t="shared" si="313"/>
        <v/>
      </c>
      <c r="Q849" s="124" t="str">
        <f t="shared" si="314"/>
        <v/>
      </c>
      <c r="R849" s="124" t="str">
        <f t="shared" ca="1" si="296"/>
        <v/>
      </c>
      <c r="S849" s="154" t="str">
        <f t="shared" ca="1" si="297"/>
        <v/>
      </c>
      <c r="T849" s="154" t="str">
        <f t="shared" ca="1" si="315"/>
        <v/>
      </c>
      <c r="U849" s="154" t="str">
        <f t="shared" si="298"/>
        <v/>
      </c>
      <c r="V849" s="101" t="str">
        <f t="shared" ca="1" si="299"/>
        <v/>
      </c>
      <c r="W849" s="101" t="str">
        <f t="shared" si="300"/>
        <v/>
      </c>
    </row>
    <row r="850" spans="1:23">
      <c r="A850" s="102" t="str">
        <f>IFERROR(B850*Proc!$H$38,"")</f>
        <v/>
      </c>
      <c r="B850" s="34" t="str">
        <f t="shared" si="301"/>
        <v/>
      </c>
      <c r="C850" s="34" t="str">
        <f t="shared" ca="1" si="302"/>
        <v/>
      </c>
      <c r="D850" s="101" t="str">
        <f t="shared" ca="1" si="303"/>
        <v/>
      </c>
      <c r="E850" s="101" t="str">
        <f t="shared" ca="1" si="304"/>
        <v/>
      </c>
      <c r="F850" s="101" t="str">
        <f t="shared" ca="1" si="305"/>
        <v/>
      </c>
      <c r="G850" s="102" t="str">
        <f t="shared" ca="1" si="306"/>
        <v/>
      </c>
      <c r="H850" s="34" t="str">
        <f t="shared" ca="1" si="307"/>
        <v/>
      </c>
      <c r="I850" s="101" t="str">
        <f t="shared" ca="1" si="308"/>
        <v/>
      </c>
      <c r="J850" s="101" t="str">
        <f t="shared" ca="1" si="309"/>
        <v/>
      </c>
      <c r="K850" s="101" t="str">
        <f t="shared" ca="1" si="310"/>
        <v/>
      </c>
      <c r="L850" s="102" t="str">
        <f t="shared" si="311"/>
        <v/>
      </c>
      <c r="M850" s="124" t="str">
        <f t="shared" ca="1" si="294"/>
        <v/>
      </c>
      <c r="N850" s="124" t="str">
        <f t="shared" ca="1" si="295"/>
        <v/>
      </c>
      <c r="O850" s="124" t="str">
        <f t="shared" si="312"/>
        <v/>
      </c>
      <c r="P850" s="124" t="str">
        <f t="shared" si="313"/>
        <v/>
      </c>
      <c r="Q850" s="124" t="str">
        <f t="shared" si="314"/>
        <v/>
      </c>
      <c r="R850" s="124" t="str">
        <f t="shared" ca="1" si="296"/>
        <v/>
      </c>
      <c r="S850" s="154" t="str">
        <f t="shared" ca="1" si="297"/>
        <v/>
      </c>
      <c r="T850" s="154" t="str">
        <f t="shared" ca="1" si="315"/>
        <v/>
      </c>
      <c r="U850" s="154" t="str">
        <f t="shared" si="298"/>
        <v/>
      </c>
      <c r="V850" s="101" t="str">
        <f t="shared" ca="1" si="299"/>
        <v/>
      </c>
      <c r="W850" s="101" t="str">
        <f t="shared" si="300"/>
        <v/>
      </c>
    </row>
    <row r="851" spans="1:23">
      <c r="A851" s="102" t="str">
        <f>IFERROR(B851*Proc!$H$38,"")</f>
        <v/>
      </c>
      <c r="B851" s="34" t="str">
        <f t="shared" si="301"/>
        <v/>
      </c>
      <c r="C851" s="34" t="str">
        <f t="shared" ca="1" si="302"/>
        <v/>
      </c>
      <c r="D851" s="101" t="str">
        <f t="shared" ca="1" si="303"/>
        <v/>
      </c>
      <c r="E851" s="101" t="str">
        <f t="shared" ca="1" si="304"/>
        <v/>
      </c>
      <c r="F851" s="101" t="str">
        <f t="shared" ca="1" si="305"/>
        <v/>
      </c>
      <c r="G851" s="102" t="str">
        <f t="shared" ca="1" si="306"/>
        <v/>
      </c>
      <c r="H851" s="34" t="str">
        <f t="shared" ca="1" si="307"/>
        <v/>
      </c>
      <c r="I851" s="101" t="str">
        <f t="shared" ca="1" si="308"/>
        <v/>
      </c>
      <c r="J851" s="101" t="str">
        <f t="shared" ca="1" si="309"/>
        <v/>
      </c>
      <c r="K851" s="101" t="str">
        <f t="shared" ca="1" si="310"/>
        <v/>
      </c>
      <c r="L851" s="102" t="str">
        <f t="shared" si="311"/>
        <v/>
      </c>
      <c r="M851" s="124" t="str">
        <f t="shared" ca="1" si="294"/>
        <v/>
      </c>
      <c r="N851" s="124" t="str">
        <f t="shared" ca="1" si="295"/>
        <v/>
      </c>
      <c r="O851" s="124" t="str">
        <f t="shared" si="312"/>
        <v/>
      </c>
      <c r="P851" s="124" t="str">
        <f t="shared" si="313"/>
        <v/>
      </c>
      <c r="Q851" s="124" t="str">
        <f t="shared" si="314"/>
        <v/>
      </c>
      <c r="R851" s="124" t="str">
        <f t="shared" ca="1" si="296"/>
        <v/>
      </c>
      <c r="S851" s="154" t="str">
        <f t="shared" ca="1" si="297"/>
        <v/>
      </c>
      <c r="T851" s="154" t="str">
        <f t="shared" ca="1" si="315"/>
        <v/>
      </c>
      <c r="U851" s="154" t="str">
        <f t="shared" si="298"/>
        <v/>
      </c>
      <c r="V851" s="101" t="str">
        <f t="shared" ca="1" si="299"/>
        <v/>
      </c>
      <c r="W851" s="101" t="str">
        <f t="shared" si="300"/>
        <v/>
      </c>
    </row>
    <row r="852" spans="1:23">
      <c r="A852" s="102" t="str">
        <f>IFERROR(B852*Proc!$H$38,"")</f>
        <v/>
      </c>
      <c r="B852" s="34" t="str">
        <f t="shared" si="301"/>
        <v/>
      </c>
      <c r="C852" s="34" t="str">
        <f t="shared" ca="1" si="302"/>
        <v/>
      </c>
      <c r="D852" s="101" t="str">
        <f t="shared" ca="1" si="303"/>
        <v/>
      </c>
      <c r="E852" s="101" t="str">
        <f t="shared" ca="1" si="304"/>
        <v/>
      </c>
      <c r="F852" s="101" t="str">
        <f t="shared" ca="1" si="305"/>
        <v/>
      </c>
      <c r="G852" s="102" t="str">
        <f t="shared" ca="1" si="306"/>
        <v/>
      </c>
      <c r="H852" s="34" t="str">
        <f t="shared" ca="1" si="307"/>
        <v/>
      </c>
      <c r="I852" s="101" t="str">
        <f t="shared" ca="1" si="308"/>
        <v/>
      </c>
      <c r="J852" s="101" t="str">
        <f t="shared" ca="1" si="309"/>
        <v/>
      </c>
      <c r="K852" s="101" t="str">
        <f t="shared" ca="1" si="310"/>
        <v/>
      </c>
      <c r="L852" s="102" t="str">
        <f t="shared" si="311"/>
        <v/>
      </c>
      <c r="M852" s="124" t="str">
        <f t="shared" ca="1" si="294"/>
        <v/>
      </c>
      <c r="N852" s="124" t="str">
        <f t="shared" ca="1" si="295"/>
        <v/>
      </c>
      <c r="O852" s="124" t="str">
        <f t="shared" si="312"/>
        <v/>
      </c>
      <c r="P852" s="124" t="str">
        <f t="shared" si="313"/>
        <v/>
      </c>
      <c r="Q852" s="124" t="str">
        <f t="shared" si="314"/>
        <v/>
      </c>
      <c r="R852" s="124" t="str">
        <f t="shared" ca="1" si="296"/>
        <v/>
      </c>
      <c r="S852" s="154" t="str">
        <f t="shared" ca="1" si="297"/>
        <v/>
      </c>
      <c r="T852" s="154" t="str">
        <f t="shared" ca="1" si="315"/>
        <v/>
      </c>
      <c r="U852" s="154" t="str">
        <f t="shared" si="298"/>
        <v/>
      </c>
      <c r="V852" s="101" t="str">
        <f t="shared" ca="1" si="299"/>
        <v/>
      </c>
      <c r="W852" s="101" t="str">
        <f t="shared" si="300"/>
        <v/>
      </c>
    </row>
    <row r="853" spans="1:23">
      <c r="A853" s="102" t="str">
        <f>IFERROR(B853*Proc!$H$38,"")</f>
        <v/>
      </c>
      <c r="B853" s="34" t="str">
        <f t="shared" si="301"/>
        <v/>
      </c>
      <c r="C853" s="34" t="str">
        <f t="shared" ca="1" si="302"/>
        <v/>
      </c>
      <c r="D853" s="101" t="str">
        <f t="shared" ca="1" si="303"/>
        <v/>
      </c>
      <c r="E853" s="101" t="str">
        <f t="shared" ca="1" si="304"/>
        <v/>
      </c>
      <c r="F853" s="101" t="str">
        <f t="shared" ca="1" si="305"/>
        <v/>
      </c>
      <c r="G853" s="102" t="str">
        <f t="shared" ca="1" si="306"/>
        <v/>
      </c>
      <c r="H853" s="34" t="str">
        <f t="shared" ca="1" si="307"/>
        <v/>
      </c>
      <c r="I853" s="101" t="str">
        <f t="shared" ca="1" si="308"/>
        <v/>
      </c>
      <c r="J853" s="101" t="str">
        <f t="shared" ca="1" si="309"/>
        <v/>
      </c>
      <c r="K853" s="101" t="str">
        <f t="shared" ca="1" si="310"/>
        <v/>
      </c>
      <c r="L853" s="102" t="str">
        <f t="shared" si="311"/>
        <v/>
      </c>
      <c r="M853" s="124" t="str">
        <f t="shared" ca="1" si="294"/>
        <v/>
      </c>
      <c r="N853" s="124" t="str">
        <f t="shared" ca="1" si="295"/>
        <v/>
      </c>
      <c r="O853" s="124" t="str">
        <f t="shared" si="312"/>
        <v/>
      </c>
      <c r="P853" s="124" t="str">
        <f t="shared" si="313"/>
        <v/>
      </c>
      <c r="Q853" s="124" t="str">
        <f t="shared" si="314"/>
        <v/>
      </c>
      <c r="R853" s="124" t="str">
        <f t="shared" ca="1" si="296"/>
        <v/>
      </c>
      <c r="S853" s="154" t="str">
        <f t="shared" ca="1" si="297"/>
        <v/>
      </c>
      <c r="T853" s="154" t="str">
        <f t="shared" ca="1" si="315"/>
        <v/>
      </c>
      <c r="U853" s="154" t="str">
        <f t="shared" si="298"/>
        <v/>
      </c>
      <c r="V853" s="101" t="str">
        <f t="shared" ca="1" si="299"/>
        <v/>
      </c>
      <c r="W853" s="101" t="str">
        <f t="shared" si="300"/>
        <v/>
      </c>
    </row>
    <row r="854" spans="1:23">
      <c r="A854" s="102" t="str">
        <f>IFERROR(B854*Proc!$H$38,"")</f>
        <v/>
      </c>
      <c r="B854" s="34" t="str">
        <f t="shared" si="301"/>
        <v/>
      </c>
      <c r="C854" s="34" t="str">
        <f t="shared" ca="1" si="302"/>
        <v/>
      </c>
      <c r="D854" s="101" t="str">
        <f t="shared" ca="1" si="303"/>
        <v/>
      </c>
      <c r="E854" s="101" t="str">
        <f t="shared" ca="1" si="304"/>
        <v/>
      </c>
      <c r="F854" s="101" t="str">
        <f t="shared" ca="1" si="305"/>
        <v/>
      </c>
      <c r="G854" s="102" t="str">
        <f t="shared" ca="1" si="306"/>
        <v/>
      </c>
      <c r="H854" s="34" t="str">
        <f t="shared" ca="1" si="307"/>
        <v/>
      </c>
      <c r="I854" s="101" t="str">
        <f t="shared" ca="1" si="308"/>
        <v/>
      </c>
      <c r="J854" s="101" t="str">
        <f t="shared" ca="1" si="309"/>
        <v/>
      </c>
      <c r="K854" s="101" t="str">
        <f t="shared" ca="1" si="310"/>
        <v/>
      </c>
      <c r="L854" s="102" t="str">
        <f t="shared" si="311"/>
        <v/>
      </c>
      <c r="M854" s="124" t="str">
        <f t="shared" ca="1" si="294"/>
        <v/>
      </c>
      <c r="N854" s="124" t="str">
        <f t="shared" ca="1" si="295"/>
        <v/>
      </c>
      <c r="O854" s="124" t="str">
        <f t="shared" si="312"/>
        <v/>
      </c>
      <c r="P854" s="124" t="str">
        <f t="shared" si="313"/>
        <v/>
      </c>
      <c r="Q854" s="124" t="str">
        <f t="shared" si="314"/>
        <v/>
      </c>
      <c r="R854" s="124" t="str">
        <f t="shared" ca="1" si="296"/>
        <v/>
      </c>
      <c r="S854" s="154" t="str">
        <f t="shared" ca="1" si="297"/>
        <v/>
      </c>
      <c r="T854" s="154" t="str">
        <f t="shared" ca="1" si="315"/>
        <v/>
      </c>
      <c r="U854" s="154" t="str">
        <f t="shared" si="298"/>
        <v/>
      </c>
      <c r="V854" s="101" t="str">
        <f t="shared" ca="1" si="299"/>
        <v/>
      </c>
      <c r="W854" s="101" t="str">
        <f t="shared" si="300"/>
        <v/>
      </c>
    </row>
    <row r="855" spans="1:23">
      <c r="A855" s="102" t="str">
        <f>IFERROR(B855*Proc!$H$38,"")</f>
        <v/>
      </c>
      <c r="B855" s="34" t="str">
        <f t="shared" si="301"/>
        <v/>
      </c>
      <c r="C855" s="34" t="str">
        <f t="shared" ca="1" si="302"/>
        <v/>
      </c>
      <c r="D855" s="101" t="str">
        <f t="shared" ca="1" si="303"/>
        <v/>
      </c>
      <c r="E855" s="101" t="str">
        <f t="shared" ca="1" si="304"/>
        <v/>
      </c>
      <c r="F855" s="101" t="str">
        <f t="shared" ca="1" si="305"/>
        <v/>
      </c>
      <c r="G855" s="102" t="str">
        <f t="shared" ca="1" si="306"/>
        <v/>
      </c>
      <c r="H855" s="34" t="str">
        <f t="shared" ca="1" si="307"/>
        <v/>
      </c>
      <c r="I855" s="101" t="str">
        <f t="shared" ca="1" si="308"/>
        <v/>
      </c>
      <c r="J855" s="101" t="str">
        <f t="shared" ca="1" si="309"/>
        <v/>
      </c>
      <c r="K855" s="101" t="str">
        <f t="shared" ca="1" si="310"/>
        <v/>
      </c>
      <c r="L855" s="102" t="str">
        <f t="shared" si="311"/>
        <v/>
      </c>
      <c r="M855" s="124" t="str">
        <f t="shared" ca="1" si="294"/>
        <v/>
      </c>
      <c r="N855" s="124" t="str">
        <f t="shared" ca="1" si="295"/>
        <v/>
      </c>
      <c r="O855" s="124" t="str">
        <f t="shared" si="312"/>
        <v/>
      </c>
      <c r="P855" s="124" t="str">
        <f t="shared" si="313"/>
        <v/>
      </c>
      <c r="Q855" s="124" t="str">
        <f t="shared" si="314"/>
        <v/>
      </c>
      <c r="R855" s="124" t="str">
        <f t="shared" ca="1" si="296"/>
        <v/>
      </c>
      <c r="S855" s="154" t="str">
        <f t="shared" ca="1" si="297"/>
        <v/>
      </c>
      <c r="T855" s="154" t="str">
        <f t="shared" ca="1" si="315"/>
        <v/>
      </c>
      <c r="U855" s="154" t="str">
        <f t="shared" si="298"/>
        <v/>
      </c>
      <c r="V855" s="101" t="str">
        <f t="shared" ca="1" si="299"/>
        <v/>
      </c>
      <c r="W855" s="101" t="str">
        <f t="shared" si="300"/>
        <v/>
      </c>
    </row>
    <row r="856" spans="1:23">
      <c r="A856" s="102" t="str">
        <f>IFERROR(B856*Proc!$H$38,"")</f>
        <v/>
      </c>
      <c r="B856" s="34" t="str">
        <f t="shared" si="301"/>
        <v/>
      </c>
      <c r="C856" s="34" t="str">
        <f t="shared" ca="1" si="302"/>
        <v/>
      </c>
      <c r="D856" s="101" t="str">
        <f t="shared" ca="1" si="303"/>
        <v/>
      </c>
      <c r="E856" s="101" t="str">
        <f t="shared" ca="1" si="304"/>
        <v/>
      </c>
      <c r="F856" s="101" t="str">
        <f t="shared" ca="1" si="305"/>
        <v/>
      </c>
      <c r="G856" s="102" t="str">
        <f t="shared" ca="1" si="306"/>
        <v/>
      </c>
      <c r="H856" s="34" t="str">
        <f t="shared" ca="1" si="307"/>
        <v/>
      </c>
      <c r="I856" s="101" t="str">
        <f t="shared" ca="1" si="308"/>
        <v/>
      </c>
      <c r="J856" s="101" t="str">
        <f t="shared" ca="1" si="309"/>
        <v/>
      </c>
      <c r="K856" s="101" t="str">
        <f t="shared" ca="1" si="310"/>
        <v/>
      </c>
      <c r="L856" s="102" t="str">
        <f t="shared" si="311"/>
        <v/>
      </c>
      <c r="M856" s="124" t="str">
        <f t="shared" ca="1" si="294"/>
        <v/>
      </c>
      <c r="N856" s="124" t="str">
        <f t="shared" ca="1" si="295"/>
        <v/>
      </c>
      <c r="O856" s="124" t="str">
        <f t="shared" si="312"/>
        <v/>
      </c>
      <c r="P856" s="124" t="str">
        <f t="shared" si="313"/>
        <v/>
      </c>
      <c r="Q856" s="124" t="str">
        <f t="shared" si="314"/>
        <v/>
      </c>
      <c r="R856" s="124" t="str">
        <f t="shared" ca="1" si="296"/>
        <v/>
      </c>
      <c r="S856" s="154" t="str">
        <f t="shared" ca="1" si="297"/>
        <v/>
      </c>
      <c r="T856" s="154" t="str">
        <f t="shared" ca="1" si="315"/>
        <v/>
      </c>
      <c r="U856" s="154" t="str">
        <f t="shared" si="298"/>
        <v/>
      </c>
      <c r="V856" s="101" t="str">
        <f t="shared" ca="1" si="299"/>
        <v/>
      </c>
      <c r="W856" s="101" t="str">
        <f t="shared" si="300"/>
        <v/>
      </c>
    </row>
    <row r="857" spans="1:23">
      <c r="A857" s="102" t="str">
        <f>IFERROR(B857*Proc!$H$38,"")</f>
        <v/>
      </c>
      <c r="B857" s="34" t="str">
        <f t="shared" si="301"/>
        <v/>
      </c>
      <c r="C857" s="34" t="str">
        <f t="shared" ca="1" si="302"/>
        <v/>
      </c>
      <c r="D857" s="101" t="str">
        <f t="shared" ca="1" si="303"/>
        <v/>
      </c>
      <c r="E857" s="101" t="str">
        <f t="shared" ca="1" si="304"/>
        <v/>
      </c>
      <c r="F857" s="101" t="str">
        <f t="shared" ca="1" si="305"/>
        <v/>
      </c>
      <c r="G857" s="102" t="str">
        <f t="shared" ca="1" si="306"/>
        <v/>
      </c>
      <c r="H857" s="34" t="str">
        <f t="shared" ca="1" si="307"/>
        <v/>
      </c>
      <c r="I857" s="101" t="str">
        <f t="shared" ca="1" si="308"/>
        <v/>
      </c>
      <c r="J857" s="101" t="str">
        <f t="shared" ca="1" si="309"/>
        <v/>
      </c>
      <c r="K857" s="101" t="str">
        <f t="shared" ca="1" si="310"/>
        <v/>
      </c>
      <c r="L857" s="102" t="str">
        <f t="shared" si="311"/>
        <v/>
      </c>
      <c r="M857" s="124" t="str">
        <f t="shared" ca="1" si="294"/>
        <v/>
      </c>
      <c r="N857" s="124" t="str">
        <f t="shared" ca="1" si="295"/>
        <v/>
      </c>
      <c r="O857" s="124" t="str">
        <f t="shared" si="312"/>
        <v/>
      </c>
      <c r="P857" s="124" t="str">
        <f t="shared" si="313"/>
        <v/>
      </c>
      <c r="Q857" s="124" t="str">
        <f t="shared" si="314"/>
        <v/>
      </c>
      <c r="R857" s="124" t="str">
        <f t="shared" ca="1" si="296"/>
        <v/>
      </c>
      <c r="S857" s="154" t="str">
        <f t="shared" ca="1" si="297"/>
        <v/>
      </c>
      <c r="T857" s="154" t="str">
        <f t="shared" ca="1" si="315"/>
        <v/>
      </c>
      <c r="U857" s="154" t="str">
        <f t="shared" si="298"/>
        <v/>
      </c>
      <c r="V857" s="101" t="str">
        <f t="shared" ca="1" si="299"/>
        <v/>
      </c>
      <c r="W857" s="101" t="str">
        <f t="shared" si="300"/>
        <v/>
      </c>
    </row>
    <row r="858" spans="1:23">
      <c r="A858" s="102" t="str">
        <f>IFERROR(B858*Proc!$H$38,"")</f>
        <v/>
      </c>
      <c r="B858" s="34" t="str">
        <f t="shared" si="301"/>
        <v/>
      </c>
      <c r="C858" s="34" t="str">
        <f t="shared" ca="1" si="302"/>
        <v/>
      </c>
      <c r="D858" s="101" t="str">
        <f t="shared" ca="1" si="303"/>
        <v/>
      </c>
      <c r="E858" s="101" t="str">
        <f t="shared" ca="1" si="304"/>
        <v/>
      </c>
      <c r="F858" s="101" t="str">
        <f t="shared" ca="1" si="305"/>
        <v/>
      </c>
      <c r="G858" s="102" t="str">
        <f t="shared" ca="1" si="306"/>
        <v/>
      </c>
      <c r="H858" s="34" t="str">
        <f t="shared" ca="1" si="307"/>
        <v/>
      </c>
      <c r="I858" s="101" t="str">
        <f t="shared" ca="1" si="308"/>
        <v/>
      </c>
      <c r="J858" s="101" t="str">
        <f t="shared" ca="1" si="309"/>
        <v/>
      </c>
      <c r="K858" s="101" t="str">
        <f t="shared" ca="1" si="310"/>
        <v/>
      </c>
      <c r="L858" s="102" t="str">
        <f t="shared" si="311"/>
        <v/>
      </c>
      <c r="M858" s="124" t="str">
        <f t="shared" ca="1" si="294"/>
        <v/>
      </c>
      <c r="N858" s="124" t="str">
        <f t="shared" ca="1" si="295"/>
        <v/>
      </c>
      <c r="O858" s="124" t="str">
        <f t="shared" si="312"/>
        <v/>
      </c>
      <c r="P858" s="124" t="str">
        <f t="shared" si="313"/>
        <v/>
      </c>
      <c r="Q858" s="124" t="str">
        <f t="shared" si="314"/>
        <v/>
      </c>
      <c r="R858" s="124" t="str">
        <f t="shared" ca="1" si="296"/>
        <v/>
      </c>
      <c r="S858" s="154" t="str">
        <f t="shared" ca="1" si="297"/>
        <v/>
      </c>
      <c r="T858" s="154" t="str">
        <f t="shared" ca="1" si="315"/>
        <v/>
      </c>
      <c r="U858" s="154" t="str">
        <f t="shared" si="298"/>
        <v/>
      </c>
      <c r="V858" s="101" t="str">
        <f t="shared" ca="1" si="299"/>
        <v/>
      </c>
      <c r="W858" s="101" t="str">
        <f t="shared" si="300"/>
        <v/>
      </c>
    </row>
    <row r="859" spans="1:23">
      <c r="A859" s="102" t="str">
        <f>IFERROR(B859*Proc!$H$38,"")</f>
        <v/>
      </c>
      <c r="B859" s="34" t="str">
        <f t="shared" si="301"/>
        <v/>
      </c>
      <c r="C859" s="34" t="str">
        <f t="shared" ca="1" si="302"/>
        <v/>
      </c>
      <c r="D859" s="101" t="str">
        <f t="shared" ca="1" si="303"/>
        <v/>
      </c>
      <c r="E859" s="101" t="str">
        <f t="shared" ca="1" si="304"/>
        <v/>
      </c>
      <c r="F859" s="101" t="str">
        <f t="shared" ca="1" si="305"/>
        <v/>
      </c>
      <c r="G859" s="102" t="str">
        <f t="shared" ca="1" si="306"/>
        <v/>
      </c>
      <c r="H859" s="34" t="str">
        <f t="shared" ca="1" si="307"/>
        <v/>
      </c>
      <c r="I859" s="101" t="str">
        <f t="shared" ca="1" si="308"/>
        <v/>
      </c>
      <c r="J859" s="101" t="str">
        <f t="shared" ca="1" si="309"/>
        <v/>
      </c>
      <c r="K859" s="101" t="str">
        <f t="shared" ca="1" si="310"/>
        <v/>
      </c>
      <c r="L859" s="102" t="str">
        <f t="shared" si="311"/>
        <v/>
      </c>
      <c r="M859" s="124" t="str">
        <f t="shared" ca="1" si="294"/>
        <v/>
      </c>
      <c r="N859" s="124" t="str">
        <f t="shared" ca="1" si="295"/>
        <v/>
      </c>
      <c r="O859" s="124" t="str">
        <f t="shared" si="312"/>
        <v/>
      </c>
      <c r="P859" s="124" t="str">
        <f t="shared" si="313"/>
        <v/>
      </c>
      <c r="Q859" s="124" t="str">
        <f t="shared" si="314"/>
        <v/>
      </c>
      <c r="R859" s="124" t="str">
        <f t="shared" ca="1" si="296"/>
        <v/>
      </c>
      <c r="S859" s="154" t="str">
        <f t="shared" ca="1" si="297"/>
        <v/>
      </c>
      <c r="T859" s="154" t="str">
        <f t="shared" ca="1" si="315"/>
        <v/>
      </c>
      <c r="U859" s="154" t="str">
        <f t="shared" si="298"/>
        <v/>
      </c>
      <c r="V859" s="101" t="str">
        <f t="shared" ca="1" si="299"/>
        <v/>
      </c>
      <c r="W859" s="101" t="str">
        <f t="shared" si="300"/>
        <v/>
      </c>
    </row>
    <row r="860" spans="1:23">
      <c r="A860" s="102" t="str">
        <f>IFERROR(B860*Proc!$H$38,"")</f>
        <v/>
      </c>
      <c r="B860" s="34" t="str">
        <f t="shared" si="301"/>
        <v/>
      </c>
      <c r="C860" s="34" t="str">
        <f t="shared" ca="1" si="302"/>
        <v/>
      </c>
      <c r="D860" s="101" t="str">
        <f t="shared" ca="1" si="303"/>
        <v/>
      </c>
      <c r="E860" s="101" t="str">
        <f t="shared" ca="1" si="304"/>
        <v/>
      </c>
      <c r="F860" s="101" t="str">
        <f t="shared" ca="1" si="305"/>
        <v/>
      </c>
      <c r="G860" s="102" t="str">
        <f t="shared" ca="1" si="306"/>
        <v/>
      </c>
      <c r="H860" s="34" t="str">
        <f t="shared" ca="1" si="307"/>
        <v/>
      </c>
      <c r="I860" s="101" t="str">
        <f t="shared" ca="1" si="308"/>
        <v/>
      </c>
      <c r="J860" s="101" t="str">
        <f t="shared" ca="1" si="309"/>
        <v/>
      </c>
      <c r="K860" s="101" t="str">
        <f t="shared" ca="1" si="310"/>
        <v/>
      </c>
      <c r="L860" s="102" t="str">
        <f t="shared" si="311"/>
        <v/>
      </c>
      <c r="M860" s="124" t="str">
        <f t="shared" ca="1" si="294"/>
        <v/>
      </c>
      <c r="N860" s="124" t="str">
        <f t="shared" ca="1" si="295"/>
        <v/>
      </c>
      <c r="O860" s="124" t="str">
        <f t="shared" si="312"/>
        <v/>
      </c>
      <c r="P860" s="124" t="str">
        <f t="shared" si="313"/>
        <v/>
      </c>
      <c r="Q860" s="124" t="str">
        <f t="shared" si="314"/>
        <v/>
      </c>
      <c r="R860" s="124" t="str">
        <f t="shared" ca="1" si="296"/>
        <v/>
      </c>
      <c r="S860" s="154" t="str">
        <f t="shared" ca="1" si="297"/>
        <v/>
      </c>
      <c r="T860" s="154" t="str">
        <f t="shared" ca="1" si="315"/>
        <v/>
      </c>
      <c r="U860" s="154" t="str">
        <f t="shared" si="298"/>
        <v/>
      </c>
      <c r="V860" s="101" t="str">
        <f t="shared" ca="1" si="299"/>
        <v/>
      </c>
      <c r="W860" s="101" t="str">
        <f t="shared" si="300"/>
        <v/>
      </c>
    </row>
    <row r="861" spans="1:23">
      <c r="A861" s="102" t="str">
        <f>IFERROR(B861*Proc!$H$38,"")</f>
        <v/>
      </c>
      <c r="B861" s="34" t="str">
        <f t="shared" si="301"/>
        <v/>
      </c>
      <c r="C861" s="34" t="str">
        <f t="shared" ca="1" si="302"/>
        <v/>
      </c>
      <c r="D861" s="101" t="str">
        <f t="shared" ca="1" si="303"/>
        <v/>
      </c>
      <c r="E861" s="101" t="str">
        <f t="shared" ca="1" si="304"/>
        <v/>
      </c>
      <c r="F861" s="101" t="str">
        <f t="shared" ca="1" si="305"/>
        <v/>
      </c>
      <c r="G861" s="102" t="str">
        <f t="shared" ca="1" si="306"/>
        <v/>
      </c>
      <c r="H861" s="34" t="str">
        <f t="shared" ca="1" si="307"/>
        <v/>
      </c>
      <c r="I861" s="101" t="str">
        <f t="shared" ca="1" si="308"/>
        <v/>
      </c>
      <c r="J861" s="101" t="str">
        <f t="shared" ca="1" si="309"/>
        <v/>
      </c>
      <c r="K861" s="101" t="str">
        <f t="shared" ca="1" si="310"/>
        <v/>
      </c>
      <c r="L861" s="102" t="str">
        <f t="shared" si="311"/>
        <v/>
      </c>
      <c r="M861" s="124" t="str">
        <f t="shared" ca="1" si="294"/>
        <v/>
      </c>
      <c r="N861" s="124" t="str">
        <f t="shared" ca="1" si="295"/>
        <v/>
      </c>
      <c r="O861" s="124" t="str">
        <f t="shared" si="312"/>
        <v/>
      </c>
      <c r="P861" s="124" t="str">
        <f t="shared" si="313"/>
        <v/>
      </c>
      <c r="Q861" s="124" t="str">
        <f t="shared" si="314"/>
        <v/>
      </c>
      <c r="R861" s="124" t="str">
        <f t="shared" ca="1" si="296"/>
        <v/>
      </c>
      <c r="S861" s="154" t="str">
        <f t="shared" ca="1" si="297"/>
        <v/>
      </c>
      <c r="T861" s="154" t="str">
        <f t="shared" ca="1" si="315"/>
        <v/>
      </c>
      <c r="U861" s="154" t="str">
        <f t="shared" si="298"/>
        <v/>
      </c>
      <c r="V861" s="101" t="str">
        <f t="shared" ca="1" si="299"/>
        <v/>
      </c>
      <c r="W861" s="101" t="str">
        <f t="shared" si="300"/>
        <v/>
      </c>
    </row>
    <row r="862" spans="1:23">
      <c r="A862" s="102" t="str">
        <f>IFERROR(B862*Proc!$H$38,"")</f>
        <v/>
      </c>
      <c r="B862" s="34" t="str">
        <f t="shared" si="301"/>
        <v/>
      </c>
      <c r="C862" s="34" t="str">
        <f t="shared" ca="1" si="302"/>
        <v/>
      </c>
      <c r="D862" s="101" t="str">
        <f t="shared" ca="1" si="303"/>
        <v/>
      </c>
      <c r="E862" s="101" t="str">
        <f t="shared" ca="1" si="304"/>
        <v/>
      </c>
      <c r="F862" s="101" t="str">
        <f t="shared" ca="1" si="305"/>
        <v/>
      </c>
      <c r="G862" s="102" t="str">
        <f t="shared" ca="1" si="306"/>
        <v/>
      </c>
      <c r="H862" s="34" t="str">
        <f t="shared" ca="1" si="307"/>
        <v/>
      </c>
      <c r="I862" s="101" t="str">
        <f t="shared" ca="1" si="308"/>
        <v/>
      </c>
      <c r="J862" s="101" t="str">
        <f t="shared" ca="1" si="309"/>
        <v/>
      </c>
      <c r="K862" s="101" t="str">
        <f t="shared" ca="1" si="310"/>
        <v/>
      </c>
      <c r="L862" s="102" t="str">
        <f t="shared" si="311"/>
        <v/>
      </c>
      <c r="M862" s="124" t="str">
        <f t="shared" ca="1" si="294"/>
        <v/>
      </c>
      <c r="N862" s="124" t="str">
        <f t="shared" ca="1" si="295"/>
        <v/>
      </c>
      <c r="O862" s="124" t="str">
        <f t="shared" si="312"/>
        <v/>
      </c>
      <c r="P862" s="124" t="str">
        <f t="shared" si="313"/>
        <v/>
      </c>
      <c r="Q862" s="124" t="str">
        <f t="shared" si="314"/>
        <v/>
      </c>
      <c r="R862" s="124" t="str">
        <f t="shared" ca="1" si="296"/>
        <v/>
      </c>
      <c r="S862" s="154" t="str">
        <f t="shared" ca="1" si="297"/>
        <v/>
      </c>
      <c r="T862" s="154" t="str">
        <f t="shared" ca="1" si="315"/>
        <v/>
      </c>
      <c r="U862" s="154" t="str">
        <f t="shared" si="298"/>
        <v/>
      </c>
      <c r="V862" s="101" t="str">
        <f t="shared" ca="1" si="299"/>
        <v/>
      </c>
      <c r="W862" s="101" t="str">
        <f t="shared" si="300"/>
        <v/>
      </c>
    </row>
    <row r="863" spans="1:23">
      <c r="A863" s="102" t="str">
        <f>IFERROR(B863*Proc!$H$38,"")</f>
        <v/>
      </c>
      <c r="B863" s="34" t="str">
        <f t="shared" si="301"/>
        <v/>
      </c>
      <c r="C863" s="34" t="str">
        <f t="shared" ca="1" si="302"/>
        <v/>
      </c>
      <c r="D863" s="101" t="str">
        <f t="shared" ca="1" si="303"/>
        <v/>
      </c>
      <c r="E863" s="101" t="str">
        <f t="shared" ca="1" si="304"/>
        <v/>
      </c>
      <c r="F863" s="101" t="str">
        <f t="shared" ca="1" si="305"/>
        <v/>
      </c>
      <c r="G863" s="102" t="str">
        <f t="shared" ca="1" si="306"/>
        <v/>
      </c>
      <c r="H863" s="34" t="str">
        <f t="shared" ca="1" si="307"/>
        <v/>
      </c>
      <c r="I863" s="101" t="str">
        <f t="shared" ca="1" si="308"/>
        <v/>
      </c>
      <c r="J863" s="101" t="str">
        <f t="shared" ca="1" si="309"/>
        <v/>
      </c>
      <c r="K863" s="101" t="str">
        <f t="shared" ca="1" si="310"/>
        <v/>
      </c>
      <c r="L863" s="102" t="str">
        <f t="shared" si="311"/>
        <v/>
      </c>
      <c r="M863" s="124" t="str">
        <f t="shared" ca="1" si="294"/>
        <v/>
      </c>
      <c r="N863" s="124" t="str">
        <f t="shared" ca="1" si="295"/>
        <v/>
      </c>
      <c r="O863" s="124" t="str">
        <f t="shared" si="312"/>
        <v/>
      </c>
      <c r="P863" s="124" t="str">
        <f t="shared" si="313"/>
        <v/>
      </c>
      <c r="Q863" s="124" t="str">
        <f t="shared" si="314"/>
        <v/>
      </c>
      <c r="R863" s="124" t="str">
        <f t="shared" ca="1" si="296"/>
        <v/>
      </c>
      <c r="S863" s="154" t="str">
        <f t="shared" ca="1" si="297"/>
        <v/>
      </c>
      <c r="T863" s="154" t="str">
        <f t="shared" ca="1" si="315"/>
        <v/>
      </c>
      <c r="U863" s="154" t="str">
        <f t="shared" si="298"/>
        <v/>
      </c>
      <c r="V863" s="101" t="str">
        <f t="shared" ca="1" si="299"/>
        <v/>
      </c>
      <c r="W863" s="101" t="str">
        <f t="shared" si="300"/>
        <v/>
      </c>
    </row>
    <row r="864" spans="1:23">
      <c r="A864" s="102" t="str">
        <f>IFERROR(B864*Proc!$H$38,"")</f>
        <v/>
      </c>
      <c r="B864" s="34" t="str">
        <f t="shared" si="301"/>
        <v/>
      </c>
      <c r="C864" s="34" t="str">
        <f t="shared" ca="1" si="302"/>
        <v/>
      </c>
      <c r="D864" s="101" t="str">
        <f t="shared" ca="1" si="303"/>
        <v/>
      </c>
      <c r="E864" s="101" t="str">
        <f t="shared" ca="1" si="304"/>
        <v/>
      </c>
      <c r="F864" s="101" t="str">
        <f t="shared" ca="1" si="305"/>
        <v/>
      </c>
      <c r="G864" s="102" t="str">
        <f t="shared" ca="1" si="306"/>
        <v/>
      </c>
      <c r="H864" s="34" t="str">
        <f t="shared" ca="1" si="307"/>
        <v/>
      </c>
      <c r="I864" s="101" t="str">
        <f t="shared" ca="1" si="308"/>
        <v/>
      </c>
      <c r="J864" s="101" t="str">
        <f t="shared" ca="1" si="309"/>
        <v/>
      </c>
      <c r="K864" s="101" t="str">
        <f t="shared" ca="1" si="310"/>
        <v/>
      </c>
      <c r="L864" s="102" t="str">
        <f t="shared" si="311"/>
        <v/>
      </c>
      <c r="M864" s="124" t="str">
        <f t="shared" ca="1" si="294"/>
        <v/>
      </c>
      <c r="N864" s="124" t="str">
        <f t="shared" ca="1" si="295"/>
        <v/>
      </c>
      <c r="O864" s="124" t="str">
        <f t="shared" si="312"/>
        <v/>
      </c>
      <c r="P864" s="124" t="str">
        <f t="shared" si="313"/>
        <v/>
      </c>
      <c r="Q864" s="124" t="str">
        <f t="shared" si="314"/>
        <v/>
      </c>
      <c r="R864" s="124" t="str">
        <f t="shared" ca="1" si="296"/>
        <v/>
      </c>
      <c r="S864" s="154" t="str">
        <f t="shared" ca="1" si="297"/>
        <v/>
      </c>
      <c r="T864" s="154" t="str">
        <f t="shared" ca="1" si="315"/>
        <v/>
      </c>
      <c r="U864" s="154" t="str">
        <f t="shared" si="298"/>
        <v/>
      </c>
      <c r="V864" s="101" t="str">
        <f t="shared" ca="1" si="299"/>
        <v/>
      </c>
      <c r="W864" s="101" t="str">
        <f t="shared" si="300"/>
        <v/>
      </c>
    </row>
    <row r="865" spans="1:23">
      <c r="A865" s="102" t="str">
        <f>IFERROR(B865*Proc!$H$38,"")</f>
        <v/>
      </c>
      <c r="B865" s="34" t="str">
        <f t="shared" si="301"/>
        <v/>
      </c>
      <c r="C865" s="34" t="str">
        <f t="shared" ca="1" si="302"/>
        <v/>
      </c>
      <c r="D865" s="101" t="str">
        <f t="shared" ca="1" si="303"/>
        <v/>
      </c>
      <c r="E865" s="101" t="str">
        <f t="shared" ca="1" si="304"/>
        <v/>
      </c>
      <c r="F865" s="101" t="str">
        <f t="shared" ca="1" si="305"/>
        <v/>
      </c>
      <c r="G865" s="102" t="str">
        <f t="shared" ca="1" si="306"/>
        <v/>
      </c>
      <c r="H865" s="34" t="str">
        <f t="shared" ca="1" si="307"/>
        <v/>
      </c>
      <c r="I865" s="101" t="str">
        <f t="shared" ca="1" si="308"/>
        <v/>
      </c>
      <c r="J865" s="101" t="str">
        <f t="shared" ca="1" si="309"/>
        <v/>
      </c>
      <c r="K865" s="101" t="str">
        <f t="shared" ca="1" si="310"/>
        <v/>
      </c>
      <c r="L865" s="102" t="str">
        <f t="shared" si="311"/>
        <v/>
      </c>
      <c r="M865" s="124" t="str">
        <f t="shared" ca="1" si="294"/>
        <v/>
      </c>
      <c r="N865" s="124" t="str">
        <f t="shared" ca="1" si="295"/>
        <v/>
      </c>
      <c r="O865" s="124" t="str">
        <f t="shared" si="312"/>
        <v/>
      </c>
      <c r="P865" s="124" t="str">
        <f t="shared" si="313"/>
        <v/>
      </c>
      <c r="Q865" s="124" t="str">
        <f t="shared" si="314"/>
        <v/>
      </c>
      <c r="R865" s="124" t="str">
        <f t="shared" ca="1" si="296"/>
        <v/>
      </c>
      <c r="S865" s="154" t="str">
        <f t="shared" ca="1" si="297"/>
        <v/>
      </c>
      <c r="T865" s="154" t="str">
        <f t="shared" ca="1" si="315"/>
        <v/>
      </c>
      <c r="U865" s="154" t="str">
        <f t="shared" si="298"/>
        <v/>
      </c>
      <c r="V865" s="101" t="str">
        <f t="shared" ca="1" si="299"/>
        <v/>
      </c>
      <c r="W865" s="101" t="str">
        <f t="shared" si="300"/>
        <v/>
      </c>
    </row>
    <row r="866" spans="1:23">
      <c r="A866" s="102" t="str">
        <f>IFERROR(B866*Proc!$H$38,"")</f>
        <v/>
      </c>
      <c r="B866" s="34" t="str">
        <f t="shared" si="301"/>
        <v/>
      </c>
      <c r="C866" s="34" t="str">
        <f t="shared" ca="1" si="302"/>
        <v/>
      </c>
      <c r="D866" s="101" t="str">
        <f t="shared" ca="1" si="303"/>
        <v/>
      </c>
      <c r="E866" s="101" t="str">
        <f t="shared" ca="1" si="304"/>
        <v/>
      </c>
      <c r="F866" s="101" t="str">
        <f t="shared" ca="1" si="305"/>
        <v/>
      </c>
      <c r="G866" s="102" t="str">
        <f t="shared" ca="1" si="306"/>
        <v/>
      </c>
      <c r="H866" s="34" t="str">
        <f t="shared" ca="1" si="307"/>
        <v/>
      </c>
      <c r="I866" s="101" t="str">
        <f t="shared" ca="1" si="308"/>
        <v/>
      </c>
      <c r="J866" s="101" t="str">
        <f t="shared" ca="1" si="309"/>
        <v/>
      </c>
      <c r="K866" s="101" t="str">
        <f t="shared" ca="1" si="310"/>
        <v/>
      </c>
      <c r="L866" s="102" t="str">
        <f t="shared" si="311"/>
        <v/>
      </c>
      <c r="M866" s="124" t="str">
        <f t="shared" ca="1" si="294"/>
        <v/>
      </c>
      <c r="N866" s="124" t="str">
        <f t="shared" ca="1" si="295"/>
        <v/>
      </c>
      <c r="O866" s="124" t="str">
        <f t="shared" si="312"/>
        <v/>
      </c>
      <c r="P866" s="124" t="str">
        <f t="shared" si="313"/>
        <v/>
      </c>
      <c r="Q866" s="124" t="str">
        <f t="shared" si="314"/>
        <v/>
      </c>
      <c r="R866" s="124" t="str">
        <f t="shared" ca="1" si="296"/>
        <v/>
      </c>
      <c r="S866" s="154" t="str">
        <f t="shared" ca="1" si="297"/>
        <v/>
      </c>
      <c r="T866" s="154" t="str">
        <f t="shared" ca="1" si="315"/>
        <v/>
      </c>
      <c r="U866" s="154" t="str">
        <f t="shared" si="298"/>
        <v/>
      </c>
      <c r="V866" s="101" t="str">
        <f t="shared" ca="1" si="299"/>
        <v/>
      </c>
      <c r="W866" s="101" t="str">
        <f t="shared" si="300"/>
        <v/>
      </c>
    </row>
    <row r="867" spans="1:23">
      <c r="A867" s="102" t="str">
        <f>IFERROR(B867*Proc!$H$38,"")</f>
        <v/>
      </c>
      <c r="B867" s="34" t="str">
        <f t="shared" si="301"/>
        <v/>
      </c>
      <c r="C867" s="34" t="str">
        <f t="shared" ca="1" si="302"/>
        <v/>
      </c>
      <c r="D867" s="101" t="str">
        <f t="shared" ca="1" si="303"/>
        <v/>
      </c>
      <c r="E867" s="101" t="str">
        <f t="shared" ca="1" si="304"/>
        <v/>
      </c>
      <c r="F867" s="101" t="str">
        <f t="shared" ca="1" si="305"/>
        <v/>
      </c>
      <c r="G867" s="102" t="str">
        <f t="shared" ca="1" si="306"/>
        <v/>
      </c>
      <c r="H867" s="34" t="str">
        <f t="shared" ca="1" si="307"/>
        <v/>
      </c>
      <c r="I867" s="101" t="str">
        <f t="shared" ca="1" si="308"/>
        <v/>
      </c>
      <c r="J867" s="101" t="str">
        <f t="shared" ca="1" si="309"/>
        <v/>
      </c>
      <c r="K867" s="101" t="str">
        <f t="shared" ca="1" si="310"/>
        <v/>
      </c>
      <c r="L867" s="102" t="str">
        <f t="shared" si="311"/>
        <v/>
      </c>
      <c r="M867" s="124" t="str">
        <f t="shared" ca="1" si="294"/>
        <v/>
      </c>
      <c r="N867" s="124" t="str">
        <f t="shared" ca="1" si="295"/>
        <v/>
      </c>
      <c r="O867" s="124" t="str">
        <f t="shared" si="312"/>
        <v/>
      </c>
      <c r="P867" s="124" t="str">
        <f t="shared" si="313"/>
        <v/>
      </c>
      <c r="Q867" s="124" t="str">
        <f t="shared" si="314"/>
        <v/>
      </c>
      <c r="R867" s="124" t="str">
        <f t="shared" ca="1" si="296"/>
        <v/>
      </c>
      <c r="S867" s="154" t="str">
        <f t="shared" ca="1" si="297"/>
        <v/>
      </c>
      <c r="T867" s="154" t="str">
        <f t="shared" ca="1" si="315"/>
        <v/>
      </c>
      <c r="U867" s="154" t="str">
        <f t="shared" si="298"/>
        <v/>
      </c>
      <c r="V867" s="101" t="str">
        <f t="shared" ca="1" si="299"/>
        <v/>
      </c>
      <c r="W867" s="101" t="str">
        <f t="shared" si="300"/>
        <v/>
      </c>
    </row>
    <row r="868" spans="1:23">
      <c r="A868" s="102" t="str">
        <f>IFERROR(B868*Proc!$H$38,"")</f>
        <v/>
      </c>
      <c r="B868" s="34" t="str">
        <f t="shared" si="301"/>
        <v/>
      </c>
      <c r="C868" s="34" t="str">
        <f t="shared" ca="1" si="302"/>
        <v/>
      </c>
      <c r="D868" s="101" t="str">
        <f t="shared" ca="1" si="303"/>
        <v/>
      </c>
      <c r="E868" s="101" t="str">
        <f t="shared" ca="1" si="304"/>
        <v/>
      </c>
      <c r="F868" s="101" t="str">
        <f t="shared" ca="1" si="305"/>
        <v/>
      </c>
      <c r="G868" s="102" t="str">
        <f t="shared" ca="1" si="306"/>
        <v/>
      </c>
      <c r="H868" s="34" t="str">
        <f t="shared" ca="1" si="307"/>
        <v/>
      </c>
      <c r="I868" s="101" t="str">
        <f t="shared" ca="1" si="308"/>
        <v/>
      </c>
      <c r="J868" s="101" t="str">
        <f t="shared" ca="1" si="309"/>
        <v/>
      </c>
      <c r="K868" s="101" t="str">
        <f t="shared" ca="1" si="310"/>
        <v/>
      </c>
      <c r="L868" s="102" t="str">
        <f t="shared" si="311"/>
        <v/>
      </c>
      <c r="M868" s="124" t="str">
        <f t="shared" ca="1" si="294"/>
        <v/>
      </c>
      <c r="N868" s="124" t="str">
        <f t="shared" ca="1" si="295"/>
        <v/>
      </c>
      <c r="O868" s="124" t="str">
        <f t="shared" si="312"/>
        <v/>
      </c>
      <c r="P868" s="124" t="str">
        <f t="shared" si="313"/>
        <v/>
      </c>
      <c r="Q868" s="124" t="str">
        <f t="shared" si="314"/>
        <v/>
      </c>
      <c r="R868" s="124" t="str">
        <f t="shared" ca="1" si="296"/>
        <v/>
      </c>
      <c r="S868" s="154" t="str">
        <f t="shared" ca="1" si="297"/>
        <v/>
      </c>
      <c r="T868" s="154" t="str">
        <f t="shared" ca="1" si="315"/>
        <v/>
      </c>
      <c r="U868" s="154" t="str">
        <f t="shared" si="298"/>
        <v/>
      </c>
      <c r="V868" s="101" t="str">
        <f t="shared" ca="1" si="299"/>
        <v/>
      </c>
      <c r="W868" s="101" t="str">
        <f t="shared" si="300"/>
        <v/>
      </c>
    </row>
    <row r="869" spans="1:23">
      <c r="A869" s="102" t="str">
        <f>IFERROR(B869*Proc!$H$38,"")</f>
        <v/>
      </c>
      <c r="B869" s="34" t="str">
        <f t="shared" si="301"/>
        <v/>
      </c>
      <c r="C869" s="34" t="str">
        <f t="shared" ca="1" si="302"/>
        <v/>
      </c>
      <c r="D869" s="101" t="str">
        <f t="shared" ca="1" si="303"/>
        <v/>
      </c>
      <c r="E869" s="101" t="str">
        <f t="shared" ca="1" si="304"/>
        <v/>
      </c>
      <c r="F869" s="101" t="str">
        <f t="shared" ca="1" si="305"/>
        <v/>
      </c>
      <c r="G869" s="102" t="str">
        <f t="shared" ca="1" si="306"/>
        <v/>
      </c>
      <c r="H869" s="34" t="str">
        <f t="shared" ca="1" si="307"/>
        <v/>
      </c>
      <c r="I869" s="101" t="str">
        <f t="shared" ca="1" si="308"/>
        <v/>
      </c>
      <c r="J869" s="101" t="str">
        <f t="shared" ca="1" si="309"/>
        <v/>
      </c>
      <c r="K869" s="101" t="str">
        <f t="shared" ca="1" si="310"/>
        <v/>
      </c>
      <c r="L869" s="102" t="str">
        <f t="shared" si="311"/>
        <v/>
      </c>
      <c r="M869" s="124" t="str">
        <f t="shared" ca="1" si="294"/>
        <v/>
      </c>
      <c r="N869" s="124" t="str">
        <f t="shared" ca="1" si="295"/>
        <v/>
      </c>
      <c r="O869" s="124" t="str">
        <f t="shared" si="312"/>
        <v/>
      </c>
      <c r="P869" s="124" t="str">
        <f t="shared" si="313"/>
        <v/>
      </c>
      <c r="Q869" s="124" t="str">
        <f t="shared" si="314"/>
        <v/>
      </c>
      <c r="R869" s="124" t="str">
        <f t="shared" ca="1" si="296"/>
        <v/>
      </c>
      <c r="S869" s="154" t="str">
        <f t="shared" ca="1" si="297"/>
        <v/>
      </c>
      <c r="T869" s="154" t="str">
        <f t="shared" ca="1" si="315"/>
        <v/>
      </c>
      <c r="U869" s="154" t="str">
        <f t="shared" si="298"/>
        <v/>
      </c>
      <c r="V869" s="101" t="str">
        <f t="shared" ca="1" si="299"/>
        <v/>
      </c>
      <c r="W869" s="101" t="str">
        <f t="shared" si="300"/>
        <v/>
      </c>
    </row>
    <row r="870" spans="1:23">
      <c r="A870" s="102" t="str">
        <f>IFERROR(B870*Proc!$H$38,"")</f>
        <v/>
      </c>
      <c r="B870" s="34" t="str">
        <f t="shared" si="301"/>
        <v/>
      </c>
      <c r="C870" s="34" t="str">
        <f t="shared" ca="1" si="302"/>
        <v/>
      </c>
      <c r="D870" s="101" t="str">
        <f t="shared" ca="1" si="303"/>
        <v/>
      </c>
      <c r="E870" s="101" t="str">
        <f t="shared" ca="1" si="304"/>
        <v/>
      </c>
      <c r="F870" s="101" t="str">
        <f t="shared" ca="1" si="305"/>
        <v/>
      </c>
      <c r="G870" s="102" t="str">
        <f t="shared" ca="1" si="306"/>
        <v/>
      </c>
      <c r="H870" s="34" t="str">
        <f t="shared" ca="1" si="307"/>
        <v/>
      </c>
      <c r="I870" s="101" t="str">
        <f t="shared" ca="1" si="308"/>
        <v/>
      </c>
      <c r="J870" s="101" t="str">
        <f t="shared" ca="1" si="309"/>
        <v/>
      </c>
      <c r="K870" s="101" t="str">
        <f t="shared" ca="1" si="310"/>
        <v/>
      </c>
      <c r="L870" s="102" t="str">
        <f t="shared" si="311"/>
        <v/>
      </c>
      <c r="M870" s="124" t="str">
        <f t="shared" ca="1" si="294"/>
        <v/>
      </c>
      <c r="N870" s="124" t="str">
        <f t="shared" ca="1" si="295"/>
        <v/>
      </c>
      <c r="O870" s="124" t="str">
        <f t="shared" si="312"/>
        <v/>
      </c>
      <c r="P870" s="124" t="str">
        <f t="shared" si="313"/>
        <v/>
      </c>
      <c r="Q870" s="124" t="str">
        <f t="shared" si="314"/>
        <v/>
      </c>
      <c r="R870" s="124" t="str">
        <f t="shared" ca="1" si="296"/>
        <v/>
      </c>
      <c r="S870" s="154" t="str">
        <f t="shared" ca="1" si="297"/>
        <v/>
      </c>
      <c r="T870" s="154" t="str">
        <f t="shared" ca="1" si="315"/>
        <v/>
      </c>
      <c r="U870" s="154" t="str">
        <f t="shared" si="298"/>
        <v/>
      </c>
      <c r="V870" s="101" t="str">
        <f t="shared" ca="1" si="299"/>
        <v/>
      </c>
      <c r="W870" s="101" t="str">
        <f t="shared" si="300"/>
        <v/>
      </c>
    </row>
    <row r="871" spans="1:23">
      <c r="A871" s="102" t="str">
        <f>IFERROR(B871*Proc!$H$38,"")</f>
        <v/>
      </c>
      <c r="B871" s="34" t="str">
        <f t="shared" si="301"/>
        <v/>
      </c>
      <c r="C871" s="34" t="str">
        <f t="shared" ca="1" si="302"/>
        <v/>
      </c>
      <c r="D871" s="101" t="str">
        <f t="shared" ca="1" si="303"/>
        <v/>
      </c>
      <c r="E871" s="101" t="str">
        <f t="shared" ca="1" si="304"/>
        <v/>
      </c>
      <c r="F871" s="101" t="str">
        <f t="shared" ca="1" si="305"/>
        <v/>
      </c>
      <c r="G871" s="102" t="str">
        <f t="shared" ca="1" si="306"/>
        <v/>
      </c>
      <c r="H871" s="34" t="str">
        <f t="shared" ca="1" si="307"/>
        <v/>
      </c>
      <c r="I871" s="101" t="str">
        <f t="shared" ca="1" si="308"/>
        <v/>
      </c>
      <c r="J871" s="101" t="str">
        <f t="shared" ca="1" si="309"/>
        <v/>
      </c>
      <c r="K871" s="101" t="str">
        <f t="shared" ca="1" si="310"/>
        <v/>
      </c>
      <c r="L871" s="102" t="str">
        <f t="shared" si="311"/>
        <v/>
      </c>
      <c r="M871" s="124" t="str">
        <f t="shared" ca="1" si="294"/>
        <v/>
      </c>
      <c r="N871" s="124" t="str">
        <f t="shared" ca="1" si="295"/>
        <v/>
      </c>
      <c r="O871" s="124" t="str">
        <f t="shared" si="312"/>
        <v/>
      </c>
      <c r="P871" s="124" t="str">
        <f t="shared" si="313"/>
        <v/>
      </c>
      <c r="Q871" s="124" t="str">
        <f t="shared" si="314"/>
        <v/>
      </c>
      <c r="R871" s="124" t="str">
        <f t="shared" ca="1" si="296"/>
        <v/>
      </c>
      <c r="S871" s="154" t="str">
        <f t="shared" ca="1" si="297"/>
        <v/>
      </c>
      <c r="T871" s="154" t="str">
        <f t="shared" ca="1" si="315"/>
        <v/>
      </c>
      <c r="U871" s="154" t="str">
        <f t="shared" si="298"/>
        <v/>
      </c>
      <c r="V871" s="101" t="str">
        <f t="shared" ca="1" si="299"/>
        <v/>
      </c>
      <c r="W871" s="101" t="str">
        <f t="shared" si="300"/>
        <v/>
      </c>
    </row>
    <row r="872" spans="1:23">
      <c r="A872" s="102" t="str">
        <f>IFERROR(B872*Proc!$H$38,"")</f>
        <v/>
      </c>
      <c r="B872" s="34" t="str">
        <f t="shared" si="301"/>
        <v/>
      </c>
      <c r="C872" s="34" t="str">
        <f t="shared" ca="1" si="302"/>
        <v/>
      </c>
      <c r="D872" s="101" t="str">
        <f t="shared" ca="1" si="303"/>
        <v/>
      </c>
      <c r="E872" s="101" t="str">
        <f t="shared" ca="1" si="304"/>
        <v/>
      </c>
      <c r="F872" s="101" t="str">
        <f t="shared" ca="1" si="305"/>
        <v/>
      </c>
      <c r="G872" s="102" t="str">
        <f t="shared" ca="1" si="306"/>
        <v/>
      </c>
      <c r="H872" s="34" t="str">
        <f t="shared" ca="1" si="307"/>
        <v/>
      </c>
      <c r="I872" s="101" t="str">
        <f t="shared" ca="1" si="308"/>
        <v/>
      </c>
      <c r="J872" s="101" t="str">
        <f t="shared" ca="1" si="309"/>
        <v/>
      </c>
      <c r="K872" s="101" t="str">
        <f t="shared" ca="1" si="310"/>
        <v/>
      </c>
      <c r="L872" s="102" t="str">
        <f t="shared" si="311"/>
        <v/>
      </c>
      <c r="M872" s="124" t="str">
        <f t="shared" ca="1" si="294"/>
        <v/>
      </c>
      <c r="N872" s="124" t="str">
        <f t="shared" ca="1" si="295"/>
        <v/>
      </c>
      <c r="O872" s="124" t="str">
        <f t="shared" si="312"/>
        <v/>
      </c>
      <c r="P872" s="124" t="str">
        <f t="shared" si="313"/>
        <v/>
      </c>
      <c r="Q872" s="124" t="str">
        <f t="shared" si="314"/>
        <v/>
      </c>
      <c r="R872" s="124" t="str">
        <f t="shared" ca="1" si="296"/>
        <v/>
      </c>
      <c r="S872" s="154" t="str">
        <f t="shared" ca="1" si="297"/>
        <v/>
      </c>
      <c r="T872" s="154" t="str">
        <f t="shared" ca="1" si="315"/>
        <v/>
      </c>
      <c r="U872" s="154" t="str">
        <f t="shared" si="298"/>
        <v/>
      </c>
      <c r="V872" s="101" t="str">
        <f t="shared" ca="1" si="299"/>
        <v/>
      </c>
      <c r="W872" s="101" t="str">
        <f t="shared" si="300"/>
        <v/>
      </c>
    </row>
    <row r="873" spans="1:23">
      <c r="A873" s="102" t="str">
        <f>IFERROR(B873*Proc!$H$38,"")</f>
        <v/>
      </c>
      <c r="B873" s="34" t="str">
        <f t="shared" si="301"/>
        <v/>
      </c>
      <c r="C873" s="34" t="str">
        <f t="shared" ca="1" si="302"/>
        <v/>
      </c>
      <c r="D873" s="101" t="str">
        <f t="shared" ca="1" si="303"/>
        <v/>
      </c>
      <c r="E873" s="101" t="str">
        <f t="shared" ca="1" si="304"/>
        <v/>
      </c>
      <c r="F873" s="101" t="str">
        <f t="shared" ca="1" si="305"/>
        <v/>
      </c>
      <c r="G873" s="102" t="str">
        <f t="shared" ca="1" si="306"/>
        <v/>
      </c>
      <c r="H873" s="34" t="str">
        <f t="shared" ca="1" si="307"/>
        <v/>
      </c>
      <c r="I873" s="101" t="str">
        <f t="shared" ca="1" si="308"/>
        <v/>
      </c>
      <c r="J873" s="101" t="str">
        <f t="shared" ca="1" si="309"/>
        <v/>
      </c>
      <c r="K873" s="101" t="str">
        <f t="shared" ca="1" si="310"/>
        <v/>
      </c>
      <c r="L873" s="102" t="str">
        <f t="shared" si="311"/>
        <v/>
      </c>
      <c r="M873" s="124" t="str">
        <f t="shared" ca="1" si="294"/>
        <v/>
      </c>
      <c r="N873" s="124" t="str">
        <f t="shared" ca="1" si="295"/>
        <v/>
      </c>
      <c r="O873" s="124" t="str">
        <f t="shared" si="312"/>
        <v/>
      </c>
      <c r="P873" s="124" t="str">
        <f t="shared" si="313"/>
        <v/>
      </c>
      <c r="Q873" s="124" t="str">
        <f t="shared" si="314"/>
        <v/>
      </c>
      <c r="R873" s="124" t="str">
        <f t="shared" ca="1" si="296"/>
        <v/>
      </c>
      <c r="S873" s="154" t="str">
        <f t="shared" ca="1" si="297"/>
        <v/>
      </c>
      <c r="T873" s="154" t="str">
        <f t="shared" ca="1" si="315"/>
        <v/>
      </c>
      <c r="U873" s="154" t="str">
        <f t="shared" si="298"/>
        <v/>
      </c>
      <c r="V873" s="101" t="str">
        <f t="shared" ca="1" si="299"/>
        <v/>
      </c>
      <c r="W873" s="101" t="str">
        <f t="shared" si="300"/>
        <v/>
      </c>
    </row>
    <row r="874" spans="1:23">
      <c r="A874" s="102" t="str">
        <f>IFERROR(B874*Proc!$H$38,"")</f>
        <v/>
      </c>
      <c r="B874" s="34" t="str">
        <f t="shared" si="301"/>
        <v/>
      </c>
      <c r="C874" s="34" t="str">
        <f t="shared" ca="1" si="302"/>
        <v/>
      </c>
      <c r="D874" s="101" t="str">
        <f t="shared" ca="1" si="303"/>
        <v/>
      </c>
      <c r="E874" s="101" t="str">
        <f t="shared" ca="1" si="304"/>
        <v/>
      </c>
      <c r="F874" s="101" t="str">
        <f t="shared" ca="1" si="305"/>
        <v/>
      </c>
      <c r="G874" s="102" t="str">
        <f t="shared" ca="1" si="306"/>
        <v/>
      </c>
      <c r="H874" s="34" t="str">
        <f t="shared" ca="1" si="307"/>
        <v/>
      </c>
      <c r="I874" s="101" t="str">
        <f t="shared" ca="1" si="308"/>
        <v/>
      </c>
      <c r="J874" s="101" t="str">
        <f t="shared" ca="1" si="309"/>
        <v/>
      </c>
      <c r="K874" s="101" t="str">
        <f t="shared" ca="1" si="310"/>
        <v/>
      </c>
      <c r="L874" s="102" t="str">
        <f t="shared" si="311"/>
        <v/>
      </c>
      <c r="M874" s="124" t="str">
        <f t="shared" ca="1" si="294"/>
        <v/>
      </c>
      <c r="N874" s="124" t="str">
        <f t="shared" ca="1" si="295"/>
        <v/>
      </c>
      <c r="O874" s="124" t="str">
        <f t="shared" si="312"/>
        <v/>
      </c>
      <c r="P874" s="124" t="str">
        <f t="shared" si="313"/>
        <v/>
      </c>
      <c r="Q874" s="124" t="str">
        <f t="shared" si="314"/>
        <v/>
      </c>
      <c r="R874" s="124" t="str">
        <f t="shared" ca="1" si="296"/>
        <v/>
      </c>
      <c r="S874" s="154" t="str">
        <f t="shared" ca="1" si="297"/>
        <v/>
      </c>
      <c r="T874" s="154" t="str">
        <f t="shared" ca="1" si="315"/>
        <v/>
      </c>
      <c r="U874" s="154" t="str">
        <f t="shared" si="298"/>
        <v/>
      </c>
      <c r="V874" s="101" t="str">
        <f t="shared" ca="1" si="299"/>
        <v/>
      </c>
      <c r="W874" s="101" t="str">
        <f t="shared" si="300"/>
        <v/>
      </c>
    </row>
    <row r="875" spans="1:23">
      <c r="A875" s="102" t="str">
        <f>IFERROR(B875*Proc!$H$38,"")</f>
        <v/>
      </c>
      <c r="B875" s="34" t="str">
        <f t="shared" si="301"/>
        <v/>
      </c>
      <c r="C875" s="34" t="str">
        <f t="shared" ca="1" si="302"/>
        <v/>
      </c>
      <c r="D875" s="101" t="str">
        <f t="shared" ca="1" si="303"/>
        <v/>
      </c>
      <c r="E875" s="101" t="str">
        <f t="shared" ca="1" si="304"/>
        <v/>
      </c>
      <c r="F875" s="101" t="str">
        <f t="shared" ca="1" si="305"/>
        <v/>
      </c>
      <c r="G875" s="102" t="str">
        <f t="shared" ca="1" si="306"/>
        <v/>
      </c>
      <c r="H875" s="34" t="str">
        <f t="shared" ca="1" si="307"/>
        <v/>
      </c>
      <c r="I875" s="101" t="str">
        <f t="shared" ca="1" si="308"/>
        <v/>
      </c>
      <c r="J875" s="101" t="str">
        <f t="shared" ca="1" si="309"/>
        <v/>
      </c>
      <c r="K875" s="101" t="str">
        <f t="shared" ca="1" si="310"/>
        <v/>
      </c>
      <c r="L875" s="102" t="str">
        <f t="shared" si="311"/>
        <v/>
      </c>
      <c r="M875" s="124" t="str">
        <f t="shared" ca="1" si="294"/>
        <v/>
      </c>
      <c r="N875" s="124" t="str">
        <f t="shared" ca="1" si="295"/>
        <v/>
      </c>
      <c r="O875" s="124" t="str">
        <f t="shared" si="312"/>
        <v/>
      </c>
      <c r="P875" s="124" t="str">
        <f t="shared" si="313"/>
        <v/>
      </c>
      <c r="Q875" s="124" t="str">
        <f t="shared" si="314"/>
        <v/>
      </c>
      <c r="R875" s="124" t="str">
        <f t="shared" ca="1" si="296"/>
        <v/>
      </c>
      <c r="S875" s="154" t="str">
        <f t="shared" ca="1" si="297"/>
        <v/>
      </c>
      <c r="T875" s="154" t="str">
        <f t="shared" ca="1" si="315"/>
        <v/>
      </c>
      <c r="U875" s="154" t="str">
        <f t="shared" si="298"/>
        <v/>
      </c>
      <c r="V875" s="101" t="str">
        <f t="shared" ca="1" si="299"/>
        <v/>
      </c>
      <c r="W875" s="101" t="str">
        <f t="shared" si="300"/>
        <v/>
      </c>
    </row>
    <row r="876" spans="1:23">
      <c r="A876" s="102" t="str">
        <f>IFERROR(B876*Proc!$H$38,"")</f>
        <v/>
      </c>
      <c r="B876" s="34" t="str">
        <f t="shared" si="301"/>
        <v/>
      </c>
      <c r="C876" s="34" t="str">
        <f t="shared" ca="1" si="302"/>
        <v/>
      </c>
      <c r="D876" s="101" t="str">
        <f t="shared" ca="1" si="303"/>
        <v/>
      </c>
      <c r="E876" s="101" t="str">
        <f t="shared" ca="1" si="304"/>
        <v/>
      </c>
      <c r="F876" s="101" t="str">
        <f t="shared" ca="1" si="305"/>
        <v/>
      </c>
      <c r="G876" s="102" t="str">
        <f t="shared" ca="1" si="306"/>
        <v/>
      </c>
      <c r="H876" s="34" t="str">
        <f t="shared" ca="1" si="307"/>
        <v/>
      </c>
      <c r="I876" s="101" t="str">
        <f t="shared" ca="1" si="308"/>
        <v/>
      </c>
      <c r="J876" s="101" t="str">
        <f t="shared" ca="1" si="309"/>
        <v/>
      </c>
      <c r="K876" s="101" t="str">
        <f t="shared" ca="1" si="310"/>
        <v/>
      </c>
      <c r="L876" s="102" t="str">
        <f t="shared" si="311"/>
        <v/>
      </c>
      <c r="M876" s="124" t="str">
        <f t="shared" ca="1" si="294"/>
        <v/>
      </c>
      <c r="N876" s="124" t="str">
        <f t="shared" ca="1" si="295"/>
        <v/>
      </c>
      <c r="O876" s="124" t="str">
        <f t="shared" si="312"/>
        <v/>
      </c>
      <c r="P876" s="124" t="str">
        <f t="shared" si="313"/>
        <v/>
      </c>
      <c r="Q876" s="124" t="str">
        <f t="shared" si="314"/>
        <v/>
      </c>
      <c r="R876" s="124" t="str">
        <f t="shared" ca="1" si="296"/>
        <v/>
      </c>
      <c r="S876" s="154" t="str">
        <f t="shared" ca="1" si="297"/>
        <v/>
      </c>
      <c r="T876" s="154" t="str">
        <f t="shared" ca="1" si="315"/>
        <v/>
      </c>
      <c r="U876" s="154" t="str">
        <f t="shared" si="298"/>
        <v/>
      </c>
      <c r="V876" s="101" t="str">
        <f t="shared" ca="1" si="299"/>
        <v/>
      </c>
      <c r="W876" s="101" t="str">
        <f t="shared" si="300"/>
        <v/>
      </c>
    </row>
    <row r="877" spans="1:23">
      <c r="A877" s="102" t="str">
        <f>IFERROR(B877*Proc!$H$38,"")</f>
        <v/>
      </c>
      <c r="B877" s="34" t="str">
        <f t="shared" si="301"/>
        <v/>
      </c>
      <c r="C877" s="34" t="str">
        <f t="shared" ca="1" si="302"/>
        <v/>
      </c>
      <c r="D877" s="101" t="str">
        <f t="shared" ca="1" si="303"/>
        <v/>
      </c>
      <c r="E877" s="101" t="str">
        <f t="shared" ca="1" si="304"/>
        <v/>
      </c>
      <c r="F877" s="101" t="str">
        <f t="shared" ca="1" si="305"/>
        <v/>
      </c>
      <c r="G877" s="102" t="str">
        <f t="shared" ca="1" si="306"/>
        <v/>
      </c>
      <c r="H877" s="34" t="str">
        <f t="shared" ca="1" si="307"/>
        <v/>
      </c>
      <c r="I877" s="101" t="str">
        <f t="shared" ca="1" si="308"/>
        <v/>
      </c>
      <c r="J877" s="101" t="str">
        <f t="shared" ca="1" si="309"/>
        <v/>
      </c>
      <c r="K877" s="101" t="str">
        <f t="shared" ca="1" si="310"/>
        <v/>
      </c>
      <c r="L877" s="102" t="str">
        <f t="shared" si="311"/>
        <v/>
      </c>
      <c r="M877" s="124" t="str">
        <f t="shared" ca="1" si="294"/>
        <v/>
      </c>
      <c r="N877" s="124" t="str">
        <f t="shared" ca="1" si="295"/>
        <v/>
      </c>
      <c r="O877" s="124" t="str">
        <f t="shared" si="312"/>
        <v/>
      </c>
      <c r="P877" s="124" t="str">
        <f t="shared" si="313"/>
        <v/>
      </c>
      <c r="Q877" s="124" t="str">
        <f t="shared" si="314"/>
        <v/>
      </c>
      <c r="R877" s="124" t="str">
        <f t="shared" ca="1" si="296"/>
        <v/>
      </c>
      <c r="S877" s="154" t="str">
        <f t="shared" ca="1" si="297"/>
        <v/>
      </c>
      <c r="T877" s="154" t="str">
        <f t="shared" ca="1" si="315"/>
        <v/>
      </c>
      <c r="U877" s="154" t="str">
        <f t="shared" si="298"/>
        <v/>
      </c>
      <c r="V877" s="101" t="str">
        <f t="shared" ca="1" si="299"/>
        <v/>
      </c>
      <c r="W877" s="101" t="str">
        <f t="shared" si="300"/>
        <v/>
      </c>
    </row>
    <row r="878" spans="1:23">
      <c r="A878" s="102" t="str">
        <f>IFERROR(B878*Proc!$H$38,"")</f>
        <v/>
      </c>
      <c r="B878" s="34" t="str">
        <f t="shared" si="301"/>
        <v/>
      </c>
      <c r="C878" s="34" t="str">
        <f t="shared" ca="1" si="302"/>
        <v/>
      </c>
      <c r="D878" s="101" t="str">
        <f t="shared" ca="1" si="303"/>
        <v/>
      </c>
      <c r="E878" s="101" t="str">
        <f t="shared" ca="1" si="304"/>
        <v/>
      </c>
      <c r="F878" s="101" t="str">
        <f t="shared" ca="1" si="305"/>
        <v/>
      </c>
      <c r="G878" s="102" t="str">
        <f t="shared" ca="1" si="306"/>
        <v/>
      </c>
      <c r="H878" s="34" t="str">
        <f t="shared" ca="1" si="307"/>
        <v/>
      </c>
      <c r="I878" s="101" t="str">
        <f t="shared" ca="1" si="308"/>
        <v/>
      </c>
      <c r="J878" s="101" t="str">
        <f t="shared" ca="1" si="309"/>
        <v/>
      </c>
      <c r="K878" s="101" t="str">
        <f t="shared" ca="1" si="310"/>
        <v/>
      </c>
      <c r="L878" s="102" t="str">
        <f t="shared" si="311"/>
        <v/>
      </c>
      <c r="M878" s="124" t="str">
        <f t="shared" ca="1" si="294"/>
        <v/>
      </c>
      <c r="N878" s="124" t="str">
        <f t="shared" ca="1" si="295"/>
        <v/>
      </c>
      <c r="O878" s="124" t="str">
        <f t="shared" si="312"/>
        <v/>
      </c>
      <c r="P878" s="124" t="str">
        <f t="shared" si="313"/>
        <v/>
      </c>
      <c r="Q878" s="124" t="str">
        <f t="shared" si="314"/>
        <v/>
      </c>
      <c r="R878" s="124" t="str">
        <f t="shared" ca="1" si="296"/>
        <v/>
      </c>
      <c r="S878" s="154" t="str">
        <f t="shared" ca="1" si="297"/>
        <v/>
      </c>
      <c r="T878" s="154" t="str">
        <f t="shared" ca="1" si="315"/>
        <v/>
      </c>
      <c r="U878" s="154" t="str">
        <f t="shared" si="298"/>
        <v/>
      </c>
      <c r="V878" s="101" t="str">
        <f t="shared" ca="1" si="299"/>
        <v/>
      </c>
      <c r="W878" s="101" t="str">
        <f t="shared" si="300"/>
        <v/>
      </c>
    </row>
    <row r="879" spans="1:23">
      <c r="A879" s="102" t="str">
        <f>IFERROR(B879*Proc!$H$38,"")</f>
        <v/>
      </c>
      <c r="B879" s="34" t="str">
        <f t="shared" si="301"/>
        <v/>
      </c>
      <c r="C879" s="34" t="str">
        <f t="shared" ca="1" si="302"/>
        <v/>
      </c>
      <c r="D879" s="101" t="str">
        <f t="shared" ca="1" si="303"/>
        <v/>
      </c>
      <c r="E879" s="101" t="str">
        <f t="shared" ca="1" si="304"/>
        <v/>
      </c>
      <c r="F879" s="101" t="str">
        <f t="shared" ca="1" si="305"/>
        <v/>
      </c>
      <c r="G879" s="102" t="str">
        <f t="shared" ca="1" si="306"/>
        <v/>
      </c>
      <c r="H879" s="34" t="str">
        <f t="shared" ca="1" si="307"/>
        <v/>
      </c>
      <c r="I879" s="101" t="str">
        <f t="shared" ca="1" si="308"/>
        <v/>
      </c>
      <c r="J879" s="101" t="str">
        <f t="shared" ca="1" si="309"/>
        <v/>
      </c>
      <c r="K879" s="101" t="str">
        <f t="shared" ca="1" si="310"/>
        <v/>
      </c>
      <c r="L879" s="102" t="str">
        <f t="shared" si="311"/>
        <v/>
      </c>
      <c r="M879" s="124" t="str">
        <f t="shared" ca="1" si="294"/>
        <v/>
      </c>
      <c r="N879" s="124" t="str">
        <f t="shared" ca="1" si="295"/>
        <v/>
      </c>
      <c r="O879" s="124" t="str">
        <f t="shared" si="312"/>
        <v/>
      </c>
      <c r="P879" s="124" t="str">
        <f t="shared" si="313"/>
        <v/>
      </c>
      <c r="Q879" s="124" t="str">
        <f t="shared" si="314"/>
        <v/>
      </c>
      <c r="R879" s="124" t="str">
        <f t="shared" ca="1" si="296"/>
        <v/>
      </c>
      <c r="S879" s="154" t="str">
        <f t="shared" ca="1" si="297"/>
        <v/>
      </c>
      <c r="T879" s="154" t="str">
        <f t="shared" ca="1" si="315"/>
        <v/>
      </c>
      <c r="U879" s="154" t="str">
        <f t="shared" si="298"/>
        <v/>
      </c>
      <c r="V879" s="101" t="str">
        <f t="shared" ca="1" si="299"/>
        <v/>
      </c>
      <c r="W879" s="101" t="str">
        <f t="shared" si="300"/>
        <v/>
      </c>
    </row>
    <row r="880" spans="1:23">
      <c r="A880" s="102" t="str">
        <f>IFERROR(B880*Proc!$H$38,"")</f>
        <v/>
      </c>
      <c r="B880" s="34" t="str">
        <f t="shared" si="301"/>
        <v/>
      </c>
      <c r="C880" s="34" t="str">
        <f t="shared" ca="1" si="302"/>
        <v/>
      </c>
      <c r="D880" s="101" t="str">
        <f t="shared" ca="1" si="303"/>
        <v/>
      </c>
      <c r="E880" s="101" t="str">
        <f t="shared" ca="1" si="304"/>
        <v/>
      </c>
      <c r="F880" s="101" t="str">
        <f t="shared" ca="1" si="305"/>
        <v/>
      </c>
      <c r="G880" s="102" t="str">
        <f t="shared" ca="1" si="306"/>
        <v/>
      </c>
      <c r="H880" s="34" t="str">
        <f t="shared" ca="1" si="307"/>
        <v/>
      </c>
      <c r="I880" s="101" t="str">
        <f t="shared" ca="1" si="308"/>
        <v/>
      </c>
      <c r="J880" s="101" t="str">
        <f t="shared" ca="1" si="309"/>
        <v/>
      </c>
      <c r="K880" s="101" t="str">
        <f t="shared" ca="1" si="310"/>
        <v/>
      </c>
      <c r="L880" s="102" t="str">
        <f t="shared" si="311"/>
        <v/>
      </c>
      <c r="M880" s="124" t="str">
        <f t="shared" ca="1" si="294"/>
        <v/>
      </c>
      <c r="N880" s="124" t="str">
        <f t="shared" ca="1" si="295"/>
        <v/>
      </c>
      <c r="O880" s="124" t="str">
        <f t="shared" si="312"/>
        <v/>
      </c>
      <c r="P880" s="124" t="str">
        <f t="shared" si="313"/>
        <v/>
      </c>
      <c r="Q880" s="124" t="str">
        <f t="shared" si="314"/>
        <v/>
      </c>
      <c r="R880" s="124" t="str">
        <f t="shared" ca="1" si="296"/>
        <v/>
      </c>
      <c r="S880" s="154" t="str">
        <f t="shared" ca="1" si="297"/>
        <v/>
      </c>
      <c r="T880" s="154" t="str">
        <f t="shared" ca="1" si="315"/>
        <v/>
      </c>
      <c r="U880" s="154" t="str">
        <f t="shared" si="298"/>
        <v/>
      </c>
      <c r="V880" s="101" t="str">
        <f t="shared" ca="1" si="299"/>
        <v/>
      </c>
      <c r="W880" s="101" t="str">
        <f t="shared" si="300"/>
        <v/>
      </c>
    </row>
    <row r="881" spans="1:23">
      <c r="A881" s="102" t="str">
        <f>IFERROR(B881*Proc!$H$38,"")</f>
        <v/>
      </c>
      <c r="B881" s="34" t="str">
        <f t="shared" si="301"/>
        <v/>
      </c>
      <c r="C881" s="34" t="str">
        <f t="shared" ca="1" si="302"/>
        <v/>
      </c>
      <c r="D881" s="101" t="str">
        <f t="shared" ca="1" si="303"/>
        <v/>
      </c>
      <c r="E881" s="101" t="str">
        <f t="shared" ca="1" si="304"/>
        <v/>
      </c>
      <c r="F881" s="101" t="str">
        <f t="shared" ca="1" si="305"/>
        <v/>
      </c>
      <c r="G881" s="102" t="str">
        <f t="shared" ca="1" si="306"/>
        <v/>
      </c>
      <c r="H881" s="34" t="str">
        <f t="shared" ca="1" si="307"/>
        <v/>
      </c>
      <c r="I881" s="101" t="str">
        <f t="shared" ca="1" si="308"/>
        <v/>
      </c>
      <c r="J881" s="101" t="str">
        <f t="shared" ca="1" si="309"/>
        <v/>
      </c>
      <c r="K881" s="101" t="str">
        <f t="shared" ca="1" si="310"/>
        <v/>
      </c>
      <c r="L881" s="102" t="str">
        <f t="shared" si="311"/>
        <v/>
      </c>
      <c r="M881" s="124" t="str">
        <f t="shared" ca="1" si="294"/>
        <v/>
      </c>
      <c r="N881" s="124" t="str">
        <f t="shared" ca="1" si="295"/>
        <v/>
      </c>
      <c r="O881" s="124" t="str">
        <f t="shared" si="312"/>
        <v/>
      </c>
      <c r="P881" s="124" t="str">
        <f t="shared" si="313"/>
        <v/>
      </c>
      <c r="Q881" s="124" t="str">
        <f t="shared" si="314"/>
        <v/>
      </c>
      <c r="R881" s="124" t="str">
        <f t="shared" ca="1" si="296"/>
        <v/>
      </c>
      <c r="S881" s="154" t="str">
        <f t="shared" ca="1" si="297"/>
        <v/>
      </c>
      <c r="T881" s="154" t="str">
        <f t="shared" ca="1" si="315"/>
        <v/>
      </c>
      <c r="U881" s="154" t="str">
        <f t="shared" si="298"/>
        <v/>
      </c>
      <c r="V881" s="101" t="str">
        <f t="shared" ca="1" si="299"/>
        <v/>
      </c>
      <c r="W881" s="101" t="str">
        <f t="shared" si="300"/>
        <v/>
      </c>
    </row>
    <row r="882" spans="1:23">
      <c r="A882" s="102" t="str">
        <f>IFERROR(B882*Proc!$H$38,"")</f>
        <v/>
      </c>
      <c r="B882" s="34" t="str">
        <f t="shared" si="301"/>
        <v/>
      </c>
      <c r="C882" s="34" t="str">
        <f t="shared" ca="1" si="302"/>
        <v/>
      </c>
      <c r="D882" s="101" t="str">
        <f t="shared" ca="1" si="303"/>
        <v/>
      </c>
      <c r="E882" s="101" t="str">
        <f t="shared" ca="1" si="304"/>
        <v/>
      </c>
      <c r="F882" s="101" t="str">
        <f t="shared" ca="1" si="305"/>
        <v/>
      </c>
      <c r="G882" s="102" t="str">
        <f t="shared" ca="1" si="306"/>
        <v/>
      </c>
      <c r="H882" s="34" t="str">
        <f t="shared" ca="1" si="307"/>
        <v/>
      </c>
      <c r="I882" s="101" t="str">
        <f t="shared" ca="1" si="308"/>
        <v/>
      </c>
      <c r="J882" s="101" t="str">
        <f t="shared" ca="1" si="309"/>
        <v/>
      </c>
      <c r="K882" s="101" t="str">
        <f t="shared" ca="1" si="310"/>
        <v/>
      </c>
      <c r="L882" s="102" t="str">
        <f t="shared" si="311"/>
        <v/>
      </c>
      <c r="M882" s="124" t="str">
        <f t="shared" ca="1" si="294"/>
        <v/>
      </c>
      <c r="N882" s="124" t="str">
        <f t="shared" ca="1" si="295"/>
        <v/>
      </c>
      <c r="O882" s="124" t="str">
        <f t="shared" si="312"/>
        <v/>
      </c>
      <c r="P882" s="124" t="str">
        <f t="shared" si="313"/>
        <v/>
      </c>
      <c r="Q882" s="124" t="str">
        <f t="shared" si="314"/>
        <v/>
      </c>
      <c r="R882" s="124" t="str">
        <f t="shared" ca="1" si="296"/>
        <v/>
      </c>
      <c r="S882" s="154" t="str">
        <f t="shared" ca="1" si="297"/>
        <v/>
      </c>
      <c r="T882" s="154" t="str">
        <f t="shared" ca="1" si="315"/>
        <v/>
      </c>
      <c r="U882" s="154" t="str">
        <f t="shared" si="298"/>
        <v/>
      </c>
      <c r="V882" s="101" t="str">
        <f t="shared" ca="1" si="299"/>
        <v/>
      </c>
      <c r="W882" s="101" t="str">
        <f t="shared" si="300"/>
        <v/>
      </c>
    </row>
    <row r="883" spans="1:23">
      <c r="A883" s="102" t="str">
        <f>IFERROR(B883*Proc!$H$38,"")</f>
        <v/>
      </c>
      <c r="B883" s="34" t="str">
        <f t="shared" si="301"/>
        <v/>
      </c>
      <c r="C883" s="34" t="str">
        <f t="shared" ca="1" si="302"/>
        <v/>
      </c>
      <c r="D883" s="101" t="str">
        <f t="shared" ca="1" si="303"/>
        <v/>
      </c>
      <c r="E883" s="101" t="str">
        <f t="shared" ca="1" si="304"/>
        <v/>
      </c>
      <c r="F883" s="101" t="str">
        <f t="shared" ca="1" si="305"/>
        <v/>
      </c>
      <c r="G883" s="102" t="str">
        <f t="shared" ca="1" si="306"/>
        <v/>
      </c>
      <c r="H883" s="34" t="str">
        <f t="shared" ca="1" si="307"/>
        <v/>
      </c>
      <c r="I883" s="101" t="str">
        <f t="shared" ca="1" si="308"/>
        <v/>
      </c>
      <c r="J883" s="101" t="str">
        <f t="shared" ca="1" si="309"/>
        <v/>
      </c>
      <c r="K883" s="101" t="str">
        <f t="shared" ca="1" si="310"/>
        <v/>
      </c>
      <c r="L883" s="102" t="str">
        <f t="shared" si="311"/>
        <v/>
      </c>
      <c r="M883" s="124" t="str">
        <f t="shared" ca="1" si="294"/>
        <v/>
      </c>
      <c r="N883" s="124" t="str">
        <f t="shared" ca="1" si="295"/>
        <v/>
      </c>
      <c r="O883" s="124" t="str">
        <f t="shared" si="312"/>
        <v/>
      </c>
      <c r="P883" s="124" t="str">
        <f t="shared" si="313"/>
        <v/>
      </c>
      <c r="Q883" s="124" t="str">
        <f t="shared" si="314"/>
        <v/>
      </c>
      <c r="R883" s="124" t="str">
        <f t="shared" ca="1" si="296"/>
        <v/>
      </c>
      <c r="S883" s="154" t="str">
        <f t="shared" ca="1" si="297"/>
        <v/>
      </c>
      <c r="T883" s="154" t="str">
        <f t="shared" ca="1" si="315"/>
        <v/>
      </c>
      <c r="U883" s="154" t="str">
        <f t="shared" si="298"/>
        <v/>
      </c>
      <c r="V883" s="101" t="str">
        <f t="shared" ca="1" si="299"/>
        <v/>
      </c>
      <c r="W883" s="101" t="str">
        <f t="shared" si="300"/>
        <v/>
      </c>
    </row>
    <row r="884" spans="1:23">
      <c r="A884" s="102" t="str">
        <f>IFERROR(B884*Proc!$H$38,"")</f>
        <v/>
      </c>
      <c r="B884" s="34" t="str">
        <f t="shared" si="301"/>
        <v/>
      </c>
      <c r="C884" s="34" t="str">
        <f t="shared" ca="1" si="302"/>
        <v/>
      </c>
      <c r="D884" s="101" t="str">
        <f t="shared" ca="1" si="303"/>
        <v/>
      </c>
      <c r="E884" s="101" t="str">
        <f t="shared" ca="1" si="304"/>
        <v/>
      </c>
      <c r="F884" s="101" t="str">
        <f t="shared" ca="1" si="305"/>
        <v/>
      </c>
      <c r="G884" s="102" t="str">
        <f t="shared" ca="1" si="306"/>
        <v/>
      </c>
      <c r="H884" s="34" t="str">
        <f t="shared" ca="1" si="307"/>
        <v/>
      </c>
      <c r="I884" s="101" t="str">
        <f t="shared" ca="1" si="308"/>
        <v/>
      </c>
      <c r="J884" s="101" t="str">
        <f t="shared" ca="1" si="309"/>
        <v/>
      </c>
      <c r="K884" s="101" t="str">
        <f t="shared" ca="1" si="310"/>
        <v/>
      </c>
      <c r="L884" s="102" t="str">
        <f t="shared" si="311"/>
        <v/>
      </c>
      <c r="M884" s="124" t="str">
        <f t="shared" ca="1" si="294"/>
        <v/>
      </c>
      <c r="N884" s="124" t="str">
        <f t="shared" ca="1" si="295"/>
        <v/>
      </c>
      <c r="O884" s="124" t="str">
        <f t="shared" si="312"/>
        <v/>
      </c>
      <c r="P884" s="124" t="str">
        <f t="shared" si="313"/>
        <v/>
      </c>
      <c r="Q884" s="124" t="str">
        <f t="shared" si="314"/>
        <v/>
      </c>
      <c r="R884" s="124" t="str">
        <f t="shared" ca="1" si="296"/>
        <v/>
      </c>
      <c r="S884" s="154" t="str">
        <f t="shared" ca="1" si="297"/>
        <v/>
      </c>
      <c r="T884" s="154" t="str">
        <f t="shared" ca="1" si="315"/>
        <v/>
      </c>
      <c r="U884" s="154" t="str">
        <f t="shared" si="298"/>
        <v/>
      </c>
      <c r="V884" s="101" t="str">
        <f t="shared" ca="1" si="299"/>
        <v/>
      </c>
      <c r="W884" s="101" t="str">
        <f t="shared" si="300"/>
        <v/>
      </c>
    </row>
    <row r="885" spans="1:23">
      <c r="A885" s="102" t="str">
        <f>IFERROR(B885*Proc!$H$38,"")</f>
        <v/>
      </c>
      <c r="B885" s="34" t="str">
        <f t="shared" si="301"/>
        <v/>
      </c>
      <c r="C885" s="34" t="str">
        <f t="shared" ca="1" si="302"/>
        <v/>
      </c>
      <c r="D885" s="101" t="str">
        <f t="shared" ca="1" si="303"/>
        <v/>
      </c>
      <c r="E885" s="101" t="str">
        <f t="shared" ca="1" si="304"/>
        <v/>
      </c>
      <c r="F885" s="101" t="str">
        <f t="shared" ca="1" si="305"/>
        <v/>
      </c>
      <c r="G885" s="102" t="str">
        <f t="shared" ca="1" si="306"/>
        <v/>
      </c>
      <c r="H885" s="34" t="str">
        <f t="shared" ca="1" si="307"/>
        <v/>
      </c>
      <c r="I885" s="101" t="str">
        <f t="shared" ca="1" si="308"/>
        <v/>
      </c>
      <c r="J885" s="101" t="str">
        <f t="shared" ca="1" si="309"/>
        <v/>
      </c>
      <c r="K885" s="101" t="str">
        <f t="shared" ca="1" si="310"/>
        <v/>
      </c>
      <c r="L885" s="102" t="str">
        <f t="shared" si="311"/>
        <v/>
      </c>
      <c r="M885" s="124" t="str">
        <f t="shared" ca="1" si="294"/>
        <v/>
      </c>
      <c r="N885" s="124" t="str">
        <f t="shared" ca="1" si="295"/>
        <v/>
      </c>
      <c r="O885" s="124" t="str">
        <f t="shared" si="312"/>
        <v/>
      </c>
      <c r="P885" s="124" t="str">
        <f t="shared" si="313"/>
        <v/>
      </c>
      <c r="Q885" s="124" t="str">
        <f t="shared" si="314"/>
        <v/>
      </c>
      <c r="R885" s="124" t="str">
        <f t="shared" ca="1" si="296"/>
        <v/>
      </c>
      <c r="S885" s="154" t="str">
        <f t="shared" ca="1" si="297"/>
        <v/>
      </c>
      <c r="T885" s="154" t="str">
        <f t="shared" ca="1" si="315"/>
        <v/>
      </c>
      <c r="U885" s="154" t="str">
        <f t="shared" si="298"/>
        <v/>
      </c>
      <c r="V885" s="101" t="str">
        <f t="shared" ca="1" si="299"/>
        <v/>
      </c>
      <c r="W885" s="101" t="str">
        <f t="shared" si="300"/>
        <v/>
      </c>
    </row>
    <row r="886" spans="1:23">
      <c r="A886" s="102" t="str">
        <f>IFERROR(B886*Proc!$H$38,"")</f>
        <v/>
      </c>
      <c r="B886" s="34" t="str">
        <f t="shared" si="301"/>
        <v/>
      </c>
      <c r="C886" s="34" t="str">
        <f t="shared" ca="1" si="302"/>
        <v/>
      </c>
      <c r="D886" s="101" t="str">
        <f t="shared" ca="1" si="303"/>
        <v/>
      </c>
      <c r="E886" s="101" t="str">
        <f t="shared" ca="1" si="304"/>
        <v/>
      </c>
      <c r="F886" s="101" t="str">
        <f t="shared" ca="1" si="305"/>
        <v/>
      </c>
      <c r="G886" s="102" t="str">
        <f t="shared" ca="1" si="306"/>
        <v/>
      </c>
      <c r="H886" s="34" t="str">
        <f t="shared" ca="1" si="307"/>
        <v/>
      </c>
      <c r="I886" s="101" t="str">
        <f t="shared" ca="1" si="308"/>
        <v/>
      </c>
      <c r="J886" s="101" t="str">
        <f t="shared" ca="1" si="309"/>
        <v/>
      </c>
      <c r="K886" s="101" t="str">
        <f t="shared" ca="1" si="310"/>
        <v/>
      </c>
      <c r="L886" s="102" t="str">
        <f t="shared" si="311"/>
        <v/>
      </c>
      <c r="M886" s="124" t="str">
        <f t="shared" ca="1" si="294"/>
        <v/>
      </c>
      <c r="N886" s="124" t="str">
        <f t="shared" ca="1" si="295"/>
        <v/>
      </c>
      <c r="O886" s="124" t="str">
        <f t="shared" si="312"/>
        <v/>
      </c>
      <c r="P886" s="124" t="str">
        <f t="shared" si="313"/>
        <v/>
      </c>
      <c r="Q886" s="124" t="str">
        <f t="shared" si="314"/>
        <v/>
      </c>
      <c r="R886" s="124" t="str">
        <f t="shared" ca="1" si="296"/>
        <v/>
      </c>
      <c r="S886" s="154" t="str">
        <f t="shared" ca="1" si="297"/>
        <v/>
      </c>
      <c r="T886" s="154" t="str">
        <f t="shared" ca="1" si="315"/>
        <v/>
      </c>
      <c r="U886" s="154" t="str">
        <f t="shared" si="298"/>
        <v/>
      </c>
      <c r="V886" s="101" t="str">
        <f t="shared" ca="1" si="299"/>
        <v/>
      </c>
      <c r="W886" s="101" t="str">
        <f t="shared" si="300"/>
        <v/>
      </c>
    </row>
    <row r="887" spans="1:23">
      <c r="A887" s="102" t="str">
        <f>IFERROR(B887*Proc!$H$38,"")</f>
        <v/>
      </c>
      <c r="B887" s="34" t="str">
        <f t="shared" si="301"/>
        <v/>
      </c>
      <c r="C887" s="34" t="str">
        <f t="shared" ca="1" si="302"/>
        <v/>
      </c>
      <c r="D887" s="101" t="str">
        <f t="shared" ca="1" si="303"/>
        <v/>
      </c>
      <c r="E887" s="101" t="str">
        <f t="shared" ca="1" si="304"/>
        <v/>
      </c>
      <c r="F887" s="101" t="str">
        <f t="shared" ca="1" si="305"/>
        <v/>
      </c>
      <c r="G887" s="102" t="str">
        <f t="shared" ca="1" si="306"/>
        <v/>
      </c>
      <c r="H887" s="34" t="str">
        <f t="shared" ca="1" si="307"/>
        <v/>
      </c>
      <c r="I887" s="101" t="str">
        <f t="shared" ca="1" si="308"/>
        <v/>
      </c>
      <c r="J887" s="101" t="str">
        <f t="shared" ca="1" si="309"/>
        <v/>
      </c>
      <c r="K887" s="101" t="str">
        <f t="shared" ca="1" si="310"/>
        <v/>
      </c>
      <c r="L887" s="102" t="str">
        <f t="shared" si="311"/>
        <v/>
      </c>
      <c r="M887" s="124" t="str">
        <f t="shared" ca="1" si="294"/>
        <v/>
      </c>
      <c r="N887" s="124" t="str">
        <f t="shared" ca="1" si="295"/>
        <v/>
      </c>
      <c r="O887" s="124" t="str">
        <f t="shared" si="312"/>
        <v/>
      </c>
      <c r="P887" s="124" t="str">
        <f t="shared" si="313"/>
        <v/>
      </c>
      <c r="Q887" s="124" t="str">
        <f t="shared" si="314"/>
        <v/>
      </c>
      <c r="R887" s="124" t="str">
        <f t="shared" ca="1" si="296"/>
        <v/>
      </c>
      <c r="S887" s="154" t="str">
        <f t="shared" ca="1" si="297"/>
        <v/>
      </c>
      <c r="T887" s="154" t="str">
        <f t="shared" ca="1" si="315"/>
        <v/>
      </c>
      <c r="U887" s="154" t="str">
        <f t="shared" si="298"/>
        <v/>
      </c>
      <c r="V887" s="101" t="str">
        <f t="shared" ca="1" si="299"/>
        <v/>
      </c>
      <c r="W887" s="101" t="str">
        <f t="shared" si="300"/>
        <v/>
      </c>
    </row>
    <row r="888" spans="1:23">
      <c r="A888" s="102" t="str">
        <f>IFERROR(B888*Proc!$H$38,"")</f>
        <v/>
      </c>
      <c r="B888" s="34" t="str">
        <f t="shared" si="301"/>
        <v/>
      </c>
      <c r="C888" s="34" t="str">
        <f t="shared" ca="1" si="302"/>
        <v/>
      </c>
      <c r="D888" s="101" t="str">
        <f t="shared" ca="1" si="303"/>
        <v/>
      </c>
      <c r="E888" s="101" t="str">
        <f t="shared" ca="1" si="304"/>
        <v/>
      </c>
      <c r="F888" s="101" t="str">
        <f t="shared" ca="1" si="305"/>
        <v/>
      </c>
      <c r="G888" s="102" t="str">
        <f t="shared" ca="1" si="306"/>
        <v/>
      </c>
      <c r="H888" s="34" t="str">
        <f t="shared" ca="1" si="307"/>
        <v/>
      </c>
      <c r="I888" s="101" t="str">
        <f t="shared" ca="1" si="308"/>
        <v/>
      </c>
      <c r="J888" s="101" t="str">
        <f t="shared" ca="1" si="309"/>
        <v/>
      </c>
      <c r="K888" s="101" t="str">
        <f t="shared" ca="1" si="310"/>
        <v/>
      </c>
      <c r="L888" s="102" t="str">
        <f t="shared" si="311"/>
        <v/>
      </c>
      <c r="M888" s="124" t="str">
        <f t="shared" ca="1" si="294"/>
        <v/>
      </c>
      <c r="N888" s="124" t="str">
        <f t="shared" ca="1" si="295"/>
        <v/>
      </c>
      <c r="O888" s="124" t="str">
        <f t="shared" si="312"/>
        <v/>
      </c>
      <c r="P888" s="124" t="str">
        <f t="shared" si="313"/>
        <v/>
      </c>
      <c r="Q888" s="124" t="str">
        <f t="shared" si="314"/>
        <v/>
      </c>
      <c r="R888" s="124" t="str">
        <f t="shared" ca="1" si="296"/>
        <v/>
      </c>
      <c r="S888" s="154" t="str">
        <f t="shared" ca="1" si="297"/>
        <v/>
      </c>
      <c r="T888" s="154" t="str">
        <f t="shared" ca="1" si="315"/>
        <v/>
      </c>
      <c r="U888" s="154" t="str">
        <f t="shared" si="298"/>
        <v/>
      </c>
      <c r="V888" s="101" t="str">
        <f t="shared" ca="1" si="299"/>
        <v/>
      </c>
      <c r="W888" s="101" t="str">
        <f t="shared" si="300"/>
        <v/>
      </c>
    </row>
    <row r="889" spans="1:23">
      <c r="A889" s="102" t="str">
        <f>IFERROR(B889*Proc!$H$38,"")</f>
        <v/>
      </c>
      <c r="B889" s="34" t="str">
        <f t="shared" si="301"/>
        <v/>
      </c>
      <c r="C889" s="34" t="str">
        <f t="shared" ca="1" si="302"/>
        <v/>
      </c>
      <c r="D889" s="101" t="str">
        <f t="shared" ca="1" si="303"/>
        <v/>
      </c>
      <c r="E889" s="101" t="str">
        <f t="shared" ca="1" si="304"/>
        <v/>
      </c>
      <c r="F889" s="101" t="str">
        <f t="shared" ca="1" si="305"/>
        <v/>
      </c>
      <c r="G889" s="102" t="str">
        <f t="shared" ca="1" si="306"/>
        <v/>
      </c>
      <c r="H889" s="34" t="str">
        <f t="shared" ca="1" si="307"/>
        <v/>
      </c>
      <c r="I889" s="101" t="str">
        <f t="shared" ca="1" si="308"/>
        <v/>
      </c>
      <c r="J889" s="101" t="str">
        <f t="shared" ca="1" si="309"/>
        <v/>
      </c>
      <c r="K889" s="101" t="str">
        <f t="shared" ca="1" si="310"/>
        <v/>
      </c>
      <c r="L889" s="102" t="str">
        <f t="shared" si="311"/>
        <v/>
      </c>
      <c r="M889" s="124" t="str">
        <f t="shared" ca="1" si="294"/>
        <v/>
      </c>
      <c r="N889" s="124" t="str">
        <f t="shared" ca="1" si="295"/>
        <v/>
      </c>
      <c r="O889" s="124" t="str">
        <f t="shared" si="312"/>
        <v/>
      </c>
      <c r="P889" s="124" t="str">
        <f t="shared" si="313"/>
        <v/>
      </c>
      <c r="Q889" s="124" t="str">
        <f t="shared" si="314"/>
        <v/>
      </c>
      <c r="R889" s="124" t="str">
        <f t="shared" ca="1" si="296"/>
        <v/>
      </c>
      <c r="S889" s="154" t="str">
        <f t="shared" ca="1" si="297"/>
        <v/>
      </c>
      <c r="T889" s="154" t="str">
        <f t="shared" ca="1" si="315"/>
        <v/>
      </c>
      <c r="U889" s="154" t="str">
        <f t="shared" si="298"/>
        <v/>
      </c>
      <c r="V889" s="101" t="str">
        <f t="shared" ca="1" si="299"/>
        <v/>
      </c>
      <c r="W889" s="101" t="str">
        <f t="shared" si="300"/>
        <v/>
      </c>
    </row>
    <row r="890" spans="1:23">
      <c r="A890" s="102" t="str">
        <f>IFERROR(B890*Proc!$H$38,"")</f>
        <v/>
      </c>
      <c r="B890" s="34" t="str">
        <f t="shared" si="301"/>
        <v/>
      </c>
      <c r="C890" s="34" t="str">
        <f t="shared" ca="1" si="302"/>
        <v/>
      </c>
      <c r="D890" s="101" t="str">
        <f t="shared" ca="1" si="303"/>
        <v/>
      </c>
      <c r="E890" s="101" t="str">
        <f t="shared" ca="1" si="304"/>
        <v/>
      </c>
      <c r="F890" s="101" t="str">
        <f t="shared" ca="1" si="305"/>
        <v/>
      </c>
      <c r="G890" s="102" t="str">
        <f t="shared" ca="1" si="306"/>
        <v/>
      </c>
      <c r="H890" s="34" t="str">
        <f t="shared" ca="1" si="307"/>
        <v/>
      </c>
      <c r="I890" s="101" t="str">
        <f t="shared" ca="1" si="308"/>
        <v/>
      </c>
      <c r="J890" s="101" t="str">
        <f t="shared" ca="1" si="309"/>
        <v/>
      </c>
      <c r="K890" s="101" t="str">
        <f t="shared" ca="1" si="310"/>
        <v/>
      </c>
      <c r="L890" s="102" t="str">
        <f t="shared" si="311"/>
        <v/>
      </c>
      <c r="M890" s="124" t="str">
        <f t="shared" ca="1" si="294"/>
        <v/>
      </c>
      <c r="N890" s="124" t="str">
        <f t="shared" ca="1" si="295"/>
        <v/>
      </c>
      <c r="O890" s="124" t="str">
        <f t="shared" si="312"/>
        <v/>
      </c>
      <c r="P890" s="124" t="str">
        <f t="shared" si="313"/>
        <v/>
      </c>
      <c r="Q890" s="124" t="str">
        <f t="shared" si="314"/>
        <v/>
      </c>
      <c r="R890" s="124" t="str">
        <f t="shared" ca="1" si="296"/>
        <v/>
      </c>
      <c r="S890" s="154" t="str">
        <f t="shared" ca="1" si="297"/>
        <v/>
      </c>
      <c r="T890" s="154" t="str">
        <f t="shared" ca="1" si="315"/>
        <v/>
      </c>
      <c r="U890" s="154" t="str">
        <f t="shared" si="298"/>
        <v/>
      </c>
      <c r="V890" s="101" t="str">
        <f t="shared" ca="1" si="299"/>
        <v/>
      </c>
      <c r="W890" s="101" t="str">
        <f t="shared" si="300"/>
        <v/>
      </c>
    </row>
    <row r="891" spans="1:23">
      <c r="A891" s="102" t="str">
        <f>IFERROR(B891*Proc!$H$38,"")</f>
        <v/>
      </c>
      <c r="B891" s="34" t="str">
        <f t="shared" si="301"/>
        <v/>
      </c>
      <c r="C891" s="34" t="str">
        <f t="shared" ca="1" si="302"/>
        <v/>
      </c>
      <c r="D891" s="101" t="str">
        <f t="shared" ca="1" si="303"/>
        <v/>
      </c>
      <c r="E891" s="101" t="str">
        <f t="shared" ca="1" si="304"/>
        <v/>
      </c>
      <c r="F891" s="101" t="str">
        <f t="shared" ca="1" si="305"/>
        <v/>
      </c>
      <c r="G891" s="102" t="str">
        <f t="shared" ca="1" si="306"/>
        <v/>
      </c>
      <c r="H891" s="34" t="str">
        <f t="shared" ca="1" si="307"/>
        <v/>
      </c>
      <c r="I891" s="101" t="str">
        <f t="shared" ca="1" si="308"/>
        <v/>
      </c>
      <c r="J891" s="101" t="str">
        <f t="shared" ca="1" si="309"/>
        <v/>
      </c>
      <c r="K891" s="101" t="str">
        <f t="shared" ca="1" si="310"/>
        <v/>
      </c>
      <c r="L891" s="102" t="str">
        <f t="shared" si="311"/>
        <v/>
      </c>
      <c r="M891" s="124" t="str">
        <f t="shared" ca="1" si="294"/>
        <v/>
      </c>
      <c r="N891" s="124" t="str">
        <f t="shared" ca="1" si="295"/>
        <v/>
      </c>
      <c r="O891" s="124" t="str">
        <f t="shared" si="312"/>
        <v/>
      </c>
      <c r="P891" s="124" t="str">
        <f t="shared" si="313"/>
        <v/>
      </c>
      <c r="Q891" s="124" t="str">
        <f t="shared" si="314"/>
        <v/>
      </c>
      <c r="R891" s="124" t="str">
        <f t="shared" ca="1" si="296"/>
        <v/>
      </c>
      <c r="S891" s="154" t="str">
        <f t="shared" ca="1" si="297"/>
        <v/>
      </c>
      <c r="T891" s="154" t="str">
        <f t="shared" ca="1" si="315"/>
        <v/>
      </c>
      <c r="U891" s="154" t="str">
        <f t="shared" si="298"/>
        <v/>
      </c>
      <c r="V891" s="101" t="str">
        <f t="shared" ca="1" si="299"/>
        <v/>
      </c>
      <c r="W891" s="101" t="str">
        <f t="shared" si="300"/>
        <v/>
      </c>
    </row>
    <row r="892" spans="1:23">
      <c r="A892" s="102" t="str">
        <f>IFERROR(B892*Proc!$H$38,"")</f>
        <v/>
      </c>
      <c r="B892" s="34" t="str">
        <f t="shared" si="301"/>
        <v/>
      </c>
      <c r="C892" s="34" t="str">
        <f t="shared" ca="1" si="302"/>
        <v/>
      </c>
      <c r="D892" s="101" t="str">
        <f t="shared" ca="1" si="303"/>
        <v/>
      </c>
      <c r="E892" s="101" t="str">
        <f t="shared" ca="1" si="304"/>
        <v/>
      </c>
      <c r="F892" s="101" t="str">
        <f t="shared" ca="1" si="305"/>
        <v/>
      </c>
      <c r="G892" s="102" t="str">
        <f t="shared" ca="1" si="306"/>
        <v/>
      </c>
      <c r="H892" s="34" t="str">
        <f t="shared" ca="1" si="307"/>
        <v/>
      </c>
      <c r="I892" s="101" t="str">
        <f t="shared" ca="1" si="308"/>
        <v/>
      </c>
      <c r="J892" s="101" t="str">
        <f t="shared" ca="1" si="309"/>
        <v/>
      </c>
      <c r="K892" s="101" t="str">
        <f t="shared" ca="1" si="310"/>
        <v/>
      </c>
      <c r="L892" s="102" t="str">
        <f t="shared" si="311"/>
        <v/>
      </c>
      <c r="M892" s="124" t="str">
        <f t="shared" ca="1" si="294"/>
        <v/>
      </c>
      <c r="N892" s="124" t="str">
        <f t="shared" ca="1" si="295"/>
        <v/>
      </c>
      <c r="O892" s="124" t="str">
        <f t="shared" si="312"/>
        <v/>
      </c>
      <c r="P892" s="124" t="str">
        <f t="shared" si="313"/>
        <v/>
      </c>
      <c r="Q892" s="124" t="str">
        <f t="shared" si="314"/>
        <v/>
      </c>
      <c r="R892" s="124" t="str">
        <f t="shared" ca="1" si="296"/>
        <v/>
      </c>
      <c r="S892" s="154" t="str">
        <f t="shared" ca="1" si="297"/>
        <v/>
      </c>
      <c r="T892" s="154" t="str">
        <f t="shared" ca="1" si="315"/>
        <v/>
      </c>
      <c r="U892" s="154" t="str">
        <f t="shared" si="298"/>
        <v/>
      </c>
      <c r="V892" s="101" t="str">
        <f t="shared" ca="1" si="299"/>
        <v/>
      </c>
      <c r="W892" s="101" t="str">
        <f t="shared" si="300"/>
        <v/>
      </c>
    </row>
    <row r="893" spans="1:23">
      <c r="A893" s="102" t="str">
        <f>IFERROR(B893*Proc!$H$38,"")</f>
        <v/>
      </c>
      <c r="B893" s="34" t="str">
        <f t="shared" si="301"/>
        <v/>
      </c>
      <c r="C893" s="34" t="str">
        <f t="shared" ca="1" si="302"/>
        <v/>
      </c>
      <c r="D893" s="101" t="str">
        <f t="shared" ca="1" si="303"/>
        <v/>
      </c>
      <c r="E893" s="101" t="str">
        <f t="shared" ca="1" si="304"/>
        <v/>
      </c>
      <c r="F893" s="101" t="str">
        <f t="shared" ca="1" si="305"/>
        <v/>
      </c>
      <c r="G893" s="102" t="str">
        <f t="shared" ca="1" si="306"/>
        <v/>
      </c>
      <c r="H893" s="34" t="str">
        <f t="shared" ca="1" si="307"/>
        <v/>
      </c>
      <c r="I893" s="101" t="str">
        <f t="shared" ca="1" si="308"/>
        <v/>
      </c>
      <c r="J893" s="101" t="str">
        <f t="shared" ca="1" si="309"/>
        <v/>
      </c>
      <c r="K893" s="101" t="str">
        <f t="shared" ca="1" si="310"/>
        <v/>
      </c>
      <c r="L893" s="102" t="str">
        <f t="shared" si="311"/>
        <v/>
      </c>
      <c r="M893" s="124" t="str">
        <f t="shared" ca="1" si="294"/>
        <v/>
      </c>
      <c r="N893" s="124" t="str">
        <f t="shared" ca="1" si="295"/>
        <v/>
      </c>
      <c r="O893" s="124" t="str">
        <f t="shared" si="312"/>
        <v/>
      </c>
      <c r="P893" s="124" t="str">
        <f t="shared" si="313"/>
        <v/>
      </c>
      <c r="Q893" s="124" t="str">
        <f t="shared" si="314"/>
        <v/>
      </c>
      <c r="R893" s="124" t="str">
        <f t="shared" ca="1" si="296"/>
        <v/>
      </c>
      <c r="S893" s="154" t="str">
        <f t="shared" ca="1" si="297"/>
        <v/>
      </c>
      <c r="T893" s="154" t="str">
        <f t="shared" ca="1" si="315"/>
        <v/>
      </c>
      <c r="U893" s="154" t="str">
        <f t="shared" si="298"/>
        <v/>
      </c>
      <c r="V893" s="101" t="str">
        <f t="shared" ca="1" si="299"/>
        <v/>
      </c>
      <c r="W893" s="101" t="str">
        <f t="shared" si="300"/>
        <v/>
      </c>
    </row>
    <row r="894" spans="1:23">
      <c r="A894" s="102" t="str">
        <f>IFERROR(B894*Proc!$H$38,"")</f>
        <v/>
      </c>
      <c r="B894" s="34" t="str">
        <f t="shared" si="301"/>
        <v/>
      </c>
      <c r="C894" s="34" t="str">
        <f t="shared" ca="1" si="302"/>
        <v/>
      </c>
      <c r="D894" s="101" t="str">
        <f t="shared" ca="1" si="303"/>
        <v/>
      </c>
      <c r="E894" s="101" t="str">
        <f t="shared" ca="1" si="304"/>
        <v/>
      </c>
      <c r="F894" s="101" t="str">
        <f t="shared" ca="1" si="305"/>
        <v/>
      </c>
      <c r="G894" s="102" t="str">
        <f t="shared" ca="1" si="306"/>
        <v/>
      </c>
      <c r="H894" s="34" t="str">
        <f t="shared" ca="1" si="307"/>
        <v/>
      </c>
      <c r="I894" s="101" t="str">
        <f t="shared" ca="1" si="308"/>
        <v/>
      </c>
      <c r="J894" s="101" t="str">
        <f t="shared" ca="1" si="309"/>
        <v/>
      </c>
      <c r="K894" s="101" t="str">
        <f t="shared" ca="1" si="310"/>
        <v/>
      </c>
      <c r="L894" s="102" t="str">
        <f t="shared" si="311"/>
        <v/>
      </c>
      <c r="M894" s="124" t="str">
        <f t="shared" ca="1" si="294"/>
        <v/>
      </c>
      <c r="N894" s="124" t="str">
        <f t="shared" ca="1" si="295"/>
        <v/>
      </c>
      <c r="O894" s="124" t="str">
        <f t="shared" si="312"/>
        <v/>
      </c>
      <c r="P894" s="124" t="str">
        <f t="shared" si="313"/>
        <v/>
      </c>
      <c r="Q894" s="124" t="str">
        <f t="shared" si="314"/>
        <v/>
      </c>
      <c r="R894" s="124" t="str">
        <f t="shared" ca="1" si="296"/>
        <v/>
      </c>
      <c r="S894" s="154" t="str">
        <f t="shared" ca="1" si="297"/>
        <v/>
      </c>
      <c r="T894" s="154" t="str">
        <f t="shared" ca="1" si="315"/>
        <v/>
      </c>
      <c r="U894" s="154" t="str">
        <f t="shared" si="298"/>
        <v/>
      </c>
      <c r="V894" s="101" t="str">
        <f t="shared" ca="1" si="299"/>
        <v/>
      </c>
      <c r="W894" s="101" t="str">
        <f t="shared" si="300"/>
        <v/>
      </c>
    </row>
    <row r="895" spans="1:23">
      <c r="A895" s="102" t="str">
        <f>IFERROR(B895*Proc!$H$38,"")</f>
        <v/>
      </c>
      <c r="B895" s="34" t="str">
        <f t="shared" si="301"/>
        <v/>
      </c>
      <c r="C895" s="34" t="str">
        <f t="shared" ca="1" si="302"/>
        <v/>
      </c>
      <c r="D895" s="101" t="str">
        <f t="shared" ca="1" si="303"/>
        <v/>
      </c>
      <c r="E895" s="101" t="str">
        <f t="shared" ca="1" si="304"/>
        <v/>
      </c>
      <c r="F895" s="101" t="str">
        <f t="shared" ca="1" si="305"/>
        <v/>
      </c>
      <c r="G895" s="102" t="str">
        <f t="shared" ca="1" si="306"/>
        <v/>
      </c>
      <c r="H895" s="34" t="str">
        <f t="shared" ca="1" si="307"/>
        <v/>
      </c>
      <c r="I895" s="101" t="str">
        <f t="shared" ca="1" si="308"/>
        <v/>
      </c>
      <c r="J895" s="101" t="str">
        <f t="shared" ca="1" si="309"/>
        <v/>
      </c>
      <c r="K895" s="101" t="str">
        <f t="shared" ca="1" si="310"/>
        <v/>
      </c>
      <c r="L895" s="102" t="str">
        <f t="shared" si="311"/>
        <v/>
      </c>
      <c r="M895" s="124" t="str">
        <f t="shared" ca="1" si="294"/>
        <v/>
      </c>
      <c r="N895" s="124" t="str">
        <f t="shared" ca="1" si="295"/>
        <v/>
      </c>
      <c r="O895" s="124" t="str">
        <f t="shared" si="312"/>
        <v/>
      </c>
      <c r="P895" s="124" t="str">
        <f t="shared" si="313"/>
        <v/>
      </c>
      <c r="Q895" s="124" t="str">
        <f t="shared" si="314"/>
        <v/>
      </c>
      <c r="R895" s="124" t="str">
        <f t="shared" ca="1" si="296"/>
        <v/>
      </c>
      <c r="S895" s="154" t="str">
        <f t="shared" ca="1" si="297"/>
        <v/>
      </c>
      <c r="T895" s="154" t="str">
        <f t="shared" ca="1" si="315"/>
        <v/>
      </c>
      <c r="U895" s="154" t="str">
        <f t="shared" si="298"/>
        <v/>
      </c>
      <c r="V895" s="101" t="str">
        <f t="shared" ca="1" si="299"/>
        <v/>
      </c>
      <c r="W895" s="101" t="str">
        <f t="shared" si="300"/>
        <v/>
      </c>
    </row>
    <row r="896" spans="1:23">
      <c r="A896" s="102" t="str">
        <f>IFERROR(B896*Proc!$H$38,"")</f>
        <v/>
      </c>
      <c r="B896" s="34" t="str">
        <f t="shared" si="301"/>
        <v/>
      </c>
      <c r="C896" s="34" t="str">
        <f t="shared" ca="1" si="302"/>
        <v/>
      </c>
      <c r="D896" s="101" t="str">
        <f t="shared" ca="1" si="303"/>
        <v/>
      </c>
      <c r="E896" s="101" t="str">
        <f t="shared" ca="1" si="304"/>
        <v/>
      </c>
      <c r="F896" s="101" t="str">
        <f t="shared" ca="1" si="305"/>
        <v/>
      </c>
      <c r="G896" s="102" t="str">
        <f t="shared" ca="1" si="306"/>
        <v/>
      </c>
      <c r="H896" s="34" t="str">
        <f t="shared" ca="1" si="307"/>
        <v/>
      </c>
      <c r="I896" s="101" t="str">
        <f t="shared" ca="1" si="308"/>
        <v/>
      </c>
      <c r="J896" s="101" t="str">
        <f t="shared" ca="1" si="309"/>
        <v/>
      </c>
      <c r="K896" s="101" t="str">
        <f t="shared" ca="1" si="310"/>
        <v/>
      </c>
      <c r="L896" s="102" t="str">
        <f t="shared" si="311"/>
        <v/>
      </c>
      <c r="M896" s="124" t="str">
        <f t="shared" ca="1" si="294"/>
        <v/>
      </c>
      <c r="N896" s="124" t="str">
        <f t="shared" ca="1" si="295"/>
        <v/>
      </c>
      <c r="O896" s="124" t="str">
        <f t="shared" si="312"/>
        <v/>
      </c>
      <c r="P896" s="124" t="str">
        <f t="shared" si="313"/>
        <v/>
      </c>
      <c r="Q896" s="124" t="str">
        <f t="shared" si="314"/>
        <v/>
      </c>
      <c r="R896" s="124" t="str">
        <f t="shared" ca="1" si="296"/>
        <v/>
      </c>
      <c r="S896" s="154" t="str">
        <f t="shared" ca="1" si="297"/>
        <v/>
      </c>
      <c r="T896" s="154" t="str">
        <f t="shared" ca="1" si="315"/>
        <v/>
      </c>
      <c r="U896" s="154" t="str">
        <f t="shared" si="298"/>
        <v/>
      </c>
      <c r="V896" s="101" t="str">
        <f t="shared" ca="1" si="299"/>
        <v/>
      </c>
      <c r="W896" s="101" t="str">
        <f t="shared" si="300"/>
        <v/>
      </c>
    </row>
    <row r="897" spans="1:23">
      <c r="A897" s="102" t="str">
        <f>IFERROR(B897*Proc!$H$38,"")</f>
        <v/>
      </c>
      <c r="B897" s="34" t="str">
        <f t="shared" si="301"/>
        <v/>
      </c>
      <c r="C897" s="34" t="str">
        <f t="shared" ca="1" si="302"/>
        <v/>
      </c>
      <c r="D897" s="101" t="str">
        <f t="shared" ca="1" si="303"/>
        <v/>
      </c>
      <c r="E897" s="101" t="str">
        <f t="shared" ca="1" si="304"/>
        <v/>
      </c>
      <c r="F897" s="101" t="str">
        <f t="shared" ca="1" si="305"/>
        <v/>
      </c>
      <c r="G897" s="102" t="str">
        <f t="shared" ca="1" si="306"/>
        <v/>
      </c>
      <c r="H897" s="34" t="str">
        <f t="shared" ca="1" si="307"/>
        <v/>
      </c>
      <c r="I897" s="101" t="str">
        <f t="shared" ca="1" si="308"/>
        <v/>
      </c>
      <c r="J897" s="101" t="str">
        <f t="shared" ca="1" si="309"/>
        <v/>
      </c>
      <c r="K897" s="101" t="str">
        <f t="shared" ca="1" si="310"/>
        <v/>
      </c>
      <c r="L897" s="102" t="str">
        <f t="shared" si="311"/>
        <v/>
      </c>
      <c r="M897" s="124" t="str">
        <f t="shared" ca="1" si="294"/>
        <v/>
      </c>
      <c r="N897" s="124" t="str">
        <f t="shared" ca="1" si="295"/>
        <v/>
      </c>
      <c r="O897" s="124" t="str">
        <f t="shared" si="312"/>
        <v/>
      </c>
      <c r="P897" s="124" t="str">
        <f t="shared" si="313"/>
        <v/>
      </c>
      <c r="Q897" s="124" t="str">
        <f t="shared" si="314"/>
        <v/>
      </c>
      <c r="R897" s="124" t="str">
        <f t="shared" ca="1" si="296"/>
        <v/>
      </c>
      <c r="S897" s="154" t="str">
        <f t="shared" ca="1" si="297"/>
        <v/>
      </c>
      <c r="T897" s="154" t="str">
        <f t="shared" ca="1" si="315"/>
        <v/>
      </c>
      <c r="U897" s="154" t="str">
        <f t="shared" si="298"/>
        <v/>
      </c>
      <c r="V897" s="101" t="str">
        <f t="shared" ca="1" si="299"/>
        <v/>
      </c>
      <c r="W897" s="101" t="str">
        <f t="shared" si="300"/>
        <v/>
      </c>
    </row>
    <row r="898" spans="1:23">
      <c r="A898" s="102" t="str">
        <f>IFERROR(B898*Proc!$H$38,"")</f>
        <v/>
      </c>
      <c r="B898" s="34" t="str">
        <f t="shared" si="301"/>
        <v/>
      </c>
      <c r="C898" s="34" t="str">
        <f t="shared" ca="1" si="302"/>
        <v/>
      </c>
      <c r="D898" s="101" t="str">
        <f t="shared" ca="1" si="303"/>
        <v/>
      </c>
      <c r="E898" s="101" t="str">
        <f t="shared" ca="1" si="304"/>
        <v/>
      </c>
      <c r="F898" s="101" t="str">
        <f t="shared" ca="1" si="305"/>
        <v/>
      </c>
      <c r="G898" s="102" t="str">
        <f t="shared" ca="1" si="306"/>
        <v/>
      </c>
      <c r="H898" s="34" t="str">
        <f t="shared" ca="1" si="307"/>
        <v/>
      </c>
      <c r="I898" s="101" t="str">
        <f t="shared" ca="1" si="308"/>
        <v/>
      </c>
      <c r="J898" s="101" t="str">
        <f t="shared" ca="1" si="309"/>
        <v/>
      </c>
      <c r="K898" s="101" t="str">
        <f t="shared" ca="1" si="310"/>
        <v/>
      </c>
      <c r="L898" s="102" t="str">
        <f t="shared" si="311"/>
        <v/>
      </c>
      <c r="M898" s="124" t="str">
        <f t="shared" ca="1" si="294"/>
        <v/>
      </c>
      <c r="N898" s="124" t="str">
        <f t="shared" ca="1" si="295"/>
        <v/>
      </c>
      <c r="O898" s="124" t="str">
        <f t="shared" si="312"/>
        <v/>
      </c>
      <c r="P898" s="124" t="str">
        <f t="shared" si="313"/>
        <v/>
      </c>
      <c r="Q898" s="124" t="str">
        <f t="shared" si="314"/>
        <v/>
      </c>
      <c r="R898" s="124" t="str">
        <f t="shared" ca="1" si="296"/>
        <v/>
      </c>
      <c r="S898" s="154" t="str">
        <f t="shared" ca="1" si="297"/>
        <v/>
      </c>
      <c r="T898" s="154" t="str">
        <f t="shared" ca="1" si="315"/>
        <v/>
      </c>
      <c r="U898" s="154" t="str">
        <f t="shared" si="298"/>
        <v/>
      </c>
      <c r="V898" s="101" t="str">
        <f t="shared" ca="1" si="299"/>
        <v/>
      </c>
      <c r="W898" s="101" t="str">
        <f t="shared" si="300"/>
        <v/>
      </c>
    </row>
    <row r="899" spans="1:23">
      <c r="A899" s="102" t="str">
        <f>IFERROR(B899*Proc!$H$38,"")</f>
        <v/>
      </c>
      <c r="B899" s="34" t="str">
        <f t="shared" si="301"/>
        <v/>
      </c>
      <c r="C899" s="34" t="str">
        <f t="shared" ca="1" si="302"/>
        <v/>
      </c>
      <c r="D899" s="101" t="str">
        <f t="shared" ca="1" si="303"/>
        <v/>
      </c>
      <c r="E899" s="101" t="str">
        <f t="shared" ca="1" si="304"/>
        <v/>
      </c>
      <c r="F899" s="101" t="str">
        <f t="shared" ca="1" si="305"/>
        <v/>
      </c>
      <c r="G899" s="102" t="str">
        <f t="shared" ca="1" si="306"/>
        <v/>
      </c>
      <c r="H899" s="34" t="str">
        <f t="shared" ca="1" si="307"/>
        <v/>
      </c>
      <c r="I899" s="101" t="str">
        <f t="shared" ca="1" si="308"/>
        <v/>
      </c>
      <c r="J899" s="101" t="str">
        <f t="shared" ca="1" si="309"/>
        <v/>
      </c>
      <c r="K899" s="101" t="str">
        <f t="shared" ca="1" si="310"/>
        <v/>
      </c>
      <c r="L899" s="102" t="str">
        <f t="shared" si="311"/>
        <v/>
      </c>
      <c r="M899" s="124" t="str">
        <f t="shared" ca="1" si="294"/>
        <v/>
      </c>
      <c r="N899" s="124" t="str">
        <f t="shared" ca="1" si="295"/>
        <v/>
      </c>
      <c r="O899" s="124" t="str">
        <f t="shared" si="312"/>
        <v/>
      </c>
      <c r="P899" s="124" t="str">
        <f t="shared" si="313"/>
        <v/>
      </c>
      <c r="Q899" s="124" t="str">
        <f t="shared" si="314"/>
        <v/>
      </c>
      <c r="R899" s="124" t="str">
        <f t="shared" ca="1" si="296"/>
        <v/>
      </c>
      <c r="S899" s="154" t="str">
        <f t="shared" ca="1" si="297"/>
        <v/>
      </c>
      <c r="T899" s="154" t="str">
        <f t="shared" ca="1" si="315"/>
        <v/>
      </c>
      <c r="U899" s="154" t="str">
        <f t="shared" si="298"/>
        <v/>
      </c>
      <c r="V899" s="101" t="str">
        <f t="shared" ca="1" si="299"/>
        <v/>
      </c>
      <c r="W899" s="101" t="str">
        <f t="shared" si="300"/>
        <v/>
      </c>
    </row>
    <row r="900" spans="1:23">
      <c r="A900" s="102" t="str">
        <f>IFERROR(B900*Proc!$H$38,"")</f>
        <v/>
      </c>
      <c r="B900" s="34" t="str">
        <f t="shared" si="301"/>
        <v/>
      </c>
      <c r="C900" s="34" t="str">
        <f t="shared" ca="1" si="302"/>
        <v/>
      </c>
      <c r="D900" s="101" t="str">
        <f t="shared" ca="1" si="303"/>
        <v/>
      </c>
      <c r="E900" s="101" t="str">
        <f t="shared" ca="1" si="304"/>
        <v/>
      </c>
      <c r="F900" s="101" t="str">
        <f t="shared" ca="1" si="305"/>
        <v/>
      </c>
      <c r="G900" s="102" t="str">
        <f t="shared" ca="1" si="306"/>
        <v/>
      </c>
      <c r="H900" s="34" t="str">
        <f t="shared" ca="1" si="307"/>
        <v/>
      </c>
      <c r="I900" s="101" t="str">
        <f t="shared" ca="1" si="308"/>
        <v/>
      </c>
      <c r="J900" s="101" t="str">
        <f t="shared" ca="1" si="309"/>
        <v/>
      </c>
      <c r="K900" s="101" t="str">
        <f t="shared" ca="1" si="310"/>
        <v/>
      </c>
      <c r="L900" s="102" t="str">
        <f t="shared" si="311"/>
        <v/>
      </c>
      <c r="M900" s="124" t="str">
        <f t="shared" ref="M900:M963" ca="1" si="316">IFERROR(INDEX(rMaxtable,$AA$2,1000-B900+1)*(1-rTPs)+INDEX(rMaxtable,$AB$2,1000-B900+1)*rTPs,"")</f>
        <v/>
      </c>
      <c r="N900" s="124" t="str">
        <f t="shared" ref="N900:N963" ca="1" si="317">IFERROR(INDEX(rMaxtable,$AA$1,1000-B900+1)*(1-rSLs)+INDEX(rMaxtable,$AB$1,1000-B900+1)*rSLs,"")</f>
        <v/>
      </c>
      <c r="O900" s="124" t="str">
        <f t="shared" si="312"/>
        <v/>
      </c>
      <c r="P900" s="124" t="str">
        <f t="shared" si="313"/>
        <v/>
      </c>
      <c r="Q900" s="124" t="str">
        <f t="shared" si="314"/>
        <v/>
      </c>
      <c r="R900" s="124" t="str">
        <f t="shared" ref="R900:R963" ca="1" si="318">IFERROR(IF(ISNUMBER(N900),N900,rSmall)*P900/(IF(ISNUMBER(M900),M900,rSmall)+IF(ISNUMBER(N900),N900,rSmall)),"")</f>
        <v/>
      </c>
      <c r="S900" s="154" t="str">
        <f t="shared" ref="S900:S963" ca="1" si="319">IFERROR(M900-R900,"")</f>
        <v/>
      </c>
      <c r="T900" s="154" t="str">
        <f t="shared" ca="1" si="315"/>
        <v/>
      </c>
      <c r="U900" s="154" t="str">
        <f t="shared" ref="U900:U963" si="320">IF(B900&gt;rNtrials,"",(1-IF(ISNUMBER(S900),S900,rSmall)-IF(ISNUMBER(T900),T900,rSmall)))</f>
        <v/>
      </c>
      <c r="V900" s="101" t="str">
        <f t="shared" ref="V900:V963" ca="1" si="321">IFERROR(rPipvalue*rStdevup*K900,"")</f>
        <v/>
      </c>
      <c r="W900" s="101" t="str">
        <f t="shared" ref="W900:W963" si="322">IFERROR(rMugraph*B900,"")</f>
        <v/>
      </c>
    </row>
    <row r="901" spans="1:23">
      <c r="A901" s="102" t="str">
        <f>IFERROR(B901*Proc!$H$38,"")</f>
        <v/>
      </c>
      <c r="B901" s="34" t="str">
        <f t="shared" ref="B901:B964" si="323">IFERROR(IF(1+B900&gt;rNtrials,"",1+B900),"")</f>
        <v/>
      </c>
      <c r="C901" s="34" t="str">
        <f t="shared" ref="C901:C964" ca="1" si="324">IFERROR(MATCH($C$2,OFFSET(rMaxtable,,1000-$B901,,1),-1),"")</f>
        <v/>
      </c>
      <c r="D901" s="101" t="str">
        <f t="shared" ref="D901:D964" ca="1" si="325">IFERROR(INDEX(rMaxtable,C901,1000-$B901+1),"")</f>
        <v/>
      </c>
      <c r="E901" s="101" t="str">
        <f t="shared" ref="E901:E964" ca="1" si="326">IFERROR(INDEX(rMaxtable,C901+1,1000-$B901+1),"")</f>
        <v/>
      </c>
      <c r="F901" s="101" t="str">
        <f t="shared" ref="F901:F964" ca="1" si="327">IFERROR(C901-1+(D901-$C$2)/(D901-IF(ISNUMBER(E901),E901,0))*(1),"")</f>
        <v/>
      </c>
      <c r="G901" s="102" t="str">
        <f t="shared" ref="G901:G964" ca="1" si="328">IFERROR(rPipvalue*rSDTP*F901,"")</f>
        <v/>
      </c>
      <c r="H901" s="34" t="str">
        <f t="shared" ref="H901:H964" ca="1" si="329">IFERROR(MATCH($H$2,OFFSET(rMaxtable,,1000-$B901,,1),-1),"")</f>
        <v/>
      </c>
      <c r="I901" s="101" t="str">
        <f t="shared" ref="I901:I964" ca="1" si="330">IFERROR(INDEX(rMaxtable,H901,1000-$B901+1),"")</f>
        <v/>
      </c>
      <c r="J901" s="101" t="str">
        <f t="shared" ref="J901:J964" ca="1" si="331">IFERROR(INDEX(rMaxtable,H901+1,1000-$B901+1),"")</f>
        <v/>
      </c>
      <c r="K901" s="101" t="str">
        <f t="shared" ref="K901:K964" ca="1" si="332">IFERROR(H901-1+(I901-$H$2)/(I901-IF(ISNUMBER(J901),J901,0))*(1),"")</f>
        <v/>
      </c>
      <c r="L901" s="102" t="str">
        <f t="shared" ref="L901:L964" si="333">IF(B900&lt;rNtrials,-(rPipvalue*rSDSL*K901),"")</f>
        <v/>
      </c>
      <c r="M901" s="124" t="str">
        <f t="shared" ca="1" si="316"/>
        <v/>
      </c>
      <c r="N901" s="124" t="str">
        <f t="shared" ca="1" si="317"/>
        <v/>
      </c>
      <c r="O901" s="124" t="str">
        <f t="shared" ref="O901:O964" si="334">IF($B901&gt;rNtrials,"",(1-IF(ISNUMBER(M901),M901,rSmall))*(1-IF(ISNUMBER(N901),N901,rSmall)))</f>
        <v/>
      </c>
      <c r="P901" s="124" t="str">
        <f t="shared" ref="P901:P964" si="335">IF($B901&gt;rNtrials,"",IF(ISNUMBER(M901),M901,rSmall)*IF(ISNUMBER(N901),N901,rSmall))</f>
        <v/>
      </c>
      <c r="Q901" s="124" t="str">
        <f t="shared" ref="Q901:Q964" si="336">IFERROR(IF($B901&gt;rNtrials,"",IF(ISNUMBER(M901),M901,rSmall)*P901/(IF(ISNUMBER(M901),M901,rSmall)+IF(ISNUMBER(N901),N901,rSmall))),"")</f>
        <v/>
      </c>
      <c r="R901" s="124" t="str">
        <f t="shared" ca="1" si="318"/>
        <v/>
      </c>
      <c r="S901" s="154" t="str">
        <f t="shared" ca="1" si="319"/>
        <v/>
      </c>
      <c r="T901" s="154" t="str">
        <f t="shared" ca="1" si="315"/>
        <v/>
      </c>
      <c r="U901" s="154" t="str">
        <f t="shared" si="320"/>
        <v/>
      </c>
      <c r="V901" s="101" t="str">
        <f t="shared" ca="1" si="321"/>
        <v/>
      </c>
      <c r="W901" s="101" t="str">
        <f t="shared" si="322"/>
        <v/>
      </c>
    </row>
    <row r="902" spans="1:23">
      <c r="A902" s="102" t="str">
        <f>IFERROR(B902*Proc!$H$38,"")</f>
        <v/>
      </c>
      <c r="B902" s="34" t="str">
        <f t="shared" si="323"/>
        <v/>
      </c>
      <c r="C902" s="34" t="str">
        <f t="shared" ca="1" si="324"/>
        <v/>
      </c>
      <c r="D902" s="101" t="str">
        <f t="shared" ca="1" si="325"/>
        <v/>
      </c>
      <c r="E902" s="101" t="str">
        <f t="shared" ca="1" si="326"/>
        <v/>
      </c>
      <c r="F902" s="101" t="str">
        <f t="shared" ca="1" si="327"/>
        <v/>
      </c>
      <c r="G902" s="102" t="str">
        <f t="shared" ca="1" si="328"/>
        <v/>
      </c>
      <c r="H902" s="34" t="str">
        <f t="shared" ca="1" si="329"/>
        <v/>
      </c>
      <c r="I902" s="101" t="str">
        <f t="shared" ca="1" si="330"/>
        <v/>
      </c>
      <c r="J902" s="101" t="str">
        <f t="shared" ca="1" si="331"/>
        <v/>
      </c>
      <c r="K902" s="101" t="str">
        <f t="shared" ca="1" si="332"/>
        <v/>
      </c>
      <c r="L902" s="102" t="str">
        <f t="shared" si="333"/>
        <v/>
      </c>
      <c r="M902" s="124" t="str">
        <f t="shared" ca="1" si="316"/>
        <v/>
      </c>
      <c r="N902" s="124" t="str">
        <f t="shared" ca="1" si="317"/>
        <v/>
      </c>
      <c r="O902" s="124" t="str">
        <f t="shared" si="334"/>
        <v/>
      </c>
      <c r="P902" s="124" t="str">
        <f t="shared" si="335"/>
        <v/>
      </c>
      <c r="Q902" s="124" t="str">
        <f t="shared" si="336"/>
        <v/>
      </c>
      <c r="R902" s="124" t="str">
        <f t="shared" ca="1" si="318"/>
        <v/>
      </c>
      <c r="S902" s="154" t="str">
        <f t="shared" ca="1" si="319"/>
        <v/>
      </c>
      <c r="T902" s="154" t="str">
        <f t="shared" ref="T902:T965" ca="1" si="337">IFERROR(N902-Q902,"")</f>
        <v/>
      </c>
      <c r="U902" s="154" t="str">
        <f t="shared" si="320"/>
        <v/>
      </c>
      <c r="V902" s="101" t="str">
        <f t="shared" ca="1" si="321"/>
        <v/>
      </c>
      <c r="W902" s="101" t="str">
        <f t="shared" si="322"/>
        <v/>
      </c>
    </row>
    <row r="903" spans="1:23">
      <c r="A903" s="102" t="str">
        <f>IFERROR(B903*Proc!$H$38,"")</f>
        <v/>
      </c>
      <c r="B903" s="34" t="str">
        <f t="shared" si="323"/>
        <v/>
      </c>
      <c r="C903" s="34" t="str">
        <f t="shared" ca="1" si="324"/>
        <v/>
      </c>
      <c r="D903" s="101" t="str">
        <f t="shared" ca="1" si="325"/>
        <v/>
      </c>
      <c r="E903" s="101" t="str">
        <f t="shared" ca="1" si="326"/>
        <v/>
      </c>
      <c r="F903" s="101" t="str">
        <f t="shared" ca="1" si="327"/>
        <v/>
      </c>
      <c r="G903" s="102" t="str">
        <f t="shared" ca="1" si="328"/>
        <v/>
      </c>
      <c r="H903" s="34" t="str">
        <f t="shared" ca="1" si="329"/>
        <v/>
      </c>
      <c r="I903" s="101" t="str">
        <f t="shared" ca="1" si="330"/>
        <v/>
      </c>
      <c r="J903" s="101" t="str">
        <f t="shared" ca="1" si="331"/>
        <v/>
      </c>
      <c r="K903" s="101" t="str">
        <f t="shared" ca="1" si="332"/>
        <v/>
      </c>
      <c r="L903" s="102" t="str">
        <f t="shared" si="333"/>
        <v/>
      </c>
      <c r="M903" s="124" t="str">
        <f t="shared" ca="1" si="316"/>
        <v/>
      </c>
      <c r="N903" s="124" t="str">
        <f t="shared" ca="1" si="317"/>
        <v/>
      </c>
      <c r="O903" s="124" t="str">
        <f t="shared" si="334"/>
        <v/>
      </c>
      <c r="P903" s="124" t="str">
        <f t="shared" si="335"/>
        <v/>
      </c>
      <c r="Q903" s="124" t="str">
        <f t="shared" si="336"/>
        <v/>
      </c>
      <c r="R903" s="124" t="str">
        <f t="shared" ca="1" si="318"/>
        <v/>
      </c>
      <c r="S903" s="154" t="str">
        <f t="shared" ca="1" si="319"/>
        <v/>
      </c>
      <c r="T903" s="154" t="str">
        <f t="shared" ca="1" si="337"/>
        <v/>
      </c>
      <c r="U903" s="154" t="str">
        <f t="shared" si="320"/>
        <v/>
      </c>
      <c r="V903" s="101" t="str">
        <f t="shared" ca="1" si="321"/>
        <v/>
      </c>
      <c r="W903" s="101" t="str">
        <f t="shared" si="322"/>
        <v/>
      </c>
    </row>
    <row r="904" spans="1:23">
      <c r="A904" s="102" t="str">
        <f>IFERROR(B904*Proc!$H$38,"")</f>
        <v/>
      </c>
      <c r="B904" s="34" t="str">
        <f t="shared" si="323"/>
        <v/>
      </c>
      <c r="C904" s="34" t="str">
        <f t="shared" ca="1" si="324"/>
        <v/>
      </c>
      <c r="D904" s="101" t="str">
        <f t="shared" ca="1" si="325"/>
        <v/>
      </c>
      <c r="E904" s="101" t="str">
        <f t="shared" ca="1" si="326"/>
        <v/>
      </c>
      <c r="F904" s="101" t="str">
        <f t="shared" ca="1" si="327"/>
        <v/>
      </c>
      <c r="G904" s="102" t="str">
        <f t="shared" ca="1" si="328"/>
        <v/>
      </c>
      <c r="H904" s="34" t="str">
        <f t="shared" ca="1" si="329"/>
        <v/>
      </c>
      <c r="I904" s="101" t="str">
        <f t="shared" ca="1" si="330"/>
        <v/>
      </c>
      <c r="J904" s="101" t="str">
        <f t="shared" ca="1" si="331"/>
        <v/>
      </c>
      <c r="K904" s="101" t="str">
        <f t="shared" ca="1" si="332"/>
        <v/>
      </c>
      <c r="L904" s="102" t="str">
        <f t="shared" si="333"/>
        <v/>
      </c>
      <c r="M904" s="124" t="str">
        <f t="shared" ca="1" si="316"/>
        <v/>
      </c>
      <c r="N904" s="124" t="str">
        <f t="shared" ca="1" si="317"/>
        <v/>
      </c>
      <c r="O904" s="124" t="str">
        <f t="shared" si="334"/>
        <v/>
      </c>
      <c r="P904" s="124" t="str">
        <f t="shared" si="335"/>
        <v/>
      </c>
      <c r="Q904" s="124" t="str">
        <f t="shared" si="336"/>
        <v/>
      </c>
      <c r="R904" s="124" t="str">
        <f t="shared" ca="1" si="318"/>
        <v/>
      </c>
      <c r="S904" s="154" t="str">
        <f t="shared" ca="1" si="319"/>
        <v/>
      </c>
      <c r="T904" s="154" t="str">
        <f t="shared" ca="1" si="337"/>
        <v/>
      </c>
      <c r="U904" s="154" t="str">
        <f t="shared" si="320"/>
        <v/>
      </c>
      <c r="V904" s="101" t="str">
        <f t="shared" ca="1" si="321"/>
        <v/>
      </c>
      <c r="W904" s="101" t="str">
        <f t="shared" si="322"/>
        <v/>
      </c>
    </row>
    <row r="905" spans="1:23">
      <c r="A905" s="102" t="str">
        <f>IFERROR(B905*Proc!$H$38,"")</f>
        <v/>
      </c>
      <c r="B905" s="34" t="str">
        <f t="shared" si="323"/>
        <v/>
      </c>
      <c r="C905" s="34" t="str">
        <f t="shared" ca="1" si="324"/>
        <v/>
      </c>
      <c r="D905" s="101" t="str">
        <f t="shared" ca="1" si="325"/>
        <v/>
      </c>
      <c r="E905" s="101" t="str">
        <f t="shared" ca="1" si="326"/>
        <v/>
      </c>
      <c r="F905" s="101" t="str">
        <f t="shared" ca="1" si="327"/>
        <v/>
      </c>
      <c r="G905" s="102" t="str">
        <f t="shared" ca="1" si="328"/>
        <v/>
      </c>
      <c r="H905" s="34" t="str">
        <f t="shared" ca="1" si="329"/>
        <v/>
      </c>
      <c r="I905" s="101" t="str">
        <f t="shared" ca="1" si="330"/>
        <v/>
      </c>
      <c r="J905" s="101" t="str">
        <f t="shared" ca="1" si="331"/>
        <v/>
      </c>
      <c r="K905" s="101" t="str">
        <f t="shared" ca="1" si="332"/>
        <v/>
      </c>
      <c r="L905" s="102" t="str">
        <f t="shared" si="333"/>
        <v/>
      </c>
      <c r="M905" s="124" t="str">
        <f t="shared" ca="1" si="316"/>
        <v/>
      </c>
      <c r="N905" s="124" t="str">
        <f t="shared" ca="1" si="317"/>
        <v/>
      </c>
      <c r="O905" s="124" t="str">
        <f t="shared" si="334"/>
        <v/>
      </c>
      <c r="P905" s="124" t="str">
        <f t="shared" si="335"/>
        <v/>
      </c>
      <c r="Q905" s="124" t="str">
        <f t="shared" si="336"/>
        <v/>
      </c>
      <c r="R905" s="124" t="str">
        <f t="shared" ca="1" si="318"/>
        <v/>
      </c>
      <c r="S905" s="154" t="str">
        <f t="shared" ca="1" si="319"/>
        <v/>
      </c>
      <c r="T905" s="154" t="str">
        <f t="shared" ca="1" si="337"/>
        <v/>
      </c>
      <c r="U905" s="154" t="str">
        <f t="shared" si="320"/>
        <v/>
      </c>
      <c r="V905" s="101" t="str">
        <f t="shared" ca="1" si="321"/>
        <v/>
      </c>
      <c r="W905" s="101" t="str">
        <f t="shared" si="322"/>
        <v/>
      </c>
    </row>
    <row r="906" spans="1:23">
      <c r="A906" s="102" t="str">
        <f>IFERROR(B906*Proc!$H$38,"")</f>
        <v/>
      </c>
      <c r="B906" s="34" t="str">
        <f t="shared" si="323"/>
        <v/>
      </c>
      <c r="C906" s="34" t="str">
        <f t="shared" ca="1" si="324"/>
        <v/>
      </c>
      <c r="D906" s="101" t="str">
        <f t="shared" ca="1" si="325"/>
        <v/>
      </c>
      <c r="E906" s="101" t="str">
        <f t="shared" ca="1" si="326"/>
        <v/>
      </c>
      <c r="F906" s="101" t="str">
        <f t="shared" ca="1" si="327"/>
        <v/>
      </c>
      <c r="G906" s="102" t="str">
        <f t="shared" ca="1" si="328"/>
        <v/>
      </c>
      <c r="H906" s="34" t="str">
        <f t="shared" ca="1" si="329"/>
        <v/>
      </c>
      <c r="I906" s="101" t="str">
        <f t="shared" ca="1" si="330"/>
        <v/>
      </c>
      <c r="J906" s="101" t="str">
        <f t="shared" ca="1" si="331"/>
        <v/>
      </c>
      <c r="K906" s="101" t="str">
        <f t="shared" ca="1" si="332"/>
        <v/>
      </c>
      <c r="L906" s="102" t="str">
        <f t="shared" si="333"/>
        <v/>
      </c>
      <c r="M906" s="124" t="str">
        <f t="shared" ca="1" si="316"/>
        <v/>
      </c>
      <c r="N906" s="124" t="str">
        <f t="shared" ca="1" si="317"/>
        <v/>
      </c>
      <c r="O906" s="124" t="str">
        <f t="shared" si="334"/>
        <v/>
      </c>
      <c r="P906" s="124" t="str">
        <f t="shared" si="335"/>
        <v/>
      </c>
      <c r="Q906" s="124" t="str">
        <f t="shared" si="336"/>
        <v/>
      </c>
      <c r="R906" s="124" t="str">
        <f t="shared" ca="1" si="318"/>
        <v/>
      </c>
      <c r="S906" s="154" t="str">
        <f t="shared" ca="1" si="319"/>
        <v/>
      </c>
      <c r="T906" s="154" t="str">
        <f t="shared" ca="1" si="337"/>
        <v/>
      </c>
      <c r="U906" s="154" t="str">
        <f t="shared" si="320"/>
        <v/>
      </c>
      <c r="V906" s="101" t="str">
        <f t="shared" ca="1" si="321"/>
        <v/>
      </c>
      <c r="W906" s="101" t="str">
        <f t="shared" si="322"/>
        <v/>
      </c>
    </row>
    <row r="907" spans="1:23">
      <c r="A907" s="102" t="str">
        <f>IFERROR(B907*Proc!$H$38,"")</f>
        <v/>
      </c>
      <c r="B907" s="34" t="str">
        <f t="shared" si="323"/>
        <v/>
      </c>
      <c r="C907" s="34" t="str">
        <f t="shared" ca="1" si="324"/>
        <v/>
      </c>
      <c r="D907" s="101" t="str">
        <f t="shared" ca="1" si="325"/>
        <v/>
      </c>
      <c r="E907" s="101" t="str">
        <f t="shared" ca="1" si="326"/>
        <v/>
      </c>
      <c r="F907" s="101" t="str">
        <f t="shared" ca="1" si="327"/>
        <v/>
      </c>
      <c r="G907" s="102" t="str">
        <f t="shared" ca="1" si="328"/>
        <v/>
      </c>
      <c r="H907" s="34" t="str">
        <f t="shared" ca="1" si="329"/>
        <v/>
      </c>
      <c r="I907" s="101" t="str">
        <f t="shared" ca="1" si="330"/>
        <v/>
      </c>
      <c r="J907" s="101" t="str">
        <f t="shared" ca="1" si="331"/>
        <v/>
      </c>
      <c r="K907" s="101" t="str">
        <f t="shared" ca="1" si="332"/>
        <v/>
      </c>
      <c r="L907" s="102" t="str">
        <f t="shared" si="333"/>
        <v/>
      </c>
      <c r="M907" s="124" t="str">
        <f t="shared" ca="1" si="316"/>
        <v/>
      </c>
      <c r="N907" s="124" t="str">
        <f t="shared" ca="1" si="317"/>
        <v/>
      </c>
      <c r="O907" s="124" t="str">
        <f t="shared" si="334"/>
        <v/>
      </c>
      <c r="P907" s="124" t="str">
        <f t="shared" si="335"/>
        <v/>
      </c>
      <c r="Q907" s="124" t="str">
        <f t="shared" si="336"/>
        <v/>
      </c>
      <c r="R907" s="124" t="str">
        <f t="shared" ca="1" si="318"/>
        <v/>
      </c>
      <c r="S907" s="154" t="str">
        <f t="shared" ca="1" si="319"/>
        <v/>
      </c>
      <c r="T907" s="154" t="str">
        <f t="shared" ca="1" si="337"/>
        <v/>
      </c>
      <c r="U907" s="154" t="str">
        <f t="shared" si="320"/>
        <v/>
      </c>
      <c r="V907" s="101" t="str">
        <f t="shared" ca="1" si="321"/>
        <v/>
      </c>
      <c r="W907" s="101" t="str">
        <f t="shared" si="322"/>
        <v/>
      </c>
    </row>
    <row r="908" spans="1:23">
      <c r="A908" s="102" t="str">
        <f>IFERROR(B908*Proc!$H$38,"")</f>
        <v/>
      </c>
      <c r="B908" s="34" t="str">
        <f t="shared" si="323"/>
        <v/>
      </c>
      <c r="C908" s="34" t="str">
        <f t="shared" ca="1" si="324"/>
        <v/>
      </c>
      <c r="D908" s="101" t="str">
        <f t="shared" ca="1" si="325"/>
        <v/>
      </c>
      <c r="E908" s="101" t="str">
        <f t="shared" ca="1" si="326"/>
        <v/>
      </c>
      <c r="F908" s="101" t="str">
        <f t="shared" ca="1" si="327"/>
        <v/>
      </c>
      <c r="G908" s="102" t="str">
        <f t="shared" ca="1" si="328"/>
        <v/>
      </c>
      <c r="H908" s="34" t="str">
        <f t="shared" ca="1" si="329"/>
        <v/>
      </c>
      <c r="I908" s="101" t="str">
        <f t="shared" ca="1" si="330"/>
        <v/>
      </c>
      <c r="J908" s="101" t="str">
        <f t="shared" ca="1" si="331"/>
        <v/>
      </c>
      <c r="K908" s="101" t="str">
        <f t="shared" ca="1" si="332"/>
        <v/>
      </c>
      <c r="L908" s="102" t="str">
        <f t="shared" si="333"/>
        <v/>
      </c>
      <c r="M908" s="124" t="str">
        <f t="shared" ca="1" si="316"/>
        <v/>
      </c>
      <c r="N908" s="124" t="str">
        <f t="shared" ca="1" si="317"/>
        <v/>
      </c>
      <c r="O908" s="124" t="str">
        <f t="shared" si="334"/>
        <v/>
      </c>
      <c r="P908" s="124" t="str">
        <f t="shared" si="335"/>
        <v/>
      </c>
      <c r="Q908" s="124" t="str">
        <f t="shared" si="336"/>
        <v/>
      </c>
      <c r="R908" s="124" t="str">
        <f t="shared" ca="1" si="318"/>
        <v/>
      </c>
      <c r="S908" s="154" t="str">
        <f t="shared" ca="1" si="319"/>
        <v/>
      </c>
      <c r="T908" s="154" t="str">
        <f t="shared" ca="1" si="337"/>
        <v/>
      </c>
      <c r="U908" s="154" t="str">
        <f t="shared" si="320"/>
        <v/>
      </c>
      <c r="V908" s="101" t="str">
        <f t="shared" ca="1" si="321"/>
        <v/>
      </c>
      <c r="W908" s="101" t="str">
        <f t="shared" si="322"/>
        <v/>
      </c>
    </row>
    <row r="909" spans="1:23">
      <c r="A909" s="102" t="str">
        <f>IFERROR(B909*Proc!$H$38,"")</f>
        <v/>
      </c>
      <c r="B909" s="34" t="str">
        <f t="shared" si="323"/>
        <v/>
      </c>
      <c r="C909" s="34" t="str">
        <f t="shared" ca="1" si="324"/>
        <v/>
      </c>
      <c r="D909" s="101" t="str">
        <f t="shared" ca="1" si="325"/>
        <v/>
      </c>
      <c r="E909" s="101" t="str">
        <f t="shared" ca="1" si="326"/>
        <v/>
      </c>
      <c r="F909" s="101" t="str">
        <f t="shared" ca="1" si="327"/>
        <v/>
      </c>
      <c r="G909" s="102" t="str">
        <f t="shared" ca="1" si="328"/>
        <v/>
      </c>
      <c r="H909" s="34" t="str">
        <f t="shared" ca="1" si="329"/>
        <v/>
      </c>
      <c r="I909" s="101" t="str">
        <f t="shared" ca="1" si="330"/>
        <v/>
      </c>
      <c r="J909" s="101" t="str">
        <f t="shared" ca="1" si="331"/>
        <v/>
      </c>
      <c r="K909" s="101" t="str">
        <f t="shared" ca="1" si="332"/>
        <v/>
      </c>
      <c r="L909" s="102" t="str">
        <f t="shared" si="333"/>
        <v/>
      </c>
      <c r="M909" s="124" t="str">
        <f t="shared" ca="1" si="316"/>
        <v/>
      </c>
      <c r="N909" s="124" t="str">
        <f t="shared" ca="1" si="317"/>
        <v/>
      </c>
      <c r="O909" s="124" t="str">
        <f t="shared" si="334"/>
        <v/>
      </c>
      <c r="P909" s="124" t="str">
        <f t="shared" si="335"/>
        <v/>
      </c>
      <c r="Q909" s="124" t="str">
        <f t="shared" si="336"/>
        <v/>
      </c>
      <c r="R909" s="124" t="str">
        <f t="shared" ca="1" si="318"/>
        <v/>
      </c>
      <c r="S909" s="154" t="str">
        <f t="shared" ca="1" si="319"/>
        <v/>
      </c>
      <c r="T909" s="154" t="str">
        <f t="shared" ca="1" si="337"/>
        <v/>
      </c>
      <c r="U909" s="154" t="str">
        <f t="shared" si="320"/>
        <v/>
      </c>
      <c r="V909" s="101" t="str">
        <f t="shared" ca="1" si="321"/>
        <v/>
      </c>
      <c r="W909" s="101" t="str">
        <f t="shared" si="322"/>
        <v/>
      </c>
    </row>
    <row r="910" spans="1:23">
      <c r="A910" s="102" t="str">
        <f>IFERROR(B910*Proc!$H$38,"")</f>
        <v/>
      </c>
      <c r="B910" s="34" t="str">
        <f t="shared" si="323"/>
        <v/>
      </c>
      <c r="C910" s="34" t="str">
        <f t="shared" ca="1" si="324"/>
        <v/>
      </c>
      <c r="D910" s="101" t="str">
        <f t="shared" ca="1" si="325"/>
        <v/>
      </c>
      <c r="E910" s="101" t="str">
        <f t="shared" ca="1" si="326"/>
        <v/>
      </c>
      <c r="F910" s="101" t="str">
        <f t="shared" ca="1" si="327"/>
        <v/>
      </c>
      <c r="G910" s="102" t="str">
        <f t="shared" ca="1" si="328"/>
        <v/>
      </c>
      <c r="H910" s="34" t="str">
        <f t="shared" ca="1" si="329"/>
        <v/>
      </c>
      <c r="I910" s="101" t="str">
        <f t="shared" ca="1" si="330"/>
        <v/>
      </c>
      <c r="J910" s="101" t="str">
        <f t="shared" ca="1" si="331"/>
        <v/>
      </c>
      <c r="K910" s="101" t="str">
        <f t="shared" ca="1" si="332"/>
        <v/>
      </c>
      <c r="L910" s="102" t="str">
        <f t="shared" si="333"/>
        <v/>
      </c>
      <c r="M910" s="124" t="str">
        <f t="shared" ca="1" si="316"/>
        <v/>
      </c>
      <c r="N910" s="124" t="str">
        <f t="shared" ca="1" si="317"/>
        <v/>
      </c>
      <c r="O910" s="124" t="str">
        <f t="shared" si="334"/>
        <v/>
      </c>
      <c r="P910" s="124" t="str">
        <f t="shared" si="335"/>
        <v/>
      </c>
      <c r="Q910" s="124" t="str">
        <f t="shared" si="336"/>
        <v/>
      </c>
      <c r="R910" s="124" t="str">
        <f t="shared" ca="1" si="318"/>
        <v/>
      </c>
      <c r="S910" s="154" t="str">
        <f t="shared" ca="1" si="319"/>
        <v/>
      </c>
      <c r="T910" s="154" t="str">
        <f t="shared" ca="1" si="337"/>
        <v/>
      </c>
      <c r="U910" s="154" t="str">
        <f t="shared" si="320"/>
        <v/>
      </c>
      <c r="V910" s="101" t="str">
        <f t="shared" ca="1" si="321"/>
        <v/>
      </c>
      <c r="W910" s="101" t="str">
        <f t="shared" si="322"/>
        <v/>
      </c>
    </row>
    <row r="911" spans="1:23">
      <c r="A911" s="102" t="str">
        <f>IFERROR(B911*Proc!$H$38,"")</f>
        <v/>
      </c>
      <c r="B911" s="34" t="str">
        <f t="shared" si="323"/>
        <v/>
      </c>
      <c r="C911" s="34" t="str">
        <f t="shared" ca="1" si="324"/>
        <v/>
      </c>
      <c r="D911" s="101" t="str">
        <f t="shared" ca="1" si="325"/>
        <v/>
      </c>
      <c r="E911" s="101" t="str">
        <f t="shared" ca="1" si="326"/>
        <v/>
      </c>
      <c r="F911" s="101" t="str">
        <f t="shared" ca="1" si="327"/>
        <v/>
      </c>
      <c r="G911" s="102" t="str">
        <f t="shared" ca="1" si="328"/>
        <v/>
      </c>
      <c r="H911" s="34" t="str">
        <f t="shared" ca="1" si="329"/>
        <v/>
      </c>
      <c r="I911" s="101" t="str">
        <f t="shared" ca="1" si="330"/>
        <v/>
      </c>
      <c r="J911" s="101" t="str">
        <f t="shared" ca="1" si="331"/>
        <v/>
      </c>
      <c r="K911" s="101" t="str">
        <f t="shared" ca="1" si="332"/>
        <v/>
      </c>
      <c r="L911" s="102" t="str">
        <f t="shared" si="333"/>
        <v/>
      </c>
      <c r="M911" s="124" t="str">
        <f t="shared" ca="1" si="316"/>
        <v/>
      </c>
      <c r="N911" s="124" t="str">
        <f t="shared" ca="1" si="317"/>
        <v/>
      </c>
      <c r="O911" s="124" t="str">
        <f t="shared" si="334"/>
        <v/>
      </c>
      <c r="P911" s="124" t="str">
        <f t="shared" si="335"/>
        <v/>
      </c>
      <c r="Q911" s="124" t="str">
        <f t="shared" si="336"/>
        <v/>
      </c>
      <c r="R911" s="124" t="str">
        <f t="shared" ca="1" si="318"/>
        <v/>
      </c>
      <c r="S911" s="154" t="str">
        <f t="shared" ca="1" si="319"/>
        <v/>
      </c>
      <c r="T911" s="154" t="str">
        <f t="shared" ca="1" si="337"/>
        <v/>
      </c>
      <c r="U911" s="154" t="str">
        <f t="shared" si="320"/>
        <v/>
      </c>
      <c r="V911" s="101" t="str">
        <f t="shared" ca="1" si="321"/>
        <v/>
      </c>
      <c r="W911" s="101" t="str">
        <f t="shared" si="322"/>
        <v/>
      </c>
    </row>
    <row r="912" spans="1:23">
      <c r="A912" s="102" t="str">
        <f>IFERROR(B912*Proc!$H$38,"")</f>
        <v/>
      </c>
      <c r="B912" s="34" t="str">
        <f t="shared" si="323"/>
        <v/>
      </c>
      <c r="C912" s="34" t="str">
        <f t="shared" ca="1" si="324"/>
        <v/>
      </c>
      <c r="D912" s="101" t="str">
        <f t="shared" ca="1" si="325"/>
        <v/>
      </c>
      <c r="E912" s="101" t="str">
        <f t="shared" ca="1" si="326"/>
        <v/>
      </c>
      <c r="F912" s="101" t="str">
        <f t="shared" ca="1" si="327"/>
        <v/>
      </c>
      <c r="G912" s="102" t="str">
        <f t="shared" ca="1" si="328"/>
        <v/>
      </c>
      <c r="H912" s="34" t="str">
        <f t="shared" ca="1" si="329"/>
        <v/>
      </c>
      <c r="I912" s="101" t="str">
        <f t="shared" ca="1" si="330"/>
        <v/>
      </c>
      <c r="J912" s="101" t="str">
        <f t="shared" ca="1" si="331"/>
        <v/>
      </c>
      <c r="K912" s="101" t="str">
        <f t="shared" ca="1" si="332"/>
        <v/>
      </c>
      <c r="L912" s="102" t="str">
        <f t="shared" si="333"/>
        <v/>
      </c>
      <c r="M912" s="124" t="str">
        <f t="shared" ca="1" si="316"/>
        <v/>
      </c>
      <c r="N912" s="124" t="str">
        <f t="shared" ca="1" si="317"/>
        <v/>
      </c>
      <c r="O912" s="124" t="str">
        <f t="shared" si="334"/>
        <v/>
      </c>
      <c r="P912" s="124" t="str">
        <f t="shared" si="335"/>
        <v/>
      </c>
      <c r="Q912" s="124" t="str">
        <f t="shared" si="336"/>
        <v/>
      </c>
      <c r="R912" s="124" t="str">
        <f t="shared" ca="1" si="318"/>
        <v/>
      </c>
      <c r="S912" s="154" t="str">
        <f t="shared" ca="1" si="319"/>
        <v/>
      </c>
      <c r="T912" s="154" t="str">
        <f t="shared" ca="1" si="337"/>
        <v/>
      </c>
      <c r="U912" s="154" t="str">
        <f t="shared" si="320"/>
        <v/>
      </c>
      <c r="V912" s="101" t="str">
        <f t="shared" ca="1" si="321"/>
        <v/>
      </c>
      <c r="W912" s="101" t="str">
        <f t="shared" si="322"/>
        <v/>
      </c>
    </row>
    <row r="913" spans="1:23">
      <c r="A913" s="102" t="str">
        <f>IFERROR(B913*Proc!$H$38,"")</f>
        <v/>
      </c>
      <c r="B913" s="34" t="str">
        <f t="shared" si="323"/>
        <v/>
      </c>
      <c r="C913" s="34" t="str">
        <f t="shared" ca="1" si="324"/>
        <v/>
      </c>
      <c r="D913" s="101" t="str">
        <f t="shared" ca="1" si="325"/>
        <v/>
      </c>
      <c r="E913" s="101" t="str">
        <f t="shared" ca="1" si="326"/>
        <v/>
      </c>
      <c r="F913" s="101" t="str">
        <f t="shared" ca="1" si="327"/>
        <v/>
      </c>
      <c r="G913" s="102" t="str">
        <f t="shared" ca="1" si="328"/>
        <v/>
      </c>
      <c r="H913" s="34" t="str">
        <f t="shared" ca="1" si="329"/>
        <v/>
      </c>
      <c r="I913" s="101" t="str">
        <f t="shared" ca="1" si="330"/>
        <v/>
      </c>
      <c r="J913" s="101" t="str">
        <f t="shared" ca="1" si="331"/>
        <v/>
      </c>
      <c r="K913" s="101" t="str">
        <f t="shared" ca="1" si="332"/>
        <v/>
      </c>
      <c r="L913" s="102" t="str">
        <f t="shared" si="333"/>
        <v/>
      </c>
      <c r="M913" s="124" t="str">
        <f t="shared" ca="1" si="316"/>
        <v/>
      </c>
      <c r="N913" s="124" t="str">
        <f t="shared" ca="1" si="317"/>
        <v/>
      </c>
      <c r="O913" s="124" t="str">
        <f t="shared" si="334"/>
        <v/>
      </c>
      <c r="P913" s="124" t="str">
        <f t="shared" si="335"/>
        <v/>
      </c>
      <c r="Q913" s="124" t="str">
        <f t="shared" si="336"/>
        <v/>
      </c>
      <c r="R913" s="124" t="str">
        <f t="shared" ca="1" si="318"/>
        <v/>
      </c>
      <c r="S913" s="154" t="str">
        <f t="shared" ca="1" si="319"/>
        <v/>
      </c>
      <c r="T913" s="154" t="str">
        <f t="shared" ca="1" si="337"/>
        <v/>
      </c>
      <c r="U913" s="154" t="str">
        <f t="shared" si="320"/>
        <v/>
      </c>
      <c r="V913" s="101" t="str">
        <f t="shared" ca="1" si="321"/>
        <v/>
      </c>
      <c r="W913" s="101" t="str">
        <f t="shared" si="322"/>
        <v/>
      </c>
    </row>
    <row r="914" spans="1:23">
      <c r="A914" s="102" t="str">
        <f>IFERROR(B914*Proc!$H$38,"")</f>
        <v/>
      </c>
      <c r="B914" s="34" t="str">
        <f t="shared" si="323"/>
        <v/>
      </c>
      <c r="C914" s="34" t="str">
        <f t="shared" ca="1" si="324"/>
        <v/>
      </c>
      <c r="D914" s="101" t="str">
        <f t="shared" ca="1" si="325"/>
        <v/>
      </c>
      <c r="E914" s="101" t="str">
        <f t="shared" ca="1" si="326"/>
        <v/>
      </c>
      <c r="F914" s="101" t="str">
        <f t="shared" ca="1" si="327"/>
        <v/>
      </c>
      <c r="G914" s="102" t="str">
        <f t="shared" ca="1" si="328"/>
        <v/>
      </c>
      <c r="H914" s="34" t="str">
        <f t="shared" ca="1" si="329"/>
        <v/>
      </c>
      <c r="I914" s="101" t="str">
        <f t="shared" ca="1" si="330"/>
        <v/>
      </c>
      <c r="J914" s="101" t="str">
        <f t="shared" ca="1" si="331"/>
        <v/>
      </c>
      <c r="K914" s="101" t="str">
        <f t="shared" ca="1" si="332"/>
        <v/>
      </c>
      <c r="L914" s="102" t="str">
        <f t="shared" si="333"/>
        <v/>
      </c>
      <c r="M914" s="124" t="str">
        <f t="shared" ca="1" si="316"/>
        <v/>
      </c>
      <c r="N914" s="124" t="str">
        <f t="shared" ca="1" si="317"/>
        <v/>
      </c>
      <c r="O914" s="124" t="str">
        <f t="shared" si="334"/>
        <v/>
      </c>
      <c r="P914" s="124" t="str">
        <f t="shared" si="335"/>
        <v/>
      </c>
      <c r="Q914" s="124" t="str">
        <f t="shared" si="336"/>
        <v/>
      </c>
      <c r="R914" s="124" t="str">
        <f t="shared" ca="1" si="318"/>
        <v/>
      </c>
      <c r="S914" s="154" t="str">
        <f t="shared" ca="1" si="319"/>
        <v/>
      </c>
      <c r="T914" s="154" t="str">
        <f t="shared" ca="1" si="337"/>
        <v/>
      </c>
      <c r="U914" s="154" t="str">
        <f t="shared" si="320"/>
        <v/>
      </c>
      <c r="V914" s="101" t="str">
        <f t="shared" ca="1" si="321"/>
        <v/>
      </c>
      <c r="W914" s="101" t="str">
        <f t="shared" si="322"/>
        <v/>
      </c>
    </row>
    <row r="915" spans="1:23">
      <c r="A915" s="102" t="str">
        <f>IFERROR(B915*Proc!$H$38,"")</f>
        <v/>
      </c>
      <c r="B915" s="34" t="str">
        <f t="shared" si="323"/>
        <v/>
      </c>
      <c r="C915" s="34" t="str">
        <f t="shared" ca="1" si="324"/>
        <v/>
      </c>
      <c r="D915" s="101" t="str">
        <f t="shared" ca="1" si="325"/>
        <v/>
      </c>
      <c r="E915" s="101" t="str">
        <f t="shared" ca="1" si="326"/>
        <v/>
      </c>
      <c r="F915" s="101" t="str">
        <f t="shared" ca="1" si="327"/>
        <v/>
      </c>
      <c r="G915" s="102" t="str">
        <f t="shared" ca="1" si="328"/>
        <v/>
      </c>
      <c r="H915" s="34" t="str">
        <f t="shared" ca="1" si="329"/>
        <v/>
      </c>
      <c r="I915" s="101" t="str">
        <f t="shared" ca="1" si="330"/>
        <v/>
      </c>
      <c r="J915" s="101" t="str">
        <f t="shared" ca="1" si="331"/>
        <v/>
      </c>
      <c r="K915" s="101" t="str">
        <f t="shared" ca="1" si="332"/>
        <v/>
      </c>
      <c r="L915" s="102" t="str">
        <f t="shared" si="333"/>
        <v/>
      </c>
      <c r="M915" s="124" t="str">
        <f t="shared" ca="1" si="316"/>
        <v/>
      </c>
      <c r="N915" s="124" t="str">
        <f t="shared" ca="1" si="317"/>
        <v/>
      </c>
      <c r="O915" s="124" t="str">
        <f t="shared" si="334"/>
        <v/>
      </c>
      <c r="P915" s="124" t="str">
        <f t="shared" si="335"/>
        <v/>
      </c>
      <c r="Q915" s="124" t="str">
        <f t="shared" si="336"/>
        <v/>
      </c>
      <c r="R915" s="124" t="str">
        <f t="shared" ca="1" si="318"/>
        <v/>
      </c>
      <c r="S915" s="154" t="str">
        <f t="shared" ca="1" si="319"/>
        <v/>
      </c>
      <c r="T915" s="154" t="str">
        <f t="shared" ca="1" si="337"/>
        <v/>
      </c>
      <c r="U915" s="154" t="str">
        <f t="shared" si="320"/>
        <v/>
      </c>
      <c r="V915" s="101" t="str">
        <f t="shared" ca="1" si="321"/>
        <v/>
      </c>
      <c r="W915" s="101" t="str">
        <f t="shared" si="322"/>
        <v/>
      </c>
    </row>
    <row r="916" spans="1:23">
      <c r="A916" s="102" t="str">
        <f>IFERROR(B916*Proc!$H$38,"")</f>
        <v/>
      </c>
      <c r="B916" s="34" t="str">
        <f t="shared" si="323"/>
        <v/>
      </c>
      <c r="C916" s="34" t="str">
        <f t="shared" ca="1" si="324"/>
        <v/>
      </c>
      <c r="D916" s="101" t="str">
        <f t="shared" ca="1" si="325"/>
        <v/>
      </c>
      <c r="E916" s="101" t="str">
        <f t="shared" ca="1" si="326"/>
        <v/>
      </c>
      <c r="F916" s="101" t="str">
        <f t="shared" ca="1" si="327"/>
        <v/>
      </c>
      <c r="G916" s="102" t="str">
        <f t="shared" ca="1" si="328"/>
        <v/>
      </c>
      <c r="H916" s="34" t="str">
        <f t="shared" ca="1" si="329"/>
        <v/>
      </c>
      <c r="I916" s="101" t="str">
        <f t="shared" ca="1" si="330"/>
        <v/>
      </c>
      <c r="J916" s="101" t="str">
        <f t="shared" ca="1" si="331"/>
        <v/>
      </c>
      <c r="K916" s="101" t="str">
        <f t="shared" ca="1" si="332"/>
        <v/>
      </c>
      <c r="L916" s="102" t="str">
        <f t="shared" si="333"/>
        <v/>
      </c>
      <c r="M916" s="124" t="str">
        <f t="shared" ca="1" si="316"/>
        <v/>
      </c>
      <c r="N916" s="124" t="str">
        <f t="shared" ca="1" si="317"/>
        <v/>
      </c>
      <c r="O916" s="124" t="str">
        <f t="shared" si="334"/>
        <v/>
      </c>
      <c r="P916" s="124" t="str">
        <f t="shared" si="335"/>
        <v/>
      </c>
      <c r="Q916" s="124" t="str">
        <f t="shared" si="336"/>
        <v/>
      </c>
      <c r="R916" s="124" t="str">
        <f t="shared" ca="1" si="318"/>
        <v/>
      </c>
      <c r="S916" s="154" t="str">
        <f t="shared" ca="1" si="319"/>
        <v/>
      </c>
      <c r="T916" s="154" t="str">
        <f t="shared" ca="1" si="337"/>
        <v/>
      </c>
      <c r="U916" s="154" t="str">
        <f t="shared" si="320"/>
        <v/>
      </c>
      <c r="V916" s="101" t="str">
        <f t="shared" ca="1" si="321"/>
        <v/>
      </c>
      <c r="W916" s="101" t="str">
        <f t="shared" si="322"/>
        <v/>
      </c>
    </row>
    <row r="917" spans="1:23">
      <c r="A917" s="102" t="str">
        <f>IFERROR(B917*Proc!$H$38,"")</f>
        <v/>
      </c>
      <c r="B917" s="34" t="str">
        <f t="shared" si="323"/>
        <v/>
      </c>
      <c r="C917" s="34" t="str">
        <f t="shared" ca="1" si="324"/>
        <v/>
      </c>
      <c r="D917" s="101" t="str">
        <f t="shared" ca="1" si="325"/>
        <v/>
      </c>
      <c r="E917" s="101" t="str">
        <f t="shared" ca="1" si="326"/>
        <v/>
      </c>
      <c r="F917" s="101" t="str">
        <f t="shared" ca="1" si="327"/>
        <v/>
      </c>
      <c r="G917" s="102" t="str">
        <f t="shared" ca="1" si="328"/>
        <v/>
      </c>
      <c r="H917" s="34" t="str">
        <f t="shared" ca="1" si="329"/>
        <v/>
      </c>
      <c r="I917" s="101" t="str">
        <f t="shared" ca="1" si="330"/>
        <v/>
      </c>
      <c r="J917" s="101" t="str">
        <f t="shared" ca="1" si="331"/>
        <v/>
      </c>
      <c r="K917" s="101" t="str">
        <f t="shared" ca="1" si="332"/>
        <v/>
      </c>
      <c r="L917" s="102" t="str">
        <f t="shared" si="333"/>
        <v/>
      </c>
      <c r="M917" s="124" t="str">
        <f t="shared" ca="1" si="316"/>
        <v/>
      </c>
      <c r="N917" s="124" t="str">
        <f t="shared" ca="1" si="317"/>
        <v/>
      </c>
      <c r="O917" s="124" t="str">
        <f t="shared" si="334"/>
        <v/>
      </c>
      <c r="P917" s="124" t="str">
        <f t="shared" si="335"/>
        <v/>
      </c>
      <c r="Q917" s="124" t="str">
        <f t="shared" si="336"/>
        <v/>
      </c>
      <c r="R917" s="124" t="str">
        <f t="shared" ca="1" si="318"/>
        <v/>
      </c>
      <c r="S917" s="154" t="str">
        <f t="shared" ca="1" si="319"/>
        <v/>
      </c>
      <c r="T917" s="154" t="str">
        <f t="shared" ca="1" si="337"/>
        <v/>
      </c>
      <c r="U917" s="154" t="str">
        <f t="shared" si="320"/>
        <v/>
      </c>
      <c r="V917" s="101" t="str">
        <f t="shared" ca="1" si="321"/>
        <v/>
      </c>
      <c r="W917" s="101" t="str">
        <f t="shared" si="322"/>
        <v/>
      </c>
    </row>
    <row r="918" spans="1:23">
      <c r="A918" s="102" t="str">
        <f>IFERROR(B918*Proc!$H$38,"")</f>
        <v/>
      </c>
      <c r="B918" s="34" t="str">
        <f t="shared" si="323"/>
        <v/>
      </c>
      <c r="C918" s="34" t="str">
        <f t="shared" ca="1" si="324"/>
        <v/>
      </c>
      <c r="D918" s="101" t="str">
        <f t="shared" ca="1" si="325"/>
        <v/>
      </c>
      <c r="E918" s="101" t="str">
        <f t="shared" ca="1" si="326"/>
        <v/>
      </c>
      <c r="F918" s="101" t="str">
        <f t="shared" ca="1" si="327"/>
        <v/>
      </c>
      <c r="G918" s="102" t="str">
        <f t="shared" ca="1" si="328"/>
        <v/>
      </c>
      <c r="H918" s="34" t="str">
        <f t="shared" ca="1" si="329"/>
        <v/>
      </c>
      <c r="I918" s="101" t="str">
        <f t="shared" ca="1" si="330"/>
        <v/>
      </c>
      <c r="J918" s="101" t="str">
        <f t="shared" ca="1" si="331"/>
        <v/>
      </c>
      <c r="K918" s="101" t="str">
        <f t="shared" ca="1" si="332"/>
        <v/>
      </c>
      <c r="L918" s="102" t="str">
        <f t="shared" si="333"/>
        <v/>
      </c>
      <c r="M918" s="124" t="str">
        <f t="shared" ca="1" si="316"/>
        <v/>
      </c>
      <c r="N918" s="124" t="str">
        <f t="shared" ca="1" si="317"/>
        <v/>
      </c>
      <c r="O918" s="124" t="str">
        <f t="shared" si="334"/>
        <v/>
      </c>
      <c r="P918" s="124" t="str">
        <f t="shared" si="335"/>
        <v/>
      </c>
      <c r="Q918" s="124" t="str">
        <f t="shared" si="336"/>
        <v/>
      </c>
      <c r="R918" s="124" t="str">
        <f t="shared" ca="1" si="318"/>
        <v/>
      </c>
      <c r="S918" s="154" t="str">
        <f t="shared" ca="1" si="319"/>
        <v/>
      </c>
      <c r="T918" s="154" t="str">
        <f t="shared" ca="1" si="337"/>
        <v/>
      </c>
      <c r="U918" s="154" t="str">
        <f t="shared" si="320"/>
        <v/>
      </c>
      <c r="V918" s="101" t="str">
        <f t="shared" ca="1" si="321"/>
        <v/>
      </c>
      <c r="W918" s="101" t="str">
        <f t="shared" si="322"/>
        <v/>
      </c>
    </row>
    <row r="919" spans="1:23">
      <c r="A919" s="102" t="str">
        <f>IFERROR(B919*Proc!$H$38,"")</f>
        <v/>
      </c>
      <c r="B919" s="34" t="str">
        <f t="shared" si="323"/>
        <v/>
      </c>
      <c r="C919" s="34" t="str">
        <f t="shared" ca="1" si="324"/>
        <v/>
      </c>
      <c r="D919" s="101" t="str">
        <f t="shared" ca="1" si="325"/>
        <v/>
      </c>
      <c r="E919" s="101" t="str">
        <f t="shared" ca="1" si="326"/>
        <v/>
      </c>
      <c r="F919" s="101" t="str">
        <f t="shared" ca="1" si="327"/>
        <v/>
      </c>
      <c r="G919" s="102" t="str">
        <f t="shared" ca="1" si="328"/>
        <v/>
      </c>
      <c r="H919" s="34" t="str">
        <f t="shared" ca="1" si="329"/>
        <v/>
      </c>
      <c r="I919" s="101" t="str">
        <f t="shared" ca="1" si="330"/>
        <v/>
      </c>
      <c r="J919" s="101" t="str">
        <f t="shared" ca="1" si="331"/>
        <v/>
      </c>
      <c r="K919" s="101" t="str">
        <f t="shared" ca="1" si="332"/>
        <v/>
      </c>
      <c r="L919" s="102" t="str">
        <f t="shared" si="333"/>
        <v/>
      </c>
      <c r="M919" s="124" t="str">
        <f t="shared" ca="1" si="316"/>
        <v/>
      </c>
      <c r="N919" s="124" t="str">
        <f t="shared" ca="1" si="317"/>
        <v/>
      </c>
      <c r="O919" s="124" t="str">
        <f t="shared" si="334"/>
        <v/>
      </c>
      <c r="P919" s="124" t="str">
        <f t="shared" si="335"/>
        <v/>
      </c>
      <c r="Q919" s="124" t="str">
        <f t="shared" si="336"/>
        <v/>
      </c>
      <c r="R919" s="124" t="str">
        <f t="shared" ca="1" si="318"/>
        <v/>
      </c>
      <c r="S919" s="154" t="str">
        <f t="shared" ca="1" si="319"/>
        <v/>
      </c>
      <c r="T919" s="154" t="str">
        <f t="shared" ca="1" si="337"/>
        <v/>
      </c>
      <c r="U919" s="154" t="str">
        <f t="shared" si="320"/>
        <v/>
      </c>
      <c r="V919" s="101" t="str">
        <f t="shared" ca="1" si="321"/>
        <v/>
      </c>
      <c r="W919" s="101" t="str">
        <f t="shared" si="322"/>
        <v/>
      </c>
    </row>
    <row r="920" spans="1:23">
      <c r="A920" s="102" t="str">
        <f>IFERROR(B920*Proc!$H$38,"")</f>
        <v/>
      </c>
      <c r="B920" s="34" t="str">
        <f t="shared" si="323"/>
        <v/>
      </c>
      <c r="C920" s="34" t="str">
        <f t="shared" ca="1" si="324"/>
        <v/>
      </c>
      <c r="D920" s="101" t="str">
        <f t="shared" ca="1" si="325"/>
        <v/>
      </c>
      <c r="E920" s="101" t="str">
        <f t="shared" ca="1" si="326"/>
        <v/>
      </c>
      <c r="F920" s="101" t="str">
        <f t="shared" ca="1" si="327"/>
        <v/>
      </c>
      <c r="G920" s="102" t="str">
        <f t="shared" ca="1" si="328"/>
        <v/>
      </c>
      <c r="H920" s="34" t="str">
        <f t="shared" ca="1" si="329"/>
        <v/>
      </c>
      <c r="I920" s="101" t="str">
        <f t="shared" ca="1" si="330"/>
        <v/>
      </c>
      <c r="J920" s="101" t="str">
        <f t="shared" ca="1" si="331"/>
        <v/>
      </c>
      <c r="K920" s="101" t="str">
        <f t="shared" ca="1" si="332"/>
        <v/>
      </c>
      <c r="L920" s="102" t="str">
        <f t="shared" si="333"/>
        <v/>
      </c>
      <c r="M920" s="124" t="str">
        <f t="shared" ca="1" si="316"/>
        <v/>
      </c>
      <c r="N920" s="124" t="str">
        <f t="shared" ca="1" si="317"/>
        <v/>
      </c>
      <c r="O920" s="124" t="str">
        <f t="shared" si="334"/>
        <v/>
      </c>
      <c r="P920" s="124" t="str">
        <f t="shared" si="335"/>
        <v/>
      </c>
      <c r="Q920" s="124" t="str">
        <f t="shared" si="336"/>
        <v/>
      </c>
      <c r="R920" s="124" t="str">
        <f t="shared" ca="1" si="318"/>
        <v/>
      </c>
      <c r="S920" s="154" t="str">
        <f t="shared" ca="1" si="319"/>
        <v/>
      </c>
      <c r="T920" s="154" t="str">
        <f t="shared" ca="1" si="337"/>
        <v/>
      </c>
      <c r="U920" s="154" t="str">
        <f t="shared" si="320"/>
        <v/>
      </c>
      <c r="V920" s="101" t="str">
        <f t="shared" ca="1" si="321"/>
        <v/>
      </c>
      <c r="W920" s="101" t="str">
        <f t="shared" si="322"/>
        <v/>
      </c>
    </row>
    <row r="921" spans="1:23">
      <c r="A921" s="102" t="str">
        <f>IFERROR(B921*Proc!$H$38,"")</f>
        <v/>
      </c>
      <c r="B921" s="34" t="str">
        <f t="shared" si="323"/>
        <v/>
      </c>
      <c r="C921" s="34" t="str">
        <f t="shared" ca="1" si="324"/>
        <v/>
      </c>
      <c r="D921" s="101" t="str">
        <f t="shared" ca="1" si="325"/>
        <v/>
      </c>
      <c r="E921" s="101" t="str">
        <f t="shared" ca="1" si="326"/>
        <v/>
      </c>
      <c r="F921" s="101" t="str">
        <f t="shared" ca="1" si="327"/>
        <v/>
      </c>
      <c r="G921" s="102" t="str">
        <f t="shared" ca="1" si="328"/>
        <v/>
      </c>
      <c r="H921" s="34" t="str">
        <f t="shared" ca="1" si="329"/>
        <v/>
      </c>
      <c r="I921" s="101" t="str">
        <f t="shared" ca="1" si="330"/>
        <v/>
      </c>
      <c r="J921" s="101" t="str">
        <f t="shared" ca="1" si="331"/>
        <v/>
      </c>
      <c r="K921" s="101" t="str">
        <f t="shared" ca="1" si="332"/>
        <v/>
      </c>
      <c r="L921" s="102" t="str">
        <f t="shared" si="333"/>
        <v/>
      </c>
      <c r="M921" s="124" t="str">
        <f t="shared" ca="1" si="316"/>
        <v/>
      </c>
      <c r="N921" s="124" t="str">
        <f t="shared" ca="1" si="317"/>
        <v/>
      </c>
      <c r="O921" s="124" t="str">
        <f t="shared" si="334"/>
        <v/>
      </c>
      <c r="P921" s="124" t="str">
        <f t="shared" si="335"/>
        <v/>
      </c>
      <c r="Q921" s="124" t="str">
        <f t="shared" si="336"/>
        <v/>
      </c>
      <c r="R921" s="124" t="str">
        <f t="shared" ca="1" si="318"/>
        <v/>
      </c>
      <c r="S921" s="154" t="str">
        <f t="shared" ca="1" si="319"/>
        <v/>
      </c>
      <c r="T921" s="154" t="str">
        <f t="shared" ca="1" si="337"/>
        <v/>
      </c>
      <c r="U921" s="154" t="str">
        <f t="shared" si="320"/>
        <v/>
      </c>
      <c r="V921" s="101" t="str">
        <f t="shared" ca="1" si="321"/>
        <v/>
      </c>
      <c r="W921" s="101" t="str">
        <f t="shared" si="322"/>
        <v/>
      </c>
    </row>
    <row r="922" spans="1:23">
      <c r="A922" s="102" t="str">
        <f>IFERROR(B922*Proc!$H$38,"")</f>
        <v/>
      </c>
      <c r="B922" s="34" t="str">
        <f t="shared" si="323"/>
        <v/>
      </c>
      <c r="C922" s="34" t="str">
        <f t="shared" ca="1" si="324"/>
        <v/>
      </c>
      <c r="D922" s="101" t="str">
        <f t="shared" ca="1" si="325"/>
        <v/>
      </c>
      <c r="E922" s="101" t="str">
        <f t="shared" ca="1" si="326"/>
        <v/>
      </c>
      <c r="F922" s="101" t="str">
        <f t="shared" ca="1" si="327"/>
        <v/>
      </c>
      <c r="G922" s="102" t="str">
        <f t="shared" ca="1" si="328"/>
        <v/>
      </c>
      <c r="H922" s="34" t="str">
        <f t="shared" ca="1" si="329"/>
        <v/>
      </c>
      <c r="I922" s="101" t="str">
        <f t="shared" ca="1" si="330"/>
        <v/>
      </c>
      <c r="J922" s="101" t="str">
        <f t="shared" ca="1" si="331"/>
        <v/>
      </c>
      <c r="K922" s="101" t="str">
        <f t="shared" ca="1" si="332"/>
        <v/>
      </c>
      <c r="L922" s="102" t="str">
        <f t="shared" si="333"/>
        <v/>
      </c>
      <c r="M922" s="124" t="str">
        <f t="shared" ca="1" si="316"/>
        <v/>
      </c>
      <c r="N922" s="124" t="str">
        <f t="shared" ca="1" si="317"/>
        <v/>
      </c>
      <c r="O922" s="124" t="str">
        <f t="shared" si="334"/>
        <v/>
      </c>
      <c r="P922" s="124" t="str">
        <f t="shared" si="335"/>
        <v/>
      </c>
      <c r="Q922" s="124" t="str">
        <f t="shared" si="336"/>
        <v/>
      </c>
      <c r="R922" s="124" t="str">
        <f t="shared" ca="1" si="318"/>
        <v/>
      </c>
      <c r="S922" s="154" t="str">
        <f t="shared" ca="1" si="319"/>
        <v/>
      </c>
      <c r="T922" s="154" t="str">
        <f t="shared" ca="1" si="337"/>
        <v/>
      </c>
      <c r="U922" s="154" t="str">
        <f t="shared" si="320"/>
        <v/>
      </c>
      <c r="V922" s="101" t="str">
        <f t="shared" ca="1" si="321"/>
        <v/>
      </c>
      <c r="W922" s="101" t="str">
        <f t="shared" si="322"/>
        <v/>
      </c>
    </row>
    <row r="923" spans="1:23">
      <c r="A923" s="102" t="str">
        <f>IFERROR(B923*Proc!$H$38,"")</f>
        <v/>
      </c>
      <c r="B923" s="34" t="str">
        <f t="shared" si="323"/>
        <v/>
      </c>
      <c r="C923" s="34" t="str">
        <f t="shared" ca="1" si="324"/>
        <v/>
      </c>
      <c r="D923" s="101" t="str">
        <f t="shared" ca="1" si="325"/>
        <v/>
      </c>
      <c r="E923" s="101" t="str">
        <f t="shared" ca="1" si="326"/>
        <v/>
      </c>
      <c r="F923" s="101" t="str">
        <f t="shared" ca="1" si="327"/>
        <v/>
      </c>
      <c r="G923" s="102" t="str">
        <f t="shared" ca="1" si="328"/>
        <v/>
      </c>
      <c r="H923" s="34" t="str">
        <f t="shared" ca="1" si="329"/>
        <v/>
      </c>
      <c r="I923" s="101" t="str">
        <f t="shared" ca="1" si="330"/>
        <v/>
      </c>
      <c r="J923" s="101" t="str">
        <f t="shared" ca="1" si="331"/>
        <v/>
      </c>
      <c r="K923" s="101" t="str">
        <f t="shared" ca="1" si="332"/>
        <v/>
      </c>
      <c r="L923" s="102" t="str">
        <f t="shared" si="333"/>
        <v/>
      </c>
      <c r="M923" s="124" t="str">
        <f t="shared" ca="1" si="316"/>
        <v/>
      </c>
      <c r="N923" s="124" t="str">
        <f t="shared" ca="1" si="317"/>
        <v/>
      </c>
      <c r="O923" s="124" t="str">
        <f t="shared" si="334"/>
        <v/>
      </c>
      <c r="P923" s="124" t="str">
        <f t="shared" si="335"/>
        <v/>
      </c>
      <c r="Q923" s="124" t="str">
        <f t="shared" si="336"/>
        <v/>
      </c>
      <c r="R923" s="124" t="str">
        <f t="shared" ca="1" si="318"/>
        <v/>
      </c>
      <c r="S923" s="154" t="str">
        <f t="shared" ca="1" si="319"/>
        <v/>
      </c>
      <c r="T923" s="154" t="str">
        <f t="shared" ca="1" si="337"/>
        <v/>
      </c>
      <c r="U923" s="154" t="str">
        <f t="shared" si="320"/>
        <v/>
      </c>
      <c r="V923" s="101" t="str">
        <f t="shared" ca="1" si="321"/>
        <v/>
      </c>
      <c r="W923" s="101" t="str">
        <f t="shared" si="322"/>
        <v/>
      </c>
    </row>
    <row r="924" spans="1:23">
      <c r="A924" s="102" t="str">
        <f>IFERROR(B924*Proc!$H$38,"")</f>
        <v/>
      </c>
      <c r="B924" s="34" t="str">
        <f t="shared" si="323"/>
        <v/>
      </c>
      <c r="C924" s="34" t="str">
        <f t="shared" ca="1" si="324"/>
        <v/>
      </c>
      <c r="D924" s="101" t="str">
        <f t="shared" ca="1" si="325"/>
        <v/>
      </c>
      <c r="E924" s="101" t="str">
        <f t="shared" ca="1" si="326"/>
        <v/>
      </c>
      <c r="F924" s="101" t="str">
        <f t="shared" ca="1" si="327"/>
        <v/>
      </c>
      <c r="G924" s="102" t="str">
        <f t="shared" ca="1" si="328"/>
        <v/>
      </c>
      <c r="H924" s="34" t="str">
        <f t="shared" ca="1" si="329"/>
        <v/>
      </c>
      <c r="I924" s="101" t="str">
        <f t="shared" ca="1" si="330"/>
        <v/>
      </c>
      <c r="J924" s="101" t="str">
        <f t="shared" ca="1" si="331"/>
        <v/>
      </c>
      <c r="K924" s="101" t="str">
        <f t="shared" ca="1" si="332"/>
        <v/>
      </c>
      <c r="L924" s="102" t="str">
        <f t="shared" si="333"/>
        <v/>
      </c>
      <c r="M924" s="124" t="str">
        <f t="shared" ca="1" si="316"/>
        <v/>
      </c>
      <c r="N924" s="124" t="str">
        <f t="shared" ca="1" si="317"/>
        <v/>
      </c>
      <c r="O924" s="124" t="str">
        <f t="shared" si="334"/>
        <v/>
      </c>
      <c r="P924" s="124" t="str">
        <f t="shared" si="335"/>
        <v/>
      </c>
      <c r="Q924" s="124" t="str">
        <f t="shared" si="336"/>
        <v/>
      </c>
      <c r="R924" s="124" t="str">
        <f t="shared" ca="1" si="318"/>
        <v/>
      </c>
      <c r="S924" s="154" t="str">
        <f t="shared" ca="1" si="319"/>
        <v/>
      </c>
      <c r="T924" s="154" t="str">
        <f t="shared" ca="1" si="337"/>
        <v/>
      </c>
      <c r="U924" s="154" t="str">
        <f t="shared" si="320"/>
        <v/>
      </c>
      <c r="V924" s="101" t="str">
        <f t="shared" ca="1" si="321"/>
        <v/>
      </c>
      <c r="W924" s="101" t="str">
        <f t="shared" si="322"/>
        <v/>
      </c>
    </row>
    <row r="925" spans="1:23">
      <c r="A925" s="102" t="str">
        <f>IFERROR(B925*Proc!$H$38,"")</f>
        <v/>
      </c>
      <c r="B925" s="34" t="str">
        <f t="shared" si="323"/>
        <v/>
      </c>
      <c r="C925" s="34" t="str">
        <f t="shared" ca="1" si="324"/>
        <v/>
      </c>
      <c r="D925" s="101" t="str">
        <f t="shared" ca="1" si="325"/>
        <v/>
      </c>
      <c r="E925" s="101" t="str">
        <f t="shared" ca="1" si="326"/>
        <v/>
      </c>
      <c r="F925" s="101" t="str">
        <f t="shared" ca="1" si="327"/>
        <v/>
      </c>
      <c r="G925" s="102" t="str">
        <f t="shared" ca="1" si="328"/>
        <v/>
      </c>
      <c r="H925" s="34" t="str">
        <f t="shared" ca="1" si="329"/>
        <v/>
      </c>
      <c r="I925" s="101" t="str">
        <f t="shared" ca="1" si="330"/>
        <v/>
      </c>
      <c r="J925" s="101" t="str">
        <f t="shared" ca="1" si="331"/>
        <v/>
      </c>
      <c r="K925" s="101" t="str">
        <f t="shared" ca="1" si="332"/>
        <v/>
      </c>
      <c r="L925" s="102" t="str">
        <f t="shared" si="333"/>
        <v/>
      </c>
      <c r="M925" s="124" t="str">
        <f t="shared" ca="1" si="316"/>
        <v/>
      </c>
      <c r="N925" s="124" t="str">
        <f t="shared" ca="1" si="317"/>
        <v/>
      </c>
      <c r="O925" s="124" t="str">
        <f t="shared" si="334"/>
        <v/>
      </c>
      <c r="P925" s="124" t="str">
        <f t="shared" si="335"/>
        <v/>
      </c>
      <c r="Q925" s="124" t="str">
        <f t="shared" si="336"/>
        <v/>
      </c>
      <c r="R925" s="124" t="str">
        <f t="shared" ca="1" si="318"/>
        <v/>
      </c>
      <c r="S925" s="154" t="str">
        <f t="shared" ca="1" si="319"/>
        <v/>
      </c>
      <c r="T925" s="154" t="str">
        <f t="shared" ca="1" si="337"/>
        <v/>
      </c>
      <c r="U925" s="154" t="str">
        <f t="shared" si="320"/>
        <v/>
      </c>
      <c r="V925" s="101" t="str">
        <f t="shared" ca="1" si="321"/>
        <v/>
      </c>
      <c r="W925" s="101" t="str">
        <f t="shared" si="322"/>
        <v/>
      </c>
    </row>
    <row r="926" spans="1:23">
      <c r="A926" s="102" t="str">
        <f>IFERROR(B926*Proc!$H$38,"")</f>
        <v/>
      </c>
      <c r="B926" s="34" t="str">
        <f t="shared" si="323"/>
        <v/>
      </c>
      <c r="C926" s="34" t="str">
        <f t="shared" ca="1" si="324"/>
        <v/>
      </c>
      <c r="D926" s="101" t="str">
        <f t="shared" ca="1" si="325"/>
        <v/>
      </c>
      <c r="E926" s="101" t="str">
        <f t="shared" ca="1" si="326"/>
        <v/>
      </c>
      <c r="F926" s="101" t="str">
        <f t="shared" ca="1" si="327"/>
        <v/>
      </c>
      <c r="G926" s="102" t="str">
        <f t="shared" ca="1" si="328"/>
        <v/>
      </c>
      <c r="H926" s="34" t="str">
        <f t="shared" ca="1" si="329"/>
        <v/>
      </c>
      <c r="I926" s="101" t="str">
        <f t="shared" ca="1" si="330"/>
        <v/>
      </c>
      <c r="J926" s="101" t="str">
        <f t="shared" ca="1" si="331"/>
        <v/>
      </c>
      <c r="K926" s="101" t="str">
        <f t="shared" ca="1" si="332"/>
        <v/>
      </c>
      <c r="L926" s="102" t="str">
        <f t="shared" si="333"/>
        <v/>
      </c>
      <c r="M926" s="124" t="str">
        <f t="shared" ca="1" si="316"/>
        <v/>
      </c>
      <c r="N926" s="124" t="str">
        <f t="shared" ca="1" si="317"/>
        <v/>
      </c>
      <c r="O926" s="124" t="str">
        <f t="shared" si="334"/>
        <v/>
      </c>
      <c r="P926" s="124" t="str">
        <f t="shared" si="335"/>
        <v/>
      </c>
      <c r="Q926" s="124" t="str">
        <f t="shared" si="336"/>
        <v/>
      </c>
      <c r="R926" s="124" t="str">
        <f t="shared" ca="1" si="318"/>
        <v/>
      </c>
      <c r="S926" s="154" t="str">
        <f t="shared" ca="1" si="319"/>
        <v/>
      </c>
      <c r="T926" s="154" t="str">
        <f t="shared" ca="1" si="337"/>
        <v/>
      </c>
      <c r="U926" s="154" t="str">
        <f t="shared" si="320"/>
        <v/>
      </c>
      <c r="V926" s="101" t="str">
        <f t="shared" ca="1" si="321"/>
        <v/>
      </c>
      <c r="W926" s="101" t="str">
        <f t="shared" si="322"/>
        <v/>
      </c>
    </row>
    <row r="927" spans="1:23">
      <c r="A927" s="102" t="str">
        <f>IFERROR(B927*Proc!$H$38,"")</f>
        <v/>
      </c>
      <c r="B927" s="34" t="str">
        <f t="shared" si="323"/>
        <v/>
      </c>
      <c r="C927" s="34" t="str">
        <f t="shared" ca="1" si="324"/>
        <v/>
      </c>
      <c r="D927" s="101" t="str">
        <f t="shared" ca="1" si="325"/>
        <v/>
      </c>
      <c r="E927" s="101" t="str">
        <f t="shared" ca="1" si="326"/>
        <v/>
      </c>
      <c r="F927" s="101" t="str">
        <f t="shared" ca="1" si="327"/>
        <v/>
      </c>
      <c r="G927" s="102" t="str">
        <f t="shared" ca="1" si="328"/>
        <v/>
      </c>
      <c r="H927" s="34" t="str">
        <f t="shared" ca="1" si="329"/>
        <v/>
      </c>
      <c r="I927" s="101" t="str">
        <f t="shared" ca="1" si="330"/>
        <v/>
      </c>
      <c r="J927" s="101" t="str">
        <f t="shared" ca="1" si="331"/>
        <v/>
      </c>
      <c r="K927" s="101" t="str">
        <f t="shared" ca="1" si="332"/>
        <v/>
      </c>
      <c r="L927" s="102" t="str">
        <f t="shared" si="333"/>
        <v/>
      </c>
      <c r="M927" s="124" t="str">
        <f t="shared" ca="1" si="316"/>
        <v/>
      </c>
      <c r="N927" s="124" t="str">
        <f t="shared" ca="1" si="317"/>
        <v/>
      </c>
      <c r="O927" s="124" t="str">
        <f t="shared" si="334"/>
        <v/>
      </c>
      <c r="P927" s="124" t="str">
        <f t="shared" si="335"/>
        <v/>
      </c>
      <c r="Q927" s="124" t="str">
        <f t="shared" si="336"/>
        <v/>
      </c>
      <c r="R927" s="124" t="str">
        <f t="shared" ca="1" si="318"/>
        <v/>
      </c>
      <c r="S927" s="154" t="str">
        <f t="shared" ca="1" si="319"/>
        <v/>
      </c>
      <c r="T927" s="154" t="str">
        <f t="shared" ca="1" si="337"/>
        <v/>
      </c>
      <c r="U927" s="154" t="str">
        <f t="shared" si="320"/>
        <v/>
      </c>
      <c r="V927" s="101" t="str">
        <f t="shared" ca="1" si="321"/>
        <v/>
      </c>
      <c r="W927" s="101" t="str">
        <f t="shared" si="322"/>
        <v/>
      </c>
    </row>
    <row r="928" spans="1:23">
      <c r="A928" s="102" t="str">
        <f>IFERROR(B928*Proc!$H$38,"")</f>
        <v/>
      </c>
      <c r="B928" s="34" t="str">
        <f t="shared" si="323"/>
        <v/>
      </c>
      <c r="C928" s="34" t="str">
        <f t="shared" ca="1" si="324"/>
        <v/>
      </c>
      <c r="D928" s="101" t="str">
        <f t="shared" ca="1" si="325"/>
        <v/>
      </c>
      <c r="E928" s="101" t="str">
        <f t="shared" ca="1" si="326"/>
        <v/>
      </c>
      <c r="F928" s="101" t="str">
        <f t="shared" ca="1" si="327"/>
        <v/>
      </c>
      <c r="G928" s="102" t="str">
        <f t="shared" ca="1" si="328"/>
        <v/>
      </c>
      <c r="H928" s="34" t="str">
        <f t="shared" ca="1" si="329"/>
        <v/>
      </c>
      <c r="I928" s="101" t="str">
        <f t="shared" ca="1" si="330"/>
        <v/>
      </c>
      <c r="J928" s="101" t="str">
        <f t="shared" ca="1" si="331"/>
        <v/>
      </c>
      <c r="K928" s="101" t="str">
        <f t="shared" ca="1" si="332"/>
        <v/>
      </c>
      <c r="L928" s="102" t="str">
        <f t="shared" si="333"/>
        <v/>
      </c>
      <c r="M928" s="124" t="str">
        <f t="shared" ca="1" si="316"/>
        <v/>
      </c>
      <c r="N928" s="124" t="str">
        <f t="shared" ca="1" si="317"/>
        <v/>
      </c>
      <c r="O928" s="124" t="str">
        <f t="shared" si="334"/>
        <v/>
      </c>
      <c r="P928" s="124" t="str">
        <f t="shared" si="335"/>
        <v/>
      </c>
      <c r="Q928" s="124" t="str">
        <f t="shared" si="336"/>
        <v/>
      </c>
      <c r="R928" s="124" t="str">
        <f t="shared" ca="1" si="318"/>
        <v/>
      </c>
      <c r="S928" s="154" t="str">
        <f t="shared" ca="1" si="319"/>
        <v/>
      </c>
      <c r="T928" s="154" t="str">
        <f t="shared" ca="1" si="337"/>
        <v/>
      </c>
      <c r="U928" s="154" t="str">
        <f t="shared" si="320"/>
        <v/>
      </c>
      <c r="V928" s="101" t="str">
        <f t="shared" ca="1" si="321"/>
        <v/>
      </c>
      <c r="W928" s="101" t="str">
        <f t="shared" si="322"/>
        <v/>
      </c>
    </row>
    <row r="929" spans="1:23">
      <c r="A929" s="102" t="str">
        <f>IFERROR(B929*Proc!$H$38,"")</f>
        <v/>
      </c>
      <c r="B929" s="34" t="str">
        <f t="shared" si="323"/>
        <v/>
      </c>
      <c r="C929" s="34" t="str">
        <f t="shared" ca="1" si="324"/>
        <v/>
      </c>
      <c r="D929" s="101" t="str">
        <f t="shared" ca="1" si="325"/>
        <v/>
      </c>
      <c r="E929" s="101" t="str">
        <f t="shared" ca="1" si="326"/>
        <v/>
      </c>
      <c r="F929" s="101" t="str">
        <f t="shared" ca="1" si="327"/>
        <v/>
      </c>
      <c r="G929" s="102" t="str">
        <f t="shared" ca="1" si="328"/>
        <v/>
      </c>
      <c r="H929" s="34" t="str">
        <f t="shared" ca="1" si="329"/>
        <v/>
      </c>
      <c r="I929" s="101" t="str">
        <f t="shared" ca="1" si="330"/>
        <v/>
      </c>
      <c r="J929" s="101" t="str">
        <f t="shared" ca="1" si="331"/>
        <v/>
      </c>
      <c r="K929" s="101" t="str">
        <f t="shared" ca="1" si="332"/>
        <v/>
      </c>
      <c r="L929" s="102" t="str">
        <f t="shared" si="333"/>
        <v/>
      </c>
      <c r="M929" s="124" t="str">
        <f t="shared" ca="1" si="316"/>
        <v/>
      </c>
      <c r="N929" s="124" t="str">
        <f t="shared" ca="1" si="317"/>
        <v/>
      </c>
      <c r="O929" s="124" t="str">
        <f t="shared" si="334"/>
        <v/>
      </c>
      <c r="P929" s="124" t="str">
        <f t="shared" si="335"/>
        <v/>
      </c>
      <c r="Q929" s="124" t="str">
        <f t="shared" si="336"/>
        <v/>
      </c>
      <c r="R929" s="124" t="str">
        <f t="shared" ca="1" si="318"/>
        <v/>
      </c>
      <c r="S929" s="154" t="str">
        <f t="shared" ca="1" si="319"/>
        <v/>
      </c>
      <c r="T929" s="154" t="str">
        <f t="shared" ca="1" si="337"/>
        <v/>
      </c>
      <c r="U929" s="154" t="str">
        <f t="shared" si="320"/>
        <v/>
      </c>
      <c r="V929" s="101" t="str">
        <f t="shared" ca="1" si="321"/>
        <v/>
      </c>
      <c r="W929" s="101" t="str">
        <f t="shared" si="322"/>
        <v/>
      </c>
    </row>
    <row r="930" spans="1:23">
      <c r="A930" s="102" t="str">
        <f>IFERROR(B930*Proc!$H$38,"")</f>
        <v/>
      </c>
      <c r="B930" s="34" t="str">
        <f t="shared" si="323"/>
        <v/>
      </c>
      <c r="C930" s="34" t="str">
        <f t="shared" ca="1" si="324"/>
        <v/>
      </c>
      <c r="D930" s="101" t="str">
        <f t="shared" ca="1" si="325"/>
        <v/>
      </c>
      <c r="E930" s="101" t="str">
        <f t="shared" ca="1" si="326"/>
        <v/>
      </c>
      <c r="F930" s="101" t="str">
        <f t="shared" ca="1" si="327"/>
        <v/>
      </c>
      <c r="G930" s="102" t="str">
        <f t="shared" ca="1" si="328"/>
        <v/>
      </c>
      <c r="H930" s="34" t="str">
        <f t="shared" ca="1" si="329"/>
        <v/>
      </c>
      <c r="I930" s="101" t="str">
        <f t="shared" ca="1" si="330"/>
        <v/>
      </c>
      <c r="J930" s="101" t="str">
        <f t="shared" ca="1" si="331"/>
        <v/>
      </c>
      <c r="K930" s="101" t="str">
        <f t="shared" ca="1" si="332"/>
        <v/>
      </c>
      <c r="L930" s="102" t="str">
        <f t="shared" si="333"/>
        <v/>
      </c>
      <c r="M930" s="124" t="str">
        <f t="shared" ca="1" si="316"/>
        <v/>
      </c>
      <c r="N930" s="124" t="str">
        <f t="shared" ca="1" si="317"/>
        <v/>
      </c>
      <c r="O930" s="124" t="str">
        <f t="shared" si="334"/>
        <v/>
      </c>
      <c r="P930" s="124" t="str">
        <f t="shared" si="335"/>
        <v/>
      </c>
      <c r="Q930" s="124" t="str">
        <f t="shared" si="336"/>
        <v/>
      </c>
      <c r="R930" s="124" t="str">
        <f t="shared" ca="1" si="318"/>
        <v/>
      </c>
      <c r="S930" s="154" t="str">
        <f t="shared" ca="1" si="319"/>
        <v/>
      </c>
      <c r="T930" s="154" t="str">
        <f t="shared" ca="1" si="337"/>
        <v/>
      </c>
      <c r="U930" s="154" t="str">
        <f t="shared" si="320"/>
        <v/>
      </c>
      <c r="V930" s="101" t="str">
        <f t="shared" ca="1" si="321"/>
        <v/>
      </c>
      <c r="W930" s="101" t="str">
        <f t="shared" si="322"/>
        <v/>
      </c>
    </row>
    <row r="931" spans="1:23">
      <c r="A931" s="102" t="str">
        <f>IFERROR(B931*Proc!$H$38,"")</f>
        <v/>
      </c>
      <c r="B931" s="34" t="str">
        <f t="shared" si="323"/>
        <v/>
      </c>
      <c r="C931" s="34" t="str">
        <f t="shared" ca="1" si="324"/>
        <v/>
      </c>
      <c r="D931" s="101" t="str">
        <f t="shared" ca="1" si="325"/>
        <v/>
      </c>
      <c r="E931" s="101" t="str">
        <f t="shared" ca="1" si="326"/>
        <v/>
      </c>
      <c r="F931" s="101" t="str">
        <f t="shared" ca="1" si="327"/>
        <v/>
      </c>
      <c r="G931" s="102" t="str">
        <f t="shared" ca="1" si="328"/>
        <v/>
      </c>
      <c r="H931" s="34" t="str">
        <f t="shared" ca="1" si="329"/>
        <v/>
      </c>
      <c r="I931" s="101" t="str">
        <f t="shared" ca="1" si="330"/>
        <v/>
      </c>
      <c r="J931" s="101" t="str">
        <f t="shared" ca="1" si="331"/>
        <v/>
      </c>
      <c r="K931" s="101" t="str">
        <f t="shared" ca="1" si="332"/>
        <v/>
      </c>
      <c r="L931" s="102" t="str">
        <f t="shared" si="333"/>
        <v/>
      </c>
      <c r="M931" s="124" t="str">
        <f t="shared" ca="1" si="316"/>
        <v/>
      </c>
      <c r="N931" s="124" t="str">
        <f t="shared" ca="1" si="317"/>
        <v/>
      </c>
      <c r="O931" s="124" t="str">
        <f t="shared" si="334"/>
        <v/>
      </c>
      <c r="P931" s="124" t="str">
        <f t="shared" si="335"/>
        <v/>
      </c>
      <c r="Q931" s="124" t="str">
        <f t="shared" si="336"/>
        <v/>
      </c>
      <c r="R931" s="124" t="str">
        <f t="shared" ca="1" si="318"/>
        <v/>
      </c>
      <c r="S931" s="154" t="str">
        <f t="shared" ca="1" si="319"/>
        <v/>
      </c>
      <c r="T931" s="154" t="str">
        <f t="shared" ca="1" si="337"/>
        <v/>
      </c>
      <c r="U931" s="154" t="str">
        <f t="shared" si="320"/>
        <v/>
      </c>
      <c r="V931" s="101" t="str">
        <f t="shared" ca="1" si="321"/>
        <v/>
      </c>
      <c r="W931" s="101" t="str">
        <f t="shared" si="322"/>
        <v/>
      </c>
    </row>
    <row r="932" spans="1:23">
      <c r="A932" s="102" t="str">
        <f>IFERROR(B932*Proc!$H$38,"")</f>
        <v/>
      </c>
      <c r="B932" s="34" t="str">
        <f t="shared" si="323"/>
        <v/>
      </c>
      <c r="C932" s="34" t="str">
        <f t="shared" ca="1" si="324"/>
        <v/>
      </c>
      <c r="D932" s="101" t="str">
        <f t="shared" ca="1" si="325"/>
        <v/>
      </c>
      <c r="E932" s="101" t="str">
        <f t="shared" ca="1" si="326"/>
        <v/>
      </c>
      <c r="F932" s="101" t="str">
        <f t="shared" ca="1" si="327"/>
        <v/>
      </c>
      <c r="G932" s="102" t="str">
        <f t="shared" ca="1" si="328"/>
        <v/>
      </c>
      <c r="H932" s="34" t="str">
        <f t="shared" ca="1" si="329"/>
        <v/>
      </c>
      <c r="I932" s="101" t="str">
        <f t="shared" ca="1" si="330"/>
        <v/>
      </c>
      <c r="J932" s="101" t="str">
        <f t="shared" ca="1" si="331"/>
        <v/>
      </c>
      <c r="K932" s="101" t="str">
        <f t="shared" ca="1" si="332"/>
        <v/>
      </c>
      <c r="L932" s="102" t="str">
        <f t="shared" si="333"/>
        <v/>
      </c>
      <c r="M932" s="124" t="str">
        <f t="shared" ca="1" si="316"/>
        <v/>
      </c>
      <c r="N932" s="124" t="str">
        <f t="shared" ca="1" si="317"/>
        <v/>
      </c>
      <c r="O932" s="124" t="str">
        <f t="shared" si="334"/>
        <v/>
      </c>
      <c r="P932" s="124" t="str">
        <f t="shared" si="335"/>
        <v/>
      </c>
      <c r="Q932" s="124" t="str">
        <f t="shared" si="336"/>
        <v/>
      </c>
      <c r="R932" s="124" t="str">
        <f t="shared" ca="1" si="318"/>
        <v/>
      </c>
      <c r="S932" s="154" t="str">
        <f t="shared" ca="1" si="319"/>
        <v/>
      </c>
      <c r="T932" s="154" t="str">
        <f t="shared" ca="1" si="337"/>
        <v/>
      </c>
      <c r="U932" s="154" t="str">
        <f t="shared" si="320"/>
        <v/>
      </c>
      <c r="V932" s="101" t="str">
        <f t="shared" ca="1" si="321"/>
        <v/>
      </c>
      <c r="W932" s="101" t="str">
        <f t="shared" si="322"/>
        <v/>
      </c>
    </row>
    <row r="933" spans="1:23">
      <c r="A933" s="102" t="str">
        <f>IFERROR(B933*Proc!$H$38,"")</f>
        <v/>
      </c>
      <c r="B933" s="34" t="str">
        <f t="shared" si="323"/>
        <v/>
      </c>
      <c r="C933" s="34" t="str">
        <f t="shared" ca="1" si="324"/>
        <v/>
      </c>
      <c r="D933" s="101" t="str">
        <f t="shared" ca="1" si="325"/>
        <v/>
      </c>
      <c r="E933" s="101" t="str">
        <f t="shared" ca="1" si="326"/>
        <v/>
      </c>
      <c r="F933" s="101" t="str">
        <f t="shared" ca="1" si="327"/>
        <v/>
      </c>
      <c r="G933" s="102" t="str">
        <f t="shared" ca="1" si="328"/>
        <v/>
      </c>
      <c r="H933" s="34" t="str">
        <f t="shared" ca="1" si="329"/>
        <v/>
      </c>
      <c r="I933" s="101" t="str">
        <f t="shared" ca="1" si="330"/>
        <v/>
      </c>
      <c r="J933" s="101" t="str">
        <f t="shared" ca="1" si="331"/>
        <v/>
      </c>
      <c r="K933" s="101" t="str">
        <f t="shared" ca="1" si="332"/>
        <v/>
      </c>
      <c r="L933" s="102" t="str">
        <f t="shared" si="333"/>
        <v/>
      </c>
      <c r="M933" s="124" t="str">
        <f t="shared" ca="1" si="316"/>
        <v/>
      </c>
      <c r="N933" s="124" t="str">
        <f t="shared" ca="1" si="317"/>
        <v/>
      </c>
      <c r="O933" s="124" t="str">
        <f t="shared" si="334"/>
        <v/>
      </c>
      <c r="P933" s="124" t="str">
        <f t="shared" si="335"/>
        <v/>
      </c>
      <c r="Q933" s="124" t="str">
        <f t="shared" si="336"/>
        <v/>
      </c>
      <c r="R933" s="124" t="str">
        <f t="shared" ca="1" si="318"/>
        <v/>
      </c>
      <c r="S933" s="154" t="str">
        <f t="shared" ca="1" si="319"/>
        <v/>
      </c>
      <c r="T933" s="154" t="str">
        <f t="shared" ca="1" si="337"/>
        <v/>
      </c>
      <c r="U933" s="154" t="str">
        <f t="shared" si="320"/>
        <v/>
      </c>
      <c r="V933" s="101" t="str">
        <f t="shared" ca="1" si="321"/>
        <v/>
      </c>
      <c r="W933" s="101" t="str">
        <f t="shared" si="322"/>
        <v/>
      </c>
    </row>
    <row r="934" spans="1:23">
      <c r="A934" s="102" t="str">
        <f>IFERROR(B934*Proc!$H$38,"")</f>
        <v/>
      </c>
      <c r="B934" s="34" t="str">
        <f t="shared" si="323"/>
        <v/>
      </c>
      <c r="C934" s="34" t="str">
        <f t="shared" ca="1" si="324"/>
        <v/>
      </c>
      <c r="D934" s="101" t="str">
        <f t="shared" ca="1" si="325"/>
        <v/>
      </c>
      <c r="E934" s="101" t="str">
        <f t="shared" ca="1" si="326"/>
        <v/>
      </c>
      <c r="F934" s="101" t="str">
        <f t="shared" ca="1" si="327"/>
        <v/>
      </c>
      <c r="G934" s="102" t="str">
        <f t="shared" ca="1" si="328"/>
        <v/>
      </c>
      <c r="H934" s="34" t="str">
        <f t="shared" ca="1" si="329"/>
        <v/>
      </c>
      <c r="I934" s="101" t="str">
        <f t="shared" ca="1" si="330"/>
        <v/>
      </c>
      <c r="J934" s="101" t="str">
        <f t="shared" ca="1" si="331"/>
        <v/>
      </c>
      <c r="K934" s="101" t="str">
        <f t="shared" ca="1" si="332"/>
        <v/>
      </c>
      <c r="L934" s="102" t="str">
        <f t="shared" si="333"/>
        <v/>
      </c>
      <c r="M934" s="124" t="str">
        <f t="shared" ca="1" si="316"/>
        <v/>
      </c>
      <c r="N934" s="124" t="str">
        <f t="shared" ca="1" si="317"/>
        <v/>
      </c>
      <c r="O934" s="124" t="str">
        <f t="shared" si="334"/>
        <v/>
      </c>
      <c r="P934" s="124" t="str">
        <f t="shared" si="335"/>
        <v/>
      </c>
      <c r="Q934" s="124" t="str">
        <f t="shared" si="336"/>
        <v/>
      </c>
      <c r="R934" s="124" t="str">
        <f t="shared" ca="1" si="318"/>
        <v/>
      </c>
      <c r="S934" s="154" t="str">
        <f t="shared" ca="1" si="319"/>
        <v/>
      </c>
      <c r="T934" s="154" t="str">
        <f t="shared" ca="1" si="337"/>
        <v/>
      </c>
      <c r="U934" s="154" t="str">
        <f t="shared" si="320"/>
        <v/>
      </c>
      <c r="V934" s="101" t="str">
        <f t="shared" ca="1" si="321"/>
        <v/>
      </c>
      <c r="W934" s="101" t="str">
        <f t="shared" si="322"/>
        <v/>
      </c>
    </row>
    <row r="935" spans="1:23">
      <c r="A935" s="102" t="str">
        <f>IFERROR(B935*Proc!$H$38,"")</f>
        <v/>
      </c>
      <c r="B935" s="34" t="str">
        <f t="shared" si="323"/>
        <v/>
      </c>
      <c r="C935" s="34" t="str">
        <f t="shared" ca="1" si="324"/>
        <v/>
      </c>
      <c r="D935" s="101" t="str">
        <f t="shared" ca="1" si="325"/>
        <v/>
      </c>
      <c r="E935" s="101" t="str">
        <f t="shared" ca="1" si="326"/>
        <v/>
      </c>
      <c r="F935" s="101" t="str">
        <f t="shared" ca="1" si="327"/>
        <v/>
      </c>
      <c r="G935" s="102" t="str">
        <f t="shared" ca="1" si="328"/>
        <v/>
      </c>
      <c r="H935" s="34" t="str">
        <f t="shared" ca="1" si="329"/>
        <v/>
      </c>
      <c r="I935" s="101" t="str">
        <f t="shared" ca="1" si="330"/>
        <v/>
      </c>
      <c r="J935" s="101" t="str">
        <f t="shared" ca="1" si="331"/>
        <v/>
      </c>
      <c r="K935" s="101" t="str">
        <f t="shared" ca="1" si="332"/>
        <v/>
      </c>
      <c r="L935" s="102" t="str">
        <f t="shared" si="333"/>
        <v/>
      </c>
      <c r="M935" s="124" t="str">
        <f t="shared" ca="1" si="316"/>
        <v/>
      </c>
      <c r="N935" s="124" t="str">
        <f t="shared" ca="1" si="317"/>
        <v/>
      </c>
      <c r="O935" s="124" t="str">
        <f t="shared" si="334"/>
        <v/>
      </c>
      <c r="P935" s="124" t="str">
        <f t="shared" si="335"/>
        <v/>
      </c>
      <c r="Q935" s="124" t="str">
        <f t="shared" si="336"/>
        <v/>
      </c>
      <c r="R935" s="124" t="str">
        <f t="shared" ca="1" si="318"/>
        <v/>
      </c>
      <c r="S935" s="154" t="str">
        <f t="shared" ca="1" si="319"/>
        <v/>
      </c>
      <c r="T935" s="154" t="str">
        <f t="shared" ca="1" si="337"/>
        <v/>
      </c>
      <c r="U935" s="154" t="str">
        <f t="shared" si="320"/>
        <v/>
      </c>
      <c r="V935" s="101" t="str">
        <f t="shared" ca="1" si="321"/>
        <v/>
      </c>
      <c r="W935" s="101" t="str">
        <f t="shared" si="322"/>
        <v/>
      </c>
    </row>
    <row r="936" spans="1:23">
      <c r="A936" s="102" t="str">
        <f>IFERROR(B936*Proc!$H$38,"")</f>
        <v/>
      </c>
      <c r="B936" s="34" t="str">
        <f t="shared" si="323"/>
        <v/>
      </c>
      <c r="C936" s="34" t="str">
        <f t="shared" ca="1" si="324"/>
        <v/>
      </c>
      <c r="D936" s="101" t="str">
        <f t="shared" ca="1" si="325"/>
        <v/>
      </c>
      <c r="E936" s="101" t="str">
        <f t="shared" ca="1" si="326"/>
        <v/>
      </c>
      <c r="F936" s="101" t="str">
        <f t="shared" ca="1" si="327"/>
        <v/>
      </c>
      <c r="G936" s="102" t="str">
        <f t="shared" ca="1" si="328"/>
        <v/>
      </c>
      <c r="H936" s="34" t="str">
        <f t="shared" ca="1" si="329"/>
        <v/>
      </c>
      <c r="I936" s="101" t="str">
        <f t="shared" ca="1" si="330"/>
        <v/>
      </c>
      <c r="J936" s="101" t="str">
        <f t="shared" ca="1" si="331"/>
        <v/>
      </c>
      <c r="K936" s="101" t="str">
        <f t="shared" ca="1" si="332"/>
        <v/>
      </c>
      <c r="L936" s="102" t="str">
        <f t="shared" si="333"/>
        <v/>
      </c>
      <c r="M936" s="124" t="str">
        <f t="shared" ca="1" si="316"/>
        <v/>
      </c>
      <c r="N936" s="124" t="str">
        <f t="shared" ca="1" si="317"/>
        <v/>
      </c>
      <c r="O936" s="124" t="str">
        <f t="shared" si="334"/>
        <v/>
      </c>
      <c r="P936" s="124" t="str">
        <f t="shared" si="335"/>
        <v/>
      </c>
      <c r="Q936" s="124" t="str">
        <f t="shared" si="336"/>
        <v/>
      </c>
      <c r="R936" s="124" t="str">
        <f t="shared" ca="1" si="318"/>
        <v/>
      </c>
      <c r="S936" s="154" t="str">
        <f t="shared" ca="1" si="319"/>
        <v/>
      </c>
      <c r="T936" s="154" t="str">
        <f t="shared" ca="1" si="337"/>
        <v/>
      </c>
      <c r="U936" s="154" t="str">
        <f t="shared" si="320"/>
        <v/>
      </c>
      <c r="V936" s="101" t="str">
        <f t="shared" ca="1" si="321"/>
        <v/>
      </c>
      <c r="W936" s="101" t="str">
        <f t="shared" si="322"/>
        <v/>
      </c>
    </row>
    <row r="937" spans="1:23">
      <c r="A937" s="102" t="str">
        <f>IFERROR(B937*Proc!$H$38,"")</f>
        <v/>
      </c>
      <c r="B937" s="34" t="str">
        <f t="shared" si="323"/>
        <v/>
      </c>
      <c r="C937" s="34" t="str">
        <f t="shared" ca="1" si="324"/>
        <v/>
      </c>
      <c r="D937" s="101" t="str">
        <f t="shared" ca="1" si="325"/>
        <v/>
      </c>
      <c r="E937" s="101" t="str">
        <f t="shared" ca="1" si="326"/>
        <v/>
      </c>
      <c r="F937" s="101" t="str">
        <f t="shared" ca="1" si="327"/>
        <v/>
      </c>
      <c r="G937" s="102" t="str">
        <f t="shared" ca="1" si="328"/>
        <v/>
      </c>
      <c r="H937" s="34" t="str">
        <f t="shared" ca="1" si="329"/>
        <v/>
      </c>
      <c r="I937" s="101" t="str">
        <f t="shared" ca="1" si="330"/>
        <v/>
      </c>
      <c r="J937" s="101" t="str">
        <f t="shared" ca="1" si="331"/>
        <v/>
      </c>
      <c r="K937" s="101" t="str">
        <f t="shared" ca="1" si="332"/>
        <v/>
      </c>
      <c r="L937" s="102" t="str">
        <f t="shared" si="333"/>
        <v/>
      </c>
      <c r="M937" s="124" t="str">
        <f t="shared" ca="1" si="316"/>
        <v/>
      </c>
      <c r="N937" s="124" t="str">
        <f t="shared" ca="1" si="317"/>
        <v/>
      </c>
      <c r="O937" s="124" t="str">
        <f t="shared" si="334"/>
        <v/>
      </c>
      <c r="P937" s="124" t="str">
        <f t="shared" si="335"/>
        <v/>
      </c>
      <c r="Q937" s="124" t="str">
        <f t="shared" si="336"/>
        <v/>
      </c>
      <c r="R937" s="124" t="str">
        <f t="shared" ca="1" si="318"/>
        <v/>
      </c>
      <c r="S937" s="154" t="str">
        <f t="shared" ca="1" si="319"/>
        <v/>
      </c>
      <c r="T937" s="154" t="str">
        <f t="shared" ca="1" si="337"/>
        <v/>
      </c>
      <c r="U937" s="154" t="str">
        <f t="shared" si="320"/>
        <v/>
      </c>
      <c r="V937" s="101" t="str">
        <f t="shared" ca="1" si="321"/>
        <v/>
      </c>
      <c r="W937" s="101" t="str">
        <f t="shared" si="322"/>
        <v/>
      </c>
    </row>
    <row r="938" spans="1:23">
      <c r="A938" s="102" t="str">
        <f>IFERROR(B938*Proc!$H$38,"")</f>
        <v/>
      </c>
      <c r="B938" s="34" t="str">
        <f t="shared" si="323"/>
        <v/>
      </c>
      <c r="C938" s="34" t="str">
        <f t="shared" ca="1" si="324"/>
        <v/>
      </c>
      <c r="D938" s="101" t="str">
        <f t="shared" ca="1" si="325"/>
        <v/>
      </c>
      <c r="E938" s="101" t="str">
        <f t="shared" ca="1" si="326"/>
        <v/>
      </c>
      <c r="F938" s="101" t="str">
        <f t="shared" ca="1" si="327"/>
        <v/>
      </c>
      <c r="G938" s="102" t="str">
        <f t="shared" ca="1" si="328"/>
        <v/>
      </c>
      <c r="H938" s="34" t="str">
        <f t="shared" ca="1" si="329"/>
        <v/>
      </c>
      <c r="I938" s="101" t="str">
        <f t="shared" ca="1" si="330"/>
        <v/>
      </c>
      <c r="J938" s="101" t="str">
        <f t="shared" ca="1" si="331"/>
        <v/>
      </c>
      <c r="K938" s="101" t="str">
        <f t="shared" ca="1" si="332"/>
        <v/>
      </c>
      <c r="L938" s="102" t="str">
        <f t="shared" si="333"/>
        <v/>
      </c>
      <c r="M938" s="124" t="str">
        <f t="shared" ca="1" si="316"/>
        <v/>
      </c>
      <c r="N938" s="124" t="str">
        <f t="shared" ca="1" si="317"/>
        <v/>
      </c>
      <c r="O938" s="124" t="str">
        <f t="shared" si="334"/>
        <v/>
      </c>
      <c r="P938" s="124" t="str">
        <f t="shared" si="335"/>
        <v/>
      </c>
      <c r="Q938" s="124" t="str">
        <f t="shared" si="336"/>
        <v/>
      </c>
      <c r="R938" s="124" t="str">
        <f t="shared" ca="1" si="318"/>
        <v/>
      </c>
      <c r="S938" s="154" t="str">
        <f t="shared" ca="1" si="319"/>
        <v/>
      </c>
      <c r="T938" s="154" t="str">
        <f t="shared" ca="1" si="337"/>
        <v/>
      </c>
      <c r="U938" s="154" t="str">
        <f t="shared" si="320"/>
        <v/>
      </c>
      <c r="V938" s="101" t="str">
        <f t="shared" ca="1" si="321"/>
        <v/>
      </c>
      <c r="W938" s="101" t="str">
        <f t="shared" si="322"/>
        <v/>
      </c>
    </row>
    <row r="939" spans="1:23">
      <c r="A939" s="102" t="str">
        <f>IFERROR(B939*Proc!$H$38,"")</f>
        <v/>
      </c>
      <c r="B939" s="34" t="str">
        <f t="shared" si="323"/>
        <v/>
      </c>
      <c r="C939" s="34" t="str">
        <f t="shared" ca="1" si="324"/>
        <v/>
      </c>
      <c r="D939" s="101" t="str">
        <f t="shared" ca="1" si="325"/>
        <v/>
      </c>
      <c r="E939" s="101" t="str">
        <f t="shared" ca="1" si="326"/>
        <v/>
      </c>
      <c r="F939" s="101" t="str">
        <f t="shared" ca="1" si="327"/>
        <v/>
      </c>
      <c r="G939" s="102" t="str">
        <f t="shared" ca="1" si="328"/>
        <v/>
      </c>
      <c r="H939" s="34" t="str">
        <f t="shared" ca="1" si="329"/>
        <v/>
      </c>
      <c r="I939" s="101" t="str">
        <f t="shared" ca="1" si="330"/>
        <v/>
      </c>
      <c r="J939" s="101" t="str">
        <f t="shared" ca="1" si="331"/>
        <v/>
      </c>
      <c r="K939" s="101" t="str">
        <f t="shared" ca="1" si="332"/>
        <v/>
      </c>
      <c r="L939" s="102" t="str">
        <f t="shared" si="333"/>
        <v/>
      </c>
      <c r="M939" s="124" t="str">
        <f t="shared" ca="1" si="316"/>
        <v/>
      </c>
      <c r="N939" s="124" t="str">
        <f t="shared" ca="1" si="317"/>
        <v/>
      </c>
      <c r="O939" s="124" t="str">
        <f t="shared" si="334"/>
        <v/>
      </c>
      <c r="P939" s="124" t="str">
        <f t="shared" si="335"/>
        <v/>
      </c>
      <c r="Q939" s="124" t="str">
        <f t="shared" si="336"/>
        <v/>
      </c>
      <c r="R939" s="124" t="str">
        <f t="shared" ca="1" si="318"/>
        <v/>
      </c>
      <c r="S939" s="154" t="str">
        <f t="shared" ca="1" si="319"/>
        <v/>
      </c>
      <c r="T939" s="154" t="str">
        <f t="shared" ca="1" si="337"/>
        <v/>
      </c>
      <c r="U939" s="154" t="str">
        <f t="shared" si="320"/>
        <v/>
      </c>
      <c r="V939" s="101" t="str">
        <f t="shared" ca="1" si="321"/>
        <v/>
      </c>
      <c r="W939" s="101" t="str">
        <f t="shared" si="322"/>
        <v/>
      </c>
    </row>
    <row r="940" spans="1:23">
      <c r="A940" s="102" t="str">
        <f>IFERROR(B940*Proc!$H$38,"")</f>
        <v/>
      </c>
      <c r="B940" s="34" t="str">
        <f t="shared" si="323"/>
        <v/>
      </c>
      <c r="C940" s="34" t="str">
        <f t="shared" ca="1" si="324"/>
        <v/>
      </c>
      <c r="D940" s="101" t="str">
        <f t="shared" ca="1" si="325"/>
        <v/>
      </c>
      <c r="E940" s="101" t="str">
        <f t="shared" ca="1" si="326"/>
        <v/>
      </c>
      <c r="F940" s="101" t="str">
        <f t="shared" ca="1" si="327"/>
        <v/>
      </c>
      <c r="G940" s="102" t="str">
        <f t="shared" ca="1" si="328"/>
        <v/>
      </c>
      <c r="H940" s="34" t="str">
        <f t="shared" ca="1" si="329"/>
        <v/>
      </c>
      <c r="I940" s="101" t="str">
        <f t="shared" ca="1" si="330"/>
        <v/>
      </c>
      <c r="J940" s="101" t="str">
        <f t="shared" ca="1" si="331"/>
        <v/>
      </c>
      <c r="K940" s="101" t="str">
        <f t="shared" ca="1" si="332"/>
        <v/>
      </c>
      <c r="L940" s="102" t="str">
        <f t="shared" si="333"/>
        <v/>
      </c>
      <c r="M940" s="124" t="str">
        <f t="shared" ca="1" si="316"/>
        <v/>
      </c>
      <c r="N940" s="124" t="str">
        <f t="shared" ca="1" si="317"/>
        <v/>
      </c>
      <c r="O940" s="124" t="str">
        <f t="shared" si="334"/>
        <v/>
      </c>
      <c r="P940" s="124" t="str">
        <f t="shared" si="335"/>
        <v/>
      </c>
      <c r="Q940" s="124" t="str">
        <f t="shared" si="336"/>
        <v/>
      </c>
      <c r="R940" s="124" t="str">
        <f t="shared" ca="1" si="318"/>
        <v/>
      </c>
      <c r="S940" s="154" t="str">
        <f t="shared" ca="1" si="319"/>
        <v/>
      </c>
      <c r="T940" s="154" t="str">
        <f t="shared" ca="1" si="337"/>
        <v/>
      </c>
      <c r="U940" s="154" t="str">
        <f t="shared" si="320"/>
        <v/>
      </c>
      <c r="V940" s="101" t="str">
        <f t="shared" ca="1" si="321"/>
        <v/>
      </c>
      <c r="W940" s="101" t="str">
        <f t="shared" si="322"/>
        <v/>
      </c>
    </row>
    <row r="941" spans="1:23">
      <c r="A941" s="102" t="str">
        <f>IFERROR(B941*Proc!$H$38,"")</f>
        <v/>
      </c>
      <c r="B941" s="34" t="str">
        <f t="shared" si="323"/>
        <v/>
      </c>
      <c r="C941" s="34" t="str">
        <f t="shared" ca="1" si="324"/>
        <v/>
      </c>
      <c r="D941" s="101" t="str">
        <f t="shared" ca="1" si="325"/>
        <v/>
      </c>
      <c r="E941" s="101" t="str">
        <f t="shared" ca="1" si="326"/>
        <v/>
      </c>
      <c r="F941" s="101" t="str">
        <f t="shared" ca="1" si="327"/>
        <v/>
      </c>
      <c r="G941" s="102" t="str">
        <f t="shared" ca="1" si="328"/>
        <v/>
      </c>
      <c r="H941" s="34" t="str">
        <f t="shared" ca="1" si="329"/>
        <v/>
      </c>
      <c r="I941" s="101" t="str">
        <f t="shared" ca="1" si="330"/>
        <v/>
      </c>
      <c r="J941" s="101" t="str">
        <f t="shared" ca="1" si="331"/>
        <v/>
      </c>
      <c r="K941" s="101" t="str">
        <f t="shared" ca="1" si="332"/>
        <v/>
      </c>
      <c r="L941" s="102" t="str">
        <f t="shared" si="333"/>
        <v/>
      </c>
      <c r="M941" s="124" t="str">
        <f t="shared" ca="1" si="316"/>
        <v/>
      </c>
      <c r="N941" s="124" t="str">
        <f t="shared" ca="1" si="317"/>
        <v/>
      </c>
      <c r="O941" s="124" t="str">
        <f t="shared" si="334"/>
        <v/>
      </c>
      <c r="P941" s="124" t="str">
        <f t="shared" si="335"/>
        <v/>
      </c>
      <c r="Q941" s="124" t="str">
        <f t="shared" si="336"/>
        <v/>
      </c>
      <c r="R941" s="124" t="str">
        <f t="shared" ca="1" si="318"/>
        <v/>
      </c>
      <c r="S941" s="154" t="str">
        <f t="shared" ca="1" si="319"/>
        <v/>
      </c>
      <c r="T941" s="154" t="str">
        <f t="shared" ca="1" si="337"/>
        <v/>
      </c>
      <c r="U941" s="154" t="str">
        <f t="shared" si="320"/>
        <v/>
      </c>
      <c r="V941" s="101" t="str">
        <f t="shared" ca="1" si="321"/>
        <v/>
      </c>
      <c r="W941" s="101" t="str">
        <f t="shared" si="322"/>
        <v/>
      </c>
    </row>
    <row r="942" spans="1:23">
      <c r="A942" s="102" t="str">
        <f>IFERROR(B942*Proc!$H$38,"")</f>
        <v/>
      </c>
      <c r="B942" s="34" t="str">
        <f t="shared" si="323"/>
        <v/>
      </c>
      <c r="C942" s="34" t="str">
        <f t="shared" ca="1" si="324"/>
        <v/>
      </c>
      <c r="D942" s="101" t="str">
        <f t="shared" ca="1" si="325"/>
        <v/>
      </c>
      <c r="E942" s="101" t="str">
        <f t="shared" ca="1" si="326"/>
        <v/>
      </c>
      <c r="F942" s="101" t="str">
        <f t="shared" ca="1" si="327"/>
        <v/>
      </c>
      <c r="G942" s="102" t="str">
        <f t="shared" ca="1" si="328"/>
        <v/>
      </c>
      <c r="H942" s="34" t="str">
        <f t="shared" ca="1" si="329"/>
        <v/>
      </c>
      <c r="I942" s="101" t="str">
        <f t="shared" ca="1" si="330"/>
        <v/>
      </c>
      <c r="J942" s="101" t="str">
        <f t="shared" ca="1" si="331"/>
        <v/>
      </c>
      <c r="K942" s="101" t="str">
        <f t="shared" ca="1" si="332"/>
        <v/>
      </c>
      <c r="L942" s="102" t="str">
        <f t="shared" si="333"/>
        <v/>
      </c>
      <c r="M942" s="124" t="str">
        <f t="shared" ca="1" si="316"/>
        <v/>
      </c>
      <c r="N942" s="124" t="str">
        <f t="shared" ca="1" si="317"/>
        <v/>
      </c>
      <c r="O942" s="124" t="str">
        <f t="shared" si="334"/>
        <v/>
      </c>
      <c r="P942" s="124" t="str">
        <f t="shared" si="335"/>
        <v/>
      </c>
      <c r="Q942" s="124" t="str">
        <f t="shared" si="336"/>
        <v/>
      </c>
      <c r="R942" s="124" t="str">
        <f t="shared" ca="1" si="318"/>
        <v/>
      </c>
      <c r="S942" s="154" t="str">
        <f t="shared" ca="1" si="319"/>
        <v/>
      </c>
      <c r="T942" s="154" t="str">
        <f t="shared" ca="1" si="337"/>
        <v/>
      </c>
      <c r="U942" s="154" t="str">
        <f t="shared" si="320"/>
        <v/>
      </c>
      <c r="V942" s="101" t="str">
        <f t="shared" ca="1" si="321"/>
        <v/>
      </c>
      <c r="W942" s="101" t="str">
        <f t="shared" si="322"/>
        <v/>
      </c>
    </row>
    <row r="943" spans="1:23">
      <c r="A943" s="102" t="str">
        <f>IFERROR(B943*Proc!$H$38,"")</f>
        <v/>
      </c>
      <c r="B943" s="34" t="str">
        <f t="shared" si="323"/>
        <v/>
      </c>
      <c r="C943" s="34" t="str">
        <f t="shared" ca="1" si="324"/>
        <v/>
      </c>
      <c r="D943" s="101" t="str">
        <f t="shared" ca="1" si="325"/>
        <v/>
      </c>
      <c r="E943" s="101" t="str">
        <f t="shared" ca="1" si="326"/>
        <v/>
      </c>
      <c r="F943" s="101" t="str">
        <f t="shared" ca="1" si="327"/>
        <v/>
      </c>
      <c r="G943" s="102" t="str">
        <f t="shared" ca="1" si="328"/>
        <v/>
      </c>
      <c r="H943" s="34" t="str">
        <f t="shared" ca="1" si="329"/>
        <v/>
      </c>
      <c r="I943" s="101" t="str">
        <f t="shared" ca="1" si="330"/>
        <v/>
      </c>
      <c r="J943" s="101" t="str">
        <f t="shared" ca="1" si="331"/>
        <v/>
      </c>
      <c r="K943" s="101" t="str">
        <f t="shared" ca="1" si="332"/>
        <v/>
      </c>
      <c r="L943" s="102" t="str">
        <f t="shared" si="333"/>
        <v/>
      </c>
      <c r="M943" s="124" t="str">
        <f t="shared" ca="1" si="316"/>
        <v/>
      </c>
      <c r="N943" s="124" t="str">
        <f t="shared" ca="1" si="317"/>
        <v/>
      </c>
      <c r="O943" s="124" t="str">
        <f t="shared" si="334"/>
        <v/>
      </c>
      <c r="P943" s="124" t="str">
        <f t="shared" si="335"/>
        <v/>
      </c>
      <c r="Q943" s="124" t="str">
        <f t="shared" si="336"/>
        <v/>
      </c>
      <c r="R943" s="124" t="str">
        <f t="shared" ca="1" si="318"/>
        <v/>
      </c>
      <c r="S943" s="154" t="str">
        <f t="shared" ca="1" si="319"/>
        <v/>
      </c>
      <c r="T943" s="154" t="str">
        <f t="shared" ca="1" si="337"/>
        <v/>
      </c>
      <c r="U943" s="154" t="str">
        <f t="shared" si="320"/>
        <v/>
      </c>
      <c r="V943" s="101" t="str">
        <f t="shared" ca="1" si="321"/>
        <v/>
      </c>
      <c r="W943" s="101" t="str">
        <f t="shared" si="322"/>
        <v/>
      </c>
    </row>
    <row r="944" spans="1:23">
      <c r="A944" s="102" t="str">
        <f>IFERROR(B944*Proc!$H$38,"")</f>
        <v/>
      </c>
      <c r="B944" s="34" t="str">
        <f t="shared" si="323"/>
        <v/>
      </c>
      <c r="C944" s="34" t="str">
        <f t="shared" ca="1" si="324"/>
        <v/>
      </c>
      <c r="D944" s="101" t="str">
        <f t="shared" ca="1" si="325"/>
        <v/>
      </c>
      <c r="E944" s="101" t="str">
        <f t="shared" ca="1" si="326"/>
        <v/>
      </c>
      <c r="F944" s="101" t="str">
        <f t="shared" ca="1" si="327"/>
        <v/>
      </c>
      <c r="G944" s="102" t="str">
        <f t="shared" ca="1" si="328"/>
        <v/>
      </c>
      <c r="H944" s="34" t="str">
        <f t="shared" ca="1" si="329"/>
        <v/>
      </c>
      <c r="I944" s="101" t="str">
        <f t="shared" ca="1" si="330"/>
        <v/>
      </c>
      <c r="J944" s="101" t="str">
        <f t="shared" ca="1" si="331"/>
        <v/>
      </c>
      <c r="K944" s="101" t="str">
        <f t="shared" ca="1" si="332"/>
        <v/>
      </c>
      <c r="L944" s="102" t="str">
        <f t="shared" si="333"/>
        <v/>
      </c>
      <c r="M944" s="124" t="str">
        <f t="shared" ca="1" si="316"/>
        <v/>
      </c>
      <c r="N944" s="124" t="str">
        <f t="shared" ca="1" si="317"/>
        <v/>
      </c>
      <c r="O944" s="124" t="str">
        <f t="shared" si="334"/>
        <v/>
      </c>
      <c r="P944" s="124" t="str">
        <f t="shared" si="335"/>
        <v/>
      </c>
      <c r="Q944" s="124" t="str">
        <f t="shared" si="336"/>
        <v/>
      </c>
      <c r="R944" s="124" t="str">
        <f t="shared" ca="1" si="318"/>
        <v/>
      </c>
      <c r="S944" s="154" t="str">
        <f t="shared" ca="1" si="319"/>
        <v/>
      </c>
      <c r="T944" s="154" t="str">
        <f t="shared" ca="1" si="337"/>
        <v/>
      </c>
      <c r="U944" s="154" t="str">
        <f t="shared" si="320"/>
        <v/>
      </c>
      <c r="V944" s="101" t="str">
        <f t="shared" ca="1" si="321"/>
        <v/>
      </c>
      <c r="W944" s="101" t="str">
        <f t="shared" si="322"/>
        <v/>
      </c>
    </row>
    <row r="945" spans="1:23">
      <c r="A945" s="102" t="str">
        <f>IFERROR(B945*Proc!$H$38,"")</f>
        <v/>
      </c>
      <c r="B945" s="34" t="str">
        <f t="shared" si="323"/>
        <v/>
      </c>
      <c r="C945" s="34" t="str">
        <f t="shared" ca="1" si="324"/>
        <v/>
      </c>
      <c r="D945" s="101" t="str">
        <f t="shared" ca="1" si="325"/>
        <v/>
      </c>
      <c r="E945" s="101" t="str">
        <f t="shared" ca="1" si="326"/>
        <v/>
      </c>
      <c r="F945" s="101" t="str">
        <f t="shared" ca="1" si="327"/>
        <v/>
      </c>
      <c r="G945" s="102" t="str">
        <f t="shared" ca="1" si="328"/>
        <v/>
      </c>
      <c r="H945" s="34" t="str">
        <f t="shared" ca="1" si="329"/>
        <v/>
      </c>
      <c r="I945" s="101" t="str">
        <f t="shared" ca="1" si="330"/>
        <v/>
      </c>
      <c r="J945" s="101" t="str">
        <f t="shared" ca="1" si="331"/>
        <v/>
      </c>
      <c r="K945" s="101" t="str">
        <f t="shared" ca="1" si="332"/>
        <v/>
      </c>
      <c r="L945" s="102" t="str">
        <f t="shared" si="333"/>
        <v/>
      </c>
      <c r="M945" s="124" t="str">
        <f t="shared" ca="1" si="316"/>
        <v/>
      </c>
      <c r="N945" s="124" t="str">
        <f t="shared" ca="1" si="317"/>
        <v/>
      </c>
      <c r="O945" s="124" t="str">
        <f t="shared" si="334"/>
        <v/>
      </c>
      <c r="P945" s="124" t="str">
        <f t="shared" si="335"/>
        <v/>
      </c>
      <c r="Q945" s="124" t="str">
        <f t="shared" si="336"/>
        <v/>
      </c>
      <c r="R945" s="124" t="str">
        <f t="shared" ca="1" si="318"/>
        <v/>
      </c>
      <c r="S945" s="154" t="str">
        <f t="shared" ca="1" si="319"/>
        <v/>
      </c>
      <c r="T945" s="154" t="str">
        <f t="shared" ca="1" si="337"/>
        <v/>
      </c>
      <c r="U945" s="154" t="str">
        <f t="shared" si="320"/>
        <v/>
      </c>
      <c r="V945" s="101" t="str">
        <f t="shared" ca="1" si="321"/>
        <v/>
      </c>
      <c r="W945" s="101" t="str">
        <f t="shared" si="322"/>
        <v/>
      </c>
    </row>
    <row r="946" spans="1:23">
      <c r="A946" s="102" t="str">
        <f>IFERROR(B946*Proc!$H$38,"")</f>
        <v/>
      </c>
      <c r="B946" s="34" t="str">
        <f t="shared" si="323"/>
        <v/>
      </c>
      <c r="C946" s="34" t="str">
        <f t="shared" ca="1" si="324"/>
        <v/>
      </c>
      <c r="D946" s="101" t="str">
        <f t="shared" ca="1" si="325"/>
        <v/>
      </c>
      <c r="E946" s="101" t="str">
        <f t="shared" ca="1" si="326"/>
        <v/>
      </c>
      <c r="F946" s="101" t="str">
        <f t="shared" ca="1" si="327"/>
        <v/>
      </c>
      <c r="G946" s="102" t="str">
        <f t="shared" ca="1" si="328"/>
        <v/>
      </c>
      <c r="H946" s="34" t="str">
        <f t="shared" ca="1" si="329"/>
        <v/>
      </c>
      <c r="I946" s="101" t="str">
        <f t="shared" ca="1" si="330"/>
        <v/>
      </c>
      <c r="J946" s="101" t="str">
        <f t="shared" ca="1" si="331"/>
        <v/>
      </c>
      <c r="K946" s="101" t="str">
        <f t="shared" ca="1" si="332"/>
        <v/>
      </c>
      <c r="L946" s="102" t="str">
        <f t="shared" si="333"/>
        <v/>
      </c>
      <c r="M946" s="124" t="str">
        <f t="shared" ca="1" si="316"/>
        <v/>
      </c>
      <c r="N946" s="124" t="str">
        <f t="shared" ca="1" si="317"/>
        <v/>
      </c>
      <c r="O946" s="124" t="str">
        <f t="shared" si="334"/>
        <v/>
      </c>
      <c r="P946" s="124" t="str">
        <f t="shared" si="335"/>
        <v/>
      </c>
      <c r="Q946" s="124" t="str">
        <f t="shared" si="336"/>
        <v/>
      </c>
      <c r="R946" s="124" t="str">
        <f t="shared" ca="1" si="318"/>
        <v/>
      </c>
      <c r="S946" s="154" t="str">
        <f t="shared" ca="1" si="319"/>
        <v/>
      </c>
      <c r="T946" s="154" t="str">
        <f t="shared" ca="1" si="337"/>
        <v/>
      </c>
      <c r="U946" s="154" t="str">
        <f t="shared" si="320"/>
        <v/>
      </c>
      <c r="V946" s="101" t="str">
        <f t="shared" ca="1" si="321"/>
        <v/>
      </c>
      <c r="W946" s="101" t="str">
        <f t="shared" si="322"/>
        <v/>
      </c>
    </row>
    <row r="947" spans="1:23">
      <c r="A947" s="102" t="str">
        <f>IFERROR(B947*Proc!$H$38,"")</f>
        <v/>
      </c>
      <c r="B947" s="34" t="str">
        <f t="shared" si="323"/>
        <v/>
      </c>
      <c r="C947" s="34" t="str">
        <f t="shared" ca="1" si="324"/>
        <v/>
      </c>
      <c r="D947" s="101" t="str">
        <f t="shared" ca="1" si="325"/>
        <v/>
      </c>
      <c r="E947" s="101" t="str">
        <f t="shared" ca="1" si="326"/>
        <v/>
      </c>
      <c r="F947" s="101" t="str">
        <f t="shared" ca="1" si="327"/>
        <v/>
      </c>
      <c r="G947" s="102" t="str">
        <f t="shared" ca="1" si="328"/>
        <v/>
      </c>
      <c r="H947" s="34" t="str">
        <f t="shared" ca="1" si="329"/>
        <v/>
      </c>
      <c r="I947" s="101" t="str">
        <f t="shared" ca="1" si="330"/>
        <v/>
      </c>
      <c r="J947" s="101" t="str">
        <f t="shared" ca="1" si="331"/>
        <v/>
      </c>
      <c r="K947" s="101" t="str">
        <f t="shared" ca="1" si="332"/>
        <v/>
      </c>
      <c r="L947" s="102" t="str">
        <f t="shared" si="333"/>
        <v/>
      </c>
      <c r="M947" s="124" t="str">
        <f t="shared" ca="1" si="316"/>
        <v/>
      </c>
      <c r="N947" s="124" t="str">
        <f t="shared" ca="1" si="317"/>
        <v/>
      </c>
      <c r="O947" s="124" t="str">
        <f t="shared" si="334"/>
        <v/>
      </c>
      <c r="P947" s="124" t="str">
        <f t="shared" si="335"/>
        <v/>
      </c>
      <c r="Q947" s="124" t="str">
        <f t="shared" si="336"/>
        <v/>
      </c>
      <c r="R947" s="124" t="str">
        <f t="shared" ca="1" si="318"/>
        <v/>
      </c>
      <c r="S947" s="154" t="str">
        <f t="shared" ca="1" si="319"/>
        <v/>
      </c>
      <c r="T947" s="154" t="str">
        <f t="shared" ca="1" si="337"/>
        <v/>
      </c>
      <c r="U947" s="154" t="str">
        <f t="shared" si="320"/>
        <v/>
      </c>
      <c r="V947" s="101" t="str">
        <f t="shared" ca="1" si="321"/>
        <v/>
      </c>
      <c r="W947" s="101" t="str">
        <f t="shared" si="322"/>
        <v/>
      </c>
    </row>
    <row r="948" spans="1:23">
      <c r="A948" s="102" t="str">
        <f>IFERROR(B948*Proc!$H$38,"")</f>
        <v/>
      </c>
      <c r="B948" s="34" t="str">
        <f t="shared" si="323"/>
        <v/>
      </c>
      <c r="C948" s="34" t="str">
        <f t="shared" ca="1" si="324"/>
        <v/>
      </c>
      <c r="D948" s="101" t="str">
        <f t="shared" ca="1" si="325"/>
        <v/>
      </c>
      <c r="E948" s="101" t="str">
        <f t="shared" ca="1" si="326"/>
        <v/>
      </c>
      <c r="F948" s="101" t="str">
        <f t="shared" ca="1" si="327"/>
        <v/>
      </c>
      <c r="G948" s="102" t="str">
        <f t="shared" ca="1" si="328"/>
        <v/>
      </c>
      <c r="H948" s="34" t="str">
        <f t="shared" ca="1" si="329"/>
        <v/>
      </c>
      <c r="I948" s="101" t="str">
        <f t="shared" ca="1" si="330"/>
        <v/>
      </c>
      <c r="J948" s="101" t="str">
        <f t="shared" ca="1" si="331"/>
        <v/>
      </c>
      <c r="K948" s="101" t="str">
        <f t="shared" ca="1" si="332"/>
        <v/>
      </c>
      <c r="L948" s="102" t="str">
        <f t="shared" si="333"/>
        <v/>
      </c>
      <c r="M948" s="124" t="str">
        <f t="shared" ca="1" si="316"/>
        <v/>
      </c>
      <c r="N948" s="124" t="str">
        <f t="shared" ca="1" si="317"/>
        <v/>
      </c>
      <c r="O948" s="124" t="str">
        <f t="shared" si="334"/>
        <v/>
      </c>
      <c r="P948" s="124" t="str">
        <f t="shared" si="335"/>
        <v/>
      </c>
      <c r="Q948" s="124" t="str">
        <f t="shared" si="336"/>
        <v/>
      </c>
      <c r="R948" s="124" t="str">
        <f t="shared" ca="1" si="318"/>
        <v/>
      </c>
      <c r="S948" s="154" t="str">
        <f t="shared" ca="1" si="319"/>
        <v/>
      </c>
      <c r="T948" s="154" t="str">
        <f t="shared" ca="1" si="337"/>
        <v/>
      </c>
      <c r="U948" s="154" t="str">
        <f t="shared" si="320"/>
        <v/>
      </c>
      <c r="V948" s="101" t="str">
        <f t="shared" ca="1" si="321"/>
        <v/>
      </c>
      <c r="W948" s="101" t="str">
        <f t="shared" si="322"/>
        <v/>
      </c>
    </row>
    <row r="949" spans="1:23">
      <c r="A949" s="102" t="str">
        <f>IFERROR(B949*Proc!$H$38,"")</f>
        <v/>
      </c>
      <c r="B949" s="34" t="str">
        <f t="shared" si="323"/>
        <v/>
      </c>
      <c r="C949" s="34" t="str">
        <f t="shared" ca="1" si="324"/>
        <v/>
      </c>
      <c r="D949" s="101" t="str">
        <f t="shared" ca="1" si="325"/>
        <v/>
      </c>
      <c r="E949" s="101" t="str">
        <f t="shared" ca="1" si="326"/>
        <v/>
      </c>
      <c r="F949" s="101" t="str">
        <f t="shared" ca="1" si="327"/>
        <v/>
      </c>
      <c r="G949" s="102" t="str">
        <f t="shared" ca="1" si="328"/>
        <v/>
      </c>
      <c r="H949" s="34" t="str">
        <f t="shared" ca="1" si="329"/>
        <v/>
      </c>
      <c r="I949" s="101" t="str">
        <f t="shared" ca="1" si="330"/>
        <v/>
      </c>
      <c r="J949" s="101" t="str">
        <f t="shared" ca="1" si="331"/>
        <v/>
      </c>
      <c r="K949" s="101" t="str">
        <f t="shared" ca="1" si="332"/>
        <v/>
      </c>
      <c r="L949" s="102" t="str">
        <f t="shared" si="333"/>
        <v/>
      </c>
      <c r="M949" s="124" t="str">
        <f t="shared" ca="1" si="316"/>
        <v/>
      </c>
      <c r="N949" s="124" t="str">
        <f t="shared" ca="1" si="317"/>
        <v/>
      </c>
      <c r="O949" s="124" t="str">
        <f t="shared" si="334"/>
        <v/>
      </c>
      <c r="P949" s="124" t="str">
        <f t="shared" si="335"/>
        <v/>
      </c>
      <c r="Q949" s="124" t="str">
        <f t="shared" si="336"/>
        <v/>
      </c>
      <c r="R949" s="124" t="str">
        <f t="shared" ca="1" si="318"/>
        <v/>
      </c>
      <c r="S949" s="154" t="str">
        <f t="shared" ca="1" si="319"/>
        <v/>
      </c>
      <c r="T949" s="154" t="str">
        <f t="shared" ca="1" si="337"/>
        <v/>
      </c>
      <c r="U949" s="154" t="str">
        <f t="shared" si="320"/>
        <v/>
      </c>
      <c r="V949" s="101" t="str">
        <f t="shared" ca="1" si="321"/>
        <v/>
      </c>
      <c r="W949" s="101" t="str">
        <f t="shared" si="322"/>
        <v/>
      </c>
    </row>
    <row r="950" spans="1:23">
      <c r="A950" s="102" t="str">
        <f>IFERROR(B950*Proc!$H$38,"")</f>
        <v/>
      </c>
      <c r="B950" s="34" t="str">
        <f t="shared" si="323"/>
        <v/>
      </c>
      <c r="C950" s="34" t="str">
        <f t="shared" ca="1" si="324"/>
        <v/>
      </c>
      <c r="D950" s="101" t="str">
        <f t="shared" ca="1" si="325"/>
        <v/>
      </c>
      <c r="E950" s="101" t="str">
        <f t="shared" ca="1" si="326"/>
        <v/>
      </c>
      <c r="F950" s="101" t="str">
        <f t="shared" ca="1" si="327"/>
        <v/>
      </c>
      <c r="G950" s="102" t="str">
        <f t="shared" ca="1" si="328"/>
        <v/>
      </c>
      <c r="H950" s="34" t="str">
        <f t="shared" ca="1" si="329"/>
        <v/>
      </c>
      <c r="I950" s="101" t="str">
        <f t="shared" ca="1" si="330"/>
        <v/>
      </c>
      <c r="J950" s="101" t="str">
        <f t="shared" ca="1" si="331"/>
        <v/>
      </c>
      <c r="K950" s="101" t="str">
        <f t="shared" ca="1" si="332"/>
        <v/>
      </c>
      <c r="L950" s="102" t="str">
        <f t="shared" si="333"/>
        <v/>
      </c>
      <c r="M950" s="124" t="str">
        <f t="shared" ca="1" si="316"/>
        <v/>
      </c>
      <c r="N950" s="124" t="str">
        <f t="shared" ca="1" si="317"/>
        <v/>
      </c>
      <c r="O950" s="124" t="str">
        <f t="shared" si="334"/>
        <v/>
      </c>
      <c r="P950" s="124" t="str">
        <f t="shared" si="335"/>
        <v/>
      </c>
      <c r="Q950" s="124" t="str">
        <f t="shared" si="336"/>
        <v/>
      </c>
      <c r="R950" s="124" t="str">
        <f t="shared" ca="1" si="318"/>
        <v/>
      </c>
      <c r="S950" s="154" t="str">
        <f t="shared" ca="1" si="319"/>
        <v/>
      </c>
      <c r="T950" s="154" t="str">
        <f t="shared" ca="1" si="337"/>
        <v/>
      </c>
      <c r="U950" s="154" t="str">
        <f t="shared" si="320"/>
        <v/>
      </c>
      <c r="V950" s="101" t="str">
        <f t="shared" ca="1" si="321"/>
        <v/>
      </c>
      <c r="W950" s="101" t="str">
        <f t="shared" si="322"/>
        <v/>
      </c>
    </row>
    <row r="951" spans="1:23">
      <c r="A951" s="102" t="str">
        <f>IFERROR(B951*Proc!$H$38,"")</f>
        <v/>
      </c>
      <c r="B951" s="34" t="str">
        <f t="shared" si="323"/>
        <v/>
      </c>
      <c r="C951" s="34" t="str">
        <f t="shared" ca="1" si="324"/>
        <v/>
      </c>
      <c r="D951" s="101" t="str">
        <f t="shared" ca="1" si="325"/>
        <v/>
      </c>
      <c r="E951" s="101" t="str">
        <f t="shared" ca="1" si="326"/>
        <v/>
      </c>
      <c r="F951" s="101" t="str">
        <f t="shared" ca="1" si="327"/>
        <v/>
      </c>
      <c r="G951" s="102" t="str">
        <f t="shared" ca="1" si="328"/>
        <v/>
      </c>
      <c r="H951" s="34" t="str">
        <f t="shared" ca="1" si="329"/>
        <v/>
      </c>
      <c r="I951" s="101" t="str">
        <f t="shared" ca="1" si="330"/>
        <v/>
      </c>
      <c r="J951" s="101" t="str">
        <f t="shared" ca="1" si="331"/>
        <v/>
      </c>
      <c r="K951" s="101" t="str">
        <f t="shared" ca="1" si="332"/>
        <v/>
      </c>
      <c r="L951" s="102" t="str">
        <f t="shared" si="333"/>
        <v/>
      </c>
      <c r="M951" s="124" t="str">
        <f t="shared" ca="1" si="316"/>
        <v/>
      </c>
      <c r="N951" s="124" t="str">
        <f t="shared" ca="1" si="317"/>
        <v/>
      </c>
      <c r="O951" s="124" t="str">
        <f t="shared" si="334"/>
        <v/>
      </c>
      <c r="P951" s="124" t="str">
        <f t="shared" si="335"/>
        <v/>
      </c>
      <c r="Q951" s="124" t="str">
        <f t="shared" si="336"/>
        <v/>
      </c>
      <c r="R951" s="124" t="str">
        <f t="shared" ca="1" si="318"/>
        <v/>
      </c>
      <c r="S951" s="154" t="str">
        <f t="shared" ca="1" si="319"/>
        <v/>
      </c>
      <c r="T951" s="154" t="str">
        <f t="shared" ca="1" si="337"/>
        <v/>
      </c>
      <c r="U951" s="154" t="str">
        <f t="shared" si="320"/>
        <v/>
      </c>
      <c r="V951" s="101" t="str">
        <f t="shared" ca="1" si="321"/>
        <v/>
      </c>
      <c r="W951" s="101" t="str">
        <f t="shared" si="322"/>
        <v/>
      </c>
    </row>
    <row r="952" spans="1:23">
      <c r="A952" s="102" t="str">
        <f>IFERROR(B952*Proc!$H$38,"")</f>
        <v/>
      </c>
      <c r="B952" s="34" t="str">
        <f t="shared" si="323"/>
        <v/>
      </c>
      <c r="C952" s="34" t="str">
        <f t="shared" ca="1" si="324"/>
        <v/>
      </c>
      <c r="D952" s="101" t="str">
        <f t="shared" ca="1" si="325"/>
        <v/>
      </c>
      <c r="E952" s="101" t="str">
        <f t="shared" ca="1" si="326"/>
        <v/>
      </c>
      <c r="F952" s="101" t="str">
        <f t="shared" ca="1" si="327"/>
        <v/>
      </c>
      <c r="G952" s="102" t="str">
        <f t="shared" ca="1" si="328"/>
        <v/>
      </c>
      <c r="H952" s="34" t="str">
        <f t="shared" ca="1" si="329"/>
        <v/>
      </c>
      <c r="I952" s="101" t="str">
        <f t="shared" ca="1" si="330"/>
        <v/>
      </c>
      <c r="J952" s="101" t="str">
        <f t="shared" ca="1" si="331"/>
        <v/>
      </c>
      <c r="K952" s="101" t="str">
        <f t="shared" ca="1" si="332"/>
        <v/>
      </c>
      <c r="L952" s="102" t="str">
        <f t="shared" si="333"/>
        <v/>
      </c>
      <c r="M952" s="124" t="str">
        <f t="shared" ca="1" si="316"/>
        <v/>
      </c>
      <c r="N952" s="124" t="str">
        <f t="shared" ca="1" si="317"/>
        <v/>
      </c>
      <c r="O952" s="124" t="str">
        <f t="shared" si="334"/>
        <v/>
      </c>
      <c r="P952" s="124" t="str">
        <f t="shared" si="335"/>
        <v/>
      </c>
      <c r="Q952" s="124" t="str">
        <f t="shared" si="336"/>
        <v/>
      </c>
      <c r="R952" s="124" t="str">
        <f t="shared" ca="1" si="318"/>
        <v/>
      </c>
      <c r="S952" s="154" t="str">
        <f t="shared" ca="1" si="319"/>
        <v/>
      </c>
      <c r="T952" s="154" t="str">
        <f t="shared" ca="1" si="337"/>
        <v/>
      </c>
      <c r="U952" s="154" t="str">
        <f t="shared" si="320"/>
        <v/>
      </c>
      <c r="V952" s="101" t="str">
        <f t="shared" ca="1" si="321"/>
        <v/>
      </c>
      <c r="W952" s="101" t="str">
        <f t="shared" si="322"/>
        <v/>
      </c>
    </row>
    <row r="953" spans="1:23">
      <c r="A953" s="102" t="str">
        <f>IFERROR(B953*Proc!$H$38,"")</f>
        <v/>
      </c>
      <c r="B953" s="34" t="str">
        <f t="shared" si="323"/>
        <v/>
      </c>
      <c r="C953" s="34" t="str">
        <f t="shared" ca="1" si="324"/>
        <v/>
      </c>
      <c r="D953" s="101" t="str">
        <f t="shared" ca="1" si="325"/>
        <v/>
      </c>
      <c r="E953" s="101" t="str">
        <f t="shared" ca="1" si="326"/>
        <v/>
      </c>
      <c r="F953" s="101" t="str">
        <f t="shared" ca="1" si="327"/>
        <v/>
      </c>
      <c r="G953" s="102" t="str">
        <f t="shared" ca="1" si="328"/>
        <v/>
      </c>
      <c r="H953" s="34" t="str">
        <f t="shared" ca="1" si="329"/>
        <v/>
      </c>
      <c r="I953" s="101" t="str">
        <f t="shared" ca="1" si="330"/>
        <v/>
      </c>
      <c r="J953" s="101" t="str">
        <f t="shared" ca="1" si="331"/>
        <v/>
      </c>
      <c r="K953" s="101" t="str">
        <f t="shared" ca="1" si="332"/>
        <v/>
      </c>
      <c r="L953" s="102" t="str">
        <f t="shared" si="333"/>
        <v/>
      </c>
      <c r="M953" s="124" t="str">
        <f t="shared" ca="1" si="316"/>
        <v/>
      </c>
      <c r="N953" s="124" t="str">
        <f t="shared" ca="1" si="317"/>
        <v/>
      </c>
      <c r="O953" s="124" t="str">
        <f t="shared" si="334"/>
        <v/>
      </c>
      <c r="P953" s="124" t="str">
        <f t="shared" si="335"/>
        <v/>
      </c>
      <c r="Q953" s="124" t="str">
        <f t="shared" si="336"/>
        <v/>
      </c>
      <c r="R953" s="124" t="str">
        <f t="shared" ca="1" si="318"/>
        <v/>
      </c>
      <c r="S953" s="154" t="str">
        <f t="shared" ca="1" si="319"/>
        <v/>
      </c>
      <c r="T953" s="154" t="str">
        <f t="shared" ca="1" si="337"/>
        <v/>
      </c>
      <c r="U953" s="154" t="str">
        <f t="shared" si="320"/>
        <v/>
      </c>
      <c r="V953" s="101" t="str">
        <f t="shared" ca="1" si="321"/>
        <v/>
      </c>
      <c r="W953" s="101" t="str">
        <f t="shared" si="322"/>
        <v/>
      </c>
    </row>
    <row r="954" spans="1:23">
      <c r="A954" s="102" t="str">
        <f>IFERROR(B954*Proc!$H$38,"")</f>
        <v/>
      </c>
      <c r="B954" s="34" t="str">
        <f t="shared" si="323"/>
        <v/>
      </c>
      <c r="C954" s="34" t="str">
        <f t="shared" ca="1" si="324"/>
        <v/>
      </c>
      <c r="D954" s="101" t="str">
        <f t="shared" ca="1" si="325"/>
        <v/>
      </c>
      <c r="E954" s="101" t="str">
        <f t="shared" ca="1" si="326"/>
        <v/>
      </c>
      <c r="F954" s="101" t="str">
        <f t="shared" ca="1" si="327"/>
        <v/>
      </c>
      <c r="G954" s="102" t="str">
        <f t="shared" ca="1" si="328"/>
        <v/>
      </c>
      <c r="H954" s="34" t="str">
        <f t="shared" ca="1" si="329"/>
        <v/>
      </c>
      <c r="I954" s="101" t="str">
        <f t="shared" ca="1" si="330"/>
        <v/>
      </c>
      <c r="J954" s="101" t="str">
        <f t="shared" ca="1" si="331"/>
        <v/>
      </c>
      <c r="K954" s="101" t="str">
        <f t="shared" ca="1" si="332"/>
        <v/>
      </c>
      <c r="L954" s="102" t="str">
        <f t="shared" si="333"/>
        <v/>
      </c>
      <c r="M954" s="124" t="str">
        <f t="shared" ca="1" si="316"/>
        <v/>
      </c>
      <c r="N954" s="124" t="str">
        <f t="shared" ca="1" si="317"/>
        <v/>
      </c>
      <c r="O954" s="124" t="str">
        <f t="shared" si="334"/>
        <v/>
      </c>
      <c r="P954" s="124" t="str">
        <f t="shared" si="335"/>
        <v/>
      </c>
      <c r="Q954" s="124" t="str">
        <f t="shared" si="336"/>
        <v/>
      </c>
      <c r="R954" s="124" t="str">
        <f t="shared" ca="1" si="318"/>
        <v/>
      </c>
      <c r="S954" s="154" t="str">
        <f t="shared" ca="1" si="319"/>
        <v/>
      </c>
      <c r="T954" s="154" t="str">
        <f t="shared" ca="1" si="337"/>
        <v/>
      </c>
      <c r="U954" s="154" t="str">
        <f t="shared" si="320"/>
        <v/>
      </c>
      <c r="V954" s="101" t="str">
        <f t="shared" ca="1" si="321"/>
        <v/>
      </c>
      <c r="W954" s="101" t="str">
        <f t="shared" si="322"/>
        <v/>
      </c>
    </row>
    <row r="955" spans="1:23">
      <c r="A955" s="102" t="str">
        <f>IFERROR(B955*Proc!$H$38,"")</f>
        <v/>
      </c>
      <c r="B955" s="34" t="str">
        <f t="shared" si="323"/>
        <v/>
      </c>
      <c r="C955" s="34" t="str">
        <f t="shared" ca="1" si="324"/>
        <v/>
      </c>
      <c r="D955" s="101" t="str">
        <f t="shared" ca="1" si="325"/>
        <v/>
      </c>
      <c r="E955" s="101" t="str">
        <f t="shared" ca="1" si="326"/>
        <v/>
      </c>
      <c r="F955" s="101" t="str">
        <f t="shared" ca="1" si="327"/>
        <v/>
      </c>
      <c r="G955" s="102" t="str">
        <f t="shared" ca="1" si="328"/>
        <v/>
      </c>
      <c r="H955" s="34" t="str">
        <f t="shared" ca="1" si="329"/>
        <v/>
      </c>
      <c r="I955" s="101" t="str">
        <f t="shared" ca="1" si="330"/>
        <v/>
      </c>
      <c r="J955" s="101" t="str">
        <f t="shared" ca="1" si="331"/>
        <v/>
      </c>
      <c r="K955" s="101" t="str">
        <f t="shared" ca="1" si="332"/>
        <v/>
      </c>
      <c r="L955" s="102" t="str">
        <f t="shared" si="333"/>
        <v/>
      </c>
      <c r="M955" s="124" t="str">
        <f t="shared" ca="1" si="316"/>
        <v/>
      </c>
      <c r="N955" s="124" t="str">
        <f t="shared" ca="1" si="317"/>
        <v/>
      </c>
      <c r="O955" s="124" t="str">
        <f t="shared" si="334"/>
        <v/>
      </c>
      <c r="P955" s="124" t="str">
        <f t="shared" si="335"/>
        <v/>
      </c>
      <c r="Q955" s="124" t="str">
        <f t="shared" si="336"/>
        <v/>
      </c>
      <c r="R955" s="124" t="str">
        <f t="shared" ca="1" si="318"/>
        <v/>
      </c>
      <c r="S955" s="154" t="str">
        <f t="shared" ca="1" si="319"/>
        <v/>
      </c>
      <c r="T955" s="154" t="str">
        <f t="shared" ca="1" si="337"/>
        <v/>
      </c>
      <c r="U955" s="154" t="str">
        <f t="shared" si="320"/>
        <v/>
      </c>
      <c r="V955" s="101" t="str">
        <f t="shared" ca="1" si="321"/>
        <v/>
      </c>
      <c r="W955" s="101" t="str">
        <f t="shared" si="322"/>
        <v/>
      </c>
    </row>
    <row r="956" spans="1:23">
      <c r="A956" s="102" t="str">
        <f>IFERROR(B956*Proc!$H$38,"")</f>
        <v/>
      </c>
      <c r="B956" s="34" t="str">
        <f t="shared" si="323"/>
        <v/>
      </c>
      <c r="C956" s="34" t="str">
        <f t="shared" ca="1" si="324"/>
        <v/>
      </c>
      <c r="D956" s="101" t="str">
        <f t="shared" ca="1" si="325"/>
        <v/>
      </c>
      <c r="E956" s="101" t="str">
        <f t="shared" ca="1" si="326"/>
        <v/>
      </c>
      <c r="F956" s="101" t="str">
        <f t="shared" ca="1" si="327"/>
        <v/>
      </c>
      <c r="G956" s="102" t="str">
        <f t="shared" ca="1" si="328"/>
        <v/>
      </c>
      <c r="H956" s="34" t="str">
        <f t="shared" ca="1" si="329"/>
        <v/>
      </c>
      <c r="I956" s="101" t="str">
        <f t="shared" ca="1" si="330"/>
        <v/>
      </c>
      <c r="J956" s="101" t="str">
        <f t="shared" ca="1" si="331"/>
        <v/>
      </c>
      <c r="K956" s="101" t="str">
        <f t="shared" ca="1" si="332"/>
        <v/>
      </c>
      <c r="L956" s="102" t="str">
        <f t="shared" si="333"/>
        <v/>
      </c>
      <c r="M956" s="124" t="str">
        <f t="shared" ca="1" si="316"/>
        <v/>
      </c>
      <c r="N956" s="124" t="str">
        <f t="shared" ca="1" si="317"/>
        <v/>
      </c>
      <c r="O956" s="124" t="str">
        <f t="shared" si="334"/>
        <v/>
      </c>
      <c r="P956" s="124" t="str">
        <f t="shared" si="335"/>
        <v/>
      </c>
      <c r="Q956" s="124" t="str">
        <f t="shared" si="336"/>
        <v/>
      </c>
      <c r="R956" s="124" t="str">
        <f t="shared" ca="1" si="318"/>
        <v/>
      </c>
      <c r="S956" s="154" t="str">
        <f t="shared" ca="1" si="319"/>
        <v/>
      </c>
      <c r="T956" s="154" t="str">
        <f t="shared" ca="1" si="337"/>
        <v/>
      </c>
      <c r="U956" s="154" t="str">
        <f t="shared" si="320"/>
        <v/>
      </c>
      <c r="V956" s="101" t="str">
        <f t="shared" ca="1" si="321"/>
        <v/>
      </c>
      <c r="W956" s="101" t="str">
        <f t="shared" si="322"/>
        <v/>
      </c>
    </row>
    <row r="957" spans="1:23">
      <c r="A957" s="102" t="str">
        <f>IFERROR(B957*Proc!$H$38,"")</f>
        <v/>
      </c>
      <c r="B957" s="34" t="str">
        <f t="shared" si="323"/>
        <v/>
      </c>
      <c r="C957" s="34" t="str">
        <f t="shared" ca="1" si="324"/>
        <v/>
      </c>
      <c r="D957" s="101" t="str">
        <f t="shared" ca="1" si="325"/>
        <v/>
      </c>
      <c r="E957" s="101" t="str">
        <f t="shared" ca="1" si="326"/>
        <v/>
      </c>
      <c r="F957" s="101" t="str">
        <f t="shared" ca="1" si="327"/>
        <v/>
      </c>
      <c r="G957" s="102" t="str">
        <f t="shared" ca="1" si="328"/>
        <v/>
      </c>
      <c r="H957" s="34" t="str">
        <f t="shared" ca="1" si="329"/>
        <v/>
      </c>
      <c r="I957" s="101" t="str">
        <f t="shared" ca="1" si="330"/>
        <v/>
      </c>
      <c r="J957" s="101" t="str">
        <f t="shared" ca="1" si="331"/>
        <v/>
      </c>
      <c r="K957" s="101" t="str">
        <f t="shared" ca="1" si="332"/>
        <v/>
      </c>
      <c r="L957" s="102" t="str">
        <f t="shared" si="333"/>
        <v/>
      </c>
      <c r="M957" s="124" t="str">
        <f t="shared" ca="1" si="316"/>
        <v/>
      </c>
      <c r="N957" s="124" t="str">
        <f t="shared" ca="1" si="317"/>
        <v/>
      </c>
      <c r="O957" s="124" t="str">
        <f t="shared" si="334"/>
        <v/>
      </c>
      <c r="P957" s="124" t="str">
        <f t="shared" si="335"/>
        <v/>
      </c>
      <c r="Q957" s="124" t="str">
        <f t="shared" si="336"/>
        <v/>
      </c>
      <c r="R957" s="124" t="str">
        <f t="shared" ca="1" si="318"/>
        <v/>
      </c>
      <c r="S957" s="154" t="str">
        <f t="shared" ca="1" si="319"/>
        <v/>
      </c>
      <c r="T957" s="154" t="str">
        <f t="shared" ca="1" si="337"/>
        <v/>
      </c>
      <c r="U957" s="154" t="str">
        <f t="shared" si="320"/>
        <v/>
      </c>
      <c r="V957" s="101" t="str">
        <f t="shared" ca="1" si="321"/>
        <v/>
      </c>
      <c r="W957" s="101" t="str">
        <f t="shared" si="322"/>
        <v/>
      </c>
    </row>
    <row r="958" spans="1:23">
      <c r="A958" s="102" t="str">
        <f>IFERROR(B958*Proc!$H$38,"")</f>
        <v/>
      </c>
      <c r="B958" s="34" t="str">
        <f t="shared" si="323"/>
        <v/>
      </c>
      <c r="C958" s="34" t="str">
        <f t="shared" ca="1" si="324"/>
        <v/>
      </c>
      <c r="D958" s="101" t="str">
        <f t="shared" ca="1" si="325"/>
        <v/>
      </c>
      <c r="E958" s="101" t="str">
        <f t="shared" ca="1" si="326"/>
        <v/>
      </c>
      <c r="F958" s="101" t="str">
        <f t="shared" ca="1" si="327"/>
        <v/>
      </c>
      <c r="G958" s="102" t="str">
        <f t="shared" ca="1" si="328"/>
        <v/>
      </c>
      <c r="H958" s="34" t="str">
        <f t="shared" ca="1" si="329"/>
        <v/>
      </c>
      <c r="I958" s="101" t="str">
        <f t="shared" ca="1" si="330"/>
        <v/>
      </c>
      <c r="J958" s="101" t="str">
        <f t="shared" ca="1" si="331"/>
        <v/>
      </c>
      <c r="K958" s="101" t="str">
        <f t="shared" ca="1" si="332"/>
        <v/>
      </c>
      <c r="L958" s="102" t="str">
        <f t="shared" si="333"/>
        <v/>
      </c>
      <c r="M958" s="124" t="str">
        <f t="shared" ca="1" si="316"/>
        <v/>
      </c>
      <c r="N958" s="124" t="str">
        <f t="shared" ca="1" si="317"/>
        <v/>
      </c>
      <c r="O958" s="124" t="str">
        <f t="shared" si="334"/>
        <v/>
      </c>
      <c r="P958" s="124" t="str">
        <f t="shared" si="335"/>
        <v/>
      </c>
      <c r="Q958" s="124" t="str">
        <f t="shared" si="336"/>
        <v/>
      </c>
      <c r="R958" s="124" t="str">
        <f t="shared" ca="1" si="318"/>
        <v/>
      </c>
      <c r="S958" s="154" t="str">
        <f t="shared" ca="1" si="319"/>
        <v/>
      </c>
      <c r="T958" s="154" t="str">
        <f t="shared" ca="1" si="337"/>
        <v/>
      </c>
      <c r="U958" s="154" t="str">
        <f t="shared" si="320"/>
        <v/>
      </c>
      <c r="V958" s="101" t="str">
        <f t="shared" ca="1" si="321"/>
        <v/>
      </c>
      <c r="W958" s="101" t="str">
        <f t="shared" si="322"/>
        <v/>
      </c>
    </row>
    <row r="959" spans="1:23">
      <c r="A959" s="102" t="str">
        <f>IFERROR(B959*Proc!$H$38,"")</f>
        <v/>
      </c>
      <c r="B959" s="34" t="str">
        <f t="shared" si="323"/>
        <v/>
      </c>
      <c r="C959" s="34" t="str">
        <f t="shared" ca="1" si="324"/>
        <v/>
      </c>
      <c r="D959" s="101" t="str">
        <f t="shared" ca="1" si="325"/>
        <v/>
      </c>
      <c r="E959" s="101" t="str">
        <f t="shared" ca="1" si="326"/>
        <v/>
      </c>
      <c r="F959" s="101" t="str">
        <f t="shared" ca="1" si="327"/>
        <v/>
      </c>
      <c r="G959" s="102" t="str">
        <f t="shared" ca="1" si="328"/>
        <v/>
      </c>
      <c r="H959" s="34" t="str">
        <f t="shared" ca="1" si="329"/>
        <v/>
      </c>
      <c r="I959" s="101" t="str">
        <f t="shared" ca="1" si="330"/>
        <v/>
      </c>
      <c r="J959" s="101" t="str">
        <f t="shared" ca="1" si="331"/>
        <v/>
      </c>
      <c r="K959" s="101" t="str">
        <f t="shared" ca="1" si="332"/>
        <v/>
      </c>
      <c r="L959" s="102" t="str">
        <f t="shared" si="333"/>
        <v/>
      </c>
      <c r="M959" s="124" t="str">
        <f t="shared" ca="1" si="316"/>
        <v/>
      </c>
      <c r="N959" s="124" t="str">
        <f t="shared" ca="1" si="317"/>
        <v/>
      </c>
      <c r="O959" s="124" t="str">
        <f t="shared" si="334"/>
        <v/>
      </c>
      <c r="P959" s="124" t="str">
        <f t="shared" si="335"/>
        <v/>
      </c>
      <c r="Q959" s="124" t="str">
        <f t="shared" si="336"/>
        <v/>
      </c>
      <c r="R959" s="124" t="str">
        <f t="shared" ca="1" si="318"/>
        <v/>
      </c>
      <c r="S959" s="154" t="str">
        <f t="shared" ca="1" si="319"/>
        <v/>
      </c>
      <c r="T959" s="154" t="str">
        <f t="shared" ca="1" si="337"/>
        <v/>
      </c>
      <c r="U959" s="154" t="str">
        <f t="shared" si="320"/>
        <v/>
      </c>
      <c r="V959" s="101" t="str">
        <f t="shared" ca="1" si="321"/>
        <v/>
      </c>
      <c r="W959" s="101" t="str">
        <f t="shared" si="322"/>
        <v/>
      </c>
    </row>
    <row r="960" spans="1:23">
      <c r="A960" s="102" t="str">
        <f>IFERROR(B960*Proc!$H$38,"")</f>
        <v/>
      </c>
      <c r="B960" s="34" t="str">
        <f t="shared" si="323"/>
        <v/>
      </c>
      <c r="C960" s="34" t="str">
        <f t="shared" ca="1" si="324"/>
        <v/>
      </c>
      <c r="D960" s="101" t="str">
        <f t="shared" ca="1" si="325"/>
        <v/>
      </c>
      <c r="E960" s="101" t="str">
        <f t="shared" ca="1" si="326"/>
        <v/>
      </c>
      <c r="F960" s="101" t="str">
        <f t="shared" ca="1" si="327"/>
        <v/>
      </c>
      <c r="G960" s="102" t="str">
        <f t="shared" ca="1" si="328"/>
        <v/>
      </c>
      <c r="H960" s="34" t="str">
        <f t="shared" ca="1" si="329"/>
        <v/>
      </c>
      <c r="I960" s="101" t="str">
        <f t="shared" ca="1" si="330"/>
        <v/>
      </c>
      <c r="J960" s="101" t="str">
        <f t="shared" ca="1" si="331"/>
        <v/>
      </c>
      <c r="K960" s="101" t="str">
        <f t="shared" ca="1" si="332"/>
        <v/>
      </c>
      <c r="L960" s="102" t="str">
        <f t="shared" si="333"/>
        <v/>
      </c>
      <c r="M960" s="124" t="str">
        <f t="shared" ca="1" si="316"/>
        <v/>
      </c>
      <c r="N960" s="124" t="str">
        <f t="shared" ca="1" si="317"/>
        <v/>
      </c>
      <c r="O960" s="124" t="str">
        <f t="shared" si="334"/>
        <v/>
      </c>
      <c r="P960" s="124" t="str">
        <f t="shared" si="335"/>
        <v/>
      </c>
      <c r="Q960" s="124" t="str">
        <f t="shared" si="336"/>
        <v/>
      </c>
      <c r="R960" s="124" t="str">
        <f t="shared" ca="1" si="318"/>
        <v/>
      </c>
      <c r="S960" s="154" t="str">
        <f t="shared" ca="1" si="319"/>
        <v/>
      </c>
      <c r="T960" s="154" t="str">
        <f t="shared" ca="1" si="337"/>
        <v/>
      </c>
      <c r="U960" s="154" t="str">
        <f t="shared" si="320"/>
        <v/>
      </c>
      <c r="V960" s="101" t="str">
        <f t="shared" ca="1" si="321"/>
        <v/>
      </c>
      <c r="W960" s="101" t="str">
        <f t="shared" si="322"/>
        <v/>
      </c>
    </row>
    <row r="961" spans="1:23">
      <c r="A961" s="102" t="str">
        <f>IFERROR(B961*Proc!$H$38,"")</f>
        <v/>
      </c>
      <c r="B961" s="34" t="str">
        <f t="shared" si="323"/>
        <v/>
      </c>
      <c r="C961" s="34" t="str">
        <f t="shared" ca="1" si="324"/>
        <v/>
      </c>
      <c r="D961" s="101" t="str">
        <f t="shared" ca="1" si="325"/>
        <v/>
      </c>
      <c r="E961" s="101" t="str">
        <f t="shared" ca="1" si="326"/>
        <v/>
      </c>
      <c r="F961" s="101" t="str">
        <f t="shared" ca="1" si="327"/>
        <v/>
      </c>
      <c r="G961" s="102" t="str">
        <f t="shared" ca="1" si="328"/>
        <v/>
      </c>
      <c r="H961" s="34" t="str">
        <f t="shared" ca="1" si="329"/>
        <v/>
      </c>
      <c r="I961" s="101" t="str">
        <f t="shared" ca="1" si="330"/>
        <v/>
      </c>
      <c r="J961" s="101" t="str">
        <f t="shared" ca="1" si="331"/>
        <v/>
      </c>
      <c r="K961" s="101" t="str">
        <f t="shared" ca="1" si="332"/>
        <v/>
      </c>
      <c r="L961" s="102" t="str">
        <f t="shared" si="333"/>
        <v/>
      </c>
      <c r="M961" s="124" t="str">
        <f t="shared" ca="1" si="316"/>
        <v/>
      </c>
      <c r="N961" s="124" t="str">
        <f t="shared" ca="1" si="317"/>
        <v/>
      </c>
      <c r="O961" s="124" t="str">
        <f t="shared" si="334"/>
        <v/>
      </c>
      <c r="P961" s="124" t="str">
        <f t="shared" si="335"/>
        <v/>
      </c>
      <c r="Q961" s="124" t="str">
        <f t="shared" si="336"/>
        <v/>
      </c>
      <c r="R961" s="124" t="str">
        <f t="shared" ca="1" si="318"/>
        <v/>
      </c>
      <c r="S961" s="154" t="str">
        <f t="shared" ca="1" si="319"/>
        <v/>
      </c>
      <c r="T961" s="154" t="str">
        <f t="shared" ca="1" si="337"/>
        <v/>
      </c>
      <c r="U961" s="154" t="str">
        <f t="shared" si="320"/>
        <v/>
      </c>
      <c r="V961" s="101" t="str">
        <f t="shared" ca="1" si="321"/>
        <v/>
      </c>
      <c r="W961" s="101" t="str">
        <f t="shared" si="322"/>
        <v/>
      </c>
    </row>
    <row r="962" spans="1:23">
      <c r="A962" s="102" t="str">
        <f>IFERROR(B962*Proc!$H$38,"")</f>
        <v/>
      </c>
      <c r="B962" s="34" t="str">
        <f t="shared" si="323"/>
        <v/>
      </c>
      <c r="C962" s="34" t="str">
        <f t="shared" ca="1" si="324"/>
        <v/>
      </c>
      <c r="D962" s="101" t="str">
        <f t="shared" ca="1" si="325"/>
        <v/>
      </c>
      <c r="E962" s="101" t="str">
        <f t="shared" ca="1" si="326"/>
        <v/>
      </c>
      <c r="F962" s="101" t="str">
        <f t="shared" ca="1" si="327"/>
        <v/>
      </c>
      <c r="G962" s="102" t="str">
        <f t="shared" ca="1" si="328"/>
        <v/>
      </c>
      <c r="H962" s="34" t="str">
        <f t="shared" ca="1" si="329"/>
        <v/>
      </c>
      <c r="I962" s="101" t="str">
        <f t="shared" ca="1" si="330"/>
        <v/>
      </c>
      <c r="J962" s="101" t="str">
        <f t="shared" ca="1" si="331"/>
        <v/>
      </c>
      <c r="K962" s="101" t="str">
        <f t="shared" ca="1" si="332"/>
        <v/>
      </c>
      <c r="L962" s="102" t="str">
        <f t="shared" si="333"/>
        <v/>
      </c>
      <c r="M962" s="124" t="str">
        <f t="shared" ca="1" si="316"/>
        <v/>
      </c>
      <c r="N962" s="124" t="str">
        <f t="shared" ca="1" si="317"/>
        <v/>
      </c>
      <c r="O962" s="124" t="str">
        <f t="shared" si="334"/>
        <v/>
      </c>
      <c r="P962" s="124" t="str">
        <f t="shared" si="335"/>
        <v/>
      </c>
      <c r="Q962" s="124" t="str">
        <f t="shared" si="336"/>
        <v/>
      </c>
      <c r="R962" s="124" t="str">
        <f t="shared" ca="1" si="318"/>
        <v/>
      </c>
      <c r="S962" s="154" t="str">
        <f t="shared" ca="1" si="319"/>
        <v/>
      </c>
      <c r="T962" s="154" t="str">
        <f t="shared" ca="1" si="337"/>
        <v/>
      </c>
      <c r="U962" s="154" t="str">
        <f t="shared" si="320"/>
        <v/>
      </c>
      <c r="V962" s="101" t="str">
        <f t="shared" ca="1" si="321"/>
        <v/>
      </c>
      <c r="W962" s="101" t="str">
        <f t="shared" si="322"/>
        <v/>
      </c>
    </row>
    <row r="963" spans="1:23">
      <c r="A963" s="102" t="str">
        <f>IFERROR(B963*Proc!$H$38,"")</f>
        <v/>
      </c>
      <c r="B963" s="34" t="str">
        <f t="shared" si="323"/>
        <v/>
      </c>
      <c r="C963" s="34" t="str">
        <f t="shared" ca="1" si="324"/>
        <v/>
      </c>
      <c r="D963" s="101" t="str">
        <f t="shared" ca="1" si="325"/>
        <v/>
      </c>
      <c r="E963" s="101" t="str">
        <f t="shared" ca="1" si="326"/>
        <v/>
      </c>
      <c r="F963" s="101" t="str">
        <f t="shared" ca="1" si="327"/>
        <v/>
      </c>
      <c r="G963" s="102" t="str">
        <f t="shared" ca="1" si="328"/>
        <v/>
      </c>
      <c r="H963" s="34" t="str">
        <f t="shared" ca="1" si="329"/>
        <v/>
      </c>
      <c r="I963" s="101" t="str">
        <f t="shared" ca="1" si="330"/>
        <v/>
      </c>
      <c r="J963" s="101" t="str">
        <f t="shared" ca="1" si="331"/>
        <v/>
      </c>
      <c r="K963" s="101" t="str">
        <f t="shared" ca="1" si="332"/>
        <v/>
      </c>
      <c r="L963" s="102" t="str">
        <f t="shared" si="333"/>
        <v/>
      </c>
      <c r="M963" s="124" t="str">
        <f t="shared" ca="1" si="316"/>
        <v/>
      </c>
      <c r="N963" s="124" t="str">
        <f t="shared" ca="1" si="317"/>
        <v/>
      </c>
      <c r="O963" s="124" t="str">
        <f t="shared" si="334"/>
        <v/>
      </c>
      <c r="P963" s="124" t="str">
        <f t="shared" si="335"/>
        <v/>
      </c>
      <c r="Q963" s="124" t="str">
        <f t="shared" si="336"/>
        <v/>
      </c>
      <c r="R963" s="124" t="str">
        <f t="shared" ca="1" si="318"/>
        <v/>
      </c>
      <c r="S963" s="154" t="str">
        <f t="shared" ca="1" si="319"/>
        <v/>
      </c>
      <c r="T963" s="154" t="str">
        <f t="shared" ca="1" si="337"/>
        <v/>
      </c>
      <c r="U963" s="154" t="str">
        <f t="shared" si="320"/>
        <v/>
      </c>
      <c r="V963" s="101" t="str">
        <f t="shared" ca="1" si="321"/>
        <v/>
      </c>
      <c r="W963" s="101" t="str">
        <f t="shared" si="322"/>
        <v/>
      </c>
    </row>
    <row r="964" spans="1:23">
      <c r="A964" s="102" t="str">
        <f>IFERROR(B964*Proc!$H$38,"")</f>
        <v/>
      </c>
      <c r="B964" s="34" t="str">
        <f t="shared" si="323"/>
        <v/>
      </c>
      <c r="C964" s="34" t="str">
        <f t="shared" ca="1" si="324"/>
        <v/>
      </c>
      <c r="D964" s="101" t="str">
        <f t="shared" ca="1" si="325"/>
        <v/>
      </c>
      <c r="E964" s="101" t="str">
        <f t="shared" ca="1" si="326"/>
        <v/>
      </c>
      <c r="F964" s="101" t="str">
        <f t="shared" ca="1" si="327"/>
        <v/>
      </c>
      <c r="G964" s="102" t="str">
        <f t="shared" ca="1" si="328"/>
        <v/>
      </c>
      <c r="H964" s="34" t="str">
        <f t="shared" ca="1" si="329"/>
        <v/>
      </c>
      <c r="I964" s="101" t="str">
        <f t="shared" ca="1" si="330"/>
        <v/>
      </c>
      <c r="J964" s="101" t="str">
        <f t="shared" ca="1" si="331"/>
        <v/>
      </c>
      <c r="K964" s="101" t="str">
        <f t="shared" ca="1" si="332"/>
        <v/>
      </c>
      <c r="L964" s="102" t="str">
        <f t="shared" si="333"/>
        <v/>
      </c>
      <c r="M964" s="124" t="str">
        <f t="shared" ref="M964:M1003" ca="1" si="338">IFERROR(INDEX(rMaxtable,$AA$2,1000-B964+1)*(1-rTPs)+INDEX(rMaxtable,$AB$2,1000-B964+1)*rTPs,"")</f>
        <v/>
      </c>
      <c r="N964" s="124" t="str">
        <f t="shared" ref="N964:N1003" ca="1" si="339">IFERROR(INDEX(rMaxtable,$AA$1,1000-B964+1)*(1-rSLs)+INDEX(rMaxtable,$AB$1,1000-B964+1)*rSLs,"")</f>
        <v/>
      </c>
      <c r="O964" s="124" t="str">
        <f t="shared" si="334"/>
        <v/>
      </c>
      <c r="P964" s="124" t="str">
        <f t="shared" si="335"/>
        <v/>
      </c>
      <c r="Q964" s="124" t="str">
        <f t="shared" si="336"/>
        <v/>
      </c>
      <c r="R964" s="124" t="str">
        <f t="shared" ref="R964:R1003" ca="1" si="340">IFERROR(IF(ISNUMBER(N964),N964,rSmall)*P964/(IF(ISNUMBER(M964),M964,rSmall)+IF(ISNUMBER(N964),N964,rSmall)),"")</f>
        <v/>
      </c>
      <c r="S964" s="154" t="str">
        <f t="shared" ref="S964:S1003" ca="1" si="341">IFERROR(M964-R964,"")</f>
        <v/>
      </c>
      <c r="T964" s="154" t="str">
        <f t="shared" ca="1" si="337"/>
        <v/>
      </c>
      <c r="U964" s="154" t="str">
        <f t="shared" ref="U964:U1003" si="342">IF(B964&gt;rNtrials,"",(1-IF(ISNUMBER(S964),S964,rSmall)-IF(ISNUMBER(T964),T964,rSmall)))</f>
        <v/>
      </c>
      <c r="V964" s="101" t="str">
        <f t="shared" ref="V964:V1003" ca="1" si="343">IFERROR(rPipvalue*rStdevup*K964,"")</f>
        <v/>
      </c>
      <c r="W964" s="101" t="str">
        <f t="shared" ref="W964:W1003" si="344">IFERROR(rMugraph*B964,"")</f>
        <v/>
      </c>
    </row>
    <row r="965" spans="1:23">
      <c r="A965" s="102" t="str">
        <f>IFERROR(B965*Proc!$H$38,"")</f>
        <v/>
      </c>
      <c r="B965" s="34" t="str">
        <f t="shared" ref="B965:B1003" si="345">IFERROR(IF(1+B964&gt;rNtrials,"",1+B964),"")</f>
        <v/>
      </c>
      <c r="C965" s="34" t="str">
        <f t="shared" ref="C965:C1003" ca="1" si="346">IFERROR(MATCH($C$2,OFFSET(rMaxtable,,1000-$B965,,1),-1),"")</f>
        <v/>
      </c>
      <c r="D965" s="101" t="str">
        <f t="shared" ref="D965:D1003" ca="1" si="347">IFERROR(INDEX(rMaxtable,C965,1000-$B965+1),"")</f>
        <v/>
      </c>
      <c r="E965" s="101" t="str">
        <f t="shared" ref="E965:E1003" ca="1" si="348">IFERROR(INDEX(rMaxtable,C965+1,1000-$B965+1),"")</f>
        <v/>
      </c>
      <c r="F965" s="101" t="str">
        <f t="shared" ref="F965:F1003" ca="1" si="349">IFERROR(C965-1+(D965-$C$2)/(D965-IF(ISNUMBER(E965),E965,0))*(1),"")</f>
        <v/>
      </c>
      <c r="G965" s="102" t="str">
        <f t="shared" ref="G965:G1003" ca="1" si="350">IFERROR(rPipvalue*rSDTP*F965,"")</f>
        <v/>
      </c>
      <c r="H965" s="34" t="str">
        <f t="shared" ref="H965:H1003" ca="1" si="351">IFERROR(MATCH($H$2,OFFSET(rMaxtable,,1000-$B965,,1),-1),"")</f>
        <v/>
      </c>
      <c r="I965" s="101" t="str">
        <f t="shared" ref="I965:I1003" ca="1" si="352">IFERROR(INDEX(rMaxtable,H965,1000-$B965+1),"")</f>
        <v/>
      </c>
      <c r="J965" s="101" t="str">
        <f t="shared" ref="J965:J1003" ca="1" si="353">IFERROR(INDEX(rMaxtable,H965+1,1000-$B965+1),"")</f>
        <v/>
      </c>
      <c r="K965" s="101" t="str">
        <f t="shared" ref="K965:K1003" ca="1" si="354">IFERROR(H965-1+(I965-$H$2)/(I965-IF(ISNUMBER(J965),J965,0))*(1),"")</f>
        <v/>
      </c>
      <c r="L965" s="102" t="str">
        <f t="shared" ref="L965:L1003" si="355">IF(B964&lt;rNtrials,-(rPipvalue*rSDSL*K965),"")</f>
        <v/>
      </c>
      <c r="M965" s="124" t="str">
        <f t="shared" ca="1" si="338"/>
        <v/>
      </c>
      <c r="N965" s="124" t="str">
        <f t="shared" ca="1" si="339"/>
        <v/>
      </c>
      <c r="O965" s="124" t="str">
        <f t="shared" ref="O965:O1003" si="356">IF($B965&gt;rNtrials,"",(1-IF(ISNUMBER(M965),M965,rSmall))*(1-IF(ISNUMBER(N965),N965,rSmall)))</f>
        <v/>
      </c>
      <c r="P965" s="124" t="str">
        <f t="shared" ref="P965:P1003" si="357">IF($B965&gt;rNtrials,"",IF(ISNUMBER(M965),M965,rSmall)*IF(ISNUMBER(N965),N965,rSmall))</f>
        <v/>
      </c>
      <c r="Q965" s="124" t="str">
        <f t="shared" ref="Q965:Q1003" si="358">IFERROR(IF($B965&gt;rNtrials,"",IF(ISNUMBER(M965),M965,rSmall)*P965/(IF(ISNUMBER(M965),M965,rSmall)+IF(ISNUMBER(N965),N965,rSmall))),"")</f>
        <v/>
      </c>
      <c r="R965" s="124" t="str">
        <f t="shared" ca="1" si="340"/>
        <v/>
      </c>
      <c r="S965" s="154" t="str">
        <f t="shared" ca="1" si="341"/>
        <v/>
      </c>
      <c r="T965" s="154" t="str">
        <f t="shared" ca="1" si="337"/>
        <v/>
      </c>
      <c r="U965" s="154" t="str">
        <f t="shared" si="342"/>
        <v/>
      </c>
      <c r="V965" s="101" t="str">
        <f t="shared" ca="1" si="343"/>
        <v/>
      </c>
      <c r="W965" s="101" t="str">
        <f t="shared" si="344"/>
        <v/>
      </c>
    </row>
    <row r="966" spans="1:23">
      <c r="A966" s="102" t="str">
        <f>IFERROR(B966*Proc!$H$38,"")</f>
        <v/>
      </c>
      <c r="B966" s="34" t="str">
        <f t="shared" si="345"/>
        <v/>
      </c>
      <c r="C966" s="34" t="str">
        <f t="shared" ca="1" si="346"/>
        <v/>
      </c>
      <c r="D966" s="101" t="str">
        <f t="shared" ca="1" si="347"/>
        <v/>
      </c>
      <c r="E966" s="101" t="str">
        <f t="shared" ca="1" si="348"/>
        <v/>
      </c>
      <c r="F966" s="101" t="str">
        <f t="shared" ca="1" si="349"/>
        <v/>
      </c>
      <c r="G966" s="102" t="str">
        <f t="shared" ca="1" si="350"/>
        <v/>
      </c>
      <c r="H966" s="34" t="str">
        <f t="shared" ca="1" si="351"/>
        <v/>
      </c>
      <c r="I966" s="101" t="str">
        <f t="shared" ca="1" si="352"/>
        <v/>
      </c>
      <c r="J966" s="101" t="str">
        <f t="shared" ca="1" si="353"/>
        <v/>
      </c>
      <c r="K966" s="101" t="str">
        <f t="shared" ca="1" si="354"/>
        <v/>
      </c>
      <c r="L966" s="102" t="str">
        <f t="shared" si="355"/>
        <v/>
      </c>
      <c r="M966" s="124" t="str">
        <f t="shared" ca="1" si="338"/>
        <v/>
      </c>
      <c r="N966" s="124" t="str">
        <f t="shared" ca="1" si="339"/>
        <v/>
      </c>
      <c r="O966" s="124" t="str">
        <f t="shared" si="356"/>
        <v/>
      </c>
      <c r="P966" s="124" t="str">
        <f t="shared" si="357"/>
        <v/>
      </c>
      <c r="Q966" s="124" t="str">
        <f t="shared" si="358"/>
        <v/>
      </c>
      <c r="R966" s="124" t="str">
        <f t="shared" ca="1" si="340"/>
        <v/>
      </c>
      <c r="S966" s="154" t="str">
        <f t="shared" ca="1" si="341"/>
        <v/>
      </c>
      <c r="T966" s="154" t="str">
        <f t="shared" ref="T966:T1003" ca="1" si="359">IFERROR(N966-Q966,"")</f>
        <v/>
      </c>
      <c r="U966" s="154" t="str">
        <f t="shared" si="342"/>
        <v/>
      </c>
      <c r="V966" s="101" t="str">
        <f t="shared" ca="1" si="343"/>
        <v/>
      </c>
      <c r="W966" s="101" t="str">
        <f t="shared" si="344"/>
        <v/>
      </c>
    </row>
    <row r="967" spans="1:23">
      <c r="A967" s="102" t="str">
        <f>IFERROR(B967*Proc!$H$38,"")</f>
        <v/>
      </c>
      <c r="B967" s="34" t="str">
        <f t="shared" si="345"/>
        <v/>
      </c>
      <c r="C967" s="34" t="str">
        <f t="shared" ca="1" si="346"/>
        <v/>
      </c>
      <c r="D967" s="101" t="str">
        <f t="shared" ca="1" si="347"/>
        <v/>
      </c>
      <c r="E967" s="101" t="str">
        <f t="shared" ca="1" si="348"/>
        <v/>
      </c>
      <c r="F967" s="101" t="str">
        <f t="shared" ca="1" si="349"/>
        <v/>
      </c>
      <c r="G967" s="102" t="str">
        <f t="shared" ca="1" si="350"/>
        <v/>
      </c>
      <c r="H967" s="34" t="str">
        <f t="shared" ca="1" si="351"/>
        <v/>
      </c>
      <c r="I967" s="101" t="str">
        <f t="shared" ca="1" si="352"/>
        <v/>
      </c>
      <c r="J967" s="101" t="str">
        <f t="shared" ca="1" si="353"/>
        <v/>
      </c>
      <c r="K967" s="101" t="str">
        <f t="shared" ca="1" si="354"/>
        <v/>
      </c>
      <c r="L967" s="102" t="str">
        <f t="shared" si="355"/>
        <v/>
      </c>
      <c r="M967" s="124" t="str">
        <f t="shared" ca="1" si="338"/>
        <v/>
      </c>
      <c r="N967" s="124" t="str">
        <f t="shared" ca="1" si="339"/>
        <v/>
      </c>
      <c r="O967" s="124" t="str">
        <f t="shared" si="356"/>
        <v/>
      </c>
      <c r="P967" s="124" t="str">
        <f t="shared" si="357"/>
        <v/>
      </c>
      <c r="Q967" s="124" t="str">
        <f t="shared" si="358"/>
        <v/>
      </c>
      <c r="R967" s="124" t="str">
        <f t="shared" ca="1" si="340"/>
        <v/>
      </c>
      <c r="S967" s="154" t="str">
        <f t="shared" ca="1" si="341"/>
        <v/>
      </c>
      <c r="T967" s="154" t="str">
        <f t="shared" ca="1" si="359"/>
        <v/>
      </c>
      <c r="U967" s="154" t="str">
        <f t="shared" si="342"/>
        <v/>
      </c>
      <c r="V967" s="101" t="str">
        <f t="shared" ca="1" si="343"/>
        <v/>
      </c>
      <c r="W967" s="101" t="str">
        <f t="shared" si="344"/>
        <v/>
      </c>
    </row>
    <row r="968" spans="1:23">
      <c r="A968" s="102" t="str">
        <f>IFERROR(B968*Proc!$H$38,"")</f>
        <v/>
      </c>
      <c r="B968" s="34" t="str">
        <f t="shared" si="345"/>
        <v/>
      </c>
      <c r="C968" s="34" t="str">
        <f t="shared" ca="1" si="346"/>
        <v/>
      </c>
      <c r="D968" s="101" t="str">
        <f t="shared" ca="1" si="347"/>
        <v/>
      </c>
      <c r="E968" s="101" t="str">
        <f t="shared" ca="1" si="348"/>
        <v/>
      </c>
      <c r="F968" s="101" t="str">
        <f t="shared" ca="1" si="349"/>
        <v/>
      </c>
      <c r="G968" s="102" t="str">
        <f t="shared" ca="1" si="350"/>
        <v/>
      </c>
      <c r="H968" s="34" t="str">
        <f t="shared" ca="1" si="351"/>
        <v/>
      </c>
      <c r="I968" s="101" t="str">
        <f t="shared" ca="1" si="352"/>
        <v/>
      </c>
      <c r="J968" s="101" t="str">
        <f t="shared" ca="1" si="353"/>
        <v/>
      </c>
      <c r="K968" s="101" t="str">
        <f t="shared" ca="1" si="354"/>
        <v/>
      </c>
      <c r="L968" s="102" t="str">
        <f t="shared" si="355"/>
        <v/>
      </c>
      <c r="M968" s="124" t="str">
        <f t="shared" ca="1" si="338"/>
        <v/>
      </c>
      <c r="N968" s="124" t="str">
        <f t="shared" ca="1" si="339"/>
        <v/>
      </c>
      <c r="O968" s="124" t="str">
        <f t="shared" si="356"/>
        <v/>
      </c>
      <c r="P968" s="124" t="str">
        <f t="shared" si="357"/>
        <v/>
      </c>
      <c r="Q968" s="124" t="str">
        <f t="shared" si="358"/>
        <v/>
      </c>
      <c r="R968" s="124" t="str">
        <f t="shared" ca="1" si="340"/>
        <v/>
      </c>
      <c r="S968" s="154" t="str">
        <f t="shared" ca="1" si="341"/>
        <v/>
      </c>
      <c r="T968" s="154" t="str">
        <f t="shared" ca="1" si="359"/>
        <v/>
      </c>
      <c r="U968" s="154" t="str">
        <f t="shared" si="342"/>
        <v/>
      </c>
      <c r="V968" s="101" t="str">
        <f t="shared" ca="1" si="343"/>
        <v/>
      </c>
      <c r="W968" s="101" t="str">
        <f t="shared" si="344"/>
        <v/>
      </c>
    </row>
    <row r="969" spans="1:23">
      <c r="A969" s="102" t="str">
        <f>IFERROR(B969*Proc!$H$38,"")</f>
        <v/>
      </c>
      <c r="B969" s="34" t="str">
        <f t="shared" si="345"/>
        <v/>
      </c>
      <c r="C969" s="34" t="str">
        <f t="shared" ca="1" si="346"/>
        <v/>
      </c>
      <c r="D969" s="101" t="str">
        <f t="shared" ca="1" si="347"/>
        <v/>
      </c>
      <c r="E969" s="101" t="str">
        <f t="shared" ca="1" si="348"/>
        <v/>
      </c>
      <c r="F969" s="101" t="str">
        <f t="shared" ca="1" si="349"/>
        <v/>
      </c>
      <c r="G969" s="102" t="str">
        <f t="shared" ca="1" si="350"/>
        <v/>
      </c>
      <c r="H969" s="34" t="str">
        <f t="shared" ca="1" si="351"/>
        <v/>
      </c>
      <c r="I969" s="101" t="str">
        <f t="shared" ca="1" si="352"/>
        <v/>
      </c>
      <c r="J969" s="101" t="str">
        <f t="shared" ca="1" si="353"/>
        <v/>
      </c>
      <c r="K969" s="101" t="str">
        <f t="shared" ca="1" si="354"/>
        <v/>
      </c>
      <c r="L969" s="102" t="str">
        <f t="shared" si="355"/>
        <v/>
      </c>
      <c r="M969" s="124" t="str">
        <f t="shared" ca="1" si="338"/>
        <v/>
      </c>
      <c r="N969" s="124" t="str">
        <f t="shared" ca="1" si="339"/>
        <v/>
      </c>
      <c r="O969" s="124" t="str">
        <f t="shared" si="356"/>
        <v/>
      </c>
      <c r="P969" s="124" t="str">
        <f t="shared" si="357"/>
        <v/>
      </c>
      <c r="Q969" s="124" t="str">
        <f t="shared" si="358"/>
        <v/>
      </c>
      <c r="R969" s="124" t="str">
        <f t="shared" ca="1" si="340"/>
        <v/>
      </c>
      <c r="S969" s="154" t="str">
        <f t="shared" ca="1" si="341"/>
        <v/>
      </c>
      <c r="T969" s="154" t="str">
        <f t="shared" ca="1" si="359"/>
        <v/>
      </c>
      <c r="U969" s="154" t="str">
        <f t="shared" si="342"/>
        <v/>
      </c>
      <c r="V969" s="101" t="str">
        <f t="shared" ca="1" si="343"/>
        <v/>
      </c>
      <c r="W969" s="101" t="str">
        <f t="shared" si="344"/>
        <v/>
      </c>
    </row>
    <row r="970" spans="1:23">
      <c r="A970" s="102" t="str">
        <f>IFERROR(B970*Proc!$H$38,"")</f>
        <v/>
      </c>
      <c r="B970" s="34" t="str">
        <f t="shared" si="345"/>
        <v/>
      </c>
      <c r="C970" s="34" t="str">
        <f t="shared" ca="1" si="346"/>
        <v/>
      </c>
      <c r="D970" s="101" t="str">
        <f t="shared" ca="1" si="347"/>
        <v/>
      </c>
      <c r="E970" s="101" t="str">
        <f t="shared" ca="1" si="348"/>
        <v/>
      </c>
      <c r="F970" s="101" t="str">
        <f t="shared" ca="1" si="349"/>
        <v/>
      </c>
      <c r="G970" s="102" t="str">
        <f t="shared" ca="1" si="350"/>
        <v/>
      </c>
      <c r="H970" s="34" t="str">
        <f t="shared" ca="1" si="351"/>
        <v/>
      </c>
      <c r="I970" s="101" t="str">
        <f t="shared" ca="1" si="352"/>
        <v/>
      </c>
      <c r="J970" s="101" t="str">
        <f t="shared" ca="1" si="353"/>
        <v/>
      </c>
      <c r="K970" s="101" t="str">
        <f t="shared" ca="1" si="354"/>
        <v/>
      </c>
      <c r="L970" s="102" t="str">
        <f t="shared" si="355"/>
        <v/>
      </c>
      <c r="M970" s="124" t="str">
        <f t="shared" ca="1" si="338"/>
        <v/>
      </c>
      <c r="N970" s="124" t="str">
        <f t="shared" ca="1" si="339"/>
        <v/>
      </c>
      <c r="O970" s="124" t="str">
        <f t="shared" si="356"/>
        <v/>
      </c>
      <c r="P970" s="124" t="str">
        <f t="shared" si="357"/>
        <v/>
      </c>
      <c r="Q970" s="124" t="str">
        <f t="shared" si="358"/>
        <v/>
      </c>
      <c r="R970" s="124" t="str">
        <f t="shared" ca="1" si="340"/>
        <v/>
      </c>
      <c r="S970" s="154" t="str">
        <f t="shared" ca="1" si="341"/>
        <v/>
      </c>
      <c r="T970" s="154" t="str">
        <f t="shared" ca="1" si="359"/>
        <v/>
      </c>
      <c r="U970" s="154" t="str">
        <f t="shared" si="342"/>
        <v/>
      </c>
      <c r="V970" s="101" t="str">
        <f t="shared" ca="1" si="343"/>
        <v/>
      </c>
      <c r="W970" s="101" t="str">
        <f t="shared" si="344"/>
        <v/>
      </c>
    </row>
    <row r="971" spans="1:23">
      <c r="A971" s="102" t="str">
        <f>IFERROR(B971*Proc!$H$38,"")</f>
        <v/>
      </c>
      <c r="B971" s="34" t="str">
        <f t="shared" si="345"/>
        <v/>
      </c>
      <c r="C971" s="34" t="str">
        <f t="shared" ca="1" si="346"/>
        <v/>
      </c>
      <c r="D971" s="101" t="str">
        <f t="shared" ca="1" si="347"/>
        <v/>
      </c>
      <c r="E971" s="101" t="str">
        <f t="shared" ca="1" si="348"/>
        <v/>
      </c>
      <c r="F971" s="101" t="str">
        <f t="shared" ca="1" si="349"/>
        <v/>
      </c>
      <c r="G971" s="102" t="str">
        <f t="shared" ca="1" si="350"/>
        <v/>
      </c>
      <c r="H971" s="34" t="str">
        <f t="shared" ca="1" si="351"/>
        <v/>
      </c>
      <c r="I971" s="101" t="str">
        <f t="shared" ca="1" si="352"/>
        <v/>
      </c>
      <c r="J971" s="101" t="str">
        <f t="shared" ca="1" si="353"/>
        <v/>
      </c>
      <c r="K971" s="101" t="str">
        <f t="shared" ca="1" si="354"/>
        <v/>
      </c>
      <c r="L971" s="102" t="str">
        <f t="shared" si="355"/>
        <v/>
      </c>
      <c r="M971" s="124" t="str">
        <f t="shared" ca="1" si="338"/>
        <v/>
      </c>
      <c r="N971" s="124" t="str">
        <f t="shared" ca="1" si="339"/>
        <v/>
      </c>
      <c r="O971" s="124" t="str">
        <f t="shared" si="356"/>
        <v/>
      </c>
      <c r="P971" s="124" t="str">
        <f t="shared" si="357"/>
        <v/>
      </c>
      <c r="Q971" s="124" t="str">
        <f t="shared" si="358"/>
        <v/>
      </c>
      <c r="R971" s="124" t="str">
        <f t="shared" ca="1" si="340"/>
        <v/>
      </c>
      <c r="S971" s="154" t="str">
        <f t="shared" ca="1" si="341"/>
        <v/>
      </c>
      <c r="T971" s="154" t="str">
        <f t="shared" ca="1" si="359"/>
        <v/>
      </c>
      <c r="U971" s="154" t="str">
        <f t="shared" si="342"/>
        <v/>
      </c>
      <c r="V971" s="101" t="str">
        <f t="shared" ca="1" si="343"/>
        <v/>
      </c>
      <c r="W971" s="101" t="str">
        <f t="shared" si="344"/>
        <v/>
      </c>
    </row>
    <row r="972" spans="1:23">
      <c r="A972" s="102" t="str">
        <f>IFERROR(B972*Proc!$H$38,"")</f>
        <v/>
      </c>
      <c r="B972" s="34" t="str">
        <f t="shared" si="345"/>
        <v/>
      </c>
      <c r="C972" s="34" t="str">
        <f t="shared" ca="1" si="346"/>
        <v/>
      </c>
      <c r="D972" s="101" t="str">
        <f t="shared" ca="1" si="347"/>
        <v/>
      </c>
      <c r="E972" s="101" t="str">
        <f t="shared" ca="1" si="348"/>
        <v/>
      </c>
      <c r="F972" s="101" t="str">
        <f t="shared" ca="1" si="349"/>
        <v/>
      </c>
      <c r="G972" s="102" t="str">
        <f t="shared" ca="1" si="350"/>
        <v/>
      </c>
      <c r="H972" s="34" t="str">
        <f t="shared" ca="1" si="351"/>
        <v/>
      </c>
      <c r="I972" s="101" t="str">
        <f t="shared" ca="1" si="352"/>
        <v/>
      </c>
      <c r="J972" s="101" t="str">
        <f t="shared" ca="1" si="353"/>
        <v/>
      </c>
      <c r="K972" s="101" t="str">
        <f t="shared" ca="1" si="354"/>
        <v/>
      </c>
      <c r="L972" s="102" t="str">
        <f t="shared" si="355"/>
        <v/>
      </c>
      <c r="M972" s="124" t="str">
        <f t="shared" ca="1" si="338"/>
        <v/>
      </c>
      <c r="N972" s="124" t="str">
        <f t="shared" ca="1" si="339"/>
        <v/>
      </c>
      <c r="O972" s="124" t="str">
        <f t="shared" si="356"/>
        <v/>
      </c>
      <c r="P972" s="124" t="str">
        <f t="shared" si="357"/>
        <v/>
      </c>
      <c r="Q972" s="124" t="str">
        <f t="shared" si="358"/>
        <v/>
      </c>
      <c r="R972" s="124" t="str">
        <f t="shared" ca="1" si="340"/>
        <v/>
      </c>
      <c r="S972" s="154" t="str">
        <f t="shared" ca="1" si="341"/>
        <v/>
      </c>
      <c r="T972" s="154" t="str">
        <f t="shared" ca="1" si="359"/>
        <v/>
      </c>
      <c r="U972" s="154" t="str">
        <f t="shared" si="342"/>
        <v/>
      </c>
      <c r="V972" s="101" t="str">
        <f t="shared" ca="1" si="343"/>
        <v/>
      </c>
      <c r="W972" s="101" t="str">
        <f t="shared" si="344"/>
        <v/>
      </c>
    </row>
    <row r="973" spans="1:23">
      <c r="A973" s="102" t="str">
        <f>IFERROR(B973*Proc!$H$38,"")</f>
        <v/>
      </c>
      <c r="B973" s="34" t="str">
        <f t="shared" si="345"/>
        <v/>
      </c>
      <c r="C973" s="34" t="str">
        <f t="shared" ca="1" si="346"/>
        <v/>
      </c>
      <c r="D973" s="101" t="str">
        <f t="shared" ca="1" si="347"/>
        <v/>
      </c>
      <c r="E973" s="101" t="str">
        <f t="shared" ca="1" si="348"/>
        <v/>
      </c>
      <c r="F973" s="101" t="str">
        <f t="shared" ca="1" si="349"/>
        <v/>
      </c>
      <c r="G973" s="102" t="str">
        <f t="shared" ca="1" si="350"/>
        <v/>
      </c>
      <c r="H973" s="34" t="str">
        <f t="shared" ca="1" si="351"/>
        <v/>
      </c>
      <c r="I973" s="101" t="str">
        <f t="shared" ca="1" si="352"/>
        <v/>
      </c>
      <c r="J973" s="101" t="str">
        <f t="shared" ca="1" si="353"/>
        <v/>
      </c>
      <c r="K973" s="101" t="str">
        <f t="shared" ca="1" si="354"/>
        <v/>
      </c>
      <c r="L973" s="102" t="str">
        <f t="shared" si="355"/>
        <v/>
      </c>
      <c r="M973" s="124" t="str">
        <f t="shared" ca="1" si="338"/>
        <v/>
      </c>
      <c r="N973" s="124" t="str">
        <f t="shared" ca="1" si="339"/>
        <v/>
      </c>
      <c r="O973" s="124" t="str">
        <f t="shared" si="356"/>
        <v/>
      </c>
      <c r="P973" s="124" t="str">
        <f t="shared" si="357"/>
        <v/>
      </c>
      <c r="Q973" s="124" t="str">
        <f t="shared" si="358"/>
        <v/>
      </c>
      <c r="R973" s="124" t="str">
        <f t="shared" ca="1" si="340"/>
        <v/>
      </c>
      <c r="S973" s="154" t="str">
        <f t="shared" ca="1" si="341"/>
        <v/>
      </c>
      <c r="T973" s="154" t="str">
        <f t="shared" ca="1" si="359"/>
        <v/>
      </c>
      <c r="U973" s="154" t="str">
        <f t="shared" si="342"/>
        <v/>
      </c>
      <c r="V973" s="101" t="str">
        <f t="shared" ca="1" si="343"/>
        <v/>
      </c>
      <c r="W973" s="101" t="str">
        <f t="shared" si="344"/>
        <v/>
      </c>
    </row>
    <row r="974" spans="1:23">
      <c r="A974" s="102" t="str">
        <f>IFERROR(B974*Proc!$H$38,"")</f>
        <v/>
      </c>
      <c r="B974" s="34" t="str">
        <f t="shared" si="345"/>
        <v/>
      </c>
      <c r="C974" s="34" t="str">
        <f t="shared" ca="1" si="346"/>
        <v/>
      </c>
      <c r="D974" s="101" t="str">
        <f t="shared" ca="1" si="347"/>
        <v/>
      </c>
      <c r="E974" s="101" t="str">
        <f t="shared" ca="1" si="348"/>
        <v/>
      </c>
      <c r="F974" s="101" t="str">
        <f t="shared" ca="1" si="349"/>
        <v/>
      </c>
      <c r="G974" s="102" t="str">
        <f t="shared" ca="1" si="350"/>
        <v/>
      </c>
      <c r="H974" s="34" t="str">
        <f t="shared" ca="1" si="351"/>
        <v/>
      </c>
      <c r="I974" s="101" t="str">
        <f t="shared" ca="1" si="352"/>
        <v/>
      </c>
      <c r="J974" s="101" t="str">
        <f t="shared" ca="1" si="353"/>
        <v/>
      </c>
      <c r="K974" s="101" t="str">
        <f t="shared" ca="1" si="354"/>
        <v/>
      </c>
      <c r="L974" s="102" t="str">
        <f t="shared" si="355"/>
        <v/>
      </c>
      <c r="M974" s="124" t="str">
        <f t="shared" ca="1" si="338"/>
        <v/>
      </c>
      <c r="N974" s="124" t="str">
        <f t="shared" ca="1" si="339"/>
        <v/>
      </c>
      <c r="O974" s="124" t="str">
        <f t="shared" si="356"/>
        <v/>
      </c>
      <c r="P974" s="124" t="str">
        <f t="shared" si="357"/>
        <v/>
      </c>
      <c r="Q974" s="124" t="str">
        <f t="shared" si="358"/>
        <v/>
      </c>
      <c r="R974" s="124" t="str">
        <f t="shared" ca="1" si="340"/>
        <v/>
      </c>
      <c r="S974" s="154" t="str">
        <f t="shared" ca="1" si="341"/>
        <v/>
      </c>
      <c r="T974" s="154" t="str">
        <f t="shared" ca="1" si="359"/>
        <v/>
      </c>
      <c r="U974" s="154" t="str">
        <f t="shared" si="342"/>
        <v/>
      </c>
      <c r="V974" s="101" t="str">
        <f t="shared" ca="1" si="343"/>
        <v/>
      </c>
      <c r="W974" s="101" t="str">
        <f t="shared" si="344"/>
        <v/>
      </c>
    </row>
    <row r="975" spans="1:23">
      <c r="A975" s="102" t="str">
        <f>IFERROR(B975*Proc!$H$38,"")</f>
        <v/>
      </c>
      <c r="B975" s="34" t="str">
        <f t="shared" si="345"/>
        <v/>
      </c>
      <c r="C975" s="34" t="str">
        <f t="shared" ca="1" si="346"/>
        <v/>
      </c>
      <c r="D975" s="101" t="str">
        <f t="shared" ca="1" si="347"/>
        <v/>
      </c>
      <c r="E975" s="101" t="str">
        <f t="shared" ca="1" si="348"/>
        <v/>
      </c>
      <c r="F975" s="101" t="str">
        <f t="shared" ca="1" si="349"/>
        <v/>
      </c>
      <c r="G975" s="102" t="str">
        <f t="shared" ca="1" si="350"/>
        <v/>
      </c>
      <c r="H975" s="34" t="str">
        <f t="shared" ca="1" si="351"/>
        <v/>
      </c>
      <c r="I975" s="101" t="str">
        <f t="shared" ca="1" si="352"/>
        <v/>
      </c>
      <c r="J975" s="101" t="str">
        <f t="shared" ca="1" si="353"/>
        <v/>
      </c>
      <c r="K975" s="101" t="str">
        <f t="shared" ca="1" si="354"/>
        <v/>
      </c>
      <c r="L975" s="102" t="str">
        <f t="shared" si="355"/>
        <v/>
      </c>
      <c r="M975" s="124" t="str">
        <f t="shared" ca="1" si="338"/>
        <v/>
      </c>
      <c r="N975" s="124" t="str">
        <f t="shared" ca="1" si="339"/>
        <v/>
      </c>
      <c r="O975" s="124" t="str">
        <f t="shared" si="356"/>
        <v/>
      </c>
      <c r="P975" s="124" t="str">
        <f t="shared" si="357"/>
        <v/>
      </c>
      <c r="Q975" s="124" t="str">
        <f t="shared" si="358"/>
        <v/>
      </c>
      <c r="R975" s="124" t="str">
        <f t="shared" ca="1" si="340"/>
        <v/>
      </c>
      <c r="S975" s="154" t="str">
        <f t="shared" ca="1" si="341"/>
        <v/>
      </c>
      <c r="T975" s="154" t="str">
        <f t="shared" ca="1" si="359"/>
        <v/>
      </c>
      <c r="U975" s="154" t="str">
        <f t="shared" si="342"/>
        <v/>
      </c>
      <c r="V975" s="101" t="str">
        <f t="shared" ca="1" si="343"/>
        <v/>
      </c>
      <c r="W975" s="101" t="str">
        <f t="shared" si="344"/>
        <v/>
      </c>
    </row>
    <row r="976" spans="1:23">
      <c r="A976" s="102" t="str">
        <f>IFERROR(B976*Proc!$H$38,"")</f>
        <v/>
      </c>
      <c r="B976" s="34" t="str">
        <f t="shared" si="345"/>
        <v/>
      </c>
      <c r="C976" s="34" t="str">
        <f t="shared" ca="1" si="346"/>
        <v/>
      </c>
      <c r="D976" s="101" t="str">
        <f t="shared" ca="1" si="347"/>
        <v/>
      </c>
      <c r="E976" s="101" t="str">
        <f t="shared" ca="1" si="348"/>
        <v/>
      </c>
      <c r="F976" s="101" t="str">
        <f t="shared" ca="1" si="349"/>
        <v/>
      </c>
      <c r="G976" s="102" t="str">
        <f t="shared" ca="1" si="350"/>
        <v/>
      </c>
      <c r="H976" s="34" t="str">
        <f t="shared" ca="1" si="351"/>
        <v/>
      </c>
      <c r="I976" s="101" t="str">
        <f t="shared" ca="1" si="352"/>
        <v/>
      </c>
      <c r="J976" s="101" t="str">
        <f t="shared" ca="1" si="353"/>
        <v/>
      </c>
      <c r="K976" s="101" t="str">
        <f t="shared" ca="1" si="354"/>
        <v/>
      </c>
      <c r="L976" s="102" t="str">
        <f t="shared" si="355"/>
        <v/>
      </c>
      <c r="M976" s="124" t="str">
        <f t="shared" ca="1" si="338"/>
        <v/>
      </c>
      <c r="N976" s="124" t="str">
        <f t="shared" ca="1" si="339"/>
        <v/>
      </c>
      <c r="O976" s="124" t="str">
        <f t="shared" si="356"/>
        <v/>
      </c>
      <c r="P976" s="124" t="str">
        <f t="shared" si="357"/>
        <v/>
      </c>
      <c r="Q976" s="124" t="str">
        <f t="shared" si="358"/>
        <v/>
      </c>
      <c r="R976" s="124" t="str">
        <f t="shared" ca="1" si="340"/>
        <v/>
      </c>
      <c r="S976" s="154" t="str">
        <f t="shared" ca="1" si="341"/>
        <v/>
      </c>
      <c r="T976" s="154" t="str">
        <f t="shared" ca="1" si="359"/>
        <v/>
      </c>
      <c r="U976" s="154" t="str">
        <f t="shared" si="342"/>
        <v/>
      </c>
      <c r="V976" s="101" t="str">
        <f t="shared" ca="1" si="343"/>
        <v/>
      </c>
      <c r="W976" s="101" t="str">
        <f t="shared" si="344"/>
        <v/>
      </c>
    </row>
    <row r="977" spans="1:23">
      <c r="A977" s="102" t="str">
        <f>IFERROR(B977*Proc!$H$38,"")</f>
        <v/>
      </c>
      <c r="B977" s="34" t="str">
        <f t="shared" si="345"/>
        <v/>
      </c>
      <c r="C977" s="34" t="str">
        <f t="shared" ca="1" si="346"/>
        <v/>
      </c>
      <c r="D977" s="101" t="str">
        <f t="shared" ca="1" si="347"/>
        <v/>
      </c>
      <c r="E977" s="101" t="str">
        <f t="shared" ca="1" si="348"/>
        <v/>
      </c>
      <c r="F977" s="101" t="str">
        <f t="shared" ca="1" si="349"/>
        <v/>
      </c>
      <c r="G977" s="102" t="str">
        <f t="shared" ca="1" si="350"/>
        <v/>
      </c>
      <c r="H977" s="34" t="str">
        <f t="shared" ca="1" si="351"/>
        <v/>
      </c>
      <c r="I977" s="101" t="str">
        <f t="shared" ca="1" si="352"/>
        <v/>
      </c>
      <c r="J977" s="101" t="str">
        <f t="shared" ca="1" si="353"/>
        <v/>
      </c>
      <c r="K977" s="101" t="str">
        <f t="shared" ca="1" si="354"/>
        <v/>
      </c>
      <c r="L977" s="102" t="str">
        <f t="shared" si="355"/>
        <v/>
      </c>
      <c r="M977" s="124" t="str">
        <f t="shared" ca="1" si="338"/>
        <v/>
      </c>
      <c r="N977" s="124" t="str">
        <f t="shared" ca="1" si="339"/>
        <v/>
      </c>
      <c r="O977" s="124" t="str">
        <f t="shared" si="356"/>
        <v/>
      </c>
      <c r="P977" s="124" t="str">
        <f t="shared" si="357"/>
        <v/>
      </c>
      <c r="Q977" s="124" t="str">
        <f t="shared" si="358"/>
        <v/>
      </c>
      <c r="R977" s="124" t="str">
        <f t="shared" ca="1" si="340"/>
        <v/>
      </c>
      <c r="S977" s="154" t="str">
        <f t="shared" ca="1" si="341"/>
        <v/>
      </c>
      <c r="T977" s="154" t="str">
        <f t="shared" ca="1" si="359"/>
        <v/>
      </c>
      <c r="U977" s="154" t="str">
        <f t="shared" si="342"/>
        <v/>
      </c>
      <c r="V977" s="101" t="str">
        <f t="shared" ca="1" si="343"/>
        <v/>
      </c>
      <c r="W977" s="101" t="str">
        <f t="shared" si="344"/>
        <v/>
      </c>
    </row>
    <row r="978" spans="1:23">
      <c r="A978" s="102" t="str">
        <f>IFERROR(B978*Proc!$H$38,"")</f>
        <v/>
      </c>
      <c r="B978" s="34" t="str">
        <f t="shared" si="345"/>
        <v/>
      </c>
      <c r="C978" s="34" t="str">
        <f t="shared" ca="1" si="346"/>
        <v/>
      </c>
      <c r="D978" s="101" t="str">
        <f t="shared" ca="1" si="347"/>
        <v/>
      </c>
      <c r="E978" s="101" t="str">
        <f t="shared" ca="1" si="348"/>
        <v/>
      </c>
      <c r="F978" s="101" t="str">
        <f t="shared" ca="1" si="349"/>
        <v/>
      </c>
      <c r="G978" s="102" t="str">
        <f t="shared" ca="1" si="350"/>
        <v/>
      </c>
      <c r="H978" s="34" t="str">
        <f t="shared" ca="1" si="351"/>
        <v/>
      </c>
      <c r="I978" s="101" t="str">
        <f t="shared" ca="1" si="352"/>
        <v/>
      </c>
      <c r="J978" s="101" t="str">
        <f t="shared" ca="1" si="353"/>
        <v/>
      </c>
      <c r="K978" s="101" t="str">
        <f t="shared" ca="1" si="354"/>
        <v/>
      </c>
      <c r="L978" s="102" t="str">
        <f t="shared" si="355"/>
        <v/>
      </c>
      <c r="M978" s="124" t="str">
        <f t="shared" ca="1" si="338"/>
        <v/>
      </c>
      <c r="N978" s="124" t="str">
        <f t="shared" ca="1" si="339"/>
        <v/>
      </c>
      <c r="O978" s="124" t="str">
        <f t="shared" si="356"/>
        <v/>
      </c>
      <c r="P978" s="124" t="str">
        <f t="shared" si="357"/>
        <v/>
      </c>
      <c r="Q978" s="124" t="str">
        <f t="shared" si="358"/>
        <v/>
      </c>
      <c r="R978" s="124" t="str">
        <f t="shared" ca="1" si="340"/>
        <v/>
      </c>
      <c r="S978" s="154" t="str">
        <f t="shared" ca="1" si="341"/>
        <v/>
      </c>
      <c r="T978" s="154" t="str">
        <f t="shared" ca="1" si="359"/>
        <v/>
      </c>
      <c r="U978" s="154" t="str">
        <f t="shared" si="342"/>
        <v/>
      </c>
      <c r="V978" s="101" t="str">
        <f t="shared" ca="1" si="343"/>
        <v/>
      </c>
      <c r="W978" s="101" t="str">
        <f t="shared" si="344"/>
        <v/>
      </c>
    </row>
    <row r="979" spans="1:23">
      <c r="A979" s="102" t="str">
        <f>IFERROR(B979*Proc!$H$38,"")</f>
        <v/>
      </c>
      <c r="B979" s="34" t="str">
        <f t="shared" si="345"/>
        <v/>
      </c>
      <c r="C979" s="34" t="str">
        <f t="shared" ca="1" si="346"/>
        <v/>
      </c>
      <c r="D979" s="101" t="str">
        <f t="shared" ca="1" si="347"/>
        <v/>
      </c>
      <c r="E979" s="101" t="str">
        <f t="shared" ca="1" si="348"/>
        <v/>
      </c>
      <c r="F979" s="101" t="str">
        <f t="shared" ca="1" si="349"/>
        <v/>
      </c>
      <c r="G979" s="102" t="str">
        <f t="shared" ca="1" si="350"/>
        <v/>
      </c>
      <c r="H979" s="34" t="str">
        <f t="shared" ca="1" si="351"/>
        <v/>
      </c>
      <c r="I979" s="101" t="str">
        <f t="shared" ca="1" si="352"/>
        <v/>
      </c>
      <c r="J979" s="101" t="str">
        <f t="shared" ca="1" si="353"/>
        <v/>
      </c>
      <c r="K979" s="101" t="str">
        <f t="shared" ca="1" si="354"/>
        <v/>
      </c>
      <c r="L979" s="102" t="str">
        <f t="shared" si="355"/>
        <v/>
      </c>
      <c r="M979" s="124" t="str">
        <f t="shared" ca="1" si="338"/>
        <v/>
      </c>
      <c r="N979" s="124" t="str">
        <f t="shared" ca="1" si="339"/>
        <v/>
      </c>
      <c r="O979" s="124" t="str">
        <f t="shared" si="356"/>
        <v/>
      </c>
      <c r="P979" s="124" t="str">
        <f t="shared" si="357"/>
        <v/>
      </c>
      <c r="Q979" s="124" t="str">
        <f t="shared" si="358"/>
        <v/>
      </c>
      <c r="R979" s="124" t="str">
        <f t="shared" ca="1" si="340"/>
        <v/>
      </c>
      <c r="S979" s="154" t="str">
        <f t="shared" ca="1" si="341"/>
        <v/>
      </c>
      <c r="T979" s="154" t="str">
        <f t="shared" ca="1" si="359"/>
        <v/>
      </c>
      <c r="U979" s="154" t="str">
        <f t="shared" si="342"/>
        <v/>
      </c>
      <c r="V979" s="101" t="str">
        <f t="shared" ca="1" si="343"/>
        <v/>
      </c>
      <c r="W979" s="101" t="str">
        <f t="shared" si="344"/>
        <v/>
      </c>
    </row>
    <row r="980" spans="1:23">
      <c r="A980" s="102" t="str">
        <f>IFERROR(B980*Proc!$H$38,"")</f>
        <v/>
      </c>
      <c r="B980" s="34" t="str">
        <f t="shared" si="345"/>
        <v/>
      </c>
      <c r="C980" s="34" t="str">
        <f t="shared" ca="1" si="346"/>
        <v/>
      </c>
      <c r="D980" s="101" t="str">
        <f t="shared" ca="1" si="347"/>
        <v/>
      </c>
      <c r="E980" s="101" t="str">
        <f t="shared" ca="1" si="348"/>
        <v/>
      </c>
      <c r="F980" s="101" t="str">
        <f t="shared" ca="1" si="349"/>
        <v/>
      </c>
      <c r="G980" s="102" t="str">
        <f t="shared" ca="1" si="350"/>
        <v/>
      </c>
      <c r="H980" s="34" t="str">
        <f t="shared" ca="1" si="351"/>
        <v/>
      </c>
      <c r="I980" s="101" t="str">
        <f t="shared" ca="1" si="352"/>
        <v/>
      </c>
      <c r="J980" s="101" t="str">
        <f t="shared" ca="1" si="353"/>
        <v/>
      </c>
      <c r="K980" s="101" t="str">
        <f t="shared" ca="1" si="354"/>
        <v/>
      </c>
      <c r="L980" s="102" t="str">
        <f t="shared" si="355"/>
        <v/>
      </c>
      <c r="M980" s="124" t="str">
        <f t="shared" ca="1" si="338"/>
        <v/>
      </c>
      <c r="N980" s="124" t="str">
        <f t="shared" ca="1" si="339"/>
        <v/>
      </c>
      <c r="O980" s="124" t="str">
        <f t="shared" si="356"/>
        <v/>
      </c>
      <c r="P980" s="124" t="str">
        <f t="shared" si="357"/>
        <v/>
      </c>
      <c r="Q980" s="124" t="str">
        <f t="shared" si="358"/>
        <v/>
      </c>
      <c r="R980" s="124" t="str">
        <f t="shared" ca="1" si="340"/>
        <v/>
      </c>
      <c r="S980" s="154" t="str">
        <f t="shared" ca="1" si="341"/>
        <v/>
      </c>
      <c r="T980" s="154" t="str">
        <f t="shared" ca="1" si="359"/>
        <v/>
      </c>
      <c r="U980" s="154" t="str">
        <f t="shared" si="342"/>
        <v/>
      </c>
      <c r="V980" s="101" t="str">
        <f t="shared" ca="1" si="343"/>
        <v/>
      </c>
      <c r="W980" s="101" t="str">
        <f t="shared" si="344"/>
        <v/>
      </c>
    </row>
    <row r="981" spans="1:23">
      <c r="A981" s="102" t="str">
        <f>IFERROR(B981*Proc!$H$38,"")</f>
        <v/>
      </c>
      <c r="B981" s="34" t="str">
        <f t="shared" si="345"/>
        <v/>
      </c>
      <c r="C981" s="34" t="str">
        <f t="shared" ca="1" si="346"/>
        <v/>
      </c>
      <c r="D981" s="101" t="str">
        <f t="shared" ca="1" si="347"/>
        <v/>
      </c>
      <c r="E981" s="101" t="str">
        <f t="shared" ca="1" si="348"/>
        <v/>
      </c>
      <c r="F981" s="101" t="str">
        <f t="shared" ca="1" si="349"/>
        <v/>
      </c>
      <c r="G981" s="102" t="str">
        <f t="shared" ca="1" si="350"/>
        <v/>
      </c>
      <c r="H981" s="34" t="str">
        <f t="shared" ca="1" si="351"/>
        <v/>
      </c>
      <c r="I981" s="101" t="str">
        <f t="shared" ca="1" si="352"/>
        <v/>
      </c>
      <c r="J981" s="101" t="str">
        <f t="shared" ca="1" si="353"/>
        <v/>
      </c>
      <c r="K981" s="101" t="str">
        <f t="shared" ca="1" si="354"/>
        <v/>
      </c>
      <c r="L981" s="102" t="str">
        <f t="shared" si="355"/>
        <v/>
      </c>
      <c r="M981" s="124" t="str">
        <f t="shared" ca="1" si="338"/>
        <v/>
      </c>
      <c r="N981" s="124" t="str">
        <f t="shared" ca="1" si="339"/>
        <v/>
      </c>
      <c r="O981" s="124" t="str">
        <f t="shared" si="356"/>
        <v/>
      </c>
      <c r="P981" s="124" t="str">
        <f t="shared" si="357"/>
        <v/>
      </c>
      <c r="Q981" s="124" t="str">
        <f t="shared" si="358"/>
        <v/>
      </c>
      <c r="R981" s="124" t="str">
        <f t="shared" ca="1" si="340"/>
        <v/>
      </c>
      <c r="S981" s="154" t="str">
        <f t="shared" ca="1" si="341"/>
        <v/>
      </c>
      <c r="T981" s="154" t="str">
        <f t="shared" ca="1" si="359"/>
        <v/>
      </c>
      <c r="U981" s="154" t="str">
        <f t="shared" si="342"/>
        <v/>
      </c>
      <c r="V981" s="101" t="str">
        <f t="shared" ca="1" si="343"/>
        <v/>
      </c>
      <c r="W981" s="101" t="str">
        <f t="shared" si="344"/>
        <v/>
      </c>
    </row>
    <row r="982" spans="1:23">
      <c r="A982" s="102" t="str">
        <f>IFERROR(B982*Proc!$H$38,"")</f>
        <v/>
      </c>
      <c r="B982" s="34" t="str">
        <f t="shared" si="345"/>
        <v/>
      </c>
      <c r="C982" s="34" t="str">
        <f t="shared" ca="1" si="346"/>
        <v/>
      </c>
      <c r="D982" s="101" t="str">
        <f t="shared" ca="1" si="347"/>
        <v/>
      </c>
      <c r="E982" s="101" t="str">
        <f t="shared" ca="1" si="348"/>
        <v/>
      </c>
      <c r="F982" s="101" t="str">
        <f t="shared" ca="1" si="349"/>
        <v/>
      </c>
      <c r="G982" s="102" t="str">
        <f t="shared" ca="1" si="350"/>
        <v/>
      </c>
      <c r="H982" s="34" t="str">
        <f t="shared" ca="1" si="351"/>
        <v/>
      </c>
      <c r="I982" s="101" t="str">
        <f t="shared" ca="1" si="352"/>
        <v/>
      </c>
      <c r="J982" s="101" t="str">
        <f t="shared" ca="1" si="353"/>
        <v/>
      </c>
      <c r="K982" s="101" t="str">
        <f t="shared" ca="1" si="354"/>
        <v/>
      </c>
      <c r="L982" s="102" t="str">
        <f t="shared" si="355"/>
        <v/>
      </c>
      <c r="M982" s="124" t="str">
        <f t="shared" ca="1" si="338"/>
        <v/>
      </c>
      <c r="N982" s="124" t="str">
        <f t="shared" ca="1" si="339"/>
        <v/>
      </c>
      <c r="O982" s="124" t="str">
        <f t="shared" si="356"/>
        <v/>
      </c>
      <c r="P982" s="124" t="str">
        <f t="shared" si="357"/>
        <v/>
      </c>
      <c r="Q982" s="124" t="str">
        <f t="shared" si="358"/>
        <v/>
      </c>
      <c r="R982" s="124" t="str">
        <f t="shared" ca="1" si="340"/>
        <v/>
      </c>
      <c r="S982" s="154" t="str">
        <f t="shared" ca="1" si="341"/>
        <v/>
      </c>
      <c r="T982" s="154" t="str">
        <f t="shared" ca="1" si="359"/>
        <v/>
      </c>
      <c r="U982" s="154" t="str">
        <f t="shared" si="342"/>
        <v/>
      </c>
      <c r="V982" s="101" t="str">
        <f t="shared" ca="1" si="343"/>
        <v/>
      </c>
      <c r="W982" s="101" t="str">
        <f t="shared" si="344"/>
        <v/>
      </c>
    </row>
    <row r="983" spans="1:23">
      <c r="A983" s="102" t="str">
        <f>IFERROR(B983*Proc!$H$38,"")</f>
        <v/>
      </c>
      <c r="B983" s="34" t="str">
        <f t="shared" si="345"/>
        <v/>
      </c>
      <c r="C983" s="34" t="str">
        <f t="shared" ca="1" si="346"/>
        <v/>
      </c>
      <c r="D983" s="101" t="str">
        <f t="shared" ca="1" si="347"/>
        <v/>
      </c>
      <c r="E983" s="101" t="str">
        <f t="shared" ca="1" si="348"/>
        <v/>
      </c>
      <c r="F983" s="101" t="str">
        <f t="shared" ca="1" si="349"/>
        <v/>
      </c>
      <c r="G983" s="102" t="str">
        <f t="shared" ca="1" si="350"/>
        <v/>
      </c>
      <c r="H983" s="34" t="str">
        <f t="shared" ca="1" si="351"/>
        <v/>
      </c>
      <c r="I983" s="101" t="str">
        <f t="shared" ca="1" si="352"/>
        <v/>
      </c>
      <c r="J983" s="101" t="str">
        <f t="shared" ca="1" si="353"/>
        <v/>
      </c>
      <c r="K983" s="101" t="str">
        <f t="shared" ca="1" si="354"/>
        <v/>
      </c>
      <c r="L983" s="102" t="str">
        <f t="shared" si="355"/>
        <v/>
      </c>
      <c r="M983" s="124" t="str">
        <f t="shared" ca="1" si="338"/>
        <v/>
      </c>
      <c r="N983" s="124" t="str">
        <f t="shared" ca="1" si="339"/>
        <v/>
      </c>
      <c r="O983" s="124" t="str">
        <f t="shared" si="356"/>
        <v/>
      </c>
      <c r="P983" s="124" t="str">
        <f t="shared" si="357"/>
        <v/>
      </c>
      <c r="Q983" s="124" t="str">
        <f t="shared" si="358"/>
        <v/>
      </c>
      <c r="R983" s="124" t="str">
        <f t="shared" ca="1" si="340"/>
        <v/>
      </c>
      <c r="S983" s="154" t="str">
        <f t="shared" ca="1" si="341"/>
        <v/>
      </c>
      <c r="T983" s="154" t="str">
        <f t="shared" ca="1" si="359"/>
        <v/>
      </c>
      <c r="U983" s="154" t="str">
        <f t="shared" si="342"/>
        <v/>
      </c>
      <c r="V983" s="101" t="str">
        <f t="shared" ca="1" si="343"/>
        <v/>
      </c>
      <c r="W983" s="101" t="str">
        <f t="shared" si="344"/>
        <v/>
      </c>
    </row>
    <row r="984" spans="1:23">
      <c r="A984" s="102" t="str">
        <f>IFERROR(B984*Proc!$H$38,"")</f>
        <v/>
      </c>
      <c r="B984" s="34" t="str">
        <f t="shared" si="345"/>
        <v/>
      </c>
      <c r="C984" s="34" t="str">
        <f t="shared" ca="1" si="346"/>
        <v/>
      </c>
      <c r="D984" s="101" t="str">
        <f t="shared" ca="1" si="347"/>
        <v/>
      </c>
      <c r="E984" s="101" t="str">
        <f t="shared" ca="1" si="348"/>
        <v/>
      </c>
      <c r="F984" s="101" t="str">
        <f t="shared" ca="1" si="349"/>
        <v/>
      </c>
      <c r="G984" s="102" t="str">
        <f t="shared" ca="1" si="350"/>
        <v/>
      </c>
      <c r="H984" s="34" t="str">
        <f t="shared" ca="1" si="351"/>
        <v/>
      </c>
      <c r="I984" s="101" t="str">
        <f t="shared" ca="1" si="352"/>
        <v/>
      </c>
      <c r="J984" s="101" t="str">
        <f t="shared" ca="1" si="353"/>
        <v/>
      </c>
      <c r="K984" s="101" t="str">
        <f t="shared" ca="1" si="354"/>
        <v/>
      </c>
      <c r="L984" s="102" t="str">
        <f t="shared" si="355"/>
        <v/>
      </c>
      <c r="M984" s="124" t="str">
        <f t="shared" ca="1" si="338"/>
        <v/>
      </c>
      <c r="N984" s="124" t="str">
        <f t="shared" ca="1" si="339"/>
        <v/>
      </c>
      <c r="O984" s="124" t="str">
        <f t="shared" si="356"/>
        <v/>
      </c>
      <c r="P984" s="124" t="str">
        <f t="shared" si="357"/>
        <v/>
      </c>
      <c r="Q984" s="124" t="str">
        <f t="shared" si="358"/>
        <v/>
      </c>
      <c r="R984" s="124" t="str">
        <f t="shared" ca="1" si="340"/>
        <v/>
      </c>
      <c r="S984" s="154" t="str">
        <f t="shared" ca="1" si="341"/>
        <v/>
      </c>
      <c r="T984" s="154" t="str">
        <f t="shared" ca="1" si="359"/>
        <v/>
      </c>
      <c r="U984" s="154" t="str">
        <f t="shared" si="342"/>
        <v/>
      </c>
      <c r="V984" s="101" t="str">
        <f t="shared" ca="1" si="343"/>
        <v/>
      </c>
      <c r="W984" s="101" t="str">
        <f t="shared" si="344"/>
        <v/>
      </c>
    </row>
    <row r="985" spans="1:23">
      <c r="A985" s="102" t="str">
        <f>IFERROR(B985*Proc!$H$38,"")</f>
        <v/>
      </c>
      <c r="B985" s="34" t="str">
        <f t="shared" si="345"/>
        <v/>
      </c>
      <c r="C985" s="34" t="str">
        <f t="shared" ca="1" si="346"/>
        <v/>
      </c>
      <c r="D985" s="101" t="str">
        <f t="shared" ca="1" si="347"/>
        <v/>
      </c>
      <c r="E985" s="101" t="str">
        <f t="shared" ca="1" si="348"/>
        <v/>
      </c>
      <c r="F985" s="101" t="str">
        <f t="shared" ca="1" si="349"/>
        <v/>
      </c>
      <c r="G985" s="102" t="str">
        <f t="shared" ca="1" si="350"/>
        <v/>
      </c>
      <c r="H985" s="34" t="str">
        <f t="shared" ca="1" si="351"/>
        <v/>
      </c>
      <c r="I985" s="101" t="str">
        <f t="shared" ca="1" si="352"/>
        <v/>
      </c>
      <c r="J985" s="101" t="str">
        <f t="shared" ca="1" si="353"/>
        <v/>
      </c>
      <c r="K985" s="101" t="str">
        <f t="shared" ca="1" si="354"/>
        <v/>
      </c>
      <c r="L985" s="102" t="str">
        <f t="shared" si="355"/>
        <v/>
      </c>
      <c r="M985" s="124" t="str">
        <f t="shared" ca="1" si="338"/>
        <v/>
      </c>
      <c r="N985" s="124" t="str">
        <f t="shared" ca="1" si="339"/>
        <v/>
      </c>
      <c r="O985" s="124" t="str">
        <f t="shared" si="356"/>
        <v/>
      </c>
      <c r="P985" s="124" t="str">
        <f t="shared" si="357"/>
        <v/>
      </c>
      <c r="Q985" s="124" t="str">
        <f t="shared" si="358"/>
        <v/>
      </c>
      <c r="R985" s="124" t="str">
        <f t="shared" ca="1" si="340"/>
        <v/>
      </c>
      <c r="S985" s="154" t="str">
        <f t="shared" ca="1" si="341"/>
        <v/>
      </c>
      <c r="T985" s="154" t="str">
        <f t="shared" ca="1" si="359"/>
        <v/>
      </c>
      <c r="U985" s="154" t="str">
        <f t="shared" si="342"/>
        <v/>
      </c>
      <c r="V985" s="101" t="str">
        <f t="shared" ca="1" si="343"/>
        <v/>
      </c>
      <c r="W985" s="101" t="str">
        <f t="shared" si="344"/>
        <v/>
      </c>
    </row>
    <row r="986" spans="1:23">
      <c r="A986" s="102" t="str">
        <f>IFERROR(B986*Proc!$H$38,"")</f>
        <v/>
      </c>
      <c r="B986" s="34" t="str">
        <f t="shared" si="345"/>
        <v/>
      </c>
      <c r="C986" s="34" t="str">
        <f t="shared" ca="1" si="346"/>
        <v/>
      </c>
      <c r="D986" s="101" t="str">
        <f t="shared" ca="1" si="347"/>
        <v/>
      </c>
      <c r="E986" s="101" t="str">
        <f t="shared" ca="1" si="348"/>
        <v/>
      </c>
      <c r="F986" s="101" t="str">
        <f t="shared" ca="1" si="349"/>
        <v/>
      </c>
      <c r="G986" s="102" t="str">
        <f t="shared" ca="1" si="350"/>
        <v/>
      </c>
      <c r="H986" s="34" t="str">
        <f t="shared" ca="1" si="351"/>
        <v/>
      </c>
      <c r="I986" s="101" t="str">
        <f t="shared" ca="1" si="352"/>
        <v/>
      </c>
      <c r="J986" s="101" t="str">
        <f t="shared" ca="1" si="353"/>
        <v/>
      </c>
      <c r="K986" s="101" t="str">
        <f t="shared" ca="1" si="354"/>
        <v/>
      </c>
      <c r="L986" s="102" t="str">
        <f t="shared" si="355"/>
        <v/>
      </c>
      <c r="M986" s="124" t="str">
        <f t="shared" ca="1" si="338"/>
        <v/>
      </c>
      <c r="N986" s="124" t="str">
        <f t="shared" ca="1" si="339"/>
        <v/>
      </c>
      <c r="O986" s="124" t="str">
        <f t="shared" si="356"/>
        <v/>
      </c>
      <c r="P986" s="124" t="str">
        <f t="shared" si="357"/>
        <v/>
      </c>
      <c r="Q986" s="124" t="str">
        <f t="shared" si="358"/>
        <v/>
      </c>
      <c r="R986" s="124" t="str">
        <f t="shared" ca="1" si="340"/>
        <v/>
      </c>
      <c r="S986" s="154" t="str">
        <f t="shared" ca="1" si="341"/>
        <v/>
      </c>
      <c r="T986" s="154" t="str">
        <f t="shared" ca="1" si="359"/>
        <v/>
      </c>
      <c r="U986" s="154" t="str">
        <f t="shared" si="342"/>
        <v/>
      </c>
      <c r="V986" s="101" t="str">
        <f t="shared" ca="1" si="343"/>
        <v/>
      </c>
      <c r="W986" s="101" t="str">
        <f t="shared" si="344"/>
        <v/>
      </c>
    </row>
    <row r="987" spans="1:23">
      <c r="A987" s="102" t="str">
        <f>IFERROR(B987*Proc!$H$38,"")</f>
        <v/>
      </c>
      <c r="B987" s="34" t="str">
        <f t="shared" si="345"/>
        <v/>
      </c>
      <c r="C987" s="34" t="str">
        <f t="shared" ca="1" si="346"/>
        <v/>
      </c>
      <c r="D987" s="101" t="str">
        <f t="shared" ca="1" si="347"/>
        <v/>
      </c>
      <c r="E987" s="101" t="str">
        <f t="shared" ca="1" si="348"/>
        <v/>
      </c>
      <c r="F987" s="101" t="str">
        <f t="shared" ca="1" si="349"/>
        <v/>
      </c>
      <c r="G987" s="102" t="str">
        <f t="shared" ca="1" si="350"/>
        <v/>
      </c>
      <c r="H987" s="34" t="str">
        <f t="shared" ca="1" si="351"/>
        <v/>
      </c>
      <c r="I987" s="101" t="str">
        <f t="shared" ca="1" si="352"/>
        <v/>
      </c>
      <c r="J987" s="101" t="str">
        <f t="shared" ca="1" si="353"/>
        <v/>
      </c>
      <c r="K987" s="101" t="str">
        <f t="shared" ca="1" si="354"/>
        <v/>
      </c>
      <c r="L987" s="102" t="str">
        <f t="shared" si="355"/>
        <v/>
      </c>
      <c r="M987" s="124" t="str">
        <f t="shared" ca="1" si="338"/>
        <v/>
      </c>
      <c r="N987" s="124" t="str">
        <f t="shared" ca="1" si="339"/>
        <v/>
      </c>
      <c r="O987" s="124" t="str">
        <f t="shared" si="356"/>
        <v/>
      </c>
      <c r="P987" s="124" t="str">
        <f t="shared" si="357"/>
        <v/>
      </c>
      <c r="Q987" s="124" t="str">
        <f t="shared" si="358"/>
        <v/>
      </c>
      <c r="R987" s="124" t="str">
        <f t="shared" ca="1" si="340"/>
        <v/>
      </c>
      <c r="S987" s="154" t="str">
        <f t="shared" ca="1" si="341"/>
        <v/>
      </c>
      <c r="T987" s="154" t="str">
        <f t="shared" ca="1" si="359"/>
        <v/>
      </c>
      <c r="U987" s="154" t="str">
        <f t="shared" si="342"/>
        <v/>
      </c>
      <c r="V987" s="101" t="str">
        <f t="shared" ca="1" si="343"/>
        <v/>
      </c>
      <c r="W987" s="101" t="str">
        <f t="shared" si="344"/>
        <v/>
      </c>
    </row>
    <row r="988" spans="1:23">
      <c r="A988" s="102" t="str">
        <f>IFERROR(B988*Proc!$H$38,"")</f>
        <v/>
      </c>
      <c r="B988" s="34" t="str">
        <f t="shared" si="345"/>
        <v/>
      </c>
      <c r="C988" s="34" t="str">
        <f t="shared" ca="1" si="346"/>
        <v/>
      </c>
      <c r="D988" s="101" t="str">
        <f t="shared" ca="1" si="347"/>
        <v/>
      </c>
      <c r="E988" s="101" t="str">
        <f t="shared" ca="1" si="348"/>
        <v/>
      </c>
      <c r="F988" s="101" t="str">
        <f t="shared" ca="1" si="349"/>
        <v/>
      </c>
      <c r="G988" s="102" t="str">
        <f t="shared" ca="1" si="350"/>
        <v/>
      </c>
      <c r="H988" s="34" t="str">
        <f t="shared" ca="1" si="351"/>
        <v/>
      </c>
      <c r="I988" s="101" t="str">
        <f t="shared" ca="1" si="352"/>
        <v/>
      </c>
      <c r="J988" s="101" t="str">
        <f t="shared" ca="1" si="353"/>
        <v/>
      </c>
      <c r="K988" s="101" t="str">
        <f t="shared" ca="1" si="354"/>
        <v/>
      </c>
      <c r="L988" s="102" t="str">
        <f t="shared" si="355"/>
        <v/>
      </c>
      <c r="M988" s="124" t="str">
        <f t="shared" ca="1" si="338"/>
        <v/>
      </c>
      <c r="N988" s="124" t="str">
        <f t="shared" ca="1" si="339"/>
        <v/>
      </c>
      <c r="O988" s="124" t="str">
        <f t="shared" si="356"/>
        <v/>
      </c>
      <c r="P988" s="124" t="str">
        <f t="shared" si="357"/>
        <v/>
      </c>
      <c r="Q988" s="124" t="str">
        <f t="shared" si="358"/>
        <v/>
      </c>
      <c r="R988" s="124" t="str">
        <f t="shared" ca="1" si="340"/>
        <v/>
      </c>
      <c r="S988" s="154" t="str">
        <f t="shared" ca="1" si="341"/>
        <v/>
      </c>
      <c r="T988" s="154" t="str">
        <f t="shared" ca="1" si="359"/>
        <v/>
      </c>
      <c r="U988" s="154" t="str">
        <f t="shared" si="342"/>
        <v/>
      </c>
      <c r="V988" s="101" t="str">
        <f t="shared" ca="1" si="343"/>
        <v/>
      </c>
      <c r="W988" s="101" t="str">
        <f t="shared" si="344"/>
        <v/>
      </c>
    </row>
    <row r="989" spans="1:23">
      <c r="A989" s="102" t="str">
        <f>IFERROR(B989*Proc!$H$38,"")</f>
        <v/>
      </c>
      <c r="B989" s="34" t="str">
        <f t="shared" si="345"/>
        <v/>
      </c>
      <c r="C989" s="34" t="str">
        <f t="shared" ca="1" si="346"/>
        <v/>
      </c>
      <c r="D989" s="101" t="str">
        <f t="shared" ca="1" si="347"/>
        <v/>
      </c>
      <c r="E989" s="101" t="str">
        <f t="shared" ca="1" si="348"/>
        <v/>
      </c>
      <c r="F989" s="101" t="str">
        <f t="shared" ca="1" si="349"/>
        <v/>
      </c>
      <c r="G989" s="102" t="str">
        <f t="shared" ca="1" si="350"/>
        <v/>
      </c>
      <c r="H989" s="34" t="str">
        <f t="shared" ca="1" si="351"/>
        <v/>
      </c>
      <c r="I989" s="101" t="str">
        <f t="shared" ca="1" si="352"/>
        <v/>
      </c>
      <c r="J989" s="101" t="str">
        <f t="shared" ca="1" si="353"/>
        <v/>
      </c>
      <c r="K989" s="101" t="str">
        <f t="shared" ca="1" si="354"/>
        <v/>
      </c>
      <c r="L989" s="102" t="str">
        <f t="shared" si="355"/>
        <v/>
      </c>
      <c r="M989" s="124" t="str">
        <f t="shared" ca="1" si="338"/>
        <v/>
      </c>
      <c r="N989" s="124" t="str">
        <f t="shared" ca="1" si="339"/>
        <v/>
      </c>
      <c r="O989" s="124" t="str">
        <f t="shared" si="356"/>
        <v/>
      </c>
      <c r="P989" s="124" t="str">
        <f t="shared" si="357"/>
        <v/>
      </c>
      <c r="Q989" s="124" t="str">
        <f t="shared" si="358"/>
        <v/>
      </c>
      <c r="R989" s="124" t="str">
        <f t="shared" ca="1" si="340"/>
        <v/>
      </c>
      <c r="S989" s="154" t="str">
        <f t="shared" ca="1" si="341"/>
        <v/>
      </c>
      <c r="T989" s="154" t="str">
        <f t="shared" ca="1" si="359"/>
        <v/>
      </c>
      <c r="U989" s="154" t="str">
        <f t="shared" si="342"/>
        <v/>
      </c>
      <c r="V989" s="101" t="str">
        <f t="shared" ca="1" si="343"/>
        <v/>
      </c>
      <c r="W989" s="101" t="str">
        <f t="shared" si="344"/>
        <v/>
      </c>
    </row>
    <row r="990" spans="1:23">
      <c r="A990" s="102" t="str">
        <f>IFERROR(B990*Proc!$H$38,"")</f>
        <v/>
      </c>
      <c r="B990" s="34" t="str">
        <f t="shared" si="345"/>
        <v/>
      </c>
      <c r="C990" s="34" t="str">
        <f t="shared" ca="1" si="346"/>
        <v/>
      </c>
      <c r="D990" s="101" t="str">
        <f t="shared" ca="1" si="347"/>
        <v/>
      </c>
      <c r="E990" s="101" t="str">
        <f t="shared" ca="1" si="348"/>
        <v/>
      </c>
      <c r="F990" s="101" t="str">
        <f t="shared" ca="1" si="349"/>
        <v/>
      </c>
      <c r="G990" s="102" t="str">
        <f t="shared" ca="1" si="350"/>
        <v/>
      </c>
      <c r="H990" s="34" t="str">
        <f t="shared" ca="1" si="351"/>
        <v/>
      </c>
      <c r="I990" s="101" t="str">
        <f t="shared" ca="1" si="352"/>
        <v/>
      </c>
      <c r="J990" s="101" t="str">
        <f t="shared" ca="1" si="353"/>
        <v/>
      </c>
      <c r="K990" s="101" t="str">
        <f t="shared" ca="1" si="354"/>
        <v/>
      </c>
      <c r="L990" s="102" t="str">
        <f t="shared" si="355"/>
        <v/>
      </c>
      <c r="M990" s="124" t="str">
        <f t="shared" ca="1" si="338"/>
        <v/>
      </c>
      <c r="N990" s="124" t="str">
        <f t="shared" ca="1" si="339"/>
        <v/>
      </c>
      <c r="O990" s="124" t="str">
        <f t="shared" si="356"/>
        <v/>
      </c>
      <c r="P990" s="124" t="str">
        <f t="shared" si="357"/>
        <v/>
      </c>
      <c r="Q990" s="124" t="str">
        <f t="shared" si="358"/>
        <v/>
      </c>
      <c r="R990" s="124" t="str">
        <f t="shared" ca="1" si="340"/>
        <v/>
      </c>
      <c r="S990" s="154" t="str">
        <f t="shared" ca="1" si="341"/>
        <v/>
      </c>
      <c r="T990" s="154" t="str">
        <f t="shared" ca="1" si="359"/>
        <v/>
      </c>
      <c r="U990" s="154" t="str">
        <f t="shared" si="342"/>
        <v/>
      </c>
      <c r="V990" s="101" t="str">
        <f t="shared" ca="1" si="343"/>
        <v/>
      </c>
      <c r="W990" s="101" t="str">
        <f t="shared" si="344"/>
        <v/>
      </c>
    </row>
    <row r="991" spans="1:23">
      <c r="A991" s="102" t="str">
        <f>IFERROR(B991*Proc!$H$38,"")</f>
        <v/>
      </c>
      <c r="B991" s="34" t="str">
        <f t="shared" si="345"/>
        <v/>
      </c>
      <c r="C991" s="34" t="str">
        <f t="shared" ca="1" si="346"/>
        <v/>
      </c>
      <c r="D991" s="101" t="str">
        <f t="shared" ca="1" si="347"/>
        <v/>
      </c>
      <c r="E991" s="101" t="str">
        <f t="shared" ca="1" si="348"/>
        <v/>
      </c>
      <c r="F991" s="101" t="str">
        <f t="shared" ca="1" si="349"/>
        <v/>
      </c>
      <c r="G991" s="102" t="str">
        <f t="shared" ca="1" si="350"/>
        <v/>
      </c>
      <c r="H991" s="34" t="str">
        <f t="shared" ca="1" si="351"/>
        <v/>
      </c>
      <c r="I991" s="101" t="str">
        <f t="shared" ca="1" si="352"/>
        <v/>
      </c>
      <c r="J991" s="101" t="str">
        <f t="shared" ca="1" si="353"/>
        <v/>
      </c>
      <c r="K991" s="101" t="str">
        <f t="shared" ca="1" si="354"/>
        <v/>
      </c>
      <c r="L991" s="102" t="str">
        <f t="shared" si="355"/>
        <v/>
      </c>
      <c r="M991" s="124" t="str">
        <f t="shared" ca="1" si="338"/>
        <v/>
      </c>
      <c r="N991" s="124" t="str">
        <f t="shared" ca="1" si="339"/>
        <v/>
      </c>
      <c r="O991" s="124" t="str">
        <f t="shared" si="356"/>
        <v/>
      </c>
      <c r="P991" s="124" t="str">
        <f t="shared" si="357"/>
        <v/>
      </c>
      <c r="Q991" s="124" t="str">
        <f t="shared" si="358"/>
        <v/>
      </c>
      <c r="R991" s="124" t="str">
        <f t="shared" ca="1" si="340"/>
        <v/>
      </c>
      <c r="S991" s="154" t="str">
        <f t="shared" ca="1" si="341"/>
        <v/>
      </c>
      <c r="T991" s="154" t="str">
        <f t="shared" ca="1" si="359"/>
        <v/>
      </c>
      <c r="U991" s="154" t="str">
        <f t="shared" si="342"/>
        <v/>
      </c>
      <c r="V991" s="101" t="str">
        <f t="shared" ca="1" si="343"/>
        <v/>
      </c>
      <c r="W991" s="101" t="str">
        <f t="shared" si="344"/>
        <v/>
      </c>
    </row>
    <row r="992" spans="1:23">
      <c r="A992" s="102" t="str">
        <f>IFERROR(B992*Proc!$H$38,"")</f>
        <v/>
      </c>
      <c r="B992" s="34" t="str">
        <f t="shared" si="345"/>
        <v/>
      </c>
      <c r="C992" s="34" t="str">
        <f t="shared" ca="1" si="346"/>
        <v/>
      </c>
      <c r="D992" s="101" t="str">
        <f t="shared" ca="1" si="347"/>
        <v/>
      </c>
      <c r="E992" s="101" t="str">
        <f t="shared" ca="1" si="348"/>
        <v/>
      </c>
      <c r="F992" s="101" t="str">
        <f t="shared" ca="1" si="349"/>
        <v/>
      </c>
      <c r="G992" s="102" t="str">
        <f t="shared" ca="1" si="350"/>
        <v/>
      </c>
      <c r="H992" s="34" t="str">
        <f t="shared" ca="1" si="351"/>
        <v/>
      </c>
      <c r="I992" s="101" t="str">
        <f t="shared" ca="1" si="352"/>
        <v/>
      </c>
      <c r="J992" s="101" t="str">
        <f t="shared" ca="1" si="353"/>
        <v/>
      </c>
      <c r="K992" s="101" t="str">
        <f t="shared" ca="1" si="354"/>
        <v/>
      </c>
      <c r="L992" s="102" t="str">
        <f t="shared" si="355"/>
        <v/>
      </c>
      <c r="M992" s="124" t="str">
        <f t="shared" ca="1" si="338"/>
        <v/>
      </c>
      <c r="N992" s="124" t="str">
        <f t="shared" ca="1" si="339"/>
        <v/>
      </c>
      <c r="O992" s="124" t="str">
        <f t="shared" si="356"/>
        <v/>
      </c>
      <c r="P992" s="124" t="str">
        <f t="shared" si="357"/>
        <v/>
      </c>
      <c r="Q992" s="124" t="str">
        <f t="shared" si="358"/>
        <v/>
      </c>
      <c r="R992" s="124" t="str">
        <f t="shared" ca="1" si="340"/>
        <v/>
      </c>
      <c r="S992" s="154" t="str">
        <f t="shared" ca="1" si="341"/>
        <v/>
      </c>
      <c r="T992" s="154" t="str">
        <f t="shared" ca="1" si="359"/>
        <v/>
      </c>
      <c r="U992" s="154" t="str">
        <f t="shared" si="342"/>
        <v/>
      </c>
      <c r="V992" s="101" t="str">
        <f t="shared" ca="1" si="343"/>
        <v/>
      </c>
      <c r="W992" s="101" t="str">
        <f t="shared" si="344"/>
        <v/>
      </c>
    </row>
    <row r="993" spans="1:26">
      <c r="A993" s="102" t="str">
        <f>IFERROR(B993*Proc!$H$38,"")</f>
        <v/>
      </c>
      <c r="B993" s="34" t="str">
        <f t="shared" si="345"/>
        <v/>
      </c>
      <c r="C993" s="34" t="str">
        <f t="shared" ca="1" si="346"/>
        <v/>
      </c>
      <c r="D993" s="101" t="str">
        <f t="shared" ca="1" si="347"/>
        <v/>
      </c>
      <c r="E993" s="101" t="str">
        <f t="shared" ca="1" si="348"/>
        <v/>
      </c>
      <c r="F993" s="101" t="str">
        <f t="shared" ca="1" si="349"/>
        <v/>
      </c>
      <c r="G993" s="102" t="str">
        <f t="shared" ca="1" si="350"/>
        <v/>
      </c>
      <c r="H993" s="34" t="str">
        <f t="shared" ca="1" si="351"/>
        <v/>
      </c>
      <c r="I993" s="101" t="str">
        <f t="shared" ca="1" si="352"/>
        <v/>
      </c>
      <c r="J993" s="101" t="str">
        <f t="shared" ca="1" si="353"/>
        <v/>
      </c>
      <c r="K993" s="101" t="str">
        <f t="shared" ca="1" si="354"/>
        <v/>
      </c>
      <c r="L993" s="102" t="str">
        <f t="shared" si="355"/>
        <v/>
      </c>
      <c r="M993" s="124" t="str">
        <f t="shared" ca="1" si="338"/>
        <v/>
      </c>
      <c r="N993" s="124" t="str">
        <f t="shared" ca="1" si="339"/>
        <v/>
      </c>
      <c r="O993" s="124" t="str">
        <f t="shared" si="356"/>
        <v/>
      </c>
      <c r="P993" s="124" t="str">
        <f t="shared" si="357"/>
        <v/>
      </c>
      <c r="Q993" s="124" t="str">
        <f t="shared" si="358"/>
        <v/>
      </c>
      <c r="R993" s="124" t="str">
        <f t="shared" ca="1" si="340"/>
        <v/>
      </c>
      <c r="S993" s="154" t="str">
        <f t="shared" ca="1" si="341"/>
        <v/>
      </c>
      <c r="T993" s="154" t="str">
        <f t="shared" ca="1" si="359"/>
        <v/>
      </c>
      <c r="U993" s="154" t="str">
        <f t="shared" si="342"/>
        <v/>
      </c>
      <c r="V993" s="101" t="str">
        <f t="shared" ca="1" si="343"/>
        <v/>
      </c>
      <c r="W993" s="101" t="str">
        <f t="shared" si="344"/>
        <v/>
      </c>
    </row>
    <row r="994" spans="1:26">
      <c r="A994" s="102" t="str">
        <f>IFERROR(B994*Proc!$H$38,"")</f>
        <v/>
      </c>
      <c r="B994" s="34" t="str">
        <f t="shared" si="345"/>
        <v/>
      </c>
      <c r="C994" s="34" t="str">
        <f t="shared" ca="1" si="346"/>
        <v/>
      </c>
      <c r="D994" s="101" t="str">
        <f t="shared" ca="1" si="347"/>
        <v/>
      </c>
      <c r="E994" s="101" t="str">
        <f t="shared" ca="1" si="348"/>
        <v/>
      </c>
      <c r="F994" s="101" t="str">
        <f t="shared" ca="1" si="349"/>
        <v/>
      </c>
      <c r="G994" s="102" t="str">
        <f t="shared" ca="1" si="350"/>
        <v/>
      </c>
      <c r="H994" s="34" t="str">
        <f t="shared" ca="1" si="351"/>
        <v/>
      </c>
      <c r="I994" s="101" t="str">
        <f t="shared" ca="1" si="352"/>
        <v/>
      </c>
      <c r="J994" s="101" t="str">
        <f t="shared" ca="1" si="353"/>
        <v/>
      </c>
      <c r="K994" s="101" t="str">
        <f t="shared" ca="1" si="354"/>
        <v/>
      </c>
      <c r="L994" s="102" t="str">
        <f t="shared" si="355"/>
        <v/>
      </c>
      <c r="M994" s="124" t="str">
        <f t="shared" ca="1" si="338"/>
        <v/>
      </c>
      <c r="N994" s="124" t="str">
        <f t="shared" ca="1" si="339"/>
        <v/>
      </c>
      <c r="O994" s="124" t="str">
        <f t="shared" si="356"/>
        <v/>
      </c>
      <c r="P994" s="124" t="str">
        <f t="shared" si="357"/>
        <v/>
      </c>
      <c r="Q994" s="124" t="str">
        <f t="shared" si="358"/>
        <v/>
      </c>
      <c r="R994" s="124" t="str">
        <f t="shared" ca="1" si="340"/>
        <v/>
      </c>
      <c r="S994" s="154" t="str">
        <f t="shared" ca="1" si="341"/>
        <v/>
      </c>
      <c r="T994" s="154" t="str">
        <f t="shared" ca="1" si="359"/>
        <v/>
      </c>
      <c r="U994" s="154" t="str">
        <f t="shared" si="342"/>
        <v/>
      </c>
      <c r="V994" s="101" t="str">
        <f t="shared" ca="1" si="343"/>
        <v/>
      </c>
      <c r="W994" s="101" t="str">
        <f t="shared" si="344"/>
        <v/>
      </c>
    </row>
    <row r="995" spans="1:26">
      <c r="A995" s="102" t="str">
        <f>IFERROR(B995*Proc!$H$38,"")</f>
        <v/>
      </c>
      <c r="B995" s="34" t="str">
        <f t="shared" si="345"/>
        <v/>
      </c>
      <c r="C995" s="34" t="str">
        <f t="shared" ca="1" si="346"/>
        <v/>
      </c>
      <c r="D995" s="101" t="str">
        <f t="shared" ca="1" si="347"/>
        <v/>
      </c>
      <c r="E995" s="101" t="str">
        <f t="shared" ca="1" si="348"/>
        <v/>
      </c>
      <c r="F995" s="101" t="str">
        <f t="shared" ca="1" si="349"/>
        <v/>
      </c>
      <c r="G995" s="102" t="str">
        <f t="shared" ca="1" si="350"/>
        <v/>
      </c>
      <c r="H995" s="34" t="str">
        <f t="shared" ca="1" si="351"/>
        <v/>
      </c>
      <c r="I995" s="101" t="str">
        <f t="shared" ca="1" si="352"/>
        <v/>
      </c>
      <c r="J995" s="101" t="str">
        <f t="shared" ca="1" si="353"/>
        <v/>
      </c>
      <c r="K995" s="101" t="str">
        <f t="shared" ca="1" si="354"/>
        <v/>
      </c>
      <c r="L995" s="102" t="str">
        <f t="shared" si="355"/>
        <v/>
      </c>
      <c r="M995" s="124" t="str">
        <f t="shared" ca="1" si="338"/>
        <v/>
      </c>
      <c r="N995" s="124" t="str">
        <f t="shared" ca="1" si="339"/>
        <v/>
      </c>
      <c r="O995" s="124" t="str">
        <f t="shared" si="356"/>
        <v/>
      </c>
      <c r="P995" s="124" t="str">
        <f t="shared" si="357"/>
        <v/>
      </c>
      <c r="Q995" s="124" t="str">
        <f t="shared" si="358"/>
        <v/>
      </c>
      <c r="R995" s="124" t="str">
        <f t="shared" ca="1" si="340"/>
        <v/>
      </c>
      <c r="S995" s="154" t="str">
        <f t="shared" ca="1" si="341"/>
        <v/>
      </c>
      <c r="T995" s="154" t="str">
        <f t="shared" ca="1" si="359"/>
        <v/>
      </c>
      <c r="U995" s="154" t="str">
        <f t="shared" si="342"/>
        <v/>
      </c>
      <c r="V995" s="101" t="str">
        <f t="shared" ca="1" si="343"/>
        <v/>
      </c>
      <c r="W995" s="101" t="str">
        <f t="shared" si="344"/>
        <v/>
      </c>
    </row>
    <row r="996" spans="1:26">
      <c r="A996" s="102" t="str">
        <f>IFERROR(B996*Proc!$H$38,"")</f>
        <v/>
      </c>
      <c r="B996" s="34" t="str">
        <f t="shared" si="345"/>
        <v/>
      </c>
      <c r="C996" s="34" t="str">
        <f t="shared" ca="1" si="346"/>
        <v/>
      </c>
      <c r="D996" s="101" t="str">
        <f t="shared" ca="1" si="347"/>
        <v/>
      </c>
      <c r="E996" s="101" t="str">
        <f t="shared" ca="1" si="348"/>
        <v/>
      </c>
      <c r="F996" s="101" t="str">
        <f t="shared" ca="1" si="349"/>
        <v/>
      </c>
      <c r="G996" s="102" t="str">
        <f t="shared" ca="1" si="350"/>
        <v/>
      </c>
      <c r="H996" s="34" t="str">
        <f t="shared" ca="1" si="351"/>
        <v/>
      </c>
      <c r="I996" s="101" t="str">
        <f t="shared" ca="1" si="352"/>
        <v/>
      </c>
      <c r="J996" s="101" t="str">
        <f t="shared" ca="1" si="353"/>
        <v/>
      </c>
      <c r="K996" s="101" t="str">
        <f t="shared" ca="1" si="354"/>
        <v/>
      </c>
      <c r="L996" s="102" t="str">
        <f t="shared" si="355"/>
        <v/>
      </c>
      <c r="M996" s="124" t="str">
        <f t="shared" ca="1" si="338"/>
        <v/>
      </c>
      <c r="N996" s="124" t="str">
        <f t="shared" ca="1" si="339"/>
        <v/>
      </c>
      <c r="O996" s="124" t="str">
        <f t="shared" si="356"/>
        <v/>
      </c>
      <c r="P996" s="124" t="str">
        <f t="shared" si="357"/>
        <v/>
      </c>
      <c r="Q996" s="124" t="str">
        <f t="shared" si="358"/>
        <v/>
      </c>
      <c r="R996" s="124" t="str">
        <f t="shared" ca="1" si="340"/>
        <v/>
      </c>
      <c r="S996" s="154" t="str">
        <f t="shared" ca="1" si="341"/>
        <v/>
      </c>
      <c r="T996" s="154" t="str">
        <f t="shared" ca="1" si="359"/>
        <v/>
      </c>
      <c r="U996" s="154" t="str">
        <f t="shared" si="342"/>
        <v/>
      </c>
      <c r="V996" s="101" t="str">
        <f t="shared" ca="1" si="343"/>
        <v/>
      </c>
      <c r="W996" s="101" t="str">
        <f t="shared" si="344"/>
        <v/>
      </c>
    </row>
    <row r="997" spans="1:26">
      <c r="A997" s="102" t="str">
        <f>IFERROR(B997*Proc!$H$38,"")</f>
        <v/>
      </c>
      <c r="B997" s="34" t="str">
        <f t="shared" si="345"/>
        <v/>
      </c>
      <c r="C997" s="34" t="str">
        <f t="shared" ca="1" si="346"/>
        <v/>
      </c>
      <c r="D997" s="101" t="str">
        <f t="shared" ca="1" si="347"/>
        <v/>
      </c>
      <c r="E997" s="101" t="str">
        <f t="shared" ca="1" si="348"/>
        <v/>
      </c>
      <c r="F997" s="101" t="str">
        <f t="shared" ca="1" si="349"/>
        <v/>
      </c>
      <c r="G997" s="102" t="str">
        <f t="shared" ca="1" si="350"/>
        <v/>
      </c>
      <c r="H997" s="34" t="str">
        <f t="shared" ca="1" si="351"/>
        <v/>
      </c>
      <c r="I997" s="101" t="str">
        <f t="shared" ca="1" si="352"/>
        <v/>
      </c>
      <c r="J997" s="101" t="str">
        <f t="shared" ca="1" si="353"/>
        <v/>
      </c>
      <c r="K997" s="101" t="str">
        <f t="shared" ca="1" si="354"/>
        <v/>
      </c>
      <c r="L997" s="102" t="str">
        <f t="shared" si="355"/>
        <v/>
      </c>
      <c r="M997" s="124" t="str">
        <f t="shared" ca="1" si="338"/>
        <v/>
      </c>
      <c r="N997" s="124" t="str">
        <f t="shared" ca="1" si="339"/>
        <v/>
      </c>
      <c r="O997" s="124" t="str">
        <f t="shared" si="356"/>
        <v/>
      </c>
      <c r="P997" s="124" t="str">
        <f t="shared" si="357"/>
        <v/>
      </c>
      <c r="Q997" s="124" t="str">
        <f t="shared" si="358"/>
        <v/>
      </c>
      <c r="R997" s="124" t="str">
        <f t="shared" ca="1" si="340"/>
        <v/>
      </c>
      <c r="S997" s="154" t="str">
        <f t="shared" ca="1" si="341"/>
        <v/>
      </c>
      <c r="T997" s="154" t="str">
        <f t="shared" ca="1" si="359"/>
        <v/>
      </c>
      <c r="U997" s="154" t="str">
        <f t="shared" si="342"/>
        <v/>
      </c>
      <c r="V997" s="101" t="str">
        <f t="shared" ca="1" si="343"/>
        <v/>
      </c>
      <c r="W997" s="101" t="str">
        <f t="shared" si="344"/>
        <v/>
      </c>
    </row>
    <row r="998" spans="1:26">
      <c r="A998" s="102" t="str">
        <f>IFERROR(B998*Proc!$H$38,"")</f>
        <v/>
      </c>
      <c r="B998" s="34" t="str">
        <f t="shared" si="345"/>
        <v/>
      </c>
      <c r="C998" s="34" t="str">
        <f t="shared" ca="1" si="346"/>
        <v/>
      </c>
      <c r="D998" s="101" t="str">
        <f t="shared" ca="1" si="347"/>
        <v/>
      </c>
      <c r="E998" s="101" t="str">
        <f t="shared" ca="1" si="348"/>
        <v/>
      </c>
      <c r="F998" s="101" t="str">
        <f t="shared" ca="1" si="349"/>
        <v/>
      </c>
      <c r="G998" s="102" t="str">
        <f t="shared" ca="1" si="350"/>
        <v/>
      </c>
      <c r="H998" s="34" t="str">
        <f t="shared" ca="1" si="351"/>
        <v/>
      </c>
      <c r="I998" s="101" t="str">
        <f t="shared" ca="1" si="352"/>
        <v/>
      </c>
      <c r="J998" s="101" t="str">
        <f t="shared" ca="1" si="353"/>
        <v/>
      </c>
      <c r="K998" s="101" t="str">
        <f t="shared" ca="1" si="354"/>
        <v/>
      </c>
      <c r="L998" s="102" t="str">
        <f t="shared" si="355"/>
        <v/>
      </c>
      <c r="M998" s="124" t="str">
        <f t="shared" ca="1" si="338"/>
        <v/>
      </c>
      <c r="N998" s="124" t="str">
        <f t="shared" ca="1" si="339"/>
        <v/>
      </c>
      <c r="O998" s="124" t="str">
        <f t="shared" si="356"/>
        <v/>
      </c>
      <c r="P998" s="124" t="str">
        <f t="shared" si="357"/>
        <v/>
      </c>
      <c r="Q998" s="124" t="str">
        <f t="shared" si="358"/>
        <v/>
      </c>
      <c r="R998" s="124" t="str">
        <f t="shared" ca="1" si="340"/>
        <v/>
      </c>
      <c r="S998" s="154" t="str">
        <f t="shared" ca="1" si="341"/>
        <v/>
      </c>
      <c r="T998" s="154" t="str">
        <f t="shared" ca="1" si="359"/>
        <v/>
      </c>
      <c r="U998" s="154" t="str">
        <f t="shared" si="342"/>
        <v/>
      </c>
      <c r="V998" s="101" t="str">
        <f t="shared" ca="1" si="343"/>
        <v/>
      </c>
      <c r="W998" s="101" t="str">
        <f t="shared" si="344"/>
        <v/>
      </c>
    </row>
    <row r="999" spans="1:26">
      <c r="A999" s="102" t="str">
        <f>IFERROR(B999*Proc!$H$38,"")</f>
        <v/>
      </c>
      <c r="B999" s="34" t="str">
        <f t="shared" si="345"/>
        <v/>
      </c>
      <c r="C999" s="34" t="str">
        <f t="shared" ca="1" si="346"/>
        <v/>
      </c>
      <c r="D999" s="101" t="str">
        <f t="shared" ca="1" si="347"/>
        <v/>
      </c>
      <c r="E999" s="101" t="str">
        <f t="shared" ca="1" si="348"/>
        <v/>
      </c>
      <c r="F999" s="101" t="str">
        <f t="shared" ca="1" si="349"/>
        <v/>
      </c>
      <c r="G999" s="102" t="str">
        <f t="shared" ca="1" si="350"/>
        <v/>
      </c>
      <c r="H999" s="34" t="str">
        <f t="shared" ca="1" si="351"/>
        <v/>
      </c>
      <c r="I999" s="101" t="str">
        <f t="shared" ca="1" si="352"/>
        <v/>
      </c>
      <c r="J999" s="101" t="str">
        <f t="shared" ca="1" si="353"/>
        <v/>
      </c>
      <c r="K999" s="101" t="str">
        <f t="shared" ca="1" si="354"/>
        <v/>
      </c>
      <c r="L999" s="102" t="str">
        <f t="shared" si="355"/>
        <v/>
      </c>
      <c r="M999" s="124" t="str">
        <f t="shared" ca="1" si="338"/>
        <v/>
      </c>
      <c r="N999" s="124" t="str">
        <f t="shared" ca="1" si="339"/>
        <v/>
      </c>
      <c r="O999" s="124" t="str">
        <f t="shared" si="356"/>
        <v/>
      </c>
      <c r="P999" s="124" t="str">
        <f t="shared" si="357"/>
        <v/>
      </c>
      <c r="Q999" s="124" t="str">
        <f t="shared" si="358"/>
        <v/>
      </c>
      <c r="R999" s="124" t="str">
        <f t="shared" ca="1" si="340"/>
        <v/>
      </c>
      <c r="S999" s="154" t="str">
        <f t="shared" ca="1" si="341"/>
        <v/>
      </c>
      <c r="T999" s="154" t="str">
        <f t="shared" ca="1" si="359"/>
        <v/>
      </c>
      <c r="U999" s="154" t="str">
        <f t="shared" si="342"/>
        <v/>
      </c>
      <c r="V999" s="101" t="str">
        <f t="shared" ca="1" si="343"/>
        <v/>
      </c>
      <c r="W999" s="101" t="str">
        <f t="shared" si="344"/>
        <v/>
      </c>
    </row>
    <row r="1000" spans="1:26">
      <c r="A1000" s="102" t="str">
        <f>IFERROR(B1000*Proc!$H$38,"")</f>
        <v/>
      </c>
      <c r="B1000" s="34" t="str">
        <f t="shared" si="345"/>
        <v/>
      </c>
      <c r="C1000" s="34" t="str">
        <f t="shared" ca="1" si="346"/>
        <v/>
      </c>
      <c r="D1000" s="101" t="str">
        <f t="shared" ca="1" si="347"/>
        <v/>
      </c>
      <c r="E1000" s="101" t="str">
        <f t="shared" ca="1" si="348"/>
        <v/>
      </c>
      <c r="F1000" s="101" t="str">
        <f t="shared" ca="1" si="349"/>
        <v/>
      </c>
      <c r="G1000" s="102" t="str">
        <f t="shared" ca="1" si="350"/>
        <v/>
      </c>
      <c r="H1000" s="34" t="str">
        <f t="shared" ca="1" si="351"/>
        <v/>
      </c>
      <c r="I1000" s="101" t="str">
        <f t="shared" ca="1" si="352"/>
        <v/>
      </c>
      <c r="J1000" s="101" t="str">
        <f t="shared" ca="1" si="353"/>
        <v/>
      </c>
      <c r="K1000" s="101" t="str">
        <f t="shared" ca="1" si="354"/>
        <v/>
      </c>
      <c r="L1000" s="102" t="str">
        <f t="shared" si="355"/>
        <v/>
      </c>
      <c r="M1000" s="124" t="str">
        <f t="shared" ca="1" si="338"/>
        <v/>
      </c>
      <c r="N1000" s="124" t="str">
        <f t="shared" ca="1" si="339"/>
        <v/>
      </c>
      <c r="O1000" s="124" t="str">
        <f t="shared" si="356"/>
        <v/>
      </c>
      <c r="P1000" s="124" t="str">
        <f t="shared" si="357"/>
        <v/>
      </c>
      <c r="Q1000" s="124" t="str">
        <f t="shared" si="358"/>
        <v/>
      </c>
      <c r="R1000" s="124" t="str">
        <f t="shared" ca="1" si="340"/>
        <v/>
      </c>
      <c r="S1000" s="154" t="str">
        <f t="shared" ca="1" si="341"/>
        <v/>
      </c>
      <c r="T1000" s="154" t="str">
        <f t="shared" ca="1" si="359"/>
        <v/>
      </c>
      <c r="U1000" s="154" t="str">
        <f t="shared" si="342"/>
        <v/>
      </c>
      <c r="V1000" s="101" t="str">
        <f t="shared" ca="1" si="343"/>
        <v/>
      </c>
      <c r="W1000" s="101" t="str">
        <f t="shared" si="344"/>
        <v/>
      </c>
    </row>
    <row r="1001" spans="1:26">
      <c r="A1001" s="102" t="str">
        <f>IFERROR(B1001*Proc!$H$38,"")</f>
        <v/>
      </c>
      <c r="B1001" s="34" t="str">
        <f t="shared" si="345"/>
        <v/>
      </c>
      <c r="C1001" s="34" t="str">
        <f t="shared" ca="1" si="346"/>
        <v/>
      </c>
      <c r="D1001" s="101" t="str">
        <f t="shared" ca="1" si="347"/>
        <v/>
      </c>
      <c r="E1001" s="101" t="str">
        <f t="shared" ca="1" si="348"/>
        <v/>
      </c>
      <c r="F1001" s="101" t="str">
        <f t="shared" ca="1" si="349"/>
        <v/>
      </c>
      <c r="G1001" s="102" t="str">
        <f t="shared" ca="1" si="350"/>
        <v/>
      </c>
      <c r="H1001" s="34" t="str">
        <f t="shared" ca="1" si="351"/>
        <v/>
      </c>
      <c r="I1001" s="101" t="str">
        <f t="shared" ca="1" si="352"/>
        <v/>
      </c>
      <c r="J1001" s="101" t="str">
        <f t="shared" ca="1" si="353"/>
        <v/>
      </c>
      <c r="K1001" s="101" t="str">
        <f t="shared" ca="1" si="354"/>
        <v/>
      </c>
      <c r="L1001" s="102" t="str">
        <f t="shared" si="355"/>
        <v/>
      </c>
      <c r="M1001" s="124" t="str">
        <f t="shared" ca="1" si="338"/>
        <v/>
      </c>
      <c r="N1001" s="124" t="str">
        <f t="shared" ca="1" si="339"/>
        <v/>
      </c>
      <c r="O1001" s="124" t="str">
        <f t="shared" si="356"/>
        <v/>
      </c>
      <c r="P1001" s="124" t="str">
        <f t="shared" si="357"/>
        <v/>
      </c>
      <c r="Q1001" s="124" t="str">
        <f t="shared" si="358"/>
        <v/>
      </c>
      <c r="R1001" s="124" t="str">
        <f t="shared" ca="1" si="340"/>
        <v/>
      </c>
      <c r="S1001" s="154" t="str">
        <f t="shared" ca="1" si="341"/>
        <v/>
      </c>
      <c r="T1001" s="154" t="str">
        <f t="shared" ca="1" si="359"/>
        <v/>
      </c>
      <c r="U1001" s="154" t="str">
        <f t="shared" si="342"/>
        <v/>
      </c>
      <c r="V1001" s="101" t="str">
        <f t="shared" ca="1" si="343"/>
        <v/>
      </c>
      <c r="W1001" s="101" t="str">
        <f t="shared" si="344"/>
        <v/>
      </c>
    </row>
    <row r="1002" spans="1:26">
      <c r="A1002" s="102" t="str">
        <f>IFERROR(B1002*Proc!$H$38,"")</f>
        <v/>
      </c>
      <c r="B1002" s="34" t="str">
        <f t="shared" si="345"/>
        <v/>
      </c>
      <c r="C1002" s="34" t="str">
        <f t="shared" ca="1" si="346"/>
        <v/>
      </c>
      <c r="D1002" s="101" t="str">
        <f t="shared" ca="1" si="347"/>
        <v/>
      </c>
      <c r="E1002" s="101" t="str">
        <f t="shared" ca="1" si="348"/>
        <v/>
      </c>
      <c r="F1002" s="101" t="str">
        <f t="shared" ca="1" si="349"/>
        <v/>
      </c>
      <c r="G1002" s="102" t="str">
        <f t="shared" ca="1" si="350"/>
        <v/>
      </c>
      <c r="H1002" s="34" t="str">
        <f t="shared" ca="1" si="351"/>
        <v/>
      </c>
      <c r="I1002" s="101" t="str">
        <f t="shared" ca="1" si="352"/>
        <v/>
      </c>
      <c r="J1002" s="101" t="str">
        <f t="shared" ca="1" si="353"/>
        <v/>
      </c>
      <c r="K1002" s="101" t="str">
        <f t="shared" ca="1" si="354"/>
        <v/>
      </c>
      <c r="L1002" s="102" t="str">
        <f t="shared" si="355"/>
        <v/>
      </c>
      <c r="M1002" s="124" t="str">
        <f t="shared" ca="1" si="338"/>
        <v/>
      </c>
      <c r="N1002" s="124" t="str">
        <f t="shared" ca="1" si="339"/>
        <v/>
      </c>
      <c r="O1002" s="124" t="str">
        <f t="shared" si="356"/>
        <v/>
      </c>
      <c r="P1002" s="124" t="str">
        <f t="shared" si="357"/>
        <v/>
      </c>
      <c r="Q1002" s="124" t="str">
        <f t="shared" si="358"/>
        <v/>
      </c>
      <c r="R1002" s="124" t="str">
        <f t="shared" ca="1" si="340"/>
        <v/>
      </c>
      <c r="S1002" s="154" t="str">
        <f t="shared" ca="1" si="341"/>
        <v/>
      </c>
      <c r="T1002" s="154" t="str">
        <f t="shared" ca="1" si="359"/>
        <v/>
      </c>
      <c r="U1002" s="154" t="str">
        <f t="shared" si="342"/>
        <v/>
      </c>
      <c r="V1002" s="101" t="str">
        <f t="shared" ca="1" si="343"/>
        <v/>
      </c>
      <c r="W1002" s="101" t="str">
        <f t="shared" si="344"/>
        <v/>
      </c>
    </row>
    <row r="1003" spans="1:26">
      <c r="A1003" s="102" t="str">
        <f>IFERROR(B1003*Proc!$H$38,"")</f>
        <v/>
      </c>
      <c r="B1003" s="34" t="str">
        <f t="shared" si="345"/>
        <v/>
      </c>
      <c r="C1003" s="34" t="str">
        <f t="shared" ca="1" si="346"/>
        <v/>
      </c>
      <c r="D1003" s="101" t="str">
        <f t="shared" ca="1" si="347"/>
        <v/>
      </c>
      <c r="E1003" s="101" t="str">
        <f t="shared" ca="1" si="348"/>
        <v/>
      </c>
      <c r="F1003" s="101" t="str">
        <f t="shared" ca="1" si="349"/>
        <v/>
      </c>
      <c r="G1003" s="102" t="str">
        <f t="shared" ca="1" si="350"/>
        <v/>
      </c>
      <c r="H1003" s="34" t="str">
        <f t="shared" ca="1" si="351"/>
        <v/>
      </c>
      <c r="I1003" s="101" t="str">
        <f t="shared" ca="1" si="352"/>
        <v/>
      </c>
      <c r="J1003" s="101" t="str">
        <f t="shared" ca="1" si="353"/>
        <v/>
      </c>
      <c r="K1003" s="101" t="str">
        <f t="shared" ca="1" si="354"/>
        <v/>
      </c>
      <c r="L1003" s="102" t="str">
        <f t="shared" si="355"/>
        <v/>
      </c>
      <c r="M1003" s="124" t="str">
        <f t="shared" ca="1" si="338"/>
        <v/>
      </c>
      <c r="N1003" s="124" t="str">
        <f t="shared" ca="1" si="339"/>
        <v/>
      </c>
      <c r="O1003" s="124" t="str">
        <f t="shared" si="356"/>
        <v/>
      </c>
      <c r="P1003" s="124" t="str">
        <f t="shared" si="357"/>
        <v/>
      </c>
      <c r="Q1003" s="124" t="str">
        <f t="shared" si="358"/>
        <v/>
      </c>
      <c r="R1003" s="124" t="str">
        <f t="shared" ca="1" si="340"/>
        <v/>
      </c>
      <c r="S1003" s="154" t="str">
        <f t="shared" ca="1" si="341"/>
        <v/>
      </c>
      <c r="T1003" s="154" t="str">
        <f t="shared" ca="1" si="359"/>
        <v/>
      </c>
      <c r="U1003" s="154" t="str">
        <f t="shared" si="342"/>
        <v/>
      </c>
      <c r="V1003" s="101" t="str">
        <f t="shared" ca="1" si="343"/>
        <v/>
      </c>
      <c r="W1003" s="101" t="str">
        <f t="shared" si="344"/>
        <v/>
      </c>
    </row>
    <row r="1004" spans="1:26">
      <c r="A1004" s="19"/>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row>
  </sheetData>
  <sheetProtection password="9213" sheet="1" objects="1" scenarios="1" selectLockedCells="1" selectUnlockedCell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N146"/>
  <sheetViews>
    <sheetView workbookViewId="0">
      <selection activeCell="A2" sqref="A2:XFD146"/>
    </sheetView>
  </sheetViews>
  <sheetFormatPr defaultRowHeight="15"/>
  <cols>
    <col min="1" max="1" width="4" style="34" bestFit="1" customWidth="1"/>
    <col min="2" max="1001" width="5.5703125" style="34" bestFit="1" customWidth="1"/>
    <col min="1002" max="1002" width="4.42578125" style="34" bestFit="1" customWidth="1"/>
    <col min="1003" max="16384" width="9.140625" style="34"/>
  </cols>
  <sheetData>
    <row r="1" spans="1:1002">
      <c r="A1" s="119">
        <v>0</v>
      </c>
      <c r="B1" s="119">
        <v>1000</v>
      </c>
      <c r="C1" s="119">
        <v>999</v>
      </c>
      <c r="D1" s="119">
        <v>998</v>
      </c>
      <c r="E1" s="119">
        <v>997</v>
      </c>
      <c r="F1" s="119">
        <v>996</v>
      </c>
      <c r="G1" s="119">
        <v>995</v>
      </c>
      <c r="H1" s="119">
        <v>994</v>
      </c>
      <c r="I1" s="119">
        <v>993</v>
      </c>
      <c r="J1" s="119">
        <v>992</v>
      </c>
      <c r="K1" s="119">
        <v>991</v>
      </c>
      <c r="L1" s="119">
        <v>990</v>
      </c>
      <c r="M1" s="119">
        <v>989</v>
      </c>
      <c r="N1" s="119">
        <v>988</v>
      </c>
      <c r="O1" s="119">
        <v>987</v>
      </c>
      <c r="P1" s="119">
        <v>986</v>
      </c>
      <c r="Q1" s="119">
        <v>985</v>
      </c>
      <c r="R1" s="119">
        <v>984</v>
      </c>
      <c r="S1" s="119">
        <v>983</v>
      </c>
      <c r="T1" s="119">
        <v>982</v>
      </c>
      <c r="U1" s="119">
        <v>981</v>
      </c>
      <c r="V1" s="119">
        <v>980</v>
      </c>
      <c r="W1" s="119">
        <v>979</v>
      </c>
      <c r="X1" s="119">
        <v>978</v>
      </c>
      <c r="Y1" s="119">
        <v>977</v>
      </c>
      <c r="Z1" s="119">
        <v>976</v>
      </c>
      <c r="AA1" s="119">
        <v>975</v>
      </c>
      <c r="AB1" s="119">
        <v>974</v>
      </c>
      <c r="AC1" s="119">
        <v>973</v>
      </c>
      <c r="AD1" s="119">
        <v>972</v>
      </c>
      <c r="AE1" s="119">
        <v>971</v>
      </c>
      <c r="AF1" s="119">
        <v>970</v>
      </c>
      <c r="AG1" s="119">
        <v>969</v>
      </c>
      <c r="AH1" s="119">
        <v>968</v>
      </c>
      <c r="AI1" s="119">
        <v>967</v>
      </c>
      <c r="AJ1" s="119">
        <v>966</v>
      </c>
      <c r="AK1" s="119">
        <v>965</v>
      </c>
      <c r="AL1" s="119">
        <v>964</v>
      </c>
      <c r="AM1" s="119">
        <v>963</v>
      </c>
      <c r="AN1" s="119">
        <v>962</v>
      </c>
      <c r="AO1" s="119">
        <v>961</v>
      </c>
      <c r="AP1" s="119">
        <v>960</v>
      </c>
      <c r="AQ1" s="119">
        <v>959</v>
      </c>
      <c r="AR1" s="119">
        <v>958</v>
      </c>
      <c r="AS1" s="119">
        <v>957</v>
      </c>
      <c r="AT1" s="119">
        <v>956</v>
      </c>
      <c r="AU1" s="119">
        <v>955</v>
      </c>
      <c r="AV1" s="119">
        <v>954</v>
      </c>
      <c r="AW1" s="119">
        <v>953</v>
      </c>
      <c r="AX1" s="119">
        <v>952</v>
      </c>
      <c r="AY1" s="119">
        <v>951</v>
      </c>
      <c r="AZ1" s="119">
        <v>950</v>
      </c>
      <c r="BA1" s="119">
        <v>949</v>
      </c>
      <c r="BB1" s="119">
        <v>948</v>
      </c>
      <c r="BC1" s="119">
        <v>947</v>
      </c>
      <c r="BD1" s="119">
        <v>946</v>
      </c>
      <c r="BE1" s="119">
        <v>945</v>
      </c>
      <c r="BF1" s="119">
        <v>944</v>
      </c>
      <c r="BG1" s="119">
        <v>943</v>
      </c>
      <c r="BH1" s="119">
        <v>942</v>
      </c>
      <c r="BI1" s="119">
        <v>941</v>
      </c>
      <c r="BJ1" s="119">
        <v>940</v>
      </c>
      <c r="BK1" s="119">
        <v>939</v>
      </c>
      <c r="BL1" s="119">
        <v>938</v>
      </c>
      <c r="BM1" s="119">
        <v>937</v>
      </c>
      <c r="BN1" s="119">
        <v>936</v>
      </c>
      <c r="BO1" s="119">
        <v>935</v>
      </c>
      <c r="BP1" s="119">
        <v>934</v>
      </c>
      <c r="BQ1" s="119">
        <v>933</v>
      </c>
      <c r="BR1" s="119">
        <v>932</v>
      </c>
      <c r="BS1" s="119">
        <v>931</v>
      </c>
      <c r="BT1" s="119">
        <v>930</v>
      </c>
      <c r="BU1" s="119">
        <v>929</v>
      </c>
      <c r="BV1" s="119">
        <v>928</v>
      </c>
      <c r="BW1" s="119">
        <v>927</v>
      </c>
      <c r="BX1" s="119">
        <v>926</v>
      </c>
      <c r="BY1" s="119">
        <v>925</v>
      </c>
      <c r="BZ1" s="119">
        <v>924</v>
      </c>
      <c r="CA1" s="119">
        <v>923</v>
      </c>
      <c r="CB1" s="119">
        <v>922</v>
      </c>
      <c r="CC1" s="119">
        <v>921</v>
      </c>
      <c r="CD1" s="119">
        <v>920</v>
      </c>
      <c r="CE1" s="119">
        <v>919</v>
      </c>
      <c r="CF1" s="119">
        <v>918</v>
      </c>
      <c r="CG1" s="119">
        <v>917</v>
      </c>
      <c r="CH1" s="119">
        <v>916</v>
      </c>
      <c r="CI1" s="119">
        <v>915</v>
      </c>
      <c r="CJ1" s="119">
        <v>914</v>
      </c>
      <c r="CK1" s="119">
        <v>913</v>
      </c>
      <c r="CL1" s="119">
        <v>912</v>
      </c>
      <c r="CM1" s="119">
        <v>911</v>
      </c>
      <c r="CN1" s="119">
        <v>910</v>
      </c>
      <c r="CO1" s="119">
        <v>909</v>
      </c>
      <c r="CP1" s="119">
        <v>908</v>
      </c>
      <c r="CQ1" s="119">
        <v>907</v>
      </c>
      <c r="CR1" s="119">
        <v>906</v>
      </c>
      <c r="CS1" s="119">
        <v>905</v>
      </c>
      <c r="CT1" s="119">
        <v>904</v>
      </c>
      <c r="CU1" s="119">
        <v>903</v>
      </c>
      <c r="CV1" s="119">
        <v>902</v>
      </c>
      <c r="CW1" s="119">
        <v>901</v>
      </c>
      <c r="CX1" s="119">
        <v>900</v>
      </c>
      <c r="CY1" s="119">
        <v>899</v>
      </c>
      <c r="CZ1" s="119">
        <v>898</v>
      </c>
      <c r="DA1" s="119">
        <v>897</v>
      </c>
      <c r="DB1" s="119">
        <v>896</v>
      </c>
      <c r="DC1" s="119">
        <v>895</v>
      </c>
      <c r="DD1" s="119">
        <v>894</v>
      </c>
      <c r="DE1" s="119">
        <v>893</v>
      </c>
      <c r="DF1" s="119">
        <v>892</v>
      </c>
      <c r="DG1" s="119">
        <v>891</v>
      </c>
      <c r="DH1" s="119">
        <v>890</v>
      </c>
      <c r="DI1" s="119">
        <v>889</v>
      </c>
      <c r="DJ1" s="119">
        <v>888</v>
      </c>
      <c r="DK1" s="119">
        <v>887</v>
      </c>
      <c r="DL1" s="119">
        <v>886</v>
      </c>
      <c r="DM1" s="119">
        <v>885</v>
      </c>
      <c r="DN1" s="119">
        <v>884</v>
      </c>
      <c r="DO1" s="119">
        <v>883</v>
      </c>
      <c r="DP1" s="119">
        <v>882</v>
      </c>
      <c r="DQ1" s="119">
        <v>881</v>
      </c>
      <c r="DR1" s="119">
        <v>880</v>
      </c>
      <c r="DS1" s="119">
        <v>879</v>
      </c>
      <c r="DT1" s="119">
        <v>878</v>
      </c>
      <c r="DU1" s="119">
        <v>877</v>
      </c>
      <c r="DV1" s="119">
        <v>876</v>
      </c>
      <c r="DW1" s="119">
        <v>875</v>
      </c>
      <c r="DX1" s="119">
        <v>874</v>
      </c>
      <c r="DY1" s="119">
        <v>873</v>
      </c>
      <c r="DZ1" s="119">
        <v>872</v>
      </c>
      <c r="EA1" s="119">
        <v>871</v>
      </c>
      <c r="EB1" s="119">
        <v>870</v>
      </c>
      <c r="EC1" s="119">
        <v>869</v>
      </c>
      <c r="ED1" s="119">
        <v>868</v>
      </c>
      <c r="EE1" s="119">
        <v>867</v>
      </c>
      <c r="EF1" s="119">
        <v>866</v>
      </c>
      <c r="EG1" s="119">
        <v>865</v>
      </c>
      <c r="EH1" s="119">
        <v>864</v>
      </c>
      <c r="EI1" s="119">
        <v>863</v>
      </c>
      <c r="EJ1" s="119">
        <v>862</v>
      </c>
      <c r="EK1" s="119">
        <v>861</v>
      </c>
      <c r="EL1" s="119">
        <v>860</v>
      </c>
      <c r="EM1" s="119">
        <v>859</v>
      </c>
      <c r="EN1" s="119">
        <v>858</v>
      </c>
      <c r="EO1" s="119">
        <v>857</v>
      </c>
      <c r="EP1" s="119">
        <v>856</v>
      </c>
      <c r="EQ1" s="119">
        <v>855</v>
      </c>
      <c r="ER1" s="119">
        <v>854</v>
      </c>
      <c r="ES1" s="119">
        <v>853</v>
      </c>
      <c r="ET1" s="119">
        <v>852</v>
      </c>
      <c r="EU1" s="119">
        <v>851</v>
      </c>
      <c r="EV1" s="119">
        <v>850</v>
      </c>
      <c r="EW1" s="119">
        <v>849</v>
      </c>
      <c r="EX1" s="119">
        <v>848</v>
      </c>
      <c r="EY1" s="119">
        <v>847</v>
      </c>
      <c r="EZ1" s="119">
        <v>846</v>
      </c>
      <c r="FA1" s="119">
        <v>845</v>
      </c>
      <c r="FB1" s="119">
        <v>844</v>
      </c>
      <c r="FC1" s="119">
        <v>843</v>
      </c>
      <c r="FD1" s="119">
        <v>842</v>
      </c>
      <c r="FE1" s="119">
        <v>841</v>
      </c>
      <c r="FF1" s="119">
        <v>840</v>
      </c>
      <c r="FG1" s="119">
        <v>839</v>
      </c>
      <c r="FH1" s="119">
        <v>838</v>
      </c>
      <c r="FI1" s="119">
        <v>837</v>
      </c>
      <c r="FJ1" s="119">
        <v>836</v>
      </c>
      <c r="FK1" s="119">
        <v>835</v>
      </c>
      <c r="FL1" s="119">
        <v>834</v>
      </c>
      <c r="FM1" s="119">
        <v>833</v>
      </c>
      <c r="FN1" s="119">
        <v>832</v>
      </c>
      <c r="FO1" s="119">
        <v>831</v>
      </c>
      <c r="FP1" s="119">
        <v>830</v>
      </c>
      <c r="FQ1" s="119">
        <v>829</v>
      </c>
      <c r="FR1" s="119">
        <v>828</v>
      </c>
      <c r="FS1" s="119">
        <v>827</v>
      </c>
      <c r="FT1" s="119">
        <v>826</v>
      </c>
      <c r="FU1" s="119">
        <v>825</v>
      </c>
      <c r="FV1" s="119">
        <v>824</v>
      </c>
      <c r="FW1" s="119">
        <v>823</v>
      </c>
      <c r="FX1" s="119">
        <v>822</v>
      </c>
      <c r="FY1" s="119">
        <v>821</v>
      </c>
      <c r="FZ1" s="119">
        <v>820</v>
      </c>
      <c r="GA1" s="119">
        <v>819</v>
      </c>
      <c r="GB1" s="119">
        <v>818</v>
      </c>
      <c r="GC1" s="119">
        <v>817</v>
      </c>
      <c r="GD1" s="119">
        <v>816</v>
      </c>
      <c r="GE1" s="119">
        <v>815</v>
      </c>
      <c r="GF1" s="119">
        <v>814</v>
      </c>
      <c r="GG1" s="119">
        <v>813</v>
      </c>
      <c r="GH1" s="119">
        <v>812</v>
      </c>
      <c r="GI1" s="119">
        <v>811</v>
      </c>
      <c r="GJ1" s="119">
        <v>810</v>
      </c>
      <c r="GK1" s="119">
        <v>809</v>
      </c>
      <c r="GL1" s="119">
        <v>808</v>
      </c>
      <c r="GM1" s="119">
        <v>807</v>
      </c>
      <c r="GN1" s="119">
        <v>806</v>
      </c>
      <c r="GO1" s="119">
        <v>805</v>
      </c>
      <c r="GP1" s="119">
        <v>804</v>
      </c>
      <c r="GQ1" s="119">
        <v>803</v>
      </c>
      <c r="GR1" s="119">
        <v>802</v>
      </c>
      <c r="GS1" s="119">
        <v>801</v>
      </c>
      <c r="GT1" s="119">
        <v>800</v>
      </c>
      <c r="GU1" s="119">
        <v>799</v>
      </c>
      <c r="GV1" s="119">
        <v>798</v>
      </c>
      <c r="GW1" s="119">
        <v>797</v>
      </c>
      <c r="GX1" s="119">
        <v>796</v>
      </c>
      <c r="GY1" s="119">
        <v>795</v>
      </c>
      <c r="GZ1" s="119">
        <v>794</v>
      </c>
      <c r="HA1" s="119">
        <v>793</v>
      </c>
      <c r="HB1" s="119">
        <v>792</v>
      </c>
      <c r="HC1" s="119">
        <v>791</v>
      </c>
      <c r="HD1" s="119">
        <v>790</v>
      </c>
      <c r="HE1" s="119">
        <v>789</v>
      </c>
      <c r="HF1" s="119">
        <v>788</v>
      </c>
      <c r="HG1" s="119">
        <v>787</v>
      </c>
      <c r="HH1" s="119">
        <v>786</v>
      </c>
      <c r="HI1" s="119">
        <v>785</v>
      </c>
      <c r="HJ1" s="119">
        <v>784</v>
      </c>
      <c r="HK1" s="119">
        <v>783</v>
      </c>
      <c r="HL1" s="119">
        <v>782</v>
      </c>
      <c r="HM1" s="119">
        <v>781</v>
      </c>
      <c r="HN1" s="119">
        <v>780</v>
      </c>
      <c r="HO1" s="119">
        <v>779</v>
      </c>
      <c r="HP1" s="119">
        <v>778</v>
      </c>
      <c r="HQ1" s="119">
        <v>777</v>
      </c>
      <c r="HR1" s="119">
        <v>776</v>
      </c>
      <c r="HS1" s="119">
        <v>775</v>
      </c>
      <c r="HT1" s="119">
        <v>774</v>
      </c>
      <c r="HU1" s="119">
        <v>773</v>
      </c>
      <c r="HV1" s="119">
        <v>772</v>
      </c>
      <c r="HW1" s="119">
        <v>771</v>
      </c>
      <c r="HX1" s="119">
        <v>770</v>
      </c>
      <c r="HY1" s="119">
        <v>769</v>
      </c>
      <c r="HZ1" s="119">
        <v>768</v>
      </c>
      <c r="IA1" s="119">
        <v>767</v>
      </c>
      <c r="IB1" s="119">
        <v>766</v>
      </c>
      <c r="IC1" s="119">
        <v>765</v>
      </c>
      <c r="ID1" s="119">
        <v>764</v>
      </c>
      <c r="IE1" s="119">
        <v>763</v>
      </c>
      <c r="IF1" s="119">
        <v>762</v>
      </c>
      <c r="IG1" s="119">
        <v>761</v>
      </c>
      <c r="IH1" s="119">
        <v>760</v>
      </c>
      <c r="II1" s="119">
        <v>759</v>
      </c>
      <c r="IJ1" s="119">
        <v>758</v>
      </c>
      <c r="IK1" s="119">
        <v>757</v>
      </c>
      <c r="IL1" s="119">
        <v>756</v>
      </c>
      <c r="IM1" s="119">
        <v>755</v>
      </c>
      <c r="IN1" s="119">
        <v>754</v>
      </c>
      <c r="IO1" s="119">
        <v>753</v>
      </c>
      <c r="IP1" s="119">
        <v>752</v>
      </c>
      <c r="IQ1" s="119">
        <v>751</v>
      </c>
      <c r="IR1" s="119">
        <v>750</v>
      </c>
      <c r="IS1" s="119">
        <v>749</v>
      </c>
      <c r="IT1" s="119">
        <v>748</v>
      </c>
      <c r="IU1" s="119">
        <v>747</v>
      </c>
      <c r="IV1" s="119">
        <v>746</v>
      </c>
      <c r="IW1" s="119">
        <v>745</v>
      </c>
      <c r="IX1" s="119">
        <v>744</v>
      </c>
      <c r="IY1" s="119">
        <v>743</v>
      </c>
      <c r="IZ1" s="119">
        <v>742</v>
      </c>
      <c r="JA1" s="119">
        <v>741</v>
      </c>
      <c r="JB1" s="119">
        <v>740</v>
      </c>
      <c r="JC1" s="119">
        <v>739</v>
      </c>
      <c r="JD1" s="119">
        <v>738</v>
      </c>
      <c r="JE1" s="119">
        <v>737</v>
      </c>
      <c r="JF1" s="119">
        <v>736</v>
      </c>
      <c r="JG1" s="119">
        <v>735</v>
      </c>
      <c r="JH1" s="119">
        <v>734</v>
      </c>
      <c r="JI1" s="119">
        <v>733</v>
      </c>
      <c r="JJ1" s="119">
        <v>732</v>
      </c>
      <c r="JK1" s="119">
        <v>731</v>
      </c>
      <c r="JL1" s="119">
        <v>730</v>
      </c>
      <c r="JM1" s="119">
        <v>729</v>
      </c>
      <c r="JN1" s="119">
        <v>728</v>
      </c>
      <c r="JO1" s="119">
        <v>727</v>
      </c>
      <c r="JP1" s="119">
        <v>726</v>
      </c>
      <c r="JQ1" s="119">
        <v>725</v>
      </c>
      <c r="JR1" s="119">
        <v>724</v>
      </c>
      <c r="JS1" s="119">
        <v>723</v>
      </c>
      <c r="JT1" s="119">
        <v>722</v>
      </c>
      <c r="JU1" s="119">
        <v>721</v>
      </c>
      <c r="JV1" s="119">
        <v>720</v>
      </c>
      <c r="JW1" s="119">
        <v>719</v>
      </c>
      <c r="JX1" s="119">
        <v>718</v>
      </c>
      <c r="JY1" s="119">
        <v>717</v>
      </c>
      <c r="JZ1" s="119">
        <v>716</v>
      </c>
      <c r="KA1" s="119">
        <v>715</v>
      </c>
      <c r="KB1" s="119">
        <v>714</v>
      </c>
      <c r="KC1" s="119">
        <v>713</v>
      </c>
      <c r="KD1" s="119">
        <v>712</v>
      </c>
      <c r="KE1" s="119">
        <v>711</v>
      </c>
      <c r="KF1" s="119">
        <v>710</v>
      </c>
      <c r="KG1" s="119">
        <v>709</v>
      </c>
      <c r="KH1" s="119">
        <v>708</v>
      </c>
      <c r="KI1" s="119">
        <v>707</v>
      </c>
      <c r="KJ1" s="119">
        <v>706</v>
      </c>
      <c r="KK1" s="119">
        <v>705</v>
      </c>
      <c r="KL1" s="119">
        <v>704</v>
      </c>
      <c r="KM1" s="119">
        <v>703</v>
      </c>
      <c r="KN1" s="119">
        <v>702</v>
      </c>
      <c r="KO1" s="119">
        <v>701</v>
      </c>
      <c r="KP1" s="119">
        <v>700</v>
      </c>
      <c r="KQ1" s="119">
        <v>699</v>
      </c>
      <c r="KR1" s="119">
        <v>698</v>
      </c>
      <c r="KS1" s="119">
        <v>697</v>
      </c>
      <c r="KT1" s="119">
        <v>696</v>
      </c>
      <c r="KU1" s="119">
        <v>695</v>
      </c>
      <c r="KV1" s="119">
        <v>694</v>
      </c>
      <c r="KW1" s="119">
        <v>693</v>
      </c>
      <c r="KX1" s="119">
        <v>692</v>
      </c>
      <c r="KY1" s="119">
        <v>691</v>
      </c>
      <c r="KZ1" s="119">
        <v>690</v>
      </c>
      <c r="LA1" s="119">
        <v>689</v>
      </c>
      <c r="LB1" s="119">
        <v>688</v>
      </c>
      <c r="LC1" s="119">
        <v>687</v>
      </c>
      <c r="LD1" s="119">
        <v>686</v>
      </c>
      <c r="LE1" s="119">
        <v>685</v>
      </c>
      <c r="LF1" s="119">
        <v>684</v>
      </c>
      <c r="LG1" s="119">
        <v>683</v>
      </c>
      <c r="LH1" s="119">
        <v>682</v>
      </c>
      <c r="LI1" s="119">
        <v>681</v>
      </c>
      <c r="LJ1" s="119">
        <v>680</v>
      </c>
      <c r="LK1" s="119">
        <v>679</v>
      </c>
      <c r="LL1" s="119">
        <v>678</v>
      </c>
      <c r="LM1" s="119">
        <v>677</v>
      </c>
      <c r="LN1" s="119">
        <v>676</v>
      </c>
      <c r="LO1" s="119">
        <v>675</v>
      </c>
      <c r="LP1" s="119">
        <v>674</v>
      </c>
      <c r="LQ1" s="119">
        <v>673</v>
      </c>
      <c r="LR1" s="119">
        <v>672</v>
      </c>
      <c r="LS1" s="119">
        <v>671</v>
      </c>
      <c r="LT1" s="119">
        <v>670</v>
      </c>
      <c r="LU1" s="119">
        <v>669</v>
      </c>
      <c r="LV1" s="119">
        <v>668</v>
      </c>
      <c r="LW1" s="119">
        <v>667</v>
      </c>
      <c r="LX1" s="119">
        <v>666</v>
      </c>
      <c r="LY1" s="119">
        <v>665</v>
      </c>
      <c r="LZ1" s="119">
        <v>664</v>
      </c>
      <c r="MA1" s="119">
        <v>663</v>
      </c>
      <c r="MB1" s="119">
        <v>662</v>
      </c>
      <c r="MC1" s="119">
        <v>661</v>
      </c>
      <c r="MD1" s="119">
        <v>660</v>
      </c>
      <c r="ME1" s="119">
        <v>659</v>
      </c>
      <c r="MF1" s="119">
        <v>658</v>
      </c>
      <c r="MG1" s="119">
        <v>657</v>
      </c>
      <c r="MH1" s="119">
        <v>656</v>
      </c>
      <c r="MI1" s="119">
        <v>655</v>
      </c>
      <c r="MJ1" s="119">
        <v>654</v>
      </c>
      <c r="MK1" s="119">
        <v>653</v>
      </c>
      <c r="ML1" s="119">
        <v>652</v>
      </c>
      <c r="MM1" s="119">
        <v>651</v>
      </c>
      <c r="MN1" s="119">
        <v>650</v>
      </c>
      <c r="MO1" s="119">
        <v>649</v>
      </c>
      <c r="MP1" s="119">
        <v>648</v>
      </c>
      <c r="MQ1" s="119">
        <v>647</v>
      </c>
      <c r="MR1" s="119">
        <v>646</v>
      </c>
      <c r="MS1" s="119">
        <v>645</v>
      </c>
      <c r="MT1" s="119">
        <v>644</v>
      </c>
      <c r="MU1" s="119">
        <v>643</v>
      </c>
      <c r="MV1" s="119">
        <v>642</v>
      </c>
      <c r="MW1" s="119">
        <v>641</v>
      </c>
      <c r="MX1" s="119">
        <v>640</v>
      </c>
      <c r="MY1" s="119">
        <v>639</v>
      </c>
      <c r="MZ1" s="119">
        <v>638</v>
      </c>
      <c r="NA1" s="119">
        <v>637</v>
      </c>
      <c r="NB1" s="119">
        <v>636</v>
      </c>
      <c r="NC1" s="119">
        <v>635</v>
      </c>
      <c r="ND1" s="119">
        <v>634</v>
      </c>
      <c r="NE1" s="119">
        <v>633</v>
      </c>
      <c r="NF1" s="119">
        <v>632</v>
      </c>
      <c r="NG1" s="119">
        <v>631</v>
      </c>
      <c r="NH1" s="119">
        <v>630</v>
      </c>
      <c r="NI1" s="119">
        <v>629</v>
      </c>
      <c r="NJ1" s="119">
        <v>628</v>
      </c>
      <c r="NK1" s="119">
        <v>627</v>
      </c>
      <c r="NL1" s="119">
        <v>626</v>
      </c>
      <c r="NM1" s="119">
        <v>625</v>
      </c>
      <c r="NN1" s="119">
        <v>624</v>
      </c>
      <c r="NO1" s="119">
        <v>623</v>
      </c>
      <c r="NP1" s="119">
        <v>622</v>
      </c>
      <c r="NQ1" s="119">
        <v>621</v>
      </c>
      <c r="NR1" s="119">
        <v>620</v>
      </c>
      <c r="NS1" s="119">
        <v>619</v>
      </c>
      <c r="NT1" s="119">
        <v>618</v>
      </c>
      <c r="NU1" s="119">
        <v>617</v>
      </c>
      <c r="NV1" s="119">
        <v>616</v>
      </c>
      <c r="NW1" s="119">
        <v>615</v>
      </c>
      <c r="NX1" s="119">
        <v>614</v>
      </c>
      <c r="NY1" s="119">
        <v>613</v>
      </c>
      <c r="NZ1" s="119">
        <v>612</v>
      </c>
      <c r="OA1" s="119">
        <v>611</v>
      </c>
      <c r="OB1" s="119">
        <v>610</v>
      </c>
      <c r="OC1" s="119">
        <v>609</v>
      </c>
      <c r="OD1" s="119">
        <v>608</v>
      </c>
      <c r="OE1" s="119">
        <v>607</v>
      </c>
      <c r="OF1" s="119">
        <v>606</v>
      </c>
      <c r="OG1" s="119">
        <v>605</v>
      </c>
      <c r="OH1" s="119">
        <v>604</v>
      </c>
      <c r="OI1" s="119">
        <v>603</v>
      </c>
      <c r="OJ1" s="119">
        <v>602</v>
      </c>
      <c r="OK1" s="119">
        <v>601</v>
      </c>
      <c r="OL1" s="119">
        <v>600</v>
      </c>
      <c r="OM1" s="119">
        <v>599</v>
      </c>
      <c r="ON1" s="119">
        <v>598</v>
      </c>
      <c r="OO1" s="119">
        <v>597</v>
      </c>
      <c r="OP1" s="119">
        <v>596</v>
      </c>
      <c r="OQ1" s="119">
        <v>595</v>
      </c>
      <c r="OR1" s="119">
        <v>594</v>
      </c>
      <c r="OS1" s="119">
        <v>593</v>
      </c>
      <c r="OT1" s="119">
        <v>592</v>
      </c>
      <c r="OU1" s="119">
        <v>591</v>
      </c>
      <c r="OV1" s="119">
        <v>590</v>
      </c>
      <c r="OW1" s="119">
        <v>589</v>
      </c>
      <c r="OX1" s="119">
        <v>588</v>
      </c>
      <c r="OY1" s="119">
        <v>587</v>
      </c>
      <c r="OZ1" s="119">
        <v>586</v>
      </c>
      <c r="PA1" s="119">
        <v>585</v>
      </c>
      <c r="PB1" s="119">
        <v>584</v>
      </c>
      <c r="PC1" s="119">
        <v>583</v>
      </c>
      <c r="PD1" s="119">
        <v>582</v>
      </c>
      <c r="PE1" s="119">
        <v>581</v>
      </c>
      <c r="PF1" s="119">
        <v>580</v>
      </c>
      <c r="PG1" s="119">
        <v>579</v>
      </c>
      <c r="PH1" s="119">
        <v>578</v>
      </c>
      <c r="PI1" s="119">
        <v>577</v>
      </c>
      <c r="PJ1" s="119">
        <v>576</v>
      </c>
      <c r="PK1" s="119">
        <v>575</v>
      </c>
      <c r="PL1" s="119">
        <v>574</v>
      </c>
      <c r="PM1" s="119">
        <v>573</v>
      </c>
      <c r="PN1" s="119">
        <v>572</v>
      </c>
      <c r="PO1" s="119">
        <v>571</v>
      </c>
      <c r="PP1" s="119">
        <v>570</v>
      </c>
      <c r="PQ1" s="119">
        <v>569</v>
      </c>
      <c r="PR1" s="119">
        <v>568</v>
      </c>
      <c r="PS1" s="119">
        <v>567</v>
      </c>
      <c r="PT1" s="119">
        <v>566</v>
      </c>
      <c r="PU1" s="119">
        <v>565</v>
      </c>
      <c r="PV1" s="119">
        <v>564</v>
      </c>
      <c r="PW1" s="119">
        <v>563</v>
      </c>
      <c r="PX1" s="119">
        <v>562</v>
      </c>
      <c r="PY1" s="119">
        <v>561</v>
      </c>
      <c r="PZ1" s="119">
        <v>560</v>
      </c>
      <c r="QA1" s="119">
        <v>559</v>
      </c>
      <c r="QB1" s="119">
        <v>558</v>
      </c>
      <c r="QC1" s="119">
        <v>557</v>
      </c>
      <c r="QD1" s="119">
        <v>556</v>
      </c>
      <c r="QE1" s="119">
        <v>555</v>
      </c>
      <c r="QF1" s="119">
        <v>554</v>
      </c>
      <c r="QG1" s="119">
        <v>553</v>
      </c>
      <c r="QH1" s="119">
        <v>552</v>
      </c>
      <c r="QI1" s="119">
        <v>551</v>
      </c>
      <c r="QJ1" s="119">
        <v>550</v>
      </c>
      <c r="QK1" s="119">
        <v>549</v>
      </c>
      <c r="QL1" s="119">
        <v>548</v>
      </c>
      <c r="QM1" s="119">
        <v>547</v>
      </c>
      <c r="QN1" s="119">
        <v>546</v>
      </c>
      <c r="QO1" s="119">
        <v>545</v>
      </c>
      <c r="QP1" s="119">
        <v>544</v>
      </c>
      <c r="QQ1" s="119">
        <v>543</v>
      </c>
      <c r="QR1" s="119">
        <v>542</v>
      </c>
      <c r="QS1" s="119">
        <v>541</v>
      </c>
      <c r="QT1" s="119">
        <v>540</v>
      </c>
      <c r="QU1" s="119">
        <v>539</v>
      </c>
      <c r="QV1" s="119">
        <v>538</v>
      </c>
      <c r="QW1" s="119">
        <v>537</v>
      </c>
      <c r="QX1" s="119">
        <v>536</v>
      </c>
      <c r="QY1" s="119">
        <v>535</v>
      </c>
      <c r="QZ1" s="119">
        <v>534</v>
      </c>
      <c r="RA1" s="119">
        <v>533</v>
      </c>
      <c r="RB1" s="119">
        <v>532</v>
      </c>
      <c r="RC1" s="119">
        <v>531</v>
      </c>
      <c r="RD1" s="119">
        <v>530</v>
      </c>
      <c r="RE1" s="119">
        <v>529</v>
      </c>
      <c r="RF1" s="119">
        <v>528</v>
      </c>
      <c r="RG1" s="119">
        <v>527</v>
      </c>
      <c r="RH1" s="119">
        <v>526</v>
      </c>
      <c r="RI1" s="119">
        <v>525</v>
      </c>
      <c r="RJ1" s="119">
        <v>524</v>
      </c>
      <c r="RK1" s="119">
        <v>523</v>
      </c>
      <c r="RL1" s="119">
        <v>522</v>
      </c>
      <c r="RM1" s="119">
        <v>521</v>
      </c>
      <c r="RN1" s="119">
        <v>520</v>
      </c>
      <c r="RO1" s="119">
        <v>519</v>
      </c>
      <c r="RP1" s="119">
        <v>518</v>
      </c>
      <c r="RQ1" s="119">
        <v>517</v>
      </c>
      <c r="RR1" s="119">
        <v>516</v>
      </c>
      <c r="RS1" s="119">
        <v>515</v>
      </c>
      <c r="RT1" s="119">
        <v>514</v>
      </c>
      <c r="RU1" s="119">
        <v>513</v>
      </c>
      <c r="RV1" s="119">
        <v>512</v>
      </c>
      <c r="RW1" s="119">
        <v>511</v>
      </c>
      <c r="RX1" s="119">
        <v>510</v>
      </c>
      <c r="RY1" s="119">
        <v>509</v>
      </c>
      <c r="RZ1" s="119">
        <v>508</v>
      </c>
      <c r="SA1" s="119">
        <v>507</v>
      </c>
      <c r="SB1" s="119">
        <v>506</v>
      </c>
      <c r="SC1" s="119">
        <v>505</v>
      </c>
      <c r="SD1" s="119">
        <v>504</v>
      </c>
      <c r="SE1" s="119">
        <v>503</v>
      </c>
      <c r="SF1" s="119">
        <v>502</v>
      </c>
      <c r="SG1" s="119">
        <v>501</v>
      </c>
      <c r="SH1" s="119">
        <v>500</v>
      </c>
      <c r="SI1" s="119">
        <v>499</v>
      </c>
      <c r="SJ1" s="119">
        <v>498</v>
      </c>
      <c r="SK1" s="119">
        <v>497</v>
      </c>
      <c r="SL1" s="119">
        <v>496</v>
      </c>
      <c r="SM1" s="119">
        <v>495</v>
      </c>
      <c r="SN1" s="119">
        <v>494</v>
      </c>
      <c r="SO1" s="119">
        <v>493</v>
      </c>
      <c r="SP1" s="119">
        <v>492</v>
      </c>
      <c r="SQ1" s="119">
        <v>491</v>
      </c>
      <c r="SR1" s="119">
        <v>490</v>
      </c>
      <c r="SS1" s="119">
        <v>489</v>
      </c>
      <c r="ST1" s="119">
        <v>488</v>
      </c>
      <c r="SU1" s="119">
        <v>487</v>
      </c>
      <c r="SV1" s="119">
        <v>486</v>
      </c>
      <c r="SW1" s="119">
        <v>485</v>
      </c>
      <c r="SX1" s="119">
        <v>484</v>
      </c>
      <c r="SY1" s="119">
        <v>483</v>
      </c>
      <c r="SZ1" s="119">
        <v>482</v>
      </c>
      <c r="TA1" s="119">
        <v>481</v>
      </c>
      <c r="TB1" s="119">
        <v>480</v>
      </c>
      <c r="TC1" s="119">
        <v>479</v>
      </c>
      <c r="TD1" s="119">
        <v>478</v>
      </c>
      <c r="TE1" s="119">
        <v>477</v>
      </c>
      <c r="TF1" s="119">
        <v>476</v>
      </c>
      <c r="TG1" s="119">
        <v>475</v>
      </c>
      <c r="TH1" s="119">
        <v>474</v>
      </c>
      <c r="TI1" s="119">
        <v>473</v>
      </c>
      <c r="TJ1" s="119">
        <v>472</v>
      </c>
      <c r="TK1" s="119">
        <v>471</v>
      </c>
      <c r="TL1" s="119">
        <v>470</v>
      </c>
      <c r="TM1" s="119">
        <v>469</v>
      </c>
      <c r="TN1" s="119">
        <v>468</v>
      </c>
      <c r="TO1" s="119">
        <v>467</v>
      </c>
      <c r="TP1" s="119">
        <v>466</v>
      </c>
      <c r="TQ1" s="119">
        <v>465</v>
      </c>
      <c r="TR1" s="119">
        <v>464</v>
      </c>
      <c r="TS1" s="119">
        <v>463</v>
      </c>
      <c r="TT1" s="119">
        <v>462</v>
      </c>
      <c r="TU1" s="119">
        <v>461</v>
      </c>
      <c r="TV1" s="119">
        <v>460</v>
      </c>
      <c r="TW1" s="119">
        <v>459</v>
      </c>
      <c r="TX1" s="119">
        <v>458</v>
      </c>
      <c r="TY1" s="119">
        <v>457</v>
      </c>
      <c r="TZ1" s="119">
        <v>456</v>
      </c>
      <c r="UA1" s="119">
        <v>455</v>
      </c>
      <c r="UB1" s="119">
        <v>454</v>
      </c>
      <c r="UC1" s="119">
        <v>453</v>
      </c>
      <c r="UD1" s="119">
        <v>452</v>
      </c>
      <c r="UE1" s="119">
        <v>451</v>
      </c>
      <c r="UF1" s="119">
        <v>450</v>
      </c>
      <c r="UG1" s="119">
        <v>449</v>
      </c>
      <c r="UH1" s="119">
        <v>448</v>
      </c>
      <c r="UI1" s="119">
        <v>447</v>
      </c>
      <c r="UJ1" s="119">
        <v>446</v>
      </c>
      <c r="UK1" s="119">
        <v>445</v>
      </c>
      <c r="UL1" s="119">
        <v>444</v>
      </c>
      <c r="UM1" s="119">
        <v>443</v>
      </c>
      <c r="UN1" s="119">
        <v>442</v>
      </c>
      <c r="UO1" s="119">
        <v>441</v>
      </c>
      <c r="UP1" s="119">
        <v>440</v>
      </c>
      <c r="UQ1" s="119">
        <v>439</v>
      </c>
      <c r="UR1" s="119">
        <v>438</v>
      </c>
      <c r="US1" s="119">
        <v>437</v>
      </c>
      <c r="UT1" s="119">
        <v>436</v>
      </c>
      <c r="UU1" s="119">
        <v>435</v>
      </c>
      <c r="UV1" s="119">
        <v>434</v>
      </c>
      <c r="UW1" s="119">
        <v>433</v>
      </c>
      <c r="UX1" s="119">
        <v>432</v>
      </c>
      <c r="UY1" s="119">
        <v>431</v>
      </c>
      <c r="UZ1" s="119">
        <v>430</v>
      </c>
      <c r="VA1" s="119">
        <v>429</v>
      </c>
      <c r="VB1" s="119">
        <v>428</v>
      </c>
      <c r="VC1" s="119">
        <v>427</v>
      </c>
      <c r="VD1" s="119">
        <v>426</v>
      </c>
      <c r="VE1" s="119">
        <v>425</v>
      </c>
      <c r="VF1" s="119">
        <v>424</v>
      </c>
      <c r="VG1" s="119">
        <v>423</v>
      </c>
      <c r="VH1" s="119">
        <v>422</v>
      </c>
      <c r="VI1" s="119">
        <v>421</v>
      </c>
      <c r="VJ1" s="119">
        <v>420</v>
      </c>
      <c r="VK1" s="119">
        <v>419</v>
      </c>
      <c r="VL1" s="119">
        <v>418</v>
      </c>
      <c r="VM1" s="119">
        <v>417</v>
      </c>
      <c r="VN1" s="119">
        <v>416</v>
      </c>
      <c r="VO1" s="119">
        <v>415</v>
      </c>
      <c r="VP1" s="119">
        <v>414</v>
      </c>
      <c r="VQ1" s="119">
        <v>413</v>
      </c>
      <c r="VR1" s="119">
        <v>412</v>
      </c>
      <c r="VS1" s="119">
        <v>411</v>
      </c>
      <c r="VT1" s="119">
        <v>410</v>
      </c>
      <c r="VU1" s="119">
        <v>409</v>
      </c>
      <c r="VV1" s="119">
        <v>408</v>
      </c>
      <c r="VW1" s="119">
        <v>407</v>
      </c>
      <c r="VX1" s="119">
        <v>406</v>
      </c>
      <c r="VY1" s="119">
        <v>405</v>
      </c>
      <c r="VZ1" s="119">
        <v>404</v>
      </c>
      <c r="WA1" s="119">
        <v>403</v>
      </c>
      <c r="WB1" s="119">
        <v>402</v>
      </c>
      <c r="WC1" s="119">
        <v>401</v>
      </c>
      <c r="WD1" s="119">
        <v>400</v>
      </c>
      <c r="WE1" s="119">
        <v>399</v>
      </c>
      <c r="WF1" s="119">
        <v>398</v>
      </c>
      <c r="WG1" s="119">
        <v>397</v>
      </c>
      <c r="WH1" s="119">
        <v>396</v>
      </c>
      <c r="WI1" s="119">
        <v>395</v>
      </c>
      <c r="WJ1" s="119">
        <v>394</v>
      </c>
      <c r="WK1" s="119">
        <v>393</v>
      </c>
      <c r="WL1" s="119">
        <v>392</v>
      </c>
      <c r="WM1" s="119">
        <v>391</v>
      </c>
      <c r="WN1" s="119">
        <v>390</v>
      </c>
      <c r="WO1" s="119">
        <v>389</v>
      </c>
      <c r="WP1" s="119">
        <v>388</v>
      </c>
      <c r="WQ1" s="119">
        <v>387</v>
      </c>
      <c r="WR1" s="119">
        <v>386</v>
      </c>
      <c r="WS1" s="119">
        <v>385</v>
      </c>
      <c r="WT1" s="119">
        <v>384</v>
      </c>
      <c r="WU1" s="119">
        <v>383</v>
      </c>
      <c r="WV1" s="119">
        <v>382</v>
      </c>
      <c r="WW1" s="119">
        <v>381</v>
      </c>
      <c r="WX1" s="119">
        <v>380</v>
      </c>
      <c r="WY1" s="119">
        <v>379</v>
      </c>
      <c r="WZ1" s="119">
        <v>378</v>
      </c>
      <c r="XA1" s="119">
        <v>377</v>
      </c>
      <c r="XB1" s="119">
        <v>376</v>
      </c>
      <c r="XC1" s="119">
        <v>375</v>
      </c>
      <c r="XD1" s="119">
        <v>374</v>
      </c>
      <c r="XE1" s="119">
        <v>373</v>
      </c>
      <c r="XF1" s="119">
        <v>372</v>
      </c>
      <c r="XG1" s="119">
        <v>371</v>
      </c>
      <c r="XH1" s="119">
        <v>370</v>
      </c>
      <c r="XI1" s="119">
        <v>369</v>
      </c>
      <c r="XJ1" s="119">
        <v>368</v>
      </c>
      <c r="XK1" s="119">
        <v>367</v>
      </c>
      <c r="XL1" s="119">
        <v>366</v>
      </c>
      <c r="XM1" s="119">
        <v>365</v>
      </c>
      <c r="XN1" s="119">
        <v>364</v>
      </c>
      <c r="XO1" s="119">
        <v>363</v>
      </c>
      <c r="XP1" s="119">
        <v>362</v>
      </c>
      <c r="XQ1" s="119">
        <v>361</v>
      </c>
      <c r="XR1" s="119">
        <v>360</v>
      </c>
      <c r="XS1" s="119">
        <v>359</v>
      </c>
      <c r="XT1" s="119">
        <v>358</v>
      </c>
      <c r="XU1" s="119">
        <v>357</v>
      </c>
      <c r="XV1" s="119">
        <v>356</v>
      </c>
      <c r="XW1" s="119">
        <v>355</v>
      </c>
      <c r="XX1" s="119">
        <v>354</v>
      </c>
      <c r="XY1" s="119">
        <v>353</v>
      </c>
      <c r="XZ1" s="119">
        <v>352</v>
      </c>
      <c r="YA1" s="119">
        <v>351</v>
      </c>
      <c r="YB1" s="119">
        <v>350</v>
      </c>
      <c r="YC1" s="119">
        <v>349</v>
      </c>
      <c r="YD1" s="119">
        <v>348</v>
      </c>
      <c r="YE1" s="119">
        <v>347</v>
      </c>
      <c r="YF1" s="119">
        <v>346</v>
      </c>
      <c r="YG1" s="119">
        <v>345</v>
      </c>
      <c r="YH1" s="119">
        <v>344</v>
      </c>
      <c r="YI1" s="119">
        <v>343</v>
      </c>
      <c r="YJ1" s="119">
        <v>342</v>
      </c>
      <c r="YK1" s="119">
        <v>341</v>
      </c>
      <c r="YL1" s="119">
        <v>340</v>
      </c>
      <c r="YM1" s="119">
        <v>339</v>
      </c>
      <c r="YN1" s="119">
        <v>338</v>
      </c>
      <c r="YO1" s="119">
        <v>337</v>
      </c>
      <c r="YP1" s="119">
        <v>336</v>
      </c>
      <c r="YQ1" s="119">
        <v>335</v>
      </c>
      <c r="YR1" s="119">
        <v>334</v>
      </c>
      <c r="YS1" s="119">
        <v>333</v>
      </c>
      <c r="YT1" s="119">
        <v>332</v>
      </c>
      <c r="YU1" s="119">
        <v>331</v>
      </c>
      <c r="YV1" s="119">
        <v>330</v>
      </c>
      <c r="YW1" s="119">
        <v>329</v>
      </c>
      <c r="YX1" s="119">
        <v>328</v>
      </c>
      <c r="YY1" s="119">
        <v>327</v>
      </c>
      <c r="YZ1" s="119">
        <v>326</v>
      </c>
      <c r="ZA1" s="119">
        <v>325</v>
      </c>
      <c r="ZB1" s="119">
        <v>324</v>
      </c>
      <c r="ZC1" s="119">
        <v>323</v>
      </c>
      <c r="ZD1" s="119">
        <v>322</v>
      </c>
      <c r="ZE1" s="119">
        <v>321</v>
      </c>
      <c r="ZF1" s="119">
        <v>320</v>
      </c>
      <c r="ZG1" s="119">
        <v>319</v>
      </c>
      <c r="ZH1" s="119">
        <v>318</v>
      </c>
      <c r="ZI1" s="119">
        <v>317</v>
      </c>
      <c r="ZJ1" s="119">
        <v>316</v>
      </c>
      <c r="ZK1" s="119">
        <v>315</v>
      </c>
      <c r="ZL1" s="119">
        <v>314</v>
      </c>
      <c r="ZM1" s="119">
        <v>313</v>
      </c>
      <c r="ZN1" s="119">
        <v>312</v>
      </c>
      <c r="ZO1" s="119">
        <v>311</v>
      </c>
      <c r="ZP1" s="119">
        <v>310</v>
      </c>
      <c r="ZQ1" s="119">
        <v>309</v>
      </c>
      <c r="ZR1" s="119">
        <v>308</v>
      </c>
      <c r="ZS1" s="119">
        <v>307</v>
      </c>
      <c r="ZT1" s="119">
        <v>306</v>
      </c>
      <c r="ZU1" s="119">
        <v>305</v>
      </c>
      <c r="ZV1" s="119">
        <v>304</v>
      </c>
      <c r="ZW1" s="119">
        <v>303</v>
      </c>
      <c r="ZX1" s="119">
        <v>302</v>
      </c>
      <c r="ZY1" s="119">
        <v>301</v>
      </c>
      <c r="ZZ1" s="119">
        <v>300</v>
      </c>
      <c r="AAA1" s="119">
        <v>299</v>
      </c>
      <c r="AAB1" s="119">
        <v>298</v>
      </c>
      <c r="AAC1" s="119">
        <v>297</v>
      </c>
      <c r="AAD1" s="119">
        <v>296</v>
      </c>
      <c r="AAE1" s="119">
        <v>295</v>
      </c>
      <c r="AAF1" s="119">
        <v>294</v>
      </c>
      <c r="AAG1" s="119">
        <v>293</v>
      </c>
      <c r="AAH1" s="119">
        <v>292</v>
      </c>
      <c r="AAI1" s="119">
        <v>291</v>
      </c>
      <c r="AAJ1" s="119">
        <v>290</v>
      </c>
      <c r="AAK1" s="119">
        <v>289</v>
      </c>
      <c r="AAL1" s="119">
        <v>288</v>
      </c>
      <c r="AAM1" s="119">
        <v>287</v>
      </c>
      <c r="AAN1" s="119">
        <v>286</v>
      </c>
      <c r="AAO1" s="119">
        <v>285</v>
      </c>
      <c r="AAP1" s="119">
        <v>284</v>
      </c>
      <c r="AAQ1" s="119">
        <v>283</v>
      </c>
      <c r="AAR1" s="119">
        <v>282</v>
      </c>
      <c r="AAS1" s="119">
        <v>281</v>
      </c>
      <c r="AAT1" s="119">
        <v>280</v>
      </c>
      <c r="AAU1" s="119">
        <v>279</v>
      </c>
      <c r="AAV1" s="119">
        <v>278</v>
      </c>
      <c r="AAW1" s="119">
        <v>277</v>
      </c>
      <c r="AAX1" s="119">
        <v>276</v>
      </c>
      <c r="AAY1" s="119">
        <v>275</v>
      </c>
      <c r="AAZ1" s="119">
        <v>274</v>
      </c>
      <c r="ABA1" s="119">
        <v>273</v>
      </c>
      <c r="ABB1" s="119">
        <v>272</v>
      </c>
      <c r="ABC1" s="119">
        <v>271</v>
      </c>
      <c r="ABD1" s="119">
        <v>270</v>
      </c>
      <c r="ABE1" s="119">
        <v>269</v>
      </c>
      <c r="ABF1" s="119">
        <v>268</v>
      </c>
      <c r="ABG1" s="119">
        <v>267</v>
      </c>
      <c r="ABH1" s="119">
        <v>266</v>
      </c>
      <c r="ABI1" s="119">
        <v>265</v>
      </c>
      <c r="ABJ1" s="119">
        <v>264</v>
      </c>
      <c r="ABK1" s="119">
        <v>263</v>
      </c>
      <c r="ABL1" s="119">
        <v>262</v>
      </c>
      <c r="ABM1" s="119">
        <v>261</v>
      </c>
      <c r="ABN1" s="119">
        <v>260</v>
      </c>
      <c r="ABO1" s="119">
        <v>259</v>
      </c>
      <c r="ABP1" s="119">
        <v>258</v>
      </c>
      <c r="ABQ1" s="119">
        <v>257</v>
      </c>
      <c r="ABR1" s="119">
        <v>256</v>
      </c>
      <c r="ABS1" s="119">
        <v>255</v>
      </c>
      <c r="ABT1" s="119">
        <v>254</v>
      </c>
      <c r="ABU1" s="119">
        <v>253</v>
      </c>
      <c r="ABV1" s="119">
        <v>252</v>
      </c>
      <c r="ABW1" s="119">
        <v>251</v>
      </c>
      <c r="ABX1" s="119">
        <v>250</v>
      </c>
      <c r="ABY1" s="119">
        <v>249</v>
      </c>
      <c r="ABZ1" s="119">
        <v>248</v>
      </c>
      <c r="ACA1" s="119">
        <v>247</v>
      </c>
      <c r="ACB1" s="119">
        <v>246</v>
      </c>
      <c r="ACC1" s="119">
        <v>245</v>
      </c>
      <c r="ACD1" s="119">
        <v>244</v>
      </c>
      <c r="ACE1" s="119">
        <v>243</v>
      </c>
      <c r="ACF1" s="119">
        <v>242</v>
      </c>
      <c r="ACG1" s="119">
        <v>241</v>
      </c>
      <c r="ACH1" s="119">
        <v>240</v>
      </c>
      <c r="ACI1" s="119">
        <v>239</v>
      </c>
      <c r="ACJ1" s="119">
        <v>238</v>
      </c>
      <c r="ACK1" s="119">
        <v>237</v>
      </c>
      <c r="ACL1" s="119">
        <v>236</v>
      </c>
      <c r="ACM1" s="119">
        <v>235</v>
      </c>
      <c r="ACN1" s="119">
        <v>234</v>
      </c>
      <c r="ACO1" s="119">
        <v>233</v>
      </c>
      <c r="ACP1" s="119">
        <v>232</v>
      </c>
      <c r="ACQ1" s="119">
        <v>231</v>
      </c>
      <c r="ACR1" s="119">
        <v>230</v>
      </c>
      <c r="ACS1" s="119">
        <v>229</v>
      </c>
      <c r="ACT1" s="119">
        <v>228</v>
      </c>
      <c r="ACU1" s="119">
        <v>227</v>
      </c>
      <c r="ACV1" s="119">
        <v>226</v>
      </c>
      <c r="ACW1" s="119">
        <v>225</v>
      </c>
      <c r="ACX1" s="119">
        <v>224</v>
      </c>
      <c r="ACY1" s="119">
        <v>223</v>
      </c>
      <c r="ACZ1" s="119">
        <v>222</v>
      </c>
      <c r="ADA1" s="119">
        <v>221</v>
      </c>
      <c r="ADB1" s="119">
        <v>220</v>
      </c>
      <c r="ADC1" s="119">
        <v>219</v>
      </c>
      <c r="ADD1" s="119">
        <v>218</v>
      </c>
      <c r="ADE1" s="119">
        <v>217</v>
      </c>
      <c r="ADF1" s="119">
        <v>216</v>
      </c>
      <c r="ADG1" s="119">
        <v>215</v>
      </c>
      <c r="ADH1" s="119">
        <v>214</v>
      </c>
      <c r="ADI1" s="119">
        <v>213</v>
      </c>
      <c r="ADJ1" s="119">
        <v>212</v>
      </c>
      <c r="ADK1" s="119">
        <v>211</v>
      </c>
      <c r="ADL1" s="119">
        <v>210</v>
      </c>
      <c r="ADM1" s="119">
        <v>209</v>
      </c>
      <c r="ADN1" s="119">
        <v>208</v>
      </c>
      <c r="ADO1" s="119">
        <v>207</v>
      </c>
      <c r="ADP1" s="119">
        <v>206</v>
      </c>
      <c r="ADQ1" s="119">
        <v>205</v>
      </c>
      <c r="ADR1" s="119">
        <v>204</v>
      </c>
      <c r="ADS1" s="119">
        <v>203</v>
      </c>
      <c r="ADT1" s="119">
        <v>202</v>
      </c>
      <c r="ADU1" s="119">
        <v>201</v>
      </c>
      <c r="ADV1" s="119">
        <v>200</v>
      </c>
      <c r="ADW1" s="119">
        <v>199</v>
      </c>
      <c r="ADX1" s="119">
        <v>198</v>
      </c>
      <c r="ADY1" s="119">
        <v>197</v>
      </c>
      <c r="ADZ1" s="119">
        <v>196</v>
      </c>
      <c r="AEA1" s="119">
        <v>195</v>
      </c>
      <c r="AEB1" s="119">
        <v>194</v>
      </c>
      <c r="AEC1" s="119">
        <v>193</v>
      </c>
      <c r="AED1" s="119">
        <v>192</v>
      </c>
      <c r="AEE1" s="119">
        <v>191</v>
      </c>
      <c r="AEF1" s="119">
        <v>190</v>
      </c>
      <c r="AEG1" s="119">
        <v>189</v>
      </c>
      <c r="AEH1" s="119">
        <v>188</v>
      </c>
      <c r="AEI1" s="119">
        <v>187</v>
      </c>
      <c r="AEJ1" s="119">
        <v>186</v>
      </c>
      <c r="AEK1" s="119">
        <v>185</v>
      </c>
      <c r="AEL1" s="119">
        <v>184</v>
      </c>
      <c r="AEM1" s="119">
        <v>183</v>
      </c>
      <c r="AEN1" s="119">
        <v>182</v>
      </c>
      <c r="AEO1" s="119">
        <v>181</v>
      </c>
      <c r="AEP1" s="119">
        <v>180</v>
      </c>
      <c r="AEQ1" s="119">
        <v>179</v>
      </c>
      <c r="AER1" s="119">
        <v>178</v>
      </c>
      <c r="AES1" s="119">
        <v>177</v>
      </c>
      <c r="AET1" s="119">
        <v>176</v>
      </c>
      <c r="AEU1" s="119">
        <v>175</v>
      </c>
      <c r="AEV1" s="119">
        <v>174</v>
      </c>
      <c r="AEW1" s="119">
        <v>173</v>
      </c>
      <c r="AEX1" s="119">
        <v>172</v>
      </c>
      <c r="AEY1" s="119">
        <v>171</v>
      </c>
      <c r="AEZ1" s="119">
        <v>170</v>
      </c>
      <c r="AFA1" s="119">
        <v>169</v>
      </c>
      <c r="AFB1" s="119">
        <v>168</v>
      </c>
      <c r="AFC1" s="119">
        <v>167</v>
      </c>
      <c r="AFD1" s="119">
        <v>166</v>
      </c>
      <c r="AFE1" s="119">
        <v>165</v>
      </c>
      <c r="AFF1" s="119">
        <v>164</v>
      </c>
      <c r="AFG1" s="119">
        <v>163</v>
      </c>
      <c r="AFH1" s="119">
        <v>162</v>
      </c>
      <c r="AFI1" s="119">
        <v>161</v>
      </c>
      <c r="AFJ1" s="119">
        <v>160</v>
      </c>
      <c r="AFK1" s="119">
        <v>159</v>
      </c>
      <c r="AFL1" s="119">
        <v>158</v>
      </c>
      <c r="AFM1" s="119">
        <v>157</v>
      </c>
      <c r="AFN1" s="119">
        <v>156</v>
      </c>
      <c r="AFO1" s="119">
        <v>155</v>
      </c>
      <c r="AFP1" s="119">
        <v>154</v>
      </c>
      <c r="AFQ1" s="119">
        <v>153</v>
      </c>
      <c r="AFR1" s="119">
        <v>152</v>
      </c>
      <c r="AFS1" s="119">
        <v>151</v>
      </c>
      <c r="AFT1" s="119">
        <v>150</v>
      </c>
      <c r="AFU1" s="119">
        <v>149</v>
      </c>
      <c r="AFV1" s="119">
        <v>148</v>
      </c>
      <c r="AFW1" s="119">
        <v>147</v>
      </c>
      <c r="AFX1" s="119">
        <v>146</v>
      </c>
      <c r="AFY1" s="119">
        <v>145</v>
      </c>
      <c r="AFZ1" s="119">
        <v>144</v>
      </c>
      <c r="AGA1" s="119">
        <v>143</v>
      </c>
      <c r="AGB1" s="119">
        <v>142</v>
      </c>
      <c r="AGC1" s="119">
        <v>141</v>
      </c>
      <c r="AGD1" s="119">
        <v>140</v>
      </c>
      <c r="AGE1" s="119">
        <v>139</v>
      </c>
      <c r="AGF1" s="119">
        <v>138</v>
      </c>
      <c r="AGG1" s="119">
        <v>137</v>
      </c>
      <c r="AGH1" s="119">
        <v>136</v>
      </c>
      <c r="AGI1" s="119">
        <v>135</v>
      </c>
      <c r="AGJ1" s="119">
        <v>134</v>
      </c>
      <c r="AGK1" s="119">
        <v>133</v>
      </c>
      <c r="AGL1" s="119">
        <v>132</v>
      </c>
      <c r="AGM1" s="119">
        <v>131</v>
      </c>
      <c r="AGN1" s="119">
        <v>130</v>
      </c>
      <c r="AGO1" s="119">
        <v>129</v>
      </c>
      <c r="AGP1" s="119">
        <v>128</v>
      </c>
      <c r="AGQ1" s="119">
        <v>127</v>
      </c>
      <c r="AGR1" s="119">
        <v>126</v>
      </c>
      <c r="AGS1" s="119">
        <v>125</v>
      </c>
      <c r="AGT1" s="119">
        <v>124</v>
      </c>
      <c r="AGU1" s="119">
        <v>123</v>
      </c>
      <c r="AGV1" s="119">
        <v>122</v>
      </c>
      <c r="AGW1" s="119">
        <v>121</v>
      </c>
      <c r="AGX1" s="119">
        <v>120</v>
      </c>
      <c r="AGY1" s="119">
        <v>119</v>
      </c>
      <c r="AGZ1" s="119">
        <v>118</v>
      </c>
      <c r="AHA1" s="119">
        <v>117</v>
      </c>
      <c r="AHB1" s="119">
        <v>116</v>
      </c>
      <c r="AHC1" s="119">
        <v>115</v>
      </c>
      <c r="AHD1" s="119">
        <v>114</v>
      </c>
      <c r="AHE1" s="119">
        <v>113</v>
      </c>
      <c r="AHF1" s="119">
        <v>112</v>
      </c>
      <c r="AHG1" s="119">
        <v>111</v>
      </c>
      <c r="AHH1" s="119">
        <v>110</v>
      </c>
      <c r="AHI1" s="119">
        <v>109</v>
      </c>
      <c r="AHJ1" s="119">
        <v>108</v>
      </c>
      <c r="AHK1" s="119">
        <v>107</v>
      </c>
      <c r="AHL1" s="119">
        <v>106</v>
      </c>
      <c r="AHM1" s="119">
        <v>105</v>
      </c>
      <c r="AHN1" s="119">
        <v>104</v>
      </c>
      <c r="AHO1" s="119">
        <v>103</v>
      </c>
      <c r="AHP1" s="119">
        <v>102</v>
      </c>
      <c r="AHQ1" s="119">
        <v>101</v>
      </c>
      <c r="AHR1" s="119">
        <v>100</v>
      </c>
      <c r="AHS1" s="119">
        <v>99</v>
      </c>
      <c r="AHT1" s="119">
        <v>98</v>
      </c>
      <c r="AHU1" s="119">
        <v>97</v>
      </c>
      <c r="AHV1" s="119">
        <v>96</v>
      </c>
      <c r="AHW1" s="119">
        <v>95</v>
      </c>
      <c r="AHX1" s="119">
        <v>94</v>
      </c>
      <c r="AHY1" s="119">
        <v>93</v>
      </c>
      <c r="AHZ1" s="119">
        <v>92</v>
      </c>
      <c r="AIA1" s="119">
        <v>91</v>
      </c>
      <c r="AIB1" s="119">
        <v>90</v>
      </c>
      <c r="AIC1" s="119">
        <v>89</v>
      </c>
      <c r="AID1" s="119">
        <v>88</v>
      </c>
      <c r="AIE1" s="119">
        <v>87</v>
      </c>
      <c r="AIF1" s="119">
        <v>86</v>
      </c>
      <c r="AIG1" s="119">
        <v>85</v>
      </c>
      <c r="AIH1" s="119">
        <v>84</v>
      </c>
      <c r="AII1" s="119">
        <v>83</v>
      </c>
      <c r="AIJ1" s="119">
        <v>82</v>
      </c>
      <c r="AIK1" s="119">
        <v>81</v>
      </c>
      <c r="AIL1" s="119">
        <v>80</v>
      </c>
      <c r="AIM1" s="119">
        <v>79</v>
      </c>
      <c r="AIN1" s="119">
        <v>78</v>
      </c>
      <c r="AIO1" s="119">
        <v>77</v>
      </c>
      <c r="AIP1" s="119">
        <v>76</v>
      </c>
      <c r="AIQ1" s="119">
        <v>75</v>
      </c>
      <c r="AIR1" s="119">
        <v>74</v>
      </c>
      <c r="AIS1" s="119">
        <v>73</v>
      </c>
      <c r="AIT1" s="119">
        <v>72</v>
      </c>
      <c r="AIU1" s="119">
        <v>71</v>
      </c>
      <c r="AIV1" s="119">
        <v>70</v>
      </c>
      <c r="AIW1" s="119">
        <v>69</v>
      </c>
      <c r="AIX1" s="119">
        <v>68</v>
      </c>
      <c r="AIY1" s="119">
        <v>67</v>
      </c>
      <c r="AIZ1" s="119">
        <v>66</v>
      </c>
      <c r="AJA1" s="119">
        <v>65</v>
      </c>
      <c r="AJB1" s="119">
        <v>64</v>
      </c>
      <c r="AJC1" s="119">
        <v>63</v>
      </c>
      <c r="AJD1" s="119">
        <v>62</v>
      </c>
      <c r="AJE1" s="119">
        <v>61</v>
      </c>
      <c r="AJF1" s="119">
        <v>60</v>
      </c>
      <c r="AJG1" s="119">
        <v>59</v>
      </c>
      <c r="AJH1" s="119">
        <v>58</v>
      </c>
      <c r="AJI1" s="119">
        <v>57</v>
      </c>
      <c r="AJJ1" s="119">
        <v>56</v>
      </c>
      <c r="AJK1" s="119">
        <v>55</v>
      </c>
      <c r="AJL1" s="119">
        <v>54</v>
      </c>
      <c r="AJM1" s="119">
        <v>53</v>
      </c>
      <c r="AJN1" s="119">
        <v>52</v>
      </c>
      <c r="AJO1" s="119">
        <v>51</v>
      </c>
      <c r="AJP1" s="119">
        <v>50</v>
      </c>
      <c r="AJQ1" s="119">
        <v>49</v>
      </c>
      <c r="AJR1" s="119">
        <v>48</v>
      </c>
      <c r="AJS1" s="119">
        <v>47</v>
      </c>
      <c r="AJT1" s="119">
        <v>46</v>
      </c>
      <c r="AJU1" s="119">
        <v>45</v>
      </c>
      <c r="AJV1" s="119">
        <v>44</v>
      </c>
      <c r="AJW1" s="119">
        <v>43</v>
      </c>
      <c r="AJX1" s="119">
        <v>42</v>
      </c>
      <c r="AJY1" s="119">
        <v>41</v>
      </c>
      <c r="AJZ1" s="119">
        <v>40</v>
      </c>
      <c r="AKA1" s="119">
        <v>39</v>
      </c>
      <c r="AKB1" s="119">
        <v>38</v>
      </c>
      <c r="AKC1" s="119">
        <v>37</v>
      </c>
      <c r="AKD1" s="119">
        <v>36</v>
      </c>
      <c r="AKE1" s="119">
        <v>35</v>
      </c>
      <c r="AKF1" s="119">
        <v>34</v>
      </c>
      <c r="AKG1" s="119">
        <v>33</v>
      </c>
      <c r="AKH1" s="119">
        <v>32</v>
      </c>
      <c r="AKI1" s="119">
        <v>31</v>
      </c>
      <c r="AKJ1" s="119">
        <v>30</v>
      </c>
      <c r="AKK1" s="119">
        <v>29</v>
      </c>
      <c r="AKL1" s="119">
        <v>28</v>
      </c>
      <c r="AKM1" s="119">
        <v>27</v>
      </c>
      <c r="AKN1" s="119">
        <v>26</v>
      </c>
      <c r="AKO1" s="119">
        <v>25</v>
      </c>
      <c r="AKP1" s="119">
        <v>24</v>
      </c>
      <c r="AKQ1" s="119">
        <v>23</v>
      </c>
      <c r="AKR1" s="119">
        <v>22</v>
      </c>
      <c r="AKS1" s="119">
        <v>21</v>
      </c>
      <c r="AKT1" s="119">
        <v>20</v>
      </c>
      <c r="AKU1" s="119">
        <v>19</v>
      </c>
      <c r="AKV1" s="119">
        <v>18</v>
      </c>
      <c r="AKW1" s="119">
        <v>17</v>
      </c>
      <c r="AKX1" s="119">
        <v>16</v>
      </c>
      <c r="AKY1" s="119">
        <v>15</v>
      </c>
      <c r="AKZ1" s="119">
        <v>14</v>
      </c>
      <c r="ALA1" s="119">
        <v>13</v>
      </c>
      <c r="ALB1" s="119">
        <v>12</v>
      </c>
      <c r="ALC1" s="119">
        <v>11</v>
      </c>
      <c r="ALD1" s="119">
        <v>10</v>
      </c>
      <c r="ALE1" s="119">
        <v>9</v>
      </c>
      <c r="ALF1" s="119">
        <v>8</v>
      </c>
      <c r="ALG1" s="119">
        <v>7</v>
      </c>
      <c r="ALH1" s="119">
        <v>6</v>
      </c>
      <c r="ALI1" s="119">
        <v>5</v>
      </c>
      <c r="ALJ1" s="119">
        <v>4</v>
      </c>
      <c r="ALK1" s="119">
        <v>3</v>
      </c>
      <c r="ALL1" s="119">
        <v>2</v>
      </c>
      <c r="ALM1" s="119">
        <v>1</v>
      </c>
      <c r="ALN1" s="119" t="s">
        <v>104</v>
      </c>
    </row>
    <row r="2" spans="1:1002" hidden="1">
      <c r="A2" s="119">
        <v>1</v>
      </c>
      <c r="B2" s="120">
        <v>0.99999563108312639</v>
      </c>
      <c r="C2" s="120">
        <v>0.99999563108312617</v>
      </c>
      <c r="D2" s="120">
        <v>0.99999572706683715</v>
      </c>
      <c r="E2" s="120">
        <v>0.99999572706683748</v>
      </c>
      <c r="F2" s="120">
        <v>0.99999582131127551</v>
      </c>
      <c r="G2" s="120">
        <v>0.99999582131127518</v>
      </c>
      <c r="H2" s="120">
        <v>0.99999591384051856</v>
      </c>
      <c r="I2" s="120">
        <v>0.99999591384051856</v>
      </c>
      <c r="J2" s="120">
        <v>0.99999600467843319</v>
      </c>
      <c r="K2" s="120">
        <v>0.99999600467843341</v>
      </c>
      <c r="L2" s="120">
        <v>0.99999609384867405</v>
      </c>
      <c r="M2" s="120">
        <v>0.99999609384867394</v>
      </c>
      <c r="N2" s="120">
        <v>0.99999618137468738</v>
      </c>
      <c r="O2" s="120">
        <v>0.99999618137468838</v>
      </c>
      <c r="P2" s="120">
        <v>0.99999626727970936</v>
      </c>
      <c r="Q2" s="120">
        <v>0.99999626727970981</v>
      </c>
      <c r="R2" s="120">
        <v>0.99999635158676625</v>
      </c>
      <c r="S2" s="120">
        <v>0.99999635158676725</v>
      </c>
      <c r="T2" s="120">
        <v>0.99999643431867558</v>
      </c>
      <c r="U2" s="120">
        <v>0.99999643431867502</v>
      </c>
      <c r="V2" s="120">
        <v>0.99999651549804325</v>
      </c>
      <c r="W2" s="120">
        <v>0.99999651549804303</v>
      </c>
      <c r="X2" s="120">
        <v>0.9999965951472698</v>
      </c>
      <c r="Y2" s="120">
        <v>0.99999659514727035</v>
      </c>
      <c r="Z2" s="120">
        <v>0.99999667328854769</v>
      </c>
      <c r="AA2" s="120">
        <v>0.99999667328854724</v>
      </c>
      <c r="AB2" s="120">
        <v>0.99999674994385934</v>
      </c>
      <c r="AC2" s="120">
        <v>0.99999674994385923</v>
      </c>
      <c r="AD2" s="120">
        <v>0.99999682513498378</v>
      </c>
      <c r="AE2" s="120">
        <v>0.99999682513498223</v>
      </c>
      <c r="AF2" s="120">
        <v>0.9999968988834893</v>
      </c>
      <c r="AG2" s="120">
        <v>0.99999689888348808</v>
      </c>
      <c r="AH2" s="120">
        <v>0.99999697121073783</v>
      </c>
      <c r="AI2" s="120">
        <v>0.99999697121073861</v>
      </c>
      <c r="AJ2" s="120">
        <v>0.99999704213789009</v>
      </c>
      <c r="AK2" s="120">
        <v>0.99999704213788931</v>
      </c>
      <c r="AL2" s="120">
        <v>0.99999711168589633</v>
      </c>
      <c r="AM2" s="120">
        <v>0.99999711168589633</v>
      </c>
      <c r="AN2" s="120">
        <v>0.99999717987550474</v>
      </c>
      <c r="AO2" s="120">
        <v>0.99999717987550529</v>
      </c>
      <c r="AP2" s="120">
        <v>0.99999724672725909</v>
      </c>
      <c r="AQ2" s="120">
        <v>0.9999972467272582</v>
      </c>
      <c r="AR2" s="120">
        <v>0.99999731226149557</v>
      </c>
      <c r="AS2" s="120">
        <v>0.9999973122614958</v>
      </c>
      <c r="AT2" s="120">
        <v>0.9999973764983523</v>
      </c>
      <c r="AU2" s="120">
        <v>0.9999973764983523</v>
      </c>
      <c r="AV2" s="120">
        <v>0.99999743945776065</v>
      </c>
      <c r="AW2" s="120">
        <v>0.99999743945776065</v>
      </c>
      <c r="AX2" s="120">
        <v>0.99999750115945185</v>
      </c>
      <c r="AY2" s="120">
        <v>0.99999750115945196</v>
      </c>
      <c r="AZ2" s="120">
        <v>0.99999756162295428</v>
      </c>
      <c r="BA2" s="120">
        <v>0.99999756162295417</v>
      </c>
      <c r="BB2" s="120">
        <v>0.99999762086759691</v>
      </c>
      <c r="BC2" s="120">
        <v>0.9999976208675968</v>
      </c>
      <c r="BD2" s="120">
        <v>0.99999767891250591</v>
      </c>
      <c r="BE2" s="120">
        <v>0.99999767891250635</v>
      </c>
      <c r="BF2" s="120">
        <v>0.99999773577660989</v>
      </c>
      <c r="BG2" s="120">
        <v>0.99999773577660922</v>
      </c>
      <c r="BH2" s="120">
        <v>0.99999779147863488</v>
      </c>
      <c r="BI2" s="120">
        <v>0.99999779147863621</v>
      </c>
      <c r="BJ2" s="120">
        <v>0.99999784603711506</v>
      </c>
      <c r="BK2" s="120">
        <v>0.99999784603711561</v>
      </c>
      <c r="BL2" s="120">
        <v>0.99999789947037943</v>
      </c>
      <c r="BM2" s="120">
        <v>0.9999978994703792</v>
      </c>
      <c r="BN2" s="120">
        <v>0.9999979517965627</v>
      </c>
      <c r="BO2" s="120">
        <v>0.99999795179656215</v>
      </c>
      <c r="BP2" s="120">
        <v>0.99999800303360309</v>
      </c>
      <c r="BQ2" s="120">
        <v>0.9999980030336042</v>
      </c>
      <c r="BR2" s="120">
        <v>0.99999805319924451</v>
      </c>
      <c r="BS2" s="120">
        <v>0.99999805319924451</v>
      </c>
      <c r="BT2" s="120">
        <v>0.99999810231103403</v>
      </c>
      <c r="BU2" s="120">
        <v>0.99999810231103436</v>
      </c>
      <c r="BV2" s="120">
        <v>0.99999815038632289</v>
      </c>
      <c r="BW2" s="120">
        <v>0.999998150386323</v>
      </c>
      <c r="BX2" s="120">
        <v>0.99999819744227159</v>
      </c>
      <c r="BY2" s="120">
        <v>0.99999819744227236</v>
      </c>
      <c r="BZ2" s="120">
        <v>0.99999824349584965</v>
      </c>
      <c r="CA2" s="120">
        <v>0.99999824349584965</v>
      </c>
      <c r="CB2" s="120">
        <v>0.99999828856382644</v>
      </c>
      <c r="CC2" s="120">
        <v>0.999998288563826</v>
      </c>
      <c r="CD2" s="120">
        <v>0.9999983326627877</v>
      </c>
      <c r="CE2" s="120">
        <v>0.99999833266278793</v>
      </c>
      <c r="CF2" s="120">
        <v>0.99999837580912687</v>
      </c>
      <c r="CG2" s="120">
        <v>0.99999837580912743</v>
      </c>
      <c r="CH2" s="120">
        <v>0.99999841801904754</v>
      </c>
      <c r="CI2" s="120">
        <v>0.99999841801904765</v>
      </c>
      <c r="CJ2" s="120">
        <v>0.99999845930856102</v>
      </c>
      <c r="CK2" s="120">
        <v>0.99999845930856146</v>
      </c>
      <c r="CL2" s="120">
        <v>0.9999984996934963</v>
      </c>
      <c r="CM2" s="120">
        <v>0.9999984996934973</v>
      </c>
      <c r="CN2" s="120">
        <v>0.999998539189493</v>
      </c>
      <c r="CO2" s="120">
        <v>0.99999853918949211</v>
      </c>
      <c r="CP2" s="120">
        <v>0.99999857781199974</v>
      </c>
      <c r="CQ2" s="120">
        <v>0.9999985778120003</v>
      </c>
      <c r="CR2" s="120">
        <v>0.99999861557629</v>
      </c>
      <c r="CS2" s="120">
        <v>0.99999861557628911</v>
      </c>
      <c r="CT2" s="120">
        <v>0.99999865249744191</v>
      </c>
      <c r="CU2" s="120">
        <v>0.9999986524974408</v>
      </c>
      <c r="CV2" s="120">
        <v>0.99999868859035745</v>
      </c>
      <c r="CW2" s="120">
        <v>0.9999986885903559</v>
      </c>
      <c r="CX2" s="120">
        <v>0.99999872386975142</v>
      </c>
      <c r="CY2" s="120">
        <v>0.99999872386975142</v>
      </c>
      <c r="CZ2" s="120">
        <v>0.99999875835015906</v>
      </c>
      <c r="DA2" s="120">
        <v>0.99999875835015872</v>
      </c>
      <c r="DB2" s="120">
        <v>0.99999879204593389</v>
      </c>
      <c r="DC2" s="120">
        <v>0.99999879204593367</v>
      </c>
      <c r="DD2" s="120">
        <v>0.99999882497125203</v>
      </c>
      <c r="DE2" s="120">
        <v>0.99999882497125092</v>
      </c>
      <c r="DF2" s="120">
        <v>0.99999885714010628</v>
      </c>
      <c r="DG2" s="120">
        <v>0.99999885714010661</v>
      </c>
      <c r="DH2" s="120">
        <v>0.99999888856631536</v>
      </c>
      <c r="DI2" s="120">
        <v>0.99999888856631525</v>
      </c>
      <c r="DJ2" s="120">
        <v>0.99999891926351792</v>
      </c>
      <c r="DK2" s="120">
        <v>0.9999989192635188</v>
      </c>
      <c r="DL2" s="120">
        <v>0.9999989492451794</v>
      </c>
      <c r="DM2" s="120">
        <v>0.99999894924517985</v>
      </c>
      <c r="DN2" s="120">
        <v>0.99999897852458908</v>
      </c>
      <c r="DO2" s="120">
        <v>0.9999989785245893</v>
      </c>
      <c r="DP2" s="120">
        <v>0.99999900711486045</v>
      </c>
      <c r="DQ2" s="120">
        <v>0.99999900711486034</v>
      </c>
      <c r="DR2" s="120">
        <v>0.9999990350289365</v>
      </c>
      <c r="DS2" s="120">
        <v>0.99999903502893728</v>
      </c>
      <c r="DT2" s="120">
        <v>0.99999906227958757</v>
      </c>
      <c r="DU2" s="120">
        <v>0.99999906227958901</v>
      </c>
      <c r="DV2" s="120">
        <v>0.99999908887941569</v>
      </c>
      <c r="DW2" s="120">
        <v>0.99999908887941558</v>
      </c>
      <c r="DX2" s="120">
        <v>0.99999911484084558</v>
      </c>
      <c r="DY2" s="120">
        <v>0.99999911484084558</v>
      </c>
      <c r="DZ2" s="120">
        <v>0.99999914017614033</v>
      </c>
      <c r="EA2" s="120">
        <v>0.999999140176141</v>
      </c>
      <c r="EB2" s="120">
        <v>0.99999916489739493</v>
      </c>
      <c r="EC2" s="120">
        <v>0.99999916489739404</v>
      </c>
      <c r="ED2" s="120">
        <v>0.99999918901653362</v>
      </c>
      <c r="EE2" s="120">
        <v>0.99999918901653395</v>
      </c>
      <c r="EF2" s="120">
        <v>0.99999921254531754</v>
      </c>
      <c r="EG2" s="120">
        <v>0.99999921254531798</v>
      </c>
      <c r="EH2" s="120">
        <v>0.9999992354953442</v>
      </c>
      <c r="EI2" s="120">
        <v>0.99999923549534453</v>
      </c>
      <c r="EJ2" s="120">
        <v>0.99999925787804822</v>
      </c>
      <c r="EK2" s="120">
        <v>0.99999925787804855</v>
      </c>
      <c r="EL2" s="120">
        <v>0.99999927970469793</v>
      </c>
      <c r="EM2" s="120">
        <v>0.99999927970469871</v>
      </c>
      <c r="EN2" s="120">
        <v>0.99999930098640655</v>
      </c>
      <c r="EO2" s="120">
        <v>0.99999930098640544</v>
      </c>
      <c r="EP2" s="120">
        <v>0.99999932173412187</v>
      </c>
      <c r="EQ2" s="120">
        <v>0.99999932173412232</v>
      </c>
      <c r="ER2" s="120">
        <v>0.99999934195863782</v>
      </c>
      <c r="ES2" s="120">
        <v>0.99999934195863704</v>
      </c>
      <c r="ET2" s="120">
        <v>0.99999936167058667</v>
      </c>
      <c r="EU2" s="120">
        <v>0.99999936167058634</v>
      </c>
      <c r="EV2" s="120">
        <v>0.99999938088044749</v>
      </c>
      <c r="EW2" s="120">
        <v>0.99999938088044749</v>
      </c>
      <c r="EX2" s="120">
        <v>0.99999939959854223</v>
      </c>
      <c r="EY2" s="120">
        <v>0.99999939959854212</v>
      </c>
      <c r="EZ2" s="120">
        <v>0.99999941783503965</v>
      </c>
      <c r="FA2" s="120">
        <v>0.99999941783503976</v>
      </c>
      <c r="FB2" s="120">
        <v>0.99999943559995397</v>
      </c>
      <c r="FC2" s="120">
        <v>0.99999943559995419</v>
      </c>
      <c r="FD2" s="120">
        <v>0.99999945290315095</v>
      </c>
      <c r="FE2" s="120">
        <v>0.99999945290315106</v>
      </c>
      <c r="FF2" s="120">
        <v>0.99999946975434451</v>
      </c>
      <c r="FG2" s="120">
        <v>0.9999994697543434</v>
      </c>
      <c r="FH2" s="120">
        <v>0.99999948616309475</v>
      </c>
      <c r="FI2" s="120">
        <v>0.99999948616309464</v>
      </c>
      <c r="FJ2" s="120">
        <v>0.99999950213882227</v>
      </c>
      <c r="FK2" s="120">
        <v>0.99999950213882183</v>
      </c>
      <c r="FL2" s="120">
        <v>0.99999951769079454</v>
      </c>
      <c r="FM2" s="120">
        <v>0.9999995176907942</v>
      </c>
      <c r="FN2" s="120">
        <v>0.99999953282813392</v>
      </c>
      <c r="FO2" s="120">
        <v>0.9999995328281337</v>
      </c>
      <c r="FP2" s="120">
        <v>0.9999995475598219</v>
      </c>
      <c r="FQ2" s="120">
        <v>0.99999954755982257</v>
      </c>
      <c r="FR2" s="120">
        <v>0.9999995618946943</v>
      </c>
      <c r="FS2" s="120">
        <v>0.99999956189469452</v>
      </c>
      <c r="FT2" s="120">
        <v>0.99999957584144594</v>
      </c>
      <c r="FU2" s="120">
        <v>0.99999957584144628</v>
      </c>
      <c r="FV2" s="120">
        <v>0.99999958940862788</v>
      </c>
      <c r="FW2" s="120">
        <v>0.99999958940862854</v>
      </c>
      <c r="FX2" s="120">
        <v>0.99999960260465826</v>
      </c>
      <c r="FY2" s="120">
        <v>0.99999960260465781</v>
      </c>
      <c r="FZ2" s="120">
        <v>0.99999961543781035</v>
      </c>
      <c r="GA2" s="120">
        <v>0.99999961543781113</v>
      </c>
      <c r="GB2" s="120">
        <v>0.99999962791622565</v>
      </c>
      <c r="GC2" s="120">
        <v>0.99999962791622488</v>
      </c>
      <c r="GD2" s="120">
        <v>0.99999964004790687</v>
      </c>
      <c r="GE2" s="120">
        <v>0.99999964004790654</v>
      </c>
      <c r="GF2" s="120">
        <v>0.99999965184072437</v>
      </c>
      <c r="GG2" s="120">
        <v>0.99999965184072537</v>
      </c>
      <c r="GH2" s="120">
        <v>0.99999966330241574</v>
      </c>
      <c r="GI2" s="120">
        <v>0.99999966330241441</v>
      </c>
      <c r="GJ2" s="120">
        <v>0.99999967444058202</v>
      </c>
      <c r="GK2" s="120">
        <v>0.99999967444058269</v>
      </c>
      <c r="GL2" s="120">
        <v>0.99999968526270122</v>
      </c>
      <c r="GM2" s="120">
        <v>0.99999968526270289</v>
      </c>
      <c r="GN2" s="120">
        <v>0.99999969577611914</v>
      </c>
      <c r="GO2" s="120">
        <v>0.99999969577611936</v>
      </c>
      <c r="GP2" s="120">
        <v>0.99999970598804944</v>
      </c>
      <c r="GQ2" s="120">
        <v>0.99999970598805088</v>
      </c>
      <c r="GR2" s="120">
        <v>0.99999971590558845</v>
      </c>
      <c r="GS2" s="120">
        <v>0.99999971590558867</v>
      </c>
      <c r="GT2" s="120">
        <v>0.99999972553569716</v>
      </c>
      <c r="GU2" s="120">
        <v>0.99999972553569749</v>
      </c>
      <c r="GV2" s="120">
        <v>0.99999973488521809</v>
      </c>
      <c r="GW2" s="120">
        <v>0.99999973488521843</v>
      </c>
      <c r="GX2" s="120">
        <v>0.9999997439608731</v>
      </c>
      <c r="GY2" s="120">
        <v>0.99999974396087321</v>
      </c>
      <c r="GZ2" s="120">
        <v>0.99999975276925734</v>
      </c>
      <c r="HA2" s="120">
        <v>0.9999997527692559</v>
      </c>
      <c r="HB2" s="120">
        <v>0.99999976131684853</v>
      </c>
      <c r="HC2" s="120">
        <v>0.99999976131684887</v>
      </c>
      <c r="HD2" s="120">
        <v>0.99999976961000614</v>
      </c>
      <c r="HE2" s="120">
        <v>0.99999976961000658</v>
      </c>
      <c r="HF2" s="120">
        <v>0.99999977765497272</v>
      </c>
      <c r="HG2" s="120">
        <v>0.9999997776549715</v>
      </c>
      <c r="HH2" s="120">
        <v>0.99999978545787216</v>
      </c>
      <c r="HI2" s="120">
        <v>0.99999978545787149</v>
      </c>
      <c r="HJ2" s="120">
        <v>0.99999979302471398</v>
      </c>
      <c r="HK2" s="120">
        <v>0.99999979302471464</v>
      </c>
      <c r="HL2" s="120">
        <v>0.99999980036139924</v>
      </c>
      <c r="HM2" s="120">
        <v>0.99999980036139879</v>
      </c>
      <c r="HN2" s="120">
        <v>0.99999980747370965</v>
      </c>
      <c r="HO2" s="120">
        <v>0.99999980747370909</v>
      </c>
      <c r="HP2" s="120">
        <v>0.99999981436732055</v>
      </c>
      <c r="HQ2" s="120">
        <v>0.99999981436732022</v>
      </c>
      <c r="HR2" s="120">
        <v>0.99999982104779539</v>
      </c>
      <c r="HS2" s="120">
        <v>0.99999982104779594</v>
      </c>
      <c r="HT2" s="120">
        <v>0.99999982752059147</v>
      </c>
      <c r="HU2" s="120">
        <v>0.99999982752059158</v>
      </c>
      <c r="HV2" s="120">
        <v>0.99999983379105839</v>
      </c>
      <c r="HW2" s="120">
        <v>0.99999983379105806</v>
      </c>
      <c r="HX2" s="120">
        <v>0.99999983986443874</v>
      </c>
      <c r="HY2" s="120">
        <v>0.99999983986443974</v>
      </c>
      <c r="HZ2" s="120">
        <v>0.99999984574587364</v>
      </c>
      <c r="IA2" s="120">
        <v>0.99999984574587386</v>
      </c>
      <c r="IB2" s="120">
        <v>0.99999985144039738</v>
      </c>
      <c r="IC2" s="120">
        <v>0.99999985144039738</v>
      </c>
      <c r="ID2" s="120">
        <v>0.99999985695294757</v>
      </c>
      <c r="IE2" s="120">
        <v>0.99999985695294757</v>
      </c>
      <c r="IF2" s="120">
        <v>0.99999986228835469</v>
      </c>
      <c r="IG2" s="120">
        <v>0.99999986228835502</v>
      </c>
      <c r="IH2" s="120">
        <v>0.99999986745135816</v>
      </c>
      <c r="II2" s="120">
        <v>0.99999986745135772</v>
      </c>
      <c r="IJ2" s="120">
        <v>0.99999987244659305</v>
      </c>
      <c r="IK2" s="120">
        <v>0.9999998724465925</v>
      </c>
      <c r="IL2" s="120">
        <v>0.99999987727859962</v>
      </c>
      <c r="IM2" s="120">
        <v>0.9999998772786004</v>
      </c>
      <c r="IN2" s="120">
        <v>0.99999988195182665</v>
      </c>
      <c r="IO2" s="120">
        <v>0.99999988195182676</v>
      </c>
      <c r="IP2" s="120">
        <v>0.99999988647062255</v>
      </c>
      <c r="IQ2" s="120">
        <v>0.9999998864706241</v>
      </c>
      <c r="IR2" s="120">
        <v>0.999999890839251</v>
      </c>
      <c r="IS2" s="120">
        <v>0.99999989083925089</v>
      </c>
      <c r="IT2" s="120">
        <v>0.9999998950618757</v>
      </c>
      <c r="IU2" s="120">
        <v>0.99999989506187681</v>
      </c>
      <c r="IV2" s="120">
        <v>0.99999989914257792</v>
      </c>
      <c r="IW2" s="120">
        <v>0.99999989914257681</v>
      </c>
      <c r="IX2" s="120">
        <v>0.99999990308534359</v>
      </c>
      <c r="IY2" s="120">
        <v>0.99999990308534326</v>
      </c>
      <c r="IZ2" s="120">
        <v>0.99999990689407658</v>
      </c>
      <c r="JA2" s="120">
        <v>0.99999990689407636</v>
      </c>
      <c r="JB2" s="120">
        <v>0.99999991057259296</v>
      </c>
      <c r="JC2" s="120">
        <v>0.99999991057259174</v>
      </c>
      <c r="JD2" s="120">
        <v>0.9999999141246203</v>
      </c>
      <c r="JE2" s="120">
        <v>0.9999999141246213</v>
      </c>
      <c r="JF2" s="120">
        <v>0.99999991755380779</v>
      </c>
      <c r="JG2" s="120">
        <v>0.9999999175538079</v>
      </c>
      <c r="JH2" s="120">
        <v>0.99999992086372069</v>
      </c>
      <c r="JI2" s="120">
        <v>0.99999992086372014</v>
      </c>
      <c r="JJ2" s="120">
        <v>0.99999992405783833</v>
      </c>
      <c r="JK2" s="120">
        <v>0.99999992405783833</v>
      </c>
      <c r="JL2" s="120">
        <v>0.99999992713956765</v>
      </c>
      <c r="JM2" s="120">
        <v>0.99999992713956731</v>
      </c>
      <c r="JN2" s="120">
        <v>0.99999993011223132</v>
      </c>
      <c r="JO2" s="120">
        <v>0.99999993011223165</v>
      </c>
      <c r="JP2" s="120">
        <v>0.99999993297907563</v>
      </c>
      <c r="JQ2" s="120">
        <v>0.99999993297907697</v>
      </c>
      <c r="JR2" s="120">
        <v>0.99999993574327461</v>
      </c>
      <c r="JS2" s="120">
        <v>0.99999993574327373</v>
      </c>
      <c r="JT2" s="120">
        <v>0.99999993840791945</v>
      </c>
      <c r="JU2" s="120">
        <v>0.99999993840792001</v>
      </c>
      <c r="JV2" s="120">
        <v>0.99999994097603551</v>
      </c>
      <c r="JW2" s="120">
        <v>0.99999994097603517</v>
      </c>
      <c r="JX2" s="120">
        <v>0.99999994345056897</v>
      </c>
      <c r="JY2" s="120">
        <v>0.99999994345057031</v>
      </c>
      <c r="JZ2" s="120">
        <v>0.99999994583440144</v>
      </c>
      <c r="KA2" s="120">
        <v>0.99999994583440222</v>
      </c>
      <c r="KB2" s="120">
        <v>0.99999994813033777</v>
      </c>
      <c r="KC2" s="120">
        <v>0.99999994813033755</v>
      </c>
      <c r="KD2" s="120">
        <v>0.99999995034111755</v>
      </c>
      <c r="KE2" s="120">
        <v>0.99999995034111822</v>
      </c>
      <c r="KF2" s="120">
        <v>0.99999995246941031</v>
      </c>
      <c r="KG2" s="120">
        <v>0.99999995246941098</v>
      </c>
      <c r="KH2" s="120">
        <v>0.99999995451782209</v>
      </c>
      <c r="KI2" s="120">
        <v>0.9999999545178212</v>
      </c>
      <c r="KJ2" s="120">
        <v>0.99999995648888806</v>
      </c>
      <c r="KK2" s="120">
        <v>0.99999995648888862</v>
      </c>
      <c r="KL2" s="120">
        <v>0.99999995838508604</v>
      </c>
      <c r="KM2" s="120">
        <v>0.99999995838508493</v>
      </c>
      <c r="KN2" s="120">
        <v>0.99999996020882342</v>
      </c>
      <c r="KO2" s="120">
        <v>0.9999999602088222</v>
      </c>
      <c r="KP2" s="120">
        <v>0.99999996196245122</v>
      </c>
      <c r="KQ2" s="120">
        <v>0.99999996196245178</v>
      </c>
      <c r="KR2" s="120">
        <v>0.99999996364825605</v>
      </c>
      <c r="KS2" s="120">
        <v>0.99999996364825516</v>
      </c>
      <c r="KT2" s="120">
        <v>0.99999996526846502</v>
      </c>
      <c r="KU2" s="120">
        <v>0.99999996526846502</v>
      </c>
      <c r="KV2" s="120">
        <v>0.99999996682524961</v>
      </c>
      <c r="KW2" s="120">
        <v>0.99999996682524972</v>
      </c>
      <c r="KX2" s="120">
        <v>0.99999996832071991</v>
      </c>
      <c r="KY2" s="120">
        <v>0.99999996832071869</v>
      </c>
      <c r="KZ2" s="120">
        <v>0.99999996975693051</v>
      </c>
      <c r="LA2" s="120">
        <v>0.99999996975692929</v>
      </c>
      <c r="LB2" s="120">
        <v>0.99999997113588068</v>
      </c>
      <c r="LC2" s="120">
        <v>0.99999997113588157</v>
      </c>
      <c r="LD2" s="120">
        <v>0.99999997245951655</v>
      </c>
      <c r="LE2" s="120">
        <v>0.99999997245951622</v>
      </c>
      <c r="LF2" s="120">
        <v>0.99999997372972915</v>
      </c>
      <c r="LG2" s="120">
        <v>0.99999997372972915</v>
      </c>
      <c r="LH2" s="120">
        <v>0.99999997494835813</v>
      </c>
      <c r="LI2" s="120">
        <v>0.99999997494835713</v>
      </c>
      <c r="LJ2" s="120">
        <v>0.99999997611719049</v>
      </c>
      <c r="LK2" s="120">
        <v>0.99999997611719127</v>
      </c>
      <c r="LL2" s="120">
        <v>0.99999997723796685</v>
      </c>
      <c r="LM2" s="120">
        <v>0.99999997723796696</v>
      </c>
      <c r="LN2" s="120">
        <v>0.9999999783123743</v>
      </c>
      <c r="LO2" s="120">
        <v>0.99999997831237464</v>
      </c>
      <c r="LP2" s="120">
        <v>0.99999997934205198</v>
      </c>
      <c r="LQ2" s="120">
        <v>0.99999997934205331</v>
      </c>
      <c r="LR2" s="120">
        <v>0.9999999803285966</v>
      </c>
      <c r="LS2" s="120">
        <v>0.99999998032859738</v>
      </c>
      <c r="LT2" s="120">
        <v>0.99999998127355405</v>
      </c>
      <c r="LU2" s="120">
        <v>0.99999998127355461</v>
      </c>
      <c r="LV2" s="120">
        <v>0.99999998217842567</v>
      </c>
      <c r="LW2" s="120">
        <v>0.99999998217842645</v>
      </c>
      <c r="LX2" s="120">
        <v>0.99999998304466953</v>
      </c>
      <c r="LY2" s="120">
        <v>0.99999998304467119</v>
      </c>
      <c r="LZ2" s="120">
        <v>0.9999999838737027</v>
      </c>
      <c r="MA2" s="120">
        <v>0.99999998387370259</v>
      </c>
      <c r="MB2" s="120">
        <v>0.99999998466689322</v>
      </c>
      <c r="MC2" s="120">
        <v>0.99999998466689299</v>
      </c>
      <c r="MD2" s="120">
        <v>0.999999985425575</v>
      </c>
      <c r="ME2" s="120">
        <v>0.99999998542557544</v>
      </c>
      <c r="MF2" s="120">
        <v>0.99999998615103691</v>
      </c>
      <c r="MG2" s="120">
        <v>0.99999998615103669</v>
      </c>
      <c r="MH2" s="120">
        <v>0.99999998684453195</v>
      </c>
      <c r="MI2" s="120">
        <v>0.99999998684453195</v>
      </c>
      <c r="MJ2" s="120">
        <v>0.99999998750726937</v>
      </c>
      <c r="MK2" s="120">
        <v>0.99999998750726937</v>
      </c>
      <c r="ML2" s="120">
        <v>0.99999998814042679</v>
      </c>
      <c r="MM2" s="120">
        <v>0.9999999881404259</v>
      </c>
      <c r="MN2" s="120">
        <v>0.99999998874513851</v>
      </c>
      <c r="MO2" s="120">
        <v>0.99999998874513862</v>
      </c>
      <c r="MP2" s="120">
        <v>0.99999998932250866</v>
      </c>
      <c r="MQ2" s="120">
        <v>0.99999998932250866</v>
      </c>
      <c r="MR2" s="120">
        <v>0.9999999898736045</v>
      </c>
      <c r="MS2" s="120">
        <v>0.99999998987360428</v>
      </c>
      <c r="MT2" s="120">
        <v>0.99999999039945608</v>
      </c>
      <c r="MU2" s="120">
        <v>0.99999999039945531</v>
      </c>
      <c r="MV2" s="120">
        <v>0.9999999909010624</v>
      </c>
      <c r="MW2" s="120">
        <v>0.99999999090106317</v>
      </c>
      <c r="MX2" s="120">
        <v>0.999999991379391</v>
      </c>
      <c r="MY2" s="120">
        <v>0.99999999137939166</v>
      </c>
      <c r="MZ2" s="120">
        <v>0.99999999183537402</v>
      </c>
      <c r="NA2" s="120">
        <v>0.99999999183537469</v>
      </c>
      <c r="NB2" s="120">
        <v>0.99999999226991609</v>
      </c>
      <c r="NC2" s="120">
        <v>0.99999999226991698</v>
      </c>
      <c r="ND2" s="120">
        <v>0.99999999268389117</v>
      </c>
      <c r="NE2" s="120">
        <v>0.99999999268389073</v>
      </c>
      <c r="NF2" s="120">
        <v>0.99999999307814069</v>
      </c>
      <c r="NG2" s="120">
        <v>0.9999999930781408</v>
      </c>
      <c r="NH2" s="120">
        <v>0.99999999345348034</v>
      </c>
      <c r="NI2" s="120">
        <v>0.99999999345347923</v>
      </c>
      <c r="NJ2" s="120">
        <v>0.99999999381069538</v>
      </c>
      <c r="NK2" s="120">
        <v>0.99999999381069615</v>
      </c>
      <c r="NL2" s="120">
        <v>0.99999999415054752</v>
      </c>
      <c r="NM2" s="120">
        <v>0.99999999415054819</v>
      </c>
      <c r="NN2" s="120">
        <v>0.99999999447376875</v>
      </c>
      <c r="NO2" s="120">
        <v>0.99999999447376897</v>
      </c>
      <c r="NP2" s="120">
        <v>0.9999999947810666</v>
      </c>
      <c r="NQ2" s="120">
        <v>0.99999999478106716</v>
      </c>
      <c r="NR2" s="120">
        <v>0.99999999507312309</v>
      </c>
      <c r="NS2" s="120">
        <v>0.99999999507312365</v>
      </c>
      <c r="NT2" s="120">
        <v>0.99999999535059647</v>
      </c>
      <c r="NU2" s="120">
        <v>0.99999999535059592</v>
      </c>
      <c r="NV2" s="120">
        <v>0.99999999561411834</v>
      </c>
      <c r="NW2" s="120">
        <v>0.99999999561411756</v>
      </c>
      <c r="NX2" s="120">
        <v>0.99999999586430299</v>
      </c>
      <c r="NY2" s="120">
        <v>0.99999999586430155</v>
      </c>
      <c r="NZ2" s="120">
        <v>0.9999999961017344</v>
      </c>
      <c r="OA2" s="120">
        <v>0.99999999610173518</v>
      </c>
      <c r="OB2" s="120">
        <v>0.999999996326985</v>
      </c>
      <c r="OC2" s="120">
        <v>0.99999999632698433</v>
      </c>
      <c r="OD2" s="120">
        <v>0.99999999654059568</v>
      </c>
      <c r="OE2" s="120">
        <v>0.99999999654059624</v>
      </c>
      <c r="OF2" s="120">
        <v>0.99999999674309459</v>
      </c>
      <c r="OG2" s="120">
        <v>0.99999999674309425</v>
      </c>
      <c r="OH2" s="120">
        <v>0.9999999969349852</v>
      </c>
      <c r="OI2" s="120">
        <v>0.99999999693498487</v>
      </c>
      <c r="OJ2" s="120">
        <v>0.99999999711675236</v>
      </c>
      <c r="OK2" s="120">
        <v>0.99999999711675192</v>
      </c>
      <c r="OL2" s="120">
        <v>0.99999999728886613</v>
      </c>
      <c r="OM2" s="120">
        <v>0.99999999728886468</v>
      </c>
      <c r="ON2" s="120">
        <v>0.99999999745177248</v>
      </c>
      <c r="OO2" s="120">
        <v>0.99999999745177259</v>
      </c>
      <c r="OP2" s="120">
        <v>0.99999999760590474</v>
      </c>
      <c r="OQ2" s="120">
        <v>0.99999999760590474</v>
      </c>
      <c r="OR2" s="120">
        <v>0.99999999775167636</v>
      </c>
      <c r="OS2" s="120">
        <v>0.99999999775167647</v>
      </c>
      <c r="OT2" s="120">
        <v>0.99999999788948457</v>
      </c>
      <c r="OU2" s="120">
        <v>0.99999999788948357</v>
      </c>
      <c r="OV2" s="120">
        <v>0.99999999801971196</v>
      </c>
      <c r="OW2" s="120">
        <v>0.99999999801971196</v>
      </c>
      <c r="OX2" s="120">
        <v>0.99999999814272322</v>
      </c>
      <c r="OY2" s="120">
        <v>0.99999999814272278</v>
      </c>
      <c r="OZ2" s="120">
        <v>0.9999999982588702</v>
      </c>
      <c r="PA2" s="120">
        <v>0.99999999825887076</v>
      </c>
      <c r="PB2" s="120">
        <v>0.99999999836848952</v>
      </c>
      <c r="PC2" s="120">
        <v>0.99999999836849052</v>
      </c>
      <c r="PD2" s="120">
        <v>0.99999999847190546</v>
      </c>
      <c r="PE2" s="120">
        <v>0.99999999847190502</v>
      </c>
      <c r="PF2" s="120">
        <v>0.99999999856942434</v>
      </c>
      <c r="PG2" s="120">
        <v>0.9999999985694239</v>
      </c>
      <c r="PH2" s="120">
        <v>0.99999999866134415</v>
      </c>
      <c r="PI2" s="120">
        <v>0.99999999866134348</v>
      </c>
      <c r="PJ2" s="120">
        <v>0.99999999874794621</v>
      </c>
      <c r="PK2" s="120">
        <v>0.99999999874794632</v>
      </c>
      <c r="PL2" s="120">
        <v>0.99999999882950352</v>
      </c>
      <c r="PM2" s="120">
        <v>0.99999999882950341</v>
      </c>
      <c r="PN2" s="120">
        <v>0.99999999890627489</v>
      </c>
      <c r="PO2" s="120">
        <v>0.99999999890627544</v>
      </c>
      <c r="PP2" s="120">
        <v>0.99999999897850778</v>
      </c>
      <c r="PQ2" s="120">
        <v>0.999999998978507</v>
      </c>
      <c r="PR2" s="120">
        <v>0.99999999904643799</v>
      </c>
      <c r="PS2" s="120">
        <v>0.99999999904643788</v>
      </c>
      <c r="PT2" s="120">
        <v>0.99999999911029402</v>
      </c>
      <c r="PU2" s="120">
        <v>0.99999999911029391</v>
      </c>
      <c r="PV2" s="120">
        <v>0.99999999917029059</v>
      </c>
      <c r="PW2" s="120">
        <v>0.99999999917029159</v>
      </c>
      <c r="PX2" s="120">
        <v>0.99999999922663529</v>
      </c>
      <c r="PY2" s="120">
        <v>0.99999999922663463</v>
      </c>
      <c r="PZ2" s="120">
        <v>0.99999999927952343</v>
      </c>
      <c r="QA2" s="120">
        <v>0.99999999927952277</v>
      </c>
      <c r="QB2" s="120">
        <v>0.99999999932914263</v>
      </c>
      <c r="QC2" s="120">
        <v>0.99999999932914363</v>
      </c>
      <c r="QD2" s="120">
        <v>0.99999999937567419</v>
      </c>
      <c r="QE2" s="120">
        <v>0.99999999937567396</v>
      </c>
      <c r="QF2" s="120">
        <v>0.9999999994192863</v>
      </c>
      <c r="QG2" s="120">
        <v>0.99999999941928641</v>
      </c>
      <c r="QH2" s="120">
        <v>0.99999999946014229</v>
      </c>
      <c r="QI2" s="120">
        <v>0.99999999946014229</v>
      </c>
      <c r="QJ2" s="120">
        <v>0.99999999949839635</v>
      </c>
      <c r="QK2" s="120">
        <v>0.99999999949839502</v>
      </c>
      <c r="QL2" s="120">
        <v>0.99999999953419472</v>
      </c>
      <c r="QM2" s="120">
        <v>0.99999999953419538</v>
      </c>
      <c r="QN2" s="120">
        <v>0.99999999956768071</v>
      </c>
      <c r="QO2" s="120">
        <v>0.99999999956768049</v>
      </c>
      <c r="QP2" s="120">
        <v>0.999999999598984</v>
      </c>
      <c r="QQ2" s="120">
        <v>0.99999999959898411</v>
      </c>
      <c r="QR2" s="120">
        <v>0.99999999962823205</v>
      </c>
      <c r="QS2" s="120">
        <v>0.99999999962823249</v>
      </c>
      <c r="QT2" s="120">
        <v>0.99999999965554687</v>
      </c>
      <c r="QU2" s="120">
        <v>0.99999999965554653</v>
      </c>
      <c r="QV2" s="120">
        <v>0.99999999968103881</v>
      </c>
      <c r="QW2" s="120">
        <v>0.99999999968103914</v>
      </c>
      <c r="QX2" s="120">
        <v>0.9999999997048189</v>
      </c>
      <c r="QY2" s="120">
        <v>0.99999999970481945</v>
      </c>
      <c r="QZ2" s="120">
        <v>0.9999999997269895</v>
      </c>
      <c r="RA2" s="120">
        <v>0.99999999972698939</v>
      </c>
      <c r="RB2" s="120">
        <v>0.99999999974764675</v>
      </c>
      <c r="RC2" s="120">
        <v>0.99999999974764675</v>
      </c>
      <c r="RD2" s="120">
        <v>0.99999999976688303</v>
      </c>
      <c r="RE2" s="120">
        <v>0.9999999997668827</v>
      </c>
      <c r="RF2" s="120">
        <v>0.99999999978478593</v>
      </c>
      <c r="RG2" s="120">
        <v>0.99999999978478638</v>
      </c>
      <c r="RH2" s="120">
        <v>0.99999999980143861</v>
      </c>
      <c r="RI2" s="120">
        <v>0.99999999980143806</v>
      </c>
      <c r="RJ2" s="120">
        <v>0.99999999981691878</v>
      </c>
      <c r="RK2" s="120">
        <v>0.99999999981691845</v>
      </c>
      <c r="RL2" s="120">
        <v>0.9999999998312985</v>
      </c>
      <c r="RM2" s="120">
        <v>0.99999999983129917</v>
      </c>
      <c r="RN2" s="120">
        <v>0.99999999984465116</v>
      </c>
      <c r="RO2" s="120">
        <v>0.99999999984465127</v>
      </c>
      <c r="RP2" s="120">
        <v>0.99999999985703936</v>
      </c>
      <c r="RQ2" s="120">
        <v>0.99999999985703936</v>
      </c>
      <c r="RR2" s="120">
        <v>0.99999999986852828</v>
      </c>
      <c r="RS2" s="120">
        <v>0.99999999986852794</v>
      </c>
      <c r="RT2" s="120">
        <v>0.99999999987917421</v>
      </c>
      <c r="RU2" s="120">
        <v>0.99999999987917443</v>
      </c>
      <c r="RV2" s="120">
        <v>0.99999999988903432</v>
      </c>
      <c r="RW2" s="120">
        <v>0.99999999988903376</v>
      </c>
      <c r="RX2" s="120">
        <v>0.99999999989815969</v>
      </c>
      <c r="RY2" s="120">
        <v>0.99999999989815969</v>
      </c>
      <c r="RZ2" s="120">
        <v>0.99999999990659949</v>
      </c>
      <c r="SA2" s="120">
        <v>0.99999999990659927</v>
      </c>
      <c r="SB2" s="120">
        <v>0.99999999991440025</v>
      </c>
      <c r="SC2" s="120">
        <v>0.99999999991440047</v>
      </c>
      <c r="SD2" s="120">
        <v>0.99999999992160604</v>
      </c>
      <c r="SE2" s="120">
        <v>0.99999999992160649</v>
      </c>
      <c r="SF2" s="120">
        <v>0.99999999992825672</v>
      </c>
      <c r="SG2" s="120">
        <v>0.9999999999282575</v>
      </c>
      <c r="SH2" s="120">
        <v>0.99999999993439248</v>
      </c>
      <c r="SI2" s="120">
        <v>0.99999999993439215</v>
      </c>
      <c r="SJ2" s="120">
        <v>0.99999999994004707</v>
      </c>
      <c r="SK2" s="120">
        <v>0.99999999994004751</v>
      </c>
      <c r="SL2" s="120">
        <v>0.99999999994525579</v>
      </c>
      <c r="SM2" s="120">
        <v>0.9999999999452559</v>
      </c>
      <c r="SN2" s="120">
        <v>0.99999999995004962</v>
      </c>
      <c r="SO2" s="120">
        <v>0.99999999995005007</v>
      </c>
      <c r="SP2" s="120">
        <v>0.99999999995445854</v>
      </c>
      <c r="SQ2" s="120">
        <v>0.99999999995445932</v>
      </c>
      <c r="SR2" s="120">
        <v>0.99999999995851119</v>
      </c>
      <c r="SS2" s="120">
        <v>0.99999999995851196</v>
      </c>
      <c r="ST2" s="120">
        <v>0.99999999996223377</v>
      </c>
      <c r="SU2" s="120">
        <v>0.9999999999622341</v>
      </c>
      <c r="SV2" s="120">
        <v>0.99999999996564926</v>
      </c>
      <c r="SW2" s="120">
        <v>0.99999999996564914</v>
      </c>
      <c r="SX2" s="120">
        <v>0.99999999996878131</v>
      </c>
      <c r="SY2" s="120">
        <v>0.99999999996878119</v>
      </c>
      <c r="SZ2" s="120">
        <v>0.99999999997165112</v>
      </c>
      <c r="TA2" s="120">
        <v>0.99999999997165112</v>
      </c>
      <c r="TB2" s="120">
        <v>0.99999999997427902</v>
      </c>
      <c r="TC2" s="120">
        <v>0.99999999997427924</v>
      </c>
      <c r="TD2" s="120">
        <v>0.99999999997668165</v>
      </c>
      <c r="TE2" s="120">
        <v>0.99999999997668187</v>
      </c>
      <c r="TF2" s="120">
        <v>0.99999999997887945</v>
      </c>
      <c r="TG2" s="120">
        <v>0.99999999997887934</v>
      </c>
      <c r="TH2" s="120">
        <v>0.99999999998088485</v>
      </c>
      <c r="TI2" s="120">
        <v>0.99999999998088651</v>
      </c>
      <c r="TJ2" s="120">
        <v>0.99999999998271805</v>
      </c>
      <c r="TK2" s="120">
        <v>0.99999999998271794</v>
      </c>
      <c r="TL2" s="120">
        <v>0.99999999998438738</v>
      </c>
      <c r="TM2" s="120">
        <v>0.9999999999843876</v>
      </c>
      <c r="TN2" s="120">
        <v>0.99999999998590905</v>
      </c>
      <c r="TO2" s="120">
        <v>0.99999999998590849</v>
      </c>
      <c r="TP2" s="120">
        <v>0.99999999998729316</v>
      </c>
      <c r="TQ2" s="120">
        <v>0.99999999998729316</v>
      </c>
      <c r="TR2" s="120">
        <v>0.9999999999885526</v>
      </c>
      <c r="TS2" s="120">
        <v>0.99999999998855238</v>
      </c>
      <c r="TT2" s="120">
        <v>0.99999999998969646</v>
      </c>
      <c r="TU2" s="120">
        <v>0.99999999998969713</v>
      </c>
      <c r="TV2" s="120">
        <v>0.99999999999073585</v>
      </c>
      <c r="TW2" s="120">
        <v>0.99999999999073519</v>
      </c>
      <c r="TX2" s="120">
        <v>0.99999999999167732</v>
      </c>
      <c r="TY2" s="120">
        <v>0.99999999999167755</v>
      </c>
      <c r="TZ2" s="120">
        <v>0.99999999999253175</v>
      </c>
      <c r="UA2" s="120">
        <v>0.99999999999252998</v>
      </c>
      <c r="UB2" s="120">
        <v>0.99999999999330269</v>
      </c>
      <c r="UC2" s="120">
        <v>0.99999999999330369</v>
      </c>
      <c r="UD2" s="120">
        <v>0.99999999999400235</v>
      </c>
      <c r="UE2" s="120">
        <v>0.9999999999940018</v>
      </c>
      <c r="UF2" s="120">
        <v>0.99999999999463418</v>
      </c>
      <c r="UG2" s="120">
        <v>0.99999999999463351</v>
      </c>
      <c r="UH2" s="120">
        <v>0.99999999999520306</v>
      </c>
      <c r="UI2" s="120">
        <v>0.99999999999520384</v>
      </c>
      <c r="UJ2" s="120">
        <v>0.9999999999957172</v>
      </c>
      <c r="UK2" s="120">
        <v>0.99999999999571743</v>
      </c>
      <c r="UL2" s="120">
        <v>0.99999999999618039</v>
      </c>
      <c r="UM2" s="120">
        <v>0.99999999999618083</v>
      </c>
      <c r="UN2" s="120">
        <v>0.99999999999659728</v>
      </c>
      <c r="UO2" s="120">
        <v>0.99999999999659739</v>
      </c>
      <c r="UP2" s="120">
        <v>0.99999999999697198</v>
      </c>
      <c r="UQ2" s="120">
        <v>0.99999999999697164</v>
      </c>
      <c r="UR2" s="120">
        <v>0.99999999999730815</v>
      </c>
      <c r="US2" s="120">
        <v>0.99999999999730771</v>
      </c>
      <c r="UT2" s="120">
        <v>0.99999999999760925</v>
      </c>
      <c r="UU2" s="120">
        <v>0.99999999999760958</v>
      </c>
      <c r="UV2" s="120">
        <v>0.99999999999788036</v>
      </c>
      <c r="UW2" s="120">
        <v>0.99999999999787947</v>
      </c>
      <c r="UX2" s="120">
        <v>0.99999999999812228</v>
      </c>
      <c r="UY2" s="120">
        <v>0.99999999999812206</v>
      </c>
      <c r="UZ2" s="120">
        <v>0.99999999999833866</v>
      </c>
      <c r="VA2" s="120">
        <v>0.99999999999833722</v>
      </c>
      <c r="VB2" s="120">
        <v>0.9999999999985314</v>
      </c>
      <c r="VC2" s="120">
        <v>0.99999999999853029</v>
      </c>
      <c r="VD2" s="120">
        <v>0.99999999999870359</v>
      </c>
      <c r="VE2" s="120">
        <v>0.9999999999987027</v>
      </c>
      <c r="VF2" s="120">
        <v>0.99999999999885603</v>
      </c>
      <c r="VG2" s="120">
        <v>0.99999999999885636</v>
      </c>
      <c r="VH2" s="120">
        <v>0.99999999999899314</v>
      </c>
      <c r="VI2" s="120">
        <v>0.99999999999899292</v>
      </c>
      <c r="VJ2" s="120">
        <v>0.99999999999911426</v>
      </c>
      <c r="VK2" s="120">
        <v>0.99999999999911449</v>
      </c>
      <c r="VL2" s="120">
        <v>0.99999999999922329</v>
      </c>
      <c r="VM2" s="120">
        <v>0.9999999999992224</v>
      </c>
      <c r="VN2" s="120">
        <v>0.99999999999931766</v>
      </c>
      <c r="VO2" s="120">
        <v>0.99999999999931855</v>
      </c>
      <c r="VP2" s="120">
        <v>0.99999999999940148</v>
      </c>
      <c r="VQ2" s="120">
        <v>0.99999999999940237</v>
      </c>
      <c r="VR2" s="120">
        <v>0.99999999999947742</v>
      </c>
      <c r="VS2" s="120">
        <v>0.99999999999947764</v>
      </c>
      <c r="VT2" s="120">
        <v>0.99999999999954348</v>
      </c>
      <c r="VU2" s="120">
        <v>0.99999999999954292</v>
      </c>
      <c r="VV2" s="120">
        <v>0.9999999999996031</v>
      </c>
      <c r="VW2" s="120">
        <v>0.99999999999960187</v>
      </c>
      <c r="VX2" s="120">
        <v>0.99999999999965339</v>
      </c>
      <c r="VY2" s="120">
        <v>0.99999999999965439</v>
      </c>
      <c r="VZ2" s="120">
        <v>0.99999999999969957</v>
      </c>
      <c r="WA2" s="120">
        <v>0.99999999999969869</v>
      </c>
      <c r="WB2" s="120">
        <v>0.99999999999973743</v>
      </c>
      <c r="WC2" s="120">
        <v>0.99999999999973888</v>
      </c>
      <c r="WD2" s="120">
        <v>0.99999999999977285</v>
      </c>
      <c r="WE2" s="120">
        <v>0.99999999999977318</v>
      </c>
      <c r="WF2" s="120">
        <v>0.9999999999998026</v>
      </c>
      <c r="WG2" s="120">
        <v>0.9999999999998036</v>
      </c>
      <c r="WH2" s="120">
        <v>0.9999999999998308</v>
      </c>
      <c r="WI2" s="120">
        <v>0.99999999999983114</v>
      </c>
      <c r="WJ2" s="120">
        <v>0.99999999999985345</v>
      </c>
      <c r="WK2" s="120">
        <v>0.99999999999985234</v>
      </c>
      <c r="WL2" s="120">
        <v>0.99999999999987366</v>
      </c>
      <c r="WM2" s="120">
        <v>0.99999999999987332</v>
      </c>
      <c r="WN2" s="120">
        <v>0.99999999999989142</v>
      </c>
      <c r="WO2" s="120">
        <v>0.99999999999989109</v>
      </c>
      <c r="WP2" s="120">
        <v>0.9999999999999063</v>
      </c>
      <c r="WQ2" s="120">
        <v>0.99999999999990719</v>
      </c>
      <c r="WR2" s="120">
        <v>0.99999999999992051</v>
      </c>
      <c r="WS2" s="120">
        <v>0.99999999999992017</v>
      </c>
      <c r="WT2" s="120">
        <v>0.99999999999993217</v>
      </c>
      <c r="WU2" s="120">
        <v>0.99999999999993172</v>
      </c>
      <c r="WV2" s="120">
        <v>0.99999999999994138</v>
      </c>
      <c r="WW2" s="120">
        <v>0.99999999999994083</v>
      </c>
      <c r="WX2" s="120">
        <v>0.99999999999995026</v>
      </c>
      <c r="WY2" s="120">
        <v>0.99999999999994971</v>
      </c>
      <c r="WZ2" s="120">
        <v>0.9999999999999577</v>
      </c>
      <c r="XA2" s="120">
        <v>0.99999999999995737</v>
      </c>
      <c r="XB2" s="120">
        <v>0.99999999999996336</v>
      </c>
      <c r="XC2" s="120">
        <v>0.99999999999996447</v>
      </c>
      <c r="XD2" s="120">
        <v>0.99999999999996869</v>
      </c>
      <c r="XE2" s="120">
        <v>0.99999999999996925</v>
      </c>
      <c r="XF2" s="120">
        <v>0.9999999999999748</v>
      </c>
      <c r="XG2" s="120">
        <v>0.99999999999997369</v>
      </c>
      <c r="XH2" s="120">
        <v>0.99999999999997824</v>
      </c>
      <c r="XI2" s="120">
        <v>0.9999999999999778</v>
      </c>
      <c r="XJ2" s="120">
        <v>0.99999999999998135</v>
      </c>
      <c r="XK2" s="120">
        <v>0.99999999999998235</v>
      </c>
      <c r="XL2" s="120">
        <v>0.99999999999998401</v>
      </c>
      <c r="XM2" s="120">
        <v>0.99999999999998479</v>
      </c>
      <c r="XN2" s="120">
        <v>0.99999999999998668</v>
      </c>
      <c r="XO2" s="120">
        <v>0.99999999999998712</v>
      </c>
      <c r="XP2" s="120">
        <v>0.99999999999999001</v>
      </c>
      <c r="XQ2" s="120">
        <v>0.99999999999998956</v>
      </c>
      <c r="XR2" s="120">
        <v>0.99999999999999223</v>
      </c>
      <c r="XS2" s="120">
        <v>0.99999999999999134</v>
      </c>
      <c r="XT2" s="120">
        <v>0.99999999999999256</v>
      </c>
      <c r="XU2" s="120">
        <v>0.99999999999999267</v>
      </c>
      <c r="XV2" s="120">
        <v>0.99999999999999378</v>
      </c>
      <c r="XW2" s="120">
        <v>0.99999999999999345</v>
      </c>
      <c r="XX2" s="120">
        <v>0.999999999999995</v>
      </c>
      <c r="XY2" s="120">
        <v>0.999999999999996</v>
      </c>
      <c r="XZ2" s="120">
        <v>0.99999999999999623</v>
      </c>
      <c r="YA2" s="120">
        <v>0.99999999999999645</v>
      </c>
      <c r="YB2" s="120">
        <v>0.99999999999999634</v>
      </c>
      <c r="YC2" s="120">
        <v>0.999999999999996</v>
      </c>
      <c r="YD2" s="120">
        <v>0.99999999999999722</v>
      </c>
      <c r="YE2" s="120">
        <v>0.99999999999999833</v>
      </c>
      <c r="YF2" s="120">
        <v>0.99999999999999778</v>
      </c>
      <c r="YG2" s="120">
        <v>0.99999999999999767</v>
      </c>
      <c r="YH2" s="120">
        <v>0.99999999999999767</v>
      </c>
      <c r="YI2" s="120">
        <v>0.99999999999999767</v>
      </c>
      <c r="YJ2" s="120">
        <v>0.99999999999999922</v>
      </c>
      <c r="YK2" s="120">
        <v>0.99999999999999878</v>
      </c>
      <c r="YL2" s="120">
        <v>0.999999999999999</v>
      </c>
      <c r="YM2" s="120">
        <v>0.99999999999999967</v>
      </c>
      <c r="YN2" s="120">
        <v>0.99999999999999911</v>
      </c>
      <c r="YO2" s="120">
        <v>0.99999999999999889</v>
      </c>
      <c r="YP2" s="120">
        <v>0.99999999999999956</v>
      </c>
      <c r="YQ2" s="120">
        <v>0.99999999999999878</v>
      </c>
      <c r="YR2" s="120">
        <v>1.0000000000000009</v>
      </c>
      <c r="YS2" s="120">
        <v>1.0000000000000002</v>
      </c>
      <c r="YT2" s="120">
        <v>0.99999999999999978</v>
      </c>
      <c r="YU2" s="120">
        <v>1</v>
      </c>
      <c r="YV2" s="120">
        <v>0.99999999999999978</v>
      </c>
      <c r="YW2" s="120">
        <v>1.0000000000000002</v>
      </c>
      <c r="YX2" s="120">
        <v>1.0000000000000002</v>
      </c>
      <c r="YY2" s="120">
        <v>0.99999999999999956</v>
      </c>
      <c r="YZ2" s="120">
        <v>0.99999999999999967</v>
      </c>
      <c r="ZA2" s="120">
        <v>0.99999999999999933</v>
      </c>
      <c r="ZB2" s="120">
        <v>1.0000000000000009</v>
      </c>
      <c r="ZC2" s="120">
        <v>0.99999999999999956</v>
      </c>
      <c r="ZD2" s="120">
        <v>0.99999999999999967</v>
      </c>
      <c r="ZE2" s="120">
        <v>1.0000000000000007</v>
      </c>
      <c r="ZF2" s="120">
        <v>0.99999999999999978</v>
      </c>
      <c r="ZG2" s="120">
        <v>1</v>
      </c>
      <c r="ZH2" s="120">
        <v>1.0000000000000002</v>
      </c>
      <c r="ZI2" s="120">
        <v>0.99999999999999967</v>
      </c>
      <c r="ZJ2" s="120">
        <v>0.99999999999999933</v>
      </c>
      <c r="ZK2" s="120">
        <v>0.99999999999999978</v>
      </c>
      <c r="ZL2" s="120">
        <v>1.0000000000000011</v>
      </c>
      <c r="ZM2" s="120">
        <v>1.0000000000000004</v>
      </c>
      <c r="ZN2" s="120">
        <v>1.0000000000000002</v>
      </c>
      <c r="ZO2" s="120">
        <v>0.99999999999999989</v>
      </c>
      <c r="ZP2" s="120">
        <v>0.99999999999999989</v>
      </c>
      <c r="ZQ2" s="120">
        <v>1.0000000000000011</v>
      </c>
      <c r="ZR2" s="120">
        <v>1.0000000000000002</v>
      </c>
      <c r="ZS2" s="120">
        <v>1.0000000000000002</v>
      </c>
      <c r="ZT2" s="120">
        <v>0.99999999999999944</v>
      </c>
      <c r="ZU2" s="120">
        <v>0.99999999999999978</v>
      </c>
      <c r="ZV2" s="120">
        <v>1</v>
      </c>
      <c r="ZW2" s="120">
        <v>0.99999999999999956</v>
      </c>
      <c r="ZX2" s="120">
        <v>0.99999999999999978</v>
      </c>
      <c r="ZY2" s="120">
        <v>0.99999999999999889</v>
      </c>
      <c r="ZZ2" s="120">
        <v>1.0000000000000002</v>
      </c>
      <c r="AAA2" s="120">
        <v>0.99999999999999933</v>
      </c>
      <c r="AAB2" s="120">
        <v>0.99999999999999978</v>
      </c>
      <c r="AAC2" s="120">
        <v>1.0000000000000002</v>
      </c>
      <c r="AAD2" s="120">
        <v>1.0000000000000004</v>
      </c>
      <c r="AAE2" s="120">
        <v>0.99999999999999944</v>
      </c>
      <c r="AAF2" s="120">
        <v>0.99999999999999944</v>
      </c>
      <c r="AAG2" s="120">
        <v>1</v>
      </c>
      <c r="AAH2" s="120">
        <v>1</v>
      </c>
      <c r="AAI2" s="120">
        <v>0.99999999999999889</v>
      </c>
      <c r="AAJ2" s="120">
        <v>0.99999999999999967</v>
      </c>
      <c r="AAK2" s="120">
        <v>1</v>
      </c>
      <c r="AAL2" s="120">
        <v>0.99999999999999956</v>
      </c>
      <c r="AAM2" s="120">
        <v>0.99999999999999978</v>
      </c>
      <c r="AAN2" s="120">
        <v>1.0000000000000002</v>
      </c>
      <c r="AAO2" s="120">
        <v>0.99999999999999978</v>
      </c>
      <c r="AAP2" s="120">
        <v>0.99999999999999956</v>
      </c>
      <c r="AAQ2" s="120">
        <v>1.0000000000000004</v>
      </c>
      <c r="AAR2" s="120">
        <v>0.99999999999999889</v>
      </c>
      <c r="AAS2" s="120">
        <v>0.99999999999999867</v>
      </c>
      <c r="AAT2" s="120">
        <v>1</v>
      </c>
      <c r="AAU2" s="120">
        <v>0.99999999999999911</v>
      </c>
      <c r="AAV2" s="120">
        <v>0.99999999999999978</v>
      </c>
      <c r="AAW2" s="120">
        <v>1</v>
      </c>
      <c r="AAX2" s="120">
        <v>1</v>
      </c>
      <c r="AAY2" s="120">
        <v>0.99999999999999967</v>
      </c>
      <c r="AAZ2" s="120">
        <v>0.99999999999999933</v>
      </c>
      <c r="ABA2" s="120">
        <v>0.99999999999999978</v>
      </c>
      <c r="ABB2" s="120">
        <v>0.99999999999999944</v>
      </c>
      <c r="ABC2" s="120">
        <v>0.99999999999999956</v>
      </c>
      <c r="ABD2" s="120">
        <v>0.99999999999999822</v>
      </c>
      <c r="ABE2" s="120">
        <v>1</v>
      </c>
      <c r="ABF2" s="120">
        <v>0.99999999999999956</v>
      </c>
      <c r="ABG2" s="120">
        <v>0.99999999999999978</v>
      </c>
      <c r="ABH2" s="120">
        <v>1</v>
      </c>
      <c r="ABI2" s="120">
        <v>0.99999999999999989</v>
      </c>
      <c r="ABJ2" s="120">
        <v>1.0000000000000002</v>
      </c>
      <c r="ABK2" s="120">
        <v>0.99999999999999967</v>
      </c>
      <c r="ABL2" s="120">
        <v>0.99999999999999922</v>
      </c>
      <c r="ABM2" s="120">
        <v>0.99999999999999978</v>
      </c>
      <c r="ABN2" s="120">
        <v>0.999999999999999</v>
      </c>
      <c r="ABO2" s="120">
        <v>0.99999999999999956</v>
      </c>
      <c r="ABP2" s="120">
        <v>0.99999999999999911</v>
      </c>
      <c r="ABQ2" s="120">
        <v>0.99999999999999922</v>
      </c>
      <c r="ABR2" s="120">
        <v>0.99999999999999867</v>
      </c>
      <c r="ABS2" s="120">
        <v>1.0000000000000004</v>
      </c>
      <c r="ABT2" s="120">
        <v>0.99999999999999967</v>
      </c>
      <c r="ABU2" s="120">
        <v>1</v>
      </c>
      <c r="ABV2" s="120">
        <v>0.99999999999999889</v>
      </c>
      <c r="ABW2" s="120">
        <v>0.99999999999999956</v>
      </c>
      <c r="ABX2" s="120">
        <v>0.99999999999999978</v>
      </c>
      <c r="ABY2" s="120">
        <v>0.99999999999999978</v>
      </c>
      <c r="ABZ2" s="120">
        <v>0.99999999999999933</v>
      </c>
      <c r="ACA2" s="120">
        <v>1</v>
      </c>
      <c r="ACB2" s="120">
        <v>0.99999999999999978</v>
      </c>
      <c r="ACC2" s="120">
        <v>1</v>
      </c>
      <c r="ACD2" s="120">
        <v>0.99999999999999956</v>
      </c>
      <c r="ACE2" s="120">
        <v>1</v>
      </c>
      <c r="ACF2" s="120">
        <v>1.0000000000000002</v>
      </c>
      <c r="ACG2" s="120">
        <v>1</v>
      </c>
      <c r="ACH2" s="120">
        <v>1</v>
      </c>
      <c r="ACI2" s="120">
        <v>1</v>
      </c>
      <c r="ACJ2" s="120">
        <v>1</v>
      </c>
      <c r="ACK2" s="120">
        <v>1.0000000000000002</v>
      </c>
      <c r="ACL2" s="120">
        <v>1</v>
      </c>
      <c r="ACM2" s="120">
        <v>0.99999999999999989</v>
      </c>
      <c r="ACN2" s="120">
        <v>0.99999999999999978</v>
      </c>
      <c r="ACO2" s="120">
        <v>0.99999999999999944</v>
      </c>
      <c r="ACP2" s="120">
        <v>0.99999999999999978</v>
      </c>
      <c r="ACQ2" s="120">
        <v>0.99999999999999989</v>
      </c>
      <c r="ACR2" s="120">
        <v>0.99999999999999956</v>
      </c>
      <c r="ACS2" s="120">
        <v>0.99999999999999933</v>
      </c>
      <c r="ACT2" s="120">
        <v>1.0000000000000007</v>
      </c>
      <c r="ACU2" s="120">
        <v>0.99999999999999933</v>
      </c>
      <c r="ACV2" s="120">
        <v>1.0000000000000002</v>
      </c>
      <c r="ACW2" s="120">
        <v>0.99999999999999878</v>
      </c>
      <c r="ACX2" s="120">
        <v>0.99999999999999967</v>
      </c>
      <c r="ACY2" s="120">
        <v>1</v>
      </c>
      <c r="ACZ2" s="120">
        <v>1</v>
      </c>
      <c r="ADA2" s="120">
        <v>0.99999999999999967</v>
      </c>
      <c r="ADB2" s="120">
        <v>1</v>
      </c>
      <c r="ADC2" s="120">
        <v>0.99999999999999978</v>
      </c>
      <c r="ADD2" s="120">
        <v>1.0000000000000004</v>
      </c>
      <c r="ADE2" s="120">
        <v>0.99999999999999933</v>
      </c>
      <c r="ADF2" s="120">
        <v>0.99999999999999956</v>
      </c>
      <c r="ADG2" s="120">
        <v>0.99999999999999956</v>
      </c>
      <c r="ADH2" s="120">
        <v>0.99999999999999933</v>
      </c>
      <c r="ADI2" s="120">
        <v>0.99999999999999889</v>
      </c>
      <c r="ADJ2" s="120">
        <v>0.99999999999999978</v>
      </c>
      <c r="ADK2" s="120">
        <v>0.99999999999999944</v>
      </c>
      <c r="ADL2" s="120">
        <v>0.99999999999999867</v>
      </c>
      <c r="ADM2" s="120">
        <v>0.99999999999999911</v>
      </c>
      <c r="ADN2" s="120">
        <v>0.99999999999999933</v>
      </c>
      <c r="ADO2" s="120">
        <v>0.99999999999999956</v>
      </c>
      <c r="ADP2" s="120">
        <v>0.99999999999999956</v>
      </c>
      <c r="ADQ2" s="120">
        <v>1</v>
      </c>
      <c r="ADR2" s="120">
        <v>1</v>
      </c>
      <c r="ADS2" s="120">
        <v>0.99999999999999967</v>
      </c>
      <c r="ADT2" s="120">
        <v>0.99999999999999911</v>
      </c>
      <c r="ADU2" s="120">
        <v>0.99999999999999978</v>
      </c>
      <c r="ADV2" s="120">
        <v>1</v>
      </c>
      <c r="ADW2" s="120">
        <v>0.99999999999999911</v>
      </c>
      <c r="ADX2" s="120">
        <v>1.0000000000000007</v>
      </c>
      <c r="ADY2" s="120">
        <v>1</v>
      </c>
      <c r="ADZ2" s="120">
        <v>1</v>
      </c>
      <c r="AEA2" s="120">
        <v>0.99999999999999978</v>
      </c>
      <c r="AEB2" s="120">
        <v>1</v>
      </c>
      <c r="AEC2" s="120">
        <v>1.0000000000000002</v>
      </c>
      <c r="AED2" s="120">
        <v>0.99999999999999956</v>
      </c>
      <c r="AEE2" s="120">
        <v>1</v>
      </c>
      <c r="AEF2" s="120">
        <v>0.99999999999999956</v>
      </c>
      <c r="AEG2" s="120">
        <v>0.99999999999999989</v>
      </c>
      <c r="AEH2" s="120">
        <v>0.99999999999999978</v>
      </c>
      <c r="AEI2" s="120">
        <v>1.0000000000000007</v>
      </c>
      <c r="AEJ2" s="120">
        <v>1</v>
      </c>
      <c r="AEK2" s="120">
        <v>0.99999999999999978</v>
      </c>
      <c r="AEL2" s="120">
        <v>1.0000000000000002</v>
      </c>
      <c r="AEM2" s="120">
        <v>0.99999999999999978</v>
      </c>
      <c r="AEN2" s="120">
        <v>1.0000000000000002</v>
      </c>
      <c r="AEO2" s="120">
        <v>0.99999999999999989</v>
      </c>
      <c r="AEP2" s="120">
        <v>0.99999999999999933</v>
      </c>
      <c r="AEQ2" s="120">
        <v>1</v>
      </c>
      <c r="AER2" s="120">
        <v>1.0000000000000011</v>
      </c>
      <c r="AES2" s="120">
        <v>1</v>
      </c>
      <c r="AET2" s="120">
        <v>0.99999999999999967</v>
      </c>
      <c r="AEU2" s="120">
        <v>1</v>
      </c>
      <c r="AEV2" s="120">
        <v>1</v>
      </c>
      <c r="AEW2" s="120">
        <v>0.99999999999999967</v>
      </c>
      <c r="AEX2" s="120">
        <v>1</v>
      </c>
      <c r="AEY2" s="120">
        <v>0.99999999999999956</v>
      </c>
      <c r="AEZ2" s="120">
        <v>1.0000000000000009</v>
      </c>
      <c r="AFA2" s="120">
        <v>1.0000000000000004</v>
      </c>
      <c r="AFB2" s="120">
        <v>1.0000000000000007</v>
      </c>
      <c r="AFC2" s="120">
        <v>1.0000000000000009</v>
      </c>
      <c r="AFD2" s="120">
        <v>1.0000000000000002</v>
      </c>
      <c r="AFE2" s="120">
        <v>1.0000000000000004</v>
      </c>
      <c r="AFF2" s="120">
        <v>1.0000000000000002</v>
      </c>
      <c r="AFG2" s="120">
        <v>1.0000000000000011</v>
      </c>
      <c r="AFH2" s="120">
        <v>1</v>
      </c>
      <c r="AFI2" s="120">
        <v>1.0000000000000011</v>
      </c>
      <c r="AFJ2" s="120">
        <v>0.99999999999999956</v>
      </c>
      <c r="AFK2" s="120">
        <v>1.0000000000000004</v>
      </c>
      <c r="AFL2" s="120">
        <v>0.99999999999999933</v>
      </c>
      <c r="AFM2" s="120">
        <v>1</v>
      </c>
      <c r="AFN2" s="120">
        <v>1</v>
      </c>
      <c r="AFO2" s="120">
        <v>1.0000000000000004</v>
      </c>
      <c r="AFP2" s="120">
        <v>1.0000000000000007</v>
      </c>
      <c r="AFQ2" s="120">
        <v>1.0000000000000002</v>
      </c>
      <c r="AFR2" s="120">
        <v>0.99999999999999956</v>
      </c>
      <c r="AFS2" s="120">
        <v>1.0000000000000004</v>
      </c>
      <c r="AFT2" s="120">
        <v>1.0000000000000002</v>
      </c>
      <c r="AFU2" s="120">
        <v>0.99999999999999956</v>
      </c>
      <c r="AFV2" s="120">
        <v>0.99999999999999978</v>
      </c>
      <c r="AFW2" s="120">
        <v>0.99999999999999922</v>
      </c>
      <c r="AFX2" s="120">
        <v>0.99999999999999944</v>
      </c>
      <c r="AFY2" s="120">
        <v>1.0000000000000002</v>
      </c>
      <c r="AFZ2" s="120">
        <v>1.0000000000000002</v>
      </c>
      <c r="AGA2" s="120">
        <v>0.99999999999999956</v>
      </c>
      <c r="AGB2" s="120">
        <v>1.0000000000000002</v>
      </c>
      <c r="AGC2" s="120">
        <v>0.99999999999999978</v>
      </c>
      <c r="AGD2" s="120">
        <v>1.0000000000000004</v>
      </c>
      <c r="AGE2" s="120">
        <v>0.99999999999999911</v>
      </c>
      <c r="AGF2" s="120">
        <v>1.0000000000000004</v>
      </c>
      <c r="AGG2" s="120">
        <v>1.0000000000000002</v>
      </c>
      <c r="AGH2" s="120">
        <v>0.99999999999999944</v>
      </c>
      <c r="AGI2" s="120">
        <v>0.99999999999999956</v>
      </c>
      <c r="AGJ2" s="120">
        <v>1</v>
      </c>
      <c r="AGK2" s="120">
        <v>0.99999999999999956</v>
      </c>
      <c r="AGL2" s="120">
        <v>1.0000000000000002</v>
      </c>
      <c r="AGM2" s="120">
        <v>1.0000000000000002</v>
      </c>
      <c r="AGN2" s="120">
        <v>1</v>
      </c>
      <c r="AGO2" s="120">
        <v>1.0000000000000004</v>
      </c>
      <c r="AGP2" s="120">
        <v>0.99999999999999911</v>
      </c>
      <c r="AGQ2" s="120">
        <v>0.99999999999999922</v>
      </c>
      <c r="AGR2" s="120">
        <v>1</v>
      </c>
      <c r="AGS2" s="120">
        <v>1</v>
      </c>
      <c r="AGT2" s="120">
        <v>0.99999999999999989</v>
      </c>
      <c r="AGU2" s="120">
        <v>1</v>
      </c>
      <c r="AGV2" s="120">
        <v>1.0000000000000004</v>
      </c>
      <c r="AGW2" s="120">
        <v>0.99999999999999989</v>
      </c>
      <c r="AGX2" s="120">
        <v>1.0000000000000002</v>
      </c>
      <c r="AGY2" s="120">
        <v>1.0000000000000004</v>
      </c>
      <c r="AGZ2" s="120">
        <v>0.99999999999999933</v>
      </c>
      <c r="AHA2" s="120">
        <v>1</v>
      </c>
      <c r="AHB2" s="120">
        <v>0.99999999999999967</v>
      </c>
      <c r="AHC2" s="120">
        <v>1</v>
      </c>
      <c r="AHD2" s="120">
        <v>1.0000000000000009</v>
      </c>
      <c r="AHE2" s="120">
        <v>1</v>
      </c>
      <c r="AHF2" s="120">
        <v>1.0000000000000002</v>
      </c>
      <c r="AHG2" s="120">
        <v>1</v>
      </c>
      <c r="AHH2" s="120">
        <v>1.0000000000000004</v>
      </c>
      <c r="AHI2" s="120">
        <v>1.0000000000000002</v>
      </c>
      <c r="AHJ2" s="120">
        <v>0.99999999999999956</v>
      </c>
      <c r="AHK2" s="120">
        <v>1.0000000000000009</v>
      </c>
      <c r="AHL2" s="120">
        <v>0.99999999999999978</v>
      </c>
      <c r="AHM2" s="120">
        <v>0.99999999999999956</v>
      </c>
      <c r="AHN2" s="120">
        <v>1.0000000000000004</v>
      </c>
      <c r="AHO2" s="120">
        <v>1.0000000000000007</v>
      </c>
      <c r="AHP2" s="120">
        <v>0.99999999999999978</v>
      </c>
      <c r="AHQ2" s="120">
        <v>1</v>
      </c>
      <c r="AHR2" s="120">
        <v>1.0000000000000002</v>
      </c>
      <c r="AHS2" s="120">
        <v>1.0000000000000002</v>
      </c>
      <c r="AHT2" s="120">
        <v>1.0000000000000002</v>
      </c>
      <c r="AHU2" s="120">
        <v>1.0000000000000002</v>
      </c>
      <c r="AHV2" s="120">
        <v>1.0000000000000004</v>
      </c>
      <c r="AHW2" s="120">
        <v>0.99999999999999911</v>
      </c>
      <c r="AHX2" s="120">
        <v>0.99999999999999989</v>
      </c>
      <c r="AHY2" s="120">
        <v>1</v>
      </c>
      <c r="AHZ2" s="120">
        <v>1.0000000000000002</v>
      </c>
      <c r="AIA2" s="120">
        <v>1</v>
      </c>
      <c r="AIB2" s="120">
        <v>1.0000000000000002</v>
      </c>
      <c r="AIC2" s="120">
        <v>1.0000000000000009</v>
      </c>
      <c r="AID2" s="120">
        <v>0.99999999999999978</v>
      </c>
      <c r="AIE2" s="120">
        <v>0.99999999999999989</v>
      </c>
      <c r="AIF2" s="120">
        <v>1.0000000000000002</v>
      </c>
      <c r="AIG2" s="120">
        <v>0.99999999999999967</v>
      </c>
      <c r="AIH2" s="120">
        <v>0.99999999999999956</v>
      </c>
      <c r="AII2" s="120">
        <v>0.99999999999999978</v>
      </c>
      <c r="AIJ2" s="120">
        <v>1</v>
      </c>
      <c r="AIK2" s="120">
        <v>1.0000000000000002</v>
      </c>
      <c r="AIL2" s="120">
        <v>1</v>
      </c>
      <c r="AIM2" s="120">
        <v>1.0000000000000002</v>
      </c>
      <c r="AIN2" s="120">
        <v>1</v>
      </c>
      <c r="AIO2" s="120">
        <v>1.0000000000000009</v>
      </c>
      <c r="AIP2" s="120">
        <v>1.0000000000000002</v>
      </c>
      <c r="AIQ2" s="120">
        <v>0.99999999999999967</v>
      </c>
      <c r="AIR2" s="120">
        <v>1</v>
      </c>
      <c r="AIS2" s="120">
        <v>1.0000000000000007</v>
      </c>
      <c r="AIT2" s="120">
        <v>1</v>
      </c>
      <c r="AIU2" s="120">
        <v>0.99999999999999978</v>
      </c>
      <c r="AIV2" s="120">
        <v>0.99999999999999944</v>
      </c>
      <c r="AIW2" s="120">
        <v>0.99999999999999956</v>
      </c>
      <c r="AIX2" s="120">
        <v>1</v>
      </c>
      <c r="AIY2" s="120">
        <v>0.99999999999999944</v>
      </c>
      <c r="AIZ2" s="120">
        <v>0.99999999999999967</v>
      </c>
      <c r="AJA2" s="120">
        <v>1</v>
      </c>
      <c r="AJB2" s="120">
        <v>1.0000000000000002</v>
      </c>
      <c r="AJC2" s="120">
        <v>1</v>
      </c>
      <c r="AJD2" s="120">
        <v>1.0000000000000002</v>
      </c>
      <c r="AJE2" s="120">
        <v>1.0000000000000002</v>
      </c>
      <c r="AJF2" s="120">
        <v>0.99999999999999978</v>
      </c>
      <c r="AJG2" s="120">
        <v>1</v>
      </c>
      <c r="AJH2" s="120">
        <v>1.0000000000000004</v>
      </c>
      <c r="AJI2" s="120">
        <v>0.99999999999999978</v>
      </c>
      <c r="AJJ2" s="120">
        <v>0.99999999999999978</v>
      </c>
      <c r="AJK2" s="120">
        <v>1</v>
      </c>
      <c r="AJL2" s="120">
        <v>1.0000000000000002</v>
      </c>
      <c r="AJM2" s="120">
        <v>1</v>
      </c>
      <c r="AJN2" s="120">
        <v>1</v>
      </c>
      <c r="AJO2" s="120">
        <v>1</v>
      </c>
      <c r="AJP2" s="120">
        <v>1</v>
      </c>
      <c r="AJQ2" s="120">
        <v>1</v>
      </c>
      <c r="AJR2" s="120">
        <v>1</v>
      </c>
      <c r="AJS2" s="120">
        <v>0.99999999999999989</v>
      </c>
      <c r="AJT2" s="120">
        <v>1</v>
      </c>
      <c r="AJU2" s="120">
        <v>1</v>
      </c>
      <c r="AJV2" s="120">
        <v>1</v>
      </c>
      <c r="AJW2" s="120">
        <v>1</v>
      </c>
      <c r="AJX2" s="120">
        <v>1</v>
      </c>
      <c r="AJY2" s="120">
        <v>1.0000000000000004</v>
      </c>
      <c r="AJZ2" s="120">
        <v>1</v>
      </c>
      <c r="AKA2" s="120">
        <v>1</v>
      </c>
      <c r="AKB2" s="120">
        <v>1</v>
      </c>
      <c r="AKC2" s="120">
        <v>0.99999999999999989</v>
      </c>
      <c r="AKD2" s="120">
        <v>1</v>
      </c>
      <c r="AKE2" s="120">
        <v>1</v>
      </c>
      <c r="AKF2" s="120">
        <v>1</v>
      </c>
      <c r="AKG2" s="120">
        <v>1</v>
      </c>
      <c r="AKH2" s="120">
        <v>1</v>
      </c>
      <c r="AKI2" s="120">
        <v>1</v>
      </c>
      <c r="AKJ2" s="120">
        <v>1</v>
      </c>
      <c r="AKK2" s="120">
        <v>1</v>
      </c>
      <c r="AKL2" s="120">
        <v>1</v>
      </c>
      <c r="AKM2" s="120">
        <v>1</v>
      </c>
      <c r="AKN2" s="120">
        <v>1</v>
      </c>
      <c r="AKO2" s="120">
        <v>1</v>
      </c>
      <c r="AKP2" s="120">
        <v>1</v>
      </c>
      <c r="AKQ2" s="120">
        <v>1</v>
      </c>
      <c r="AKR2" s="120">
        <v>1</v>
      </c>
      <c r="AKS2" s="120">
        <v>1</v>
      </c>
      <c r="AKT2" s="120">
        <v>1</v>
      </c>
      <c r="AKU2" s="120">
        <v>1</v>
      </c>
      <c r="AKV2" s="120">
        <v>1</v>
      </c>
      <c r="AKW2" s="120">
        <v>1</v>
      </c>
      <c r="AKX2" s="120">
        <v>1</v>
      </c>
      <c r="AKY2" s="120">
        <v>1</v>
      </c>
      <c r="AKZ2" s="120">
        <v>1</v>
      </c>
      <c r="ALA2" s="120">
        <v>1</v>
      </c>
      <c r="ALB2" s="120">
        <v>1</v>
      </c>
      <c r="ALC2" s="120">
        <v>1</v>
      </c>
      <c r="ALD2" s="120">
        <v>1</v>
      </c>
      <c r="ALE2" s="120">
        <v>1</v>
      </c>
      <c r="ALF2" s="120">
        <v>1</v>
      </c>
      <c r="ALG2" s="120">
        <v>1</v>
      </c>
      <c r="ALH2" s="120">
        <v>1</v>
      </c>
      <c r="ALI2" s="120">
        <v>1</v>
      </c>
      <c r="ALJ2" s="120">
        <v>1</v>
      </c>
      <c r="ALK2" s="120">
        <v>1</v>
      </c>
      <c r="ALL2" s="120">
        <v>1</v>
      </c>
      <c r="ALM2" s="120">
        <v>1</v>
      </c>
      <c r="ALN2" s="120" t="s">
        <v>104</v>
      </c>
    </row>
    <row r="3" spans="1:1002" hidden="1">
      <c r="A3" s="119">
        <v>2</v>
      </c>
      <c r="B3" s="120">
        <v>0.97477061290476552</v>
      </c>
      <c r="C3" s="120">
        <v>0.9747706129047653</v>
      </c>
      <c r="D3" s="120">
        <v>0.97474545862002948</v>
      </c>
      <c r="E3" s="120">
        <v>0.97474545862002981</v>
      </c>
      <c r="F3" s="120">
        <v>0.97472022661727953</v>
      </c>
      <c r="G3" s="120">
        <v>0.9747202266172792</v>
      </c>
      <c r="H3" s="120">
        <v>0.97469491653878992</v>
      </c>
      <c r="I3" s="120">
        <v>0.97469491653878992</v>
      </c>
      <c r="J3" s="120">
        <v>0.97466952802393358</v>
      </c>
      <c r="K3" s="120">
        <v>0.97466952802393358</v>
      </c>
      <c r="L3" s="120">
        <v>0.97464406070915477</v>
      </c>
      <c r="M3" s="120">
        <v>0.97464406070915455</v>
      </c>
      <c r="N3" s="120">
        <v>0.97461851422794887</v>
      </c>
      <c r="O3" s="120">
        <v>0.97461851422794998</v>
      </c>
      <c r="P3" s="120">
        <v>0.97459288821083656</v>
      </c>
      <c r="Q3" s="120">
        <v>0.97459288821083701</v>
      </c>
      <c r="R3" s="120">
        <v>0.97456718228533634</v>
      </c>
      <c r="S3" s="120">
        <v>0.97456718228533712</v>
      </c>
      <c r="T3" s="120">
        <v>0.97454139607594203</v>
      </c>
      <c r="U3" s="120">
        <v>0.97454139607594148</v>
      </c>
      <c r="V3" s="120">
        <v>0.97451552920409368</v>
      </c>
      <c r="W3" s="120">
        <v>0.97451552920409357</v>
      </c>
      <c r="X3" s="120">
        <v>0.97448958128815799</v>
      </c>
      <c r="Y3" s="120">
        <v>0.97448958128815855</v>
      </c>
      <c r="Z3" s="120">
        <v>0.97446355194339773</v>
      </c>
      <c r="AA3" s="120">
        <v>0.97446355194339729</v>
      </c>
      <c r="AB3" s="120">
        <v>0.97443744078194539</v>
      </c>
      <c r="AC3" s="120">
        <v>0.97443744078194516</v>
      </c>
      <c r="AD3" s="120">
        <v>0.97441124741277985</v>
      </c>
      <c r="AE3" s="120">
        <v>0.97441124741277818</v>
      </c>
      <c r="AF3" s="120">
        <v>0.974384971441695</v>
      </c>
      <c r="AG3" s="120">
        <v>0.974384971441694</v>
      </c>
      <c r="AH3" s="120">
        <v>0.9743586124712742</v>
      </c>
      <c r="AI3" s="120">
        <v>0.97435861247127487</v>
      </c>
      <c r="AJ3" s="120">
        <v>0.97433217010086748</v>
      </c>
      <c r="AK3" s="120">
        <v>0.9743321701008667</v>
      </c>
      <c r="AL3" s="120">
        <v>0.97430564392655561</v>
      </c>
      <c r="AM3" s="120">
        <v>0.9743056439265555</v>
      </c>
      <c r="AN3" s="120">
        <v>0.97427903354112844</v>
      </c>
      <c r="AO3" s="120">
        <v>0.97427903354112888</v>
      </c>
      <c r="AP3" s="120">
        <v>0.97425233853405402</v>
      </c>
      <c r="AQ3" s="120">
        <v>0.97425233853405291</v>
      </c>
      <c r="AR3" s="120">
        <v>0.97422555849144665</v>
      </c>
      <c r="AS3" s="120">
        <v>0.97422555849144676</v>
      </c>
      <c r="AT3" s="120">
        <v>0.97419869299604622</v>
      </c>
      <c r="AU3" s="120">
        <v>0.97419869299604633</v>
      </c>
      <c r="AV3" s="120">
        <v>0.97417174162718001</v>
      </c>
      <c r="AW3" s="120">
        <v>0.97417174162718012</v>
      </c>
      <c r="AX3" s="120">
        <v>0.97414470396073838</v>
      </c>
      <c r="AY3" s="120">
        <v>0.97414470396073838</v>
      </c>
      <c r="AZ3" s="120">
        <v>0.97411757956914213</v>
      </c>
      <c r="BA3" s="120">
        <v>0.97411757956914202</v>
      </c>
      <c r="BB3" s="120">
        <v>0.97409036802131499</v>
      </c>
      <c r="BC3" s="120">
        <v>0.97409036802131488</v>
      </c>
      <c r="BD3" s="120">
        <v>0.97406306888264815</v>
      </c>
      <c r="BE3" s="120">
        <v>0.97406306888264849</v>
      </c>
      <c r="BF3" s="120">
        <v>0.97403568171497446</v>
      </c>
      <c r="BG3" s="120">
        <v>0.97403568171497401</v>
      </c>
      <c r="BH3" s="120">
        <v>0.97400820607653138</v>
      </c>
      <c r="BI3" s="120">
        <v>0.9740082060765326</v>
      </c>
      <c r="BJ3" s="120">
        <v>0.97398064152193808</v>
      </c>
      <c r="BK3" s="120">
        <v>0.97398064152193853</v>
      </c>
      <c r="BL3" s="120">
        <v>0.97395298760215099</v>
      </c>
      <c r="BM3" s="120">
        <v>0.97395298760215077</v>
      </c>
      <c r="BN3" s="120">
        <v>0.9739252438644409</v>
      </c>
      <c r="BO3" s="120">
        <v>0.97392524386444024</v>
      </c>
      <c r="BP3" s="120">
        <v>0.97389740985235607</v>
      </c>
      <c r="BQ3" s="120">
        <v>0.97389740985235695</v>
      </c>
      <c r="BR3" s="120">
        <v>0.97386948510569171</v>
      </c>
      <c r="BS3" s="120">
        <v>0.97386948510569171</v>
      </c>
      <c r="BT3" s="120">
        <v>0.97384146916045244</v>
      </c>
      <c r="BU3" s="120">
        <v>0.973841469160453</v>
      </c>
      <c r="BV3" s="120">
        <v>0.97381336154881959</v>
      </c>
      <c r="BW3" s="120">
        <v>0.9738133615488197</v>
      </c>
      <c r="BX3" s="120">
        <v>0.97378516179911823</v>
      </c>
      <c r="BY3" s="120">
        <v>0.973785161799119</v>
      </c>
      <c r="BZ3" s="120">
        <v>0.97375686943578488</v>
      </c>
      <c r="CA3" s="120">
        <v>0.97375686943578466</v>
      </c>
      <c r="CB3" s="120">
        <v>0.97372848397931944</v>
      </c>
      <c r="CC3" s="120">
        <v>0.97372848397931899</v>
      </c>
      <c r="CD3" s="120">
        <v>0.97370000494626718</v>
      </c>
      <c r="CE3" s="120">
        <v>0.97370000494626729</v>
      </c>
      <c r="CF3" s="120">
        <v>0.9736714318491716</v>
      </c>
      <c r="CG3" s="120">
        <v>0.97367143184917215</v>
      </c>
      <c r="CH3" s="120">
        <v>0.97364276419654039</v>
      </c>
      <c r="CI3" s="120">
        <v>0.97364276419654061</v>
      </c>
      <c r="CJ3" s="120">
        <v>0.9736140014928053</v>
      </c>
      <c r="CK3" s="120">
        <v>0.97361400149280586</v>
      </c>
      <c r="CL3" s="120">
        <v>0.97358514323829293</v>
      </c>
      <c r="CM3" s="120">
        <v>0.9735851432382937</v>
      </c>
      <c r="CN3" s="120">
        <v>0.9735561889291795</v>
      </c>
      <c r="CO3" s="120">
        <v>0.97355618892917872</v>
      </c>
      <c r="CP3" s="120">
        <v>0.97352713805745061</v>
      </c>
      <c r="CQ3" s="120">
        <v>0.97352713805745117</v>
      </c>
      <c r="CR3" s="120">
        <v>0.9734979901108759</v>
      </c>
      <c r="CS3" s="120">
        <v>0.9734979901108749</v>
      </c>
      <c r="CT3" s="120">
        <v>0.97346874457294996</v>
      </c>
      <c r="CU3" s="120">
        <v>0.97346874457294874</v>
      </c>
      <c r="CV3" s="120">
        <v>0.9734394009228704</v>
      </c>
      <c r="CW3" s="120">
        <v>0.97343940092286896</v>
      </c>
      <c r="CX3" s="120">
        <v>0.97340995863548585</v>
      </c>
      <c r="CY3" s="120">
        <v>0.97340995863548596</v>
      </c>
      <c r="CZ3" s="120">
        <v>0.97338041718126145</v>
      </c>
      <c r="DA3" s="120">
        <v>0.97338041718126112</v>
      </c>
      <c r="DB3" s="120">
        <v>0.97335077602623477</v>
      </c>
      <c r="DC3" s="120">
        <v>0.97335077602623454</v>
      </c>
      <c r="DD3" s="120">
        <v>0.97332103463197794</v>
      </c>
      <c r="DE3" s="120">
        <v>0.97332103463197683</v>
      </c>
      <c r="DF3" s="120">
        <v>0.97329119245554718</v>
      </c>
      <c r="DG3" s="120">
        <v>0.97329119245554763</v>
      </c>
      <c r="DH3" s="120">
        <v>0.97326124894945054</v>
      </c>
      <c r="DI3" s="120">
        <v>0.97326124894945054</v>
      </c>
      <c r="DJ3" s="120">
        <v>0.97323120356159465</v>
      </c>
      <c r="DK3" s="120">
        <v>0.97323120356159554</v>
      </c>
      <c r="DL3" s="120">
        <v>0.97320105573524951</v>
      </c>
      <c r="DM3" s="120">
        <v>0.97320105573524984</v>
      </c>
      <c r="DN3" s="120">
        <v>0.97317080490899821</v>
      </c>
      <c r="DO3" s="120">
        <v>0.97317080490899865</v>
      </c>
      <c r="DP3" s="120">
        <v>0.97314045051669262</v>
      </c>
      <c r="DQ3" s="120">
        <v>0.97314045051669251</v>
      </c>
      <c r="DR3" s="120">
        <v>0.97310999198741088</v>
      </c>
      <c r="DS3" s="120">
        <v>0.97310999198741166</v>
      </c>
      <c r="DT3" s="120">
        <v>0.97307942874540954</v>
      </c>
      <c r="DU3" s="120">
        <v>0.97307942874541087</v>
      </c>
      <c r="DV3" s="120">
        <v>0.97304876021007902</v>
      </c>
      <c r="DW3" s="120">
        <v>0.97304876021007869</v>
      </c>
      <c r="DX3" s="120">
        <v>0.9730179857958865</v>
      </c>
      <c r="DY3" s="120">
        <v>0.97301798579588672</v>
      </c>
      <c r="DZ3" s="120">
        <v>0.97298710491234408</v>
      </c>
      <c r="EA3" s="120">
        <v>0.97298710491234486</v>
      </c>
      <c r="EB3" s="120">
        <v>0.97295611696395023</v>
      </c>
      <c r="EC3" s="120">
        <v>0.97295611696394912</v>
      </c>
      <c r="ED3" s="120">
        <v>0.97292502135013903</v>
      </c>
      <c r="EE3" s="120">
        <v>0.97292502135013936</v>
      </c>
      <c r="EF3" s="120">
        <v>0.97289381746523629</v>
      </c>
      <c r="EG3" s="120">
        <v>0.97289381746523662</v>
      </c>
      <c r="EH3" s="120">
        <v>0.9728625046984074</v>
      </c>
      <c r="EI3" s="120">
        <v>0.97286250469840774</v>
      </c>
      <c r="EJ3" s="120">
        <v>0.97283108243360628</v>
      </c>
      <c r="EK3" s="120">
        <v>0.97283108243360661</v>
      </c>
      <c r="EL3" s="120">
        <v>0.97279955004951901</v>
      </c>
      <c r="EM3" s="120">
        <v>0.97279955004951957</v>
      </c>
      <c r="EN3" s="120">
        <v>0.97276790691952186</v>
      </c>
      <c r="EO3" s="120">
        <v>0.9727679069195212</v>
      </c>
      <c r="EP3" s="120">
        <v>0.97273615241161671</v>
      </c>
      <c r="EQ3" s="120">
        <v>0.97273615241161715</v>
      </c>
      <c r="ER3" s="120">
        <v>0.97270428588838698</v>
      </c>
      <c r="ES3" s="120">
        <v>0.97270428588838631</v>
      </c>
      <c r="ET3" s="120">
        <v>0.97267230670693583</v>
      </c>
      <c r="EU3" s="120">
        <v>0.9726723067069355</v>
      </c>
      <c r="EV3" s="120">
        <v>0.97264021421883706</v>
      </c>
      <c r="EW3" s="120">
        <v>0.97264021421883706</v>
      </c>
      <c r="EX3" s="120">
        <v>0.97260800777007472</v>
      </c>
      <c r="EY3" s="120">
        <v>0.97260800777007472</v>
      </c>
      <c r="EZ3" s="120">
        <v>0.97257568670098971</v>
      </c>
      <c r="FA3" s="120">
        <v>0.97257568670098971</v>
      </c>
      <c r="FB3" s="120">
        <v>0.97254325034621836</v>
      </c>
      <c r="FC3" s="120">
        <v>0.97254325034621869</v>
      </c>
      <c r="FD3" s="120">
        <v>0.97251069803464252</v>
      </c>
      <c r="FE3" s="120">
        <v>0.97251069803464252</v>
      </c>
      <c r="FF3" s="120">
        <v>0.97247802908932168</v>
      </c>
      <c r="FG3" s="120">
        <v>0.97247802908932057</v>
      </c>
      <c r="FH3" s="120">
        <v>0.97244524282743439</v>
      </c>
      <c r="FI3" s="120">
        <v>0.97244524282743428</v>
      </c>
      <c r="FJ3" s="120">
        <v>0.97241233856022791</v>
      </c>
      <c r="FK3" s="120">
        <v>0.97241233856022746</v>
      </c>
      <c r="FL3" s="120">
        <v>0.97237931559294433</v>
      </c>
      <c r="FM3" s="120">
        <v>0.97237931559294399</v>
      </c>
      <c r="FN3" s="120">
        <v>0.97234617322476402</v>
      </c>
      <c r="FO3" s="120">
        <v>0.9723461732247638</v>
      </c>
      <c r="FP3" s="120">
        <v>0.97231291074874659</v>
      </c>
      <c r="FQ3" s="120">
        <v>0.97231291074874726</v>
      </c>
      <c r="FR3" s="120">
        <v>0.97227952745176005</v>
      </c>
      <c r="FS3" s="120">
        <v>0.97227952745176005</v>
      </c>
      <c r="FT3" s="120">
        <v>0.97224602261442095</v>
      </c>
      <c r="FU3" s="120">
        <v>0.97224602261442128</v>
      </c>
      <c r="FV3" s="120">
        <v>0.97221239551102467</v>
      </c>
      <c r="FW3" s="120">
        <v>0.97221239551102534</v>
      </c>
      <c r="FX3" s="120">
        <v>0.97217864540948817</v>
      </c>
      <c r="FY3" s="120">
        <v>0.97217864540948784</v>
      </c>
      <c r="FZ3" s="120">
        <v>0.97214477157126977</v>
      </c>
      <c r="GA3" s="120">
        <v>0.97214477157127044</v>
      </c>
      <c r="GB3" s="120">
        <v>0.97211077325131312</v>
      </c>
      <c r="GC3" s="120">
        <v>0.97211077325131245</v>
      </c>
      <c r="GD3" s="120">
        <v>0.97207664969797003</v>
      </c>
      <c r="GE3" s="120">
        <v>0.97207664969796959</v>
      </c>
      <c r="GF3" s="120">
        <v>0.97204240015293486</v>
      </c>
      <c r="GG3" s="120">
        <v>0.97204240015293586</v>
      </c>
      <c r="GH3" s="120">
        <v>0.97200802385117258</v>
      </c>
      <c r="GI3" s="120">
        <v>0.97200802385117124</v>
      </c>
      <c r="GJ3" s="120">
        <v>0.9719735200208417</v>
      </c>
      <c r="GK3" s="120">
        <v>0.97197352002084236</v>
      </c>
      <c r="GL3" s="120">
        <v>0.97193888788323313</v>
      </c>
      <c r="GM3" s="120">
        <v>0.97193888788323479</v>
      </c>
      <c r="GN3" s="120">
        <v>0.97190412665268644</v>
      </c>
      <c r="GO3" s="120">
        <v>0.97190412665268666</v>
      </c>
      <c r="GP3" s="120">
        <v>0.97186923553651305</v>
      </c>
      <c r="GQ3" s="120">
        <v>0.9718692355365145</v>
      </c>
      <c r="GR3" s="120">
        <v>0.97183421373493439</v>
      </c>
      <c r="GS3" s="120">
        <v>0.9718342137349345</v>
      </c>
      <c r="GT3" s="120">
        <v>0.97179906044098474</v>
      </c>
      <c r="GU3" s="120">
        <v>0.97179906044098507</v>
      </c>
      <c r="GV3" s="120">
        <v>0.97176377484044985</v>
      </c>
      <c r="GW3" s="120">
        <v>0.97176377484045007</v>
      </c>
      <c r="GX3" s="120">
        <v>0.97172835611178243</v>
      </c>
      <c r="GY3" s="120">
        <v>0.97172835611178254</v>
      </c>
      <c r="GZ3" s="120">
        <v>0.97169280342601705</v>
      </c>
      <c r="HA3" s="120">
        <v>0.97169280342601572</v>
      </c>
      <c r="HB3" s="120">
        <v>0.97165711594669379</v>
      </c>
      <c r="HC3" s="120">
        <v>0.97165711594669413</v>
      </c>
      <c r="HD3" s="120">
        <v>0.97162129282977527</v>
      </c>
      <c r="HE3" s="120">
        <v>0.97162129282977572</v>
      </c>
      <c r="HF3" s="120">
        <v>0.97158533322356289</v>
      </c>
      <c r="HG3" s="120">
        <v>0.97158533322356155</v>
      </c>
      <c r="HH3" s="120">
        <v>0.97154923626860801</v>
      </c>
      <c r="HI3" s="120">
        <v>0.97154923626860712</v>
      </c>
      <c r="HJ3" s="120">
        <v>0.97151300109762895</v>
      </c>
      <c r="HK3" s="120">
        <v>0.97151300109762972</v>
      </c>
      <c r="HL3" s="120">
        <v>0.97147662683542912</v>
      </c>
      <c r="HM3" s="120">
        <v>0.97147662683542868</v>
      </c>
      <c r="HN3" s="120">
        <v>0.9714401125987947</v>
      </c>
      <c r="HO3" s="120">
        <v>0.97144011259879393</v>
      </c>
      <c r="HP3" s="120">
        <v>0.97140345749641721</v>
      </c>
      <c r="HQ3" s="120">
        <v>0.97140345749641666</v>
      </c>
      <c r="HR3" s="120">
        <v>0.97136666062879562</v>
      </c>
      <c r="HS3" s="120">
        <v>0.97136666062879617</v>
      </c>
      <c r="HT3" s="120">
        <v>0.97132972108814786</v>
      </c>
      <c r="HU3" s="120">
        <v>0.97132972108814797</v>
      </c>
      <c r="HV3" s="120">
        <v>0.971292637958314</v>
      </c>
      <c r="HW3" s="120">
        <v>0.97129263795831378</v>
      </c>
      <c r="HX3" s="120">
        <v>0.97125541031466089</v>
      </c>
      <c r="HY3" s="120">
        <v>0.97125541031466189</v>
      </c>
      <c r="HZ3" s="120">
        <v>0.97121803722398958</v>
      </c>
      <c r="IA3" s="120">
        <v>0.97121803722398981</v>
      </c>
      <c r="IB3" s="120">
        <v>0.97118051774442993</v>
      </c>
      <c r="IC3" s="120">
        <v>0.97118051774442982</v>
      </c>
      <c r="ID3" s="120">
        <v>0.97114285092535124</v>
      </c>
      <c r="IE3" s="120">
        <v>0.97114285092535146</v>
      </c>
      <c r="IF3" s="120">
        <v>0.97110503580724938</v>
      </c>
      <c r="IG3" s="120">
        <v>0.97110503580724961</v>
      </c>
      <c r="IH3" s="120">
        <v>0.97106707142165738</v>
      </c>
      <c r="II3" s="120">
        <v>0.97106707142165671</v>
      </c>
      <c r="IJ3" s="120">
        <v>0.97102895679102963</v>
      </c>
      <c r="IK3" s="120">
        <v>0.97102895679102919</v>
      </c>
      <c r="IL3" s="120">
        <v>0.9709906909286431</v>
      </c>
      <c r="IM3" s="120">
        <v>0.97099069092864376</v>
      </c>
      <c r="IN3" s="120">
        <v>0.97095227283849272</v>
      </c>
      <c r="IO3" s="120">
        <v>0.97095227283849284</v>
      </c>
      <c r="IP3" s="120">
        <v>0.97091370151517264</v>
      </c>
      <c r="IQ3" s="120">
        <v>0.97091370151517431</v>
      </c>
      <c r="IR3" s="120">
        <v>0.97087497594378047</v>
      </c>
      <c r="IS3" s="120">
        <v>0.97087497594378047</v>
      </c>
      <c r="IT3" s="120">
        <v>0.97083609509978908</v>
      </c>
      <c r="IU3" s="120">
        <v>0.97083609509979019</v>
      </c>
      <c r="IV3" s="120">
        <v>0.97079705794894899</v>
      </c>
      <c r="IW3" s="120">
        <v>0.97079705794894788</v>
      </c>
      <c r="IX3" s="120">
        <v>0.97075786344715964</v>
      </c>
      <c r="IY3" s="120">
        <v>0.9707578634471592</v>
      </c>
      <c r="IZ3" s="120">
        <v>0.97071851054036329</v>
      </c>
      <c r="JA3" s="120">
        <v>0.97071851054036307</v>
      </c>
      <c r="JB3" s="120">
        <v>0.97067899816442127</v>
      </c>
      <c r="JC3" s="120">
        <v>0.97067899816442005</v>
      </c>
      <c r="JD3" s="120">
        <v>0.97063932524498964</v>
      </c>
      <c r="JE3" s="120">
        <v>0.97063932524499041</v>
      </c>
      <c r="JF3" s="120">
        <v>0.97059949069740703</v>
      </c>
      <c r="JG3" s="120">
        <v>0.97059949069740703</v>
      </c>
      <c r="JH3" s="120">
        <v>0.97055949342656289</v>
      </c>
      <c r="JI3" s="120">
        <v>0.97055949342656223</v>
      </c>
      <c r="JJ3" s="120">
        <v>0.9705193323267689</v>
      </c>
      <c r="JK3" s="120">
        <v>0.97051933232676901</v>
      </c>
      <c r="JL3" s="120">
        <v>0.97047900628164319</v>
      </c>
      <c r="JM3" s="120">
        <v>0.97047900628164274</v>
      </c>
      <c r="JN3" s="120">
        <v>0.97043851416396676</v>
      </c>
      <c r="JO3" s="120">
        <v>0.97043851416396709</v>
      </c>
      <c r="JP3" s="120">
        <v>0.97039785483555896</v>
      </c>
      <c r="JQ3" s="120">
        <v>0.97039785483556029</v>
      </c>
      <c r="JR3" s="120">
        <v>0.97035702714714622</v>
      </c>
      <c r="JS3" s="120">
        <v>0.97035702714714522</v>
      </c>
      <c r="JT3" s="120">
        <v>0.97031602993821409</v>
      </c>
      <c r="JU3" s="120">
        <v>0.97031602993821464</v>
      </c>
      <c r="JV3" s="120">
        <v>0.97027486203688529</v>
      </c>
      <c r="JW3" s="120">
        <v>0.97027486203688507</v>
      </c>
      <c r="JX3" s="120">
        <v>0.97023352225976489</v>
      </c>
      <c r="JY3" s="120">
        <v>0.97023352225976633</v>
      </c>
      <c r="JZ3" s="120">
        <v>0.97019200941181094</v>
      </c>
      <c r="KA3" s="120">
        <v>0.97019200941181183</v>
      </c>
      <c r="KB3" s="120">
        <v>0.97015032228617715</v>
      </c>
      <c r="KC3" s="120">
        <v>0.97015032228617692</v>
      </c>
      <c r="KD3" s="120">
        <v>0.97010845966407599</v>
      </c>
      <c r="KE3" s="120">
        <v>0.97010845966407666</v>
      </c>
      <c r="KF3" s="120">
        <v>0.97006642031462342</v>
      </c>
      <c r="KG3" s="120">
        <v>0.97006642031462398</v>
      </c>
      <c r="KH3" s="120">
        <v>0.97002420299469272</v>
      </c>
      <c r="KI3" s="120">
        <v>0.97002420299469194</v>
      </c>
      <c r="KJ3" s="120">
        <v>0.96998180644875287</v>
      </c>
      <c r="KK3" s="120">
        <v>0.9699818064487532</v>
      </c>
      <c r="KL3" s="120">
        <v>0.96993922940872368</v>
      </c>
      <c r="KM3" s="120">
        <v>0.96993922940872257</v>
      </c>
      <c r="KN3" s="120">
        <v>0.96989647059380335</v>
      </c>
      <c r="KO3" s="120">
        <v>0.96989647059380213</v>
      </c>
      <c r="KP3" s="120">
        <v>0.96985352871031982</v>
      </c>
      <c r="KQ3" s="120">
        <v>0.96985352871032027</v>
      </c>
      <c r="KR3" s="120">
        <v>0.96981040245155792</v>
      </c>
      <c r="KS3" s="120">
        <v>0.96981040245155714</v>
      </c>
      <c r="KT3" s="120">
        <v>0.9697670904975968</v>
      </c>
      <c r="KU3" s="120">
        <v>0.96976709049759668</v>
      </c>
      <c r="KV3" s="120">
        <v>0.96972359151514242</v>
      </c>
      <c r="KW3" s="120">
        <v>0.96972359151514265</v>
      </c>
      <c r="KX3" s="120">
        <v>0.96967990415735139</v>
      </c>
      <c r="KY3" s="120">
        <v>0.96967990415735039</v>
      </c>
      <c r="KZ3" s="120">
        <v>0.9696360270636587</v>
      </c>
      <c r="LA3" s="120">
        <v>0.96963602706365748</v>
      </c>
      <c r="LB3" s="120">
        <v>0.96959195885959937</v>
      </c>
      <c r="LC3" s="120">
        <v>0.96959195885960048</v>
      </c>
      <c r="LD3" s="120">
        <v>0.96954769815663244</v>
      </c>
      <c r="LE3" s="120">
        <v>0.96954769815663222</v>
      </c>
      <c r="LF3" s="120">
        <v>0.96950324355195039</v>
      </c>
      <c r="LG3" s="120">
        <v>0.9695032435519505</v>
      </c>
      <c r="LH3" s="120">
        <v>0.96945859362829845</v>
      </c>
      <c r="LI3" s="120">
        <v>0.96945859362829745</v>
      </c>
      <c r="LJ3" s="120">
        <v>0.96941374695378268</v>
      </c>
      <c r="LK3" s="120">
        <v>0.96941374695378357</v>
      </c>
      <c r="LL3" s="120">
        <v>0.96936870208168235</v>
      </c>
      <c r="LM3" s="120">
        <v>0.96936870208168224</v>
      </c>
      <c r="LN3" s="120">
        <v>0.96932345755024585</v>
      </c>
      <c r="LO3" s="120">
        <v>0.96932345755024618</v>
      </c>
      <c r="LP3" s="120">
        <v>0.96927801188249807</v>
      </c>
      <c r="LQ3" s="120">
        <v>0.96927801188249929</v>
      </c>
      <c r="LR3" s="120">
        <v>0.96923236358604203</v>
      </c>
      <c r="LS3" s="120">
        <v>0.96923236358604281</v>
      </c>
      <c r="LT3" s="120">
        <v>0.96918651115284349</v>
      </c>
      <c r="LU3" s="120">
        <v>0.96918651115284404</v>
      </c>
      <c r="LV3" s="120">
        <v>0.96914045305902941</v>
      </c>
      <c r="LW3" s="120">
        <v>0.96914045305903029</v>
      </c>
      <c r="LX3" s="120">
        <v>0.9690941877646746</v>
      </c>
      <c r="LY3" s="120">
        <v>0.96909418776467626</v>
      </c>
      <c r="LZ3" s="120">
        <v>0.96904771371358744</v>
      </c>
      <c r="MA3" s="120">
        <v>0.96904771371358733</v>
      </c>
      <c r="MB3" s="120">
        <v>0.96900102933308241</v>
      </c>
      <c r="MC3" s="120">
        <v>0.9690010293330823</v>
      </c>
      <c r="MD3" s="120">
        <v>0.96895413303377054</v>
      </c>
      <c r="ME3" s="120">
        <v>0.96895413303377098</v>
      </c>
      <c r="MF3" s="120">
        <v>0.96890702320932087</v>
      </c>
      <c r="MG3" s="120">
        <v>0.96890702320932065</v>
      </c>
      <c r="MH3" s="120">
        <v>0.96885969823623785</v>
      </c>
      <c r="MI3" s="120">
        <v>0.96885969823623785</v>
      </c>
      <c r="MJ3" s="120">
        <v>0.96881215647361918</v>
      </c>
      <c r="MK3" s="120">
        <v>0.9688121564736194</v>
      </c>
      <c r="ML3" s="120">
        <v>0.96876439626292721</v>
      </c>
      <c r="MM3" s="120">
        <v>0.96876439626292632</v>
      </c>
      <c r="MN3" s="120">
        <v>0.96871641592773505</v>
      </c>
      <c r="MO3" s="120">
        <v>0.96871641592773505</v>
      </c>
      <c r="MP3" s="120">
        <v>0.96866821377349122</v>
      </c>
      <c r="MQ3" s="120">
        <v>0.96866821377349122</v>
      </c>
      <c r="MR3" s="120">
        <v>0.96861978808726246</v>
      </c>
      <c r="MS3" s="120">
        <v>0.96861978808726223</v>
      </c>
      <c r="MT3" s="120">
        <v>0.96857113713747611</v>
      </c>
      <c r="MU3" s="120">
        <v>0.96857113713747545</v>
      </c>
      <c r="MV3" s="120">
        <v>0.96852225917366752</v>
      </c>
      <c r="MW3" s="120">
        <v>0.96852225917366808</v>
      </c>
      <c r="MX3" s="120">
        <v>0.96847315242621224</v>
      </c>
      <c r="MY3" s="120">
        <v>0.96847315242621301</v>
      </c>
      <c r="MZ3" s="120">
        <v>0.9684238151060558</v>
      </c>
      <c r="NA3" s="120">
        <v>0.96842381510605657</v>
      </c>
      <c r="NB3" s="120">
        <v>0.96837424540444494</v>
      </c>
      <c r="NC3" s="120">
        <v>0.96837424540444572</v>
      </c>
      <c r="ND3" s="120">
        <v>0.96832444149264763</v>
      </c>
      <c r="NE3" s="120">
        <v>0.96832444149264729</v>
      </c>
      <c r="NF3" s="120">
        <v>0.96827440152166622</v>
      </c>
      <c r="NG3" s="120">
        <v>0.96827440152166633</v>
      </c>
      <c r="NH3" s="120">
        <v>0.96822412362195587</v>
      </c>
      <c r="NI3" s="120">
        <v>0.96822412362195487</v>
      </c>
      <c r="NJ3" s="120">
        <v>0.96817360590312729</v>
      </c>
      <c r="NK3" s="120">
        <v>0.96817360590312795</v>
      </c>
      <c r="NL3" s="120">
        <v>0.96812284645365299</v>
      </c>
      <c r="NM3" s="120">
        <v>0.96812284645365376</v>
      </c>
      <c r="NN3" s="120">
        <v>0.96807184334055907</v>
      </c>
      <c r="NO3" s="120">
        <v>0.96807184334055929</v>
      </c>
      <c r="NP3" s="120">
        <v>0.96802059460911993</v>
      </c>
      <c r="NQ3" s="120">
        <v>0.96802059460912049</v>
      </c>
      <c r="NR3" s="120">
        <v>0.9679690982825423</v>
      </c>
      <c r="NS3" s="120">
        <v>0.96796909828254263</v>
      </c>
      <c r="NT3" s="120">
        <v>0.967917352361646</v>
      </c>
      <c r="NU3" s="120">
        <v>0.96791735236164567</v>
      </c>
      <c r="NV3" s="120">
        <v>0.96786535482453795</v>
      </c>
      <c r="NW3" s="120">
        <v>0.96786535482453695</v>
      </c>
      <c r="NX3" s="120">
        <v>0.96781310362628403</v>
      </c>
      <c r="NY3" s="120">
        <v>0.96781310362628259</v>
      </c>
      <c r="NZ3" s="120">
        <v>0.96776059669856385</v>
      </c>
      <c r="OA3" s="120">
        <v>0.96776059669856451</v>
      </c>
      <c r="OB3" s="120">
        <v>0.96770783194934096</v>
      </c>
      <c r="OC3" s="120">
        <v>0.9677078319493404</v>
      </c>
      <c r="OD3" s="120">
        <v>0.96765480726249598</v>
      </c>
      <c r="OE3" s="120">
        <v>0.96765480726249642</v>
      </c>
      <c r="OF3" s="120">
        <v>0.96760152049748549</v>
      </c>
      <c r="OG3" s="120">
        <v>0.96760152049748516</v>
      </c>
      <c r="OH3" s="120">
        <v>0.96754796948897004</v>
      </c>
      <c r="OI3" s="120">
        <v>0.96754796948896982</v>
      </c>
      <c r="OJ3" s="120">
        <v>0.96749415204644873</v>
      </c>
      <c r="OK3" s="120">
        <v>0.9674941520464484</v>
      </c>
      <c r="OL3" s="120">
        <v>0.96744006595388643</v>
      </c>
      <c r="OM3" s="120">
        <v>0.9674400659538851</v>
      </c>
      <c r="ON3" s="120">
        <v>0.96738570896932208</v>
      </c>
      <c r="OO3" s="120">
        <v>0.9673857089693223</v>
      </c>
      <c r="OP3" s="120">
        <v>0.96733107882448877</v>
      </c>
      <c r="OQ3" s="120">
        <v>0.96733107882448854</v>
      </c>
      <c r="OR3" s="120">
        <v>0.96727617322440929</v>
      </c>
      <c r="OS3" s="120">
        <v>0.96727617322440951</v>
      </c>
      <c r="OT3" s="120">
        <v>0.96722098984699445</v>
      </c>
      <c r="OU3" s="120">
        <v>0.96722098984699334</v>
      </c>
      <c r="OV3" s="120">
        <v>0.9671655263426322</v>
      </c>
      <c r="OW3" s="120">
        <v>0.96716552634263209</v>
      </c>
      <c r="OX3" s="120">
        <v>0.9671097803337636</v>
      </c>
      <c r="OY3" s="120">
        <v>0.96710978033376327</v>
      </c>
      <c r="OZ3" s="120">
        <v>0.96705374941446121</v>
      </c>
      <c r="PA3" s="120">
        <v>0.96705374941446165</v>
      </c>
      <c r="PB3" s="120">
        <v>0.96699743114998737</v>
      </c>
      <c r="PC3" s="120">
        <v>0.96699743114998837</v>
      </c>
      <c r="PD3" s="120">
        <v>0.96694082307635609</v>
      </c>
      <c r="PE3" s="120">
        <v>0.96694082307635565</v>
      </c>
      <c r="PF3" s="120">
        <v>0.96688392269987233</v>
      </c>
      <c r="PG3" s="120">
        <v>0.966883922699872</v>
      </c>
      <c r="PH3" s="120">
        <v>0.96682672749668064</v>
      </c>
      <c r="PI3" s="120">
        <v>0.96682672749668008</v>
      </c>
      <c r="PJ3" s="120">
        <v>0.96676923491228695</v>
      </c>
      <c r="PK3" s="120">
        <v>0.96676923491228706</v>
      </c>
      <c r="PL3" s="120">
        <v>0.96671144236108641</v>
      </c>
      <c r="PM3" s="120">
        <v>0.96671144236108619</v>
      </c>
      <c r="PN3" s="120">
        <v>0.96665334722587104</v>
      </c>
      <c r="PO3" s="120">
        <v>0.9666533472258716</v>
      </c>
      <c r="PP3" s="120">
        <v>0.96659494685733272</v>
      </c>
      <c r="PQ3" s="120">
        <v>0.96659494685733194</v>
      </c>
      <c r="PR3" s="120">
        <v>0.96653623857355608</v>
      </c>
      <c r="PS3" s="120">
        <v>0.96653623857355597</v>
      </c>
      <c r="PT3" s="120">
        <v>0.96647721965950595</v>
      </c>
      <c r="PU3" s="120">
        <v>0.96647721965950573</v>
      </c>
      <c r="PV3" s="120">
        <v>0.96641788736649192</v>
      </c>
      <c r="PW3" s="120">
        <v>0.96641788736649314</v>
      </c>
      <c r="PX3" s="120">
        <v>0.96635823891164008</v>
      </c>
      <c r="PY3" s="120">
        <v>0.96635823891163941</v>
      </c>
      <c r="PZ3" s="120">
        <v>0.96629827147733571</v>
      </c>
      <c r="QA3" s="120">
        <v>0.96629827147733505</v>
      </c>
      <c r="QB3" s="120">
        <v>0.96623798221067192</v>
      </c>
      <c r="QC3" s="120">
        <v>0.96623798221067281</v>
      </c>
      <c r="QD3" s="120">
        <v>0.96617736822287947</v>
      </c>
      <c r="QE3" s="120">
        <v>0.96617736822287903</v>
      </c>
      <c r="QF3" s="120">
        <v>0.96611642658873853</v>
      </c>
      <c r="QG3" s="120">
        <v>0.96611642658873875</v>
      </c>
      <c r="QH3" s="120">
        <v>0.9660551543459952</v>
      </c>
      <c r="QI3" s="120">
        <v>0.96605515434599509</v>
      </c>
      <c r="QJ3" s="120">
        <v>0.96599354849474983</v>
      </c>
      <c r="QK3" s="120">
        <v>0.96599354849474839</v>
      </c>
      <c r="QL3" s="120">
        <v>0.96593160599684391</v>
      </c>
      <c r="QM3" s="120">
        <v>0.96593160599684469</v>
      </c>
      <c r="QN3" s="120">
        <v>0.96586932377523438</v>
      </c>
      <c r="QO3" s="120">
        <v>0.96586932377523427</v>
      </c>
      <c r="QP3" s="120">
        <v>0.96580669871334046</v>
      </c>
      <c r="QQ3" s="120">
        <v>0.96580669871334046</v>
      </c>
      <c r="QR3" s="120">
        <v>0.96574372765440131</v>
      </c>
      <c r="QS3" s="120">
        <v>0.96574372765440175</v>
      </c>
      <c r="QT3" s="120">
        <v>0.96568040740080341</v>
      </c>
      <c r="QU3" s="120">
        <v>0.96568040740080285</v>
      </c>
      <c r="QV3" s="120">
        <v>0.96561673471339227</v>
      </c>
      <c r="QW3" s="120">
        <v>0.96561673471339238</v>
      </c>
      <c r="QX3" s="120">
        <v>0.96555270631078938</v>
      </c>
      <c r="QY3" s="120">
        <v>0.96555270631078971</v>
      </c>
      <c r="QZ3" s="120">
        <v>0.96548831886867204</v>
      </c>
      <c r="RA3" s="120">
        <v>0.96548831886867181</v>
      </c>
      <c r="RB3" s="120">
        <v>0.96542356901905113</v>
      </c>
      <c r="RC3" s="120">
        <v>0.96542356901905091</v>
      </c>
      <c r="RD3" s="120">
        <v>0.96535845334953285</v>
      </c>
      <c r="RE3" s="120">
        <v>0.96535845334953241</v>
      </c>
      <c r="RF3" s="120">
        <v>0.96529296840256373</v>
      </c>
      <c r="RG3" s="120">
        <v>0.96529296840256396</v>
      </c>
      <c r="RH3" s="120">
        <v>0.96522711067465794</v>
      </c>
      <c r="RI3" s="120">
        <v>0.96522711067465738</v>
      </c>
      <c r="RJ3" s="120">
        <v>0.96516087661561101</v>
      </c>
      <c r="RK3" s="120">
        <v>0.96516087661561067</v>
      </c>
      <c r="RL3" s="120">
        <v>0.96509426262769382</v>
      </c>
      <c r="RM3" s="120">
        <v>0.96509426262769449</v>
      </c>
      <c r="RN3" s="120">
        <v>0.96502726506483993</v>
      </c>
      <c r="RO3" s="120">
        <v>0.96502726506483993</v>
      </c>
      <c r="RP3" s="120">
        <v>0.96495988023179491</v>
      </c>
      <c r="RQ3" s="120">
        <v>0.96495988023179502</v>
      </c>
      <c r="RR3" s="120">
        <v>0.96489210438327377</v>
      </c>
      <c r="RS3" s="120">
        <v>0.96489210438327344</v>
      </c>
      <c r="RT3" s="120">
        <v>0.9648239337230744</v>
      </c>
      <c r="RU3" s="120">
        <v>0.96482393372307462</v>
      </c>
      <c r="RV3" s="120">
        <v>0.96475536440319543</v>
      </c>
      <c r="RW3" s="120">
        <v>0.96475536440319498</v>
      </c>
      <c r="RX3" s="120">
        <v>0.9646863925229161</v>
      </c>
      <c r="RY3" s="120">
        <v>0.96468639252291621</v>
      </c>
      <c r="RZ3" s="120">
        <v>0.96461701412786838</v>
      </c>
      <c r="SA3" s="120">
        <v>0.96461701412786804</v>
      </c>
      <c r="SB3" s="120">
        <v>0.96454722520908376</v>
      </c>
      <c r="SC3" s="120">
        <v>0.96454722520908409</v>
      </c>
      <c r="SD3" s="120">
        <v>0.96447702170202165</v>
      </c>
      <c r="SE3" s="120">
        <v>0.96447702170202199</v>
      </c>
      <c r="SF3" s="120">
        <v>0.96440639948557161</v>
      </c>
      <c r="SG3" s="120">
        <v>0.96440639948557239</v>
      </c>
      <c r="SH3" s="120">
        <v>0.96433535438104356</v>
      </c>
      <c r="SI3" s="120">
        <v>0.96433535438104301</v>
      </c>
      <c r="SJ3" s="120">
        <v>0.96426388215112002</v>
      </c>
      <c r="SK3" s="120">
        <v>0.96426388215112047</v>
      </c>
      <c r="SL3" s="120">
        <v>0.96419197849880589</v>
      </c>
      <c r="SM3" s="120">
        <v>0.964191978498806</v>
      </c>
      <c r="SN3" s="120">
        <v>0.96411963906633402</v>
      </c>
      <c r="SO3" s="120">
        <v>0.96411963906633469</v>
      </c>
      <c r="SP3" s="120">
        <v>0.9640468594340621</v>
      </c>
      <c r="SQ3" s="120">
        <v>0.96404685943406287</v>
      </c>
      <c r="SR3" s="120">
        <v>0.96397363511933587</v>
      </c>
      <c r="SS3" s="120">
        <v>0.96397363511933687</v>
      </c>
      <c r="ST3" s="120">
        <v>0.9638999615753302</v>
      </c>
      <c r="SU3" s="120">
        <v>0.96389996157533042</v>
      </c>
      <c r="SV3" s="120">
        <v>0.9638258341898609</v>
      </c>
      <c r="SW3" s="120">
        <v>0.96382583418986056</v>
      </c>
      <c r="SX3" s="120">
        <v>0.96375124828417691</v>
      </c>
      <c r="SY3" s="120">
        <v>0.96375124828417658</v>
      </c>
      <c r="SZ3" s="120">
        <v>0.96367619911171609</v>
      </c>
      <c r="TA3" s="120">
        <v>0.96367619911171642</v>
      </c>
      <c r="TB3" s="120">
        <v>0.96360068185683911</v>
      </c>
      <c r="TC3" s="120">
        <v>0.96360068185683923</v>
      </c>
      <c r="TD3" s="120">
        <v>0.96352469163352672</v>
      </c>
      <c r="TE3" s="120">
        <v>0.96352469163352683</v>
      </c>
      <c r="TF3" s="120">
        <v>0.96344822348406167</v>
      </c>
      <c r="TG3" s="120">
        <v>0.96344822348406167</v>
      </c>
      <c r="TH3" s="120">
        <v>0.96337127237765707</v>
      </c>
      <c r="TI3" s="120">
        <v>0.96337127237765896</v>
      </c>
      <c r="TJ3" s="120">
        <v>0.96329383320908168</v>
      </c>
      <c r="TK3" s="120">
        <v>0.96329383320908146</v>
      </c>
      <c r="TL3" s="120">
        <v>0.96321590079721897</v>
      </c>
      <c r="TM3" s="120">
        <v>0.96321590079721919</v>
      </c>
      <c r="TN3" s="120">
        <v>0.96313746988362925</v>
      </c>
      <c r="TO3" s="120">
        <v>0.96313746988362869</v>
      </c>
      <c r="TP3" s="120">
        <v>0.96305853513104722</v>
      </c>
      <c r="TQ3" s="120">
        <v>0.96305853513104711</v>
      </c>
      <c r="TR3" s="120">
        <v>0.96297909112186308</v>
      </c>
      <c r="TS3" s="120">
        <v>0.96297909112186264</v>
      </c>
      <c r="TT3" s="120">
        <v>0.96289913235655611</v>
      </c>
      <c r="TU3" s="120">
        <v>0.96289913235655678</v>
      </c>
      <c r="TV3" s="120">
        <v>0.9628186532521007</v>
      </c>
      <c r="TW3" s="120">
        <v>0.96281865325210003</v>
      </c>
      <c r="TX3" s="120">
        <v>0.9627376481403217</v>
      </c>
      <c r="TY3" s="120">
        <v>0.96273764814032181</v>
      </c>
      <c r="TZ3" s="120">
        <v>0.96265611126622785</v>
      </c>
      <c r="UA3" s="120">
        <v>0.96265611126622619</v>
      </c>
      <c r="UB3" s="120">
        <v>0.96257403678628184</v>
      </c>
      <c r="UC3" s="120">
        <v>0.96257403678628273</v>
      </c>
      <c r="UD3" s="120">
        <v>0.96249141876665689</v>
      </c>
      <c r="UE3" s="120">
        <v>0.96249141876665634</v>
      </c>
      <c r="UF3" s="120">
        <v>0.96240825118141871</v>
      </c>
      <c r="UG3" s="120">
        <v>0.96240825118141804</v>
      </c>
      <c r="UH3" s="120">
        <v>0.96232452791068868</v>
      </c>
      <c r="UI3" s="120">
        <v>0.96232452791068945</v>
      </c>
      <c r="UJ3" s="120">
        <v>0.96224024273875419</v>
      </c>
      <c r="UK3" s="120">
        <v>0.96224024273875441</v>
      </c>
      <c r="UL3" s="120">
        <v>0.96215538935212308</v>
      </c>
      <c r="UM3" s="120">
        <v>0.96215538935212352</v>
      </c>
      <c r="UN3" s="120">
        <v>0.96206996133754208</v>
      </c>
      <c r="UO3" s="120">
        <v>0.9620699613375423</v>
      </c>
      <c r="UP3" s="120">
        <v>0.96198395217995991</v>
      </c>
      <c r="UQ3" s="120">
        <v>0.96198395217995947</v>
      </c>
      <c r="UR3" s="120">
        <v>0.96189735526043951</v>
      </c>
      <c r="US3" s="120">
        <v>0.96189735526043896</v>
      </c>
      <c r="UT3" s="120">
        <v>0.96181016385402007</v>
      </c>
      <c r="UU3" s="120">
        <v>0.96181016385402041</v>
      </c>
      <c r="UV3" s="120">
        <v>0.96172237112752423</v>
      </c>
      <c r="UW3" s="120">
        <v>0.96172237112752346</v>
      </c>
      <c r="UX3" s="120">
        <v>0.96163397013730345</v>
      </c>
      <c r="UY3" s="120">
        <v>0.96163397013730323</v>
      </c>
      <c r="UZ3" s="120">
        <v>0.96154495382693794</v>
      </c>
      <c r="VA3" s="120">
        <v>0.96154495382693672</v>
      </c>
      <c r="VB3" s="120">
        <v>0.96145531502486636</v>
      </c>
      <c r="VC3" s="120">
        <v>0.96145531502486525</v>
      </c>
      <c r="VD3" s="120">
        <v>0.96136504644196208</v>
      </c>
      <c r="VE3" s="120">
        <v>0.96136504644196108</v>
      </c>
      <c r="VF3" s="120">
        <v>0.96127414066903971</v>
      </c>
      <c r="VG3" s="120">
        <v>0.96127414066903993</v>
      </c>
      <c r="VH3" s="120">
        <v>0.96118259017430729</v>
      </c>
      <c r="VI3" s="120">
        <v>0.96118259017430707</v>
      </c>
      <c r="VJ3" s="120">
        <v>0.96109038730073559</v>
      </c>
      <c r="VK3" s="120">
        <v>0.96109038730073582</v>
      </c>
      <c r="VL3" s="120">
        <v>0.96099752426337814</v>
      </c>
      <c r="VM3" s="120">
        <v>0.96099752426337748</v>
      </c>
      <c r="VN3" s="120">
        <v>0.96090399314660024</v>
      </c>
      <c r="VO3" s="120">
        <v>0.96090399314660102</v>
      </c>
      <c r="VP3" s="120">
        <v>0.96080978590125576</v>
      </c>
      <c r="VQ3" s="120">
        <v>0.96080978590125665</v>
      </c>
      <c r="VR3" s="120">
        <v>0.96071489434177193</v>
      </c>
      <c r="VS3" s="120">
        <v>0.96071489434177215</v>
      </c>
      <c r="VT3" s="120">
        <v>0.96061931014315749</v>
      </c>
      <c r="VU3" s="120">
        <v>0.96061931014315693</v>
      </c>
      <c r="VV3" s="120">
        <v>0.96052302483794472</v>
      </c>
      <c r="VW3" s="120">
        <v>0.9605230248379435</v>
      </c>
      <c r="VX3" s="120">
        <v>0.96042602981302794</v>
      </c>
      <c r="VY3" s="120">
        <v>0.96042602981302883</v>
      </c>
      <c r="VZ3" s="120">
        <v>0.96032831630644033</v>
      </c>
      <c r="WA3" s="120">
        <v>0.96032831630643944</v>
      </c>
      <c r="WB3" s="120">
        <v>0.96022987540401361</v>
      </c>
      <c r="WC3" s="120">
        <v>0.96022987540401505</v>
      </c>
      <c r="WD3" s="120">
        <v>0.96013069803597961</v>
      </c>
      <c r="WE3" s="120">
        <v>0.96013069803598028</v>
      </c>
      <c r="WF3" s="120">
        <v>0.9600307749734438</v>
      </c>
      <c r="WG3" s="120">
        <v>0.9600307749734448</v>
      </c>
      <c r="WH3" s="120">
        <v>0.9599300968247908</v>
      </c>
      <c r="WI3" s="120">
        <v>0.95993009682479136</v>
      </c>
      <c r="WJ3" s="120">
        <v>0.95982865403196549</v>
      </c>
      <c r="WK3" s="120">
        <v>0.95982865403196427</v>
      </c>
      <c r="WL3" s="120">
        <v>0.95972643686667292</v>
      </c>
      <c r="WM3" s="120">
        <v>0.95972643686667258</v>
      </c>
      <c r="WN3" s="120">
        <v>0.95962343542645234</v>
      </c>
      <c r="WO3" s="120">
        <v>0.95962343542645201</v>
      </c>
      <c r="WP3" s="120">
        <v>0.95951963963064857</v>
      </c>
      <c r="WQ3" s="120">
        <v>0.95951963963064957</v>
      </c>
      <c r="WR3" s="120">
        <v>0.95941503921627203</v>
      </c>
      <c r="WS3" s="120">
        <v>0.95941503921627158</v>
      </c>
      <c r="WT3" s="120">
        <v>0.95930962373372863</v>
      </c>
      <c r="WU3" s="120">
        <v>0.95930962373372808</v>
      </c>
      <c r="WV3" s="120">
        <v>0.95920338254244242</v>
      </c>
      <c r="WW3" s="120">
        <v>0.95920338254244175</v>
      </c>
      <c r="WX3" s="120">
        <v>0.95909630480634234</v>
      </c>
      <c r="WY3" s="120">
        <v>0.95909630480634156</v>
      </c>
      <c r="WZ3" s="120">
        <v>0.95898837948921611</v>
      </c>
      <c r="XA3" s="120">
        <v>0.95898837948921589</v>
      </c>
      <c r="XB3" s="120">
        <v>0.95887959534993628</v>
      </c>
      <c r="XC3" s="120">
        <v>0.95887959534993716</v>
      </c>
      <c r="XD3" s="120">
        <v>0.9587699409375412</v>
      </c>
      <c r="XE3" s="120">
        <v>0.95876994093754175</v>
      </c>
      <c r="XF3" s="120">
        <v>0.95865940458617382</v>
      </c>
      <c r="XG3" s="120">
        <v>0.9586594045861726</v>
      </c>
      <c r="XH3" s="120">
        <v>0.9585479744098595</v>
      </c>
      <c r="XI3" s="120">
        <v>0.95854797440985917</v>
      </c>
      <c r="XJ3" s="120">
        <v>0.95843563829715239</v>
      </c>
      <c r="XK3" s="120">
        <v>0.9584356382971535</v>
      </c>
      <c r="XL3" s="120">
        <v>0.95832238390559421</v>
      </c>
      <c r="XM3" s="120">
        <v>0.95832238390559465</v>
      </c>
      <c r="XN3" s="120">
        <v>0.95820819865602314</v>
      </c>
      <c r="XO3" s="120">
        <v>0.95820819865602369</v>
      </c>
      <c r="XP3" s="120">
        <v>0.95809306972670427</v>
      </c>
      <c r="XQ3" s="120">
        <v>0.95809306972670372</v>
      </c>
      <c r="XR3" s="120">
        <v>0.95797698404727905</v>
      </c>
      <c r="XS3" s="120">
        <v>0.95797698404727827</v>
      </c>
      <c r="XT3" s="120">
        <v>0.95785992829253652</v>
      </c>
      <c r="XU3" s="120">
        <v>0.95785992829253663</v>
      </c>
      <c r="XV3" s="120">
        <v>0.9577418888759901</v>
      </c>
      <c r="XW3" s="120">
        <v>0.95774188887598988</v>
      </c>
      <c r="XX3" s="120">
        <v>0.95762285194324759</v>
      </c>
      <c r="XY3" s="120">
        <v>0.95762285194324848</v>
      </c>
      <c r="XZ3" s="120">
        <v>0.95750280336518445</v>
      </c>
      <c r="YA3" s="120">
        <v>0.95750280336518467</v>
      </c>
      <c r="YB3" s="120">
        <v>0.95738172873089744</v>
      </c>
      <c r="YC3" s="120">
        <v>0.957381728730897</v>
      </c>
      <c r="YD3" s="120">
        <v>0.95725961334044252</v>
      </c>
      <c r="YE3" s="120">
        <v>0.95725961334044352</v>
      </c>
      <c r="YF3" s="120">
        <v>0.95713644219733185</v>
      </c>
      <c r="YG3" s="120">
        <v>0.95713644219733152</v>
      </c>
      <c r="YH3" s="120">
        <v>0.95701220000080234</v>
      </c>
      <c r="YI3" s="120">
        <v>0.95701220000080245</v>
      </c>
      <c r="YJ3" s="120">
        <v>0.95688687113783244</v>
      </c>
      <c r="YK3" s="120">
        <v>0.95688687113783211</v>
      </c>
      <c r="YL3" s="120">
        <v>0.95676043967489333</v>
      </c>
      <c r="YM3" s="120">
        <v>0.95676043967489399</v>
      </c>
      <c r="YN3" s="120">
        <v>0.95663288934945068</v>
      </c>
      <c r="YO3" s="120">
        <v>0.95663288934945045</v>
      </c>
      <c r="YP3" s="120">
        <v>0.95650420356117061</v>
      </c>
      <c r="YQ3" s="120">
        <v>0.95650420356116972</v>
      </c>
      <c r="YR3" s="120">
        <v>0.9563743653628467</v>
      </c>
      <c r="YS3" s="120">
        <v>0.95637436536284637</v>
      </c>
      <c r="YT3" s="120">
        <v>0.95624335745102262</v>
      </c>
      <c r="YU3" s="120">
        <v>0.95624335745102274</v>
      </c>
      <c r="YV3" s="120">
        <v>0.95611116215631275</v>
      </c>
      <c r="YW3" s="120">
        <v>0.9561111621563132</v>
      </c>
      <c r="YX3" s="120">
        <v>0.95597776143338431</v>
      </c>
      <c r="YY3" s="120">
        <v>0.95597776143338331</v>
      </c>
      <c r="YZ3" s="120">
        <v>0.95584313685061106</v>
      </c>
      <c r="ZA3" s="120">
        <v>0.95584313685061073</v>
      </c>
      <c r="ZB3" s="120">
        <v>0.95570726957938346</v>
      </c>
      <c r="ZC3" s="120">
        <v>0.9557072695793819</v>
      </c>
      <c r="ZD3" s="120">
        <v>0.95557014038303334</v>
      </c>
      <c r="ZE3" s="120">
        <v>0.95557014038303456</v>
      </c>
      <c r="ZF3" s="120">
        <v>0.95543172960541045</v>
      </c>
      <c r="ZG3" s="120">
        <v>0.95543172960541101</v>
      </c>
      <c r="ZH3" s="120">
        <v>0.95529201715903311</v>
      </c>
      <c r="ZI3" s="120">
        <v>0.95529201715903234</v>
      </c>
      <c r="ZJ3" s="120">
        <v>0.95515098251284591</v>
      </c>
      <c r="ZK3" s="120">
        <v>0.95515098251284647</v>
      </c>
      <c r="ZL3" s="120">
        <v>0.95500860467955551</v>
      </c>
      <c r="ZM3" s="120">
        <v>0.95500860467955484</v>
      </c>
      <c r="ZN3" s="120">
        <v>0.95486486220249223</v>
      </c>
      <c r="ZO3" s="120">
        <v>0.95486486220249189</v>
      </c>
      <c r="ZP3" s="120">
        <v>0.95471973314204972</v>
      </c>
      <c r="ZQ3" s="120">
        <v>0.95471973314205094</v>
      </c>
      <c r="ZR3" s="120">
        <v>0.95457319506160387</v>
      </c>
      <c r="ZS3" s="120">
        <v>0.95457319506160376</v>
      </c>
      <c r="ZT3" s="120">
        <v>0.95442522501294358</v>
      </c>
      <c r="ZU3" s="120">
        <v>0.95442522501294391</v>
      </c>
      <c r="ZV3" s="120">
        <v>0.95427579952118347</v>
      </c>
      <c r="ZW3" s="120">
        <v>0.95427579952118302</v>
      </c>
      <c r="ZX3" s="120">
        <v>0.95412489456910787</v>
      </c>
      <c r="ZY3" s="120">
        <v>0.95412489456910687</v>
      </c>
      <c r="ZZ3" s="120">
        <v>0.95397248558096592</v>
      </c>
      <c r="AAA3" s="120">
        <v>0.95397248558096481</v>
      </c>
      <c r="AAB3" s="120">
        <v>0.95381854740565086</v>
      </c>
      <c r="AAC3" s="120">
        <v>0.95381854740565153</v>
      </c>
      <c r="AAD3" s="120">
        <v>0.95366305429927323</v>
      </c>
      <c r="AAE3" s="120">
        <v>0.95366305429927223</v>
      </c>
      <c r="AAF3" s="120">
        <v>0.95350597990706654</v>
      </c>
      <c r="AAG3" s="120">
        <v>0.95350597990706698</v>
      </c>
      <c r="AAH3" s="120">
        <v>0.95334729724463374</v>
      </c>
      <c r="AAI3" s="120">
        <v>0.95334729724463263</v>
      </c>
      <c r="AAJ3" s="120">
        <v>0.95318697867846369</v>
      </c>
      <c r="AAK3" s="120">
        <v>0.95318697867846414</v>
      </c>
      <c r="AAL3" s="120">
        <v>0.95302499590572454</v>
      </c>
      <c r="AAM3" s="120">
        <v>0.95302499590572487</v>
      </c>
      <c r="AAN3" s="120">
        <v>0.95286131993327128</v>
      </c>
      <c r="AAO3" s="120">
        <v>0.95286131993327106</v>
      </c>
      <c r="AAP3" s="120">
        <v>0.95269592105584355</v>
      </c>
      <c r="AAQ3" s="120">
        <v>0.95269592105584433</v>
      </c>
      <c r="AAR3" s="120">
        <v>0.95252876883342552</v>
      </c>
      <c r="AAS3" s="120">
        <v>0.9525287688334253</v>
      </c>
      <c r="AAT3" s="120">
        <v>0.95235983206770936</v>
      </c>
      <c r="AAU3" s="120">
        <v>0.95235983206770847</v>
      </c>
      <c r="AAV3" s="120">
        <v>0.95218907877762926</v>
      </c>
      <c r="AAW3" s="120">
        <v>0.95218907877762926</v>
      </c>
      <c r="AAX3" s="120">
        <v>0.95201647617393892</v>
      </c>
      <c r="AAY3" s="120">
        <v>0.95201647617393825</v>
      </c>
      <c r="AAZ3" s="120">
        <v>0.95184199063275232</v>
      </c>
      <c r="ABA3" s="120">
        <v>0.95184199063275265</v>
      </c>
      <c r="ABB3" s="120">
        <v>0.95166558766803711</v>
      </c>
      <c r="ABC3" s="120">
        <v>0.95166558766803711</v>
      </c>
      <c r="ABD3" s="120">
        <v>0.95148723190297324</v>
      </c>
      <c r="ABE3" s="120">
        <v>0.95148723190297535</v>
      </c>
      <c r="ABF3" s="120">
        <v>0.95130688704016042</v>
      </c>
      <c r="ABG3" s="120">
        <v>0.95130688704016064</v>
      </c>
      <c r="ABH3" s="120">
        <v>0.95112451583057356</v>
      </c>
      <c r="ABI3" s="120">
        <v>0.95112451583057334</v>
      </c>
      <c r="ABJ3" s="120">
        <v>0.9509400800412553</v>
      </c>
      <c r="ABK3" s="120">
        <v>0.95094008004125463</v>
      </c>
      <c r="ABL3" s="120">
        <v>0.95075354042163895</v>
      </c>
      <c r="ABM3" s="120">
        <v>0.95075354042163973</v>
      </c>
      <c r="ABN3" s="120">
        <v>0.95056485666846524</v>
      </c>
      <c r="ABO3" s="120">
        <v>0.95056485666846569</v>
      </c>
      <c r="ABP3" s="120">
        <v>0.95037398738919288</v>
      </c>
      <c r="ABQ3" s="120">
        <v>0.95037398738919299</v>
      </c>
      <c r="ABR3" s="120">
        <v>0.95018089006385864</v>
      </c>
      <c r="ABS3" s="120">
        <v>0.95018089006386042</v>
      </c>
      <c r="ABT3" s="120">
        <v>0.94998552100528644</v>
      </c>
      <c r="ABU3" s="120">
        <v>0.94998552100528666</v>
      </c>
      <c r="ABV3" s="120">
        <v>0.94978783531755939</v>
      </c>
      <c r="ABW3" s="120">
        <v>0.94978783531756017</v>
      </c>
      <c r="ABX3" s="120">
        <v>0.94958778685269007</v>
      </c>
      <c r="ABY3" s="120">
        <v>0.94958778685269007</v>
      </c>
      <c r="ABZ3" s="120">
        <v>0.94938532816535104</v>
      </c>
      <c r="ACA3" s="120">
        <v>0.94938532816535193</v>
      </c>
      <c r="ACB3" s="120">
        <v>0.94918041046561608</v>
      </c>
      <c r="ACC3" s="120">
        <v>0.94918041046561674</v>
      </c>
      <c r="ACD3" s="120">
        <v>0.94897298356955728</v>
      </c>
      <c r="ACE3" s="120">
        <v>0.94897298356955762</v>
      </c>
      <c r="ACF3" s="120">
        <v>0.94876299584762214</v>
      </c>
      <c r="ACG3" s="120">
        <v>0.9487629958476218</v>
      </c>
      <c r="ACH3" s="120">
        <v>0.94855039417064069</v>
      </c>
      <c r="ACI3" s="120">
        <v>0.94855039417064102</v>
      </c>
      <c r="ACJ3" s="120">
        <v>0.94833512385336338</v>
      </c>
      <c r="ACK3" s="120">
        <v>0.94833512385336327</v>
      </c>
      <c r="ACL3" s="120">
        <v>0.94811712859536068</v>
      </c>
      <c r="ACM3" s="120">
        <v>0.94811712859536035</v>
      </c>
      <c r="ACN3" s="120">
        <v>0.9478963504191702</v>
      </c>
      <c r="ACO3" s="120">
        <v>0.94789635041916998</v>
      </c>
      <c r="ACP3" s="120">
        <v>0.94767272960551863</v>
      </c>
      <c r="ACQ3" s="120">
        <v>0.94767272960551885</v>
      </c>
      <c r="ACR3" s="120">
        <v>0.94744620462545581</v>
      </c>
      <c r="ACS3" s="120">
        <v>0.94744620462545537</v>
      </c>
      <c r="ACT3" s="120">
        <v>0.94721671206923641</v>
      </c>
      <c r="ACU3" s="120">
        <v>0.94721671206923497</v>
      </c>
      <c r="ACV3" s="120">
        <v>0.94698418657174344</v>
      </c>
      <c r="ACW3" s="120">
        <v>0.94698418657174188</v>
      </c>
      <c r="ACX3" s="120">
        <v>0.94674856073428393</v>
      </c>
      <c r="ACY3" s="120">
        <v>0.94674856073428437</v>
      </c>
      <c r="ACZ3" s="120">
        <v>0.94650976504250972</v>
      </c>
      <c r="ADA3" s="120">
        <v>0.94650976504250939</v>
      </c>
      <c r="ADB3" s="120">
        <v>0.9462677277802588</v>
      </c>
      <c r="ADC3" s="120">
        <v>0.94626772778025847</v>
      </c>
      <c r="ADD3" s="120">
        <v>0.94602237493907282</v>
      </c>
      <c r="ADE3" s="120">
        <v>0.94602237493907193</v>
      </c>
      <c r="ADF3" s="120">
        <v>0.94577363012312343</v>
      </c>
      <c r="ADG3" s="120">
        <v>0.94577363012312343</v>
      </c>
      <c r="ADH3" s="120">
        <v>0.94552141444927695</v>
      </c>
      <c r="ADI3" s="120">
        <v>0.94552141444927662</v>
      </c>
      <c r="ADJ3" s="120">
        <v>0.94526564644199729</v>
      </c>
      <c r="ADK3" s="120">
        <v>0.94526564644199662</v>
      </c>
      <c r="ADL3" s="120">
        <v>0.94500624192276372</v>
      </c>
      <c r="ADM3" s="120">
        <v>0.94500624192276406</v>
      </c>
      <c r="ADN3" s="120">
        <v>0.94474311389368659</v>
      </c>
      <c r="ADO3" s="120">
        <v>0.94474311389368681</v>
      </c>
      <c r="ADP3" s="120">
        <v>0.94447617241491233</v>
      </c>
      <c r="ADQ3" s="120">
        <v>0.94447617241491288</v>
      </c>
      <c r="ADR3" s="120">
        <v>0.94420532447547345</v>
      </c>
      <c r="ADS3" s="120">
        <v>0.94420532447547312</v>
      </c>
      <c r="ADT3" s="120">
        <v>0.94393047385712525</v>
      </c>
      <c r="ADU3" s="120">
        <v>0.94393047385712592</v>
      </c>
      <c r="ADV3" s="120">
        <v>0.9436515209907439</v>
      </c>
      <c r="ADW3" s="120">
        <v>0.94365152099074268</v>
      </c>
      <c r="ADX3" s="120">
        <v>0.9433683628047681</v>
      </c>
      <c r="ADY3" s="120">
        <v>0.94336836280476755</v>
      </c>
      <c r="ADZ3" s="120">
        <v>0.94308089256519767</v>
      </c>
      <c r="AEA3" s="120">
        <v>0.94308089256519745</v>
      </c>
      <c r="AEB3" s="120">
        <v>0.94278899970655772</v>
      </c>
      <c r="AEC3" s="120">
        <v>0.94278899970655783</v>
      </c>
      <c r="AED3" s="120">
        <v>0.94249256965322359</v>
      </c>
      <c r="AEE3" s="120">
        <v>0.94249256965322392</v>
      </c>
      <c r="AEF3" s="120">
        <v>0.94219148363046545</v>
      </c>
      <c r="AEG3" s="120">
        <v>0.94219148363046568</v>
      </c>
      <c r="AEH3" s="120">
        <v>0.94188561846448904</v>
      </c>
      <c r="AEI3" s="120">
        <v>0.94188561846448993</v>
      </c>
      <c r="AEJ3" s="120">
        <v>0.94157484637071698</v>
      </c>
      <c r="AEK3" s="120">
        <v>0.94157484637071653</v>
      </c>
      <c r="AEL3" s="120">
        <v>0.94125903472947736</v>
      </c>
      <c r="AEM3" s="120">
        <v>0.94125903472947703</v>
      </c>
      <c r="AEN3" s="120">
        <v>0.94093804584821794</v>
      </c>
      <c r="AEO3" s="120">
        <v>0.9409380458482175</v>
      </c>
      <c r="AEP3" s="120">
        <v>0.9406117367092568</v>
      </c>
      <c r="AEQ3" s="120">
        <v>0.9406117367092578</v>
      </c>
      <c r="AER3" s="120">
        <v>0.94027995870204739</v>
      </c>
      <c r="AES3" s="120">
        <v>0.94027995870204673</v>
      </c>
      <c r="AET3" s="120">
        <v>0.93994255733878107</v>
      </c>
      <c r="AEU3" s="120">
        <v>0.9399425573387814</v>
      </c>
      <c r="AEV3" s="120">
        <v>0.93959937195214616</v>
      </c>
      <c r="AEW3" s="120">
        <v>0.9395993719521456</v>
      </c>
      <c r="AEX3" s="120">
        <v>0.93925023537383467</v>
      </c>
      <c r="AEY3" s="120">
        <v>0.93925023537383412</v>
      </c>
      <c r="AEZ3" s="120">
        <v>0.93889497359239549</v>
      </c>
      <c r="AFA3" s="120">
        <v>0.93889497359239549</v>
      </c>
      <c r="AFB3" s="120">
        <v>0.93853340538880059</v>
      </c>
      <c r="AFC3" s="120">
        <v>0.93853340538880015</v>
      </c>
      <c r="AFD3" s="120">
        <v>0.93816534194801449</v>
      </c>
      <c r="AFE3" s="120">
        <v>0.93816534194801482</v>
      </c>
      <c r="AFF3" s="120">
        <v>0.93779058644466884</v>
      </c>
      <c r="AFG3" s="120">
        <v>0.93779058644466962</v>
      </c>
      <c r="AFH3" s="120">
        <v>0.93740893360077093</v>
      </c>
      <c r="AFI3" s="120">
        <v>0.93740893360077171</v>
      </c>
      <c r="AFJ3" s="120">
        <v>0.93702016921319753</v>
      </c>
      <c r="AFK3" s="120">
        <v>0.93702016921319897</v>
      </c>
      <c r="AFL3" s="120">
        <v>0.93662406964850053</v>
      </c>
      <c r="AFM3" s="120">
        <v>0.93662406964850109</v>
      </c>
      <c r="AFN3" s="120">
        <v>0.93622040130231343</v>
      </c>
      <c r="AFO3" s="120">
        <v>0.93622040130231343</v>
      </c>
      <c r="AFP3" s="120">
        <v>0.9358089200203934</v>
      </c>
      <c r="AFQ3" s="120">
        <v>0.93580892002039318</v>
      </c>
      <c r="AFR3" s="120">
        <v>0.93538937047804205</v>
      </c>
      <c r="AFS3" s="120">
        <v>0.93538937047804271</v>
      </c>
      <c r="AFT3" s="120">
        <v>0.93496148551432157</v>
      </c>
      <c r="AFU3" s="120">
        <v>0.93496148551432023</v>
      </c>
      <c r="AFV3" s="120">
        <v>0.93452498541710127</v>
      </c>
      <c r="AFW3" s="120">
        <v>0.93452498541710072</v>
      </c>
      <c r="AFX3" s="120">
        <v>0.93407957715463219</v>
      </c>
      <c r="AFY3" s="120">
        <v>0.93407957715463308</v>
      </c>
      <c r="AFZ3" s="120">
        <v>0.93362495354880304</v>
      </c>
      <c r="AGA3" s="120">
        <v>0.93362495354880215</v>
      </c>
      <c r="AGB3" s="120">
        <v>0.93316079238480831</v>
      </c>
      <c r="AGC3" s="120">
        <v>0.93316079238480798</v>
      </c>
      <c r="AGD3" s="120">
        <v>0.9326867554513677</v>
      </c>
      <c r="AGE3" s="120">
        <v>0.93268675545136648</v>
      </c>
      <c r="AGF3" s="120">
        <v>0.93220248750497436</v>
      </c>
      <c r="AGG3" s="120">
        <v>0.93220248750497459</v>
      </c>
      <c r="AGH3" s="120">
        <v>0.93170761515099532</v>
      </c>
      <c r="AGI3" s="120">
        <v>0.93170761515099532</v>
      </c>
      <c r="AGJ3" s="120">
        <v>0.93120174563359592</v>
      </c>
      <c r="AGK3" s="120">
        <v>0.93120174563359537</v>
      </c>
      <c r="AGL3" s="120">
        <v>0.93068446552557793</v>
      </c>
      <c r="AGM3" s="120">
        <v>0.93068446552557804</v>
      </c>
      <c r="AGN3" s="120">
        <v>0.93015533930821559</v>
      </c>
      <c r="AGO3" s="120">
        <v>0.93015533930821603</v>
      </c>
      <c r="AGP3" s="120">
        <v>0.9296139078299841</v>
      </c>
      <c r="AGQ3" s="120">
        <v>0.9296139078299841</v>
      </c>
      <c r="AGR3" s="120">
        <v>0.92905968663179572</v>
      </c>
      <c r="AGS3" s="120">
        <v>0.92905968663179594</v>
      </c>
      <c r="AGT3" s="120">
        <v>0.92849216412485003</v>
      </c>
      <c r="AGU3" s="120">
        <v>0.92849216412485014</v>
      </c>
      <c r="AGV3" s="120">
        <v>0.92791079960554068</v>
      </c>
      <c r="AGW3" s="120">
        <v>0.9279107996055399</v>
      </c>
      <c r="AGX3" s="120">
        <v>0.92731502108988351</v>
      </c>
      <c r="AGY3" s="120">
        <v>0.92731502108988384</v>
      </c>
      <c r="AGZ3" s="120">
        <v>0.92670422294778088</v>
      </c>
      <c r="AHA3" s="120">
        <v>0.92670422294778154</v>
      </c>
      <c r="AHB3" s="120">
        <v>0.92607776331485614</v>
      </c>
      <c r="AHC3" s="120">
        <v>0.92607776331485647</v>
      </c>
      <c r="AHD3" s="120">
        <v>0.92543496125672586</v>
      </c>
      <c r="AHE3" s="120">
        <v>0.92543496125672475</v>
      </c>
      <c r="AHF3" s="120">
        <v>0.9247750936572271</v>
      </c>
      <c r="AHG3" s="120">
        <v>0.92477509365722699</v>
      </c>
      <c r="AHH3" s="120">
        <v>0.9240973917982831</v>
      </c>
      <c r="AHI3" s="120">
        <v>0.9240973917982831</v>
      </c>
      <c r="AHJ3" s="120">
        <v>0.92340103759459713</v>
      </c>
      <c r="AHK3" s="120">
        <v>0.92340103759459802</v>
      </c>
      <c r="AHL3" s="120">
        <v>0.92268515944127572</v>
      </c>
      <c r="AHM3" s="120">
        <v>0.9226851594412756</v>
      </c>
      <c r="AHN3" s="120">
        <v>0.92194882762643149</v>
      </c>
      <c r="AHO3" s="120">
        <v>0.92194882762643138</v>
      </c>
      <c r="AHP3" s="120">
        <v>0.92119104925387185</v>
      </c>
      <c r="AHQ3" s="120">
        <v>0.92119104925387196</v>
      </c>
      <c r="AHR3" s="120">
        <v>0.9204107626128214</v>
      </c>
      <c r="AHS3" s="120">
        <v>0.92041076261282151</v>
      </c>
      <c r="AHT3" s="120">
        <v>0.91960683092204187</v>
      </c>
      <c r="AHU3" s="120">
        <v>0.9196068309220421</v>
      </c>
      <c r="AHV3" s="120">
        <v>0.91877803536453706</v>
      </c>
      <c r="AHW3" s="120">
        <v>0.91877803536453606</v>
      </c>
      <c r="AHX3" s="120">
        <v>0.91792306731574247</v>
      </c>
      <c r="AHY3" s="120">
        <v>0.91792306731574269</v>
      </c>
      <c r="AHZ3" s="120">
        <v>0.91704051965247113</v>
      </c>
      <c r="AIA3" s="120">
        <v>0.91704051965247091</v>
      </c>
      <c r="AIB3" s="120">
        <v>0.91612887701128953</v>
      </c>
      <c r="AIC3" s="120">
        <v>0.91612887701128987</v>
      </c>
      <c r="AID3" s="120">
        <v>0.91518650484287667</v>
      </c>
      <c r="AIE3" s="120">
        <v>0.91518650484287678</v>
      </c>
      <c r="AIF3" s="120">
        <v>0.91421163708245057</v>
      </c>
      <c r="AIG3" s="120">
        <v>0.91421163708244979</v>
      </c>
      <c r="AIH3" s="120">
        <v>0.91320236222459616</v>
      </c>
      <c r="AII3" s="120">
        <v>0.9132023622245965</v>
      </c>
      <c r="AIJ3" s="120">
        <v>0.91215660755260397</v>
      </c>
      <c r="AIK3" s="120">
        <v>0.91215660755260397</v>
      </c>
      <c r="AIL3" s="120">
        <v>0.9110721212260926</v>
      </c>
      <c r="AIM3" s="120">
        <v>0.91107212122609282</v>
      </c>
      <c r="AIN3" s="120">
        <v>0.90994645187452461</v>
      </c>
      <c r="AIO3" s="120">
        <v>0.90994645187452494</v>
      </c>
      <c r="AIP3" s="120">
        <v>0.90877692527549248</v>
      </c>
      <c r="AIQ3" s="120">
        <v>0.90877692527549192</v>
      </c>
      <c r="AIR3" s="120">
        <v>0.90756061761249907</v>
      </c>
      <c r="AIS3" s="120">
        <v>0.90756061761249895</v>
      </c>
      <c r="AIT3" s="120">
        <v>0.9062943247030808</v>
      </c>
      <c r="AIU3" s="120">
        <v>0.9062943247030808</v>
      </c>
      <c r="AIV3" s="120">
        <v>0.90497452645946175</v>
      </c>
      <c r="AIW3" s="120">
        <v>0.90497452645946186</v>
      </c>
      <c r="AIX3" s="120">
        <v>0.90359734568351258</v>
      </c>
      <c r="AIY3" s="120">
        <v>0.90359734568351202</v>
      </c>
      <c r="AIZ3" s="120">
        <v>0.90215850009669896</v>
      </c>
      <c r="AJA3" s="120">
        <v>0.9021585000966994</v>
      </c>
      <c r="AJB3" s="120">
        <v>0.90065324625203336</v>
      </c>
      <c r="AJC3" s="120">
        <v>0.90065324625203291</v>
      </c>
      <c r="AJD3" s="120">
        <v>0.89907631365285934</v>
      </c>
      <c r="AJE3" s="120">
        <v>0.89907631365285912</v>
      </c>
      <c r="AJF3" s="120">
        <v>0.89742182699143025</v>
      </c>
      <c r="AJG3" s="120">
        <v>0.89742182699143047</v>
      </c>
      <c r="AJH3" s="120">
        <v>0.89568321388959071</v>
      </c>
      <c r="AJI3" s="120">
        <v>0.89568321388959005</v>
      </c>
      <c r="AJJ3" s="120">
        <v>0.89385309483502162</v>
      </c>
      <c r="AJK3" s="120">
        <v>0.89385309483502184</v>
      </c>
      <c r="AJL3" s="120">
        <v>0.89192315110474962</v>
      </c>
      <c r="AJM3" s="120">
        <v>0.8919231511047494</v>
      </c>
      <c r="AJN3" s="120">
        <v>0.88988396527653713</v>
      </c>
      <c r="AJO3" s="120">
        <v>0.88988396527653724</v>
      </c>
      <c r="AJP3" s="120">
        <v>0.88772482734078306</v>
      </c>
      <c r="AJQ3" s="120">
        <v>0.88772482734078295</v>
      </c>
      <c r="AJR3" s="120">
        <v>0.88543349728651333</v>
      </c>
      <c r="AJS3" s="120">
        <v>0.88543349728651322</v>
      </c>
      <c r="AJT3" s="120">
        <v>0.88299591212239636</v>
      </c>
      <c r="AJU3" s="120">
        <v>0.88299591212239648</v>
      </c>
      <c r="AJV3" s="120">
        <v>0.88039582128067195</v>
      </c>
      <c r="AJW3" s="120">
        <v>0.88039582128067195</v>
      </c>
      <c r="AJX3" s="120">
        <v>0.8776143287523156</v>
      </c>
      <c r="AJY3" s="120">
        <v>0.87761432875231571</v>
      </c>
      <c r="AJZ3" s="120">
        <v>0.87462931238042096</v>
      </c>
      <c r="AKA3" s="120">
        <v>0.87462931238042074</v>
      </c>
      <c r="AKB3" s="120">
        <v>0.87141467936453409</v>
      </c>
      <c r="AKC3" s="120">
        <v>0.87141467936453409</v>
      </c>
      <c r="AKD3" s="120">
        <v>0.86793940042844031</v>
      </c>
      <c r="AKE3" s="120">
        <v>0.86793940042844042</v>
      </c>
      <c r="AKF3" s="120">
        <v>0.86416624044068158</v>
      </c>
      <c r="AKG3" s="120">
        <v>0.86416624044068147</v>
      </c>
      <c r="AKH3" s="120">
        <v>0.86005006590858102</v>
      </c>
      <c r="AKI3" s="120">
        <v>0.86005006590858102</v>
      </c>
      <c r="AKJ3" s="120">
        <v>0.85553555190563202</v>
      </c>
      <c r="AKK3" s="120">
        <v>0.85553555190563202</v>
      </c>
      <c r="AKL3" s="120">
        <v>0.85055401921272278</v>
      </c>
      <c r="AKM3" s="120">
        <v>0.85055401921272278</v>
      </c>
      <c r="AKN3" s="120">
        <v>0.84501898288726807</v>
      </c>
      <c r="AKO3" s="120">
        <v>0.84501898288726807</v>
      </c>
      <c r="AKP3" s="120">
        <v>0.83881974220275879</v>
      </c>
      <c r="AKQ3" s="120">
        <v>0.8388197422027589</v>
      </c>
      <c r="AKR3" s="120">
        <v>0.83181190490722656</v>
      </c>
      <c r="AKS3" s="120">
        <v>0.83181190490722656</v>
      </c>
      <c r="AKT3" s="120">
        <v>0.82380294799804688</v>
      </c>
      <c r="AKU3" s="120">
        <v>0.82380294799804688</v>
      </c>
      <c r="AKV3" s="120">
        <v>0.8145294189453125</v>
      </c>
      <c r="AKW3" s="120">
        <v>0.8145294189453125</v>
      </c>
      <c r="AKX3" s="120">
        <v>0.803619384765625</v>
      </c>
      <c r="AKY3" s="120">
        <v>0.803619384765625</v>
      </c>
      <c r="AKZ3" s="120">
        <v>0.79052734375</v>
      </c>
      <c r="ALA3" s="120">
        <v>0.79052734375</v>
      </c>
      <c r="ALB3" s="120">
        <v>0.7744140625</v>
      </c>
      <c r="ALC3" s="120">
        <v>0.7744140625</v>
      </c>
      <c r="ALD3" s="120">
        <v>0.75390625</v>
      </c>
      <c r="ALE3" s="120">
        <v>0.75390625</v>
      </c>
      <c r="ALF3" s="120">
        <v>0.7265625</v>
      </c>
      <c r="ALG3" s="120">
        <v>0.7265625</v>
      </c>
      <c r="ALH3" s="120">
        <v>0.6875</v>
      </c>
      <c r="ALI3" s="120">
        <v>0.6875</v>
      </c>
      <c r="ALJ3" s="120">
        <v>0.625</v>
      </c>
      <c r="ALK3" s="120">
        <v>0.625</v>
      </c>
      <c r="ALL3" s="120">
        <v>0.5</v>
      </c>
      <c r="ALM3" s="120" t="s">
        <v>105</v>
      </c>
      <c r="ALN3" s="120"/>
    </row>
    <row r="4" spans="1:1002" hidden="1">
      <c r="A4" s="119">
        <v>3</v>
      </c>
      <c r="B4" s="120">
        <v>0.94959594406408609</v>
      </c>
      <c r="C4" s="120">
        <v>0.94954559472640443</v>
      </c>
      <c r="D4" s="120">
        <v>0.94954569071011541</v>
      </c>
      <c r="E4" s="120">
        <v>0.94949519017322226</v>
      </c>
      <c r="F4" s="120">
        <v>0.94949528441766018</v>
      </c>
      <c r="G4" s="120">
        <v>0.94944463192328321</v>
      </c>
      <c r="H4" s="120">
        <v>0.94944472445252659</v>
      </c>
      <c r="I4" s="120">
        <v>0.94939391923706118</v>
      </c>
      <c r="J4" s="120">
        <v>0.94939401007497592</v>
      </c>
      <c r="K4" s="120">
        <v>0.94934305136943375</v>
      </c>
      <c r="L4" s="120">
        <v>0.94934314053967472</v>
      </c>
      <c r="M4" s="120">
        <v>0.94929202756963516</v>
      </c>
      <c r="N4" s="120">
        <v>0.94929211509564859</v>
      </c>
      <c r="O4" s="120">
        <v>0.94924084708121181</v>
      </c>
      <c r="P4" s="120">
        <v>0.9492409329862328</v>
      </c>
      <c r="Q4" s="120">
        <v>0.94918950914196409</v>
      </c>
      <c r="R4" s="120">
        <v>0.94918959344902065</v>
      </c>
      <c r="S4" s="120">
        <v>0.94913801298390699</v>
      </c>
      <c r="T4" s="120">
        <v>0.94913809571581553</v>
      </c>
      <c r="U4" s="120">
        <v>0.94908635783320794</v>
      </c>
      <c r="V4" s="120">
        <v>0.94908643901257594</v>
      </c>
      <c r="W4" s="120">
        <v>0.949034542910144</v>
      </c>
      <c r="X4" s="120">
        <v>0.94903462255937088</v>
      </c>
      <c r="Y4" s="120">
        <v>0.94898256742904674</v>
      </c>
      <c r="Z4" s="120">
        <v>0.94898264557032397</v>
      </c>
      <c r="AA4" s="120">
        <v>0.94893043059824755</v>
      </c>
      <c r="AB4" s="120">
        <v>0.94893050725355965</v>
      </c>
      <c r="AC4" s="120">
        <v>0.9488781316200311</v>
      </c>
      <c r="AD4" s="120">
        <v>0.94887820681115542</v>
      </c>
      <c r="AE4" s="120">
        <v>0.94882566969057436</v>
      </c>
      <c r="AF4" s="120">
        <v>0.94882574343908144</v>
      </c>
      <c r="AG4" s="120">
        <v>0.94877304399989992</v>
      </c>
      <c r="AH4" s="120">
        <v>0.94877311632714956</v>
      </c>
      <c r="AI4" s="120">
        <v>0.94872025373181113</v>
      </c>
      <c r="AJ4" s="120">
        <v>0.94872032465896272</v>
      </c>
      <c r="AK4" s="120">
        <v>0.94866729806384409</v>
      </c>
      <c r="AL4" s="120">
        <v>0.94866736761185111</v>
      </c>
      <c r="AM4" s="120">
        <v>0.94861417616721488</v>
      </c>
      <c r="AN4" s="120">
        <v>0.94861424435682329</v>
      </c>
      <c r="AO4" s="120">
        <v>0.94856088720675247</v>
      </c>
      <c r="AP4" s="120">
        <v>0.94856095405850638</v>
      </c>
      <c r="AQ4" s="120">
        <v>0.94850743034084783</v>
      </c>
      <c r="AR4" s="120">
        <v>0.94850749587508532</v>
      </c>
      <c r="AS4" s="120">
        <v>0.94845380472139773</v>
      </c>
      <c r="AT4" s="120">
        <v>0.94845386895825434</v>
      </c>
      <c r="AU4" s="120">
        <v>0.94840000949374026</v>
      </c>
      <c r="AV4" s="120">
        <v>0.94840007245314861</v>
      </c>
      <c r="AW4" s="120">
        <v>0.94834604379659948</v>
      </c>
      <c r="AX4" s="120">
        <v>0.94834610549829046</v>
      </c>
      <c r="AY4" s="120">
        <v>0.94829190676202468</v>
      </c>
      <c r="AZ4" s="120">
        <v>0.94829196722552711</v>
      </c>
      <c r="BA4" s="120">
        <v>0.94823759751532988</v>
      </c>
      <c r="BB4" s="120">
        <v>0.94823765675997274</v>
      </c>
      <c r="BC4" s="120">
        <v>0.94818311517503306</v>
      </c>
      <c r="BD4" s="120">
        <v>0.94818317321994205</v>
      </c>
      <c r="BE4" s="120">
        <v>0.94812845885279096</v>
      </c>
      <c r="BF4" s="120">
        <v>0.94812851571689438</v>
      </c>
      <c r="BG4" s="120">
        <v>0.94807362765333869</v>
      </c>
      <c r="BH4" s="120">
        <v>0.94807368335536446</v>
      </c>
      <c r="BI4" s="120">
        <v>0.94801862067442888</v>
      </c>
      <c r="BJ4" s="120">
        <v>0.94801867523290806</v>
      </c>
      <c r="BK4" s="120">
        <v>0.94796343700676167</v>
      </c>
      <c r="BL4" s="120">
        <v>0.94796349044002526</v>
      </c>
      <c r="BM4" s="120">
        <v>0.94790807573392233</v>
      </c>
      <c r="BN4" s="120">
        <v>0.94790812806010605</v>
      </c>
      <c r="BO4" s="120">
        <v>0.94785253593231833</v>
      </c>
      <c r="BP4" s="120">
        <v>0.94785258716935938</v>
      </c>
      <c r="BQ4" s="120">
        <v>0.94779681667110971</v>
      </c>
      <c r="BR4" s="120">
        <v>0.94779686683675024</v>
      </c>
      <c r="BS4" s="120">
        <v>0.94774091701213869</v>
      </c>
      <c r="BT4" s="120">
        <v>0.94774096612392822</v>
      </c>
      <c r="BU4" s="120">
        <v>0.94768483600987163</v>
      </c>
      <c r="BV4" s="120">
        <v>0.94768488408515994</v>
      </c>
      <c r="BW4" s="120">
        <v>0.94762857271131617</v>
      </c>
      <c r="BX4" s="120">
        <v>0.94762861976726487</v>
      </c>
      <c r="BY4" s="120">
        <v>0.94757212615596564</v>
      </c>
      <c r="BZ4" s="120">
        <v>0.94757217220954304</v>
      </c>
      <c r="CA4" s="120">
        <v>0.94751549537571977</v>
      </c>
      <c r="CB4" s="120">
        <v>0.94751554044369668</v>
      </c>
      <c r="CC4" s="120">
        <v>0.94745867939481188</v>
      </c>
      <c r="CD4" s="120">
        <v>0.94745872349377369</v>
      </c>
      <c r="CE4" s="120">
        <v>0.94740167722974666</v>
      </c>
      <c r="CF4" s="120">
        <v>0.94740172037608583</v>
      </c>
      <c r="CG4" s="120">
        <v>0.94734448788921688</v>
      </c>
      <c r="CH4" s="120">
        <v>0.94734453009913688</v>
      </c>
      <c r="CI4" s="120">
        <v>0.94728711037403335</v>
      </c>
      <c r="CJ4" s="120">
        <v>0.94728715166354693</v>
      </c>
      <c r="CK4" s="120">
        <v>0.94722954367705015</v>
      </c>
      <c r="CL4" s="120">
        <v>0.94722958406198488</v>
      </c>
      <c r="CM4" s="120">
        <v>0.94717178678309033</v>
      </c>
      <c r="CN4" s="120">
        <v>0.94717182627908603</v>
      </c>
      <c r="CO4" s="120">
        <v>0.94711383866886534</v>
      </c>
      <c r="CP4" s="120">
        <v>0.9471138772913732</v>
      </c>
      <c r="CQ4" s="120">
        <v>0.94705569830290215</v>
      </c>
      <c r="CR4" s="120">
        <v>0.94705573606719173</v>
      </c>
      <c r="CS4" s="120">
        <v>0.94699736464546069</v>
      </c>
      <c r="CT4" s="120">
        <v>0.94699740156661361</v>
      </c>
      <c r="CU4" s="120">
        <v>0.94693883664845679</v>
      </c>
      <c r="CV4" s="120">
        <v>0.94693887274137334</v>
      </c>
      <c r="CW4" s="120">
        <v>0.94688011325538179</v>
      </c>
      <c r="CX4" s="120">
        <v>0.94688014853477753</v>
      </c>
      <c r="CY4" s="120">
        <v>0.9468211934012204</v>
      </c>
      <c r="CZ4" s="120">
        <v>0.94682122788162815</v>
      </c>
      <c r="DA4" s="120">
        <v>0.9467620760123634</v>
      </c>
      <c r="DB4" s="120">
        <v>0.94676210970813868</v>
      </c>
      <c r="DC4" s="120">
        <v>0.94670276000653542</v>
      </c>
      <c r="DD4" s="120">
        <v>0.94670279293185389</v>
      </c>
      <c r="DE4" s="120">
        <v>0.94664324429270263</v>
      </c>
      <c r="DF4" s="120">
        <v>0.94664327646155777</v>
      </c>
      <c r="DG4" s="120">
        <v>0.94658352777098864</v>
      </c>
      <c r="DH4" s="120">
        <v>0.94658355919719761</v>
      </c>
      <c r="DI4" s="120">
        <v>0.94652360933258572</v>
      </c>
      <c r="DJ4" s="120">
        <v>0.94652364002978828</v>
      </c>
      <c r="DK4" s="120">
        <v>0.94646348785967249</v>
      </c>
      <c r="DL4" s="120">
        <v>0.94646351784133298</v>
      </c>
      <c r="DM4" s="120">
        <v>0.94640316222532006</v>
      </c>
      <c r="DN4" s="120">
        <v>0.94640319150472929</v>
      </c>
      <c r="DO4" s="120">
        <v>0.9463426312934079</v>
      </c>
      <c r="DP4" s="120">
        <v>0.94634265988367905</v>
      </c>
      <c r="DQ4" s="120">
        <v>0.94628189391852457</v>
      </c>
      <c r="DR4" s="120">
        <v>0.94628192183260074</v>
      </c>
      <c r="DS4" s="120">
        <v>0.94622094894588604</v>
      </c>
      <c r="DT4" s="120">
        <v>0.94622097619653645</v>
      </c>
      <c r="DU4" s="120">
        <v>0.94615979521123283</v>
      </c>
      <c r="DV4" s="120">
        <v>0.9461598218110594</v>
      </c>
      <c r="DW4" s="120">
        <v>0.9460984315407418</v>
      </c>
      <c r="DX4" s="120">
        <v>0.94609845750217159</v>
      </c>
      <c r="DY4" s="120">
        <v>0.94603685675092786</v>
      </c>
      <c r="DZ4" s="120">
        <v>0.9460368820862225</v>
      </c>
      <c r="EA4" s="120">
        <v>0.94597506964854849</v>
      </c>
      <c r="EB4" s="120">
        <v>0.94597509436980243</v>
      </c>
      <c r="EC4" s="120">
        <v>0.94591306903050443</v>
      </c>
      <c r="ED4" s="120">
        <v>0.94591309314964422</v>
      </c>
      <c r="EE4" s="120">
        <v>0.94585085368374477</v>
      </c>
      <c r="EF4" s="120">
        <v>0.94585087721252847</v>
      </c>
      <c r="EG4" s="120">
        <v>0.94578842238515526</v>
      </c>
      <c r="EH4" s="120">
        <v>0.94578844533518169</v>
      </c>
      <c r="EI4" s="120">
        <v>0.94572577390147095</v>
      </c>
      <c r="EJ4" s="120">
        <v>0.94572579628417452</v>
      </c>
      <c r="EK4" s="120">
        <v>0.94566290698916444</v>
      </c>
      <c r="EL4" s="120">
        <v>0.94566292881581382</v>
      </c>
      <c r="EM4" s="120">
        <v>0.94559982039434065</v>
      </c>
      <c r="EN4" s="120">
        <v>0.94559984167604871</v>
      </c>
      <c r="EO4" s="120">
        <v>0.94553651285263673</v>
      </c>
      <c r="EP4" s="120">
        <v>0.94553653360035272</v>
      </c>
      <c r="EQ4" s="120">
        <v>0.94547298308911198</v>
      </c>
      <c r="ER4" s="120">
        <v>0.94547300331362727</v>
      </c>
      <c r="ES4" s="120">
        <v>0.94540922981813547</v>
      </c>
      <c r="ET4" s="120">
        <v>0.94540924953008521</v>
      </c>
      <c r="EU4" s="120">
        <v>0.94534525174328476</v>
      </c>
      <c r="EV4" s="120">
        <v>0.94534527095314591</v>
      </c>
      <c r="EW4" s="120">
        <v>0.94528104755722664</v>
      </c>
      <c r="EX4" s="120">
        <v>0.94528106627532138</v>
      </c>
      <c r="EY4" s="120">
        <v>0.94521661594160722</v>
      </c>
      <c r="EZ4" s="120">
        <v>0.94521663417810486</v>
      </c>
      <c r="FA4" s="120">
        <v>0.94515195556693965</v>
      </c>
      <c r="FB4" s="120">
        <v>0.94515197333185363</v>
      </c>
      <c r="FC4" s="120">
        <v>0.9450870650924833</v>
      </c>
      <c r="FD4" s="120">
        <v>0.94508708239568018</v>
      </c>
      <c r="FE4" s="120">
        <v>0.94502194316613408</v>
      </c>
      <c r="FF4" s="120">
        <v>0.9450219600173273</v>
      </c>
      <c r="FG4" s="120">
        <v>0.94495658842429775</v>
      </c>
      <c r="FH4" s="120">
        <v>0.94495660483304933</v>
      </c>
      <c r="FI4" s="120">
        <v>0.94489099949177369</v>
      </c>
      <c r="FJ4" s="120">
        <v>0.94489101546750132</v>
      </c>
      <c r="FK4" s="120">
        <v>0.9448251749816331</v>
      </c>
      <c r="FL4" s="120">
        <v>0.9448251905336057</v>
      </c>
      <c r="FM4" s="120">
        <v>0.94475911349509401</v>
      </c>
      <c r="FN4" s="120">
        <v>0.94475912863243328</v>
      </c>
      <c r="FO4" s="120">
        <v>0.94469281362139379</v>
      </c>
      <c r="FP4" s="120">
        <v>0.94469282835308233</v>
      </c>
      <c r="FQ4" s="120">
        <v>0.94462627393767196</v>
      </c>
      <c r="FR4" s="120">
        <v>0.94462628827254358</v>
      </c>
      <c r="FS4" s="120">
        <v>0.9445594930088258</v>
      </c>
      <c r="FT4" s="120">
        <v>0.94455950695557722</v>
      </c>
      <c r="FU4" s="120">
        <v>0.94449246938739628</v>
      </c>
      <c r="FV4" s="120">
        <v>0.94449248295457777</v>
      </c>
      <c r="FW4" s="120">
        <v>0.94442520161342225</v>
      </c>
      <c r="FX4" s="120">
        <v>0.94442521480945196</v>
      </c>
      <c r="FY4" s="120">
        <v>0.94435768821431776</v>
      </c>
      <c r="FZ4" s="120">
        <v>0.94435770104747019</v>
      </c>
      <c r="GA4" s="120">
        <v>0.94428992770472975</v>
      </c>
      <c r="GB4" s="120">
        <v>0.94428994018314427</v>
      </c>
      <c r="GC4" s="120">
        <v>0.94422191858640003</v>
      </c>
      <c r="GD4" s="120">
        <v>0.94422193071808191</v>
      </c>
      <c r="GE4" s="120">
        <v>0.94415365934803264</v>
      </c>
      <c r="GF4" s="120">
        <v>0.94415367114085069</v>
      </c>
      <c r="GG4" s="120">
        <v>0.94408514846514624</v>
      </c>
      <c r="GH4" s="120">
        <v>0.9440851599268365</v>
      </c>
      <c r="GI4" s="120">
        <v>0.94401638439992797</v>
      </c>
      <c r="GJ4" s="120">
        <v>0.9440163955380958</v>
      </c>
      <c r="GK4" s="120">
        <v>0.94394736560110182</v>
      </c>
      <c r="GL4" s="120">
        <v>0.94394737642322046</v>
      </c>
      <c r="GM4" s="120">
        <v>0.9438780905037667</v>
      </c>
      <c r="GN4" s="120">
        <v>0.94387810101718295</v>
      </c>
      <c r="GO4" s="120">
        <v>0.94380855752925386</v>
      </c>
      <c r="GP4" s="120">
        <v>0.94380856774118393</v>
      </c>
      <c r="GQ4" s="120">
        <v>0.94373876508497812</v>
      </c>
      <c r="GR4" s="120">
        <v>0.94373877500251568</v>
      </c>
      <c r="GS4" s="120">
        <v>0.94366871156428056</v>
      </c>
      <c r="GT4" s="120">
        <v>0.94366872119438883</v>
      </c>
      <c r="GU4" s="120">
        <v>0.94359839534627277</v>
      </c>
      <c r="GV4" s="120">
        <v>0.94359840469579337</v>
      </c>
      <c r="GW4" s="120">
        <v>0.94352781479568171</v>
      </c>
      <c r="GX4" s="120">
        <v>0.94352782387133638</v>
      </c>
      <c r="GY4" s="120">
        <v>0.94345696826269199</v>
      </c>
      <c r="GZ4" s="120">
        <v>0.94345697707107623</v>
      </c>
      <c r="HA4" s="120">
        <v>0.94338585408277542</v>
      </c>
      <c r="HB4" s="120">
        <v>0.94338586263036794</v>
      </c>
      <c r="HC4" s="120">
        <v>0.94331447057653928</v>
      </c>
      <c r="HD4" s="120">
        <v>0.94331447886969655</v>
      </c>
      <c r="HE4" s="120">
        <v>0.94324281604954496</v>
      </c>
      <c r="HF4" s="120">
        <v>0.94324282409451099</v>
      </c>
      <c r="HG4" s="120">
        <v>0.94317088879215172</v>
      </c>
      <c r="HH4" s="120">
        <v>0.94317089659505227</v>
      </c>
      <c r="HI4" s="120">
        <v>0.94309868707934275</v>
      </c>
      <c r="HJ4" s="120">
        <v>0.94309869464618545</v>
      </c>
      <c r="HK4" s="120">
        <v>0.94302620917054469</v>
      </c>
      <c r="HL4" s="120">
        <v>0.94302621650722918</v>
      </c>
      <c r="HM4" s="120">
        <v>0.94295345330945857</v>
      </c>
      <c r="HN4" s="120">
        <v>0.94295346042176942</v>
      </c>
      <c r="HO4" s="120">
        <v>0.94288041772387876</v>
      </c>
      <c r="HP4" s="120">
        <v>0.94288042461749044</v>
      </c>
      <c r="HQ4" s="120">
        <v>0.94280710062551332</v>
      </c>
      <c r="HR4" s="120">
        <v>0.94280710730598871</v>
      </c>
      <c r="HS4" s="120">
        <v>0.9427335002097964</v>
      </c>
      <c r="HT4" s="120">
        <v>0.94273350668259193</v>
      </c>
      <c r="HU4" s="120">
        <v>0.94265961465570425</v>
      </c>
      <c r="HV4" s="120">
        <v>0.94265962092617106</v>
      </c>
      <c r="HW4" s="120">
        <v>0.94258544212556938</v>
      </c>
      <c r="HX4" s="120">
        <v>0.94258544819894996</v>
      </c>
      <c r="HY4" s="120">
        <v>0.94251098076488404</v>
      </c>
      <c r="HZ4" s="120">
        <v>0.94251098664631816</v>
      </c>
      <c r="IA4" s="120">
        <v>0.94243622870210553</v>
      </c>
      <c r="IB4" s="120">
        <v>0.94243623439662905</v>
      </c>
      <c r="IC4" s="120">
        <v>0.94236118404846236</v>
      </c>
      <c r="ID4" s="120">
        <v>0.94236118956101245</v>
      </c>
      <c r="IE4" s="120">
        <v>0.94228584489775535</v>
      </c>
      <c r="IF4" s="120">
        <v>0.94228585023316258</v>
      </c>
      <c r="IG4" s="120">
        <v>0.94221020932614419</v>
      </c>
      <c r="IH4" s="120">
        <v>0.94221021448914732</v>
      </c>
      <c r="II4" s="120">
        <v>0.94213427539195593</v>
      </c>
      <c r="IJ4" s="120">
        <v>0.94213428038719127</v>
      </c>
      <c r="IK4" s="120">
        <v>0.94205804113546576</v>
      </c>
      <c r="IL4" s="120">
        <v>0.94205804596747267</v>
      </c>
      <c r="IM4" s="120">
        <v>0.94198150457868723</v>
      </c>
      <c r="IN4" s="120">
        <v>0.9419815092519136</v>
      </c>
      <c r="IO4" s="120">
        <v>0.94190466372515891</v>
      </c>
      <c r="IP4" s="120">
        <v>0.94190466824395458</v>
      </c>
      <c r="IQ4" s="120">
        <v>0.9418275165597243</v>
      </c>
      <c r="IR4" s="120">
        <v>0.94182752092835109</v>
      </c>
      <c r="IS4" s="120">
        <v>0.94175006104831005</v>
      </c>
      <c r="IT4" s="120">
        <v>0.94175006527093486</v>
      </c>
      <c r="IU4" s="120">
        <v>0.94167229513770356</v>
      </c>
      <c r="IV4" s="120">
        <v>0.94167229921840478</v>
      </c>
      <c r="IW4" s="120">
        <v>0.94159421675531896</v>
      </c>
      <c r="IX4" s="120">
        <v>0.94159422069808607</v>
      </c>
      <c r="IY4" s="120">
        <v>0.94151582380897514</v>
      </c>
      <c r="IZ4" s="120">
        <v>0.94151582761770847</v>
      </c>
      <c r="JA4" s="120">
        <v>0.94143711418664977</v>
      </c>
      <c r="JB4" s="120">
        <v>0.94143711786516637</v>
      </c>
      <c r="JC4" s="120">
        <v>0.94135808575624835</v>
      </c>
      <c r="JD4" s="120">
        <v>0.94135808930827691</v>
      </c>
      <c r="JE4" s="120">
        <v>0.94127873636535964</v>
      </c>
      <c r="JF4" s="120">
        <v>0.94127873979454657</v>
      </c>
      <c r="JG4" s="120">
        <v>0.94119906384100627</v>
      </c>
      <c r="JH4" s="120">
        <v>0.94119906715091894</v>
      </c>
      <c r="JI4" s="120">
        <v>0.9411190659894042</v>
      </c>
      <c r="JJ4" s="120">
        <v>0.94111906918352273</v>
      </c>
      <c r="JK4" s="120">
        <v>0.9410387405956997</v>
      </c>
      <c r="JL4" s="120">
        <v>0.9410387436774289</v>
      </c>
      <c r="JM4" s="120">
        <v>0.94095808542371817</v>
      </c>
      <c r="JN4" s="120">
        <v>0.9409580883963824</v>
      </c>
      <c r="JO4" s="120">
        <v>0.94087709821570242</v>
      </c>
      <c r="JP4" s="120">
        <v>0.94087710108254652</v>
      </c>
      <c r="JQ4" s="120">
        <v>0.94079577669204362</v>
      </c>
      <c r="JR4" s="120">
        <v>0.94079577945624127</v>
      </c>
      <c r="JS4" s="120">
        <v>0.94071411855101683</v>
      </c>
      <c r="JT4" s="120">
        <v>0.94071412121566256</v>
      </c>
      <c r="JU4" s="120">
        <v>0.94063212146850927</v>
      </c>
      <c r="JV4" s="120">
        <v>0.94063212403662477</v>
      </c>
      <c r="JW4" s="120">
        <v>0.94054978309773496</v>
      </c>
      <c r="JX4" s="120">
        <v>0.94054978557226865</v>
      </c>
      <c r="JY4" s="120">
        <v>0.94046710106896214</v>
      </c>
      <c r="JZ4" s="120">
        <v>0.94046710345279316</v>
      </c>
      <c r="KA4" s="120">
        <v>0.94038407298922155</v>
      </c>
      <c r="KB4" s="120">
        <v>0.94038407528515677</v>
      </c>
      <c r="KC4" s="120">
        <v>0.94030069644201653</v>
      </c>
      <c r="KD4" s="120">
        <v>0.94030069865279664</v>
      </c>
      <c r="KE4" s="120">
        <v>0.94021696898703511</v>
      </c>
      <c r="KF4" s="120">
        <v>0.94021697111532743</v>
      </c>
      <c r="KG4" s="120">
        <v>0.94013288815983698</v>
      </c>
      <c r="KH4" s="120">
        <v>0.94013289020824808</v>
      </c>
      <c r="KI4" s="120">
        <v>0.94004845147156257</v>
      </c>
      <c r="KJ4" s="120">
        <v>0.94004845344262933</v>
      </c>
      <c r="KK4" s="120">
        <v>0.93996365640861779</v>
      </c>
      <c r="KL4" s="120">
        <v>0.93996365830481543</v>
      </c>
      <c r="KM4" s="120">
        <v>0.93987850043236032</v>
      </c>
      <c r="KN4" s="120">
        <v>0.9398785022560987</v>
      </c>
      <c r="KO4" s="120">
        <v>0.93979298097878206</v>
      </c>
      <c r="KP4" s="120">
        <v>0.93979298273241096</v>
      </c>
      <c r="KQ4" s="120">
        <v>0.93970709545818898</v>
      </c>
      <c r="KR4" s="120">
        <v>0.93970709714399314</v>
      </c>
      <c r="KS4" s="120">
        <v>0.93962084125485901</v>
      </c>
      <c r="KT4" s="120">
        <v>0.93962084287506897</v>
      </c>
      <c r="KU4" s="120">
        <v>0.93953421572672824</v>
      </c>
      <c r="KV4" s="120">
        <v>0.93953421728351261</v>
      </c>
      <c r="KW4" s="120">
        <v>0.93944721620503557</v>
      </c>
      <c r="KX4" s="120">
        <v>0.93944721770050565</v>
      </c>
      <c r="KY4" s="120">
        <v>0.93935983999398198</v>
      </c>
      <c r="KZ4" s="120">
        <v>0.93935984143019369</v>
      </c>
      <c r="LA4" s="120">
        <v>0.93927208437038545</v>
      </c>
      <c r="LB4" s="120">
        <v>0.93927208574933641</v>
      </c>
      <c r="LC4" s="120">
        <v>0.93918394658331916</v>
      </c>
      <c r="LD4" s="120">
        <v>0.93918394790695436</v>
      </c>
      <c r="LE4" s="120">
        <v>0.93909542385374811</v>
      </c>
      <c r="LF4" s="120">
        <v>0.93909542512396116</v>
      </c>
      <c r="LG4" s="120">
        <v>0.93900651337417185</v>
      </c>
      <c r="LH4" s="120">
        <v>0.93900651459280038</v>
      </c>
      <c r="LI4" s="120">
        <v>0.93891721230823777</v>
      </c>
      <c r="LJ4" s="120">
        <v>0.93891721347707136</v>
      </c>
      <c r="LK4" s="120">
        <v>0.93882751779037599</v>
      </c>
      <c r="LL4" s="120">
        <v>0.93882751891115146</v>
      </c>
      <c r="LM4" s="120">
        <v>0.93873742692539774</v>
      </c>
      <c r="LN4" s="120">
        <v>0.93873742799980497</v>
      </c>
      <c r="LO4" s="120">
        <v>0.93864693678811773</v>
      </c>
      <c r="LP4" s="120">
        <v>0.93864693781779518</v>
      </c>
      <c r="LQ4" s="120">
        <v>0.93855604442294549</v>
      </c>
      <c r="LR4" s="120">
        <v>0.93855604540948889</v>
      </c>
      <c r="LS4" s="120">
        <v>0.93846474684348813</v>
      </c>
      <c r="LT4" s="120">
        <v>0.93846474778844469</v>
      </c>
      <c r="LU4" s="120">
        <v>0.93837304103213348</v>
      </c>
      <c r="LV4" s="120">
        <v>0.93837304193700466</v>
      </c>
      <c r="LW4" s="120">
        <v>0.93828092393963403</v>
      </c>
      <c r="LX4" s="120">
        <v>0.93828092480587699</v>
      </c>
      <c r="LY4" s="120">
        <v>0.93818839248468122</v>
      </c>
      <c r="LZ4" s="120">
        <v>0.93818839331371284</v>
      </c>
      <c r="MA4" s="120">
        <v>0.93809544355347207</v>
      </c>
      <c r="MB4" s="120">
        <v>0.9380954443466627</v>
      </c>
      <c r="MC4" s="120">
        <v>0.93800207399927149</v>
      </c>
      <c r="MD4" s="120">
        <v>0.93800207475795361</v>
      </c>
      <c r="ME4" s="120">
        <v>0.93790828064196674</v>
      </c>
      <c r="MF4" s="120">
        <v>0.93790828136742821</v>
      </c>
      <c r="MG4" s="120">
        <v>0.93781406026760472</v>
      </c>
      <c r="MH4" s="120">
        <v>0.93781406096109987</v>
      </c>
      <c r="MI4" s="120">
        <v>0.93771940962794387</v>
      </c>
      <c r="MJ4" s="120">
        <v>0.93771941029068118</v>
      </c>
      <c r="MK4" s="120">
        <v>0.93762432543996921</v>
      </c>
      <c r="ML4" s="120">
        <v>0.93762432607312651</v>
      </c>
      <c r="MM4" s="120">
        <v>0.93752880438542674</v>
      </c>
      <c r="MN4" s="120">
        <v>0.93752880499013935</v>
      </c>
      <c r="MO4" s="120">
        <v>0.93743284311033148</v>
      </c>
      <c r="MP4" s="120">
        <v>0.93743284368770152</v>
      </c>
      <c r="MQ4" s="120">
        <v>0.93733643822447377</v>
      </c>
      <c r="MR4" s="120">
        <v>0.9373364387755696</v>
      </c>
      <c r="MS4" s="120">
        <v>0.93723958630092019</v>
      </c>
      <c r="MT4" s="120">
        <v>0.93723958682677178</v>
      </c>
      <c r="MU4" s="120">
        <v>0.93714228387549559</v>
      </c>
      <c r="MV4" s="120">
        <v>0.9371422843771029</v>
      </c>
      <c r="MW4" s="120">
        <v>0.9370445274462732</v>
      </c>
      <c r="MX4" s="120">
        <v>0.93704452792460102</v>
      </c>
      <c r="MY4" s="120">
        <v>0.93694631347303436</v>
      </c>
      <c r="MZ4" s="120">
        <v>0.93694631392901662</v>
      </c>
      <c r="NA4" s="120">
        <v>0.93684763837673823</v>
      </c>
      <c r="NB4" s="120">
        <v>0.93684763881127942</v>
      </c>
      <c r="NC4" s="120">
        <v>0.93674849853897468</v>
      </c>
      <c r="ND4" s="120">
        <v>0.93674849895294887</v>
      </c>
      <c r="NE4" s="120">
        <v>0.93664889030140364</v>
      </c>
      <c r="NF4" s="120">
        <v>0.9366488906956536</v>
      </c>
      <c r="NG4" s="120">
        <v>0.93654880996519185</v>
      </c>
      <c r="NH4" s="120">
        <v>0.93654881034053117</v>
      </c>
      <c r="NI4" s="120">
        <v>0.93644825379043051</v>
      </c>
      <c r="NJ4" s="120">
        <v>0.93644825414764676</v>
      </c>
      <c r="NK4" s="120">
        <v>0.93634721799555987</v>
      </c>
      <c r="NL4" s="120">
        <v>0.93634721833541112</v>
      </c>
      <c r="NM4" s="120">
        <v>0.93624569875675934</v>
      </c>
      <c r="NN4" s="120">
        <v>0.93624569907997968</v>
      </c>
      <c r="NO4" s="120">
        <v>0.93614369220734972</v>
      </c>
      <c r="NP4" s="120">
        <v>0.93614369251464757</v>
      </c>
      <c r="NQ4" s="120">
        <v>0.93604119443717382</v>
      </c>
      <c r="NR4" s="120">
        <v>0.93604119472923009</v>
      </c>
      <c r="NS4" s="120">
        <v>0.93593820149196161</v>
      </c>
      <c r="NT4" s="120">
        <v>0.93593820176943443</v>
      </c>
      <c r="NU4" s="120">
        <v>0.93583470937269542</v>
      </c>
      <c r="NV4" s="120">
        <v>0.93583470963621795</v>
      </c>
      <c r="NW4" s="120">
        <v>0.93573071403495633</v>
      </c>
      <c r="NX4" s="120">
        <v>0.93573071428514176</v>
      </c>
      <c r="NY4" s="120">
        <v>0.93562621138826374</v>
      </c>
      <c r="NZ4" s="120">
        <v>0.93562621162569659</v>
      </c>
      <c r="OA4" s="120">
        <v>0.93552119729539407</v>
      </c>
      <c r="OB4" s="120">
        <v>0.93552119752064367</v>
      </c>
      <c r="OC4" s="120">
        <v>0.93541566757169625</v>
      </c>
      <c r="OD4" s="120">
        <v>0.93541566778530782</v>
      </c>
      <c r="OE4" s="120">
        <v>0.9353096179843966</v>
      </c>
      <c r="OF4" s="120">
        <v>0.93530961818689473</v>
      </c>
      <c r="OG4" s="120">
        <v>0.93520304425187606</v>
      </c>
      <c r="OH4" s="120">
        <v>0.9352030444437669</v>
      </c>
      <c r="OI4" s="120">
        <v>0.93509594204295488</v>
      </c>
      <c r="OJ4" s="120">
        <v>0.93509594222472203</v>
      </c>
      <c r="OK4" s="120">
        <v>0.93498830697614466</v>
      </c>
      <c r="OL4" s="120">
        <v>0.93498830714825887</v>
      </c>
      <c r="OM4" s="120">
        <v>0.93488013461890529</v>
      </c>
      <c r="ON4" s="120">
        <v>0.9348801347818132</v>
      </c>
      <c r="OO4" s="120">
        <v>0.93477142048687178</v>
      </c>
      <c r="OP4" s="120">
        <v>0.93477142064100383</v>
      </c>
      <c r="OQ4" s="120">
        <v>0.93466216004307279</v>
      </c>
      <c r="OR4" s="120">
        <v>0.93466216018884429</v>
      </c>
      <c r="OS4" s="120">
        <v>0.93455234869714243</v>
      </c>
      <c r="OT4" s="120">
        <v>0.93455234883495042</v>
      </c>
      <c r="OU4" s="120">
        <v>0.93444198180450322</v>
      </c>
      <c r="OV4" s="120">
        <v>0.93444198193473171</v>
      </c>
      <c r="OW4" s="120">
        <v>0.93433105466555222</v>
      </c>
      <c r="OX4" s="120">
        <v>0.93433105478856349</v>
      </c>
      <c r="OY4" s="120">
        <v>0.93421956252480376</v>
      </c>
      <c r="OZ4" s="120">
        <v>0.93421956264095141</v>
      </c>
      <c r="PA4" s="120">
        <v>0.93410750057005254</v>
      </c>
      <c r="PB4" s="120">
        <v>0.93410750067967152</v>
      </c>
      <c r="PC4" s="120">
        <v>0.93399486393148634</v>
      </c>
      <c r="PD4" s="120">
        <v>0.93399486403490117</v>
      </c>
      <c r="PE4" s="120">
        <v>0.93388164768080628</v>
      </c>
      <c r="PF4" s="120">
        <v>0.93388164777832572</v>
      </c>
      <c r="PG4" s="120">
        <v>0.9337678468303201</v>
      </c>
      <c r="PH4" s="120">
        <v>0.93376784692224013</v>
      </c>
      <c r="PI4" s="120">
        <v>0.93365345633201657</v>
      </c>
      <c r="PJ4" s="120">
        <v>0.93365345641861941</v>
      </c>
      <c r="PK4" s="120">
        <v>0.93353847107662757</v>
      </c>
      <c r="PL4" s="120">
        <v>0.93353847115818467</v>
      </c>
      <c r="PM4" s="120">
        <v>0.93342288589266909</v>
      </c>
      <c r="PN4" s="120">
        <v>0.93342288596944067</v>
      </c>
      <c r="PO4" s="120">
        <v>0.93330669554546775</v>
      </c>
      <c r="PP4" s="120">
        <v>0.93330669561770008</v>
      </c>
      <c r="PQ4" s="120">
        <v>0.93318989473615688</v>
      </c>
      <c r="PR4" s="120">
        <v>0.93318989480408787</v>
      </c>
      <c r="PS4" s="120">
        <v>0.93307247810067395</v>
      </c>
      <c r="PT4" s="120">
        <v>0.93307247816453032</v>
      </c>
      <c r="PU4" s="120">
        <v>0.93295444020871754</v>
      </c>
      <c r="PV4" s="120">
        <v>0.93295444026871399</v>
      </c>
      <c r="PW4" s="120">
        <v>0.93283577556269448</v>
      </c>
      <c r="PX4" s="120">
        <v>0.93283577561903841</v>
      </c>
      <c r="PY4" s="120">
        <v>0.93271647859664408</v>
      </c>
      <c r="PZ4" s="120">
        <v>0.932716478649533</v>
      </c>
      <c r="QA4" s="120">
        <v>0.93259654367514733</v>
      </c>
      <c r="QB4" s="120">
        <v>0.93259654372476719</v>
      </c>
      <c r="QC4" s="120">
        <v>0.93247596509220199</v>
      </c>
      <c r="QD4" s="120">
        <v>0.93247596513873265</v>
      </c>
      <c r="QE4" s="120">
        <v>0.93235473707008432</v>
      </c>
      <c r="QF4" s="120">
        <v>0.93235473711369665</v>
      </c>
      <c r="QG4" s="120">
        <v>0.9322328537581912</v>
      </c>
      <c r="QH4" s="120">
        <v>0.93223285379904719</v>
      </c>
      <c r="QI4" s="120">
        <v>0.93211030923184801</v>
      </c>
      <c r="QJ4" s="120">
        <v>0.93211030927010197</v>
      </c>
      <c r="QK4" s="120">
        <v>0.93198709749110198</v>
      </c>
      <c r="QL4" s="120">
        <v>0.93198709752690179</v>
      </c>
      <c r="QM4" s="120">
        <v>0.93186321245949399</v>
      </c>
      <c r="QN4" s="120">
        <v>0.93186321249297943</v>
      </c>
      <c r="QO4" s="120">
        <v>0.93173864798278783</v>
      </c>
      <c r="QP4" s="120">
        <v>0.93173864801409123</v>
      </c>
      <c r="QQ4" s="120">
        <v>0.93161339782769681</v>
      </c>
      <c r="QR4" s="120">
        <v>0.93161339785694464</v>
      </c>
      <c r="QS4" s="120">
        <v>0.93148745568057112</v>
      </c>
      <c r="QT4" s="120">
        <v>0.93148745570788538</v>
      </c>
      <c r="QU4" s="120">
        <v>0.93136081514605917</v>
      </c>
      <c r="QV4" s="120">
        <v>0.93136081517155178</v>
      </c>
      <c r="QW4" s="120">
        <v>0.93123346974574583</v>
      </c>
      <c r="QX4" s="120">
        <v>0.9312334697695257</v>
      </c>
      <c r="QY4" s="120">
        <v>0.93110541291676008</v>
      </c>
      <c r="QZ4" s="120">
        <v>0.93110541293893023</v>
      </c>
      <c r="RA4" s="120">
        <v>0.93097663801035424</v>
      </c>
      <c r="RB4" s="120">
        <v>0.93097663803101161</v>
      </c>
      <c r="RC4" s="120">
        <v>0.93084713829045529</v>
      </c>
      <c r="RD4" s="120">
        <v>0.93084713830969157</v>
      </c>
      <c r="RE4" s="120">
        <v>0.93071690693218223</v>
      </c>
      <c r="RF4" s="120">
        <v>0.93071690695008569</v>
      </c>
      <c r="RG4" s="120">
        <v>0.93058593702034165</v>
      </c>
      <c r="RH4" s="120">
        <v>0.93058593703699388</v>
      </c>
      <c r="RI4" s="120">
        <v>0.93045422154787671</v>
      </c>
      <c r="RJ4" s="120">
        <v>0.93045422156335755</v>
      </c>
      <c r="RK4" s="120">
        <v>0.93032175341430279</v>
      </c>
      <c r="RL4" s="120">
        <v>0.93032175342868295</v>
      </c>
      <c r="RM4" s="120">
        <v>0.93018852542408981</v>
      </c>
      <c r="RN4" s="120">
        <v>0.93018852543744179</v>
      </c>
      <c r="RO4" s="120">
        <v>0.9300545302850286</v>
      </c>
      <c r="RP4" s="120">
        <v>0.9300545302974168</v>
      </c>
      <c r="RQ4" s="120">
        <v>0.92991976060655057</v>
      </c>
      <c r="RR4" s="120">
        <v>0.92991976061803949</v>
      </c>
      <c r="RS4" s="120">
        <v>0.92978420889801883</v>
      </c>
      <c r="RT4" s="120">
        <v>0.92978420890866509</v>
      </c>
      <c r="RU4" s="120">
        <v>0.92964786756697493</v>
      </c>
      <c r="RV4" s="120">
        <v>0.92964786757683471</v>
      </c>
      <c r="RW4" s="120">
        <v>0.92951072891735609</v>
      </c>
      <c r="RX4" s="120">
        <v>0.92951072892648212</v>
      </c>
      <c r="RY4" s="120">
        <v>0.92937278514767274</v>
      </c>
      <c r="RZ4" s="120">
        <v>0.92937278515611255</v>
      </c>
      <c r="SA4" s="120">
        <v>0.92923402834913682</v>
      </c>
      <c r="SB4" s="120">
        <v>0.9292340283569378</v>
      </c>
      <c r="SC4" s="120">
        <v>0.92909445050376749</v>
      </c>
      <c r="SD4" s="120">
        <v>0.92909445051097306</v>
      </c>
      <c r="SE4" s="120">
        <v>0.92895404348243749</v>
      </c>
      <c r="SF4" s="120">
        <v>0.92895404348908772</v>
      </c>
      <c r="SG4" s="120">
        <v>0.92881279904288738</v>
      </c>
      <c r="SH4" s="120">
        <v>0.92881279904902259</v>
      </c>
      <c r="SI4" s="120">
        <v>0.92867070882769387</v>
      </c>
      <c r="SJ4" s="120">
        <v>0.92867070883334879</v>
      </c>
      <c r="SK4" s="120">
        <v>0.92852776436219342</v>
      </c>
      <c r="SL4" s="120">
        <v>0.92852776436740203</v>
      </c>
      <c r="SM4" s="120">
        <v>0.92838395705235621</v>
      </c>
      <c r="SN4" s="120">
        <v>0.92838395705714971</v>
      </c>
      <c r="SO4" s="120">
        <v>0.92823927818261931</v>
      </c>
      <c r="SP4" s="120">
        <v>0.92823927818702756</v>
      </c>
      <c r="SQ4" s="120">
        <v>0.92809371891366654</v>
      </c>
      <c r="SR4" s="120">
        <v>0.9280937189177183</v>
      </c>
      <c r="SS4" s="120">
        <v>0.92794727028016166</v>
      </c>
      <c r="ST4" s="120">
        <v>0.92794727028388335</v>
      </c>
      <c r="SU4" s="120">
        <v>0.92779992318842675</v>
      </c>
      <c r="SV4" s="120">
        <v>0.92779992319184201</v>
      </c>
      <c r="SW4" s="120">
        <v>0.92765166841407243</v>
      </c>
      <c r="SX4" s="120">
        <v>0.92765166841720459</v>
      </c>
      <c r="SY4" s="120">
        <v>0.92750249659957218</v>
      </c>
      <c r="SZ4" s="120">
        <v>0.92750249660244211</v>
      </c>
      <c r="TA4" s="120">
        <v>0.92735239825178151</v>
      </c>
      <c r="TB4" s="120">
        <v>0.92735239825440918</v>
      </c>
      <c r="TC4" s="120">
        <v>0.92720136373939921</v>
      </c>
      <c r="TD4" s="120">
        <v>0.92720136374180162</v>
      </c>
      <c r="TE4" s="120">
        <v>0.92704938329037201</v>
      </c>
      <c r="TF4" s="120">
        <v>0.92704938329256947</v>
      </c>
      <c r="TG4" s="120">
        <v>0.92689644698924389</v>
      </c>
      <c r="TH4" s="120">
        <v>0.92689644699124951</v>
      </c>
      <c r="TI4" s="120">
        <v>0.92674254477443097</v>
      </c>
      <c r="TJ4" s="120">
        <v>0.92674254477626239</v>
      </c>
      <c r="TK4" s="120">
        <v>0.92658766643544499</v>
      </c>
      <c r="TL4" s="120">
        <v>0.92658766643711477</v>
      </c>
      <c r="TM4" s="120">
        <v>0.92643180161005079</v>
      </c>
      <c r="TN4" s="120">
        <v>0.92643180161157224</v>
      </c>
      <c r="TO4" s="120">
        <v>0.926274939781349</v>
      </c>
      <c r="TP4" s="120">
        <v>0.92627493978273379</v>
      </c>
      <c r="TQ4" s="120">
        <v>0.92611707027480095</v>
      </c>
      <c r="TR4" s="120">
        <v>0.92611707027606061</v>
      </c>
      <c r="TS4" s="120">
        <v>0.92595818225517312</v>
      </c>
      <c r="TT4" s="120">
        <v>0.92595818225631721</v>
      </c>
      <c r="TU4" s="120">
        <v>0.92579826472341642</v>
      </c>
      <c r="TV4" s="120">
        <v>0.92579826472445537</v>
      </c>
      <c r="TW4" s="120">
        <v>0.92563730651346487</v>
      </c>
      <c r="TX4" s="120">
        <v>0.9256373065144069</v>
      </c>
      <c r="TY4" s="120">
        <v>0.92547529628896619</v>
      </c>
      <c r="TZ4" s="120">
        <v>0.92547529628982039</v>
      </c>
      <c r="UA4" s="120">
        <v>0.92531222253992229</v>
      </c>
      <c r="UB4" s="120">
        <v>0.92531222254069523</v>
      </c>
      <c r="UC4" s="120">
        <v>0.92514807357926176</v>
      </c>
      <c r="UD4" s="120">
        <v>0.92514807357996054</v>
      </c>
      <c r="UE4" s="120">
        <v>0.92498283753931088</v>
      </c>
      <c r="UF4" s="120">
        <v>0.92498283753994304</v>
      </c>
      <c r="UG4" s="120">
        <v>0.92481650236820245</v>
      </c>
      <c r="UH4" s="120">
        <v>0.92481650236877211</v>
      </c>
      <c r="UI4" s="120">
        <v>0.92464905582617507</v>
      </c>
      <c r="UJ4" s="120">
        <v>0.92464905582668844</v>
      </c>
      <c r="UK4" s="120">
        <v>0.9244804854817914</v>
      </c>
      <c r="UL4" s="120">
        <v>0.92448048548225426</v>
      </c>
      <c r="UM4" s="120">
        <v>0.92431077870806622</v>
      </c>
      <c r="UN4" s="120">
        <v>0.92431077870848266</v>
      </c>
      <c r="UO4" s="120">
        <v>0.9241399226784871</v>
      </c>
      <c r="UP4" s="120">
        <v>0.92413992267886169</v>
      </c>
      <c r="UQ4" s="120">
        <v>0.9239679043629474</v>
      </c>
      <c r="UR4" s="120">
        <v>0.9239679043632838</v>
      </c>
      <c r="US4" s="120">
        <v>0.92379471052357032</v>
      </c>
      <c r="UT4" s="120">
        <v>0.92379471052387196</v>
      </c>
      <c r="UU4" s="120">
        <v>0.92362032771043112</v>
      </c>
      <c r="UV4" s="120">
        <v>0.9236203277107019</v>
      </c>
      <c r="UW4" s="120">
        <v>0.92344474225716744</v>
      </c>
      <c r="UX4" s="120">
        <v>0.92344474225740991</v>
      </c>
      <c r="UY4" s="120">
        <v>0.9232679402764844</v>
      </c>
      <c r="UZ4" s="120">
        <v>0.923267940276701</v>
      </c>
      <c r="VA4" s="120">
        <v>0.923089907655536</v>
      </c>
      <c r="VB4" s="120">
        <v>0.92308990765572996</v>
      </c>
      <c r="VC4" s="120">
        <v>0.92291063005120022</v>
      </c>
      <c r="VD4" s="120">
        <v>0.92291063005137353</v>
      </c>
      <c r="VE4" s="120">
        <v>0.92273009288521968</v>
      </c>
      <c r="VF4" s="120">
        <v>0.92273009288537278</v>
      </c>
      <c r="VG4" s="120">
        <v>0.92254828133922373</v>
      </c>
      <c r="VH4" s="120">
        <v>0.92254828133936051</v>
      </c>
      <c r="VI4" s="120">
        <v>0.92236518034962145</v>
      </c>
      <c r="VJ4" s="120">
        <v>0.9223651803497428</v>
      </c>
      <c r="VK4" s="120">
        <v>0.92218077460235715</v>
      </c>
      <c r="VL4" s="120">
        <v>0.92218077460246572</v>
      </c>
      <c r="VM4" s="120">
        <v>0.92199504852753245</v>
      </c>
      <c r="VN4" s="120">
        <v>0.92199504852762781</v>
      </c>
      <c r="VO4" s="120">
        <v>0.92180798629388361</v>
      </c>
      <c r="VP4" s="120">
        <v>0.92180798629396665</v>
      </c>
      <c r="VQ4" s="120">
        <v>0.92161957180311094</v>
      </c>
      <c r="VR4" s="120">
        <v>0.92161957180318577</v>
      </c>
      <c r="VS4" s="120">
        <v>0.92142978868406689</v>
      </c>
      <c r="VT4" s="120">
        <v>0.92142978868413272</v>
      </c>
      <c r="VU4" s="120">
        <v>0.92123862028677095</v>
      </c>
      <c r="VV4" s="120">
        <v>0.92123862028683101</v>
      </c>
      <c r="VW4" s="120">
        <v>0.92104604967628512</v>
      </c>
      <c r="VX4" s="120">
        <v>0.92104604967633685</v>
      </c>
      <c r="VY4" s="120">
        <v>0.92085205962640337</v>
      </c>
      <c r="VZ4" s="120">
        <v>0.92085205962644845</v>
      </c>
      <c r="WA4" s="120">
        <v>0.92065663261318031</v>
      </c>
      <c r="WB4" s="120">
        <v>0.92065663261321906</v>
      </c>
      <c r="WC4" s="120">
        <v>0.92045975080829123</v>
      </c>
      <c r="WD4" s="120">
        <v>0.92045975080832498</v>
      </c>
      <c r="WE4" s="120">
        <v>0.92026139607218715</v>
      </c>
      <c r="WF4" s="120">
        <v>0.9202613960722168</v>
      </c>
      <c r="WG4" s="120">
        <v>0.920061549947086</v>
      </c>
      <c r="WH4" s="120">
        <v>0.92006154994711309</v>
      </c>
      <c r="WI4" s="120">
        <v>0.91986019364975158</v>
      </c>
      <c r="WJ4" s="120">
        <v>0.91986019364977389</v>
      </c>
      <c r="WK4" s="120">
        <v>0.91965730806407631</v>
      </c>
      <c r="WL4" s="120">
        <v>0.91965730806409762</v>
      </c>
      <c r="WM4" s="120">
        <v>0.91945287373347184</v>
      </c>
      <c r="WN4" s="120">
        <v>0.91945287373349005</v>
      </c>
      <c r="WO4" s="120">
        <v>0.91924687085301293</v>
      </c>
      <c r="WP4" s="120">
        <v>0.91924687085302814</v>
      </c>
      <c r="WQ4" s="120">
        <v>0.91903927926139195</v>
      </c>
      <c r="WR4" s="120">
        <v>0.91903927926140527</v>
      </c>
      <c r="WS4" s="120">
        <v>0.91883007843262288</v>
      </c>
      <c r="WT4" s="120">
        <v>0.91883007843263498</v>
      </c>
      <c r="WU4" s="120">
        <v>0.91861924746752455</v>
      </c>
      <c r="WV4" s="120">
        <v>0.91861924746753454</v>
      </c>
      <c r="WW4" s="120">
        <v>0.91840676508494279</v>
      </c>
      <c r="WX4" s="120">
        <v>0.91840676508495211</v>
      </c>
      <c r="WY4" s="120">
        <v>0.91819260961273363</v>
      </c>
      <c r="WZ4" s="120">
        <v>0.91819260961274163</v>
      </c>
      <c r="XA4" s="120">
        <v>0.91797675897847453</v>
      </c>
      <c r="XB4" s="120">
        <v>0.91797675897848052</v>
      </c>
      <c r="XC4" s="120">
        <v>0.91775919069991008</v>
      </c>
      <c r="XD4" s="120">
        <v>0.91775919069991407</v>
      </c>
      <c r="XE4" s="120">
        <v>0.91753988187511426</v>
      </c>
      <c r="XF4" s="120">
        <v>0.91753988187512014</v>
      </c>
      <c r="XG4" s="120">
        <v>0.91731880917237163</v>
      </c>
      <c r="XH4" s="120">
        <v>0.91731880917237607</v>
      </c>
      <c r="XI4" s="120">
        <v>0.91709594881974055</v>
      </c>
      <c r="XJ4" s="120">
        <v>0.9170959488197441</v>
      </c>
      <c r="XK4" s="120">
        <v>0.91687127659432432</v>
      </c>
      <c r="XL4" s="120">
        <v>0.91687127659432599</v>
      </c>
      <c r="XM4" s="120">
        <v>0.91664476781120474</v>
      </c>
      <c r="XN4" s="120">
        <v>0.91664476781120685</v>
      </c>
      <c r="XO4" s="120">
        <v>0.91641639731206026</v>
      </c>
      <c r="XP4" s="120">
        <v>0.91641639731206292</v>
      </c>
      <c r="XQ4" s="120">
        <v>0.91618613945341787</v>
      </c>
      <c r="XR4" s="120">
        <v>0.91618613945342064</v>
      </c>
      <c r="XS4" s="120">
        <v>0.91595396809456497</v>
      </c>
      <c r="XT4" s="120">
        <v>0.91595396809456631</v>
      </c>
      <c r="XU4" s="120">
        <v>0.91571985658508082</v>
      </c>
      <c r="XV4" s="120">
        <v>0.91571985658508148</v>
      </c>
      <c r="XW4" s="120">
        <v>0.91548377775198631</v>
      </c>
      <c r="XX4" s="120">
        <v>0.91548377775198764</v>
      </c>
      <c r="XY4" s="120">
        <v>0.91524570388650106</v>
      </c>
      <c r="XZ4" s="120">
        <v>0.9152457038865015</v>
      </c>
      <c r="YA4" s="120">
        <v>0.91500560673037301</v>
      </c>
      <c r="YB4" s="120">
        <v>0.91500560673037301</v>
      </c>
      <c r="YC4" s="120">
        <v>0.91476345746179821</v>
      </c>
      <c r="YD4" s="120">
        <v>0.91476345746179955</v>
      </c>
      <c r="YE4" s="120">
        <v>0.9145192266808887</v>
      </c>
      <c r="YF4" s="120">
        <v>0.91451922668088836</v>
      </c>
      <c r="YG4" s="120">
        <v>0.91427288439466581</v>
      </c>
      <c r="YH4" s="120">
        <v>0.9142728843946657</v>
      </c>
      <c r="YI4" s="120">
        <v>0.91402440000160712</v>
      </c>
      <c r="YJ4" s="120">
        <v>0.91402440000160856</v>
      </c>
      <c r="YK4" s="120">
        <v>0.91377374227566532</v>
      </c>
      <c r="YL4" s="120">
        <v>0.91377374227566555</v>
      </c>
      <c r="YM4" s="120">
        <v>0.91352087934978832</v>
      </c>
      <c r="YN4" s="120">
        <v>0.91352087934978787</v>
      </c>
      <c r="YO4" s="120">
        <v>0.9132657786989018</v>
      </c>
      <c r="YP4" s="120">
        <v>0.91326577869890269</v>
      </c>
      <c r="YQ4" s="120">
        <v>0.91300840712234077</v>
      </c>
      <c r="YR4" s="120">
        <v>0.91300840712234255</v>
      </c>
      <c r="YS4" s="120">
        <v>0.91274873072569251</v>
      </c>
      <c r="YT4" s="120">
        <v>0.91274873072569196</v>
      </c>
      <c r="YU4" s="120">
        <v>0.91248671490204569</v>
      </c>
      <c r="YV4" s="120">
        <v>0.91248671490204547</v>
      </c>
      <c r="YW4" s="120">
        <v>0.91222232431262595</v>
      </c>
      <c r="YX4" s="120">
        <v>0.9122223243126264</v>
      </c>
      <c r="YY4" s="120">
        <v>0.91195552286676729</v>
      </c>
      <c r="YZ4" s="120">
        <v>0.9119555228667674</v>
      </c>
      <c r="ZA4" s="120">
        <v>0.91168627370122191</v>
      </c>
      <c r="ZB4" s="120">
        <v>0.91168627370122368</v>
      </c>
      <c r="ZC4" s="120">
        <v>0.91141453915876425</v>
      </c>
      <c r="ZD4" s="120">
        <v>0.91141453915876436</v>
      </c>
      <c r="ZE4" s="120">
        <v>0.91114028076606823</v>
      </c>
      <c r="ZF4" s="120">
        <v>0.91114028076606712</v>
      </c>
      <c r="ZG4" s="120">
        <v>0.9108634592108219</v>
      </c>
      <c r="ZH4" s="120">
        <v>0.91086345921082201</v>
      </c>
      <c r="ZI4" s="120">
        <v>0.91058403431806512</v>
      </c>
      <c r="ZJ4" s="120">
        <v>0.91058403431806467</v>
      </c>
      <c r="ZK4" s="120">
        <v>0.91030196502569327</v>
      </c>
      <c r="ZL4" s="120">
        <v>0.91030196502569483</v>
      </c>
      <c r="ZM4" s="120">
        <v>0.91001720935910901</v>
      </c>
      <c r="ZN4" s="120">
        <v>0.91001720935910846</v>
      </c>
      <c r="ZO4" s="120">
        <v>0.9097297244049839</v>
      </c>
      <c r="ZP4" s="120">
        <v>0.90972972440498379</v>
      </c>
      <c r="ZQ4" s="120">
        <v>0.90943946628410077</v>
      </c>
      <c r="ZR4" s="120">
        <v>0.90943946628410022</v>
      </c>
      <c r="ZS4" s="120">
        <v>0.9091463901232073</v>
      </c>
      <c r="ZT4" s="120">
        <v>0.9091463901232063</v>
      </c>
      <c r="ZU4" s="120">
        <v>0.90885045002588827</v>
      </c>
      <c r="ZV4" s="120">
        <v>0.90885045002588849</v>
      </c>
      <c r="ZW4" s="120">
        <v>0.90855159904236649</v>
      </c>
      <c r="ZX4" s="120">
        <v>0.9085515990423666</v>
      </c>
      <c r="ZY4" s="120">
        <v>0.90824978913821508</v>
      </c>
      <c r="ZZ4" s="120">
        <v>0.90824978913821641</v>
      </c>
      <c r="AAA4" s="120">
        <v>0.90794497116193029</v>
      </c>
      <c r="AAB4" s="120">
        <v>0.90794497116193074</v>
      </c>
      <c r="AAC4" s="120">
        <v>0.90763709481130261</v>
      </c>
      <c r="AAD4" s="120">
        <v>0.90763709481130272</v>
      </c>
      <c r="AAE4" s="120">
        <v>0.9073261085985449</v>
      </c>
      <c r="AAF4" s="120">
        <v>0.90732610859854512</v>
      </c>
      <c r="AAG4" s="120">
        <v>0.90701195981413407</v>
      </c>
      <c r="AAH4" s="120">
        <v>0.90701195981413396</v>
      </c>
      <c r="AAI4" s="120">
        <v>0.90669459448926637</v>
      </c>
      <c r="AAJ4" s="120">
        <v>0.90669459448926704</v>
      </c>
      <c r="AAK4" s="120">
        <v>0.90637395735692827</v>
      </c>
      <c r="AAL4" s="120">
        <v>0.9063739573569275</v>
      </c>
      <c r="AAM4" s="120">
        <v>0.90604999181145007</v>
      </c>
      <c r="AAN4" s="120">
        <v>0.90604999181145041</v>
      </c>
      <c r="AAO4" s="120">
        <v>0.90572263986654233</v>
      </c>
      <c r="AAP4" s="120">
        <v>0.905722639866542</v>
      </c>
      <c r="AAQ4" s="120">
        <v>0.90539184211168855</v>
      </c>
      <c r="AAR4" s="120">
        <v>0.90539184211168711</v>
      </c>
      <c r="AAS4" s="120">
        <v>0.90505753766685204</v>
      </c>
      <c r="AAT4" s="120">
        <v>0.90505753766685337</v>
      </c>
      <c r="AAU4" s="120">
        <v>0.90471966413541782</v>
      </c>
      <c r="AAV4" s="120">
        <v>0.90471966413541849</v>
      </c>
      <c r="AAW4" s="120">
        <v>0.90437815755525874</v>
      </c>
      <c r="AAX4" s="120">
        <v>0.90437815755525919</v>
      </c>
      <c r="AAY4" s="120">
        <v>0.90403295234787684</v>
      </c>
      <c r="AAZ4" s="120">
        <v>0.90403295234787662</v>
      </c>
      <c r="ABA4" s="120">
        <v>0.90368398126550553</v>
      </c>
      <c r="ABB4" s="120">
        <v>0.9036839812655052</v>
      </c>
      <c r="ABC4" s="120">
        <v>0.90333117533607488</v>
      </c>
      <c r="ABD4" s="120">
        <v>0.90333117533607354</v>
      </c>
      <c r="ABE4" s="120">
        <v>0.90297446380595037</v>
      </c>
      <c r="ABF4" s="120">
        <v>0.90297446380594959</v>
      </c>
      <c r="ABG4" s="120">
        <v>0.90261377408032151</v>
      </c>
      <c r="ABH4" s="120">
        <v>0.90261377408032173</v>
      </c>
      <c r="ABI4" s="120">
        <v>0.90224903166114667</v>
      </c>
      <c r="ABJ4" s="120">
        <v>0.90224903166114745</v>
      </c>
      <c r="ABK4" s="120">
        <v>0.90188016008250949</v>
      </c>
      <c r="ABL4" s="120">
        <v>0.90188016008250882</v>
      </c>
      <c r="ABM4" s="120">
        <v>0.90150708084327968</v>
      </c>
      <c r="ABN4" s="120">
        <v>0.90150708084327902</v>
      </c>
      <c r="ABO4" s="120">
        <v>0.90112971333693181</v>
      </c>
      <c r="ABP4" s="120">
        <v>0.90112971333693126</v>
      </c>
      <c r="ABQ4" s="120">
        <v>0.90074797477838675</v>
      </c>
      <c r="ABR4" s="120">
        <v>0.90074797477838642</v>
      </c>
      <c r="ABS4" s="120">
        <v>0.90036178012772028</v>
      </c>
      <c r="ABT4" s="120">
        <v>0.90036178012771939</v>
      </c>
      <c r="ABU4" s="120">
        <v>0.89997104201057332</v>
      </c>
      <c r="ABV4" s="120">
        <v>0.89997104201057221</v>
      </c>
      <c r="ABW4" s="120">
        <v>0.89957567063512078</v>
      </c>
      <c r="ABX4" s="120">
        <v>0.89957567063512101</v>
      </c>
      <c r="ABY4" s="120">
        <v>0.89917557370538037</v>
      </c>
      <c r="ABZ4" s="120">
        <v>0.89917557370537993</v>
      </c>
      <c r="ACA4" s="120">
        <v>0.89877065633070352</v>
      </c>
      <c r="ACB4" s="120">
        <v>0.89877065633070341</v>
      </c>
      <c r="ACC4" s="120">
        <v>0.89836082093123304</v>
      </c>
      <c r="ACD4" s="120">
        <v>0.89836082093123237</v>
      </c>
      <c r="ACE4" s="120">
        <v>0.89794596713911523</v>
      </c>
      <c r="ACF4" s="120">
        <v>0.89794596713911567</v>
      </c>
      <c r="ACG4" s="120">
        <v>0.89752599169524339</v>
      </c>
      <c r="ACH4" s="120">
        <v>0.89752599169524327</v>
      </c>
      <c r="ACI4" s="120">
        <v>0.89710078834128182</v>
      </c>
      <c r="ACJ4" s="120">
        <v>0.89710078834128182</v>
      </c>
      <c r="ACK4" s="120">
        <v>0.89667024770672654</v>
      </c>
      <c r="ACL4" s="120">
        <v>0.89667024770672654</v>
      </c>
      <c r="ACM4" s="120">
        <v>0.8962342571907207</v>
      </c>
      <c r="ACN4" s="120">
        <v>0.8962342571907207</v>
      </c>
      <c r="ACO4" s="120">
        <v>0.89579270083834051</v>
      </c>
      <c r="ACP4" s="120">
        <v>0.89579270083834084</v>
      </c>
      <c r="ACQ4" s="120">
        <v>0.89534545921103781</v>
      </c>
      <c r="ACR4" s="120">
        <v>0.89534545921103736</v>
      </c>
      <c r="ACS4" s="120">
        <v>0.89489240925091162</v>
      </c>
      <c r="ACT4" s="120">
        <v>0.89489240925091329</v>
      </c>
      <c r="ACU4" s="120">
        <v>0.89443342413847049</v>
      </c>
      <c r="ACV4" s="120">
        <v>0.89443342413847138</v>
      </c>
      <c r="ACW4" s="120">
        <v>0.89396837314348498</v>
      </c>
      <c r="ACX4" s="120">
        <v>0.89396837314348587</v>
      </c>
      <c r="ACY4" s="120">
        <v>0.89349712146856863</v>
      </c>
      <c r="ACZ4" s="120">
        <v>0.89349712146856852</v>
      </c>
      <c r="ADA4" s="120">
        <v>0.893019530085019</v>
      </c>
      <c r="ADB4" s="120">
        <v>0.89301953008501955</v>
      </c>
      <c r="ADC4" s="120">
        <v>0.89253545556051694</v>
      </c>
      <c r="ADD4" s="120">
        <v>0.89253545556051739</v>
      </c>
      <c r="ADE4" s="120">
        <v>0.89204474987814453</v>
      </c>
      <c r="ADF4" s="120">
        <v>0.89204474987814497</v>
      </c>
      <c r="ADG4" s="120">
        <v>0.89154726024624709</v>
      </c>
      <c r="ADH4" s="120">
        <v>0.89154726024624664</v>
      </c>
      <c r="ADI4" s="120">
        <v>0.89104282889855435</v>
      </c>
      <c r="ADJ4" s="120">
        <v>0.89104282889855524</v>
      </c>
      <c r="ADK4" s="120">
        <v>0.89053129288399391</v>
      </c>
      <c r="ADL4" s="120">
        <v>0.89053129288399335</v>
      </c>
      <c r="ADM4" s="120">
        <v>0.89001248384552922</v>
      </c>
      <c r="ADN4" s="120">
        <v>0.89001248384552967</v>
      </c>
      <c r="ADO4" s="120">
        <v>0.88948622778737418</v>
      </c>
      <c r="ADP4" s="120">
        <v>0.8894862277873743</v>
      </c>
      <c r="ADQ4" s="120">
        <v>0.88895234482982577</v>
      </c>
      <c r="ADR4" s="120">
        <v>0.88895234482982577</v>
      </c>
      <c r="ADS4" s="120">
        <v>0.88841064895094668</v>
      </c>
      <c r="ADT4" s="120">
        <v>0.88841064895094601</v>
      </c>
      <c r="ADU4" s="120">
        <v>0.88786094771425184</v>
      </c>
      <c r="ADV4" s="120">
        <v>0.88786094771425228</v>
      </c>
      <c r="ADW4" s="120">
        <v>0.88730304198148635</v>
      </c>
      <c r="ADX4" s="120">
        <v>0.88730304198148791</v>
      </c>
      <c r="ADY4" s="120">
        <v>0.88673672560953487</v>
      </c>
      <c r="ADZ4" s="120">
        <v>0.88673672560953476</v>
      </c>
      <c r="AEA4" s="120">
        <v>0.88616178513039512</v>
      </c>
      <c r="AEB4" s="120">
        <v>0.88616178513039534</v>
      </c>
      <c r="AEC4" s="120">
        <v>0.88557799941311555</v>
      </c>
      <c r="AED4" s="120">
        <v>0.8855779994131151</v>
      </c>
      <c r="AEE4" s="120">
        <v>0.88498513930644773</v>
      </c>
      <c r="AEF4" s="120">
        <v>0.88498513930644718</v>
      </c>
      <c r="AEG4" s="120">
        <v>0.88438296726093146</v>
      </c>
      <c r="AEH4" s="120">
        <v>0.88438296726093135</v>
      </c>
      <c r="AEI4" s="120">
        <v>0.8837712369289793</v>
      </c>
      <c r="AEJ4" s="120">
        <v>0.88377123692897919</v>
      </c>
      <c r="AEK4" s="120">
        <v>0.88314969274143329</v>
      </c>
      <c r="AEL4" s="120">
        <v>0.88314969274143351</v>
      </c>
      <c r="AEM4" s="120">
        <v>0.88251806945895417</v>
      </c>
      <c r="AEN4" s="120">
        <v>0.88251806945895483</v>
      </c>
      <c r="AEO4" s="120">
        <v>0.88187609169643522</v>
      </c>
      <c r="AEP4" s="120">
        <v>0.88187609169643455</v>
      </c>
      <c r="AEQ4" s="120">
        <v>0.88122347341851515</v>
      </c>
      <c r="AER4" s="120">
        <v>0.88122347341851559</v>
      </c>
      <c r="AES4" s="120">
        <v>0.88055991740409323</v>
      </c>
      <c r="AET4" s="120">
        <v>0.8805599174040929</v>
      </c>
      <c r="AEU4" s="120">
        <v>0.8798851146775627</v>
      </c>
      <c r="AEV4" s="120">
        <v>0.87988511467756303</v>
      </c>
      <c r="AEW4" s="120">
        <v>0.87919874390429142</v>
      </c>
      <c r="AEX4" s="120">
        <v>0.87919874390429176</v>
      </c>
      <c r="AEY4" s="120">
        <v>0.87850047074766868</v>
      </c>
      <c r="AEZ4" s="120">
        <v>0.87850047074766935</v>
      </c>
      <c r="AFA4" s="120">
        <v>0.87778994718479031</v>
      </c>
      <c r="AFB4" s="120">
        <v>0.87778994718479075</v>
      </c>
      <c r="AFC4" s="120">
        <v>0.87706681077759985</v>
      </c>
      <c r="AFD4" s="120">
        <v>0.87706681077759974</v>
      </c>
      <c r="AFE4" s="120">
        <v>0.87633068389602897</v>
      </c>
      <c r="AFF4" s="120">
        <v>0.87633068389602831</v>
      </c>
      <c r="AFG4" s="120">
        <v>0.87558117288933834</v>
      </c>
      <c r="AFH4" s="120">
        <v>0.87558117288933746</v>
      </c>
      <c r="AFI4" s="120">
        <v>0.87481786720154253</v>
      </c>
      <c r="AFJ4" s="120">
        <v>0.87481786720154142</v>
      </c>
      <c r="AFK4" s="120">
        <v>0.87404033842639695</v>
      </c>
      <c r="AFL4" s="120">
        <v>0.87404033842639539</v>
      </c>
      <c r="AFM4" s="120">
        <v>0.8732481392970024</v>
      </c>
      <c r="AFN4" s="120">
        <v>0.8732481392970024</v>
      </c>
      <c r="AFO4" s="120">
        <v>0.87244080260462664</v>
      </c>
      <c r="AFP4" s="120">
        <v>0.87244080260462731</v>
      </c>
      <c r="AFQ4" s="120">
        <v>0.87161784004078591</v>
      </c>
      <c r="AFR4" s="120">
        <v>0.87161784004078513</v>
      </c>
      <c r="AFS4" s="120">
        <v>0.87077874095608498</v>
      </c>
      <c r="AFT4" s="120">
        <v>0.87077874095608543</v>
      </c>
      <c r="AFU4" s="120">
        <v>0.86992297102864113</v>
      </c>
      <c r="AFV4" s="120">
        <v>0.86992297102864147</v>
      </c>
      <c r="AFW4" s="120">
        <v>0.86904997083420232</v>
      </c>
      <c r="AFX4" s="120">
        <v>0.86904997083420243</v>
      </c>
      <c r="AFY4" s="120">
        <v>0.86815915430926593</v>
      </c>
      <c r="AFZ4" s="120">
        <v>0.86815915430926593</v>
      </c>
      <c r="AGA4" s="120">
        <v>0.86724990709760474</v>
      </c>
      <c r="AGB4" s="120">
        <v>0.8672499070976053</v>
      </c>
      <c r="AGC4" s="120">
        <v>0.86632158476961618</v>
      </c>
      <c r="AGD4" s="120">
        <v>0.86632158476961696</v>
      </c>
      <c r="AGE4" s="120">
        <v>0.86537351090273362</v>
      </c>
      <c r="AGF4" s="120">
        <v>0.86537351090273462</v>
      </c>
      <c r="AGG4" s="120">
        <v>0.86440497500994884</v>
      </c>
      <c r="AGH4" s="120">
        <v>0.86440497500994784</v>
      </c>
      <c r="AGI4" s="120">
        <v>0.86341523030199108</v>
      </c>
      <c r="AGJ4" s="120">
        <v>0.86341523030199174</v>
      </c>
      <c r="AGK4" s="120">
        <v>0.86240349126719118</v>
      </c>
      <c r="AGL4" s="120">
        <v>0.86240349126719185</v>
      </c>
      <c r="AGM4" s="120">
        <v>0.86136893105115575</v>
      </c>
      <c r="AGN4" s="120">
        <v>0.86136893105115553</v>
      </c>
      <c r="AGO4" s="120">
        <v>0.86031067861643185</v>
      </c>
      <c r="AGP4" s="120">
        <v>0.86031067861643074</v>
      </c>
      <c r="AGQ4" s="120">
        <v>0.85922781565996897</v>
      </c>
      <c r="AGR4" s="120">
        <v>0.85922781565996953</v>
      </c>
      <c r="AGS4" s="120">
        <v>0.85811937326359145</v>
      </c>
      <c r="AGT4" s="120">
        <v>0.85811937326359145</v>
      </c>
      <c r="AGU4" s="120">
        <v>0.85698432824970028</v>
      </c>
      <c r="AGV4" s="120">
        <v>0.85698432824970083</v>
      </c>
      <c r="AGW4" s="120">
        <v>0.85582159921107981</v>
      </c>
      <c r="AGX4" s="120">
        <v>0.85582159921108014</v>
      </c>
      <c r="AGY4" s="120">
        <v>0.85463004217976712</v>
      </c>
      <c r="AGZ4" s="120">
        <v>0.85463004217976601</v>
      </c>
      <c r="AHA4" s="120">
        <v>0.85340844589556297</v>
      </c>
      <c r="AHB4" s="120">
        <v>0.85340844589556253</v>
      </c>
      <c r="AHC4" s="120">
        <v>0.85215552662971294</v>
      </c>
      <c r="AHD4" s="120">
        <v>0.85215552662971406</v>
      </c>
      <c r="AHE4" s="120">
        <v>0.85086992251344951</v>
      </c>
      <c r="AHF4" s="120">
        <v>0.85086992251344984</v>
      </c>
      <c r="AHG4" s="120">
        <v>0.84955018731445375</v>
      </c>
      <c r="AHH4" s="120">
        <v>0.84955018731445375</v>
      </c>
      <c r="AHI4" s="120">
        <v>0.84819478359656597</v>
      </c>
      <c r="AHJ4" s="120">
        <v>0.84819478359656553</v>
      </c>
      <c r="AHK4" s="120">
        <v>0.84680207518919537</v>
      </c>
      <c r="AHL4" s="120">
        <v>0.8468020751891947</v>
      </c>
      <c r="AHM4" s="120">
        <v>0.84537031888255154</v>
      </c>
      <c r="AHN4" s="120">
        <v>0.84537031888255243</v>
      </c>
      <c r="AHO4" s="120">
        <v>0.8438976552528622</v>
      </c>
      <c r="AHP4" s="120">
        <v>0.84389765525286164</v>
      </c>
      <c r="AHQ4" s="120">
        <v>0.84238209850774404</v>
      </c>
      <c r="AHR4" s="120">
        <v>0.84238209850774426</v>
      </c>
      <c r="AHS4" s="120">
        <v>0.8408215252256428</v>
      </c>
      <c r="AHT4" s="120">
        <v>0.84082152522564269</v>
      </c>
      <c r="AHU4" s="120">
        <v>0.83921366184408364</v>
      </c>
      <c r="AHV4" s="120">
        <v>0.8392136618440833</v>
      </c>
      <c r="AHW4" s="120">
        <v>0.83755607072907279</v>
      </c>
      <c r="AHX4" s="120">
        <v>0.83755607072907368</v>
      </c>
      <c r="AHY4" s="120">
        <v>0.83584613463148538</v>
      </c>
      <c r="AHZ4" s="120">
        <v>0.83584613463148538</v>
      </c>
      <c r="AIA4" s="120">
        <v>0.83408103930494193</v>
      </c>
      <c r="AIB4" s="120">
        <v>0.83408103930494215</v>
      </c>
      <c r="AIC4" s="120">
        <v>0.83225775402257907</v>
      </c>
      <c r="AID4" s="120">
        <v>0.8322577540225784</v>
      </c>
      <c r="AIE4" s="120">
        <v>0.83037300968575378</v>
      </c>
      <c r="AIF4" s="120">
        <v>0.83037300968575412</v>
      </c>
      <c r="AIG4" s="120">
        <v>0.82842327416489991</v>
      </c>
      <c r="AIH4" s="120">
        <v>0.82842327416489991</v>
      </c>
      <c r="AII4" s="120">
        <v>0.82640472444919322</v>
      </c>
      <c r="AIJ4" s="120">
        <v>0.82640472444919344</v>
      </c>
      <c r="AIK4" s="120">
        <v>0.82431321510520783</v>
      </c>
      <c r="AIL4" s="120">
        <v>0.8243132151052075</v>
      </c>
      <c r="AIM4" s="120">
        <v>0.82214424245218554</v>
      </c>
      <c r="AIN4" s="120">
        <v>0.82214424245218587</v>
      </c>
      <c r="AIO4" s="120">
        <v>0.81989290374904922</v>
      </c>
      <c r="AIP4" s="120">
        <v>0.819892903749049</v>
      </c>
      <c r="AIQ4" s="120">
        <v>0.81755385055098417</v>
      </c>
      <c r="AIR4" s="120">
        <v>0.81755385055098473</v>
      </c>
      <c r="AIS4" s="120">
        <v>0.8151212352249978</v>
      </c>
      <c r="AIT4" s="120">
        <v>0.81512123522499724</v>
      </c>
      <c r="AIU4" s="120">
        <v>0.81258864940616171</v>
      </c>
      <c r="AIV4" s="120">
        <v>0.81258864940616138</v>
      </c>
      <c r="AIW4" s="120">
        <v>0.80994905291892416</v>
      </c>
      <c r="AIX4" s="120">
        <v>0.80994905291892472</v>
      </c>
      <c r="AIY4" s="120">
        <v>0.80719469136702449</v>
      </c>
      <c r="AIZ4" s="120">
        <v>0.80719469136702482</v>
      </c>
      <c r="AJA4" s="120">
        <v>0.80431700019339869</v>
      </c>
      <c r="AJB4" s="120">
        <v>0.8043170001933988</v>
      </c>
      <c r="AJC4" s="120">
        <v>0.80130649250406594</v>
      </c>
      <c r="AJD4" s="120">
        <v>0.80130649250406638</v>
      </c>
      <c r="AJE4" s="120">
        <v>0.79815262730571801</v>
      </c>
      <c r="AJF4" s="120">
        <v>0.79815262730571779</v>
      </c>
      <c r="AJG4" s="120">
        <v>0.79484365398286116</v>
      </c>
      <c r="AJH4" s="120">
        <v>0.79484365398286139</v>
      </c>
      <c r="AJI4" s="120">
        <v>0.79136642777918031</v>
      </c>
      <c r="AJJ4" s="120">
        <v>0.79136642777918054</v>
      </c>
      <c r="AJK4" s="120">
        <v>0.78770618967004369</v>
      </c>
      <c r="AJL4" s="120">
        <v>0.78770618967004369</v>
      </c>
      <c r="AJM4" s="120">
        <v>0.7838463022094988</v>
      </c>
      <c r="AJN4" s="120">
        <v>0.7838463022094988</v>
      </c>
      <c r="AJO4" s="120">
        <v>0.77976793055307425</v>
      </c>
      <c r="AJP4" s="120">
        <v>0.77976793055307436</v>
      </c>
      <c r="AJQ4" s="120">
        <v>0.77544965468156601</v>
      </c>
      <c r="AJR4" s="120">
        <v>0.7754496546815659</v>
      </c>
      <c r="AJS4" s="120">
        <v>0.77086699457302654</v>
      </c>
      <c r="AJT4" s="120">
        <v>0.77086699457302643</v>
      </c>
      <c r="AJU4" s="120">
        <v>0.76599182424479284</v>
      </c>
      <c r="AJV4" s="120">
        <v>0.76599182424479295</v>
      </c>
      <c r="AJW4" s="120">
        <v>0.76079164256134391</v>
      </c>
      <c r="AJX4" s="120">
        <v>0.76079164256134391</v>
      </c>
      <c r="AJY4" s="120">
        <v>0.75522865750463097</v>
      </c>
      <c r="AJZ4" s="120">
        <v>0.75522865750463108</v>
      </c>
      <c r="AKA4" s="120">
        <v>0.7492586247608416</v>
      </c>
      <c r="AKB4" s="120">
        <v>0.74925862476084149</v>
      </c>
      <c r="AKC4" s="120">
        <v>0.74282935872906819</v>
      </c>
      <c r="AKD4" s="120">
        <v>0.74282935872906819</v>
      </c>
      <c r="AKE4" s="120">
        <v>0.73587880085688073</v>
      </c>
      <c r="AKF4" s="120">
        <v>0.73587880085688084</v>
      </c>
      <c r="AKG4" s="120">
        <v>0.72833248088136315</v>
      </c>
      <c r="AKH4" s="120">
        <v>0.72833248088136315</v>
      </c>
      <c r="AKI4" s="120">
        <v>0.72010013181716204</v>
      </c>
      <c r="AKJ4" s="120">
        <v>0.72010013181716204</v>
      </c>
      <c r="AKK4" s="120">
        <v>0.71107110381126404</v>
      </c>
      <c r="AKL4" s="120">
        <v>0.71107110381126404</v>
      </c>
      <c r="AKM4" s="120">
        <v>0.70110803842544556</v>
      </c>
      <c r="AKN4" s="120">
        <v>0.70110803842544556</v>
      </c>
      <c r="AKO4" s="120">
        <v>0.69003796577453613</v>
      </c>
      <c r="AKP4" s="120">
        <v>0.69003796577453613</v>
      </c>
      <c r="AKQ4" s="120">
        <v>0.67763948440551758</v>
      </c>
      <c r="AKR4" s="120">
        <v>0.67763948440551758</v>
      </c>
      <c r="AKS4" s="120">
        <v>0.66362380981445313</v>
      </c>
      <c r="AKT4" s="120">
        <v>0.66362380981445313</v>
      </c>
      <c r="AKU4" s="120">
        <v>0.64760589599609375</v>
      </c>
      <c r="AKV4" s="120">
        <v>0.64760589599609375</v>
      </c>
      <c r="AKW4" s="120">
        <v>0.629058837890625</v>
      </c>
      <c r="AKX4" s="120">
        <v>0.629058837890625</v>
      </c>
      <c r="AKY4" s="120">
        <v>0.60723876953125</v>
      </c>
      <c r="AKZ4" s="120">
        <v>0.60723876953125</v>
      </c>
      <c r="ALA4" s="120">
        <v>0.5810546875</v>
      </c>
      <c r="ALB4" s="120">
        <v>0.5810546875</v>
      </c>
      <c r="ALC4" s="120">
        <v>0.548828125</v>
      </c>
      <c r="ALD4" s="120">
        <v>0.548828125</v>
      </c>
      <c r="ALE4" s="120">
        <v>0.5078125</v>
      </c>
      <c r="ALF4" s="120">
        <v>0.5078125</v>
      </c>
      <c r="ALG4" s="120">
        <v>0.453125</v>
      </c>
      <c r="ALH4" s="120">
        <v>0.453125</v>
      </c>
      <c r="ALI4" s="120">
        <v>0.375</v>
      </c>
      <c r="ALJ4" s="120">
        <v>0.375</v>
      </c>
      <c r="ALK4" s="120">
        <v>0.25</v>
      </c>
      <c r="ALL4" s="120" t="s">
        <v>105</v>
      </c>
      <c r="ALM4" s="120" t="s">
        <v>105</v>
      </c>
      <c r="ALN4" s="120"/>
    </row>
    <row r="5" spans="1:1002" hidden="1">
      <c r="A5" s="119">
        <v>4</v>
      </c>
      <c r="B5" s="120">
        <v>0.92442127522340667</v>
      </c>
      <c r="C5" s="120">
        <v>0.92442127522340634</v>
      </c>
      <c r="D5" s="120">
        <v>0.92434592280020134</v>
      </c>
      <c r="E5" s="120">
        <v>0.92434592280020178</v>
      </c>
      <c r="F5" s="120">
        <v>0.92427034221804083</v>
      </c>
      <c r="G5" s="120">
        <v>0.9242703422180405</v>
      </c>
      <c r="H5" s="120">
        <v>0.92419453236626325</v>
      </c>
      <c r="I5" s="120">
        <v>0.92419453236626325</v>
      </c>
      <c r="J5" s="120">
        <v>0.92411849212601826</v>
      </c>
      <c r="K5" s="120">
        <v>0.92411849212601849</v>
      </c>
      <c r="L5" s="120">
        <v>0.92404222037019446</v>
      </c>
      <c r="M5" s="120">
        <v>0.92404222037019446</v>
      </c>
      <c r="N5" s="120">
        <v>0.92396571596334809</v>
      </c>
      <c r="O5" s="120">
        <v>0.9239657159633492</v>
      </c>
      <c r="P5" s="120">
        <v>0.92388897776162893</v>
      </c>
      <c r="Q5" s="120">
        <v>0.92388897776162915</v>
      </c>
      <c r="R5" s="120">
        <v>0.92381200461270496</v>
      </c>
      <c r="S5" s="120">
        <v>0.92381200461270596</v>
      </c>
      <c r="T5" s="120">
        <v>0.92373479535568881</v>
      </c>
      <c r="U5" s="120">
        <v>0.92373479535568859</v>
      </c>
      <c r="V5" s="120">
        <v>0.92365734882105821</v>
      </c>
      <c r="W5" s="120">
        <v>0.92365734882105788</v>
      </c>
      <c r="X5" s="120">
        <v>0.92357966383058376</v>
      </c>
      <c r="Y5" s="120">
        <v>0.9235796638305841</v>
      </c>
      <c r="Z5" s="120">
        <v>0.92350173919725009</v>
      </c>
      <c r="AA5" s="120">
        <v>0.92350173919724954</v>
      </c>
      <c r="AB5" s="120">
        <v>0.92342357372517414</v>
      </c>
      <c r="AC5" s="120">
        <v>0.92342357372517392</v>
      </c>
      <c r="AD5" s="120">
        <v>0.92334516620953111</v>
      </c>
      <c r="AE5" s="120">
        <v>0.92334516620952956</v>
      </c>
      <c r="AF5" s="120">
        <v>0.92326651543646787</v>
      </c>
      <c r="AG5" s="120">
        <v>0.92326651543646709</v>
      </c>
      <c r="AH5" s="120">
        <v>0.92318762018302503</v>
      </c>
      <c r="AI5" s="120">
        <v>0.92318762018302558</v>
      </c>
      <c r="AJ5" s="120">
        <v>0.92310847921705796</v>
      </c>
      <c r="AK5" s="120">
        <v>0.92310847921705719</v>
      </c>
      <c r="AL5" s="120">
        <v>0.92302909129714661</v>
      </c>
      <c r="AM5" s="120">
        <v>0.92302909129714672</v>
      </c>
      <c r="AN5" s="120">
        <v>0.92294945517251814</v>
      </c>
      <c r="AO5" s="120">
        <v>0.9229494551725187</v>
      </c>
      <c r="AP5" s="120">
        <v>0.92286956958295874</v>
      </c>
      <c r="AQ5" s="120">
        <v>0.92286956958295741</v>
      </c>
      <c r="AR5" s="120">
        <v>0.92278943325872387</v>
      </c>
      <c r="AS5" s="120">
        <v>0.92278943325872409</v>
      </c>
      <c r="AT5" s="120">
        <v>0.92270904492046246</v>
      </c>
      <c r="AU5" s="120">
        <v>0.92270904492046257</v>
      </c>
      <c r="AV5" s="120">
        <v>0.9226284032791171</v>
      </c>
      <c r="AW5" s="120">
        <v>0.92262840327911733</v>
      </c>
      <c r="AX5" s="120">
        <v>0.92254750703584254</v>
      </c>
      <c r="AY5" s="120">
        <v>0.92254750703584243</v>
      </c>
      <c r="AZ5" s="120">
        <v>0.92246635488191209</v>
      </c>
      <c r="BA5" s="120">
        <v>0.92246635488191187</v>
      </c>
      <c r="BB5" s="120">
        <v>0.92238494549863037</v>
      </c>
      <c r="BC5" s="120">
        <v>0.92238494549863026</v>
      </c>
      <c r="BD5" s="120">
        <v>0.92230327755723607</v>
      </c>
      <c r="BE5" s="120">
        <v>0.92230327755723662</v>
      </c>
      <c r="BF5" s="120">
        <v>0.92222134971881442</v>
      </c>
      <c r="BG5" s="120">
        <v>0.92222134971881398</v>
      </c>
      <c r="BH5" s="120">
        <v>0.92213916063419754</v>
      </c>
      <c r="BI5" s="120">
        <v>0.92213916063419865</v>
      </c>
      <c r="BJ5" s="120">
        <v>0.92205670894387792</v>
      </c>
      <c r="BK5" s="120">
        <v>0.92205670894387837</v>
      </c>
      <c r="BL5" s="120">
        <v>0.92197399327789953</v>
      </c>
      <c r="BM5" s="120">
        <v>0.92197399327789931</v>
      </c>
      <c r="BN5" s="120">
        <v>0.92189101225577119</v>
      </c>
      <c r="BO5" s="120">
        <v>0.92189101225577053</v>
      </c>
      <c r="BP5" s="120">
        <v>0.92180776448636281</v>
      </c>
      <c r="BQ5" s="120">
        <v>0.92180776448636359</v>
      </c>
      <c r="BR5" s="120">
        <v>0.92172424856780877</v>
      </c>
      <c r="BS5" s="120">
        <v>0.92172424856780899</v>
      </c>
      <c r="BT5" s="120">
        <v>0.92164046308740377</v>
      </c>
      <c r="BU5" s="120">
        <v>0.92164046308740433</v>
      </c>
      <c r="BV5" s="120">
        <v>0.92155640662150073</v>
      </c>
      <c r="BW5" s="120">
        <v>0.92155640662150107</v>
      </c>
      <c r="BX5" s="120">
        <v>0.9214720777354114</v>
      </c>
      <c r="BY5" s="120">
        <v>0.92147207773541218</v>
      </c>
      <c r="BZ5" s="120">
        <v>0.92138747498330109</v>
      </c>
      <c r="CA5" s="120">
        <v>0.92138747498330098</v>
      </c>
      <c r="CB5" s="120">
        <v>0.9213025969080737</v>
      </c>
      <c r="CC5" s="120">
        <v>0.92130259690807337</v>
      </c>
      <c r="CD5" s="120">
        <v>0.92121744204128042</v>
      </c>
      <c r="CE5" s="120">
        <v>0.92121744204128042</v>
      </c>
      <c r="CF5" s="120">
        <v>0.92113200890299995</v>
      </c>
      <c r="CG5" s="120">
        <v>0.9211320089030004</v>
      </c>
      <c r="CH5" s="120">
        <v>0.92104629600173316</v>
      </c>
      <c r="CI5" s="120">
        <v>0.92104629600173338</v>
      </c>
      <c r="CJ5" s="120">
        <v>0.92096030183428856</v>
      </c>
      <c r="CK5" s="120">
        <v>0.92096030183428901</v>
      </c>
      <c r="CL5" s="120">
        <v>0.92087402488567704</v>
      </c>
      <c r="CM5" s="120">
        <v>0.92087402488567771</v>
      </c>
      <c r="CN5" s="120">
        <v>0.92078746362899255</v>
      </c>
      <c r="CO5" s="120">
        <v>0.920787463628992</v>
      </c>
      <c r="CP5" s="120">
        <v>0.92070061652529556</v>
      </c>
      <c r="CQ5" s="120">
        <v>0.92070061652529611</v>
      </c>
      <c r="CR5" s="120">
        <v>0.92061348202350746</v>
      </c>
      <c r="CS5" s="120">
        <v>0.92061348202350646</v>
      </c>
      <c r="CT5" s="120">
        <v>0.92052605856027714</v>
      </c>
      <c r="CU5" s="120">
        <v>0.92052605856027603</v>
      </c>
      <c r="CV5" s="120">
        <v>0.92043834455987616</v>
      </c>
      <c r="CW5" s="120">
        <v>0.92043834455987483</v>
      </c>
      <c r="CX5" s="120">
        <v>0.9203503384340691</v>
      </c>
      <c r="CY5" s="120">
        <v>0.92035033843406899</v>
      </c>
      <c r="CZ5" s="120">
        <v>0.92026203858199462</v>
      </c>
      <c r="DA5" s="120">
        <v>0.92026203858199429</v>
      </c>
      <c r="DB5" s="120">
        <v>0.92017344339004226</v>
      </c>
      <c r="DC5" s="120">
        <v>0.92017344339004215</v>
      </c>
      <c r="DD5" s="120">
        <v>0.92008455123172983</v>
      </c>
      <c r="DE5" s="120">
        <v>0.92008455123172872</v>
      </c>
      <c r="DF5" s="120">
        <v>0.91999536046756847</v>
      </c>
      <c r="DG5" s="120">
        <v>0.9199953604675688</v>
      </c>
      <c r="DH5" s="120">
        <v>0.91990586944494435</v>
      </c>
      <c r="DI5" s="120">
        <v>0.91990586944494435</v>
      </c>
      <c r="DJ5" s="120">
        <v>0.91981607649798192</v>
      </c>
      <c r="DK5" s="120">
        <v>0.91981607649798258</v>
      </c>
      <c r="DL5" s="120">
        <v>0.91972597994741656</v>
      </c>
      <c r="DM5" s="120">
        <v>0.91972597994741701</v>
      </c>
      <c r="DN5" s="120">
        <v>0.91963557810046037</v>
      </c>
      <c r="DO5" s="120">
        <v>0.9196355781004607</v>
      </c>
      <c r="DP5" s="120">
        <v>0.91954486925066536</v>
      </c>
      <c r="DQ5" s="120">
        <v>0.91954486925066514</v>
      </c>
      <c r="DR5" s="120">
        <v>0.91945385167779059</v>
      </c>
      <c r="DS5" s="120">
        <v>0.91945385167779126</v>
      </c>
      <c r="DT5" s="120">
        <v>0.91936252364766324</v>
      </c>
      <c r="DU5" s="120">
        <v>0.91936252364766458</v>
      </c>
      <c r="DV5" s="120">
        <v>0.91927088341204</v>
      </c>
      <c r="DW5" s="120">
        <v>0.91927088341203989</v>
      </c>
      <c r="DX5" s="120">
        <v>0.91917892920845679</v>
      </c>
      <c r="DY5" s="120">
        <v>0.91917892920845712</v>
      </c>
      <c r="DZ5" s="120">
        <v>0.91908665926010091</v>
      </c>
      <c r="EA5" s="120">
        <v>0.91908665926010147</v>
      </c>
      <c r="EB5" s="120">
        <v>0.91899407177565473</v>
      </c>
      <c r="EC5" s="120">
        <v>0.91899407177565351</v>
      </c>
      <c r="ED5" s="120">
        <v>0.9189011649491492</v>
      </c>
      <c r="EE5" s="120">
        <v>0.91890116494914975</v>
      </c>
      <c r="EF5" s="120">
        <v>0.91880793695982055</v>
      </c>
      <c r="EG5" s="120">
        <v>0.91880793695982088</v>
      </c>
      <c r="EH5" s="120">
        <v>0.91871438597195587</v>
      </c>
      <c r="EI5" s="120">
        <v>0.91871438597195632</v>
      </c>
      <c r="EJ5" s="120">
        <v>0.91862051013474288</v>
      </c>
      <c r="EK5" s="120">
        <v>0.91862051013474288</v>
      </c>
      <c r="EL5" s="120">
        <v>0.9185263075821084</v>
      </c>
      <c r="EM5" s="120">
        <v>0.91852630758210918</v>
      </c>
      <c r="EN5" s="120">
        <v>0.91843177643257556</v>
      </c>
      <c r="EO5" s="120">
        <v>0.91843177643257468</v>
      </c>
      <c r="EP5" s="120">
        <v>0.91833691478908896</v>
      </c>
      <c r="EQ5" s="120">
        <v>0.9183369147890893</v>
      </c>
      <c r="ER5" s="120">
        <v>0.91824172073886767</v>
      </c>
      <c r="ES5" s="120">
        <v>0.91824172073886723</v>
      </c>
      <c r="ET5" s="120">
        <v>0.91814619235323458</v>
      </c>
      <c r="EU5" s="120">
        <v>0.91814619235323414</v>
      </c>
      <c r="EV5" s="120">
        <v>0.91805032768745465</v>
      </c>
      <c r="EW5" s="120">
        <v>0.91805032768745465</v>
      </c>
      <c r="EX5" s="120">
        <v>0.91795412478056793</v>
      </c>
      <c r="EY5" s="120">
        <v>0.91795412478056782</v>
      </c>
      <c r="EZ5" s="120">
        <v>0.91785758165522002</v>
      </c>
      <c r="FA5" s="120">
        <v>0.91785758165522002</v>
      </c>
      <c r="FB5" s="120">
        <v>0.91776069631748891</v>
      </c>
      <c r="FC5" s="120">
        <v>0.91776069631748913</v>
      </c>
      <c r="FD5" s="120">
        <v>0.91766346675671795</v>
      </c>
      <c r="FE5" s="120">
        <v>0.91766346675671817</v>
      </c>
      <c r="FF5" s="120">
        <v>0.91756589094533314</v>
      </c>
      <c r="FG5" s="120">
        <v>0.91756589094533203</v>
      </c>
      <c r="FH5" s="120">
        <v>0.91746796683866416</v>
      </c>
      <c r="FI5" s="120">
        <v>0.91746796683866394</v>
      </c>
      <c r="FJ5" s="120">
        <v>0.91736969237477473</v>
      </c>
      <c r="FK5" s="120">
        <v>0.91736969237477417</v>
      </c>
      <c r="FL5" s="120">
        <v>0.91727106547426707</v>
      </c>
      <c r="FM5" s="120">
        <v>0.91727106547426696</v>
      </c>
      <c r="FN5" s="120">
        <v>0.91717208404010275</v>
      </c>
      <c r="FO5" s="120">
        <v>0.91717208404010242</v>
      </c>
      <c r="FP5" s="120">
        <v>0.91707274595741806</v>
      </c>
      <c r="FQ5" s="120">
        <v>0.91707274595741883</v>
      </c>
      <c r="FR5" s="120">
        <v>0.91697304909332711</v>
      </c>
      <c r="FS5" s="120">
        <v>0.91697304909332733</v>
      </c>
      <c r="FT5" s="120">
        <v>0.91687299129673372</v>
      </c>
      <c r="FU5" s="120">
        <v>0.91687299129673361</v>
      </c>
      <c r="FV5" s="120">
        <v>0.91677257039813109</v>
      </c>
      <c r="FW5" s="120">
        <v>0.91677257039813176</v>
      </c>
      <c r="FX5" s="120">
        <v>0.91667178420941586</v>
      </c>
      <c r="FY5" s="120">
        <v>0.91667178420941553</v>
      </c>
      <c r="FZ5" s="120">
        <v>0.91657063052367083</v>
      </c>
      <c r="GA5" s="120">
        <v>0.91657063052367116</v>
      </c>
      <c r="GB5" s="120">
        <v>0.91646910711497553</v>
      </c>
      <c r="GC5" s="120">
        <v>0.91646910711497487</v>
      </c>
      <c r="GD5" s="120">
        <v>0.91636721173819391</v>
      </c>
      <c r="GE5" s="120">
        <v>0.91636721173819324</v>
      </c>
      <c r="GF5" s="120">
        <v>0.91626494212876652</v>
      </c>
      <c r="GG5" s="120">
        <v>0.91626494212876741</v>
      </c>
      <c r="GH5" s="120">
        <v>0.91616229600250065</v>
      </c>
      <c r="GI5" s="120">
        <v>0.91616229600249932</v>
      </c>
      <c r="GJ5" s="120">
        <v>0.91605927105535001</v>
      </c>
      <c r="GK5" s="120">
        <v>0.91605927105535023</v>
      </c>
      <c r="GL5" s="120">
        <v>0.9159558649632078</v>
      </c>
      <c r="GM5" s="120">
        <v>0.91595586496320947</v>
      </c>
      <c r="GN5" s="120">
        <v>0.91585207538167945</v>
      </c>
      <c r="GO5" s="120">
        <v>0.91585207538167956</v>
      </c>
      <c r="GP5" s="120">
        <v>0.91574789994585504</v>
      </c>
      <c r="GQ5" s="120">
        <v>0.91574789994585626</v>
      </c>
      <c r="GR5" s="120">
        <v>0.91564333627009697</v>
      </c>
      <c r="GS5" s="120">
        <v>0.91564333627009731</v>
      </c>
      <c r="GT5" s="120">
        <v>0.91553838194779302</v>
      </c>
      <c r="GU5" s="120">
        <v>0.91553838194779347</v>
      </c>
      <c r="GV5" s="120">
        <v>0.915433034551137</v>
      </c>
      <c r="GW5" s="120">
        <v>0.91543303455113711</v>
      </c>
      <c r="GX5" s="120">
        <v>0.91532729163089033</v>
      </c>
      <c r="GY5" s="120">
        <v>0.91532729163089022</v>
      </c>
      <c r="GZ5" s="120">
        <v>0.91522115071613541</v>
      </c>
      <c r="HA5" s="120">
        <v>0.9152211507161343</v>
      </c>
      <c r="HB5" s="120">
        <v>0.91511460931404232</v>
      </c>
      <c r="HC5" s="120">
        <v>0.91511460931404265</v>
      </c>
      <c r="HD5" s="120">
        <v>0.91500766490961782</v>
      </c>
      <c r="HE5" s="120">
        <v>0.91500766490961827</v>
      </c>
      <c r="HF5" s="120">
        <v>0.91490031496545909</v>
      </c>
      <c r="HG5" s="120">
        <v>0.91490031496545776</v>
      </c>
      <c r="HH5" s="120">
        <v>0.91479255692149697</v>
      </c>
      <c r="HI5" s="120">
        <v>0.91479255692149608</v>
      </c>
      <c r="HJ5" s="120">
        <v>0.91468438819474196</v>
      </c>
      <c r="HK5" s="120">
        <v>0.91468438819474263</v>
      </c>
      <c r="HL5" s="120">
        <v>0.91457580617902934</v>
      </c>
      <c r="HM5" s="120">
        <v>0.914575806179029</v>
      </c>
      <c r="HN5" s="120">
        <v>0.91446680824474413</v>
      </c>
      <c r="HO5" s="120">
        <v>0.91446680824474336</v>
      </c>
      <c r="HP5" s="120">
        <v>0.91435739173856367</v>
      </c>
      <c r="HQ5" s="120">
        <v>0.91435739173856334</v>
      </c>
      <c r="HR5" s="120">
        <v>0.9142475539831818</v>
      </c>
      <c r="HS5" s="120">
        <v>0.91424755398318214</v>
      </c>
      <c r="HT5" s="120">
        <v>0.91413729227703622</v>
      </c>
      <c r="HU5" s="120">
        <v>0.914137292277036</v>
      </c>
      <c r="HV5" s="120">
        <v>0.91402660389402823</v>
      </c>
      <c r="HW5" s="120">
        <v>0.9140266038940279</v>
      </c>
      <c r="HX5" s="120">
        <v>0.91391548608323891</v>
      </c>
      <c r="HY5" s="120">
        <v>0.9139154860832398</v>
      </c>
      <c r="HZ5" s="120">
        <v>0.91380393606864674</v>
      </c>
      <c r="IA5" s="120">
        <v>0.91380393606864696</v>
      </c>
      <c r="IB5" s="120">
        <v>0.91369195104882794</v>
      </c>
      <c r="IC5" s="120">
        <v>0.91369195104882805</v>
      </c>
      <c r="ID5" s="120">
        <v>0.91357952819667365</v>
      </c>
      <c r="IE5" s="120">
        <v>0.91357952819667398</v>
      </c>
      <c r="IF5" s="120">
        <v>0.91346666465907589</v>
      </c>
      <c r="IG5" s="120">
        <v>0.913466664659076</v>
      </c>
      <c r="IH5" s="120">
        <v>0.91335335755663727</v>
      </c>
      <c r="II5" s="120">
        <v>0.91335335755663682</v>
      </c>
      <c r="IJ5" s="120">
        <v>0.91323960398335291</v>
      </c>
      <c r="IK5" s="120">
        <v>0.91323960398335269</v>
      </c>
      <c r="IL5" s="120">
        <v>0.91312540100630235</v>
      </c>
      <c r="IM5" s="120">
        <v>0.91312540100630302</v>
      </c>
      <c r="IN5" s="120">
        <v>0.91301074566533447</v>
      </c>
      <c r="IO5" s="120">
        <v>0.91301074566533469</v>
      </c>
      <c r="IP5" s="120">
        <v>0.91289563497273674</v>
      </c>
      <c r="IQ5" s="120">
        <v>0.91289563497273829</v>
      </c>
      <c r="IR5" s="120">
        <v>0.91278006591292171</v>
      </c>
      <c r="IS5" s="120">
        <v>0.91278006591292182</v>
      </c>
      <c r="IT5" s="120">
        <v>0.91266403544208041</v>
      </c>
      <c r="IU5" s="120">
        <v>0.91266403544208141</v>
      </c>
      <c r="IV5" s="120">
        <v>0.91254754048786035</v>
      </c>
      <c r="IW5" s="120">
        <v>0.91254754048785924</v>
      </c>
      <c r="IX5" s="120">
        <v>0.91243057794901239</v>
      </c>
      <c r="IY5" s="120">
        <v>0.91243057794901183</v>
      </c>
      <c r="IZ5" s="120">
        <v>0.91231314469505365</v>
      </c>
      <c r="JA5" s="120">
        <v>0.9123131446950532</v>
      </c>
      <c r="JB5" s="120">
        <v>0.91219523756591159</v>
      </c>
      <c r="JC5" s="120">
        <v>0.91219523756591048</v>
      </c>
      <c r="JD5" s="120">
        <v>0.9120768533715643</v>
      </c>
      <c r="JE5" s="120">
        <v>0.91207685337156486</v>
      </c>
      <c r="JF5" s="120">
        <v>0.911957988891686</v>
      </c>
      <c r="JG5" s="120">
        <v>0.91195798889168611</v>
      </c>
      <c r="JH5" s="120">
        <v>0.91183864087527522</v>
      </c>
      <c r="JI5" s="120">
        <v>0.91183864087527455</v>
      </c>
      <c r="JJ5" s="120">
        <v>0.91171880604027633</v>
      </c>
      <c r="JK5" s="120">
        <v>0.91171880604027633</v>
      </c>
      <c r="JL5" s="120">
        <v>0.91159848107321462</v>
      </c>
      <c r="JM5" s="120">
        <v>0.91159848107321417</v>
      </c>
      <c r="JN5" s="120">
        <v>0.91147766262879792</v>
      </c>
      <c r="JO5" s="120">
        <v>0.91147766262879804</v>
      </c>
      <c r="JP5" s="120">
        <v>0.91135634732953397</v>
      </c>
      <c r="JQ5" s="120">
        <v>0.9113563473295353</v>
      </c>
      <c r="JR5" s="120">
        <v>0.91123453176533631</v>
      </c>
      <c r="JS5" s="120">
        <v>0.91123453176533542</v>
      </c>
      <c r="JT5" s="120">
        <v>0.91111221249311103</v>
      </c>
      <c r="JU5" s="120">
        <v>0.9111122124931117</v>
      </c>
      <c r="JV5" s="120">
        <v>0.91098938603636426</v>
      </c>
      <c r="JW5" s="120">
        <v>0.91098938603636403</v>
      </c>
      <c r="JX5" s="120">
        <v>0.91086604888477241</v>
      </c>
      <c r="JY5" s="120">
        <v>0.91086604888477363</v>
      </c>
      <c r="JZ5" s="120">
        <v>0.91074219749377527</v>
      </c>
      <c r="KA5" s="120">
        <v>0.9107421974937765</v>
      </c>
      <c r="KB5" s="120">
        <v>0.91061782828413662</v>
      </c>
      <c r="KC5" s="120">
        <v>0.91061782828413629</v>
      </c>
      <c r="KD5" s="120">
        <v>0.91049293764151717</v>
      </c>
      <c r="KE5" s="120">
        <v>0.91049293764151751</v>
      </c>
      <c r="KF5" s="120">
        <v>0.91036752191603165</v>
      </c>
      <c r="KG5" s="120">
        <v>0.91036752191603187</v>
      </c>
      <c r="KH5" s="120">
        <v>0.91024157742180356</v>
      </c>
      <c r="KI5" s="120">
        <v>0.91024157742180301</v>
      </c>
      <c r="KJ5" s="120">
        <v>0.91011510043650579</v>
      </c>
      <c r="KK5" s="120">
        <v>0.91011510043650601</v>
      </c>
      <c r="KL5" s="120">
        <v>0.9099880872009074</v>
      </c>
      <c r="KM5" s="120">
        <v>0.90998808720090629</v>
      </c>
      <c r="KN5" s="120">
        <v>0.90986053391839405</v>
      </c>
      <c r="KO5" s="120">
        <v>0.90986053391839283</v>
      </c>
      <c r="KP5" s="120">
        <v>0.90973243675450222</v>
      </c>
      <c r="KQ5" s="120">
        <v>0.90973243675450299</v>
      </c>
      <c r="KR5" s="120">
        <v>0.90960379183642859</v>
      </c>
      <c r="KS5" s="120">
        <v>0.90960379183642781</v>
      </c>
      <c r="KT5" s="120">
        <v>0.90947459525254137</v>
      </c>
      <c r="KU5" s="120">
        <v>0.90947459525254126</v>
      </c>
      <c r="KV5" s="120">
        <v>0.9093448430518829</v>
      </c>
      <c r="KW5" s="120">
        <v>0.90934484305188323</v>
      </c>
      <c r="KX5" s="120">
        <v>0.90921453124365981</v>
      </c>
      <c r="KY5" s="120">
        <v>0.90921453124365892</v>
      </c>
      <c r="KZ5" s="120">
        <v>0.9090836557967289</v>
      </c>
      <c r="LA5" s="120">
        <v>0.90908365579672767</v>
      </c>
      <c r="LB5" s="120">
        <v>0.90895221263907366</v>
      </c>
      <c r="LC5" s="120">
        <v>0.90895221263907455</v>
      </c>
      <c r="LD5" s="120">
        <v>0.9088201976572764</v>
      </c>
      <c r="LE5" s="120">
        <v>0.90882019765727617</v>
      </c>
      <c r="LF5" s="120">
        <v>0.90868760669597182</v>
      </c>
      <c r="LG5" s="120">
        <v>0.90868760669597182</v>
      </c>
      <c r="LH5" s="120">
        <v>0.90855443555730242</v>
      </c>
      <c r="LI5" s="120">
        <v>0.90855443555730153</v>
      </c>
      <c r="LJ5" s="120">
        <v>0.9084206800003598</v>
      </c>
      <c r="LK5" s="120">
        <v>0.90842068000036058</v>
      </c>
      <c r="LL5" s="120">
        <v>0.90828633574062068</v>
      </c>
      <c r="LM5" s="120">
        <v>0.90828633574062068</v>
      </c>
      <c r="LN5" s="120">
        <v>0.9081513984493641</v>
      </c>
      <c r="LO5" s="120">
        <v>0.90815139844936477</v>
      </c>
      <c r="LP5" s="120">
        <v>0.90801586375309218</v>
      </c>
      <c r="LQ5" s="120">
        <v>0.90801586375309329</v>
      </c>
      <c r="LR5" s="120">
        <v>0.90787972723293575</v>
      </c>
      <c r="LS5" s="120">
        <v>0.90787972723293675</v>
      </c>
      <c r="LT5" s="120">
        <v>0.90774298442404588</v>
      </c>
      <c r="LU5" s="120">
        <v>0.90774298442404633</v>
      </c>
      <c r="LV5" s="120">
        <v>0.90760563081497969</v>
      </c>
      <c r="LW5" s="120">
        <v>0.90760563081498058</v>
      </c>
      <c r="LX5" s="120">
        <v>0.90746766184707961</v>
      </c>
      <c r="LY5" s="120">
        <v>0.90746766184708139</v>
      </c>
      <c r="LZ5" s="120">
        <v>0.90732907291383813</v>
      </c>
      <c r="MA5" s="120">
        <v>0.90732907291383813</v>
      </c>
      <c r="MB5" s="120">
        <v>0.90718985936024299</v>
      </c>
      <c r="MC5" s="120">
        <v>0.90718985936024266</v>
      </c>
      <c r="MD5" s="120">
        <v>0.90705001648213646</v>
      </c>
      <c r="ME5" s="120">
        <v>0.90705001648213712</v>
      </c>
      <c r="MF5" s="120">
        <v>0.90690953952553555</v>
      </c>
      <c r="MG5" s="120">
        <v>0.90690953952553544</v>
      </c>
      <c r="MH5" s="120">
        <v>0.90676842368596167</v>
      </c>
      <c r="MI5" s="120">
        <v>0.90676842368596178</v>
      </c>
      <c r="MJ5" s="120">
        <v>0.9066266641077434</v>
      </c>
      <c r="MK5" s="120">
        <v>0.90662666410774373</v>
      </c>
      <c r="ML5" s="120">
        <v>0.9064842558833256</v>
      </c>
      <c r="MM5" s="120">
        <v>0.90648425588332493</v>
      </c>
      <c r="MN5" s="120">
        <v>0.90634119405254365</v>
      </c>
      <c r="MO5" s="120">
        <v>0.90634119405254387</v>
      </c>
      <c r="MP5" s="120">
        <v>0.90619747360191183</v>
      </c>
      <c r="MQ5" s="120">
        <v>0.90619747360191183</v>
      </c>
      <c r="MR5" s="120">
        <v>0.90605308946387675</v>
      </c>
      <c r="MS5" s="120">
        <v>0.90605308946387653</v>
      </c>
      <c r="MT5" s="120">
        <v>0.90590803651606744</v>
      </c>
      <c r="MU5" s="120">
        <v>0.90590803651606677</v>
      </c>
      <c r="MV5" s="120">
        <v>0.90576230958053827</v>
      </c>
      <c r="MW5" s="120">
        <v>0.90576230958053894</v>
      </c>
      <c r="MX5" s="120">
        <v>0.90561590342298992</v>
      </c>
      <c r="MY5" s="120">
        <v>0.9056159034229907</v>
      </c>
      <c r="MZ5" s="120">
        <v>0.90546881275197755</v>
      </c>
      <c r="NA5" s="120">
        <v>0.9054688127519781</v>
      </c>
      <c r="NB5" s="120">
        <v>0.905321032218114</v>
      </c>
      <c r="NC5" s="120">
        <v>0.90532103221811466</v>
      </c>
      <c r="ND5" s="120">
        <v>0.90517255641325012</v>
      </c>
      <c r="NE5" s="120">
        <v>0.90517255641324967</v>
      </c>
      <c r="NF5" s="120">
        <v>0.90502337986964121</v>
      </c>
      <c r="NG5" s="120">
        <v>0.90502337986964132</v>
      </c>
      <c r="NH5" s="120">
        <v>0.90487349705910647</v>
      </c>
      <c r="NI5" s="120">
        <v>0.90487349705910569</v>
      </c>
      <c r="NJ5" s="120">
        <v>0.90472290239216613</v>
      </c>
      <c r="NK5" s="120">
        <v>0.90472290239216679</v>
      </c>
      <c r="NL5" s="120">
        <v>0.90457159021716915</v>
      </c>
      <c r="NM5" s="120">
        <v>0.90457159021717004</v>
      </c>
      <c r="NN5" s="120">
        <v>0.90441955481940028</v>
      </c>
      <c r="NO5" s="120">
        <v>0.90441955481940028</v>
      </c>
      <c r="NP5" s="120">
        <v>0.9042667904201751</v>
      </c>
      <c r="NQ5" s="120">
        <v>0.90426679042017555</v>
      </c>
      <c r="NR5" s="120">
        <v>0.90411329117591777</v>
      </c>
      <c r="NS5" s="120">
        <v>0.9041132911759181</v>
      </c>
      <c r="NT5" s="120">
        <v>0.90395905117722286</v>
      </c>
      <c r="NU5" s="120">
        <v>0.90395905117722231</v>
      </c>
      <c r="NV5" s="120">
        <v>0.90380406444789807</v>
      </c>
      <c r="NW5" s="120">
        <v>0.90380406444789718</v>
      </c>
      <c r="NX5" s="120">
        <v>0.90364832494399938</v>
      </c>
      <c r="NY5" s="120">
        <v>0.90364832494399816</v>
      </c>
      <c r="NZ5" s="120">
        <v>0.90349182655282934</v>
      </c>
      <c r="OA5" s="120">
        <v>0.90349182655283022</v>
      </c>
      <c r="OB5" s="120">
        <v>0.90333456309194637</v>
      </c>
      <c r="OC5" s="120">
        <v>0.9033345630919456</v>
      </c>
      <c r="OD5" s="120">
        <v>0.90317652830811967</v>
      </c>
      <c r="OE5" s="120">
        <v>0.90317652830812034</v>
      </c>
      <c r="OF5" s="120">
        <v>0.90301771587630397</v>
      </c>
      <c r="OG5" s="120">
        <v>0.90301771587630397</v>
      </c>
      <c r="OH5" s="120">
        <v>0.90285811939856386</v>
      </c>
      <c r="OI5" s="120">
        <v>0.90285811939856364</v>
      </c>
      <c r="OJ5" s="120">
        <v>0.90269773240299567</v>
      </c>
      <c r="OK5" s="120">
        <v>0.90269773240299545</v>
      </c>
      <c r="OL5" s="120">
        <v>0.90253654834263142</v>
      </c>
      <c r="OM5" s="120">
        <v>0.90253654834262986</v>
      </c>
      <c r="ON5" s="120">
        <v>0.90237456059430443</v>
      </c>
      <c r="OO5" s="120">
        <v>0.90237456059430432</v>
      </c>
      <c r="OP5" s="120">
        <v>0.902211762457519</v>
      </c>
      <c r="OQ5" s="120">
        <v>0.90221176245751911</v>
      </c>
      <c r="OR5" s="120">
        <v>0.90204814715327941</v>
      </c>
      <c r="OS5" s="120">
        <v>0.90204814715327986</v>
      </c>
      <c r="OT5" s="120">
        <v>0.90188370782290639</v>
      </c>
      <c r="OU5" s="120">
        <v>0.90188370782290539</v>
      </c>
      <c r="OV5" s="120">
        <v>0.90171843752683134</v>
      </c>
      <c r="OW5" s="120">
        <v>0.9017184375268309</v>
      </c>
      <c r="OX5" s="120">
        <v>0.90155232924336337</v>
      </c>
      <c r="OY5" s="120">
        <v>0.90155232924336282</v>
      </c>
      <c r="OZ5" s="120">
        <v>0.90138537586744161</v>
      </c>
      <c r="PA5" s="120">
        <v>0.90138537586744205</v>
      </c>
      <c r="PB5" s="120">
        <v>0.90121757020935545</v>
      </c>
      <c r="PC5" s="120">
        <v>0.90121757020935633</v>
      </c>
      <c r="PD5" s="120">
        <v>0.90104890499344625</v>
      </c>
      <c r="PE5" s="120">
        <v>0.90104890499344581</v>
      </c>
      <c r="PF5" s="120">
        <v>0.9008793728567791</v>
      </c>
      <c r="PG5" s="120">
        <v>0.90087937285677888</v>
      </c>
      <c r="PH5" s="120">
        <v>0.90070896634779962</v>
      </c>
      <c r="PI5" s="120">
        <v>0.90070896634779907</v>
      </c>
      <c r="PJ5" s="120">
        <v>0.90053767792495198</v>
      </c>
      <c r="PK5" s="120">
        <v>0.90053767792495198</v>
      </c>
      <c r="PL5" s="120">
        <v>0.90036549995528292</v>
      </c>
      <c r="PM5" s="120">
        <v>0.9003654999552827</v>
      </c>
      <c r="PN5" s="120">
        <v>0.90019242471301031</v>
      </c>
      <c r="PO5" s="120">
        <v>0.90019242471301086</v>
      </c>
      <c r="PP5" s="120">
        <v>0.90001844437806744</v>
      </c>
      <c r="PQ5" s="120">
        <v>0.90001844437806688</v>
      </c>
      <c r="PR5" s="120">
        <v>0.89984355103461977</v>
      </c>
      <c r="PS5" s="120">
        <v>0.89984355103461944</v>
      </c>
      <c r="PT5" s="120">
        <v>0.89966773666955469</v>
      </c>
      <c r="PU5" s="120">
        <v>0.89966773666955469</v>
      </c>
      <c r="PV5" s="120">
        <v>0.89949099317093606</v>
      </c>
      <c r="PW5" s="120">
        <v>0.89949099317093684</v>
      </c>
      <c r="PX5" s="120">
        <v>0.89931331232643663</v>
      </c>
      <c r="PY5" s="120">
        <v>0.89931331232643597</v>
      </c>
      <c r="PZ5" s="120">
        <v>0.89913468582173017</v>
      </c>
      <c r="QA5" s="120">
        <v>0.89913468582172951</v>
      </c>
      <c r="QB5" s="120">
        <v>0.89895510523886246</v>
      </c>
      <c r="QC5" s="120">
        <v>0.89895510523886313</v>
      </c>
      <c r="QD5" s="120">
        <v>0.89877456205458583</v>
      </c>
      <c r="QE5" s="120">
        <v>0.89877456205458561</v>
      </c>
      <c r="QF5" s="120">
        <v>0.89859304763865455</v>
      </c>
      <c r="QG5" s="120">
        <v>0.89859304763865488</v>
      </c>
      <c r="QH5" s="120">
        <v>0.89841055325209918</v>
      </c>
      <c r="QI5" s="120">
        <v>0.89841055325209895</v>
      </c>
      <c r="QJ5" s="120">
        <v>0.89822707004545421</v>
      </c>
      <c r="QK5" s="120">
        <v>0.89822707004545288</v>
      </c>
      <c r="QL5" s="120">
        <v>0.89804258905695966</v>
      </c>
      <c r="QM5" s="120">
        <v>0.89804258905696044</v>
      </c>
      <c r="QN5" s="120">
        <v>0.89785710121072437</v>
      </c>
      <c r="QO5" s="120">
        <v>0.89785710121072426</v>
      </c>
      <c r="QP5" s="120">
        <v>0.89767059731484211</v>
      </c>
      <c r="QQ5" s="120">
        <v>0.897670597314842</v>
      </c>
      <c r="QR5" s="120">
        <v>0.89748306805948819</v>
      </c>
      <c r="QS5" s="120">
        <v>0.89748306805948896</v>
      </c>
      <c r="QT5" s="120">
        <v>0.89729450401496758</v>
      </c>
      <c r="QU5" s="120">
        <v>0.89729450401496702</v>
      </c>
      <c r="QV5" s="120">
        <v>0.8971048956297113</v>
      </c>
      <c r="QW5" s="120">
        <v>0.8971048956297113</v>
      </c>
      <c r="QX5" s="120">
        <v>0.89691423322826191</v>
      </c>
      <c r="QY5" s="120">
        <v>0.89691423322826236</v>
      </c>
      <c r="QZ5" s="120">
        <v>0.89672250700918843</v>
      </c>
      <c r="RA5" s="120">
        <v>0.89672250700918821</v>
      </c>
      <c r="RB5" s="120">
        <v>0.8965297070429723</v>
      </c>
      <c r="RC5" s="120">
        <v>0.89652970704297263</v>
      </c>
      <c r="RD5" s="120">
        <v>0.89633582326985028</v>
      </c>
      <c r="RE5" s="120">
        <v>0.89633582326984973</v>
      </c>
      <c r="RF5" s="120">
        <v>0.89614084549760753</v>
      </c>
      <c r="RG5" s="120">
        <v>0.89614084549760775</v>
      </c>
      <c r="RH5" s="120">
        <v>0.89594476339932994</v>
      </c>
      <c r="RI5" s="120">
        <v>0.89594476339932938</v>
      </c>
      <c r="RJ5" s="120">
        <v>0.89574756651110421</v>
      </c>
      <c r="RK5" s="120">
        <v>0.89574756651110365</v>
      </c>
      <c r="RL5" s="120">
        <v>0.89554924422967208</v>
      </c>
      <c r="RM5" s="120">
        <v>0.89554924422967286</v>
      </c>
      <c r="RN5" s="120">
        <v>0.89534978581004365</v>
      </c>
      <c r="RO5" s="120">
        <v>0.89534978581004343</v>
      </c>
      <c r="RP5" s="120">
        <v>0.8951491803630387</v>
      </c>
      <c r="RQ5" s="120">
        <v>0.89514918036303881</v>
      </c>
      <c r="RR5" s="120">
        <v>0.89494741685280532</v>
      </c>
      <c r="RS5" s="120">
        <v>0.89494741685280488</v>
      </c>
      <c r="RT5" s="120">
        <v>0.89474448409425567</v>
      </c>
      <c r="RU5" s="120">
        <v>0.89474448409425578</v>
      </c>
      <c r="RV5" s="120">
        <v>0.89454037075047377</v>
      </c>
      <c r="RW5" s="120">
        <v>0.89454037075047321</v>
      </c>
      <c r="RX5" s="120">
        <v>0.89433506533004792</v>
      </c>
      <c r="RY5" s="120">
        <v>0.89433506533004825</v>
      </c>
      <c r="RZ5" s="120">
        <v>0.89412855618435672</v>
      </c>
      <c r="SA5" s="120">
        <v>0.89412855618435638</v>
      </c>
      <c r="SB5" s="120">
        <v>0.89392083150479185</v>
      </c>
      <c r="SC5" s="120">
        <v>0.89392083150479218</v>
      </c>
      <c r="SD5" s="120">
        <v>0.89371187931992446</v>
      </c>
      <c r="SE5" s="120">
        <v>0.8937118793199248</v>
      </c>
      <c r="SF5" s="120">
        <v>0.89350168749260384</v>
      </c>
      <c r="SG5" s="120">
        <v>0.89350168749260461</v>
      </c>
      <c r="SH5" s="120">
        <v>0.8932902437170015</v>
      </c>
      <c r="SI5" s="120">
        <v>0.89329024371700094</v>
      </c>
      <c r="SJ5" s="120">
        <v>0.89307753551557756</v>
      </c>
      <c r="SK5" s="120">
        <v>0.89307753551557778</v>
      </c>
      <c r="SL5" s="120">
        <v>0.89286355023599817</v>
      </c>
      <c r="SM5" s="120">
        <v>0.89286355023599817</v>
      </c>
      <c r="SN5" s="120">
        <v>0.8926482750479654</v>
      </c>
      <c r="SO5" s="120">
        <v>0.89264827504796618</v>
      </c>
      <c r="SP5" s="120">
        <v>0.89243169693999314</v>
      </c>
      <c r="SQ5" s="120">
        <v>0.89243169693999391</v>
      </c>
      <c r="SR5" s="120">
        <v>0.89221380271610085</v>
      </c>
      <c r="SS5" s="120">
        <v>0.89221380271610184</v>
      </c>
      <c r="ST5" s="120">
        <v>0.8919945789924365</v>
      </c>
      <c r="SU5" s="120">
        <v>0.89199457899243662</v>
      </c>
      <c r="SV5" s="120">
        <v>0.89177401219382324</v>
      </c>
      <c r="SW5" s="120">
        <v>0.89177401219382324</v>
      </c>
      <c r="SX5" s="120">
        <v>0.89155208855023227</v>
      </c>
      <c r="SY5" s="120">
        <v>0.89155208855023194</v>
      </c>
      <c r="SZ5" s="120">
        <v>0.89132879409316801</v>
      </c>
      <c r="TA5" s="120">
        <v>0.89132879409316834</v>
      </c>
      <c r="TB5" s="120">
        <v>0.89110411465197936</v>
      </c>
      <c r="TC5" s="120">
        <v>0.89110411465197936</v>
      </c>
      <c r="TD5" s="120">
        <v>0.8908780358500763</v>
      </c>
      <c r="TE5" s="120">
        <v>0.89087803585007663</v>
      </c>
      <c r="TF5" s="120">
        <v>0.89065054310107727</v>
      </c>
      <c r="TG5" s="120">
        <v>0.89065054310107727</v>
      </c>
      <c r="TH5" s="120">
        <v>0.89042162160484173</v>
      </c>
      <c r="TI5" s="120">
        <v>0.89042162160484373</v>
      </c>
      <c r="TJ5" s="120">
        <v>0.89019125634344309</v>
      </c>
      <c r="TK5" s="120">
        <v>0.89019125634344276</v>
      </c>
      <c r="TL5" s="120">
        <v>0.88995943207701045</v>
      </c>
      <c r="TM5" s="120">
        <v>0.88995943207701078</v>
      </c>
      <c r="TN5" s="120">
        <v>0.889726133339515</v>
      </c>
      <c r="TO5" s="120">
        <v>0.88972613333951411</v>
      </c>
      <c r="TP5" s="120">
        <v>0.88949134443442035</v>
      </c>
      <c r="TQ5" s="120">
        <v>0.88949134443442024</v>
      </c>
      <c r="TR5" s="120">
        <v>0.88925504943025813</v>
      </c>
      <c r="TS5" s="120">
        <v>0.88925504943025768</v>
      </c>
      <c r="TT5" s="120">
        <v>0.88901723215607831</v>
      </c>
      <c r="TU5" s="120">
        <v>0.8890172321560792</v>
      </c>
      <c r="TV5" s="120">
        <v>0.88877787619680992</v>
      </c>
      <c r="TW5" s="120">
        <v>0.88877787619680915</v>
      </c>
      <c r="TX5" s="120">
        <v>0.88853696488849232</v>
      </c>
      <c r="TY5" s="120">
        <v>0.88853696488849199</v>
      </c>
      <c r="TZ5" s="120">
        <v>0.88829448131341315</v>
      </c>
      <c r="UA5" s="120">
        <v>0.8882944813134116</v>
      </c>
      <c r="UB5" s="120">
        <v>0.88805040829510862</v>
      </c>
      <c r="UC5" s="120">
        <v>0.88805040829510939</v>
      </c>
      <c r="UD5" s="120">
        <v>0.88780472839326419</v>
      </c>
      <c r="UE5" s="120">
        <v>0.88780472839326341</v>
      </c>
      <c r="UF5" s="120">
        <v>0.88755742389846737</v>
      </c>
      <c r="UG5" s="120">
        <v>0.8875574238984667</v>
      </c>
      <c r="UH5" s="120">
        <v>0.88730847682685554</v>
      </c>
      <c r="UI5" s="120">
        <v>0.88730847682685621</v>
      </c>
      <c r="UJ5" s="120">
        <v>0.88705786891462268</v>
      </c>
      <c r="UK5" s="120">
        <v>0.88705786891462279</v>
      </c>
      <c r="UL5" s="120">
        <v>0.88680558161238565</v>
      </c>
      <c r="UM5" s="120">
        <v>0.88680558161238621</v>
      </c>
      <c r="UN5" s="120">
        <v>0.88655159607942324</v>
      </c>
      <c r="UO5" s="120">
        <v>0.88655159607942335</v>
      </c>
      <c r="UP5" s="120">
        <v>0.88629589317776358</v>
      </c>
      <c r="UQ5" s="120">
        <v>0.88629589317776347</v>
      </c>
      <c r="UR5" s="120">
        <v>0.8860384534661282</v>
      </c>
      <c r="US5" s="120">
        <v>0.88603845346612764</v>
      </c>
      <c r="UT5" s="120">
        <v>0.88577925719372375</v>
      </c>
      <c r="UU5" s="120">
        <v>0.88577925719372419</v>
      </c>
      <c r="UV5" s="120">
        <v>0.88551828429387947</v>
      </c>
      <c r="UW5" s="120">
        <v>0.88551828429387891</v>
      </c>
      <c r="UX5" s="120">
        <v>0.88525551437751648</v>
      </c>
      <c r="UY5" s="120">
        <v>0.88525551437751637</v>
      </c>
      <c r="UZ5" s="120">
        <v>0.88499092672646407</v>
      </c>
      <c r="VA5" s="120">
        <v>0.88499092672646307</v>
      </c>
      <c r="VB5" s="120">
        <v>0.88472450028659355</v>
      </c>
      <c r="VC5" s="120">
        <v>0.88472450028659244</v>
      </c>
      <c r="VD5" s="120">
        <v>0.88445621366078497</v>
      </c>
      <c r="VE5" s="120">
        <v>0.88445621366078397</v>
      </c>
      <c r="VF5" s="120">
        <v>0.88418604510170606</v>
      </c>
      <c r="VG5" s="120">
        <v>0.88418604510170629</v>
      </c>
      <c r="VH5" s="120">
        <v>0.88391397250441384</v>
      </c>
      <c r="VI5" s="120">
        <v>0.88391397250441361</v>
      </c>
      <c r="VJ5" s="120">
        <v>0.88363997339874989</v>
      </c>
      <c r="VK5" s="120">
        <v>0.88363997339874978</v>
      </c>
      <c r="VL5" s="120">
        <v>0.88336402494155331</v>
      </c>
      <c r="VM5" s="120">
        <v>0.88336402494155264</v>
      </c>
      <c r="VN5" s="120">
        <v>0.88308610390865527</v>
      </c>
      <c r="VO5" s="120">
        <v>0.88308610390865627</v>
      </c>
      <c r="VP5" s="120">
        <v>0.88280618668667743</v>
      </c>
      <c r="VQ5" s="120">
        <v>0.88280618668667821</v>
      </c>
      <c r="VR5" s="120">
        <v>0.88252424926459971</v>
      </c>
      <c r="VS5" s="120">
        <v>0.88252424926460005</v>
      </c>
      <c r="VT5" s="120">
        <v>0.88224026722510773</v>
      </c>
      <c r="VU5" s="120">
        <v>0.8822402672251074</v>
      </c>
      <c r="VV5" s="120">
        <v>0.88195421573571731</v>
      </c>
      <c r="VW5" s="120">
        <v>0.88195421573571608</v>
      </c>
      <c r="VX5" s="120">
        <v>0.88166606953964577</v>
      </c>
      <c r="VY5" s="120">
        <v>0.88166606953964666</v>
      </c>
      <c r="VZ5" s="120">
        <v>0.88137580294645657</v>
      </c>
      <c r="WA5" s="120">
        <v>0.88137580294645557</v>
      </c>
      <c r="WB5" s="120">
        <v>0.88108338982242451</v>
      </c>
      <c r="WC5" s="120">
        <v>0.88108338982242596</v>
      </c>
      <c r="WD5" s="120">
        <v>0.88078880358067035</v>
      </c>
      <c r="WE5" s="120">
        <v>0.8807888035806708</v>
      </c>
      <c r="WF5" s="120">
        <v>0.88049201717098979</v>
      </c>
      <c r="WG5" s="120">
        <v>0.88049201717099079</v>
      </c>
      <c r="WH5" s="120">
        <v>0.88019300306943538</v>
      </c>
      <c r="WI5" s="120">
        <v>0.88019300306943571</v>
      </c>
      <c r="WJ5" s="120">
        <v>0.8798917332675823</v>
      </c>
      <c r="WK5" s="120">
        <v>0.87989173326758108</v>
      </c>
      <c r="WL5" s="120">
        <v>0.87958817926152244</v>
      </c>
      <c r="WM5" s="120">
        <v>0.879588179261522</v>
      </c>
      <c r="WN5" s="120">
        <v>0.87928231204052776</v>
      </c>
      <c r="WO5" s="120">
        <v>0.8792823120405272</v>
      </c>
      <c r="WP5" s="120">
        <v>0.8789741020754076</v>
      </c>
      <c r="WQ5" s="120">
        <v>0.87897410207540871</v>
      </c>
      <c r="WR5" s="120">
        <v>0.87866351930653841</v>
      </c>
      <c r="WS5" s="120">
        <v>0.87866351930653774</v>
      </c>
      <c r="WT5" s="120">
        <v>0.87835053313154132</v>
      </c>
      <c r="WU5" s="120">
        <v>0.87835053313154077</v>
      </c>
      <c r="WV5" s="120">
        <v>0.87803511239262666</v>
      </c>
      <c r="WW5" s="120">
        <v>0.87803511239262577</v>
      </c>
      <c r="WX5" s="120">
        <v>0.87771722536356189</v>
      </c>
      <c r="WY5" s="120">
        <v>0.87771722536356134</v>
      </c>
      <c r="WZ5" s="120">
        <v>0.87739683973626714</v>
      </c>
      <c r="XA5" s="120">
        <v>0.87739683973626714</v>
      </c>
      <c r="XB5" s="120">
        <v>0.87707392260702499</v>
      </c>
      <c r="XC5" s="120">
        <v>0.87707392260702588</v>
      </c>
      <c r="XD5" s="120">
        <v>0.87674844046228695</v>
      </c>
      <c r="XE5" s="120">
        <v>0.8767484404622875</v>
      </c>
      <c r="XF5" s="120">
        <v>0.87642035916406646</v>
      </c>
      <c r="XG5" s="120">
        <v>0.87642035916406547</v>
      </c>
      <c r="XH5" s="120">
        <v>0.87608964393489264</v>
      </c>
      <c r="XI5" s="120">
        <v>0.87608964393489186</v>
      </c>
      <c r="XJ5" s="120">
        <v>0.8757562593423357</v>
      </c>
      <c r="XK5" s="120">
        <v>0.8757562593423367</v>
      </c>
      <c r="XL5" s="120">
        <v>0.87542016928305777</v>
      </c>
      <c r="XM5" s="120">
        <v>0.87542016928305821</v>
      </c>
      <c r="XN5" s="120">
        <v>0.87508133696639057</v>
      </c>
      <c r="XO5" s="120">
        <v>0.87508133696639134</v>
      </c>
      <c r="XP5" s="120">
        <v>0.87473972489742158</v>
      </c>
      <c r="XQ5" s="120">
        <v>0.87473972489742091</v>
      </c>
      <c r="XR5" s="120">
        <v>0.87439529485956224</v>
      </c>
      <c r="XS5" s="120">
        <v>0.87439529485956147</v>
      </c>
      <c r="XT5" s="120">
        <v>0.87404800789659609</v>
      </c>
      <c r="XU5" s="120">
        <v>0.87404800789659642</v>
      </c>
      <c r="XV5" s="120">
        <v>0.87369782429417286</v>
      </c>
      <c r="XW5" s="120">
        <v>0.87369782429417275</v>
      </c>
      <c r="XX5" s="120">
        <v>0.87334470356072769</v>
      </c>
      <c r="XY5" s="120">
        <v>0.87334470356072857</v>
      </c>
      <c r="XZ5" s="120">
        <v>0.87298860440781867</v>
      </c>
      <c r="YA5" s="120">
        <v>0.872988604407819</v>
      </c>
      <c r="YB5" s="120">
        <v>0.87262948472984847</v>
      </c>
      <c r="YC5" s="120">
        <v>0.87262948472984814</v>
      </c>
      <c r="YD5" s="120">
        <v>0.87226730158315635</v>
      </c>
      <c r="YE5" s="120">
        <v>0.87226730158315735</v>
      </c>
      <c r="YF5" s="120">
        <v>0.87190201116444466</v>
      </c>
      <c r="YG5" s="120">
        <v>0.87190201116444432</v>
      </c>
      <c r="YH5" s="120">
        <v>0.87153356878852928</v>
      </c>
      <c r="YI5" s="120">
        <v>0.87153356878852972</v>
      </c>
      <c r="YJ5" s="120">
        <v>0.87116192886538468</v>
      </c>
      <c r="YK5" s="120">
        <v>0.87116192886538435</v>
      </c>
      <c r="YL5" s="120">
        <v>0.87078704487643765</v>
      </c>
      <c r="YM5" s="120">
        <v>0.87078704487643821</v>
      </c>
      <c r="YN5" s="120">
        <v>0.87040886935012507</v>
      </c>
      <c r="YO5" s="120">
        <v>0.87040886935012463</v>
      </c>
      <c r="YP5" s="120">
        <v>0.87002735383663476</v>
      </c>
      <c r="YQ5" s="120">
        <v>0.87002735383663399</v>
      </c>
      <c r="YR5" s="120">
        <v>0.86964244888183817</v>
      </c>
      <c r="YS5" s="120">
        <v>0.86964244888183795</v>
      </c>
      <c r="YT5" s="120">
        <v>0.86925410400036129</v>
      </c>
      <c r="YU5" s="120">
        <v>0.86925410400036141</v>
      </c>
      <c r="YV5" s="120">
        <v>0.86886226764777819</v>
      </c>
      <c r="YW5" s="120">
        <v>0.86886226764777841</v>
      </c>
      <c r="YX5" s="120">
        <v>0.86846688719186849</v>
      </c>
      <c r="YY5" s="120">
        <v>0.86846688719186749</v>
      </c>
      <c r="YZ5" s="120">
        <v>0.86806790888292384</v>
      </c>
      <c r="ZA5" s="120">
        <v>0.86806790888292362</v>
      </c>
      <c r="ZB5" s="120">
        <v>0.8676652778230638</v>
      </c>
      <c r="ZC5" s="120">
        <v>0.86766527782306224</v>
      </c>
      <c r="ZD5" s="120">
        <v>0.86725893793449549</v>
      </c>
      <c r="ZE5" s="120">
        <v>0.8672589379344966</v>
      </c>
      <c r="ZF5" s="120">
        <v>0.8668488319267238</v>
      </c>
      <c r="ZG5" s="120">
        <v>0.86684883192672435</v>
      </c>
      <c r="ZH5" s="120">
        <v>0.86643490126261069</v>
      </c>
      <c r="ZI5" s="120">
        <v>0.86643490126261002</v>
      </c>
      <c r="ZJ5" s="120">
        <v>0.86601708612328343</v>
      </c>
      <c r="ZK5" s="120">
        <v>0.86601708612328421</v>
      </c>
      <c r="ZL5" s="120">
        <v>0.86559532537183403</v>
      </c>
      <c r="ZM5" s="120">
        <v>0.86559532537183337</v>
      </c>
      <c r="ZN5" s="120">
        <v>0.86516955651572491</v>
      </c>
      <c r="ZO5" s="120">
        <v>0.86516955651572436</v>
      </c>
      <c r="ZP5" s="120">
        <v>0.86473971566791796</v>
      </c>
      <c r="ZQ5" s="120">
        <v>0.8647397156679193</v>
      </c>
      <c r="ZR5" s="120">
        <v>0.86430573750659656</v>
      </c>
      <c r="ZS5" s="120">
        <v>0.86430573750659656</v>
      </c>
      <c r="ZT5" s="120">
        <v>0.86386755523346914</v>
      </c>
      <c r="ZU5" s="120">
        <v>0.86386755523346959</v>
      </c>
      <c r="ZV5" s="120">
        <v>0.86342510053059351</v>
      </c>
      <c r="ZW5" s="120">
        <v>0.86342510053059307</v>
      </c>
      <c r="ZX5" s="120">
        <v>0.86297830351562532</v>
      </c>
      <c r="ZY5" s="120">
        <v>0.86297830351562443</v>
      </c>
      <c r="ZZ5" s="120">
        <v>0.86252709269546701</v>
      </c>
      <c r="AAA5" s="120">
        <v>0.86252709269546579</v>
      </c>
      <c r="AAB5" s="120">
        <v>0.86207139491821083</v>
      </c>
      <c r="AAC5" s="120">
        <v>0.86207139491821161</v>
      </c>
      <c r="AAD5" s="120">
        <v>0.86161113532333211</v>
      </c>
      <c r="AAE5" s="120">
        <v>0.86161113532333089</v>
      </c>
      <c r="AAF5" s="120">
        <v>0.86114623729002382</v>
      </c>
      <c r="AAG5" s="120">
        <v>0.86114623729002437</v>
      </c>
      <c r="AAH5" s="120">
        <v>0.86067662238363418</v>
      </c>
      <c r="AAI5" s="120">
        <v>0.86067662238363307</v>
      </c>
      <c r="AAJ5" s="120">
        <v>0.86020221030007038</v>
      </c>
      <c r="AAK5" s="120">
        <v>0.86020221030007082</v>
      </c>
      <c r="AAL5" s="120">
        <v>0.85972291880813045</v>
      </c>
      <c r="AAM5" s="120">
        <v>0.85972291880813057</v>
      </c>
      <c r="AAN5" s="120">
        <v>0.85923866368962942</v>
      </c>
      <c r="AAO5" s="120">
        <v>0.85923866368962931</v>
      </c>
      <c r="AAP5" s="120">
        <v>0.85874935867724045</v>
      </c>
      <c r="AAQ5" s="120">
        <v>0.85874935867724123</v>
      </c>
      <c r="AAR5" s="120">
        <v>0.8582549153899488</v>
      </c>
      <c r="AAS5" s="120">
        <v>0.85825491538994869</v>
      </c>
      <c r="AAT5" s="120">
        <v>0.85775524326599728</v>
      </c>
      <c r="AAU5" s="120">
        <v>0.8577552432659965</v>
      </c>
      <c r="AAV5" s="120">
        <v>0.85725024949320772</v>
      </c>
      <c r="AAW5" s="120">
        <v>0.85725024949320772</v>
      </c>
      <c r="AAX5" s="120">
        <v>0.85673983893657946</v>
      </c>
      <c r="AAY5" s="120">
        <v>0.85673983893657879</v>
      </c>
      <c r="AAZ5" s="120">
        <v>0.85622391406300091</v>
      </c>
      <c r="ABA5" s="120">
        <v>0.85622391406300113</v>
      </c>
      <c r="ABB5" s="120">
        <v>0.8557023748629734</v>
      </c>
      <c r="ABC5" s="120">
        <v>0.85570237486297329</v>
      </c>
      <c r="ABD5" s="120">
        <v>0.85517511876917385</v>
      </c>
      <c r="ABE5" s="120">
        <v>0.85517511876917585</v>
      </c>
      <c r="ABF5" s="120">
        <v>0.85464204057173876</v>
      </c>
      <c r="ABG5" s="120">
        <v>0.85464204057173909</v>
      </c>
      <c r="ABH5" s="120">
        <v>0.8541030323300699</v>
      </c>
      <c r="ABI5" s="120">
        <v>0.85410303233006968</v>
      </c>
      <c r="ABJ5" s="120">
        <v>0.85355798328103938</v>
      </c>
      <c r="ABK5" s="120">
        <v>0.8535579832810386</v>
      </c>
      <c r="ABL5" s="120">
        <v>0.85300677974337868</v>
      </c>
      <c r="ABM5" s="120">
        <v>0.85300677974337957</v>
      </c>
      <c r="ABN5" s="120">
        <v>0.8524493050180928</v>
      </c>
      <c r="ABO5" s="120">
        <v>0.85244930501809313</v>
      </c>
      <c r="ABP5" s="120">
        <v>0.85188543928466975</v>
      </c>
      <c r="ABQ5" s="120">
        <v>0.85188543928466998</v>
      </c>
      <c r="ABR5" s="120">
        <v>0.85131505949291397</v>
      </c>
      <c r="ABS5" s="120">
        <v>0.85131505949291564</v>
      </c>
      <c r="ABT5" s="120">
        <v>0.85073803925015234</v>
      </c>
      <c r="ABU5" s="120">
        <v>0.85073803925015246</v>
      </c>
      <c r="ABV5" s="120">
        <v>0.85015424870358514</v>
      </c>
      <c r="ABW5" s="120">
        <v>0.8501542487035858</v>
      </c>
      <c r="ABX5" s="120">
        <v>0.84956355441755194</v>
      </c>
      <c r="ABY5" s="120">
        <v>0.84956355441755171</v>
      </c>
      <c r="ABZ5" s="120">
        <v>0.84896581924540893</v>
      </c>
      <c r="ACA5" s="120">
        <v>0.84896581924540959</v>
      </c>
      <c r="ACB5" s="120">
        <v>0.84836090219579052</v>
      </c>
      <c r="ACC5" s="120">
        <v>0.84836090219579097</v>
      </c>
      <c r="ACD5" s="120">
        <v>0.84774865829290758</v>
      </c>
      <c r="ACE5" s="120">
        <v>0.8477486582929078</v>
      </c>
      <c r="ACF5" s="120">
        <v>0.84712893843060932</v>
      </c>
      <c r="ACG5" s="120">
        <v>0.8471289384306091</v>
      </c>
      <c r="ACH5" s="120">
        <v>0.84650158921984564</v>
      </c>
      <c r="ACI5" s="120">
        <v>0.84650158921984586</v>
      </c>
      <c r="ACJ5" s="120">
        <v>0.84586645282920025</v>
      </c>
      <c r="ACK5" s="120">
        <v>0.84586645282920025</v>
      </c>
      <c r="ACL5" s="120">
        <v>0.8452233668180924</v>
      </c>
      <c r="ACM5" s="120">
        <v>0.84522336681809196</v>
      </c>
      <c r="ACN5" s="120">
        <v>0.84457216396227108</v>
      </c>
      <c r="ACO5" s="120">
        <v>0.84457216396227097</v>
      </c>
      <c r="ACP5" s="120">
        <v>0.84391267207116305</v>
      </c>
      <c r="ACQ5" s="120">
        <v>0.84391267207116327</v>
      </c>
      <c r="ACR5" s="120">
        <v>0.84324471379661903</v>
      </c>
      <c r="ACS5" s="120">
        <v>0.84324471379661847</v>
      </c>
      <c r="ACT5" s="120">
        <v>0.84256810643259006</v>
      </c>
      <c r="ACU5" s="120">
        <v>0.84256810643258884</v>
      </c>
      <c r="ACV5" s="120">
        <v>0.84188266170519921</v>
      </c>
      <c r="ACW5" s="120">
        <v>0.84188266170519754</v>
      </c>
      <c r="ACX5" s="120">
        <v>0.84118818555268793</v>
      </c>
      <c r="ACY5" s="120">
        <v>0.84118818555268848</v>
      </c>
      <c r="ACZ5" s="120">
        <v>0.84048447789462732</v>
      </c>
      <c r="ADA5" s="120">
        <v>0.84048447789462677</v>
      </c>
      <c r="ADB5" s="120">
        <v>0.83977133238978019</v>
      </c>
      <c r="ADC5" s="120">
        <v>0.83977133238977986</v>
      </c>
      <c r="ADD5" s="120">
        <v>0.83904853618196196</v>
      </c>
      <c r="ADE5" s="120">
        <v>0.83904853618196107</v>
      </c>
      <c r="ADF5" s="120">
        <v>0.83831586963316651</v>
      </c>
      <c r="ADG5" s="120">
        <v>0.83831586963316673</v>
      </c>
      <c r="ADH5" s="120">
        <v>0.83757310604321644</v>
      </c>
      <c r="ADI5" s="120">
        <v>0.83757310604321589</v>
      </c>
      <c r="ADJ5" s="120">
        <v>0.83682001135511341</v>
      </c>
      <c r="ADK5" s="120">
        <v>0.83682001135511286</v>
      </c>
      <c r="ADL5" s="120">
        <v>0.83605634384522298</v>
      </c>
      <c r="ADM5" s="120">
        <v>0.83605634384522332</v>
      </c>
      <c r="ADN5" s="120">
        <v>0.8352818537973723</v>
      </c>
      <c r="ADO5" s="120">
        <v>0.8352818537973723</v>
      </c>
      <c r="ADP5" s="120">
        <v>0.83449628315983615</v>
      </c>
      <c r="ADQ5" s="120">
        <v>0.83449628315983659</v>
      </c>
      <c r="ADR5" s="120">
        <v>0.83369936518417809</v>
      </c>
      <c r="ADS5" s="120">
        <v>0.83369936518417787</v>
      </c>
      <c r="ADT5" s="120">
        <v>0.832890824044767</v>
      </c>
      <c r="ADU5" s="120">
        <v>0.83289082404476766</v>
      </c>
      <c r="ADV5" s="120">
        <v>0.83207037443776088</v>
      </c>
      <c r="ADW5" s="120">
        <v>0.83207037443775977</v>
      </c>
      <c r="ADX5" s="120">
        <v>0.83123772115820771</v>
      </c>
      <c r="ADY5" s="120">
        <v>0.83123772115820693</v>
      </c>
      <c r="ADZ5" s="120">
        <v>0.83039255865387185</v>
      </c>
      <c r="AEA5" s="120">
        <v>0.83039255865387163</v>
      </c>
      <c r="AEB5" s="120">
        <v>0.82953457055423296</v>
      </c>
      <c r="AEC5" s="120">
        <v>0.82953457055423319</v>
      </c>
      <c r="AED5" s="120">
        <v>0.82866342917300673</v>
      </c>
      <c r="AEE5" s="120">
        <v>0.82866342917300706</v>
      </c>
      <c r="AEF5" s="120">
        <v>0.82777879498242912</v>
      </c>
      <c r="AEG5" s="120">
        <v>0.82777879498242934</v>
      </c>
      <c r="AEH5" s="120">
        <v>0.82688031605737344</v>
      </c>
      <c r="AEI5" s="120">
        <v>0.82688031605737422</v>
      </c>
      <c r="AEJ5" s="120">
        <v>0.8259676274872414</v>
      </c>
      <c r="AEK5" s="120">
        <v>0.82596762748724095</v>
      </c>
      <c r="AEL5" s="120">
        <v>0.82504035075338955</v>
      </c>
      <c r="AEM5" s="120">
        <v>0.82504035075338911</v>
      </c>
      <c r="AEN5" s="120">
        <v>0.82409809306969184</v>
      </c>
      <c r="AEO5" s="120">
        <v>0.8240980930696914</v>
      </c>
      <c r="AEP5" s="120">
        <v>0.8231404466836123</v>
      </c>
      <c r="AEQ5" s="120">
        <v>0.82314044668361319</v>
      </c>
      <c r="AER5" s="120">
        <v>0.82216698813498401</v>
      </c>
      <c r="AES5" s="120">
        <v>0.82216698813498323</v>
      </c>
      <c r="AET5" s="120">
        <v>0.82117727746940461</v>
      </c>
      <c r="AEU5" s="120">
        <v>0.82117727746940505</v>
      </c>
      <c r="AEV5" s="120">
        <v>0.8201708574029799</v>
      </c>
      <c r="AEW5" s="120">
        <v>0.82017085740297935</v>
      </c>
      <c r="AEX5" s="120">
        <v>0.81914725243474895</v>
      </c>
      <c r="AEY5" s="120">
        <v>0.81914725243474851</v>
      </c>
      <c r="AEZ5" s="120">
        <v>0.81810596790294343</v>
      </c>
      <c r="AFA5" s="120">
        <v>0.81810596790294365</v>
      </c>
      <c r="AFB5" s="120">
        <v>0.81704648898078092</v>
      </c>
      <c r="AFC5" s="120">
        <v>0.81704648898078058</v>
      </c>
      <c r="AFD5" s="120">
        <v>0.81596827960718488</v>
      </c>
      <c r="AFE5" s="120">
        <v>0.81596827960718543</v>
      </c>
      <c r="AFF5" s="120">
        <v>0.81487078134738777</v>
      </c>
      <c r="AFG5" s="120">
        <v>0.81487078134738855</v>
      </c>
      <c r="AFH5" s="120">
        <v>0.81375341217790387</v>
      </c>
      <c r="AFI5" s="120">
        <v>0.81375341217790442</v>
      </c>
      <c r="AFJ5" s="120">
        <v>0.8126155651898852</v>
      </c>
      <c r="AFK5" s="120">
        <v>0.81261556518988631</v>
      </c>
      <c r="AFL5" s="120">
        <v>0.81145660720429025</v>
      </c>
      <c r="AFM5" s="120">
        <v>0.81145660720429102</v>
      </c>
      <c r="AFN5" s="120">
        <v>0.81027587729169137</v>
      </c>
      <c r="AFO5" s="120">
        <v>0.81027587729169159</v>
      </c>
      <c r="AFP5" s="120">
        <v>0.80907268518886111</v>
      </c>
      <c r="AFQ5" s="120">
        <v>0.80907268518886089</v>
      </c>
      <c r="AFR5" s="120">
        <v>0.80784630960352832</v>
      </c>
      <c r="AFS5" s="120">
        <v>0.80784630960352888</v>
      </c>
      <c r="AFT5" s="120">
        <v>0.80659599639784929</v>
      </c>
      <c r="AFU5" s="120">
        <v>0.80659599639784818</v>
      </c>
      <c r="AFV5" s="120">
        <v>0.80532095664018166</v>
      </c>
      <c r="AFW5" s="120">
        <v>0.80532095664018111</v>
      </c>
      <c r="AFX5" s="120">
        <v>0.80402036451377268</v>
      </c>
      <c r="AFY5" s="120">
        <v>0.80402036451377357</v>
      </c>
      <c r="AFZ5" s="120">
        <v>0.80269335506972883</v>
      </c>
      <c r="AGA5" s="120">
        <v>0.80269335506972794</v>
      </c>
      <c r="AGB5" s="120">
        <v>0.80133902181040229</v>
      </c>
      <c r="AGC5" s="120">
        <v>0.80133902181040206</v>
      </c>
      <c r="AGD5" s="120">
        <v>0.79995641408786633</v>
      </c>
      <c r="AGE5" s="120">
        <v>0.79995641408786511</v>
      </c>
      <c r="AGF5" s="120">
        <v>0.79854453430049488</v>
      </c>
      <c r="AGG5" s="120">
        <v>0.7985445343004951</v>
      </c>
      <c r="AGH5" s="120">
        <v>0.79710233486890036</v>
      </c>
      <c r="AGI5" s="120">
        <v>0.79710233486890014</v>
      </c>
      <c r="AGJ5" s="120">
        <v>0.79562871497038756</v>
      </c>
      <c r="AGK5" s="120">
        <v>0.79562871497038701</v>
      </c>
      <c r="AGL5" s="120">
        <v>0.79412251700880565</v>
      </c>
      <c r="AGM5" s="120">
        <v>0.79412251700880576</v>
      </c>
      <c r="AGN5" s="120">
        <v>0.79258252279409525</v>
      </c>
      <c r="AGO5" s="120">
        <v>0.79258252279409569</v>
      </c>
      <c r="AGP5" s="120">
        <v>0.79100744940287759</v>
      </c>
      <c r="AGQ5" s="120">
        <v>0.79100744940287737</v>
      </c>
      <c r="AGR5" s="120">
        <v>0.78939594468814356</v>
      </c>
      <c r="AGS5" s="120">
        <v>0.78939594468814378</v>
      </c>
      <c r="AGT5" s="120">
        <v>0.78774658240233275</v>
      </c>
      <c r="AGU5" s="120">
        <v>0.78774658240233275</v>
      </c>
      <c r="AGV5" s="120">
        <v>0.7860578568938611</v>
      </c>
      <c r="AGW5" s="120">
        <v>0.78605785689386054</v>
      </c>
      <c r="AGX5" s="120">
        <v>0.78432817733227678</v>
      </c>
      <c r="AGY5" s="120">
        <v>0.78432817733227722</v>
      </c>
      <c r="AGZ5" s="120">
        <v>0.78255586141175115</v>
      </c>
      <c r="AHA5" s="120">
        <v>0.7825558614117516</v>
      </c>
      <c r="AHB5" s="120">
        <v>0.78073912847626892</v>
      </c>
      <c r="AHC5" s="120">
        <v>0.78073912847626925</v>
      </c>
      <c r="AHD5" s="120">
        <v>0.77887609200270225</v>
      </c>
      <c r="AHE5" s="120">
        <v>0.77887609200270114</v>
      </c>
      <c r="AHF5" s="120">
        <v>0.77696475136967258</v>
      </c>
      <c r="AHG5" s="120">
        <v>0.77696475136967269</v>
      </c>
      <c r="AHH5" s="120">
        <v>0.77500298283062441</v>
      </c>
      <c r="AHI5" s="120">
        <v>0.7750029828306243</v>
      </c>
      <c r="AHJ5" s="120">
        <v>0.77298852959853392</v>
      </c>
      <c r="AHK5" s="120">
        <v>0.77298852959853459</v>
      </c>
      <c r="AHL5" s="120">
        <v>0.77091899093711369</v>
      </c>
      <c r="AHM5" s="120">
        <v>0.77091899093711358</v>
      </c>
      <c r="AHN5" s="120">
        <v>0.76879181013867348</v>
      </c>
      <c r="AHO5" s="120">
        <v>0.76879181013867315</v>
      </c>
      <c r="AHP5" s="120">
        <v>0.76660426125185144</v>
      </c>
      <c r="AHQ5" s="120">
        <v>0.76660426125185155</v>
      </c>
      <c r="AHR5" s="120">
        <v>0.7643534344026669</v>
      </c>
      <c r="AHS5" s="120">
        <v>0.76435343440266712</v>
      </c>
      <c r="AHT5" s="120">
        <v>0.76203621952924361</v>
      </c>
      <c r="AHU5" s="120">
        <v>0.76203621952924383</v>
      </c>
      <c r="AHV5" s="120">
        <v>0.75964928832362955</v>
      </c>
      <c r="AHW5" s="120">
        <v>0.75964928832362866</v>
      </c>
      <c r="AHX5" s="120">
        <v>0.75718907414240477</v>
      </c>
      <c r="AHY5" s="120">
        <v>0.75718907414240522</v>
      </c>
      <c r="AHZ5" s="120">
        <v>0.75465174961049941</v>
      </c>
      <c r="AIA5" s="120">
        <v>0.75465174961049919</v>
      </c>
      <c r="AIB5" s="120">
        <v>0.75203320159859499</v>
      </c>
      <c r="AIC5" s="120">
        <v>0.75203320159859499</v>
      </c>
      <c r="AID5" s="120">
        <v>0.74932900320228013</v>
      </c>
      <c r="AIE5" s="120">
        <v>0.74932900320228046</v>
      </c>
      <c r="AIF5" s="120">
        <v>0.74653438228905789</v>
      </c>
      <c r="AIG5" s="120">
        <v>0.746534382289057</v>
      </c>
      <c r="AIH5" s="120">
        <v>0.74364418610520366</v>
      </c>
      <c r="AII5" s="120">
        <v>0.743644186105204</v>
      </c>
      <c r="AIJ5" s="120">
        <v>0.74065284134578302</v>
      </c>
      <c r="AIK5" s="120">
        <v>0.74065284134578291</v>
      </c>
      <c r="AIL5" s="120">
        <v>0.73755430898432239</v>
      </c>
      <c r="AIM5" s="120">
        <v>0.73755430898432262</v>
      </c>
      <c r="AIN5" s="120">
        <v>0.73434203302984713</v>
      </c>
      <c r="AIO5" s="120">
        <v>0.73434203302984724</v>
      </c>
      <c r="AIP5" s="120">
        <v>0.73100888222260552</v>
      </c>
      <c r="AIQ5" s="120">
        <v>0.73100888222260496</v>
      </c>
      <c r="AIR5" s="120">
        <v>0.72754708348947028</v>
      </c>
      <c r="AIS5" s="120">
        <v>0.72754708348947028</v>
      </c>
      <c r="AIT5" s="120">
        <v>0.7239481457469138</v>
      </c>
      <c r="AIU5" s="120">
        <v>0.7239481457469138</v>
      </c>
      <c r="AIV5" s="120">
        <v>0.72020277235286079</v>
      </c>
      <c r="AIW5" s="120">
        <v>0.7202027723528609</v>
      </c>
      <c r="AIX5" s="120">
        <v>0.71630076015433697</v>
      </c>
      <c r="AIY5" s="120">
        <v>0.71630076015433641</v>
      </c>
      <c r="AIZ5" s="120">
        <v>0.71223088263735068</v>
      </c>
      <c r="AJA5" s="120">
        <v>0.7122308826373509</v>
      </c>
      <c r="AJB5" s="120">
        <v>0.70798075413476425</v>
      </c>
      <c r="AJC5" s="120">
        <v>0.7079807541347638</v>
      </c>
      <c r="AJD5" s="120">
        <v>0.70353667135527354</v>
      </c>
      <c r="AJE5" s="120">
        <v>0.70353667135527331</v>
      </c>
      <c r="AJF5" s="120">
        <v>0.69888342762000544</v>
      </c>
      <c r="AJG5" s="120">
        <v>0.69888342762000577</v>
      </c>
      <c r="AJH5" s="120">
        <v>0.69400409407613206</v>
      </c>
      <c r="AJI5" s="120">
        <v>0.69400409407613139</v>
      </c>
      <c r="AJJ5" s="120">
        <v>0.68887976072333923</v>
      </c>
      <c r="AJK5" s="120">
        <v>0.68887976072333967</v>
      </c>
      <c r="AJL5" s="120">
        <v>0.68348922823533775</v>
      </c>
      <c r="AJM5" s="120">
        <v>0.68348922823533753</v>
      </c>
      <c r="AJN5" s="120">
        <v>0.67780863914246037</v>
      </c>
      <c r="AJO5" s="120">
        <v>0.67780863914246048</v>
      </c>
      <c r="AJP5" s="120">
        <v>0.67181103376536555</v>
      </c>
      <c r="AJQ5" s="120">
        <v>0.67181103376536555</v>
      </c>
      <c r="AJR5" s="120">
        <v>0.6654658120766187</v>
      </c>
      <c r="AJS5" s="120">
        <v>0.66546581207661859</v>
      </c>
      <c r="AJT5" s="120">
        <v>0.65873807702365639</v>
      </c>
      <c r="AJU5" s="120">
        <v>0.65873807702365639</v>
      </c>
      <c r="AJV5" s="120">
        <v>0.65158782720891384</v>
      </c>
      <c r="AJW5" s="120">
        <v>0.65158782720891395</v>
      </c>
      <c r="AJX5" s="120">
        <v>0.64396895637037244</v>
      </c>
      <c r="AJY5" s="120">
        <v>0.64396895637037233</v>
      </c>
      <c r="AJZ5" s="120">
        <v>0.6358280026288412</v>
      </c>
      <c r="AKA5" s="120">
        <v>0.63582800262884132</v>
      </c>
      <c r="AKB5" s="120">
        <v>0.62710257015714899</v>
      </c>
      <c r="AKC5" s="120">
        <v>0.62710257015714899</v>
      </c>
      <c r="AKD5" s="120">
        <v>0.61771931702969596</v>
      </c>
      <c r="AKE5" s="120">
        <v>0.61771931702969596</v>
      </c>
      <c r="AKF5" s="120">
        <v>0.60759136127308</v>
      </c>
      <c r="AKG5" s="120">
        <v>0.60759136127308011</v>
      </c>
      <c r="AKH5" s="120">
        <v>0.59661489585414529</v>
      </c>
      <c r="AKI5" s="120">
        <v>0.59661489585414529</v>
      </c>
      <c r="AKJ5" s="120">
        <v>0.58466471172869205</v>
      </c>
      <c r="AKK5" s="120">
        <v>0.58466471172869205</v>
      </c>
      <c r="AKL5" s="120">
        <v>0.5715881884098053</v>
      </c>
      <c r="AKM5" s="120">
        <v>0.5715881884098053</v>
      </c>
      <c r="AKN5" s="120">
        <v>0.55719709396362305</v>
      </c>
      <c r="AKO5" s="120">
        <v>0.55719709396362305</v>
      </c>
      <c r="AKP5" s="120">
        <v>0.54125618934631348</v>
      </c>
      <c r="AKQ5" s="120">
        <v>0.54125618934631348</v>
      </c>
      <c r="AKR5" s="120">
        <v>0.52346706390380859</v>
      </c>
      <c r="AKS5" s="120">
        <v>0.52346706390380859</v>
      </c>
      <c r="AKT5" s="120">
        <v>0.50344467163085938</v>
      </c>
      <c r="AKU5" s="120">
        <v>0.50344467163085938</v>
      </c>
      <c r="AKV5" s="120">
        <v>0.480682373046875</v>
      </c>
      <c r="AKW5" s="120">
        <v>0.480682373046875</v>
      </c>
      <c r="AKX5" s="120">
        <v>0.454498291015625</v>
      </c>
      <c r="AKY5" s="120">
        <v>0.454498291015625</v>
      </c>
      <c r="AKZ5" s="120">
        <v>0.4239501953125</v>
      </c>
      <c r="ALA5" s="120">
        <v>0.4239501953125</v>
      </c>
      <c r="ALB5" s="120">
        <v>0.3876953125</v>
      </c>
      <c r="ALC5" s="120">
        <v>0.3876953125</v>
      </c>
      <c r="ALD5" s="120">
        <v>0.34375</v>
      </c>
      <c r="ALE5" s="120">
        <v>0.34375</v>
      </c>
      <c r="ALF5" s="120">
        <v>0.2890625</v>
      </c>
      <c r="ALG5" s="120">
        <v>0.2890625</v>
      </c>
      <c r="ALH5" s="120">
        <v>0.21875</v>
      </c>
      <c r="ALI5" s="120">
        <v>0.21875</v>
      </c>
      <c r="ALJ5" s="120">
        <v>0.125</v>
      </c>
      <c r="ALK5" s="120" t="s">
        <v>105</v>
      </c>
      <c r="ALL5" s="120" t="s">
        <v>105</v>
      </c>
      <c r="ALM5" s="120" t="s">
        <v>105</v>
      </c>
      <c r="ALN5" s="120"/>
    </row>
    <row r="6" spans="1:1002" hidden="1">
      <c r="A6" s="119">
        <v>5</v>
      </c>
      <c r="B6" s="120">
        <v>0.89939705261085878</v>
      </c>
      <c r="C6" s="120">
        <v>0.89929695572040824</v>
      </c>
      <c r="D6" s="120">
        <v>0.89929705170411922</v>
      </c>
      <c r="E6" s="120">
        <v>0.89919665542718141</v>
      </c>
      <c r="F6" s="120">
        <v>0.89919674967161922</v>
      </c>
      <c r="G6" s="120">
        <v>0.89909605251279801</v>
      </c>
      <c r="H6" s="120">
        <v>0.89909614504204183</v>
      </c>
      <c r="I6" s="120">
        <v>0.89899514549546522</v>
      </c>
      <c r="J6" s="120">
        <v>0.89899523633337974</v>
      </c>
      <c r="K6" s="120">
        <v>0.89889393288260322</v>
      </c>
      <c r="L6" s="120">
        <v>0.89889402205284397</v>
      </c>
      <c r="M6" s="120">
        <v>0.89879241317075376</v>
      </c>
      <c r="N6" s="120">
        <v>0.89879250069676719</v>
      </c>
      <c r="O6" s="120">
        <v>0.89869058484548658</v>
      </c>
      <c r="P6" s="120">
        <v>0.89869067075050757</v>
      </c>
      <c r="Q6" s="120">
        <v>0.8985884463812942</v>
      </c>
      <c r="R6" s="120">
        <v>0.89858853068835076</v>
      </c>
      <c r="S6" s="120">
        <v>0.89848599624150494</v>
      </c>
      <c r="T6" s="120">
        <v>0.89848607897341293</v>
      </c>
      <c r="U6" s="120">
        <v>0.89838323287816924</v>
      </c>
      <c r="V6" s="120">
        <v>0.89838331405753724</v>
      </c>
      <c r="W6" s="120">
        <v>0.89828015473197176</v>
      </c>
      <c r="X6" s="120">
        <v>0.89828023438119864</v>
      </c>
      <c r="Y6" s="120">
        <v>0.89817676023212167</v>
      </c>
      <c r="Z6" s="120">
        <v>0.89817683837339901</v>
      </c>
      <c r="AA6" s="120">
        <v>0.89807304779625152</v>
      </c>
      <c r="AB6" s="120">
        <v>0.89807312445156384</v>
      </c>
      <c r="AC6" s="120">
        <v>0.89796901583031674</v>
      </c>
      <c r="AD6" s="120">
        <v>0.89796909102144118</v>
      </c>
      <c r="AE6" s="120">
        <v>0.89786466272848475</v>
      </c>
      <c r="AF6" s="120">
        <v>0.89786473647699172</v>
      </c>
      <c r="AG6" s="120">
        <v>0.89775998687303427</v>
      </c>
      <c r="AH6" s="120">
        <v>0.8977600592002839</v>
      </c>
      <c r="AI6" s="120">
        <v>0.89765498663424004</v>
      </c>
      <c r="AJ6" s="120">
        <v>0.89765505756139163</v>
      </c>
      <c r="AK6" s="120">
        <v>0.89754966037027006</v>
      </c>
      <c r="AL6" s="120">
        <v>0.89754972991827697</v>
      </c>
      <c r="AM6" s="120">
        <v>0.89744400642707856</v>
      </c>
      <c r="AN6" s="120">
        <v>0.89744407461668718</v>
      </c>
      <c r="AO6" s="120">
        <v>0.89733802313828481</v>
      </c>
      <c r="AP6" s="120">
        <v>0.89733808999003895</v>
      </c>
      <c r="AQ6" s="120">
        <v>0.8972317088250672</v>
      </c>
      <c r="AR6" s="120">
        <v>0.89723177435930457</v>
      </c>
      <c r="AS6" s="120">
        <v>0.89712506179605023</v>
      </c>
      <c r="AT6" s="120">
        <v>0.89712512603290662</v>
      </c>
      <c r="AU6" s="120">
        <v>0.89701808034718478</v>
      </c>
      <c r="AV6" s="120">
        <v>0.89701814330659302</v>
      </c>
      <c r="AW6" s="120">
        <v>0.89691076276163517</v>
      </c>
      <c r="AX6" s="120">
        <v>0.89691082446332626</v>
      </c>
      <c r="AY6" s="120">
        <v>0.8968031073096604</v>
      </c>
      <c r="AZ6" s="120">
        <v>0.89680316777316249</v>
      </c>
      <c r="BA6" s="120">
        <v>0.89669511224849396</v>
      </c>
      <c r="BB6" s="120">
        <v>0.89669517149313682</v>
      </c>
      <c r="BC6" s="120">
        <v>0.89658677582222757</v>
      </c>
      <c r="BD6" s="120">
        <v>0.89658683386713656</v>
      </c>
      <c r="BE6" s="120">
        <v>0.89647809626168218</v>
      </c>
      <c r="BF6" s="120">
        <v>0.89647815312578549</v>
      </c>
      <c r="BG6" s="120">
        <v>0.89636907178428926</v>
      </c>
      <c r="BH6" s="120">
        <v>0.89636912748631503</v>
      </c>
      <c r="BI6" s="120">
        <v>0.89625970059396831</v>
      </c>
      <c r="BJ6" s="120">
        <v>0.89625975515244738</v>
      </c>
      <c r="BK6" s="120">
        <v>0.89614998088099496</v>
      </c>
      <c r="BL6" s="120">
        <v>0.89615003431425866</v>
      </c>
      <c r="BM6" s="120">
        <v>0.89603991082187606</v>
      </c>
      <c r="BN6" s="120">
        <v>0.89603996314805967</v>
      </c>
      <c r="BO6" s="120">
        <v>0.89592948857922283</v>
      </c>
      <c r="BP6" s="120">
        <v>0.89592953981626389</v>
      </c>
      <c r="BQ6" s="120">
        <v>0.89581871230161747</v>
      </c>
      <c r="BR6" s="120">
        <v>0.895818762467258</v>
      </c>
      <c r="BS6" s="120">
        <v>0.89570758012347884</v>
      </c>
      <c r="BT6" s="120">
        <v>0.89570762923526814</v>
      </c>
      <c r="BU6" s="120">
        <v>0.8955960901649368</v>
      </c>
      <c r="BV6" s="120">
        <v>0.89559613824022555</v>
      </c>
      <c r="BW6" s="120">
        <v>0.89548424053168596</v>
      </c>
      <c r="BX6" s="120">
        <v>0.89548428758763432</v>
      </c>
      <c r="BY6" s="120">
        <v>0.8953720293148586</v>
      </c>
      <c r="BZ6" s="120">
        <v>0.89537207536843577</v>
      </c>
      <c r="CA6" s="120">
        <v>0.89525945459088219</v>
      </c>
      <c r="CB6" s="120">
        <v>0.89525949965885898</v>
      </c>
      <c r="CC6" s="120">
        <v>0.89514651442133475</v>
      </c>
      <c r="CD6" s="120">
        <v>0.89514655852029668</v>
      </c>
      <c r="CE6" s="120">
        <v>0.89503320685281407</v>
      </c>
      <c r="CF6" s="120">
        <v>0.89503324999915324</v>
      </c>
      <c r="CG6" s="120">
        <v>0.89491952991678414</v>
      </c>
      <c r="CH6" s="120">
        <v>0.89491957212670403</v>
      </c>
      <c r="CI6" s="120">
        <v>0.8948054816294333</v>
      </c>
      <c r="CJ6" s="120">
        <v>0.89480552291894688</v>
      </c>
      <c r="CK6" s="120">
        <v>0.89469105999152787</v>
      </c>
      <c r="CL6" s="120">
        <v>0.89469110037646282</v>
      </c>
      <c r="CM6" s="120">
        <v>0.89457626298826487</v>
      </c>
      <c r="CN6" s="120">
        <v>0.89457630248426079</v>
      </c>
      <c r="CO6" s="120">
        <v>0.89446108858911855</v>
      </c>
      <c r="CP6" s="120">
        <v>0.89446112721162629</v>
      </c>
      <c r="CQ6" s="120">
        <v>0.89434553474768996</v>
      </c>
      <c r="CR6" s="120">
        <v>0.89434557251197966</v>
      </c>
      <c r="CS6" s="120">
        <v>0.89422959940155233</v>
      </c>
      <c r="CT6" s="120">
        <v>0.89422963632270525</v>
      </c>
      <c r="CU6" s="120">
        <v>0.89411328047209526</v>
      </c>
      <c r="CV6" s="120">
        <v>0.8941133165650117</v>
      </c>
      <c r="CW6" s="120">
        <v>0.89399657586436787</v>
      </c>
      <c r="CX6" s="120">
        <v>0.89399661114376361</v>
      </c>
      <c r="CY6" s="120">
        <v>0.89387948346691781</v>
      </c>
      <c r="CZ6" s="120">
        <v>0.89387951794732534</v>
      </c>
      <c r="DA6" s="120">
        <v>0.89376200115162519</v>
      </c>
      <c r="DB6" s="120">
        <v>0.89376203484740002</v>
      </c>
      <c r="DC6" s="120">
        <v>0.89364412677354865</v>
      </c>
      <c r="DD6" s="120">
        <v>0.89364415969886724</v>
      </c>
      <c r="DE6" s="120">
        <v>0.89352585817075469</v>
      </c>
      <c r="DF6" s="120">
        <v>0.89352589033961005</v>
      </c>
      <c r="DG6" s="120">
        <v>0.89340719316414874</v>
      </c>
      <c r="DH6" s="120">
        <v>0.89340722459035748</v>
      </c>
      <c r="DI6" s="120">
        <v>0.89328812955730308</v>
      </c>
      <c r="DJ6" s="120">
        <v>0.89328816025450575</v>
      </c>
      <c r="DK6" s="120">
        <v>0.89316866513629289</v>
      </c>
      <c r="DL6" s="120">
        <v>0.89316869511795349</v>
      </c>
      <c r="DM6" s="120">
        <v>0.89304879766951384</v>
      </c>
      <c r="DN6" s="120">
        <v>0.89304882694892307</v>
      </c>
      <c r="DO6" s="120">
        <v>0.89292852490751362</v>
      </c>
      <c r="DP6" s="120">
        <v>0.89292855349778499</v>
      </c>
      <c r="DQ6" s="120">
        <v>0.89280784458280571</v>
      </c>
      <c r="DR6" s="120">
        <v>0.89280787249688198</v>
      </c>
      <c r="DS6" s="120">
        <v>0.89268675440969658</v>
      </c>
      <c r="DT6" s="120">
        <v>0.89268678166034732</v>
      </c>
      <c r="DU6" s="120">
        <v>0.89256525208409632</v>
      </c>
      <c r="DV6" s="120">
        <v>0.8925652786839231</v>
      </c>
      <c r="DW6" s="120">
        <v>0.89244333528333775</v>
      </c>
      <c r="DX6" s="120">
        <v>0.89244336124476742</v>
      </c>
      <c r="DY6" s="120">
        <v>0.8923210016659866</v>
      </c>
      <c r="DZ6" s="120">
        <v>0.89232102700128135</v>
      </c>
      <c r="EA6" s="120">
        <v>0.89219824887165466</v>
      </c>
      <c r="EB6" s="120">
        <v>0.89219827359290838</v>
      </c>
      <c r="EC6" s="120">
        <v>0.89207507452080259</v>
      </c>
      <c r="ED6" s="120">
        <v>0.89207509863994217</v>
      </c>
      <c r="EE6" s="120">
        <v>0.89195147621455473</v>
      </c>
      <c r="EF6" s="120">
        <v>0.89195149974333821</v>
      </c>
      <c r="EG6" s="120">
        <v>0.8918274515344865</v>
      </c>
      <c r="EH6" s="120">
        <v>0.89182747448451283</v>
      </c>
      <c r="EI6" s="120">
        <v>0.89170299804244191</v>
      </c>
      <c r="EJ6" s="120">
        <v>0.89170302042514549</v>
      </c>
      <c r="EK6" s="120">
        <v>0.89157811328032155</v>
      </c>
      <c r="EL6" s="120">
        <v>0.89157813510697093</v>
      </c>
      <c r="EM6" s="120">
        <v>0.89145279476987771</v>
      </c>
      <c r="EN6" s="120">
        <v>0.89145281605158577</v>
      </c>
      <c r="EO6" s="120">
        <v>0.89132704001251262</v>
      </c>
      <c r="EP6" s="120">
        <v>0.89132706076022927</v>
      </c>
      <c r="EQ6" s="120">
        <v>0.89120084648906672</v>
      </c>
      <c r="ER6" s="120">
        <v>0.8912008667135819</v>
      </c>
      <c r="ES6" s="120">
        <v>0.89107421165959899</v>
      </c>
      <c r="ET6" s="120">
        <v>0.89107423137154873</v>
      </c>
      <c r="EU6" s="120">
        <v>0.89094713296318362</v>
      </c>
      <c r="EV6" s="120">
        <v>0.89094715217304465</v>
      </c>
      <c r="EW6" s="120">
        <v>0.89081960781768266</v>
      </c>
      <c r="EX6" s="120">
        <v>0.89081962653577729</v>
      </c>
      <c r="EY6" s="120">
        <v>0.8906916336195283</v>
      </c>
      <c r="EZ6" s="120">
        <v>0.89069165185602606</v>
      </c>
      <c r="FA6" s="120">
        <v>0.8905632077435004</v>
      </c>
      <c r="FB6" s="120">
        <v>0.89056322550841438</v>
      </c>
      <c r="FC6" s="120">
        <v>0.89043432754249474</v>
      </c>
      <c r="FD6" s="120">
        <v>0.89043434484569162</v>
      </c>
      <c r="FE6" s="120">
        <v>0.89030499034730204</v>
      </c>
      <c r="FF6" s="120">
        <v>0.89030500719849526</v>
      </c>
      <c r="FG6" s="120">
        <v>0.89017519346636642</v>
      </c>
      <c r="FH6" s="120">
        <v>0.890175209875118</v>
      </c>
      <c r="FI6" s="120">
        <v>0.89004493418555441</v>
      </c>
      <c r="FJ6" s="120">
        <v>0.89004495016128182</v>
      </c>
      <c r="FK6" s="120">
        <v>0.88991420976791535</v>
      </c>
      <c r="FL6" s="120">
        <v>0.88991422531988795</v>
      </c>
      <c r="FM6" s="120">
        <v>0.88978301745343991</v>
      </c>
      <c r="FN6" s="120">
        <v>0.8897830325907794</v>
      </c>
      <c r="FO6" s="120">
        <v>0.88965135445881105</v>
      </c>
      <c r="FP6" s="120">
        <v>0.88965136919049959</v>
      </c>
      <c r="FQ6" s="120">
        <v>0.88951921797716582</v>
      </c>
      <c r="FR6" s="120">
        <v>0.88951923231203767</v>
      </c>
      <c r="FS6" s="120">
        <v>0.88938660517782864</v>
      </c>
      <c r="FT6" s="120">
        <v>0.8893866191245805</v>
      </c>
      <c r="FU6" s="120">
        <v>0.88925351320607138</v>
      </c>
      <c r="FV6" s="120">
        <v>0.88925352677325287</v>
      </c>
      <c r="FW6" s="120">
        <v>0.88911993918284138</v>
      </c>
      <c r="FX6" s="120">
        <v>0.88911995237887143</v>
      </c>
      <c r="FY6" s="120">
        <v>0.88898588020451319</v>
      </c>
      <c r="FZ6" s="120">
        <v>0.88898589303766584</v>
      </c>
      <c r="GA6" s="120">
        <v>0.88885133334261268</v>
      </c>
      <c r="GB6" s="120">
        <v>0.88885134582102698</v>
      </c>
      <c r="GC6" s="120">
        <v>0.8887162956435497</v>
      </c>
      <c r="GD6" s="120">
        <v>0.8887163077752317</v>
      </c>
      <c r="GE6" s="120">
        <v>0.88858076412835385</v>
      </c>
      <c r="GF6" s="120">
        <v>0.88858077592117191</v>
      </c>
      <c r="GG6" s="120">
        <v>0.88844473579238858</v>
      </c>
      <c r="GH6" s="120">
        <v>0.88844474725407896</v>
      </c>
      <c r="GI6" s="120">
        <v>0.88830820760507068</v>
      </c>
      <c r="GJ6" s="120">
        <v>0.88830821874323862</v>
      </c>
      <c r="GK6" s="120">
        <v>0.88817117650959865</v>
      </c>
      <c r="GL6" s="120">
        <v>0.8881711873317174</v>
      </c>
      <c r="GM6" s="120">
        <v>0.88803363942265223</v>
      </c>
      <c r="GN6" s="120">
        <v>0.88803364993606859</v>
      </c>
      <c r="GO6" s="120">
        <v>0.88789559323410538</v>
      </c>
      <c r="GP6" s="120">
        <v>0.8878956034460358</v>
      </c>
      <c r="GQ6" s="120">
        <v>0.8877570348067344</v>
      </c>
      <c r="GR6" s="120">
        <v>0.88775704472427197</v>
      </c>
      <c r="GS6" s="120">
        <v>0.88761796097591428</v>
      </c>
      <c r="GT6" s="120">
        <v>0.88761797060602243</v>
      </c>
      <c r="GU6" s="120">
        <v>0.88747836854931395</v>
      </c>
      <c r="GV6" s="120">
        <v>0.88747837789883455</v>
      </c>
      <c r="GW6" s="120">
        <v>0.88733825430659252</v>
      </c>
      <c r="GX6" s="120">
        <v>0.88733826338224753</v>
      </c>
      <c r="GY6" s="120">
        <v>0.88719761499908856</v>
      </c>
      <c r="GZ6" s="120">
        <v>0.88719762380747258</v>
      </c>
      <c r="HA6" s="120">
        <v>0.88705644734949307</v>
      </c>
      <c r="HB6" s="120">
        <v>0.8870564558970857</v>
      </c>
      <c r="HC6" s="120">
        <v>0.88691474805154613</v>
      </c>
      <c r="HD6" s="120">
        <v>0.88691475634470329</v>
      </c>
      <c r="HE6" s="120">
        <v>0.88677251376969157</v>
      </c>
      <c r="HF6" s="120">
        <v>0.8867725218146576</v>
      </c>
      <c r="HG6" s="120">
        <v>0.88662974113876392</v>
      </c>
      <c r="HH6" s="120">
        <v>0.88662974894166457</v>
      </c>
      <c r="HI6" s="120">
        <v>0.8864864267636493</v>
      </c>
      <c r="HJ6" s="120">
        <v>0.88648643433049212</v>
      </c>
      <c r="HK6" s="120">
        <v>0.88634256721894045</v>
      </c>
      <c r="HL6" s="120">
        <v>0.88634257455562504</v>
      </c>
      <c r="HM6" s="120">
        <v>0.88619815904859944</v>
      </c>
      <c r="HN6" s="120">
        <v>0.88619816616091029</v>
      </c>
      <c r="HO6" s="120">
        <v>0.88605319876560795</v>
      </c>
      <c r="HP6" s="120">
        <v>0.88605320565921963</v>
      </c>
      <c r="HQ6" s="120">
        <v>0.88590768285161337</v>
      </c>
      <c r="HR6" s="120">
        <v>0.88590768953208876</v>
      </c>
      <c r="HS6" s="120">
        <v>0.88576160775656776</v>
      </c>
      <c r="HT6" s="120">
        <v>0.88576161422936373</v>
      </c>
      <c r="HU6" s="120">
        <v>0.88561496989836797</v>
      </c>
      <c r="HV6" s="120">
        <v>0.88561497616883467</v>
      </c>
      <c r="HW6" s="120">
        <v>0.88546776566248631</v>
      </c>
      <c r="HX6" s="120">
        <v>0.88546777173586666</v>
      </c>
      <c r="HY6" s="120">
        <v>0.88531999140159556</v>
      </c>
      <c r="HZ6" s="120">
        <v>0.8853199972830299</v>
      </c>
      <c r="IA6" s="120">
        <v>0.88517164343518817</v>
      </c>
      <c r="IB6" s="120">
        <v>0.88517164912971147</v>
      </c>
      <c r="IC6" s="120">
        <v>0.88502271804919375</v>
      </c>
      <c r="ID6" s="120">
        <v>0.88502272356174383</v>
      </c>
      <c r="IE6" s="120">
        <v>0.8848732114955925</v>
      </c>
      <c r="IF6" s="120">
        <v>0.88487321683100006</v>
      </c>
      <c r="IG6" s="120">
        <v>0.88472311999200781</v>
      </c>
      <c r="IH6" s="120">
        <v>0.88472312515501073</v>
      </c>
      <c r="II6" s="120">
        <v>0.88457243972131749</v>
      </c>
      <c r="IJ6" s="120">
        <v>0.88457244471655283</v>
      </c>
      <c r="IK6" s="120">
        <v>0.8844211668312395</v>
      </c>
      <c r="IL6" s="120">
        <v>0.88442117166324652</v>
      </c>
      <c r="IM6" s="120">
        <v>0.88426929743391891</v>
      </c>
      <c r="IN6" s="120">
        <v>0.88426930210714516</v>
      </c>
      <c r="IO6" s="120">
        <v>0.88411682760551047</v>
      </c>
      <c r="IP6" s="120">
        <v>0.88411683212430614</v>
      </c>
      <c r="IQ6" s="120">
        <v>0.88396375338575217</v>
      </c>
      <c r="IR6" s="120">
        <v>0.88396375775437908</v>
      </c>
      <c r="IS6" s="120">
        <v>0.88381007077753371</v>
      </c>
      <c r="IT6" s="120">
        <v>0.8838100750001584</v>
      </c>
      <c r="IU6" s="120">
        <v>0.88365577574645926</v>
      </c>
      <c r="IV6" s="120">
        <v>0.88365577982716037</v>
      </c>
      <c r="IW6" s="120">
        <v>0.88350086422039931</v>
      </c>
      <c r="IX6" s="120">
        <v>0.88350086816316653</v>
      </c>
      <c r="IY6" s="120">
        <v>0.88334533208904853</v>
      </c>
      <c r="IZ6" s="120">
        <v>0.88334533589778197</v>
      </c>
      <c r="JA6" s="120">
        <v>0.88318917520345674</v>
      </c>
      <c r="JB6" s="120">
        <v>0.88318917888197346</v>
      </c>
      <c r="JC6" s="120">
        <v>0.8830323893755726</v>
      </c>
      <c r="JD6" s="120">
        <v>0.88303239292760127</v>
      </c>
      <c r="JE6" s="120">
        <v>0.88287497037777007</v>
      </c>
      <c r="JF6" s="120">
        <v>0.88287497380695679</v>
      </c>
      <c r="JG6" s="120">
        <v>0.88271691394236595</v>
      </c>
      <c r="JH6" s="120">
        <v>0.88271691725227885</v>
      </c>
      <c r="JI6" s="120">
        <v>0.88255821576114468</v>
      </c>
      <c r="JJ6" s="120">
        <v>0.88255821895526299</v>
      </c>
      <c r="JK6" s="120">
        <v>0.88239887148485296</v>
      </c>
      <c r="JL6" s="120">
        <v>0.8823988745665825</v>
      </c>
      <c r="JM6" s="120">
        <v>0.88223887672271006</v>
      </c>
      <c r="JN6" s="120">
        <v>0.88223887969537418</v>
      </c>
      <c r="JO6" s="120">
        <v>0.88207822704189376</v>
      </c>
      <c r="JP6" s="120">
        <v>0.88207822990873797</v>
      </c>
      <c r="JQ6" s="120">
        <v>0.88191691796702698</v>
      </c>
      <c r="JR6" s="120">
        <v>0.88191692073122463</v>
      </c>
      <c r="JS6" s="120">
        <v>0.88175494497965412</v>
      </c>
      <c r="JT6" s="120">
        <v>0.88175494764429974</v>
      </c>
      <c r="JU6" s="120">
        <v>0.88159230351771412</v>
      </c>
      <c r="JV6" s="120">
        <v>0.88159230608582961</v>
      </c>
      <c r="JW6" s="120">
        <v>0.88142898897499311</v>
      </c>
      <c r="JX6" s="120">
        <v>0.8814289914495268</v>
      </c>
      <c r="JY6" s="120">
        <v>0.88126499670058522</v>
      </c>
      <c r="JZ6" s="120">
        <v>0.88126499908441602</v>
      </c>
      <c r="KA6" s="120">
        <v>0.88110032199833133</v>
      </c>
      <c r="KB6" s="120">
        <v>0.88110032429426688</v>
      </c>
      <c r="KC6" s="120">
        <v>0.88093496012625605</v>
      </c>
      <c r="KD6" s="120">
        <v>0.88093496233703605</v>
      </c>
      <c r="KE6" s="120">
        <v>0.88076890629600013</v>
      </c>
      <c r="KF6" s="120">
        <v>0.88076890842429267</v>
      </c>
      <c r="KG6" s="120">
        <v>0.88060215567222677</v>
      </c>
      <c r="KH6" s="120">
        <v>0.88060215772063799</v>
      </c>
      <c r="KI6" s="120">
        <v>0.88043470337204333</v>
      </c>
      <c r="KJ6" s="120">
        <v>0.88043470534310997</v>
      </c>
      <c r="KK6" s="120">
        <v>0.88026654446439412</v>
      </c>
      <c r="KL6" s="120">
        <v>0.88026654636059165</v>
      </c>
      <c r="KM6" s="120">
        <v>0.88009767396945249</v>
      </c>
      <c r="KN6" s="120">
        <v>0.88009767579319109</v>
      </c>
      <c r="KO6" s="120">
        <v>0.87992808685800361</v>
      </c>
      <c r="KP6" s="120">
        <v>0.87992808861163263</v>
      </c>
      <c r="KQ6" s="120">
        <v>0.87975777805081679</v>
      </c>
      <c r="KR6" s="120">
        <v>0.87975777973662084</v>
      </c>
      <c r="KS6" s="120">
        <v>0.87958674241799673</v>
      </c>
      <c r="KT6" s="120">
        <v>0.8795867440382068</v>
      </c>
      <c r="KU6" s="120">
        <v>0.87941497477835406</v>
      </c>
      <c r="KV6" s="120">
        <v>0.87941497633513832</v>
      </c>
      <c r="KW6" s="120">
        <v>0.87924246989873078</v>
      </c>
      <c r="KX6" s="120">
        <v>0.87924247139420064</v>
      </c>
      <c r="KY6" s="120">
        <v>0.87906922249333574</v>
      </c>
      <c r="KZ6" s="120">
        <v>0.87906922392954767</v>
      </c>
      <c r="LA6" s="120">
        <v>0.8788952272230699</v>
      </c>
      <c r="LB6" s="120">
        <v>0.87889522860202107</v>
      </c>
      <c r="LC6" s="120">
        <v>0.87872047869482994</v>
      </c>
      <c r="LD6" s="120">
        <v>0.87872048001846503</v>
      </c>
      <c r="LE6" s="120">
        <v>0.87854497146080435</v>
      </c>
      <c r="LF6" s="120">
        <v>0.87854497273101739</v>
      </c>
      <c r="LG6" s="120">
        <v>0.8783687000177719</v>
      </c>
      <c r="LH6" s="120">
        <v>0.87836870123640076</v>
      </c>
      <c r="LI6" s="120">
        <v>0.87819165880636507</v>
      </c>
      <c r="LJ6" s="120">
        <v>0.87819165997519866</v>
      </c>
      <c r="LK6" s="120">
        <v>0.87801384221034529</v>
      </c>
      <c r="LL6" s="120">
        <v>0.87801384333112087</v>
      </c>
      <c r="LM6" s="120">
        <v>0.87783524455584361</v>
      </c>
      <c r="LN6" s="120">
        <v>0.87783524563025062</v>
      </c>
      <c r="LO6" s="120">
        <v>0.8776558601106117</v>
      </c>
      <c r="LP6" s="120">
        <v>0.87765586114028915</v>
      </c>
      <c r="LQ6" s="120">
        <v>0.87747568308324086</v>
      </c>
      <c r="LR6" s="120">
        <v>0.87747568406978416</v>
      </c>
      <c r="LS6" s="120">
        <v>0.87729470762238526</v>
      </c>
      <c r="LT6" s="120">
        <v>0.87729470856734193</v>
      </c>
      <c r="LU6" s="120">
        <v>0.87711292781595918</v>
      </c>
      <c r="LV6" s="120">
        <v>0.87711292872083013</v>
      </c>
      <c r="LW6" s="120">
        <v>0.87693033769032702</v>
      </c>
      <c r="LX6" s="120">
        <v>0.8769303385565701</v>
      </c>
      <c r="LY6" s="120">
        <v>0.87674693120948155</v>
      </c>
      <c r="LZ6" s="120">
        <v>0.87674693203851328</v>
      </c>
      <c r="MA6" s="120">
        <v>0.87656270227420396</v>
      </c>
      <c r="MB6" s="120">
        <v>0.87656270306739437</v>
      </c>
      <c r="MC6" s="120">
        <v>0.87637764472121393</v>
      </c>
      <c r="MD6" s="120">
        <v>0.87637764547989616</v>
      </c>
      <c r="ME6" s="120">
        <v>0.87619175232230728</v>
      </c>
      <c r="MF6" s="120">
        <v>0.87619175304776875</v>
      </c>
      <c r="MG6" s="120">
        <v>0.87600501878346615</v>
      </c>
      <c r="MH6" s="120">
        <v>0.87600501947696119</v>
      </c>
      <c r="MI6" s="120">
        <v>0.87581743774397958</v>
      </c>
      <c r="MJ6" s="120">
        <v>0.875817438406717</v>
      </c>
      <c r="MK6" s="120">
        <v>0.87562900277551825</v>
      </c>
      <c r="ML6" s="120">
        <v>0.87562900340867533</v>
      </c>
      <c r="MM6" s="120">
        <v>0.87543970738122301</v>
      </c>
      <c r="MN6" s="120">
        <v>0.87543970798593529</v>
      </c>
      <c r="MO6" s="120">
        <v>0.87524954499475638</v>
      </c>
      <c r="MP6" s="120">
        <v>0.87524954557212631</v>
      </c>
      <c r="MQ6" s="120">
        <v>0.87505850897934989</v>
      </c>
      <c r="MR6" s="120">
        <v>0.87505850953044573</v>
      </c>
      <c r="MS6" s="120">
        <v>0.87486659262683286</v>
      </c>
      <c r="MT6" s="120">
        <v>0.87486659315268445</v>
      </c>
      <c r="MU6" s="120">
        <v>0.87467378915663796</v>
      </c>
      <c r="MV6" s="120">
        <v>0.87467378965824527</v>
      </c>
      <c r="MW6" s="120">
        <v>0.87448009171480479</v>
      </c>
      <c r="MX6" s="120">
        <v>0.87448009219313283</v>
      </c>
      <c r="MY6" s="120">
        <v>0.87428549337294703</v>
      </c>
      <c r="MZ6" s="120">
        <v>0.87428549382892928</v>
      </c>
      <c r="NA6" s="120">
        <v>0.87408998712721808</v>
      </c>
      <c r="NB6" s="120">
        <v>0.87408998756175948</v>
      </c>
      <c r="NC6" s="120">
        <v>0.87389356589725464</v>
      </c>
      <c r="ND6" s="120">
        <v>0.87389356631122894</v>
      </c>
      <c r="NE6" s="120">
        <v>0.87369622252509571</v>
      </c>
      <c r="NF6" s="120">
        <v>0.87369622291934568</v>
      </c>
      <c r="NG6" s="120">
        <v>0.8734979497740909</v>
      </c>
      <c r="NH6" s="120">
        <v>0.87349795014943021</v>
      </c>
      <c r="NI6" s="120">
        <v>0.87329874032778088</v>
      </c>
      <c r="NJ6" s="120">
        <v>0.87329874068499691</v>
      </c>
      <c r="NK6" s="120">
        <v>0.87309858678877361</v>
      </c>
      <c r="NL6" s="120">
        <v>0.87309858712862487</v>
      </c>
      <c r="NM6" s="120">
        <v>0.87289748167758063</v>
      </c>
      <c r="NN6" s="120">
        <v>0.87289748200080108</v>
      </c>
      <c r="NO6" s="120">
        <v>0.87269541743145096</v>
      </c>
      <c r="NP6" s="120">
        <v>0.87269541773874881</v>
      </c>
      <c r="NQ6" s="120">
        <v>0.87249238640317739</v>
      </c>
      <c r="NR6" s="120">
        <v>0.87249238669523355</v>
      </c>
      <c r="NS6" s="120">
        <v>0.87228838085987459</v>
      </c>
      <c r="NT6" s="120">
        <v>0.87228838113734741</v>
      </c>
      <c r="NU6" s="120">
        <v>0.87208339298174919</v>
      </c>
      <c r="NV6" s="120">
        <v>0.87208339324527184</v>
      </c>
      <c r="NW6" s="120">
        <v>0.87187741486083803</v>
      </c>
      <c r="NX6" s="120">
        <v>0.87187741511102357</v>
      </c>
      <c r="NY6" s="120">
        <v>0.87167043849973269</v>
      </c>
      <c r="NZ6" s="120">
        <v>0.87167043873716521</v>
      </c>
      <c r="OA6" s="120">
        <v>0.8714624558102666</v>
      </c>
      <c r="OB6" s="120">
        <v>0.87146245603551631</v>
      </c>
      <c r="OC6" s="120">
        <v>0.87125345861219472</v>
      </c>
      <c r="OD6" s="120">
        <v>0.87125345882580618</v>
      </c>
      <c r="OE6" s="120">
        <v>0.87104343863184408</v>
      </c>
      <c r="OF6" s="120">
        <v>0.87104343883434221</v>
      </c>
      <c r="OG6" s="120">
        <v>0.87083238750073166</v>
      </c>
      <c r="OH6" s="120">
        <v>0.87083238769262261</v>
      </c>
      <c r="OI6" s="120">
        <v>0.87062029675417252</v>
      </c>
      <c r="OJ6" s="120">
        <v>0.87062029693593979</v>
      </c>
      <c r="OK6" s="120">
        <v>0.87040715782984623</v>
      </c>
      <c r="OL6" s="120">
        <v>0.87040715800196033</v>
      </c>
      <c r="OM6" s="120">
        <v>0.87019296206635455</v>
      </c>
      <c r="ON6" s="120">
        <v>0.87019296222926246</v>
      </c>
      <c r="OO6" s="120">
        <v>0.86997770070173708</v>
      </c>
      <c r="OP6" s="120">
        <v>0.86997770085586923</v>
      </c>
      <c r="OQ6" s="120">
        <v>0.8697613648719652</v>
      </c>
      <c r="OR6" s="120">
        <v>0.86976136501773693</v>
      </c>
      <c r="OS6" s="120">
        <v>0.86954394560941717</v>
      </c>
      <c r="OT6" s="120">
        <v>0.86954394574722516</v>
      </c>
      <c r="OU6" s="120">
        <v>0.86932543384130745</v>
      </c>
      <c r="OV6" s="120">
        <v>0.86932543397153594</v>
      </c>
      <c r="OW6" s="120">
        <v>0.8691058203881098</v>
      </c>
      <c r="OX6" s="120">
        <v>0.86910582051112129</v>
      </c>
      <c r="OY6" s="120">
        <v>0.86888509596192165</v>
      </c>
      <c r="OZ6" s="120">
        <v>0.8688850960780693</v>
      </c>
      <c r="PA6" s="120">
        <v>0.86866325116483156</v>
      </c>
      <c r="PB6" s="120">
        <v>0.86866325127445077</v>
      </c>
      <c r="PC6" s="120">
        <v>0.86844027648722633</v>
      </c>
      <c r="PD6" s="120">
        <v>0.86844027659064094</v>
      </c>
      <c r="PE6" s="120">
        <v>0.86821616230608512</v>
      </c>
      <c r="PF6" s="120">
        <v>0.86821616240360444</v>
      </c>
      <c r="PG6" s="120">
        <v>0.86799089888323766</v>
      </c>
      <c r="PH6" s="120">
        <v>0.86799089897515747</v>
      </c>
      <c r="PI6" s="120">
        <v>0.86776447636358156</v>
      </c>
      <c r="PJ6" s="120">
        <v>0.86776447645018451</v>
      </c>
      <c r="PK6" s="120">
        <v>0.8675368847732764</v>
      </c>
      <c r="PL6" s="120">
        <v>0.86753688485483349</v>
      </c>
      <c r="PM6" s="120">
        <v>0.86730811401789631</v>
      </c>
      <c r="PN6" s="120">
        <v>0.86730811409466779</v>
      </c>
      <c r="PO6" s="120">
        <v>0.86707815388055398</v>
      </c>
      <c r="PP6" s="120">
        <v>0.86707815395278631</v>
      </c>
      <c r="PQ6" s="120">
        <v>0.86684699401997689</v>
      </c>
      <c r="PR6" s="120">
        <v>0.866846994087908</v>
      </c>
      <c r="PS6" s="120">
        <v>0.86661462396856481</v>
      </c>
      <c r="PT6" s="120">
        <v>0.86661462403242095</v>
      </c>
      <c r="PU6" s="120">
        <v>0.86638103313039161</v>
      </c>
      <c r="PV6" s="120">
        <v>0.86638103319038784</v>
      </c>
      <c r="PW6" s="120">
        <v>0.86614621077917942</v>
      </c>
      <c r="PX6" s="120">
        <v>0.86614621083552346</v>
      </c>
      <c r="PY6" s="120">
        <v>0.86591014605622785</v>
      </c>
      <c r="PZ6" s="120">
        <v>0.86591014610911687</v>
      </c>
      <c r="QA6" s="120">
        <v>0.8656728279683118</v>
      </c>
      <c r="QB6" s="120">
        <v>0.86567282801793177</v>
      </c>
      <c r="QC6" s="120">
        <v>0.86543424538552427</v>
      </c>
      <c r="QD6" s="120">
        <v>0.86543424543205494</v>
      </c>
      <c r="QE6" s="120">
        <v>0.86519438703908691</v>
      </c>
      <c r="QF6" s="120">
        <v>0.86519438708269902</v>
      </c>
      <c r="QG6" s="120">
        <v>0.86495324151911845</v>
      </c>
      <c r="QH6" s="120">
        <v>0.86495324155997433</v>
      </c>
      <c r="QI6" s="120">
        <v>0.8647107972723499</v>
      </c>
      <c r="QJ6" s="120">
        <v>0.86471079731060396</v>
      </c>
      <c r="QK6" s="120">
        <v>0.86446704259980378</v>
      </c>
      <c r="QL6" s="120">
        <v>0.86446704263560381</v>
      </c>
      <c r="QM6" s="120">
        <v>0.86422196565442666</v>
      </c>
      <c r="QN6" s="120">
        <v>0.8642219656879121</v>
      </c>
      <c r="QO6" s="120">
        <v>0.8639755544386607</v>
      </c>
      <c r="QP6" s="120">
        <v>0.8639755544699641</v>
      </c>
      <c r="QQ6" s="120">
        <v>0.86372779680198697</v>
      </c>
      <c r="QR6" s="120">
        <v>0.86372779683123468</v>
      </c>
      <c r="QS6" s="120">
        <v>0.86347868043840681</v>
      </c>
      <c r="QT6" s="120">
        <v>0.86347868046572129</v>
      </c>
      <c r="QU6" s="120">
        <v>0.86322819288387487</v>
      </c>
      <c r="QV6" s="120">
        <v>0.86322819290936725</v>
      </c>
      <c r="QW6" s="120">
        <v>0.86297632151367687</v>
      </c>
      <c r="QX6" s="120">
        <v>0.86297632153745685</v>
      </c>
      <c r="QY6" s="120">
        <v>0.86272305353976442</v>
      </c>
      <c r="QZ6" s="120">
        <v>0.86272305356193457</v>
      </c>
      <c r="RA6" s="120">
        <v>0.8624683760080224</v>
      </c>
      <c r="RB6" s="120">
        <v>0.86246837602867976</v>
      </c>
      <c r="RC6" s="120">
        <v>0.86221227579548998</v>
      </c>
      <c r="RD6" s="120">
        <v>0.86221227581472615</v>
      </c>
      <c r="RE6" s="120">
        <v>0.86195473960751723</v>
      </c>
      <c r="RF6" s="120">
        <v>0.86195473962542057</v>
      </c>
      <c r="RG6" s="120">
        <v>0.86169575397487375</v>
      </c>
      <c r="RH6" s="120">
        <v>0.8616957539915262</v>
      </c>
      <c r="RI6" s="120">
        <v>0.86143530525078194</v>
      </c>
      <c r="RJ6" s="120">
        <v>0.86143530526626277</v>
      </c>
      <c r="RK6" s="120">
        <v>0.86117337960790463</v>
      </c>
      <c r="RL6" s="120">
        <v>0.86117337962228491</v>
      </c>
      <c r="RM6" s="120">
        <v>0.86090996303525602</v>
      </c>
      <c r="RN6" s="120">
        <v>0.86090996304860812</v>
      </c>
      <c r="RO6" s="120">
        <v>0.86064504133505837</v>
      </c>
      <c r="RP6" s="120">
        <v>0.86064504134744668</v>
      </c>
      <c r="RQ6" s="120">
        <v>0.86037860011952705</v>
      </c>
      <c r="RR6" s="120">
        <v>0.86037860013101597</v>
      </c>
      <c r="RS6" s="120">
        <v>0.86011062480759104</v>
      </c>
      <c r="RT6" s="120">
        <v>0.86011062481823708</v>
      </c>
      <c r="RU6" s="120">
        <v>0.85984110062153662</v>
      </c>
      <c r="RV6" s="120">
        <v>0.85984110063139629</v>
      </c>
      <c r="RW6" s="120">
        <v>0.85957001258359034</v>
      </c>
      <c r="RX6" s="120">
        <v>0.85957001259271637</v>
      </c>
      <c r="RY6" s="120">
        <v>0.85929734551242365</v>
      </c>
      <c r="RZ6" s="120">
        <v>0.85929734552086368</v>
      </c>
      <c r="SA6" s="120">
        <v>0.85902308401957606</v>
      </c>
      <c r="SB6" s="120">
        <v>0.85902308402737704</v>
      </c>
      <c r="SC6" s="120">
        <v>0.85874721250581687</v>
      </c>
      <c r="SD6" s="120">
        <v>0.85874721251302211</v>
      </c>
      <c r="SE6" s="120">
        <v>0.85846971515741211</v>
      </c>
      <c r="SF6" s="120">
        <v>0.85846971516406256</v>
      </c>
      <c r="SG6" s="120">
        <v>0.85819057594232195</v>
      </c>
      <c r="SH6" s="120">
        <v>0.85819057594845694</v>
      </c>
      <c r="SI6" s="120">
        <v>0.85790977860630802</v>
      </c>
      <c r="SJ6" s="120">
        <v>0.85790977861196316</v>
      </c>
      <c r="SK6" s="120">
        <v>0.85762730666896236</v>
      </c>
      <c r="SL6" s="120">
        <v>0.85762730667417109</v>
      </c>
      <c r="SM6" s="120">
        <v>0.85734314341964013</v>
      </c>
      <c r="SN6" s="120">
        <v>0.85734314342443374</v>
      </c>
      <c r="SO6" s="120">
        <v>0.85705727191331305</v>
      </c>
      <c r="SP6" s="120">
        <v>0.85705727191772119</v>
      </c>
      <c r="SQ6" s="120">
        <v>0.85676967496632128</v>
      </c>
      <c r="SR6" s="120">
        <v>0.85676967497037326</v>
      </c>
      <c r="SS6" s="120">
        <v>0.85648033515204203</v>
      </c>
      <c r="ST6" s="120">
        <v>0.85648033515576349</v>
      </c>
      <c r="SU6" s="120">
        <v>0.85618923479644649</v>
      </c>
      <c r="SV6" s="120">
        <v>0.85618923479986186</v>
      </c>
      <c r="SW6" s="120">
        <v>0.85589635597357383</v>
      </c>
      <c r="SX6" s="120">
        <v>0.85589635597670621</v>
      </c>
      <c r="SY6" s="120">
        <v>0.85560168050089169</v>
      </c>
      <c r="SZ6" s="120">
        <v>0.85560168050376162</v>
      </c>
      <c r="TA6" s="120">
        <v>0.85530518993455518</v>
      </c>
      <c r="TB6" s="120">
        <v>0.85530518993718274</v>
      </c>
      <c r="TC6" s="120">
        <v>0.85500686556455963</v>
      </c>
      <c r="TD6" s="120">
        <v>0.85500686556696204</v>
      </c>
      <c r="TE6" s="120">
        <v>0.85470668840978148</v>
      </c>
      <c r="TF6" s="120">
        <v>0.85470668841197894</v>
      </c>
      <c r="TG6" s="120">
        <v>0.85440463921291088</v>
      </c>
      <c r="TH6" s="120">
        <v>0.85440463921491627</v>
      </c>
      <c r="TI6" s="120">
        <v>0.85410069843525638</v>
      </c>
      <c r="TJ6" s="120">
        <v>0.8541006984370878</v>
      </c>
      <c r="TK6" s="120">
        <v>0.85379484625144053</v>
      </c>
      <c r="TL6" s="120">
        <v>0.8537948462531102</v>
      </c>
      <c r="TM6" s="120">
        <v>0.853487062543971</v>
      </c>
      <c r="TN6" s="120">
        <v>0.85348706254549245</v>
      </c>
      <c r="TO6" s="120">
        <v>0.85317732689767933</v>
      </c>
      <c r="TP6" s="120">
        <v>0.85317732689906434</v>
      </c>
      <c r="TQ6" s="120">
        <v>0.85286561859403942</v>
      </c>
      <c r="TR6" s="120">
        <v>0.85286561859529919</v>
      </c>
      <c r="TS6" s="120">
        <v>0.85255191660534224</v>
      </c>
      <c r="TT6" s="120">
        <v>0.85255191660648633</v>
      </c>
      <c r="TU6" s="120">
        <v>0.85223619958874186</v>
      </c>
      <c r="TV6" s="120">
        <v>0.8522361995897807</v>
      </c>
      <c r="TW6" s="120">
        <v>0.85191844588015353</v>
      </c>
      <c r="TX6" s="120">
        <v>0.85191844588109578</v>
      </c>
      <c r="TY6" s="120">
        <v>0.8515986334880179</v>
      </c>
      <c r="TZ6" s="120">
        <v>0.85159863348887221</v>
      </c>
      <c r="UA6" s="120">
        <v>0.85127674008690091</v>
      </c>
      <c r="UB6" s="120">
        <v>0.85127674008767362</v>
      </c>
      <c r="UC6" s="120">
        <v>0.85095274301095702</v>
      </c>
      <c r="UD6" s="120">
        <v>0.8509527430116558</v>
      </c>
      <c r="UE6" s="120">
        <v>0.85062661924721616</v>
      </c>
      <c r="UF6" s="120">
        <v>0.85062661924784833</v>
      </c>
      <c r="UG6" s="120">
        <v>0.85029834542873095</v>
      </c>
      <c r="UH6" s="120">
        <v>0.85029834542930072</v>
      </c>
      <c r="UI6" s="120">
        <v>0.84996789782753757</v>
      </c>
      <c r="UJ6" s="120">
        <v>0.84996789782805116</v>
      </c>
      <c r="UK6" s="120">
        <v>0.8496352523474543</v>
      </c>
      <c r="UL6" s="120">
        <v>0.84963525234791704</v>
      </c>
      <c r="UM6" s="120">
        <v>0.84930038451670598</v>
      </c>
      <c r="UN6" s="120">
        <v>0.84930038451712242</v>
      </c>
      <c r="UO6" s="120">
        <v>0.84896326948035972</v>
      </c>
      <c r="UP6" s="120">
        <v>0.84896326948073442</v>
      </c>
      <c r="UQ6" s="120">
        <v>0.84862388199257932</v>
      </c>
      <c r="UR6" s="120">
        <v>0.84862388199291583</v>
      </c>
      <c r="US6" s="120">
        <v>0.84828219640868496</v>
      </c>
      <c r="UT6" s="120">
        <v>0.84828219640898661</v>
      </c>
      <c r="UU6" s="120">
        <v>0.84793818667701715</v>
      </c>
      <c r="UV6" s="120">
        <v>0.84793818667728749</v>
      </c>
      <c r="UW6" s="120">
        <v>0.84759182633059016</v>
      </c>
      <c r="UX6" s="120">
        <v>0.84759182633083263</v>
      </c>
      <c r="UY6" s="120">
        <v>0.84724308847854846</v>
      </c>
      <c r="UZ6" s="120">
        <v>0.84724308847876517</v>
      </c>
      <c r="VA6" s="120">
        <v>0.84689194579739002</v>
      </c>
      <c r="VB6" s="120">
        <v>0.84689194579758409</v>
      </c>
      <c r="VC6" s="120">
        <v>0.84653837052198488</v>
      </c>
      <c r="VD6" s="120">
        <v>0.84653837052215819</v>
      </c>
      <c r="VE6" s="120">
        <v>0.84618233443634849</v>
      </c>
      <c r="VF6" s="120">
        <v>0.84618233443650159</v>
      </c>
      <c r="VG6" s="120">
        <v>0.84582380886418884</v>
      </c>
      <c r="VH6" s="120">
        <v>0.84582380886432551</v>
      </c>
      <c r="VI6" s="120">
        <v>0.84546276465920611</v>
      </c>
      <c r="VJ6" s="120">
        <v>0.84546276465932757</v>
      </c>
      <c r="VK6" s="120">
        <v>0.84509917219514252</v>
      </c>
      <c r="VL6" s="120">
        <v>0.84509917219525121</v>
      </c>
      <c r="VM6" s="120">
        <v>0.84473300135557294</v>
      </c>
      <c r="VN6" s="120">
        <v>0.84473300135566831</v>
      </c>
      <c r="VO6" s="120">
        <v>0.84436422152342883</v>
      </c>
      <c r="VP6" s="120">
        <v>0.84436422152351198</v>
      </c>
      <c r="VQ6" s="120">
        <v>0.84399280157024548</v>
      </c>
      <c r="VR6" s="120">
        <v>0.84399280157032008</v>
      </c>
      <c r="VS6" s="120">
        <v>0.84361870984513332</v>
      </c>
      <c r="VT6" s="120">
        <v>0.84361870984519904</v>
      </c>
      <c r="VU6" s="120">
        <v>0.84324191416344363</v>
      </c>
      <c r="VV6" s="120">
        <v>0.84324191416350347</v>
      </c>
      <c r="VW6" s="120">
        <v>0.84286238179514728</v>
      </c>
      <c r="VX6" s="120">
        <v>0.84286238179519901</v>
      </c>
      <c r="VY6" s="120">
        <v>0.84248007945289005</v>
      </c>
      <c r="VZ6" s="120">
        <v>0.84248007945293524</v>
      </c>
      <c r="WA6" s="120">
        <v>0.84209497327973104</v>
      </c>
      <c r="WB6" s="120">
        <v>0.84209497327976979</v>
      </c>
      <c r="WC6" s="120">
        <v>0.84170702883656079</v>
      </c>
      <c r="WD6" s="120">
        <v>0.84170702883659465</v>
      </c>
      <c r="WE6" s="120">
        <v>0.84131621108915444</v>
      </c>
      <c r="WF6" s="120">
        <v>0.84131621108918409</v>
      </c>
      <c r="WG6" s="120">
        <v>0.84092248439489559</v>
      </c>
      <c r="WH6" s="120">
        <v>0.84092248439492279</v>
      </c>
      <c r="WI6" s="120">
        <v>0.84052581248912006</v>
      </c>
      <c r="WJ6" s="120">
        <v>0.84052581248914238</v>
      </c>
      <c r="WK6" s="120">
        <v>0.84012615847108585</v>
      </c>
      <c r="WL6" s="120">
        <v>0.84012615847110717</v>
      </c>
      <c r="WM6" s="120">
        <v>0.83972348478957193</v>
      </c>
      <c r="WN6" s="120">
        <v>0.83972348478959014</v>
      </c>
      <c r="WO6" s="120">
        <v>0.8393177532280417</v>
      </c>
      <c r="WP6" s="120">
        <v>0.83931775322805702</v>
      </c>
      <c r="WQ6" s="120">
        <v>0.83890892488942559</v>
      </c>
      <c r="WR6" s="120">
        <v>0.8389089248894388</v>
      </c>
      <c r="WS6" s="120">
        <v>0.8384969601804525</v>
      </c>
      <c r="WT6" s="120">
        <v>0.83849696018046471</v>
      </c>
      <c r="WU6" s="120">
        <v>0.83808181879555699</v>
      </c>
      <c r="WV6" s="120">
        <v>0.83808181879556698</v>
      </c>
      <c r="WW6" s="120">
        <v>0.83766345970030898</v>
      </c>
      <c r="WX6" s="120">
        <v>0.83766345970031841</v>
      </c>
      <c r="WY6" s="120">
        <v>0.83724184111438904</v>
      </c>
      <c r="WZ6" s="120">
        <v>0.83724184111439692</v>
      </c>
      <c r="XA6" s="120">
        <v>0.83681692049405976</v>
      </c>
      <c r="XB6" s="120">
        <v>0.83681692049406597</v>
      </c>
      <c r="XC6" s="120">
        <v>0.83638865451414168</v>
      </c>
      <c r="XD6" s="120">
        <v>0.8363886545141459</v>
      </c>
      <c r="XE6" s="120">
        <v>0.8359569990494603</v>
      </c>
      <c r="XF6" s="120">
        <v>0.83595699904946574</v>
      </c>
      <c r="XG6" s="120">
        <v>0.83552190915575941</v>
      </c>
      <c r="XH6" s="120">
        <v>0.83552190915576419</v>
      </c>
      <c r="XI6" s="120">
        <v>0.83508333905004339</v>
      </c>
      <c r="XJ6" s="120">
        <v>0.83508333905004706</v>
      </c>
      <c r="XK6" s="120">
        <v>0.83464124209034907</v>
      </c>
      <c r="XL6" s="120">
        <v>0.83464124209035073</v>
      </c>
      <c r="XM6" s="120">
        <v>0.8341955707549118</v>
      </c>
      <c r="XN6" s="120">
        <v>0.83419557075491357</v>
      </c>
      <c r="XO6" s="120">
        <v>0.83374627662072243</v>
      </c>
      <c r="XP6" s="120">
        <v>0.83374627662072509</v>
      </c>
      <c r="XQ6" s="120">
        <v>0.83329331034142395</v>
      </c>
      <c r="XR6" s="120">
        <v>0.83329331034142684</v>
      </c>
      <c r="XS6" s="120">
        <v>0.83283662162455774</v>
      </c>
      <c r="XT6" s="120">
        <v>0.83283662162455907</v>
      </c>
      <c r="XU6" s="120">
        <v>0.83237615920811203</v>
      </c>
      <c r="XV6" s="120">
        <v>0.8323761592081127</v>
      </c>
      <c r="XW6" s="120">
        <v>0.83191187083635931</v>
      </c>
      <c r="XX6" s="120">
        <v>0.83191187083636042</v>
      </c>
      <c r="XY6" s="120">
        <v>0.83144370323495609</v>
      </c>
      <c r="XZ6" s="120">
        <v>0.83144370323495631</v>
      </c>
      <c r="YA6" s="120">
        <v>0.83097160208526499</v>
      </c>
      <c r="YB6" s="120">
        <v>0.83097160208526499</v>
      </c>
      <c r="YC6" s="120">
        <v>0.83049551199789806</v>
      </c>
      <c r="YD6" s="120">
        <v>0.83049551199789928</v>
      </c>
      <c r="YE6" s="120">
        <v>0.830015376485426</v>
      </c>
      <c r="YF6" s="120">
        <v>0.83001537648542567</v>
      </c>
      <c r="YG6" s="120">
        <v>0.82953113793422284</v>
      </c>
      <c r="YH6" s="120">
        <v>0.82953113793422295</v>
      </c>
      <c r="YI6" s="120">
        <v>0.82904273757545222</v>
      </c>
      <c r="YJ6" s="120">
        <v>0.82904273757545366</v>
      </c>
      <c r="YK6" s="120">
        <v>0.82855011545510326</v>
      </c>
      <c r="YL6" s="120">
        <v>0.82855011545510338</v>
      </c>
      <c r="YM6" s="120">
        <v>0.82805321040308821</v>
      </c>
      <c r="YN6" s="120">
        <v>0.82805321040308777</v>
      </c>
      <c r="YO6" s="120">
        <v>0.82755196000134723</v>
      </c>
      <c r="YP6" s="120">
        <v>0.82755196000134812</v>
      </c>
      <c r="YQ6" s="120">
        <v>0.82704630055092709</v>
      </c>
      <c r="YR6" s="120">
        <v>0.82704630055092876</v>
      </c>
      <c r="YS6" s="120">
        <v>0.82653616703798349</v>
      </c>
      <c r="YT6" s="120">
        <v>0.82653616703798294</v>
      </c>
      <c r="YU6" s="120">
        <v>0.82602149309867745</v>
      </c>
      <c r="YV6" s="120">
        <v>0.82602149309867734</v>
      </c>
      <c r="YW6" s="120">
        <v>0.82550221098293086</v>
      </c>
      <c r="YX6" s="120">
        <v>0.82550221098293142</v>
      </c>
      <c r="YY6" s="120">
        <v>0.82497825151696791</v>
      </c>
      <c r="YZ6" s="120">
        <v>0.82497825151696824</v>
      </c>
      <c r="ZA6" s="120">
        <v>0.82444954406462501</v>
      </c>
      <c r="ZB6" s="120">
        <v>0.82444954406462645</v>
      </c>
      <c r="ZC6" s="120">
        <v>0.82391601648736013</v>
      </c>
      <c r="ZD6" s="120">
        <v>0.82391601648736035</v>
      </c>
      <c r="ZE6" s="120">
        <v>0.82337759510292485</v>
      </c>
      <c r="ZF6" s="120">
        <v>0.82337759510292385</v>
      </c>
      <c r="ZG6" s="120">
        <v>0.82283420464262702</v>
      </c>
      <c r="ZH6" s="120">
        <v>0.82283420464262713</v>
      </c>
      <c r="ZI6" s="120">
        <v>0.82228576820715482</v>
      </c>
      <c r="ZJ6" s="120">
        <v>0.82228576820715427</v>
      </c>
      <c r="ZK6" s="120">
        <v>0.82173220722087492</v>
      </c>
      <c r="ZL6" s="120">
        <v>0.82173220722087625</v>
      </c>
      <c r="ZM6" s="120">
        <v>0.82117344138455772</v>
      </c>
      <c r="ZN6" s="120">
        <v>0.82117344138455739</v>
      </c>
      <c r="ZO6" s="120">
        <v>0.82060938862646482</v>
      </c>
      <c r="ZP6" s="120">
        <v>0.82060938862646482</v>
      </c>
      <c r="ZQ6" s="120">
        <v>0.8200399650517376</v>
      </c>
      <c r="ZR6" s="120">
        <v>0.82003996505173715</v>
      </c>
      <c r="ZS6" s="120">
        <v>0.8194650848899856</v>
      </c>
      <c r="ZT6" s="120">
        <v>0.81946508488998493</v>
      </c>
      <c r="ZU6" s="120">
        <v>0.8188846604410509</v>
      </c>
      <c r="ZV6" s="120">
        <v>0.81888466044105113</v>
      </c>
      <c r="ZW6" s="120">
        <v>0.81829860201881988</v>
      </c>
      <c r="ZX6" s="120">
        <v>0.81829860201882032</v>
      </c>
      <c r="ZY6" s="120">
        <v>0.81770681789303379</v>
      </c>
      <c r="ZZ6" s="120">
        <v>0.81770681789303501</v>
      </c>
      <c r="AAA6" s="120">
        <v>0.81710921422900129</v>
      </c>
      <c r="AAB6" s="120">
        <v>0.81710921422900173</v>
      </c>
      <c r="AAC6" s="120">
        <v>0.8165056950251206</v>
      </c>
      <c r="AAD6" s="120">
        <v>0.81650569502512094</v>
      </c>
      <c r="AAE6" s="120">
        <v>0.81589616204811688</v>
      </c>
      <c r="AAF6" s="120">
        <v>0.8158961620481171</v>
      </c>
      <c r="AAG6" s="120">
        <v>0.81528051476591479</v>
      </c>
      <c r="AAH6" s="120">
        <v>0.81528051476591479</v>
      </c>
      <c r="AAI6" s="120">
        <v>0.81465865027799955</v>
      </c>
      <c r="AAJ6" s="120">
        <v>0.81465865027800033</v>
      </c>
      <c r="AAK6" s="120">
        <v>0.81403046324321338</v>
      </c>
      <c r="AAL6" s="120">
        <v>0.81403046324321271</v>
      </c>
      <c r="AAM6" s="120">
        <v>0.81339584580481128</v>
      </c>
      <c r="AAN6" s="120">
        <v>0.81339584580481172</v>
      </c>
      <c r="AAO6" s="120">
        <v>0.81275468751271618</v>
      </c>
      <c r="AAP6" s="120">
        <v>0.81275468751271596</v>
      </c>
      <c r="AAQ6" s="120">
        <v>0.81210687524279401</v>
      </c>
      <c r="AAR6" s="120">
        <v>0.81210687524279235</v>
      </c>
      <c r="AAS6" s="120">
        <v>0.81145229311304534</v>
      </c>
      <c r="AAT6" s="120">
        <v>0.81145229311304667</v>
      </c>
      <c r="AAU6" s="120">
        <v>0.81079082239657541</v>
      </c>
      <c r="AAV6" s="120">
        <v>0.81079082239657585</v>
      </c>
      <c r="AAW6" s="120">
        <v>0.81012234143115669</v>
      </c>
      <c r="AAX6" s="120">
        <v>0.81012234143115713</v>
      </c>
      <c r="AAY6" s="120">
        <v>0.80944672552528085</v>
      </c>
      <c r="AAZ6" s="120">
        <v>0.80944672552528063</v>
      </c>
      <c r="ABA6" s="120">
        <v>0.80876384686049674</v>
      </c>
      <c r="ABB6" s="120">
        <v>0.80876384686049652</v>
      </c>
      <c r="ABC6" s="120">
        <v>0.80807357438987171</v>
      </c>
      <c r="ABD6" s="120">
        <v>0.8080735743898706</v>
      </c>
      <c r="ABE6" s="120">
        <v>0.80737577373240133</v>
      </c>
      <c r="ABF6" s="120">
        <v>0.80737577373240033</v>
      </c>
      <c r="ABG6" s="120">
        <v>0.80667030706315679</v>
      </c>
      <c r="ABH6" s="120">
        <v>0.80667030706315712</v>
      </c>
      <c r="ABI6" s="120">
        <v>0.8059570329989928</v>
      </c>
      <c r="ABJ6" s="120">
        <v>0.80595703299899346</v>
      </c>
      <c r="ABK6" s="120">
        <v>0.80523580647956772</v>
      </c>
      <c r="ABL6" s="120">
        <v>0.80523580647956727</v>
      </c>
      <c r="ABM6" s="120">
        <v>0.80450647864347946</v>
      </c>
      <c r="ABN6" s="120">
        <v>0.80450647864347902</v>
      </c>
      <c r="ABO6" s="120">
        <v>0.80376889669925455</v>
      </c>
      <c r="ABP6" s="120">
        <v>0.80376889669925389</v>
      </c>
      <c r="ABQ6" s="120">
        <v>0.80302290379095309</v>
      </c>
      <c r="ABR6" s="120">
        <v>0.80302290379095242</v>
      </c>
      <c r="ABS6" s="120">
        <v>0.80226833885811111</v>
      </c>
      <c r="ABT6" s="120">
        <v>0.80226833885811022</v>
      </c>
      <c r="ABU6" s="120">
        <v>0.80150503648973159</v>
      </c>
      <c r="ABV6" s="120">
        <v>0.80150503648973048</v>
      </c>
      <c r="ABW6" s="120">
        <v>0.80073282677205104</v>
      </c>
      <c r="ABX6" s="120">
        <v>0.80073282677205138</v>
      </c>
      <c r="ABY6" s="120">
        <v>0.79995153512972317</v>
      </c>
      <c r="ABZ6" s="120">
        <v>0.79995153512972295</v>
      </c>
      <c r="ACA6" s="120">
        <v>0.79916098216011555</v>
      </c>
      <c r="ACB6" s="120">
        <v>0.79916098216011533</v>
      </c>
      <c r="ACC6" s="120">
        <v>0.79836098346034889</v>
      </c>
      <c r="ACD6" s="120">
        <v>0.79836098346034856</v>
      </c>
      <c r="ACE6" s="120">
        <v>0.79755134944670025</v>
      </c>
      <c r="ACF6" s="120">
        <v>0.7975513494467007</v>
      </c>
      <c r="ACG6" s="120">
        <v>0.7967318851659746</v>
      </c>
      <c r="ACH6" s="120">
        <v>0.79673188516597426</v>
      </c>
      <c r="ACI6" s="120">
        <v>0.79590239009840991</v>
      </c>
      <c r="ACJ6" s="120">
        <v>0.79590239009840991</v>
      </c>
      <c r="ACK6" s="120">
        <v>0.79506265795167397</v>
      </c>
      <c r="ACL6" s="120">
        <v>0.79506265795167408</v>
      </c>
      <c r="ACM6" s="120">
        <v>0.79421247644546322</v>
      </c>
      <c r="ACN6" s="120">
        <v>0.79421247644546311</v>
      </c>
      <c r="ACO6" s="120">
        <v>0.79335162708620144</v>
      </c>
      <c r="ACP6" s="120">
        <v>0.79335162708620166</v>
      </c>
      <c r="ACQ6" s="120">
        <v>0.79247988493128874</v>
      </c>
      <c r="ACR6" s="120">
        <v>0.79247988493128829</v>
      </c>
      <c r="ACS6" s="120">
        <v>0.79159701834232554</v>
      </c>
      <c r="ACT6" s="120">
        <v>0.7915970183423271</v>
      </c>
      <c r="ACU6" s="120">
        <v>0.79070278872670718</v>
      </c>
      <c r="ACV6" s="120">
        <v>0.79070278872670807</v>
      </c>
      <c r="ACW6" s="120">
        <v>0.7897969502669101</v>
      </c>
      <c r="ACX6" s="120">
        <v>0.78979695026691099</v>
      </c>
      <c r="ACY6" s="120">
        <v>0.78887924963680844</v>
      </c>
      <c r="ACZ6" s="120">
        <v>0.78887924963680833</v>
      </c>
      <c r="ADA6" s="120">
        <v>0.78794942570423454</v>
      </c>
      <c r="ADB6" s="120">
        <v>0.78794942570423487</v>
      </c>
      <c r="ADC6" s="120">
        <v>0.78700720921904277</v>
      </c>
      <c r="ADD6" s="120">
        <v>0.78700720921904321</v>
      </c>
      <c r="ADE6" s="120">
        <v>0.78605232248577783</v>
      </c>
      <c r="ADF6" s="120">
        <v>0.78605232248577828</v>
      </c>
      <c r="ADG6" s="120">
        <v>0.78508447902008638</v>
      </c>
      <c r="ADH6" s="120">
        <v>0.78508447902008582</v>
      </c>
      <c r="ADI6" s="120">
        <v>0.78410338318787731</v>
      </c>
      <c r="ADJ6" s="120">
        <v>0.78410338318787831</v>
      </c>
      <c r="ADK6" s="120">
        <v>0.78310872982623181</v>
      </c>
      <c r="ADL6" s="120">
        <v>0.78310872982623114</v>
      </c>
      <c r="ADM6" s="120">
        <v>0.78210020384491741</v>
      </c>
      <c r="ADN6" s="120">
        <v>0.78210020384491785</v>
      </c>
      <c r="ADO6" s="120">
        <v>0.78107747980737041</v>
      </c>
      <c r="ADP6" s="120">
        <v>0.78107747980737052</v>
      </c>
      <c r="ADQ6" s="120">
        <v>0.78004022148984742</v>
      </c>
      <c r="ADR6" s="120">
        <v>0.7800402214898472</v>
      </c>
      <c r="ADS6" s="120">
        <v>0.77898808141740916</v>
      </c>
      <c r="ADT6" s="120">
        <v>0.77898808141740861</v>
      </c>
      <c r="ADU6" s="120">
        <v>0.77792070037528327</v>
      </c>
      <c r="ADV6" s="120">
        <v>0.77792070037528371</v>
      </c>
      <c r="ADW6" s="120">
        <v>0.77683770689403331</v>
      </c>
      <c r="ADX6" s="120">
        <v>0.77683770689403475</v>
      </c>
      <c r="ADY6" s="120">
        <v>0.77573871670687899</v>
      </c>
      <c r="ADZ6" s="120">
        <v>0.77573871670687899</v>
      </c>
      <c r="AEA6" s="120">
        <v>0.77462333217734791</v>
      </c>
      <c r="AEB6" s="120">
        <v>0.77462333217734836</v>
      </c>
      <c r="AEC6" s="120">
        <v>0.77349114169535083</v>
      </c>
      <c r="AED6" s="120">
        <v>0.7734911416953506</v>
      </c>
      <c r="AEE6" s="120">
        <v>0.77234171903956661</v>
      </c>
      <c r="AEF6" s="120">
        <v>0.77234171903956617</v>
      </c>
      <c r="AEG6" s="120">
        <v>0.77117462270392723</v>
      </c>
      <c r="AEH6" s="120">
        <v>0.77117462270392689</v>
      </c>
      <c r="AEI6" s="120">
        <v>0.76998939518576903</v>
      </c>
      <c r="AEJ6" s="120">
        <v>0.76998939518576903</v>
      </c>
      <c r="AEK6" s="120">
        <v>0.7687855622330485</v>
      </c>
      <c r="AEL6" s="120">
        <v>0.76878556223304906</v>
      </c>
      <c r="AEM6" s="120">
        <v>0.76756263204782404</v>
      </c>
      <c r="AEN6" s="120">
        <v>0.76756263204782427</v>
      </c>
      <c r="AEO6" s="120">
        <v>0.76632009444294769</v>
      </c>
      <c r="AEP6" s="120">
        <v>0.76632009444294713</v>
      </c>
      <c r="AEQ6" s="120">
        <v>0.76505741994871113</v>
      </c>
      <c r="AER6" s="120">
        <v>0.76505741994871168</v>
      </c>
      <c r="AES6" s="120">
        <v>0.76377405886587313</v>
      </c>
      <c r="AET6" s="120">
        <v>0.7637740588658728</v>
      </c>
      <c r="AEU6" s="120">
        <v>0.76246944026124741</v>
      </c>
      <c r="AEV6" s="120">
        <v>0.76246944026124774</v>
      </c>
      <c r="AEW6" s="120">
        <v>0.76114297090166738</v>
      </c>
      <c r="AEX6" s="120">
        <v>0.7611429709016676</v>
      </c>
      <c r="AEY6" s="120">
        <v>0.75979403412182833</v>
      </c>
      <c r="AEZ6" s="120">
        <v>0.75979403412182878</v>
      </c>
      <c r="AFA6" s="120">
        <v>0.75842198862109678</v>
      </c>
      <c r="AFB6" s="120">
        <v>0.75842198862109711</v>
      </c>
      <c r="AFC6" s="120">
        <v>0.75702616718396132</v>
      </c>
      <c r="AFD6" s="120">
        <v>0.75702616718396121</v>
      </c>
      <c r="AFE6" s="120">
        <v>0.75560587531834189</v>
      </c>
      <c r="AFF6" s="120">
        <v>0.75560587531834134</v>
      </c>
      <c r="AFG6" s="120">
        <v>0.75416038980543876</v>
      </c>
      <c r="AFH6" s="120">
        <v>0.75416038980543787</v>
      </c>
      <c r="AFI6" s="120">
        <v>0.75268895715426631</v>
      </c>
      <c r="AFJ6" s="120">
        <v>0.75268895715426531</v>
      </c>
      <c r="AFK6" s="120">
        <v>0.75119079195337568</v>
      </c>
      <c r="AFL6" s="120">
        <v>0.75119079195337424</v>
      </c>
      <c r="AFM6" s="120">
        <v>0.74966507511157954</v>
      </c>
      <c r="AFN6" s="120">
        <v>0.74966507511157954</v>
      </c>
      <c r="AFO6" s="120">
        <v>0.74811095197875632</v>
      </c>
      <c r="AFP6" s="120">
        <v>0.74811095197875699</v>
      </c>
      <c r="AFQ6" s="120">
        <v>0.74652753033693586</v>
      </c>
      <c r="AFR6" s="120">
        <v>0.74652753033693509</v>
      </c>
      <c r="AFS6" s="120">
        <v>0.74491387825097277</v>
      </c>
      <c r="AFT6" s="120">
        <v>0.74491387825097299</v>
      </c>
      <c r="AFU6" s="120">
        <v>0.74326902176705545</v>
      </c>
      <c r="AFV6" s="120">
        <v>0.74326902176705567</v>
      </c>
      <c r="AFW6" s="120">
        <v>0.74159194244616011</v>
      </c>
      <c r="AFX6" s="120">
        <v>0.74159194244616011</v>
      </c>
      <c r="AFY6" s="120">
        <v>0.73988157471828131</v>
      </c>
      <c r="AFZ6" s="120">
        <v>0.73988157471828098</v>
      </c>
      <c r="AGA6" s="120">
        <v>0.73813680304185103</v>
      </c>
      <c r="AGB6" s="120">
        <v>0.73813680304185159</v>
      </c>
      <c r="AGC6" s="120">
        <v>0.73635645885118783</v>
      </c>
      <c r="AGD6" s="120">
        <v>0.73635645885118861</v>
      </c>
      <c r="AGE6" s="120">
        <v>0.73453931727299648</v>
      </c>
      <c r="AGF6" s="120">
        <v>0.73453931727299748</v>
      </c>
      <c r="AGG6" s="120">
        <v>0.73268409359104159</v>
      </c>
      <c r="AGH6" s="120">
        <v>0.73268409359104059</v>
      </c>
      <c r="AGI6" s="120">
        <v>0.73078943943580921</v>
      </c>
      <c r="AGJ6" s="120">
        <v>0.73078943943580976</v>
      </c>
      <c r="AGK6" s="120">
        <v>0.72885393867358295</v>
      </c>
      <c r="AGL6" s="120">
        <v>0.72885393867358361</v>
      </c>
      <c r="AGM6" s="120">
        <v>0.72687610296645588</v>
      </c>
      <c r="AGN6" s="120">
        <v>0.72687610296645555</v>
      </c>
      <c r="AGO6" s="120">
        <v>0.72485436697175953</v>
      </c>
      <c r="AGP6" s="120">
        <v>0.72485436697175842</v>
      </c>
      <c r="AGQ6" s="120">
        <v>0.72278708314578566</v>
      </c>
      <c r="AGR6" s="120">
        <v>0.72278708314578632</v>
      </c>
      <c r="AGS6" s="120">
        <v>0.72067251611269589</v>
      </c>
      <c r="AGT6" s="120">
        <v>0.72067251611269556</v>
      </c>
      <c r="AGU6" s="120">
        <v>0.71850883655496545</v>
      </c>
      <c r="AGV6" s="120">
        <v>0.718508836554966</v>
      </c>
      <c r="AGW6" s="120">
        <v>0.71629411457664116</v>
      </c>
      <c r="AGX6" s="120">
        <v>0.71629411457664138</v>
      </c>
      <c r="AGY6" s="120">
        <v>0.71402631248478732</v>
      </c>
      <c r="AGZ6" s="120">
        <v>0.71402631248478621</v>
      </c>
      <c r="AHA6" s="120">
        <v>0.71170327692794033</v>
      </c>
      <c r="AHB6" s="120">
        <v>0.71170327692794</v>
      </c>
      <c r="AHC6" s="120">
        <v>0.70932273032282556</v>
      </c>
      <c r="AHD6" s="120">
        <v>0.70932273032282667</v>
      </c>
      <c r="AHE6" s="120">
        <v>0.70688226149195277</v>
      </c>
      <c r="AHF6" s="120">
        <v>0.70688226149195288</v>
      </c>
      <c r="AHG6" s="120">
        <v>0.70437931542489163</v>
      </c>
      <c r="AHH6" s="120">
        <v>0.70437931542489141</v>
      </c>
      <c r="AHI6" s="120">
        <v>0.70181118206468274</v>
      </c>
      <c r="AHJ6" s="120">
        <v>0.70181118206468263</v>
      </c>
      <c r="AHK6" s="120">
        <v>0.69917498400787392</v>
      </c>
      <c r="AHL6" s="120">
        <v>0.69917498400787337</v>
      </c>
      <c r="AHM6" s="120">
        <v>0.69646766299167562</v>
      </c>
      <c r="AHN6" s="120">
        <v>0.69646766299167651</v>
      </c>
      <c r="AHO6" s="120">
        <v>0.69368596502448421</v>
      </c>
      <c r="AHP6" s="120">
        <v>0.69368596502448354</v>
      </c>
      <c r="AHQ6" s="120">
        <v>0.69082642399595928</v>
      </c>
      <c r="AHR6" s="120">
        <v>0.69082642399595939</v>
      </c>
      <c r="AHS6" s="120">
        <v>0.68788534357969133</v>
      </c>
      <c r="AHT6" s="120">
        <v>0.68788534357969133</v>
      </c>
      <c r="AHU6" s="120">
        <v>0.68485877721440391</v>
      </c>
      <c r="AHV6" s="120">
        <v>0.68485877721440314</v>
      </c>
      <c r="AHW6" s="120">
        <v>0.68174250591818453</v>
      </c>
      <c r="AHX6" s="120">
        <v>0.68174250591818508</v>
      </c>
      <c r="AHY6" s="120">
        <v>0.67853201365332516</v>
      </c>
      <c r="AHZ6" s="120">
        <v>0.67853201365332505</v>
      </c>
      <c r="AIA6" s="120">
        <v>0.67522245991605656</v>
      </c>
      <c r="AIB6" s="120">
        <v>0.67522245991605712</v>
      </c>
      <c r="AIC6" s="120">
        <v>0.67180864917461069</v>
      </c>
      <c r="AID6" s="120">
        <v>0.67180864917461025</v>
      </c>
      <c r="AIE6" s="120">
        <v>0.66828499671880726</v>
      </c>
      <c r="AIF6" s="120">
        <v>0.66828499671880781</v>
      </c>
      <c r="AIG6" s="120">
        <v>0.66464549041321397</v>
      </c>
      <c r="AIH6" s="120">
        <v>0.66464549041321397</v>
      </c>
      <c r="AII6" s="120">
        <v>0.66088364776121478</v>
      </c>
      <c r="AIJ6" s="120">
        <v>0.66088364776121511</v>
      </c>
      <c r="AIK6" s="120">
        <v>0.65699246758635788</v>
      </c>
      <c r="AIL6" s="120">
        <v>0.65699246758635754</v>
      </c>
      <c r="AIM6" s="120">
        <v>0.65296437551645969</v>
      </c>
      <c r="AIN6" s="120">
        <v>0.65296437551646003</v>
      </c>
      <c r="AIO6" s="120">
        <v>0.64879116231064526</v>
      </c>
      <c r="AIP6" s="120">
        <v>0.64879116231064526</v>
      </c>
      <c r="AIQ6" s="120">
        <v>0.64446391389422564</v>
      </c>
      <c r="AIR6" s="120">
        <v>0.6444639138942263</v>
      </c>
      <c r="AIS6" s="120">
        <v>0.63997293175394276</v>
      </c>
      <c r="AIT6" s="120">
        <v>0.6399729317539421</v>
      </c>
      <c r="AIU6" s="120">
        <v>0.63530764208766599</v>
      </c>
      <c r="AIV6" s="120">
        <v>0.63530764208766566</v>
      </c>
      <c r="AIW6" s="120">
        <v>0.63045649178679752</v>
      </c>
      <c r="AIX6" s="120">
        <v>0.63045649178679819</v>
      </c>
      <c r="AIY6" s="120">
        <v>0.62540682894164845</v>
      </c>
      <c r="AIZ6" s="120">
        <v>0.62540682894164856</v>
      </c>
      <c r="AJA6" s="120">
        <v>0.62014476508130323</v>
      </c>
      <c r="AJB6" s="120">
        <v>0.62014476508130323</v>
      </c>
      <c r="AJC6" s="120">
        <v>0.61465501576546144</v>
      </c>
      <c r="AJD6" s="120">
        <v>0.614655015765462</v>
      </c>
      <c r="AJE6" s="120">
        <v>0.60892071540482851</v>
      </c>
      <c r="AJF6" s="120">
        <v>0.60892071540482839</v>
      </c>
      <c r="AJG6" s="120">
        <v>0.60292320125715049</v>
      </c>
      <c r="AJH6" s="120">
        <v>0.6029232012571506</v>
      </c>
      <c r="AJI6" s="120">
        <v>0.59664176037308247</v>
      </c>
      <c r="AJJ6" s="120">
        <v>0.59664176037308203</v>
      </c>
      <c r="AJK6" s="120">
        <v>0.59005333177663566</v>
      </c>
      <c r="AJL6" s="120">
        <v>0.59005333177663588</v>
      </c>
      <c r="AJM6" s="120">
        <v>0.58313215426117626</v>
      </c>
      <c r="AJN6" s="120">
        <v>0.58313215426117626</v>
      </c>
      <c r="AJO6" s="120">
        <v>0.57584934773184671</v>
      </c>
      <c r="AJP6" s="120">
        <v>0.57584934773184671</v>
      </c>
      <c r="AJQ6" s="120">
        <v>0.5681724128491652</v>
      </c>
      <c r="AJR6" s="120">
        <v>0.5681724128491652</v>
      </c>
      <c r="AJS6" s="120">
        <v>0.56006462958021086</v>
      </c>
      <c r="AJT6" s="120">
        <v>0.56006462958021075</v>
      </c>
      <c r="AJU6" s="120">
        <v>0.55148432980251982</v>
      </c>
      <c r="AJV6" s="120">
        <v>0.55148432980251971</v>
      </c>
      <c r="AJW6" s="120">
        <v>0.54238401185648388</v>
      </c>
      <c r="AJX6" s="120">
        <v>0.54238401185648399</v>
      </c>
      <c r="AJY6" s="120">
        <v>0.53270925523611368</v>
      </c>
      <c r="AJZ6" s="120">
        <v>0.53270925523611368</v>
      </c>
      <c r="AKA6" s="120">
        <v>0.52239738049684104</v>
      </c>
      <c r="AKB6" s="120">
        <v>0.52239738049684104</v>
      </c>
      <c r="AKC6" s="120">
        <v>0.51137578158522967</v>
      </c>
      <c r="AKD6" s="120">
        <v>0.51137578158522956</v>
      </c>
      <c r="AKE6" s="120">
        <v>0.49955983320251107</v>
      </c>
      <c r="AKF6" s="120">
        <v>0.49955983320251102</v>
      </c>
      <c r="AKG6" s="120">
        <v>0.48685024166479696</v>
      </c>
      <c r="AKH6" s="120">
        <v>0.48685024166479707</v>
      </c>
      <c r="AKI6" s="120">
        <v>0.47312965989112854</v>
      </c>
      <c r="AKJ6" s="120">
        <v>0.47312965989112854</v>
      </c>
      <c r="AKK6" s="120">
        <v>0.45825831964612007</v>
      </c>
      <c r="AKL6" s="120">
        <v>0.45825831964612007</v>
      </c>
      <c r="AKM6" s="120">
        <v>0.44206833839416504</v>
      </c>
      <c r="AKN6" s="120">
        <v>0.44206833839416504</v>
      </c>
      <c r="AKO6" s="120">
        <v>0.42435622215270996</v>
      </c>
      <c r="AKP6" s="120">
        <v>0.42435622215270996</v>
      </c>
      <c r="AKQ6" s="120">
        <v>0.40487289428710938</v>
      </c>
      <c r="AKR6" s="120">
        <v>0.40487289428710938</v>
      </c>
      <c r="AKS6" s="120">
        <v>0.38331031799316406</v>
      </c>
      <c r="AKT6" s="120">
        <v>0.38331031799316406</v>
      </c>
      <c r="AKU6" s="120">
        <v>0.359283447265625</v>
      </c>
      <c r="AKV6" s="120">
        <v>0.359283447265625</v>
      </c>
      <c r="AKW6" s="120">
        <v>0.332305908203125</v>
      </c>
      <c r="AKX6" s="120">
        <v>0.332305908203125</v>
      </c>
      <c r="AKY6" s="120">
        <v>0.3017578125</v>
      </c>
      <c r="AKZ6" s="120">
        <v>0.3017578125</v>
      </c>
      <c r="ALA6" s="120">
        <v>0.266845703125</v>
      </c>
      <c r="ALB6" s="120">
        <v>0.266845703125</v>
      </c>
      <c r="ALC6" s="120">
        <v>0.2265625</v>
      </c>
      <c r="ALD6" s="120">
        <v>0.2265625</v>
      </c>
      <c r="ALE6" s="120">
        <v>0.1796875</v>
      </c>
      <c r="ALF6" s="120">
        <v>0.1796875</v>
      </c>
      <c r="ALG6" s="120">
        <v>0.125</v>
      </c>
      <c r="ALH6" s="120">
        <v>0.125</v>
      </c>
      <c r="ALI6" s="120">
        <v>6.25E-2</v>
      </c>
      <c r="ALJ6" s="120" t="s">
        <v>105</v>
      </c>
      <c r="ALK6" s="120" t="s">
        <v>105</v>
      </c>
      <c r="ALL6" s="120" t="s">
        <v>105</v>
      </c>
      <c r="ALM6" s="120" t="s">
        <v>105</v>
      </c>
      <c r="ALN6" s="120"/>
    </row>
    <row r="7" spans="1:1002" hidden="1">
      <c r="A7" s="119">
        <v>6</v>
      </c>
      <c r="B7" s="120">
        <v>0.8743728299983109</v>
      </c>
      <c r="C7" s="120">
        <v>0.87437282999831045</v>
      </c>
      <c r="D7" s="120">
        <v>0.874248180608037</v>
      </c>
      <c r="E7" s="120">
        <v>0.87424818060803755</v>
      </c>
      <c r="F7" s="120">
        <v>0.87412315712519761</v>
      </c>
      <c r="G7" s="120">
        <v>0.87412315712519728</v>
      </c>
      <c r="H7" s="120">
        <v>0.87399775771781996</v>
      </c>
      <c r="I7" s="120">
        <v>0.87399775771781996</v>
      </c>
      <c r="J7" s="120">
        <v>0.87387198054074144</v>
      </c>
      <c r="K7" s="120">
        <v>0.87387198054074144</v>
      </c>
      <c r="L7" s="120">
        <v>0.87374582373549348</v>
      </c>
      <c r="M7" s="120">
        <v>0.87374582373549348</v>
      </c>
      <c r="N7" s="120">
        <v>0.8736192854301863</v>
      </c>
      <c r="O7" s="120">
        <v>0.87361928543018741</v>
      </c>
      <c r="P7" s="120">
        <v>0.8734923637393861</v>
      </c>
      <c r="Q7" s="120">
        <v>0.87349236373938621</v>
      </c>
      <c r="R7" s="120">
        <v>0.87336505676399667</v>
      </c>
      <c r="S7" s="120">
        <v>0.87336505676399756</v>
      </c>
      <c r="T7" s="120">
        <v>0.87323736259113716</v>
      </c>
      <c r="U7" s="120">
        <v>0.87323736259113682</v>
      </c>
      <c r="V7" s="120">
        <v>0.87310927929401649</v>
      </c>
      <c r="W7" s="120">
        <v>0.87310927929401627</v>
      </c>
      <c r="X7" s="120">
        <v>0.87298080493181351</v>
      </c>
      <c r="Y7" s="120">
        <v>0.87298080493181385</v>
      </c>
      <c r="Z7" s="120">
        <v>0.87285193754954804</v>
      </c>
      <c r="AA7" s="120">
        <v>0.8728519375495476</v>
      </c>
      <c r="AB7" s="120">
        <v>0.87272267517795377</v>
      </c>
      <c r="AC7" s="120">
        <v>0.87272267517795343</v>
      </c>
      <c r="AD7" s="120">
        <v>0.87259301583335136</v>
      </c>
      <c r="AE7" s="120">
        <v>0.87259301583335014</v>
      </c>
      <c r="AF7" s="120">
        <v>0.87246295751751557</v>
      </c>
      <c r="AG7" s="120">
        <v>0.87246295751751457</v>
      </c>
      <c r="AH7" s="120">
        <v>0.87233249821754277</v>
      </c>
      <c r="AI7" s="120">
        <v>0.87233249821754311</v>
      </c>
      <c r="AJ7" s="120">
        <v>0.87220163590572541</v>
      </c>
      <c r="AK7" s="120">
        <v>0.87220163590572464</v>
      </c>
      <c r="AL7" s="120">
        <v>0.87207036853940745</v>
      </c>
      <c r="AM7" s="120">
        <v>0.87207036853940756</v>
      </c>
      <c r="AN7" s="120">
        <v>0.871938694060856</v>
      </c>
      <c r="AO7" s="120">
        <v>0.87193869406085622</v>
      </c>
      <c r="AP7" s="120">
        <v>0.87180661039711904</v>
      </c>
      <c r="AQ7" s="120">
        <v>0.87180661039711782</v>
      </c>
      <c r="AR7" s="120">
        <v>0.87167411545988527</v>
      </c>
      <c r="AS7" s="120">
        <v>0.87167411545988527</v>
      </c>
      <c r="AT7" s="120">
        <v>0.87154120714535099</v>
      </c>
      <c r="AU7" s="120">
        <v>0.8715412071453511</v>
      </c>
      <c r="AV7" s="120">
        <v>0.87140788333406916</v>
      </c>
      <c r="AW7" s="120">
        <v>0.87140788333406949</v>
      </c>
      <c r="AX7" s="120">
        <v>0.87127414189081009</v>
      </c>
      <c r="AY7" s="120">
        <v>0.87127414189081021</v>
      </c>
      <c r="AZ7" s="120">
        <v>0.87113998066441312</v>
      </c>
      <c r="BA7" s="120">
        <v>0.87113998066441289</v>
      </c>
      <c r="BB7" s="120">
        <v>0.87100539748764327</v>
      </c>
      <c r="BC7" s="120">
        <v>0.87100539748764316</v>
      </c>
      <c r="BD7" s="120">
        <v>0.87087039017703705</v>
      </c>
      <c r="BE7" s="120">
        <v>0.8708703901770376</v>
      </c>
      <c r="BF7" s="120">
        <v>0.87073495653275657</v>
      </c>
      <c r="BG7" s="120">
        <v>0.87073495653275612</v>
      </c>
      <c r="BH7" s="120">
        <v>0.8705990943384323</v>
      </c>
      <c r="BI7" s="120">
        <v>0.87059909433843352</v>
      </c>
      <c r="BJ7" s="120">
        <v>0.87046280136101695</v>
      </c>
      <c r="BK7" s="120">
        <v>0.87046280136101739</v>
      </c>
      <c r="BL7" s="120">
        <v>0.87032607535061779</v>
      </c>
      <c r="BM7" s="120">
        <v>0.87032607535061735</v>
      </c>
      <c r="BN7" s="120">
        <v>0.87018891404034837</v>
      </c>
      <c r="BO7" s="120">
        <v>0.87018891404034782</v>
      </c>
      <c r="BP7" s="120">
        <v>0.87005131514616496</v>
      </c>
      <c r="BQ7" s="120">
        <v>0.87005131514616552</v>
      </c>
      <c r="BR7" s="120">
        <v>0.86991327636670723</v>
      </c>
      <c r="BS7" s="120">
        <v>0.86991327636670723</v>
      </c>
      <c r="BT7" s="120">
        <v>0.86977479538313252</v>
      </c>
      <c r="BU7" s="120">
        <v>0.86977479538313307</v>
      </c>
      <c r="BV7" s="120">
        <v>0.86963586985895014</v>
      </c>
      <c r="BW7" s="120">
        <v>0.86963586985895047</v>
      </c>
      <c r="BX7" s="120">
        <v>0.86949649743985724</v>
      </c>
      <c r="BY7" s="120">
        <v>0.86949649743985813</v>
      </c>
      <c r="BZ7" s="120">
        <v>0.86935667575357045</v>
      </c>
      <c r="CA7" s="120">
        <v>0.86935667575357045</v>
      </c>
      <c r="CB7" s="120">
        <v>0.86921640240964415</v>
      </c>
      <c r="CC7" s="120">
        <v>0.86921640240964371</v>
      </c>
      <c r="CD7" s="120">
        <v>0.86907567499931304</v>
      </c>
      <c r="CE7" s="120">
        <v>0.86907567499931293</v>
      </c>
      <c r="CF7" s="120">
        <v>0.86893449109530652</v>
      </c>
      <c r="CG7" s="120">
        <v>0.86893449109530729</v>
      </c>
      <c r="CH7" s="120">
        <v>0.86879284825167491</v>
      </c>
      <c r="CI7" s="120">
        <v>0.86879284825167491</v>
      </c>
      <c r="CJ7" s="120">
        <v>0.8686507440036052</v>
      </c>
      <c r="CK7" s="120">
        <v>0.86865074400360565</v>
      </c>
      <c r="CL7" s="120">
        <v>0.8685081758672486</v>
      </c>
      <c r="CM7" s="120">
        <v>0.86850817586724882</v>
      </c>
      <c r="CN7" s="120">
        <v>0.86836514133952902</v>
      </c>
      <c r="CO7" s="120">
        <v>0.86836514133952836</v>
      </c>
      <c r="CP7" s="120">
        <v>0.86822163789795703</v>
      </c>
      <c r="CQ7" s="120">
        <v>0.86822163789795759</v>
      </c>
      <c r="CR7" s="120">
        <v>0.86807766300045153</v>
      </c>
      <c r="CS7" s="120">
        <v>0.86807766300045064</v>
      </c>
      <c r="CT7" s="120">
        <v>0.86793321408513335</v>
      </c>
      <c r="CU7" s="120">
        <v>0.86793321408513202</v>
      </c>
      <c r="CV7" s="120">
        <v>0.86778828857014711</v>
      </c>
      <c r="CW7" s="120">
        <v>0.86778828857014567</v>
      </c>
      <c r="CX7" s="120">
        <v>0.867642883853458</v>
      </c>
      <c r="CY7" s="120">
        <v>0.867642883853458</v>
      </c>
      <c r="CZ7" s="120">
        <v>0.86749699731265617</v>
      </c>
      <c r="DA7" s="120">
        <v>0.86749699731265595</v>
      </c>
      <c r="DB7" s="120">
        <v>0.8673506263047579</v>
      </c>
      <c r="DC7" s="120">
        <v>0.86735062630475768</v>
      </c>
      <c r="DD7" s="120">
        <v>0.86720376816600475</v>
      </c>
      <c r="DE7" s="120">
        <v>0.86720376816600331</v>
      </c>
      <c r="DF7" s="120">
        <v>0.86705642021165164</v>
      </c>
      <c r="DG7" s="120">
        <v>0.86705642021165219</v>
      </c>
      <c r="DH7" s="120">
        <v>0.86690857973577051</v>
      </c>
      <c r="DI7" s="120">
        <v>0.86690857973577051</v>
      </c>
      <c r="DJ7" s="120">
        <v>0.8667602440110298</v>
      </c>
      <c r="DK7" s="120">
        <v>0.86676024401103069</v>
      </c>
      <c r="DL7" s="120">
        <v>0.86661141028849031</v>
      </c>
      <c r="DM7" s="120">
        <v>0.86661141028849076</v>
      </c>
      <c r="DN7" s="120">
        <v>0.86646207579738577</v>
      </c>
      <c r="DO7" s="120">
        <v>0.86646207579738588</v>
      </c>
      <c r="DP7" s="120">
        <v>0.86631223774490451</v>
      </c>
      <c r="DQ7" s="120">
        <v>0.86631223774490429</v>
      </c>
      <c r="DR7" s="120">
        <v>0.86616189331597326</v>
      </c>
      <c r="DS7" s="120">
        <v>0.86616189331597382</v>
      </c>
      <c r="DT7" s="120">
        <v>0.86601103967303117</v>
      </c>
      <c r="DU7" s="120">
        <v>0.86601103967303217</v>
      </c>
      <c r="DV7" s="120">
        <v>0.86585967395580599</v>
      </c>
      <c r="DW7" s="120">
        <v>0.86585967395580588</v>
      </c>
      <c r="DX7" s="120">
        <v>0.86570779328107805</v>
      </c>
      <c r="DY7" s="120">
        <v>0.86570779328107839</v>
      </c>
      <c r="DZ7" s="120">
        <v>0.8655553947424619</v>
      </c>
      <c r="EA7" s="120">
        <v>0.86555539474246279</v>
      </c>
      <c r="EB7" s="120">
        <v>0.86540247541016202</v>
      </c>
      <c r="EC7" s="120">
        <v>0.86540247541016102</v>
      </c>
      <c r="ED7" s="120">
        <v>0.86524903233073536</v>
      </c>
      <c r="EE7" s="120">
        <v>0.86524903233073569</v>
      </c>
      <c r="EF7" s="120">
        <v>0.86509506252685586</v>
      </c>
      <c r="EG7" s="120">
        <v>0.86509506252685631</v>
      </c>
      <c r="EH7" s="120">
        <v>0.86494056299706989</v>
      </c>
      <c r="EI7" s="120">
        <v>0.86494056299707023</v>
      </c>
      <c r="EJ7" s="120">
        <v>0.8647855307155482</v>
      </c>
      <c r="EK7" s="120">
        <v>0.86478553071554831</v>
      </c>
      <c r="EL7" s="120">
        <v>0.86462996263183323</v>
      </c>
      <c r="EM7" s="120">
        <v>0.86462996263183356</v>
      </c>
      <c r="EN7" s="120">
        <v>0.86447385567059598</v>
      </c>
      <c r="EO7" s="120">
        <v>0.86447385567059531</v>
      </c>
      <c r="EP7" s="120">
        <v>0.86431720673136958</v>
      </c>
      <c r="EQ7" s="120">
        <v>0.8643172067313698</v>
      </c>
      <c r="ER7" s="120">
        <v>0.86416001268829612</v>
      </c>
      <c r="ES7" s="120">
        <v>0.8641600126882959</v>
      </c>
      <c r="ET7" s="120">
        <v>0.86400227038986288</v>
      </c>
      <c r="EU7" s="120">
        <v>0.86400227038986244</v>
      </c>
      <c r="EV7" s="120">
        <v>0.86384397665863477</v>
      </c>
      <c r="EW7" s="120">
        <v>0.86384397665863455</v>
      </c>
      <c r="EX7" s="120">
        <v>0.86368512829098698</v>
      </c>
      <c r="EY7" s="120">
        <v>0.86368512829098698</v>
      </c>
      <c r="EZ7" s="120">
        <v>0.86352572205683198</v>
      </c>
      <c r="FA7" s="120">
        <v>0.86352572205683209</v>
      </c>
      <c r="FB7" s="120">
        <v>0.86336575469933985</v>
      </c>
      <c r="FC7" s="120">
        <v>0.86336575469933996</v>
      </c>
      <c r="FD7" s="120">
        <v>0.86320522293466528</v>
      </c>
      <c r="FE7" s="120">
        <v>0.86320522293466528</v>
      </c>
      <c r="FF7" s="120">
        <v>0.86304412345165737</v>
      </c>
      <c r="FG7" s="120">
        <v>0.86304412345165649</v>
      </c>
      <c r="FH7" s="120">
        <v>0.86288245291157173</v>
      </c>
      <c r="FI7" s="120">
        <v>0.8628824529115714</v>
      </c>
      <c r="FJ7" s="120">
        <v>0.86272020794778892</v>
      </c>
      <c r="FK7" s="120">
        <v>0.86272020794778848</v>
      </c>
      <c r="FL7" s="120">
        <v>0.86255738516550884</v>
      </c>
      <c r="FM7" s="120">
        <v>0.86255738516550873</v>
      </c>
      <c r="FN7" s="120">
        <v>0.86239398114145582</v>
      </c>
      <c r="FO7" s="120">
        <v>0.8623939811414556</v>
      </c>
      <c r="FP7" s="120">
        <v>0.86222999242358134</v>
      </c>
      <c r="FQ7" s="120">
        <v>0.862229992423582</v>
      </c>
      <c r="FR7" s="120">
        <v>0.86206541553074834</v>
      </c>
      <c r="FS7" s="120">
        <v>0.86206541553074845</v>
      </c>
      <c r="FT7" s="120">
        <v>0.86190024695242706</v>
      </c>
      <c r="FU7" s="120">
        <v>0.86190024695242717</v>
      </c>
      <c r="FV7" s="120">
        <v>0.86173448314837464</v>
      </c>
      <c r="FW7" s="120">
        <v>0.86173448314837531</v>
      </c>
      <c r="FX7" s="120">
        <v>0.86156812054832688</v>
      </c>
      <c r="FY7" s="120">
        <v>0.86156812054832665</v>
      </c>
      <c r="FZ7" s="120">
        <v>0.86140115555166086</v>
      </c>
      <c r="GA7" s="120">
        <v>0.8614011555516613</v>
      </c>
      <c r="GB7" s="120">
        <v>0.86123358452707843</v>
      </c>
      <c r="GC7" s="120">
        <v>0.86123358452707788</v>
      </c>
      <c r="GD7" s="120">
        <v>0.86106540381226948</v>
      </c>
      <c r="GE7" s="120">
        <v>0.86106540381226904</v>
      </c>
      <c r="GF7" s="120">
        <v>0.86089660971357729</v>
      </c>
      <c r="GG7" s="120">
        <v>0.86089660971357818</v>
      </c>
      <c r="GH7" s="120">
        <v>0.86072719850565726</v>
      </c>
      <c r="GI7" s="120">
        <v>0.86072719850565593</v>
      </c>
      <c r="GJ7" s="120">
        <v>0.86055716643112701</v>
      </c>
      <c r="GK7" s="120">
        <v>0.86055716643112712</v>
      </c>
      <c r="GL7" s="120">
        <v>0.86038650970022701</v>
      </c>
      <c r="GM7" s="120">
        <v>0.86038650970022867</v>
      </c>
      <c r="GN7" s="120">
        <v>0.86021522449045784</v>
      </c>
      <c r="GO7" s="120">
        <v>0.86021522449045784</v>
      </c>
      <c r="GP7" s="120">
        <v>0.86004330694621656</v>
      </c>
      <c r="GQ7" s="120">
        <v>0.86004330694621767</v>
      </c>
      <c r="GR7" s="120">
        <v>0.85987075317844697</v>
      </c>
      <c r="GS7" s="120">
        <v>0.85987075317844752</v>
      </c>
      <c r="GT7" s="120">
        <v>0.85969755926425195</v>
      </c>
      <c r="GU7" s="120">
        <v>0.85969755926425218</v>
      </c>
      <c r="GV7" s="120">
        <v>0.8595237212465322</v>
      </c>
      <c r="GW7" s="120">
        <v>0.85952372124653242</v>
      </c>
      <c r="GX7" s="120">
        <v>0.85934923513360473</v>
      </c>
      <c r="GY7" s="120">
        <v>0.85934923513360473</v>
      </c>
      <c r="GZ7" s="120">
        <v>0.85917409689880964</v>
      </c>
      <c r="HA7" s="120">
        <v>0.8591740968988083</v>
      </c>
      <c r="HB7" s="120">
        <v>0.85899830248012932</v>
      </c>
      <c r="HC7" s="120">
        <v>0.85899830248012976</v>
      </c>
      <c r="HD7" s="120">
        <v>0.85882184777978898</v>
      </c>
      <c r="HE7" s="120">
        <v>0.85882184777978932</v>
      </c>
      <c r="HF7" s="120">
        <v>0.8586447286638561</v>
      </c>
      <c r="HG7" s="120">
        <v>0.85864472866385499</v>
      </c>
      <c r="HH7" s="120">
        <v>0.8584669409618324</v>
      </c>
      <c r="HI7" s="120">
        <v>0.8584669409618314</v>
      </c>
      <c r="HJ7" s="120">
        <v>0.85828848046624229</v>
      </c>
      <c r="HK7" s="120">
        <v>0.85828848046624295</v>
      </c>
      <c r="HL7" s="120">
        <v>0.85810934293222052</v>
      </c>
      <c r="HM7" s="120">
        <v>0.85810934293222019</v>
      </c>
      <c r="HN7" s="120">
        <v>0.85792952407707668</v>
      </c>
      <c r="HO7" s="120">
        <v>0.85792952407707601</v>
      </c>
      <c r="HP7" s="120">
        <v>0.85774901957987548</v>
      </c>
      <c r="HQ7" s="120">
        <v>0.85774901957987504</v>
      </c>
      <c r="HR7" s="120">
        <v>0.85756782508099572</v>
      </c>
      <c r="HS7" s="120">
        <v>0.85756782508099594</v>
      </c>
      <c r="HT7" s="120">
        <v>0.85738593618169123</v>
      </c>
      <c r="HU7" s="120">
        <v>0.85738593618169123</v>
      </c>
      <c r="HV7" s="120">
        <v>0.85720334844364132</v>
      </c>
      <c r="HW7" s="120">
        <v>0.8572033484436411</v>
      </c>
      <c r="HX7" s="120">
        <v>0.85702005738849452</v>
      </c>
      <c r="HY7" s="120">
        <v>0.85702005738849552</v>
      </c>
      <c r="HZ7" s="120">
        <v>0.85683605849741284</v>
      </c>
      <c r="IA7" s="120">
        <v>0.85683605849741296</v>
      </c>
      <c r="IB7" s="120">
        <v>0.85665134721059477</v>
      </c>
      <c r="IC7" s="120">
        <v>0.85665134721059466</v>
      </c>
      <c r="ID7" s="120">
        <v>0.85646591892681401</v>
      </c>
      <c r="IE7" s="120">
        <v>0.85646591892681412</v>
      </c>
      <c r="IF7" s="120">
        <v>0.85627976900292424</v>
      </c>
      <c r="IG7" s="120">
        <v>0.85627976900292446</v>
      </c>
      <c r="IH7" s="120">
        <v>0.8560928927533844</v>
      </c>
      <c r="II7" s="120">
        <v>0.85609289275338374</v>
      </c>
      <c r="IJ7" s="120">
        <v>0.85590528544975275</v>
      </c>
      <c r="IK7" s="120">
        <v>0.85590528544975242</v>
      </c>
      <c r="IL7" s="120">
        <v>0.8557169423201908</v>
      </c>
      <c r="IM7" s="120">
        <v>0.85571694232019146</v>
      </c>
      <c r="IN7" s="120">
        <v>0.85552785854895574</v>
      </c>
      <c r="IO7" s="120">
        <v>0.85552785854895597</v>
      </c>
      <c r="IP7" s="120">
        <v>0.85533802927587543</v>
      </c>
      <c r="IQ7" s="120">
        <v>0.85533802927587699</v>
      </c>
      <c r="IR7" s="120">
        <v>0.85514744959583633</v>
      </c>
      <c r="IS7" s="120">
        <v>0.85514744959583666</v>
      </c>
      <c r="IT7" s="120">
        <v>0.85495611455823617</v>
      </c>
      <c r="IU7" s="120">
        <v>0.85495611455823717</v>
      </c>
      <c r="IV7" s="120">
        <v>0.85476401916646028</v>
      </c>
      <c r="IW7" s="120">
        <v>0.85476401916645928</v>
      </c>
      <c r="IX7" s="120">
        <v>0.85457115837732067</v>
      </c>
      <c r="IY7" s="120">
        <v>0.85457115837732023</v>
      </c>
      <c r="IZ7" s="120">
        <v>0.85437752710051029</v>
      </c>
      <c r="JA7" s="120">
        <v>0.85437752710051018</v>
      </c>
      <c r="JB7" s="120">
        <v>0.85418312019803533</v>
      </c>
      <c r="JC7" s="120">
        <v>0.85418312019803389</v>
      </c>
      <c r="JD7" s="120">
        <v>0.85398793248363825</v>
      </c>
      <c r="JE7" s="120">
        <v>0.8539879324836388</v>
      </c>
      <c r="JF7" s="120">
        <v>0.85379195872222768</v>
      </c>
      <c r="JG7" s="120">
        <v>0.85379195872222768</v>
      </c>
      <c r="JH7" s="120">
        <v>0.85359519362928249</v>
      </c>
      <c r="JI7" s="120">
        <v>0.85359519362928171</v>
      </c>
      <c r="JJ7" s="120">
        <v>0.85339763187024964</v>
      </c>
      <c r="JK7" s="120">
        <v>0.85339763187024964</v>
      </c>
      <c r="JL7" s="120">
        <v>0.85319926805995039</v>
      </c>
      <c r="JM7" s="120">
        <v>0.85319926805994994</v>
      </c>
      <c r="JN7" s="120">
        <v>0.85300009676195043</v>
      </c>
      <c r="JO7" s="120">
        <v>0.85300009676195032</v>
      </c>
      <c r="JP7" s="120">
        <v>0.85280011248794185</v>
      </c>
      <c r="JQ7" s="120">
        <v>0.85280011248794341</v>
      </c>
      <c r="JR7" s="120">
        <v>0.85259930969711295</v>
      </c>
      <c r="JS7" s="120">
        <v>0.85259930969711206</v>
      </c>
      <c r="JT7" s="120">
        <v>0.85239768279548844</v>
      </c>
      <c r="JU7" s="120">
        <v>0.85239768279548889</v>
      </c>
      <c r="JV7" s="120">
        <v>0.85219522613529497</v>
      </c>
      <c r="JW7" s="120">
        <v>0.85219522613529475</v>
      </c>
      <c r="JX7" s="120">
        <v>0.85199193401428142</v>
      </c>
      <c r="JY7" s="120">
        <v>0.85199193401428253</v>
      </c>
      <c r="JZ7" s="120">
        <v>0.85178780067505688</v>
      </c>
      <c r="KA7" s="120">
        <v>0.85178780067505799</v>
      </c>
      <c r="KB7" s="120">
        <v>0.85158282030439714</v>
      </c>
      <c r="KC7" s="120">
        <v>0.85158282030439669</v>
      </c>
      <c r="KD7" s="120">
        <v>0.85137698703255504</v>
      </c>
      <c r="KE7" s="120">
        <v>0.85137698703255549</v>
      </c>
      <c r="KF7" s="120">
        <v>0.85117029493255392</v>
      </c>
      <c r="KG7" s="120">
        <v>0.85117029493255403</v>
      </c>
      <c r="KH7" s="120">
        <v>0.85096273801947242</v>
      </c>
      <c r="KI7" s="120">
        <v>0.85096273801947198</v>
      </c>
      <c r="KJ7" s="120">
        <v>0.85075431024971426</v>
      </c>
      <c r="KK7" s="120">
        <v>0.85075431024971448</v>
      </c>
      <c r="KL7" s="120">
        <v>0.8505450055202759</v>
      </c>
      <c r="KM7" s="120">
        <v>0.85054500552027501</v>
      </c>
      <c r="KN7" s="120">
        <v>0.85033481766798813</v>
      </c>
      <c r="KO7" s="120">
        <v>0.85033481766798702</v>
      </c>
      <c r="KP7" s="120">
        <v>0.85012374046876282</v>
      </c>
      <c r="KQ7" s="120">
        <v>0.85012374046876338</v>
      </c>
      <c r="KR7" s="120">
        <v>0.84991176763681309</v>
      </c>
      <c r="KS7" s="120">
        <v>0.84991176763681242</v>
      </c>
      <c r="KT7" s="120">
        <v>0.84969889282387201</v>
      </c>
      <c r="KU7" s="120">
        <v>0.8496988928238719</v>
      </c>
      <c r="KV7" s="120">
        <v>0.84948510961839363</v>
      </c>
      <c r="KW7" s="120">
        <v>0.84948510961839396</v>
      </c>
      <c r="KX7" s="120">
        <v>0.84927041154474148</v>
      </c>
      <c r="KY7" s="120">
        <v>0.84927041154474059</v>
      </c>
      <c r="KZ7" s="120">
        <v>0.84905479206236634</v>
      </c>
      <c r="LA7" s="120">
        <v>0.849054792062365</v>
      </c>
      <c r="LB7" s="120">
        <v>0.84883824456496848</v>
      </c>
      <c r="LC7" s="120">
        <v>0.84883824456496959</v>
      </c>
      <c r="LD7" s="120">
        <v>0.84862076237965378</v>
      </c>
      <c r="LE7" s="120">
        <v>0.84862076237965378</v>
      </c>
      <c r="LF7" s="120">
        <v>0.84840233876606286</v>
      </c>
      <c r="LG7" s="120">
        <v>0.84840233876606275</v>
      </c>
      <c r="LH7" s="120">
        <v>0.8481829669154991</v>
      </c>
      <c r="LI7" s="120">
        <v>0.84818296691549777</v>
      </c>
      <c r="LJ7" s="120">
        <v>0.84796263995003729</v>
      </c>
      <c r="LK7" s="120">
        <v>0.84796263995003773</v>
      </c>
      <c r="LL7" s="120">
        <v>0.84774135092162117</v>
      </c>
      <c r="LM7" s="120">
        <v>0.84774135092162117</v>
      </c>
      <c r="LN7" s="120">
        <v>0.84751909281113746</v>
      </c>
      <c r="LO7" s="120">
        <v>0.84751909281113824</v>
      </c>
      <c r="LP7" s="120">
        <v>0.84729585852748623</v>
      </c>
      <c r="LQ7" s="120">
        <v>0.84729585852748712</v>
      </c>
      <c r="LR7" s="120">
        <v>0.84707164090663256</v>
      </c>
      <c r="LS7" s="120">
        <v>0.84707164090663345</v>
      </c>
      <c r="LT7" s="120">
        <v>0.84684643271063798</v>
      </c>
      <c r="LU7" s="120">
        <v>0.84684643271063853</v>
      </c>
      <c r="LV7" s="120">
        <v>0.84662022662668057</v>
      </c>
      <c r="LW7" s="120">
        <v>0.84662022662668124</v>
      </c>
      <c r="LX7" s="120">
        <v>0.84639301526606059</v>
      </c>
      <c r="LY7" s="120">
        <v>0.84639301526606203</v>
      </c>
      <c r="LZ7" s="120">
        <v>0.84616479116318843</v>
      </c>
      <c r="MA7" s="120">
        <v>0.84616479116318821</v>
      </c>
      <c r="MB7" s="120">
        <v>0.84593554677454597</v>
      </c>
      <c r="MC7" s="120">
        <v>0.84593554677454585</v>
      </c>
      <c r="MD7" s="120">
        <v>0.84570527447765564</v>
      </c>
      <c r="ME7" s="120">
        <v>0.84570527447765609</v>
      </c>
      <c r="MF7" s="120">
        <v>0.84547396657000218</v>
      </c>
      <c r="MG7" s="120">
        <v>0.84547396657000196</v>
      </c>
      <c r="MH7" s="120">
        <v>0.84524161526796071</v>
      </c>
      <c r="MI7" s="120">
        <v>0.8452416152679606</v>
      </c>
      <c r="MJ7" s="120">
        <v>0.84500821270569049</v>
      </c>
      <c r="MK7" s="120">
        <v>0.8450082127056906</v>
      </c>
      <c r="ML7" s="120">
        <v>0.84477375093402507</v>
      </c>
      <c r="MM7" s="120">
        <v>0.84477375093402451</v>
      </c>
      <c r="MN7" s="120">
        <v>0.8445382219193267</v>
      </c>
      <c r="MO7" s="120">
        <v>0.84453822191932704</v>
      </c>
      <c r="MP7" s="120">
        <v>0.84430161754234079</v>
      </c>
      <c r="MQ7" s="120">
        <v>0.84430161754234079</v>
      </c>
      <c r="MR7" s="120">
        <v>0.84406392959701471</v>
      </c>
      <c r="MS7" s="120">
        <v>0.84406392959701448</v>
      </c>
      <c r="MT7" s="120">
        <v>0.84382514978930145</v>
      </c>
      <c r="MU7" s="120">
        <v>0.84382514978930079</v>
      </c>
      <c r="MV7" s="120">
        <v>0.84358526973595205</v>
      </c>
      <c r="MW7" s="120">
        <v>0.8435852697359526</v>
      </c>
      <c r="MX7" s="120">
        <v>0.84334428096327574</v>
      </c>
      <c r="MY7" s="120">
        <v>0.8433442809632764</v>
      </c>
      <c r="MZ7" s="120">
        <v>0.84310217490588113</v>
      </c>
      <c r="NA7" s="120">
        <v>0.8431021749058818</v>
      </c>
      <c r="NB7" s="120">
        <v>0.84285894290540497</v>
      </c>
      <c r="NC7" s="120">
        <v>0.84285894290540542</v>
      </c>
      <c r="ND7" s="120">
        <v>0.84261457620920766</v>
      </c>
      <c r="NE7" s="120">
        <v>0.84261457620920721</v>
      </c>
      <c r="NF7" s="120">
        <v>0.84236906596905015</v>
      </c>
      <c r="NG7" s="120">
        <v>0.84236906596905037</v>
      </c>
      <c r="NH7" s="120">
        <v>0.84212240323975396</v>
      </c>
      <c r="NI7" s="120">
        <v>0.8421224032397534</v>
      </c>
      <c r="NJ7" s="120">
        <v>0.8418745789778278</v>
      </c>
      <c r="NK7" s="120">
        <v>0.84187457897782847</v>
      </c>
      <c r="NL7" s="120">
        <v>0.84162558404008048</v>
      </c>
      <c r="NM7" s="120">
        <v>0.84162558404008125</v>
      </c>
      <c r="NN7" s="120">
        <v>0.84137540918220166</v>
      </c>
      <c r="NO7" s="120">
        <v>0.84137540918220166</v>
      </c>
      <c r="NP7" s="120">
        <v>0.84112404505732252</v>
      </c>
      <c r="NQ7" s="120">
        <v>0.84112404505732274</v>
      </c>
      <c r="NR7" s="120">
        <v>0.84087148221454922</v>
      </c>
      <c r="NS7" s="120">
        <v>0.84087148221454966</v>
      </c>
      <c r="NT7" s="120">
        <v>0.84061771109747196</v>
      </c>
      <c r="NU7" s="120">
        <v>0.84061771109747185</v>
      </c>
      <c r="NV7" s="120">
        <v>0.8403627220426455</v>
      </c>
      <c r="NW7" s="120">
        <v>0.84036272204264451</v>
      </c>
      <c r="NX7" s="120">
        <v>0.84010650527804764</v>
      </c>
      <c r="NY7" s="120">
        <v>0.84010650527804653</v>
      </c>
      <c r="NZ7" s="120">
        <v>0.83984905092150119</v>
      </c>
      <c r="OA7" s="120">
        <v>0.83984905092150242</v>
      </c>
      <c r="OB7" s="120">
        <v>0.83959034897908635</v>
      </c>
      <c r="OC7" s="120">
        <v>0.83959034897908569</v>
      </c>
      <c r="OD7" s="120">
        <v>0.83933038934349258</v>
      </c>
      <c r="OE7" s="120">
        <v>0.83933038934349313</v>
      </c>
      <c r="OF7" s="120">
        <v>0.83906916179238034</v>
      </c>
      <c r="OG7" s="120">
        <v>0.83906916179238011</v>
      </c>
      <c r="OH7" s="120">
        <v>0.83880665598668136</v>
      </c>
      <c r="OI7" s="120">
        <v>0.83880665598668125</v>
      </c>
      <c r="OJ7" s="120">
        <v>0.83854286146888402</v>
      </c>
      <c r="OK7" s="120">
        <v>0.83854286146888368</v>
      </c>
      <c r="OL7" s="120">
        <v>0.83827776766128936</v>
      </c>
      <c r="OM7" s="120">
        <v>0.83827776766128803</v>
      </c>
      <c r="ON7" s="120">
        <v>0.83801136386422048</v>
      </c>
      <c r="OO7" s="120">
        <v>0.83801136386422037</v>
      </c>
      <c r="OP7" s="120">
        <v>0.83774363925421935</v>
      </c>
      <c r="OQ7" s="120">
        <v>0.83774363925421891</v>
      </c>
      <c r="OR7" s="120">
        <v>0.83747458288219456</v>
      </c>
      <c r="OS7" s="120">
        <v>0.83747458288219478</v>
      </c>
      <c r="OT7" s="120">
        <v>0.83720418367154392</v>
      </c>
      <c r="OU7" s="120">
        <v>0.83720418367154303</v>
      </c>
      <c r="OV7" s="120">
        <v>0.83693243041624066</v>
      </c>
      <c r="OW7" s="120">
        <v>0.8369324304162401</v>
      </c>
      <c r="OX7" s="120">
        <v>0.8366593117788792</v>
      </c>
      <c r="OY7" s="120">
        <v>0.83665931177887842</v>
      </c>
      <c r="OZ7" s="120">
        <v>0.83638481628869688</v>
      </c>
      <c r="PA7" s="120">
        <v>0.83638481628869721</v>
      </c>
      <c r="PB7" s="120">
        <v>0.83610893233954608</v>
      </c>
      <c r="PC7" s="120">
        <v>0.83610893233954697</v>
      </c>
      <c r="PD7" s="120">
        <v>0.83583164818783562</v>
      </c>
      <c r="PE7" s="120">
        <v>0.83583164818783517</v>
      </c>
      <c r="PF7" s="120">
        <v>0.83555295195042978</v>
      </c>
      <c r="PG7" s="120">
        <v>0.83555295195042978</v>
      </c>
      <c r="PH7" s="120">
        <v>0.83527283160251531</v>
      </c>
      <c r="PI7" s="120">
        <v>0.83527283160251475</v>
      </c>
      <c r="PJ7" s="120">
        <v>0.83499127497541692</v>
      </c>
      <c r="PK7" s="120">
        <v>0.83499127497541703</v>
      </c>
      <c r="PL7" s="120">
        <v>0.83470826975438395</v>
      </c>
      <c r="PM7" s="120">
        <v>0.83470826975438384</v>
      </c>
      <c r="PN7" s="120">
        <v>0.83442380347632528</v>
      </c>
      <c r="PO7" s="120">
        <v>0.83442380347632572</v>
      </c>
      <c r="PP7" s="120">
        <v>0.8341378635275053</v>
      </c>
      <c r="PQ7" s="120">
        <v>0.83413786352750485</v>
      </c>
      <c r="PR7" s="120">
        <v>0.83385043714119644</v>
      </c>
      <c r="PS7" s="120">
        <v>0.83385043714119611</v>
      </c>
      <c r="PT7" s="120">
        <v>0.83356151139528722</v>
      </c>
      <c r="PU7" s="120">
        <v>0.83356151139528711</v>
      </c>
      <c r="PV7" s="120">
        <v>0.83327107320984006</v>
      </c>
      <c r="PW7" s="120">
        <v>0.83327107320984106</v>
      </c>
      <c r="PX7" s="120">
        <v>0.83297910934461017</v>
      </c>
      <c r="PY7" s="120">
        <v>0.83297910934460928</v>
      </c>
      <c r="PZ7" s="120">
        <v>0.83268560639650346</v>
      </c>
      <c r="QA7" s="120">
        <v>0.83268560639650269</v>
      </c>
      <c r="QB7" s="120">
        <v>0.83239055079700086</v>
      </c>
      <c r="QC7" s="120">
        <v>0.83239055079700164</v>
      </c>
      <c r="QD7" s="120">
        <v>0.83209392880952393</v>
      </c>
      <c r="QE7" s="120">
        <v>0.83209392880952382</v>
      </c>
      <c r="QF7" s="120">
        <v>0.8317957265267435</v>
      </c>
      <c r="QG7" s="120">
        <v>0.83179572652674383</v>
      </c>
      <c r="QH7" s="120">
        <v>0.83149592986784948</v>
      </c>
      <c r="QI7" s="120">
        <v>0.83149592986784926</v>
      </c>
      <c r="QJ7" s="120">
        <v>0.83119452457575371</v>
      </c>
      <c r="QK7" s="120">
        <v>0.83119452457575238</v>
      </c>
      <c r="QL7" s="120">
        <v>0.83089149621424796</v>
      </c>
      <c r="QM7" s="120">
        <v>0.83089149621424851</v>
      </c>
      <c r="QN7" s="120">
        <v>0.83058683016509993</v>
      </c>
      <c r="QO7" s="120">
        <v>0.83058683016509982</v>
      </c>
      <c r="QP7" s="120">
        <v>0.83028051162508609</v>
      </c>
      <c r="QQ7" s="120">
        <v>0.83028051162508598</v>
      </c>
      <c r="QR7" s="120">
        <v>0.82997252560298118</v>
      </c>
      <c r="QS7" s="120">
        <v>0.82997252560298185</v>
      </c>
      <c r="QT7" s="120">
        <v>0.82966285691647501</v>
      </c>
      <c r="QU7" s="120">
        <v>0.8296628569164749</v>
      </c>
      <c r="QV7" s="120">
        <v>0.8293514901890231</v>
      </c>
      <c r="QW7" s="120">
        <v>0.8293514901890231</v>
      </c>
      <c r="QX7" s="120">
        <v>0.82903840984665178</v>
      </c>
      <c r="QY7" s="120">
        <v>0.82903840984665178</v>
      </c>
      <c r="QZ7" s="120">
        <v>0.82872360011468071</v>
      </c>
      <c r="RA7" s="120">
        <v>0.82872360011468049</v>
      </c>
      <c r="RB7" s="120">
        <v>0.82840704501438722</v>
      </c>
      <c r="RC7" s="120">
        <v>0.82840704501438756</v>
      </c>
      <c r="RD7" s="120">
        <v>0.82808872835960201</v>
      </c>
      <c r="RE7" s="120">
        <v>0.82808872835960168</v>
      </c>
      <c r="RF7" s="120">
        <v>0.82776863375323362</v>
      </c>
      <c r="RG7" s="120">
        <v>0.82776863375323362</v>
      </c>
      <c r="RH7" s="120">
        <v>0.82744674458372247</v>
      </c>
      <c r="RI7" s="120">
        <v>0.82744674458372192</v>
      </c>
      <c r="RJ7" s="120">
        <v>0.82712304402142123</v>
      </c>
      <c r="RK7" s="120">
        <v>0.82712304402142089</v>
      </c>
      <c r="RL7" s="120">
        <v>0.82679751501489784</v>
      </c>
      <c r="RM7" s="120">
        <v>0.82679751501489851</v>
      </c>
      <c r="RN7" s="120">
        <v>0.82647014028717258</v>
      </c>
      <c r="RO7" s="120">
        <v>0.82647014028717214</v>
      </c>
      <c r="RP7" s="120">
        <v>0.82614090233185467</v>
      </c>
      <c r="RQ7" s="120">
        <v>0.82614090233185455</v>
      </c>
      <c r="RR7" s="120">
        <v>0.82580978340922662</v>
      </c>
      <c r="RS7" s="120">
        <v>0.82580978340922639</v>
      </c>
      <c r="RT7" s="120">
        <v>0.82547676554221849</v>
      </c>
      <c r="RU7" s="120">
        <v>0.82547676554221872</v>
      </c>
      <c r="RV7" s="120">
        <v>0.82514183051231882</v>
      </c>
      <c r="RW7" s="120">
        <v>0.82514183051231815</v>
      </c>
      <c r="RX7" s="120">
        <v>0.8248049598553846</v>
      </c>
      <c r="RY7" s="120">
        <v>0.82480495985538482</v>
      </c>
      <c r="RZ7" s="120">
        <v>0.82446613485737053</v>
      </c>
      <c r="SA7" s="120">
        <v>0.8244661348573703</v>
      </c>
      <c r="SB7" s="120">
        <v>0.82412533654996223</v>
      </c>
      <c r="SC7" s="120">
        <v>0.82412533654996256</v>
      </c>
      <c r="SD7" s="120">
        <v>0.82378254570611997</v>
      </c>
      <c r="SE7" s="120">
        <v>0.82378254570612031</v>
      </c>
      <c r="SF7" s="120">
        <v>0.82343774283552107</v>
      </c>
      <c r="SG7" s="120">
        <v>0.82343774283552185</v>
      </c>
      <c r="SH7" s="120">
        <v>0.82309090817991259</v>
      </c>
      <c r="SI7" s="120">
        <v>0.82309090817991204</v>
      </c>
      <c r="SJ7" s="120">
        <v>0.82274202170834865</v>
      </c>
      <c r="SK7" s="120">
        <v>0.82274202170834854</v>
      </c>
      <c r="SL7" s="120">
        <v>0.822391063112344</v>
      </c>
      <c r="SM7" s="120">
        <v>0.82239106311234389</v>
      </c>
      <c r="SN7" s="120">
        <v>0.82203801180090219</v>
      </c>
      <c r="SO7" s="120">
        <v>0.82203801180090319</v>
      </c>
      <c r="SP7" s="120">
        <v>0.82168284689544935</v>
      </c>
      <c r="SQ7" s="120">
        <v>0.82168284689545013</v>
      </c>
      <c r="SR7" s="120">
        <v>0.82132554722464579</v>
      </c>
      <c r="SS7" s="120">
        <v>0.8213255472246469</v>
      </c>
      <c r="ST7" s="120">
        <v>0.82096609131909037</v>
      </c>
      <c r="SU7" s="120">
        <v>0.82096609131909037</v>
      </c>
      <c r="SV7" s="120">
        <v>0.82060445740590049</v>
      </c>
      <c r="SW7" s="120">
        <v>0.82060445740590005</v>
      </c>
      <c r="SX7" s="120">
        <v>0.82024062340318016</v>
      </c>
      <c r="SY7" s="120">
        <v>0.82024062340317982</v>
      </c>
      <c r="SZ7" s="120">
        <v>0.81987456691435523</v>
      </c>
      <c r="TA7" s="120">
        <v>0.81987456691435545</v>
      </c>
      <c r="TB7" s="120">
        <v>0.81950626522238634</v>
      </c>
      <c r="TC7" s="120">
        <v>0.81950626522238645</v>
      </c>
      <c r="TD7" s="120">
        <v>0.81913569528384766</v>
      </c>
      <c r="TE7" s="120">
        <v>0.81913569528384766</v>
      </c>
      <c r="TF7" s="120">
        <v>0.8187628337228805</v>
      </c>
      <c r="TG7" s="120">
        <v>0.8187628337228805</v>
      </c>
      <c r="TH7" s="120">
        <v>0.81838765682499082</v>
      </c>
      <c r="TI7" s="120">
        <v>0.8183876568249927</v>
      </c>
      <c r="TJ7" s="120">
        <v>0.81801014053073262</v>
      </c>
      <c r="TK7" s="120">
        <v>0.8180101405307324</v>
      </c>
      <c r="TL7" s="120">
        <v>0.81763026042920994</v>
      </c>
      <c r="TM7" s="120">
        <v>0.81763026042921005</v>
      </c>
      <c r="TN7" s="120">
        <v>0.81724799175146967</v>
      </c>
      <c r="TO7" s="120">
        <v>0.81724799175146889</v>
      </c>
      <c r="TP7" s="120">
        <v>0.81686330936370821</v>
      </c>
      <c r="TQ7" s="120">
        <v>0.81686330936370777</v>
      </c>
      <c r="TR7" s="120">
        <v>0.81647618776034014</v>
      </c>
      <c r="TS7" s="120">
        <v>0.81647618776033981</v>
      </c>
      <c r="TT7" s="120">
        <v>0.81608660105689435</v>
      </c>
      <c r="TU7" s="120">
        <v>0.81608660105689523</v>
      </c>
      <c r="TV7" s="120">
        <v>0.81569452298275147</v>
      </c>
      <c r="TW7" s="120">
        <v>0.81569452298275058</v>
      </c>
      <c r="TX7" s="120">
        <v>0.81529992687369923</v>
      </c>
      <c r="TY7" s="120">
        <v>0.81529992687369912</v>
      </c>
      <c r="TZ7" s="120">
        <v>0.81490278566433139</v>
      </c>
      <c r="UA7" s="120">
        <v>0.81490278566432961</v>
      </c>
      <c r="UB7" s="120">
        <v>0.81450307188023885</v>
      </c>
      <c r="UC7" s="120">
        <v>0.81450307188023963</v>
      </c>
      <c r="UD7" s="120">
        <v>0.81410075763004752</v>
      </c>
      <c r="UE7" s="120">
        <v>0.81410075763004686</v>
      </c>
      <c r="UF7" s="120">
        <v>0.81369581459722928</v>
      </c>
      <c r="UG7" s="120">
        <v>0.8136958145972284</v>
      </c>
      <c r="UH7" s="120">
        <v>0.81328821403174578</v>
      </c>
      <c r="UI7" s="120">
        <v>0.81328821403174645</v>
      </c>
      <c r="UJ7" s="120">
        <v>0.81287792674147963</v>
      </c>
      <c r="UK7" s="120">
        <v>0.81287792674147974</v>
      </c>
      <c r="UL7" s="120">
        <v>0.81246492308344842</v>
      </c>
      <c r="UM7" s="120">
        <v>0.81246492308344898</v>
      </c>
      <c r="UN7" s="120">
        <v>0.81204917295482171</v>
      </c>
      <c r="UO7" s="120">
        <v>0.81204917295482193</v>
      </c>
      <c r="UP7" s="120">
        <v>0.81163064578370514</v>
      </c>
      <c r="UQ7" s="120">
        <v>0.81163064578370503</v>
      </c>
      <c r="UR7" s="120">
        <v>0.81120931051970335</v>
      </c>
      <c r="US7" s="120">
        <v>0.8112093105197028</v>
      </c>
      <c r="UT7" s="120">
        <v>0.81078513562424959</v>
      </c>
      <c r="UU7" s="120">
        <v>0.81078513562425003</v>
      </c>
      <c r="UV7" s="120">
        <v>0.81035808906069551</v>
      </c>
      <c r="UW7" s="120">
        <v>0.81035808906069495</v>
      </c>
      <c r="UX7" s="120">
        <v>0.80992813828414878</v>
      </c>
      <c r="UY7" s="120">
        <v>0.80992813828414856</v>
      </c>
      <c r="UZ7" s="120">
        <v>0.80949525023106617</v>
      </c>
      <c r="VA7" s="120">
        <v>0.80949525023106494</v>
      </c>
      <c r="VB7" s="120">
        <v>0.80905939130857463</v>
      </c>
      <c r="VC7" s="120">
        <v>0.80905939130857352</v>
      </c>
      <c r="VD7" s="120">
        <v>0.80862052738353141</v>
      </c>
      <c r="VE7" s="120">
        <v>0.80862052738353041</v>
      </c>
      <c r="VF7" s="120">
        <v>0.80817862377129734</v>
      </c>
      <c r="VG7" s="120">
        <v>0.80817862377129779</v>
      </c>
      <c r="VH7" s="120">
        <v>0.8077336452242373</v>
      </c>
      <c r="VI7" s="120">
        <v>0.80773364522423718</v>
      </c>
      <c r="VJ7" s="120">
        <v>0.80728555591990525</v>
      </c>
      <c r="VK7" s="120">
        <v>0.80728555591990514</v>
      </c>
      <c r="VL7" s="120">
        <v>0.80683431944894912</v>
      </c>
      <c r="VM7" s="120">
        <v>0.80683431944894823</v>
      </c>
      <c r="VN7" s="120">
        <v>0.80637989880268124</v>
      </c>
      <c r="VO7" s="120">
        <v>0.80637989880268202</v>
      </c>
      <c r="VP7" s="120">
        <v>0.80592225636034631</v>
      </c>
      <c r="VQ7" s="120">
        <v>0.80592225636034731</v>
      </c>
      <c r="VR7" s="120">
        <v>0.80546135387604068</v>
      </c>
      <c r="VS7" s="120">
        <v>0.80546135387604101</v>
      </c>
      <c r="VT7" s="120">
        <v>0.80499715246529058</v>
      </c>
      <c r="VU7" s="120">
        <v>0.80499715246529024</v>
      </c>
      <c r="VV7" s="120">
        <v>0.80452961259128952</v>
      </c>
      <c r="VW7" s="120">
        <v>0.80452961259128819</v>
      </c>
      <c r="VX7" s="120">
        <v>0.80405869405075225</v>
      </c>
      <c r="VY7" s="120">
        <v>0.80405869405075303</v>
      </c>
      <c r="VZ7" s="120">
        <v>0.8035843559594138</v>
      </c>
      <c r="WA7" s="120">
        <v>0.8035843559594128</v>
      </c>
      <c r="WB7" s="120">
        <v>0.80310655673711517</v>
      </c>
      <c r="WC7" s="120">
        <v>0.80310655673711662</v>
      </c>
      <c r="WD7" s="120">
        <v>0.80262525409251895</v>
      </c>
      <c r="WE7" s="120">
        <v>0.8026252540925195</v>
      </c>
      <c r="WF7" s="120">
        <v>0.80214040500737838</v>
      </c>
      <c r="WG7" s="120">
        <v>0.80214040500737926</v>
      </c>
      <c r="WH7" s="120">
        <v>0.8016519657204102</v>
      </c>
      <c r="WI7" s="120">
        <v>0.80165196572041031</v>
      </c>
      <c r="WJ7" s="120">
        <v>0.80115989171070234</v>
      </c>
      <c r="WK7" s="120">
        <v>0.80115989171070112</v>
      </c>
      <c r="WL7" s="120">
        <v>0.80066413768069222</v>
      </c>
      <c r="WM7" s="120">
        <v>0.80066413768069167</v>
      </c>
      <c r="WN7" s="120">
        <v>0.80016465753865251</v>
      </c>
      <c r="WO7" s="120">
        <v>0.80016465753865218</v>
      </c>
      <c r="WP7" s="120">
        <v>0.79966140438070621</v>
      </c>
      <c r="WQ7" s="120">
        <v>0.79966140438070732</v>
      </c>
      <c r="WR7" s="120">
        <v>0.79915433047233908</v>
      </c>
      <c r="WS7" s="120">
        <v>0.7991543304723383</v>
      </c>
      <c r="WT7" s="120">
        <v>0.79864338722938788</v>
      </c>
      <c r="WU7" s="120">
        <v>0.79864338722938744</v>
      </c>
      <c r="WV7" s="120">
        <v>0.79812852519850752</v>
      </c>
      <c r="WW7" s="120">
        <v>0.79812852519850663</v>
      </c>
      <c r="WX7" s="120">
        <v>0.79760969403707505</v>
      </c>
      <c r="WY7" s="120">
        <v>0.79760969403707438</v>
      </c>
      <c r="WZ7" s="120">
        <v>0.79708684249252693</v>
      </c>
      <c r="XA7" s="120">
        <v>0.7970868424925267</v>
      </c>
      <c r="XB7" s="120">
        <v>0.79655991838110696</v>
      </c>
      <c r="XC7" s="120">
        <v>0.79655991838110762</v>
      </c>
      <c r="XD7" s="120">
        <v>0.79602886856600485</v>
      </c>
      <c r="XE7" s="120">
        <v>0.79602886856600519</v>
      </c>
      <c r="XF7" s="120">
        <v>0.79549363893486524</v>
      </c>
      <c r="XG7" s="120">
        <v>0.79549363893486424</v>
      </c>
      <c r="XH7" s="120">
        <v>0.79495417437663574</v>
      </c>
      <c r="XI7" s="120">
        <v>0.79495417437663529</v>
      </c>
      <c r="XJ7" s="120">
        <v>0.7944104187577582</v>
      </c>
      <c r="XK7" s="120">
        <v>0.79441041875775908</v>
      </c>
      <c r="XL7" s="120">
        <v>0.79386231489764369</v>
      </c>
      <c r="XM7" s="120">
        <v>0.79386231489764425</v>
      </c>
      <c r="XN7" s="120">
        <v>0.7933098045434368</v>
      </c>
      <c r="XO7" s="120">
        <v>0.79330980454343769</v>
      </c>
      <c r="XP7" s="120">
        <v>0.7927528283440286</v>
      </c>
      <c r="XQ7" s="120">
        <v>0.79275282834402794</v>
      </c>
      <c r="XR7" s="120">
        <v>0.79219132582329133</v>
      </c>
      <c r="XS7" s="120">
        <v>0.79219132582329066</v>
      </c>
      <c r="XT7" s="120">
        <v>0.79162523535252205</v>
      </c>
      <c r="XU7" s="120">
        <v>0.79162523535252238</v>
      </c>
      <c r="XV7" s="120">
        <v>0.79105449412205253</v>
      </c>
      <c r="XW7" s="120">
        <v>0.79105449412205264</v>
      </c>
      <c r="XX7" s="120">
        <v>0.79047903811199316</v>
      </c>
      <c r="XY7" s="120">
        <v>0.79047903811199416</v>
      </c>
      <c r="XZ7" s="120">
        <v>0.78989880206209406</v>
      </c>
      <c r="YA7" s="120">
        <v>0.78989880206209429</v>
      </c>
      <c r="YB7" s="120">
        <v>0.78931371944068152</v>
      </c>
      <c r="YC7" s="120">
        <v>0.78931371944068118</v>
      </c>
      <c r="YD7" s="120">
        <v>0.78872372241264221</v>
      </c>
      <c r="YE7" s="120">
        <v>0.7887237224126431</v>
      </c>
      <c r="YF7" s="120">
        <v>0.78812874180640669</v>
      </c>
      <c r="YG7" s="120">
        <v>0.78812874180640657</v>
      </c>
      <c r="YH7" s="120">
        <v>0.78752870707991651</v>
      </c>
      <c r="YI7" s="120">
        <v>0.78752870707991685</v>
      </c>
      <c r="YJ7" s="120">
        <v>0.78692354628552263</v>
      </c>
      <c r="YK7" s="120">
        <v>0.7869235462855223</v>
      </c>
      <c r="YL7" s="120">
        <v>0.7863131860337691</v>
      </c>
      <c r="YM7" s="120">
        <v>0.78631318603376965</v>
      </c>
      <c r="YN7" s="120">
        <v>0.78569755145605058</v>
      </c>
      <c r="YO7" s="120">
        <v>0.78569755145605025</v>
      </c>
      <c r="YP7" s="120">
        <v>0.78507656616606147</v>
      </c>
      <c r="YQ7" s="120">
        <v>0.78507656616606036</v>
      </c>
      <c r="YR7" s="120">
        <v>0.78445015222001924</v>
      </c>
      <c r="YS7" s="120">
        <v>0.78445015222001901</v>
      </c>
      <c r="YT7" s="120">
        <v>0.78381823007560458</v>
      </c>
      <c r="YU7" s="120">
        <v>0.7838182300756048</v>
      </c>
      <c r="YV7" s="120">
        <v>0.78318071854957638</v>
      </c>
      <c r="YW7" s="120">
        <v>0.78318071854957694</v>
      </c>
      <c r="YX7" s="120">
        <v>0.78253753477399446</v>
      </c>
      <c r="YY7" s="120">
        <v>0.78253753477399335</v>
      </c>
      <c r="YZ7" s="120">
        <v>0.78188859415101253</v>
      </c>
      <c r="ZA7" s="120">
        <v>0.78188859415101242</v>
      </c>
      <c r="ZB7" s="120">
        <v>0.7812338103061891</v>
      </c>
      <c r="ZC7" s="120">
        <v>0.78123381030618744</v>
      </c>
      <c r="ZD7" s="120">
        <v>0.78057309504022521</v>
      </c>
      <c r="ZE7" s="120">
        <v>0.78057309504022621</v>
      </c>
      <c r="ZF7" s="120">
        <v>0.77990635827912413</v>
      </c>
      <c r="ZG7" s="120">
        <v>0.77990635827912469</v>
      </c>
      <c r="ZH7" s="120">
        <v>0.77923350802264335</v>
      </c>
      <c r="ZI7" s="120">
        <v>0.77923350802264268</v>
      </c>
      <c r="ZJ7" s="120">
        <v>0.77855445029102521</v>
      </c>
      <c r="ZK7" s="120">
        <v>0.77855445029102599</v>
      </c>
      <c r="ZL7" s="120">
        <v>0.77786908906991847</v>
      </c>
      <c r="ZM7" s="120">
        <v>0.77786908906991792</v>
      </c>
      <c r="ZN7" s="120">
        <v>0.77717732625338964</v>
      </c>
      <c r="ZO7" s="120">
        <v>0.77717732625338909</v>
      </c>
      <c r="ZP7" s="120">
        <v>0.77647906158501179</v>
      </c>
      <c r="ZQ7" s="120">
        <v>0.77647906158501301</v>
      </c>
      <c r="ZR7" s="120">
        <v>0.77577419259687774</v>
      </c>
      <c r="ZS7" s="120">
        <v>0.77577419259687763</v>
      </c>
      <c r="ZT7" s="120">
        <v>0.77506261454650072</v>
      </c>
      <c r="ZU7" s="120">
        <v>0.77506261454650105</v>
      </c>
      <c r="ZV7" s="120">
        <v>0.77434422035150874</v>
      </c>
      <c r="ZW7" s="120">
        <v>0.77434422035150818</v>
      </c>
      <c r="ZX7" s="120">
        <v>0.77361890052201521</v>
      </c>
      <c r="ZY7" s="120">
        <v>0.7736189005220141</v>
      </c>
      <c r="ZZ7" s="120">
        <v>0.77288654309060301</v>
      </c>
      <c r="AAA7" s="120">
        <v>0.77288654309060179</v>
      </c>
      <c r="AAB7" s="120">
        <v>0.77214703353979286</v>
      </c>
      <c r="AAC7" s="120">
        <v>0.77214703353979364</v>
      </c>
      <c r="AAD7" s="120">
        <v>0.77140025472690943</v>
      </c>
      <c r="AAE7" s="120">
        <v>0.77140025472690843</v>
      </c>
      <c r="AAF7" s="120">
        <v>0.77064608680621038</v>
      </c>
      <c r="AAG7" s="120">
        <v>0.77064608680621072</v>
      </c>
      <c r="AAH7" s="120">
        <v>0.76988440714819517</v>
      </c>
      <c r="AAI7" s="120">
        <v>0.76988440714819428</v>
      </c>
      <c r="AAJ7" s="120">
        <v>0.76911509025593028</v>
      </c>
      <c r="AAK7" s="120">
        <v>0.7691150902559305</v>
      </c>
      <c r="AAL7" s="120">
        <v>0.76833800767829508</v>
      </c>
      <c r="AAM7" s="120">
        <v>0.7683380076782953</v>
      </c>
      <c r="AAN7" s="120">
        <v>0.76755302791999391</v>
      </c>
      <c r="AAO7" s="120">
        <v>0.7675530279199938</v>
      </c>
      <c r="AAP7" s="120">
        <v>0.76676001634819135</v>
      </c>
      <c r="AAQ7" s="120">
        <v>0.76676001634819235</v>
      </c>
      <c r="AAR7" s="120">
        <v>0.76595883509563611</v>
      </c>
      <c r="AAS7" s="120">
        <v>0.76595883509563589</v>
      </c>
      <c r="AAT7" s="120">
        <v>0.76514934296009607</v>
      </c>
      <c r="AAU7" s="120">
        <v>0.76514934296009529</v>
      </c>
      <c r="AAV7" s="120">
        <v>0.76433139529994398</v>
      </c>
      <c r="AAW7" s="120">
        <v>0.76433139529994398</v>
      </c>
      <c r="AAX7" s="120">
        <v>0.76350484392573481</v>
      </c>
      <c r="AAY7" s="120">
        <v>0.76350484392573437</v>
      </c>
      <c r="AAZ7" s="120">
        <v>0.76266953698756057</v>
      </c>
      <c r="ABA7" s="120">
        <v>0.76266953698756079</v>
      </c>
      <c r="ABB7" s="120">
        <v>0.76182531885801974</v>
      </c>
      <c r="ABC7" s="120">
        <v>0.76182531885801941</v>
      </c>
      <c r="ABD7" s="120">
        <v>0.76097203001056746</v>
      </c>
      <c r="ABE7" s="120">
        <v>0.76097203001056912</v>
      </c>
      <c r="ABF7" s="120">
        <v>0.76010950689306189</v>
      </c>
      <c r="ABG7" s="120">
        <v>0.76010950689306223</v>
      </c>
      <c r="ABH7" s="120">
        <v>0.75923758179624423</v>
      </c>
      <c r="ABI7" s="120">
        <v>0.75923758179624412</v>
      </c>
      <c r="ABJ7" s="120">
        <v>0.75835608271694765</v>
      </c>
      <c r="ABK7" s="120">
        <v>0.75835608271694677</v>
      </c>
      <c r="ABL7" s="120">
        <v>0.75746483321575586</v>
      </c>
      <c r="ABM7" s="120">
        <v>0.75746483321575675</v>
      </c>
      <c r="ABN7" s="120">
        <v>0.75656365226886513</v>
      </c>
      <c r="ABO7" s="120">
        <v>0.75656365226886535</v>
      </c>
      <c r="ABP7" s="120">
        <v>0.75565235411383802</v>
      </c>
      <c r="ABQ7" s="120">
        <v>0.75565235411383835</v>
      </c>
      <c r="ABR7" s="120">
        <v>0.7547307480889911</v>
      </c>
      <c r="ABS7" s="120">
        <v>0.75473074808899276</v>
      </c>
      <c r="ABT7" s="120">
        <v>0.75379863846606798</v>
      </c>
      <c r="ABU7" s="120">
        <v>0.75379863846606809</v>
      </c>
      <c r="ABV7" s="120">
        <v>0.75285582427587594</v>
      </c>
      <c r="ABW7" s="120">
        <v>0.75285582427587661</v>
      </c>
      <c r="ABX7" s="120">
        <v>0.75190209912655082</v>
      </c>
      <c r="ABY7" s="120">
        <v>0.7519020991265507</v>
      </c>
      <c r="ABZ7" s="120">
        <v>0.75093725101403686</v>
      </c>
      <c r="ACA7" s="120">
        <v>0.7509372510140373</v>
      </c>
      <c r="ACB7" s="120">
        <v>0.74996106212444047</v>
      </c>
      <c r="ACC7" s="120">
        <v>0.74996106212444125</v>
      </c>
      <c r="ACD7" s="120">
        <v>0.74897330862778966</v>
      </c>
      <c r="ACE7" s="120">
        <v>0.74897330862778966</v>
      </c>
      <c r="ACF7" s="120">
        <v>0.74797376046279196</v>
      </c>
      <c r="ACG7" s="120">
        <v>0.74797376046279163</v>
      </c>
      <c r="ACH7" s="120">
        <v>0.74696218111210289</v>
      </c>
      <c r="ACI7" s="120">
        <v>0.746962181112103</v>
      </c>
      <c r="ACJ7" s="120">
        <v>0.74593832736761956</v>
      </c>
      <c r="ACK7" s="120">
        <v>0.74593832736761956</v>
      </c>
      <c r="ACL7" s="120">
        <v>0.74490194908525575</v>
      </c>
      <c r="ACM7" s="120">
        <v>0.74490194908525542</v>
      </c>
      <c r="ACN7" s="120">
        <v>0.74385278892865514</v>
      </c>
      <c r="ACO7" s="120">
        <v>0.74385278892865514</v>
      </c>
      <c r="ACP7" s="120">
        <v>0.74279058210124027</v>
      </c>
      <c r="ACQ7" s="120">
        <v>0.74279058210124049</v>
      </c>
      <c r="ACR7" s="120">
        <v>0.74171505606595745</v>
      </c>
      <c r="ACS7" s="120">
        <v>0.741715056065957</v>
      </c>
      <c r="ACT7" s="120">
        <v>0.74062593025206414</v>
      </c>
      <c r="ACU7" s="120">
        <v>0.74062593025206291</v>
      </c>
      <c r="ACV7" s="120">
        <v>0.73952291574821694</v>
      </c>
      <c r="ACW7" s="120">
        <v>0.73952291574821527</v>
      </c>
      <c r="ACX7" s="120">
        <v>0.73840571498113394</v>
      </c>
      <c r="ACY7" s="120">
        <v>0.73840571498113483</v>
      </c>
      <c r="ACZ7" s="120">
        <v>0.73727402137898934</v>
      </c>
      <c r="ADA7" s="120">
        <v>0.73727402137898912</v>
      </c>
      <c r="ADB7" s="120">
        <v>0.73612751901868967</v>
      </c>
      <c r="ADC7" s="120">
        <v>0.73612751901868922</v>
      </c>
      <c r="ADD7" s="120">
        <v>0.73496588225612458</v>
      </c>
      <c r="ADE7" s="120">
        <v>0.73496588225612358</v>
      </c>
      <c r="ADF7" s="120">
        <v>0.73378877533839015</v>
      </c>
      <c r="ADG7" s="120">
        <v>0.73378877533839049</v>
      </c>
      <c r="ADH7" s="120">
        <v>0.73259585199695532</v>
      </c>
      <c r="ADI7" s="120">
        <v>0.73259585199695476</v>
      </c>
      <c r="ADJ7" s="120">
        <v>0.73138675502064321</v>
      </c>
      <c r="ADK7" s="120">
        <v>0.73138675502064243</v>
      </c>
      <c r="ADL7" s="120">
        <v>0.7301611158072393</v>
      </c>
      <c r="ADM7" s="120">
        <v>0.73016111580723964</v>
      </c>
      <c r="ADN7" s="120">
        <v>0.72891855389246318</v>
      </c>
      <c r="ADO7" s="120">
        <v>0.72891855389246307</v>
      </c>
      <c r="ADP7" s="120">
        <v>0.72765867645490501</v>
      </c>
      <c r="ADQ7" s="120">
        <v>0.72765867645490534</v>
      </c>
      <c r="ADR7" s="120">
        <v>0.72638107779551642</v>
      </c>
      <c r="ADS7" s="120">
        <v>0.72638107779551619</v>
      </c>
      <c r="ADT7" s="120">
        <v>0.72508533879005022</v>
      </c>
      <c r="ADU7" s="120">
        <v>0.72508533879005088</v>
      </c>
      <c r="ADV7" s="120">
        <v>0.72377102631280665</v>
      </c>
      <c r="ADW7" s="120">
        <v>0.72377102631280577</v>
      </c>
      <c r="ADX7" s="120">
        <v>0.72243769262986168</v>
      </c>
      <c r="ADY7" s="120">
        <v>0.72243769262986124</v>
      </c>
      <c r="ADZ7" s="120">
        <v>0.72108487475988614</v>
      </c>
      <c r="AEA7" s="120">
        <v>0.72108487475988559</v>
      </c>
      <c r="AEB7" s="120">
        <v>0.71971209380046364</v>
      </c>
      <c r="AEC7" s="120">
        <v>0.71971209380046397</v>
      </c>
      <c r="AED7" s="120">
        <v>0.71831885421769448</v>
      </c>
      <c r="AEE7" s="120">
        <v>0.71831885421769492</v>
      </c>
      <c r="AEF7" s="120">
        <v>0.71690464309670321</v>
      </c>
      <c r="AEG7" s="120">
        <v>0.71690464309670332</v>
      </c>
      <c r="AEH7" s="120">
        <v>0.71546892935048023</v>
      </c>
      <c r="AEI7" s="120">
        <v>0.71546892935048079</v>
      </c>
      <c r="AEJ7" s="120">
        <v>0.71401116288429656</v>
      </c>
      <c r="AEK7" s="120">
        <v>0.714011162884296</v>
      </c>
      <c r="AEL7" s="120">
        <v>0.71253077371270856</v>
      </c>
      <c r="AEM7" s="120">
        <v>0.71253077371270823</v>
      </c>
      <c r="AEN7" s="120">
        <v>0.71102717102595692</v>
      </c>
      <c r="AEO7" s="120">
        <v>0.71102717102595658</v>
      </c>
      <c r="AEP7" s="120">
        <v>0.70949974220228207</v>
      </c>
      <c r="AEQ7" s="120">
        <v>0.70949974220228307</v>
      </c>
      <c r="AER7" s="120">
        <v>0.70794785176243935</v>
      </c>
      <c r="AES7" s="120">
        <v>0.70794785176243846</v>
      </c>
      <c r="AET7" s="120">
        <v>0.70637084026234098</v>
      </c>
      <c r="AEU7" s="120">
        <v>0.7063708402623412</v>
      </c>
      <c r="AEV7" s="120">
        <v>0.70476802311951581</v>
      </c>
      <c r="AEW7" s="120">
        <v>0.70476802311951525</v>
      </c>
      <c r="AEX7" s="120">
        <v>0.70313868936858648</v>
      </c>
      <c r="AEY7" s="120">
        <v>0.70313868936858603</v>
      </c>
      <c r="AEZ7" s="120">
        <v>0.7014821003407139</v>
      </c>
      <c r="AFA7" s="120">
        <v>0.70148210034071412</v>
      </c>
      <c r="AFB7" s="120">
        <v>0.69979748826141319</v>
      </c>
      <c r="AFC7" s="120">
        <v>0.69979748826141275</v>
      </c>
      <c r="AFD7" s="120">
        <v>0.69808405476073743</v>
      </c>
      <c r="AFE7" s="120">
        <v>0.69808405476073809</v>
      </c>
      <c r="AFF7" s="120">
        <v>0.69634096928929512</v>
      </c>
      <c r="AFG7" s="120">
        <v>0.69634096928929612</v>
      </c>
      <c r="AFH7" s="120">
        <v>0.69456736743297165</v>
      </c>
      <c r="AFI7" s="120">
        <v>0.69456736743297209</v>
      </c>
      <c r="AFJ7" s="120">
        <v>0.69276234911864532</v>
      </c>
      <c r="AFK7" s="120">
        <v>0.69276234911864609</v>
      </c>
      <c r="AFL7" s="120">
        <v>0.69092497670245823</v>
      </c>
      <c r="AFM7" s="120">
        <v>0.69092497670245889</v>
      </c>
      <c r="AFN7" s="120">
        <v>0.68905427293146781</v>
      </c>
      <c r="AFO7" s="120">
        <v>0.68905427293146793</v>
      </c>
      <c r="AFP7" s="120">
        <v>0.68714921876865298</v>
      </c>
      <c r="AFQ7" s="120">
        <v>0.68714921876865254</v>
      </c>
      <c r="AFR7" s="120">
        <v>0.68520875107034185</v>
      </c>
      <c r="AFS7" s="120">
        <v>0.68520875107034263</v>
      </c>
      <c r="AFT7" s="120">
        <v>0.68323176010409681</v>
      </c>
      <c r="AFU7" s="120">
        <v>0.68323176010409592</v>
      </c>
      <c r="AFV7" s="120">
        <v>0.68121708689392968</v>
      </c>
      <c r="AFW7" s="120">
        <v>0.68121708689392935</v>
      </c>
      <c r="AFX7" s="120">
        <v>0.67916352037854766</v>
      </c>
      <c r="AFY7" s="120">
        <v>0.67916352037854855</v>
      </c>
      <c r="AFZ7" s="120">
        <v>0.67706979436683334</v>
      </c>
      <c r="AGA7" s="120">
        <v>0.67706979436683257</v>
      </c>
      <c r="AGB7" s="120">
        <v>0.67493458427330077</v>
      </c>
      <c r="AGC7" s="120">
        <v>0.67493458427330044</v>
      </c>
      <c r="AGD7" s="120">
        <v>0.67275650361451078</v>
      </c>
      <c r="AGE7" s="120">
        <v>0.67275650361450956</v>
      </c>
      <c r="AGF7" s="120">
        <v>0.6705341002455002</v>
      </c>
      <c r="AGG7" s="120">
        <v>0.67053410024550075</v>
      </c>
      <c r="AGH7" s="120">
        <v>0.66826585231318081</v>
      </c>
      <c r="AGI7" s="120">
        <v>0.66826585231318048</v>
      </c>
      <c r="AGJ7" s="120">
        <v>0.66595016390123207</v>
      </c>
      <c r="AGK7" s="120">
        <v>0.66595016390123152</v>
      </c>
      <c r="AGL7" s="120">
        <v>0.66358536033836157</v>
      </c>
      <c r="AGM7" s="120">
        <v>0.66358536033836168</v>
      </c>
      <c r="AGN7" s="120">
        <v>0.66116968313881574</v>
      </c>
      <c r="AGO7" s="120">
        <v>0.66116968313881641</v>
      </c>
      <c r="AGP7" s="120">
        <v>0.65870128454063948</v>
      </c>
      <c r="AGQ7" s="120">
        <v>0.65870128454063903</v>
      </c>
      <c r="AGR7" s="120">
        <v>0.65617822160342931</v>
      </c>
      <c r="AGS7" s="120">
        <v>0.65617822160342942</v>
      </c>
      <c r="AGT7" s="120">
        <v>0.65359844982305848</v>
      </c>
      <c r="AGU7" s="120">
        <v>0.65359844982305848</v>
      </c>
      <c r="AGV7" s="120">
        <v>0.65095981621607102</v>
      </c>
      <c r="AGW7" s="120">
        <v>0.65095981621607046</v>
      </c>
      <c r="AGX7" s="120">
        <v>0.64826005182100588</v>
      </c>
      <c r="AGY7" s="120">
        <v>0.64826005182100632</v>
      </c>
      <c r="AGZ7" s="120">
        <v>0.64549676355782115</v>
      </c>
      <c r="AHA7" s="120">
        <v>0.6454967635578216</v>
      </c>
      <c r="AHB7" s="120">
        <v>0.64266742537961108</v>
      </c>
      <c r="AHC7" s="120">
        <v>0.64266742537961152</v>
      </c>
      <c r="AHD7" s="120">
        <v>0.63976936864295098</v>
      </c>
      <c r="AHE7" s="120">
        <v>0.63976936864294998</v>
      </c>
      <c r="AHF7" s="120">
        <v>0.63679977161423318</v>
      </c>
      <c r="AHG7" s="120">
        <v>0.63679977161423329</v>
      </c>
      <c r="AHH7" s="120">
        <v>0.6337556480191584</v>
      </c>
      <c r="AHI7" s="120">
        <v>0.63375564801915818</v>
      </c>
      <c r="AHJ7" s="120">
        <v>0.63063383453083133</v>
      </c>
      <c r="AHK7" s="120">
        <v>0.63063383453083199</v>
      </c>
      <c r="AHL7" s="120">
        <v>0.62743097707863305</v>
      </c>
      <c r="AHM7" s="120">
        <v>0.62743097707863305</v>
      </c>
      <c r="AHN7" s="120">
        <v>0.62414351584467953</v>
      </c>
      <c r="AHO7" s="120">
        <v>0.62414351584467953</v>
      </c>
      <c r="AHP7" s="120">
        <v>0.62076766879711542</v>
      </c>
      <c r="AHQ7" s="120">
        <v>0.62076766879711542</v>
      </c>
      <c r="AHR7" s="120">
        <v>0.617299413589252</v>
      </c>
      <c r="AHS7" s="120">
        <v>0.61729941358925211</v>
      </c>
      <c r="AHT7" s="120">
        <v>0.61373446763013928</v>
      </c>
      <c r="AHU7" s="120">
        <v>0.61373446763013961</v>
      </c>
      <c r="AHV7" s="120">
        <v>0.61006826610517695</v>
      </c>
      <c r="AHW7" s="120">
        <v>0.61006826610517606</v>
      </c>
      <c r="AHX7" s="120">
        <v>0.60629593769396539</v>
      </c>
      <c r="AHY7" s="120">
        <v>0.60629593769396595</v>
      </c>
      <c r="AHZ7" s="120">
        <v>0.60241227769615091</v>
      </c>
      <c r="AIA7" s="120">
        <v>0.60241227769615069</v>
      </c>
      <c r="AIB7" s="120">
        <v>0.59841171823351913</v>
      </c>
      <c r="AIC7" s="120">
        <v>0.59841171823351891</v>
      </c>
      <c r="AID7" s="120">
        <v>0.59428829514694015</v>
      </c>
      <c r="AIE7" s="120">
        <v>0.59428829514694037</v>
      </c>
      <c r="AIF7" s="120">
        <v>0.59003561114855774</v>
      </c>
      <c r="AIG7" s="120">
        <v>0.59003561114855685</v>
      </c>
      <c r="AIH7" s="120">
        <v>0.58564679472122405</v>
      </c>
      <c r="AII7" s="120">
        <v>0.5856467947212245</v>
      </c>
      <c r="AIJ7" s="120">
        <v>0.58111445417664731</v>
      </c>
      <c r="AIK7" s="120">
        <v>0.58111445417664687</v>
      </c>
      <c r="AIL7" s="120">
        <v>0.5764306261883928</v>
      </c>
      <c r="AIM7" s="120">
        <v>0.57643062618839336</v>
      </c>
      <c r="AIN7" s="120">
        <v>0.5715867180030727</v>
      </c>
      <c r="AIO7" s="120">
        <v>0.5715867180030727</v>
      </c>
      <c r="AIP7" s="120">
        <v>0.56657344239868512</v>
      </c>
      <c r="AIQ7" s="120">
        <v>0.56657344239868457</v>
      </c>
      <c r="AIR7" s="120">
        <v>0.56138074429898233</v>
      </c>
      <c r="AIS7" s="120">
        <v>0.56138074429898221</v>
      </c>
      <c r="AIT7" s="120">
        <v>0.55599771776097051</v>
      </c>
      <c r="AIU7" s="120">
        <v>0.55599771776097062</v>
      </c>
      <c r="AIV7" s="120">
        <v>0.55041251182247075</v>
      </c>
      <c r="AIW7" s="120">
        <v>0.55041251182247075</v>
      </c>
      <c r="AIX7" s="120">
        <v>0.5446122234192593</v>
      </c>
      <c r="AIY7" s="120">
        <v>0.54461222341925886</v>
      </c>
      <c r="AIZ7" s="120">
        <v>0.53858277524594633</v>
      </c>
      <c r="AJA7" s="120">
        <v>0.53858277524594655</v>
      </c>
      <c r="AJB7" s="120">
        <v>0.53230877602784232</v>
      </c>
      <c r="AJC7" s="120">
        <v>0.53230877602784177</v>
      </c>
      <c r="AJD7" s="120">
        <v>0.52577336017565035</v>
      </c>
      <c r="AJE7" s="120">
        <v>0.52577336017565002</v>
      </c>
      <c r="AJF7" s="120">
        <v>0.51895800318965146</v>
      </c>
      <c r="AJG7" s="120">
        <v>0.5189580031896518</v>
      </c>
      <c r="AJH7" s="120">
        <v>0.51184230843816914</v>
      </c>
      <c r="AJI7" s="120">
        <v>0.51184230843816891</v>
      </c>
      <c r="AJJ7" s="120">
        <v>0.50440376002282528</v>
      </c>
      <c r="AJK7" s="120">
        <v>0.50440376002282572</v>
      </c>
      <c r="AJL7" s="120">
        <v>0.49661743531793379</v>
      </c>
      <c r="AJM7" s="120">
        <v>0.49661743531793384</v>
      </c>
      <c r="AJN7" s="120">
        <v>0.4884556693798921</v>
      </c>
      <c r="AJO7" s="120">
        <v>0.48845566937989204</v>
      </c>
      <c r="AJP7" s="120">
        <v>0.47988766169832781</v>
      </c>
      <c r="AJQ7" s="120">
        <v>0.47988766169832786</v>
      </c>
      <c r="AJR7" s="120">
        <v>0.47087901362171181</v>
      </c>
      <c r="AJS7" s="120">
        <v>0.47087901362171186</v>
      </c>
      <c r="AJT7" s="120">
        <v>0.46139118213676517</v>
      </c>
      <c r="AJU7" s="120">
        <v>0.46139118213676517</v>
      </c>
      <c r="AJV7" s="120">
        <v>0.4513808323961257</v>
      </c>
      <c r="AJW7" s="120">
        <v>0.45138083239612564</v>
      </c>
      <c r="AJX7" s="120">
        <v>0.44079906734259555</v>
      </c>
      <c r="AJY7" s="120">
        <v>0.44079906734259566</v>
      </c>
      <c r="AJZ7" s="120">
        <v>0.4295905078433862</v>
      </c>
      <c r="AKA7" s="120">
        <v>0.42959050784338626</v>
      </c>
      <c r="AKB7" s="120">
        <v>0.41769219083653308</v>
      </c>
      <c r="AKC7" s="120">
        <v>0.41769219083653308</v>
      </c>
      <c r="AKD7" s="120">
        <v>0.40503224614076316</v>
      </c>
      <c r="AKE7" s="120">
        <v>0.40503224614076316</v>
      </c>
      <c r="AKF7" s="120">
        <v>0.39152830513194203</v>
      </c>
      <c r="AKG7" s="120">
        <v>0.39152830513194198</v>
      </c>
      <c r="AKH7" s="120">
        <v>0.37708558747544879</v>
      </c>
      <c r="AKI7" s="120">
        <v>0.37708558747544885</v>
      </c>
      <c r="AKJ7" s="120">
        <v>0.36159460805356503</v>
      </c>
      <c r="AKK7" s="120">
        <v>0.36159460805356503</v>
      </c>
      <c r="AKL7" s="120">
        <v>0.34492845088243484</v>
      </c>
      <c r="AKM7" s="120">
        <v>0.34492845088243484</v>
      </c>
      <c r="AKN7" s="120">
        <v>0.32693958282470703</v>
      </c>
      <c r="AKO7" s="120">
        <v>0.32693958282470703</v>
      </c>
      <c r="AKP7" s="120">
        <v>0.30745625495910645</v>
      </c>
      <c r="AKQ7" s="120">
        <v>0.30745625495910645</v>
      </c>
      <c r="AKR7" s="120">
        <v>0.28627872467041016</v>
      </c>
      <c r="AKS7" s="120">
        <v>0.28627872467041016</v>
      </c>
      <c r="AKT7" s="120">
        <v>0.26317596435546875</v>
      </c>
      <c r="AKU7" s="120">
        <v>0.26317596435546875</v>
      </c>
      <c r="AKV7" s="120">
        <v>0.23788452148437503</v>
      </c>
      <c r="AKW7" s="120">
        <v>0.237884521484375</v>
      </c>
      <c r="AKX7" s="120">
        <v>0.210113525390625</v>
      </c>
      <c r="AKY7" s="120">
        <v>0.210113525390625</v>
      </c>
      <c r="AKZ7" s="120">
        <v>0.1795654296875</v>
      </c>
      <c r="ALA7" s="120">
        <v>0.1795654296875</v>
      </c>
      <c r="ALB7" s="120">
        <v>0.14599609375</v>
      </c>
      <c r="ALC7" s="120">
        <v>0.14599609375</v>
      </c>
      <c r="ALD7" s="120">
        <v>0.109375</v>
      </c>
      <c r="ALE7" s="120">
        <v>0.109375</v>
      </c>
      <c r="ALF7" s="120">
        <v>7.03125E-2</v>
      </c>
      <c r="ALG7" s="120">
        <v>7.03125E-2</v>
      </c>
      <c r="ALH7" s="120">
        <v>3.125E-2</v>
      </c>
      <c r="ALI7" s="120" t="s">
        <v>105</v>
      </c>
      <c r="ALJ7" s="120" t="s">
        <v>105</v>
      </c>
      <c r="ALK7" s="120" t="s">
        <v>105</v>
      </c>
      <c r="ALL7" s="120" t="s">
        <v>105</v>
      </c>
      <c r="ALM7" s="120" t="s">
        <v>105</v>
      </c>
      <c r="ALN7" s="120"/>
    </row>
    <row r="8" spans="1:1002" hidden="1">
      <c r="A8" s="119">
        <v>7</v>
      </c>
      <c r="B8" s="120">
        <v>0.84959735711352191</v>
      </c>
      <c r="C8" s="120">
        <v>0.84944870427621277</v>
      </c>
      <c r="D8" s="120">
        <v>0.84944880025992364</v>
      </c>
      <c r="E8" s="120">
        <v>0.84929970578889347</v>
      </c>
      <c r="F8" s="120">
        <v>0.84929980003333116</v>
      </c>
      <c r="G8" s="120">
        <v>0.84915026173759678</v>
      </c>
      <c r="H8" s="120">
        <v>0.8491503542668406</v>
      </c>
      <c r="I8" s="120">
        <v>0.84900036994017458</v>
      </c>
      <c r="J8" s="120">
        <v>0.84900046077808933</v>
      </c>
      <c r="K8" s="120">
        <v>0.84885002819887989</v>
      </c>
      <c r="L8" s="120">
        <v>0.84885011736912042</v>
      </c>
      <c r="M8" s="120">
        <v>0.84869923430023342</v>
      </c>
      <c r="N8" s="120">
        <v>0.84869932182624686</v>
      </c>
      <c r="O8" s="120">
        <v>0.84854798601488812</v>
      </c>
      <c r="P8" s="120">
        <v>0.848548071919909</v>
      </c>
      <c r="Q8" s="120">
        <v>0.84839628109747822</v>
      </c>
      <c r="R8" s="120">
        <v>0.848396365404535</v>
      </c>
      <c r="S8" s="120">
        <v>0.84824411728649018</v>
      </c>
      <c r="T8" s="120">
        <v>0.8482442000183984</v>
      </c>
      <c r="U8" s="120">
        <v>0.84809149230410452</v>
      </c>
      <c r="V8" s="120">
        <v>0.84809157348347264</v>
      </c>
      <c r="W8" s="120">
        <v>0.8479384038560609</v>
      </c>
      <c r="X8" s="120">
        <v>0.84793848350528789</v>
      </c>
      <c r="Y8" s="120">
        <v>0.8477848496315058</v>
      </c>
      <c r="Z8" s="120">
        <v>0.84778492777278325</v>
      </c>
      <c r="AA8" s="120">
        <v>0.84763082730284345</v>
      </c>
      <c r="AB8" s="120">
        <v>0.84763090395815599</v>
      </c>
      <c r="AC8" s="120">
        <v>0.84747633452559012</v>
      </c>
      <c r="AD8" s="120">
        <v>0.84747640971671434</v>
      </c>
      <c r="AE8" s="120">
        <v>0.8473213689382153</v>
      </c>
      <c r="AF8" s="120">
        <v>0.84732144268672238</v>
      </c>
      <c r="AG8" s="120">
        <v>0.84716592816199499</v>
      </c>
      <c r="AH8" s="120">
        <v>0.84716600048924462</v>
      </c>
      <c r="AI8" s="120">
        <v>0.8470100098008464</v>
      </c>
      <c r="AJ8" s="120">
        <v>0.8470100807279981</v>
      </c>
      <c r="AK8" s="120">
        <v>0.8468536114411791</v>
      </c>
      <c r="AL8" s="120">
        <v>0.84685368098918612</v>
      </c>
      <c r="AM8" s="120">
        <v>0.84669673065173656</v>
      </c>
      <c r="AN8" s="120">
        <v>0.84669679884134519</v>
      </c>
      <c r="AO8" s="120">
        <v>0.84653936498342763</v>
      </c>
      <c r="AP8" s="120">
        <v>0.84653943183518188</v>
      </c>
      <c r="AQ8" s="120">
        <v>0.84638151196916844</v>
      </c>
      <c r="AR8" s="120">
        <v>0.84638157750340592</v>
      </c>
      <c r="AS8" s="120">
        <v>0.84622316912372031</v>
      </c>
      <c r="AT8" s="120">
        <v>0.84622323336057659</v>
      </c>
      <c r="AU8" s="120">
        <v>0.84606433394351732</v>
      </c>
      <c r="AV8" s="120">
        <v>0.84606439690292568</v>
      </c>
      <c r="AW8" s="120">
        <v>0.84590500390650381</v>
      </c>
      <c r="AX8" s="120">
        <v>0.84590506560819478</v>
      </c>
      <c r="AY8" s="120">
        <v>0.84574517647196001</v>
      </c>
      <c r="AZ8" s="120">
        <v>0.84574523693546222</v>
      </c>
      <c r="BA8" s="120">
        <v>0.84558484908033194</v>
      </c>
      <c r="BB8" s="120">
        <v>0.84558490832497446</v>
      </c>
      <c r="BC8" s="120">
        <v>0.84542401915305887</v>
      </c>
      <c r="BD8" s="120">
        <v>0.84542407719796808</v>
      </c>
      <c r="BE8" s="120">
        <v>0.84526268409239291</v>
      </c>
      <c r="BF8" s="120">
        <v>0.84526274095649634</v>
      </c>
      <c r="BG8" s="120">
        <v>0.84510084128122331</v>
      </c>
      <c r="BH8" s="120">
        <v>0.84510089698324897</v>
      </c>
      <c r="BI8" s="120">
        <v>0.84493848808289862</v>
      </c>
      <c r="BJ8" s="120">
        <v>0.84493854264137758</v>
      </c>
      <c r="BK8" s="120">
        <v>0.84477562184103983</v>
      </c>
      <c r="BL8" s="120">
        <v>0.84477567527430364</v>
      </c>
      <c r="BM8" s="120">
        <v>0.84461223987935885</v>
      </c>
      <c r="BN8" s="120">
        <v>0.84461229220554257</v>
      </c>
      <c r="BO8" s="120">
        <v>0.8444483395014728</v>
      </c>
      <c r="BP8" s="120">
        <v>0.84444839073851385</v>
      </c>
      <c r="BQ8" s="120">
        <v>0.84428391799071356</v>
      </c>
      <c r="BR8" s="120">
        <v>0.84428396815635431</v>
      </c>
      <c r="BS8" s="120">
        <v>0.84411897260993562</v>
      </c>
      <c r="BT8" s="120">
        <v>0.84411902172172493</v>
      </c>
      <c r="BU8" s="120">
        <v>0.84395350060132934</v>
      </c>
      <c r="BV8" s="120">
        <v>0.84395354867661809</v>
      </c>
      <c r="BW8" s="120">
        <v>0.84378749918621521</v>
      </c>
      <c r="BX8" s="120">
        <v>0.84378754624216368</v>
      </c>
      <c r="BY8" s="120">
        <v>0.84362096556485755</v>
      </c>
      <c r="BZ8" s="120">
        <v>0.84362101161843495</v>
      </c>
      <c r="CA8" s="120">
        <v>0.84345389691625861</v>
      </c>
      <c r="CB8" s="120">
        <v>0.84345394198423562</v>
      </c>
      <c r="CC8" s="120">
        <v>0.84328629039795255</v>
      </c>
      <c r="CD8" s="120">
        <v>0.84328633449691448</v>
      </c>
      <c r="CE8" s="120">
        <v>0.84311814314581168</v>
      </c>
      <c r="CF8" s="120">
        <v>0.84311818629215085</v>
      </c>
      <c r="CG8" s="120">
        <v>0.84294945227383022</v>
      </c>
      <c r="CH8" s="120">
        <v>0.84294949448375012</v>
      </c>
      <c r="CI8" s="120">
        <v>0.84278021487391652</v>
      </c>
      <c r="CJ8" s="120">
        <v>0.84278025616343022</v>
      </c>
      <c r="CK8" s="120">
        <v>0.84261042801568342</v>
      </c>
      <c r="CL8" s="120">
        <v>0.84261046840061837</v>
      </c>
      <c r="CM8" s="120">
        <v>0.84244008874623288</v>
      </c>
      <c r="CN8" s="120">
        <v>0.84244012824222869</v>
      </c>
      <c r="CO8" s="120">
        <v>0.84226919408993828</v>
      </c>
      <c r="CP8" s="120">
        <v>0.84226923271244614</v>
      </c>
      <c r="CQ8" s="120">
        <v>0.84209774104822521</v>
      </c>
      <c r="CR8" s="120">
        <v>0.8420977788125148</v>
      </c>
      <c r="CS8" s="120">
        <v>0.84192572659934872</v>
      </c>
      <c r="CT8" s="120">
        <v>0.84192576352050164</v>
      </c>
      <c r="CU8" s="120">
        <v>0.84175314769816878</v>
      </c>
      <c r="CV8" s="120">
        <v>0.84175318379108499</v>
      </c>
      <c r="CW8" s="120">
        <v>0.84158000127592369</v>
      </c>
      <c r="CX8" s="120">
        <v>0.84158003655531932</v>
      </c>
      <c r="CY8" s="120">
        <v>0.84140628423999819</v>
      </c>
      <c r="CZ8" s="120">
        <v>0.84140631872040583</v>
      </c>
      <c r="DA8" s="120">
        <v>0.84123199347368693</v>
      </c>
      <c r="DB8" s="120">
        <v>0.84123202716946188</v>
      </c>
      <c r="DC8" s="120">
        <v>0.84105712583596648</v>
      </c>
      <c r="DD8" s="120">
        <v>0.84105715876128528</v>
      </c>
      <c r="DE8" s="120">
        <v>0.84088167816125214</v>
      </c>
      <c r="DF8" s="120">
        <v>0.84088171033010728</v>
      </c>
      <c r="DG8" s="120">
        <v>0.84070564725915564</v>
      </c>
      <c r="DH8" s="120">
        <v>0.84070567868536406</v>
      </c>
      <c r="DI8" s="120">
        <v>0.84052902991423806</v>
      </c>
      <c r="DJ8" s="120">
        <v>0.84052906061144061</v>
      </c>
      <c r="DK8" s="120">
        <v>0.84035182288576848</v>
      </c>
      <c r="DL8" s="120">
        <v>0.84035185286742908</v>
      </c>
      <c r="DM8" s="120">
        <v>0.84017402290746757</v>
      </c>
      <c r="DN8" s="120">
        <v>0.84017405218687702</v>
      </c>
      <c r="DO8" s="120">
        <v>0.83999562668725813</v>
      </c>
      <c r="DP8" s="120">
        <v>0.83999565527752951</v>
      </c>
      <c r="DQ8" s="120">
        <v>0.83981663090700298</v>
      </c>
      <c r="DR8" s="120">
        <v>0.83981665882107936</v>
      </c>
      <c r="DS8" s="120">
        <v>0.83963703222225095</v>
      </c>
      <c r="DT8" s="120">
        <v>0.83963705947290179</v>
      </c>
      <c r="DU8" s="120">
        <v>0.83945682726196791</v>
      </c>
      <c r="DV8" s="120">
        <v>0.83945685386179458</v>
      </c>
      <c r="DW8" s="120">
        <v>0.83927601262827378</v>
      </c>
      <c r="DX8" s="120">
        <v>0.83927603858970345</v>
      </c>
      <c r="DY8" s="120">
        <v>0.83909458489617017</v>
      </c>
      <c r="DZ8" s="120">
        <v>0.83909461023146514</v>
      </c>
      <c r="EA8" s="120">
        <v>0.83891254061327092</v>
      </c>
      <c r="EB8" s="120">
        <v>0.83891256533452474</v>
      </c>
      <c r="EC8" s="120">
        <v>0.83872987629951923</v>
      </c>
      <c r="ED8" s="120">
        <v>0.8387299004186588</v>
      </c>
      <c r="EE8" s="120">
        <v>0.83854658844691665</v>
      </c>
      <c r="EF8" s="120">
        <v>0.83854661197570024</v>
      </c>
      <c r="EG8" s="120">
        <v>0.83836267351922611</v>
      </c>
      <c r="EH8" s="120">
        <v>0.83836269646925254</v>
      </c>
      <c r="EI8" s="120">
        <v>0.83817812795169877</v>
      </c>
      <c r="EJ8" s="120">
        <v>0.83817815033440246</v>
      </c>
      <c r="EK8" s="120">
        <v>0.83799294815077507</v>
      </c>
      <c r="EL8" s="120">
        <v>0.83799296997742445</v>
      </c>
      <c r="EM8" s="120">
        <v>0.83780713049378963</v>
      </c>
      <c r="EN8" s="120">
        <v>0.83780715177549747</v>
      </c>
      <c r="EO8" s="120">
        <v>0.83762067132867779</v>
      </c>
      <c r="EP8" s="120">
        <v>0.83762069207639445</v>
      </c>
      <c r="EQ8" s="120">
        <v>0.83743356697367288</v>
      </c>
      <c r="ER8" s="120">
        <v>0.83743358719818817</v>
      </c>
      <c r="ES8" s="120">
        <v>0.8372458137169928</v>
      </c>
      <c r="ET8" s="120">
        <v>0.83724583342894254</v>
      </c>
      <c r="EU8" s="120">
        <v>0.83705740781654148</v>
      </c>
      <c r="EV8" s="120">
        <v>0.8370574270264024</v>
      </c>
      <c r="EW8" s="120">
        <v>0.83686834549958655</v>
      </c>
      <c r="EX8" s="120">
        <v>0.83686836421768118</v>
      </c>
      <c r="EY8" s="120">
        <v>0.83667862296244544</v>
      </c>
      <c r="EZ8" s="120">
        <v>0.83667864119894308</v>
      </c>
      <c r="FA8" s="120">
        <v>0.8364882363701639</v>
      </c>
      <c r="FB8" s="120">
        <v>0.83648825413507799</v>
      </c>
      <c r="FC8" s="120">
        <v>0.83629718185618529</v>
      </c>
      <c r="FD8" s="120">
        <v>0.83629719915938205</v>
      </c>
      <c r="FE8" s="120">
        <v>0.83610545552202864</v>
      </c>
      <c r="FF8" s="120">
        <v>0.83610547237322186</v>
      </c>
      <c r="FG8" s="120">
        <v>0.83591305343694633</v>
      </c>
      <c r="FH8" s="120">
        <v>0.8359130698456978</v>
      </c>
      <c r="FI8" s="120">
        <v>0.8357199716375886</v>
      </c>
      <c r="FJ8" s="120">
        <v>0.83571998761331623</v>
      </c>
      <c r="FK8" s="120">
        <v>0.8355262061276616</v>
      </c>
      <c r="FL8" s="120">
        <v>0.83552622167963431</v>
      </c>
      <c r="FM8" s="120">
        <v>0.83533175287757744</v>
      </c>
      <c r="FN8" s="120">
        <v>0.83533176801491682</v>
      </c>
      <c r="FO8" s="120">
        <v>0.83513660782410004</v>
      </c>
      <c r="FP8" s="120">
        <v>0.83513662255578869</v>
      </c>
      <c r="FQ8" s="120">
        <v>0.83494076686999819</v>
      </c>
      <c r="FR8" s="120">
        <v>0.83494078120487003</v>
      </c>
      <c r="FS8" s="120">
        <v>0.83474422588366803</v>
      </c>
      <c r="FT8" s="120">
        <v>0.8347442398304199</v>
      </c>
      <c r="FU8" s="120">
        <v>0.83454698069878297</v>
      </c>
      <c r="FV8" s="120">
        <v>0.83454699426596479</v>
      </c>
      <c r="FW8" s="120">
        <v>0.83434902711390913</v>
      </c>
      <c r="FX8" s="120">
        <v>0.83434904030993873</v>
      </c>
      <c r="FY8" s="120">
        <v>0.8341503608921399</v>
      </c>
      <c r="FZ8" s="120">
        <v>0.83415037372529266</v>
      </c>
      <c r="GA8" s="120">
        <v>0.83395097776071003</v>
      </c>
      <c r="GB8" s="120">
        <v>0.83395099023912456</v>
      </c>
      <c r="GC8" s="120">
        <v>0.83375087341060594</v>
      </c>
      <c r="GD8" s="120">
        <v>0.8337508855422876</v>
      </c>
      <c r="GE8" s="120">
        <v>0.83355004349618433</v>
      </c>
      <c r="GF8" s="120">
        <v>0.83355005528900228</v>
      </c>
      <c r="GG8" s="120">
        <v>0.83334848363476777</v>
      </c>
      <c r="GH8" s="120">
        <v>0.83334849509645825</v>
      </c>
      <c r="GI8" s="120">
        <v>0.83314618940624119</v>
      </c>
      <c r="GJ8" s="120">
        <v>0.83314620054440891</v>
      </c>
      <c r="GK8" s="120">
        <v>0.8329431563526557</v>
      </c>
      <c r="GL8" s="120">
        <v>0.83294316717477457</v>
      </c>
      <c r="GM8" s="120">
        <v>0.83273937997780501</v>
      </c>
      <c r="GN8" s="120">
        <v>0.83273939049122148</v>
      </c>
      <c r="GO8" s="120">
        <v>0.8325348557468103</v>
      </c>
      <c r="GP8" s="120">
        <v>0.83253486595874093</v>
      </c>
      <c r="GQ8" s="120">
        <v>0.83232957908570104</v>
      </c>
      <c r="GR8" s="120">
        <v>0.8323295890032385</v>
      </c>
      <c r="GS8" s="120">
        <v>0.83212354538098099</v>
      </c>
      <c r="GT8" s="120">
        <v>0.83212355501108881</v>
      </c>
      <c r="GU8" s="120">
        <v>0.83191674997919063</v>
      </c>
      <c r="GV8" s="120">
        <v>0.83191675932871123</v>
      </c>
      <c r="GW8" s="120">
        <v>0.8317091881864721</v>
      </c>
      <c r="GX8" s="120">
        <v>0.831709197262127</v>
      </c>
      <c r="GY8" s="120">
        <v>0.83150085526812079</v>
      </c>
      <c r="GZ8" s="120">
        <v>0.83150086407650503</v>
      </c>
      <c r="HA8" s="120">
        <v>0.83129174644812343</v>
      </c>
      <c r="HB8" s="120">
        <v>0.83129175499571617</v>
      </c>
      <c r="HC8" s="120">
        <v>0.83108185690871339</v>
      </c>
      <c r="HD8" s="120">
        <v>0.83108186520187088</v>
      </c>
      <c r="HE8" s="120">
        <v>0.83087118178988706</v>
      </c>
      <c r="HF8" s="120">
        <v>0.83087118983485331</v>
      </c>
      <c r="HG8" s="120">
        <v>0.83065971618894596</v>
      </c>
      <c r="HH8" s="120">
        <v>0.83065972399184651</v>
      </c>
      <c r="HI8" s="120">
        <v>0.83044745516001361</v>
      </c>
      <c r="HJ8" s="120">
        <v>0.83044746272685643</v>
      </c>
      <c r="HK8" s="120">
        <v>0.83023439371354535</v>
      </c>
      <c r="HL8" s="120">
        <v>0.83023440105022994</v>
      </c>
      <c r="HM8" s="120">
        <v>0.83002052681584071</v>
      </c>
      <c r="HN8" s="120">
        <v>0.83002053392815178</v>
      </c>
      <c r="HO8" s="120">
        <v>0.82980584938854396</v>
      </c>
      <c r="HP8" s="120">
        <v>0.82980585628215553</v>
      </c>
      <c r="HQ8" s="120">
        <v>0.82959035630813693</v>
      </c>
      <c r="HR8" s="120">
        <v>0.82959036298861233</v>
      </c>
      <c r="HS8" s="120">
        <v>0.82937404240542389</v>
      </c>
      <c r="HT8" s="120">
        <v>0.82937404887821975</v>
      </c>
      <c r="HU8" s="120">
        <v>0.8291569024650145</v>
      </c>
      <c r="HV8" s="120">
        <v>0.8291569087354812</v>
      </c>
      <c r="HW8" s="120">
        <v>0.82893893122479578</v>
      </c>
      <c r="HX8" s="120">
        <v>0.82893893729817614</v>
      </c>
      <c r="HY8" s="120">
        <v>0.82872012337539547</v>
      </c>
      <c r="HZ8" s="120">
        <v>0.82872012925682981</v>
      </c>
      <c r="IA8" s="120">
        <v>0.82850047355963774</v>
      </c>
      <c r="IB8" s="120">
        <v>0.82850047925416093</v>
      </c>
      <c r="IC8" s="120">
        <v>0.82827997637199546</v>
      </c>
      <c r="ID8" s="120">
        <v>0.82827998188454566</v>
      </c>
      <c r="IE8" s="120">
        <v>0.82805862635803595</v>
      </c>
      <c r="IF8" s="120">
        <v>0.82805863169344329</v>
      </c>
      <c r="IG8" s="120">
        <v>0.82783641801384122</v>
      </c>
      <c r="IH8" s="120">
        <v>0.82783642317684425</v>
      </c>
      <c r="II8" s="120">
        <v>0.82761334578545021</v>
      </c>
      <c r="IJ8" s="120">
        <v>0.82761335078068565</v>
      </c>
      <c r="IK8" s="120">
        <v>0.82738940406826522</v>
      </c>
      <c r="IL8" s="120">
        <v>0.82738940890027202</v>
      </c>
      <c r="IM8" s="120">
        <v>0.82716458720646402</v>
      </c>
      <c r="IN8" s="120">
        <v>0.82716459187968994</v>
      </c>
      <c r="IO8" s="120">
        <v>0.82693888949240169</v>
      </c>
      <c r="IP8" s="120">
        <v>0.82693889401119747</v>
      </c>
      <c r="IQ8" s="120">
        <v>0.82671230516600192</v>
      </c>
      <c r="IR8" s="120">
        <v>0.82671230953462871</v>
      </c>
      <c r="IS8" s="120">
        <v>0.82648482841413951</v>
      </c>
      <c r="IT8" s="120">
        <v>0.82648483263676409</v>
      </c>
      <c r="IU8" s="120">
        <v>0.82625645337001519</v>
      </c>
      <c r="IV8" s="120">
        <v>0.8262564574507163</v>
      </c>
      <c r="IW8" s="120">
        <v>0.82602717411251902</v>
      </c>
      <c r="IX8" s="120">
        <v>0.82602717805528614</v>
      </c>
      <c r="IY8" s="120">
        <v>0.82579698466559182</v>
      </c>
      <c r="IZ8" s="120">
        <v>0.82579698847432514</v>
      </c>
      <c r="JA8" s="120">
        <v>0.8255658789975634</v>
      </c>
      <c r="JB8" s="120">
        <v>0.82556588267608011</v>
      </c>
      <c r="JC8" s="120">
        <v>0.82533385102049539</v>
      </c>
      <c r="JD8" s="120">
        <v>0.82533385457252417</v>
      </c>
      <c r="JE8" s="120">
        <v>0.82510089458950764</v>
      </c>
      <c r="JF8" s="120">
        <v>0.82510089801869435</v>
      </c>
      <c r="JG8" s="120">
        <v>0.82486700350208941</v>
      </c>
      <c r="JH8" s="120">
        <v>0.82486700681200253</v>
      </c>
      <c r="JI8" s="120">
        <v>0.82463217149741885</v>
      </c>
      <c r="JJ8" s="120">
        <v>0.82463217469153727</v>
      </c>
      <c r="JK8" s="120">
        <v>0.8243963922556462</v>
      </c>
      <c r="JL8" s="120">
        <v>0.82439639533737574</v>
      </c>
      <c r="JM8" s="120">
        <v>0.82415965939718971</v>
      </c>
      <c r="JN8" s="120">
        <v>0.82415966236985372</v>
      </c>
      <c r="JO8" s="120">
        <v>0.823921966482007</v>
      </c>
      <c r="JP8" s="120">
        <v>0.82392196934885087</v>
      </c>
      <c r="JQ8" s="120">
        <v>0.82368330700885983</v>
      </c>
      <c r="JR8" s="120">
        <v>0.82368330977305748</v>
      </c>
      <c r="JS8" s="120">
        <v>0.82344367441457</v>
      </c>
      <c r="JT8" s="120">
        <v>0.82344367707921562</v>
      </c>
      <c r="JU8" s="120">
        <v>0.82320306207326366</v>
      </c>
      <c r="JV8" s="120">
        <v>0.82320306464137927</v>
      </c>
      <c r="JW8" s="120">
        <v>0.82296146329559638</v>
      </c>
      <c r="JX8" s="120">
        <v>0.8229614657701303</v>
      </c>
      <c r="JY8" s="120">
        <v>0.82271887132797972</v>
      </c>
      <c r="JZ8" s="120">
        <v>0.82271887371181074</v>
      </c>
      <c r="KA8" s="120">
        <v>0.82247527935178444</v>
      </c>
      <c r="KB8" s="120">
        <v>0.8224752816477201</v>
      </c>
      <c r="KC8" s="120">
        <v>0.82223068048253745</v>
      </c>
      <c r="KD8" s="120">
        <v>0.82223068269331734</v>
      </c>
      <c r="KE8" s="120">
        <v>0.82198506776911084</v>
      </c>
      <c r="KF8" s="120">
        <v>0.82198506989740361</v>
      </c>
      <c r="KG8" s="120">
        <v>0.82173843419288128</v>
      </c>
      <c r="KH8" s="120">
        <v>0.8217384362412925</v>
      </c>
      <c r="KI8" s="120">
        <v>0.82149077266690052</v>
      </c>
      <c r="KJ8" s="120">
        <v>0.82149077463796727</v>
      </c>
      <c r="KK8" s="120">
        <v>0.82124207603503463</v>
      </c>
      <c r="KL8" s="120">
        <v>0.82124207793123238</v>
      </c>
      <c r="KM8" s="120">
        <v>0.82099233707109764</v>
      </c>
      <c r="KN8" s="120">
        <v>0.82099233889483592</v>
      </c>
      <c r="KO8" s="120">
        <v>0.82074154847797021</v>
      </c>
      <c r="KP8" s="120">
        <v>0.82074155023159934</v>
      </c>
      <c r="KQ8" s="120">
        <v>0.82048970288670997</v>
      </c>
      <c r="KR8" s="120">
        <v>0.82048970457251413</v>
      </c>
      <c r="KS8" s="120">
        <v>0.82023679285562812</v>
      </c>
      <c r="KT8" s="120">
        <v>0.82023679447583842</v>
      </c>
      <c r="KU8" s="120">
        <v>0.81998281086938951</v>
      </c>
      <c r="KV8" s="120">
        <v>0.81998281242617399</v>
      </c>
      <c r="KW8" s="120">
        <v>0.81972774933805692</v>
      </c>
      <c r="KX8" s="120">
        <v>0.81972775083352667</v>
      </c>
      <c r="KY8" s="120">
        <v>0.81947160059614532</v>
      </c>
      <c r="KZ8" s="120">
        <v>0.81947160203235714</v>
      </c>
      <c r="LA8" s="120">
        <v>0.81921435690166033</v>
      </c>
      <c r="LB8" s="120">
        <v>0.81921435828061129</v>
      </c>
      <c r="LC8" s="120">
        <v>0.81895601043510902</v>
      </c>
      <c r="LD8" s="120">
        <v>0.81895601175874444</v>
      </c>
      <c r="LE8" s="120">
        <v>0.81869655329850322</v>
      </c>
      <c r="LF8" s="120">
        <v>0.81869655456871626</v>
      </c>
      <c r="LG8" s="120">
        <v>0.8184359775143536</v>
      </c>
      <c r="LH8" s="120">
        <v>0.81843597873298246</v>
      </c>
      <c r="LI8" s="120">
        <v>0.81817427502463069</v>
      </c>
      <c r="LJ8" s="120">
        <v>0.81817427619346428</v>
      </c>
      <c r="LK8" s="120">
        <v>0.81791143768973029</v>
      </c>
      <c r="LL8" s="120">
        <v>0.81791143881050599</v>
      </c>
      <c r="LM8" s="120">
        <v>0.81764745728739874</v>
      </c>
      <c r="LN8" s="120">
        <v>0.81764745836180586</v>
      </c>
      <c r="LO8" s="120">
        <v>0.81738232551166456</v>
      </c>
      <c r="LP8" s="120">
        <v>0.81738232654134213</v>
      </c>
      <c r="LQ8" s="120">
        <v>0.81711603397173338</v>
      </c>
      <c r="LR8" s="120">
        <v>0.81711603495827667</v>
      </c>
      <c r="LS8" s="120">
        <v>0.81684857419088153</v>
      </c>
      <c r="LT8" s="120">
        <v>0.81684857513583797</v>
      </c>
      <c r="LU8" s="120">
        <v>0.816579937605318</v>
      </c>
      <c r="LV8" s="120">
        <v>0.81657993851018873</v>
      </c>
      <c r="LW8" s="120">
        <v>0.81631011556303557</v>
      </c>
      <c r="LX8" s="120">
        <v>0.81631011642927875</v>
      </c>
      <c r="LY8" s="120">
        <v>0.81603909932264251</v>
      </c>
      <c r="LZ8" s="120">
        <v>0.81603910015167436</v>
      </c>
      <c r="MA8" s="120">
        <v>0.81576688005217235</v>
      </c>
      <c r="MB8" s="120">
        <v>0.81576688084536308</v>
      </c>
      <c r="MC8" s="120">
        <v>0.81549344882787778</v>
      </c>
      <c r="MD8" s="120">
        <v>0.81549344958656</v>
      </c>
      <c r="ME8" s="120">
        <v>0.81521879663300512</v>
      </c>
      <c r="MF8" s="120">
        <v>0.81521879735846681</v>
      </c>
      <c r="MG8" s="120">
        <v>0.81494291435653776</v>
      </c>
      <c r="MH8" s="120">
        <v>0.81494291505003269</v>
      </c>
      <c r="MI8" s="120">
        <v>0.81466579279194185</v>
      </c>
      <c r="MJ8" s="120">
        <v>0.81466579345467949</v>
      </c>
      <c r="MK8" s="120">
        <v>0.81438742263586306</v>
      </c>
      <c r="ML8" s="120">
        <v>0.81438742326902003</v>
      </c>
      <c r="MM8" s="120">
        <v>0.81410779448682613</v>
      </c>
      <c r="MN8" s="120">
        <v>0.81410779509153852</v>
      </c>
      <c r="MO8" s="120">
        <v>0.81382689884389781</v>
      </c>
      <c r="MP8" s="120">
        <v>0.81382689942126785</v>
      </c>
      <c r="MQ8" s="120">
        <v>0.81354472610533168</v>
      </c>
      <c r="MR8" s="120">
        <v>0.81354472665642774</v>
      </c>
      <c r="MS8" s="120">
        <v>0.813261266567196</v>
      </c>
      <c r="MT8" s="120">
        <v>0.81326126709304747</v>
      </c>
      <c r="MU8" s="120">
        <v>0.81297651042196373</v>
      </c>
      <c r="MV8" s="120">
        <v>0.81297651092357093</v>
      </c>
      <c r="MW8" s="120">
        <v>0.81269044775710064</v>
      </c>
      <c r="MX8" s="120">
        <v>0.8126904482354288</v>
      </c>
      <c r="MY8" s="120">
        <v>0.812403068553606</v>
      </c>
      <c r="MZ8" s="120">
        <v>0.81240306900958836</v>
      </c>
      <c r="NA8" s="120">
        <v>0.81211436268454551</v>
      </c>
      <c r="NB8" s="120">
        <v>0.81211436311908702</v>
      </c>
      <c r="NC8" s="120">
        <v>0.8118243199135563</v>
      </c>
      <c r="ND8" s="120">
        <v>0.81182432032753038</v>
      </c>
      <c r="NE8" s="120">
        <v>0.8115329298933186</v>
      </c>
      <c r="NF8" s="120">
        <v>0.81153293028756823</v>
      </c>
      <c r="NG8" s="120">
        <v>0.81124018216401006</v>
      </c>
      <c r="NH8" s="120">
        <v>0.81124018253934926</v>
      </c>
      <c r="NI8" s="120">
        <v>0.81094606615172593</v>
      </c>
      <c r="NJ8" s="120">
        <v>0.81094606650894197</v>
      </c>
      <c r="NK8" s="120">
        <v>0.81065057116688333</v>
      </c>
      <c r="NL8" s="120">
        <v>0.8106505715067347</v>
      </c>
      <c r="NM8" s="120">
        <v>0.81035368640258176</v>
      </c>
      <c r="NN8" s="120">
        <v>0.81035368672580232</v>
      </c>
      <c r="NO8" s="120">
        <v>0.81005540093295236</v>
      </c>
      <c r="NP8" s="120">
        <v>0.81005540124025011</v>
      </c>
      <c r="NQ8" s="120">
        <v>0.80975570371146832</v>
      </c>
      <c r="NR8" s="120">
        <v>0.80975570400352459</v>
      </c>
      <c r="NS8" s="120">
        <v>0.80945458356922451</v>
      </c>
      <c r="NT8" s="120">
        <v>0.80945458384669733</v>
      </c>
      <c r="NU8" s="120">
        <v>0.80915202921319451</v>
      </c>
      <c r="NV8" s="120">
        <v>0.80915202947671716</v>
      </c>
      <c r="NW8" s="120">
        <v>0.80884802922445076</v>
      </c>
      <c r="NX8" s="120">
        <v>0.80884802947463585</v>
      </c>
      <c r="NY8" s="120">
        <v>0.8085425720563606</v>
      </c>
      <c r="NZ8" s="120">
        <v>0.808542572293793</v>
      </c>
      <c r="OA8" s="120">
        <v>0.80823564603273823</v>
      </c>
      <c r="OB8" s="120">
        <v>0.80823564625798794</v>
      </c>
      <c r="OC8" s="120">
        <v>0.80792723934597654</v>
      </c>
      <c r="OD8" s="120">
        <v>0.80792723955958801</v>
      </c>
      <c r="OE8" s="120">
        <v>0.80761734005514207</v>
      </c>
      <c r="OF8" s="120">
        <v>0.80761734025764009</v>
      </c>
      <c r="OG8" s="120">
        <v>0.80730593608402845</v>
      </c>
      <c r="OH8" s="120">
        <v>0.80730593627591929</v>
      </c>
      <c r="OI8" s="120">
        <v>0.80699301521918998</v>
      </c>
      <c r="OJ8" s="120">
        <v>0.80699301540095725</v>
      </c>
      <c r="OK8" s="120">
        <v>0.80667856510792124</v>
      </c>
      <c r="OL8" s="120">
        <v>0.80667856528003545</v>
      </c>
      <c r="OM8" s="120">
        <v>0.80636257325622163</v>
      </c>
      <c r="ON8" s="120">
        <v>0.80636257341912931</v>
      </c>
      <c r="OO8" s="120">
        <v>0.80604502702670389</v>
      </c>
      <c r="OP8" s="120">
        <v>0.80604502718083604</v>
      </c>
      <c r="OQ8" s="120">
        <v>0.80572591363647272</v>
      </c>
      <c r="OR8" s="120">
        <v>0.80572591378224445</v>
      </c>
      <c r="OS8" s="120">
        <v>0.80540522015497251</v>
      </c>
      <c r="OT8" s="120">
        <v>0.80540522029278039</v>
      </c>
      <c r="OU8" s="120">
        <v>0.80508293350177851</v>
      </c>
      <c r="OV8" s="120">
        <v>0.80508293363200734</v>
      </c>
      <c r="OW8" s="120">
        <v>0.80475904044437041</v>
      </c>
      <c r="OX8" s="120">
        <v>0.80475904056738212</v>
      </c>
      <c r="OY8" s="120">
        <v>0.8044335275958352</v>
      </c>
      <c r="OZ8" s="120">
        <v>0.80443352771198273</v>
      </c>
      <c r="PA8" s="120">
        <v>0.80410638141256285</v>
      </c>
      <c r="PB8" s="120">
        <v>0.80410638152218206</v>
      </c>
      <c r="PC8" s="120">
        <v>0.80377758819186751</v>
      </c>
      <c r="PD8" s="120">
        <v>0.80377758829528223</v>
      </c>
      <c r="PE8" s="120">
        <v>0.80344713406958523</v>
      </c>
      <c r="PF8" s="120">
        <v>0.80344713416710456</v>
      </c>
      <c r="PG8" s="120">
        <v>0.8031150050176219</v>
      </c>
      <c r="PH8" s="120">
        <v>0.8031150051095417</v>
      </c>
      <c r="PI8" s="120">
        <v>0.80278118684144806</v>
      </c>
      <c r="PJ8" s="120">
        <v>0.802781186928051</v>
      </c>
      <c r="PK8" s="120">
        <v>0.80244566517755767</v>
      </c>
      <c r="PL8" s="120">
        <v>0.80244566525911476</v>
      </c>
      <c r="PM8" s="120">
        <v>0.80210842549087136</v>
      </c>
      <c r="PN8" s="120">
        <v>0.80210842556764272</v>
      </c>
      <c r="PO8" s="120">
        <v>0.80176945307209746</v>
      </c>
      <c r="PP8" s="120">
        <v>0.80176945314432968</v>
      </c>
      <c r="PQ8" s="120">
        <v>0.80142873303503259</v>
      </c>
      <c r="PR8" s="120">
        <v>0.80142873310296403</v>
      </c>
      <c r="PS8" s="120">
        <v>0.80108625031382752</v>
      </c>
      <c r="PT8" s="120">
        <v>0.80108625037768366</v>
      </c>
      <c r="PU8" s="120">
        <v>0.80074198966018251</v>
      </c>
      <c r="PV8" s="120">
        <v>0.80074198972017885</v>
      </c>
      <c r="PW8" s="120">
        <v>0.80039593564050271</v>
      </c>
      <c r="PX8" s="120">
        <v>0.80039593569684664</v>
      </c>
      <c r="PY8" s="120">
        <v>0.80004807263299083</v>
      </c>
      <c r="PZ8" s="120">
        <v>0.80004807268587985</v>
      </c>
      <c r="QA8" s="120">
        <v>0.79969838482469346</v>
      </c>
      <c r="QB8" s="120">
        <v>0.79969838487431355</v>
      </c>
      <c r="QC8" s="120">
        <v>0.7993468562084789</v>
      </c>
      <c r="QD8" s="120">
        <v>0.79934685625500967</v>
      </c>
      <c r="QE8" s="120">
        <v>0.79899347057996073</v>
      </c>
      <c r="QF8" s="120">
        <v>0.79899347062357307</v>
      </c>
      <c r="QG8" s="120">
        <v>0.79863821153436909</v>
      </c>
      <c r="QH8" s="120">
        <v>0.79863821157522508</v>
      </c>
      <c r="QI8" s="120">
        <v>0.79828106246334851</v>
      </c>
      <c r="QJ8" s="120">
        <v>0.79828106250160225</v>
      </c>
      <c r="QK8" s="120">
        <v>0.7979220065517012</v>
      </c>
      <c r="QL8" s="120">
        <v>0.79792200658750134</v>
      </c>
      <c r="QM8" s="120">
        <v>0.79756102677407059</v>
      </c>
      <c r="QN8" s="120">
        <v>0.79756102680755603</v>
      </c>
      <c r="QO8" s="120">
        <v>0.79719810589153883</v>
      </c>
      <c r="QP8" s="120">
        <v>0.79719810592284246</v>
      </c>
      <c r="QQ8" s="120">
        <v>0.79683322644818511</v>
      </c>
      <c r="QR8" s="120">
        <v>0.79683322647743293</v>
      </c>
      <c r="QS8" s="120">
        <v>0.79646637076755666</v>
      </c>
      <c r="QT8" s="120">
        <v>0.79646637079487093</v>
      </c>
      <c r="QU8" s="120">
        <v>0.79609752094907493</v>
      </c>
      <c r="QV8" s="120">
        <v>0.79609752097456732</v>
      </c>
      <c r="QW8" s="120">
        <v>0.79572665886436922</v>
      </c>
      <c r="QX8" s="120">
        <v>0.79572665888814931</v>
      </c>
      <c r="QY8" s="120">
        <v>0.79535376615353903</v>
      </c>
      <c r="QZ8" s="120">
        <v>0.7953537661757093</v>
      </c>
      <c r="RA8" s="120">
        <v>0.79497882422133848</v>
      </c>
      <c r="RB8" s="120">
        <v>0.79497882424199595</v>
      </c>
      <c r="RC8" s="120">
        <v>0.79460181423328524</v>
      </c>
      <c r="RD8" s="120">
        <v>0.7946018142525213</v>
      </c>
      <c r="RE8" s="120">
        <v>0.79422271711168602</v>
      </c>
      <c r="RF8" s="120">
        <v>0.79422271712958947</v>
      </c>
      <c r="RG8" s="120">
        <v>0.7938415135315936</v>
      </c>
      <c r="RH8" s="120">
        <v>0.79384151354824595</v>
      </c>
      <c r="RI8" s="120">
        <v>0.7934581839166619</v>
      </c>
      <c r="RJ8" s="120">
        <v>0.79345818393214274</v>
      </c>
      <c r="RK8" s="120">
        <v>0.79307270843493705</v>
      </c>
      <c r="RL8" s="120">
        <v>0.7930727084493171</v>
      </c>
      <c r="RM8" s="120">
        <v>0.79268506699454122</v>
      </c>
      <c r="RN8" s="120">
        <v>0.79268506700789332</v>
      </c>
      <c r="RO8" s="120">
        <v>0.79229523923928591</v>
      </c>
      <c r="RP8" s="120">
        <v>0.79229523925167444</v>
      </c>
      <c r="RQ8" s="120">
        <v>0.79190320454418206</v>
      </c>
      <c r="RR8" s="120">
        <v>0.79190320455567087</v>
      </c>
      <c r="RS8" s="120">
        <v>0.79150894201086186</v>
      </c>
      <c r="RT8" s="120">
        <v>0.79150894202150801</v>
      </c>
      <c r="RU8" s="120">
        <v>0.79111243046290081</v>
      </c>
      <c r="RV8" s="120">
        <v>0.79111243047276036</v>
      </c>
      <c r="RW8" s="120">
        <v>0.79071364844104597</v>
      </c>
      <c r="RX8" s="120">
        <v>0.790713648450172</v>
      </c>
      <c r="RY8" s="120">
        <v>0.79031257419834611</v>
      </c>
      <c r="RZ8" s="120">
        <v>0.79031257420678591</v>
      </c>
      <c r="SA8" s="120">
        <v>0.78990918569516444</v>
      </c>
      <c r="SB8" s="120">
        <v>0.78990918570296564</v>
      </c>
      <c r="SC8" s="120">
        <v>0.78950346059410825</v>
      </c>
      <c r="SD8" s="120">
        <v>0.78950346060131382</v>
      </c>
      <c r="SE8" s="120">
        <v>0.78909537625482851</v>
      </c>
      <c r="SF8" s="120">
        <v>0.78909537626147874</v>
      </c>
      <c r="SG8" s="120">
        <v>0.78868490972872185</v>
      </c>
      <c r="SH8" s="120">
        <v>0.78868490973485705</v>
      </c>
      <c r="SI8" s="120">
        <v>0.78827203775351595</v>
      </c>
      <c r="SJ8" s="120">
        <v>0.78827203775917087</v>
      </c>
      <c r="SK8" s="120">
        <v>0.78785673674773515</v>
      </c>
      <c r="SL8" s="120">
        <v>0.78785673675294388</v>
      </c>
      <c r="SM8" s="120">
        <v>0.78743898280504776</v>
      </c>
      <c r="SN8" s="120">
        <v>0.78743898280984126</v>
      </c>
      <c r="SO8" s="120">
        <v>0.78701875168849333</v>
      </c>
      <c r="SP8" s="120">
        <v>0.7870187516929017</v>
      </c>
      <c r="SQ8" s="120">
        <v>0.78659601882457864</v>
      </c>
      <c r="SR8" s="120">
        <v>0.78659601882863062</v>
      </c>
      <c r="SS8" s="120">
        <v>0.78617075929725189</v>
      </c>
      <c r="ST8" s="120">
        <v>0.78617075930097324</v>
      </c>
      <c r="SU8" s="120">
        <v>0.78574294784173426</v>
      </c>
      <c r="SV8" s="120">
        <v>0.78574294784514975</v>
      </c>
      <c r="SW8" s="120">
        <v>0.78531255883822648</v>
      </c>
      <c r="SX8" s="120">
        <v>0.78531255884135887</v>
      </c>
      <c r="SY8" s="120">
        <v>0.78487956630546796</v>
      </c>
      <c r="SZ8" s="120">
        <v>0.78487956630833811</v>
      </c>
      <c r="TA8" s="120">
        <v>0.78444394389415562</v>
      </c>
      <c r="TB8" s="120">
        <v>0.78444394389678329</v>
      </c>
      <c r="TC8" s="120">
        <v>0.78400566488021328</v>
      </c>
      <c r="TD8" s="120">
        <v>0.78400566488261569</v>
      </c>
      <c r="TE8" s="120">
        <v>0.78356470215791407</v>
      </c>
      <c r="TF8" s="120">
        <v>0.78356470216011176</v>
      </c>
      <c r="TG8" s="120">
        <v>0.78312102823285001</v>
      </c>
      <c r="TH8" s="120">
        <v>0.78312102823485552</v>
      </c>
      <c r="TI8" s="120">
        <v>0.78267461521472892</v>
      </c>
      <c r="TJ8" s="120">
        <v>0.78267461521656045</v>
      </c>
      <c r="TK8" s="120">
        <v>0.78222543481002438</v>
      </c>
      <c r="TL8" s="120">
        <v>0.78222543481169404</v>
      </c>
      <c r="TM8" s="120">
        <v>0.78177345831444911</v>
      </c>
      <c r="TN8" s="120">
        <v>0.78177345831597078</v>
      </c>
      <c r="TO8" s="120">
        <v>0.78131865660525834</v>
      </c>
      <c r="TP8" s="120">
        <v>0.78131865660664335</v>
      </c>
      <c r="TQ8" s="120">
        <v>0.78086100013337612</v>
      </c>
      <c r="TR8" s="120">
        <v>0.78086100013463577</v>
      </c>
      <c r="TS8" s="120">
        <v>0.78040045891533738</v>
      </c>
      <c r="TT8" s="120">
        <v>0.78040045891648147</v>
      </c>
      <c r="TU8" s="120">
        <v>0.77993700252504861</v>
      </c>
      <c r="TV8" s="120">
        <v>0.77993700252608755</v>
      </c>
      <c r="TW8" s="120">
        <v>0.77947060008534774</v>
      </c>
      <c r="TX8" s="120">
        <v>0.77947060008628966</v>
      </c>
      <c r="TY8" s="120">
        <v>0.77900122025938034</v>
      </c>
      <c r="TZ8" s="120">
        <v>0.77900122026023499</v>
      </c>
      <c r="UA8" s="120">
        <v>0.77852883124175809</v>
      </c>
      <c r="UB8" s="120">
        <v>0.77852883124253092</v>
      </c>
      <c r="UC8" s="120">
        <v>0.77805340074952223</v>
      </c>
      <c r="UD8" s="120">
        <v>0.778053400750221</v>
      </c>
      <c r="UE8" s="120">
        <v>0.77757489601287766</v>
      </c>
      <c r="UF8" s="120">
        <v>0.77757489601350971</v>
      </c>
      <c r="UG8" s="120">
        <v>0.77709328376572617</v>
      </c>
      <c r="UH8" s="120">
        <v>0.77709328376629561</v>
      </c>
      <c r="UI8" s="120">
        <v>0.77660853023595544</v>
      </c>
      <c r="UJ8" s="120">
        <v>0.77660853023646936</v>
      </c>
      <c r="UK8" s="120">
        <v>0.77612060113550518</v>
      </c>
      <c r="UL8" s="120">
        <v>0.77612060113596804</v>
      </c>
      <c r="UM8" s="120">
        <v>0.77562946165019175</v>
      </c>
      <c r="UN8" s="120">
        <v>0.77562946165060798</v>
      </c>
      <c r="UO8" s="120">
        <v>0.77513507642928403</v>
      </c>
      <c r="UP8" s="120">
        <v>0.77513507642965873</v>
      </c>
      <c r="UQ8" s="120">
        <v>0.77463740957483063</v>
      </c>
      <c r="UR8" s="120">
        <v>0.77463740957516691</v>
      </c>
      <c r="US8" s="120">
        <v>0.77413642463072063</v>
      </c>
      <c r="UT8" s="120">
        <v>0.77413642463102239</v>
      </c>
      <c r="UU8" s="120">
        <v>0.77363208457148303</v>
      </c>
      <c r="UV8" s="120">
        <v>0.77363208457175359</v>
      </c>
      <c r="UW8" s="120">
        <v>0.77312435179079986</v>
      </c>
      <c r="UX8" s="120">
        <v>0.77312435179104211</v>
      </c>
      <c r="UY8" s="120">
        <v>0.77261318808974877</v>
      </c>
      <c r="UZ8" s="120">
        <v>0.77261318808996571</v>
      </c>
      <c r="VA8" s="120">
        <v>0.77209855466473998</v>
      </c>
      <c r="VB8" s="120">
        <v>0.77209855466493393</v>
      </c>
      <c r="VC8" s="120">
        <v>0.77158041209516215</v>
      </c>
      <c r="VD8" s="120">
        <v>0.77158041209533568</v>
      </c>
      <c r="VE8" s="120">
        <v>0.77105872033071232</v>
      </c>
      <c r="VF8" s="120">
        <v>0.77105872033086542</v>
      </c>
      <c r="VG8" s="120">
        <v>0.77053343867840673</v>
      </c>
      <c r="VH8" s="120">
        <v>0.77053343867854351</v>
      </c>
      <c r="VI8" s="120">
        <v>0.77000452578926826</v>
      </c>
      <c r="VJ8" s="120">
        <v>0.77000452578938983</v>
      </c>
      <c r="VK8" s="120">
        <v>0.76947193964466776</v>
      </c>
      <c r="VL8" s="120">
        <v>0.76947193964477656</v>
      </c>
      <c r="VM8" s="120">
        <v>0.76893563754232364</v>
      </c>
      <c r="VN8" s="120">
        <v>0.76893563754241889</v>
      </c>
      <c r="VO8" s="120">
        <v>0.76839557608193521</v>
      </c>
      <c r="VP8" s="120">
        <v>0.76839557608201814</v>
      </c>
      <c r="VQ8" s="120">
        <v>0.76785171115044915</v>
      </c>
      <c r="VR8" s="120">
        <v>0.76785171115052386</v>
      </c>
      <c r="VS8" s="120">
        <v>0.76730399790694881</v>
      </c>
      <c r="VT8" s="120">
        <v>0.76730399790701465</v>
      </c>
      <c r="VU8" s="120">
        <v>0.76675239076713708</v>
      </c>
      <c r="VV8" s="120">
        <v>0.7667523907671967</v>
      </c>
      <c r="VW8" s="120">
        <v>0.76619684338742955</v>
      </c>
      <c r="VX8" s="120">
        <v>0.76619684338748129</v>
      </c>
      <c r="VY8" s="120">
        <v>0.76563730864861601</v>
      </c>
      <c r="VZ8" s="120">
        <v>0.76563730864866142</v>
      </c>
      <c r="WA8" s="120">
        <v>0.76507373863909467</v>
      </c>
      <c r="WB8" s="120">
        <v>0.76507373863913342</v>
      </c>
      <c r="WC8" s="120">
        <v>0.76450608463767233</v>
      </c>
      <c r="WD8" s="120">
        <v>0.76450608463770631</v>
      </c>
      <c r="WE8" s="120">
        <v>0.76393429709588456</v>
      </c>
      <c r="WF8" s="120">
        <v>0.76393429709591421</v>
      </c>
      <c r="WG8" s="120">
        <v>0.76335832561986305</v>
      </c>
      <c r="WH8" s="120">
        <v>0.76335832561989025</v>
      </c>
      <c r="WI8" s="120">
        <v>0.76277811895170078</v>
      </c>
      <c r="WJ8" s="120">
        <v>0.76277811895172343</v>
      </c>
      <c r="WK8" s="120">
        <v>0.76219362495031628</v>
      </c>
      <c r="WL8" s="120">
        <v>0.76219362495033782</v>
      </c>
      <c r="WM8" s="120">
        <v>0.76160479057181152</v>
      </c>
      <c r="WN8" s="120">
        <v>0.76160479057182962</v>
      </c>
      <c r="WO8" s="120">
        <v>0.76101156184926266</v>
      </c>
      <c r="WP8" s="120">
        <v>0.76101156184927821</v>
      </c>
      <c r="WQ8" s="120">
        <v>0.76041388387198905</v>
      </c>
      <c r="WR8" s="120">
        <v>0.76041388387200215</v>
      </c>
      <c r="WS8" s="120">
        <v>0.75981170076422411</v>
      </c>
      <c r="WT8" s="120">
        <v>0.75981170076423621</v>
      </c>
      <c r="WU8" s="120">
        <v>0.75920495566321788</v>
      </c>
      <c r="WV8" s="120">
        <v>0.75920495566322788</v>
      </c>
      <c r="WW8" s="120">
        <v>0.75859359069670429</v>
      </c>
      <c r="WX8" s="120">
        <v>0.75859359069671362</v>
      </c>
      <c r="WY8" s="120">
        <v>0.75797754695975994</v>
      </c>
      <c r="WZ8" s="120">
        <v>0.75797754695976804</v>
      </c>
      <c r="XA8" s="120">
        <v>0.75735676449099387</v>
      </c>
      <c r="XB8" s="120">
        <v>0.75735676449100031</v>
      </c>
      <c r="XC8" s="120">
        <v>0.75673118224807356</v>
      </c>
      <c r="XD8" s="120">
        <v>0.756731182248078</v>
      </c>
      <c r="XE8" s="120">
        <v>0.75610073808255007</v>
      </c>
      <c r="XF8" s="120">
        <v>0.75610073808255573</v>
      </c>
      <c r="XG8" s="120">
        <v>0.75546536871396908</v>
      </c>
      <c r="XH8" s="120">
        <v>0.75546536871397385</v>
      </c>
      <c r="XI8" s="120">
        <v>0.75482500970322719</v>
      </c>
      <c r="XJ8" s="120">
        <v>0.75482500970323096</v>
      </c>
      <c r="XK8" s="120">
        <v>0.75417959542516899</v>
      </c>
      <c r="XL8" s="120">
        <v>0.75417959542517077</v>
      </c>
      <c r="XM8" s="120">
        <v>0.7535290590403767</v>
      </c>
      <c r="XN8" s="120">
        <v>0.75352905904037826</v>
      </c>
      <c r="XO8" s="120">
        <v>0.75287333246615284</v>
      </c>
      <c r="XP8" s="120">
        <v>0.75287333246615551</v>
      </c>
      <c r="XQ8" s="120">
        <v>0.75221234634663214</v>
      </c>
      <c r="XR8" s="120">
        <v>0.75221234634663492</v>
      </c>
      <c r="XS8" s="120">
        <v>0.75154603002202336</v>
      </c>
      <c r="XT8" s="120">
        <v>0.75154603002202447</v>
      </c>
      <c r="XU8" s="120">
        <v>0.75087431149693273</v>
      </c>
      <c r="XV8" s="120">
        <v>0.7508743114969334</v>
      </c>
      <c r="XW8" s="120">
        <v>0.75019711740774597</v>
      </c>
      <c r="XX8" s="120">
        <v>0.75019711740774719</v>
      </c>
      <c r="XY8" s="120">
        <v>0.74951437298903223</v>
      </c>
      <c r="XZ8" s="120">
        <v>0.74951437298903234</v>
      </c>
      <c r="YA8" s="120">
        <v>0.74882600203892358</v>
      </c>
      <c r="YB8" s="120">
        <v>0.74882600203892347</v>
      </c>
      <c r="YC8" s="120">
        <v>0.74813192688346453</v>
      </c>
      <c r="YD8" s="120">
        <v>0.74813192688346575</v>
      </c>
      <c r="YE8" s="120">
        <v>0.74743206833986031</v>
      </c>
      <c r="YF8" s="120">
        <v>0.74743206833985987</v>
      </c>
      <c r="YG8" s="120">
        <v>0.74672634567859009</v>
      </c>
      <c r="YH8" s="120">
        <v>0.74672634567859009</v>
      </c>
      <c r="YI8" s="120">
        <v>0.74601467658438136</v>
      </c>
      <c r="YJ8" s="120">
        <v>0.74601467658438281</v>
      </c>
      <c r="YK8" s="120">
        <v>0.74529697711594123</v>
      </c>
      <c r="YL8" s="120">
        <v>0.74529697711594134</v>
      </c>
      <c r="YM8" s="120">
        <v>0.74457316166445109</v>
      </c>
      <c r="YN8" s="120">
        <v>0.74457316166445053</v>
      </c>
      <c r="YO8" s="120">
        <v>0.74384314291075326</v>
      </c>
      <c r="YP8" s="120">
        <v>0.74384314291075371</v>
      </c>
      <c r="YQ8" s="120">
        <v>0.74310683178119374</v>
      </c>
      <c r="YR8" s="120">
        <v>0.74310683178119541</v>
      </c>
      <c r="YS8" s="120">
        <v>0.74236413740205465</v>
      </c>
      <c r="YT8" s="120">
        <v>0.74236413740205409</v>
      </c>
      <c r="YU8" s="120">
        <v>0.74161496705253227</v>
      </c>
      <c r="YV8" s="120">
        <v>0.74161496705253216</v>
      </c>
      <c r="YW8" s="120">
        <v>0.74085922611622268</v>
      </c>
      <c r="YX8" s="120">
        <v>0.74085922611622312</v>
      </c>
      <c r="YY8" s="120">
        <v>0.74009681803101901</v>
      </c>
      <c r="YZ8" s="120">
        <v>0.74009681803101945</v>
      </c>
      <c r="ZA8" s="120">
        <v>0.73932764423739983</v>
      </c>
      <c r="ZB8" s="120">
        <v>0.73932764423740127</v>
      </c>
      <c r="ZC8" s="120">
        <v>0.73855160412501486</v>
      </c>
      <c r="ZD8" s="120">
        <v>0.73855160412501486</v>
      </c>
      <c r="ZE8" s="120">
        <v>0.73776859497752756</v>
      </c>
      <c r="ZF8" s="120">
        <v>0.73776859497752678</v>
      </c>
      <c r="ZG8" s="120">
        <v>0.73697851191562236</v>
      </c>
      <c r="ZH8" s="120">
        <v>0.73697851191562225</v>
      </c>
      <c r="ZI8" s="120">
        <v>0.73618124783813066</v>
      </c>
      <c r="ZJ8" s="120">
        <v>0.73618124783812999</v>
      </c>
      <c r="ZK8" s="120">
        <v>0.73537669336117706</v>
      </c>
      <c r="ZL8" s="120">
        <v>0.73537669336117817</v>
      </c>
      <c r="ZM8" s="120">
        <v>0.73456473675527811</v>
      </c>
      <c r="ZN8" s="120">
        <v>0.73456473675527756</v>
      </c>
      <c r="ZO8" s="120">
        <v>0.73374526388031336</v>
      </c>
      <c r="ZP8" s="120">
        <v>0.73374526388031358</v>
      </c>
      <c r="ZQ8" s="120">
        <v>0.73291815811828842</v>
      </c>
      <c r="ZR8" s="120">
        <v>0.73291815811828775</v>
      </c>
      <c r="ZS8" s="120">
        <v>0.73208330030376956</v>
      </c>
      <c r="ZT8" s="120">
        <v>0.73208330030376911</v>
      </c>
      <c r="ZU8" s="120">
        <v>0.73124056865195108</v>
      </c>
      <c r="ZV8" s="120">
        <v>0.73124056865195142</v>
      </c>
      <c r="ZW8" s="120">
        <v>0.73038983868419649</v>
      </c>
      <c r="ZX8" s="120">
        <v>0.73038983868419716</v>
      </c>
      <c r="ZY8" s="120">
        <v>0.72953098315099441</v>
      </c>
      <c r="ZZ8" s="120">
        <v>0.72953098315099563</v>
      </c>
      <c r="AAA8" s="120">
        <v>0.72866387195220228</v>
      </c>
      <c r="AAB8" s="120">
        <v>0.7286638719522025</v>
      </c>
      <c r="AAC8" s="120">
        <v>0.72778837205446667</v>
      </c>
      <c r="AAD8" s="120">
        <v>0.72778837205446678</v>
      </c>
      <c r="AAE8" s="120">
        <v>0.72690434740569998</v>
      </c>
      <c r="AAF8" s="120">
        <v>0.72690434740570053</v>
      </c>
      <c r="AAG8" s="120">
        <v>0.72601165884650676</v>
      </c>
      <c r="AAH8" s="120">
        <v>0.72601165884650665</v>
      </c>
      <c r="AAI8" s="120">
        <v>0.72511016401838879</v>
      </c>
      <c r="AAJ8" s="120">
        <v>0.72511016401838957</v>
      </c>
      <c r="AAK8" s="120">
        <v>0.7241997172686474</v>
      </c>
      <c r="AAL8" s="120">
        <v>0.72419971726864674</v>
      </c>
      <c r="AAM8" s="120">
        <v>0.72328016955177932</v>
      </c>
      <c r="AAN8" s="120">
        <v>0.72328016955177954</v>
      </c>
      <c r="AAO8" s="120">
        <v>0.72235136832727154</v>
      </c>
      <c r="AAP8" s="120">
        <v>0.7223513683272712</v>
      </c>
      <c r="AAQ8" s="120">
        <v>0.72141315745359058</v>
      </c>
      <c r="AAR8" s="120">
        <v>0.72141315745358925</v>
      </c>
      <c r="AAS8" s="120">
        <v>0.72046537707822644</v>
      </c>
      <c r="AAT8" s="120">
        <v>0.72046537707822766</v>
      </c>
      <c r="AAU8" s="120">
        <v>0.7195078635236154</v>
      </c>
      <c r="AAV8" s="120">
        <v>0.71950786352361584</v>
      </c>
      <c r="AAW8" s="120">
        <v>0.71854044916873128</v>
      </c>
      <c r="AAX8" s="120">
        <v>0.71854044916873183</v>
      </c>
      <c r="AAY8" s="120">
        <v>0.71756296232618788</v>
      </c>
      <c r="AAZ8" s="120">
        <v>0.71756296232618766</v>
      </c>
      <c r="ABA8" s="120">
        <v>0.71657522711462474</v>
      </c>
      <c r="ABB8" s="120">
        <v>0.71657522711462474</v>
      </c>
      <c r="ABC8" s="120">
        <v>0.71557706332616711</v>
      </c>
      <c r="ABD8" s="120">
        <v>0.71557706332616644</v>
      </c>
      <c r="ABE8" s="120">
        <v>0.71456828628873703</v>
      </c>
      <c r="ABF8" s="120">
        <v>0.71456828628873581</v>
      </c>
      <c r="ABG8" s="120">
        <v>0.71354870672296766</v>
      </c>
      <c r="ABH8" s="120">
        <v>0.71354870672296788</v>
      </c>
      <c r="ABI8" s="120">
        <v>0.71251813059349522</v>
      </c>
      <c r="ABJ8" s="120">
        <v>0.712518130593496</v>
      </c>
      <c r="ABK8" s="120">
        <v>0.71147635895432593</v>
      </c>
      <c r="ABL8" s="120">
        <v>0.71147635895432537</v>
      </c>
      <c r="ABM8" s="120">
        <v>0.71042318778803393</v>
      </c>
      <c r="ABN8" s="120">
        <v>0.71042318778803371</v>
      </c>
      <c r="ABO8" s="120">
        <v>0.70935840783847626</v>
      </c>
      <c r="ABP8" s="120">
        <v>0.7093584078384757</v>
      </c>
      <c r="ABQ8" s="120">
        <v>0.70828180443672351</v>
      </c>
      <c r="ABR8" s="120">
        <v>0.70828180443672273</v>
      </c>
      <c r="ABS8" s="120">
        <v>0.70719315731987453</v>
      </c>
      <c r="ABT8" s="120">
        <v>0.70719315731987342</v>
      </c>
      <c r="ABU8" s="120">
        <v>0.70609224044240437</v>
      </c>
      <c r="ABV8" s="120">
        <v>0.70609224044240337</v>
      </c>
      <c r="ABW8" s="120">
        <v>0.70497882177970228</v>
      </c>
      <c r="ABX8" s="120">
        <v>0.70497882177970261</v>
      </c>
      <c r="ABY8" s="120">
        <v>0.70385266312337824</v>
      </c>
      <c r="ABZ8" s="120">
        <v>0.7038526631233778</v>
      </c>
      <c r="ACA8" s="120">
        <v>0.70271351986795894</v>
      </c>
      <c r="ACB8" s="120">
        <v>0.70271351986795894</v>
      </c>
      <c r="ACC8" s="120">
        <v>0.70156114078853316</v>
      </c>
      <c r="ACD8" s="120">
        <v>0.70156114078853293</v>
      </c>
      <c r="ACE8" s="120">
        <v>0.70039526780887906</v>
      </c>
      <c r="ACF8" s="120">
        <v>0.70039526780887951</v>
      </c>
      <c r="ACG8" s="120">
        <v>0.69921563575960866</v>
      </c>
      <c r="ACH8" s="120">
        <v>0.69921563575960832</v>
      </c>
      <c r="ACI8" s="120">
        <v>0.69802197212579609</v>
      </c>
      <c r="ACJ8" s="120">
        <v>0.69802197212579631</v>
      </c>
      <c r="ACK8" s="120">
        <v>0.69681399678356537</v>
      </c>
      <c r="ACL8" s="120">
        <v>0.69681399678356548</v>
      </c>
      <c r="ACM8" s="120">
        <v>0.69559142172504751</v>
      </c>
      <c r="ACN8" s="120">
        <v>0.69559142172504751</v>
      </c>
      <c r="ACO8" s="120">
        <v>0.69435395077110895</v>
      </c>
      <c r="ACP8" s="120">
        <v>0.69435395077110906</v>
      </c>
      <c r="ACQ8" s="120">
        <v>0.69310127927119214</v>
      </c>
      <c r="ACR8" s="120">
        <v>0.69310127927119158</v>
      </c>
      <c r="ACS8" s="120">
        <v>0.69183309378958868</v>
      </c>
      <c r="ACT8" s="120">
        <v>0.69183309378959024</v>
      </c>
      <c r="ACU8" s="120">
        <v>0.69054907177741864</v>
      </c>
      <c r="ACV8" s="120">
        <v>0.69054907177741931</v>
      </c>
      <c r="ACW8" s="120">
        <v>0.68924888122952055</v>
      </c>
      <c r="ACX8" s="120">
        <v>0.68924888122952133</v>
      </c>
      <c r="ACY8" s="120">
        <v>0.68793218032546111</v>
      </c>
      <c r="ACZ8" s="120">
        <v>0.68793218032546066</v>
      </c>
      <c r="ADA8" s="120">
        <v>0.68659861705374337</v>
      </c>
      <c r="ADB8" s="120">
        <v>0.6865986170537437</v>
      </c>
      <c r="ADC8" s="120">
        <v>0.68524782881833568</v>
      </c>
      <c r="ADD8" s="120">
        <v>0.68524782881833601</v>
      </c>
      <c r="ADE8" s="120">
        <v>0.68387944202646944</v>
      </c>
      <c r="ADF8" s="120">
        <v>0.68387944202646989</v>
      </c>
      <c r="ADG8" s="120">
        <v>0.68249307165669471</v>
      </c>
      <c r="ADH8" s="120">
        <v>0.68249307165669426</v>
      </c>
      <c r="ADI8" s="120">
        <v>0.68108832080603232</v>
      </c>
      <c r="ADJ8" s="120">
        <v>0.68108832080603343</v>
      </c>
      <c r="ADK8" s="120">
        <v>0.67966478021505317</v>
      </c>
      <c r="ADL8" s="120">
        <v>0.67966478021505272</v>
      </c>
      <c r="ADM8" s="120">
        <v>0.67822202776956209</v>
      </c>
      <c r="ADN8" s="120">
        <v>0.67822202776956253</v>
      </c>
      <c r="ADO8" s="120">
        <v>0.67675962797755562</v>
      </c>
      <c r="ADP8" s="120">
        <v>0.67675962797755573</v>
      </c>
      <c r="ADQ8" s="120">
        <v>0.67527713141996326</v>
      </c>
      <c r="ADR8" s="120">
        <v>0.67527713141996326</v>
      </c>
      <c r="ADS8" s="120">
        <v>0.67377407417362301</v>
      </c>
      <c r="ADT8" s="120">
        <v>0.67377407417362256</v>
      </c>
      <c r="ADU8" s="120">
        <v>0.67224997720481849</v>
      </c>
      <c r="ADV8" s="120">
        <v>0.67224997720481883</v>
      </c>
      <c r="ADW8" s="120">
        <v>0.67070434573157844</v>
      </c>
      <c r="ADX8" s="120">
        <v>0.67070434573157967</v>
      </c>
      <c r="ADY8" s="120">
        <v>0.66913666855284326</v>
      </c>
      <c r="ADZ8" s="120">
        <v>0.66913666855284326</v>
      </c>
      <c r="AEA8" s="120">
        <v>0.66754641734242304</v>
      </c>
      <c r="AEB8" s="120">
        <v>0.66754641734242315</v>
      </c>
      <c r="AEC8" s="120">
        <v>0.66593304590557689</v>
      </c>
      <c r="AED8" s="120">
        <v>0.66593304590557656</v>
      </c>
      <c r="AEE8" s="120">
        <v>0.66429598939582335</v>
      </c>
      <c r="AEF8" s="120">
        <v>0.66429598939582302</v>
      </c>
      <c r="AEG8" s="120">
        <v>0.66263466348947953</v>
      </c>
      <c r="AEH8" s="120">
        <v>0.66263466348947941</v>
      </c>
      <c r="AEI8" s="120">
        <v>0.66094846351519265</v>
      </c>
      <c r="AEJ8" s="120">
        <v>0.66094846351519254</v>
      </c>
      <c r="AEK8" s="120">
        <v>0.65923676353554361</v>
      </c>
      <c r="AEL8" s="120">
        <v>0.65923676353554372</v>
      </c>
      <c r="AEM8" s="120">
        <v>0.65749891537759253</v>
      </c>
      <c r="AEN8" s="120">
        <v>0.65749891537759275</v>
      </c>
      <c r="AEO8" s="120">
        <v>0.65573424760896515</v>
      </c>
      <c r="AEP8" s="120">
        <v>0.6557342476089647</v>
      </c>
      <c r="AEQ8" s="120">
        <v>0.65394206445585501</v>
      </c>
      <c r="AER8" s="120">
        <v>0.65394206445585557</v>
      </c>
      <c r="AES8" s="120">
        <v>0.6521216446590038</v>
      </c>
      <c r="AET8" s="120">
        <v>0.65212164465900335</v>
      </c>
      <c r="AEU8" s="120">
        <v>0.65027224026343522</v>
      </c>
      <c r="AEV8" s="120">
        <v>0.65027224026343566</v>
      </c>
      <c r="AEW8" s="120">
        <v>0.64839307533736312</v>
      </c>
      <c r="AEX8" s="120">
        <v>0.64839307533736357</v>
      </c>
      <c r="AEY8" s="120">
        <v>0.64648334461534396</v>
      </c>
      <c r="AEZ8" s="120">
        <v>0.64648334461534451</v>
      </c>
      <c r="AFA8" s="120">
        <v>0.64454221206033147</v>
      </c>
      <c r="AFB8" s="120">
        <v>0.64454221206033191</v>
      </c>
      <c r="AFC8" s="120">
        <v>0.64256880933886418</v>
      </c>
      <c r="AFD8" s="120">
        <v>0.64256880933886396</v>
      </c>
      <c r="AFE8" s="120">
        <v>0.6405622342031343</v>
      </c>
      <c r="AFF8" s="120">
        <v>0.64056223420313385</v>
      </c>
      <c r="AFG8" s="120">
        <v>0.63852154877315326</v>
      </c>
      <c r="AFH8" s="120">
        <v>0.63852154877315226</v>
      </c>
      <c r="AFI8" s="120">
        <v>0.63644577771167798</v>
      </c>
      <c r="AFJ8" s="120">
        <v>0.6364457777116771</v>
      </c>
      <c r="AFK8" s="120">
        <v>0.6343339062839165</v>
      </c>
      <c r="AFL8" s="120">
        <v>0.63433390628391517</v>
      </c>
      <c r="AFM8" s="120">
        <v>0.63218487829333814</v>
      </c>
      <c r="AFN8" s="120">
        <v>0.63218487829333825</v>
      </c>
      <c r="AFO8" s="120">
        <v>0.62999759388417953</v>
      </c>
      <c r="AFP8" s="120">
        <v>0.62999759388418031</v>
      </c>
      <c r="AFQ8" s="120">
        <v>0.62777090720036943</v>
      </c>
      <c r="AFR8" s="120">
        <v>0.62777090720036843</v>
      </c>
      <c r="AFS8" s="120">
        <v>0.62550362388971248</v>
      </c>
      <c r="AFT8" s="120">
        <v>0.6255036238897127</v>
      </c>
      <c r="AFU8" s="120">
        <v>0.6231944984411365</v>
      </c>
      <c r="AFV8" s="120">
        <v>0.6231944984411365</v>
      </c>
      <c r="AFW8" s="120">
        <v>0.62084223134169869</v>
      </c>
      <c r="AFX8" s="120">
        <v>0.62084223134169902</v>
      </c>
      <c r="AFY8" s="120">
        <v>0.61844546603881578</v>
      </c>
      <c r="AFZ8" s="120">
        <v>0.61844546603881545</v>
      </c>
      <c r="AGA8" s="120">
        <v>0.61600278569181399</v>
      </c>
      <c r="AGB8" s="120">
        <v>0.61600278569181433</v>
      </c>
      <c r="AGC8" s="120">
        <v>0.61351270969541316</v>
      </c>
      <c r="AGD8" s="120">
        <v>0.61351270969541383</v>
      </c>
      <c r="AGE8" s="120">
        <v>0.61097368995602264</v>
      </c>
      <c r="AGF8" s="120">
        <v>0.61097368995602364</v>
      </c>
      <c r="AGG8" s="120">
        <v>0.60838410689995992</v>
      </c>
      <c r="AGH8" s="120">
        <v>0.60838410689995892</v>
      </c>
      <c r="AGI8" s="120">
        <v>0.60574226519055185</v>
      </c>
      <c r="AGJ8" s="120">
        <v>0.60574226519055252</v>
      </c>
      <c r="AGK8" s="120">
        <v>0.60304638912887998</v>
      </c>
      <c r="AGL8" s="120">
        <v>0.60304638912888042</v>
      </c>
      <c r="AGM8" s="120">
        <v>0.60029461771026771</v>
      </c>
      <c r="AGN8" s="120">
        <v>0.60029461771026726</v>
      </c>
      <c r="AGO8" s="120">
        <v>0.59748499930587307</v>
      </c>
      <c r="AGP8" s="120">
        <v>0.59748499930587251</v>
      </c>
      <c r="AGQ8" s="120">
        <v>0.59461548593549229</v>
      </c>
      <c r="AGR8" s="120">
        <v>0.59461548593549329</v>
      </c>
      <c r="AGS8" s="120">
        <v>0.59168392709416306</v>
      </c>
      <c r="AGT8" s="120">
        <v>0.59168392709416262</v>
      </c>
      <c r="AGU8" s="120">
        <v>0.58868806309115163</v>
      </c>
      <c r="AGV8" s="120">
        <v>0.58868806309115229</v>
      </c>
      <c r="AGW8" s="120">
        <v>0.58562551785549988</v>
      </c>
      <c r="AGX8" s="120">
        <v>0.5856255178555001</v>
      </c>
      <c r="AGY8" s="120">
        <v>0.58249379115722533</v>
      </c>
      <c r="AGZ8" s="120">
        <v>0.58249379115722422</v>
      </c>
      <c r="AHA8" s="120">
        <v>0.57929025018770297</v>
      </c>
      <c r="AHB8" s="120">
        <v>0.57929025018770275</v>
      </c>
      <c r="AHC8" s="120">
        <v>0.57601212043639738</v>
      </c>
      <c r="AHD8" s="120">
        <v>0.57601212043639838</v>
      </c>
      <c r="AHE8" s="120">
        <v>0.57265647579394718</v>
      </c>
      <c r="AHF8" s="120">
        <v>0.57265647579394752</v>
      </c>
      <c r="AHG8" s="120">
        <v>0.56922022780357495</v>
      </c>
      <c r="AHH8" s="120">
        <v>0.56922022780357495</v>
      </c>
      <c r="AHI8" s="120">
        <v>0.56570011397363362</v>
      </c>
      <c r="AHJ8" s="120">
        <v>0.56570011397363351</v>
      </c>
      <c r="AHK8" s="120">
        <v>0.56209268505378995</v>
      </c>
      <c r="AHL8" s="120">
        <v>0.5620926850537894</v>
      </c>
      <c r="AHM8" s="120">
        <v>0.55839429116559047</v>
      </c>
      <c r="AHN8" s="120">
        <v>0.55839429116559147</v>
      </c>
      <c r="AHO8" s="120">
        <v>0.55460106666487474</v>
      </c>
      <c r="AHP8" s="120">
        <v>0.55460106666487408</v>
      </c>
      <c r="AHQ8" s="120">
        <v>0.55070891359827157</v>
      </c>
      <c r="AHR8" s="120">
        <v>0.5507089135982719</v>
      </c>
      <c r="AHS8" s="120">
        <v>0.54671348359881289</v>
      </c>
      <c r="AHT8" s="120">
        <v>0.54671348359881311</v>
      </c>
      <c r="AHU8" s="120">
        <v>0.54261015804587498</v>
      </c>
      <c r="AHV8" s="120">
        <v>0.54261015804587487</v>
      </c>
      <c r="AHW8" s="120">
        <v>0.53839402629216759</v>
      </c>
      <c r="AHX8" s="120">
        <v>0.5383940262921677</v>
      </c>
      <c r="AHY8" s="120">
        <v>0.53405986173460662</v>
      </c>
      <c r="AHZ8" s="120">
        <v>0.53405986173460651</v>
      </c>
      <c r="AIA8" s="120">
        <v>0.52960209547624482</v>
      </c>
      <c r="AIB8" s="120">
        <v>0.52960209547624548</v>
      </c>
      <c r="AIC8" s="120">
        <v>0.52501478729242712</v>
      </c>
      <c r="AID8" s="120">
        <v>0.52501478729242657</v>
      </c>
      <c r="AIE8" s="120">
        <v>0.52029159357507349</v>
      </c>
      <c r="AIF8" s="120">
        <v>0.52029159357507393</v>
      </c>
      <c r="AIG8" s="120">
        <v>0.51542573188389973</v>
      </c>
      <c r="AIH8" s="120">
        <v>0.51542573188389984</v>
      </c>
      <c r="AII8" s="120">
        <v>0.51040994168123444</v>
      </c>
      <c r="AIJ8" s="120">
        <v>0.51040994168123488</v>
      </c>
      <c r="AIK8" s="120">
        <v>0.50523644076693608</v>
      </c>
      <c r="AIL8" s="120">
        <v>0.50523644076693575</v>
      </c>
      <c r="AIM8" s="120">
        <v>0.49989687686032647</v>
      </c>
      <c r="AIN8" s="120">
        <v>0.49989687686032669</v>
      </c>
      <c r="AIO8" s="120">
        <v>0.49438227369549992</v>
      </c>
      <c r="AIP8" s="120">
        <v>0.49438227369550014</v>
      </c>
      <c r="AIQ8" s="120">
        <v>0.4886829709031435</v>
      </c>
      <c r="AIR8" s="120">
        <v>0.48868297090314317</v>
      </c>
      <c r="AIS8" s="120">
        <v>0.48278855684402133</v>
      </c>
      <c r="AIT8" s="120">
        <v>0.48278855684402128</v>
      </c>
      <c r="AIU8" s="120">
        <v>0.4766877934342752</v>
      </c>
      <c r="AIV8" s="120">
        <v>0.47668779343427559</v>
      </c>
      <c r="AIW8" s="120">
        <v>0.47036853185814442</v>
      </c>
      <c r="AIX8" s="120">
        <v>0.47036853185814448</v>
      </c>
      <c r="AIY8" s="120">
        <v>0.4638176178968697</v>
      </c>
      <c r="AIZ8" s="120">
        <v>0.46381761789686937</v>
      </c>
      <c r="AJA8" s="120">
        <v>0.45702078541058988</v>
      </c>
      <c r="AJB8" s="120">
        <v>0.45702078541058971</v>
      </c>
      <c r="AJC8" s="120">
        <v>0.44996253629022248</v>
      </c>
      <c r="AJD8" s="120">
        <v>0.44996253629022243</v>
      </c>
      <c r="AJE8" s="120">
        <v>0.4426260049464712</v>
      </c>
      <c r="AJF8" s="120">
        <v>0.44262600494647159</v>
      </c>
      <c r="AJG8" s="120">
        <v>0.43499280512215327</v>
      </c>
      <c r="AJH8" s="120">
        <v>0.43499280512215333</v>
      </c>
      <c r="AJI8" s="120">
        <v>0.42704285650325535</v>
      </c>
      <c r="AJJ8" s="120">
        <v>0.42704285650325524</v>
      </c>
      <c r="AJK8" s="120">
        <v>0.41875418826901545</v>
      </c>
      <c r="AJL8" s="120">
        <v>0.41875418826901556</v>
      </c>
      <c r="AJM8" s="120">
        <v>0.41010271637469131</v>
      </c>
      <c r="AJN8" s="120">
        <v>0.41010271637469137</v>
      </c>
      <c r="AJO8" s="120">
        <v>0.40106199102793738</v>
      </c>
      <c r="AJP8" s="120">
        <v>0.40106199102793738</v>
      </c>
      <c r="AJQ8" s="120">
        <v>0.39160291054749052</v>
      </c>
      <c r="AJR8" s="120">
        <v>0.39160291054749052</v>
      </c>
      <c r="AJS8" s="120">
        <v>0.38169339766321286</v>
      </c>
      <c r="AJT8" s="120">
        <v>0.38169339766321286</v>
      </c>
      <c r="AJU8" s="120">
        <v>0.37129803447101045</v>
      </c>
      <c r="AJV8" s="120">
        <v>0.3712980344710104</v>
      </c>
      <c r="AJW8" s="120">
        <v>0.3603776529357674</v>
      </c>
      <c r="AJX8" s="120">
        <v>0.36037765293576735</v>
      </c>
      <c r="AJY8" s="120">
        <v>0.34888887944907759</v>
      </c>
      <c r="AJZ8" s="120">
        <v>0.34888887944907765</v>
      </c>
      <c r="AKA8" s="120">
        <v>0.33678363518993143</v>
      </c>
      <c r="AKB8" s="120">
        <v>0.33678363518993149</v>
      </c>
      <c r="AKC8" s="120">
        <v>0.32400860008783644</v>
      </c>
      <c r="AKD8" s="120">
        <v>0.32400860008783644</v>
      </c>
      <c r="AKE8" s="120">
        <v>0.31050465907901531</v>
      </c>
      <c r="AKF8" s="120">
        <v>0.31050465907901525</v>
      </c>
      <c r="AKG8" s="120">
        <v>0.296206368599087</v>
      </c>
      <c r="AKH8" s="120">
        <v>0.296206368599087</v>
      </c>
      <c r="AKI8" s="120">
        <v>0.2810415150597691</v>
      </c>
      <c r="AKJ8" s="120">
        <v>0.28104151505976915</v>
      </c>
      <c r="AKK8" s="120">
        <v>0.26493089646100998</v>
      </c>
      <c r="AKL8" s="120">
        <v>0.26493089646100998</v>
      </c>
      <c r="AKM8" s="120">
        <v>0.24778856337070465</v>
      </c>
      <c r="AKN8" s="120">
        <v>0.24778856337070465</v>
      </c>
      <c r="AKO8" s="120">
        <v>0.2295229434967041</v>
      </c>
      <c r="AKP8" s="120">
        <v>0.2295229434967041</v>
      </c>
      <c r="AKQ8" s="120">
        <v>0.21003961563110352</v>
      </c>
      <c r="AKR8" s="120">
        <v>0.21003961563110352</v>
      </c>
      <c r="AKS8" s="120">
        <v>0.18924713134765625</v>
      </c>
      <c r="AKT8" s="120">
        <v>0.18924713134765625</v>
      </c>
      <c r="AKU8" s="120">
        <v>0.1670684814453125</v>
      </c>
      <c r="AKV8" s="120">
        <v>0.1670684814453125</v>
      </c>
      <c r="AKW8" s="120">
        <v>0.143463134765625</v>
      </c>
      <c r="AKX8" s="120">
        <v>0.143463134765625</v>
      </c>
      <c r="AKY8" s="120">
        <v>0.11846923828125</v>
      </c>
      <c r="AKZ8" s="120">
        <v>0.11846923828125</v>
      </c>
      <c r="ALA8" s="120">
        <v>9.228515625E-2</v>
      </c>
      <c r="ALB8" s="120">
        <v>9.228515625E-2</v>
      </c>
      <c r="ALC8" s="120">
        <v>6.54296875E-2</v>
      </c>
      <c r="ALD8" s="120">
        <v>6.54296875E-2</v>
      </c>
      <c r="ALE8" s="120">
        <v>3.90625E-2</v>
      </c>
      <c r="ALF8" s="120">
        <v>3.90625E-2</v>
      </c>
      <c r="ALG8" s="120">
        <v>1.5625E-2</v>
      </c>
      <c r="ALH8" s="120" t="s">
        <v>105</v>
      </c>
      <c r="ALI8" s="120" t="s">
        <v>105</v>
      </c>
      <c r="ALJ8" s="120" t="s">
        <v>105</v>
      </c>
      <c r="ALK8" s="120" t="s">
        <v>105</v>
      </c>
      <c r="ALL8" s="120" t="s">
        <v>105</v>
      </c>
      <c r="ALM8" s="120" t="s">
        <v>105</v>
      </c>
      <c r="ALN8" s="120"/>
    </row>
    <row r="9" spans="1:1002" hidden="1">
      <c r="A9" s="119">
        <v>8</v>
      </c>
      <c r="B9" s="120">
        <v>0.82482188422873282</v>
      </c>
      <c r="C9" s="120">
        <v>0.8248218842287327</v>
      </c>
      <c r="D9" s="120">
        <v>0.8246494199118104</v>
      </c>
      <c r="E9" s="120">
        <v>0.82464941991181095</v>
      </c>
      <c r="F9" s="120">
        <v>0.8244764429414646</v>
      </c>
      <c r="G9" s="120">
        <v>0.82447644294146416</v>
      </c>
      <c r="H9" s="120">
        <v>0.82430295081586102</v>
      </c>
      <c r="I9" s="120">
        <v>0.82430295081586102</v>
      </c>
      <c r="J9" s="120">
        <v>0.8241289410154371</v>
      </c>
      <c r="K9" s="120">
        <v>0.82412894101543721</v>
      </c>
      <c r="L9" s="120">
        <v>0.82395441100274736</v>
      </c>
      <c r="M9" s="120">
        <v>0.82395441100274758</v>
      </c>
      <c r="N9" s="120">
        <v>0.82377935822230741</v>
      </c>
      <c r="O9" s="120">
        <v>0.82377935822230886</v>
      </c>
      <c r="P9" s="120">
        <v>0.82360378010043189</v>
      </c>
      <c r="Q9" s="120">
        <v>0.82360378010043211</v>
      </c>
      <c r="R9" s="120">
        <v>0.82342767404507322</v>
      </c>
      <c r="S9" s="120">
        <v>0.823427674045074</v>
      </c>
      <c r="T9" s="120">
        <v>0.82325103744565975</v>
      </c>
      <c r="U9" s="120">
        <v>0.82325103744565964</v>
      </c>
      <c r="V9" s="120">
        <v>0.82307386767292856</v>
      </c>
      <c r="W9" s="120">
        <v>0.82307386767292856</v>
      </c>
      <c r="X9" s="120">
        <v>0.82289616207876226</v>
      </c>
      <c r="Y9" s="120">
        <v>0.82289616207876259</v>
      </c>
      <c r="Z9" s="120">
        <v>0.82271791799601823</v>
      </c>
      <c r="AA9" s="120">
        <v>0.82271791799601779</v>
      </c>
      <c r="AB9" s="120">
        <v>0.82253913273835799</v>
      </c>
      <c r="AC9" s="120">
        <v>0.82253913273835777</v>
      </c>
      <c r="AD9" s="120">
        <v>0.82235980360007732</v>
      </c>
      <c r="AE9" s="120">
        <v>0.8223598036000761</v>
      </c>
      <c r="AF9" s="120">
        <v>0.82217992785592919</v>
      </c>
      <c r="AG9" s="120">
        <v>0.82217992785592831</v>
      </c>
      <c r="AH9" s="120">
        <v>0.82199950276094647</v>
      </c>
      <c r="AI9" s="120">
        <v>0.82199950276094658</v>
      </c>
      <c r="AJ9" s="120">
        <v>0.8218185255502708</v>
      </c>
      <c r="AK9" s="120">
        <v>0.82181852555027002</v>
      </c>
      <c r="AL9" s="120">
        <v>0.82163699343896468</v>
      </c>
      <c r="AM9" s="120">
        <v>0.82163699343896468</v>
      </c>
      <c r="AN9" s="120">
        <v>0.8214549036218346</v>
      </c>
      <c r="AO9" s="120">
        <v>0.82145490362183493</v>
      </c>
      <c r="AP9" s="120">
        <v>0.82127225327324471</v>
      </c>
      <c r="AQ9" s="120">
        <v>0.82127225327324349</v>
      </c>
      <c r="AR9" s="120">
        <v>0.82108903954692658</v>
      </c>
      <c r="AS9" s="120">
        <v>0.82108903954692658</v>
      </c>
      <c r="AT9" s="120">
        <v>0.82090525957580218</v>
      </c>
      <c r="AU9" s="120">
        <v>0.82090525957580229</v>
      </c>
      <c r="AV9" s="120">
        <v>0.82072091047178231</v>
      </c>
      <c r="AW9" s="120">
        <v>0.82072091047178264</v>
      </c>
      <c r="AX9" s="120">
        <v>0.82053598932557947</v>
      </c>
      <c r="AY9" s="120">
        <v>0.82053598932557981</v>
      </c>
      <c r="AZ9" s="120">
        <v>0.82035049320651121</v>
      </c>
      <c r="BA9" s="120">
        <v>0.82035049320651121</v>
      </c>
      <c r="BB9" s="120">
        <v>0.82016441916230576</v>
      </c>
      <c r="BC9" s="120">
        <v>0.82016441916230587</v>
      </c>
      <c r="BD9" s="120">
        <v>0.81997776421889901</v>
      </c>
      <c r="BE9" s="120">
        <v>0.81997776421889934</v>
      </c>
      <c r="BF9" s="120">
        <v>0.81979052538023622</v>
      </c>
      <c r="BG9" s="120">
        <v>0.81979052538023589</v>
      </c>
      <c r="BH9" s="120">
        <v>0.81960269962806565</v>
      </c>
      <c r="BI9" s="120">
        <v>0.81960269962806664</v>
      </c>
      <c r="BJ9" s="120">
        <v>0.81941428392173832</v>
      </c>
      <c r="BK9" s="120">
        <v>0.81941428392173854</v>
      </c>
      <c r="BL9" s="120">
        <v>0.81922527519798938</v>
      </c>
      <c r="BM9" s="120">
        <v>0.81922527519798927</v>
      </c>
      <c r="BN9" s="120">
        <v>0.81903567037073677</v>
      </c>
      <c r="BO9" s="120">
        <v>0.8190356703707361</v>
      </c>
      <c r="BP9" s="120">
        <v>0.81884546633086275</v>
      </c>
      <c r="BQ9" s="120">
        <v>0.8188454663308633</v>
      </c>
      <c r="BR9" s="120">
        <v>0.81865465994600117</v>
      </c>
      <c r="BS9" s="120">
        <v>0.8186546599460014</v>
      </c>
      <c r="BT9" s="120">
        <v>0.81846324806031745</v>
      </c>
      <c r="BU9" s="120">
        <v>0.81846324806031789</v>
      </c>
      <c r="BV9" s="120">
        <v>0.81827122749428582</v>
      </c>
      <c r="BW9" s="120">
        <v>0.81827122749428594</v>
      </c>
      <c r="BX9" s="120">
        <v>0.81807859504447022</v>
      </c>
      <c r="BY9" s="120">
        <v>0.81807859504447078</v>
      </c>
      <c r="BZ9" s="120">
        <v>0.81788534748329933</v>
      </c>
      <c r="CA9" s="120">
        <v>0.81788534748329922</v>
      </c>
      <c r="CB9" s="120">
        <v>0.81769148155882687</v>
      </c>
      <c r="CC9" s="120">
        <v>0.81769148155882654</v>
      </c>
      <c r="CD9" s="120">
        <v>0.81749699399451581</v>
      </c>
      <c r="CE9" s="120">
        <v>0.81749699399451559</v>
      </c>
      <c r="CF9" s="120">
        <v>0.81730188148899519</v>
      </c>
      <c r="CG9" s="120">
        <v>0.81730188148899574</v>
      </c>
      <c r="CH9" s="120">
        <v>0.81710614071582532</v>
      </c>
      <c r="CI9" s="120">
        <v>0.81710614071582521</v>
      </c>
      <c r="CJ9" s="120">
        <v>0.81690976832325513</v>
      </c>
      <c r="CK9" s="120">
        <v>0.8169097683232559</v>
      </c>
      <c r="CL9" s="120">
        <v>0.81671276093398837</v>
      </c>
      <c r="CM9" s="120">
        <v>0.81671276093398826</v>
      </c>
      <c r="CN9" s="120">
        <v>0.81651511514492858</v>
      </c>
      <c r="CO9" s="120">
        <v>0.81651511514492803</v>
      </c>
      <c r="CP9" s="120">
        <v>0.81631682752693524</v>
      </c>
      <c r="CQ9" s="120">
        <v>0.8163168275269358</v>
      </c>
      <c r="CR9" s="120">
        <v>0.81611789462457807</v>
      </c>
      <c r="CS9" s="120">
        <v>0.81611789462457707</v>
      </c>
      <c r="CT9" s="120">
        <v>0.81591831295586992</v>
      </c>
      <c r="CU9" s="120">
        <v>0.8159183129558687</v>
      </c>
      <c r="CV9" s="120">
        <v>0.81571807901202309</v>
      </c>
      <c r="CW9" s="120">
        <v>0.81571807901202165</v>
      </c>
      <c r="CX9" s="120">
        <v>0.81551718925718064</v>
      </c>
      <c r="CY9" s="120">
        <v>0.8155171892571802</v>
      </c>
      <c r="CZ9" s="120">
        <v>0.81531564012815549</v>
      </c>
      <c r="DA9" s="120">
        <v>0.81531564012815538</v>
      </c>
      <c r="DB9" s="120">
        <v>0.81511342803416598</v>
      </c>
      <c r="DC9" s="120">
        <v>0.81511342803416587</v>
      </c>
      <c r="DD9" s="120">
        <v>0.81491054935656571</v>
      </c>
      <c r="DE9" s="120">
        <v>0.81491054935656415</v>
      </c>
      <c r="DF9" s="120">
        <v>0.81470700044856281</v>
      </c>
      <c r="DG9" s="120">
        <v>0.81470700044856326</v>
      </c>
      <c r="DH9" s="120">
        <v>0.8145027776349576</v>
      </c>
      <c r="DI9" s="120">
        <v>0.81450277763495804</v>
      </c>
      <c r="DJ9" s="120">
        <v>0.81429787721185143</v>
      </c>
      <c r="DK9" s="120">
        <v>0.81429787721185232</v>
      </c>
      <c r="DL9" s="120">
        <v>0.81409229544636796</v>
      </c>
      <c r="DM9" s="120">
        <v>0.8140922954463683</v>
      </c>
      <c r="DN9" s="120">
        <v>0.81388602857636816</v>
      </c>
      <c r="DO9" s="120">
        <v>0.81388602857636805</v>
      </c>
      <c r="DP9" s="120">
        <v>0.8136790728101545</v>
      </c>
      <c r="DQ9" s="120">
        <v>0.81367907281015428</v>
      </c>
      <c r="DR9" s="120">
        <v>0.81347142432618536</v>
      </c>
      <c r="DS9" s="120">
        <v>0.81347142432618569</v>
      </c>
      <c r="DT9" s="120">
        <v>0.81326307927277253</v>
      </c>
      <c r="DU9" s="120">
        <v>0.81326307927277341</v>
      </c>
      <c r="DV9" s="120">
        <v>0.8130540337677834</v>
      </c>
      <c r="DW9" s="120">
        <v>0.81305403376778307</v>
      </c>
      <c r="DX9" s="120">
        <v>0.81284428389832863</v>
      </c>
      <c r="DY9" s="120">
        <v>0.81284428389832897</v>
      </c>
      <c r="DZ9" s="120">
        <v>0.81263382572046827</v>
      </c>
      <c r="EA9" s="120">
        <v>0.81263382572046883</v>
      </c>
      <c r="EB9" s="120">
        <v>0.81242265525888735</v>
      </c>
      <c r="EC9" s="120">
        <v>0.81242265525888635</v>
      </c>
      <c r="ED9" s="120">
        <v>0.81221076850658225</v>
      </c>
      <c r="EE9" s="120">
        <v>0.8122107685065828</v>
      </c>
      <c r="EF9" s="120">
        <v>0.81199816142454462</v>
      </c>
      <c r="EG9" s="120">
        <v>0.81199816142454495</v>
      </c>
      <c r="EH9" s="120">
        <v>0.81178482994143519</v>
      </c>
      <c r="EI9" s="120">
        <v>0.81178482994143564</v>
      </c>
      <c r="EJ9" s="120">
        <v>0.81157076995325661</v>
      </c>
      <c r="EK9" s="120">
        <v>0.81157076995325683</v>
      </c>
      <c r="EL9" s="120">
        <v>0.81135597732301579</v>
      </c>
      <c r="EM9" s="120">
        <v>0.81135597732301645</v>
      </c>
      <c r="EN9" s="120">
        <v>0.81114044788039896</v>
      </c>
      <c r="EO9" s="120">
        <v>0.81114044788039807</v>
      </c>
      <c r="EP9" s="120">
        <v>0.81092417742141931</v>
      </c>
      <c r="EQ9" s="120">
        <v>0.81092417742141965</v>
      </c>
      <c r="ER9" s="120">
        <v>0.8107071617080801</v>
      </c>
      <c r="ES9" s="120">
        <v>0.8107071617080801</v>
      </c>
      <c r="ET9" s="120">
        <v>0.81048939646802221</v>
      </c>
      <c r="EU9" s="120">
        <v>0.81048939646802198</v>
      </c>
      <c r="EV9" s="120">
        <v>0.81027087739417014</v>
      </c>
      <c r="EW9" s="120">
        <v>0.81027087739417003</v>
      </c>
      <c r="EX9" s="120">
        <v>0.81005160014437549</v>
      </c>
      <c r="EY9" s="120">
        <v>0.81005160014437561</v>
      </c>
      <c r="EZ9" s="120">
        <v>0.8098315603410543</v>
      </c>
      <c r="FA9" s="120">
        <v>0.8098315603410543</v>
      </c>
      <c r="FB9" s="120">
        <v>0.80961075357081613</v>
      </c>
      <c r="FC9" s="120">
        <v>0.80961075357081624</v>
      </c>
      <c r="FD9" s="120">
        <v>0.80938917538409894</v>
      </c>
      <c r="FE9" s="120">
        <v>0.80938917538409905</v>
      </c>
      <c r="FF9" s="120">
        <v>0.80916682129478634</v>
      </c>
      <c r="FG9" s="120">
        <v>0.80916682129478534</v>
      </c>
      <c r="FH9" s="120">
        <v>0.80894368677982387</v>
      </c>
      <c r="FI9" s="120">
        <v>0.80894368677982353</v>
      </c>
      <c r="FJ9" s="120">
        <v>0.80871976727884343</v>
      </c>
      <c r="FK9" s="120">
        <v>0.80871976727884309</v>
      </c>
      <c r="FL9" s="120">
        <v>0.80849505819375977</v>
      </c>
      <c r="FM9" s="120">
        <v>0.80849505819375944</v>
      </c>
      <c r="FN9" s="120">
        <v>0.80826955488837804</v>
      </c>
      <c r="FO9" s="120">
        <v>0.80826955488837737</v>
      </c>
      <c r="FP9" s="120">
        <v>0.80804325268799615</v>
      </c>
      <c r="FQ9" s="120">
        <v>0.80804325268799682</v>
      </c>
      <c r="FR9" s="120">
        <v>0.80781614687899184</v>
      </c>
      <c r="FS9" s="120">
        <v>0.80781614687899173</v>
      </c>
      <c r="FT9" s="120">
        <v>0.80758823270841251</v>
      </c>
      <c r="FU9" s="120">
        <v>0.8075882327084124</v>
      </c>
      <c r="FV9" s="120">
        <v>0.80735950538355494</v>
      </c>
      <c r="FW9" s="120">
        <v>0.80735950538355561</v>
      </c>
      <c r="FX9" s="120">
        <v>0.80712996007155058</v>
      </c>
      <c r="FY9" s="120">
        <v>0.80712996007155036</v>
      </c>
      <c r="FZ9" s="120">
        <v>0.80689959189892457</v>
      </c>
      <c r="GA9" s="120">
        <v>0.80689959189892502</v>
      </c>
      <c r="GB9" s="120">
        <v>0.80666839595117057</v>
      </c>
      <c r="GC9" s="120">
        <v>0.80666839595116979</v>
      </c>
      <c r="GD9" s="120">
        <v>0.80643636727230572</v>
      </c>
      <c r="GE9" s="120">
        <v>0.80643636727230505</v>
      </c>
      <c r="GF9" s="120">
        <v>0.80620350086442705</v>
      </c>
      <c r="GG9" s="120">
        <v>0.80620350086442782</v>
      </c>
      <c r="GH9" s="120">
        <v>0.80596979168725946</v>
      </c>
      <c r="GI9" s="120">
        <v>0.80596979168725791</v>
      </c>
      <c r="GJ9" s="120">
        <v>0.80573523465769092</v>
      </c>
      <c r="GK9" s="120">
        <v>0.80573523465769126</v>
      </c>
      <c r="GL9" s="120">
        <v>0.80549982464932213</v>
      </c>
      <c r="GM9" s="120">
        <v>0.80549982464932379</v>
      </c>
      <c r="GN9" s="120">
        <v>0.80526355649198533</v>
      </c>
      <c r="GO9" s="120">
        <v>0.80526355649198522</v>
      </c>
      <c r="GP9" s="120">
        <v>0.8050264249712652</v>
      </c>
      <c r="GQ9" s="120">
        <v>0.80502642497126609</v>
      </c>
      <c r="GR9" s="120">
        <v>0.80478842482803015</v>
      </c>
      <c r="GS9" s="120">
        <v>0.80478842482803103</v>
      </c>
      <c r="GT9" s="120">
        <v>0.80454955075792578</v>
      </c>
      <c r="GU9" s="120">
        <v>0.80454955075792645</v>
      </c>
      <c r="GV9" s="120">
        <v>0.80430979741089037</v>
      </c>
      <c r="GW9" s="120">
        <v>0.80430979741089048</v>
      </c>
      <c r="GX9" s="120">
        <v>0.80406915939064938</v>
      </c>
      <c r="GY9" s="120">
        <v>0.80406915939064916</v>
      </c>
      <c r="GZ9" s="120">
        <v>0.80382763125420031</v>
      </c>
      <c r="HA9" s="120">
        <v>0.80382763125419887</v>
      </c>
      <c r="HB9" s="120">
        <v>0.80358520751130302</v>
      </c>
      <c r="HC9" s="120">
        <v>0.80358520751130336</v>
      </c>
      <c r="HD9" s="120">
        <v>0.80334188262395279</v>
      </c>
      <c r="HE9" s="120">
        <v>0.80334188262395301</v>
      </c>
      <c r="HF9" s="120">
        <v>0.80309765100585029</v>
      </c>
      <c r="HG9" s="120">
        <v>0.80309765100584918</v>
      </c>
      <c r="HH9" s="120">
        <v>0.80285250702186062</v>
      </c>
      <c r="HI9" s="120">
        <v>0.80285250702185962</v>
      </c>
      <c r="HJ9" s="120">
        <v>0.80260644498747047</v>
      </c>
      <c r="HK9" s="120">
        <v>0.80260644498747113</v>
      </c>
      <c r="HL9" s="120">
        <v>0.80235945916823925</v>
      </c>
      <c r="HM9" s="120">
        <v>0.80235945916823881</v>
      </c>
      <c r="HN9" s="120">
        <v>0.802111543779227</v>
      </c>
      <c r="HO9" s="120">
        <v>0.80211154377922611</v>
      </c>
      <c r="HP9" s="120">
        <v>0.80186269298443569</v>
      </c>
      <c r="HQ9" s="120">
        <v>0.80186269298443535</v>
      </c>
      <c r="HR9" s="120">
        <v>0.80161290089622894</v>
      </c>
      <c r="HS9" s="120">
        <v>0.80161290089622905</v>
      </c>
      <c r="HT9" s="120">
        <v>0.80136216157474816</v>
      </c>
      <c r="HU9" s="120">
        <v>0.80136216157474827</v>
      </c>
      <c r="HV9" s="120">
        <v>0.80111046902732119</v>
      </c>
      <c r="HW9" s="120">
        <v>0.80111046902732097</v>
      </c>
      <c r="HX9" s="120">
        <v>0.80085781720785765</v>
      </c>
      <c r="HY9" s="120">
        <v>0.80085781720785898</v>
      </c>
      <c r="HZ9" s="120">
        <v>0.80060420001624655</v>
      </c>
      <c r="IA9" s="120">
        <v>0.80060420001624666</v>
      </c>
      <c r="IB9" s="120">
        <v>0.80034961129772719</v>
      </c>
      <c r="IC9" s="120">
        <v>0.80034961129772675</v>
      </c>
      <c r="ID9" s="120">
        <v>0.80009404484227731</v>
      </c>
      <c r="IE9" s="120">
        <v>0.80009404484227753</v>
      </c>
      <c r="IF9" s="120">
        <v>0.79983749438396234</v>
      </c>
      <c r="IG9" s="120">
        <v>0.79983749438396234</v>
      </c>
      <c r="IH9" s="120">
        <v>0.79957995360030432</v>
      </c>
      <c r="II9" s="120">
        <v>0.79957995360030376</v>
      </c>
      <c r="IJ9" s="120">
        <v>0.79932141611161844</v>
      </c>
      <c r="IK9" s="120">
        <v>0.799321416111618</v>
      </c>
      <c r="IL9" s="120">
        <v>0.79906187548035346</v>
      </c>
      <c r="IM9" s="120">
        <v>0.79906187548035423</v>
      </c>
      <c r="IN9" s="120">
        <v>0.79880132521042424</v>
      </c>
      <c r="IO9" s="120">
        <v>0.79880132521042457</v>
      </c>
      <c r="IP9" s="120">
        <v>0.79853975874651939</v>
      </c>
      <c r="IQ9" s="120">
        <v>0.79853975874652072</v>
      </c>
      <c r="IR9" s="120">
        <v>0.7982771694734212</v>
      </c>
      <c r="IS9" s="120">
        <v>0.79827716947342175</v>
      </c>
      <c r="IT9" s="120">
        <v>0.7980135507152919</v>
      </c>
      <c r="IU9" s="120">
        <v>0.79801355071529279</v>
      </c>
      <c r="IV9" s="120">
        <v>0.79774889573497243</v>
      </c>
      <c r="IW9" s="120">
        <v>0.79774889573497154</v>
      </c>
      <c r="IX9" s="120">
        <v>0.79748319773325149</v>
      </c>
      <c r="IY9" s="120">
        <v>0.79748319773325116</v>
      </c>
      <c r="IZ9" s="120">
        <v>0.79721644984814</v>
      </c>
      <c r="JA9" s="120">
        <v>0.79721644984813977</v>
      </c>
      <c r="JB9" s="120">
        <v>0.79694864515412489</v>
      </c>
      <c r="JC9" s="120">
        <v>0.79694864515412378</v>
      </c>
      <c r="JD9" s="120">
        <v>0.7966797766614101</v>
      </c>
      <c r="JE9" s="120">
        <v>0.79667977666141077</v>
      </c>
      <c r="JF9" s="120">
        <v>0.79640983731516091</v>
      </c>
      <c r="JG9" s="120">
        <v>0.79640983731516091</v>
      </c>
      <c r="JH9" s="120">
        <v>0.79613881999472236</v>
      </c>
      <c r="JI9" s="120">
        <v>0.79613881999472125</v>
      </c>
      <c r="JJ9" s="120">
        <v>0.79586671751282467</v>
      </c>
      <c r="JK9" s="120">
        <v>0.79586671751282489</v>
      </c>
      <c r="JL9" s="120">
        <v>0.79559352261480099</v>
      </c>
      <c r="JM9" s="120">
        <v>0.79559352261480076</v>
      </c>
      <c r="JN9" s="120">
        <v>0.79531922797775711</v>
      </c>
      <c r="JO9" s="120">
        <v>0.79531922797775734</v>
      </c>
      <c r="JP9" s="120">
        <v>0.79504382620975977</v>
      </c>
      <c r="JQ9" s="120">
        <v>0.79504382620976111</v>
      </c>
      <c r="JR9" s="120">
        <v>0.79476730984900201</v>
      </c>
      <c r="JS9" s="120">
        <v>0.79476730984900124</v>
      </c>
      <c r="JT9" s="120">
        <v>0.79448967136294302</v>
      </c>
      <c r="JU9" s="120">
        <v>0.79448967136294335</v>
      </c>
      <c r="JV9" s="120">
        <v>0.79421090314746345</v>
      </c>
      <c r="JW9" s="120">
        <v>0.79421090314746323</v>
      </c>
      <c r="JX9" s="120">
        <v>0.79393099752597929</v>
      </c>
      <c r="JY9" s="120">
        <v>0.79393099752598051</v>
      </c>
      <c r="JZ9" s="120">
        <v>0.79364994674856459</v>
      </c>
      <c r="KA9" s="120">
        <v>0.79364994674856537</v>
      </c>
      <c r="KB9" s="120">
        <v>0.79336774299104296</v>
      </c>
      <c r="KC9" s="120">
        <v>0.79336774299104251</v>
      </c>
      <c r="KD9" s="120">
        <v>0.79308437835407974</v>
      </c>
      <c r="KE9" s="120">
        <v>0.7930843783540803</v>
      </c>
      <c r="KF9" s="120">
        <v>0.7927998448622533</v>
      </c>
      <c r="KG9" s="120">
        <v>0.7927998448622533</v>
      </c>
      <c r="KH9" s="120">
        <v>0.79251413446311236</v>
      </c>
      <c r="KI9" s="120">
        <v>0.79251413446311181</v>
      </c>
      <c r="KJ9" s="120">
        <v>0.79222723902622028</v>
      </c>
      <c r="KK9" s="120">
        <v>0.79222723902622039</v>
      </c>
      <c r="KL9" s="120">
        <v>0.79193915034218865</v>
      </c>
      <c r="KM9" s="120">
        <v>0.79193915034218798</v>
      </c>
      <c r="KN9" s="120">
        <v>0.79164986012168392</v>
      </c>
      <c r="KO9" s="120">
        <v>0.79164986012168281</v>
      </c>
      <c r="KP9" s="120">
        <v>0.79135935999443574</v>
      </c>
      <c r="KQ9" s="120">
        <v>0.79135935999443641</v>
      </c>
      <c r="KR9" s="120">
        <v>0.79106764150821507</v>
      </c>
      <c r="KS9" s="120">
        <v>0.79106764150821418</v>
      </c>
      <c r="KT9" s="120">
        <v>0.79077469612780482</v>
      </c>
      <c r="KU9" s="120">
        <v>0.7907746961278046</v>
      </c>
      <c r="KV9" s="120">
        <v>0.79048051523395435</v>
      </c>
      <c r="KW9" s="120">
        <v>0.79048051523395424</v>
      </c>
      <c r="KX9" s="120">
        <v>0.79018509012231208</v>
      </c>
      <c r="KY9" s="120">
        <v>0.7901850901223112</v>
      </c>
      <c r="KZ9" s="120">
        <v>0.78988841200234805</v>
      </c>
      <c r="LA9" s="120">
        <v>0.78988841200234705</v>
      </c>
      <c r="LB9" s="120">
        <v>0.7895904719962541</v>
      </c>
      <c r="LC9" s="120">
        <v>0.78959047199625498</v>
      </c>
      <c r="LD9" s="120">
        <v>0.78929126113783499</v>
      </c>
      <c r="LE9" s="120">
        <v>0.7892912611378351</v>
      </c>
      <c r="LF9" s="120">
        <v>0.78899077037136967</v>
      </c>
      <c r="LG9" s="120">
        <v>0.78899077037136967</v>
      </c>
      <c r="LH9" s="120">
        <v>0.78868899055046582</v>
      </c>
      <c r="LI9" s="120">
        <v>0.78868899055046471</v>
      </c>
      <c r="LJ9" s="120">
        <v>0.78838591243689127</v>
      </c>
      <c r="LK9" s="120">
        <v>0.78838591243689182</v>
      </c>
      <c r="LL9" s="120">
        <v>0.7880815266993908</v>
      </c>
      <c r="LM9" s="120">
        <v>0.78808152669939069</v>
      </c>
      <c r="LN9" s="120">
        <v>0.78777582391247436</v>
      </c>
      <c r="LO9" s="120">
        <v>0.7877758239124748</v>
      </c>
      <c r="LP9" s="120">
        <v>0.78746879455519792</v>
      </c>
      <c r="LQ9" s="120">
        <v>0.78746879455519891</v>
      </c>
      <c r="LR9" s="120">
        <v>0.78716042900992078</v>
      </c>
      <c r="LS9" s="120">
        <v>0.78716042900992167</v>
      </c>
      <c r="LT9" s="120">
        <v>0.78685071756103808</v>
      </c>
      <c r="LU9" s="120">
        <v>0.78685071756103853</v>
      </c>
      <c r="LV9" s="120">
        <v>0.78653965039369711</v>
      </c>
      <c r="LW9" s="120">
        <v>0.786539650393698</v>
      </c>
      <c r="LX9" s="120">
        <v>0.78622721759249703</v>
      </c>
      <c r="LY9" s="120">
        <v>0.78622721759249836</v>
      </c>
      <c r="LZ9" s="120">
        <v>0.78591340914016017</v>
      </c>
      <c r="MA9" s="120">
        <v>0.78591340914015984</v>
      </c>
      <c r="MB9" s="120">
        <v>0.78559821491617998</v>
      </c>
      <c r="MC9" s="120">
        <v>0.78559821491617987</v>
      </c>
      <c r="MD9" s="120">
        <v>0.78528162469546436</v>
      </c>
      <c r="ME9" s="120">
        <v>0.78528162469546481</v>
      </c>
      <c r="MF9" s="120">
        <v>0.78496362814693144</v>
      </c>
      <c r="MG9" s="120">
        <v>0.78496362814693121</v>
      </c>
      <c r="MH9" s="120">
        <v>0.78464421483210467</v>
      </c>
      <c r="MI9" s="120">
        <v>0.78464421483210467</v>
      </c>
      <c r="MJ9" s="120">
        <v>0.78432337420366838</v>
      </c>
      <c r="MK9" s="120">
        <v>0.7843233742036686</v>
      </c>
      <c r="ML9" s="120">
        <v>0.7840010956040151</v>
      </c>
      <c r="MM9" s="120">
        <v>0.78400109560401443</v>
      </c>
      <c r="MN9" s="120">
        <v>0.78367736826375034</v>
      </c>
      <c r="MO9" s="120">
        <v>0.78367736826375078</v>
      </c>
      <c r="MP9" s="120">
        <v>0.78335218130019468</v>
      </c>
      <c r="MQ9" s="120">
        <v>0.78335218130019446</v>
      </c>
      <c r="MR9" s="120">
        <v>0.78302552371584078</v>
      </c>
      <c r="MS9" s="120">
        <v>0.78302552371584044</v>
      </c>
      <c r="MT9" s="120">
        <v>0.78269738439679348</v>
      </c>
      <c r="MU9" s="120">
        <v>0.78269738439679293</v>
      </c>
      <c r="MV9" s="120">
        <v>0.78236775211118981</v>
      </c>
      <c r="MW9" s="120">
        <v>0.78236775211119036</v>
      </c>
      <c r="MX9" s="120">
        <v>0.78203661550758186</v>
      </c>
      <c r="MY9" s="120">
        <v>0.78203661550758252</v>
      </c>
      <c r="MZ9" s="120">
        <v>0.7817039631132956</v>
      </c>
      <c r="NA9" s="120">
        <v>0.78170396311329626</v>
      </c>
      <c r="NB9" s="120">
        <v>0.78136978333276907</v>
      </c>
      <c r="NC9" s="120">
        <v>0.78136978333276963</v>
      </c>
      <c r="ND9" s="120">
        <v>0.78103406444585299</v>
      </c>
      <c r="NE9" s="120">
        <v>0.78103406444585288</v>
      </c>
      <c r="NF9" s="120">
        <v>0.78069679460608632</v>
      </c>
      <c r="NG9" s="120">
        <v>0.78069679460608665</v>
      </c>
      <c r="NH9" s="120">
        <v>0.78035796183894479</v>
      </c>
      <c r="NI9" s="120">
        <v>0.78035796183894435</v>
      </c>
      <c r="NJ9" s="120">
        <v>0.78001755404005624</v>
      </c>
      <c r="NK9" s="120">
        <v>0.78001755404005702</v>
      </c>
      <c r="NL9" s="120">
        <v>0.77967555897338892</v>
      </c>
      <c r="NM9" s="120">
        <v>0.77967555897338925</v>
      </c>
      <c r="NN9" s="120">
        <v>0.77933196426940299</v>
      </c>
      <c r="NO9" s="120">
        <v>0.77933196426940299</v>
      </c>
      <c r="NP9" s="120">
        <v>0.77898675742317769</v>
      </c>
      <c r="NQ9" s="120">
        <v>0.77898675742317802</v>
      </c>
      <c r="NR9" s="120">
        <v>0.77863992579249974</v>
      </c>
      <c r="NS9" s="120">
        <v>0.77863992579249997</v>
      </c>
      <c r="NT9" s="120">
        <v>0.77829145659592247</v>
      </c>
      <c r="NU9" s="120">
        <v>0.77829145659592247</v>
      </c>
      <c r="NV9" s="120">
        <v>0.77794133691078871</v>
      </c>
      <c r="NW9" s="120">
        <v>0.77794133691078782</v>
      </c>
      <c r="NX9" s="120">
        <v>0.77758955367122407</v>
      </c>
      <c r="NY9" s="120">
        <v>0.77758955367122329</v>
      </c>
      <c r="NZ9" s="120">
        <v>0.7772360936660847</v>
      </c>
      <c r="OA9" s="120">
        <v>0.77723609366608581</v>
      </c>
      <c r="OB9" s="120">
        <v>0.77688094353688952</v>
      </c>
      <c r="OC9" s="120">
        <v>0.77688094353688897</v>
      </c>
      <c r="OD9" s="120">
        <v>0.77652408977568332</v>
      </c>
      <c r="OE9" s="120">
        <v>0.77652408977568377</v>
      </c>
      <c r="OF9" s="120">
        <v>0.77616551872289985</v>
      </c>
      <c r="OG9" s="120">
        <v>0.77616551872289952</v>
      </c>
      <c r="OH9" s="120">
        <v>0.77580521656515744</v>
      </c>
      <c r="OI9" s="120">
        <v>0.77580521656515755</v>
      </c>
      <c r="OJ9" s="120">
        <v>0.77544316933303048</v>
      </c>
      <c r="OK9" s="120">
        <v>0.77544316933303037</v>
      </c>
      <c r="OL9" s="120">
        <v>0.77507936289878143</v>
      </c>
      <c r="OM9" s="120">
        <v>0.77507936289878021</v>
      </c>
      <c r="ON9" s="120">
        <v>0.77471378297403815</v>
      </c>
      <c r="OO9" s="120">
        <v>0.77471378297403837</v>
      </c>
      <c r="OP9" s="120">
        <v>0.77434641510745272</v>
      </c>
      <c r="OQ9" s="120">
        <v>0.77434641510745239</v>
      </c>
      <c r="OR9" s="120">
        <v>0.77397724468229445</v>
      </c>
      <c r="OS9" s="120">
        <v>0.77397724468229456</v>
      </c>
      <c r="OT9" s="120">
        <v>0.77360625691401674</v>
      </c>
      <c r="OU9" s="120">
        <v>0.77360625691401608</v>
      </c>
      <c r="OV9" s="120">
        <v>0.7732334368477739</v>
      </c>
      <c r="OW9" s="120">
        <v>0.77323343684777324</v>
      </c>
      <c r="OX9" s="120">
        <v>0.77285876935588482</v>
      </c>
      <c r="OY9" s="120">
        <v>0.77285876935588371</v>
      </c>
      <c r="OZ9" s="120">
        <v>0.77248223913526859</v>
      </c>
      <c r="PA9" s="120">
        <v>0.77248223913526914</v>
      </c>
      <c r="PB9" s="120">
        <v>0.77210383070481825</v>
      </c>
      <c r="PC9" s="120">
        <v>0.77210383070481892</v>
      </c>
      <c r="PD9" s="120">
        <v>0.77172352840272862</v>
      </c>
      <c r="PE9" s="120">
        <v>0.77172352840272818</v>
      </c>
      <c r="PF9" s="120">
        <v>0.77134131638377934</v>
      </c>
      <c r="PG9" s="120">
        <v>0.77134131638377945</v>
      </c>
      <c r="PH9" s="120">
        <v>0.7709571786165681</v>
      </c>
      <c r="PI9" s="120">
        <v>0.77095717861656765</v>
      </c>
      <c r="PJ9" s="120">
        <v>0.77057109888068498</v>
      </c>
      <c r="PK9" s="120">
        <v>0.77057109888068498</v>
      </c>
      <c r="PL9" s="120">
        <v>0.77018306076384546</v>
      </c>
      <c r="PM9" s="120">
        <v>0.77018306076384535</v>
      </c>
      <c r="PN9" s="120">
        <v>0.76979304765896017</v>
      </c>
      <c r="PO9" s="120">
        <v>0.76979304765896039</v>
      </c>
      <c r="PP9" s="120">
        <v>0.76940104276115429</v>
      </c>
      <c r="PQ9" s="120">
        <v>0.76940104276115384</v>
      </c>
      <c r="PR9" s="120">
        <v>0.7690070290647314</v>
      </c>
      <c r="PS9" s="120">
        <v>0.76900702906473151</v>
      </c>
      <c r="PT9" s="120">
        <v>0.76861098936008032</v>
      </c>
      <c r="PU9" s="120">
        <v>0.7686109893600801</v>
      </c>
      <c r="PV9" s="120">
        <v>0.76821290623051763</v>
      </c>
      <c r="PW9" s="120">
        <v>0.76821290623051885</v>
      </c>
      <c r="PX9" s="120">
        <v>0.76781276204908311</v>
      </c>
      <c r="PY9" s="120">
        <v>0.76781276204908255</v>
      </c>
      <c r="PZ9" s="120">
        <v>0.76741053897525602</v>
      </c>
      <c r="QA9" s="120">
        <v>0.76741053897525502</v>
      </c>
      <c r="QB9" s="120">
        <v>0.76700621895162624</v>
      </c>
      <c r="QC9" s="120">
        <v>0.76700621895162702</v>
      </c>
      <c r="QD9" s="120">
        <v>0.76659978370049531</v>
      </c>
      <c r="QE9" s="120">
        <v>0.76659978370049509</v>
      </c>
      <c r="QF9" s="120">
        <v>0.76619121472040264</v>
      </c>
      <c r="QG9" s="120">
        <v>0.76619121472040241</v>
      </c>
      <c r="QH9" s="120">
        <v>0.76578049328260067</v>
      </c>
      <c r="QI9" s="120">
        <v>0.76578049328260056</v>
      </c>
      <c r="QJ9" s="120">
        <v>0.765367600427451</v>
      </c>
      <c r="QK9" s="120">
        <v>0.76536760042744967</v>
      </c>
      <c r="QL9" s="120">
        <v>0.76495251696075484</v>
      </c>
      <c r="QM9" s="120">
        <v>0.7649525169607555</v>
      </c>
      <c r="QN9" s="120">
        <v>0.76453522345001201</v>
      </c>
      <c r="QO9" s="120">
        <v>0.76453522345001201</v>
      </c>
      <c r="QP9" s="120">
        <v>0.76411570022059871</v>
      </c>
      <c r="QQ9" s="120">
        <v>0.76411570022059849</v>
      </c>
      <c r="QR9" s="120">
        <v>0.76369392735188468</v>
      </c>
      <c r="QS9" s="120">
        <v>0.76369392735188546</v>
      </c>
      <c r="QT9" s="120">
        <v>0.76326988467326662</v>
      </c>
      <c r="QU9" s="120">
        <v>0.76326988467326651</v>
      </c>
      <c r="QV9" s="120">
        <v>0.76284355176011176</v>
      </c>
      <c r="QW9" s="120">
        <v>0.76284355176011198</v>
      </c>
      <c r="QX9" s="120">
        <v>0.76241490792964683</v>
      </c>
      <c r="QY9" s="120">
        <v>0.76241490792964672</v>
      </c>
      <c r="QZ9" s="120">
        <v>0.7619839322367381</v>
      </c>
      <c r="RA9" s="120">
        <v>0.76198393223673755</v>
      </c>
      <c r="RB9" s="120">
        <v>0.76155060346960468</v>
      </c>
      <c r="RC9" s="120">
        <v>0.76155060346960513</v>
      </c>
      <c r="RD9" s="120">
        <v>0.76111490014544048</v>
      </c>
      <c r="RE9" s="120">
        <v>0.76111490014544014</v>
      </c>
      <c r="RF9" s="120">
        <v>0.76067680050594533</v>
      </c>
      <c r="RG9" s="120">
        <v>0.76067680050594533</v>
      </c>
      <c r="RH9" s="120">
        <v>0.76023628251276942</v>
      </c>
      <c r="RI9" s="120">
        <v>0.76023628251276887</v>
      </c>
      <c r="RJ9" s="120">
        <v>0.75979332384286424</v>
      </c>
      <c r="RK9" s="120">
        <v>0.75979332384286413</v>
      </c>
      <c r="RL9" s="120">
        <v>0.75934790188373646</v>
      </c>
      <c r="RM9" s="120">
        <v>0.75934790188373735</v>
      </c>
      <c r="RN9" s="120">
        <v>0.75889999372861427</v>
      </c>
      <c r="RO9" s="120">
        <v>0.75889999372861383</v>
      </c>
      <c r="RP9" s="120">
        <v>0.75844957617149444</v>
      </c>
      <c r="RQ9" s="120">
        <v>0.75844957617149444</v>
      </c>
      <c r="RR9" s="120">
        <v>0.75799662570211535</v>
      </c>
      <c r="RS9" s="120">
        <v>0.7579966257021149</v>
      </c>
      <c r="RT9" s="120">
        <v>0.75754111850079753</v>
      </c>
      <c r="RU9" s="120">
        <v>0.75754111850079786</v>
      </c>
      <c r="RV9" s="120">
        <v>0.75708303043320169</v>
      </c>
      <c r="RW9" s="120">
        <v>0.75708303043320102</v>
      </c>
      <c r="RX9" s="120">
        <v>0.75662233704495918</v>
      </c>
      <c r="RY9" s="120">
        <v>0.75662233704495929</v>
      </c>
      <c r="RZ9" s="120">
        <v>0.7561590135562013</v>
      </c>
      <c r="SA9" s="120">
        <v>0.75615901355620085</v>
      </c>
      <c r="SB9" s="120">
        <v>0.75569303485596906</v>
      </c>
      <c r="SC9" s="120">
        <v>0.75569303485596928</v>
      </c>
      <c r="SD9" s="120">
        <v>0.75522437549650778</v>
      </c>
      <c r="SE9" s="120">
        <v>0.755224375496508</v>
      </c>
      <c r="SF9" s="120">
        <v>0.75475300968743619</v>
      </c>
      <c r="SG9" s="120">
        <v>0.75475300968743697</v>
      </c>
      <c r="SH9" s="120">
        <v>0.75427891128980151</v>
      </c>
      <c r="SI9" s="120">
        <v>0.75427891128980118</v>
      </c>
      <c r="SJ9" s="120">
        <v>0.75380205380999321</v>
      </c>
      <c r="SK9" s="120">
        <v>0.75380205380999321</v>
      </c>
      <c r="SL9" s="120">
        <v>0.75332241039354364</v>
      </c>
      <c r="SM9" s="120">
        <v>0.75332241039354331</v>
      </c>
      <c r="SN9" s="120">
        <v>0.75283995381878033</v>
      </c>
      <c r="SO9" s="120">
        <v>0.75283995381878144</v>
      </c>
      <c r="SP9" s="120">
        <v>0.75235465649035405</v>
      </c>
      <c r="SQ9" s="120">
        <v>0.75235465649035471</v>
      </c>
      <c r="SR9" s="120">
        <v>0.75186649043261533</v>
      </c>
      <c r="SS9" s="120">
        <v>0.75186649043261644</v>
      </c>
      <c r="ST9" s="120">
        <v>0.75137542728285633</v>
      </c>
      <c r="SU9" s="120">
        <v>0.75137542728285633</v>
      </c>
      <c r="SV9" s="120">
        <v>0.75088143828439913</v>
      </c>
      <c r="SW9" s="120">
        <v>0.75088143828439879</v>
      </c>
      <c r="SX9" s="120">
        <v>0.75038449427953768</v>
      </c>
      <c r="SY9" s="120">
        <v>0.75038449427953724</v>
      </c>
      <c r="SZ9" s="120">
        <v>0.74988456570232109</v>
      </c>
      <c r="TA9" s="120">
        <v>0.74988456570232132</v>
      </c>
      <c r="TB9" s="120">
        <v>0.74938162257118024</v>
      </c>
      <c r="TC9" s="120">
        <v>0.74938162257118024</v>
      </c>
      <c r="TD9" s="120">
        <v>0.74887563448138394</v>
      </c>
      <c r="TE9" s="120">
        <v>0.74887563448138372</v>
      </c>
      <c r="TF9" s="120">
        <v>0.74836657059734313</v>
      </c>
      <c r="TG9" s="120">
        <v>0.74836657059734313</v>
      </c>
      <c r="TH9" s="120">
        <v>0.74785439964472022</v>
      </c>
      <c r="TI9" s="120">
        <v>0.747854399644722</v>
      </c>
      <c r="TJ9" s="120">
        <v>0.7473390899023884</v>
      </c>
      <c r="TK9" s="120">
        <v>0.74733908990238829</v>
      </c>
      <c r="TL9" s="120">
        <v>0.74682060919417814</v>
      </c>
      <c r="TM9" s="120">
        <v>0.74682060919417825</v>
      </c>
      <c r="TN9" s="120">
        <v>0.74629892488047189</v>
      </c>
      <c r="TO9" s="120">
        <v>0.74629892488047089</v>
      </c>
      <c r="TP9" s="120">
        <v>0.74577400384957848</v>
      </c>
      <c r="TQ9" s="120">
        <v>0.74577400384957837</v>
      </c>
      <c r="TR9" s="120">
        <v>0.74524581250893129</v>
      </c>
      <c r="TS9" s="120">
        <v>0.74524581250893085</v>
      </c>
      <c r="TT9" s="120">
        <v>0.74471431677606903</v>
      </c>
      <c r="TU9" s="120">
        <v>0.74471431677606981</v>
      </c>
      <c r="TV9" s="120">
        <v>0.74417948206942364</v>
      </c>
      <c r="TW9" s="120">
        <v>0.74417948206942286</v>
      </c>
      <c r="TX9" s="120">
        <v>0.74364127329888008</v>
      </c>
      <c r="TY9" s="120">
        <v>0.74364127329888019</v>
      </c>
      <c r="TZ9" s="120">
        <v>0.74309965485613849</v>
      </c>
      <c r="UA9" s="120">
        <v>0.7430996548561366</v>
      </c>
      <c r="UB9" s="120">
        <v>0.74255459060482298</v>
      </c>
      <c r="UC9" s="120">
        <v>0.74255459060482365</v>
      </c>
      <c r="UD9" s="120">
        <v>0.74200604387039448</v>
      </c>
      <c r="UE9" s="120">
        <v>0.74200604387039404</v>
      </c>
      <c r="UF9" s="120">
        <v>0.74145397742979025</v>
      </c>
      <c r="UG9" s="120">
        <v>0.74145397742978958</v>
      </c>
      <c r="UH9" s="120">
        <v>0.74089835350084554</v>
      </c>
      <c r="UI9" s="120">
        <v>0.74089835350084621</v>
      </c>
      <c r="UJ9" s="120">
        <v>0.7403391337314591</v>
      </c>
      <c r="UK9" s="120">
        <v>0.7403391337314591</v>
      </c>
      <c r="UL9" s="120">
        <v>0.73977627918848765</v>
      </c>
      <c r="UM9" s="120">
        <v>0.73977627918848798</v>
      </c>
      <c r="UN9" s="120">
        <v>0.73920975034639436</v>
      </c>
      <c r="UO9" s="120">
        <v>0.73920975034639458</v>
      </c>
      <c r="UP9" s="120">
        <v>0.73863950707561221</v>
      </c>
      <c r="UQ9" s="120">
        <v>0.7386395070756121</v>
      </c>
      <c r="UR9" s="120">
        <v>0.73806550863063047</v>
      </c>
      <c r="US9" s="120">
        <v>0.73806550863063003</v>
      </c>
      <c r="UT9" s="120">
        <v>0.73748771363779519</v>
      </c>
      <c r="UU9" s="120">
        <v>0.73748771363779564</v>
      </c>
      <c r="UV9" s="120">
        <v>0.73690608008281155</v>
      </c>
      <c r="UW9" s="120">
        <v>0.73690608008281078</v>
      </c>
      <c r="UX9" s="120">
        <v>0.73632056529793555</v>
      </c>
      <c r="UY9" s="120">
        <v>0.73632056529793533</v>
      </c>
      <c r="UZ9" s="120">
        <v>0.73573112594886514</v>
      </c>
      <c r="VA9" s="120">
        <v>0.73573112594886403</v>
      </c>
      <c r="VB9" s="120">
        <v>0.73513771802129324</v>
      </c>
      <c r="VC9" s="120">
        <v>0.73513771802129235</v>
      </c>
      <c r="VD9" s="120">
        <v>0.73454029680714006</v>
      </c>
      <c r="VE9" s="120">
        <v>0.73454029680713906</v>
      </c>
      <c r="VF9" s="120">
        <v>0.7339388168904335</v>
      </c>
      <c r="VG9" s="120">
        <v>0.73393881689043372</v>
      </c>
      <c r="VH9" s="120">
        <v>0.73333323213284973</v>
      </c>
      <c r="VI9" s="120">
        <v>0.73333323213284984</v>
      </c>
      <c r="VJ9" s="120">
        <v>0.73272349565887418</v>
      </c>
      <c r="VK9" s="120">
        <v>0.73272349565887374</v>
      </c>
      <c r="VL9" s="120">
        <v>0.73210955984060422</v>
      </c>
      <c r="VM9" s="120">
        <v>0.73210955984060344</v>
      </c>
      <c r="VN9" s="120">
        <v>0.73149137628215666</v>
      </c>
      <c r="VO9" s="120">
        <v>0.73149137628215755</v>
      </c>
      <c r="VP9" s="120">
        <v>0.73086889580368997</v>
      </c>
      <c r="VQ9" s="120">
        <v>0.73086889580369097</v>
      </c>
      <c r="VR9" s="120">
        <v>0.73024206842500694</v>
      </c>
      <c r="VS9" s="120">
        <v>0.7302420684250075</v>
      </c>
      <c r="VT9" s="120">
        <v>0.72961084334873849</v>
      </c>
      <c r="VU9" s="120">
        <v>0.72961084334873805</v>
      </c>
      <c r="VV9" s="120">
        <v>0.72897516894310399</v>
      </c>
      <c r="VW9" s="120">
        <v>0.72897516894310277</v>
      </c>
      <c r="VX9" s="120">
        <v>0.72833499272421032</v>
      </c>
      <c r="VY9" s="120">
        <v>0.72833499272421121</v>
      </c>
      <c r="VZ9" s="120">
        <v>0.72769026133790871</v>
      </c>
      <c r="WA9" s="120">
        <v>0.72769026133790771</v>
      </c>
      <c r="WB9" s="120">
        <v>0.72704092054115166</v>
      </c>
      <c r="WC9" s="120">
        <v>0.72704092054115277</v>
      </c>
      <c r="WD9" s="120">
        <v>0.72638691518289344</v>
      </c>
      <c r="WE9" s="120">
        <v>0.726386915182894</v>
      </c>
      <c r="WF9" s="120">
        <v>0.72572818918445026</v>
      </c>
      <c r="WG9" s="120">
        <v>0.72572818918445114</v>
      </c>
      <c r="WH9" s="120">
        <v>0.72506468551937042</v>
      </c>
      <c r="WI9" s="120">
        <v>0.72506468551937064</v>
      </c>
      <c r="WJ9" s="120">
        <v>0.7243963461927444</v>
      </c>
      <c r="WK9" s="120">
        <v>0.72439634619274307</v>
      </c>
      <c r="WL9" s="120">
        <v>0.72372311221998331</v>
      </c>
      <c r="WM9" s="120">
        <v>0.72372311221998276</v>
      </c>
      <c r="WN9" s="120">
        <v>0.72304492360500672</v>
      </c>
      <c r="WO9" s="120">
        <v>0.72304492360500616</v>
      </c>
      <c r="WP9" s="120">
        <v>0.72236171931784998</v>
      </c>
      <c r="WQ9" s="120">
        <v>0.72236171931785098</v>
      </c>
      <c r="WR9" s="120">
        <v>0.72167343727166522</v>
      </c>
      <c r="WS9" s="120">
        <v>0.72167343727166455</v>
      </c>
      <c r="WT9" s="120">
        <v>0.72098001429908454</v>
      </c>
      <c r="WU9" s="120">
        <v>0.72098001429908409</v>
      </c>
      <c r="WV9" s="120">
        <v>0.72028138612794812</v>
      </c>
      <c r="WW9" s="120">
        <v>0.72028138612794734</v>
      </c>
      <c r="WX9" s="120">
        <v>0.71957748735635207</v>
      </c>
      <c r="WY9" s="120">
        <v>0.71957748735635174</v>
      </c>
      <c r="WZ9" s="120">
        <v>0.71886825142700916</v>
      </c>
      <c r="XA9" s="120">
        <v>0.71886825142700872</v>
      </c>
      <c r="XB9" s="120">
        <v>0.71815361060089355</v>
      </c>
      <c r="XC9" s="120">
        <v>0.71815361060089411</v>
      </c>
      <c r="XD9" s="120">
        <v>0.71743349593015138</v>
      </c>
      <c r="XE9" s="120">
        <v>0.71743349593015149</v>
      </c>
      <c r="XF9" s="120">
        <v>0.71670783723024611</v>
      </c>
      <c r="XG9" s="120">
        <v>0.71670783723024534</v>
      </c>
      <c r="XH9" s="120">
        <v>0.71597656305131174</v>
      </c>
      <c r="XI9" s="120">
        <v>0.71597656305131097</v>
      </c>
      <c r="XJ9" s="120">
        <v>0.71523960064870373</v>
      </c>
      <c r="XK9" s="120">
        <v>0.71523960064870462</v>
      </c>
      <c r="XL9" s="120">
        <v>0.71449687595269773</v>
      </c>
      <c r="XM9" s="120">
        <v>0.7144968759526984</v>
      </c>
      <c r="XN9" s="120">
        <v>0.71374831353731993</v>
      </c>
      <c r="XO9" s="120">
        <v>0.7137483135373206</v>
      </c>
      <c r="XP9" s="120">
        <v>0.7129938365882823</v>
      </c>
      <c r="XQ9" s="120">
        <v>0.71299383658828186</v>
      </c>
      <c r="XR9" s="120">
        <v>0.71223336686997862</v>
      </c>
      <c r="XS9" s="120">
        <v>0.71223336686997807</v>
      </c>
      <c r="XT9" s="120">
        <v>0.71146682469152689</v>
      </c>
      <c r="XU9" s="120">
        <v>0.71146682469152722</v>
      </c>
      <c r="XV9" s="120">
        <v>0.71069412887181427</v>
      </c>
      <c r="XW9" s="120">
        <v>0.71069412887181427</v>
      </c>
      <c r="XX9" s="120">
        <v>0.70991519670350134</v>
      </c>
      <c r="XY9" s="120">
        <v>0.70991519670350212</v>
      </c>
      <c r="XZ9" s="120">
        <v>0.70912994391597073</v>
      </c>
      <c r="YA9" s="120">
        <v>0.70912994391597095</v>
      </c>
      <c r="YB9" s="120">
        <v>0.70833828463716542</v>
      </c>
      <c r="YC9" s="120">
        <v>0.70833828463716519</v>
      </c>
      <c r="YD9" s="120">
        <v>0.70754013135428928</v>
      </c>
      <c r="YE9" s="120">
        <v>0.70754013135429039</v>
      </c>
      <c r="YF9" s="120">
        <v>0.70673539487331305</v>
      </c>
      <c r="YG9" s="120">
        <v>0.70673539487331294</v>
      </c>
      <c r="YH9" s="120">
        <v>0.70592398427726366</v>
      </c>
      <c r="YI9" s="120">
        <v>0.70592398427726422</v>
      </c>
      <c r="YJ9" s="120">
        <v>0.70510580688324298</v>
      </c>
      <c r="YK9" s="120">
        <v>0.70510580688324243</v>
      </c>
      <c r="YL9" s="120">
        <v>0.70428076819811369</v>
      </c>
      <c r="YM9" s="120">
        <v>0.70428076819811458</v>
      </c>
      <c r="YN9" s="120">
        <v>0.7034487718728506</v>
      </c>
      <c r="YO9" s="120">
        <v>0.70344877187285015</v>
      </c>
      <c r="YP9" s="120">
        <v>0.70260971965544627</v>
      </c>
      <c r="YQ9" s="120">
        <v>0.70260971965544528</v>
      </c>
      <c r="YR9" s="120">
        <v>0.70176351134237158</v>
      </c>
      <c r="YS9" s="120">
        <v>0.70176351134237136</v>
      </c>
      <c r="YT9" s="120">
        <v>0.70091004472850349</v>
      </c>
      <c r="YU9" s="120">
        <v>0.70091004472850371</v>
      </c>
      <c r="YV9" s="120">
        <v>0.70004921555548782</v>
      </c>
      <c r="YW9" s="120">
        <v>0.70004921555548827</v>
      </c>
      <c r="YX9" s="120">
        <v>0.6991809174584519</v>
      </c>
      <c r="YY9" s="120">
        <v>0.69918091745845079</v>
      </c>
      <c r="YZ9" s="120">
        <v>0.69830504191102638</v>
      </c>
      <c r="ZA9" s="120">
        <v>0.69830504191102616</v>
      </c>
      <c r="ZB9" s="120">
        <v>0.69742147816861355</v>
      </c>
      <c r="ZC9" s="120">
        <v>0.697421478168612</v>
      </c>
      <c r="ZD9" s="120">
        <v>0.69653011320980451</v>
      </c>
      <c r="ZE9" s="120">
        <v>0.69653011320980573</v>
      </c>
      <c r="ZF9" s="120">
        <v>0.69563083167592943</v>
      </c>
      <c r="ZG9" s="120">
        <v>0.69563083167592976</v>
      </c>
      <c r="ZH9" s="120">
        <v>0.69472351580860092</v>
      </c>
      <c r="ZI9" s="120">
        <v>0.69472351580860037</v>
      </c>
      <c r="ZJ9" s="120">
        <v>0.69380804538523455</v>
      </c>
      <c r="ZK9" s="120">
        <v>0.69380804538523555</v>
      </c>
      <c r="ZL9" s="120">
        <v>0.69288429765243797</v>
      </c>
      <c r="ZM9" s="120">
        <v>0.69288429765243742</v>
      </c>
      <c r="ZN9" s="120">
        <v>0.69195214725716547</v>
      </c>
      <c r="ZO9" s="120">
        <v>0.69195214725716503</v>
      </c>
      <c r="ZP9" s="120">
        <v>0.69101146617561549</v>
      </c>
      <c r="ZQ9" s="120">
        <v>0.69101146617561637</v>
      </c>
      <c r="ZR9" s="120">
        <v>0.69006212363969766</v>
      </c>
      <c r="ZS9" s="120">
        <v>0.69006212363969754</v>
      </c>
      <c r="ZT9" s="120">
        <v>0.68910398606103751</v>
      </c>
      <c r="ZU9" s="120">
        <v>0.68910398606103784</v>
      </c>
      <c r="ZV9" s="120">
        <v>0.6881369169523941</v>
      </c>
      <c r="ZW9" s="120">
        <v>0.68813691695239376</v>
      </c>
      <c r="ZX9" s="120">
        <v>0.68716077684637911</v>
      </c>
      <c r="ZY9" s="120">
        <v>0.68716077684637811</v>
      </c>
      <c r="ZZ9" s="120">
        <v>0.68617542321138825</v>
      </c>
      <c r="AAA9" s="120">
        <v>0.68617542321138703</v>
      </c>
      <c r="AAB9" s="120">
        <v>0.68518071036461237</v>
      </c>
      <c r="AAC9" s="120">
        <v>0.68518071036461325</v>
      </c>
      <c r="AAD9" s="120">
        <v>0.68417648938202424</v>
      </c>
      <c r="AAE9" s="120">
        <v>0.68417648938202313</v>
      </c>
      <c r="AAF9" s="120">
        <v>0.68316260800519057</v>
      </c>
      <c r="AAG9" s="120">
        <v>0.68316260800519091</v>
      </c>
      <c r="AAH9" s="120">
        <v>0.68213891054481812</v>
      </c>
      <c r="AAI9" s="120">
        <v>0.68213891054481712</v>
      </c>
      <c r="AAJ9" s="120">
        <v>0.68110523778084864</v>
      </c>
      <c r="AAK9" s="120">
        <v>0.68110523778084886</v>
      </c>
      <c r="AAL9" s="120">
        <v>0.68006142685899851</v>
      </c>
      <c r="AAM9" s="120">
        <v>0.68006142685899873</v>
      </c>
      <c r="AAN9" s="120">
        <v>0.67900731118356517</v>
      </c>
      <c r="AAO9" s="120">
        <v>0.67900731118356517</v>
      </c>
      <c r="AAP9" s="120">
        <v>0.67794272030635105</v>
      </c>
      <c r="AAQ9" s="120">
        <v>0.67794272030635183</v>
      </c>
      <c r="AAR9" s="120">
        <v>0.67686747981154249</v>
      </c>
      <c r="AAS9" s="120">
        <v>0.67686747981154227</v>
      </c>
      <c r="AAT9" s="120">
        <v>0.67578141119635937</v>
      </c>
      <c r="AAU9" s="120">
        <v>0.67578141119635848</v>
      </c>
      <c r="AAV9" s="120">
        <v>0.67468433174728792</v>
      </c>
      <c r="AAW9" s="120">
        <v>0.67468433174728792</v>
      </c>
      <c r="AAX9" s="120">
        <v>0.67357605441172874</v>
      </c>
      <c r="AAY9" s="120">
        <v>0.67357605441172841</v>
      </c>
      <c r="AAZ9" s="120">
        <v>0.67245638766481453</v>
      </c>
      <c r="ABA9" s="120">
        <v>0.67245638766481464</v>
      </c>
      <c r="ABB9" s="120">
        <v>0.67132513537122973</v>
      </c>
      <c r="ABC9" s="120">
        <v>0.6713251353712294</v>
      </c>
      <c r="ABD9" s="120">
        <v>0.6701820966417652</v>
      </c>
      <c r="ABE9" s="120">
        <v>0.67018209664176698</v>
      </c>
      <c r="ABF9" s="120">
        <v>0.66902706568440973</v>
      </c>
      <c r="ABG9" s="120">
        <v>0.66902706568441006</v>
      </c>
      <c r="ABH9" s="120">
        <v>0.66785983164969176</v>
      </c>
      <c r="ABI9" s="120">
        <v>0.66785983164969132</v>
      </c>
      <c r="ABJ9" s="120">
        <v>0.66668017847004446</v>
      </c>
      <c r="ABK9" s="120">
        <v>0.66668017847004357</v>
      </c>
      <c r="ABL9" s="120">
        <v>0.66548788469289499</v>
      </c>
      <c r="ABM9" s="120">
        <v>0.66548788469289577</v>
      </c>
      <c r="ABN9" s="120">
        <v>0.66428272330720206</v>
      </c>
      <c r="ABO9" s="120">
        <v>0.66428272330720239</v>
      </c>
      <c r="ABP9" s="120">
        <v>0.66306446156311361</v>
      </c>
      <c r="ABQ9" s="120">
        <v>0.66306446156311372</v>
      </c>
      <c r="ABR9" s="120">
        <v>0.66183286078445458</v>
      </c>
      <c r="ABS9" s="120">
        <v>0.66183286078445625</v>
      </c>
      <c r="ABT9" s="120">
        <v>0.66058767617367897</v>
      </c>
      <c r="ABU9" s="120">
        <v>0.66058767617367908</v>
      </c>
      <c r="ABV9" s="120">
        <v>0.6593286566089307</v>
      </c>
      <c r="ABW9" s="120">
        <v>0.65932865660893147</v>
      </c>
      <c r="ABX9" s="120">
        <v>0.65805554443285441</v>
      </c>
      <c r="ABY9" s="120">
        <v>0.65805554443285441</v>
      </c>
      <c r="ABZ9" s="120">
        <v>0.65676807523271874</v>
      </c>
      <c r="ACA9" s="120">
        <v>0.65676807523271918</v>
      </c>
      <c r="ACB9" s="120">
        <v>0.6554659776114774</v>
      </c>
      <c r="ACC9" s="120">
        <v>0.65546597761147796</v>
      </c>
      <c r="ACD9" s="120">
        <v>0.6541489729492761</v>
      </c>
      <c r="ACE9" s="120">
        <v>0.65414897294927632</v>
      </c>
      <c r="ACF9" s="120">
        <v>0.65281677515496717</v>
      </c>
      <c r="ACG9" s="120">
        <v>0.65281677515496694</v>
      </c>
      <c r="ACH9" s="120">
        <v>0.65146909040711376</v>
      </c>
      <c r="ACI9" s="120">
        <v>0.65146909040711387</v>
      </c>
      <c r="ACJ9" s="120">
        <v>0.65010561688397306</v>
      </c>
      <c r="ACK9" s="120">
        <v>0.65010561688397261</v>
      </c>
      <c r="ACL9" s="120">
        <v>0.64872604448187532</v>
      </c>
      <c r="ACM9" s="120">
        <v>0.64872604448187476</v>
      </c>
      <c r="ACN9" s="120">
        <v>0.64733005452143988</v>
      </c>
      <c r="ACO9" s="120">
        <v>0.64733005452143988</v>
      </c>
      <c r="ACP9" s="120">
        <v>0.64591731944097797</v>
      </c>
      <c r="ACQ9" s="120">
        <v>0.64591731944097819</v>
      </c>
      <c r="ACR9" s="120">
        <v>0.64448750247642583</v>
      </c>
      <c r="ACS9" s="120">
        <v>0.64448750247642539</v>
      </c>
      <c r="ACT9" s="120">
        <v>0.64304025732711623</v>
      </c>
      <c r="ACU9" s="120">
        <v>0.64304025732711489</v>
      </c>
      <c r="ACV9" s="120">
        <v>0.64157522780662168</v>
      </c>
      <c r="ACW9" s="120">
        <v>0.64157522780662024</v>
      </c>
      <c r="ACX9" s="120">
        <v>0.6400920474779086</v>
      </c>
      <c r="ACY9" s="120">
        <v>0.6400920474779096</v>
      </c>
      <c r="ACZ9" s="120">
        <v>0.63859033927193187</v>
      </c>
      <c r="ADA9" s="120">
        <v>0.63859033927193154</v>
      </c>
      <c r="ADB9" s="120">
        <v>0.63706971508879773</v>
      </c>
      <c r="ADC9" s="120">
        <v>0.63706971508879739</v>
      </c>
      <c r="ADD9" s="120">
        <v>0.63552977538054745</v>
      </c>
      <c r="ADE9" s="120">
        <v>0.63552977538054689</v>
      </c>
      <c r="ADF9" s="120">
        <v>0.63397010871454973</v>
      </c>
      <c r="ADG9" s="120">
        <v>0.63397010871455006</v>
      </c>
      <c r="ADH9" s="120">
        <v>0.63239029131643321</v>
      </c>
      <c r="ADI9" s="120">
        <v>0.63239029131643298</v>
      </c>
      <c r="ADJ9" s="120">
        <v>0.63078988659142377</v>
      </c>
      <c r="ADK9" s="120">
        <v>0.63078988659142299</v>
      </c>
      <c r="ADL9" s="120">
        <v>0.62916844462286636</v>
      </c>
      <c r="ADM9" s="120">
        <v>0.6291684446228667</v>
      </c>
      <c r="ADN9" s="120">
        <v>0.62752550164666165</v>
      </c>
      <c r="ADO9" s="120">
        <v>0.62752550164666154</v>
      </c>
      <c r="ADP9" s="120">
        <v>0.62586057950020635</v>
      </c>
      <c r="ADQ9" s="120">
        <v>0.62586057950020657</v>
      </c>
      <c r="ADR9" s="120">
        <v>0.62417318504441022</v>
      </c>
      <c r="ADS9" s="120">
        <v>0.62417318504440966</v>
      </c>
      <c r="ADT9" s="120">
        <v>0.62246280955719491</v>
      </c>
      <c r="ADU9" s="120">
        <v>0.62246280955719557</v>
      </c>
      <c r="ADV9" s="120">
        <v>0.620728928096831</v>
      </c>
      <c r="ADW9" s="120">
        <v>0.62072892809683022</v>
      </c>
      <c r="ADX9" s="120">
        <v>0.61897099883329743</v>
      </c>
      <c r="ADY9" s="120">
        <v>0.61897099883329698</v>
      </c>
      <c r="ADZ9" s="120">
        <v>0.61718846234580038</v>
      </c>
      <c r="AEA9" s="120">
        <v>0.61718846234579994</v>
      </c>
      <c r="AEB9" s="120">
        <v>0.61538074088438288</v>
      </c>
      <c r="AEC9" s="120">
        <v>0.61538074088438321</v>
      </c>
      <c r="AED9" s="120">
        <v>0.61354723759345842</v>
      </c>
      <c r="AEE9" s="120">
        <v>0.61354723759345908</v>
      </c>
      <c r="AEF9" s="120">
        <v>0.61168733569494271</v>
      </c>
      <c r="AEG9" s="120">
        <v>0.61168733569494294</v>
      </c>
      <c r="AEH9" s="120">
        <v>0.60980039762847837</v>
      </c>
      <c r="AEI9" s="120">
        <v>0.60980039762847904</v>
      </c>
      <c r="AEJ9" s="120">
        <v>0.60788576414608853</v>
      </c>
      <c r="AEK9" s="120">
        <v>0.60788576414608808</v>
      </c>
      <c r="AEL9" s="120">
        <v>0.6059427533583791</v>
      </c>
      <c r="AEM9" s="120">
        <v>0.60594275335837899</v>
      </c>
      <c r="AEN9" s="120">
        <v>0.60397065972922892</v>
      </c>
      <c r="AEO9" s="120">
        <v>0.60397065972922859</v>
      </c>
      <c r="AEP9" s="120">
        <v>0.60196875301564723</v>
      </c>
      <c r="AEQ9" s="120">
        <v>0.60196875301564834</v>
      </c>
      <c r="AER9" s="120">
        <v>0.599936277149272</v>
      </c>
      <c r="AES9" s="120">
        <v>0.59993627714927111</v>
      </c>
      <c r="AET9" s="120">
        <v>0.59787244905566561</v>
      </c>
      <c r="AEU9" s="120">
        <v>0.59787244905566583</v>
      </c>
      <c r="AEV9" s="120">
        <v>0.59577645740735541</v>
      </c>
      <c r="AEW9" s="120">
        <v>0.59577645740735474</v>
      </c>
      <c r="AEX9" s="120">
        <v>0.59364746130614066</v>
      </c>
      <c r="AEY9" s="120">
        <v>0.59364746130614054</v>
      </c>
      <c r="AEZ9" s="120">
        <v>0.59148458888997479</v>
      </c>
      <c r="AFA9" s="120">
        <v>0.5914845888899749</v>
      </c>
      <c r="AFB9" s="120">
        <v>0.58928693585925052</v>
      </c>
      <c r="AFC9" s="120">
        <v>0.58928693585925007</v>
      </c>
      <c r="AFD9" s="120">
        <v>0.58705356391699082</v>
      </c>
      <c r="AFE9" s="120">
        <v>0.58705356391699126</v>
      </c>
      <c r="AFF9" s="120">
        <v>0.58478349911697258</v>
      </c>
      <c r="AFG9" s="120">
        <v>0.58478349911697336</v>
      </c>
      <c r="AFH9" s="120">
        <v>0.58247573011333276</v>
      </c>
      <c r="AFI9" s="120">
        <v>0.5824757301133332</v>
      </c>
      <c r="AFJ9" s="120">
        <v>0.58012920630470877</v>
      </c>
      <c r="AFK9" s="120">
        <v>0.58012920630470954</v>
      </c>
      <c r="AFL9" s="120">
        <v>0.57774283586537234</v>
      </c>
      <c r="AFM9" s="120">
        <v>0.57774283586537267</v>
      </c>
      <c r="AFN9" s="120">
        <v>0.57531548365520879</v>
      </c>
      <c r="AFO9" s="120">
        <v>0.57531548365520857</v>
      </c>
      <c r="AFP9" s="120">
        <v>0.57284596899970763</v>
      </c>
      <c r="AFQ9" s="120">
        <v>0.57284596899970741</v>
      </c>
      <c r="AFR9" s="120">
        <v>0.57033306333039513</v>
      </c>
      <c r="AFS9" s="120">
        <v>0.57033306333039602</v>
      </c>
      <c r="AFT9" s="120">
        <v>0.56777548767532848</v>
      </c>
      <c r="AFU9" s="120">
        <v>0.56777548767532771</v>
      </c>
      <c r="AFV9" s="120">
        <v>0.56517190998834343</v>
      </c>
      <c r="AFW9" s="120">
        <v>0.5651719099883431</v>
      </c>
      <c r="AFX9" s="120">
        <v>0.56252094230485028</v>
      </c>
      <c r="AFY9" s="120">
        <v>0.56252094230485128</v>
      </c>
      <c r="AFZ9" s="120">
        <v>0.55982113771079756</v>
      </c>
      <c r="AGA9" s="120">
        <v>0.55982113771079678</v>
      </c>
      <c r="AGB9" s="120">
        <v>0.55707098711032788</v>
      </c>
      <c r="AGC9" s="120">
        <v>0.55707098711032765</v>
      </c>
      <c r="AGD9" s="120">
        <v>0.55426891577631676</v>
      </c>
      <c r="AGE9" s="120">
        <v>0.55426891577631543</v>
      </c>
      <c r="AGF9" s="120">
        <v>0.55141327966654707</v>
      </c>
      <c r="AGG9" s="120">
        <v>0.55141327966654752</v>
      </c>
      <c r="AGH9" s="120">
        <v>0.54850236148673726</v>
      </c>
      <c r="AGI9" s="120">
        <v>0.54850236148673714</v>
      </c>
      <c r="AGJ9" s="120">
        <v>0.54553436647987319</v>
      </c>
      <c r="AGK9" s="120">
        <v>0.54553436647987275</v>
      </c>
      <c r="AGL9" s="120">
        <v>0.54250741791939916</v>
      </c>
      <c r="AGM9" s="120">
        <v>0.54250741791939927</v>
      </c>
      <c r="AGN9" s="120">
        <v>0.53941955228171878</v>
      </c>
      <c r="AGO9" s="120">
        <v>0.53941955228171901</v>
      </c>
      <c r="AGP9" s="120">
        <v>0.53626871407110555</v>
      </c>
      <c r="AGQ9" s="120">
        <v>0.53626871407110499</v>
      </c>
      <c r="AGR9" s="120">
        <v>0.53305275026755716</v>
      </c>
      <c r="AGS9" s="120">
        <v>0.53305275026755738</v>
      </c>
      <c r="AGT9" s="120">
        <v>0.52976940436526676</v>
      </c>
      <c r="AGU9" s="120">
        <v>0.52976940436526687</v>
      </c>
      <c r="AGV9" s="120">
        <v>0.52641630996623356</v>
      </c>
      <c r="AGW9" s="120">
        <v>0.5264163099662329</v>
      </c>
      <c r="AGX9" s="120">
        <v>0.52299098388999421</v>
      </c>
      <c r="AGY9" s="120">
        <v>0.52299098388999488</v>
      </c>
      <c r="AGZ9" s="120">
        <v>0.51949081875662739</v>
      </c>
      <c r="AHA9" s="120">
        <v>0.51949081875662795</v>
      </c>
      <c r="AHB9" s="120">
        <v>0.51591307499579409</v>
      </c>
      <c r="AHC9" s="120">
        <v>0.51591307499579453</v>
      </c>
      <c r="AHD9" s="120">
        <v>0.51225487222984567</v>
      </c>
      <c r="AHE9" s="120">
        <v>0.51225487222984467</v>
      </c>
      <c r="AHF9" s="120">
        <v>0.50851317997366163</v>
      </c>
      <c r="AHG9" s="120">
        <v>0.50851317997366152</v>
      </c>
      <c r="AHH9" s="120">
        <v>0.50468480758799117</v>
      </c>
      <c r="AHI9" s="120">
        <v>0.50468480758799084</v>
      </c>
      <c r="AHJ9" s="120">
        <v>0.50076639341643603</v>
      </c>
      <c r="AHK9" s="120">
        <v>0.50076639341643669</v>
      </c>
      <c r="AHL9" s="120">
        <v>0.49675439302894575</v>
      </c>
      <c r="AHM9" s="120">
        <v>0.49675439302894586</v>
      </c>
      <c r="AHN9" s="120">
        <v>0.49264506648650308</v>
      </c>
      <c r="AHO9" s="120">
        <v>0.49264506648650275</v>
      </c>
      <c r="AHP9" s="120">
        <v>0.48843446453263328</v>
      </c>
      <c r="AHQ9" s="120">
        <v>0.48843446453263306</v>
      </c>
      <c r="AHR9" s="120">
        <v>0.48411841360729169</v>
      </c>
      <c r="AHS9" s="120">
        <v>0.48411841360729113</v>
      </c>
      <c r="AHT9" s="120">
        <v>0.479692499567487</v>
      </c>
      <c r="AHU9" s="120">
        <v>0.4796924995674865</v>
      </c>
      <c r="AHV9" s="120">
        <v>0.47515204998657273</v>
      </c>
      <c r="AHW9" s="120">
        <v>0.47515204998657268</v>
      </c>
      <c r="AHX9" s="120">
        <v>0.47049211489037068</v>
      </c>
      <c r="AHY9" s="120">
        <v>0.47049211489037068</v>
      </c>
      <c r="AHZ9" s="120">
        <v>0.46570744577306239</v>
      </c>
      <c r="AIA9" s="120">
        <v>0.46570744577306267</v>
      </c>
      <c r="AIB9" s="120">
        <v>0.46079247271897122</v>
      </c>
      <c r="AIC9" s="120">
        <v>0.46079247271897128</v>
      </c>
      <c r="AID9" s="120">
        <v>0.45574127943791337</v>
      </c>
      <c r="AIE9" s="120">
        <v>0.45574127943791309</v>
      </c>
      <c r="AIF9" s="120">
        <v>0.4505475760015899</v>
      </c>
      <c r="AIG9" s="120">
        <v>0.45054757600159001</v>
      </c>
      <c r="AIH9" s="120">
        <v>0.4452046690465763</v>
      </c>
      <c r="AII9" s="120">
        <v>0.44520466904657618</v>
      </c>
      <c r="AIJ9" s="120">
        <v>0.43970542918582189</v>
      </c>
      <c r="AIK9" s="120">
        <v>0.43970542918582212</v>
      </c>
      <c r="AIL9" s="120">
        <v>0.4340422553454788</v>
      </c>
      <c r="AIM9" s="120">
        <v>0.43404225534547858</v>
      </c>
      <c r="AIN9" s="120">
        <v>0.42820703571758084</v>
      </c>
      <c r="AIO9" s="120">
        <v>0.42820703571758079</v>
      </c>
      <c r="AIP9" s="120">
        <v>0.42219110499231549</v>
      </c>
      <c r="AIQ9" s="120">
        <v>0.4221911049923156</v>
      </c>
      <c r="AIR9" s="120">
        <v>0.41598519750730462</v>
      </c>
      <c r="AIS9" s="120">
        <v>0.41598519750730478</v>
      </c>
      <c r="AIT9" s="120">
        <v>0.40957939592707171</v>
      </c>
      <c r="AIU9" s="120">
        <v>0.40957939592707143</v>
      </c>
      <c r="AIV9" s="120">
        <v>0.40296307504607992</v>
      </c>
      <c r="AIW9" s="120">
        <v>0.40296307504607987</v>
      </c>
      <c r="AIX9" s="120">
        <v>0.39612484029702977</v>
      </c>
      <c r="AIY9" s="120">
        <v>0.39612484029702982</v>
      </c>
      <c r="AIZ9" s="120">
        <v>0.38905246054779252</v>
      </c>
      <c r="AJA9" s="120">
        <v>0.38905246054779263</v>
      </c>
      <c r="AJB9" s="120">
        <v>0.38173279479333749</v>
      </c>
      <c r="AJC9" s="120">
        <v>0.38173279479333766</v>
      </c>
      <c r="AJD9" s="120">
        <v>0.37415171240479483</v>
      </c>
      <c r="AJE9" s="120">
        <v>0.37415171240479461</v>
      </c>
      <c r="AJF9" s="120">
        <v>0.36629400670329121</v>
      </c>
      <c r="AJG9" s="120">
        <v>0.36629400670329093</v>
      </c>
      <c r="AJH9" s="120">
        <v>0.35814330180613774</v>
      </c>
      <c r="AJI9" s="120">
        <v>0.35814330180613796</v>
      </c>
      <c r="AJJ9" s="120">
        <v>0.34968195298368487</v>
      </c>
      <c r="AJK9" s="120">
        <v>0.34968195298368476</v>
      </c>
      <c r="AJL9" s="120">
        <v>0.34089094122009733</v>
      </c>
      <c r="AJM9" s="120">
        <v>0.34089094122009733</v>
      </c>
      <c r="AJN9" s="120">
        <v>0.33174976336949058</v>
      </c>
      <c r="AJO9" s="120">
        <v>0.33174976336949058</v>
      </c>
      <c r="AJP9" s="120">
        <v>0.3222363203575469</v>
      </c>
      <c r="AJQ9" s="120">
        <v>0.3222363203575469</v>
      </c>
      <c r="AJR9" s="120">
        <v>0.31232680747326924</v>
      </c>
      <c r="AJS9" s="120">
        <v>0.31232680747326924</v>
      </c>
      <c r="AJT9" s="120">
        <v>0.30199561318966062</v>
      </c>
      <c r="AJU9" s="120">
        <v>0.30199561318966062</v>
      </c>
      <c r="AJV9" s="120">
        <v>0.29121523654589515</v>
      </c>
      <c r="AJW9" s="120">
        <v>0.2912152365458951</v>
      </c>
      <c r="AJX9" s="120">
        <v>0.27995623852893914</v>
      </c>
      <c r="AJY9" s="120">
        <v>0.27995623852893908</v>
      </c>
      <c r="AJZ9" s="120">
        <v>0.26818725105476904</v>
      </c>
      <c r="AKA9" s="120">
        <v>0.26818725105476915</v>
      </c>
      <c r="AKB9" s="120">
        <v>0.25587507954332983</v>
      </c>
      <c r="AKC9" s="120">
        <v>0.25587507954332983</v>
      </c>
      <c r="AKD9" s="120">
        <v>0.24298495403490966</v>
      </c>
      <c r="AKE9" s="120">
        <v>0.24298495403490961</v>
      </c>
      <c r="AKF9" s="120">
        <v>0.2294810130260885</v>
      </c>
      <c r="AKG9" s="120">
        <v>0.2294810130260885</v>
      </c>
      <c r="AKH9" s="120">
        <v>0.21532714972272515</v>
      </c>
      <c r="AKI9" s="120">
        <v>0.21532714972272513</v>
      </c>
      <c r="AKJ9" s="120">
        <v>0.20048842206597323</v>
      </c>
      <c r="AKK9" s="120">
        <v>0.20048842206597328</v>
      </c>
      <c r="AKL9" s="120">
        <v>0.18493334203958514</v>
      </c>
      <c r="AKM9" s="120">
        <v>0.18493334203958511</v>
      </c>
      <c r="AKN9" s="120">
        <v>0.16863754391670227</v>
      </c>
      <c r="AKO9" s="120">
        <v>0.16863754391670227</v>
      </c>
      <c r="AKP9" s="120">
        <v>0.15158963203430176</v>
      </c>
      <c r="AKQ9" s="120">
        <v>0.15158963203430176</v>
      </c>
      <c r="AKR9" s="120">
        <v>0.13380050659179688</v>
      </c>
      <c r="AKS9" s="120">
        <v>0.13380050659179688</v>
      </c>
      <c r="AKT9" s="120">
        <v>0.11531829833984375</v>
      </c>
      <c r="AKU9" s="120">
        <v>0.11531829833984375</v>
      </c>
      <c r="AKV9" s="120">
        <v>9.625244140625E-2</v>
      </c>
      <c r="AKW9" s="120">
        <v>9.625244140625E-2</v>
      </c>
      <c r="AKX9" s="120">
        <v>7.6812744140625E-2</v>
      </c>
      <c r="AKY9" s="120">
        <v>7.6812744140625E-2</v>
      </c>
      <c r="AKZ9" s="120">
        <v>5.7373046875E-2</v>
      </c>
      <c r="ALA9" s="120">
        <v>5.7373046875E-2</v>
      </c>
      <c r="ALB9" s="120">
        <v>3.857421875E-2</v>
      </c>
      <c r="ALC9" s="120">
        <v>3.857421875E-2</v>
      </c>
      <c r="ALD9" s="120">
        <v>2.1484375E-2</v>
      </c>
      <c r="ALE9" s="120">
        <v>2.1484375E-2</v>
      </c>
      <c r="ALF9" s="120">
        <v>7.8125E-3</v>
      </c>
      <c r="ALG9" s="120" t="s">
        <v>105</v>
      </c>
      <c r="ALH9" s="120" t="s">
        <v>105</v>
      </c>
      <c r="ALI9" s="120" t="s">
        <v>105</v>
      </c>
      <c r="ALJ9" s="120" t="s">
        <v>105</v>
      </c>
      <c r="ALK9" s="120" t="s">
        <v>105</v>
      </c>
      <c r="ALL9" s="120" t="s">
        <v>105</v>
      </c>
      <c r="ALM9" s="120" t="s">
        <v>105</v>
      </c>
      <c r="ALN9" s="120"/>
    </row>
    <row r="10" spans="1:1002" hidden="1">
      <c r="A10" s="119">
        <v>9</v>
      </c>
      <c r="B10" s="120">
        <v>0.80039051513401038</v>
      </c>
      <c r="C10" s="120">
        <v>0.80019506418125252</v>
      </c>
      <c r="D10" s="120">
        <v>0.80019516016496306</v>
      </c>
      <c r="E10" s="120">
        <v>0.79999913403472844</v>
      </c>
      <c r="F10" s="120">
        <v>0.79999922827916614</v>
      </c>
      <c r="G10" s="120">
        <v>0.79980262414533199</v>
      </c>
      <c r="H10" s="120">
        <v>0.79980271667457603</v>
      </c>
      <c r="I10" s="120">
        <v>0.79960553169154747</v>
      </c>
      <c r="J10" s="120">
        <v>0.7996056225294621</v>
      </c>
      <c r="K10" s="120">
        <v>0.79940785383199453</v>
      </c>
      <c r="L10" s="120">
        <v>0.79940794300223528</v>
      </c>
      <c r="M10" s="120">
        <v>0.79920958770526151</v>
      </c>
      <c r="N10" s="120">
        <v>0.79920967523127495</v>
      </c>
      <c r="O10" s="120">
        <v>0.79901073042972948</v>
      </c>
      <c r="P10" s="120">
        <v>0.79901081633475013</v>
      </c>
      <c r="Q10" s="120">
        <v>0.7988112791033859</v>
      </c>
      <c r="R10" s="120">
        <v>0.79881136341044268</v>
      </c>
      <c r="S10" s="120">
        <v>0.79861123080365781</v>
      </c>
      <c r="T10" s="120">
        <v>0.7986113135355658</v>
      </c>
      <c r="U10" s="120">
        <v>0.79841058258721476</v>
      </c>
      <c r="V10" s="120">
        <v>0.79841066376658265</v>
      </c>
      <c r="W10" s="120">
        <v>0.79820933148979611</v>
      </c>
      <c r="X10" s="120">
        <v>0.79820941113902322</v>
      </c>
      <c r="Y10" s="120">
        <v>0.79800747452601939</v>
      </c>
      <c r="Z10" s="120">
        <v>0.79800755266729662</v>
      </c>
      <c r="AA10" s="120">
        <v>0.79780500868919191</v>
      </c>
      <c r="AB10" s="120">
        <v>0.79780508534450445</v>
      </c>
      <c r="AC10" s="120">
        <v>0.7976019309511253</v>
      </c>
      <c r="AD10" s="120">
        <v>0.79760200614224941</v>
      </c>
      <c r="AE10" s="120">
        <v>0.79739823826193712</v>
      </c>
      <c r="AF10" s="120">
        <v>0.79739831201044409</v>
      </c>
      <c r="AG10" s="120">
        <v>0.79719392754986174</v>
      </c>
      <c r="AH10" s="120">
        <v>0.79719399987711159</v>
      </c>
      <c r="AI10" s="120">
        <v>0.7969889957210472</v>
      </c>
      <c r="AJ10" s="120">
        <v>0.7969890666481988</v>
      </c>
      <c r="AK10" s="120">
        <v>0.79678343965936083</v>
      </c>
      <c r="AL10" s="120">
        <v>0.79678350920736796</v>
      </c>
      <c r="AM10" s="120">
        <v>0.79657725622619302</v>
      </c>
      <c r="AN10" s="120">
        <v>0.79657732441580165</v>
      </c>
      <c r="AO10" s="120">
        <v>0.79637044226024223</v>
      </c>
      <c r="AP10" s="120">
        <v>0.79637050911199647</v>
      </c>
      <c r="AQ10" s="120">
        <v>0.79616299457731832</v>
      </c>
      <c r="AR10" s="120">
        <v>0.7961630601115558</v>
      </c>
      <c r="AS10" s="120">
        <v>0.79595490997013307</v>
      </c>
      <c r="AT10" s="120">
        <v>0.79595497420698913</v>
      </c>
      <c r="AU10" s="120">
        <v>0.79574618520808726</v>
      </c>
      <c r="AV10" s="120">
        <v>0.7957462481674954</v>
      </c>
      <c r="AW10" s="120">
        <v>0.79553681703706147</v>
      </c>
      <c r="AX10" s="120">
        <v>0.79553687873875245</v>
      </c>
      <c r="AY10" s="120">
        <v>0.79532680217919949</v>
      </c>
      <c r="AZ10" s="120">
        <v>0.79532686264270169</v>
      </c>
      <c r="BA10" s="120">
        <v>0.7951161373326906</v>
      </c>
      <c r="BB10" s="120">
        <v>0.79511619657733312</v>
      </c>
      <c r="BC10" s="120">
        <v>0.79490481917155298</v>
      </c>
      <c r="BD10" s="120">
        <v>0.79490487721646186</v>
      </c>
      <c r="BE10" s="120">
        <v>0.79469284434540577</v>
      </c>
      <c r="BF10" s="120">
        <v>0.79469290120950919</v>
      </c>
      <c r="BG10" s="120">
        <v>0.79448020947924858</v>
      </c>
      <c r="BH10" s="120">
        <v>0.79448026518127435</v>
      </c>
      <c r="BI10" s="120">
        <v>0.79426691117323467</v>
      </c>
      <c r="BJ10" s="120">
        <v>0.79426696573171385</v>
      </c>
      <c r="BK10" s="120">
        <v>0.79405294600243737</v>
      </c>
      <c r="BL10" s="120">
        <v>0.79405299943570118</v>
      </c>
      <c r="BM10" s="120">
        <v>0.79383831051661924</v>
      </c>
      <c r="BN10" s="120">
        <v>0.79383836284280307</v>
      </c>
      <c r="BO10" s="120">
        <v>0.79362300123999951</v>
      </c>
      <c r="BP10" s="120">
        <v>0.79362305247704079</v>
      </c>
      <c r="BQ10" s="120">
        <v>0.79340701467101304</v>
      </c>
      <c r="BR10" s="120">
        <v>0.79340706483665357</v>
      </c>
      <c r="BS10" s="120">
        <v>0.79319034728206672</v>
      </c>
      <c r="BT10" s="120">
        <v>0.79319039639385613</v>
      </c>
      <c r="BU10" s="120">
        <v>0.79297299551930622</v>
      </c>
      <c r="BV10" s="120">
        <v>0.79297304359459519</v>
      </c>
      <c r="BW10" s="120">
        <v>0.79275495580235666</v>
      </c>
      <c r="BX10" s="120">
        <v>0.79275500285830514</v>
      </c>
      <c r="BY10" s="120">
        <v>0.79253622452408412</v>
      </c>
      <c r="BZ10" s="120">
        <v>0.79253627057766141</v>
      </c>
      <c r="CA10" s="120">
        <v>0.79231679805033983</v>
      </c>
      <c r="CB10" s="120">
        <v>0.79231684311831685</v>
      </c>
      <c r="CC10" s="120">
        <v>0.79209667271970041</v>
      </c>
      <c r="CD10" s="120">
        <v>0.79209671681866201</v>
      </c>
      <c r="CE10" s="120">
        <v>0.79187584484321949</v>
      </c>
      <c r="CF10" s="120">
        <v>0.79187588798955888</v>
      </c>
      <c r="CG10" s="120">
        <v>0.79165431070416126</v>
      </c>
      <c r="CH10" s="120">
        <v>0.79165435291408126</v>
      </c>
      <c r="CI10" s="120">
        <v>0.79143206655773402</v>
      </c>
      <c r="CJ10" s="120">
        <v>0.79143210784724771</v>
      </c>
      <c r="CK10" s="120">
        <v>0.79120910863082816</v>
      </c>
      <c r="CL10" s="120">
        <v>0.79120914901576334</v>
      </c>
      <c r="CM10" s="120">
        <v>0.79098543312174385</v>
      </c>
      <c r="CN10" s="120">
        <v>0.79098547261773966</v>
      </c>
      <c r="CO10" s="120">
        <v>0.79076103619991778</v>
      </c>
      <c r="CP10" s="120">
        <v>0.79076107482242541</v>
      </c>
      <c r="CQ10" s="120">
        <v>0.79053591400564627</v>
      </c>
      <c r="CR10" s="120">
        <v>0.79053595176993585</v>
      </c>
      <c r="CS10" s="120">
        <v>0.79031006264980552</v>
      </c>
      <c r="CT10" s="120">
        <v>0.79031009957095844</v>
      </c>
      <c r="CU10" s="120">
        <v>0.79008347821356861</v>
      </c>
      <c r="CV10" s="120">
        <v>0.79008351430648505</v>
      </c>
      <c r="CW10" s="120">
        <v>0.78985615674811971</v>
      </c>
      <c r="CX10" s="120">
        <v>0.78985619202751534</v>
      </c>
      <c r="CY10" s="120">
        <v>0.78962809427436242</v>
      </c>
      <c r="CZ10" s="120">
        <v>0.78962812875477018</v>
      </c>
      <c r="DA10" s="120">
        <v>0.78939928678262394</v>
      </c>
      <c r="DB10" s="120">
        <v>0.789399320478399</v>
      </c>
      <c r="DC10" s="120">
        <v>0.78916973023236503</v>
      </c>
      <c r="DD10" s="120">
        <v>0.78916976315768428</v>
      </c>
      <c r="DE10" s="120">
        <v>0.78893942055187616</v>
      </c>
      <c r="DF10" s="120">
        <v>0.7889394527207314</v>
      </c>
      <c r="DG10" s="120">
        <v>0.78870835363797098</v>
      </c>
      <c r="DH10" s="120">
        <v>0.78870838506417906</v>
      </c>
      <c r="DI10" s="120">
        <v>0.78847652535567814</v>
      </c>
      <c r="DJ10" s="120">
        <v>0.78847655605288081</v>
      </c>
      <c r="DK10" s="120">
        <v>0.78824393153793593</v>
      </c>
      <c r="DL10" s="120">
        <v>0.78824396151959641</v>
      </c>
      <c r="DM10" s="120">
        <v>0.78801056798526914</v>
      </c>
      <c r="DN10" s="120">
        <v>0.78801059726467892</v>
      </c>
      <c r="DO10" s="120">
        <v>0.78777643046547796</v>
      </c>
      <c r="DP10" s="120">
        <v>0.78777645905574945</v>
      </c>
      <c r="DQ10" s="120">
        <v>0.78754151471330569</v>
      </c>
      <c r="DR10" s="120">
        <v>0.78754154262738196</v>
      </c>
      <c r="DS10" s="120">
        <v>0.78730581643012043</v>
      </c>
      <c r="DT10" s="120">
        <v>0.78730584368077139</v>
      </c>
      <c r="DU10" s="120">
        <v>0.78706933128357892</v>
      </c>
      <c r="DV10" s="120">
        <v>0.7870693578834056</v>
      </c>
      <c r="DW10" s="120">
        <v>0.78683205490729236</v>
      </c>
      <c r="DX10" s="120">
        <v>0.78683208086872181</v>
      </c>
      <c r="DY10" s="120">
        <v>0.78659398290048754</v>
      </c>
      <c r="DZ10" s="120">
        <v>0.78659400823578274</v>
      </c>
      <c r="EA10" s="120">
        <v>0.78635511082766696</v>
      </c>
      <c r="EB10" s="120">
        <v>0.78635513554892078</v>
      </c>
      <c r="EC10" s="120">
        <v>0.78611543421825336</v>
      </c>
      <c r="ED10" s="120">
        <v>0.78611545833739283</v>
      </c>
      <c r="EE10" s="120">
        <v>0.78587494856624873</v>
      </c>
      <c r="EF10" s="120">
        <v>0.78587497209503221</v>
      </c>
      <c r="EG10" s="120">
        <v>0.78563364932986401</v>
      </c>
      <c r="EH10" s="120">
        <v>0.78563367227989045</v>
      </c>
      <c r="EI10" s="120">
        <v>0.7853915319311725</v>
      </c>
      <c r="EJ10" s="120">
        <v>0.78539155431387631</v>
      </c>
      <c r="EK10" s="120">
        <v>0.78514859175573859</v>
      </c>
      <c r="EL10" s="120">
        <v>0.78514861358238774</v>
      </c>
      <c r="EM10" s="120">
        <v>0.78490482415224327</v>
      </c>
      <c r="EN10" s="120">
        <v>0.784904845433951</v>
      </c>
      <c r="EO10" s="120">
        <v>0.78466022443211858</v>
      </c>
      <c r="EP10" s="120">
        <v>0.78466024517983524</v>
      </c>
      <c r="EQ10" s="120">
        <v>0.78441478786916619</v>
      </c>
      <c r="ER10" s="120">
        <v>0.78441480809368158</v>
      </c>
      <c r="ES10" s="120">
        <v>0.78416850969916718</v>
      </c>
      <c r="ET10" s="120">
        <v>0.78416852941111692</v>
      </c>
      <c r="EU10" s="120">
        <v>0.78392138511950271</v>
      </c>
      <c r="EV10" s="120">
        <v>0.78392140432936341</v>
      </c>
      <c r="EW10" s="120">
        <v>0.78367340928875351</v>
      </c>
      <c r="EX10" s="120">
        <v>0.78367342800684814</v>
      </c>
      <c r="EY10" s="120">
        <v>0.78342457732630544</v>
      </c>
      <c r="EZ10" s="120">
        <v>0.78342459556280297</v>
      </c>
      <c r="FA10" s="120">
        <v>0.78317488431194471</v>
      </c>
      <c r="FB10" s="120">
        <v>0.7831749020768588</v>
      </c>
      <c r="FC10" s="120">
        <v>0.7829243252854472</v>
      </c>
      <c r="FD10" s="120">
        <v>0.78292434258864396</v>
      </c>
      <c r="FE10" s="120">
        <v>0.78267289524616945</v>
      </c>
      <c r="FF10" s="120">
        <v>0.78267291209736267</v>
      </c>
      <c r="FG10" s="120">
        <v>0.78242058915262425</v>
      </c>
      <c r="FH10" s="120">
        <v>0.78242060556137583</v>
      </c>
      <c r="FI10" s="120">
        <v>0.78216740192205847</v>
      </c>
      <c r="FJ10" s="120">
        <v>0.7821674178977861</v>
      </c>
      <c r="FK10" s="120">
        <v>0.78191332843002459</v>
      </c>
      <c r="FL10" s="120">
        <v>0.78191334398199719</v>
      </c>
      <c r="FM10" s="120">
        <v>0.78165836350994133</v>
      </c>
      <c r="FN10" s="120">
        <v>0.78165837864728127</v>
      </c>
      <c r="FO10" s="120">
        <v>0.78140250195265459</v>
      </c>
      <c r="FP10" s="120">
        <v>0.78140251668434324</v>
      </c>
      <c r="FQ10" s="120">
        <v>0.78114573850599556</v>
      </c>
      <c r="FR10" s="120">
        <v>0.78114575284086751</v>
      </c>
      <c r="FS10" s="120">
        <v>0.78088806787431531</v>
      </c>
      <c r="FT10" s="120">
        <v>0.78088808182106728</v>
      </c>
      <c r="FU10" s="120">
        <v>0.78062948471804205</v>
      </c>
      <c r="FV10" s="120">
        <v>0.78062949828522399</v>
      </c>
      <c r="FW10" s="120">
        <v>0.78036998365320209</v>
      </c>
      <c r="FX10" s="120">
        <v>0.78036999684923158</v>
      </c>
      <c r="FY10" s="120">
        <v>0.78010955925096082</v>
      </c>
      <c r="FZ10" s="120">
        <v>0.78010957208411347</v>
      </c>
      <c r="GA10" s="120">
        <v>0.77984820603713989</v>
      </c>
      <c r="GB10" s="120">
        <v>0.77984821851555464</v>
      </c>
      <c r="GC10" s="120">
        <v>0.77958591849173375</v>
      </c>
      <c r="GD10" s="120">
        <v>0.77958593062341563</v>
      </c>
      <c r="GE10" s="120">
        <v>0.779322691048426</v>
      </c>
      <c r="GF10" s="120">
        <v>0.77932270284124394</v>
      </c>
      <c r="GG10" s="120">
        <v>0.77905851809408788</v>
      </c>
      <c r="GH10" s="120">
        <v>0.77905852955577859</v>
      </c>
      <c r="GI10" s="120">
        <v>0.77879339396827485</v>
      </c>
      <c r="GJ10" s="120">
        <v>0.77879340510644257</v>
      </c>
      <c r="GK10" s="120">
        <v>0.77852731296272659</v>
      </c>
      <c r="GL10" s="120">
        <v>0.77852732378484557</v>
      </c>
      <c r="GM10" s="120">
        <v>0.77826026932084247</v>
      </c>
      <c r="GN10" s="120">
        <v>0.77826027983425905</v>
      </c>
      <c r="GO10" s="120">
        <v>0.77799225723716003</v>
      </c>
      <c r="GP10" s="120">
        <v>0.77799226744909078</v>
      </c>
      <c r="GQ10" s="120">
        <v>0.77772327085683124</v>
      </c>
      <c r="GR10" s="120">
        <v>0.7777232807743687</v>
      </c>
      <c r="GS10" s="120">
        <v>0.77745330427508108</v>
      </c>
      <c r="GT10" s="120">
        <v>0.7774533139051889</v>
      </c>
      <c r="GU10" s="120">
        <v>0.77718235153666226</v>
      </c>
      <c r="GV10" s="120">
        <v>0.77718236088618287</v>
      </c>
      <c r="GW10" s="120">
        <v>0.77691040663530886</v>
      </c>
      <c r="GX10" s="120">
        <v>0.77691041571096353</v>
      </c>
      <c r="GY10" s="120">
        <v>0.77663746351317753</v>
      </c>
      <c r="GZ10" s="120">
        <v>0.77663747232156188</v>
      </c>
      <c r="HA10" s="120">
        <v>0.77636351606027409</v>
      </c>
      <c r="HB10" s="120">
        <v>0.77636352460786706</v>
      </c>
      <c r="HC10" s="120">
        <v>0.77608855811389332</v>
      </c>
      <c r="HD10" s="120">
        <v>0.77608856640705082</v>
      </c>
      <c r="HE10" s="120">
        <v>0.77581258345801907</v>
      </c>
      <c r="HF10" s="120">
        <v>0.77581259150298543</v>
      </c>
      <c r="HG10" s="120">
        <v>0.77553558582275228</v>
      </c>
      <c r="HH10" s="120">
        <v>0.77553559362565294</v>
      </c>
      <c r="HI10" s="120">
        <v>0.77525755888370573</v>
      </c>
      <c r="HJ10" s="120">
        <v>0.77525756645054855</v>
      </c>
      <c r="HK10" s="120">
        <v>0.77497849626139692</v>
      </c>
      <c r="HL10" s="120">
        <v>0.7749785035980814</v>
      </c>
      <c r="HM10" s="120">
        <v>0.77469839152063669</v>
      </c>
      <c r="HN10" s="120">
        <v>0.77469839863294787</v>
      </c>
      <c r="HO10" s="120">
        <v>0.77441723816990837</v>
      </c>
      <c r="HP10" s="120">
        <v>0.77441724506351994</v>
      </c>
      <c r="HQ10" s="120">
        <v>0.77413502966073378</v>
      </c>
      <c r="HR10" s="120">
        <v>0.77413503634120939</v>
      </c>
      <c r="HS10" s="120">
        <v>0.77385175938703421</v>
      </c>
      <c r="HT10" s="120">
        <v>0.77385176585982984</v>
      </c>
      <c r="HU10" s="120">
        <v>0.77356742068448203</v>
      </c>
      <c r="HV10" s="120">
        <v>0.77356742695494862</v>
      </c>
      <c r="HW10" s="120">
        <v>0.77328200682984616</v>
      </c>
      <c r="HX10" s="120">
        <v>0.7732820129032264</v>
      </c>
      <c r="HY10" s="120">
        <v>0.77299551104032227</v>
      </c>
      <c r="HZ10" s="120">
        <v>0.77299551692175639</v>
      </c>
      <c r="IA10" s="120">
        <v>0.77270792647285569</v>
      </c>
      <c r="IB10" s="120">
        <v>0.77270793216737876</v>
      </c>
      <c r="IC10" s="120">
        <v>0.77241924622345814</v>
      </c>
      <c r="ID10" s="120">
        <v>0.77241925173600845</v>
      </c>
      <c r="IE10" s="120">
        <v>0.77212946332651899</v>
      </c>
      <c r="IF10" s="120">
        <v>0.77212946866192644</v>
      </c>
      <c r="IG10" s="120">
        <v>0.77183857075408357</v>
      </c>
      <c r="IH10" s="120">
        <v>0.77183857591708671</v>
      </c>
      <c r="II10" s="120">
        <v>0.77154656141515743</v>
      </c>
      <c r="IJ10" s="120">
        <v>0.7715465664103931</v>
      </c>
      <c r="IK10" s="120">
        <v>0.77125342815497089</v>
      </c>
      <c r="IL10" s="120">
        <v>0.7712534329869779</v>
      </c>
      <c r="IM10" s="120">
        <v>0.77095916375424445</v>
      </c>
      <c r="IN10" s="120">
        <v>0.77095916842747059</v>
      </c>
      <c r="IO10" s="120">
        <v>0.77066376092844735</v>
      </c>
      <c r="IP10" s="120">
        <v>0.77066376544724324</v>
      </c>
      <c r="IQ10" s="120">
        <v>0.77036721232703942</v>
      </c>
      <c r="IR10" s="120">
        <v>0.77036721669566632</v>
      </c>
      <c r="IS10" s="120">
        <v>0.77006951053270389</v>
      </c>
      <c r="IT10" s="120">
        <v>0.77006951475532859</v>
      </c>
      <c r="IU10" s="120">
        <v>0.76977064806057027</v>
      </c>
      <c r="IV10" s="120">
        <v>0.76977065214127172</v>
      </c>
      <c r="IW10" s="120">
        <v>0.76947061735742406</v>
      </c>
      <c r="IX10" s="120">
        <v>0.76947062130019106</v>
      </c>
      <c r="IY10" s="120">
        <v>0.76916941080091061</v>
      </c>
      <c r="IZ10" s="120">
        <v>0.76916941460964372</v>
      </c>
      <c r="JA10" s="120">
        <v>0.76886702069871637</v>
      </c>
      <c r="JB10" s="120">
        <v>0.76886702437723309</v>
      </c>
      <c r="JC10" s="120">
        <v>0.76856343928775195</v>
      </c>
      <c r="JD10" s="120">
        <v>0.76856344283978073</v>
      </c>
      <c r="JE10" s="120">
        <v>0.76825865873331389</v>
      </c>
      <c r="JF10" s="120">
        <v>0.76825866216250072</v>
      </c>
      <c r="JG10" s="120">
        <v>0.7679526711282324</v>
      </c>
      <c r="JH10" s="120">
        <v>0.76795267443814552</v>
      </c>
      <c r="JI10" s="120">
        <v>0.76764546849202364</v>
      </c>
      <c r="JJ10" s="120">
        <v>0.76764547168614228</v>
      </c>
      <c r="JK10" s="120">
        <v>0.7673370427700037</v>
      </c>
      <c r="JL10" s="120">
        <v>0.76733704585173301</v>
      </c>
      <c r="JM10" s="120">
        <v>0.76702738583241148</v>
      </c>
      <c r="JN10" s="120">
        <v>0.76702738880507548</v>
      </c>
      <c r="JO10" s="120">
        <v>0.76671648947350768</v>
      </c>
      <c r="JP10" s="120">
        <v>0.76671649234035155</v>
      </c>
      <c r="JQ10" s="120">
        <v>0.7664043454106626</v>
      </c>
      <c r="JR10" s="120">
        <v>0.76640434817486036</v>
      </c>
      <c r="JS10" s="120">
        <v>0.76609094528343225</v>
      </c>
      <c r="JT10" s="120">
        <v>0.76609094794807819</v>
      </c>
      <c r="JU10" s="120">
        <v>0.76577628065262315</v>
      </c>
      <c r="JV10" s="120">
        <v>0.76577628322073843</v>
      </c>
      <c r="JW10" s="120">
        <v>0.76546034299933008</v>
      </c>
      <c r="JX10" s="120">
        <v>0.76546034547386421</v>
      </c>
      <c r="JY10" s="120">
        <v>0.76514312372398108</v>
      </c>
      <c r="JZ10" s="120">
        <v>0.76514312610781221</v>
      </c>
      <c r="KA10" s="120">
        <v>0.76482461414534642</v>
      </c>
      <c r="KB10" s="120">
        <v>0.76482461644128197</v>
      </c>
      <c r="KC10" s="120">
        <v>0.76450480549954758</v>
      </c>
      <c r="KD10" s="120">
        <v>0.76450480771032725</v>
      </c>
      <c r="KE10" s="120">
        <v>0.76418368893904998</v>
      </c>
      <c r="KF10" s="120">
        <v>0.76418369106734274</v>
      </c>
      <c r="KG10" s="120">
        <v>0.76386125553162543</v>
      </c>
      <c r="KH10" s="120">
        <v>0.76386125758003642</v>
      </c>
      <c r="KI10" s="120">
        <v>0.76353749625932321</v>
      </c>
      <c r="KJ10" s="120">
        <v>0.76353749823038997</v>
      </c>
      <c r="KK10" s="120">
        <v>0.76321240201740626</v>
      </c>
      <c r="KL10" s="120">
        <v>0.76321240391360368</v>
      </c>
      <c r="KM10" s="120">
        <v>0.76288596361327832</v>
      </c>
      <c r="KN10" s="120">
        <v>0.76288596543701659</v>
      </c>
      <c r="KO10" s="120">
        <v>0.76255817176539542</v>
      </c>
      <c r="KP10" s="120">
        <v>0.76255817351902411</v>
      </c>
      <c r="KQ10" s="120">
        <v>0.76222901710216284</v>
      </c>
      <c r="KR10" s="120">
        <v>0.76222901878796712</v>
      </c>
      <c r="KS10" s="120">
        <v>0.76189849016080036</v>
      </c>
      <c r="KT10" s="120">
        <v>0.76189849178101055</v>
      </c>
      <c r="KU10" s="120">
        <v>0.76156658138621947</v>
      </c>
      <c r="KV10" s="120">
        <v>0.76156658294300394</v>
      </c>
      <c r="KW10" s="120">
        <v>0.76123328112985156</v>
      </c>
      <c r="KX10" s="120">
        <v>0.76123328262532175</v>
      </c>
      <c r="KY10" s="120">
        <v>0.76089857964847696</v>
      </c>
      <c r="KZ10" s="120">
        <v>0.76089858108468877</v>
      </c>
      <c r="LA10" s="120">
        <v>0.76056246710303355</v>
      </c>
      <c r="LB10" s="120">
        <v>0.7605624684819845</v>
      </c>
      <c r="LC10" s="120">
        <v>0.76022493355740095</v>
      </c>
      <c r="LD10" s="120">
        <v>0.76022493488103604</v>
      </c>
      <c r="LE10" s="120">
        <v>0.75988596897716687</v>
      </c>
      <c r="LF10" s="120">
        <v>0.75988597024737981</v>
      </c>
      <c r="LG10" s="120">
        <v>0.75954556322838584</v>
      </c>
      <c r="LH10" s="120">
        <v>0.7595455644470146</v>
      </c>
      <c r="LI10" s="120">
        <v>0.75920370607629861</v>
      </c>
      <c r="LJ10" s="120">
        <v>0.75920370724513253</v>
      </c>
      <c r="LK10" s="120">
        <v>0.75886038718405324</v>
      </c>
      <c r="LL10" s="120">
        <v>0.75886038830482894</v>
      </c>
      <c r="LM10" s="120">
        <v>0.75851559611138253</v>
      </c>
      <c r="LN10" s="120">
        <v>0.75851559718578987</v>
      </c>
      <c r="LO10" s="120">
        <v>0.75816932231328515</v>
      </c>
      <c r="LP10" s="120">
        <v>0.75816932334296283</v>
      </c>
      <c r="LQ10" s="120">
        <v>0.75782155513866423</v>
      </c>
      <c r="LR10" s="120">
        <v>0.75782155612520774</v>
      </c>
      <c r="LS10" s="120">
        <v>0.75747228382896181</v>
      </c>
      <c r="LT10" s="120">
        <v>0.75747228477391837</v>
      </c>
      <c r="LU10" s="120">
        <v>0.75712149751675917</v>
      </c>
      <c r="LV10" s="120">
        <v>0.75712149842163001</v>
      </c>
      <c r="LW10" s="120">
        <v>0.75676918522436054</v>
      </c>
      <c r="LX10" s="120">
        <v>0.75676918609060384</v>
      </c>
      <c r="LY10" s="120">
        <v>0.75641533586235443</v>
      </c>
      <c r="LZ10" s="120">
        <v>0.75641533669138594</v>
      </c>
      <c r="MA10" s="120">
        <v>0.75605993822814743</v>
      </c>
      <c r="MB10" s="120">
        <v>0.75605993902133828</v>
      </c>
      <c r="MC10" s="120">
        <v>0.75570298100448208</v>
      </c>
      <c r="MD10" s="120">
        <v>0.75570298176316419</v>
      </c>
      <c r="ME10" s="120">
        <v>0.7553444527579245</v>
      </c>
      <c r="MF10" s="120">
        <v>0.75534445348338619</v>
      </c>
      <c r="MG10" s="120">
        <v>0.75498434193732489</v>
      </c>
      <c r="MH10" s="120">
        <v>0.75498434263081959</v>
      </c>
      <c r="MI10" s="120">
        <v>0.75462263687226772</v>
      </c>
      <c r="MJ10" s="120">
        <v>0.75462263753500491</v>
      </c>
      <c r="MK10" s="120">
        <v>0.75425932577147425</v>
      </c>
      <c r="ML10" s="120">
        <v>0.75425932640463123</v>
      </c>
      <c r="MM10" s="120">
        <v>0.75389439672120273</v>
      </c>
      <c r="MN10" s="120">
        <v>0.75389439732591512</v>
      </c>
      <c r="MO10" s="120">
        <v>0.75352783768360376</v>
      </c>
      <c r="MP10" s="120">
        <v>0.75352783826097369</v>
      </c>
      <c r="MQ10" s="120">
        <v>0.75315963649505702</v>
      </c>
      <c r="MR10" s="120">
        <v>0.7531596370461533</v>
      </c>
      <c r="MS10" s="120">
        <v>0.75278978086448489</v>
      </c>
      <c r="MT10" s="120">
        <v>0.75278978139033659</v>
      </c>
      <c r="MU10" s="120">
        <v>0.75241825837162202</v>
      </c>
      <c r="MV10" s="120">
        <v>0.75241825887322911</v>
      </c>
      <c r="MW10" s="120">
        <v>0.75204505646528008</v>
      </c>
      <c r="MX10" s="120">
        <v>0.75204505694360824</v>
      </c>
      <c r="MY10" s="120">
        <v>0.75167016246155915</v>
      </c>
      <c r="MZ10" s="120">
        <v>0.75167016291754163</v>
      </c>
      <c r="NA10" s="120">
        <v>0.75129356354204702</v>
      </c>
      <c r="NB10" s="120">
        <v>0.75129356397658853</v>
      </c>
      <c r="NC10" s="120">
        <v>0.75091524675198307</v>
      </c>
      <c r="ND10" s="120">
        <v>0.75091524716595703</v>
      </c>
      <c r="NE10" s="120">
        <v>0.75053519899838717</v>
      </c>
      <c r="NF10" s="120">
        <v>0.7505351993926368</v>
      </c>
      <c r="NG10" s="120">
        <v>0.75015340704816302</v>
      </c>
      <c r="NH10" s="120">
        <v>0.75015340742350223</v>
      </c>
      <c r="NI10" s="120">
        <v>0.74976985752616265</v>
      </c>
      <c r="NJ10" s="120">
        <v>0.74976985788337858</v>
      </c>
      <c r="NK10" s="120">
        <v>0.74938453691323059</v>
      </c>
      <c r="NL10" s="120">
        <v>0.74938453725308207</v>
      </c>
      <c r="NM10" s="120">
        <v>0.74899743154419673</v>
      </c>
      <c r="NN10" s="120">
        <v>0.74899743186741774</v>
      </c>
      <c r="NO10" s="120">
        <v>0.74860852760585361</v>
      </c>
      <c r="NP10" s="120">
        <v>0.74860852791315136</v>
      </c>
      <c r="NQ10" s="120">
        <v>0.7482178111348875</v>
      </c>
      <c r="NR10" s="120">
        <v>0.74821781142694377</v>
      </c>
      <c r="NS10" s="120">
        <v>0.74782526801577553</v>
      </c>
      <c r="NT10" s="120">
        <v>0.74782526829324825</v>
      </c>
      <c r="NU10" s="120">
        <v>0.74743088397865043</v>
      </c>
      <c r="NV10" s="120">
        <v>0.74743088424217274</v>
      </c>
      <c r="NW10" s="120">
        <v>0.7470346445971251</v>
      </c>
      <c r="NX10" s="120">
        <v>0.7470346448473103</v>
      </c>
      <c r="NY10" s="120">
        <v>0.74663653528608598</v>
      </c>
      <c r="NZ10" s="120">
        <v>0.74663653552351816</v>
      </c>
      <c r="OA10" s="120">
        <v>0.7462365412994334</v>
      </c>
      <c r="OB10" s="120">
        <v>0.74623654152468344</v>
      </c>
      <c r="OC10" s="120">
        <v>0.74583464772780128</v>
      </c>
      <c r="OD10" s="120">
        <v>0.74583464794141274</v>
      </c>
      <c r="OE10" s="120">
        <v>0.74543083949622546</v>
      </c>
      <c r="OF10" s="120">
        <v>0.7454308396987237</v>
      </c>
      <c r="OG10" s="120">
        <v>0.74502510136177036</v>
      </c>
      <c r="OH10" s="120">
        <v>0.74502510155366142</v>
      </c>
      <c r="OI10" s="120">
        <v>0.74461741791112501</v>
      </c>
      <c r="OJ10" s="120">
        <v>0.74461741809289228</v>
      </c>
      <c r="OK10" s="120">
        <v>0.74420777355813961</v>
      </c>
      <c r="OL10" s="120">
        <v>0.7442077737302536</v>
      </c>
      <c r="OM10" s="120">
        <v>0.7437961525413388</v>
      </c>
      <c r="ON10" s="120">
        <v>0.74379615270424626</v>
      </c>
      <c r="OO10" s="120">
        <v>0.74338253892137285</v>
      </c>
      <c r="OP10" s="120">
        <v>0.74338253907550533</v>
      </c>
      <c r="OQ10" s="120">
        <v>0.74296691657843195</v>
      </c>
      <c r="OR10" s="120">
        <v>0.74296691672420356</v>
      </c>
      <c r="OS10" s="120">
        <v>0.74254926920961661</v>
      </c>
      <c r="OT10" s="120">
        <v>0.74254926934742449</v>
      </c>
      <c r="OU10" s="120">
        <v>0.74212958032625354</v>
      </c>
      <c r="OV10" s="120">
        <v>0.74212958045648225</v>
      </c>
      <c r="OW10" s="120">
        <v>0.74170783325117606</v>
      </c>
      <c r="OX10" s="120">
        <v>0.74170783337418777</v>
      </c>
      <c r="OY10" s="120">
        <v>0.74128401111593256</v>
      </c>
      <c r="OZ10" s="120">
        <v>0.74128401123207988</v>
      </c>
      <c r="PA10" s="120">
        <v>0.74085809685797532</v>
      </c>
      <c r="PB10" s="120">
        <v>0.74085809696759464</v>
      </c>
      <c r="PC10" s="120">
        <v>0.74043007321777021</v>
      </c>
      <c r="PD10" s="120">
        <v>0.74043007332118504</v>
      </c>
      <c r="PE10" s="120">
        <v>0.73999992273587134</v>
      </c>
      <c r="PF10" s="120">
        <v>0.73999992283339044</v>
      </c>
      <c r="PG10" s="120">
        <v>0.73956762774993712</v>
      </c>
      <c r="PH10" s="120">
        <v>0.73956762784185681</v>
      </c>
      <c r="PI10" s="120">
        <v>0.73913317039168724</v>
      </c>
      <c r="PJ10" s="120">
        <v>0.73913317047828997</v>
      </c>
      <c r="PK10" s="120">
        <v>0.73869653258381252</v>
      </c>
      <c r="PL10" s="120">
        <v>0.73869653266536972</v>
      </c>
      <c r="PM10" s="120">
        <v>0.73825769603681934</v>
      </c>
      <c r="PN10" s="120">
        <v>0.73825769611359071</v>
      </c>
      <c r="PO10" s="120">
        <v>0.73781664224582333</v>
      </c>
      <c r="PP10" s="120">
        <v>0.73781664231805566</v>
      </c>
      <c r="PQ10" s="120">
        <v>0.73737335248727487</v>
      </c>
      <c r="PR10" s="120">
        <v>0.7373733525552062</v>
      </c>
      <c r="PS10" s="120">
        <v>0.73692780781563538</v>
      </c>
      <c r="PT10" s="120">
        <v>0.73692780787949153</v>
      </c>
      <c r="PU10" s="120">
        <v>0.73647998905997769</v>
      </c>
      <c r="PV10" s="120">
        <v>0.73647998911997403</v>
      </c>
      <c r="PW10" s="120">
        <v>0.73602987682053489</v>
      </c>
      <c r="PX10" s="120">
        <v>0.73602987687687871</v>
      </c>
      <c r="PY10" s="120">
        <v>0.73557745146517439</v>
      </c>
      <c r="PZ10" s="120">
        <v>0.73557745151806309</v>
      </c>
      <c r="QA10" s="120">
        <v>0.73512269312581646</v>
      </c>
      <c r="QB10" s="120">
        <v>0.73512269317543655</v>
      </c>
      <c r="QC10" s="120">
        <v>0.73466558169477492</v>
      </c>
      <c r="QD10" s="120">
        <v>0.7346655817413057</v>
      </c>
      <c r="QE10" s="120">
        <v>0.73420609682102944</v>
      </c>
      <c r="QF10" s="120">
        <v>0.734206096864642</v>
      </c>
      <c r="QG10" s="120">
        <v>0.73374421790643585</v>
      </c>
      <c r="QH10" s="120">
        <v>0.73374421794729172</v>
      </c>
      <c r="QI10" s="120">
        <v>0.73327992410185261</v>
      </c>
      <c r="QJ10" s="120">
        <v>0.73327992414010634</v>
      </c>
      <c r="QK10" s="120">
        <v>0.73281319430319825</v>
      </c>
      <c r="QL10" s="120">
        <v>0.73281319433899839</v>
      </c>
      <c r="QM10" s="120">
        <v>0.73234400714744063</v>
      </c>
      <c r="QN10" s="120">
        <v>0.73234400718092596</v>
      </c>
      <c r="QO10" s="120">
        <v>0.73187234100848508</v>
      </c>
      <c r="QP10" s="120">
        <v>0.73187234103978871</v>
      </c>
      <c r="QQ10" s="120">
        <v>0.73139817399301188</v>
      </c>
      <c r="QR10" s="120">
        <v>0.73139817402225948</v>
      </c>
      <c r="QS10" s="120">
        <v>0.73092148393621403</v>
      </c>
      <c r="QT10" s="120">
        <v>0.73092148396352807</v>
      </c>
      <c r="QU10" s="120">
        <v>0.73044224839745786</v>
      </c>
      <c r="QV10" s="120">
        <v>0.73044224842294991</v>
      </c>
      <c r="QW10" s="120">
        <v>0.72996044465585486</v>
      </c>
      <c r="QX10" s="120">
        <v>0.72996044467963495</v>
      </c>
      <c r="QY10" s="120">
        <v>0.72947604970575419</v>
      </c>
      <c r="QZ10" s="120">
        <v>0.72947604972792446</v>
      </c>
      <c r="RA10" s="120">
        <v>0.72898904025213651</v>
      </c>
      <c r="RB10" s="120">
        <v>0.72898904027279388</v>
      </c>
      <c r="RC10" s="120">
        <v>0.72849939270592512</v>
      </c>
      <c r="RD10" s="120">
        <v>0.72849939272516118</v>
      </c>
      <c r="RE10" s="120">
        <v>0.72800708317919438</v>
      </c>
      <c r="RF10" s="120">
        <v>0.72800708319709784</v>
      </c>
      <c r="RG10" s="120">
        <v>0.72751208748029705</v>
      </c>
      <c r="RH10" s="120">
        <v>0.72751208749694951</v>
      </c>
      <c r="RI10" s="120">
        <v>0.72701438110887573</v>
      </c>
      <c r="RJ10" s="120">
        <v>0.72701438112435623</v>
      </c>
      <c r="RK10" s="120">
        <v>0.72651393925079122</v>
      </c>
      <c r="RL10" s="120">
        <v>0.72651393926517127</v>
      </c>
      <c r="RM10" s="120">
        <v>0.72601073677293348</v>
      </c>
      <c r="RN10" s="120">
        <v>0.72601073678628569</v>
      </c>
      <c r="RO10" s="120">
        <v>0.72550474821794186</v>
      </c>
      <c r="RP10" s="120">
        <v>0.72550474823033051</v>
      </c>
      <c r="RQ10" s="120">
        <v>0.72499594779880683</v>
      </c>
      <c r="RR10" s="120">
        <v>0.72499594781029586</v>
      </c>
      <c r="RS10" s="120">
        <v>0.72448430939336794</v>
      </c>
      <c r="RT10" s="120">
        <v>0.7244843094040142</v>
      </c>
      <c r="RU10" s="120">
        <v>0.7239698065386948</v>
      </c>
      <c r="RV10" s="120">
        <v>0.72396980654855425</v>
      </c>
      <c r="RW10" s="120">
        <v>0.72345241242535596</v>
      </c>
      <c r="RX10" s="120">
        <v>0.72345241243448188</v>
      </c>
      <c r="RY10" s="120">
        <v>0.72293209989157259</v>
      </c>
      <c r="RZ10" s="120">
        <v>0.72293209990001239</v>
      </c>
      <c r="SA10" s="120">
        <v>0.72240884141723738</v>
      </c>
      <c r="SB10" s="120">
        <v>0.72240884142503847</v>
      </c>
      <c r="SC10" s="120">
        <v>0.7218826091178302</v>
      </c>
      <c r="SD10" s="120">
        <v>0.72188260912503599</v>
      </c>
      <c r="SE10" s="120">
        <v>0.7213533747381875</v>
      </c>
      <c r="SF10" s="120">
        <v>0.72135337474483796</v>
      </c>
      <c r="SG10" s="120">
        <v>0.72082110964615198</v>
      </c>
      <c r="SH10" s="120">
        <v>0.72082110965228685</v>
      </c>
      <c r="SI10" s="120">
        <v>0.72028578482608641</v>
      </c>
      <c r="SJ10" s="120">
        <v>0.72028578483174144</v>
      </c>
      <c r="SK10" s="120">
        <v>0.71974737087225105</v>
      </c>
      <c r="SL10" s="120">
        <v>0.71974737087746021</v>
      </c>
      <c r="SM10" s="120">
        <v>0.71920583798203908</v>
      </c>
      <c r="SN10" s="120">
        <v>0.7192058379868328</v>
      </c>
      <c r="SO10" s="120">
        <v>0.71866115594906943</v>
      </c>
      <c r="SP10" s="120">
        <v>0.71866115595347779</v>
      </c>
      <c r="SQ10" s="120">
        <v>0.71811329415613079</v>
      </c>
      <c r="SR10" s="120">
        <v>0.71811329416018277</v>
      </c>
      <c r="SS10" s="120">
        <v>0.71756222156798111</v>
      </c>
      <c r="ST10" s="120">
        <v>0.71756222157170235</v>
      </c>
      <c r="SU10" s="120">
        <v>0.71700790672397852</v>
      </c>
      <c r="SV10" s="120">
        <v>0.71700790672739434</v>
      </c>
      <c r="SW10" s="120">
        <v>0.71645031773057088</v>
      </c>
      <c r="SX10" s="120">
        <v>0.71645031773370316</v>
      </c>
      <c r="SY10" s="120">
        <v>0.71588942225360608</v>
      </c>
      <c r="SZ10" s="120">
        <v>0.71588942225647612</v>
      </c>
      <c r="TA10" s="120">
        <v>0.7153251875104869</v>
      </c>
      <c r="TB10" s="120">
        <v>0.71532518751311491</v>
      </c>
      <c r="TC10" s="120">
        <v>0.7147575802621472</v>
      </c>
      <c r="TD10" s="120">
        <v>0.71475758026454983</v>
      </c>
      <c r="TE10" s="120">
        <v>0.7141865668048536</v>
      </c>
      <c r="TF10" s="120">
        <v>0.71418656680705128</v>
      </c>
      <c r="TG10" s="120">
        <v>0.71361211296183624</v>
      </c>
      <c r="TH10" s="120">
        <v>0.71361211296384197</v>
      </c>
      <c r="TI10" s="120">
        <v>0.71303418407471486</v>
      </c>
      <c r="TJ10" s="120">
        <v>0.71303418407654628</v>
      </c>
      <c r="TK10" s="120">
        <v>0.7124527449947522</v>
      </c>
      <c r="TL10" s="120">
        <v>0.71245274499642208</v>
      </c>
      <c r="TM10" s="120">
        <v>0.71186776007390717</v>
      </c>
      <c r="TN10" s="120">
        <v>0.71186776007542885</v>
      </c>
      <c r="TO10" s="120">
        <v>0.71127919315568355</v>
      </c>
      <c r="TP10" s="120">
        <v>0.71127919315706845</v>
      </c>
      <c r="TQ10" s="120">
        <v>0.71068700756578052</v>
      </c>
      <c r="TR10" s="120">
        <v>0.71068700756704006</v>
      </c>
      <c r="TS10" s="120">
        <v>0.71009116610252432</v>
      </c>
      <c r="TT10" s="120">
        <v>0.71009116610366863</v>
      </c>
      <c r="TU10" s="120">
        <v>0.70949163102709101</v>
      </c>
      <c r="TV10" s="120">
        <v>0.70949163102812995</v>
      </c>
      <c r="TW10" s="120">
        <v>0.70888836405349809</v>
      </c>
      <c r="TX10" s="120">
        <v>0.70888836405443989</v>
      </c>
      <c r="TY10" s="120">
        <v>0.70828132633838004</v>
      </c>
      <c r="TZ10" s="120">
        <v>0.70828132633923468</v>
      </c>
      <c r="UA10" s="120">
        <v>0.70767047847051501</v>
      </c>
      <c r="UB10" s="120">
        <v>0.70767047847128783</v>
      </c>
      <c r="UC10" s="120">
        <v>0.70705578046012507</v>
      </c>
      <c r="UD10" s="120">
        <v>0.70705578046082385</v>
      </c>
      <c r="UE10" s="120">
        <v>0.70643719172791031</v>
      </c>
      <c r="UF10" s="120">
        <v>0.70643719172854247</v>
      </c>
      <c r="UG10" s="120">
        <v>0.70581467109385287</v>
      </c>
      <c r="UH10" s="120">
        <v>0.70581467109442242</v>
      </c>
      <c r="UI10" s="120">
        <v>0.7051881767657372</v>
      </c>
      <c r="UJ10" s="120">
        <v>0.7051881767662509</v>
      </c>
      <c r="UK10" s="120">
        <v>0.70455766632741312</v>
      </c>
      <c r="UL10" s="120">
        <v>0.70455766632787598</v>
      </c>
      <c r="UM10" s="120">
        <v>0.70392309672678421</v>
      </c>
      <c r="UN10" s="120">
        <v>0.70392309672720066</v>
      </c>
      <c r="UO10" s="120">
        <v>0.70328442426350513</v>
      </c>
      <c r="UP10" s="120">
        <v>0.70328442426387971</v>
      </c>
      <c r="UQ10" s="120">
        <v>0.70264160457639346</v>
      </c>
      <c r="UR10" s="120">
        <v>0.70264160457672975</v>
      </c>
      <c r="US10" s="120">
        <v>0.70199459263053932</v>
      </c>
      <c r="UT10" s="120">
        <v>0.70199459263084107</v>
      </c>
      <c r="UU10" s="120">
        <v>0.70134334270410836</v>
      </c>
      <c r="UV10" s="120">
        <v>0.70134334270437892</v>
      </c>
      <c r="UW10" s="120">
        <v>0.70068780837482181</v>
      </c>
      <c r="UX10" s="120">
        <v>0.70068780837506428</v>
      </c>
      <c r="UY10" s="120">
        <v>0.70002794250612188</v>
      </c>
      <c r="UZ10" s="120">
        <v>0.70002794250633882</v>
      </c>
      <c r="VA10" s="120">
        <v>0.69936369723298819</v>
      </c>
      <c r="VB10" s="120">
        <v>0.69936369723318248</v>
      </c>
      <c r="VC10" s="120">
        <v>0.69869502394742233</v>
      </c>
      <c r="VD10" s="120">
        <v>0.69869502394759586</v>
      </c>
      <c r="VE10" s="120">
        <v>0.69802187328356591</v>
      </c>
      <c r="VF10" s="120">
        <v>0.69802187328371934</v>
      </c>
      <c r="VG10" s="120">
        <v>0.6973441951024606</v>
      </c>
      <c r="VH10" s="120">
        <v>0.69734419510259726</v>
      </c>
      <c r="VI10" s="120">
        <v>0.69666193847643132</v>
      </c>
      <c r="VJ10" s="120">
        <v>0.696661938476553</v>
      </c>
      <c r="VK10" s="120">
        <v>0.69597505167307994</v>
      </c>
      <c r="VL10" s="120">
        <v>0.69597505167318874</v>
      </c>
      <c r="VM10" s="120">
        <v>0.69528348213888336</v>
      </c>
      <c r="VN10" s="120">
        <v>0.6952834821389785</v>
      </c>
      <c r="VO10" s="120">
        <v>0.69458717648238</v>
      </c>
      <c r="VP10" s="120">
        <v>0.69458717648246271</v>
      </c>
      <c r="VQ10" s="120">
        <v>0.69388608045693279</v>
      </c>
      <c r="VR10" s="120">
        <v>0.69388608045700728</v>
      </c>
      <c r="VS10" s="120">
        <v>0.69318013894306618</v>
      </c>
      <c r="VT10" s="120">
        <v>0.69318013894313202</v>
      </c>
      <c r="VU10" s="120">
        <v>0.69246929593033923</v>
      </c>
      <c r="VV10" s="120">
        <v>0.69246929593039896</v>
      </c>
      <c r="VW10" s="120">
        <v>0.69175349449877621</v>
      </c>
      <c r="VX10" s="120">
        <v>0.69175349449882784</v>
      </c>
      <c r="VY10" s="120">
        <v>0.69103267679980629</v>
      </c>
      <c r="VZ10" s="120">
        <v>0.69103267679985148</v>
      </c>
      <c r="WA10" s="120">
        <v>0.69030678403672074</v>
      </c>
      <c r="WB10" s="120">
        <v>0.69030678403675949</v>
      </c>
      <c r="WC10" s="120">
        <v>0.68957575644463343</v>
      </c>
      <c r="WD10" s="120">
        <v>0.6895757564446674</v>
      </c>
      <c r="WE10" s="120">
        <v>0.68883953326990355</v>
      </c>
      <c r="WF10" s="120">
        <v>0.68883953326993319</v>
      </c>
      <c r="WG10" s="120">
        <v>0.68809805274903924</v>
      </c>
      <c r="WH10" s="120">
        <v>0.68809805274906644</v>
      </c>
      <c r="WI10" s="120">
        <v>0.68735125208704051</v>
      </c>
      <c r="WJ10" s="120">
        <v>0.68735125208706316</v>
      </c>
      <c r="WK10" s="120">
        <v>0.68659906743516985</v>
      </c>
      <c r="WL10" s="120">
        <v>0.68659906743519128</v>
      </c>
      <c r="WM10" s="120">
        <v>0.68584143386815433</v>
      </c>
      <c r="WN10" s="120">
        <v>0.68584143386817253</v>
      </c>
      <c r="WO10" s="120">
        <v>0.68507828536074966</v>
      </c>
      <c r="WP10" s="120">
        <v>0.68507828536076532</v>
      </c>
      <c r="WQ10" s="120">
        <v>0.68430955476371302</v>
      </c>
      <c r="WR10" s="120">
        <v>0.68430955476372601</v>
      </c>
      <c r="WS10" s="120">
        <v>0.683535173779105</v>
      </c>
      <c r="WT10" s="120">
        <v>0.68353517377911699</v>
      </c>
      <c r="WU10" s="120">
        <v>0.68275507293495052</v>
      </c>
      <c r="WV10" s="120">
        <v>0.68275507293496052</v>
      </c>
      <c r="WW10" s="120">
        <v>0.6819691815591904</v>
      </c>
      <c r="WX10" s="120">
        <v>0.68196918155919939</v>
      </c>
      <c r="WY10" s="120">
        <v>0.68117742775294332</v>
      </c>
      <c r="WZ10" s="120">
        <v>0.68117742775295131</v>
      </c>
      <c r="XA10" s="120">
        <v>0.68037973836302368</v>
      </c>
      <c r="XB10" s="120">
        <v>0.68037973836303034</v>
      </c>
      <c r="XC10" s="120">
        <v>0.67957603895371455</v>
      </c>
      <c r="XD10" s="120">
        <v>0.6795760389537191</v>
      </c>
      <c r="XE10" s="120">
        <v>0.6787662537777529</v>
      </c>
      <c r="XF10" s="120">
        <v>0.67876625377775845</v>
      </c>
      <c r="XG10" s="120">
        <v>0.67795030574652138</v>
      </c>
      <c r="XH10" s="120">
        <v>0.67795030574652615</v>
      </c>
      <c r="XI10" s="120">
        <v>0.67712811639939474</v>
      </c>
      <c r="XJ10" s="120">
        <v>0.67712811639939829</v>
      </c>
      <c r="XK10" s="120">
        <v>0.67629960587224025</v>
      </c>
      <c r="XL10" s="120">
        <v>0.67629960587224236</v>
      </c>
      <c r="XM10" s="120">
        <v>0.67546469286501998</v>
      </c>
      <c r="XN10" s="120">
        <v>0.67546469286502164</v>
      </c>
      <c r="XO10" s="120">
        <v>0.67462329460848813</v>
      </c>
      <c r="XP10" s="120">
        <v>0.6746232946084908</v>
      </c>
      <c r="XQ10" s="120">
        <v>0.67377532682993146</v>
      </c>
      <c r="XR10" s="120">
        <v>0.67377532682993424</v>
      </c>
      <c r="XS10" s="120">
        <v>0.67292070371793278</v>
      </c>
      <c r="XT10" s="120">
        <v>0.67292070371793367</v>
      </c>
      <c r="XU10" s="120">
        <v>0.67205933788612193</v>
      </c>
      <c r="XV10" s="120">
        <v>0.67205933788612271</v>
      </c>
      <c r="XW10" s="120">
        <v>0.67119114033588245</v>
      </c>
      <c r="XX10" s="120">
        <v>0.67119114033588378</v>
      </c>
      <c r="XY10" s="120">
        <v>0.67031602041797222</v>
      </c>
      <c r="XZ10" s="120">
        <v>0.67031602041797256</v>
      </c>
      <c r="YA10" s="120">
        <v>0.66943388579301821</v>
      </c>
      <c r="YB10" s="120">
        <v>0.6694338857930181</v>
      </c>
      <c r="YC10" s="120">
        <v>0.66854464239086597</v>
      </c>
      <c r="YD10" s="120">
        <v>0.66854464239086708</v>
      </c>
      <c r="YE10" s="120">
        <v>0.66764819436872036</v>
      </c>
      <c r="YF10" s="120">
        <v>0.66764819436872025</v>
      </c>
      <c r="YG10" s="120">
        <v>0.66674444406803557</v>
      </c>
      <c r="YH10" s="120">
        <v>0.66674444406803557</v>
      </c>
      <c r="YI10" s="120">
        <v>0.66583329197014718</v>
      </c>
      <c r="YJ10" s="120">
        <v>0.66583329197014884</v>
      </c>
      <c r="YK10" s="120">
        <v>0.66491463665054362</v>
      </c>
      <c r="YL10" s="120">
        <v>0.66491463665054362</v>
      </c>
      <c r="YM10" s="120">
        <v>0.66398837473177807</v>
      </c>
      <c r="YN10" s="120">
        <v>0.66398837473177763</v>
      </c>
      <c r="YO10" s="120">
        <v>0.66305440083494727</v>
      </c>
      <c r="YP10" s="120">
        <v>0.6630544008349476</v>
      </c>
      <c r="YQ10" s="120">
        <v>0.66211260752969681</v>
      </c>
      <c r="YR10" s="120">
        <v>0.66211260752969847</v>
      </c>
      <c r="YS10" s="120">
        <v>0.66116288528268807</v>
      </c>
      <c r="YT10" s="120">
        <v>0.6611628852826873</v>
      </c>
      <c r="YU10" s="120">
        <v>0.66020512240447515</v>
      </c>
      <c r="YV10" s="120">
        <v>0.66020512240447504</v>
      </c>
      <c r="YW10" s="120">
        <v>0.65923920499475408</v>
      </c>
      <c r="YX10" s="120">
        <v>0.65923920499475441</v>
      </c>
      <c r="YY10" s="120">
        <v>0.65826501688588268</v>
      </c>
      <c r="YZ10" s="120">
        <v>0.65826501688588301</v>
      </c>
      <c r="ZA10" s="120">
        <v>0.65728243958465238</v>
      </c>
      <c r="ZB10" s="120">
        <v>0.65728243958465404</v>
      </c>
      <c r="ZC10" s="120">
        <v>0.65629135221220902</v>
      </c>
      <c r="ZD10" s="120">
        <v>0.65629135221220913</v>
      </c>
      <c r="ZE10" s="120">
        <v>0.65529163144208402</v>
      </c>
      <c r="ZF10" s="120">
        <v>0.65529163144208336</v>
      </c>
      <c r="ZG10" s="120">
        <v>0.65428315143623716</v>
      </c>
      <c r="ZH10" s="120">
        <v>0.65428315143623705</v>
      </c>
      <c r="ZI10" s="120">
        <v>0.65326578377907019</v>
      </c>
      <c r="ZJ10" s="120">
        <v>0.65326578377906941</v>
      </c>
      <c r="ZK10" s="120">
        <v>0.65223939740929393</v>
      </c>
      <c r="ZL10" s="120">
        <v>0.65223939740929504</v>
      </c>
      <c r="ZM10" s="120">
        <v>0.65120385854959673</v>
      </c>
      <c r="ZN10" s="120">
        <v>0.65120385854959595</v>
      </c>
      <c r="ZO10" s="120">
        <v>0.65015903063401681</v>
      </c>
      <c r="ZP10" s="120">
        <v>0.65015903063401725</v>
      </c>
      <c r="ZQ10" s="120">
        <v>0.64910477423294455</v>
      </c>
      <c r="ZR10" s="120">
        <v>0.64910477423294399</v>
      </c>
      <c r="ZS10" s="120">
        <v>0.64804094697562542</v>
      </c>
      <c r="ZT10" s="120">
        <v>0.6480409469756252</v>
      </c>
      <c r="ZU10" s="120">
        <v>0.64696740347012449</v>
      </c>
      <c r="ZV10" s="120">
        <v>0.64696740347012449</v>
      </c>
      <c r="ZW10" s="120">
        <v>0.64588399522059092</v>
      </c>
      <c r="ZX10" s="120">
        <v>0.64588399522059159</v>
      </c>
      <c r="ZY10" s="120">
        <v>0.6447905705417617</v>
      </c>
      <c r="ZZ10" s="120">
        <v>0.64479057054176292</v>
      </c>
      <c r="AAA10" s="120">
        <v>0.64368697447057177</v>
      </c>
      <c r="AAB10" s="120">
        <v>0.64368697447057199</v>
      </c>
      <c r="AAC10" s="120">
        <v>0.64257304867475973</v>
      </c>
      <c r="AAD10" s="120">
        <v>0.64257304867476006</v>
      </c>
      <c r="AAE10" s="120">
        <v>0.64144863135834629</v>
      </c>
      <c r="AAF10" s="120">
        <v>0.64144863135834662</v>
      </c>
      <c r="AAG10" s="120">
        <v>0.64031355716387506</v>
      </c>
      <c r="AAH10" s="120">
        <v>0.64031355716387495</v>
      </c>
      <c r="AAI10" s="120">
        <v>0.63916765707124557</v>
      </c>
      <c r="AAJ10" s="120">
        <v>0.63916765707124612</v>
      </c>
      <c r="AAK10" s="120">
        <v>0.63801075829305032</v>
      </c>
      <c r="AAL10" s="120">
        <v>0.63801075829304976</v>
      </c>
      <c r="AAM10" s="120">
        <v>0.63684268416621792</v>
      </c>
      <c r="AAN10" s="120">
        <v>0.63684268416621825</v>
      </c>
      <c r="AAO10" s="120">
        <v>0.63566325403985879</v>
      </c>
      <c r="AAP10" s="120">
        <v>0.63566325403985857</v>
      </c>
      <c r="AAQ10" s="120">
        <v>0.63447228315911286</v>
      </c>
      <c r="AAR10" s="120">
        <v>0.63447228315911153</v>
      </c>
      <c r="AAS10" s="120">
        <v>0.63326958254485799</v>
      </c>
      <c r="AAT10" s="120">
        <v>0.63326958254485943</v>
      </c>
      <c r="AAU10" s="120">
        <v>0.63205495886910157</v>
      </c>
      <c r="AAV10" s="120">
        <v>0.63205495886910201</v>
      </c>
      <c r="AAW10" s="120">
        <v>0.63082821432584502</v>
      </c>
      <c r="AAX10" s="120">
        <v>0.63082821432584568</v>
      </c>
      <c r="AAY10" s="120">
        <v>0.62958914649726883</v>
      </c>
      <c r="AAZ10" s="120">
        <v>0.62958914649726849</v>
      </c>
      <c r="ABA10" s="120">
        <v>0.62833754821500465</v>
      </c>
      <c r="ABB10" s="120">
        <v>0.62833754821500454</v>
      </c>
      <c r="ABC10" s="120">
        <v>0.62707320741629169</v>
      </c>
      <c r="ABD10" s="120">
        <v>0.62707320741629069</v>
      </c>
      <c r="ABE10" s="120">
        <v>0.62579590699479681</v>
      </c>
      <c r="ABF10" s="120">
        <v>0.62579590699479581</v>
      </c>
      <c r="ABG10" s="120">
        <v>0.62450542464585268</v>
      </c>
      <c r="ABH10" s="120">
        <v>0.6245054246458529</v>
      </c>
      <c r="ABI10" s="120">
        <v>0.62320153270588741</v>
      </c>
      <c r="ABJ10" s="120">
        <v>0.62320153270588829</v>
      </c>
      <c r="ABK10" s="120">
        <v>0.62188399798576111</v>
      </c>
      <c r="ABL10" s="120">
        <v>0.62188399798576088</v>
      </c>
      <c r="ABM10" s="120">
        <v>0.6205525815977575</v>
      </c>
      <c r="ABN10" s="120">
        <v>0.62055258159775717</v>
      </c>
      <c r="ABO10" s="120">
        <v>0.61920703877592864</v>
      </c>
      <c r="ABP10" s="120">
        <v>0.61920703877592831</v>
      </c>
      <c r="ABQ10" s="120">
        <v>0.61784711868950404</v>
      </c>
      <c r="ABR10" s="120">
        <v>0.61784711868950359</v>
      </c>
      <c r="ABS10" s="120">
        <v>0.61647256424903818</v>
      </c>
      <c r="ABT10" s="120">
        <v>0.61647256424903685</v>
      </c>
      <c r="ABU10" s="120">
        <v>0.61508311190495368</v>
      </c>
      <c r="ABV10" s="120">
        <v>0.61508311190495291</v>
      </c>
      <c r="ABW10" s="120">
        <v>0.61367849143816056</v>
      </c>
      <c r="ABX10" s="120">
        <v>0.61367849143816078</v>
      </c>
      <c r="ABY10" s="120">
        <v>0.61225842574233069</v>
      </c>
      <c r="ABZ10" s="120">
        <v>0.61225842574233014</v>
      </c>
      <c r="ACA10" s="120">
        <v>0.61082263059747932</v>
      </c>
      <c r="ACB10" s="120">
        <v>0.61082263059747899</v>
      </c>
      <c r="ACC10" s="120">
        <v>0.60937081443442287</v>
      </c>
      <c r="ACD10" s="120">
        <v>0.60937081443442254</v>
      </c>
      <c r="ACE10" s="120">
        <v>0.60790267808967358</v>
      </c>
      <c r="ACF10" s="120">
        <v>0.60790267808967391</v>
      </c>
      <c r="ACG10" s="120">
        <v>0.60641791455032501</v>
      </c>
      <c r="ACH10" s="120">
        <v>0.60641791455032457</v>
      </c>
      <c r="ACI10" s="120">
        <v>0.60491620868843177</v>
      </c>
      <c r="ACJ10" s="120">
        <v>0.60491620868843232</v>
      </c>
      <c r="ACK10" s="120">
        <v>0.60339723698438008</v>
      </c>
      <c r="ACL10" s="120">
        <v>0.60339723698438053</v>
      </c>
      <c r="ACM10" s="120">
        <v>0.60186066723870213</v>
      </c>
      <c r="ACN10" s="120">
        <v>0.60186066723870202</v>
      </c>
      <c r="ACO10" s="120">
        <v>0.60030615827177092</v>
      </c>
      <c r="ACP10" s="120">
        <v>0.60030615827177114</v>
      </c>
      <c r="ACQ10" s="120">
        <v>0.59873335961076424</v>
      </c>
      <c r="ACR10" s="120">
        <v>0.59873335961076379</v>
      </c>
      <c r="ACS10" s="120">
        <v>0.59714191116326198</v>
      </c>
      <c r="ACT10" s="120">
        <v>0.59714191116326365</v>
      </c>
      <c r="ACU10" s="120">
        <v>0.59553144287681126</v>
      </c>
      <c r="ACV10" s="120">
        <v>0.59553144287681192</v>
      </c>
      <c r="ACW10" s="120">
        <v>0.59390157438372004</v>
      </c>
      <c r="ACX10" s="120">
        <v>0.59390157438372071</v>
      </c>
      <c r="ACY10" s="120">
        <v>0.59225191463035787</v>
      </c>
      <c r="ACZ10" s="120">
        <v>0.5922519146303572</v>
      </c>
      <c r="ADA10" s="120">
        <v>0.59058206149011971</v>
      </c>
      <c r="ADB10" s="120">
        <v>0.59058206149012049</v>
      </c>
      <c r="ADC10" s="120">
        <v>0.58889160135925911</v>
      </c>
      <c r="ADD10" s="120">
        <v>0.58889160135925933</v>
      </c>
      <c r="ADE10" s="120">
        <v>0.58718010873462423</v>
      </c>
      <c r="ADF10" s="120">
        <v>0.58718010873462456</v>
      </c>
      <c r="ADG10" s="120">
        <v>0.58544714577240542</v>
      </c>
      <c r="ADH10" s="120">
        <v>0.58544714577240498</v>
      </c>
      <c r="ADI10" s="120">
        <v>0.58369226182683343</v>
      </c>
      <c r="ADJ10" s="120">
        <v>0.58369226182683476</v>
      </c>
      <c r="ADK10" s="120">
        <v>0.58191499296779292</v>
      </c>
      <c r="ADL10" s="120">
        <v>0.58191499296779248</v>
      </c>
      <c r="ADM10" s="120">
        <v>0.58011486147617108</v>
      </c>
      <c r="ADN10" s="120">
        <v>0.58011486147617131</v>
      </c>
      <c r="ADO10" s="120">
        <v>0.57829137531576758</v>
      </c>
      <c r="ADP10" s="120">
        <v>0.5782913753157678</v>
      </c>
      <c r="ADQ10" s="120">
        <v>0.57644402758044988</v>
      </c>
      <c r="ADR10" s="120">
        <v>0.5764440275804501</v>
      </c>
      <c r="ADS10" s="120">
        <v>0.57457229591519632</v>
      </c>
      <c r="ADT10" s="120">
        <v>0.57457229591519576</v>
      </c>
      <c r="ADU10" s="120">
        <v>0.57267564190957265</v>
      </c>
      <c r="ADV10" s="120">
        <v>0.57267564190957299</v>
      </c>
      <c r="ADW10" s="120">
        <v>0.570753510462082</v>
      </c>
      <c r="ADX10" s="120">
        <v>0.57075351046208311</v>
      </c>
      <c r="ADY10" s="120">
        <v>0.56880532911375092</v>
      </c>
      <c r="ADZ10" s="120">
        <v>0.56880532911375059</v>
      </c>
      <c r="AEA10" s="120">
        <v>0.56683050734917673</v>
      </c>
      <c r="AEB10" s="120">
        <v>0.56683050734917695</v>
      </c>
      <c r="AEC10" s="120">
        <v>0.56482843586318943</v>
      </c>
      <c r="AED10" s="120">
        <v>0.56482843586318876</v>
      </c>
      <c r="AEE10" s="120">
        <v>0.56279848579109482</v>
      </c>
      <c r="AEF10" s="120">
        <v>0.56279848579109437</v>
      </c>
      <c r="AEG10" s="120">
        <v>0.56074000790040635</v>
      </c>
      <c r="AEH10" s="120">
        <v>0.56074000790040612</v>
      </c>
      <c r="AEI10" s="120">
        <v>0.55865233174176543</v>
      </c>
      <c r="AEJ10" s="120">
        <v>0.5586523317417651</v>
      </c>
      <c r="AEK10" s="120">
        <v>0.55653476475663288</v>
      </c>
      <c r="AEL10" s="120">
        <v>0.55653476475663277</v>
      </c>
      <c r="AEM10" s="120">
        <v>0.55438659133916546</v>
      </c>
      <c r="AEN10" s="120">
        <v>0.55438659133916535</v>
      </c>
      <c r="AEO10" s="120">
        <v>0.5522070718494918</v>
      </c>
      <c r="AEP10" s="120">
        <v>0.55220707184949169</v>
      </c>
      <c r="AEQ10" s="120">
        <v>0.54999544157544145</v>
      </c>
      <c r="AER10" s="120">
        <v>0.549995441575442</v>
      </c>
      <c r="AES10" s="120">
        <v>0.54775090963953854</v>
      </c>
      <c r="AET10" s="120">
        <v>0.54775090963953832</v>
      </c>
      <c r="AEU10" s="120">
        <v>0.54547265784789645</v>
      </c>
      <c r="AEV10" s="120">
        <v>0.54547265784789678</v>
      </c>
      <c r="AEW10" s="120">
        <v>0.54315983947734625</v>
      </c>
      <c r="AEX10" s="120">
        <v>0.54315983947734647</v>
      </c>
      <c r="AEY10" s="120">
        <v>0.54081157799693702</v>
      </c>
      <c r="AEZ10" s="120">
        <v>0.54081157799693758</v>
      </c>
      <c r="AFA10" s="120">
        <v>0.53842696571961857</v>
      </c>
      <c r="AFB10" s="120">
        <v>0.53842696571961879</v>
      </c>
      <c r="AFC10" s="120">
        <v>0.53600506237963608</v>
      </c>
      <c r="AFD10" s="120">
        <v>0.53600506237963585</v>
      </c>
      <c r="AFE10" s="120">
        <v>0.53354489363084823</v>
      </c>
      <c r="AFF10" s="120">
        <v>0.53354489363084767</v>
      </c>
      <c r="AFG10" s="120">
        <v>0.53104544946079346</v>
      </c>
      <c r="AFH10" s="120">
        <v>0.5310454494607928</v>
      </c>
      <c r="AFI10" s="120">
        <v>0.52850568251498875</v>
      </c>
      <c r="AFJ10" s="120">
        <v>0.52850568251498808</v>
      </c>
      <c r="AFK10" s="120">
        <v>0.52592450632550258</v>
      </c>
      <c r="AFL10" s="120">
        <v>0.52592450632550181</v>
      </c>
      <c r="AFM10" s="120">
        <v>0.52330079343740743</v>
      </c>
      <c r="AFN10" s="120">
        <v>0.52330079343740765</v>
      </c>
      <c r="AFO10" s="120">
        <v>0.52063337342623783</v>
      </c>
      <c r="AFP10" s="120">
        <v>0.52063337342623883</v>
      </c>
      <c r="AFQ10" s="120">
        <v>0.51792103079904517</v>
      </c>
      <c r="AFR10" s="120">
        <v>0.51792103079904439</v>
      </c>
      <c r="AFS10" s="120">
        <v>0.51516250277107933</v>
      </c>
      <c r="AFT10" s="120">
        <v>0.51516250277107967</v>
      </c>
      <c r="AFU10" s="120">
        <v>0.51235647690951902</v>
      </c>
      <c r="AFV10" s="120">
        <v>0.51235647690951935</v>
      </c>
      <c r="AFW10" s="120">
        <v>0.50950158863498785</v>
      </c>
      <c r="AFX10" s="120">
        <v>0.50950158863498785</v>
      </c>
      <c r="AFY10" s="120">
        <v>0.50659641857088655</v>
      </c>
      <c r="AFZ10" s="120">
        <v>0.50659641857088655</v>
      </c>
      <c r="AGA10" s="120">
        <v>0.50363948972977923</v>
      </c>
      <c r="AGB10" s="120">
        <v>0.5036394897297799</v>
      </c>
      <c r="AGC10" s="120">
        <v>0.50062926452524215</v>
      </c>
      <c r="AGD10" s="120">
        <v>0.50062926452524248</v>
      </c>
      <c r="AGE10" s="120">
        <v>0.49756414159660922</v>
      </c>
      <c r="AGF10" s="120">
        <v>0.49756414159660933</v>
      </c>
      <c r="AGG10" s="120">
        <v>0.49444245243313423</v>
      </c>
      <c r="AGH10" s="120">
        <v>0.49444245243313467</v>
      </c>
      <c r="AGI10" s="120">
        <v>0.49126245778292282</v>
      </c>
      <c r="AGJ10" s="120">
        <v>0.4912624577829226</v>
      </c>
      <c r="AGK10" s="120">
        <v>0.48802234383086573</v>
      </c>
      <c r="AGL10" s="120">
        <v>0.48802234383086618</v>
      </c>
      <c r="AGM10" s="120">
        <v>0.48472021812853083</v>
      </c>
      <c r="AGN10" s="120">
        <v>0.48472021812853061</v>
      </c>
      <c r="AGO10" s="120">
        <v>0.48135410525756506</v>
      </c>
      <c r="AGP10" s="120">
        <v>0.48135410525756522</v>
      </c>
      <c r="AGQ10" s="120">
        <v>0.47792194220671858</v>
      </c>
      <c r="AGR10" s="120">
        <v>0.47792194220671902</v>
      </c>
      <c r="AGS10" s="120">
        <v>0.47442157344095148</v>
      </c>
      <c r="AGT10" s="120">
        <v>0.47442157344095148</v>
      </c>
      <c r="AGU10" s="120">
        <v>0.47085074563938251</v>
      </c>
      <c r="AGV10" s="120">
        <v>0.47085074563938289</v>
      </c>
      <c r="AGW10" s="120">
        <v>0.46720710207696603</v>
      </c>
      <c r="AGX10" s="120">
        <v>0.46720710207696603</v>
      </c>
      <c r="AGY10" s="120">
        <v>0.46348817662276398</v>
      </c>
      <c r="AGZ10" s="120">
        <v>0.46348817662276454</v>
      </c>
      <c r="AHA10" s="120">
        <v>0.45969138732555292</v>
      </c>
      <c r="AHB10" s="120">
        <v>0.45969138732555337</v>
      </c>
      <c r="AHC10" s="120">
        <v>0.45581402955519179</v>
      </c>
      <c r="AHD10" s="120">
        <v>0.45581402955519157</v>
      </c>
      <c r="AHE10" s="120">
        <v>0.45185326866574216</v>
      </c>
      <c r="AHF10" s="120">
        <v>0.45185326866574227</v>
      </c>
      <c r="AHG10" s="120">
        <v>0.44780613214374798</v>
      </c>
      <c r="AHH10" s="120">
        <v>0.44780613214374831</v>
      </c>
      <c r="AHI10" s="120">
        <v>0.44366950120234844</v>
      </c>
      <c r="AHJ10" s="120">
        <v>0.44366950120234866</v>
      </c>
      <c r="AHK10" s="120">
        <v>0.43944010177908266</v>
      </c>
      <c r="AHL10" s="120">
        <v>0.43944010177908277</v>
      </c>
      <c r="AHM10" s="120">
        <v>0.43511449489230075</v>
      </c>
      <c r="AHN10" s="120">
        <v>0.43511449489230097</v>
      </c>
      <c r="AHO10" s="120">
        <v>0.43068906630813125</v>
      </c>
      <c r="AHP10" s="120">
        <v>0.43068906630813164</v>
      </c>
      <c r="AHQ10" s="120">
        <v>0.42616001546699406</v>
      </c>
      <c r="AHR10" s="120">
        <v>0.42616001546699406</v>
      </c>
      <c r="AHS10" s="120">
        <v>0.42152334361576976</v>
      </c>
      <c r="AHT10" s="120">
        <v>0.4215233436157701</v>
      </c>
      <c r="AHU10" s="120">
        <v>0.4167748410890989</v>
      </c>
      <c r="AHV10" s="120">
        <v>0.41677484108909962</v>
      </c>
      <c r="AHW10" s="120">
        <v>0.41191007368097676</v>
      </c>
      <c r="AHX10" s="120">
        <v>0.41191007368097665</v>
      </c>
      <c r="AHY10" s="120">
        <v>0.40692436804613463</v>
      </c>
      <c r="AHZ10" s="120">
        <v>0.40692436804613441</v>
      </c>
      <c r="AIA10" s="120">
        <v>0.40181279606988002</v>
      </c>
      <c r="AIB10" s="120">
        <v>0.40181279606987952</v>
      </c>
      <c r="AIC10" s="120">
        <v>0.39657015814551588</v>
      </c>
      <c r="AID10" s="120">
        <v>0.39657015814551627</v>
      </c>
      <c r="AIE10" s="120">
        <v>0.3911909653007527</v>
      </c>
      <c r="AIF10" s="120">
        <v>0.39119096530075259</v>
      </c>
      <c r="AIG10" s="120">
        <v>0.38566942011927957</v>
      </c>
      <c r="AIH10" s="120">
        <v>0.38566942011927985</v>
      </c>
      <c r="AII10" s="120">
        <v>0.37999939641191793</v>
      </c>
      <c r="AIJ10" s="120">
        <v>0.37999939641191793</v>
      </c>
      <c r="AIK10" s="120">
        <v>0.37417441760470804</v>
      </c>
      <c r="AIL10" s="120">
        <v>0.37417441760470804</v>
      </c>
      <c r="AIM10" s="120">
        <v>0.36818763383063058</v>
      </c>
      <c r="AIN10" s="120">
        <v>0.36818763383063075</v>
      </c>
      <c r="AIO10" s="120">
        <v>0.36203179773966154</v>
      </c>
      <c r="AIP10" s="120">
        <v>0.3620317977396616</v>
      </c>
      <c r="AIQ10" s="120">
        <v>0.35569923908148759</v>
      </c>
      <c r="AIR10" s="120">
        <v>0.35569923908148726</v>
      </c>
      <c r="AIS10" s="120">
        <v>0.34918183817058823</v>
      </c>
      <c r="AIT10" s="120">
        <v>0.34918183817058834</v>
      </c>
      <c r="AIU10" s="120">
        <v>0.34247099841986767</v>
      </c>
      <c r="AIV10" s="120">
        <v>0.342470998419868</v>
      </c>
      <c r="AIW10" s="120">
        <v>0.3355576182340152</v>
      </c>
      <c r="AIX10" s="120">
        <v>0.33555761823401514</v>
      </c>
      <c r="AIY10" s="120">
        <v>0.32843206269718994</v>
      </c>
      <c r="AIZ10" s="120">
        <v>0.32843206269718972</v>
      </c>
      <c r="AJA10" s="120">
        <v>0.3210841356849955</v>
      </c>
      <c r="AJB10" s="120">
        <v>0.32108413568499544</v>
      </c>
      <c r="AJC10" s="120">
        <v>0.31350305329645289</v>
      </c>
      <c r="AJD10" s="120">
        <v>0.31350305329645278</v>
      </c>
      <c r="AJE10" s="120">
        <v>0.30567741986311814</v>
      </c>
      <c r="AJF10" s="120">
        <v>0.30567741986311853</v>
      </c>
      <c r="AJG10" s="120">
        <v>0.2975952082844287</v>
      </c>
      <c r="AJH10" s="120">
        <v>0.29759520828442854</v>
      </c>
      <c r="AJI10" s="120">
        <v>0.28924374710902045</v>
      </c>
      <c r="AJJ10" s="120">
        <v>0.28924374710902045</v>
      </c>
      <c r="AJK10" s="120">
        <v>0.28060971769835408</v>
      </c>
      <c r="AJL10" s="120">
        <v>0.28060971769835424</v>
      </c>
      <c r="AJM10" s="120">
        <v>0.27167916606550335</v>
      </c>
      <c r="AJN10" s="120">
        <v>0.27167916606550335</v>
      </c>
      <c r="AJO10" s="120">
        <v>0.26243753571104378</v>
      </c>
      <c r="AJP10" s="120">
        <v>0.26243753571104378</v>
      </c>
      <c r="AJQ10" s="120">
        <v>0.25286973016760328</v>
      </c>
      <c r="AJR10" s="120">
        <v>0.25286973016760328</v>
      </c>
      <c r="AJS10" s="120">
        <v>0.24296021728332562</v>
      </c>
      <c r="AJT10" s="120">
        <v>0.24296021728332562</v>
      </c>
      <c r="AJU10" s="120">
        <v>0.23269319190831084</v>
      </c>
      <c r="AJV10" s="120">
        <v>0.23269319190831086</v>
      </c>
      <c r="AJW10" s="120">
        <v>0.22205282015602285</v>
      </c>
      <c r="AJX10" s="120">
        <v>0.22205282015602279</v>
      </c>
      <c r="AJY10" s="120">
        <v>0.21102359760880063</v>
      </c>
      <c r="AJZ10" s="120">
        <v>0.21102359760880057</v>
      </c>
      <c r="AKA10" s="120">
        <v>0.19959086691960687</v>
      </c>
      <c r="AKB10" s="120">
        <v>0.19959086691960692</v>
      </c>
      <c r="AKC10" s="120">
        <v>0.18774155899882322</v>
      </c>
      <c r="AKD10" s="120">
        <v>0.18774155899882322</v>
      </c>
      <c r="AKE10" s="120">
        <v>0.17546524899080398</v>
      </c>
      <c r="AKF10" s="120">
        <v>0.17546524899080398</v>
      </c>
      <c r="AKG10" s="120">
        <v>0.16275565745308998</v>
      </c>
      <c r="AKH10" s="120">
        <v>0.16275565745308998</v>
      </c>
      <c r="AKI10" s="120">
        <v>0.14961278438568115</v>
      </c>
      <c r="AKJ10" s="120">
        <v>0.14961278438568112</v>
      </c>
      <c r="AKK10" s="120">
        <v>0.13604594767093656</v>
      </c>
      <c r="AKL10" s="120">
        <v>0.13604594767093658</v>
      </c>
      <c r="AKM10" s="120">
        <v>0.12207812070846559</v>
      </c>
      <c r="AKN10" s="120">
        <v>0.12207812070846558</v>
      </c>
      <c r="AKO10" s="120">
        <v>0.10775214433670044</v>
      </c>
      <c r="AKP10" s="120">
        <v>0.10775214433670044</v>
      </c>
      <c r="AKQ10" s="120">
        <v>9.31396484375E-2</v>
      </c>
      <c r="AKR10" s="120">
        <v>9.31396484375E-2</v>
      </c>
      <c r="AKS10" s="120">
        <v>7.83538818359375E-2</v>
      </c>
      <c r="AKT10" s="120">
        <v>7.83538818359375E-2</v>
      </c>
      <c r="AKU10" s="120">
        <v>6.3568115234375E-2</v>
      </c>
      <c r="AKV10" s="120">
        <v>6.3568115234375E-2</v>
      </c>
      <c r="AKW10" s="120">
        <v>4.9041748046875E-2</v>
      </c>
      <c r="AKX10" s="120">
        <v>4.9041748046875E-2</v>
      </c>
      <c r="AKY10" s="120">
        <v>3.515625E-2</v>
      </c>
      <c r="AKZ10" s="120">
        <v>3.515625E-2</v>
      </c>
      <c r="ALA10" s="120">
        <v>2.24609375E-2</v>
      </c>
      <c r="ALB10" s="120">
        <v>2.24609375E-2</v>
      </c>
      <c r="ALC10" s="120">
        <v>1.171875E-2</v>
      </c>
      <c r="ALD10" s="120">
        <v>1.171875E-2</v>
      </c>
      <c r="ALE10" s="120">
        <v>3.90625E-3</v>
      </c>
      <c r="ALF10" s="120" t="s">
        <v>105</v>
      </c>
      <c r="ALG10" s="120" t="s">
        <v>105</v>
      </c>
      <c r="ALH10" s="120" t="s">
        <v>105</v>
      </c>
      <c r="ALI10" s="120" t="s">
        <v>105</v>
      </c>
      <c r="ALJ10" s="120" t="s">
        <v>105</v>
      </c>
      <c r="ALK10" s="120" t="s">
        <v>105</v>
      </c>
      <c r="ALL10" s="120" t="s">
        <v>105</v>
      </c>
      <c r="ALM10" s="120" t="s">
        <v>105</v>
      </c>
      <c r="ALN10" s="120"/>
    </row>
    <row r="11" spans="1:1002" hidden="1">
      <c r="A11" s="119">
        <v>10</v>
      </c>
      <c r="B11" s="120">
        <v>0.77595914603928795</v>
      </c>
      <c r="C11" s="120">
        <v>0.77595914603928773</v>
      </c>
      <c r="D11" s="120">
        <v>0.77574090041811572</v>
      </c>
      <c r="E11" s="120">
        <v>0.7757409004181165</v>
      </c>
      <c r="F11" s="120">
        <v>0.77552201361686768</v>
      </c>
      <c r="G11" s="120">
        <v>0.77552201361686723</v>
      </c>
      <c r="H11" s="120">
        <v>0.77530248253329104</v>
      </c>
      <c r="I11" s="120">
        <v>0.77530248253329093</v>
      </c>
      <c r="J11" s="120">
        <v>0.77508230404348699</v>
      </c>
      <c r="K11" s="120">
        <v>0.7750823040434871</v>
      </c>
      <c r="L11" s="120">
        <v>0.77486147500172331</v>
      </c>
      <c r="M11" s="120">
        <v>0.77486147500172342</v>
      </c>
      <c r="N11" s="120">
        <v>0.77463999224024249</v>
      </c>
      <c r="O11" s="120">
        <v>0.77463999224024382</v>
      </c>
      <c r="P11" s="120">
        <v>0.77441785256906848</v>
      </c>
      <c r="Q11" s="120">
        <v>0.7744178525690687</v>
      </c>
      <c r="R11" s="120">
        <v>0.77419505277581224</v>
      </c>
      <c r="S11" s="120">
        <v>0.77419505277581269</v>
      </c>
      <c r="T11" s="120">
        <v>0.77397158962547208</v>
      </c>
      <c r="U11" s="120">
        <v>0.77397158962547219</v>
      </c>
      <c r="V11" s="120">
        <v>0.77374745986023674</v>
      </c>
      <c r="W11" s="120">
        <v>0.77374745986023674</v>
      </c>
      <c r="X11" s="120">
        <v>0.77352266019928395</v>
      </c>
      <c r="Y11" s="120">
        <v>0.77352266019928406</v>
      </c>
      <c r="Z11" s="120">
        <v>0.77329718733857489</v>
      </c>
      <c r="AA11" s="120">
        <v>0.77329718733857455</v>
      </c>
      <c r="AB11" s="120">
        <v>0.77307103795065069</v>
      </c>
      <c r="AC11" s="120">
        <v>0.77307103795065035</v>
      </c>
      <c r="AD11" s="120">
        <v>0.77284420868442139</v>
      </c>
      <c r="AE11" s="120">
        <v>0.7728442086844205</v>
      </c>
      <c r="AF11" s="120">
        <v>0.77261669616495876</v>
      </c>
      <c r="AG11" s="120">
        <v>0.77261669616495798</v>
      </c>
      <c r="AH11" s="120">
        <v>0.77238849699327661</v>
      </c>
      <c r="AI11" s="120">
        <v>0.77238849699327683</v>
      </c>
      <c r="AJ11" s="120">
        <v>0.7721596077461268</v>
      </c>
      <c r="AK11" s="120">
        <v>0.7721596077461258</v>
      </c>
      <c r="AL11" s="120">
        <v>0.77193002497577112</v>
      </c>
      <c r="AM11" s="120">
        <v>0.77193002497577123</v>
      </c>
      <c r="AN11" s="120">
        <v>0.77169974520976847</v>
      </c>
      <c r="AO11" s="120">
        <v>0.77169974520976858</v>
      </c>
      <c r="AP11" s="120">
        <v>0.77146876495074834</v>
      </c>
      <c r="AQ11" s="120">
        <v>0.77146876495074723</v>
      </c>
      <c r="AR11" s="120">
        <v>0.77123708067618479</v>
      </c>
      <c r="AS11" s="120">
        <v>0.77123708067618491</v>
      </c>
      <c r="AT11" s="120">
        <v>0.77100468883817608</v>
      </c>
      <c r="AU11" s="120">
        <v>0.77100468883817652</v>
      </c>
      <c r="AV11" s="120">
        <v>0.7707715858632086</v>
      </c>
      <c r="AW11" s="120">
        <v>0.77077158586320882</v>
      </c>
      <c r="AX11" s="120">
        <v>0.77053776815192521</v>
      </c>
      <c r="AY11" s="120">
        <v>0.77053776815192543</v>
      </c>
      <c r="AZ11" s="120">
        <v>0.77030323207889206</v>
      </c>
      <c r="BA11" s="120">
        <v>0.77030323207889195</v>
      </c>
      <c r="BB11" s="120">
        <v>0.77006797399236038</v>
      </c>
      <c r="BC11" s="120">
        <v>0.77006797399236071</v>
      </c>
      <c r="BD11" s="120">
        <v>0.76983199021402493</v>
      </c>
      <c r="BE11" s="120">
        <v>0.76983199021402526</v>
      </c>
      <c r="BF11" s="120">
        <v>0.76959527703878228</v>
      </c>
      <c r="BG11" s="120">
        <v>0.76959527703878194</v>
      </c>
      <c r="BH11" s="120">
        <v>0.76935783073448305</v>
      </c>
      <c r="BI11" s="120">
        <v>0.76935783073448416</v>
      </c>
      <c r="BJ11" s="120">
        <v>0.76911964754168938</v>
      </c>
      <c r="BK11" s="120">
        <v>0.7691196475416896</v>
      </c>
      <c r="BL11" s="120">
        <v>0.76888072367341287</v>
      </c>
      <c r="BM11" s="120">
        <v>0.76888072367341243</v>
      </c>
      <c r="BN11" s="120">
        <v>0.76864105531486948</v>
      </c>
      <c r="BO11" s="120">
        <v>0.76864105531486882</v>
      </c>
      <c r="BP11" s="120">
        <v>0.76840063862321883</v>
      </c>
      <c r="BQ11" s="120">
        <v>0.76840063862321961</v>
      </c>
      <c r="BR11" s="120">
        <v>0.76815946972730575</v>
      </c>
      <c r="BS11" s="120">
        <v>0.76815946972730575</v>
      </c>
      <c r="BT11" s="120">
        <v>0.76791754472739493</v>
      </c>
      <c r="BU11" s="120">
        <v>0.76791754472739526</v>
      </c>
      <c r="BV11" s="120">
        <v>0.76767485969490479</v>
      </c>
      <c r="BW11" s="120">
        <v>0.7676748596949049</v>
      </c>
      <c r="BX11" s="120">
        <v>0.76743141067214005</v>
      </c>
      <c r="BY11" s="120">
        <v>0.76743141067214082</v>
      </c>
      <c r="BZ11" s="120">
        <v>0.76718719367202359</v>
      </c>
      <c r="CA11" s="120">
        <v>0.7671871936720237</v>
      </c>
      <c r="CB11" s="120">
        <v>0.76694220467780694</v>
      </c>
      <c r="CC11" s="120">
        <v>0.7669422046778066</v>
      </c>
      <c r="CD11" s="120">
        <v>0.76669643964280831</v>
      </c>
      <c r="CE11" s="120">
        <v>0.76669643964280798</v>
      </c>
      <c r="CF11" s="120">
        <v>0.76644989449012257</v>
      </c>
      <c r="CG11" s="120">
        <v>0.76644989449012313</v>
      </c>
      <c r="CH11" s="120">
        <v>0.76620256511233709</v>
      </c>
      <c r="CI11" s="120">
        <v>0.76620256511233698</v>
      </c>
      <c r="CJ11" s="120">
        <v>0.7659544473712403</v>
      </c>
      <c r="CK11" s="120">
        <v>0.76595444737124085</v>
      </c>
      <c r="CL11" s="120">
        <v>0.76570553709753808</v>
      </c>
      <c r="CM11" s="120">
        <v>0.76570553709753841</v>
      </c>
      <c r="CN11" s="120">
        <v>0.76545583009055074</v>
      </c>
      <c r="CO11" s="120">
        <v>0.7654558300905504</v>
      </c>
      <c r="CP11" s="120">
        <v>0.76520532211791581</v>
      </c>
      <c r="CQ11" s="120">
        <v>0.76520532211791636</v>
      </c>
      <c r="CR11" s="120">
        <v>0.76495400891529353</v>
      </c>
      <c r="CS11" s="120">
        <v>0.76495400891529264</v>
      </c>
      <c r="CT11" s="120">
        <v>0.76470188618604695</v>
      </c>
      <c r="CU11" s="120">
        <v>0.76470188618604573</v>
      </c>
      <c r="CV11" s="120">
        <v>0.764448949600947</v>
      </c>
      <c r="CW11" s="120">
        <v>0.76444894960094578</v>
      </c>
      <c r="CX11" s="120">
        <v>0.76419519479785003</v>
      </c>
      <c r="CY11" s="120">
        <v>0.7641951947978497</v>
      </c>
      <c r="CZ11" s="120">
        <v>0.76394061738138475</v>
      </c>
      <c r="DA11" s="120">
        <v>0.76394061738138463</v>
      </c>
      <c r="DB11" s="120">
        <v>0.76368521292263192</v>
      </c>
      <c r="DC11" s="120">
        <v>0.76368521292263192</v>
      </c>
      <c r="DD11" s="120">
        <v>0.76342897695880274</v>
      </c>
      <c r="DE11" s="120">
        <v>0.76342897695880108</v>
      </c>
      <c r="DF11" s="120">
        <v>0.76317190499289989</v>
      </c>
      <c r="DG11" s="120">
        <v>0.76317190499290033</v>
      </c>
      <c r="DH11" s="120">
        <v>0.76291399249340064</v>
      </c>
      <c r="DI11" s="120">
        <v>0.76291399249340086</v>
      </c>
      <c r="DJ11" s="120">
        <v>0.76265523489390996</v>
      </c>
      <c r="DK11" s="120">
        <v>0.76265523489391085</v>
      </c>
      <c r="DL11" s="120">
        <v>0.76239562759282509</v>
      </c>
      <c r="DM11" s="120">
        <v>0.76239562759282509</v>
      </c>
      <c r="DN11" s="120">
        <v>0.76213516595298947</v>
      </c>
      <c r="DO11" s="120">
        <v>0.76213516595298958</v>
      </c>
      <c r="DP11" s="120">
        <v>0.76187384530134439</v>
      </c>
      <c r="DQ11" s="120">
        <v>0.76187384530134428</v>
      </c>
      <c r="DR11" s="120">
        <v>0.76161166092857857</v>
      </c>
      <c r="DS11" s="120">
        <v>0.7616116609285789</v>
      </c>
      <c r="DT11" s="120">
        <v>0.76134860808877047</v>
      </c>
      <c r="DU11" s="120">
        <v>0.76134860808877147</v>
      </c>
      <c r="DV11" s="120">
        <v>0.76108468199902801</v>
      </c>
      <c r="DW11" s="120">
        <v>0.76108468199902768</v>
      </c>
      <c r="DX11" s="120">
        <v>0.76081987783911509</v>
      </c>
      <c r="DY11" s="120">
        <v>0.76081987783911531</v>
      </c>
      <c r="DZ11" s="120">
        <v>0.76055419075109709</v>
      </c>
      <c r="EA11" s="120">
        <v>0.76055419075109776</v>
      </c>
      <c r="EB11" s="120">
        <v>0.76028761583895421</v>
      </c>
      <c r="EC11" s="120">
        <v>0.76028761583895299</v>
      </c>
      <c r="ED11" s="120">
        <v>0.76002014816820329</v>
      </c>
      <c r="EE11" s="120">
        <v>0.76002014816820374</v>
      </c>
      <c r="EF11" s="120">
        <v>0.7597517827655198</v>
      </c>
      <c r="EG11" s="120">
        <v>0.75975178276552036</v>
      </c>
      <c r="EH11" s="120">
        <v>0.75948251461834548</v>
      </c>
      <c r="EI11" s="120">
        <v>0.75948251461834559</v>
      </c>
      <c r="EJ11" s="120">
        <v>0.759212338674496</v>
      </c>
      <c r="EK11" s="120">
        <v>0.75921233867449622</v>
      </c>
      <c r="EL11" s="120">
        <v>0.75894124984175981</v>
      </c>
      <c r="EM11" s="120">
        <v>0.75894124984176059</v>
      </c>
      <c r="EN11" s="120">
        <v>0.75866924298750305</v>
      </c>
      <c r="EO11" s="120">
        <v>0.75866924298750216</v>
      </c>
      <c r="EP11" s="120">
        <v>0.75839631293825094</v>
      </c>
      <c r="EQ11" s="120">
        <v>0.75839631293825083</v>
      </c>
      <c r="ER11" s="120">
        <v>0.75812245447928306</v>
      </c>
      <c r="ES11" s="120">
        <v>0.75812245447928284</v>
      </c>
      <c r="ET11" s="120">
        <v>0.75784766235421142</v>
      </c>
      <c r="EU11" s="120">
        <v>0.75784766235421142</v>
      </c>
      <c r="EV11" s="120">
        <v>0.75757193126455691</v>
      </c>
      <c r="EW11" s="120">
        <v>0.75757193126455691</v>
      </c>
      <c r="EX11" s="120">
        <v>0.75729525586932089</v>
      </c>
      <c r="EY11" s="120">
        <v>0.75729525586932078</v>
      </c>
      <c r="EZ11" s="120">
        <v>0.75701763078455153</v>
      </c>
      <c r="FA11" s="120">
        <v>0.75701763078455164</v>
      </c>
      <c r="FB11" s="120">
        <v>0.7567390505829017</v>
      </c>
      <c r="FC11" s="120">
        <v>0.75673905058290192</v>
      </c>
      <c r="FD11" s="120">
        <v>0.75645950979318899</v>
      </c>
      <c r="FE11" s="120">
        <v>0.75645950979318921</v>
      </c>
      <c r="FF11" s="120">
        <v>0.756179002899939</v>
      </c>
      <c r="FG11" s="120">
        <v>0.756179002899938</v>
      </c>
      <c r="FH11" s="120">
        <v>0.75589752434292778</v>
      </c>
      <c r="FI11" s="120">
        <v>0.75589752434292723</v>
      </c>
      <c r="FJ11" s="120">
        <v>0.75561506851672866</v>
      </c>
      <c r="FK11" s="120">
        <v>0.75561506851672855</v>
      </c>
      <c r="FL11" s="120">
        <v>0.75533162977023449</v>
      </c>
      <c r="FM11" s="120">
        <v>0.75533162977023405</v>
      </c>
      <c r="FN11" s="120">
        <v>0.7550472024061845</v>
      </c>
      <c r="FO11" s="120">
        <v>0.75504720240618384</v>
      </c>
      <c r="FP11" s="120">
        <v>0.75476178068069044</v>
      </c>
      <c r="FQ11" s="120">
        <v>0.75476178068069122</v>
      </c>
      <c r="FR11" s="120">
        <v>0.75447535880274308</v>
      </c>
      <c r="FS11" s="120">
        <v>0.75447535880274286</v>
      </c>
      <c r="FT11" s="120">
        <v>0.75418793093372205</v>
      </c>
      <c r="FU11" s="120">
        <v>0.75418793093372172</v>
      </c>
      <c r="FV11" s="120">
        <v>0.75389949118689314</v>
      </c>
      <c r="FW11" s="120">
        <v>0.75389949118689381</v>
      </c>
      <c r="FX11" s="120">
        <v>0.7536100336269127</v>
      </c>
      <c r="FY11" s="120">
        <v>0.75361003362691259</v>
      </c>
      <c r="FZ11" s="120">
        <v>0.75331955226930236</v>
      </c>
      <c r="GA11" s="120">
        <v>0.75331955226930236</v>
      </c>
      <c r="GB11" s="120">
        <v>0.75302804107993859</v>
      </c>
      <c r="GC11" s="120">
        <v>0.75302804107993793</v>
      </c>
      <c r="GD11" s="120">
        <v>0.75273549397452566</v>
      </c>
      <c r="GE11" s="120">
        <v>0.75273549397452499</v>
      </c>
      <c r="GF11" s="120">
        <v>0.75244190481806061</v>
      </c>
      <c r="GG11" s="120">
        <v>0.75244190481806139</v>
      </c>
      <c r="GH11" s="120">
        <v>0.75214726742429783</v>
      </c>
      <c r="GI11" s="120">
        <v>0.75214726742429616</v>
      </c>
      <c r="GJ11" s="120">
        <v>0.75185157555519411</v>
      </c>
      <c r="GK11" s="120">
        <v>0.75185157555519422</v>
      </c>
      <c r="GL11" s="120">
        <v>0.75155482292036901</v>
      </c>
      <c r="GM11" s="120">
        <v>0.75155482292037046</v>
      </c>
      <c r="GN11" s="120">
        <v>0.75125700317653288</v>
      </c>
      <c r="GO11" s="120">
        <v>0.75125700317653277</v>
      </c>
      <c r="GP11" s="120">
        <v>0.75095810992691625</v>
      </c>
      <c r="GQ11" s="120">
        <v>0.75095810992691725</v>
      </c>
      <c r="GR11" s="120">
        <v>0.75065813672070703</v>
      </c>
      <c r="GS11" s="120">
        <v>0.75065813672070791</v>
      </c>
      <c r="GT11" s="120">
        <v>0.75035707705245192</v>
      </c>
      <c r="GU11" s="120">
        <v>0.75035707705245269</v>
      </c>
      <c r="GV11" s="120">
        <v>0.75005492436147536</v>
      </c>
      <c r="GW11" s="120">
        <v>0.75005492436147569</v>
      </c>
      <c r="GX11" s="120">
        <v>0.74975167203127768</v>
      </c>
      <c r="GY11" s="120">
        <v>0.74975167203127757</v>
      </c>
      <c r="GZ11" s="120">
        <v>0.74944731338892345</v>
      </c>
      <c r="HA11" s="120">
        <v>0.74944731338892179</v>
      </c>
      <c r="HB11" s="120">
        <v>0.74914184170443088</v>
      </c>
      <c r="HC11" s="120">
        <v>0.74914184170443143</v>
      </c>
      <c r="HD11" s="120">
        <v>0.74883525019014885</v>
      </c>
      <c r="HE11" s="120">
        <v>0.74883525019014907</v>
      </c>
      <c r="HF11" s="120">
        <v>0.74852753200012034</v>
      </c>
      <c r="HG11" s="120">
        <v>0.74852753200011946</v>
      </c>
      <c r="HH11" s="120">
        <v>0.74821868022944504</v>
      </c>
      <c r="HI11" s="120">
        <v>0.74821868022944416</v>
      </c>
      <c r="HJ11" s="120">
        <v>0.74790868791362664</v>
      </c>
      <c r="HK11" s="120">
        <v>0.74790868791362719</v>
      </c>
      <c r="HL11" s="120">
        <v>0.74759754802792344</v>
      </c>
      <c r="HM11" s="120">
        <v>0.74759754802792311</v>
      </c>
      <c r="HN11" s="120">
        <v>0.74728525348666885</v>
      </c>
      <c r="HO11" s="120">
        <v>0.74728525348666808</v>
      </c>
      <c r="HP11" s="120">
        <v>0.7469717971426042</v>
      </c>
      <c r="HQ11" s="120">
        <v>0.74697179714260387</v>
      </c>
      <c r="HR11" s="120">
        <v>0.74665717178619007</v>
      </c>
      <c r="HS11" s="120">
        <v>0.74665717178619018</v>
      </c>
      <c r="HT11" s="120">
        <v>0.74634137014491142</v>
      </c>
      <c r="HU11" s="120">
        <v>0.74634137014491175</v>
      </c>
      <c r="HV11" s="120">
        <v>0.74602438488257594</v>
      </c>
      <c r="HW11" s="120">
        <v>0.74602438488257594</v>
      </c>
      <c r="HX11" s="120">
        <v>0.74570620859859493</v>
      </c>
      <c r="HY11" s="120">
        <v>0.74570620859859604</v>
      </c>
      <c r="HZ11" s="120">
        <v>0.74538683382726623</v>
      </c>
      <c r="IA11" s="120">
        <v>0.74538683382726634</v>
      </c>
      <c r="IB11" s="120">
        <v>0.74506625303703033</v>
      </c>
      <c r="IC11" s="120">
        <v>0.74506625303702978</v>
      </c>
      <c r="ID11" s="120">
        <v>0.74474445862973981</v>
      </c>
      <c r="IE11" s="120">
        <v>0.74474445862973981</v>
      </c>
      <c r="IF11" s="120">
        <v>0.74442144293989065</v>
      </c>
      <c r="IG11" s="120">
        <v>0.74442144293989054</v>
      </c>
      <c r="IH11" s="120">
        <v>0.74409719823386899</v>
      </c>
      <c r="II11" s="120">
        <v>0.74409719823386855</v>
      </c>
      <c r="IJ11" s="120">
        <v>0.74377171670916775</v>
      </c>
      <c r="IK11" s="120">
        <v>0.74377171670916753</v>
      </c>
      <c r="IL11" s="120">
        <v>0.74344499049360224</v>
      </c>
      <c r="IM11" s="120">
        <v>0.74344499049360302</v>
      </c>
      <c r="IN11" s="120">
        <v>0.74311701164451682</v>
      </c>
      <c r="IO11" s="120">
        <v>0.74311701164451704</v>
      </c>
      <c r="IP11" s="120">
        <v>0.7427877721479671</v>
      </c>
      <c r="IQ11" s="120">
        <v>0.74278777214796843</v>
      </c>
      <c r="IR11" s="120">
        <v>0.74245726391791123</v>
      </c>
      <c r="IS11" s="120">
        <v>0.74245726391791167</v>
      </c>
      <c r="IT11" s="120">
        <v>0.74212547879536506</v>
      </c>
      <c r="IU11" s="120">
        <v>0.74212547879536583</v>
      </c>
      <c r="IV11" s="120">
        <v>0.74179240854757089</v>
      </c>
      <c r="IW11" s="120">
        <v>0.74179240854756989</v>
      </c>
      <c r="IX11" s="120">
        <v>0.74145804486713052</v>
      </c>
      <c r="IY11" s="120">
        <v>0.74145804486713029</v>
      </c>
      <c r="IZ11" s="120">
        <v>0.74112237937114733</v>
      </c>
      <c r="JA11" s="120">
        <v>0.74112237937114711</v>
      </c>
      <c r="JB11" s="120">
        <v>0.7407854036003414</v>
      </c>
      <c r="JC11" s="120">
        <v>0.74078540360034018</v>
      </c>
      <c r="JD11" s="120">
        <v>0.74044710901815136</v>
      </c>
      <c r="JE11" s="120">
        <v>0.74044710901815203</v>
      </c>
      <c r="JF11" s="120">
        <v>0.74010748700984019</v>
      </c>
      <c r="JG11" s="120">
        <v>0.74010748700983997</v>
      </c>
      <c r="JH11" s="120">
        <v>0.73976652888156869</v>
      </c>
      <c r="JI11" s="120">
        <v>0.7397665288815678</v>
      </c>
      <c r="JJ11" s="120">
        <v>0.73942422585945966</v>
      </c>
      <c r="JK11" s="120">
        <v>0.73942422585945955</v>
      </c>
      <c r="JL11" s="120">
        <v>0.73908056908866526</v>
      </c>
      <c r="JM11" s="120">
        <v>0.73908056908866493</v>
      </c>
      <c r="JN11" s="120">
        <v>0.73873554963239396</v>
      </c>
      <c r="JO11" s="120">
        <v>0.73873554963239396</v>
      </c>
      <c r="JP11" s="120">
        <v>0.73838915847094344</v>
      </c>
      <c r="JQ11" s="120">
        <v>0.73838915847094488</v>
      </c>
      <c r="JR11" s="120">
        <v>0.73804138650071849</v>
      </c>
      <c r="JS11" s="120">
        <v>0.73804138650071738</v>
      </c>
      <c r="JT11" s="120">
        <v>0.73769222453321337</v>
      </c>
      <c r="JU11" s="120">
        <v>0.73769222453321381</v>
      </c>
      <c r="JV11" s="120">
        <v>0.73734166329401341</v>
      </c>
      <c r="JW11" s="120">
        <v>0.73734166329401318</v>
      </c>
      <c r="JX11" s="120">
        <v>0.73698969342174914</v>
      </c>
      <c r="JY11" s="120">
        <v>0.73698969342175025</v>
      </c>
      <c r="JZ11" s="120">
        <v>0.73663630546705972</v>
      </c>
      <c r="KA11" s="120">
        <v>0.73663630546706038</v>
      </c>
      <c r="KB11" s="120">
        <v>0.73628148989152109</v>
      </c>
      <c r="KC11" s="120">
        <v>0.73628148989152065</v>
      </c>
      <c r="KD11" s="120">
        <v>0.73592523706657487</v>
      </c>
      <c r="KE11" s="120">
        <v>0.73592523706657575</v>
      </c>
      <c r="KF11" s="120">
        <v>0.73556753727243196</v>
      </c>
      <c r="KG11" s="120">
        <v>0.73556753727243196</v>
      </c>
      <c r="KH11" s="120">
        <v>0.73520838069696048</v>
      </c>
      <c r="KI11" s="120">
        <v>0.73520838069696004</v>
      </c>
      <c r="KJ11" s="120">
        <v>0.73484775743455943</v>
      </c>
      <c r="KK11" s="120">
        <v>0.73484775743455988</v>
      </c>
      <c r="KL11" s="120">
        <v>0.73448565748501893</v>
      </c>
      <c r="KM11" s="120">
        <v>0.73448565748501826</v>
      </c>
      <c r="KN11" s="120">
        <v>0.73412207075234903</v>
      </c>
      <c r="KO11" s="120">
        <v>0.73412207075234825</v>
      </c>
      <c r="KP11" s="120">
        <v>0.73375698704361247</v>
      </c>
      <c r="KQ11" s="120">
        <v>0.73375698704361314</v>
      </c>
      <c r="KR11" s="120">
        <v>0.73339039606771927</v>
      </c>
      <c r="KS11" s="120">
        <v>0.73339039606771872</v>
      </c>
      <c r="KT11" s="120">
        <v>0.73302228743421627</v>
      </c>
      <c r="KU11" s="120">
        <v>0.73302228743421582</v>
      </c>
      <c r="KV11" s="120">
        <v>0.73265265065205354</v>
      </c>
      <c r="KW11" s="120">
        <v>0.73265265065205343</v>
      </c>
      <c r="KX11" s="120">
        <v>0.73228147512833142</v>
      </c>
      <c r="KY11" s="120">
        <v>0.73228147512833031</v>
      </c>
      <c r="KZ11" s="120">
        <v>0.7319087501670295</v>
      </c>
      <c r="LA11" s="120">
        <v>0.7319087501670285</v>
      </c>
      <c r="LB11" s="120">
        <v>0.7315344649677149</v>
      </c>
      <c r="LC11" s="120">
        <v>0.73153446496771579</v>
      </c>
      <c r="LD11" s="120">
        <v>0.73115860862423721</v>
      </c>
      <c r="LE11" s="120">
        <v>0.73115860862423732</v>
      </c>
      <c r="LF11" s="120">
        <v>0.73078117012339006</v>
      </c>
      <c r="LG11" s="120">
        <v>0.73078117012338994</v>
      </c>
      <c r="LH11" s="120">
        <v>0.7304021383435636</v>
      </c>
      <c r="LI11" s="120">
        <v>0.73040213834356238</v>
      </c>
      <c r="LJ11" s="120">
        <v>0.73002150205337335</v>
      </c>
      <c r="LK11" s="120">
        <v>0.73002150205337368</v>
      </c>
      <c r="LL11" s="120">
        <v>0.72963924991026718</v>
      </c>
      <c r="LM11" s="120">
        <v>0.72963924991026685</v>
      </c>
      <c r="LN11" s="120">
        <v>0.72925537045910538</v>
      </c>
      <c r="LO11" s="120">
        <v>0.72925537045910582</v>
      </c>
      <c r="LP11" s="120">
        <v>0.72886985213072764</v>
      </c>
      <c r="LQ11" s="120">
        <v>0.72886985213072863</v>
      </c>
      <c r="LR11" s="120">
        <v>0.72848268324049437</v>
      </c>
      <c r="LS11" s="120">
        <v>0.72848268324049514</v>
      </c>
      <c r="LT11" s="120">
        <v>0.72809385198679866</v>
      </c>
      <c r="LU11" s="120">
        <v>0.7280938519867991</v>
      </c>
      <c r="LV11" s="120">
        <v>0.72770334644956269</v>
      </c>
      <c r="LW11" s="120">
        <v>0.72770334644956369</v>
      </c>
      <c r="LX11" s="120">
        <v>0.72731115458871054</v>
      </c>
      <c r="LY11" s="120">
        <v>0.72731115458871221</v>
      </c>
      <c r="LZ11" s="120">
        <v>0.72691726424261194</v>
      </c>
      <c r="MA11" s="120">
        <v>0.7269172642426116</v>
      </c>
      <c r="MB11" s="120">
        <v>0.72652166312649613</v>
      </c>
      <c r="MC11" s="120">
        <v>0.72652166312649624</v>
      </c>
      <c r="MD11" s="120">
        <v>0.7261243388308638</v>
      </c>
      <c r="ME11" s="120">
        <v>0.72612433883086425</v>
      </c>
      <c r="MF11" s="120">
        <v>0.72572527881984106</v>
      </c>
      <c r="MG11" s="120">
        <v>0.72572527881984106</v>
      </c>
      <c r="MH11" s="120">
        <v>0.72532447042953452</v>
      </c>
      <c r="MI11" s="120">
        <v>0.72532447042953496</v>
      </c>
      <c r="MJ11" s="120">
        <v>0.72492190086634156</v>
      </c>
      <c r="MK11" s="120">
        <v>0.72492190086634178</v>
      </c>
      <c r="ML11" s="120">
        <v>0.72451755720524746</v>
      </c>
      <c r="MM11" s="120">
        <v>0.72451755720524702</v>
      </c>
      <c r="MN11" s="120">
        <v>0.7241114263880799</v>
      </c>
      <c r="MO11" s="120">
        <v>0.72411142638808035</v>
      </c>
      <c r="MP11" s="120">
        <v>0.7237034952217527</v>
      </c>
      <c r="MQ11" s="120">
        <v>0.72370349522175226</v>
      </c>
      <c r="MR11" s="120">
        <v>0.72329375037646559</v>
      </c>
      <c r="MS11" s="120">
        <v>0.72329375037646526</v>
      </c>
      <c r="MT11" s="120">
        <v>0.72288217838387947</v>
      </c>
      <c r="MU11" s="120">
        <v>0.72288217838387869</v>
      </c>
      <c r="MV11" s="120">
        <v>0.72246876563526863</v>
      </c>
      <c r="MW11" s="120">
        <v>0.72246876563526918</v>
      </c>
      <c r="MX11" s="120">
        <v>0.72205349837963451</v>
      </c>
      <c r="MY11" s="120">
        <v>0.72205349837963495</v>
      </c>
      <c r="MZ11" s="120">
        <v>0.72163636272178777</v>
      </c>
      <c r="NA11" s="120">
        <v>0.72163636272178855</v>
      </c>
      <c r="NB11" s="120">
        <v>0.72121734462040799</v>
      </c>
      <c r="NC11" s="120">
        <v>0.72121734462040854</v>
      </c>
      <c r="ND11" s="120">
        <v>0.72079642988606096</v>
      </c>
      <c r="NE11" s="120">
        <v>0.72079642988606085</v>
      </c>
      <c r="NF11" s="120">
        <v>0.72037360417918728</v>
      </c>
      <c r="NG11" s="120">
        <v>0.72037360417918761</v>
      </c>
      <c r="NH11" s="120">
        <v>0.71994885300805955</v>
      </c>
      <c r="NI11" s="120">
        <v>0.719948853008059</v>
      </c>
      <c r="NJ11" s="120">
        <v>0.71952216172670092</v>
      </c>
      <c r="NK11" s="120">
        <v>0.71952216172670191</v>
      </c>
      <c r="NL11" s="120">
        <v>0.71909351553277523</v>
      </c>
      <c r="NM11" s="120">
        <v>0.71909351553277567</v>
      </c>
      <c r="NN11" s="120">
        <v>0.71866289946543227</v>
      </c>
      <c r="NO11" s="120">
        <v>0.71866289946543205</v>
      </c>
      <c r="NP11" s="120">
        <v>0.71823029840312502</v>
      </c>
      <c r="NQ11" s="120">
        <v>0.71823029840312513</v>
      </c>
      <c r="NR11" s="120">
        <v>0.71779569706138779</v>
      </c>
      <c r="NS11" s="120">
        <v>0.71779569706138813</v>
      </c>
      <c r="NT11" s="120">
        <v>0.7173590799905738</v>
      </c>
      <c r="NU11" s="120">
        <v>0.71735907999057391</v>
      </c>
      <c r="NV11" s="120">
        <v>0.71692043157355689</v>
      </c>
      <c r="NW11" s="120">
        <v>0.71692043157355612</v>
      </c>
      <c r="NX11" s="120">
        <v>0.71647973602339654</v>
      </c>
      <c r="NY11" s="120">
        <v>0.71647973602339576</v>
      </c>
      <c r="NZ11" s="120">
        <v>0.71603697738095162</v>
      </c>
      <c r="OA11" s="120">
        <v>0.71603697738095295</v>
      </c>
      <c r="OB11" s="120">
        <v>0.71559213951247713</v>
      </c>
      <c r="OC11" s="120">
        <v>0.71559213951247647</v>
      </c>
      <c r="OD11" s="120">
        <v>0.71514520610714227</v>
      </c>
      <c r="OE11" s="120">
        <v>0.71514520610714283</v>
      </c>
      <c r="OF11" s="120">
        <v>0.71469616067454755</v>
      </c>
      <c r="OG11" s="120">
        <v>0.71469616067454711</v>
      </c>
      <c r="OH11" s="120">
        <v>0.71424498654216551</v>
      </c>
      <c r="OI11" s="120">
        <v>0.71424498654216528</v>
      </c>
      <c r="OJ11" s="120">
        <v>0.71379166685275397</v>
      </c>
      <c r="OK11" s="120">
        <v>0.71379166685275397</v>
      </c>
      <c r="OL11" s="120">
        <v>0.71333618456172576</v>
      </c>
      <c r="OM11" s="120">
        <v>0.71333618456172465</v>
      </c>
      <c r="ON11" s="120">
        <v>0.71287852243445449</v>
      </c>
      <c r="OO11" s="120">
        <v>0.71287852243445449</v>
      </c>
      <c r="OP11" s="120">
        <v>0.71241866304355805</v>
      </c>
      <c r="OQ11" s="120">
        <v>0.71241866304355761</v>
      </c>
      <c r="OR11" s="120">
        <v>0.71195658876611279</v>
      </c>
      <c r="OS11" s="120">
        <v>0.71195658876611279</v>
      </c>
      <c r="OT11" s="120">
        <v>0.71149228178083224</v>
      </c>
      <c r="OU11" s="120">
        <v>0.71149228178083146</v>
      </c>
      <c r="OV11" s="120">
        <v>0.7110257240651906</v>
      </c>
      <c r="OW11" s="120">
        <v>0.71102572406519016</v>
      </c>
      <c r="OX11" s="120">
        <v>0.71055689739249073</v>
      </c>
      <c r="OY11" s="120">
        <v>0.71055689739248995</v>
      </c>
      <c r="OZ11" s="120">
        <v>0.71008578332889116</v>
      </c>
      <c r="PA11" s="120">
        <v>0.71008578332889161</v>
      </c>
      <c r="PB11" s="120">
        <v>0.70961236323037102</v>
      </c>
      <c r="PC11" s="120">
        <v>0.70961236323037158</v>
      </c>
      <c r="PD11" s="120">
        <v>0.70913661823964125</v>
      </c>
      <c r="PE11" s="120">
        <v>0.70913661823964103</v>
      </c>
      <c r="PF11" s="120">
        <v>0.70865852928300144</v>
      </c>
      <c r="PG11" s="120">
        <v>0.70865852928300188</v>
      </c>
      <c r="PH11" s="120">
        <v>0.70817807706714553</v>
      </c>
      <c r="PI11" s="120">
        <v>0.70817807706714486</v>
      </c>
      <c r="PJ11" s="120">
        <v>0.70769524207589507</v>
      </c>
      <c r="PK11" s="120">
        <v>0.7076952420758954</v>
      </c>
      <c r="PL11" s="120">
        <v>0.70721000456689387</v>
      </c>
      <c r="PM11" s="120">
        <v>0.70721000456689365</v>
      </c>
      <c r="PN11" s="120">
        <v>0.70672234456822114</v>
      </c>
      <c r="PO11" s="120">
        <v>0.70672234456822103</v>
      </c>
      <c r="PP11" s="120">
        <v>0.70623224187495715</v>
      </c>
      <c r="PQ11" s="120">
        <v>0.70623224187495681</v>
      </c>
      <c r="PR11" s="120">
        <v>0.70573967604568089</v>
      </c>
      <c r="PS11" s="120">
        <v>0.70573967604568089</v>
      </c>
      <c r="PT11" s="120">
        <v>0.70524462639890273</v>
      </c>
      <c r="PU11" s="120">
        <v>0.70524462639890251</v>
      </c>
      <c r="PV11" s="120">
        <v>0.70474707200943043</v>
      </c>
      <c r="PW11" s="120">
        <v>0.70474707200943165</v>
      </c>
      <c r="PX11" s="120">
        <v>0.70424699170467442</v>
      </c>
      <c r="PY11" s="120">
        <v>0.7042469917046742</v>
      </c>
      <c r="PZ11" s="120">
        <v>0.70374436406087004</v>
      </c>
      <c r="QA11" s="120">
        <v>0.70374436406086927</v>
      </c>
      <c r="QB11" s="120">
        <v>0.70323916739924675</v>
      </c>
      <c r="QC11" s="120">
        <v>0.70323916739924741</v>
      </c>
      <c r="QD11" s="120">
        <v>0.70273137978211597</v>
      </c>
      <c r="QE11" s="120">
        <v>0.70273137978211586</v>
      </c>
      <c r="QF11" s="120">
        <v>0.70222097900888136</v>
      </c>
      <c r="QG11" s="120">
        <v>0.70222097900888103</v>
      </c>
      <c r="QH11" s="120">
        <v>0.70170794261198299</v>
      </c>
      <c r="QI11" s="120">
        <v>0.7017079426119831</v>
      </c>
      <c r="QJ11" s="120">
        <v>0.70119224785276169</v>
      </c>
      <c r="QK11" s="120">
        <v>0.70119224785276046</v>
      </c>
      <c r="QL11" s="120">
        <v>0.70067387171724205</v>
      </c>
      <c r="QM11" s="120">
        <v>0.70067387171724249</v>
      </c>
      <c r="QN11" s="120">
        <v>0.70015279091183968</v>
      </c>
      <c r="QO11" s="120">
        <v>0.7001527909118398</v>
      </c>
      <c r="QP11" s="120">
        <v>0.69962898185897848</v>
      </c>
      <c r="QQ11" s="120">
        <v>0.69962898185897837</v>
      </c>
      <c r="QR11" s="120">
        <v>0.69910242069263451</v>
      </c>
      <c r="QS11" s="120">
        <v>0.69910242069263506</v>
      </c>
      <c r="QT11" s="120">
        <v>0.69857308325378975</v>
      </c>
      <c r="QU11" s="120">
        <v>0.69857308325378964</v>
      </c>
      <c r="QV11" s="120">
        <v>0.69804094508578829</v>
      </c>
      <c r="QW11" s="120">
        <v>0.69804094508578862</v>
      </c>
      <c r="QX11" s="120">
        <v>0.69750598142962317</v>
      </c>
      <c r="QY11" s="120">
        <v>0.69750598142962328</v>
      </c>
      <c r="QZ11" s="120">
        <v>0.69696816721911103</v>
      </c>
      <c r="RA11" s="120">
        <v>0.69696816721911059</v>
      </c>
      <c r="RB11" s="120">
        <v>0.69642747707598318</v>
      </c>
      <c r="RC11" s="120">
        <v>0.69642747707598385</v>
      </c>
      <c r="RD11" s="120">
        <v>0.69588388530488199</v>
      </c>
      <c r="RE11" s="120">
        <v>0.69588388530488154</v>
      </c>
      <c r="RF11" s="120">
        <v>0.69533736588825035</v>
      </c>
      <c r="RG11" s="120">
        <v>0.69533736588825035</v>
      </c>
      <c r="RH11" s="120">
        <v>0.6947878924811296</v>
      </c>
      <c r="RI11" s="120">
        <v>0.69478789248112915</v>
      </c>
      <c r="RJ11" s="120">
        <v>0.69423543840584845</v>
      </c>
      <c r="RK11" s="120">
        <v>0.69423543840584845</v>
      </c>
      <c r="RL11" s="120">
        <v>0.69367997664660619</v>
      </c>
      <c r="RM11" s="120">
        <v>0.69367997664660674</v>
      </c>
      <c r="RN11" s="120">
        <v>0.69312147984395722</v>
      </c>
      <c r="RO11" s="120">
        <v>0.69312147984395689</v>
      </c>
      <c r="RP11" s="120">
        <v>0.69255992028916658</v>
      </c>
      <c r="RQ11" s="120">
        <v>0.69255992028916669</v>
      </c>
      <c r="RR11" s="120">
        <v>0.69199526991847626</v>
      </c>
      <c r="RS11" s="120">
        <v>0.69199526991847582</v>
      </c>
      <c r="RT11" s="120">
        <v>0.69142750030723077</v>
      </c>
      <c r="RU11" s="120">
        <v>0.69142750030723099</v>
      </c>
      <c r="RV11" s="120">
        <v>0.69085658266390693</v>
      </c>
      <c r="RW11" s="120">
        <v>0.69085658266390626</v>
      </c>
      <c r="RX11" s="120">
        <v>0.69028248782400481</v>
      </c>
      <c r="RY11" s="120">
        <v>0.69028248782400481</v>
      </c>
      <c r="RZ11" s="120">
        <v>0.68970518624382338</v>
      </c>
      <c r="SA11" s="120">
        <v>0.68970518624382304</v>
      </c>
      <c r="SB11" s="120">
        <v>0.689124647994108</v>
      </c>
      <c r="SC11" s="120">
        <v>0.68912464799410822</v>
      </c>
      <c r="SD11" s="120">
        <v>0.6885408427535642</v>
      </c>
      <c r="SE11" s="120">
        <v>0.68854084275356475</v>
      </c>
      <c r="SF11" s="120">
        <v>0.68795373980223984</v>
      </c>
      <c r="SG11" s="120">
        <v>0.6879537398022405</v>
      </c>
      <c r="SH11" s="120">
        <v>0.6873633080147723</v>
      </c>
      <c r="SI11" s="120">
        <v>0.6873633080147723</v>
      </c>
      <c r="SJ11" s="120">
        <v>0.68676951585348955</v>
      </c>
      <c r="SK11" s="120">
        <v>0.68676951585348922</v>
      </c>
      <c r="SL11" s="120">
        <v>0.68617233136137679</v>
      </c>
      <c r="SM11" s="120">
        <v>0.68617233136137634</v>
      </c>
      <c r="SN11" s="120">
        <v>0.68557172215488527</v>
      </c>
      <c r="SO11" s="120">
        <v>0.68557172215488604</v>
      </c>
      <c r="SP11" s="120">
        <v>0.68496765541660154</v>
      </c>
      <c r="SQ11" s="120">
        <v>0.68496765541660221</v>
      </c>
      <c r="SR11" s="120">
        <v>0.68436009788775021</v>
      </c>
      <c r="SS11" s="120">
        <v>0.68436009788775143</v>
      </c>
      <c r="ST11" s="120">
        <v>0.68374901586054837</v>
      </c>
      <c r="SU11" s="120">
        <v>0.68374901586054837</v>
      </c>
      <c r="SV11" s="120">
        <v>0.68313437517038944</v>
      </c>
      <c r="SW11" s="120">
        <v>0.683134375170389</v>
      </c>
      <c r="SX11" s="120">
        <v>0.68251614118786863</v>
      </c>
      <c r="SY11" s="120">
        <v>0.68251614118786796</v>
      </c>
      <c r="SZ11" s="120">
        <v>0.68189427881063103</v>
      </c>
      <c r="TA11" s="120">
        <v>0.68189427881063114</v>
      </c>
      <c r="TB11" s="120">
        <v>0.68126875245504959</v>
      </c>
      <c r="TC11" s="120">
        <v>0.6812687524550497</v>
      </c>
      <c r="TD11" s="120">
        <v>0.68063952604771571</v>
      </c>
      <c r="TE11" s="120">
        <v>0.68063952604771549</v>
      </c>
      <c r="TF11" s="120">
        <v>0.68000656301675932</v>
      </c>
      <c r="TG11" s="120">
        <v>0.68000656301675932</v>
      </c>
      <c r="TH11" s="120">
        <v>0.67936982628296372</v>
      </c>
      <c r="TI11" s="120">
        <v>0.67936982628296549</v>
      </c>
      <c r="TJ11" s="120">
        <v>0.67872927825070417</v>
      </c>
      <c r="TK11" s="120">
        <v>0.67872927825070428</v>
      </c>
      <c r="TL11" s="120">
        <v>0.67808488079866602</v>
      </c>
      <c r="TM11" s="120">
        <v>0.67808488079866613</v>
      </c>
      <c r="TN11" s="120">
        <v>0.67743659527038569</v>
      </c>
      <c r="TO11" s="120">
        <v>0.6774365952703848</v>
      </c>
      <c r="TP11" s="120">
        <v>0.67678438246455841</v>
      </c>
      <c r="TQ11" s="120">
        <v>0.67678438246455819</v>
      </c>
      <c r="TR11" s="120">
        <v>0.67612820262514883</v>
      </c>
      <c r="TS11" s="120">
        <v>0.67612820262514839</v>
      </c>
      <c r="TT11" s="120">
        <v>0.67546801543126822</v>
      </c>
      <c r="TU11" s="120">
        <v>0.67546801543126889</v>
      </c>
      <c r="TV11" s="120">
        <v>0.67480377998683616</v>
      </c>
      <c r="TW11" s="120">
        <v>0.67480377998683549</v>
      </c>
      <c r="TX11" s="120">
        <v>0.67413545480999959</v>
      </c>
      <c r="TY11" s="120">
        <v>0.67413545481000003</v>
      </c>
      <c r="TZ11" s="120">
        <v>0.67346299782233088</v>
      </c>
      <c r="UA11" s="120">
        <v>0.67346299782232866</v>
      </c>
      <c r="UB11" s="120">
        <v>0.67278636633775279</v>
      </c>
      <c r="UC11" s="120">
        <v>0.67278636633775368</v>
      </c>
      <c r="UD11" s="120">
        <v>0.67210551705125299</v>
      </c>
      <c r="UE11" s="120">
        <v>0.67210551705125232</v>
      </c>
      <c r="UF11" s="120">
        <v>0.67142040602729469</v>
      </c>
      <c r="UG11" s="120">
        <v>0.67142040602729391</v>
      </c>
      <c r="UH11" s="120">
        <v>0.67073098868799941</v>
      </c>
      <c r="UI11" s="120">
        <v>0.67073098868800018</v>
      </c>
      <c r="UJ11" s="120">
        <v>0.67003721980104269</v>
      </c>
      <c r="UK11" s="120">
        <v>0.67003721980104303</v>
      </c>
      <c r="UL11" s="120">
        <v>0.6693390534672643</v>
      </c>
      <c r="UM11" s="120">
        <v>0.66933905346726463</v>
      </c>
      <c r="UN11" s="120">
        <v>0.66863644310800707</v>
      </c>
      <c r="UO11" s="120">
        <v>0.66863644310800741</v>
      </c>
      <c r="UP11" s="120">
        <v>0.66792934145214722</v>
      </c>
      <c r="UQ11" s="120">
        <v>0.66792934145214711</v>
      </c>
      <c r="UR11" s="120">
        <v>0.66721770052282914</v>
      </c>
      <c r="US11" s="120">
        <v>0.66721770052282847</v>
      </c>
      <c r="UT11" s="120">
        <v>0.66650147162388684</v>
      </c>
      <c r="UU11" s="120">
        <v>0.6665014716238874</v>
      </c>
      <c r="UV11" s="120">
        <v>0.66578060532594641</v>
      </c>
      <c r="UW11" s="120">
        <v>0.66578060532594563</v>
      </c>
      <c r="UX11" s="120">
        <v>0.6650550514521929</v>
      </c>
      <c r="UY11" s="120">
        <v>0.66505505145219268</v>
      </c>
      <c r="UZ11" s="120">
        <v>0.6643247590638125</v>
      </c>
      <c r="VA11" s="120">
        <v>0.66432475906381128</v>
      </c>
      <c r="VB11" s="120">
        <v>0.66358967644507172</v>
      </c>
      <c r="VC11" s="120">
        <v>0.66358967644507061</v>
      </c>
      <c r="VD11" s="120">
        <v>0.66284975108805166</v>
      </c>
      <c r="VE11" s="120">
        <v>0.66284975108805078</v>
      </c>
      <c r="VF11" s="120">
        <v>0.66210492967700496</v>
      </c>
      <c r="VG11" s="120">
        <v>0.66210492967700496</v>
      </c>
      <c r="VH11" s="120">
        <v>0.66135515807234491</v>
      </c>
      <c r="VI11" s="120">
        <v>0.66135515807234468</v>
      </c>
      <c r="VJ11" s="120">
        <v>0.66060038129423171</v>
      </c>
      <c r="VK11" s="120">
        <v>0.66060038129423149</v>
      </c>
      <c r="VL11" s="120">
        <v>0.65984054350577315</v>
      </c>
      <c r="VM11" s="120">
        <v>0.65984054350577237</v>
      </c>
      <c r="VN11" s="120">
        <v>0.65907558799580024</v>
      </c>
      <c r="VO11" s="120">
        <v>0.65907558799580135</v>
      </c>
      <c r="VP11" s="120">
        <v>0.65830545716123556</v>
      </c>
      <c r="VQ11" s="120">
        <v>0.65830545716123656</v>
      </c>
      <c r="VR11" s="120">
        <v>0.65753009248900773</v>
      </c>
      <c r="VS11" s="120">
        <v>0.6575300924890084</v>
      </c>
      <c r="VT11" s="120">
        <v>0.65674943453752543</v>
      </c>
      <c r="VU11" s="120">
        <v>0.65674943453752499</v>
      </c>
      <c r="VV11" s="120">
        <v>0.65596342291769394</v>
      </c>
      <c r="VW11" s="120">
        <v>0.65596342291769272</v>
      </c>
      <c r="VX11" s="120">
        <v>0.65517199627344525</v>
      </c>
      <c r="VY11" s="120">
        <v>0.65517199627344613</v>
      </c>
      <c r="VZ11" s="120">
        <v>0.65437509226179424</v>
      </c>
      <c r="WA11" s="120">
        <v>0.65437509226179358</v>
      </c>
      <c r="WB11" s="120">
        <v>0.65357264753236732</v>
      </c>
      <c r="WC11" s="120">
        <v>0.65357264753236843</v>
      </c>
      <c r="WD11" s="120">
        <v>0.65276459770644124</v>
      </c>
      <c r="WE11" s="120">
        <v>0.65276459770644213</v>
      </c>
      <c r="WF11" s="120">
        <v>0.65195087735541624</v>
      </c>
      <c r="WG11" s="120">
        <v>0.6519508773554169</v>
      </c>
      <c r="WH11" s="120">
        <v>0.65113141997876267</v>
      </c>
      <c r="WI11" s="120">
        <v>0.65113141997876289</v>
      </c>
      <c r="WJ11" s="120">
        <v>0.65030615798138169</v>
      </c>
      <c r="WK11" s="120">
        <v>0.65030615798138058</v>
      </c>
      <c r="WL11" s="120">
        <v>0.64947502265039936</v>
      </c>
      <c r="WM11" s="120">
        <v>0.6494750226503988</v>
      </c>
      <c r="WN11" s="120">
        <v>0.64863794413133846</v>
      </c>
      <c r="WO11" s="120">
        <v>0.6486379441313378</v>
      </c>
      <c r="WP11" s="120">
        <v>0.64779485140368054</v>
      </c>
      <c r="WQ11" s="120">
        <v>0.64779485140368143</v>
      </c>
      <c r="WR11" s="120">
        <v>0.64694567225578692</v>
      </c>
      <c r="WS11" s="120">
        <v>0.64694567225578625</v>
      </c>
      <c r="WT11" s="120">
        <v>0.64609033325914933</v>
      </c>
      <c r="WU11" s="120">
        <v>0.64609033325914877</v>
      </c>
      <c r="WV11" s="120">
        <v>0.64522875974197302</v>
      </c>
      <c r="WW11" s="120">
        <v>0.64522875974197225</v>
      </c>
      <c r="WX11" s="120">
        <v>0.64436087576204693</v>
      </c>
      <c r="WY11" s="120">
        <v>0.64436087576204659</v>
      </c>
      <c r="WZ11" s="120">
        <v>0.64348660407889358</v>
      </c>
      <c r="XA11" s="120">
        <v>0.64348660407889302</v>
      </c>
      <c r="XB11" s="120">
        <v>0.64260586612516712</v>
      </c>
      <c r="XC11" s="120">
        <v>0.64260586612516757</v>
      </c>
      <c r="XD11" s="120">
        <v>0.64171858197728682</v>
      </c>
      <c r="XE11" s="120">
        <v>0.64171858197728715</v>
      </c>
      <c r="XF11" s="120">
        <v>0.64082467032527091</v>
      </c>
      <c r="XG11" s="120">
        <v>0.64082467032527002</v>
      </c>
      <c r="XH11" s="120">
        <v>0.63992404844174045</v>
      </c>
      <c r="XI11" s="120">
        <v>0.63992404844173956</v>
      </c>
      <c r="XJ11" s="120">
        <v>0.63901663215009297</v>
      </c>
      <c r="XK11" s="120">
        <v>0.63901663215009363</v>
      </c>
      <c r="XL11" s="120">
        <v>0.63810233579178699</v>
      </c>
      <c r="XM11" s="120">
        <v>0.63810233579178766</v>
      </c>
      <c r="XN11" s="120">
        <v>0.63718107219272357</v>
      </c>
      <c r="XO11" s="120">
        <v>0.6371810721927238</v>
      </c>
      <c r="XP11" s="120">
        <v>0.63625275262869929</v>
      </c>
      <c r="XQ11" s="120">
        <v>0.63625275262869896</v>
      </c>
      <c r="XR11" s="120">
        <v>0.63531728678988975</v>
      </c>
      <c r="XS11" s="120">
        <v>0.63531728678988941</v>
      </c>
      <c r="XT11" s="120">
        <v>0.63437458274434044</v>
      </c>
      <c r="XU11" s="120">
        <v>0.63437458274434078</v>
      </c>
      <c r="XV11" s="120">
        <v>0.63342454690043115</v>
      </c>
      <c r="XW11" s="120">
        <v>0.63342454690043126</v>
      </c>
      <c r="XX11" s="120">
        <v>0.63246708396826612</v>
      </c>
      <c r="XY11" s="120">
        <v>0.63246708396826679</v>
      </c>
      <c r="XZ11" s="120">
        <v>0.63150209691997439</v>
      </c>
      <c r="YA11" s="120">
        <v>0.6315020969199745</v>
      </c>
      <c r="YB11" s="120">
        <v>0.63052948694887068</v>
      </c>
      <c r="YC11" s="120">
        <v>0.63052948694887079</v>
      </c>
      <c r="YD11" s="120">
        <v>0.62954915342744489</v>
      </c>
      <c r="YE11" s="120">
        <v>0.62954915342744588</v>
      </c>
      <c r="YF11" s="120">
        <v>0.628560993864127</v>
      </c>
      <c r="YG11" s="120">
        <v>0.62856099386412667</v>
      </c>
      <c r="YH11" s="120">
        <v>0.62756490385880759</v>
      </c>
      <c r="YI11" s="120">
        <v>0.62756490385880803</v>
      </c>
      <c r="YJ11" s="120">
        <v>0.62656077705705437</v>
      </c>
      <c r="YK11" s="120">
        <v>0.62656077705705382</v>
      </c>
      <c r="YL11" s="120">
        <v>0.62554850510297366</v>
      </c>
      <c r="YM11" s="120">
        <v>0.62554850510297433</v>
      </c>
      <c r="YN11" s="120">
        <v>0.62452797759070455</v>
      </c>
      <c r="YO11" s="120">
        <v>0.62452797759070444</v>
      </c>
      <c r="YP11" s="120">
        <v>0.62349908201444915</v>
      </c>
      <c r="YQ11" s="120">
        <v>0.62349908201444837</v>
      </c>
      <c r="YR11" s="120">
        <v>0.62246170371702536</v>
      </c>
      <c r="YS11" s="120">
        <v>0.62246170371702503</v>
      </c>
      <c r="YT11" s="120">
        <v>0.62141572583687121</v>
      </c>
      <c r="YU11" s="120">
        <v>0.62141572583687132</v>
      </c>
      <c r="YV11" s="120">
        <v>0.62036102925346237</v>
      </c>
      <c r="YW11" s="120">
        <v>0.6203610292534627</v>
      </c>
      <c r="YX11" s="120">
        <v>0.61929749253105704</v>
      </c>
      <c r="YY11" s="120">
        <v>0.61929749253105582</v>
      </c>
      <c r="YZ11" s="120">
        <v>0.61822499186073987</v>
      </c>
      <c r="ZA11" s="120">
        <v>0.61822499186073965</v>
      </c>
      <c r="ZB11" s="120">
        <v>0.61714340100069476</v>
      </c>
      <c r="ZC11" s="120">
        <v>0.6171434010006932</v>
      </c>
      <c r="ZD11" s="120">
        <v>0.61605259121461364</v>
      </c>
      <c r="ZE11" s="120">
        <v>0.61605259121461531</v>
      </c>
      <c r="ZF11" s="120">
        <v>0.61495243120823706</v>
      </c>
      <c r="ZG11" s="120">
        <v>0.61495243120823717</v>
      </c>
      <c r="ZH11" s="120">
        <v>0.61384278706387341</v>
      </c>
      <c r="ZI11" s="120">
        <v>0.61384278706387263</v>
      </c>
      <c r="ZJ11" s="120">
        <v>0.61272352217290427</v>
      </c>
      <c r="ZK11" s="120">
        <v>0.61272352217290504</v>
      </c>
      <c r="ZL11" s="120">
        <v>0.61159449716615222</v>
      </c>
      <c r="ZM11" s="120">
        <v>0.61159449716615166</v>
      </c>
      <c r="ZN11" s="120">
        <v>0.61045556984202631</v>
      </c>
      <c r="ZO11" s="120">
        <v>0.61045556984202609</v>
      </c>
      <c r="ZP11" s="120">
        <v>0.6093065950924188</v>
      </c>
      <c r="ZQ11" s="120">
        <v>0.60930659509241969</v>
      </c>
      <c r="ZR11" s="120">
        <v>0.60814742482619044</v>
      </c>
      <c r="ZS11" s="120">
        <v>0.60814742482619</v>
      </c>
      <c r="ZT11" s="120">
        <v>0.60697790789021278</v>
      </c>
      <c r="ZU11" s="120">
        <v>0.60697790789021322</v>
      </c>
      <c r="ZV11" s="120">
        <v>0.60579788998785533</v>
      </c>
      <c r="ZW11" s="120">
        <v>0.60579788998785489</v>
      </c>
      <c r="ZX11" s="120">
        <v>0.60460721359480396</v>
      </c>
      <c r="ZY11" s="120">
        <v>0.60460721359480285</v>
      </c>
      <c r="ZZ11" s="120">
        <v>0.60340571787213759</v>
      </c>
      <c r="AAA11" s="120">
        <v>0.60340571787213659</v>
      </c>
      <c r="AAB11" s="120">
        <v>0.6021932385765314</v>
      </c>
      <c r="AAC11" s="120">
        <v>0.6021932385765324</v>
      </c>
      <c r="AAD11" s="120">
        <v>0.60096960796749577</v>
      </c>
      <c r="AAE11" s="120">
        <v>0.60096960796749455</v>
      </c>
      <c r="AAF11" s="120">
        <v>0.59973465471150278</v>
      </c>
      <c r="AAG11" s="120">
        <v>0.599734654711503</v>
      </c>
      <c r="AAH11" s="120">
        <v>0.59848820378293166</v>
      </c>
      <c r="AAI11" s="120">
        <v>0.59848820378293111</v>
      </c>
      <c r="AAJ11" s="120">
        <v>0.59723007636164338</v>
      </c>
      <c r="AAK11" s="120">
        <v>0.59723007636164382</v>
      </c>
      <c r="AAL11" s="120">
        <v>0.59596008972710102</v>
      </c>
      <c r="AAM11" s="120">
        <v>0.59596008972710091</v>
      </c>
      <c r="AAN11" s="120">
        <v>0.59467805714887123</v>
      </c>
      <c r="AAO11" s="120">
        <v>0.59467805714887112</v>
      </c>
      <c r="AAP11" s="120">
        <v>0.59338378777336587</v>
      </c>
      <c r="AAQ11" s="120">
        <v>0.59338378777336653</v>
      </c>
      <c r="AAR11" s="120">
        <v>0.59207708650668078</v>
      </c>
      <c r="AAS11" s="120">
        <v>0.59207708650668056</v>
      </c>
      <c r="AAT11" s="120">
        <v>0.59075775389335972</v>
      </c>
      <c r="AAU11" s="120">
        <v>0.59075775389335894</v>
      </c>
      <c r="AAV11" s="120">
        <v>0.5894255859909161</v>
      </c>
      <c r="AAW11" s="120">
        <v>0.5894255859909161</v>
      </c>
      <c r="AAX11" s="120">
        <v>0.58808037423996251</v>
      </c>
      <c r="AAY11" s="120">
        <v>0.58808037423996196</v>
      </c>
      <c r="AAZ11" s="120">
        <v>0.58672190532972257</v>
      </c>
      <c r="ABA11" s="120">
        <v>0.58672190532972257</v>
      </c>
      <c r="ABB11" s="120">
        <v>0.58534996105877934</v>
      </c>
      <c r="ABC11" s="120">
        <v>0.58534996105877901</v>
      </c>
      <c r="ABD11" s="120">
        <v>0.58396431819081629</v>
      </c>
      <c r="ABE11" s="120">
        <v>0.58396431819081784</v>
      </c>
      <c r="ABF11" s="120">
        <v>0.58256474830518201</v>
      </c>
      <c r="ABG11" s="120">
        <v>0.58256474830518257</v>
      </c>
      <c r="ABH11" s="120">
        <v>0.58115101764201404</v>
      </c>
      <c r="ABI11" s="120">
        <v>0.58115101764201382</v>
      </c>
      <c r="ABJ11" s="120">
        <v>0.57972288694173202</v>
      </c>
      <c r="ABK11" s="120">
        <v>0.57972288694173091</v>
      </c>
      <c r="ABL11" s="120">
        <v>0.57828011127862677</v>
      </c>
      <c r="ABM11" s="120">
        <v>0.57828011127862733</v>
      </c>
      <c r="ABN11" s="120">
        <v>0.57682243988831239</v>
      </c>
      <c r="ABO11" s="120">
        <v>0.57682243988831294</v>
      </c>
      <c r="ABP11" s="120">
        <v>0.57534961598874312</v>
      </c>
      <c r="ABQ11" s="120">
        <v>0.57534961598874301</v>
      </c>
      <c r="ABR11" s="120">
        <v>0.57386137659455272</v>
      </c>
      <c r="ABS11" s="120">
        <v>0.57386137659455438</v>
      </c>
      <c r="ABT11" s="120">
        <v>0.57235745232439472</v>
      </c>
      <c r="ABU11" s="120">
        <v>0.57235745232439483</v>
      </c>
      <c r="ABV11" s="120">
        <v>0.57083756720097489</v>
      </c>
      <c r="ABW11" s="120">
        <v>0.57083756720097556</v>
      </c>
      <c r="ABX11" s="120">
        <v>0.56930143844346714</v>
      </c>
      <c r="ABY11" s="120">
        <v>0.56930143844346726</v>
      </c>
      <c r="ABZ11" s="120">
        <v>0.56774877625194142</v>
      </c>
      <c r="ACA11" s="120">
        <v>0.56774877625194187</v>
      </c>
      <c r="ACB11" s="120">
        <v>0.5661792835834808</v>
      </c>
      <c r="ACC11" s="120">
        <v>0.56617928358348157</v>
      </c>
      <c r="ACD11" s="120">
        <v>0.56459265591956898</v>
      </c>
      <c r="ACE11" s="120">
        <v>0.5645926559195692</v>
      </c>
      <c r="ACF11" s="120">
        <v>0.56298858102438065</v>
      </c>
      <c r="ACG11" s="120">
        <v>0.56298858102438021</v>
      </c>
      <c r="ACH11" s="120">
        <v>0.56136673869353548</v>
      </c>
      <c r="ACI11" s="120">
        <v>0.56136673869353559</v>
      </c>
      <c r="ACJ11" s="120">
        <v>0.5597268004928917</v>
      </c>
      <c r="ACK11" s="120">
        <v>0.55972680049289136</v>
      </c>
      <c r="ACL11" s="120">
        <v>0.55806842948688551</v>
      </c>
      <c r="ACM11" s="120">
        <v>0.55806842948688506</v>
      </c>
      <c r="ACN11" s="120">
        <v>0.55639127995596405</v>
      </c>
      <c r="ACO11" s="120">
        <v>0.55639127995596427</v>
      </c>
      <c r="ACP11" s="120">
        <v>0.5546949971025642</v>
      </c>
      <c r="ACQ11" s="120">
        <v>0.55469499710256465</v>
      </c>
      <c r="ACR11" s="120">
        <v>0.55297921674510175</v>
      </c>
      <c r="ACS11" s="120">
        <v>0.55297921674510142</v>
      </c>
      <c r="ACT11" s="120">
        <v>0.55124356499941085</v>
      </c>
      <c r="ACU11" s="120">
        <v>0.55124356499940963</v>
      </c>
      <c r="ACV11" s="120">
        <v>0.54948765794700194</v>
      </c>
      <c r="ACW11" s="120">
        <v>0.54948765794700116</v>
      </c>
      <c r="ACX11" s="120">
        <v>0.54771110128953282</v>
      </c>
      <c r="ACY11" s="120">
        <v>0.54771110128953371</v>
      </c>
      <c r="ACZ11" s="120">
        <v>0.54591348998878264</v>
      </c>
      <c r="ADA11" s="120">
        <v>0.54591348998878175</v>
      </c>
      <c r="ADB11" s="120">
        <v>0.54409440789144314</v>
      </c>
      <c r="ADC11" s="120">
        <v>0.54409440789144292</v>
      </c>
      <c r="ADD11" s="120">
        <v>0.54225342733797088</v>
      </c>
      <c r="ADE11" s="120">
        <v>0.54225342733797066</v>
      </c>
      <c r="ADF11" s="120">
        <v>0.54039010875469951</v>
      </c>
      <c r="ADG11" s="120">
        <v>0.54039010875469951</v>
      </c>
      <c r="ADH11" s="120">
        <v>0.53850400022837663</v>
      </c>
      <c r="ADI11" s="120">
        <v>0.5385040002283763</v>
      </c>
      <c r="ADJ11" s="120">
        <v>0.53659463706224553</v>
      </c>
      <c r="ADK11" s="120">
        <v>0.53659463706224497</v>
      </c>
      <c r="ADL11" s="120">
        <v>0.53466154131271881</v>
      </c>
      <c r="ADM11" s="120">
        <v>0.53466154131271915</v>
      </c>
      <c r="ADN11" s="120">
        <v>0.53270422130568085</v>
      </c>
      <c r="ADO11" s="120">
        <v>0.53270422130568063</v>
      </c>
      <c r="ADP11" s="120">
        <v>0.53072217113132925</v>
      </c>
      <c r="ADQ11" s="120">
        <v>0.53072217113132947</v>
      </c>
      <c r="ADR11" s="120">
        <v>0.52871487011648999</v>
      </c>
      <c r="ADS11" s="120">
        <v>0.52871487011648965</v>
      </c>
      <c r="ADT11" s="120">
        <v>0.52668178227319662</v>
      </c>
      <c r="ADU11" s="120">
        <v>0.52668178227319717</v>
      </c>
      <c r="ADV11" s="120">
        <v>0.52462235572231508</v>
      </c>
      <c r="ADW11" s="120">
        <v>0.5246223557223143</v>
      </c>
      <c r="ADX11" s="120">
        <v>0.52253602209086858</v>
      </c>
      <c r="ADY11" s="120">
        <v>0.52253602209086814</v>
      </c>
      <c r="ADZ11" s="120">
        <v>0.52042219588170069</v>
      </c>
      <c r="AEA11" s="120">
        <v>0.52042219588170036</v>
      </c>
      <c r="AEB11" s="120">
        <v>0.51828027381397135</v>
      </c>
      <c r="AEC11" s="120">
        <v>0.51828027381397168</v>
      </c>
      <c r="AED11" s="120">
        <v>0.51610963413291899</v>
      </c>
      <c r="AEE11" s="120">
        <v>0.51610963413291944</v>
      </c>
      <c r="AEF11" s="120">
        <v>0.51390963588724603</v>
      </c>
      <c r="AEG11" s="120">
        <v>0.51390963588724636</v>
      </c>
      <c r="AEH11" s="120">
        <v>0.51167961817233421</v>
      </c>
      <c r="AEI11" s="120">
        <v>0.51167961817233454</v>
      </c>
      <c r="AEJ11" s="120">
        <v>0.50941889933744167</v>
      </c>
      <c r="AEK11" s="120">
        <v>0.50941889933744156</v>
      </c>
      <c r="AEL11" s="120">
        <v>0.50712677615488644</v>
      </c>
      <c r="AEM11" s="120">
        <v>0.50712677615488633</v>
      </c>
      <c r="AEN11" s="120">
        <v>0.50480252294910211</v>
      </c>
      <c r="AEO11" s="120">
        <v>0.50480252294910144</v>
      </c>
      <c r="AEP11" s="120">
        <v>0.50244539068333649</v>
      </c>
      <c r="AEQ11" s="120">
        <v>0.50244539068333716</v>
      </c>
      <c r="AER11" s="120">
        <v>0.50005460600161178</v>
      </c>
      <c r="AES11" s="120">
        <v>0.50005460600161111</v>
      </c>
      <c r="AET11" s="120">
        <v>0.49762937022341142</v>
      </c>
      <c r="AEU11" s="120">
        <v>0.49762937022341108</v>
      </c>
      <c r="AEV11" s="120">
        <v>0.49516885828843787</v>
      </c>
      <c r="AEW11" s="120">
        <v>0.49516885828843776</v>
      </c>
      <c r="AEX11" s="120">
        <v>0.49267221764855207</v>
      </c>
      <c r="AEY11" s="120">
        <v>0.49267221764855246</v>
      </c>
      <c r="AEZ11" s="120">
        <v>0.49013856710390041</v>
      </c>
      <c r="AFA11" s="120">
        <v>0.49013856710390091</v>
      </c>
      <c r="AFB11" s="120">
        <v>0.48756699557998634</v>
      </c>
      <c r="AFC11" s="120">
        <v>0.48756699557998645</v>
      </c>
      <c r="AFD11" s="120">
        <v>0.48495656084228139</v>
      </c>
      <c r="AFE11" s="120">
        <v>0.48495656084228089</v>
      </c>
      <c r="AFF11" s="120">
        <v>0.48230628814472287</v>
      </c>
      <c r="AFG11" s="120">
        <v>0.48230628814472254</v>
      </c>
      <c r="AFH11" s="120">
        <v>0.47961516880825256</v>
      </c>
      <c r="AFI11" s="120">
        <v>0.47961516880825295</v>
      </c>
      <c r="AFJ11" s="120">
        <v>0.47688215872526768</v>
      </c>
      <c r="AFK11" s="120">
        <v>0.47688215872526751</v>
      </c>
      <c r="AFL11" s="120">
        <v>0.47410617678563161</v>
      </c>
      <c r="AFM11" s="120">
        <v>0.47410617678563144</v>
      </c>
      <c r="AFN11" s="120">
        <v>0.47128610321960634</v>
      </c>
      <c r="AFO11" s="120">
        <v>0.47128610321960601</v>
      </c>
      <c r="AFP11" s="120">
        <v>0.46842077785276925</v>
      </c>
      <c r="AFQ11" s="120">
        <v>0.46842077785276953</v>
      </c>
      <c r="AFR11" s="120">
        <v>0.46550899826769421</v>
      </c>
      <c r="AFS11" s="120">
        <v>0.46550899826769471</v>
      </c>
      <c r="AFT11" s="120">
        <v>0.46254951786683007</v>
      </c>
      <c r="AFU11" s="120">
        <v>0.46254951786683068</v>
      </c>
      <c r="AFV11" s="120">
        <v>0.45954104383069494</v>
      </c>
      <c r="AFW11" s="120">
        <v>0.45954104383069477</v>
      </c>
      <c r="AFX11" s="120">
        <v>0.45648223496512569</v>
      </c>
      <c r="AFY11" s="120">
        <v>0.45648223496512563</v>
      </c>
      <c r="AFZ11" s="120">
        <v>0.45337169943097511</v>
      </c>
      <c r="AGA11" s="120">
        <v>0.45337169943097544</v>
      </c>
      <c r="AGB11" s="120">
        <v>0.45020799234923226</v>
      </c>
      <c r="AGC11" s="120">
        <v>0.45020799234923237</v>
      </c>
      <c r="AGD11" s="120">
        <v>0.44698961327416764</v>
      </c>
      <c r="AGE11" s="120">
        <v>0.44698961327416775</v>
      </c>
      <c r="AGF11" s="120">
        <v>0.4437150035266717</v>
      </c>
      <c r="AGG11" s="120">
        <v>0.4437150035266712</v>
      </c>
      <c r="AGH11" s="120">
        <v>0.4403825433795317</v>
      </c>
      <c r="AGI11" s="120">
        <v>0.44038254337953175</v>
      </c>
      <c r="AGJ11" s="120">
        <v>0.43699054908597212</v>
      </c>
      <c r="AGK11" s="120">
        <v>0.43699054908597196</v>
      </c>
      <c r="AGL11" s="120">
        <v>0.43353726974233298</v>
      </c>
      <c r="AGM11" s="120">
        <v>0.43353726974233309</v>
      </c>
      <c r="AGN11" s="120">
        <v>0.43002088397534211</v>
      </c>
      <c r="AGO11" s="120">
        <v>0.43002088397534211</v>
      </c>
      <c r="AGP11" s="120">
        <v>0.42643949644402424</v>
      </c>
      <c r="AGQ11" s="120">
        <v>0.4264394964440239</v>
      </c>
      <c r="AGR11" s="120">
        <v>0.42279113414588054</v>
      </c>
      <c r="AGS11" s="120">
        <v>0.42279113414588054</v>
      </c>
      <c r="AGT11" s="120">
        <v>0.41907374251663565</v>
      </c>
      <c r="AGU11" s="120">
        <v>0.41907374251663532</v>
      </c>
      <c r="AGV11" s="120">
        <v>0.41528518131253228</v>
      </c>
      <c r="AGW11" s="120">
        <v>0.41528518131253189</v>
      </c>
      <c r="AGX11" s="120">
        <v>0.41142322026393757</v>
      </c>
      <c r="AGY11" s="120">
        <v>0.41142322026393746</v>
      </c>
      <c r="AGZ11" s="120">
        <v>0.40748553448890057</v>
      </c>
      <c r="AHA11" s="120">
        <v>0.40748553448890001</v>
      </c>
      <c r="AHB11" s="120">
        <v>0.40346969965531193</v>
      </c>
      <c r="AHC11" s="120">
        <v>0.40346969965531188</v>
      </c>
      <c r="AHD11" s="120">
        <v>0.39937318688053836</v>
      </c>
      <c r="AHE11" s="120">
        <v>0.39937318688053836</v>
      </c>
      <c r="AHF11" s="120">
        <v>0.39519335735782307</v>
      </c>
      <c r="AHG11" s="120">
        <v>0.39519335735782313</v>
      </c>
      <c r="AHH11" s="120">
        <v>0.39092745669950507</v>
      </c>
      <c r="AHI11" s="120">
        <v>0.39092745669950479</v>
      </c>
      <c r="AHJ11" s="120">
        <v>0.38657260898826101</v>
      </c>
      <c r="AHK11" s="120">
        <v>0.38657260898826074</v>
      </c>
      <c r="AHL11" s="120">
        <v>0.38212581052921984</v>
      </c>
      <c r="AHM11" s="120">
        <v>0.3821258105292199</v>
      </c>
      <c r="AHN11" s="120">
        <v>0.37758392329809887</v>
      </c>
      <c r="AHO11" s="120">
        <v>0.37758392329809859</v>
      </c>
      <c r="AHP11" s="120">
        <v>0.37294366808363005</v>
      </c>
      <c r="AHQ11" s="120">
        <v>0.37294366808362983</v>
      </c>
      <c r="AHR11" s="120">
        <v>0.36820161732669643</v>
      </c>
      <c r="AHS11" s="120">
        <v>0.36820161732669593</v>
      </c>
      <c r="AHT11" s="120">
        <v>0.36335418766405325</v>
      </c>
      <c r="AHU11" s="120">
        <v>0.36335418766405275</v>
      </c>
      <c r="AHV11" s="120">
        <v>0.35839763219162646</v>
      </c>
      <c r="AHW11" s="120">
        <v>0.35839763219162646</v>
      </c>
      <c r="AHX11" s="120">
        <v>0.35332803247158262</v>
      </c>
      <c r="AHY11" s="120">
        <v>0.35332803247158262</v>
      </c>
      <c r="AHZ11" s="120">
        <v>0.34814129031920643</v>
      </c>
      <c r="AIA11" s="120">
        <v>0.3481412903192066</v>
      </c>
      <c r="AIB11" s="120">
        <v>0.34283311942078781</v>
      </c>
      <c r="AIC11" s="120">
        <v>0.34283311942078787</v>
      </c>
      <c r="AID11" s="120">
        <v>0.33739903685311917</v>
      </c>
      <c r="AIE11" s="120">
        <v>0.33739903685311901</v>
      </c>
      <c r="AIF11" s="120">
        <v>0.3318343545999155</v>
      </c>
      <c r="AIG11" s="120">
        <v>0.33183435459991567</v>
      </c>
      <c r="AIH11" s="120">
        <v>0.32613417119198318</v>
      </c>
      <c r="AII11" s="120">
        <v>0.3261341711919829</v>
      </c>
      <c r="AIJ11" s="120">
        <v>0.32029336363801397</v>
      </c>
      <c r="AIK11" s="120">
        <v>0.32029336363801419</v>
      </c>
      <c r="AIL11" s="120">
        <v>0.31430657986393729</v>
      </c>
      <c r="AIM11" s="120">
        <v>0.31430657986393684</v>
      </c>
      <c r="AIN11" s="120">
        <v>0.30816823194368081</v>
      </c>
      <c r="AIO11" s="120">
        <v>0.30816823194368076</v>
      </c>
      <c r="AIP11" s="120">
        <v>0.30187249048700771</v>
      </c>
      <c r="AIQ11" s="120">
        <v>0.30187249048700782</v>
      </c>
      <c r="AIR11" s="120">
        <v>0.29541328065566991</v>
      </c>
      <c r="AIS11" s="120">
        <v>0.29541328065567013</v>
      </c>
      <c r="AIT11" s="120">
        <v>0.28878428041410492</v>
      </c>
      <c r="AIU11" s="120">
        <v>0.28878428041410464</v>
      </c>
      <c r="AIV11" s="120">
        <v>0.28197892179365619</v>
      </c>
      <c r="AIW11" s="120">
        <v>0.28197892179365613</v>
      </c>
      <c r="AIX11" s="120">
        <v>0.27499039617100052</v>
      </c>
      <c r="AIY11" s="120">
        <v>0.27499039617100057</v>
      </c>
      <c r="AIZ11" s="120">
        <v>0.26781166484658681</v>
      </c>
      <c r="AJA11" s="120">
        <v>0.26781166484658697</v>
      </c>
      <c r="AJB11" s="120">
        <v>0.26043547657665328</v>
      </c>
      <c r="AJC11" s="120">
        <v>0.26043547657665356</v>
      </c>
      <c r="AJD11" s="120">
        <v>0.25285439418811062</v>
      </c>
      <c r="AJE11" s="120">
        <v>0.25285439418811057</v>
      </c>
      <c r="AJF11" s="120">
        <v>0.24506083302294562</v>
      </c>
      <c r="AJG11" s="120">
        <v>0.24506083302294576</v>
      </c>
      <c r="AJH11" s="120">
        <v>0.2370471147627195</v>
      </c>
      <c r="AJI11" s="120">
        <v>0.23704711476271945</v>
      </c>
      <c r="AJJ11" s="120">
        <v>0.2288055412343562</v>
      </c>
      <c r="AJK11" s="120">
        <v>0.2288055412343562</v>
      </c>
      <c r="AJL11" s="120">
        <v>0.22032849417661107</v>
      </c>
      <c r="AJM11" s="120">
        <v>0.22032849417661104</v>
      </c>
      <c r="AJN11" s="120">
        <v>0.21160856876151612</v>
      </c>
      <c r="AJO11" s="120">
        <v>0.21160856876151612</v>
      </c>
      <c r="AJP11" s="120">
        <v>0.20263875106454063</v>
      </c>
      <c r="AJQ11" s="120">
        <v>0.20263875106454066</v>
      </c>
      <c r="AJR11" s="120">
        <v>0.19341265286193732</v>
      </c>
      <c r="AJS11" s="120">
        <v>0.19341265286193732</v>
      </c>
      <c r="AJT11" s="120">
        <v>0.18392482137699062</v>
      </c>
      <c r="AJU11" s="120">
        <v>0.18392482137699062</v>
      </c>
      <c r="AJV11" s="120">
        <v>0.17417114727072658</v>
      </c>
      <c r="AJW11" s="120">
        <v>0.17417114727072661</v>
      </c>
      <c r="AJX11" s="120">
        <v>0.16414940178310647</v>
      </c>
      <c r="AJY11" s="120">
        <v>0.16414940178310644</v>
      </c>
      <c r="AJZ11" s="120">
        <v>0.15385994416283211</v>
      </c>
      <c r="AKA11" s="120">
        <v>0.15385994416283208</v>
      </c>
      <c r="AKB11" s="120">
        <v>0.14330665429588405</v>
      </c>
      <c r="AKC11" s="120">
        <v>0.1433066542958841</v>
      </c>
      <c r="AKD11" s="120">
        <v>0.13249816396273675</v>
      </c>
      <c r="AKE11" s="120">
        <v>0.13249816396273675</v>
      </c>
      <c r="AKF11" s="120">
        <v>0.12144948495551944</v>
      </c>
      <c r="AKG11" s="120">
        <v>0.12144948495551945</v>
      </c>
      <c r="AKH11" s="120">
        <v>0.11018416518345478</v>
      </c>
      <c r="AKI11" s="120">
        <v>0.11018416518345477</v>
      </c>
      <c r="AKJ11" s="120">
        <v>9.8737146705389023E-2</v>
      </c>
      <c r="AKK11" s="120">
        <v>9.8737146705389009E-2</v>
      </c>
      <c r="AKL11" s="120">
        <v>8.7158553302288042E-2</v>
      </c>
      <c r="AKM11" s="120">
        <v>8.7158553302288055E-2</v>
      </c>
      <c r="AKN11" s="120">
        <v>7.5518697500228896E-2</v>
      </c>
      <c r="AKO11" s="120">
        <v>7.5518697500228882E-2</v>
      </c>
      <c r="AKP11" s="120">
        <v>6.3914656639099121E-2</v>
      </c>
      <c r="AKQ11" s="120">
        <v>6.3914656639099121E-2</v>
      </c>
      <c r="AKR11" s="120">
        <v>5.2478790283203125E-2</v>
      </c>
      <c r="AKS11" s="120">
        <v>5.2478790283203125E-2</v>
      </c>
      <c r="AKT11" s="120">
        <v>4.138946533203125E-2</v>
      </c>
      <c r="AKU11" s="120">
        <v>4.138946533203125E-2</v>
      </c>
      <c r="AKV11" s="120">
        <v>3.08837890625E-2</v>
      </c>
      <c r="AKW11" s="120">
        <v>3.08837890625E-2</v>
      </c>
      <c r="AKX11" s="120">
        <v>2.1270751953125E-2</v>
      </c>
      <c r="AKY11" s="120">
        <v>2.1270751953125E-2</v>
      </c>
      <c r="AKZ11" s="120">
        <v>1.2939453125E-2</v>
      </c>
      <c r="ALA11" s="120">
        <v>1.2939453125E-2</v>
      </c>
      <c r="ALB11" s="120">
        <v>6.34765625E-3</v>
      </c>
      <c r="ALC11" s="120">
        <v>6.34765625E-3</v>
      </c>
      <c r="ALD11" s="120">
        <v>1.953125E-3</v>
      </c>
      <c r="ALE11" s="120" t="s">
        <v>105</v>
      </c>
      <c r="ALF11" s="120" t="s">
        <v>105</v>
      </c>
      <c r="ALG11" s="120" t="s">
        <v>105</v>
      </c>
      <c r="ALH11" s="120" t="s">
        <v>105</v>
      </c>
      <c r="ALI11" s="120" t="s">
        <v>105</v>
      </c>
      <c r="ALJ11" s="120" t="s">
        <v>105</v>
      </c>
      <c r="ALK11" s="120" t="s">
        <v>105</v>
      </c>
      <c r="ALL11" s="120" t="s">
        <v>105</v>
      </c>
      <c r="ALM11" s="120" t="s">
        <v>105</v>
      </c>
      <c r="ALN11" s="120"/>
    </row>
    <row r="12" spans="1:1002" hidden="1">
      <c r="A12" s="119">
        <v>11</v>
      </c>
      <c r="B12" s="120">
        <v>0.75196318748288726</v>
      </c>
      <c r="C12" s="120">
        <v>0.75172322789732293</v>
      </c>
      <c r="D12" s="120">
        <v>0.75172332388103358</v>
      </c>
      <c r="E12" s="120">
        <v>0.75148266680150455</v>
      </c>
      <c r="F12" s="120">
        <v>0.75148276104594236</v>
      </c>
      <c r="G12" s="120">
        <v>0.75124140308840237</v>
      </c>
      <c r="H12" s="120">
        <v>0.75124149561764653</v>
      </c>
      <c r="I12" s="120">
        <v>0.75099943337503428</v>
      </c>
      <c r="J12" s="120">
        <v>0.75099952421294858</v>
      </c>
      <c r="K12" s="120">
        <v>0.75075675425497967</v>
      </c>
      <c r="L12" s="120">
        <v>0.7507568434252202</v>
      </c>
      <c r="M12" s="120">
        <v>0.7505133622981851</v>
      </c>
      <c r="N12" s="120">
        <v>0.75051344982419854</v>
      </c>
      <c r="O12" s="120">
        <v>0.75026925405075828</v>
      </c>
      <c r="P12" s="120">
        <v>0.75026933995577871</v>
      </c>
      <c r="Q12" s="120">
        <v>0.7500244260347515</v>
      </c>
      <c r="R12" s="120">
        <v>0.75002451034180861</v>
      </c>
      <c r="S12" s="120">
        <v>0.74977887474796767</v>
      </c>
      <c r="T12" s="120">
        <v>0.749778957479876</v>
      </c>
      <c r="U12" s="120">
        <v>0.7495325966637294</v>
      </c>
      <c r="V12" s="120">
        <v>0.74953267784309707</v>
      </c>
      <c r="W12" s="120">
        <v>0.74928558823067726</v>
      </c>
      <c r="X12" s="120">
        <v>0.74928566787990425</v>
      </c>
      <c r="Y12" s="120">
        <v>0.74903784587254874</v>
      </c>
      <c r="Z12" s="120">
        <v>0.74903792401382596</v>
      </c>
      <c r="AA12" s="120">
        <v>0.7487893659879572</v>
      </c>
      <c r="AB12" s="120">
        <v>0.74878944264326996</v>
      </c>
      <c r="AC12" s="120">
        <v>0.74854014495017529</v>
      </c>
      <c r="AD12" s="120">
        <v>0.74854022014129917</v>
      </c>
      <c r="AE12" s="120">
        <v>0.74829017910690387</v>
      </c>
      <c r="AF12" s="120">
        <v>0.74829025285541095</v>
      </c>
      <c r="AG12" s="120">
        <v>0.74803946478005412</v>
      </c>
      <c r="AH12" s="120">
        <v>0.74803953710730375</v>
      </c>
      <c r="AI12" s="120">
        <v>0.74778799826550668</v>
      </c>
      <c r="AJ12" s="120">
        <v>0.7477880691926585</v>
      </c>
      <c r="AK12" s="120">
        <v>0.74753577583289077</v>
      </c>
      <c r="AL12" s="120">
        <v>0.74753584538089779</v>
      </c>
      <c r="AM12" s="120">
        <v>0.74728279372534967</v>
      </c>
      <c r="AN12" s="120">
        <v>0.74728286191495807</v>
      </c>
      <c r="AO12" s="120">
        <v>0.74702904815929505</v>
      </c>
      <c r="AP12" s="120">
        <v>0.74702911501104918</v>
      </c>
      <c r="AQ12" s="120">
        <v>0.74677453532417615</v>
      </c>
      <c r="AR12" s="120">
        <v>0.74677460085841363</v>
      </c>
      <c r="AS12" s="120">
        <v>0.74651925138223685</v>
      </c>
      <c r="AT12" s="120">
        <v>0.74651931561909268</v>
      </c>
      <c r="AU12" s="120">
        <v>0.74626319246826567</v>
      </c>
      <c r="AV12" s="120">
        <v>0.74626325542767402</v>
      </c>
      <c r="AW12" s="120">
        <v>0.74600635468935617</v>
      </c>
      <c r="AX12" s="120">
        <v>0.74600641639104714</v>
      </c>
      <c r="AY12" s="120">
        <v>0.74574873412465159</v>
      </c>
      <c r="AZ12" s="120">
        <v>0.74574879458815391</v>
      </c>
      <c r="BA12" s="120">
        <v>0.74549032682509342</v>
      </c>
      <c r="BB12" s="120">
        <v>0.74549038606973583</v>
      </c>
      <c r="BC12" s="120">
        <v>0.74523112881316833</v>
      </c>
      <c r="BD12" s="120">
        <v>0.74523118685807732</v>
      </c>
      <c r="BE12" s="120">
        <v>0.74497113608264498</v>
      </c>
      <c r="BF12" s="120">
        <v>0.74497119294674818</v>
      </c>
      <c r="BG12" s="120">
        <v>0.7447103445983152</v>
      </c>
      <c r="BH12" s="120">
        <v>0.7447104003003413</v>
      </c>
      <c r="BI12" s="120">
        <v>0.74444875029573354</v>
      </c>
      <c r="BJ12" s="120">
        <v>0.74444880485421272</v>
      </c>
      <c r="BK12" s="120">
        <v>0.74418634908094183</v>
      </c>
      <c r="BL12" s="120">
        <v>0.74418640251420587</v>
      </c>
      <c r="BM12" s="120">
        <v>0.74392313683020539</v>
      </c>
      <c r="BN12" s="120">
        <v>0.74392318915638911</v>
      </c>
      <c r="BO12" s="120">
        <v>0.74365910938973789</v>
      </c>
      <c r="BP12" s="120">
        <v>0.74365916062677906</v>
      </c>
      <c r="BQ12" s="120">
        <v>0.74339426257542629</v>
      </c>
      <c r="BR12" s="120">
        <v>0.74339431274106649</v>
      </c>
      <c r="BS12" s="120">
        <v>0.74312859217254479</v>
      </c>
      <c r="BT12" s="120">
        <v>0.74312864128433398</v>
      </c>
      <c r="BU12" s="120">
        <v>0.74286209393548408</v>
      </c>
      <c r="BV12" s="120">
        <v>0.74286214201077327</v>
      </c>
      <c r="BW12" s="120">
        <v>0.74259476358745313</v>
      </c>
      <c r="BX12" s="120">
        <v>0.74259481064340127</v>
      </c>
      <c r="BY12" s="120">
        <v>0.74232659682019753</v>
      </c>
      <c r="BZ12" s="120">
        <v>0.74232664287377492</v>
      </c>
      <c r="CA12" s="120">
        <v>0.74205758929370746</v>
      </c>
      <c r="CB12" s="120">
        <v>0.74205763436168437</v>
      </c>
      <c r="CC12" s="120">
        <v>0.7417877366359128</v>
      </c>
      <c r="CD12" s="120">
        <v>0.74178778073487428</v>
      </c>
      <c r="CE12" s="120">
        <v>0.74151703444239636</v>
      </c>
      <c r="CF12" s="120">
        <v>0.74151707758873575</v>
      </c>
      <c r="CG12" s="120">
        <v>0.741245478276085</v>
      </c>
      <c r="CH12" s="120">
        <v>0.74124552048600501</v>
      </c>
      <c r="CI12" s="120">
        <v>0.74097306366694005</v>
      </c>
      <c r="CJ12" s="120">
        <v>0.74097310495645374</v>
      </c>
      <c r="CK12" s="120">
        <v>0.74069978611165355</v>
      </c>
      <c r="CL12" s="120">
        <v>0.74069982649658872</v>
      </c>
      <c r="CM12" s="120">
        <v>0.74042564107333297</v>
      </c>
      <c r="CN12" s="120">
        <v>0.74042568056932878</v>
      </c>
      <c r="CO12" s="120">
        <v>0.74015062398118314</v>
      </c>
      <c r="CP12" s="120">
        <v>0.74015066260369067</v>
      </c>
      <c r="CQ12" s="120">
        <v>0.73987473023018646</v>
      </c>
      <c r="CR12" s="120">
        <v>0.73987476799447616</v>
      </c>
      <c r="CS12" s="120">
        <v>0.73959795518077953</v>
      </c>
      <c r="CT12" s="120">
        <v>0.73959799210193244</v>
      </c>
      <c r="CU12" s="120">
        <v>0.73932029415852296</v>
      </c>
      <c r="CV12" s="120">
        <v>0.73932033025143939</v>
      </c>
      <c r="CW12" s="120">
        <v>0.73904174245377185</v>
      </c>
      <c r="CX12" s="120">
        <v>0.73904177773316715</v>
      </c>
      <c r="CY12" s="120">
        <v>0.73876229532133708</v>
      </c>
      <c r="CZ12" s="120">
        <v>0.73876232980174494</v>
      </c>
      <c r="DA12" s="120">
        <v>0.73848194798014533</v>
      </c>
      <c r="DB12" s="120">
        <v>0.73848198167591994</v>
      </c>
      <c r="DC12" s="120">
        <v>0.73820069561289858</v>
      </c>
      <c r="DD12" s="120">
        <v>0.73820072853821761</v>
      </c>
      <c r="DE12" s="120">
        <v>0.7379185333657261</v>
      </c>
      <c r="DF12" s="120">
        <v>0.73791856553458146</v>
      </c>
      <c r="DG12" s="120">
        <v>0.73763545634782957</v>
      </c>
      <c r="DH12" s="120">
        <v>0.73763548777403776</v>
      </c>
      <c r="DI12" s="120">
        <v>0.7373514596311237</v>
      </c>
      <c r="DJ12" s="120">
        <v>0.73735149032832614</v>
      </c>
      <c r="DK12" s="120">
        <v>0.73706653824988599</v>
      </c>
      <c r="DL12" s="120">
        <v>0.73706656823154659</v>
      </c>
      <c r="DM12" s="120">
        <v>0.73678068720038115</v>
      </c>
      <c r="DN12" s="120">
        <v>0.73678071647979082</v>
      </c>
      <c r="DO12" s="120">
        <v>0.73649390144050109</v>
      </c>
      <c r="DP12" s="120">
        <v>0.73649393003077257</v>
      </c>
      <c r="DQ12" s="120">
        <v>0.73620617588938275</v>
      </c>
      <c r="DR12" s="120">
        <v>0.73620620380345903</v>
      </c>
      <c r="DS12" s="120">
        <v>0.73591750542703727</v>
      </c>
      <c r="DT12" s="120">
        <v>0.73591753267768845</v>
      </c>
      <c r="DU12" s="120">
        <v>0.73562788489396425</v>
      </c>
      <c r="DV12" s="120">
        <v>0.73562791149379114</v>
      </c>
      <c r="DW12" s="120">
        <v>0.73533730909076311</v>
      </c>
      <c r="DX12" s="120">
        <v>0.73533733505219256</v>
      </c>
      <c r="DY12" s="120">
        <v>0.73504577277774286</v>
      </c>
      <c r="DZ12" s="120">
        <v>0.73504579811303794</v>
      </c>
      <c r="EA12" s="120">
        <v>0.73475327067452856</v>
      </c>
      <c r="EB12" s="120">
        <v>0.73475329539578238</v>
      </c>
      <c r="EC12" s="120">
        <v>0.73445979745965295</v>
      </c>
      <c r="ED12" s="120">
        <v>0.73445982157879242</v>
      </c>
      <c r="EE12" s="120">
        <v>0.73416534777015874</v>
      </c>
      <c r="EF12" s="120">
        <v>0.73416537129894255</v>
      </c>
      <c r="EG12" s="120">
        <v>0.7338699162011767</v>
      </c>
      <c r="EH12" s="120">
        <v>0.73386993915120313</v>
      </c>
      <c r="EI12" s="120">
        <v>0.73357349730551868</v>
      </c>
      <c r="EJ12" s="120">
        <v>0.73357351968822226</v>
      </c>
      <c r="EK12" s="120">
        <v>0.73327608559325408</v>
      </c>
      <c r="EL12" s="120">
        <v>0.73327610741990346</v>
      </c>
      <c r="EM12" s="120">
        <v>0.73297767553127813</v>
      </c>
      <c r="EN12" s="120">
        <v>0.73297769681298608</v>
      </c>
      <c r="EO12" s="120">
        <v>0.73267826154288573</v>
      </c>
      <c r="EP12" s="120">
        <v>0.73267828229060239</v>
      </c>
      <c r="EQ12" s="120">
        <v>0.73237783800733558</v>
      </c>
      <c r="ER12" s="120">
        <v>0.7323778582318512</v>
      </c>
      <c r="ES12" s="120">
        <v>0.73207639925939838</v>
      </c>
      <c r="ET12" s="120">
        <v>0.73207641897134801</v>
      </c>
      <c r="EU12" s="120">
        <v>0.73177393958892012</v>
      </c>
      <c r="EV12" s="120">
        <v>0.73177395879878115</v>
      </c>
      <c r="EW12" s="120">
        <v>0.7314704532403602</v>
      </c>
      <c r="EX12" s="120">
        <v>0.73147047195845483</v>
      </c>
      <c r="EY12" s="120">
        <v>0.73116593441233613</v>
      </c>
      <c r="EZ12" s="120">
        <v>0.73116595264883366</v>
      </c>
      <c r="FA12" s="120">
        <v>0.73086037725715847</v>
      </c>
      <c r="FB12" s="120">
        <v>0.73086039502207267</v>
      </c>
      <c r="FC12" s="120">
        <v>0.73055377588035664</v>
      </c>
      <c r="FD12" s="120">
        <v>0.73055379318355351</v>
      </c>
      <c r="FE12" s="120">
        <v>0.73024612434020886</v>
      </c>
      <c r="FF12" s="120">
        <v>0.73024614119140208</v>
      </c>
      <c r="FG12" s="120">
        <v>0.72993741664725176</v>
      </c>
      <c r="FH12" s="120">
        <v>0.72993743305600334</v>
      </c>
      <c r="FI12" s="120">
        <v>0.72962764676379621</v>
      </c>
      <c r="FJ12" s="120">
        <v>0.72962766273952373</v>
      </c>
      <c r="FK12" s="120">
        <v>0.72931680860343251</v>
      </c>
      <c r="FL12" s="120">
        <v>0.72931682415540522</v>
      </c>
      <c r="FM12" s="120">
        <v>0.72900489603052654</v>
      </c>
      <c r="FN12" s="120">
        <v>0.7290049111678667</v>
      </c>
      <c r="FO12" s="120">
        <v>0.72869190285971308</v>
      </c>
      <c r="FP12" s="120">
        <v>0.72869191759140162</v>
      </c>
      <c r="FQ12" s="120">
        <v>0.72837782285538688</v>
      </c>
      <c r="FR12" s="120">
        <v>0.72837783719025873</v>
      </c>
      <c r="FS12" s="120">
        <v>0.72806264973117041</v>
      </c>
      <c r="FT12" s="120">
        <v>0.72806266367792261</v>
      </c>
      <c r="FU12" s="120">
        <v>0.7277463771494016</v>
      </c>
      <c r="FV12" s="120">
        <v>0.72774639071658376</v>
      </c>
      <c r="FW12" s="120">
        <v>0.72742899872058553</v>
      </c>
      <c r="FX12" s="120">
        <v>0.72742901191661502</v>
      </c>
      <c r="FY12" s="120">
        <v>0.72711050800286425</v>
      </c>
      <c r="FZ12" s="120">
        <v>0.72711052083601735</v>
      </c>
      <c r="GA12" s="120">
        <v>0.72679089850146494</v>
      </c>
      <c r="GB12" s="120">
        <v>0.72679091097987969</v>
      </c>
      <c r="GC12" s="120">
        <v>0.72647016366814221</v>
      </c>
      <c r="GD12" s="120">
        <v>0.72647017579982431</v>
      </c>
      <c r="GE12" s="120">
        <v>0.72614829690062421</v>
      </c>
      <c r="GF12" s="120">
        <v>0.72614830869344194</v>
      </c>
      <c r="GG12" s="120">
        <v>0.72582529154203468</v>
      </c>
      <c r="GH12" s="120">
        <v>0.72582530300372539</v>
      </c>
      <c r="GI12" s="120">
        <v>0.7255011408803177</v>
      </c>
      <c r="GJ12" s="120">
        <v>0.7255011520184852</v>
      </c>
      <c r="GK12" s="120">
        <v>0.72517583814766173</v>
      </c>
      <c r="GL12" s="120">
        <v>0.72517584896978071</v>
      </c>
      <c r="GM12" s="120">
        <v>0.72484937651989867</v>
      </c>
      <c r="GN12" s="120">
        <v>0.72484938703331536</v>
      </c>
      <c r="GO12" s="120">
        <v>0.7245217491159055</v>
      </c>
      <c r="GP12" s="120">
        <v>0.72452175932783669</v>
      </c>
      <c r="GQ12" s="120">
        <v>0.72419294899700326</v>
      </c>
      <c r="GR12" s="120">
        <v>0.72419295891454061</v>
      </c>
      <c r="GS12" s="120">
        <v>0.72386296916633475</v>
      </c>
      <c r="GT12" s="120">
        <v>0.72386297879644257</v>
      </c>
      <c r="GU12" s="120">
        <v>0.72353180256824312</v>
      </c>
      <c r="GV12" s="120">
        <v>0.72353181191776372</v>
      </c>
      <c r="GW12" s="120">
        <v>0.72319944208764231</v>
      </c>
      <c r="GX12" s="120">
        <v>0.72319945116329687</v>
      </c>
      <c r="GY12" s="120">
        <v>0.72286588054937773</v>
      </c>
      <c r="GZ12" s="120">
        <v>0.72286588935776186</v>
      </c>
      <c r="HA12" s="120">
        <v>0.72253111071756937</v>
      </c>
      <c r="HB12" s="120">
        <v>0.722531119265162</v>
      </c>
      <c r="HC12" s="120">
        <v>0.72219512529496965</v>
      </c>
      <c r="HD12" s="120">
        <v>0.72219513358812704</v>
      </c>
      <c r="HE12" s="120">
        <v>0.72185791692227907</v>
      </c>
      <c r="HF12" s="120">
        <v>0.72185792496724521</v>
      </c>
      <c r="HG12" s="120">
        <v>0.72151947817748685</v>
      </c>
      <c r="HH12" s="120">
        <v>0.72151948598038751</v>
      </c>
      <c r="HI12" s="120">
        <v>0.72117980157518247</v>
      </c>
      <c r="HJ12" s="120">
        <v>0.72117980914202529</v>
      </c>
      <c r="HK12" s="120">
        <v>0.72083887956585746</v>
      </c>
      <c r="HL12" s="120">
        <v>0.72083888690254183</v>
      </c>
      <c r="HM12" s="120">
        <v>0.72049670453520931</v>
      </c>
      <c r="HN12" s="120">
        <v>0.72049671164752005</v>
      </c>
      <c r="HO12" s="120">
        <v>0.720153268803428</v>
      </c>
      <c r="HP12" s="120">
        <v>0.72015327569703935</v>
      </c>
      <c r="HQ12" s="120">
        <v>0.71980856462447396</v>
      </c>
      <c r="HR12" s="120">
        <v>0.71980857130494957</v>
      </c>
      <c r="HS12" s="120">
        <v>0.71946258418534603</v>
      </c>
      <c r="HT12" s="120">
        <v>0.71946259065814167</v>
      </c>
      <c r="HU12" s="120">
        <v>0.71911531960534136</v>
      </c>
      <c r="HV12" s="120">
        <v>0.71911532587580773</v>
      </c>
      <c r="HW12" s="120">
        <v>0.71876676293530573</v>
      </c>
      <c r="HX12" s="120">
        <v>0.71876676900868597</v>
      </c>
      <c r="HY12" s="120">
        <v>0.71841690615686982</v>
      </c>
      <c r="HZ12" s="120">
        <v>0.71841691203830416</v>
      </c>
      <c r="IA12" s="120">
        <v>0.7180657411816771</v>
      </c>
      <c r="IB12" s="120">
        <v>0.71806574687620028</v>
      </c>
      <c r="IC12" s="120">
        <v>0.7177132598506013</v>
      </c>
      <c r="ID12" s="120">
        <v>0.71771326536315194</v>
      </c>
      <c r="IE12" s="120">
        <v>0.71735945393296097</v>
      </c>
      <c r="IF12" s="120">
        <v>0.71735945926836853</v>
      </c>
      <c r="IG12" s="120">
        <v>0.71700431512569762</v>
      </c>
      <c r="IH12" s="120">
        <v>0.71700432028870076</v>
      </c>
      <c r="II12" s="120">
        <v>0.71664783505257978</v>
      </c>
      <c r="IJ12" s="120">
        <v>0.71664784004781512</v>
      </c>
      <c r="IK12" s="120">
        <v>0.71629000526336417</v>
      </c>
      <c r="IL12" s="120">
        <v>0.71629001009537097</v>
      </c>
      <c r="IM12" s="120">
        <v>0.71593081723296159</v>
      </c>
      <c r="IN12" s="120">
        <v>0.71593082190618762</v>
      </c>
      <c r="IO12" s="120">
        <v>0.71557026236058685</v>
      </c>
      <c r="IP12" s="120">
        <v>0.71557026687938252</v>
      </c>
      <c r="IQ12" s="120">
        <v>0.71520833196889733</v>
      </c>
      <c r="IR12" s="120">
        <v>0.71520833633752401</v>
      </c>
      <c r="IS12" s="120">
        <v>0.71484501730311911</v>
      </c>
      <c r="IT12" s="120">
        <v>0.71484502152574381</v>
      </c>
      <c r="IU12" s="120">
        <v>0.71448030953016139</v>
      </c>
      <c r="IV12" s="120">
        <v>0.71448031361086284</v>
      </c>
      <c r="IW12" s="120">
        <v>0.71411419973771573</v>
      </c>
      <c r="IX12" s="120">
        <v>0.71411420368048273</v>
      </c>
      <c r="IY12" s="120">
        <v>0.71374667893335009</v>
      </c>
      <c r="IZ12" s="120">
        <v>0.71374668274208308</v>
      </c>
      <c r="JA12" s="120">
        <v>0.71337773804357807</v>
      </c>
      <c r="JB12" s="120">
        <v>0.713377741722095</v>
      </c>
      <c r="JC12" s="120">
        <v>0.71300736791292829</v>
      </c>
      <c r="JD12" s="120">
        <v>0.71300737146495696</v>
      </c>
      <c r="JE12" s="120">
        <v>0.71263555930299016</v>
      </c>
      <c r="JF12" s="120">
        <v>0.71263556273217687</v>
      </c>
      <c r="JG12" s="120">
        <v>0.71226230289144765</v>
      </c>
      <c r="JH12" s="120">
        <v>0.71226230620136088</v>
      </c>
      <c r="JI12" s="120">
        <v>0.71188758927111184</v>
      </c>
      <c r="JJ12" s="120">
        <v>0.71188759246523015</v>
      </c>
      <c r="JK12" s="120">
        <v>0.7115114089489154</v>
      </c>
      <c r="JL12" s="120">
        <v>0.71151141203064494</v>
      </c>
      <c r="JM12" s="120">
        <v>0.71113375234491838</v>
      </c>
      <c r="JN12" s="120">
        <v>0.71113375531758238</v>
      </c>
      <c r="JO12" s="120">
        <v>0.71075460979128025</v>
      </c>
      <c r="JP12" s="120">
        <v>0.71075461265812401</v>
      </c>
      <c r="JQ12" s="120">
        <v>0.71037397153122717</v>
      </c>
      <c r="JR12" s="120">
        <v>0.71037397429542493</v>
      </c>
      <c r="JS12" s="120">
        <v>0.70999182771800262</v>
      </c>
      <c r="JT12" s="120">
        <v>0.70999183038264846</v>
      </c>
      <c r="JU12" s="120">
        <v>0.7096081684138047</v>
      </c>
      <c r="JV12" s="120">
        <v>0.70960817098191997</v>
      </c>
      <c r="JW12" s="120">
        <v>0.7092229835886964</v>
      </c>
      <c r="JX12" s="120">
        <v>0.70922298606323042</v>
      </c>
      <c r="JY12" s="120">
        <v>0.70883626311951931</v>
      </c>
      <c r="JZ12" s="120">
        <v>0.70883626550335066</v>
      </c>
      <c r="KA12" s="120">
        <v>0.70844799678877435</v>
      </c>
      <c r="KB12" s="120">
        <v>0.70844799908471001</v>
      </c>
      <c r="KC12" s="120">
        <v>0.70805817428349382</v>
      </c>
      <c r="KD12" s="120">
        <v>0.70805817649427327</v>
      </c>
      <c r="KE12" s="120">
        <v>0.70766678519410153</v>
      </c>
      <c r="KF12" s="120">
        <v>0.70766678732239408</v>
      </c>
      <c r="KG12" s="120">
        <v>0.7072738190132386</v>
      </c>
      <c r="KH12" s="120">
        <v>0.70727382106164971</v>
      </c>
      <c r="KI12" s="120">
        <v>0.70687926513459687</v>
      </c>
      <c r="KJ12" s="120">
        <v>0.7068792671056634</v>
      </c>
      <c r="KK12" s="120">
        <v>0.70648311285171339</v>
      </c>
      <c r="KL12" s="120">
        <v>0.7064831147479107</v>
      </c>
      <c r="KM12" s="120">
        <v>0.70608535135675832</v>
      </c>
      <c r="KN12" s="120">
        <v>0.70608535318049648</v>
      </c>
      <c r="KO12" s="120">
        <v>0.70568596973930109</v>
      </c>
      <c r="KP12" s="120">
        <v>0.70568597149292955</v>
      </c>
      <c r="KQ12" s="120">
        <v>0.70528495698506344</v>
      </c>
      <c r="KR12" s="120">
        <v>0.7052849586708676</v>
      </c>
      <c r="KS12" s="120">
        <v>0.70488230197463686</v>
      </c>
      <c r="KT12" s="120">
        <v>0.70488230359484727</v>
      </c>
      <c r="KU12" s="120">
        <v>0.70447799348221229</v>
      </c>
      <c r="KV12" s="120">
        <v>0.70447799503899688</v>
      </c>
      <c r="KW12" s="120">
        <v>0.7040720201742553</v>
      </c>
      <c r="KX12" s="120">
        <v>0.70407202166972538</v>
      </c>
      <c r="KY12" s="120">
        <v>0.70366437060818365</v>
      </c>
      <c r="KZ12" s="120">
        <v>0.70366437204439569</v>
      </c>
      <c r="LA12" s="120">
        <v>0.70325503323102323</v>
      </c>
      <c r="LB12" s="120">
        <v>0.70325503460997374</v>
      </c>
      <c r="LC12" s="120">
        <v>0.70284399637803063</v>
      </c>
      <c r="LD12" s="120">
        <v>0.70284399770166595</v>
      </c>
      <c r="LE12" s="120">
        <v>0.70243124827130798</v>
      </c>
      <c r="LF12" s="120">
        <v>0.70243124954152103</v>
      </c>
      <c r="LG12" s="120">
        <v>0.70201677701839393</v>
      </c>
      <c r="LH12" s="120">
        <v>0.70201677823702302</v>
      </c>
      <c r="LI12" s="120">
        <v>0.70160057061082637</v>
      </c>
      <c r="LJ12" s="120">
        <v>0.70160057177966006</v>
      </c>
      <c r="LK12" s="120">
        <v>0.70118261692269424</v>
      </c>
      <c r="LL12" s="120">
        <v>0.70118261804346993</v>
      </c>
      <c r="LM12" s="120">
        <v>0.70076290370915117</v>
      </c>
      <c r="LN12" s="120">
        <v>0.70076290478355829</v>
      </c>
      <c r="LO12" s="120">
        <v>0.7003414186049266</v>
      </c>
      <c r="LP12" s="120">
        <v>0.70034141963460406</v>
      </c>
      <c r="LQ12" s="120">
        <v>0.69991814912279304</v>
      </c>
      <c r="LR12" s="120">
        <v>0.69991815010933667</v>
      </c>
      <c r="LS12" s="120">
        <v>0.69949308265202836</v>
      </c>
      <c r="LT12" s="120">
        <v>0.69949308359698503</v>
      </c>
      <c r="LU12" s="120">
        <v>0.69906620645683903</v>
      </c>
      <c r="LV12" s="120">
        <v>0.69906620736170988</v>
      </c>
      <c r="LW12" s="120">
        <v>0.69863750767476696</v>
      </c>
      <c r="LX12" s="120">
        <v>0.69863750854100992</v>
      </c>
      <c r="LY12" s="120">
        <v>0.69820697331506998</v>
      </c>
      <c r="LZ12" s="120">
        <v>0.69820697414410171</v>
      </c>
      <c r="MA12" s="120">
        <v>0.69777459025707567</v>
      </c>
      <c r="MB12" s="120">
        <v>0.69777459105026618</v>
      </c>
      <c r="MC12" s="120">
        <v>0.69734034524851052</v>
      </c>
      <c r="MD12" s="120">
        <v>0.69734034600719252</v>
      </c>
      <c r="ME12" s="120">
        <v>0.69690422490380377</v>
      </c>
      <c r="MF12" s="120">
        <v>0.69690422562926557</v>
      </c>
      <c r="MG12" s="120">
        <v>0.69646621570235734</v>
      </c>
      <c r="MH12" s="120">
        <v>0.69646621639585193</v>
      </c>
      <c r="MI12" s="120">
        <v>0.69602630398680221</v>
      </c>
      <c r="MJ12" s="120">
        <v>0.69602630464953963</v>
      </c>
      <c r="MK12" s="120">
        <v>0.69558447596120954</v>
      </c>
      <c r="ML12" s="120">
        <v>0.69558447659436662</v>
      </c>
      <c r="MM12" s="120">
        <v>0.69514071768929131</v>
      </c>
      <c r="MN12" s="120">
        <v>0.6951407182940037</v>
      </c>
      <c r="MO12" s="120">
        <v>0.69469501509255704</v>
      </c>
      <c r="MP12" s="120">
        <v>0.69469501566992697</v>
      </c>
      <c r="MQ12" s="120">
        <v>0.6942473539484475</v>
      </c>
      <c r="MR12" s="120">
        <v>0.69424735449954378</v>
      </c>
      <c r="MS12" s="120">
        <v>0.69379771988844552</v>
      </c>
      <c r="MT12" s="120">
        <v>0.69379772041429755</v>
      </c>
      <c r="MU12" s="120">
        <v>0.69334609839613526</v>
      </c>
      <c r="MV12" s="120">
        <v>0.69334609889774257</v>
      </c>
      <c r="MW12" s="120">
        <v>0.69289247480525828</v>
      </c>
      <c r="MX12" s="120">
        <v>0.69289247528358622</v>
      </c>
      <c r="MY12" s="120">
        <v>0.69243683429771097</v>
      </c>
      <c r="MZ12" s="120">
        <v>0.69243683475369378</v>
      </c>
      <c r="NA12" s="120">
        <v>0.69197916190152986</v>
      </c>
      <c r="NB12" s="120">
        <v>0.69197916233607137</v>
      </c>
      <c r="NC12" s="120">
        <v>0.69151944248883412</v>
      </c>
      <c r="ND12" s="120">
        <v>0.69151944290280798</v>
      </c>
      <c r="NE12" s="120">
        <v>0.69105766077373443</v>
      </c>
      <c r="NF12" s="120">
        <v>0.69105766116798406</v>
      </c>
      <c r="NG12" s="120">
        <v>0.69059380131021231</v>
      </c>
      <c r="NH12" s="120">
        <v>0.69059380168555118</v>
      </c>
      <c r="NI12" s="120">
        <v>0.69012784848995523</v>
      </c>
      <c r="NJ12" s="120">
        <v>0.69012784884717104</v>
      </c>
      <c r="NK12" s="120">
        <v>0.68965978654017301</v>
      </c>
      <c r="NL12" s="120">
        <v>0.68965978688002438</v>
      </c>
      <c r="NM12" s="120">
        <v>0.68918959952135461</v>
      </c>
      <c r="NN12" s="120">
        <v>0.68918959984457562</v>
      </c>
      <c r="NO12" s="120">
        <v>0.68871727132501059</v>
      </c>
      <c r="NP12" s="120">
        <v>0.68871727163230834</v>
      </c>
      <c r="NQ12" s="120">
        <v>0.68824278567136288</v>
      </c>
      <c r="NR12" s="120">
        <v>0.68824278596341915</v>
      </c>
      <c r="NS12" s="120">
        <v>0.6877661261070005</v>
      </c>
      <c r="NT12" s="120">
        <v>0.68776612638447299</v>
      </c>
      <c r="NU12" s="120">
        <v>0.68728727600249739</v>
      </c>
      <c r="NV12" s="120">
        <v>0.6872872762660196</v>
      </c>
      <c r="NW12" s="120">
        <v>0.68680621854998725</v>
      </c>
      <c r="NX12" s="120">
        <v>0.68680621880017256</v>
      </c>
      <c r="NY12" s="120">
        <v>0.68632293676070555</v>
      </c>
      <c r="NZ12" s="120">
        <v>0.68632293699813784</v>
      </c>
      <c r="OA12" s="120">
        <v>0.68583741346247229</v>
      </c>
      <c r="OB12" s="120">
        <v>0.68583741368772222</v>
      </c>
      <c r="OC12" s="120">
        <v>0.68534963129715154</v>
      </c>
      <c r="OD12" s="120">
        <v>0.68534963151076311</v>
      </c>
      <c r="OE12" s="120">
        <v>0.68485957271806008</v>
      </c>
      <c r="OF12" s="120">
        <v>0.68485957292055832</v>
      </c>
      <c r="OG12" s="120">
        <v>0.68436721998732386</v>
      </c>
      <c r="OH12" s="120">
        <v>0.68436722017921492</v>
      </c>
      <c r="OI12" s="120">
        <v>0.68387255517320578</v>
      </c>
      <c r="OJ12" s="120">
        <v>0.68387255535497282</v>
      </c>
      <c r="OK12" s="120">
        <v>0.68337556014736844</v>
      </c>
      <c r="OL12" s="120">
        <v>0.68337556031948221</v>
      </c>
      <c r="OM12" s="120">
        <v>0.68287621658211073</v>
      </c>
      <c r="ON12" s="120">
        <v>0.68287621674501842</v>
      </c>
      <c r="OO12" s="120">
        <v>0.68237450594753613</v>
      </c>
      <c r="OP12" s="120">
        <v>0.6823745061016685</v>
      </c>
      <c r="OQ12" s="120">
        <v>0.68187040950868338</v>
      </c>
      <c r="OR12" s="120">
        <v>0.68187040965445511</v>
      </c>
      <c r="OS12" s="120">
        <v>0.68136390832260907</v>
      </c>
      <c r="OT12" s="120">
        <v>0.68136390846041717</v>
      </c>
      <c r="OU12" s="120">
        <v>0.68085498323540927</v>
      </c>
      <c r="OV12" s="120">
        <v>0.68085498336563777</v>
      </c>
      <c r="OW12" s="120">
        <v>0.68034361487920425</v>
      </c>
      <c r="OX12" s="120">
        <v>0.68034361500221596</v>
      </c>
      <c r="OY12" s="120">
        <v>0.67982978366904745</v>
      </c>
      <c r="OZ12" s="120">
        <v>0.67982978378519465</v>
      </c>
      <c r="PA12" s="120">
        <v>0.67931346979980789</v>
      </c>
      <c r="PB12" s="120">
        <v>0.67931346990942698</v>
      </c>
      <c r="PC12" s="120">
        <v>0.67879465324297283</v>
      </c>
      <c r="PD12" s="120">
        <v>0.67879465334638789</v>
      </c>
      <c r="PE12" s="120">
        <v>0.67827331374341071</v>
      </c>
      <c r="PF12" s="120">
        <v>0.67827331384092959</v>
      </c>
      <c r="PG12" s="120">
        <v>0.67774943081606664</v>
      </c>
      <c r="PH12" s="120">
        <v>0.67774943090798656</v>
      </c>
      <c r="PI12" s="120">
        <v>0.67722298374260259</v>
      </c>
      <c r="PJ12" s="120">
        <v>0.67722298382920521</v>
      </c>
      <c r="PK12" s="120">
        <v>0.67669395156797829</v>
      </c>
      <c r="PL12" s="120">
        <v>0.67669395164953527</v>
      </c>
      <c r="PM12" s="120">
        <v>0.67616231309696784</v>
      </c>
      <c r="PN12" s="120">
        <v>0.67616231317373943</v>
      </c>
      <c r="PO12" s="120">
        <v>0.67562804689061895</v>
      </c>
      <c r="PP12" s="120">
        <v>0.67562804696285128</v>
      </c>
      <c r="PQ12" s="120">
        <v>0.67509113126263864</v>
      </c>
      <c r="PR12" s="120">
        <v>0.67509113133056975</v>
      </c>
      <c r="PS12" s="120">
        <v>0.67455154427572628</v>
      </c>
      <c r="PT12" s="120">
        <v>0.67455154433958242</v>
      </c>
      <c r="PU12" s="120">
        <v>0.67400926373782744</v>
      </c>
      <c r="PV12" s="120">
        <v>0.67400926379782367</v>
      </c>
      <c r="PW12" s="120">
        <v>0.6734642671983283</v>
      </c>
      <c r="PX12" s="120">
        <v>0.67346426725467234</v>
      </c>
      <c r="PY12" s="120">
        <v>0.67291653194417389</v>
      </c>
      <c r="PZ12" s="120">
        <v>0.67291653199706214</v>
      </c>
      <c r="QA12" s="120">
        <v>0.67236603499592207</v>
      </c>
      <c r="QB12" s="120">
        <v>0.67236603504554193</v>
      </c>
      <c r="QC12" s="120">
        <v>0.67181275310371991</v>
      </c>
      <c r="QD12" s="120">
        <v>0.67181275315025057</v>
      </c>
      <c r="QE12" s="120">
        <v>0.67125666274320228</v>
      </c>
      <c r="QF12" s="120">
        <v>0.67125666278681506</v>
      </c>
      <c r="QG12" s="120">
        <v>0.67069774011132632</v>
      </c>
      <c r="QH12" s="120">
        <v>0.67069774015218242</v>
      </c>
      <c r="QI12" s="120">
        <v>0.67013596112211349</v>
      </c>
      <c r="QJ12" s="120">
        <v>0.67013596116036722</v>
      </c>
      <c r="QK12" s="120">
        <v>0.66957130140232268</v>
      </c>
      <c r="QL12" s="120">
        <v>0.66957130143812282</v>
      </c>
      <c r="QM12" s="120">
        <v>0.66900373628704446</v>
      </c>
      <c r="QN12" s="120">
        <v>0.6690037363205299</v>
      </c>
      <c r="QO12" s="120">
        <v>0.66843324081519462</v>
      </c>
      <c r="QP12" s="120">
        <v>0.66843324084649791</v>
      </c>
      <c r="QQ12" s="120">
        <v>0.66785978972494486</v>
      </c>
      <c r="QR12" s="120">
        <v>0.66785978975419291</v>
      </c>
      <c r="QS12" s="120">
        <v>0.66728335744905598</v>
      </c>
      <c r="QT12" s="120">
        <v>0.66728335747637013</v>
      </c>
      <c r="QU12" s="120">
        <v>0.66670391811012142</v>
      </c>
      <c r="QV12" s="120">
        <v>0.66670391813561347</v>
      </c>
      <c r="QW12" s="120">
        <v>0.66612144551572228</v>
      </c>
      <c r="QX12" s="120">
        <v>0.66612144553950225</v>
      </c>
      <c r="QY12" s="120">
        <v>0.66553591315349248</v>
      </c>
      <c r="QZ12" s="120">
        <v>0.66553591317566263</v>
      </c>
      <c r="RA12" s="120">
        <v>0.66494729418608456</v>
      </c>
      <c r="RB12" s="120">
        <v>0.66494729420674192</v>
      </c>
      <c r="RC12" s="120">
        <v>0.66435556144604258</v>
      </c>
      <c r="RD12" s="120">
        <v>0.66435556146527852</v>
      </c>
      <c r="RE12" s="120">
        <v>0.66376068743056871</v>
      </c>
      <c r="RF12" s="120">
        <v>0.66376068744847183</v>
      </c>
      <c r="RG12" s="120">
        <v>0.66316264429620353</v>
      </c>
      <c r="RH12" s="120">
        <v>0.66316264431285588</v>
      </c>
      <c r="RI12" s="120">
        <v>0.66256140385338269</v>
      </c>
      <c r="RJ12" s="120">
        <v>0.66256140386886331</v>
      </c>
      <c r="RK12" s="120">
        <v>0.66195693756090568</v>
      </c>
      <c r="RL12" s="120">
        <v>0.66195693757528573</v>
      </c>
      <c r="RM12" s="120">
        <v>0.66134921652028</v>
      </c>
      <c r="RN12" s="120">
        <v>0.6613492165336321</v>
      </c>
      <c r="RO12" s="120">
        <v>0.66073821146997191</v>
      </c>
      <c r="RP12" s="120">
        <v>0.66073821148236045</v>
      </c>
      <c r="RQ12" s="120">
        <v>0.66012389277952654</v>
      </c>
      <c r="RR12" s="120">
        <v>0.66012389279101547</v>
      </c>
      <c r="RS12" s="120">
        <v>0.65950623044358359</v>
      </c>
      <c r="RT12" s="120">
        <v>0.65950623045422996</v>
      </c>
      <c r="RU12" s="120">
        <v>0.65888519407576718</v>
      </c>
      <c r="RV12" s="120">
        <v>0.65888519408562662</v>
      </c>
      <c r="RW12" s="120">
        <v>0.65826075290245667</v>
      </c>
      <c r="RX12" s="120">
        <v>0.65826075291158248</v>
      </c>
      <c r="RY12" s="120">
        <v>0.65763287575643703</v>
      </c>
      <c r="RZ12" s="120">
        <v>0.65763287576487661</v>
      </c>
      <c r="SA12" s="120">
        <v>0.65700153107040893</v>
      </c>
      <c r="SB12" s="120">
        <v>0.65700153107820991</v>
      </c>
      <c r="SC12" s="120">
        <v>0.65636668687038591</v>
      </c>
      <c r="SD12" s="120">
        <v>0.65636668687759148</v>
      </c>
      <c r="SE12" s="120">
        <v>0.65572831076894167</v>
      </c>
      <c r="SF12" s="120">
        <v>0.65572831077559235</v>
      </c>
      <c r="SG12" s="120">
        <v>0.65508636995832892</v>
      </c>
      <c r="SH12" s="120">
        <v>0.65508636996446412</v>
      </c>
      <c r="SI12" s="120">
        <v>0.65444083120345808</v>
      </c>
      <c r="SJ12" s="120">
        <v>0.65444083120911267</v>
      </c>
      <c r="SK12" s="120">
        <v>0.65379166083472717</v>
      </c>
      <c r="SL12" s="120">
        <v>0.65379166083993645</v>
      </c>
      <c r="SM12" s="120">
        <v>0.6531388247407135</v>
      </c>
      <c r="SN12" s="120">
        <v>0.65313882474550722</v>
      </c>
      <c r="SO12" s="120">
        <v>0.65248228836070266</v>
      </c>
      <c r="SP12" s="120">
        <v>0.65248228836511124</v>
      </c>
      <c r="SQ12" s="120">
        <v>0.65182201667707351</v>
      </c>
      <c r="SR12" s="120">
        <v>0.65182201668112527</v>
      </c>
      <c r="SS12" s="120">
        <v>0.65115797420752164</v>
      </c>
      <c r="ST12" s="120">
        <v>0.65115797421124333</v>
      </c>
      <c r="SU12" s="120">
        <v>0.65049012499711834</v>
      </c>
      <c r="SV12" s="120">
        <v>0.65049012500053383</v>
      </c>
      <c r="SW12" s="120">
        <v>0.64981843261020733</v>
      </c>
      <c r="SX12" s="120">
        <v>0.64981843261333971</v>
      </c>
      <c r="SY12" s="120">
        <v>0.64914286012212985</v>
      </c>
      <c r="SZ12" s="120">
        <v>0.64914286012499978</v>
      </c>
      <c r="TA12" s="120">
        <v>0.64846337011077526</v>
      </c>
      <c r="TB12" s="120">
        <v>0.64846337011340316</v>
      </c>
      <c r="TC12" s="120">
        <v>0.64777992464795198</v>
      </c>
      <c r="TD12" s="120">
        <v>0.64777992465035483</v>
      </c>
      <c r="TE12" s="120">
        <v>0.64709248529057717</v>
      </c>
      <c r="TF12" s="120">
        <v>0.64709248529277463</v>
      </c>
      <c r="TG12" s="120">
        <v>0.64640101307168252</v>
      </c>
      <c r="TH12" s="120">
        <v>0.64640101307368836</v>
      </c>
      <c r="TI12" s="120">
        <v>0.64570546849121591</v>
      </c>
      <c r="TJ12" s="120">
        <v>0.64570546849304722</v>
      </c>
      <c r="TK12" s="120">
        <v>0.64500581150665626</v>
      </c>
      <c r="TL12" s="120">
        <v>0.64500581150832592</v>
      </c>
      <c r="TM12" s="120">
        <v>0.64430200152342509</v>
      </c>
      <c r="TN12" s="120">
        <v>0.64430200152494665</v>
      </c>
      <c r="TO12" s="120">
        <v>0.64359399738508605</v>
      </c>
      <c r="TP12" s="120">
        <v>0.64359399738647094</v>
      </c>
      <c r="TQ12" s="120">
        <v>0.64288175736333597</v>
      </c>
      <c r="TR12" s="120">
        <v>0.64288175736459519</v>
      </c>
      <c r="TS12" s="120">
        <v>0.64216523914777268</v>
      </c>
      <c r="TT12" s="120">
        <v>0.64216523914891699</v>
      </c>
      <c r="TU12" s="120">
        <v>0.64144439983544665</v>
      </c>
      <c r="TV12" s="120">
        <v>0.64144439983648571</v>
      </c>
      <c r="TW12" s="120">
        <v>0.6407191959201729</v>
      </c>
      <c r="TX12" s="120">
        <v>0.64071919592111481</v>
      </c>
      <c r="TY12" s="120">
        <v>0.63998958328161981</v>
      </c>
      <c r="TZ12" s="120">
        <v>0.63998958328247479</v>
      </c>
      <c r="UA12" s="120">
        <v>0.63925551717414231</v>
      </c>
      <c r="UB12" s="120">
        <v>0.63925551717491513</v>
      </c>
      <c r="UC12" s="120">
        <v>0.63851695221538207</v>
      </c>
      <c r="UD12" s="120">
        <v>0.63851695221608096</v>
      </c>
      <c r="UE12" s="120">
        <v>0.63777384237459422</v>
      </c>
      <c r="UF12" s="120">
        <v>0.63777384237522627</v>
      </c>
      <c r="UG12" s="120">
        <v>0.63702614096073507</v>
      </c>
      <c r="UH12" s="120">
        <v>0.63702614096130472</v>
      </c>
      <c r="UI12" s="120">
        <v>0.63627380061026317</v>
      </c>
      <c r="UJ12" s="120">
        <v>0.63627380061077687</v>
      </c>
      <c r="UK12" s="120">
        <v>0.63551677327467271</v>
      </c>
      <c r="UL12" s="120">
        <v>0.63551677327513523</v>
      </c>
      <c r="UM12" s="120">
        <v>0.63475501020774516</v>
      </c>
      <c r="UN12" s="120">
        <v>0.63475501020816183</v>
      </c>
      <c r="UO12" s="120">
        <v>0.63398846195250946</v>
      </c>
      <c r="UP12" s="120">
        <v>0.63398846195288405</v>
      </c>
      <c r="UQ12" s="120">
        <v>0.63321707832790086</v>
      </c>
      <c r="UR12" s="120">
        <v>0.63321707832823693</v>
      </c>
      <c r="US12" s="120">
        <v>0.63244080841511763</v>
      </c>
      <c r="UT12" s="120">
        <v>0.6324408084154195</v>
      </c>
      <c r="UU12" s="120">
        <v>0.63165960054366632</v>
      </c>
      <c r="UV12" s="120">
        <v>0.63165960054393666</v>
      </c>
      <c r="UW12" s="120">
        <v>0.63087340227706934</v>
      </c>
      <c r="UX12" s="120">
        <v>0.63087340227731192</v>
      </c>
      <c r="UY12" s="120">
        <v>0.63008216039826337</v>
      </c>
      <c r="UZ12" s="120">
        <v>0.63008216039848042</v>
      </c>
      <c r="VA12" s="120">
        <v>0.62928582089463414</v>
      </c>
      <c r="VB12" s="120">
        <v>0.62928582089482821</v>
      </c>
      <c r="VC12" s="120">
        <v>0.62848432894271888</v>
      </c>
      <c r="VD12" s="120">
        <v>0.6284843289428923</v>
      </c>
      <c r="VE12" s="120">
        <v>0.62767762889253542</v>
      </c>
      <c r="VF12" s="120">
        <v>0.62767762889268885</v>
      </c>
      <c r="VG12" s="120">
        <v>0.62686566425154944</v>
      </c>
      <c r="VH12" s="120">
        <v>0.62686566425168633</v>
      </c>
      <c r="VI12" s="120">
        <v>0.62604837766825827</v>
      </c>
      <c r="VJ12" s="120">
        <v>0.62604837766837984</v>
      </c>
      <c r="VK12" s="120">
        <v>0.62522571091538293</v>
      </c>
      <c r="VL12" s="120">
        <v>0.62522571091549184</v>
      </c>
      <c r="VM12" s="120">
        <v>0.62439760487266149</v>
      </c>
      <c r="VN12" s="120">
        <v>0.62439760487275642</v>
      </c>
      <c r="VO12" s="120">
        <v>0.62356399950922259</v>
      </c>
      <c r="VP12" s="120">
        <v>0.62356399950930563</v>
      </c>
      <c r="VQ12" s="120">
        <v>0.62272483386554045</v>
      </c>
      <c r="VR12" s="120">
        <v>0.62272483386561472</v>
      </c>
      <c r="VS12" s="120">
        <v>0.62188004603495051</v>
      </c>
      <c r="VT12" s="120">
        <v>0.62188004603501623</v>
      </c>
      <c r="VU12" s="120">
        <v>0.62102957314471074</v>
      </c>
      <c r="VV12" s="120">
        <v>0.62102957314477025</v>
      </c>
      <c r="VW12" s="120">
        <v>0.62017335133660945</v>
      </c>
      <c r="VX12" s="120">
        <v>0.62017335133666096</v>
      </c>
      <c r="VY12" s="120">
        <v>0.61931131574708587</v>
      </c>
      <c r="VZ12" s="120">
        <v>0.61931131574713083</v>
      </c>
      <c r="WA12" s="120">
        <v>0.61844340048686641</v>
      </c>
      <c r="WB12" s="120">
        <v>0.61844340048690505</v>
      </c>
      <c r="WC12" s="120">
        <v>0.61756953862010344</v>
      </c>
      <c r="WD12" s="120">
        <v>0.61756953862013741</v>
      </c>
      <c r="WE12" s="120">
        <v>0.6166896621429806</v>
      </c>
      <c r="WF12" s="120">
        <v>0.61668966214301035</v>
      </c>
      <c r="WG12" s="120">
        <v>0.61580370196179468</v>
      </c>
      <c r="WH12" s="120">
        <v>0.61580370196182188</v>
      </c>
      <c r="WI12" s="120">
        <v>0.61491158787048528</v>
      </c>
      <c r="WJ12" s="120">
        <v>0.61491158787050815</v>
      </c>
      <c r="WK12" s="120">
        <v>0.61401324852759143</v>
      </c>
      <c r="WL12" s="120">
        <v>0.61401324852761308</v>
      </c>
      <c r="WM12" s="120">
        <v>0.61310861143264328</v>
      </c>
      <c r="WN12" s="120">
        <v>0.61310861143266171</v>
      </c>
      <c r="WO12" s="120">
        <v>0.61219760290192593</v>
      </c>
      <c r="WP12" s="120">
        <v>0.61219760290194136</v>
      </c>
      <c r="WQ12" s="120">
        <v>0.61128014804364994</v>
      </c>
      <c r="WR12" s="120">
        <v>0.61128014804366315</v>
      </c>
      <c r="WS12" s="120">
        <v>0.61035617073246762</v>
      </c>
      <c r="WT12" s="120">
        <v>0.61035617073247961</v>
      </c>
      <c r="WU12" s="120">
        <v>0.60942559358334725</v>
      </c>
      <c r="WV12" s="120">
        <v>0.60942559358335746</v>
      </c>
      <c r="WW12" s="120">
        <v>0.60848833792475399</v>
      </c>
      <c r="WX12" s="120">
        <v>0.60848833792476298</v>
      </c>
      <c r="WY12" s="120">
        <v>0.60754432377115009</v>
      </c>
      <c r="WZ12" s="120">
        <v>0.60754432377115808</v>
      </c>
      <c r="XA12" s="120">
        <v>0.60659346979476247</v>
      </c>
      <c r="XB12" s="120">
        <v>0.6065934697947688</v>
      </c>
      <c r="XC12" s="120">
        <v>0.60563569329662048</v>
      </c>
      <c r="XD12" s="120">
        <v>0.60563569329662492</v>
      </c>
      <c r="XE12" s="120">
        <v>0.60467091017682151</v>
      </c>
      <c r="XF12" s="120">
        <v>0.60467091017682717</v>
      </c>
      <c r="XG12" s="120">
        <v>0.60369903490401877</v>
      </c>
      <c r="XH12" s="120">
        <v>0.60369903490402332</v>
      </c>
      <c r="XI12" s="120">
        <v>0.60271998048408437</v>
      </c>
      <c r="XJ12" s="120">
        <v>0.60271998048408781</v>
      </c>
      <c r="XK12" s="120">
        <v>0.60173365842794713</v>
      </c>
      <c r="XL12" s="120">
        <v>0.60173365842794924</v>
      </c>
      <c r="XM12" s="120">
        <v>0.60073997871855533</v>
      </c>
      <c r="XN12" s="120">
        <v>0.60073997871855722</v>
      </c>
      <c r="XO12" s="120">
        <v>0.59973884977695968</v>
      </c>
      <c r="XP12" s="120">
        <v>0.59973884977696224</v>
      </c>
      <c r="XQ12" s="120">
        <v>0.59873017842746656</v>
      </c>
      <c r="XR12" s="120">
        <v>0.59873017842746912</v>
      </c>
      <c r="XS12" s="120">
        <v>0.59771386986184583</v>
      </c>
      <c r="XT12" s="120">
        <v>0.59771386986184694</v>
      </c>
      <c r="XU12" s="120">
        <v>0.59668982760255951</v>
      </c>
      <c r="XV12" s="120">
        <v>0.59668982760256051</v>
      </c>
      <c r="XW12" s="120">
        <v>0.59565795346497996</v>
      </c>
      <c r="XX12" s="120">
        <v>0.59565795346498129</v>
      </c>
      <c r="XY12" s="120">
        <v>0.59461814751856124</v>
      </c>
      <c r="XZ12" s="120">
        <v>0.59461814751856179</v>
      </c>
      <c r="YA12" s="120">
        <v>0.59357030804693078</v>
      </c>
      <c r="YB12" s="120">
        <v>0.59357030804693078</v>
      </c>
      <c r="YC12" s="120">
        <v>0.59251433150687549</v>
      </c>
      <c r="YD12" s="120">
        <v>0.59251433150687627</v>
      </c>
      <c r="YE12" s="120">
        <v>0.5914501124861713</v>
      </c>
      <c r="YF12" s="120">
        <v>0.59145011248617108</v>
      </c>
      <c r="YG12" s="120">
        <v>0.590377543660218</v>
      </c>
      <c r="YH12" s="120">
        <v>0.59037754366021822</v>
      </c>
      <c r="YI12" s="120">
        <v>0.58929651574746889</v>
      </c>
      <c r="YJ12" s="120">
        <v>0.58929651574747044</v>
      </c>
      <c r="YK12" s="120">
        <v>0.58820691746356391</v>
      </c>
      <c r="YL12" s="120">
        <v>0.58820691746356424</v>
      </c>
      <c r="YM12" s="120">
        <v>0.58710863547417047</v>
      </c>
      <c r="YN12" s="120">
        <v>0.5871086354741698</v>
      </c>
      <c r="YO12" s="120">
        <v>0.5860015543464614</v>
      </c>
      <c r="YP12" s="120">
        <v>0.58600155434646206</v>
      </c>
      <c r="YQ12" s="120">
        <v>0.58488555649919971</v>
      </c>
      <c r="YR12" s="120">
        <v>0.58488555649920138</v>
      </c>
      <c r="YS12" s="120">
        <v>0.58376052215136198</v>
      </c>
      <c r="YT12" s="120">
        <v>0.58376052215136132</v>
      </c>
      <c r="YU12" s="120">
        <v>0.58262632926926761</v>
      </c>
      <c r="YV12" s="120">
        <v>0.58262632926926794</v>
      </c>
      <c r="YW12" s="120">
        <v>0.58148285351217133</v>
      </c>
      <c r="YX12" s="120">
        <v>0.58148285351217177</v>
      </c>
      <c r="YY12" s="120">
        <v>0.58032996817622906</v>
      </c>
      <c r="YZ12" s="120">
        <v>0.58032996817622962</v>
      </c>
      <c r="ZA12" s="120">
        <v>0.57916754413682725</v>
      </c>
      <c r="ZB12" s="120">
        <v>0.57916754413682869</v>
      </c>
      <c r="ZC12" s="120">
        <v>0.57799544978917716</v>
      </c>
      <c r="ZD12" s="120">
        <v>0.57799544978917716</v>
      </c>
      <c r="ZE12" s="120">
        <v>0.57681355098714637</v>
      </c>
      <c r="ZF12" s="120">
        <v>0.57681355098714593</v>
      </c>
      <c r="ZG12" s="120">
        <v>0.57562171098023696</v>
      </c>
      <c r="ZH12" s="120">
        <v>0.57562171098023707</v>
      </c>
      <c r="ZI12" s="120">
        <v>0.57441979034867507</v>
      </c>
      <c r="ZJ12" s="120">
        <v>0.57441979034867463</v>
      </c>
      <c r="ZK12" s="120">
        <v>0.57320764693651605</v>
      </c>
      <c r="ZL12" s="120">
        <v>0.57320764693651716</v>
      </c>
      <c r="ZM12" s="120">
        <v>0.57198513578270671</v>
      </c>
      <c r="ZN12" s="120">
        <v>0.57198513578270604</v>
      </c>
      <c r="ZO12" s="120">
        <v>0.57075210905003526</v>
      </c>
      <c r="ZP12" s="120">
        <v>0.57075210905003537</v>
      </c>
      <c r="ZQ12" s="120">
        <v>0.56950841595189483</v>
      </c>
      <c r="ZR12" s="120">
        <v>0.5695084159518945</v>
      </c>
      <c r="ZS12" s="120">
        <v>0.56825390267675457</v>
      </c>
      <c r="ZT12" s="120">
        <v>0.56825390267675435</v>
      </c>
      <c r="ZU12" s="120">
        <v>0.56698841231030173</v>
      </c>
      <c r="ZV12" s="120">
        <v>0.56698841231030195</v>
      </c>
      <c r="ZW12" s="120">
        <v>0.56571178475511885</v>
      </c>
      <c r="ZX12" s="120">
        <v>0.56571178475511941</v>
      </c>
      <c r="ZY12" s="120">
        <v>0.564423856647844</v>
      </c>
      <c r="ZZ12" s="120">
        <v>0.56442385664784545</v>
      </c>
      <c r="AAA12" s="120">
        <v>0.5631244612737013</v>
      </c>
      <c r="AAB12" s="120">
        <v>0.56312446127370142</v>
      </c>
      <c r="AAC12" s="120">
        <v>0.56181342847830518</v>
      </c>
      <c r="AAD12" s="120">
        <v>0.56181342847830584</v>
      </c>
      <c r="AAE12" s="120">
        <v>0.56049058457664269</v>
      </c>
      <c r="AAF12" s="120">
        <v>0.56049058457664314</v>
      </c>
      <c r="AAG12" s="120">
        <v>0.55915575225913094</v>
      </c>
      <c r="AAH12" s="120">
        <v>0.55915575225913083</v>
      </c>
      <c r="AAI12" s="120">
        <v>0.55780875049461631</v>
      </c>
      <c r="AAJ12" s="120">
        <v>0.55780875049461698</v>
      </c>
      <c r="AAK12" s="120">
        <v>0.55644939443023722</v>
      </c>
      <c r="AAL12" s="120">
        <v>0.55644939443023655</v>
      </c>
      <c r="AAM12" s="120">
        <v>0.55507749528798411</v>
      </c>
      <c r="AAN12" s="120">
        <v>0.55507749528798456</v>
      </c>
      <c r="AAO12" s="120">
        <v>0.55369286025788333</v>
      </c>
      <c r="AAP12" s="120">
        <v>0.55369286025788333</v>
      </c>
      <c r="AAQ12" s="120">
        <v>0.55229529238762032</v>
      </c>
      <c r="AAR12" s="120">
        <v>0.5522952923876191</v>
      </c>
      <c r="AAS12" s="120">
        <v>0.55088459046850324</v>
      </c>
      <c r="AAT12" s="120">
        <v>0.5508845904685048</v>
      </c>
      <c r="AAU12" s="120">
        <v>0.5494605489176162</v>
      </c>
      <c r="AAV12" s="120">
        <v>0.54946054891761653</v>
      </c>
      <c r="AAW12" s="120">
        <v>0.54802295765598719</v>
      </c>
      <c r="AAX12" s="120">
        <v>0.54802295765598807</v>
      </c>
      <c r="AAY12" s="120">
        <v>0.54657160198265509</v>
      </c>
      <c r="AAZ12" s="120">
        <v>0.54657160198265486</v>
      </c>
      <c r="ABA12" s="120">
        <v>0.5451062624444406</v>
      </c>
      <c r="ABB12" s="120">
        <v>0.54510626244444094</v>
      </c>
      <c r="ABC12" s="120">
        <v>0.54362671470126622</v>
      </c>
      <c r="ABD12" s="120">
        <v>0.54362671470126511</v>
      </c>
      <c r="ABE12" s="120">
        <v>0.54213272938683887</v>
      </c>
      <c r="ABF12" s="120">
        <v>0.5421327293868381</v>
      </c>
      <c r="ABG12" s="120">
        <v>0.54062407196451234</v>
      </c>
      <c r="ABH12" s="120">
        <v>0.54062407196451268</v>
      </c>
      <c r="ABI12" s="120">
        <v>0.53910050257814013</v>
      </c>
      <c r="ABJ12" s="120">
        <v>0.53910050257814079</v>
      </c>
      <c r="ABK12" s="120">
        <v>0.53756177589770093</v>
      </c>
      <c r="ABL12" s="120">
        <v>0.53756177589770016</v>
      </c>
      <c r="ABM12" s="120">
        <v>0.53600764095949704</v>
      </c>
      <c r="ABN12" s="120">
        <v>0.53600764095949738</v>
      </c>
      <c r="ABO12" s="120">
        <v>0.53443784100069702</v>
      </c>
      <c r="ABP12" s="120">
        <v>0.53443784100069713</v>
      </c>
      <c r="ABQ12" s="120">
        <v>0.53285211328798221</v>
      </c>
      <c r="ABR12" s="120">
        <v>0.53285211328798165</v>
      </c>
      <c r="ABS12" s="120">
        <v>0.53125018894007048</v>
      </c>
      <c r="ABT12" s="120">
        <v>0.53125018894006937</v>
      </c>
      <c r="ABU12" s="120">
        <v>0.52963179274383609</v>
      </c>
      <c r="ABV12" s="120">
        <v>0.52963179274383532</v>
      </c>
      <c r="ABW12" s="120">
        <v>0.52799664296379079</v>
      </c>
      <c r="ABX12" s="120">
        <v>0.52799664296379101</v>
      </c>
      <c r="ABY12" s="120">
        <v>0.52634445114460393</v>
      </c>
      <c r="ABZ12" s="120">
        <v>0.52634445114460326</v>
      </c>
      <c r="ACA12" s="120">
        <v>0.52467492190640441</v>
      </c>
      <c r="ACB12" s="120">
        <v>0.52467492190640419</v>
      </c>
      <c r="ACC12" s="120">
        <v>0.52298775273254017</v>
      </c>
      <c r="ACD12" s="120">
        <v>0.5229877527325395</v>
      </c>
      <c r="ACE12" s="120">
        <v>0.52128263374946493</v>
      </c>
      <c r="ACF12" s="120">
        <v>0.52128263374946537</v>
      </c>
      <c r="ACG12" s="120">
        <v>0.51955924749843574</v>
      </c>
      <c r="ACH12" s="120">
        <v>0.51955924749843507</v>
      </c>
      <c r="ACI12" s="120">
        <v>0.51781726869863931</v>
      </c>
      <c r="ACJ12" s="120">
        <v>0.5178172686986402</v>
      </c>
      <c r="ACK12" s="120">
        <v>0.51605636400140242</v>
      </c>
      <c r="ACL12" s="120">
        <v>0.51605636400140253</v>
      </c>
      <c r="ACM12" s="120">
        <v>0.51427619173506778</v>
      </c>
      <c r="ACN12" s="120">
        <v>0.51427619173506756</v>
      </c>
      <c r="ACO12" s="120">
        <v>0.51247640164015784</v>
      </c>
      <c r="ACP12" s="120">
        <v>0.51247640164015795</v>
      </c>
      <c r="ACQ12" s="120">
        <v>0.51065663459436494</v>
      </c>
      <c r="ACR12" s="120">
        <v>0.51065663459436461</v>
      </c>
      <c r="ACS12" s="120">
        <v>0.50881652232694075</v>
      </c>
      <c r="ACT12" s="120">
        <v>0.50881652232694186</v>
      </c>
      <c r="ACU12" s="120">
        <v>0.506955687122008</v>
      </c>
      <c r="ACV12" s="120">
        <v>0.50695568712200845</v>
      </c>
      <c r="ACW12" s="120">
        <v>0.50507374151028239</v>
      </c>
      <c r="ACX12" s="120">
        <v>0.50507374151028261</v>
      </c>
      <c r="ACY12" s="120">
        <v>0.50317028794870955</v>
      </c>
      <c r="ACZ12" s="120">
        <v>0.50317028794870899</v>
      </c>
      <c r="ADA12" s="120">
        <v>0.50124491848744401</v>
      </c>
      <c r="ADB12" s="120">
        <v>0.50124491848744457</v>
      </c>
      <c r="ADC12" s="120">
        <v>0.49929721442362673</v>
      </c>
      <c r="ADD12" s="120">
        <v>0.49929721442362657</v>
      </c>
      <c r="ADE12" s="120">
        <v>0.49732674594131698</v>
      </c>
      <c r="ADF12" s="120">
        <v>0.49732674594131754</v>
      </c>
      <c r="ADG12" s="120">
        <v>0.49533307173699359</v>
      </c>
      <c r="ADH12" s="120">
        <v>0.49533307173699404</v>
      </c>
      <c r="ADI12" s="120">
        <v>0.49331573862991984</v>
      </c>
      <c r="ADJ12" s="120">
        <v>0.49331573862992001</v>
      </c>
      <c r="ADK12" s="120">
        <v>0.49127428115669708</v>
      </c>
      <c r="ADL12" s="120">
        <v>0.49127428115669736</v>
      </c>
      <c r="ADM12" s="120">
        <v>0.48920822114926765</v>
      </c>
      <c r="ADN12" s="120">
        <v>0.48920822114926754</v>
      </c>
      <c r="ADO12" s="120">
        <v>0.48711706729559345</v>
      </c>
      <c r="ADP12" s="120">
        <v>0.48711706729559412</v>
      </c>
      <c r="ADQ12" s="120">
        <v>0.48500031468220872</v>
      </c>
      <c r="ADR12" s="120">
        <v>0.48500031468220822</v>
      </c>
      <c r="ADS12" s="120">
        <v>0.48285744431778277</v>
      </c>
      <c r="ADT12" s="120">
        <v>0.4828574443177831</v>
      </c>
      <c r="ADU12" s="120">
        <v>0.48068792263682192</v>
      </c>
      <c r="ADV12" s="120">
        <v>0.48068792263682164</v>
      </c>
      <c r="ADW12" s="120">
        <v>0.47849120098254716</v>
      </c>
      <c r="ADX12" s="120">
        <v>0.47849120098254683</v>
      </c>
      <c r="ADY12" s="120">
        <v>0.4762667150679854</v>
      </c>
      <c r="ADZ12" s="120">
        <v>0.47626671506798512</v>
      </c>
      <c r="AEA12" s="120">
        <v>0.47401388441422504</v>
      </c>
      <c r="AEB12" s="120">
        <v>0.47401388441422432</v>
      </c>
      <c r="AEC12" s="120">
        <v>0.47173211176475283</v>
      </c>
      <c r="AED12" s="120">
        <v>0.47173211176475272</v>
      </c>
      <c r="AEE12" s="120">
        <v>0.46942078247474434</v>
      </c>
      <c r="AEF12" s="120">
        <v>0.46942078247474439</v>
      </c>
      <c r="AEG12" s="120">
        <v>0.46707926387408638</v>
      </c>
      <c r="AEH12" s="120">
        <v>0.46707926387408671</v>
      </c>
      <c r="AEI12" s="120">
        <v>0.46470690460290254</v>
      </c>
      <c r="AEJ12" s="120">
        <v>0.46470690460290304</v>
      </c>
      <c r="AEK12" s="120">
        <v>0.46230303391825073</v>
      </c>
      <c r="AEL12" s="120">
        <v>0.46230303391825073</v>
      </c>
      <c r="AEM12" s="120">
        <v>0.4598669609706072</v>
      </c>
      <c r="AEN12" s="120">
        <v>0.45986696097060747</v>
      </c>
      <c r="AEO12" s="120">
        <v>0.45739797404871219</v>
      </c>
      <c r="AEP12" s="120">
        <v>0.45739797404871219</v>
      </c>
      <c r="AEQ12" s="120">
        <v>0.45489533979123237</v>
      </c>
      <c r="AER12" s="120">
        <v>0.45489533979123231</v>
      </c>
      <c r="AES12" s="120">
        <v>0.45235830236368346</v>
      </c>
      <c r="AET12" s="120">
        <v>0.45235830236368363</v>
      </c>
      <c r="AEU12" s="120">
        <v>0.44978608259892594</v>
      </c>
      <c r="AEV12" s="120">
        <v>0.44978608259892616</v>
      </c>
      <c r="AEW12" s="120">
        <v>0.447177877099529</v>
      </c>
      <c r="AEX12" s="120">
        <v>0.44717787709952861</v>
      </c>
      <c r="AEY12" s="120">
        <v>0.44453285730016717</v>
      </c>
      <c r="AEZ12" s="120">
        <v>0.44453285730016701</v>
      </c>
      <c r="AFA12" s="120">
        <v>0.44185016848818309</v>
      </c>
      <c r="AFB12" s="120">
        <v>0.44185016848818254</v>
      </c>
      <c r="AFC12" s="120">
        <v>0.43912892878033727</v>
      </c>
      <c r="AFD12" s="120">
        <v>0.43912892878033788</v>
      </c>
      <c r="AFE12" s="120">
        <v>0.43636822805371422</v>
      </c>
      <c r="AFF12" s="120">
        <v>0.43636822805371434</v>
      </c>
      <c r="AFG12" s="120">
        <v>0.4335671268286525</v>
      </c>
      <c r="AFH12" s="120">
        <v>0.43356712682865267</v>
      </c>
      <c r="AFI12" s="120">
        <v>0.43072465510151725</v>
      </c>
      <c r="AFJ12" s="120">
        <v>0.43072465510151725</v>
      </c>
      <c r="AFK12" s="120">
        <v>0.42783981112503267</v>
      </c>
      <c r="AFL12" s="120">
        <v>0.42783981112503267</v>
      </c>
      <c r="AFM12" s="120">
        <v>0.42491156013385545</v>
      </c>
      <c r="AFN12" s="120">
        <v>0.42491156013385573</v>
      </c>
      <c r="AFO12" s="120">
        <v>0.42193883301297391</v>
      </c>
      <c r="AFP12" s="120">
        <v>0.42193883301297386</v>
      </c>
      <c r="AFQ12" s="120">
        <v>0.41892052490649384</v>
      </c>
      <c r="AFR12" s="120">
        <v>0.41892052490649367</v>
      </c>
      <c r="AFS12" s="120">
        <v>0.4158554937643098</v>
      </c>
      <c r="AFT12" s="120">
        <v>0.41585549376430919</v>
      </c>
      <c r="AFU12" s="120">
        <v>0.41274255882414174</v>
      </c>
      <c r="AFV12" s="120">
        <v>0.41274255882414163</v>
      </c>
      <c r="AFW12" s="120">
        <v>0.40958049902640126</v>
      </c>
      <c r="AFX12" s="120">
        <v>0.4095804990264012</v>
      </c>
      <c r="AFY12" s="120">
        <v>0.40636805135936532</v>
      </c>
      <c r="AFZ12" s="120">
        <v>0.40636805135936538</v>
      </c>
      <c r="AGA12" s="120">
        <v>0.40310390913217065</v>
      </c>
      <c r="AGB12" s="120">
        <v>0.40310390913217042</v>
      </c>
      <c r="AGC12" s="120">
        <v>0.39978672017322259</v>
      </c>
      <c r="AGD12" s="120">
        <v>0.39978672017322225</v>
      </c>
      <c r="AGE12" s="120">
        <v>0.39641508495172628</v>
      </c>
      <c r="AGF12" s="120">
        <v>0.39641508495172639</v>
      </c>
      <c r="AGG12" s="120">
        <v>0.39298755462020818</v>
      </c>
      <c r="AGH12" s="120">
        <v>0.39298755462020846</v>
      </c>
      <c r="AGI12" s="120">
        <v>0.38950262897614074</v>
      </c>
      <c r="AGJ12" s="120">
        <v>0.38950262897614041</v>
      </c>
      <c r="AGK12" s="120">
        <v>0.38595875434107824</v>
      </c>
      <c r="AGL12" s="120">
        <v>0.38595875434107862</v>
      </c>
      <c r="AGM12" s="120">
        <v>0.38235432135613523</v>
      </c>
      <c r="AGN12" s="120">
        <v>0.38235432135613506</v>
      </c>
      <c r="AGO12" s="120">
        <v>0.3786876626931191</v>
      </c>
      <c r="AGP12" s="120">
        <v>0.37868766269311915</v>
      </c>
      <c r="AGQ12" s="120">
        <v>0.37495705068132934</v>
      </c>
      <c r="AGR12" s="120">
        <v>0.37495705068132956</v>
      </c>
      <c r="AGS12" s="120">
        <v>0.37116069485080966</v>
      </c>
      <c r="AGT12" s="120">
        <v>0.37116069485080982</v>
      </c>
      <c r="AGU12" s="120">
        <v>0.36729673939388824</v>
      </c>
      <c r="AGV12" s="120">
        <v>0.36729673939388863</v>
      </c>
      <c r="AGW12" s="120">
        <v>0.36336326054809776</v>
      </c>
      <c r="AGX12" s="120">
        <v>0.36336326054809776</v>
      </c>
      <c r="AGY12" s="120">
        <v>0.359358263905111</v>
      </c>
      <c r="AGZ12" s="120">
        <v>0.35935826390511139</v>
      </c>
      <c r="AHA12" s="120">
        <v>0.35527968165224721</v>
      </c>
      <c r="AHB12" s="120">
        <v>0.35527968165224783</v>
      </c>
      <c r="AHC12" s="120">
        <v>0.3511253697554319</v>
      </c>
      <c r="AHD12" s="120">
        <v>0.35112536975543163</v>
      </c>
      <c r="AHE12" s="120">
        <v>0.34689310509533455</v>
      </c>
      <c r="AHF12" s="120">
        <v>0.34689310509533461</v>
      </c>
      <c r="AHG12" s="120">
        <v>0.34258058257189811</v>
      </c>
      <c r="AHH12" s="120">
        <v>0.34258058257189833</v>
      </c>
      <c r="AHI12" s="120">
        <v>0.33818541219666121</v>
      </c>
      <c r="AHJ12" s="120">
        <v>0.33818541219666132</v>
      </c>
      <c r="AHK12" s="120">
        <v>0.33370511619743887</v>
      </c>
      <c r="AHL12" s="120">
        <v>0.33370511619743903</v>
      </c>
      <c r="AHM12" s="120">
        <v>0.32913712616613899</v>
      </c>
      <c r="AHN12" s="120">
        <v>0.32913712616613916</v>
      </c>
      <c r="AHO12" s="120">
        <v>0.32447878028806587</v>
      </c>
      <c r="AHP12" s="120">
        <v>0.3244787802880662</v>
      </c>
      <c r="AHQ12" s="120">
        <v>0.3197273207002656</v>
      </c>
      <c r="AHR12" s="120">
        <v>0.31972732070026566</v>
      </c>
      <c r="AHS12" s="120">
        <v>0.31487989103762215</v>
      </c>
      <c r="AHT12" s="120">
        <v>0.31487989103762243</v>
      </c>
      <c r="AHU12" s="120">
        <v>0.30993353423900666</v>
      </c>
      <c r="AHV12" s="120">
        <v>0.30993353423900727</v>
      </c>
      <c r="AHW12" s="120">
        <v>0.30488519070227604</v>
      </c>
      <c r="AHX12" s="120">
        <v>0.30488519070227604</v>
      </c>
      <c r="AHY12" s="120">
        <v>0.29973169689703066</v>
      </c>
      <c r="AHZ12" s="120">
        <v>0.29973169689703039</v>
      </c>
      <c r="AIA12" s="120">
        <v>0.29446978456853323</v>
      </c>
      <c r="AIB12" s="120">
        <v>0.29446978456853268</v>
      </c>
      <c r="AIC12" s="120">
        <v>0.28909608069605985</v>
      </c>
      <c r="AID12" s="120">
        <v>0.28909608069606041</v>
      </c>
      <c r="AIE12" s="120">
        <v>0.28360710840548531</v>
      </c>
      <c r="AIF12" s="120">
        <v>0.28360710840548531</v>
      </c>
      <c r="AIG12" s="120">
        <v>0.27799928908055177</v>
      </c>
      <c r="AIH12" s="120">
        <v>0.27799928908055183</v>
      </c>
      <c r="AII12" s="120">
        <v>0.27226894597204793</v>
      </c>
      <c r="AIJ12" s="120">
        <v>0.27226894597204776</v>
      </c>
      <c r="AIK12" s="120">
        <v>0.26641230967132035</v>
      </c>
      <c r="AIL12" s="120">
        <v>0.26641230967132046</v>
      </c>
      <c r="AIM12" s="120">
        <v>0.2604255258972431</v>
      </c>
      <c r="AIN12" s="120">
        <v>0.26042552589724327</v>
      </c>
      <c r="AIO12" s="120">
        <v>0.25430466614769992</v>
      </c>
      <c r="AIP12" s="120">
        <v>0.25430466614769998</v>
      </c>
      <c r="AIQ12" s="120">
        <v>0.24804574189252795</v>
      </c>
      <c r="AIR12" s="120">
        <v>0.24804574189252787</v>
      </c>
      <c r="AIS12" s="120">
        <v>0.241644723140752</v>
      </c>
      <c r="AIT12" s="120">
        <v>0.24164472314075203</v>
      </c>
      <c r="AIU12" s="120">
        <v>0.23509756240834195</v>
      </c>
      <c r="AIV12" s="120">
        <v>0.23509756240834198</v>
      </c>
      <c r="AIW12" s="120">
        <v>0.22840022535329713</v>
      </c>
      <c r="AIX12" s="120">
        <v>0.22840022535329674</v>
      </c>
      <c r="AIY12" s="120">
        <v>0.22154872964481107</v>
      </c>
      <c r="AIZ12" s="120">
        <v>0.2215487296448112</v>
      </c>
      <c r="AJA12" s="120">
        <v>0.21453919400817845</v>
      </c>
      <c r="AJB12" s="120">
        <v>0.21453919400817839</v>
      </c>
      <c r="AJC12" s="120">
        <v>0.20736789985685419</v>
      </c>
      <c r="AJD12" s="120">
        <v>0.20736789985685408</v>
      </c>
      <c r="AJE12" s="120">
        <v>0.20003136851310324</v>
      </c>
      <c r="AJF12" s="120">
        <v>0.20003136851310305</v>
      </c>
      <c r="AJG12" s="120">
        <v>0.19252645776146274</v>
      </c>
      <c r="AJH12" s="120">
        <v>0.19252645776146271</v>
      </c>
      <c r="AJI12" s="120">
        <v>0.18485048241641838</v>
      </c>
      <c r="AJJ12" s="120">
        <v>0.18485048241641849</v>
      </c>
      <c r="AJK12" s="120">
        <v>0.17700136477035816</v>
      </c>
      <c r="AJL12" s="120">
        <v>0.17700136477035819</v>
      </c>
      <c r="AJM12" s="120">
        <v>0.16897782228771877</v>
      </c>
      <c r="AJN12" s="120">
        <v>0.16897782228771874</v>
      </c>
      <c r="AJO12" s="120">
        <v>0.16077960181198844</v>
      </c>
      <c r="AJP12" s="120">
        <v>0.16077960181198844</v>
      </c>
      <c r="AJQ12" s="120">
        <v>0.15240777196147803</v>
      </c>
      <c r="AJR12" s="120">
        <v>0.15240777196147803</v>
      </c>
      <c r="AJS12" s="120">
        <v>0.14386508844054902</v>
      </c>
      <c r="AJT12" s="120">
        <v>0.14386508844054902</v>
      </c>
      <c r="AJU12" s="120">
        <v>0.13515645084567038</v>
      </c>
      <c r="AJV12" s="120">
        <v>0.13515645084567041</v>
      </c>
      <c r="AJW12" s="120">
        <v>0.12628947438543037</v>
      </c>
      <c r="AJX12" s="120">
        <v>0.12628947438543037</v>
      </c>
      <c r="AJY12" s="120">
        <v>0.11727520595741227</v>
      </c>
      <c r="AJZ12" s="120">
        <v>0.11727520595741225</v>
      </c>
      <c r="AKA12" s="120">
        <v>0.10812902140605729</v>
      </c>
      <c r="AKB12" s="120">
        <v>0.10812902140605728</v>
      </c>
      <c r="AKC12" s="120">
        <v>9.8871749592944952E-2</v>
      </c>
      <c r="AKD12" s="120">
        <v>9.887174959294498E-2</v>
      </c>
      <c r="AKE12" s="120">
        <v>8.9531078934669509E-2</v>
      </c>
      <c r="AKF12" s="120">
        <v>8.9531078934669509E-2</v>
      </c>
      <c r="AKG12" s="120">
        <v>8.0143312457948923E-2</v>
      </c>
      <c r="AKH12" s="120">
        <v>8.0143312457948937E-2</v>
      </c>
      <c r="AKI12" s="120">
        <v>7.0755545981228365E-2</v>
      </c>
      <c r="AKJ12" s="120">
        <v>7.0755545981228352E-2</v>
      </c>
      <c r="AKK12" s="120">
        <v>6.1428345739841461E-2</v>
      </c>
      <c r="AKL12" s="120">
        <v>6.1428345739841454E-2</v>
      </c>
      <c r="AKM12" s="120">
        <v>5.2238985896110528E-2</v>
      </c>
      <c r="AKN12" s="120">
        <v>5.2238985896110542E-2</v>
      </c>
      <c r="AKO12" s="120">
        <v>4.3285250663757331E-2</v>
      </c>
      <c r="AKP12" s="120">
        <v>4.3285250663757324E-2</v>
      </c>
      <c r="AKQ12" s="120">
        <v>3.4689664840698242E-2</v>
      </c>
      <c r="AKR12" s="120">
        <v>3.4689664840698242E-2</v>
      </c>
      <c r="AKS12" s="120">
        <v>2.660369873046875E-2</v>
      </c>
      <c r="AKT12" s="120">
        <v>2.660369873046875E-2</v>
      </c>
      <c r="AKU12" s="120">
        <v>1.92108154296875E-2</v>
      </c>
      <c r="AKV12" s="120">
        <v>1.92108154296875E-2</v>
      </c>
      <c r="AKW12" s="120">
        <v>1.2725830078125E-2</v>
      </c>
      <c r="AKX12" s="120">
        <v>1.2725830078125E-2</v>
      </c>
      <c r="AKY12" s="120">
        <v>7.38525390625E-3</v>
      </c>
      <c r="AKZ12" s="120">
        <v>7.38525390625E-3</v>
      </c>
      <c r="ALA12" s="120">
        <v>3.41796875E-3</v>
      </c>
      <c r="ALB12" s="120">
        <v>3.41796875E-3</v>
      </c>
      <c r="ALC12" s="120">
        <v>9.765625E-4</v>
      </c>
      <c r="ALD12" s="120" t="s">
        <v>105</v>
      </c>
      <c r="ALE12" s="120" t="s">
        <v>105</v>
      </c>
      <c r="ALF12" s="120" t="s">
        <v>105</v>
      </c>
      <c r="ALG12" s="120" t="s">
        <v>105</v>
      </c>
      <c r="ALH12" s="120" t="s">
        <v>105</v>
      </c>
      <c r="ALI12" s="120" t="s">
        <v>105</v>
      </c>
      <c r="ALJ12" s="120" t="s">
        <v>105</v>
      </c>
      <c r="ALK12" s="120" t="s">
        <v>105</v>
      </c>
      <c r="ALL12" s="120" t="s">
        <v>105</v>
      </c>
      <c r="ALM12" s="120" t="s">
        <v>105</v>
      </c>
      <c r="ALN12" s="120"/>
    </row>
    <row r="13" spans="1:1002" hidden="1">
      <c r="A13" s="119">
        <v>12</v>
      </c>
      <c r="B13" s="120">
        <v>0.72796722892648658</v>
      </c>
      <c r="C13" s="120">
        <v>0.72796722892648646</v>
      </c>
      <c r="D13" s="120">
        <v>0.72770574734395133</v>
      </c>
      <c r="E13" s="120">
        <v>0.72770574734395232</v>
      </c>
      <c r="F13" s="120">
        <v>0.72744350847501693</v>
      </c>
      <c r="G13" s="120">
        <v>0.72744350847501638</v>
      </c>
      <c r="H13" s="120">
        <v>0.72718050870200202</v>
      </c>
      <c r="I13" s="120">
        <v>0.72718050870200202</v>
      </c>
      <c r="J13" s="120">
        <v>0.72691674438241016</v>
      </c>
      <c r="K13" s="120">
        <v>0.7269167443824105</v>
      </c>
      <c r="L13" s="120">
        <v>0.72665221184871731</v>
      </c>
      <c r="M13" s="120">
        <v>0.72665221184871764</v>
      </c>
      <c r="N13" s="120">
        <v>0.72638690740815459</v>
      </c>
      <c r="O13" s="120">
        <v>0.72638690740815604</v>
      </c>
      <c r="P13" s="120">
        <v>0.72612082734248895</v>
      </c>
      <c r="Q13" s="120">
        <v>0.72612082734248906</v>
      </c>
      <c r="R13" s="120">
        <v>0.72585396790780499</v>
      </c>
      <c r="S13" s="120">
        <v>0.72585396790780554</v>
      </c>
      <c r="T13" s="120">
        <v>0.7255863253342798</v>
      </c>
      <c r="U13" s="120">
        <v>0.7255863253342798</v>
      </c>
      <c r="V13" s="120">
        <v>0.7253178958259574</v>
      </c>
      <c r="W13" s="120">
        <v>0.72531789582595751</v>
      </c>
      <c r="X13" s="120">
        <v>0.72504867556052477</v>
      </c>
      <c r="Y13" s="120">
        <v>0.72504867556052466</v>
      </c>
      <c r="Z13" s="120">
        <v>0.72477866068907715</v>
      </c>
      <c r="AA13" s="120">
        <v>0.72477866068907659</v>
      </c>
      <c r="AB13" s="120">
        <v>0.72450784733588902</v>
      </c>
      <c r="AC13" s="120">
        <v>0.72450784733588891</v>
      </c>
      <c r="AD13" s="120">
        <v>0.72423623159817707</v>
      </c>
      <c r="AE13" s="120">
        <v>0.72423623159817607</v>
      </c>
      <c r="AF13" s="120">
        <v>0.72396380954586315</v>
      </c>
      <c r="AG13" s="120">
        <v>0.72396380954586237</v>
      </c>
      <c r="AH13" s="120">
        <v>0.72369057722133101</v>
      </c>
      <c r="AI13" s="120">
        <v>0.72369057722133112</v>
      </c>
      <c r="AJ13" s="120">
        <v>0.72341653063919031</v>
      </c>
      <c r="AK13" s="120">
        <v>0.72341653063918931</v>
      </c>
      <c r="AL13" s="120">
        <v>0.72314166578602446</v>
      </c>
      <c r="AM13" s="120">
        <v>0.7231416657860249</v>
      </c>
      <c r="AN13" s="120">
        <v>0.72286597862014768</v>
      </c>
      <c r="AO13" s="120">
        <v>0.72286597862014801</v>
      </c>
      <c r="AP13" s="120">
        <v>0.72258946507135002</v>
      </c>
      <c r="AQ13" s="120">
        <v>0.72258946507134891</v>
      </c>
      <c r="AR13" s="120">
        <v>0.72231212104064257</v>
      </c>
      <c r="AS13" s="120">
        <v>0.72231212104064291</v>
      </c>
      <c r="AT13" s="120">
        <v>0.72203394240000907</v>
      </c>
      <c r="AU13" s="120">
        <v>0.7220339424000094</v>
      </c>
      <c r="AV13" s="120">
        <v>0.72175492499213956</v>
      </c>
      <c r="AW13" s="120">
        <v>0.72175492499213956</v>
      </c>
      <c r="AX13" s="120">
        <v>0.72147506463016897</v>
      </c>
      <c r="AY13" s="120">
        <v>0.72147506463016919</v>
      </c>
      <c r="AZ13" s="120">
        <v>0.72119435709741575</v>
      </c>
      <c r="BA13" s="120">
        <v>0.72119435709741564</v>
      </c>
      <c r="BB13" s="120">
        <v>0.72091279814711129</v>
      </c>
      <c r="BC13" s="120">
        <v>0.72091279814711173</v>
      </c>
      <c r="BD13" s="120">
        <v>0.7206303835021296</v>
      </c>
      <c r="BE13" s="120">
        <v>0.72063038350213016</v>
      </c>
      <c r="BF13" s="120">
        <v>0.72034710885471431</v>
      </c>
      <c r="BG13" s="120">
        <v>0.72034710885471376</v>
      </c>
      <c r="BH13" s="120">
        <v>0.72006296986619944</v>
      </c>
      <c r="BI13" s="120">
        <v>0.72006296986620044</v>
      </c>
      <c r="BJ13" s="120">
        <v>0.71977796216673595</v>
      </c>
      <c r="BK13" s="120">
        <v>0.71977796216673628</v>
      </c>
      <c r="BL13" s="120">
        <v>0.71949208135499887</v>
      </c>
      <c r="BM13" s="120">
        <v>0.71949208135499865</v>
      </c>
      <c r="BN13" s="120">
        <v>0.71920532299790896</v>
      </c>
      <c r="BO13" s="120">
        <v>0.71920532299790796</v>
      </c>
      <c r="BP13" s="120">
        <v>0.71891768263033928</v>
      </c>
      <c r="BQ13" s="120">
        <v>0.71891768263034028</v>
      </c>
      <c r="BR13" s="120">
        <v>0.71862915575482722</v>
      </c>
      <c r="BS13" s="120">
        <v>0.71862915575482766</v>
      </c>
      <c r="BT13" s="120">
        <v>0.71833973784127303</v>
      </c>
      <c r="BU13" s="120">
        <v>0.71833973784127314</v>
      </c>
      <c r="BV13" s="120">
        <v>0.71804942432664198</v>
      </c>
      <c r="BW13" s="120">
        <v>0.71804942432664187</v>
      </c>
      <c r="BX13" s="120">
        <v>0.7177582106146625</v>
      </c>
      <c r="BY13" s="120">
        <v>0.71775821061466327</v>
      </c>
      <c r="BZ13" s="120">
        <v>0.71746609207552614</v>
      </c>
      <c r="CA13" s="120">
        <v>0.71746609207552636</v>
      </c>
      <c r="CB13" s="120">
        <v>0.7171730640455618</v>
      </c>
      <c r="CC13" s="120">
        <v>0.71717306404556169</v>
      </c>
      <c r="CD13" s="120">
        <v>0.71687912182694025</v>
      </c>
      <c r="CE13" s="120">
        <v>0.71687912182694002</v>
      </c>
      <c r="CF13" s="120">
        <v>0.71658426068734882</v>
      </c>
      <c r="CG13" s="120">
        <v>0.71658426068734948</v>
      </c>
      <c r="CH13" s="120">
        <v>0.71628847585967281</v>
      </c>
      <c r="CI13" s="120">
        <v>0.71628847585967248</v>
      </c>
      <c r="CJ13" s="120">
        <v>0.71599176254166719</v>
      </c>
      <c r="CK13" s="120">
        <v>0.71599176254166774</v>
      </c>
      <c r="CL13" s="120">
        <v>0.71569411589563936</v>
      </c>
      <c r="CM13" s="120">
        <v>0.71569411589563958</v>
      </c>
      <c r="CN13" s="120">
        <v>0.7153955310481066</v>
      </c>
      <c r="CO13" s="120">
        <v>0.71539553104810638</v>
      </c>
      <c r="CP13" s="120">
        <v>0.71509600308946553</v>
      </c>
      <c r="CQ13" s="120">
        <v>0.71509600308946608</v>
      </c>
      <c r="CR13" s="120">
        <v>0.71479552707365868</v>
      </c>
      <c r="CS13" s="120">
        <v>0.71479552707365779</v>
      </c>
      <c r="CT13" s="120">
        <v>0.71449409801781782</v>
      </c>
      <c r="CU13" s="120">
        <v>0.71449409801781683</v>
      </c>
      <c r="CV13" s="120">
        <v>0.71419171090193168</v>
      </c>
      <c r="CW13" s="120">
        <v>0.71419171090193045</v>
      </c>
      <c r="CX13" s="120">
        <v>0.71388836066848416</v>
      </c>
      <c r="CY13" s="120">
        <v>0.71388836066848393</v>
      </c>
      <c r="CZ13" s="120">
        <v>0.71358404222210492</v>
      </c>
      <c r="DA13" s="120">
        <v>0.71358404222210503</v>
      </c>
      <c r="DB13" s="120">
        <v>0.71327875042920785</v>
      </c>
      <c r="DC13" s="120">
        <v>0.71327875042920796</v>
      </c>
      <c r="DD13" s="120">
        <v>0.71297248011763237</v>
      </c>
      <c r="DE13" s="120">
        <v>0.7129724801176307</v>
      </c>
      <c r="DF13" s="120">
        <v>0.71266522607626304</v>
      </c>
      <c r="DG13" s="120">
        <v>0.71266522607626381</v>
      </c>
      <c r="DH13" s="120">
        <v>0.71235698305467487</v>
      </c>
      <c r="DI13" s="120">
        <v>0.71235698305467499</v>
      </c>
      <c r="DJ13" s="120">
        <v>0.71204774576274243</v>
      </c>
      <c r="DK13" s="120">
        <v>0.71204774576274343</v>
      </c>
      <c r="DL13" s="120">
        <v>0.71173750887026821</v>
      </c>
      <c r="DM13" s="120">
        <v>0.71173750887026843</v>
      </c>
      <c r="DN13" s="120">
        <v>0.71142626700659195</v>
      </c>
      <c r="DO13" s="120">
        <v>0.71142626700659195</v>
      </c>
      <c r="DP13" s="120">
        <v>0.71111401476020086</v>
      </c>
      <c r="DQ13" s="120">
        <v>0.71111401476020075</v>
      </c>
      <c r="DR13" s="120">
        <v>0.71080074667833937</v>
      </c>
      <c r="DS13" s="120">
        <v>0.71080074667833948</v>
      </c>
      <c r="DT13" s="120">
        <v>0.71048645726660642</v>
      </c>
      <c r="DU13" s="120">
        <v>0.71048645726660753</v>
      </c>
      <c r="DV13" s="120">
        <v>0.71017114098855427</v>
      </c>
      <c r="DW13" s="120">
        <v>0.71017114098855394</v>
      </c>
      <c r="DX13" s="120">
        <v>0.70985479226527015</v>
      </c>
      <c r="DY13" s="120">
        <v>0.70985479226527026</v>
      </c>
      <c r="DZ13" s="120">
        <v>0.70953740547497868</v>
      </c>
      <c r="EA13" s="120">
        <v>0.70953740547497901</v>
      </c>
      <c r="EB13" s="120">
        <v>0.70921897495261077</v>
      </c>
      <c r="EC13" s="120">
        <v>0.70921897495260977</v>
      </c>
      <c r="ED13" s="120">
        <v>0.70889949498938143</v>
      </c>
      <c r="EE13" s="120">
        <v>0.70889949498938154</v>
      </c>
      <c r="EF13" s="120">
        <v>0.70857895983236541</v>
      </c>
      <c r="EG13" s="120">
        <v>0.70857895983236596</v>
      </c>
      <c r="EH13" s="120">
        <v>0.70825736368406078</v>
      </c>
      <c r="EI13" s="120">
        <v>0.70825736368406067</v>
      </c>
      <c r="EJ13" s="120">
        <v>0.70793470070194853</v>
      </c>
      <c r="EK13" s="120">
        <v>0.70793470070194853</v>
      </c>
      <c r="EL13" s="120">
        <v>0.7076109649980471</v>
      </c>
      <c r="EM13" s="120">
        <v>0.7076109649980481</v>
      </c>
      <c r="EN13" s="120">
        <v>0.707286150638469</v>
      </c>
      <c r="EO13" s="120">
        <v>0.707286150638468</v>
      </c>
      <c r="EP13" s="120">
        <v>0.70696025164295406</v>
      </c>
      <c r="EQ13" s="120">
        <v>0.70696025164295406</v>
      </c>
      <c r="ER13" s="120">
        <v>0.70663326198441934</v>
      </c>
      <c r="ES13" s="120">
        <v>0.70663326198441878</v>
      </c>
      <c r="ET13" s="120">
        <v>0.70630517558848482</v>
      </c>
      <c r="EU13" s="120">
        <v>0.7063051755884846</v>
      </c>
      <c r="EV13" s="120">
        <v>0.70597598633300518</v>
      </c>
      <c r="EW13" s="120">
        <v>0.70597598633300518</v>
      </c>
      <c r="EX13" s="120">
        <v>0.70564568804758898</v>
      </c>
      <c r="EY13" s="120">
        <v>0.70564568804758887</v>
      </c>
      <c r="EZ13" s="120">
        <v>0.70531427451311579</v>
      </c>
      <c r="FA13" s="120">
        <v>0.70531427451311568</v>
      </c>
      <c r="FB13" s="120">
        <v>0.70498173946124365</v>
      </c>
      <c r="FC13" s="120">
        <v>0.70498173946124354</v>
      </c>
      <c r="FD13" s="120">
        <v>0.70464807657391793</v>
      </c>
      <c r="FE13" s="120">
        <v>0.70464807657391826</v>
      </c>
      <c r="FF13" s="120">
        <v>0.70431327948286504</v>
      </c>
      <c r="FG13" s="120">
        <v>0.70431327948286404</v>
      </c>
      <c r="FH13" s="120">
        <v>0.70397734176907878</v>
      </c>
      <c r="FI13" s="120">
        <v>0.70397734176907834</v>
      </c>
      <c r="FJ13" s="120">
        <v>0.70364025696231869</v>
      </c>
      <c r="FK13" s="120">
        <v>0.70364025696231858</v>
      </c>
      <c r="FL13" s="120">
        <v>0.70330201854057584</v>
      </c>
      <c r="FM13" s="120">
        <v>0.70330201854057528</v>
      </c>
      <c r="FN13" s="120">
        <v>0.70296261992954867</v>
      </c>
      <c r="FO13" s="120">
        <v>0.702962619929548</v>
      </c>
      <c r="FP13" s="120">
        <v>0.70262205450211279</v>
      </c>
      <c r="FQ13" s="120">
        <v>0.70262205450211357</v>
      </c>
      <c r="FR13" s="120">
        <v>0.70228031557777437</v>
      </c>
      <c r="FS13" s="120">
        <v>0.70228031557777404</v>
      </c>
      <c r="FT13" s="120">
        <v>0.70193739642212305</v>
      </c>
      <c r="FU13" s="120">
        <v>0.70193739642212261</v>
      </c>
      <c r="FV13" s="120">
        <v>0.70159329024627437</v>
      </c>
      <c r="FW13" s="120">
        <v>0.70159329024627493</v>
      </c>
      <c r="FX13" s="120">
        <v>0.70124799020631745</v>
      </c>
      <c r="FY13" s="120">
        <v>0.70124799020631712</v>
      </c>
      <c r="FZ13" s="120">
        <v>0.70090148940273234</v>
      </c>
      <c r="GA13" s="120">
        <v>0.70090148940273211</v>
      </c>
      <c r="GB13" s="120">
        <v>0.70055378087982068</v>
      </c>
      <c r="GC13" s="120">
        <v>0.70055378087981979</v>
      </c>
      <c r="GD13" s="120">
        <v>0.70020485762512308</v>
      </c>
      <c r="GE13" s="120">
        <v>0.70020485762512286</v>
      </c>
      <c r="GF13" s="120">
        <v>0.69985471256882326</v>
      </c>
      <c r="GG13" s="120">
        <v>0.69985471256882414</v>
      </c>
      <c r="GH13" s="120">
        <v>0.69950333858315283</v>
      </c>
      <c r="GI13" s="120">
        <v>0.69950333858315128</v>
      </c>
      <c r="GJ13" s="120">
        <v>0.69915072848177628</v>
      </c>
      <c r="GK13" s="120">
        <v>0.6991507284817764</v>
      </c>
      <c r="GL13" s="120">
        <v>0.69879687501919252</v>
      </c>
      <c r="GM13" s="120">
        <v>0.69879687501919385</v>
      </c>
      <c r="GN13" s="120">
        <v>0.69844177089009774</v>
      </c>
      <c r="GO13" s="120">
        <v>0.69844177089009762</v>
      </c>
      <c r="GP13" s="120">
        <v>0.69808540872875702</v>
      </c>
      <c r="GQ13" s="120">
        <v>0.69808540872875768</v>
      </c>
      <c r="GR13" s="120">
        <v>0.69772778110837408</v>
      </c>
      <c r="GS13" s="120">
        <v>0.69772778110837463</v>
      </c>
      <c r="GT13" s="120">
        <v>0.69736888054043322</v>
      </c>
      <c r="GU13" s="120">
        <v>0.69736888054043378</v>
      </c>
      <c r="GV13" s="120">
        <v>0.69700869947405208</v>
      </c>
      <c r="GW13" s="120">
        <v>0.69700869947405242</v>
      </c>
      <c r="GX13" s="120">
        <v>0.69664723029531628</v>
      </c>
      <c r="GY13" s="120">
        <v>0.69664723029531639</v>
      </c>
      <c r="GZ13" s="120">
        <v>0.69628446532660038</v>
      </c>
      <c r="HA13" s="120">
        <v>0.69628446532659882</v>
      </c>
      <c r="HB13" s="120">
        <v>0.69592039682589291</v>
      </c>
      <c r="HC13" s="120">
        <v>0.69592039682589335</v>
      </c>
      <c r="HD13" s="120">
        <v>0.69555501698610522</v>
      </c>
      <c r="HE13" s="120">
        <v>0.69555501698610567</v>
      </c>
      <c r="HF13" s="120">
        <v>0.69518831793437008</v>
      </c>
      <c r="HG13" s="120">
        <v>0.69518831793436886</v>
      </c>
      <c r="HH13" s="120">
        <v>0.69482029173132998</v>
      </c>
      <c r="HI13" s="120">
        <v>0.6948202917313292</v>
      </c>
      <c r="HJ13" s="120">
        <v>0.69445093037042394</v>
      </c>
      <c r="HK13" s="120">
        <v>0.69445093037042449</v>
      </c>
      <c r="HL13" s="120">
        <v>0.69408022577716033</v>
      </c>
      <c r="HM13" s="120">
        <v>0.69408022577716011</v>
      </c>
      <c r="HN13" s="120">
        <v>0.69370816980837158</v>
      </c>
      <c r="HO13" s="120">
        <v>0.69370816980837102</v>
      </c>
      <c r="HP13" s="120">
        <v>0.69333475425147462</v>
      </c>
      <c r="HQ13" s="120">
        <v>0.69333475425147439</v>
      </c>
      <c r="HR13" s="120">
        <v>0.6929599708237093</v>
      </c>
      <c r="HS13" s="120">
        <v>0.69295997082370941</v>
      </c>
      <c r="HT13" s="120">
        <v>0.69258381117137202</v>
      </c>
      <c r="HU13" s="120">
        <v>0.69258381117137235</v>
      </c>
      <c r="HV13" s="120">
        <v>0.69220626686903974</v>
      </c>
      <c r="HW13" s="120">
        <v>0.69220626686903997</v>
      </c>
      <c r="HX13" s="120">
        <v>0.69182732941877689</v>
      </c>
      <c r="HY13" s="120">
        <v>0.69182732941877767</v>
      </c>
      <c r="HZ13" s="120">
        <v>0.69144699024934209</v>
      </c>
      <c r="IA13" s="120">
        <v>0.69144699024934198</v>
      </c>
      <c r="IB13" s="120">
        <v>0.69106524071537023</v>
      </c>
      <c r="IC13" s="120">
        <v>0.69106524071536957</v>
      </c>
      <c r="ID13" s="120">
        <v>0.69068207209656385</v>
      </c>
      <c r="IE13" s="120">
        <v>0.69068207209656385</v>
      </c>
      <c r="IF13" s="120">
        <v>0.69029747559684651</v>
      </c>
      <c r="IG13" s="120">
        <v>0.69029747559684629</v>
      </c>
      <c r="IH13" s="120">
        <v>0.6899114423435323</v>
      </c>
      <c r="II13" s="120">
        <v>0.68991144234353208</v>
      </c>
      <c r="IJ13" s="120">
        <v>0.68952396338646249</v>
      </c>
      <c r="IK13" s="120">
        <v>0.68952396338646194</v>
      </c>
      <c r="IL13" s="120">
        <v>0.68913502969713991</v>
      </c>
      <c r="IM13" s="120">
        <v>0.68913502969714102</v>
      </c>
      <c r="IN13" s="120">
        <v>0.68874463216785831</v>
      </c>
      <c r="IO13" s="120">
        <v>0.68874463216785886</v>
      </c>
      <c r="IP13" s="120">
        <v>0.68835276161079806</v>
      </c>
      <c r="IQ13" s="120">
        <v>0.68835276161079928</v>
      </c>
      <c r="IR13" s="120">
        <v>0.68795940875713668</v>
      </c>
      <c r="IS13" s="120">
        <v>0.68795940875713713</v>
      </c>
      <c r="IT13" s="120">
        <v>0.68756456425612256</v>
      </c>
      <c r="IU13" s="120">
        <v>0.68756456425612333</v>
      </c>
      <c r="IV13" s="120">
        <v>0.68716821867415467</v>
      </c>
      <c r="IW13" s="120">
        <v>0.6871682186741539</v>
      </c>
      <c r="IX13" s="120">
        <v>0.68677036249383483</v>
      </c>
      <c r="IY13" s="120">
        <v>0.68677036249383461</v>
      </c>
      <c r="IZ13" s="120">
        <v>0.68637098611301883</v>
      </c>
      <c r="JA13" s="120">
        <v>0.68637098611301872</v>
      </c>
      <c r="JB13" s="120">
        <v>0.6859700798438485</v>
      </c>
      <c r="JC13" s="120">
        <v>0.68597007984384739</v>
      </c>
      <c r="JD13" s="120">
        <v>0.68556763391176256</v>
      </c>
      <c r="JE13" s="120">
        <v>0.68556763391176312</v>
      </c>
      <c r="JF13" s="120">
        <v>0.68516363845451367</v>
      </c>
      <c r="JG13" s="120">
        <v>0.68516363845451356</v>
      </c>
      <c r="JH13" s="120">
        <v>0.68475808352115286</v>
      </c>
      <c r="JI13" s="120">
        <v>0.68475808352115186</v>
      </c>
      <c r="JJ13" s="120">
        <v>0.68435095907100085</v>
      </c>
      <c r="JK13" s="120">
        <v>0.68435095907100063</v>
      </c>
      <c r="JL13" s="120">
        <v>0.68394225497262462</v>
      </c>
      <c r="JM13" s="120">
        <v>0.6839422549726244</v>
      </c>
      <c r="JN13" s="120">
        <v>0.68353196100277092</v>
      </c>
      <c r="JO13" s="120">
        <v>0.68353196100277103</v>
      </c>
      <c r="JP13" s="120">
        <v>0.68312006684530469</v>
      </c>
      <c r="JQ13" s="120">
        <v>0.68312006684530602</v>
      </c>
      <c r="JR13" s="120">
        <v>0.68270656209013136</v>
      </c>
      <c r="JS13" s="120">
        <v>0.68270656209013025</v>
      </c>
      <c r="JT13" s="120">
        <v>0.68229143623208377</v>
      </c>
      <c r="JU13" s="120">
        <v>0.68229143623208421</v>
      </c>
      <c r="JV13" s="120">
        <v>0.68187467866982643</v>
      </c>
      <c r="JW13" s="120">
        <v>0.68187467866982643</v>
      </c>
      <c r="JX13" s="120">
        <v>0.68145627870471182</v>
      </c>
      <c r="JY13" s="120">
        <v>0.68145627870471237</v>
      </c>
      <c r="JZ13" s="120">
        <v>0.68103622553964172</v>
      </c>
      <c r="KA13" s="120">
        <v>0.68103622553964205</v>
      </c>
      <c r="KB13" s="120">
        <v>0.68061450827789871</v>
      </c>
      <c r="KC13" s="120">
        <v>0.68061450827789871</v>
      </c>
      <c r="KD13" s="120">
        <v>0.68019111592197179</v>
      </c>
      <c r="KE13" s="120">
        <v>0.68019111592197257</v>
      </c>
      <c r="KF13" s="120">
        <v>0.67976603737235619</v>
      </c>
      <c r="KG13" s="120">
        <v>0.6797660373723563</v>
      </c>
      <c r="KH13" s="120">
        <v>0.67933926142633894</v>
      </c>
      <c r="KI13" s="120">
        <v>0.67933926142633838</v>
      </c>
      <c r="KJ13" s="120">
        <v>0.67891077677676737</v>
      </c>
      <c r="KK13" s="120">
        <v>0.67891077677676781</v>
      </c>
      <c r="KL13" s="120">
        <v>0.6784805720108027</v>
      </c>
      <c r="KM13" s="120">
        <v>0.67848057201080236</v>
      </c>
      <c r="KN13" s="120">
        <v>0.6780486356086437</v>
      </c>
      <c r="KO13" s="120">
        <v>0.67804863560864281</v>
      </c>
      <c r="KP13" s="120">
        <v>0.67761495594224663</v>
      </c>
      <c r="KQ13" s="120">
        <v>0.6776149559422473</v>
      </c>
      <c r="KR13" s="120">
        <v>0.67717952127401582</v>
      </c>
      <c r="KS13" s="120">
        <v>0.67717952127401526</v>
      </c>
      <c r="KT13" s="120">
        <v>0.67674231975547805</v>
      </c>
      <c r="KU13" s="120">
        <v>0.67674231975547783</v>
      </c>
      <c r="KV13" s="120">
        <v>0.67630333942594012</v>
      </c>
      <c r="KW13" s="120">
        <v>0.67630333942594012</v>
      </c>
      <c r="KX13" s="120">
        <v>0.67586256821111923</v>
      </c>
      <c r="KY13" s="120">
        <v>0.67586256821111812</v>
      </c>
      <c r="KZ13" s="120">
        <v>0.67541999392176189</v>
      </c>
      <c r="LA13" s="120">
        <v>0.67541999392176089</v>
      </c>
      <c r="LB13" s="120">
        <v>0.67497560425223257</v>
      </c>
      <c r="LC13" s="120">
        <v>0.67497560425223324</v>
      </c>
      <c r="LD13" s="120">
        <v>0.67452938677909469</v>
      </c>
      <c r="LE13" s="120">
        <v>0.67452938677909491</v>
      </c>
      <c r="LF13" s="120">
        <v>0.67408132895965212</v>
      </c>
      <c r="LG13" s="120">
        <v>0.67408132895965167</v>
      </c>
      <c r="LH13" s="120">
        <v>0.67363141813048255</v>
      </c>
      <c r="LI13" s="120">
        <v>0.67363141813048155</v>
      </c>
      <c r="LJ13" s="120">
        <v>0.67317964150594678</v>
      </c>
      <c r="LK13" s="120">
        <v>0.67317964150594745</v>
      </c>
      <c r="LL13" s="120">
        <v>0.67272598617667256</v>
      </c>
      <c r="LM13" s="120">
        <v>0.67272598617667245</v>
      </c>
      <c r="LN13" s="120">
        <v>0.67227043910801121</v>
      </c>
      <c r="LO13" s="120">
        <v>0.67227043910801199</v>
      </c>
      <c r="LP13" s="120">
        <v>0.67181298713848059</v>
      </c>
      <c r="LQ13" s="120">
        <v>0.67181298713848148</v>
      </c>
      <c r="LR13" s="120">
        <v>0.67135361697817897</v>
      </c>
      <c r="LS13" s="120">
        <v>0.67135361697817952</v>
      </c>
      <c r="LT13" s="120">
        <v>0.6708923152071713</v>
      </c>
      <c r="LU13" s="120">
        <v>0.67089231520717174</v>
      </c>
      <c r="LV13" s="120">
        <v>0.67042906827385695</v>
      </c>
      <c r="LW13" s="120">
        <v>0.67042906827385784</v>
      </c>
      <c r="LX13" s="120">
        <v>0.66996386249330919</v>
      </c>
      <c r="LY13" s="120">
        <v>0.66996386249331086</v>
      </c>
      <c r="LZ13" s="120">
        <v>0.66949668404559148</v>
      </c>
      <c r="MA13" s="120">
        <v>0.66949668404559126</v>
      </c>
      <c r="MB13" s="120">
        <v>0.66902751897403623</v>
      </c>
      <c r="MC13" s="120">
        <v>0.66902751897403634</v>
      </c>
      <c r="MD13" s="120">
        <v>0.66855635318352125</v>
      </c>
      <c r="ME13" s="120">
        <v>0.66855635318352147</v>
      </c>
      <c r="MF13" s="120">
        <v>0.6680831724386902</v>
      </c>
      <c r="MG13" s="120">
        <v>0.66808317243869031</v>
      </c>
      <c r="MH13" s="120">
        <v>0.66760796236216924</v>
      </c>
      <c r="MI13" s="120">
        <v>0.66760796236216968</v>
      </c>
      <c r="MJ13" s="120">
        <v>0.6671307084327377</v>
      </c>
      <c r="MK13" s="120">
        <v>0.66713070843273781</v>
      </c>
      <c r="ML13" s="120">
        <v>0.66665139598348577</v>
      </c>
      <c r="MM13" s="120">
        <v>0.66665139598348544</v>
      </c>
      <c r="MN13" s="120">
        <v>0.66617001019992761</v>
      </c>
      <c r="MO13" s="120">
        <v>0.66617001019992828</v>
      </c>
      <c r="MP13" s="120">
        <v>0.66568653611810114</v>
      </c>
      <c r="MQ13" s="120">
        <v>0.66568653611810058</v>
      </c>
      <c r="MR13" s="120">
        <v>0.66520095862262218</v>
      </c>
      <c r="MS13" s="120">
        <v>0.66520095862262163</v>
      </c>
      <c r="MT13" s="120">
        <v>0.6647132624447154</v>
      </c>
      <c r="MU13" s="120">
        <v>0.6647132624447144</v>
      </c>
      <c r="MV13" s="120">
        <v>0.66422343216021629</v>
      </c>
      <c r="MW13" s="120">
        <v>0.66422343216021706</v>
      </c>
      <c r="MX13" s="120">
        <v>0.66373145218753804</v>
      </c>
      <c r="MY13" s="120">
        <v>0.66373145218753848</v>
      </c>
      <c r="MZ13" s="120">
        <v>0.66323730678559945</v>
      </c>
      <c r="NA13" s="120">
        <v>0.66323730678560044</v>
      </c>
      <c r="NB13" s="120">
        <v>0.66274098005173487</v>
      </c>
      <c r="NC13" s="120">
        <v>0.66274098005173565</v>
      </c>
      <c r="ND13" s="120">
        <v>0.66224245591955488</v>
      </c>
      <c r="NE13" s="120">
        <v>0.66224245591955488</v>
      </c>
      <c r="NF13" s="120">
        <v>0.66174171815678062</v>
      </c>
      <c r="NG13" s="120">
        <v>0.66174171815678118</v>
      </c>
      <c r="NH13" s="120">
        <v>0.66123875036304292</v>
      </c>
      <c r="NI13" s="120">
        <v>0.66123875036304225</v>
      </c>
      <c r="NJ13" s="120">
        <v>0.66073353596764139</v>
      </c>
      <c r="NK13" s="120">
        <v>0.66073353596764206</v>
      </c>
      <c r="NL13" s="120">
        <v>0.66022605822727354</v>
      </c>
      <c r="NM13" s="120">
        <v>0.66022605822727376</v>
      </c>
      <c r="NN13" s="120">
        <v>0.65971630022371919</v>
      </c>
      <c r="NO13" s="120">
        <v>0.65971630022371919</v>
      </c>
      <c r="NP13" s="120">
        <v>0.65920424486149165</v>
      </c>
      <c r="NQ13" s="120">
        <v>0.65920424486149176</v>
      </c>
      <c r="NR13" s="120">
        <v>0.6586898748654505</v>
      </c>
      <c r="NS13" s="120">
        <v>0.65868987486545061</v>
      </c>
      <c r="NT13" s="120">
        <v>0.65817317277837217</v>
      </c>
      <c r="NU13" s="120">
        <v>0.6581731727783724</v>
      </c>
      <c r="NV13" s="120">
        <v>0.6576541209584823</v>
      </c>
      <c r="NW13" s="120">
        <v>0.65765412095848153</v>
      </c>
      <c r="NX13" s="120">
        <v>0.65713270157694859</v>
      </c>
      <c r="NY13" s="120">
        <v>0.65713270157694792</v>
      </c>
      <c r="NZ13" s="120">
        <v>0.65660889661532418</v>
      </c>
      <c r="OA13" s="120">
        <v>0.6566088966153254</v>
      </c>
      <c r="OB13" s="120">
        <v>0.65608268786296708</v>
      </c>
      <c r="OC13" s="120">
        <v>0.65608268786296642</v>
      </c>
      <c r="OD13" s="120">
        <v>0.65555405691438384</v>
      </c>
      <c r="OE13" s="120">
        <v>0.65555405691438462</v>
      </c>
      <c r="OF13" s="120">
        <v>0.65502298516656898</v>
      </c>
      <c r="OG13" s="120">
        <v>0.65502298516656876</v>
      </c>
      <c r="OH13" s="120">
        <v>0.65448945381626422</v>
      </c>
      <c r="OI13" s="120">
        <v>0.65448945381626433</v>
      </c>
      <c r="OJ13" s="120">
        <v>0.65395344385719167</v>
      </c>
      <c r="OK13" s="120">
        <v>0.65395344385719156</v>
      </c>
      <c r="OL13" s="120">
        <v>0.65341493607723877</v>
      </c>
      <c r="OM13" s="120">
        <v>0.65341493607723811</v>
      </c>
      <c r="ON13" s="120">
        <v>0.65287391105558235</v>
      </c>
      <c r="OO13" s="120">
        <v>0.65287391105558212</v>
      </c>
      <c r="OP13" s="120">
        <v>0.65233034915977905</v>
      </c>
      <c r="OQ13" s="120">
        <v>0.65233034915977861</v>
      </c>
      <c r="OR13" s="120">
        <v>0.65178423054279744</v>
      </c>
      <c r="OS13" s="120">
        <v>0.65178423054279755</v>
      </c>
      <c r="OT13" s="120">
        <v>0.65123553514000221</v>
      </c>
      <c r="OU13" s="120">
        <v>0.65123553514000132</v>
      </c>
      <c r="OV13" s="120">
        <v>0.65068424266608516</v>
      </c>
      <c r="OW13" s="120">
        <v>0.65068424266608471</v>
      </c>
      <c r="OX13" s="120">
        <v>0.6501303326119412</v>
      </c>
      <c r="OY13" s="120">
        <v>0.65013033261194064</v>
      </c>
      <c r="OZ13" s="120">
        <v>0.64957378424149825</v>
      </c>
      <c r="PA13" s="120">
        <v>0.64957378424149859</v>
      </c>
      <c r="PB13" s="120">
        <v>0.64901457658848294</v>
      </c>
      <c r="PC13" s="120">
        <v>0.64901457658848338</v>
      </c>
      <c r="PD13" s="120">
        <v>0.64845268845313431</v>
      </c>
      <c r="PE13" s="120">
        <v>0.64845268845313409</v>
      </c>
      <c r="PF13" s="120">
        <v>0.64788809839885764</v>
      </c>
      <c r="PG13" s="120">
        <v>0.64788809839885797</v>
      </c>
      <c r="PH13" s="120">
        <v>0.64732078474882737</v>
      </c>
      <c r="PI13" s="120">
        <v>0.64732078474882693</v>
      </c>
      <c r="PJ13" s="120">
        <v>0.64675072558251523</v>
      </c>
      <c r="PK13" s="120">
        <v>0.64675072558251545</v>
      </c>
      <c r="PL13" s="120">
        <v>0.64617789873217668</v>
      </c>
      <c r="PM13" s="120">
        <v>0.64617789873217657</v>
      </c>
      <c r="PN13" s="120">
        <v>0.6456022817792576</v>
      </c>
      <c r="PO13" s="120">
        <v>0.64560228177925738</v>
      </c>
      <c r="PP13" s="120">
        <v>0.64502385205074553</v>
      </c>
      <c r="PQ13" s="120">
        <v>0.64502385205074519</v>
      </c>
      <c r="PR13" s="120">
        <v>0.64444258661545872</v>
      </c>
      <c r="PS13" s="120">
        <v>0.64444258661545872</v>
      </c>
      <c r="PT13" s="120">
        <v>0.643858462280262</v>
      </c>
      <c r="PU13" s="120">
        <v>0.643858462280262</v>
      </c>
      <c r="PV13" s="120">
        <v>0.64327145558621712</v>
      </c>
      <c r="PW13" s="120">
        <v>0.64327145558621834</v>
      </c>
      <c r="PX13" s="120">
        <v>0.64268154280466994</v>
      </c>
      <c r="PY13" s="120">
        <v>0.64268154280466994</v>
      </c>
      <c r="PZ13" s="120">
        <v>0.64208869993325424</v>
      </c>
      <c r="QA13" s="120">
        <v>0.64208869993325379</v>
      </c>
      <c r="QB13" s="120">
        <v>0.6414929026918369</v>
      </c>
      <c r="QC13" s="120">
        <v>0.64149290269183767</v>
      </c>
      <c r="QD13" s="120">
        <v>0.64089412651838507</v>
      </c>
      <c r="QE13" s="120">
        <v>0.64089412651838484</v>
      </c>
      <c r="QF13" s="120">
        <v>0.64029234656474876</v>
      </c>
      <c r="QG13" s="120">
        <v>0.64029234656474876</v>
      </c>
      <c r="QH13" s="120">
        <v>0.63968753769238174</v>
      </c>
      <c r="QI13" s="120">
        <v>0.63968753769238174</v>
      </c>
      <c r="QJ13" s="120">
        <v>0.63907967446797287</v>
      </c>
      <c r="QK13" s="120">
        <v>0.63907967446797198</v>
      </c>
      <c r="QL13" s="120">
        <v>0.63846873115900349</v>
      </c>
      <c r="QM13" s="120">
        <v>0.63846873115900404</v>
      </c>
      <c r="QN13" s="120">
        <v>0.63785468172922</v>
      </c>
      <c r="QO13" s="120">
        <v>0.63785468172922</v>
      </c>
      <c r="QP13" s="120">
        <v>0.63723749983401756</v>
      </c>
      <c r="QQ13" s="120">
        <v>0.63723749983401723</v>
      </c>
      <c r="QR13" s="120">
        <v>0.63661715881575121</v>
      </c>
      <c r="QS13" s="120">
        <v>0.63661715881575154</v>
      </c>
      <c r="QT13" s="120">
        <v>0.63599363169895051</v>
      </c>
      <c r="QU13" s="120">
        <v>0.63599363169895018</v>
      </c>
      <c r="QV13" s="120">
        <v>0.63536689118543888</v>
      </c>
      <c r="QW13" s="120">
        <v>0.63536689118543932</v>
      </c>
      <c r="QX13" s="120">
        <v>0.63473690964938123</v>
      </c>
      <c r="QY13" s="120">
        <v>0.63473690964938101</v>
      </c>
      <c r="QZ13" s="120">
        <v>0.634103659132214</v>
      </c>
      <c r="RA13" s="120">
        <v>0.63410365913221378</v>
      </c>
      <c r="RB13" s="120">
        <v>0.63346711133750078</v>
      </c>
      <c r="RC13" s="120">
        <v>0.63346711133750144</v>
      </c>
      <c r="RD13" s="120">
        <v>0.63282723762567517</v>
      </c>
      <c r="RE13" s="120">
        <v>0.63282723762567483</v>
      </c>
      <c r="RF13" s="120">
        <v>0.63218400900869354</v>
      </c>
      <c r="RG13" s="120">
        <v>0.63218400900869398</v>
      </c>
      <c r="RH13" s="120">
        <v>0.63153739614458215</v>
      </c>
      <c r="RI13" s="120">
        <v>0.63153739614458204</v>
      </c>
      <c r="RJ13" s="120">
        <v>0.63088736933187817</v>
      </c>
      <c r="RK13" s="120">
        <v>0.63088736933187828</v>
      </c>
      <c r="RL13" s="120">
        <v>0.63023389850396516</v>
      </c>
      <c r="RM13" s="120">
        <v>0.63023389850396561</v>
      </c>
      <c r="RN13" s="120">
        <v>0.62957695322330698</v>
      </c>
      <c r="RO13" s="120">
        <v>0.62957695322330709</v>
      </c>
      <c r="RP13" s="120">
        <v>0.62891650267555432</v>
      </c>
      <c r="RQ13" s="120">
        <v>0.62891650267555455</v>
      </c>
      <c r="RR13" s="120">
        <v>0.62825251566355478</v>
      </c>
      <c r="RS13" s="120">
        <v>0.62825251566355444</v>
      </c>
      <c r="RT13" s="120">
        <v>0.62758496060122915</v>
      </c>
      <c r="RU13" s="120">
        <v>0.62758496060122937</v>
      </c>
      <c r="RV13" s="120">
        <v>0.62691380550734632</v>
      </c>
      <c r="RW13" s="120">
        <v>0.62691380550734588</v>
      </c>
      <c r="RX13" s="120">
        <v>0.62623901799916015</v>
      </c>
      <c r="RY13" s="120">
        <v>0.62623901799916015</v>
      </c>
      <c r="RZ13" s="120">
        <v>0.62556056528592985</v>
      </c>
      <c r="SA13" s="120">
        <v>0.62556056528592963</v>
      </c>
      <c r="SB13" s="120">
        <v>0.62487841416231182</v>
      </c>
      <c r="SC13" s="120">
        <v>0.62487841416231193</v>
      </c>
      <c r="SD13" s="120">
        <v>0.62419253100161887</v>
      </c>
      <c r="SE13" s="120">
        <v>0.62419253100161909</v>
      </c>
      <c r="SF13" s="120">
        <v>0.62350288174894475</v>
      </c>
      <c r="SG13" s="120">
        <v>0.62350288174894508</v>
      </c>
      <c r="SH13" s="120">
        <v>0.62280943191415594</v>
      </c>
      <c r="SI13" s="120">
        <v>0.62280943191415605</v>
      </c>
      <c r="SJ13" s="120">
        <v>0.6221121465647359</v>
      </c>
      <c r="SK13" s="120">
        <v>0.62211214656473568</v>
      </c>
      <c r="SL13" s="120">
        <v>0.62141099031849589</v>
      </c>
      <c r="SM13" s="120">
        <v>0.62141099031849578</v>
      </c>
      <c r="SN13" s="120">
        <v>0.62070592733612906</v>
      </c>
      <c r="SO13" s="120">
        <v>0.62070592733612984</v>
      </c>
      <c r="SP13" s="120">
        <v>0.61999692131362105</v>
      </c>
      <c r="SQ13" s="120">
        <v>0.61999692131362161</v>
      </c>
      <c r="SR13" s="120">
        <v>0.61928393547450011</v>
      </c>
      <c r="SS13" s="120">
        <v>0.61928393547450122</v>
      </c>
      <c r="ST13" s="120">
        <v>0.61856693256193818</v>
      </c>
      <c r="SU13" s="120">
        <v>0.61856693256193818</v>
      </c>
      <c r="SV13" s="120">
        <v>0.61784587483067832</v>
      </c>
      <c r="SW13" s="120">
        <v>0.61784587483067821</v>
      </c>
      <c r="SX13" s="120">
        <v>0.61712072403881069</v>
      </c>
      <c r="SY13" s="120">
        <v>0.61712072403881035</v>
      </c>
      <c r="SZ13" s="120">
        <v>0.61639144143936864</v>
      </c>
      <c r="TA13" s="120">
        <v>0.61639144143936864</v>
      </c>
      <c r="TB13" s="120">
        <v>0.61565798777175673</v>
      </c>
      <c r="TC13" s="120">
        <v>0.61565798777175651</v>
      </c>
      <c r="TD13" s="120">
        <v>0.61492032325299406</v>
      </c>
      <c r="TE13" s="120">
        <v>0.61492032325299373</v>
      </c>
      <c r="TF13" s="120">
        <v>0.61417840756878983</v>
      </c>
      <c r="TG13" s="120">
        <v>0.61417840756878983</v>
      </c>
      <c r="TH13" s="120">
        <v>0.613432199864413</v>
      </c>
      <c r="TI13" s="120">
        <v>0.61343219986441466</v>
      </c>
      <c r="TJ13" s="120">
        <v>0.61268165873539004</v>
      </c>
      <c r="TK13" s="120">
        <v>0.61268165873539027</v>
      </c>
      <c r="TL13" s="120">
        <v>0.61192674221798582</v>
      </c>
      <c r="TM13" s="120">
        <v>0.61192674221798593</v>
      </c>
      <c r="TN13" s="120">
        <v>0.61116740777950773</v>
      </c>
      <c r="TO13" s="120">
        <v>0.61116740777950684</v>
      </c>
      <c r="TP13" s="120">
        <v>0.61040361230838336</v>
      </c>
      <c r="TQ13" s="120">
        <v>0.61040361230838358</v>
      </c>
      <c r="TR13" s="120">
        <v>0.60963531210404176</v>
      </c>
      <c r="TS13" s="120">
        <v>0.60963531210404154</v>
      </c>
      <c r="TT13" s="120">
        <v>0.60886246286656576</v>
      </c>
      <c r="TU13" s="120">
        <v>0.60886246286656631</v>
      </c>
      <c r="TV13" s="120">
        <v>0.60808501968613515</v>
      </c>
      <c r="TW13" s="120">
        <v>0.60808501968613438</v>
      </c>
      <c r="TX13" s="120">
        <v>0.60730293703222993</v>
      </c>
      <c r="TY13" s="120">
        <v>0.60730293703223015</v>
      </c>
      <c r="TZ13" s="120">
        <v>0.6065161687426186</v>
      </c>
      <c r="UA13" s="120">
        <v>0.60651616874261649</v>
      </c>
      <c r="UB13" s="120">
        <v>0.6057246680120778</v>
      </c>
      <c r="UC13" s="120">
        <v>0.60572466801207847</v>
      </c>
      <c r="UD13" s="120">
        <v>0.60492838738090893</v>
      </c>
      <c r="UE13" s="120">
        <v>0.60492838738090837</v>
      </c>
      <c r="UF13" s="120">
        <v>0.60412727872315763</v>
      </c>
      <c r="UG13" s="120">
        <v>0.60412727872315719</v>
      </c>
      <c r="UH13" s="120">
        <v>0.60332129323460992</v>
      </c>
      <c r="UI13" s="120">
        <v>0.6033212932346107</v>
      </c>
      <c r="UJ13" s="120">
        <v>0.60251038142051083</v>
      </c>
      <c r="UK13" s="120">
        <v>0.6025103814205115</v>
      </c>
      <c r="UL13" s="120">
        <v>0.60169449308300615</v>
      </c>
      <c r="UM13" s="120">
        <v>0.60169449308300627</v>
      </c>
      <c r="UN13" s="120">
        <v>0.60087357730831648</v>
      </c>
      <c r="UO13" s="120">
        <v>0.6008735773083167</v>
      </c>
      <c r="UP13" s="120">
        <v>0.60004758245362089</v>
      </c>
      <c r="UQ13" s="120">
        <v>0.60004758245362089</v>
      </c>
      <c r="UR13" s="120">
        <v>0.59921645613364471</v>
      </c>
      <c r="US13" s="120">
        <v>0.59921645613364394</v>
      </c>
      <c r="UT13" s="120">
        <v>0.59838014520695215</v>
      </c>
      <c r="UU13" s="120">
        <v>0.59838014520695282</v>
      </c>
      <c r="UV13" s="120">
        <v>0.59753859576192692</v>
      </c>
      <c r="UW13" s="120">
        <v>0.59753859576192625</v>
      </c>
      <c r="UX13" s="120">
        <v>0.59669175310243083</v>
      </c>
      <c r="UY13" s="120">
        <v>0.59669175310243017</v>
      </c>
      <c r="UZ13" s="120">
        <v>0.59583956173314823</v>
      </c>
      <c r="VA13" s="120">
        <v>0.59583956173314701</v>
      </c>
      <c r="VB13" s="120">
        <v>0.59498196534458492</v>
      </c>
      <c r="VC13" s="120">
        <v>0.59498196534458425</v>
      </c>
      <c r="VD13" s="120">
        <v>0.59411890679773294</v>
      </c>
      <c r="VE13" s="120">
        <v>0.59411890679773172</v>
      </c>
      <c r="VF13" s="120">
        <v>0.59325032810837275</v>
      </c>
      <c r="VG13" s="120">
        <v>0.59325032810837286</v>
      </c>
      <c r="VH13" s="120">
        <v>0.59237617043102764</v>
      </c>
      <c r="VI13" s="120">
        <v>0.59237617043102775</v>
      </c>
      <c r="VJ13" s="120">
        <v>0.59149637404252786</v>
      </c>
      <c r="VK13" s="120">
        <v>0.59149637404252742</v>
      </c>
      <c r="VL13" s="120">
        <v>0.59061087832521053</v>
      </c>
      <c r="VM13" s="120">
        <v>0.59061087832520998</v>
      </c>
      <c r="VN13" s="120">
        <v>0.58971962174971271</v>
      </c>
      <c r="VO13" s="120">
        <v>0.58971962174971337</v>
      </c>
      <c r="VP13" s="120">
        <v>0.58882254185737581</v>
      </c>
      <c r="VQ13" s="120">
        <v>0.58882254185737704</v>
      </c>
      <c r="VR13" s="120">
        <v>0.58791957524222171</v>
      </c>
      <c r="VS13" s="120">
        <v>0.58791957524222238</v>
      </c>
      <c r="VT13" s="120">
        <v>0.58701065753250714</v>
      </c>
      <c r="VU13" s="120">
        <v>0.5870106575325067</v>
      </c>
      <c r="VV13" s="120">
        <v>0.58609572337184668</v>
      </c>
      <c r="VW13" s="120">
        <v>0.5860957233718459</v>
      </c>
      <c r="VX13" s="120">
        <v>0.58517470639987679</v>
      </c>
      <c r="VY13" s="120">
        <v>0.58517470639987768</v>
      </c>
      <c r="VZ13" s="120">
        <v>0.58424753923246775</v>
      </c>
      <c r="WA13" s="120">
        <v>0.58424753923246686</v>
      </c>
      <c r="WB13" s="120">
        <v>0.58331415344144255</v>
      </c>
      <c r="WC13" s="120">
        <v>0.58331415344144366</v>
      </c>
      <c r="WD13" s="120">
        <v>0.58237447953383348</v>
      </c>
      <c r="WE13" s="120">
        <v>0.58237447953383448</v>
      </c>
      <c r="WF13" s="120">
        <v>0.58142844693060436</v>
      </c>
      <c r="WG13" s="120">
        <v>0.58142844693060491</v>
      </c>
      <c r="WH13" s="120">
        <v>0.58047598394488131</v>
      </c>
      <c r="WI13" s="120">
        <v>0.58047598394488165</v>
      </c>
      <c r="WJ13" s="120">
        <v>0.57951701775963427</v>
      </c>
      <c r="WK13" s="120">
        <v>0.57951701775963327</v>
      </c>
      <c r="WL13" s="120">
        <v>0.57855147440482646</v>
      </c>
      <c r="WM13" s="120">
        <v>0.57855147440482568</v>
      </c>
      <c r="WN13" s="120">
        <v>0.57757927873398485</v>
      </c>
      <c r="WO13" s="120">
        <v>0.57757927873398474</v>
      </c>
      <c r="WP13" s="120">
        <v>0.57660035440020208</v>
      </c>
      <c r="WQ13" s="120">
        <v>0.57660035440020307</v>
      </c>
      <c r="WR13" s="120">
        <v>0.57561462383153927</v>
      </c>
      <c r="WS13" s="120">
        <v>0.57561462383153894</v>
      </c>
      <c r="WT13" s="120">
        <v>0.57462200820580989</v>
      </c>
      <c r="WU13" s="120">
        <v>0.57462200820580966</v>
      </c>
      <c r="WV13" s="120">
        <v>0.57362242742474157</v>
      </c>
      <c r="WW13" s="120">
        <v>0.57362242742474079</v>
      </c>
      <c r="WX13" s="120">
        <v>0.57261580008747903</v>
      </c>
      <c r="WY13" s="120">
        <v>0.57261580008747892</v>
      </c>
      <c r="WZ13" s="120">
        <v>0.57160204346342258</v>
      </c>
      <c r="XA13" s="120">
        <v>0.57160204346342236</v>
      </c>
      <c r="XB13" s="120">
        <v>0.5705810734643707</v>
      </c>
      <c r="XC13" s="120">
        <v>0.57058107346437137</v>
      </c>
      <c r="XD13" s="120">
        <v>0.5695528046159628</v>
      </c>
      <c r="XE13" s="120">
        <v>0.56955280461596347</v>
      </c>
      <c r="XF13" s="120">
        <v>0.56851715002838343</v>
      </c>
      <c r="XG13" s="120">
        <v>0.56851715002838266</v>
      </c>
      <c r="XH13" s="120">
        <v>0.56747402136630631</v>
      </c>
      <c r="XI13" s="120">
        <v>0.56747402136630576</v>
      </c>
      <c r="XJ13" s="120">
        <v>0.56642332881808266</v>
      </c>
      <c r="XK13" s="120">
        <v>0.56642332881808355</v>
      </c>
      <c r="XL13" s="120">
        <v>0.56536498106411159</v>
      </c>
      <c r="XM13" s="120">
        <v>0.56536498106411193</v>
      </c>
      <c r="XN13" s="120">
        <v>0.56429888524439087</v>
      </c>
      <c r="XO13" s="120">
        <v>0.5642988852443912</v>
      </c>
      <c r="XP13" s="120">
        <v>0.56322494692522529</v>
      </c>
      <c r="XQ13" s="120">
        <v>0.56322494692522507</v>
      </c>
      <c r="XR13" s="120">
        <v>0.56214307006504849</v>
      </c>
      <c r="XS13" s="120">
        <v>0.56214307006504782</v>
      </c>
      <c r="XT13" s="120">
        <v>0.56105315697935332</v>
      </c>
      <c r="XU13" s="120">
        <v>0.56105315697935354</v>
      </c>
      <c r="XV13" s="120">
        <v>0.55995510830468986</v>
      </c>
      <c r="XW13" s="120">
        <v>0.55995510830468986</v>
      </c>
      <c r="XX13" s="120">
        <v>0.55884882296169625</v>
      </c>
      <c r="XY13" s="120">
        <v>0.55884882296169658</v>
      </c>
      <c r="XZ13" s="120">
        <v>0.55773419811714897</v>
      </c>
      <c r="YA13" s="120">
        <v>0.55773419811714919</v>
      </c>
      <c r="YB13" s="120">
        <v>0.55661112914499078</v>
      </c>
      <c r="YC13" s="120">
        <v>0.55661112914499078</v>
      </c>
      <c r="YD13" s="120">
        <v>0.55547950958630754</v>
      </c>
      <c r="YE13" s="120">
        <v>0.55547950958630865</v>
      </c>
      <c r="YF13" s="120">
        <v>0.55433923110821492</v>
      </c>
      <c r="YG13" s="120">
        <v>0.55433923110821437</v>
      </c>
      <c r="YH13" s="120">
        <v>0.55319018346162885</v>
      </c>
      <c r="YI13" s="120">
        <v>0.55319018346162907</v>
      </c>
      <c r="YJ13" s="120">
        <v>0.55203225443788673</v>
      </c>
      <c r="YK13" s="120">
        <v>0.55203225443788628</v>
      </c>
      <c r="YL13" s="120">
        <v>0.5508653298241547</v>
      </c>
      <c r="YM13" s="120">
        <v>0.55086532982415548</v>
      </c>
      <c r="YN13" s="120">
        <v>0.54968929335763528</v>
      </c>
      <c r="YO13" s="120">
        <v>0.54968929335763494</v>
      </c>
      <c r="YP13" s="120">
        <v>0.54850402667847498</v>
      </c>
      <c r="YQ13" s="120">
        <v>0.54850402667847431</v>
      </c>
      <c r="YR13" s="120">
        <v>0.54730940928137728</v>
      </c>
      <c r="YS13" s="120">
        <v>0.54730940928137695</v>
      </c>
      <c r="YT13" s="120">
        <v>0.54610531846585131</v>
      </c>
      <c r="YU13" s="120">
        <v>0.54610531846585131</v>
      </c>
      <c r="YV13" s="120">
        <v>0.5448916292850734</v>
      </c>
      <c r="YW13" s="120">
        <v>0.54489162928507351</v>
      </c>
      <c r="YX13" s="120">
        <v>0.54366821449328662</v>
      </c>
      <c r="YY13" s="120">
        <v>0.54366821449328562</v>
      </c>
      <c r="YZ13" s="120">
        <v>0.54243494449171925</v>
      </c>
      <c r="ZA13" s="120">
        <v>0.54243494449171903</v>
      </c>
      <c r="ZB13" s="120">
        <v>0.54119168727296296</v>
      </c>
      <c r="ZC13" s="120">
        <v>0.54119168727296174</v>
      </c>
      <c r="ZD13" s="120">
        <v>0.53993830836374057</v>
      </c>
      <c r="ZE13" s="120">
        <v>0.53993830836374201</v>
      </c>
      <c r="ZF13" s="120">
        <v>0.53867467076605502</v>
      </c>
      <c r="ZG13" s="120">
        <v>0.53867467076605491</v>
      </c>
      <c r="ZH13" s="120">
        <v>0.53740063489660028</v>
      </c>
      <c r="ZI13" s="120">
        <v>0.53740063489659939</v>
      </c>
      <c r="ZJ13" s="120">
        <v>0.5361160585244451</v>
      </c>
      <c r="ZK13" s="120">
        <v>0.53611605852444533</v>
      </c>
      <c r="ZL13" s="120">
        <v>0.53482079670688198</v>
      </c>
      <c r="ZM13" s="120">
        <v>0.53482079670688165</v>
      </c>
      <c r="ZN13" s="120">
        <v>0.53351470172338544</v>
      </c>
      <c r="ZO13" s="120">
        <v>0.53351470172338555</v>
      </c>
      <c r="ZP13" s="120">
        <v>0.53219762300765194</v>
      </c>
      <c r="ZQ13" s="120">
        <v>0.53219762300765283</v>
      </c>
      <c r="ZR13" s="120">
        <v>0.53086940707759855</v>
      </c>
      <c r="ZS13" s="120">
        <v>0.53086940707759811</v>
      </c>
      <c r="ZT13" s="120">
        <v>0.52952989746329582</v>
      </c>
      <c r="ZU13" s="120">
        <v>0.52952989746329626</v>
      </c>
      <c r="ZV13" s="120">
        <v>0.52817893463274856</v>
      </c>
      <c r="ZW13" s="120">
        <v>0.52817893463274834</v>
      </c>
      <c r="ZX13" s="120">
        <v>0.52681635591543508</v>
      </c>
      <c r="ZY13" s="120">
        <v>0.52681635591543396</v>
      </c>
      <c r="ZZ13" s="120">
        <v>0.52544199542355308</v>
      </c>
      <c r="AAA13" s="120">
        <v>0.52544199542355208</v>
      </c>
      <c r="AAB13" s="120">
        <v>0.52405568397087132</v>
      </c>
      <c r="AAC13" s="120">
        <v>0.52405568397087199</v>
      </c>
      <c r="AAD13" s="120">
        <v>0.52265724898911592</v>
      </c>
      <c r="AAE13" s="120">
        <v>0.52265724898911436</v>
      </c>
      <c r="AAF13" s="120">
        <v>0.5212465144417836</v>
      </c>
      <c r="AAG13" s="120">
        <v>0.52124651444178327</v>
      </c>
      <c r="AAH13" s="120">
        <v>0.51982330073533012</v>
      </c>
      <c r="AAI13" s="120">
        <v>0.51982330073532945</v>
      </c>
      <c r="AAJ13" s="120">
        <v>0.51838742462759035</v>
      </c>
      <c r="AAK13" s="120">
        <v>0.51838742462759124</v>
      </c>
      <c r="AAL13" s="120">
        <v>0.51693869913337198</v>
      </c>
      <c r="AAM13" s="120">
        <v>0.51693869913337176</v>
      </c>
      <c r="AAN13" s="120">
        <v>0.51547693342709777</v>
      </c>
      <c r="AAO13" s="120">
        <v>0.51547693342709777</v>
      </c>
      <c r="AAP13" s="120">
        <v>0.51400193274240058</v>
      </c>
      <c r="AAQ13" s="120">
        <v>0.51400193274240125</v>
      </c>
      <c r="AAR13" s="120">
        <v>0.51251349826855774</v>
      </c>
      <c r="AAS13" s="120">
        <v>0.51251349826855763</v>
      </c>
      <c r="AAT13" s="120">
        <v>0.51101142704365021</v>
      </c>
      <c r="AAU13" s="120">
        <v>0.51101142704364888</v>
      </c>
      <c r="AAV13" s="120">
        <v>0.50949551184431718</v>
      </c>
      <c r="AAW13" s="120">
        <v>0.50949551184431741</v>
      </c>
      <c r="AAX13" s="120">
        <v>0.50796554107201342</v>
      </c>
      <c r="AAY13" s="120">
        <v>0.5079655410720133</v>
      </c>
      <c r="AAZ13" s="120">
        <v>0.50642129863558716</v>
      </c>
      <c r="ABA13" s="120">
        <v>0.50642129863558694</v>
      </c>
      <c r="ABB13" s="120">
        <v>0.50486256383010264</v>
      </c>
      <c r="ABC13" s="120">
        <v>0.50486256383010186</v>
      </c>
      <c r="ABD13" s="120">
        <v>0.5032891112117146</v>
      </c>
      <c r="ABE13" s="120">
        <v>0.50328911121171616</v>
      </c>
      <c r="ABF13" s="120">
        <v>0.50170071046849407</v>
      </c>
      <c r="ABG13" s="120">
        <v>0.50170071046849463</v>
      </c>
      <c r="ABH13" s="120">
        <v>0.50009712628701142</v>
      </c>
      <c r="ABI13" s="120">
        <v>0.50009712628701075</v>
      </c>
      <c r="ABJ13" s="120">
        <v>0.4984781182145489</v>
      </c>
      <c r="ABK13" s="120">
        <v>0.49847811821454907</v>
      </c>
      <c r="ABL13" s="120">
        <v>0.49684344051677443</v>
      </c>
      <c r="ABM13" s="120">
        <v>0.49684344051677393</v>
      </c>
      <c r="ABN13" s="120">
        <v>0.49519284203068281</v>
      </c>
      <c r="ABO13" s="120">
        <v>0.49519284203068276</v>
      </c>
      <c r="ABP13" s="120">
        <v>0.49352606601265137</v>
      </c>
      <c r="ABQ13" s="120">
        <v>0.49352606601265131</v>
      </c>
      <c r="ABR13" s="120">
        <v>0.49184284998141192</v>
      </c>
      <c r="ABS13" s="120">
        <v>0.49184284998141137</v>
      </c>
      <c r="ABT13" s="120">
        <v>0.49014292555574374</v>
      </c>
      <c r="ABU13" s="120">
        <v>0.49014292555574346</v>
      </c>
      <c r="ABV13" s="120">
        <v>0.48842601828669652</v>
      </c>
      <c r="ABW13" s="120">
        <v>0.48842601828669618</v>
      </c>
      <c r="ABX13" s="120">
        <v>0.48669184748411437</v>
      </c>
      <c r="ABY13" s="120">
        <v>0.48669184748411493</v>
      </c>
      <c r="ABZ13" s="120">
        <v>0.48494012603726533</v>
      </c>
      <c r="ACA13" s="120">
        <v>0.48494012603726555</v>
      </c>
      <c r="ACB13" s="120">
        <v>0.48317056022932781</v>
      </c>
      <c r="ACC13" s="120">
        <v>0.48317056022932825</v>
      </c>
      <c r="ACD13" s="120">
        <v>0.48138284954551064</v>
      </c>
      <c r="ACE13" s="120">
        <v>0.48138284954551019</v>
      </c>
      <c r="ACF13" s="120">
        <v>0.47957668647454943</v>
      </c>
      <c r="ACG13" s="120">
        <v>0.47957668647454937</v>
      </c>
      <c r="ACH13" s="120">
        <v>0.47775175630333461</v>
      </c>
      <c r="ACI13" s="120">
        <v>0.47775175630333477</v>
      </c>
      <c r="ACJ13" s="120">
        <v>0.47590773690438776</v>
      </c>
      <c r="ACK13" s="120">
        <v>0.47590773690438809</v>
      </c>
      <c r="ACL13" s="120">
        <v>0.47404429851591889</v>
      </c>
      <c r="ACM13" s="120">
        <v>0.47404429851591895</v>
      </c>
      <c r="ACN13" s="120">
        <v>0.47216110351417145</v>
      </c>
      <c r="ACO13" s="120">
        <v>0.4721611035141714</v>
      </c>
      <c r="ACP13" s="120">
        <v>0.47025780617775154</v>
      </c>
      <c r="ACQ13" s="120">
        <v>0.4702578061777517</v>
      </c>
      <c r="ACR13" s="120">
        <v>0.46833405244362769</v>
      </c>
      <c r="ACS13" s="120">
        <v>0.4683340524436273</v>
      </c>
      <c r="ACT13" s="120">
        <v>0.46638947965447203</v>
      </c>
      <c r="ACU13" s="120">
        <v>0.46638947965447236</v>
      </c>
      <c r="ACV13" s="120">
        <v>0.46442371629701451</v>
      </c>
      <c r="ACW13" s="120">
        <v>0.4644237162970149</v>
      </c>
      <c r="ACX13" s="120">
        <v>0.46243638173103246</v>
      </c>
      <c r="ACY13" s="120">
        <v>0.4624363817310323</v>
      </c>
      <c r="ACZ13" s="120">
        <v>0.46042708590863551</v>
      </c>
      <c r="ADA13" s="120">
        <v>0.46042708590863579</v>
      </c>
      <c r="ADB13" s="120">
        <v>0.4583954290834461</v>
      </c>
      <c r="ADC13" s="120">
        <v>0.4583954290834466</v>
      </c>
      <c r="ADD13" s="120">
        <v>0.45634100150928214</v>
      </c>
      <c r="ADE13" s="120">
        <v>0.45634100150928192</v>
      </c>
      <c r="ADF13" s="120">
        <v>0.45426338312793507</v>
      </c>
      <c r="ADG13" s="120">
        <v>0.45426338312793446</v>
      </c>
      <c r="ADH13" s="120">
        <v>0.45216214324561088</v>
      </c>
      <c r="ADI13" s="120">
        <v>0.45216214324561071</v>
      </c>
      <c r="ADJ13" s="120">
        <v>0.45003684019759488</v>
      </c>
      <c r="ADK13" s="120">
        <v>0.45003684019759482</v>
      </c>
      <c r="ADL13" s="120">
        <v>0.44788702100067501</v>
      </c>
      <c r="ADM13" s="120">
        <v>0.44788702100067496</v>
      </c>
      <c r="ADN13" s="120">
        <v>0.44571222099285418</v>
      </c>
      <c r="ADO13" s="120">
        <v>0.44571222099285379</v>
      </c>
      <c r="ADP13" s="120">
        <v>0.44351196345985877</v>
      </c>
      <c r="ADQ13" s="120">
        <v>0.44351196345985855</v>
      </c>
      <c r="ADR13" s="120">
        <v>0.44128575924792707</v>
      </c>
      <c r="ADS13" s="120">
        <v>0.44128575924792718</v>
      </c>
      <c r="ADT13" s="120">
        <v>0.43903310636236881</v>
      </c>
      <c r="ADU13" s="120">
        <v>0.43903310636236881</v>
      </c>
      <c r="ADV13" s="120">
        <v>0.43675348955132876</v>
      </c>
      <c r="ADW13" s="120">
        <v>0.43675348955132887</v>
      </c>
      <c r="ADX13" s="120">
        <v>0.43444637987422591</v>
      </c>
      <c r="ADY13" s="120">
        <v>0.43444637987422619</v>
      </c>
      <c r="ADZ13" s="120">
        <v>0.43211123425426989</v>
      </c>
      <c r="AEA13" s="120">
        <v>0.43211123425427073</v>
      </c>
      <c r="AEB13" s="120">
        <v>0.42974749501447779</v>
      </c>
      <c r="AEC13" s="120">
        <v>0.42974749501447773</v>
      </c>
      <c r="AED13" s="120">
        <v>0.42735458939658627</v>
      </c>
      <c r="AEE13" s="120">
        <v>0.4273545893965866</v>
      </c>
      <c r="AEF13" s="120">
        <v>0.42493192906224253</v>
      </c>
      <c r="AEG13" s="120">
        <v>0.42493192906224253</v>
      </c>
      <c r="AEH13" s="120">
        <v>0.42247890957583911</v>
      </c>
      <c r="AEI13" s="120">
        <v>0.42247890957583834</v>
      </c>
      <c r="AEJ13" s="120">
        <v>0.41999490986836446</v>
      </c>
      <c r="AEK13" s="120">
        <v>0.4199949098683648</v>
      </c>
      <c r="AEL13" s="120">
        <v>0.41747929168161479</v>
      </c>
      <c r="AEM13" s="120">
        <v>0.41747929168161457</v>
      </c>
      <c r="AEN13" s="120">
        <v>0.41493139899211262</v>
      </c>
      <c r="AEO13" s="120">
        <v>0.41493139899211262</v>
      </c>
      <c r="AEP13" s="120">
        <v>0.41235055741408716</v>
      </c>
      <c r="AEQ13" s="120">
        <v>0.41235055741408655</v>
      </c>
      <c r="AER13" s="120">
        <v>0.40973607358085395</v>
      </c>
      <c r="AES13" s="120">
        <v>0.40973607358085445</v>
      </c>
      <c r="AET13" s="120">
        <v>0.40708723450395579</v>
      </c>
      <c r="AEU13" s="120">
        <v>0.40708723450395534</v>
      </c>
      <c r="AEV13" s="120">
        <v>0.40440330690941445</v>
      </c>
      <c r="AEW13" s="120">
        <v>0.40440330690941456</v>
      </c>
      <c r="AEX13" s="120">
        <v>0.40168353655050526</v>
      </c>
      <c r="AEY13" s="120">
        <v>0.40168353655050565</v>
      </c>
      <c r="AEZ13" s="120">
        <v>0.3989271474964336</v>
      </c>
      <c r="AFA13" s="120">
        <v>0.39892714749643404</v>
      </c>
      <c r="AFB13" s="120">
        <v>0.39613334139637868</v>
      </c>
      <c r="AFC13" s="120">
        <v>0.3961333413963789</v>
      </c>
      <c r="AFD13" s="120">
        <v>0.39330129671839437</v>
      </c>
      <c r="AFE13" s="120">
        <v>0.39330129671839387</v>
      </c>
      <c r="AFF13" s="120">
        <v>0.39043016796270585</v>
      </c>
      <c r="AFG13" s="120">
        <v>0.39043016796270552</v>
      </c>
      <c r="AFH13" s="120">
        <v>0.38751908484905284</v>
      </c>
      <c r="AFI13" s="120">
        <v>0.38751908484905317</v>
      </c>
      <c r="AFJ13" s="120">
        <v>0.38456715147776677</v>
      </c>
      <c r="AFK13" s="120">
        <v>0.38456715147776654</v>
      </c>
      <c r="AFL13" s="120">
        <v>0.38157344546443372</v>
      </c>
      <c r="AFM13" s="120">
        <v>0.38157344546443367</v>
      </c>
      <c r="AFN13" s="120">
        <v>0.37853701704810505</v>
      </c>
      <c r="AFO13" s="120">
        <v>0.37853701704810477</v>
      </c>
      <c r="AFP13" s="120">
        <v>0.37545688817317846</v>
      </c>
      <c r="AFQ13" s="120">
        <v>0.37545688817317868</v>
      </c>
      <c r="AFR13" s="120">
        <v>0.37233205154529303</v>
      </c>
      <c r="AFS13" s="120">
        <v>0.37233205154529342</v>
      </c>
      <c r="AFT13" s="120">
        <v>0.36916146966178826</v>
      </c>
      <c r="AFU13" s="120">
        <v>0.36916146966178892</v>
      </c>
      <c r="AFV13" s="120">
        <v>0.36594407381758837</v>
      </c>
      <c r="AFW13" s="120">
        <v>0.36594407381758803</v>
      </c>
      <c r="AFX13" s="120">
        <v>0.36267876308767671</v>
      </c>
      <c r="AFY13" s="120">
        <v>0.36267876308767677</v>
      </c>
      <c r="AFZ13" s="120">
        <v>0.35936440328775565</v>
      </c>
      <c r="AGA13" s="120">
        <v>0.35936440328775604</v>
      </c>
      <c r="AGB13" s="120">
        <v>0.35599982591510848</v>
      </c>
      <c r="AGC13" s="120">
        <v>0.3559998259151087</v>
      </c>
      <c r="AGD13" s="120">
        <v>0.35258382707227687</v>
      </c>
      <c r="AGE13" s="120">
        <v>0.35258382707227692</v>
      </c>
      <c r="AGF13" s="120">
        <v>0.34911516637678119</v>
      </c>
      <c r="AGG13" s="120">
        <v>0.34911516637678069</v>
      </c>
      <c r="AGH13" s="120">
        <v>0.34559256586088538</v>
      </c>
      <c r="AGI13" s="120">
        <v>0.34559256586088544</v>
      </c>
      <c r="AGJ13" s="120">
        <v>0.34201470886630875</v>
      </c>
      <c r="AGK13" s="120">
        <v>0.34201470886630864</v>
      </c>
      <c r="AGL13" s="120">
        <v>0.33838023893982433</v>
      </c>
      <c r="AGM13" s="120">
        <v>0.33838023893982438</v>
      </c>
      <c r="AGN13" s="120">
        <v>0.33468775873692802</v>
      </c>
      <c r="AGO13" s="120">
        <v>0.33468775873692785</v>
      </c>
      <c r="AGP13" s="120">
        <v>0.33093582894221402</v>
      </c>
      <c r="AGQ13" s="120">
        <v>0.33093582894221374</v>
      </c>
      <c r="AGR13" s="120">
        <v>0.32712296721677869</v>
      </c>
      <c r="AGS13" s="120">
        <v>0.32712296721677864</v>
      </c>
      <c r="AGT13" s="120">
        <v>0.323247647184984</v>
      </c>
      <c r="AGU13" s="120">
        <v>0.32324764718498389</v>
      </c>
      <c r="AGV13" s="120">
        <v>0.31930829747524503</v>
      </c>
      <c r="AGW13" s="120">
        <v>0.31930829747524447</v>
      </c>
      <c r="AGX13" s="120">
        <v>0.31530330083225788</v>
      </c>
      <c r="AGY13" s="120">
        <v>0.31530330083225783</v>
      </c>
      <c r="AGZ13" s="120">
        <v>0.31123099332132215</v>
      </c>
      <c r="AHA13" s="120">
        <v>0.31123099332132148</v>
      </c>
      <c r="AHB13" s="120">
        <v>0.30708966364918378</v>
      </c>
      <c r="AHC13" s="120">
        <v>0.30708966364918366</v>
      </c>
      <c r="AHD13" s="120">
        <v>0.3028775526303249</v>
      </c>
      <c r="AHE13" s="120">
        <v>0.30287755263032495</v>
      </c>
      <c r="AHF13" s="120">
        <v>0.29859285283284609</v>
      </c>
      <c r="AHG13" s="120">
        <v>0.29859285283284609</v>
      </c>
      <c r="AHH13" s="120">
        <v>0.29423370844429164</v>
      </c>
      <c r="AHI13" s="120">
        <v>0.29423370844429142</v>
      </c>
      <c r="AHJ13" s="120">
        <v>0.28979821540506162</v>
      </c>
      <c r="AHK13" s="120">
        <v>0.2897982154050614</v>
      </c>
      <c r="AHL13" s="120">
        <v>0.28528442186565828</v>
      </c>
      <c r="AHM13" s="120">
        <v>0.28528442186565828</v>
      </c>
      <c r="AHN13" s="120">
        <v>0.28069032903417956</v>
      </c>
      <c r="AHO13" s="120">
        <v>0.28069032903417918</v>
      </c>
      <c r="AHP13" s="120">
        <v>0.27601389249250241</v>
      </c>
      <c r="AHQ13" s="120">
        <v>0.27601389249250213</v>
      </c>
      <c r="AHR13" s="120">
        <v>0.27125302407383489</v>
      </c>
      <c r="AHS13" s="120">
        <v>0.27125302407383445</v>
      </c>
      <c r="AHT13" s="120">
        <v>0.2664055944111916</v>
      </c>
      <c r="AHU13" s="120">
        <v>0.26640559441119127</v>
      </c>
      <c r="AHV13" s="120">
        <v>0.26146943628638802</v>
      </c>
      <c r="AHW13" s="120">
        <v>0.26146943628638802</v>
      </c>
      <c r="AHX13" s="120">
        <v>0.25644234893296936</v>
      </c>
      <c r="AHY13" s="120">
        <v>0.25644234893296941</v>
      </c>
      <c r="AHZ13" s="120">
        <v>0.25132210347485456</v>
      </c>
      <c r="AIA13" s="120">
        <v>0.25132210347485456</v>
      </c>
      <c r="AIB13" s="120">
        <v>0.24610644971627799</v>
      </c>
      <c r="AIC13" s="120">
        <v>0.24610644971627804</v>
      </c>
      <c r="AID13" s="120">
        <v>0.24079312453900131</v>
      </c>
      <c r="AIE13" s="120">
        <v>0.24079312453900131</v>
      </c>
      <c r="AIF13" s="120">
        <v>0.23537986221105534</v>
      </c>
      <c r="AIG13" s="120">
        <v>0.23537986221105517</v>
      </c>
      <c r="AIH13" s="120">
        <v>0.22986440696912053</v>
      </c>
      <c r="AII13" s="120">
        <v>0.22986440696912039</v>
      </c>
      <c r="AIJ13" s="120">
        <v>0.22424452830608177</v>
      </c>
      <c r="AIK13" s="120">
        <v>0.22424452830608171</v>
      </c>
      <c r="AIL13" s="120">
        <v>0.21851803947870377</v>
      </c>
      <c r="AIM13" s="120">
        <v>0.2185180394787038</v>
      </c>
      <c r="AIN13" s="120">
        <v>0.21268281985080595</v>
      </c>
      <c r="AIO13" s="120">
        <v>0.21268281985080575</v>
      </c>
      <c r="AIP13" s="120">
        <v>0.20673684180839219</v>
      </c>
      <c r="AIQ13" s="120">
        <v>0.20673684180839233</v>
      </c>
      <c r="AIR13" s="120">
        <v>0.2006782031293857</v>
      </c>
      <c r="AIS13" s="120">
        <v>0.20067820312938575</v>
      </c>
      <c r="AIT13" s="120">
        <v>0.19450516586739908</v>
      </c>
      <c r="AIU13" s="120">
        <v>0.19450516586739916</v>
      </c>
      <c r="AIV13" s="120">
        <v>0.18821620302302777</v>
      </c>
      <c r="AIW13" s="120">
        <v>0.1882162030230278</v>
      </c>
      <c r="AIX13" s="120">
        <v>0.18181005453559318</v>
      </c>
      <c r="AIY13" s="120">
        <v>0.18181005453559335</v>
      </c>
      <c r="AIZ13" s="120">
        <v>0.17528579444303538</v>
      </c>
      <c r="AJA13" s="120">
        <v>0.17528579444303533</v>
      </c>
      <c r="AJB13" s="120">
        <v>0.16864291143970334</v>
      </c>
      <c r="AJC13" s="120">
        <v>0.16864291143970334</v>
      </c>
      <c r="AJD13" s="120">
        <v>0.16188140552559754</v>
      </c>
      <c r="AJE13" s="120">
        <v>0.16188140552559774</v>
      </c>
      <c r="AJF13" s="120">
        <v>0.15500190400326053</v>
      </c>
      <c r="AJG13" s="120">
        <v>0.15500190400326061</v>
      </c>
      <c r="AJH13" s="120">
        <v>0.14800580076020597</v>
      </c>
      <c r="AJI13" s="120">
        <v>0.14800580076020592</v>
      </c>
      <c r="AJJ13" s="120">
        <v>0.14089542359848078</v>
      </c>
      <c r="AJK13" s="120">
        <v>0.14089542359848078</v>
      </c>
      <c r="AJL13" s="120">
        <v>0.13367423536410528</v>
      </c>
      <c r="AJM13" s="120">
        <v>0.13367423536410528</v>
      </c>
      <c r="AJN13" s="120">
        <v>0.12634707581392135</v>
      </c>
      <c r="AJO13" s="120">
        <v>0.12634707581392135</v>
      </c>
      <c r="AJP13" s="120">
        <v>0.11892045255943628</v>
      </c>
      <c r="AJQ13" s="120">
        <v>0.11892045255943627</v>
      </c>
      <c r="AJR13" s="120">
        <v>0.11140289106101875</v>
      </c>
      <c r="AJS13" s="120">
        <v>0.11140289106101875</v>
      </c>
      <c r="AJT13" s="120">
        <v>0.10380535550410741</v>
      </c>
      <c r="AJU13" s="120">
        <v>0.10380535550410741</v>
      </c>
      <c r="AJV13" s="120">
        <v>9.6141754420614234E-2</v>
      </c>
      <c r="AJW13" s="120">
        <v>9.6141754420614234E-2</v>
      </c>
      <c r="AJX13" s="120">
        <v>8.8429546987754293E-2</v>
      </c>
      <c r="AJY13" s="120">
        <v>8.8429546987754293E-2</v>
      </c>
      <c r="AJZ13" s="120">
        <v>8.0690467751992415E-2</v>
      </c>
      <c r="AKA13" s="120">
        <v>8.0690467751992401E-2</v>
      </c>
      <c r="AKB13" s="120">
        <v>7.2951388516230509E-2</v>
      </c>
      <c r="AKC13" s="120">
        <v>7.2951388516230495E-2</v>
      </c>
      <c r="AKD13" s="120">
        <v>6.524533522315322E-2</v>
      </c>
      <c r="AKE13" s="120">
        <v>6.5245335223153234E-2</v>
      </c>
      <c r="AKF13" s="120">
        <v>5.7612672913819565E-2</v>
      </c>
      <c r="AKG13" s="120">
        <v>5.7612672913819551E-2</v>
      </c>
      <c r="AKH13" s="120">
        <v>5.0102459732443094E-2</v>
      </c>
      <c r="AKI13" s="120">
        <v>5.0102459732443101E-2</v>
      </c>
      <c r="AKJ13" s="120">
        <v>4.2773945257067687E-2</v>
      </c>
      <c r="AKK13" s="120">
        <v>4.277394525706768E-2</v>
      </c>
      <c r="AKL13" s="120">
        <v>3.5698138177394867E-2</v>
      </c>
      <c r="AKM13" s="120">
        <v>3.5698138177394867E-2</v>
      </c>
      <c r="AKN13" s="120">
        <v>2.8959274291992184E-2</v>
      </c>
      <c r="AKO13" s="120">
        <v>2.8959274291992191E-2</v>
      </c>
      <c r="AKP13" s="120">
        <v>2.2655844688415531E-2</v>
      </c>
      <c r="AKQ13" s="120">
        <v>2.2655844688415527E-2</v>
      </c>
      <c r="AKR13" s="120">
        <v>1.6900539398193359E-2</v>
      </c>
      <c r="AKS13" s="120">
        <v>1.6900539398193359E-2</v>
      </c>
      <c r="AKT13" s="120">
        <v>1.181793212890625E-2</v>
      </c>
      <c r="AKU13" s="120">
        <v>1.181793212890625E-2</v>
      </c>
      <c r="AKV13" s="120">
        <v>7.537841796875E-3</v>
      </c>
      <c r="AKW13" s="120">
        <v>7.537841796875E-3</v>
      </c>
      <c r="AKX13" s="120">
        <v>4.180908203125E-3</v>
      </c>
      <c r="AKY13" s="120">
        <v>4.180908203125E-3</v>
      </c>
      <c r="AKZ13" s="120">
        <v>1.8310546875E-3</v>
      </c>
      <c r="ALA13" s="120">
        <v>1.8310546875E-3</v>
      </c>
      <c r="ALB13" s="120">
        <v>4.8828125E-4</v>
      </c>
      <c r="ALC13" s="120" t="s">
        <v>105</v>
      </c>
      <c r="ALD13" s="120" t="s">
        <v>105</v>
      </c>
      <c r="ALE13" s="120" t="s">
        <v>105</v>
      </c>
      <c r="ALF13" s="120" t="s">
        <v>105</v>
      </c>
      <c r="ALG13" s="120" t="s">
        <v>105</v>
      </c>
      <c r="ALH13" s="120" t="s">
        <v>105</v>
      </c>
      <c r="ALI13" s="120" t="s">
        <v>105</v>
      </c>
      <c r="ALJ13" s="120" t="s">
        <v>105</v>
      </c>
      <c r="ALK13" s="120" t="s">
        <v>105</v>
      </c>
      <c r="ALL13" s="120" t="s">
        <v>105</v>
      </c>
      <c r="ALM13" s="120" t="s">
        <v>105</v>
      </c>
      <c r="ALN13" s="120"/>
    </row>
    <row r="14" spans="1:1002" hidden="1">
      <c r="A14" s="119">
        <v>13</v>
      </c>
      <c r="B14" s="120">
        <v>0.70449292164305122</v>
      </c>
      <c r="C14" s="120">
        <v>0.70421122995564978</v>
      </c>
      <c r="D14" s="120">
        <v>0.70421132593936009</v>
      </c>
      <c r="E14" s="120">
        <v>0.70392882788640032</v>
      </c>
      <c r="F14" s="120">
        <v>0.7039289221308378</v>
      </c>
      <c r="G14" s="120">
        <v>0.70364561386163038</v>
      </c>
      <c r="H14" s="120">
        <v>0.70364570639087454</v>
      </c>
      <c r="I14" s="120">
        <v>0.70336158402896953</v>
      </c>
      <c r="J14" s="120">
        <v>0.70336167486688372</v>
      </c>
      <c r="K14" s="120">
        <v>0.70307673450984132</v>
      </c>
      <c r="L14" s="120">
        <v>0.70307682368008184</v>
      </c>
      <c r="M14" s="120">
        <v>0.70279106139925018</v>
      </c>
      <c r="N14" s="120">
        <v>0.70279114892526362</v>
      </c>
      <c r="O14" s="120">
        <v>0.70250456076555368</v>
      </c>
      <c r="P14" s="120">
        <v>0.70250464667057433</v>
      </c>
      <c r="Q14" s="120">
        <v>0.70221722865022684</v>
      </c>
      <c r="R14" s="120">
        <v>0.70221731295728351</v>
      </c>
      <c r="S14" s="120">
        <v>0.70192906106764341</v>
      </c>
      <c r="T14" s="120">
        <v>0.70192914379955185</v>
      </c>
      <c r="U14" s="120">
        <v>0.7016400540048302</v>
      </c>
      <c r="V14" s="120">
        <v>0.70164013518419788</v>
      </c>
      <c r="W14" s="120">
        <v>0.70135020342123766</v>
      </c>
      <c r="X14" s="120">
        <v>0.70135028307046476</v>
      </c>
      <c r="Y14" s="120">
        <v>0.70105950524850058</v>
      </c>
      <c r="Z14" s="120">
        <v>0.70105958338977814</v>
      </c>
      <c r="AA14" s="120">
        <v>0.70076795539019598</v>
      </c>
      <c r="AB14" s="120">
        <v>0.70076803204550875</v>
      </c>
      <c r="AC14" s="120">
        <v>0.7004755497216022</v>
      </c>
      <c r="AD14" s="120">
        <v>0.70047562491272619</v>
      </c>
      <c r="AE14" s="120">
        <v>0.70018228408944827</v>
      </c>
      <c r="AF14" s="120">
        <v>0.70018235783795502</v>
      </c>
      <c r="AG14" s="120">
        <v>0.69988815431167084</v>
      </c>
      <c r="AH14" s="120">
        <v>0.69988822663892081</v>
      </c>
      <c r="AI14" s="120">
        <v>0.69959315617715556</v>
      </c>
      <c r="AJ14" s="120">
        <v>0.69959322710430727</v>
      </c>
      <c r="AK14" s="120">
        <v>0.69929728544548786</v>
      </c>
      <c r="AL14" s="120">
        <v>0.69929735499349466</v>
      </c>
      <c r="AM14" s="120">
        <v>0.69900053784670013</v>
      </c>
      <c r="AN14" s="120">
        <v>0.69900060603630843</v>
      </c>
      <c r="AO14" s="120">
        <v>0.69870290908100097</v>
      </c>
      <c r="AP14" s="120">
        <v>0.69870297593275521</v>
      </c>
      <c r="AQ14" s="120">
        <v>0.6984043948185219</v>
      </c>
      <c r="AR14" s="120">
        <v>0.69840446035275927</v>
      </c>
      <c r="AS14" s="120">
        <v>0.69810499069904886</v>
      </c>
      <c r="AT14" s="120">
        <v>0.6981050549359048</v>
      </c>
      <c r="AU14" s="120">
        <v>0.69780469233175291</v>
      </c>
      <c r="AV14" s="120">
        <v>0.69780475529116159</v>
      </c>
      <c r="AW14" s="120">
        <v>0.69750349529492306</v>
      </c>
      <c r="AX14" s="120">
        <v>0.69750355699661393</v>
      </c>
      <c r="AY14" s="120">
        <v>0.69720139513568702</v>
      </c>
      <c r="AZ14" s="120">
        <v>0.69720145559918922</v>
      </c>
      <c r="BA14" s="120">
        <v>0.69689838736973775</v>
      </c>
      <c r="BB14" s="120">
        <v>0.69689844661438016</v>
      </c>
      <c r="BC14" s="120">
        <v>0.69659446748105491</v>
      </c>
      <c r="BD14" s="120">
        <v>0.69659452552596368</v>
      </c>
      <c r="BE14" s="120">
        <v>0.69628963092161555</v>
      </c>
      <c r="BF14" s="120">
        <v>0.69628968778571876</v>
      </c>
      <c r="BG14" s="120">
        <v>0.69598387311111221</v>
      </c>
      <c r="BH14" s="120">
        <v>0.69598392881313853</v>
      </c>
      <c r="BI14" s="120">
        <v>0.69567718943666723</v>
      </c>
      <c r="BJ14" s="120">
        <v>0.69567724399514619</v>
      </c>
      <c r="BK14" s="120">
        <v>0.69536957525253063</v>
      </c>
      <c r="BL14" s="120">
        <v>0.69536962868579455</v>
      </c>
      <c r="BM14" s="120">
        <v>0.69506102587979179</v>
      </c>
      <c r="BN14" s="120">
        <v>0.69506107820597551</v>
      </c>
      <c r="BO14" s="120">
        <v>0.69475153660607813</v>
      </c>
      <c r="BP14" s="120">
        <v>0.69475158784311908</v>
      </c>
      <c r="BQ14" s="120">
        <v>0.69444110268525427</v>
      </c>
      <c r="BR14" s="120">
        <v>0.69444115285089447</v>
      </c>
      <c r="BS14" s="120">
        <v>0.69412971933711032</v>
      </c>
      <c r="BT14" s="120">
        <v>0.69412976844889929</v>
      </c>
      <c r="BU14" s="120">
        <v>0.69381738174706264</v>
      </c>
      <c r="BV14" s="120">
        <v>0.69381742982235184</v>
      </c>
      <c r="BW14" s="120">
        <v>0.69350408506583083</v>
      </c>
      <c r="BX14" s="120">
        <v>0.69350413212177897</v>
      </c>
      <c r="BY14" s="120">
        <v>0.69318982440912913</v>
      </c>
      <c r="BZ14" s="120">
        <v>0.69318987046270653</v>
      </c>
      <c r="CA14" s="120">
        <v>0.69287459485734515</v>
      </c>
      <c r="CB14" s="120">
        <v>0.69287463992532228</v>
      </c>
      <c r="CC14" s="120">
        <v>0.69255839145521059</v>
      </c>
      <c r="CD14" s="120">
        <v>0.69255843555417196</v>
      </c>
      <c r="CE14" s="120">
        <v>0.69224120921148358</v>
      </c>
      <c r="CF14" s="120">
        <v>0.69224125235782263</v>
      </c>
      <c r="CG14" s="120">
        <v>0.69192304309861408</v>
      </c>
      <c r="CH14" s="120">
        <v>0.69192308530853386</v>
      </c>
      <c r="CI14" s="120">
        <v>0.69160388805240502</v>
      </c>
      <c r="CJ14" s="120">
        <v>0.69160392934191894</v>
      </c>
      <c r="CK14" s="120">
        <v>0.69128373897168183</v>
      </c>
      <c r="CL14" s="120">
        <v>0.69128377935661733</v>
      </c>
      <c r="CM14" s="120">
        <v>0.69096259071794619</v>
      </c>
      <c r="CN14" s="120">
        <v>0.69096263021394178</v>
      </c>
      <c r="CO14" s="120">
        <v>0.69064043811502951</v>
      </c>
      <c r="CP14" s="120">
        <v>0.69064047673753715</v>
      </c>
      <c r="CQ14" s="120">
        <v>0.6903172759487457</v>
      </c>
      <c r="CR14" s="120">
        <v>0.69031731371303517</v>
      </c>
      <c r="CS14" s="120">
        <v>0.68999309896653593</v>
      </c>
      <c r="CT14" s="120">
        <v>0.68999313588768851</v>
      </c>
      <c r="CU14" s="120">
        <v>0.68966790187711069</v>
      </c>
      <c r="CV14" s="120">
        <v>0.68966793797002701</v>
      </c>
      <c r="CW14" s="120">
        <v>0.68934167935008928</v>
      </c>
      <c r="CX14" s="120">
        <v>0.68934171462948435</v>
      </c>
      <c r="CY14" s="120">
        <v>0.68901442601563101</v>
      </c>
      <c r="CZ14" s="120">
        <v>0.68901446049603865</v>
      </c>
      <c r="DA14" s="120">
        <v>0.68868613646406485</v>
      </c>
      <c r="DB14" s="120">
        <v>0.68868617015983924</v>
      </c>
      <c r="DC14" s="120">
        <v>0.68835680524551734</v>
      </c>
      <c r="DD14" s="120">
        <v>0.68835683817083626</v>
      </c>
      <c r="DE14" s="120">
        <v>0.68802642686953541</v>
      </c>
      <c r="DF14" s="120">
        <v>0.68802645903839044</v>
      </c>
      <c r="DG14" s="120">
        <v>0.68769499580469806</v>
      </c>
      <c r="DH14" s="120">
        <v>0.68769502723090603</v>
      </c>
      <c r="DI14" s="120">
        <v>0.68736250647822617</v>
      </c>
      <c r="DJ14" s="120">
        <v>0.68736253717542883</v>
      </c>
      <c r="DK14" s="120">
        <v>0.6870289532756011</v>
      </c>
      <c r="DL14" s="120">
        <v>0.6870289832572618</v>
      </c>
      <c r="DM14" s="120">
        <v>0.68669433054015572</v>
      </c>
      <c r="DN14" s="120">
        <v>0.68669435981956539</v>
      </c>
      <c r="DO14" s="120">
        <v>0.68635863257268281</v>
      </c>
      <c r="DP14" s="120">
        <v>0.68635866116295419</v>
      </c>
      <c r="DQ14" s="120">
        <v>0.68602185363101853</v>
      </c>
      <c r="DR14" s="120">
        <v>0.68602188154509491</v>
      </c>
      <c r="DS14" s="120">
        <v>0.68568398792964169</v>
      </c>
      <c r="DT14" s="120">
        <v>0.68568401518029276</v>
      </c>
      <c r="DU14" s="120">
        <v>0.6853450296392507</v>
      </c>
      <c r="DV14" s="120">
        <v>0.68534505623907771</v>
      </c>
      <c r="DW14" s="120">
        <v>0.68500497288634477</v>
      </c>
      <c r="DX14" s="120">
        <v>0.68500499884777455</v>
      </c>
      <c r="DY14" s="120">
        <v>0.68466381175279767</v>
      </c>
      <c r="DZ14" s="120">
        <v>0.68466383708809297</v>
      </c>
      <c r="EA14" s="120">
        <v>0.68432154027542957</v>
      </c>
      <c r="EB14" s="120">
        <v>0.68432156499668351</v>
      </c>
      <c r="EC14" s="120">
        <v>0.68397815244556637</v>
      </c>
      <c r="ED14" s="120">
        <v>0.68397817656470572</v>
      </c>
      <c r="EE14" s="120">
        <v>0.68363364220860434</v>
      </c>
      <c r="EF14" s="120">
        <v>0.68363366573738793</v>
      </c>
      <c r="EG14" s="120">
        <v>0.68328800346355523</v>
      </c>
      <c r="EH14" s="120">
        <v>0.68328802641358177</v>
      </c>
      <c r="EI14" s="120">
        <v>0.68294123006260288</v>
      </c>
      <c r="EJ14" s="120">
        <v>0.68294125244530635</v>
      </c>
      <c r="EK14" s="120">
        <v>0.6825933158106432</v>
      </c>
      <c r="EL14" s="120">
        <v>0.6825933376372928</v>
      </c>
      <c r="EM14" s="120">
        <v>0.68224425446481785</v>
      </c>
      <c r="EN14" s="120">
        <v>0.68224427574652591</v>
      </c>
      <c r="EO14" s="120">
        <v>0.68189403973405027</v>
      </c>
      <c r="EP14" s="120">
        <v>0.68189406048176671</v>
      </c>
      <c r="EQ14" s="120">
        <v>0.68154266527857266</v>
      </c>
      <c r="ER14" s="120">
        <v>0.68154268550308827</v>
      </c>
      <c r="ES14" s="120">
        <v>0.6811901247094394</v>
      </c>
      <c r="ET14" s="120">
        <v>0.68119014442138903</v>
      </c>
      <c r="EU14" s="120">
        <v>0.68083641158804931</v>
      </c>
      <c r="EV14" s="120">
        <v>0.68083643079791034</v>
      </c>
      <c r="EW14" s="120">
        <v>0.68048151942565016</v>
      </c>
      <c r="EX14" s="120">
        <v>0.68048153814374512</v>
      </c>
      <c r="EY14" s="120">
        <v>0.6801254416828415</v>
      </c>
      <c r="EZ14" s="120">
        <v>0.68012545991933915</v>
      </c>
      <c r="FA14" s="120">
        <v>0.67976817176907289</v>
      </c>
      <c r="FB14" s="120">
        <v>0.6797681895339871</v>
      </c>
      <c r="FC14" s="120">
        <v>0.67940970304213044</v>
      </c>
      <c r="FD14" s="120">
        <v>0.67940972034532698</v>
      </c>
      <c r="FE14" s="120">
        <v>0.67905002880762766</v>
      </c>
      <c r="FF14" s="120">
        <v>0.67905004565882066</v>
      </c>
      <c r="FG14" s="120">
        <v>0.67868914231847632</v>
      </c>
      <c r="FH14" s="120">
        <v>0.67868915872722768</v>
      </c>
      <c r="FI14" s="120">
        <v>0.67832703677436068</v>
      </c>
      <c r="FJ14" s="120">
        <v>0.67832705275008831</v>
      </c>
      <c r="FK14" s="120">
        <v>0.67796370532120442</v>
      </c>
      <c r="FL14" s="120">
        <v>0.67796372087317702</v>
      </c>
      <c r="FM14" s="120">
        <v>0.67759914105062402</v>
      </c>
      <c r="FN14" s="120">
        <v>0.67759915618796407</v>
      </c>
      <c r="FO14" s="120">
        <v>0.67723333699938293</v>
      </c>
      <c r="FP14" s="120">
        <v>0.67723335173107146</v>
      </c>
      <c r="FQ14" s="120">
        <v>0.67686628614884026</v>
      </c>
      <c r="FR14" s="120">
        <v>0.67686630048371232</v>
      </c>
      <c r="FS14" s="120">
        <v>0.67649798142437767</v>
      </c>
      <c r="FT14" s="120">
        <v>0.67649799537112976</v>
      </c>
      <c r="FU14" s="120">
        <v>0.67612841569484361</v>
      </c>
      <c r="FV14" s="120">
        <v>0.67612842926202577</v>
      </c>
      <c r="FW14" s="120">
        <v>0.67575758177196454</v>
      </c>
      <c r="FX14" s="120">
        <v>0.67575759496799415</v>
      </c>
      <c r="FY14" s="120">
        <v>0.67538547240976998</v>
      </c>
      <c r="FZ14" s="120">
        <v>0.67538548524292341</v>
      </c>
      <c r="GA14" s="120">
        <v>0.67501208030399917</v>
      </c>
      <c r="GB14" s="120">
        <v>0.67501209278241403</v>
      </c>
      <c r="GC14" s="120">
        <v>0.67463739809149759</v>
      </c>
      <c r="GD14" s="120">
        <v>0.67463741022317969</v>
      </c>
      <c r="GE14" s="120">
        <v>0.67426141834962128</v>
      </c>
      <c r="GF14" s="120">
        <v>0.674261430142439</v>
      </c>
      <c r="GG14" s="120">
        <v>0.67388413359561372</v>
      </c>
      <c r="GH14" s="120">
        <v>0.67388414505730443</v>
      </c>
      <c r="GI14" s="120">
        <v>0.67350553628598486</v>
      </c>
      <c r="GJ14" s="120">
        <v>0.67350554742415214</v>
      </c>
      <c r="GK14" s="120">
        <v>0.67312561881589106</v>
      </c>
      <c r="GL14" s="120">
        <v>0.67312562963801037</v>
      </c>
      <c r="GM14" s="120">
        <v>0.67274437351848915</v>
      </c>
      <c r="GN14" s="120">
        <v>0.67274438403190573</v>
      </c>
      <c r="GO14" s="120">
        <v>0.67236179266428975</v>
      </c>
      <c r="GP14" s="120">
        <v>0.67236180287622105</v>
      </c>
      <c r="GQ14" s="120">
        <v>0.67197786846051222</v>
      </c>
      <c r="GR14" s="120">
        <v>0.67197787837804979</v>
      </c>
      <c r="GS14" s="120">
        <v>0.67159259305041474</v>
      </c>
      <c r="GT14" s="120">
        <v>0.67159260268052257</v>
      </c>
      <c r="GU14" s="120">
        <v>0.67120595851262455</v>
      </c>
      <c r="GV14" s="120">
        <v>0.67120596786214504</v>
      </c>
      <c r="GW14" s="120">
        <v>0.67081795686046253</v>
      </c>
      <c r="GX14" s="120">
        <v>0.67081796593611731</v>
      </c>
      <c r="GY14" s="120">
        <v>0.67042858004125494</v>
      </c>
      <c r="GZ14" s="120">
        <v>0.67042858884963941</v>
      </c>
      <c r="HA14" s="120">
        <v>0.67003781993562839</v>
      </c>
      <c r="HB14" s="120">
        <v>0.67003782848322091</v>
      </c>
      <c r="HC14" s="120">
        <v>0.66964566835681716</v>
      </c>
      <c r="HD14" s="120">
        <v>0.66964567664997443</v>
      </c>
      <c r="HE14" s="120">
        <v>0.66925211704993226</v>
      </c>
      <c r="HF14" s="120">
        <v>0.66925212509489884</v>
      </c>
      <c r="HG14" s="120">
        <v>0.66885715769125098</v>
      </c>
      <c r="HH14" s="120">
        <v>0.66885716549415153</v>
      </c>
      <c r="HI14" s="120">
        <v>0.66846078188747593</v>
      </c>
      <c r="HJ14" s="120">
        <v>0.66846078945431897</v>
      </c>
      <c r="HK14" s="120">
        <v>0.66806298117499152</v>
      </c>
      <c r="HL14" s="120">
        <v>0.66806298851167589</v>
      </c>
      <c r="HM14" s="120">
        <v>0.66766374701911091</v>
      </c>
      <c r="HN14" s="120">
        <v>0.66766375413142154</v>
      </c>
      <c r="HO14" s="120">
        <v>0.66726307081331404</v>
      </c>
      <c r="HP14" s="120">
        <v>0.66726307770692539</v>
      </c>
      <c r="HQ14" s="120">
        <v>0.66686094387847472</v>
      </c>
      <c r="HR14" s="120">
        <v>0.66686095055895023</v>
      </c>
      <c r="HS14" s="120">
        <v>0.66645735746207257</v>
      </c>
      <c r="HT14" s="120">
        <v>0.6664573639348681</v>
      </c>
      <c r="HU14" s="120">
        <v>0.66605230273740312</v>
      </c>
      <c r="HV14" s="120">
        <v>0.6660523090078696</v>
      </c>
      <c r="HW14" s="120">
        <v>0.66564577080277387</v>
      </c>
      <c r="HX14" s="120">
        <v>0.66564577687615423</v>
      </c>
      <c r="HY14" s="120">
        <v>0.66523775268068575</v>
      </c>
      <c r="HZ14" s="120">
        <v>0.66523775856212009</v>
      </c>
      <c r="IA14" s="120">
        <v>0.66482823931700696</v>
      </c>
      <c r="IB14" s="120">
        <v>0.66482824501153015</v>
      </c>
      <c r="IC14" s="120">
        <v>0.66441722158013783</v>
      </c>
      <c r="ID14" s="120">
        <v>0.66441722709268847</v>
      </c>
      <c r="IE14" s="120">
        <v>0.66400469026016684</v>
      </c>
      <c r="IF14" s="120">
        <v>0.66400469559557451</v>
      </c>
      <c r="IG14" s="120">
        <v>0.66359063606799507</v>
      </c>
      <c r="IH14" s="120">
        <v>0.66359064123099831</v>
      </c>
      <c r="II14" s="120">
        <v>0.66317504963448437</v>
      </c>
      <c r="IJ14" s="120">
        <v>0.66317505462971993</v>
      </c>
      <c r="IK14" s="120">
        <v>0.6627579215095597</v>
      </c>
      <c r="IL14" s="120">
        <v>0.66275792634156649</v>
      </c>
      <c r="IM14" s="120">
        <v>0.66233924216132034</v>
      </c>
      <c r="IN14" s="120">
        <v>0.66233924683454626</v>
      </c>
      <c r="IO14" s="120">
        <v>0.66191900197513087</v>
      </c>
      <c r="IP14" s="120">
        <v>0.66191900649392676</v>
      </c>
      <c r="IQ14" s="120">
        <v>0.66149719125270123</v>
      </c>
      <c r="IR14" s="120">
        <v>0.66149719562132769</v>
      </c>
      <c r="IS14" s="120">
        <v>0.66107380021115503</v>
      </c>
      <c r="IT14" s="120">
        <v>0.66107380443377972</v>
      </c>
      <c r="IU14" s="120">
        <v>0.66064881898208505</v>
      </c>
      <c r="IV14" s="120">
        <v>0.66064882306278638</v>
      </c>
      <c r="IW14" s="120">
        <v>0.66022223761059229</v>
      </c>
      <c r="IX14" s="120">
        <v>0.66022224155335918</v>
      </c>
      <c r="IY14" s="120">
        <v>0.65979404605431891</v>
      </c>
      <c r="IZ14" s="120">
        <v>0.6597940498630519</v>
      </c>
      <c r="JA14" s="120">
        <v>0.65936423418245949</v>
      </c>
      <c r="JB14" s="120">
        <v>0.65936423786097631</v>
      </c>
      <c r="JC14" s="120">
        <v>0.65893279177476638</v>
      </c>
      <c r="JD14" s="120">
        <v>0.65893279532679516</v>
      </c>
      <c r="JE14" s="120">
        <v>0.65849970852053608</v>
      </c>
      <c r="JF14" s="120">
        <v>0.6584997119497229</v>
      </c>
      <c r="JG14" s="120">
        <v>0.65806497401757935</v>
      </c>
      <c r="JH14" s="120">
        <v>0.65806497732749247</v>
      </c>
      <c r="JI14" s="120">
        <v>0.65762857777119188</v>
      </c>
      <c r="JJ14" s="120">
        <v>0.65762858096531041</v>
      </c>
      <c r="JK14" s="120">
        <v>0.65719050919308586</v>
      </c>
      <c r="JL14" s="120">
        <v>0.65719051227481518</v>
      </c>
      <c r="JM14" s="120">
        <v>0.65675075760033041</v>
      </c>
      <c r="JN14" s="120">
        <v>0.65675076057299442</v>
      </c>
      <c r="JO14" s="120">
        <v>0.65630931221426192</v>
      </c>
      <c r="JP14" s="120">
        <v>0.65630931508110579</v>
      </c>
      <c r="JQ14" s="120">
        <v>0.65586616215938498</v>
      </c>
      <c r="JR14" s="120">
        <v>0.65586616492358329</v>
      </c>
      <c r="JS14" s="120">
        <v>0.65542129646225766</v>
      </c>
      <c r="JT14" s="120">
        <v>0.65542129912690339</v>
      </c>
      <c r="JU14" s="120">
        <v>0.65497470405036373</v>
      </c>
      <c r="JV14" s="120">
        <v>0.65497470661847912</v>
      </c>
      <c r="JW14" s="120">
        <v>0.65452637375095657</v>
      </c>
      <c r="JX14" s="120">
        <v>0.65452637622549081</v>
      </c>
      <c r="JY14" s="120">
        <v>0.65407629428990566</v>
      </c>
      <c r="JZ14" s="120">
        <v>0.65407629667373723</v>
      </c>
      <c r="KA14" s="120">
        <v>0.65362445429050986</v>
      </c>
      <c r="KB14" s="120">
        <v>0.65362445658644563</v>
      </c>
      <c r="KC14" s="120">
        <v>0.65317084227230349</v>
      </c>
      <c r="KD14" s="120">
        <v>0.65317084448308282</v>
      </c>
      <c r="KE14" s="120">
        <v>0.65271544664984382</v>
      </c>
      <c r="KF14" s="120">
        <v>0.65271544877813681</v>
      </c>
      <c r="KG14" s="120">
        <v>0.65225825573147378</v>
      </c>
      <c r="KH14" s="120">
        <v>0.65225825777988489</v>
      </c>
      <c r="KI14" s="120">
        <v>0.65179925771808012</v>
      </c>
      <c r="KJ14" s="120">
        <v>0.65179925968914654</v>
      </c>
      <c r="KK14" s="120">
        <v>0.65133844070182223</v>
      </c>
      <c r="KL14" s="120">
        <v>0.65133844259801932</v>
      </c>
      <c r="KM14" s="120">
        <v>0.65087579266484652</v>
      </c>
      <c r="KN14" s="120">
        <v>0.65087579448858457</v>
      </c>
      <c r="KO14" s="120">
        <v>0.65041130147798454</v>
      </c>
      <c r="KP14" s="120">
        <v>0.65041130323161278</v>
      </c>
      <c r="KQ14" s="120">
        <v>0.64994495489943127</v>
      </c>
      <c r="KR14" s="120">
        <v>0.64994495658523543</v>
      </c>
      <c r="KS14" s="120">
        <v>0.64947674057339355</v>
      </c>
      <c r="KT14" s="120">
        <v>0.64947674219360385</v>
      </c>
      <c r="KU14" s="120">
        <v>0.64900664602874336</v>
      </c>
      <c r="KV14" s="120">
        <v>0.64900664758552806</v>
      </c>
      <c r="KW14" s="120">
        <v>0.64853465867762483</v>
      </c>
      <c r="KX14" s="120">
        <v>0.6485346601730948</v>
      </c>
      <c r="KY14" s="120">
        <v>0.64806076581405259</v>
      </c>
      <c r="KZ14" s="120">
        <v>0.64806076725026474</v>
      </c>
      <c r="LA14" s="120">
        <v>0.64758495461249854</v>
      </c>
      <c r="LB14" s="120">
        <v>0.64758495599144916</v>
      </c>
      <c r="LC14" s="120">
        <v>0.64710721212643607</v>
      </c>
      <c r="LD14" s="120">
        <v>0.64710721345007161</v>
      </c>
      <c r="LE14" s="120">
        <v>0.64662752528688161</v>
      </c>
      <c r="LF14" s="120">
        <v>0.64662752655709499</v>
      </c>
      <c r="LG14" s="120">
        <v>0.6461458809009093</v>
      </c>
      <c r="LH14" s="120">
        <v>0.64614588211953827</v>
      </c>
      <c r="LI14" s="120">
        <v>0.64566226565013662</v>
      </c>
      <c r="LJ14" s="120">
        <v>0.64566226681897021</v>
      </c>
      <c r="LK14" s="120">
        <v>0.64517666608920077</v>
      </c>
      <c r="LL14" s="120">
        <v>0.64517666720997624</v>
      </c>
      <c r="LM14" s="120">
        <v>0.64468906864419384</v>
      </c>
      <c r="LN14" s="120">
        <v>0.64468906971860085</v>
      </c>
      <c r="LO14" s="120">
        <v>0.64419945961109715</v>
      </c>
      <c r="LP14" s="120">
        <v>0.64419946064077493</v>
      </c>
      <c r="LQ14" s="120">
        <v>0.64370782515416991</v>
      </c>
      <c r="LR14" s="120">
        <v>0.64370782614071342</v>
      </c>
      <c r="LS14" s="120">
        <v>0.64321415130433057</v>
      </c>
      <c r="LT14" s="120">
        <v>0.64321415224928702</v>
      </c>
      <c r="LU14" s="120">
        <v>0.64271842395750467</v>
      </c>
      <c r="LV14" s="120">
        <v>0.64271842486237563</v>
      </c>
      <c r="LW14" s="120">
        <v>0.64222062887294873</v>
      </c>
      <c r="LX14" s="120">
        <v>0.6422206297391917</v>
      </c>
      <c r="LY14" s="120">
        <v>0.64172075167155163</v>
      </c>
      <c r="LZ14" s="120">
        <v>0.64172075250058314</v>
      </c>
      <c r="MA14" s="120">
        <v>0.64121877783410675</v>
      </c>
      <c r="MB14" s="120">
        <v>0.64121877862729715</v>
      </c>
      <c r="MC14" s="120">
        <v>0.64071469269956216</v>
      </c>
      <c r="MD14" s="120">
        <v>0.64071469345824394</v>
      </c>
      <c r="ME14" s="120">
        <v>0.64020848146323894</v>
      </c>
      <c r="MF14" s="120">
        <v>0.64020848218870097</v>
      </c>
      <c r="MG14" s="120">
        <v>0.63970012917502339</v>
      </c>
      <c r="MH14" s="120">
        <v>0.63970012986851799</v>
      </c>
      <c r="MI14" s="120">
        <v>0.63918962073753705</v>
      </c>
      <c r="MJ14" s="120">
        <v>0.63918962140027447</v>
      </c>
      <c r="MK14" s="120">
        <v>0.6386769409042663</v>
      </c>
      <c r="ML14" s="120">
        <v>0.63867694153742327</v>
      </c>
      <c r="MM14" s="120">
        <v>0.63816207427767935</v>
      </c>
      <c r="MN14" s="120">
        <v>0.63816207488239185</v>
      </c>
      <c r="MO14" s="120">
        <v>0.63764500530729928</v>
      </c>
      <c r="MP14" s="120">
        <v>0.63764500588466944</v>
      </c>
      <c r="MQ14" s="120">
        <v>0.63712571828775344</v>
      </c>
      <c r="MR14" s="120">
        <v>0.63712571883884983</v>
      </c>
      <c r="MS14" s="120">
        <v>0.63660419735679774</v>
      </c>
      <c r="MT14" s="120">
        <v>0.63660419788264977</v>
      </c>
      <c r="MU14" s="120">
        <v>0.63608042649329355</v>
      </c>
      <c r="MV14" s="120">
        <v>0.63608042699490064</v>
      </c>
      <c r="MW14" s="120">
        <v>0.63555438951517573</v>
      </c>
      <c r="MX14" s="120">
        <v>0.63555438999350367</v>
      </c>
      <c r="MY14" s="120">
        <v>0.63502607007736611</v>
      </c>
      <c r="MZ14" s="120">
        <v>0.63502607053334859</v>
      </c>
      <c r="NA14" s="120">
        <v>0.6344954516696707</v>
      </c>
      <c r="NB14" s="120">
        <v>0.6344954521042121</v>
      </c>
      <c r="NC14" s="120">
        <v>0.63396251761463707</v>
      </c>
      <c r="ND14" s="120">
        <v>0.63396251802861081</v>
      </c>
      <c r="NE14" s="120">
        <v>0.63342725106537523</v>
      </c>
      <c r="NF14" s="120">
        <v>0.63342725145962464</v>
      </c>
      <c r="NG14" s="120">
        <v>0.63288963500335005</v>
      </c>
      <c r="NH14" s="120">
        <v>0.63288963537868903</v>
      </c>
      <c r="NI14" s="120">
        <v>0.63234965223612927</v>
      </c>
      <c r="NJ14" s="120">
        <v>0.63234965259334552</v>
      </c>
      <c r="NK14" s="120">
        <v>0.63180728539511122</v>
      </c>
      <c r="NL14" s="120">
        <v>0.63180728573496236</v>
      </c>
      <c r="NM14" s="120">
        <v>0.63126251693319302</v>
      </c>
      <c r="NN14" s="120">
        <v>0.63126251725641414</v>
      </c>
      <c r="NO14" s="120">
        <v>0.63071532912242767</v>
      </c>
      <c r="NP14" s="120">
        <v>0.6307153294297253</v>
      </c>
      <c r="NQ14" s="120">
        <v>0.63016570405162053</v>
      </c>
      <c r="NR14" s="120">
        <v>0.63016570434367702</v>
      </c>
      <c r="NS14" s="120">
        <v>0.62961362362390083</v>
      </c>
      <c r="NT14" s="120">
        <v>0.62961362390137321</v>
      </c>
      <c r="NU14" s="120">
        <v>0.62905906955424717</v>
      </c>
      <c r="NV14" s="120">
        <v>0.62905906981776949</v>
      </c>
      <c r="NW14" s="120">
        <v>0.62850202336697558</v>
      </c>
      <c r="NX14" s="120">
        <v>0.62850202361716068</v>
      </c>
      <c r="NY14" s="120">
        <v>0.62794246639319007</v>
      </c>
      <c r="NZ14" s="120">
        <v>0.62794246663062236</v>
      </c>
      <c r="OA14" s="120">
        <v>0.62738037976817851</v>
      </c>
      <c r="OB14" s="120">
        <v>0.62738037999342833</v>
      </c>
      <c r="OC14" s="120">
        <v>0.62681574442878119</v>
      </c>
      <c r="OD14" s="120">
        <v>0.62681574464239243</v>
      </c>
      <c r="OE14" s="120">
        <v>0.62624854111070893</v>
      </c>
      <c r="OF14" s="120">
        <v>0.62624854131320717</v>
      </c>
      <c r="OG14" s="120">
        <v>0.62567875034581366</v>
      </c>
      <c r="OH14" s="120">
        <v>0.62567875053770472</v>
      </c>
      <c r="OI14" s="120">
        <v>0.62510635245932289</v>
      </c>
      <c r="OJ14" s="120">
        <v>0.62510635264108994</v>
      </c>
      <c r="OK14" s="120">
        <v>0.6245313275670149</v>
      </c>
      <c r="OL14" s="120">
        <v>0.62453132773912834</v>
      </c>
      <c r="OM14" s="120">
        <v>0.62395365557236537</v>
      </c>
      <c r="ON14" s="120">
        <v>0.62395365573527339</v>
      </c>
      <c r="OO14" s="120">
        <v>0.62337331616362801</v>
      </c>
      <c r="OP14" s="120">
        <v>0.62337331631776038</v>
      </c>
      <c r="OQ14" s="120">
        <v>0.62279028881087395</v>
      </c>
      <c r="OR14" s="120">
        <v>0.62279028895664545</v>
      </c>
      <c r="OS14" s="120">
        <v>0.62220455276298603</v>
      </c>
      <c r="OT14" s="120">
        <v>0.62220455290079435</v>
      </c>
      <c r="OU14" s="120">
        <v>0.62161608704459337</v>
      </c>
      <c r="OV14" s="120">
        <v>0.62161608717482153</v>
      </c>
      <c r="OW14" s="120">
        <v>0.62102487045296517</v>
      </c>
      <c r="OX14" s="120">
        <v>0.62102487057597644</v>
      </c>
      <c r="OY14" s="120">
        <v>0.62043088155483384</v>
      </c>
      <c r="OZ14" s="120">
        <v>0.62043088167098126</v>
      </c>
      <c r="PA14" s="120">
        <v>0.6198340986831895</v>
      </c>
      <c r="PB14" s="120">
        <v>0.6198340987928086</v>
      </c>
      <c r="PC14" s="120">
        <v>0.61923449993399393</v>
      </c>
      <c r="PD14" s="120">
        <v>0.61923450003740887</v>
      </c>
      <c r="PE14" s="120">
        <v>0.61863206316285724</v>
      </c>
      <c r="PF14" s="120">
        <v>0.61863206326037634</v>
      </c>
      <c r="PG14" s="120">
        <v>0.6180267659816493</v>
      </c>
      <c r="PH14" s="120">
        <v>0.61802676607356921</v>
      </c>
      <c r="PI14" s="120">
        <v>0.61741858575505115</v>
      </c>
      <c r="PJ14" s="120">
        <v>0.61741858584165377</v>
      </c>
      <c r="PK14" s="120">
        <v>0.61680749959705283</v>
      </c>
      <c r="PL14" s="120">
        <v>0.61680749967860982</v>
      </c>
      <c r="PM14" s="120">
        <v>0.61619348436738519</v>
      </c>
      <c r="PN14" s="120">
        <v>0.616193484444157</v>
      </c>
      <c r="PO14" s="120">
        <v>0.61557651666789603</v>
      </c>
      <c r="PP14" s="120">
        <v>0.61557651674012837</v>
      </c>
      <c r="PQ14" s="120">
        <v>0.61495657283885186</v>
      </c>
      <c r="PR14" s="120">
        <v>0.61495657290678274</v>
      </c>
      <c r="PS14" s="120">
        <v>0.61433362895519128</v>
      </c>
      <c r="PT14" s="120">
        <v>0.6143336290190472</v>
      </c>
      <c r="PU14" s="120">
        <v>0.61370766082269657</v>
      </c>
      <c r="PV14" s="120">
        <v>0.61370766088269257</v>
      </c>
      <c r="PW14" s="120">
        <v>0.61307864397410827</v>
      </c>
      <c r="PX14" s="120">
        <v>0.61307864403045176</v>
      </c>
      <c r="PY14" s="120">
        <v>0.61244655366516598</v>
      </c>
      <c r="PZ14" s="120">
        <v>0.61244655371805434</v>
      </c>
      <c r="QA14" s="120">
        <v>0.61181136487058529</v>
      </c>
      <c r="QB14" s="120">
        <v>0.61181136492020494</v>
      </c>
      <c r="QC14" s="120">
        <v>0.61117305227995544</v>
      </c>
      <c r="QD14" s="120">
        <v>0.61117305232648622</v>
      </c>
      <c r="QE14" s="120">
        <v>0.61053159029356718</v>
      </c>
      <c r="QF14" s="120">
        <v>0.61053159033717996</v>
      </c>
      <c r="QG14" s="120">
        <v>0.60988695301817109</v>
      </c>
      <c r="QH14" s="120">
        <v>0.60988695305902729</v>
      </c>
      <c r="QI14" s="120">
        <v>0.60923911426264987</v>
      </c>
      <c r="QJ14" s="120">
        <v>0.60923911430090349</v>
      </c>
      <c r="QK14" s="120">
        <v>0.60858804753362117</v>
      </c>
      <c r="QL14" s="120">
        <v>0.6085880475694212</v>
      </c>
      <c r="QM14" s="120">
        <v>0.60793372603096385</v>
      </c>
      <c r="QN14" s="120">
        <v>0.60793372606444906</v>
      </c>
      <c r="QO14" s="120">
        <v>0.6072761226432456</v>
      </c>
      <c r="QP14" s="120">
        <v>0.60727612267454889</v>
      </c>
      <c r="QQ14" s="120">
        <v>0.60661520994308948</v>
      </c>
      <c r="QR14" s="120">
        <v>0.60661520997233787</v>
      </c>
      <c r="QS14" s="120">
        <v>0.60595096018244698</v>
      </c>
      <c r="QT14" s="120">
        <v>0.60595096020976147</v>
      </c>
      <c r="QU14" s="120">
        <v>0.60528334528777916</v>
      </c>
      <c r="QV14" s="120">
        <v>0.60528334531327121</v>
      </c>
      <c r="QW14" s="120">
        <v>0.60461233685515647</v>
      </c>
      <c r="QX14" s="120">
        <v>0.60461233687893645</v>
      </c>
      <c r="QY14" s="120">
        <v>0.60393790614526977</v>
      </c>
      <c r="QZ14" s="120">
        <v>0.6039379061674397</v>
      </c>
      <c r="RA14" s="120">
        <v>0.60326002407834323</v>
      </c>
      <c r="RB14" s="120">
        <v>0.6032600240990007</v>
      </c>
      <c r="RC14" s="120">
        <v>0.60257866122895998</v>
      </c>
      <c r="RD14" s="120">
        <v>0.60257866124819603</v>
      </c>
      <c r="RE14" s="120">
        <v>0.60189378782078096</v>
      </c>
      <c r="RF14" s="120">
        <v>0.60189378783868386</v>
      </c>
      <c r="RG14" s="120">
        <v>0.60120537372118421</v>
      </c>
      <c r="RH14" s="120">
        <v>0.60120537373783622</v>
      </c>
      <c r="RI14" s="120">
        <v>0.60051338843578128</v>
      </c>
      <c r="RJ14" s="120">
        <v>0.6005133884512619</v>
      </c>
      <c r="RK14" s="120">
        <v>0.59981780110285077</v>
      </c>
      <c r="RL14" s="120">
        <v>0.59981780111723082</v>
      </c>
      <c r="RM14" s="120">
        <v>0.5991185804876511</v>
      </c>
      <c r="RN14" s="120">
        <v>0.59911858050100308</v>
      </c>
      <c r="RO14" s="120">
        <v>0.59841569497664238</v>
      </c>
      <c r="RP14" s="120">
        <v>0.59841569498903069</v>
      </c>
      <c r="RQ14" s="120">
        <v>0.59770911257158255</v>
      </c>
      <c r="RR14" s="120">
        <v>0.59770911258307169</v>
      </c>
      <c r="RS14" s="120">
        <v>0.5969988008835253</v>
      </c>
      <c r="RT14" s="120">
        <v>0.59699880089417123</v>
      </c>
      <c r="RU14" s="120">
        <v>0.59628472712669156</v>
      </c>
      <c r="RV14" s="120">
        <v>0.59628472713655101</v>
      </c>
      <c r="RW14" s="120">
        <v>0.59556685811223498</v>
      </c>
      <c r="RX14" s="120">
        <v>0.59556685812136112</v>
      </c>
      <c r="RY14" s="120">
        <v>0.59484516024188339</v>
      </c>
      <c r="RZ14" s="120">
        <v>0.59484516025032308</v>
      </c>
      <c r="SA14" s="120">
        <v>0.59411959950145032</v>
      </c>
      <c r="SB14" s="120">
        <v>0.59411959950925131</v>
      </c>
      <c r="SC14" s="120">
        <v>0.59339014145423785</v>
      </c>
      <c r="SD14" s="120">
        <v>0.59339014146144364</v>
      </c>
      <c r="SE14" s="120">
        <v>0.59265675123429684</v>
      </c>
      <c r="SF14" s="120">
        <v>0.59265675124094752</v>
      </c>
      <c r="SG14" s="120">
        <v>0.59191939353956158</v>
      </c>
      <c r="SH14" s="120">
        <v>0.59191939354569667</v>
      </c>
      <c r="SI14" s="120">
        <v>0.59117803262485413</v>
      </c>
      <c r="SJ14" s="120">
        <v>0.59117803263050883</v>
      </c>
      <c r="SK14" s="120">
        <v>0.59043263229474396</v>
      </c>
      <c r="SL14" s="120">
        <v>0.59043263229995258</v>
      </c>
      <c r="SM14" s="120">
        <v>0.58968315589627796</v>
      </c>
      <c r="SN14" s="120">
        <v>0.58968315590107168</v>
      </c>
      <c r="SO14" s="120">
        <v>0.58892956631155713</v>
      </c>
      <c r="SP14" s="120">
        <v>0.58892956631596571</v>
      </c>
      <c r="SQ14" s="120">
        <v>0.5881718259501697</v>
      </c>
      <c r="SR14" s="120">
        <v>0.58817182595422124</v>
      </c>
      <c r="SS14" s="120">
        <v>0.58740989674148092</v>
      </c>
      <c r="ST14" s="120">
        <v>0.58740989674520239</v>
      </c>
      <c r="SU14" s="120">
        <v>0.58664374012675813</v>
      </c>
      <c r="SV14" s="120">
        <v>0.58664374013017373</v>
      </c>
      <c r="SW14" s="120">
        <v>0.58587331705114898</v>
      </c>
      <c r="SX14" s="120">
        <v>0.58587331705428114</v>
      </c>
      <c r="SY14" s="120">
        <v>0.58509858795549063</v>
      </c>
      <c r="SZ14" s="120">
        <v>0.58509858795836067</v>
      </c>
      <c r="TA14" s="120">
        <v>0.58431951276796212</v>
      </c>
      <c r="TB14" s="120">
        <v>0.58431951277059035</v>
      </c>
      <c r="TC14" s="120">
        <v>0.58353605089556093</v>
      </c>
      <c r="TD14" s="120">
        <v>0.58353605089796379</v>
      </c>
      <c r="TE14" s="120">
        <v>0.58274816121541029</v>
      </c>
      <c r="TF14" s="120">
        <v>0.58274816121760786</v>
      </c>
      <c r="TG14" s="120">
        <v>0.58195580206589725</v>
      </c>
      <c r="TH14" s="120">
        <v>0.58195580206790343</v>
      </c>
      <c r="TI14" s="120">
        <v>0.58115893123761342</v>
      </c>
      <c r="TJ14" s="120">
        <v>0.58115893123944473</v>
      </c>
      <c r="TK14" s="120">
        <v>0.58035750596412428</v>
      </c>
      <c r="TL14" s="120">
        <v>0.58035750596579383</v>
      </c>
      <c r="TM14" s="120">
        <v>0.57955148291254655</v>
      </c>
      <c r="TN14" s="120">
        <v>0.57955148291406811</v>
      </c>
      <c r="TO14" s="120">
        <v>0.57874081817392764</v>
      </c>
      <c r="TP14" s="120">
        <v>0.57874081817531253</v>
      </c>
      <c r="TQ14" s="120">
        <v>0.57792546725343097</v>
      </c>
      <c r="TR14" s="120">
        <v>0.57792546725469041</v>
      </c>
      <c r="TS14" s="120">
        <v>0.57710538506031039</v>
      </c>
      <c r="TT14" s="120">
        <v>0.57710538506145437</v>
      </c>
      <c r="TU14" s="120">
        <v>0.57628052589768586</v>
      </c>
      <c r="TV14" s="120">
        <v>0.57628052589872458</v>
      </c>
      <c r="TW14" s="120">
        <v>0.57545084345209596</v>
      </c>
      <c r="TX14" s="120">
        <v>0.57545084345303776</v>
      </c>
      <c r="TY14" s="120">
        <v>0.57461629078284071</v>
      </c>
      <c r="TZ14" s="120">
        <v>0.57461629078369569</v>
      </c>
      <c r="UA14" s="120">
        <v>0.57377682031109056</v>
      </c>
      <c r="UB14" s="120">
        <v>0.57377682031186339</v>
      </c>
      <c r="UC14" s="120">
        <v>0.57293238380877498</v>
      </c>
      <c r="UD14" s="120">
        <v>0.57293238380947364</v>
      </c>
      <c r="UE14" s="120">
        <v>0.57208293238722241</v>
      </c>
      <c r="UF14" s="120">
        <v>0.57208293238785424</v>
      </c>
      <c r="UG14" s="120">
        <v>0.57122841648557932</v>
      </c>
      <c r="UH14" s="120">
        <v>0.57122841648614864</v>
      </c>
      <c r="UI14" s="120">
        <v>0.57036878585895823</v>
      </c>
      <c r="UJ14" s="120">
        <v>0.57036878585947182</v>
      </c>
      <c r="UK14" s="120">
        <v>0.56950398956635029</v>
      </c>
      <c r="UL14" s="120">
        <v>0.56950398956681292</v>
      </c>
      <c r="UM14" s="120">
        <v>0.56863397595826737</v>
      </c>
      <c r="UN14" s="120">
        <v>0.56863397595868392</v>
      </c>
      <c r="UO14" s="120">
        <v>0.56775869266412382</v>
      </c>
      <c r="UP14" s="120">
        <v>0.56775869266449874</v>
      </c>
      <c r="UQ14" s="120">
        <v>0.56687808657934102</v>
      </c>
      <c r="UR14" s="120">
        <v>0.56687808657967709</v>
      </c>
      <c r="US14" s="120">
        <v>0.56599210385217036</v>
      </c>
      <c r="UT14" s="120">
        <v>0.56599210385247212</v>
      </c>
      <c r="UU14" s="120">
        <v>0.56510068987023931</v>
      </c>
      <c r="UV14" s="120">
        <v>0.56510068987050976</v>
      </c>
      <c r="UW14" s="120">
        <v>0.56420378924678305</v>
      </c>
      <c r="UX14" s="120">
        <v>0.56420378924702586</v>
      </c>
      <c r="UY14" s="120">
        <v>0.56330134580659741</v>
      </c>
      <c r="UZ14" s="120">
        <v>0.56330134580681435</v>
      </c>
      <c r="VA14" s="120">
        <v>0.56239330257165987</v>
      </c>
      <c r="VB14" s="120">
        <v>0.56239330257185394</v>
      </c>
      <c r="VC14" s="120">
        <v>0.56147960174644918</v>
      </c>
      <c r="VD14" s="120">
        <v>0.5614796017466227</v>
      </c>
      <c r="VE14" s="120">
        <v>0.56056018470292823</v>
      </c>
      <c r="VF14" s="120">
        <v>0.56056018470308167</v>
      </c>
      <c r="VG14" s="120">
        <v>0.55963499196519628</v>
      </c>
      <c r="VH14" s="120">
        <v>0.55963499196533328</v>
      </c>
      <c r="VI14" s="120">
        <v>0.55870396319379712</v>
      </c>
      <c r="VJ14" s="120">
        <v>0.55870396319391846</v>
      </c>
      <c r="VK14" s="120">
        <v>0.55776703716967213</v>
      </c>
      <c r="VL14" s="120">
        <v>0.55776703716978082</v>
      </c>
      <c r="VM14" s="120">
        <v>0.55682415177775846</v>
      </c>
      <c r="VN14" s="120">
        <v>0.55682415177785327</v>
      </c>
      <c r="VO14" s="120">
        <v>0.55587524399020416</v>
      </c>
      <c r="VP14" s="120">
        <v>0.55587524399028754</v>
      </c>
      <c r="VQ14" s="120">
        <v>0.55492024984921351</v>
      </c>
      <c r="VR14" s="120">
        <v>0.55492024984928756</v>
      </c>
      <c r="VS14" s="120">
        <v>0.55395910444949403</v>
      </c>
      <c r="VT14" s="120">
        <v>0.55395910444956031</v>
      </c>
      <c r="VU14" s="120">
        <v>0.55299174192030265</v>
      </c>
      <c r="VV14" s="120">
        <v>0.55299174192036205</v>
      </c>
      <c r="VW14" s="120">
        <v>0.55201809540708224</v>
      </c>
      <c r="VX14" s="120">
        <v>0.55201809540713409</v>
      </c>
      <c r="VY14" s="120">
        <v>0.55103809705266926</v>
      </c>
      <c r="VZ14" s="120">
        <v>0.55103809705271434</v>
      </c>
      <c r="WA14" s="120">
        <v>0.55005167797806742</v>
      </c>
      <c r="WB14" s="120">
        <v>0.55005167797810617</v>
      </c>
      <c r="WC14" s="120">
        <v>0.54905876826278377</v>
      </c>
      <c r="WD14" s="120">
        <v>0.54905876826281752</v>
      </c>
      <c r="WE14" s="120">
        <v>0.54805929692468824</v>
      </c>
      <c r="WF14" s="120">
        <v>0.548059296924718</v>
      </c>
      <c r="WG14" s="120">
        <v>0.54705319189941526</v>
      </c>
      <c r="WH14" s="120">
        <v>0.54705319189944246</v>
      </c>
      <c r="WI14" s="120">
        <v>0.5460403800192779</v>
      </c>
      <c r="WJ14" s="120">
        <v>0.54604038001930044</v>
      </c>
      <c r="WK14" s="120">
        <v>0.54502078699167522</v>
      </c>
      <c r="WL14" s="120">
        <v>0.54502078699169687</v>
      </c>
      <c r="WM14" s="120">
        <v>0.54399433737700831</v>
      </c>
      <c r="WN14" s="120">
        <v>0.54399433737702696</v>
      </c>
      <c r="WO14" s="120">
        <v>0.54296095456604354</v>
      </c>
      <c r="WP14" s="120">
        <v>0.54296095456605842</v>
      </c>
      <c r="WQ14" s="120">
        <v>0.5419205607567561</v>
      </c>
      <c r="WR14" s="120">
        <v>0.5419205607567692</v>
      </c>
      <c r="WS14" s="120">
        <v>0.54087307693060993</v>
      </c>
      <c r="WT14" s="120">
        <v>0.54087307693062203</v>
      </c>
      <c r="WU14" s="120">
        <v>0.53981842282827197</v>
      </c>
      <c r="WV14" s="120">
        <v>0.53981842282828185</v>
      </c>
      <c r="WW14" s="120">
        <v>0.5387565169247277</v>
      </c>
      <c r="WX14" s="120">
        <v>0.53875651692473658</v>
      </c>
      <c r="WY14" s="120">
        <v>0.53768727640380753</v>
      </c>
      <c r="WZ14" s="120">
        <v>0.53768727640381553</v>
      </c>
      <c r="XA14" s="120">
        <v>0.5366106171320818</v>
      </c>
      <c r="XB14" s="120">
        <v>0.53661061713208813</v>
      </c>
      <c r="XC14" s="120">
        <v>0.53552645363212215</v>
      </c>
      <c r="XD14" s="120">
        <v>0.53552645363212625</v>
      </c>
      <c r="XE14" s="120">
        <v>0.53443469905510521</v>
      </c>
      <c r="XF14" s="120">
        <v>0.53443469905511076</v>
      </c>
      <c r="XG14" s="120">
        <v>0.53333526515274665</v>
      </c>
      <c r="XH14" s="120">
        <v>0.53333526515275087</v>
      </c>
      <c r="XI14" s="120">
        <v>0.53222806224852692</v>
      </c>
      <c r="XJ14" s="120">
        <v>0.53222806224853036</v>
      </c>
      <c r="XK14" s="120">
        <v>0.53111299920821986</v>
      </c>
      <c r="XL14" s="120">
        <v>0.53111299920822219</v>
      </c>
      <c r="XM14" s="120">
        <v>0.52998998340966852</v>
      </c>
      <c r="XN14" s="120">
        <v>0.52998998340967041</v>
      </c>
      <c r="XO14" s="120">
        <v>0.52885892071182283</v>
      </c>
      <c r="XP14" s="120">
        <v>0.52885892071182583</v>
      </c>
      <c r="XQ14" s="120">
        <v>0.5277197154229839</v>
      </c>
      <c r="XR14" s="120">
        <v>0.52771971542298612</v>
      </c>
      <c r="XS14" s="120">
        <v>0.52657227026825004</v>
      </c>
      <c r="XT14" s="120">
        <v>0.52657227026825126</v>
      </c>
      <c r="XU14" s="120">
        <v>0.52541648635614735</v>
      </c>
      <c r="XV14" s="120">
        <v>0.52541648635614846</v>
      </c>
      <c r="XW14" s="120">
        <v>0.52425226314439966</v>
      </c>
      <c r="XX14" s="120">
        <v>0.52425226314440099</v>
      </c>
      <c r="XY14" s="120">
        <v>0.52307949840483225</v>
      </c>
      <c r="XZ14" s="120">
        <v>0.52307949840483281</v>
      </c>
      <c r="YA14" s="120">
        <v>0.52189808818736749</v>
      </c>
      <c r="YB14" s="120">
        <v>0.52189808818736771</v>
      </c>
      <c r="YC14" s="120">
        <v>0.5207079267831064</v>
      </c>
      <c r="YD14" s="120">
        <v>0.52070792678310696</v>
      </c>
      <c r="YE14" s="120">
        <v>0.51950890668644623</v>
      </c>
      <c r="YF14" s="120">
        <v>0.519508906686446</v>
      </c>
      <c r="YG14" s="120">
        <v>0.51830091855621052</v>
      </c>
      <c r="YH14" s="120">
        <v>0.51830091855621074</v>
      </c>
      <c r="YI14" s="120">
        <v>0.51708385117578914</v>
      </c>
      <c r="YJ14" s="120">
        <v>0.51708385117579092</v>
      </c>
      <c r="YK14" s="120">
        <v>0.51585759141220811</v>
      </c>
      <c r="YL14" s="120">
        <v>0.51585759141220855</v>
      </c>
      <c r="YM14" s="120">
        <v>0.51462202417414038</v>
      </c>
      <c r="YN14" s="120">
        <v>0.51462202417414005</v>
      </c>
      <c r="YO14" s="120">
        <v>0.51337703236880827</v>
      </c>
      <c r="YP14" s="120">
        <v>0.51337703236880916</v>
      </c>
      <c r="YQ14" s="120">
        <v>0.51212249685774924</v>
      </c>
      <c r="YR14" s="120">
        <v>0.51212249685775002</v>
      </c>
      <c r="YS14" s="120">
        <v>0.5108582964113918</v>
      </c>
      <c r="YT14" s="120">
        <v>0.51085829641139091</v>
      </c>
      <c r="YU14" s="120">
        <v>0.50958430766243457</v>
      </c>
      <c r="YV14" s="120">
        <v>0.50958430766243545</v>
      </c>
      <c r="YW14" s="120">
        <v>0.50830040505797591</v>
      </c>
      <c r="YX14" s="120">
        <v>0.50830040505797602</v>
      </c>
      <c r="YY14" s="120">
        <v>0.50700646081034206</v>
      </c>
      <c r="YZ14" s="120">
        <v>0.50700646081034273</v>
      </c>
      <c r="ZA14" s="120">
        <v>0.50570234484661059</v>
      </c>
      <c r="ZB14" s="120">
        <v>0.50570234484661203</v>
      </c>
      <c r="ZC14" s="120">
        <v>0.50438792475674643</v>
      </c>
      <c r="ZD14" s="120">
        <v>0.50438792475674599</v>
      </c>
      <c r="ZE14" s="120">
        <v>0.50306306574033743</v>
      </c>
      <c r="ZF14" s="120">
        <v>0.50306306574033721</v>
      </c>
      <c r="ZG14" s="120">
        <v>0.50172763055187297</v>
      </c>
      <c r="ZH14" s="120">
        <v>0.50172763055187264</v>
      </c>
      <c r="ZI14" s="120">
        <v>0.50038147944452438</v>
      </c>
      <c r="ZJ14" s="120">
        <v>0.50038147944452382</v>
      </c>
      <c r="ZK14" s="120">
        <v>0.49902447011237533</v>
      </c>
      <c r="ZL14" s="120">
        <v>0.49902447011237516</v>
      </c>
      <c r="ZM14" s="120">
        <v>0.49765645763105631</v>
      </c>
      <c r="ZN14" s="120">
        <v>0.49765645763105626</v>
      </c>
      <c r="ZO14" s="120">
        <v>0.49627729439673629</v>
      </c>
      <c r="ZP14" s="120">
        <v>0.4962772943967364</v>
      </c>
      <c r="ZQ14" s="120">
        <v>0.49488683006341033</v>
      </c>
      <c r="ZR14" s="120">
        <v>0.4948868300634105</v>
      </c>
      <c r="ZS14" s="120">
        <v>0.49348491147844176</v>
      </c>
      <c r="ZT14" s="120">
        <v>0.49348491147844192</v>
      </c>
      <c r="ZU14" s="120">
        <v>0.49207138261629096</v>
      </c>
      <c r="ZV14" s="120">
        <v>0.49207138261629119</v>
      </c>
      <c r="ZW14" s="120">
        <v>0.49064608451037817</v>
      </c>
      <c r="ZX14" s="120">
        <v>0.49064608451037822</v>
      </c>
      <c r="ZY14" s="120">
        <v>0.48920885518302465</v>
      </c>
      <c r="ZZ14" s="120">
        <v>0.48920885518302487</v>
      </c>
      <c r="AAA14" s="120">
        <v>0.48775952957340379</v>
      </c>
      <c r="AAB14" s="120">
        <v>0.48775952957340329</v>
      </c>
      <c r="AAC14" s="120">
        <v>0.48629793946343847</v>
      </c>
      <c r="AAD14" s="120">
        <v>0.48629793946343897</v>
      </c>
      <c r="AAE14" s="120">
        <v>0.48482391340158637</v>
      </c>
      <c r="AAF14" s="120">
        <v>0.48482391340158698</v>
      </c>
      <c r="AAG14" s="120">
        <v>0.48333727662443565</v>
      </c>
      <c r="AAH14" s="120">
        <v>0.48333727662443593</v>
      </c>
      <c r="AAI14" s="120">
        <v>0.48183785097604315</v>
      </c>
      <c r="AAJ14" s="120">
        <v>0.48183785097604265</v>
      </c>
      <c r="AAK14" s="120">
        <v>0.48032545482494426</v>
      </c>
      <c r="AAL14" s="120">
        <v>0.48032545482494454</v>
      </c>
      <c r="AAM14" s="120">
        <v>0.47879990297875996</v>
      </c>
      <c r="AAN14" s="120">
        <v>0.47879990297875968</v>
      </c>
      <c r="AAO14" s="120">
        <v>0.47726100659631177</v>
      </c>
      <c r="AAP14" s="120">
        <v>0.4772610065963121</v>
      </c>
      <c r="AAQ14" s="120">
        <v>0.4757085730971819</v>
      </c>
      <c r="AAR14" s="120">
        <v>0.47570857309718162</v>
      </c>
      <c r="AAS14" s="120">
        <v>0.47414240606861269</v>
      </c>
      <c r="AAT14" s="120">
        <v>0.47414240606861224</v>
      </c>
      <c r="AAU14" s="120">
        <v>0.47256230516968206</v>
      </c>
      <c r="AAV14" s="120">
        <v>0.47256230516968201</v>
      </c>
      <c r="AAW14" s="120">
        <v>0.4709680660326474</v>
      </c>
      <c r="AAX14" s="120">
        <v>0.47096806603264724</v>
      </c>
      <c r="AAY14" s="120">
        <v>0.46935948016137075</v>
      </c>
      <c r="AAZ14" s="120">
        <v>0.46935948016137047</v>
      </c>
      <c r="ABA14" s="120">
        <v>0.46773633482673349</v>
      </c>
      <c r="ABB14" s="120">
        <v>0.46773633482673382</v>
      </c>
      <c r="ABC14" s="120">
        <v>0.46609841295893817</v>
      </c>
      <c r="ABD14" s="120">
        <v>0.46609841295893789</v>
      </c>
      <c r="ABE14" s="120">
        <v>0.46444549303659211</v>
      </c>
      <c r="ABF14" s="120">
        <v>0.46444549303659211</v>
      </c>
      <c r="ABG14" s="120">
        <v>0.4627773489724773</v>
      </c>
      <c r="ABH14" s="120">
        <v>0.46277734897247708</v>
      </c>
      <c r="ABI14" s="120">
        <v>0.4610937499958816</v>
      </c>
      <c r="ABJ14" s="120">
        <v>0.4610937499958816</v>
      </c>
      <c r="ABK14" s="120">
        <v>0.45939446053139688</v>
      </c>
      <c r="ABL14" s="120">
        <v>0.45939446053139665</v>
      </c>
      <c r="ABM14" s="120">
        <v>0.4576792400740507</v>
      </c>
      <c r="ABN14" s="120">
        <v>0.45767924007405125</v>
      </c>
      <c r="ABO14" s="120">
        <v>0.45594784306066821</v>
      </c>
      <c r="ABP14" s="120">
        <v>0.45594784306066832</v>
      </c>
      <c r="ABQ14" s="120">
        <v>0.45420001873732019</v>
      </c>
      <c r="ABR14" s="120">
        <v>0.45420001873732063</v>
      </c>
      <c r="ABS14" s="120">
        <v>0.45243551102275337</v>
      </c>
      <c r="ABT14" s="120">
        <v>0.45243551102275337</v>
      </c>
      <c r="ABU14" s="120">
        <v>0.45065405836765121</v>
      </c>
      <c r="ABV14" s="120">
        <v>0.45065405836765177</v>
      </c>
      <c r="ABW14" s="120">
        <v>0.44885539360960169</v>
      </c>
      <c r="ABX14" s="120">
        <v>0.44885539360960164</v>
      </c>
      <c r="ABY14" s="120">
        <v>0.44703924382362564</v>
      </c>
      <c r="ABZ14" s="120">
        <v>0.44703924382362498</v>
      </c>
      <c r="ACA14" s="120">
        <v>0.44520533016812647</v>
      </c>
      <c r="ACB14" s="120">
        <v>0.44520533016812608</v>
      </c>
      <c r="ACC14" s="120">
        <v>0.44335336772611661</v>
      </c>
      <c r="ACD14" s="120">
        <v>0.44335336772611678</v>
      </c>
      <c r="ACE14" s="120">
        <v>0.4414830653415559</v>
      </c>
      <c r="ACF14" s="120">
        <v>0.44148306534155607</v>
      </c>
      <c r="ACG14" s="120">
        <v>0.43959412545066373</v>
      </c>
      <c r="ACH14" s="120">
        <v>0.43959412545066362</v>
      </c>
      <c r="ACI14" s="120">
        <v>0.43768624390803024</v>
      </c>
      <c r="ACJ14" s="120">
        <v>0.43768624390803024</v>
      </c>
      <c r="ACK14" s="120">
        <v>0.43575910980737398</v>
      </c>
      <c r="ACL14" s="120">
        <v>0.43575910980737381</v>
      </c>
      <c r="ACM14" s="120">
        <v>0.4338124052967699</v>
      </c>
      <c r="ACN14" s="120">
        <v>0.4338124052967699</v>
      </c>
      <c r="ACO14" s="120">
        <v>0.43184580538818507</v>
      </c>
      <c r="ACP14" s="120">
        <v>0.43184580538818523</v>
      </c>
      <c r="ACQ14" s="120">
        <v>0.42985897776113879</v>
      </c>
      <c r="ACR14" s="120">
        <v>0.42985897776113924</v>
      </c>
      <c r="ACS14" s="120">
        <v>0.42785158256031325</v>
      </c>
      <c r="ACT14" s="120">
        <v>0.4278515825603128</v>
      </c>
      <c r="ACU14" s="120">
        <v>0.42582327218693644</v>
      </c>
      <c r="ACV14" s="120">
        <v>0.42582327218693627</v>
      </c>
      <c r="ACW14" s="120">
        <v>0.42377369108374663</v>
      </c>
      <c r="ACX14" s="120">
        <v>0.42377369108374613</v>
      </c>
      <c r="ACY14" s="120">
        <v>0.4217024755133556</v>
      </c>
      <c r="ACZ14" s="120">
        <v>0.42170247551335555</v>
      </c>
      <c r="ADA14" s="120">
        <v>0.41960925332982724</v>
      </c>
      <c r="ADB14" s="120">
        <v>0.41960925332982701</v>
      </c>
      <c r="ADC14" s="120">
        <v>0.41749364374326647</v>
      </c>
      <c r="ADD14" s="120">
        <v>0.41749364374326631</v>
      </c>
      <c r="ADE14" s="120">
        <v>0.41535525707724674</v>
      </c>
      <c r="ADF14" s="120">
        <v>0.41535525707724746</v>
      </c>
      <c r="ADG14" s="120">
        <v>0.41319369451887522</v>
      </c>
      <c r="ADH14" s="120">
        <v>0.41319369451887555</v>
      </c>
      <c r="ADI14" s="120">
        <v>0.41100854786130148</v>
      </c>
      <c r="ADJ14" s="120">
        <v>0.4110085478613017</v>
      </c>
      <c r="ADK14" s="120">
        <v>0.40879939923849257</v>
      </c>
      <c r="ADL14" s="120">
        <v>0.40879939923849279</v>
      </c>
      <c r="ADM14" s="120">
        <v>0.40656582085208226</v>
      </c>
      <c r="ADN14" s="120">
        <v>0.4065658208520822</v>
      </c>
      <c r="ADO14" s="120">
        <v>0.40430737469011419</v>
      </c>
      <c r="ADP14" s="120">
        <v>0.40430737469011502</v>
      </c>
      <c r="ADQ14" s="120">
        <v>0.40202361223750838</v>
      </c>
      <c r="ADR14" s="120">
        <v>0.40202361223750782</v>
      </c>
      <c r="ADS14" s="120">
        <v>0.39971407417807153</v>
      </c>
      <c r="ADT14" s="120">
        <v>0.39971407417807187</v>
      </c>
      <c r="ADU14" s="120">
        <v>0.39737829008791559</v>
      </c>
      <c r="ADV14" s="120">
        <v>0.39737829008791531</v>
      </c>
      <c r="ADW14" s="120">
        <v>0.39501577812011063</v>
      </c>
      <c r="ADX14" s="120">
        <v>0.39501577812011018</v>
      </c>
      <c r="ADY14" s="120">
        <v>0.39262604468046702</v>
      </c>
      <c r="ADZ14" s="120">
        <v>0.39262604468046686</v>
      </c>
      <c r="AEA14" s="120">
        <v>0.39020858409431641</v>
      </c>
      <c r="AEB14" s="120">
        <v>0.3902085840943158</v>
      </c>
      <c r="AEC14" s="120">
        <v>0.38776287826420258</v>
      </c>
      <c r="AED14" s="120">
        <v>0.38776287826420253</v>
      </c>
      <c r="AEE14" s="120">
        <v>0.38528839631842887</v>
      </c>
      <c r="AEF14" s="120">
        <v>0.38528839631842893</v>
      </c>
      <c r="AEG14" s="120">
        <v>0.38278459425039857</v>
      </c>
      <c r="AEH14" s="120">
        <v>0.38278459425039879</v>
      </c>
      <c r="AEI14" s="120">
        <v>0.38025091454877419</v>
      </c>
      <c r="AEJ14" s="120">
        <v>0.38025091454877474</v>
      </c>
      <c r="AEK14" s="120">
        <v>0.37768678581847887</v>
      </c>
      <c r="AEL14" s="120">
        <v>0.37768678581847881</v>
      </c>
      <c r="AEM14" s="120">
        <v>0.37509162239262184</v>
      </c>
      <c r="AEN14" s="120">
        <v>0.37509162239262223</v>
      </c>
      <c r="AEO14" s="120">
        <v>0.37246482393551311</v>
      </c>
      <c r="AEP14" s="120">
        <v>0.37246482393551306</v>
      </c>
      <c r="AEQ14" s="120">
        <v>0.36980577503694073</v>
      </c>
      <c r="AER14" s="120">
        <v>0.36980577503694056</v>
      </c>
      <c r="AES14" s="120">
        <v>0.3671138447980255</v>
      </c>
      <c r="AET14" s="120">
        <v>0.36711384479802578</v>
      </c>
      <c r="AEU14" s="120">
        <v>0.36438838640898474</v>
      </c>
      <c r="AEV14" s="120">
        <v>0.36438838640898491</v>
      </c>
      <c r="AEW14" s="120">
        <v>0.36162873671930013</v>
      </c>
      <c r="AEX14" s="120">
        <v>0.36162873671929985</v>
      </c>
      <c r="AEY14" s="120">
        <v>0.35883421580084401</v>
      </c>
      <c r="AEZ14" s="120">
        <v>0.3588342158008439</v>
      </c>
      <c r="AFA14" s="120">
        <v>0.35600412650468494</v>
      </c>
      <c r="AFB14" s="120">
        <v>0.35600412650468433</v>
      </c>
      <c r="AFC14" s="120">
        <v>0.35313775401242053</v>
      </c>
      <c r="AFD14" s="120">
        <v>0.35313775401242126</v>
      </c>
      <c r="AFE14" s="120">
        <v>0.3502343653830734</v>
      </c>
      <c r="AFF14" s="120">
        <v>0.35023436538307345</v>
      </c>
      <c r="AFG14" s="120">
        <v>0.34729320909675859</v>
      </c>
      <c r="AFH14" s="120">
        <v>0.3472932090967587</v>
      </c>
      <c r="AFI14" s="120">
        <v>0.34431351459658904</v>
      </c>
      <c r="AFJ14" s="120">
        <v>0.3443135145965891</v>
      </c>
      <c r="AFK14" s="120">
        <v>0.34129449183050065</v>
      </c>
      <c r="AFL14" s="120">
        <v>0.34129449183050053</v>
      </c>
      <c r="AFM14" s="120">
        <v>0.33823533079501189</v>
      </c>
      <c r="AFN14" s="120">
        <v>0.33823533079501217</v>
      </c>
      <c r="AFO14" s="120">
        <v>0.33513520108323563</v>
      </c>
      <c r="AFP14" s="120">
        <v>0.33513520108323547</v>
      </c>
      <c r="AFQ14" s="120">
        <v>0.33199325143986352</v>
      </c>
      <c r="AFR14" s="120">
        <v>0.33199325143986336</v>
      </c>
      <c r="AFS14" s="120">
        <v>0.32880860932627703</v>
      </c>
      <c r="AFT14" s="120">
        <v>0.32880860932627637</v>
      </c>
      <c r="AFU14" s="120">
        <v>0.325580380499436</v>
      </c>
      <c r="AFV14" s="120">
        <v>0.32558038049943611</v>
      </c>
      <c r="AFW14" s="120">
        <v>0.32230764860877481</v>
      </c>
      <c r="AFX14" s="120">
        <v>0.32230764860877464</v>
      </c>
      <c r="AFY14" s="120">
        <v>0.31898947481598816</v>
      </c>
      <c r="AFZ14" s="120">
        <v>0.31898947481598838</v>
      </c>
      <c r="AGA14" s="120">
        <v>0.31562489744334149</v>
      </c>
      <c r="AGB14" s="120">
        <v>0.31562489744334116</v>
      </c>
      <c r="AGC14" s="120">
        <v>0.31221293165699471</v>
      </c>
      <c r="AGD14" s="120">
        <v>0.3122129316569946</v>
      </c>
      <c r="AGE14" s="120">
        <v>0.30875256919282767</v>
      </c>
      <c r="AGF14" s="120">
        <v>0.30875256919282779</v>
      </c>
      <c r="AGG14" s="120">
        <v>0.3052427781333531</v>
      </c>
      <c r="AGH14" s="120">
        <v>0.30524277813335349</v>
      </c>
      <c r="AGI14" s="120">
        <v>0.30168250274563013</v>
      </c>
      <c r="AGJ14" s="120">
        <v>0.30168250274562985</v>
      </c>
      <c r="AGK14" s="120">
        <v>0.29807066339153909</v>
      </c>
      <c r="AGL14" s="120">
        <v>0.29807066339153943</v>
      </c>
      <c r="AGM14" s="120">
        <v>0.29440615652351354</v>
      </c>
      <c r="AGN14" s="120">
        <v>0.29440615652351348</v>
      </c>
      <c r="AGO14" s="120">
        <v>0.29068785478073661</v>
      </c>
      <c r="AGP14" s="120">
        <v>0.29068785478073683</v>
      </c>
      <c r="AGQ14" s="120">
        <v>0.28691460720309814</v>
      </c>
      <c r="AGR14" s="120">
        <v>0.28691460720309825</v>
      </c>
      <c r="AGS14" s="120">
        <v>0.28308523958274762</v>
      </c>
      <c r="AGT14" s="120">
        <v>0.28308523958274773</v>
      </c>
      <c r="AGU14" s="120">
        <v>0.27919855497607948</v>
      </c>
      <c r="AGV14" s="120">
        <v>0.27919855497608004</v>
      </c>
      <c r="AGW14" s="120">
        <v>0.2752533344023913</v>
      </c>
      <c r="AGX14" s="120">
        <v>0.27525333440239136</v>
      </c>
      <c r="AGY14" s="120">
        <v>0.27124833775940455</v>
      </c>
      <c r="AGZ14" s="120">
        <v>0.27124833775940499</v>
      </c>
      <c r="AHA14" s="120">
        <v>0.26718230499039569</v>
      </c>
      <c r="AHB14" s="120">
        <v>0.26718230499039636</v>
      </c>
      <c r="AHC14" s="120">
        <v>0.26305395754293537</v>
      </c>
      <c r="AHD14" s="120">
        <v>0.2630539575429352</v>
      </c>
      <c r="AHE14" s="120">
        <v>0.2588620001653153</v>
      </c>
      <c r="AHF14" s="120">
        <v>0.25886200016531524</v>
      </c>
      <c r="AHG14" s="120">
        <v>0.25460512309379418</v>
      </c>
      <c r="AHH14" s="120">
        <v>0.25460512309379424</v>
      </c>
      <c r="AHI14" s="120">
        <v>0.2502820046919218</v>
      </c>
      <c r="AHJ14" s="120">
        <v>0.25028200469192174</v>
      </c>
      <c r="AHK14" s="120">
        <v>0.24589131461268415</v>
      </c>
      <c r="AHL14" s="120">
        <v>0.24589131461268388</v>
      </c>
      <c r="AHM14" s="120">
        <v>0.24143171756517734</v>
      </c>
      <c r="AHN14" s="120">
        <v>0.24143171756517745</v>
      </c>
      <c r="AHO14" s="120">
        <v>0.23690187778029256</v>
      </c>
      <c r="AHP14" s="120">
        <v>0.23690187778029251</v>
      </c>
      <c r="AHQ14" s="120">
        <v>0.23230046428473861</v>
      </c>
      <c r="AHR14" s="120">
        <v>0.23230046428473866</v>
      </c>
      <c r="AHS14" s="120">
        <v>0.22762615711004719</v>
      </c>
      <c r="AHT14" s="120">
        <v>0.22762615711004697</v>
      </c>
      <c r="AHU14" s="120">
        <v>0.22287765458337633</v>
      </c>
      <c r="AHV14" s="120">
        <v>0.22287765458337638</v>
      </c>
      <c r="AHW14" s="120">
        <v>0.21805368187049987</v>
      </c>
      <c r="AHX14" s="120">
        <v>0.21805368187050006</v>
      </c>
      <c r="AHY14" s="120">
        <v>0.21315300096890799</v>
      </c>
      <c r="AHZ14" s="120">
        <v>0.21315300096890805</v>
      </c>
      <c r="AIA14" s="120">
        <v>0.20817442238117578</v>
      </c>
      <c r="AIB14" s="120">
        <v>0.20817442238117589</v>
      </c>
      <c r="AIC14" s="120">
        <v>0.20311681873649567</v>
      </c>
      <c r="AID14" s="120">
        <v>0.20311681873649545</v>
      </c>
      <c r="AIE14" s="120">
        <v>0.19797914067251737</v>
      </c>
      <c r="AIF14" s="120">
        <v>0.1979791406725176</v>
      </c>
      <c r="AIG14" s="120">
        <v>0.19276043534155868</v>
      </c>
      <c r="AIH14" s="120">
        <v>0.19276043534155884</v>
      </c>
      <c r="AII14" s="120">
        <v>0.18745986796619285</v>
      </c>
      <c r="AIJ14" s="120">
        <v>0.18745986796619279</v>
      </c>
      <c r="AIK14" s="120">
        <v>0.18207674694084314</v>
      </c>
      <c r="AIL14" s="120">
        <v>0.18207674694084325</v>
      </c>
      <c r="AIM14" s="120">
        <v>0.1766105530601641</v>
      </c>
      <c r="AIN14" s="120">
        <v>0.17661055306016427</v>
      </c>
      <c r="AIO14" s="120">
        <v>0.17106097355391153</v>
      </c>
      <c r="AIP14" s="120">
        <v>0.17106097355391148</v>
      </c>
      <c r="AIQ14" s="120">
        <v>0.16542794172425668</v>
      </c>
      <c r="AIR14" s="120">
        <v>0.16542794172425662</v>
      </c>
      <c r="AIS14" s="120">
        <v>0.15971168311801953</v>
      </c>
      <c r="AIT14" s="120">
        <v>0.15971168311801956</v>
      </c>
      <c r="AIU14" s="120">
        <v>0.15391276932645642</v>
      </c>
      <c r="AIV14" s="120">
        <v>0.15391276932645637</v>
      </c>
      <c r="AIW14" s="120">
        <v>0.14803218069275847</v>
      </c>
      <c r="AIX14" s="120">
        <v>0.14803218069275814</v>
      </c>
      <c r="AIY14" s="120">
        <v>0.14207137942637565</v>
      </c>
      <c r="AIZ14" s="120">
        <v>0.14207137942637577</v>
      </c>
      <c r="AJA14" s="120">
        <v>0.13603239487789215</v>
      </c>
      <c r="AJB14" s="120">
        <v>0.13603239487789215</v>
      </c>
      <c r="AJC14" s="120">
        <v>0.12991792302255245</v>
      </c>
      <c r="AJD14" s="120">
        <v>0.12991792302255242</v>
      </c>
      <c r="AJE14" s="120">
        <v>0.12373144253809222</v>
      </c>
      <c r="AJF14" s="120">
        <v>0.12373144253809212</v>
      </c>
      <c r="AJG14" s="120">
        <v>0.11747735024505848</v>
      </c>
      <c r="AJH14" s="120">
        <v>0.11747735024505848</v>
      </c>
      <c r="AJI14" s="120">
        <v>0.11116111910399351</v>
      </c>
      <c r="AJJ14" s="120">
        <v>0.1111611191039935</v>
      </c>
      <c r="AJK14" s="120">
        <v>0.10478948242660337</v>
      </c>
      <c r="AJL14" s="120">
        <v>0.10478948242660335</v>
      </c>
      <c r="AJM14" s="120">
        <v>9.8370648440491815E-2</v>
      </c>
      <c r="AJN14" s="120">
        <v>9.8370648440491815E-2</v>
      </c>
      <c r="AJO14" s="120">
        <v>9.1914549815854243E-2</v>
      </c>
      <c r="AJP14" s="120">
        <v>9.191454981585423E-2</v>
      </c>
      <c r="AJQ14" s="120">
        <v>8.5433133157394522E-2</v>
      </c>
      <c r="AJR14" s="120">
        <v>8.5433133157394522E-2</v>
      </c>
      <c r="AJS14" s="120">
        <v>7.8940693681488483E-2</v>
      </c>
      <c r="AJT14" s="120">
        <v>7.8940693681488483E-2</v>
      </c>
      <c r="AJU14" s="120">
        <v>7.2454260162544415E-2</v>
      </c>
      <c r="AJV14" s="120">
        <v>7.2454260162544415E-2</v>
      </c>
      <c r="AJW14" s="120">
        <v>6.5994034455798087E-2</v>
      </c>
      <c r="AJX14" s="120">
        <v>6.5994034455798101E-2</v>
      </c>
      <c r="AJY14" s="120">
        <v>5.9583888018096325E-2</v>
      </c>
      <c r="AJZ14" s="120">
        <v>5.9583888018096338E-2</v>
      </c>
      <c r="AKA14" s="120">
        <v>5.3251914097927518E-2</v>
      </c>
      <c r="AKB14" s="120">
        <v>5.3251914097927511E-2</v>
      </c>
      <c r="AKC14" s="120">
        <v>4.7031027439516038E-2</v>
      </c>
      <c r="AKD14" s="120">
        <v>4.7031027439516031E-2</v>
      </c>
      <c r="AKE14" s="120">
        <v>4.0959591511636965E-2</v>
      </c>
      <c r="AKF14" s="120">
        <v>4.0959591511636979E-2</v>
      </c>
      <c r="AKG14" s="120">
        <v>3.5082033369690187E-2</v>
      </c>
      <c r="AKH14" s="120">
        <v>3.508203336969018E-2</v>
      </c>
      <c r="AKI14" s="120">
        <v>2.9449373483657837E-2</v>
      </c>
      <c r="AKJ14" s="120">
        <v>2.944937348365784E-2</v>
      </c>
      <c r="AKK14" s="120">
        <v>2.4119544774293903E-2</v>
      </c>
      <c r="AKL14" s="120">
        <v>2.41195447742939E-2</v>
      </c>
      <c r="AKM14" s="120">
        <v>1.9157290458679199E-2</v>
      </c>
      <c r="AKN14" s="120">
        <v>1.9157290458679199E-2</v>
      </c>
      <c r="AKO14" s="120">
        <v>1.4633297920227049E-2</v>
      </c>
      <c r="AKP14" s="120">
        <v>1.4633297920227053E-2</v>
      </c>
      <c r="AKQ14" s="120">
        <v>1.0622024536132814E-2</v>
      </c>
      <c r="AKR14" s="120">
        <v>1.0622024536132813E-2</v>
      </c>
      <c r="AKS14" s="120">
        <v>7.1973800659179688E-3</v>
      </c>
      <c r="AKT14" s="120">
        <v>7.1973800659179688E-3</v>
      </c>
      <c r="AKU14" s="120">
        <v>4.425048828125E-3</v>
      </c>
      <c r="AKV14" s="120">
        <v>4.425048828125E-3</v>
      </c>
      <c r="AKW14" s="120">
        <v>2.349853515625E-3</v>
      </c>
      <c r="AKX14" s="120">
        <v>2.349853515625E-3</v>
      </c>
      <c r="AKY14" s="120">
        <v>9.765625E-4</v>
      </c>
      <c r="AKZ14" s="120">
        <v>9.765625E-4</v>
      </c>
      <c r="ALA14" s="120">
        <v>2.44140625E-4</v>
      </c>
      <c r="ALB14" s="120" t="s">
        <v>105</v>
      </c>
      <c r="ALC14" s="120" t="s">
        <v>105</v>
      </c>
      <c r="ALD14" s="120" t="s">
        <v>105</v>
      </c>
      <c r="ALE14" s="120" t="s">
        <v>105</v>
      </c>
      <c r="ALF14" s="120" t="s">
        <v>105</v>
      </c>
      <c r="ALG14" s="120" t="s">
        <v>105</v>
      </c>
      <c r="ALH14" s="120" t="s">
        <v>105</v>
      </c>
      <c r="ALI14" s="120" t="s">
        <v>105</v>
      </c>
      <c r="ALJ14" s="120" t="s">
        <v>105</v>
      </c>
      <c r="ALK14" s="120" t="s">
        <v>105</v>
      </c>
      <c r="ALL14" s="120" t="s">
        <v>105</v>
      </c>
      <c r="ALM14" s="120" t="s">
        <v>105</v>
      </c>
      <c r="ALN14" s="120"/>
    </row>
    <row r="15" spans="1:1002" hidden="1">
      <c r="A15" s="119">
        <v>14</v>
      </c>
      <c r="B15" s="120">
        <v>0.68101861435961575</v>
      </c>
      <c r="C15" s="120">
        <v>0.68101861435961564</v>
      </c>
      <c r="D15" s="120">
        <v>0.68071690453476885</v>
      </c>
      <c r="E15" s="120">
        <v>0.68071690453476996</v>
      </c>
      <c r="F15" s="120">
        <v>0.68041433578665866</v>
      </c>
      <c r="G15" s="120">
        <v>0.68041433578665833</v>
      </c>
      <c r="H15" s="120">
        <v>0.68011090407974706</v>
      </c>
      <c r="I15" s="120">
        <v>0.68011090407974706</v>
      </c>
      <c r="J15" s="120">
        <v>0.67980660535135717</v>
      </c>
      <c r="K15" s="120">
        <v>0.67980660535135728</v>
      </c>
      <c r="L15" s="120">
        <v>0.67950143551144637</v>
      </c>
      <c r="M15" s="120">
        <v>0.67950143551144648</v>
      </c>
      <c r="N15" s="120">
        <v>0.67919539044237243</v>
      </c>
      <c r="O15" s="120">
        <v>0.67919539044237387</v>
      </c>
      <c r="P15" s="120">
        <v>0.67888846599865971</v>
      </c>
      <c r="Q15" s="120">
        <v>0.67888846599865993</v>
      </c>
      <c r="R15" s="120">
        <v>0.67858065800676215</v>
      </c>
      <c r="S15" s="120">
        <v>0.67858065800676237</v>
      </c>
      <c r="T15" s="120">
        <v>0.67827196226482389</v>
      </c>
      <c r="U15" s="120">
        <v>0.678271962264824</v>
      </c>
      <c r="V15" s="120">
        <v>0.67796237454243835</v>
      </c>
      <c r="W15" s="120">
        <v>0.67796237454243846</v>
      </c>
      <c r="X15" s="120">
        <v>0.67765189058040476</v>
      </c>
      <c r="Y15" s="120">
        <v>0.67765189058040443</v>
      </c>
      <c r="Z15" s="120">
        <v>0.67734050609047913</v>
      </c>
      <c r="AA15" s="120">
        <v>0.67734050609047836</v>
      </c>
      <c r="AB15" s="120">
        <v>0.67702821675512836</v>
      </c>
      <c r="AC15" s="120">
        <v>0.67702821675512803</v>
      </c>
      <c r="AD15" s="120">
        <v>0.6767150182272752</v>
      </c>
      <c r="AE15" s="120">
        <v>0.67671501822727431</v>
      </c>
      <c r="AF15" s="120">
        <v>0.676400906130047</v>
      </c>
      <c r="AG15" s="120">
        <v>0.67640090613004622</v>
      </c>
      <c r="AH15" s="120">
        <v>0.67608587605651049</v>
      </c>
      <c r="AI15" s="120">
        <v>0.67608587605651072</v>
      </c>
      <c r="AJ15" s="120">
        <v>0.675769923569424</v>
      </c>
      <c r="AK15" s="120">
        <v>0.67576992356942323</v>
      </c>
      <c r="AL15" s="120">
        <v>0.67545304420096508</v>
      </c>
      <c r="AM15" s="120">
        <v>0.6754530442009653</v>
      </c>
      <c r="AN15" s="120">
        <v>0.67513523345246917</v>
      </c>
      <c r="AO15" s="120">
        <v>0.67513523345246951</v>
      </c>
      <c r="AP15" s="120">
        <v>0.67481648679416018</v>
      </c>
      <c r="AQ15" s="120">
        <v>0.67481648679415951</v>
      </c>
      <c r="AR15" s="120">
        <v>0.67449679966487575</v>
      </c>
      <c r="AS15" s="120">
        <v>0.67449679966487597</v>
      </c>
      <c r="AT15" s="120">
        <v>0.67417616747180031</v>
      </c>
      <c r="AU15" s="120">
        <v>0.67417616747180054</v>
      </c>
      <c r="AV15" s="120">
        <v>0.67385458559018352</v>
      </c>
      <c r="AW15" s="120">
        <v>0.67385458559018385</v>
      </c>
      <c r="AX15" s="120">
        <v>0.67353204936305877</v>
      </c>
      <c r="AY15" s="120">
        <v>0.6735320493630591</v>
      </c>
      <c r="AZ15" s="120">
        <v>0.67320855410096281</v>
      </c>
      <c r="BA15" s="120">
        <v>0.67320855410096248</v>
      </c>
      <c r="BB15" s="120">
        <v>0.67288409508164926</v>
      </c>
      <c r="BC15" s="120">
        <v>0.67288409508164959</v>
      </c>
      <c r="BD15" s="120">
        <v>0.67255866754979787</v>
      </c>
      <c r="BE15" s="120">
        <v>0.67255866754979832</v>
      </c>
      <c r="BF15" s="120">
        <v>0.67223226671672343</v>
      </c>
      <c r="BG15" s="120">
        <v>0.67223226671672265</v>
      </c>
      <c r="BH15" s="120">
        <v>0.67190488776007762</v>
      </c>
      <c r="BI15" s="120">
        <v>0.67190488776007851</v>
      </c>
      <c r="BJ15" s="120">
        <v>0.67157652582355665</v>
      </c>
      <c r="BK15" s="120">
        <v>0.67157652582355709</v>
      </c>
      <c r="BL15" s="120">
        <v>0.67124717601659034</v>
      </c>
      <c r="BM15" s="120">
        <v>0.67124717601659023</v>
      </c>
      <c r="BN15" s="120">
        <v>0.67091683341404218</v>
      </c>
      <c r="BO15" s="120">
        <v>0.67091683341404118</v>
      </c>
      <c r="BP15" s="120">
        <v>0.67058549305589887</v>
      </c>
      <c r="BQ15" s="120">
        <v>0.67058549305589976</v>
      </c>
      <c r="BR15" s="120">
        <v>0.67025314994696172</v>
      </c>
      <c r="BS15" s="120">
        <v>0.67025314994696217</v>
      </c>
      <c r="BT15" s="120">
        <v>0.66991979905652566</v>
      </c>
      <c r="BU15" s="120">
        <v>0.6699197990565261</v>
      </c>
      <c r="BV15" s="120">
        <v>0.66958543531806169</v>
      </c>
      <c r="BW15" s="120">
        <v>0.66958543531806169</v>
      </c>
      <c r="BX15" s="120">
        <v>0.66925005362889556</v>
      </c>
      <c r="BY15" s="120">
        <v>0.66925005362889656</v>
      </c>
      <c r="BZ15" s="120">
        <v>0.66891364884988658</v>
      </c>
      <c r="CA15" s="120">
        <v>0.6689136488498868</v>
      </c>
      <c r="CB15" s="120">
        <v>0.66857621580508264</v>
      </c>
      <c r="CC15" s="120">
        <v>0.66857621580508264</v>
      </c>
      <c r="CD15" s="120">
        <v>0.66823774928140367</v>
      </c>
      <c r="CE15" s="120">
        <v>0.66823774928140367</v>
      </c>
      <c r="CF15" s="120">
        <v>0.66789824402829667</v>
      </c>
      <c r="CG15" s="120">
        <v>0.66789824402829745</v>
      </c>
      <c r="CH15" s="120">
        <v>0.66755769475739501</v>
      </c>
      <c r="CI15" s="120">
        <v>0.66755769475739457</v>
      </c>
      <c r="CJ15" s="120">
        <v>0.66721609614217059</v>
      </c>
      <c r="CK15" s="120">
        <v>0.66721609614217103</v>
      </c>
      <c r="CL15" s="120">
        <v>0.66687344281759509</v>
      </c>
      <c r="CM15" s="120">
        <v>0.66687344281759542</v>
      </c>
      <c r="CN15" s="120">
        <v>0.66652972937977673</v>
      </c>
      <c r="CO15" s="120">
        <v>0.66652972937977695</v>
      </c>
      <c r="CP15" s="120">
        <v>0.66618495038560854</v>
      </c>
      <c r="CQ15" s="120">
        <v>0.66618495038560921</v>
      </c>
      <c r="CR15" s="120">
        <v>0.66583910035241156</v>
      </c>
      <c r="CS15" s="120">
        <v>0.66583910035241078</v>
      </c>
      <c r="CT15" s="120">
        <v>0.66549217375755931</v>
      </c>
      <c r="CU15" s="120">
        <v>0.66549217375755831</v>
      </c>
      <c r="CV15" s="120">
        <v>0.66514416503812213</v>
      </c>
      <c r="CW15" s="120">
        <v>0.66514416503812124</v>
      </c>
      <c r="CX15" s="120">
        <v>0.66479506859048465</v>
      </c>
      <c r="CY15" s="120">
        <v>0.66479506859048465</v>
      </c>
      <c r="CZ15" s="120">
        <v>0.66444487876997249</v>
      </c>
      <c r="DA15" s="120">
        <v>0.66444487876997282</v>
      </c>
      <c r="DB15" s="120">
        <v>0.66409358989047063</v>
      </c>
      <c r="DC15" s="120">
        <v>0.66409358989047063</v>
      </c>
      <c r="DD15" s="120">
        <v>0.66374119622404004</v>
      </c>
      <c r="DE15" s="120">
        <v>0.66374119622403849</v>
      </c>
      <c r="DF15" s="120">
        <v>0.66338769200051784</v>
      </c>
      <c r="DG15" s="120">
        <v>0.66338769200051884</v>
      </c>
      <c r="DH15" s="120">
        <v>0.6630330714071373</v>
      </c>
      <c r="DI15" s="120">
        <v>0.66303307140713741</v>
      </c>
      <c r="DJ15" s="120">
        <v>0.66267732858811501</v>
      </c>
      <c r="DK15" s="120">
        <v>0.66267732858811601</v>
      </c>
      <c r="DL15" s="120">
        <v>0.6623204576442554</v>
      </c>
      <c r="DM15" s="120">
        <v>0.66232045764425551</v>
      </c>
      <c r="DN15" s="120">
        <v>0.66196245263253883</v>
      </c>
      <c r="DO15" s="120">
        <v>0.66196245263253894</v>
      </c>
      <c r="DP15" s="120">
        <v>0.6616033075657074</v>
      </c>
      <c r="DQ15" s="120">
        <v>0.66160330756570729</v>
      </c>
      <c r="DR15" s="120">
        <v>0.66124301641185024</v>
      </c>
      <c r="DS15" s="120">
        <v>0.66124301641185057</v>
      </c>
      <c r="DT15" s="120">
        <v>0.66088157309397899</v>
      </c>
      <c r="DU15" s="120">
        <v>0.66088157309398021</v>
      </c>
      <c r="DV15" s="120">
        <v>0.66051897148960115</v>
      </c>
      <c r="DW15" s="120">
        <v>0.66051897148960081</v>
      </c>
      <c r="DX15" s="120">
        <v>0.66015520543027906</v>
      </c>
      <c r="DY15" s="120">
        <v>0.66015520543027928</v>
      </c>
      <c r="DZ15" s="120">
        <v>0.65979026870120716</v>
      </c>
      <c r="EA15" s="120">
        <v>0.65979026870120716</v>
      </c>
      <c r="EB15" s="120">
        <v>0.65942415504075647</v>
      </c>
      <c r="EC15" s="120">
        <v>0.65942415504075536</v>
      </c>
      <c r="ED15" s="120">
        <v>0.65905685814003001</v>
      </c>
      <c r="EE15" s="120">
        <v>0.6590568581400299</v>
      </c>
      <c r="EF15" s="120">
        <v>0.65868837164241079</v>
      </c>
      <c r="EG15" s="120">
        <v>0.65868837164241134</v>
      </c>
      <c r="EH15" s="120">
        <v>0.65831868914310265</v>
      </c>
      <c r="EI15" s="120">
        <v>0.65831868914310265</v>
      </c>
      <c r="EJ15" s="120">
        <v>0.65794780418866428</v>
      </c>
      <c r="EK15" s="120">
        <v>0.65794780418866439</v>
      </c>
      <c r="EL15" s="120">
        <v>0.65757571027653849</v>
      </c>
      <c r="EM15" s="120">
        <v>0.65757571027653927</v>
      </c>
      <c r="EN15" s="120">
        <v>0.65720240085458281</v>
      </c>
      <c r="EO15" s="120">
        <v>0.65720240085458204</v>
      </c>
      <c r="EP15" s="120">
        <v>0.65682786932057957</v>
      </c>
      <c r="EQ15" s="120">
        <v>0.65682786932057968</v>
      </c>
      <c r="ER15" s="120">
        <v>0.65645210902175732</v>
      </c>
      <c r="ES15" s="120">
        <v>0.65645210902175721</v>
      </c>
      <c r="ET15" s="120">
        <v>0.65607511325429302</v>
      </c>
      <c r="EU15" s="120">
        <v>0.6560751132542928</v>
      </c>
      <c r="EV15" s="120">
        <v>0.65569687526281561</v>
      </c>
      <c r="EW15" s="120">
        <v>0.65569687526281561</v>
      </c>
      <c r="EX15" s="120">
        <v>0.65531738823990127</v>
      </c>
      <c r="EY15" s="120">
        <v>0.65531738823990116</v>
      </c>
      <c r="EZ15" s="120">
        <v>0.65493664532556262</v>
      </c>
      <c r="FA15" s="120">
        <v>0.65493664532556262</v>
      </c>
      <c r="FB15" s="120">
        <v>0.65455463960673077</v>
      </c>
      <c r="FC15" s="120">
        <v>0.65455463960673055</v>
      </c>
      <c r="FD15" s="120">
        <v>0.65417136411673593</v>
      </c>
      <c r="FE15" s="120">
        <v>0.65417136411673638</v>
      </c>
      <c r="FF15" s="120">
        <v>0.65378681183477627</v>
      </c>
      <c r="FG15" s="120">
        <v>0.65378681183477549</v>
      </c>
      <c r="FH15" s="120">
        <v>0.65340097568537647</v>
      </c>
      <c r="FI15" s="120">
        <v>0.65340097568537614</v>
      </c>
      <c r="FJ15" s="120">
        <v>0.65301384853785782</v>
      </c>
      <c r="FK15" s="120">
        <v>0.65301384853785793</v>
      </c>
      <c r="FL15" s="120">
        <v>0.65262542320577843</v>
      </c>
      <c r="FM15" s="120">
        <v>0.65262542320577765</v>
      </c>
      <c r="FN15" s="120">
        <v>0.65223569244637969</v>
      </c>
      <c r="FO15" s="120">
        <v>0.65223569244637902</v>
      </c>
      <c r="FP15" s="120">
        <v>0.65184464896003003</v>
      </c>
      <c r="FQ15" s="120">
        <v>0.65184464896003069</v>
      </c>
      <c r="FR15" s="120">
        <v>0.65145228538965005</v>
      </c>
      <c r="FS15" s="120">
        <v>0.65145228538964983</v>
      </c>
      <c r="FT15" s="120">
        <v>0.65105859432013624</v>
      </c>
      <c r="FU15" s="120">
        <v>0.6510585943201358</v>
      </c>
      <c r="FV15" s="120">
        <v>0.65066356827777716</v>
      </c>
      <c r="FW15" s="120">
        <v>0.65066356827777783</v>
      </c>
      <c r="FX15" s="120">
        <v>0.65026719972967073</v>
      </c>
      <c r="FY15" s="120">
        <v>0.65026719972967006</v>
      </c>
      <c r="FZ15" s="120">
        <v>0.64986948108311449</v>
      </c>
      <c r="GA15" s="120">
        <v>0.64986948108311438</v>
      </c>
      <c r="GB15" s="120">
        <v>0.64947040468500727</v>
      </c>
      <c r="GC15" s="120">
        <v>0.64947040468500639</v>
      </c>
      <c r="GD15" s="120">
        <v>0.64906996282123641</v>
      </c>
      <c r="GE15" s="120">
        <v>0.64906996282123586</v>
      </c>
      <c r="GF15" s="120">
        <v>0.64866814771605474</v>
      </c>
      <c r="GG15" s="120">
        <v>0.64866814771605563</v>
      </c>
      <c r="GH15" s="120">
        <v>0.64826495153145591</v>
      </c>
      <c r="GI15" s="120">
        <v>0.64826495153145414</v>
      </c>
      <c r="GJ15" s="120">
        <v>0.64786036636652833</v>
      </c>
      <c r="GK15" s="120">
        <v>0.64786036636652811</v>
      </c>
      <c r="GL15" s="120">
        <v>0.64745438425682833</v>
      </c>
      <c r="GM15" s="120">
        <v>0.64745438425682944</v>
      </c>
      <c r="GN15" s="120">
        <v>0.64704699717371361</v>
      </c>
      <c r="GO15" s="120">
        <v>0.64704699717371339</v>
      </c>
      <c r="GP15" s="120">
        <v>0.64663819702368497</v>
      </c>
      <c r="GQ15" s="120">
        <v>0.64663819702368575</v>
      </c>
      <c r="GR15" s="120">
        <v>0.64622797564772561</v>
      </c>
      <c r="GS15" s="120">
        <v>0.64622797564772605</v>
      </c>
      <c r="GT15" s="120">
        <v>0.64581632482061213</v>
      </c>
      <c r="GU15" s="120">
        <v>0.64581632482061258</v>
      </c>
      <c r="GV15" s="120">
        <v>0.6454032362502381</v>
      </c>
      <c r="GW15" s="120">
        <v>0.64540323625023832</v>
      </c>
      <c r="GX15" s="120">
        <v>0.64498870157691823</v>
      </c>
      <c r="GY15" s="120">
        <v>0.64498870157691846</v>
      </c>
      <c r="GZ15" s="120">
        <v>0.64457271237267844</v>
      </c>
      <c r="HA15" s="120">
        <v>0.64457271237267688</v>
      </c>
      <c r="HB15" s="120">
        <v>0.64415526014054869</v>
      </c>
      <c r="HC15" s="120">
        <v>0.64415526014054914</v>
      </c>
      <c r="HD15" s="120">
        <v>0.64373633631384375</v>
      </c>
      <c r="HE15" s="120">
        <v>0.64373633631384397</v>
      </c>
      <c r="HF15" s="120">
        <v>0.6433159322554276</v>
      </c>
      <c r="HG15" s="120">
        <v>0.64331593225542627</v>
      </c>
      <c r="HH15" s="120">
        <v>0.64289403925697286</v>
      </c>
      <c r="HI15" s="120">
        <v>0.64289403925697186</v>
      </c>
      <c r="HJ15" s="120">
        <v>0.64247064853821423</v>
      </c>
      <c r="HK15" s="120">
        <v>0.64247064853821467</v>
      </c>
      <c r="HL15" s="120">
        <v>0.64204575124619157</v>
      </c>
      <c r="HM15" s="120">
        <v>0.64204575124619157</v>
      </c>
      <c r="HN15" s="120">
        <v>0.6416193384544715</v>
      </c>
      <c r="HO15" s="120">
        <v>0.64161933845447083</v>
      </c>
      <c r="HP15" s="120">
        <v>0.64119140116237627</v>
      </c>
      <c r="HQ15" s="120">
        <v>0.64119140116237627</v>
      </c>
      <c r="HR15" s="120">
        <v>0.64076193029419137</v>
      </c>
      <c r="HS15" s="120">
        <v>0.64076193029419115</v>
      </c>
      <c r="HT15" s="120">
        <v>0.64033091669836417</v>
      </c>
      <c r="HU15" s="120">
        <v>0.64033091669836462</v>
      </c>
      <c r="HV15" s="120">
        <v>0.63989835114669946</v>
      </c>
      <c r="HW15" s="120">
        <v>0.63989835114669968</v>
      </c>
      <c r="HX15" s="120">
        <v>0.63946422433353167</v>
      </c>
      <c r="HY15" s="120">
        <v>0.63946422433353234</v>
      </c>
      <c r="HZ15" s="120">
        <v>0.63902852687489786</v>
      </c>
      <c r="IA15" s="120">
        <v>0.63902852687489764</v>
      </c>
      <c r="IB15" s="120">
        <v>0.63859124930769029</v>
      </c>
      <c r="IC15" s="120">
        <v>0.63859124930768951</v>
      </c>
      <c r="ID15" s="120">
        <v>0.63815238208881286</v>
      </c>
      <c r="IE15" s="120">
        <v>0.63815238208881286</v>
      </c>
      <c r="IF15" s="120">
        <v>0.6377119155943024</v>
      </c>
      <c r="IG15" s="120">
        <v>0.63771191559430218</v>
      </c>
      <c r="IH15" s="120">
        <v>0.63726984011846444</v>
      </c>
      <c r="II15" s="120">
        <v>0.6372698401184641</v>
      </c>
      <c r="IJ15" s="120">
        <v>0.63682614587297715</v>
      </c>
      <c r="IK15" s="120">
        <v>0.63682614587297659</v>
      </c>
      <c r="IL15" s="120">
        <v>0.63638082298599319</v>
      </c>
      <c r="IM15" s="120">
        <v>0.63638082298599419</v>
      </c>
      <c r="IN15" s="120">
        <v>0.63593386150123421</v>
      </c>
      <c r="IO15" s="120">
        <v>0.6359338615012351</v>
      </c>
      <c r="IP15" s="120">
        <v>0.63548525137705547</v>
      </c>
      <c r="IQ15" s="120">
        <v>0.63548525137705658</v>
      </c>
      <c r="IR15" s="120">
        <v>0.63503498248551871</v>
      </c>
      <c r="IS15" s="120">
        <v>0.63503498248551904</v>
      </c>
      <c r="IT15" s="120">
        <v>0.634583044611437</v>
      </c>
      <c r="IU15" s="120">
        <v>0.63458304461143755</v>
      </c>
      <c r="IV15" s="120">
        <v>0.63412942745141809</v>
      </c>
      <c r="IW15" s="120">
        <v>0.63412942745141765</v>
      </c>
      <c r="IX15" s="120">
        <v>0.63367412061288364</v>
      </c>
      <c r="IY15" s="120">
        <v>0.63367412061288309</v>
      </c>
      <c r="IZ15" s="120">
        <v>0.63321711361308497</v>
      </c>
      <c r="JA15" s="120">
        <v>0.63321711361308508</v>
      </c>
      <c r="JB15" s="120">
        <v>0.63275839587810401</v>
      </c>
      <c r="JC15" s="120">
        <v>0.6327583958781029</v>
      </c>
      <c r="JD15" s="120">
        <v>0.63229795674182765</v>
      </c>
      <c r="JE15" s="120">
        <v>0.63229795674182843</v>
      </c>
      <c r="JF15" s="120">
        <v>0.63183578544493191</v>
      </c>
      <c r="JG15" s="120">
        <v>0.63183578544493191</v>
      </c>
      <c r="JH15" s="120">
        <v>0.63137187113383209</v>
      </c>
      <c r="JI15" s="120">
        <v>0.6313718711338312</v>
      </c>
      <c r="JJ15" s="120">
        <v>0.63090620285962007</v>
      </c>
      <c r="JK15" s="120">
        <v>0.63090620285961996</v>
      </c>
      <c r="JL15" s="120">
        <v>0.63043876957700573</v>
      </c>
      <c r="JM15" s="120">
        <v>0.63043876957700551</v>
      </c>
      <c r="JN15" s="120">
        <v>0.62996956014321792</v>
      </c>
      <c r="JO15" s="120">
        <v>0.62996956014321792</v>
      </c>
      <c r="JP15" s="120">
        <v>0.62949856331690701</v>
      </c>
      <c r="JQ15" s="120">
        <v>0.62949856331690845</v>
      </c>
      <c r="JR15" s="120">
        <v>0.62902576775703478</v>
      </c>
      <c r="JS15" s="120">
        <v>0.62902576775703323</v>
      </c>
      <c r="JT15" s="120">
        <v>0.62855116202172334</v>
      </c>
      <c r="JU15" s="120">
        <v>0.62855116202172401</v>
      </c>
      <c r="JV15" s="120">
        <v>0.62807473456713181</v>
      </c>
      <c r="JW15" s="120">
        <v>0.62807473456713159</v>
      </c>
      <c r="JX15" s="120">
        <v>0.62759647374626992</v>
      </c>
      <c r="JY15" s="120">
        <v>0.62759647374627048</v>
      </c>
      <c r="JZ15" s="120">
        <v>0.62711636780783264</v>
      </c>
      <c r="KA15" s="120">
        <v>0.62711636780783253</v>
      </c>
      <c r="KB15" s="120">
        <v>0.62663440489499245</v>
      </c>
      <c r="KC15" s="120">
        <v>0.62663440489499256</v>
      </c>
      <c r="KD15" s="120">
        <v>0.62615057304419375</v>
      </c>
      <c r="KE15" s="120">
        <v>0.62615057304419464</v>
      </c>
      <c r="KF15" s="120">
        <v>0.62566486018391732</v>
      </c>
      <c r="KG15" s="120">
        <v>0.62566486018391709</v>
      </c>
      <c r="KH15" s="120">
        <v>0.62517725413343073</v>
      </c>
      <c r="KI15" s="120">
        <v>0.62517725413343028</v>
      </c>
      <c r="KJ15" s="120">
        <v>0.62468774260152593</v>
      </c>
      <c r="KK15" s="120">
        <v>0.6246877426015266</v>
      </c>
      <c r="KL15" s="120">
        <v>0.62419631318523594</v>
      </c>
      <c r="KM15" s="120">
        <v>0.62419631318523572</v>
      </c>
      <c r="KN15" s="120">
        <v>0.62370295336852566</v>
      </c>
      <c r="KO15" s="120">
        <v>0.62370295336852488</v>
      </c>
      <c r="KP15" s="120">
        <v>0.62320765052097915</v>
      </c>
      <c r="KQ15" s="120">
        <v>0.62320765052097982</v>
      </c>
      <c r="KR15" s="120">
        <v>0.62271039189645505</v>
      </c>
      <c r="KS15" s="120">
        <v>0.62271039189645505</v>
      </c>
      <c r="KT15" s="120">
        <v>0.62221116463172943</v>
      </c>
      <c r="KU15" s="120">
        <v>0.62221116463172876</v>
      </c>
      <c r="KV15" s="120">
        <v>0.62170995574511601</v>
      </c>
      <c r="KW15" s="120">
        <v>0.62170995574511612</v>
      </c>
      <c r="KX15" s="120">
        <v>0.62120675213507015</v>
      </c>
      <c r="KY15" s="120">
        <v>0.62120675213506882</v>
      </c>
      <c r="KZ15" s="120">
        <v>0.62070154057876759</v>
      </c>
      <c r="LA15" s="120">
        <v>0.62070154057876659</v>
      </c>
      <c r="LB15" s="120">
        <v>0.62019430773066553</v>
      </c>
      <c r="LC15" s="120">
        <v>0.62019430773066642</v>
      </c>
      <c r="LD15" s="120">
        <v>0.61968504012104841</v>
      </c>
      <c r="LE15" s="120">
        <v>0.6196850401210483</v>
      </c>
      <c r="LF15" s="120">
        <v>0.61917372415453775</v>
      </c>
      <c r="LG15" s="120">
        <v>0.61917372415453731</v>
      </c>
      <c r="LH15" s="120">
        <v>0.61866034610859399</v>
      </c>
      <c r="LI15" s="120">
        <v>0.61866034610859333</v>
      </c>
      <c r="LJ15" s="120">
        <v>0.61814489213199342</v>
      </c>
      <c r="LK15" s="120">
        <v>0.61814489213199442</v>
      </c>
      <c r="LL15" s="120">
        <v>0.61762734824327992</v>
      </c>
      <c r="LM15" s="120">
        <v>0.61762734824327958</v>
      </c>
      <c r="LN15" s="120">
        <v>0.61710770032919049</v>
      </c>
      <c r="LO15" s="120">
        <v>0.61710770032919104</v>
      </c>
      <c r="LP15" s="120">
        <v>0.61658593414306928</v>
      </c>
      <c r="LQ15" s="120">
        <v>0.61658593414307039</v>
      </c>
      <c r="LR15" s="120">
        <v>0.61606203530324799</v>
      </c>
      <c r="LS15" s="120">
        <v>0.61606203530324821</v>
      </c>
      <c r="LT15" s="120">
        <v>0.61553598929140285</v>
      </c>
      <c r="LU15" s="120">
        <v>0.61553598929140352</v>
      </c>
      <c r="LV15" s="120">
        <v>0.6150077814508943</v>
      </c>
      <c r="LW15" s="120">
        <v>0.6150077814508953</v>
      </c>
      <c r="LX15" s="120">
        <v>0.6144773969850742</v>
      </c>
      <c r="LY15" s="120">
        <v>0.61447739698507586</v>
      </c>
      <c r="LZ15" s="120">
        <v>0.6139448209555749</v>
      </c>
      <c r="MA15" s="120">
        <v>0.61394482095557446</v>
      </c>
      <c r="MB15" s="120">
        <v>0.61341003828055829</v>
      </c>
      <c r="MC15" s="120">
        <v>0.61341003828055862</v>
      </c>
      <c r="MD15" s="120">
        <v>0.61287303373296687</v>
      </c>
      <c r="ME15" s="120">
        <v>0.61287303373296664</v>
      </c>
      <c r="MF15" s="120">
        <v>0.6123337919387114</v>
      </c>
      <c r="MG15" s="120">
        <v>0.61233379193871162</v>
      </c>
      <c r="MH15" s="120">
        <v>0.61179229737486673</v>
      </c>
      <c r="MI15" s="120">
        <v>0.61179229737486729</v>
      </c>
      <c r="MJ15" s="120">
        <v>0.61124853436781112</v>
      </c>
      <c r="MK15" s="120">
        <v>0.61124853436781157</v>
      </c>
      <c r="ML15" s="120">
        <v>0.61070248709136077</v>
      </c>
      <c r="MM15" s="120">
        <v>0.61070248709136044</v>
      </c>
      <c r="MN15" s="120">
        <v>0.61015413956485598</v>
      </c>
      <c r="MO15" s="120">
        <v>0.61015413956485642</v>
      </c>
      <c r="MP15" s="120">
        <v>0.60960347565123774</v>
      </c>
      <c r="MQ15" s="120">
        <v>0.60960347565123696</v>
      </c>
      <c r="MR15" s="120">
        <v>0.60905047905507748</v>
      </c>
      <c r="MS15" s="120">
        <v>0.60905047905507703</v>
      </c>
      <c r="MT15" s="120">
        <v>0.60849513332058391</v>
      </c>
      <c r="MU15" s="120">
        <v>0.60849513332058325</v>
      </c>
      <c r="MV15" s="120">
        <v>0.60793742182958488</v>
      </c>
      <c r="MW15" s="120">
        <v>0.60793742182958554</v>
      </c>
      <c r="MX15" s="120">
        <v>0.6073773277994694</v>
      </c>
      <c r="MY15" s="120">
        <v>0.60737732779946985</v>
      </c>
      <c r="MZ15" s="120">
        <v>0.60681483428109784</v>
      </c>
      <c r="NA15" s="120">
        <v>0.60681483428109861</v>
      </c>
      <c r="NB15" s="120">
        <v>0.60624992415668943</v>
      </c>
      <c r="NC15" s="120">
        <v>0.60624992415669032</v>
      </c>
      <c r="ND15" s="120">
        <v>0.60568258013766674</v>
      </c>
      <c r="NE15" s="120">
        <v>0.60568258013766663</v>
      </c>
      <c r="NF15" s="120">
        <v>0.60511278476246866</v>
      </c>
      <c r="NG15" s="120">
        <v>0.60511278476246932</v>
      </c>
      <c r="NH15" s="120">
        <v>0.60454052039433526</v>
      </c>
      <c r="NI15" s="120">
        <v>0.60454052039433459</v>
      </c>
      <c r="NJ15" s="120">
        <v>0.60396576921904943</v>
      </c>
      <c r="NK15" s="120">
        <v>0.6039657692190501</v>
      </c>
      <c r="NL15" s="120">
        <v>0.60338851324265108</v>
      </c>
      <c r="NM15" s="120">
        <v>0.60338851324265153</v>
      </c>
      <c r="NN15" s="120">
        <v>0.6028087342891093</v>
      </c>
      <c r="NO15" s="120">
        <v>0.60280873428910942</v>
      </c>
      <c r="NP15" s="120">
        <v>0.60222641399795862</v>
      </c>
      <c r="NQ15" s="120">
        <v>0.60222641399795884</v>
      </c>
      <c r="NR15" s="120">
        <v>0.60164153382190344</v>
      </c>
      <c r="NS15" s="120">
        <v>0.60164153382190355</v>
      </c>
      <c r="NT15" s="120">
        <v>0.60105407502437447</v>
      </c>
      <c r="NU15" s="120">
        <v>0.60105407502437447</v>
      </c>
      <c r="NV15" s="120">
        <v>0.60046401867705668</v>
      </c>
      <c r="NW15" s="120">
        <v>0.6004640186770559</v>
      </c>
      <c r="NX15" s="120">
        <v>0.59987134565737288</v>
      </c>
      <c r="NY15" s="120">
        <v>0.5998713456573721</v>
      </c>
      <c r="NZ15" s="120">
        <v>0.59927603664592077</v>
      </c>
      <c r="OA15" s="120">
        <v>0.59927603664592199</v>
      </c>
      <c r="OB15" s="120">
        <v>0.59867807212388968</v>
      </c>
      <c r="OC15" s="120">
        <v>0.59867807212388913</v>
      </c>
      <c r="OD15" s="120">
        <v>0.5980774323704009</v>
      </c>
      <c r="OE15" s="120">
        <v>0.59807743237040156</v>
      </c>
      <c r="OF15" s="120">
        <v>0.59747409745984548</v>
      </c>
      <c r="OG15" s="120">
        <v>0.59747409745984514</v>
      </c>
      <c r="OH15" s="120">
        <v>0.59686804725914533</v>
      </c>
      <c r="OI15" s="120">
        <v>0.59686804725914533</v>
      </c>
      <c r="OJ15" s="120">
        <v>0.5962592614249882</v>
      </c>
      <c r="OK15" s="120">
        <v>0.5962592614249882</v>
      </c>
      <c r="OL15" s="120">
        <v>0.59564771940101813</v>
      </c>
      <c r="OM15" s="120">
        <v>0.59564771940101724</v>
      </c>
      <c r="ON15" s="120">
        <v>0.59503340041496422</v>
      </c>
      <c r="OO15" s="120">
        <v>0.59503340041496389</v>
      </c>
      <c r="OP15" s="120">
        <v>0.59441628347574182</v>
      </c>
      <c r="OQ15" s="120">
        <v>0.59441628347574171</v>
      </c>
      <c r="OR15" s="120">
        <v>0.59379634737049336</v>
      </c>
      <c r="OS15" s="120">
        <v>0.59379634737049369</v>
      </c>
      <c r="OT15" s="120">
        <v>0.59317357066158616</v>
      </c>
      <c r="OU15" s="120">
        <v>0.59317357066158549</v>
      </c>
      <c r="OV15" s="120">
        <v>0.59254793168355802</v>
      </c>
      <c r="OW15" s="120">
        <v>0.59254793168355768</v>
      </c>
      <c r="OX15" s="120">
        <v>0.59191940854001179</v>
      </c>
      <c r="OY15" s="120">
        <v>0.59191940854001135</v>
      </c>
      <c r="OZ15" s="120">
        <v>0.59128797910046438</v>
      </c>
      <c r="PA15" s="120">
        <v>0.5912879791004646</v>
      </c>
      <c r="PB15" s="120">
        <v>0.59065362099713425</v>
      </c>
      <c r="PC15" s="120">
        <v>0.59065362099713492</v>
      </c>
      <c r="PD15" s="120">
        <v>0.59001631162168322</v>
      </c>
      <c r="PE15" s="120">
        <v>0.59001631162168278</v>
      </c>
      <c r="PF15" s="120">
        <v>0.58937602812189482</v>
      </c>
      <c r="PG15" s="120">
        <v>0.58937602812189505</v>
      </c>
      <c r="PH15" s="120">
        <v>0.58873274739831105</v>
      </c>
      <c r="PI15" s="120">
        <v>0.5887327473983105</v>
      </c>
      <c r="PJ15" s="120">
        <v>0.58808644610079219</v>
      </c>
      <c r="PK15" s="120">
        <v>0.58808644610079253</v>
      </c>
      <c r="PL15" s="120">
        <v>0.58743710062504306</v>
      </c>
      <c r="PM15" s="120">
        <v>0.58743710062504284</v>
      </c>
      <c r="PN15" s="120">
        <v>0.5867846871090564</v>
      </c>
      <c r="PO15" s="120">
        <v>0.58678468710905607</v>
      </c>
      <c r="PP15" s="120">
        <v>0.58612918142951109</v>
      </c>
      <c r="PQ15" s="120">
        <v>0.58612918142951065</v>
      </c>
      <c r="PR15" s="120">
        <v>0.58547055919810687</v>
      </c>
      <c r="PS15" s="120">
        <v>0.58547055919810731</v>
      </c>
      <c r="PT15" s="120">
        <v>0.58480879575783251</v>
      </c>
      <c r="PU15" s="120">
        <v>0.58480879575783262</v>
      </c>
      <c r="PV15" s="120">
        <v>0.58414386617916825</v>
      </c>
      <c r="PW15" s="120">
        <v>0.58414386617916936</v>
      </c>
      <c r="PX15" s="120">
        <v>0.58347574525623358</v>
      </c>
      <c r="PY15" s="120">
        <v>0.58347574525623358</v>
      </c>
      <c r="PZ15" s="120">
        <v>0.58280440750285445</v>
      </c>
      <c r="QA15" s="120">
        <v>0.58280440750285389</v>
      </c>
      <c r="QB15" s="120">
        <v>0.58212982714857286</v>
      </c>
      <c r="QC15" s="120">
        <v>0.58212982714857353</v>
      </c>
      <c r="QD15" s="120">
        <v>0.58145197813458727</v>
      </c>
      <c r="QE15" s="120">
        <v>0.58145197813458704</v>
      </c>
      <c r="QF15" s="120">
        <v>0.58077083410961095</v>
      </c>
      <c r="QG15" s="120">
        <v>0.58077083410961083</v>
      </c>
      <c r="QH15" s="120">
        <v>0.58008636842567263</v>
      </c>
      <c r="QI15" s="120">
        <v>0.58008636842567241</v>
      </c>
      <c r="QJ15" s="120">
        <v>0.57939855413383412</v>
      </c>
      <c r="QK15" s="120">
        <v>0.57939855413383345</v>
      </c>
      <c r="QL15" s="120">
        <v>0.5787073639798388</v>
      </c>
      <c r="QM15" s="120">
        <v>0.57870736397983957</v>
      </c>
      <c r="QN15" s="120">
        <v>0.57801277039967824</v>
      </c>
      <c r="QO15" s="120">
        <v>0.57801277039967858</v>
      </c>
      <c r="QP15" s="120">
        <v>0.57731474551508022</v>
      </c>
      <c r="QQ15" s="120">
        <v>0.57731474551507977</v>
      </c>
      <c r="QR15" s="120">
        <v>0.57661326112892453</v>
      </c>
      <c r="QS15" s="120">
        <v>0.57661326112892475</v>
      </c>
      <c r="QT15" s="120">
        <v>0.5759082887205722</v>
      </c>
      <c r="QU15" s="120">
        <v>0.57590828872057209</v>
      </c>
      <c r="QV15" s="120">
        <v>0.57519979944110367</v>
      </c>
      <c r="QW15" s="120">
        <v>0.57519979944110411</v>
      </c>
      <c r="QX15" s="120">
        <v>0.57448776410849178</v>
      </c>
      <c r="QY15" s="120">
        <v>0.57448776410849145</v>
      </c>
      <c r="QZ15" s="120">
        <v>0.57377215320266495</v>
      </c>
      <c r="RA15" s="120">
        <v>0.57377215320266484</v>
      </c>
      <c r="RB15" s="120">
        <v>0.57305293686050063</v>
      </c>
      <c r="RC15" s="120">
        <v>0.57305293686050141</v>
      </c>
      <c r="RD15" s="120">
        <v>0.5723300848707169</v>
      </c>
      <c r="RE15" s="120">
        <v>0.57233008487071635</v>
      </c>
      <c r="RF15" s="120">
        <v>0.57160356666867429</v>
      </c>
      <c r="RG15" s="120">
        <v>0.57160356666867518</v>
      </c>
      <c r="RH15" s="120">
        <v>0.57087335133109041</v>
      </c>
      <c r="RI15" s="120">
        <v>0.57087335133109074</v>
      </c>
      <c r="RJ15" s="120">
        <v>0.57013940757064541</v>
      </c>
      <c r="RK15" s="120">
        <v>0.5701394075706453</v>
      </c>
      <c r="RL15" s="120">
        <v>0.56940170373049637</v>
      </c>
      <c r="RM15" s="120">
        <v>0.56940170373049692</v>
      </c>
      <c r="RN15" s="120">
        <v>0.56866020777869908</v>
      </c>
      <c r="RO15" s="120">
        <v>0.56866020777869952</v>
      </c>
      <c r="RP15" s="120">
        <v>0.56791488730250717</v>
      </c>
      <c r="RQ15" s="120">
        <v>0.56791488730250728</v>
      </c>
      <c r="RR15" s="120">
        <v>0.56716570950258849</v>
      </c>
      <c r="RS15" s="120">
        <v>0.56716570950258816</v>
      </c>
      <c r="RT15" s="120">
        <v>0.56641264118711343</v>
      </c>
      <c r="RU15" s="120">
        <v>0.56641264118711376</v>
      </c>
      <c r="RV15" s="120">
        <v>0.5656556487657558</v>
      </c>
      <c r="RW15" s="120">
        <v>0.56565564876575525</v>
      </c>
      <c r="RX15" s="120">
        <v>0.56489469824356187</v>
      </c>
      <c r="RY15" s="120">
        <v>0.56489469824356187</v>
      </c>
      <c r="RZ15" s="120">
        <v>0.56412975521471609</v>
      </c>
      <c r="SA15" s="120">
        <v>0.5641297552147162</v>
      </c>
      <c r="SB15" s="120">
        <v>0.56336078485619068</v>
      </c>
      <c r="SC15" s="120">
        <v>0.56336078485619068</v>
      </c>
      <c r="SD15" s="120">
        <v>0.56258775192126831</v>
      </c>
      <c r="SE15" s="120">
        <v>0.56258775192126875</v>
      </c>
      <c r="SF15" s="120">
        <v>0.56181062073295052</v>
      </c>
      <c r="SG15" s="120">
        <v>0.56181062073295074</v>
      </c>
      <c r="SH15" s="120">
        <v>0.56102935517723751</v>
      </c>
      <c r="SI15" s="120">
        <v>0.56102935517723795</v>
      </c>
      <c r="SJ15" s="120">
        <v>0.56024391869628143</v>
      </c>
      <c r="SK15" s="120">
        <v>0.5602439186962811</v>
      </c>
      <c r="SL15" s="120">
        <v>0.55945427428140937</v>
      </c>
      <c r="SM15" s="120">
        <v>0.55945427428140926</v>
      </c>
      <c r="SN15" s="120">
        <v>0.55866038446601429</v>
      </c>
      <c r="SO15" s="120">
        <v>0.55866038446601551</v>
      </c>
      <c r="SP15" s="120">
        <v>0.5578622113183106</v>
      </c>
      <c r="SQ15" s="120">
        <v>0.55786221131831071</v>
      </c>
      <c r="SR15" s="120">
        <v>0.55705971643394225</v>
      </c>
      <c r="SS15" s="120">
        <v>0.5570597164339437</v>
      </c>
      <c r="ST15" s="120">
        <v>0.55625286092846682</v>
      </c>
      <c r="SU15" s="120">
        <v>0.55625286092846682</v>
      </c>
      <c r="SV15" s="120">
        <v>0.55544160542966925</v>
      </c>
      <c r="SW15" s="120">
        <v>0.55544160542966947</v>
      </c>
      <c r="SX15" s="120">
        <v>0.55462591006975137</v>
      </c>
      <c r="SY15" s="120">
        <v>0.55462591006975137</v>
      </c>
      <c r="SZ15" s="120">
        <v>0.55380573447735271</v>
      </c>
      <c r="TA15" s="120">
        <v>0.5538057344773526</v>
      </c>
      <c r="TB15" s="120">
        <v>0.55298103776942376</v>
      </c>
      <c r="TC15" s="120">
        <v>0.55298103776942376</v>
      </c>
      <c r="TD15" s="120">
        <v>0.55215177854293351</v>
      </c>
      <c r="TE15" s="120">
        <v>0.55215177854293318</v>
      </c>
      <c r="TF15" s="120">
        <v>0.55131791486642567</v>
      </c>
      <c r="TG15" s="120">
        <v>0.55131791486642545</v>
      </c>
      <c r="TH15" s="120">
        <v>0.55047940427139364</v>
      </c>
      <c r="TI15" s="120">
        <v>0.55047940427139497</v>
      </c>
      <c r="TJ15" s="120">
        <v>0.5496362037434992</v>
      </c>
      <c r="TK15" s="120">
        <v>0.54963620374349964</v>
      </c>
      <c r="TL15" s="120">
        <v>0.54878826971360195</v>
      </c>
      <c r="TM15" s="120">
        <v>0.54878826971360206</v>
      </c>
      <c r="TN15" s="120">
        <v>0.54793555804862826</v>
      </c>
      <c r="TO15" s="120">
        <v>0.54793555804862748</v>
      </c>
      <c r="TP15" s="120">
        <v>0.5470780240422416</v>
      </c>
      <c r="TQ15" s="120">
        <v>0.54707802404224171</v>
      </c>
      <c r="TR15" s="120">
        <v>0.54621562240533883</v>
      </c>
      <c r="TS15" s="120">
        <v>0.54621562240533861</v>
      </c>
      <c r="TT15" s="120">
        <v>0.54534830725634309</v>
      </c>
      <c r="TU15" s="120">
        <v>0.54534830725634365</v>
      </c>
      <c r="TV15" s="120">
        <v>0.54447603211131435</v>
      </c>
      <c r="TW15" s="120">
        <v>0.54447603211131368</v>
      </c>
      <c r="TX15" s="120">
        <v>0.5435987498738456</v>
      </c>
      <c r="TY15" s="120">
        <v>0.54359874987384582</v>
      </c>
      <c r="TZ15" s="120">
        <v>0.5427164128247729</v>
      </c>
      <c r="UA15" s="120">
        <v>0.54271641282477112</v>
      </c>
      <c r="UB15" s="120">
        <v>0.54182897261164908</v>
      </c>
      <c r="UC15" s="120">
        <v>0.54182897261164997</v>
      </c>
      <c r="UD15" s="120">
        <v>0.54093638023803814</v>
      </c>
      <c r="UE15" s="120">
        <v>0.5409363802380377</v>
      </c>
      <c r="UF15" s="120">
        <v>0.54003858605255084</v>
      </c>
      <c r="UG15" s="120">
        <v>0.54003858605255095</v>
      </c>
      <c r="UH15" s="120">
        <v>0.53913553973768746</v>
      </c>
      <c r="UI15" s="120">
        <v>0.53913553973768757</v>
      </c>
      <c r="UJ15" s="120">
        <v>0.5382271902984328</v>
      </c>
      <c r="UK15" s="120">
        <v>0.53822719029843324</v>
      </c>
      <c r="UL15" s="120">
        <v>0.53731348605061957</v>
      </c>
      <c r="UM15" s="120">
        <v>0.53731348605062013</v>
      </c>
      <c r="UN15" s="120">
        <v>0.53639437460905159</v>
      </c>
      <c r="UO15" s="120">
        <v>0.53639437460905159</v>
      </c>
      <c r="UP15" s="120">
        <v>0.5354698028753766</v>
      </c>
      <c r="UQ15" s="120">
        <v>0.53546980287537671</v>
      </c>
      <c r="UR15" s="120">
        <v>0.53453971702570968</v>
      </c>
      <c r="US15" s="120">
        <v>0.53453971702570902</v>
      </c>
      <c r="UT15" s="120">
        <v>0.53360406249799208</v>
      </c>
      <c r="UU15" s="120">
        <v>0.53360406249799253</v>
      </c>
      <c r="UV15" s="120">
        <v>0.53266278397909239</v>
      </c>
      <c r="UW15" s="120">
        <v>0.53266278397909139</v>
      </c>
      <c r="UX15" s="120">
        <v>0.53171582539162099</v>
      </c>
      <c r="UY15" s="120">
        <v>0.53171582539162032</v>
      </c>
      <c r="UZ15" s="120">
        <v>0.53076312988048069</v>
      </c>
      <c r="VA15" s="120">
        <v>0.5307631298804798</v>
      </c>
      <c r="VB15" s="120">
        <v>0.52980463979912296</v>
      </c>
      <c r="VC15" s="120">
        <v>0.52980463979912185</v>
      </c>
      <c r="VD15" s="120">
        <v>0.52884029669551247</v>
      </c>
      <c r="VE15" s="120">
        <v>0.52884029669551125</v>
      </c>
      <c r="VF15" s="120">
        <v>0.52787004129779092</v>
      </c>
      <c r="VG15" s="120">
        <v>0.52787004129779103</v>
      </c>
      <c r="VH15" s="120">
        <v>0.52689381349963871</v>
      </c>
      <c r="VI15" s="120">
        <v>0.52689381349963893</v>
      </c>
      <c r="VJ15" s="120">
        <v>0.52591155234530884</v>
      </c>
      <c r="VK15" s="120">
        <v>0.5259115523453084</v>
      </c>
      <c r="VL15" s="120">
        <v>0.524923196014351</v>
      </c>
      <c r="VM15" s="120">
        <v>0.52492319601435067</v>
      </c>
      <c r="VN15" s="120">
        <v>0.52392868180599383</v>
      </c>
      <c r="VO15" s="120">
        <v>0.5239286818059945</v>
      </c>
      <c r="VP15" s="120">
        <v>0.52292794612319948</v>
      </c>
      <c r="VQ15" s="120">
        <v>0.52292794612320004</v>
      </c>
      <c r="VR15" s="120">
        <v>0.52192092445635352</v>
      </c>
      <c r="VS15" s="120">
        <v>0.52192092445635407</v>
      </c>
      <c r="VT15" s="120">
        <v>0.52090755136661304</v>
      </c>
      <c r="VU15" s="120">
        <v>0.52090755136661271</v>
      </c>
      <c r="VV15" s="120">
        <v>0.51988776046887752</v>
      </c>
      <c r="VW15" s="120">
        <v>0.51988776046887653</v>
      </c>
      <c r="VX15" s="120">
        <v>0.51886148441439128</v>
      </c>
      <c r="VY15" s="120">
        <v>0.51886148441439173</v>
      </c>
      <c r="VZ15" s="120">
        <v>0.51782865487296104</v>
      </c>
      <c r="WA15" s="120">
        <v>0.51782865487296037</v>
      </c>
      <c r="WB15" s="120">
        <v>0.51678920251476979</v>
      </c>
      <c r="WC15" s="120">
        <v>0.51678920251477067</v>
      </c>
      <c r="WD15" s="120">
        <v>0.51574305699180212</v>
      </c>
      <c r="WE15" s="120">
        <v>0.51574305699180345</v>
      </c>
      <c r="WF15" s="120">
        <v>0.51469014691883153</v>
      </c>
      <c r="WG15" s="120">
        <v>0.51469014691883175</v>
      </c>
      <c r="WH15" s="120">
        <v>0.51363039985400383</v>
      </c>
      <c r="WI15" s="120">
        <v>0.51363039985400361</v>
      </c>
      <c r="WJ15" s="120">
        <v>0.51256374227896651</v>
      </c>
      <c r="WK15" s="120">
        <v>0.51256374227896628</v>
      </c>
      <c r="WL15" s="120">
        <v>0.51149009957856717</v>
      </c>
      <c r="WM15" s="120">
        <v>0.51149009957856628</v>
      </c>
      <c r="WN15" s="120">
        <v>0.51040939602006907</v>
      </c>
      <c r="WO15" s="120">
        <v>0.51040939602006885</v>
      </c>
      <c r="WP15" s="120">
        <v>0.50932155473191498</v>
      </c>
      <c r="WQ15" s="120">
        <v>0.50932155473191587</v>
      </c>
      <c r="WR15" s="120">
        <v>0.5082264976819989</v>
      </c>
      <c r="WS15" s="120">
        <v>0.50822649768199868</v>
      </c>
      <c r="WT15" s="120">
        <v>0.50712414565543396</v>
      </c>
      <c r="WU15" s="120">
        <v>0.50712414565543418</v>
      </c>
      <c r="WV15" s="120">
        <v>0.50601441823182203</v>
      </c>
      <c r="WW15" s="120">
        <v>0.50601441823182203</v>
      </c>
      <c r="WX15" s="120">
        <v>0.5048972337619938</v>
      </c>
      <c r="WY15" s="120">
        <v>0.50489723376199402</v>
      </c>
      <c r="WZ15" s="120">
        <v>0.50377250934420847</v>
      </c>
      <c r="XA15" s="120">
        <v>0.5037725093442087</v>
      </c>
      <c r="XB15" s="120">
        <v>0.50264016079980511</v>
      </c>
      <c r="XC15" s="120">
        <v>0.50264016079980534</v>
      </c>
      <c r="XD15" s="120">
        <v>0.50150010264828981</v>
      </c>
      <c r="XE15" s="120">
        <v>0.50150010264829037</v>
      </c>
      <c r="XF15" s="120">
        <v>0.50035224808183776</v>
      </c>
      <c r="XG15" s="120">
        <v>0.50035224808183798</v>
      </c>
      <c r="XH15" s="120">
        <v>0.4991965089391952</v>
      </c>
      <c r="XI15" s="120">
        <v>0.49919650893919543</v>
      </c>
      <c r="XJ15" s="120">
        <v>0.49803279567897829</v>
      </c>
      <c r="XK15" s="120">
        <v>0.49803279567897868</v>
      </c>
      <c r="XL15" s="120">
        <v>0.4968610173523329</v>
      </c>
      <c r="XM15" s="120">
        <v>0.49686101735233312</v>
      </c>
      <c r="XN15" s="120">
        <v>0.49568108157495089</v>
      </c>
      <c r="XO15" s="120">
        <v>0.49568108157495078</v>
      </c>
      <c r="XP15" s="120">
        <v>0.49449289449842576</v>
      </c>
      <c r="XQ15" s="120">
        <v>0.49449289449842615</v>
      </c>
      <c r="XR15" s="120">
        <v>0.49329636078092287</v>
      </c>
      <c r="XS15" s="120">
        <v>0.49329636078092259</v>
      </c>
      <c r="XT15" s="120">
        <v>0.49209138355714943</v>
      </c>
      <c r="XU15" s="120">
        <v>0.49209138355714893</v>
      </c>
      <c r="XV15" s="120">
        <v>0.49087786440760728</v>
      </c>
      <c r="XW15" s="120">
        <v>0.49087786440760695</v>
      </c>
      <c r="XX15" s="120">
        <v>0.48965570332710551</v>
      </c>
      <c r="XY15" s="120">
        <v>0.48965570332710578</v>
      </c>
      <c r="XZ15" s="120">
        <v>0.4884247986925162</v>
      </c>
      <c r="YA15" s="120">
        <v>0.48842479869251604</v>
      </c>
      <c r="YB15" s="120">
        <v>0.48718504722974498</v>
      </c>
      <c r="YC15" s="120">
        <v>0.48718504722974465</v>
      </c>
      <c r="YD15" s="120">
        <v>0.48593634397990693</v>
      </c>
      <c r="YE15" s="120">
        <v>0.48593634397990682</v>
      </c>
      <c r="YF15" s="120">
        <v>0.48467858226467653</v>
      </c>
      <c r="YG15" s="120">
        <v>0.48467858226467692</v>
      </c>
      <c r="YH15" s="120">
        <v>0.48341165365079292</v>
      </c>
      <c r="YI15" s="120">
        <v>0.48341165365079325</v>
      </c>
      <c r="YJ15" s="120">
        <v>0.48213544791369489</v>
      </c>
      <c r="YK15" s="120">
        <v>0.48213544791369473</v>
      </c>
      <c r="YL15" s="120">
        <v>0.48084985300026206</v>
      </c>
      <c r="YM15" s="120">
        <v>0.48084985300026184</v>
      </c>
      <c r="YN15" s="120">
        <v>0.47955475499064443</v>
      </c>
      <c r="YO15" s="120">
        <v>0.47955475499064504</v>
      </c>
      <c r="YP15" s="120">
        <v>0.47825003805914285</v>
      </c>
      <c r="YQ15" s="120">
        <v>0.4782500380591434</v>
      </c>
      <c r="YR15" s="120">
        <v>0.47693558443412232</v>
      </c>
      <c r="YS15" s="120">
        <v>0.47693558443412254</v>
      </c>
      <c r="YT15" s="120">
        <v>0.47561127435693185</v>
      </c>
      <c r="YU15" s="120">
        <v>0.47561127435693196</v>
      </c>
      <c r="YV15" s="120">
        <v>0.47427698603979762</v>
      </c>
      <c r="YW15" s="120">
        <v>0.47427698603979729</v>
      </c>
      <c r="YX15" s="120">
        <v>0.47293259562266576</v>
      </c>
      <c r="YY15" s="120">
        <v>0.47293259562266621</v>
      </c>
      <c r="YZ15" s="120">
        <v>0.47157797712896571</v>
      </c>
      <c r="ZA15" s="120">
        <v>0.47157797712896538</v>
      </c>
      <c r="ZB15" s="120">
        <v>0.47021300242026021</v>
      </c>
      <c r="ZC15" s="120">
        <v>0.47021300242026043</v>
      </c>
      <c r="ZD15" s="120">
        <v>0.46883754114975162</v>
      </c>
      <c r="ZE15" s="120">
        <v>0.46883754114975196</v>
      </c>
      <c r="ZF15" s="120">
        <v>0.46745146071461924</v>
      </c>
      <c r="ZG15" s="120">
        <v>0.46745146071461935</v>
      </c>
      <c r="ZH15" s="120">
        <v>0.46605462620714516</v>
      </c>
      <c r="ZI15" s="120">
        <v>0.46605462620714516</v>
      </c>
      <c r="ZJ15" s="120">
        <v>0.46464690036460304</v>
      </c>
      <c r="ZK15" s="120">
        <v>0.46464690036460271</v>
      </c>
      <c r="ZL15" s="120">
        <v>0.46322814351786901</v>
      </c>
      <c r="ZM15" s="120">
        <v>0.46322814351786895</v>
      </c>
      <c r="ZN15" s="120">
        <v>0.46179821353872685</v>
      </c>
      <c r="ZO15" s="120">
        <v>0.46179821353872724</v>
      </c>
      <c r="ZP15" s="120">
        <v>0.46035696578582014</v>
      </c>
      <c r="ZQ15" s="120">
        <v>0.46035696578581992</v>
      </c>
      <c r="ZR15" s="120">
        <v>0.45890425304922244</v>
      </c>
      <c r="ZS15" s="120">
        <v>0.45890425304922211</v>
      </c>
      <c r="ZT15" s="120">
        <v>0.45743992549358747</v>
      </c>
      <c r="ZU15" s="120">
        <v>0.4574399254935877</v>
      </c>
      <c r="ZV15" s="120">
        <v>0.45596383059983336</v>
      </c>
      <c r="ZW15" s="120">
        <v>0.45596383059983314</v>
      </c>
      <c r="ZX15" s="120">
        <v>0.45447581310532131</v>
      </c>
      <c r="ZY15" s="120">
        <v>0.45447581310532104</v>
      </c>
      <c r="ZZ15" s="120">
        <v>0.45297571494249678</v>
      </c>
      <c r="AAA15" s="120">
        <v>0.45297571494249689</v>
      </c>
      <c r="AAB15" s="120">
        <v>0.45146337517593521</v>
      </c>
      <c r="AAC15" s="120">
        <v>0.45146337517593549</v>
      </c>
      <c r="AAD15" s="120">
        <v>0.44993862993776257</v>
      </c>
      <c r="AAE15" s="120">
        <v>0.44993862993776168</v>
      </c>
      <c r="AAF15" s="120">
        <v>0.44840131236139047</v>
      </c>
      <c r="AAG15" s="120">
        <v>0.44840131236139003</v>
      </c>
      <c r="AAH15" s="120">
        <v>0.44685125251354174</v>
      </c>
      <c r="AAI15" s="120">
        <v>0.44685125251354196</v>
      </c>
      <c r="AAJ15" s="120">
        <v>0.445288277324495</v>
      </c>
      <c r="AAK15" s="120">
        <v>0.44528827732449505</v>
      </c>
      <c r="AAL15" s="120">
        <v>0.44371221051651666</v>
      </c>
      <c r="AAM15" s="120">
        <v>0.44371221051651666</v>
      </c>
      <c r="AAN15" s="120">
        <v>0.44212287253042165</v>
      </c>
      <c r="AAO15" s="120">
        <v>0.44212287253042154</v>
      </c>
      <c r="AAP15" s="120">
        <v>0.44052008045022334</v>
      </c>
      <c r="AAQ15" s="120">
        <v>0.44052008045022356</v>
      </c>
      <c r="AAR15" s="120">
        <v>0.43890364792580483</v>
      </c>
      <c r="AAS15" s="120">
        <v>0.43890364792580511</v>
      </c>
      <c r="AAT15" s="120">
        <v>0.43727338509357511</v>
      </c>
      <c r="AAU15" s="120">
        <v>0.43727338509357511</v>
      </c>
      <c r="AAV15" s="120">
        <v>0.43562909849504672</v>
      </c>
      <c r="AAW15" s="120">
        <v>0.43562909849504672</v>
      </c>
      <c r="AAX15" s="120">
        <v>0.43397059099328189</v>
      </c>
      <c r="AAY15" s="120">
        <v>0.43397059099328217</v>
      </c>
      <c r="AAZ15" s="120">
        <v>0.43229766168715417</v>
      </c>
      <c r="ABA15" s="120">
        <v>0.43229766168715433</v>
      </c>
      <c r="ABB15" s="120">
        <v>0.43061010582336506</v>
      </c>
      <c r="ABC15" s="120">
        <v>0.43061010582336517</v>
      </c>
      <c r="ABD15" s="120">
        <v>0.42890771470616029</v>
      </c>
      <c r="ABE15" s="120">
        <v>0.42890771470616018</v>
      </c>
      <c r="ABF15" s="120">
        <v>0.42719027560468958</v>
      </c>
      <c r="ABG15" s="120">
        <v>0.42719027560468981</v>
      </c>
      <c r="ABH15" s="120">
        <v>0.42545757165794335</v>
      </c>
      <c r="ABI15" s="120">
        <v>0.42545757165794335</v>
      </c>
      <c r="ABJ15" s="120">
        <v>0.42370938177721429</v>
      </c>
      <c r="ABK15" s="120">
        <v>0.42370938177721446</v>
      </c>
      <c r="ABL15" s="120">
        <v>0.42194548054601894</v>
      </c>
      <c r="ABM15" s="120">
        <v>0.42194548054601849</v>
      </c>
      <c r="ABN15" s="120">
        <v>0.4201656381174198</v>
      </c>
      <c r="ABO15" s="120">
        <v>0.42016563811741969</v>
      </c>
      <c r="ABP15" s="120">
        <v>0.41836962010868523</v>
      </c>
      <c r="ABQ15" s="120">
        <v>0.41836962010868517</v>
      </c>
      <c r="ABR15" s="120">
        <v>0.41655718749322945</v>
      </c>
      <c r="ABS15" s="120">
        <v>0.4165571874932289</v>
      </c>
      <c r="ABT15" s="120">
        <v>0.41472809648976294</v>
      </c>
      <c r="ABU15" s="120">
        <v>0.41472809648976272</v>
      </c>
      <c r="ABV15" s="120">
        <v>0.41288209844860707</v>
      </c>
      <c r="ABW15" s="120">
        <v>0.41288209844860668</v>
      </c>
      <c r="ABX15" s="120">
        <v>0.41101893973508896</v>
      </c>
      <c r="ABY15" s="120">
        <v>0.41101893973508952</v>
      </c>
      <c r="ABZ15" s="120">
        <v>0.40913836160998462</v>
      </c>
      <c r="ACA15" s="120">
        <v>0.40913836160998474</v>
      </c>
      <c r="ACB15" s="120">
        <v>0.40724010010692441</v>
      </c>
      <c r="ACC15" s="120">
        <v>0.40724010010692474</v>
      </c>
      <c r="ACD15" s="120">
        <v>0.40532388590672286</v>
      </c>
      <c r="ACE15" s="120">
        <v>0.40532388590672225</v>
      </c>
      <c r="ACF15" s="120">
        <v>0.40338944420856265</v>
      </c>
      <c r="ACG15" s="120">
        <v>0.40338944420856254</v>
      </c>
      <c r="ACH15" s="120">
        <v>0.40143649459799263</v>
      </c>
      <c r="ACI15" s="120">
        <v>0.40143649459799285</v>
      </c>
      <c r="ACJ15" s="120">
        <v>0.39946475091167272</v>
      </c>
      <c r="ACK15" s="120">
        <v>0.39946475091167327</v>
      </c>
      <c r="ACL15" s="120">
        <v>0.39747392109882873</v>
      </c>
      <c r="ACM15" s="120">
        <v>0.39747392109882879</v>
      </c>
      <c r="ACN15" s="120">
        <v>0.39546370707936823</v>
      </c>
      <c r="ACO15" s="120">
        <v>0.39546370707936818</v>
      </c>
      <c r="ACP15" s="120">
        <v>0.39343380459861882</v>
      </c>
      <c r="ACQ15" s="120">
        <v>0.39343380459861893</v>
      </c>
      <c r="ACR15" s="120">
        <v>0.39138390307865067</v>
      </c>
      <c r="ACS15" s="120">
        <v>0.39138390307865023</v>
      </c>
      <c r="ACT15" s="120">
        <v>0.38931368546615358</v>
      </c>
      <c r="ACU15" s="120">
        <v>0.38931368546615408</v>
      </c>
      <c r="ACV15" s="120">
        <v>0.38722282807685798</v>
      </c>
      <c r="ACW15" s="120">
        <v>0.38722282807685837</v>
      </c>
      <c r="ACX15" s="120">
        <v>0.38511100043645985</v>
      </c>
      <c r="ACY15" s="120">
        <v>0.38511100043645963</v>
      </c>
      <c r="ACZ15" s="120">
        <v>0.38297786511807552</v>
      </c>
      <c r="ADA15" s="120">
        <v>0.38297786511807586</v>
      </c>
      <c r="ADB15" s="120">
        <v>0.38082307757620792</v>
      </c>
      <c r="ADC15" s="120">
        <v>0.38082307757620848</v>
      </c>
      <c r="ADD15" s="120">
        <v>0.37864628597725053</v>
      </c>
      <c r="ADE15" s="120">
        <v>0.37864628597725014</v>
      </c>
      <c r="ADF15" s="120">
        <v>0.37644713102655974</v>
      </c>
      <c r="ADG15" s="120">
        <v>0.37644713102655913</v>
      </c>
      <c r="ADH15" s="120">
        <v>0.37422524579214045</v>
      </c>
      <c r="ADI15" s="120">
        <v>0.37422524579214023</v>
      </c>
      <c r="ADJ15" s="120">
        <v>0.37198025552500841</v>
      </c>
      <c r="ADK15" s="120">
        <v>0.37198025552500841</v>
      </c>
      <c r="ADL15" s="120">
        <v>0.36971177747631051</v>
      </c>
      <c r="ADM15" s="120">
        <v>0.3697117774763104</v>
      </c>
      <c r="ADN15" s="120">
        <v>0.36741942071131023</v>
      </c>
      <c r="ADO15" s="120">
        <v>0.36741942071130984</v>
      </c>
      <c r="ADP15" s="120">
        <v>0.36510278592037121</v>
      </c>
      <c r="ADQ15" s="120">
        <v>0.36510278592037104</v>
      </c>
      <c r="ADR15" s="120">
        <v>0.36276146522708869</v>
      </c>
      <c r="ADS15" s="120">
        <v>0.3627614652270888</v>
      </c>
      <c r="ADT15" s="120">
        <v>0.36039504199377492</v>
      </c>
      <c r="ADU15" s="120">
        <v>0.36039504199377481</v>
      </c>
      <c r="ADV15" s="120">
        <v>0.35800309062450181</v>
      </c>
      <c r="ADW15" s="120">
        <v>0.35800309062450203</v>
      </c>
      <c r="ADX15" s="120">
        <v>0.35558517636599435</v>
      </c>
      <c r="ADY15" s="120">
        <v>0.35558517636599463</v>
      </c>
      <c r="ADZ15" s="120">
        <v>0.35314085510666388</v>
      </c>
      <c r="AEA15" s="120">
        <v>0.35314085510666454</v>
      </c>
      <c r="AEB15" s="120">
        <v>0.35066967317415376</v>
      </c>
      <c r="AEC15" s="120">
        <v>0.35066967317415365</v>
      </c>
      <c r="AED15" s="120">
        <v>0.34817116713181884</v>
      </c>
      <c r="AEE15" s="120">
        <v>0.34817116713181911</v>
      </c>
      <c r="AEF15" s="120">
        <v>0.34564486357461532</v>
      </c>
      <c r="AEG15" s="120">
        <v>0.34564486357461532</v>
      </c>
      <c r="AEH15" s="120">
        <v>0.34309027892495847</v>
      </c>
      <c r="AEI15" s="120">
        <v>0.34309027892495775</v>
      </c>
      <c r="AEJ15" s="120">
        <v>0.34050691922918497</v>
      </c>
      <c r="AEK15" s="120">
        <v>0.34050691922918513</v>
      </c>
      <c r="AEL15" s="120">
        <v>0.33789427995534277</v>
      </c>
      <c r="AEM15" s="120">
        <v>0.3378942799553426</v>
      </c>
      <c r="AEN15" s="120">
        <v>0.33525184579313194</v>
      </c>
      <c r="AEO15" s="120">
        <v>0.335251845793132</v>
      </c>
      <c r="AEP15" s="120">
        <v>0.33257909045693884</v>
      </c>
      <c r="AEQ15" s="120">
        <v>0.33257909045693812</v>
      </c>
      <c r="AER15" s="120">
        <v>0.32987547649302718</v>
      </c>
      <c r="AES15" s="120">
        <v>0.32987547649302762</v>
      </c>
      <c r="AET15" s="120">
        <v>0.32714045509209583</v>
      </c>
      <c r="AEU15" s="120">
        <v>0.32714045509209538</v>
      </c>
      <c r="AEV15" s="120">
        <v>0.32437346590855543</v>
      </c>
      <c r="AEW15" s="120">
        <v>0.32437346590855531</v>
      </c>
      <c r="AEX15" s="120">
        <v>0.32157393688809432</v>
      </c>
      <c r="AEY15" s="120">
        <v>0.32157393688809482</v>
      </c>
      <c r="AEZ15" s="120">
        <v>0.31874128410525421</v>
      </c>
      <c r="AFA15" s="120">
        <v>0.31874128410525449</v>
      </c>
      <c r="AFB15" s="120">
        <v>0.31587491161298992</v>
      </c>
      <c r="AFC15" s="120">
        <v>0.31587491161298997</v>
      </c>
      <c r="AFD15" s="120">
        <v>0.31297421130644815</v>
      </c>
      <c r="AFE15" s="120">
        <v>0.31297421130644776</v>
      </c>
      <c r="AFF15" s="120">
        <v>0.310038562803441</v>
      </c>
      <c r="AFG15" s="120">
        <v>0.31003856280344072</v>
      </c>
      <c r="AFH15" s="120">
        <v>0.30706733334446457</v>
      </c>
      <c r="AFI15" s="120">
        <v>0.3070673333444649</v>
      </c>
      <c r="AFJ15" s="120">
        <v>0.30405987771541138</v>
      </c>
      <c r="AFK15" s="120">
        <v>0.30405987771541121</v>
      </c>
      <c r="AFL15" s="120">
        <v>0.30101553819656734</v>
      </c>
      <c r="AFM15" s="120">
        <v>0.30101553819656729</v>
      </c>
      <c r="AFN15" s="120">
        <v>0.29793364454191928</v>
      </c>
      <c r="AFO15" s="120">
        <v>0.29793364454191923</v>
      </c>
      <c r="AFP15" s="120">
        <v>0.29481351399329248</v>
      </c>
      <c r="AFQ15" s="120">
        <v>0.29481351399329275</v>
      </c>
      <c r="AFR15" s="120">
        <v>0.29165445133443357</v>
      </c>
      <c r="AFS15" s="120">
        <v>0.2916544513344338</v>
      </c>
      <c r="AFT15" s="120">
        <v>0.28845574899076448</v>
      </c>
      <c r="AFU15" s="120">
        <v>0.28845574899076515</v>
      </c>
      <c r="AFV15" s="120">
        <v>0.28521668718128379</v>
      </c>
      <c r="AFW15" s="120">
        <v>0.28521668718128346</v>
      </c>
      <c r="AFX15" s="120">
        <v>0.28193653412987263</v>
      </c>
      <c r="AFY15" s="120">
        <v>0.28193653412987263</v>
      </c>
      <c r="AFZ15" s="120">
        <v>0.27861454634422111</v>
      </c>
      <c r="AGA15" s="120">
        <v>0.27861454634422145</v>
      </c>
      <c r="AGB15" s="120">
        <v>0.27524996897157389</v>
      </c>
      <c r="AGC15" s="120">
        <v>0.27524996897157394</v>
      </c>
      <c r="AGD15" s="120">
        <v>0.27184203624171233</v>
      </c>
      <c r="AGE15" s="120">
        <v>0.27184203624171249</v>
      </c>
      <c r="AGF15" s="120">
        <v>0.26838997200887449</v>
      </c>
      <c r="AGG15" s="120">
        <v>0.26838997200887399</v>
      </c>
      <c r="AGH15" s="120">
        <v>0.26489299040582154</v>
      </c>
      <c r="AGI15" s="120">
        <v>0.26489299040582159</v>
      </c>
      <c r="AGJ15" s="120">
        <v>0.26135029662495085</v>
      </c>
      <c r="AGK15" s="120">
        <v>0.2613502966249508</v>
      </c>
      <c r="AGL15" s="120">
        <v>0.25776108784325463</v>
      </c>
      <c r="AGM15" s="120">
        <v>0.25776108784325447</v>
      </c>
      <c r="AGN15" s="120">
        <v>0.25412455431009878</v>
      </c>
      <c r="AGO15" s="120">
        <v>0.25412455431009884</v>
      </c>
      <c r="AGP15" s="120">
        <v>0.25043988061925959</v>
      </c>
      <c r="AGQ15" s="120">
        <v>0.25043988061925954</v>
      </c>
      <c r="AGR15" s="120">
        <v>0.24670624718941769</v>
      </c>
      <c r="AGS15" s="120">
        <v>0.24670624718941769</v>
      </c>
      <c r="AGT15" s="120">
        <v>0.24292283198051129</v>
      </c>
      <c r="AGU15" s="120">
        <v>0.24292283198051134</v>
      </c>
      <c r="AGV15" s="120">
        <v>0.23908881247691477</v>
      </c>
      <c r="AGW15" s="120">
        <v>0.23908881247691488</v>
      </c>
      <c r="AGX15" s="120">
        <v>0.23520336797252461</v>
      </c>
      <c r="AGY15" s="120">
        <v>0.23520336797252486</v>
      </c>
      <c r="AGZ15" s="120">
        <v>0.23126568219748736</v>
      </c>
      <c r="AHA15" s="120">
        <v>0.23126568219748744</v>
      </c>
      <c r="AHB15" s="120">
        <v>0.22727494633160863</v>
      </c>
      <c r="AHC15" s="120">
        <v>0.22727494633160869</v>
      </c>
      <c r="AHD15" s="120">
        <v>0.22323036245554553</v>
      </c>
      <c r="AHE15" s="120">
        <v>0.22323036245554556</v>
      </c>
      <c r="AHF15" s="120">
        <v>0.21913114749778451</v>
      </c>
      <c r="AHG15" s="120">
        <v>0.21913114749778445</v>
      </c>
      <c r="AHH15" s="120">
        <v>0.21497653774329697</v>
      </c>
      <c r="AHI15" s="120">
        <v>0.21497653774329673</v>
      </c>
      <c r="AHJ15" s="120">
        <v>0.21076579397878181</v>
      </c>
      <c r="AHK15" s="120">
        <v>0.21076579397878215</v>
      </c>
      <c r="AHL15" s="120">
        <v>0.2064982073597097</v>
      </c>
      <c r="AHM15" s="120">
        <v>0.2064982073597097</v>
      </c>
      <c r="AHN15" s="120">
        <v>0.20217310609617564</v>
      </c>
      <c r="AHO15" s="120">
        <v>0.20217310609617561</v>
      </c>
      <c r="AHP15" s="120">
        <v>0.19778986306808308</v>
      </c>
      <c r="AHQ15" s="120">
        <v>0.19778986306808322</v>
      </c>
      <c r="AHR15" s="120">
        <v>0.19334790449564249</v>
      </c>
      <c r="AHS15" s="120">
        <v>0.1933479044956426</v>
      </c>
      <c r="AHT15" s="120">
        <v>0.18884671980890236</v>
      </c>
      <c r="AHU15" s="120">
        <v>0.1888467198089025</v>
      </c>
      <c r="AHV15" s="120">
        <v>0.18428587288036477</v>
      </c>
      <c r="AHW15" s="120">
        <v>0.18428587288036474</v>
      </c>
      <c r="AHX15" s="120">
        <v>0.17966501480803065</v>
      </c>
      <c r="AHY15" s="120">
        <v>0.17966501480803049</v>
      </c>
      <c r="AHZ15" s="120">
        <v>0.17498389846296153</v>
      </c>
      <c r="AIA15" s="120">
        <v>0.17498389846296145</v>
      </c>
      <c r="AIB15" s="120">
        <v>0.17024239504607386</v>
      </c>
      <c r="AIC15" s="120">
        <v>0.17024239504607391</v>
      </c>
      <c r="AID15" s="120">
        <v>0.16544051293398959</v>
      </c>
      <c r="AIE15" s="120">
        <v>0.16544051293398959</v>
      </c>
      <c r="AIF15" s="120">
        <v>0.16057841913397986</v>
      </c>
      <c r="AIG15" s="120">
        <v>0.16057841913397974</v>
      </c>
      <c r="AIH15" s="120">
        <v>0.15565646371399719</v>
      </c>
      <c r="AII15" s="120">
        <v>0.15565646371399713</v>
      </c>
      <c r="AIJ15" s="120">
        <v>0.15067520762630388</v>
      </c>
      <c r="AIK15" s="120">
        <v>0.15067520762630376</v>
      </c>
      <c r="AIL15" s="120">
        <v>0.14563545440298281</v>
      </c>
      <c r="AIM15" s="120">
        <v>0.14563545440298264</v>
      </c>
      <c r="AIN15" s="120">
        <v>0.14053828626952253</v>
      </c>
      <c r="AIO15" s="120">
        <v>0.14053828626952239</v>
      </c>
      <c r="AIP15" s="120">
        <v>0.13538510529943074</v>
      </c>
      <c r="AIQ15" s="120">
        <v>0.13538510529943079</v>
      </c>
      <c r="AIR15" s="120">
        <v>0.13017768031912758</v>
      </c>
      <c r="AIS15" s="120">
        <v>0.13017768031912758</v>
      </c>
      <c r="AIT15" s="120">
        <v>0.12491820036864004</v>
      </c>
      <c r="AIU15" s="120">
        <v>0.12491820036864001</v>
      </c>
      <c r="AIV15" s="120">
        <v>0.11960933562988496</v>
      </c>
      <c r="AIW15" s="120">
        <v>0.11960933562988491</v>
      </c>
      <c r="AIX15" s="120">
        <v>0.11425430684992333</v>
      </c>
      <c r="AIY15" s="120">
        <v>0.11425430684992328</v>
      </c>
      <c r="AIZ15" s="120">
        <v>0.10885696440971612</v>
      </c>
      <c r="AJA15" s="120">
        <v>0.10885696440971607</v>
      </c>
      <c r="AJB15" s="120">
        <v>0.10342187831608086</v>
      </c>
      <c r="AJC15" s="120">
        <v>0.10342187831608085</v>
      </c>
      <c r="AJD15" s="120">
        <v>9.7954440519507371E-2</v>
      </c>
      <c r="AJE15" s="120">
        <v>9.7954440519507427E-2</v>
      </c>
      <c r="AJF15" s="120">
        <v>9.2460981072923693E-2</v>
      </c>
      <c r="AJG15" s="120">
        <v>9.246098107292372E-2</v>
      </c>
      <c r="AJH15" s="120">
        <v>8.6948899729910989E-2</v>
      </c>
      <c r="AJI15" s="120">
        <v>8.6948899729910989E-2</v>
      </c>
      <c r="AJJ15" s="120">
        <v>8.142681460950621E-2</v>
      </c>
      <c r="AJK15" s="120">
        <v>8.1426814609506223E-2</v>
      </c>
      <c r="AJL15" s="120">
        <v>7.590472948910143E-2</v>
      </c>
      <c r="AJM15" s="120">
        <v>7.590472948910143E-2</v>
      </c>
      <c r="AJN15" s="120">
        <v>7.0394221067062279E-2</v>
      </c>
      <c r="AJO15" s="120">
        <v>7.0394221067062293E-2</v>
      </c>
      <c r="AJP15" s="120">
        <v>6.4908647072272188E-2</v>
      </c>
      <c r="AJQ15" s="120">
        <v>6.4908647072272174E-2</v>
      </c>
      <c r="AJR15" s="120">
        <v>5.9463375253770316E-2</v>
      </c>
      <c r="AJS15" s="120">
        <v>5.9463375253770316E-2</v>
      </c>
      <c r="AJT15" s="120">
        <v>5.4076031858869555E-2</v>
      </c>
      <c r="AJU15" s="120">
        <v>5.4076031858869555E-2</v>
      </c>
      <c r="AJV15" s="120">
        <v>4.8766765904474596E-2</v>
      </c>
      <c r="AJW15" s="120">
        <v>4.8766765904474596E-2</v>
      </c>
      <c r="AJX15" s="120">
        <v>4.3558521923841909E-2</v>
      </c>
      <c r="AJY15" s="120">
        <v>4.3558521923841902E-2</v>
      </c>
      <c r="AJZ15" s="120">
        <v>3.8477308284200255E-2</v>
      </c>
      <c r="AKA15" s="120">
        <v>3.8477308284200262E-2</v>
      </c>
      <c r="AKB15" s="120">
        <v>3.355243967962452E-2</v>
      </c>
      <c r="AKC15" s="120">
        <v>3.3552439679624513E-2</v>
      </c>
      <c r="AKD15" s="120">
        <v>2.8816719655878838E-2</v>
      </c>
      <c r="AKE15" s="120">
        <v>2.8816719655878838E-2</v>
      </c>
      <c r="AKF15" s="120">
        <v>2.430651010945439E-2</v>
      </c>
      <c r="AKG15" s="120">
        <v>2.4306510109454397E-2</v>
      </c>
      <c r="AKH15" s="120">
        <v>2.0061607006937269E-2</v>
      </c>
      <c r="AKI15" s="120">
        <v>2.0061607006937265E-2</v>
      </c>
      <c r="AKJ15" s="120">
        <v>1.6124801710247993E-2</v>
      </c>
      <c r="AKK15" s="120">
        <v>1.6124801710247993E-2</v>
      </c>
      <c r="AKL15" s="120">
        <v>1.2540951371192934E-2</v>
      </c>
      <c r="AKM15" s="120">
        <v>1.2540951371192932E-2</v>
      </c>
      <c r="AKN15" s="120">
        <v>9.3553066253662109E-3</v>
      </c>
      <c r="AKO15" s="120">
        <v>9.3553066253662092E-3</v>
      </c>
      <c r="AKP15" s="120">
        <v>6.6107511520385734E-3</v>
      </c>
      <c r="AKQ15" s="120">
        <v>6.6107511520385751E-3</v>
      </c>
      <c r="AKR15" s="120">
        <v>4.3435096740722656E-3</v>
      </c>
      <c r="AKS15" s="120">
        <v>4.3435096740722656E-3</v>
      </c>
      <c r="AKT15" s="120">
        <v>2.5768280029296875E-3</v>
      </c>
      <c r="AKU15" s="120">
        <v>2.5768280029296875E-3</v>
      </c>
      <c r="AKV15" s="120">
        <v>1.312255859375E-3</v>
      </c>
      <c r="AKW15" s="120">
        <v>1.312255859375E-3</v>
      </c>
      <c r="AKX15" s="120">
        <v>5.18798828125E-4</v>
      </c>
      <c r="AKY15" s="120">
        <v>5.18798828125E-4</v>
      </c>
      <c r="AKZ15" s="120">
        <v>1.220703125E-4</v>
      </c>
      <c r="ALA15" s="120" t="s">
        <v>105</v>
      </c>
      <c r="ALB15" s="120" t="s">
        <v>105</v>
      </c>
      <c r="ALC15" s="120" t="s">
        <v>105</v>
      </c>
      <c r="ALD15" s="120" t="s">
        <v>105</v>
      </c>
      <c r="ALE15" s="120" t="s">
        <v>105</v>
      </c>
      <c r="ALF15" s="120" t="s">
        <v>105</v>
      </c>
      <c r="ALG15" s="120" t="s">
        <v>105</v>
      </c>
      <c r="ALH15" s="120" t="s">
        <v>105</v>
      </c>
      <c r="ALI15" s="120" t="s">
        <v>105</v>
      </c>
      <c r="ALJ15" s="120" t="s">
        <v>105</v>
      </c>
      <c r="ALK15" s="120" t="s">
        <v>105</v>
      </c>
      <c r="ALL15" s="120" t="s">
        <v>105</v>
      </c>
      <c r="ALM15" s="120" t="s">
        <v>105</v>
      </c>
      <c r="ALN15" s="120"/>
    </row>
    <row r="16" spans="1:1002" hidden="1">
      <c r="A16" s="119">
        <v>15</v>
      </c>
      <c r="B16" s="120">
        <v>0.65814621239114013</v>
      </c>
      <c r="C16" s="120">
        <v>0.65782599876358161</v>
      </c>
      <c r="D16" s="120">
        <v>0.6578260947472917</v>
      </c>
      <c r="E16" s="120">
        <v>0.65750498118313971</v>
      </c>
      <c r="F16" s="120">
        <v>0.6575050754275773</v>
      </c>
      <c r="G16" s="120">
        <v>0.65718305771168617</v>
      </c>
      <c r="H16" s="120">
        <v>0.65718315024093021</v>
      </c>
      <c r="I16" s="120">
        <v>0.65686022413052458</v>
      </c>
      <c r="J16" s="120">
        <v>0.65686031496843866</v>
      </c>
      <c r="K16" s="120">
        <v>0.65653647619287359</v>
      </c>
      <c r="L16" s="120">
        <v>0.656536565363114</v>
      </c>
      <c r="M16" s="120">
        <v>0.65621180962364289</v>
      </c>
      <c r="N16" s="120">
        <v>0.65621189714965622</v>
      </c>
      <c r="O16" s="120">
        <v>0.65588622011919406</v>
      </c>
      <c r="P16" s="120">
        <v>0.65588630602421483</v>
      </c>
      <c r="Q16" s="120">
        <v>0.65555970334709301</v>
      </c>
      <c r="R16" s="120">
        <v>0.65555978765415002</v>
      </c>
      <c r="S16" s="120">
        <v>0.65523225494588133</v>
      </c>
      <c r="T16" s="120">
        <v>0.65523233767778988</v>
      </c>
      <c r="U16" s="120">
        <v>0.6549038705248178</v>
      </c>
      <c r="V16" s="120">
        <v>0.65490395170418547</v>
      </c>
      <c r="W16" s="120">
        <v>0.65457454566363937</v>
      </c>
      <c r="X16" s="120">
        <v>0.65457462531286636</v>
      </c>
      <c r="Y16" s="120">
        <v>0.65424427591230838</v>
      </c>
      <c r="Z16" s="120">
        <v>0.65424435405358605</v>
      </c>
      <c r="AA16" s="120">
        <v>0.65391305679076095</v>
      </c>
      <c r="AB16" s="120">
        <v>0.65391313344607371</v>
      </c>
      <c r="AC16" s="120">
        <v>0.65358088378865375</v>
      </c>
      <c r="AD16" s="120">
        <v>0.65358095897977742</v>
      </c>
      <c r="AE16" s="120">
        <v>0.65324775236510069</v>
      </c>
      <c r="AF16" s="120">
        <v>0.65324782611360765</v>
      </c>
      <c r="AG16" s="120">
        <v>0.65291365794842149</v>
      </c>
      <c r="AH16" s="120">
        <v>0.65291373027567123</v>
      </c>
      <c r="AI16" s="120">
        <v>0.65257859593586587</v>
      </c>
      <c r="AJ16" s="120">
        <v>0.65257866686301724</v>
      </c>
      <c r="AK16" s="120">
        <v>0.6522425616933587</v>
      </c>
      <c r="AL16" s="120">
        <v>0.65224263124136561</v>
      </c>
      <c r="AM16" s="120">
        <v>0.65190555055523058</v>
      </c>
      <c r="AN16" s="120">
        <v>0.65190561874483877</v>
      </c>
      <c r="AO16" s="120">
        <v>0.65156755782393794</v>
      </c>
      <c r="AP16" s="120">
        <v>0.65156762467569207</v>
      </c>
      <c r="AQ16" s="120">
        <v>0.65122857876979712</v>
      </c>
      <c r="AR16" s="120">
        <v>0.65122864430403438</v>
      </c>
      <c r="AS16" s="120">
        <v>0.65088860863070297</v>
      </c>
      <c r="AT16" s="120">
        <v>0.65088867286755858</v>
      </c>
      <c r="AU16" s="120">
        <v>0.65054764261184805</v>
      </c>
      <c r="AV16" s="120">
        <v>0.65054770557125663</v>
      </c>
      <c r="AW16" s="120">
        <v>0.65020567588544453</v>
      </c>
      <c r="AX16" s="120">
        <v>0.65020573758713551</v>
      </c>
      <c r="AY16" s="120">
        <v>0.64986270359043119</v>
      </c>
      <c r="AZ16" s="120">
        <v>0.64986276405393328</v>
      </c>
      <c r="BA16" s="120">
        <v>0.6495187208321872</v>
      </c>
      <c r="BB16" s="120">
        <v>0.64951878007682995</v>
      </c>
      <c r="BC16" s="120">
        <v>0.64917372268224438</v>
      </c>
      <c r="BD16" s="120">
        <v>0.64917378072715293</v>
      </c>
      <c r="BE16" s="120">
        <v>0.64882770417798119</v>
      </c>
      <c r="BF16" s="120">
        <v>0.64882776104208462</v>
      </c>
      <c r="BG16" s="120">
        <v>0.64848066032233298</v>
      </c>
      <c r="BH16" s="120">
        <v>0.64848071602435942</v>
      </c>
      <c r="BI16" s="120">
        <v>0.64813258608348956</v>
      </c>
      <c r="BJ16" s="120">
        <v>0.64813264064196852</v>
      </c>
      <c r="BK16" s="120">
        <v>0.64778347639458345</v>
      </c>
      <c r="BL16" s="120">
        <v>0.64778352982784737</v>
      </c>
      <c r="BM16" s="120">
        <v>0.64743332615338856</v>
      </c>
      <c r="BN16" s="120">
        <v>0.64743337847957205</v>
      </c>
      <c r="BO16" s="120">
        <v>0.64708213022200434</v>
      </c>
      <c r="BP16" s="120">
        <v>0.64708218145904561</v>
      </c>
      <c r="BQ16" s="120">
        <v>0.64672988342654536</v>
      </c>
      <c r="BR16" s="120">
        <v>0.64672993359218567</v>
      </c>
      <c r="BS16" s="120">
        <v>0.64637658055681391</v>
      </c>
      <c r="BT16" s="120">
        <v>0.64637662966860276</v>
      </c>
      <c r="BU16" s="120">
        <v>0.64602221636598955</v>
      </c>
      <c r="BV16" s="120">
        <v>0.6460222644412783</v>
      </c>
      <c r="BW16" s="120">
        <v>0.64566678557029267</v>
      </c>
      <c r="BX16" s="120">
        <v>0.64566683262624081</v>
      </c>
      <c r="BY16" s="120">
        <v>0.64531028284866387</v>
      </c>
      <c r="BZ16" s="120">
        <v>0.64531032890224083</v>
      </c>
      <c r="CA16" s="120">
        <v>0.64495270284242834</v>
      </c>
      <c r="CB16" s="120">
        <v>0.64495274791040547</v>
      </c>
      <c r="CC16" s="120">
        <v>0.64459404015495481</v>
      </c>
      <c r="CD16" s="120">
        <v>0.64459408425391596</v>
      </c>
      <c r="CE16" s="120">
        <v>0.64423428935132376</v>
      </c>
      <c r="CF16" s="120">
        <v>0.64423433249766293</v>
      </c>
      <c r="CG16" s="120">
        <v>0.64387344495798082</v>
      </c>
      <c r="CH16" s="120">
        <v>0.64387348716790083</v>
      </c>
      <c r="CI16" s="120">
        <v>0.64351150146238401</v>
      </c>
      <c r="CJ16" s="120">
        <v>0.64351154275189781</v>
      </c>
      <c r="CK16" s="120">
        <v>0.64314845331265991</v>
      </c>
      <c r="CL16" s="120">
        <v>0.64314849369759508</v>
      </c>
      <c r="CM16" s="120">
        <v>0.64278429491724476</v>
      </c>
      <c r="CN16" s="120">
        <v>0.64278433441324001</v>
      </c>
      <c r="CO16" s="120">
        <v>0.64241902064452416</v>
      </c>
      <c r="CP16" s="120">
        <v>0.6424190592670318</v>
      </c>
      <c r="CQ16" s="120">
        <v>0.64205262482247272</v>
      </c>
      <c r="CR16" s="120">
        <v>0.64205266258676208</v>
      </c>
      <c r="CS16" s="120">
        <v>0.64168510173828563</v>
      </c>
      <c r="CT16" s="120">
        <v>0.64168513865943833</v>
      </c>
      <c r="CU16" s="120">
        <v>0.64131644563800605</v>
      </c>
      <c r="CV16" s="120">
        <v>0.64131648173092215</v>
      </c>
      <c r="CW16" s="120">
        <v>0.64094665072615331</v>
      </c>
      <c r="CX16" s="120">
        <v>0.64094668600554838</v>
      </c>
      <c r="CY16" s="120">
        <v>0.64057571116533829</v>
      </c>
      <c r="CZ16" s="120">
        <v>0.64057574564574571</v>
      </c>
      <c r="DA16" s="120">
        <v>0.64020362107588091</v>
      </c>
      <c r="DB16" s="120">
        <v>0.64020365477165531</v>
      </c>
      <c r="DC16" s="120">
        <v>0.63983037453542368</v>
      </c>
      <c r="DD16" s="120">
        <v>0.63983040746074249</v>
      </c>
      <c r="DE16" s="120">
        <v>0.63945596557854156</v>
      </c>
      <c r="DF16" s="120">
        <v>0.63945599774739659</v>
      </c>
      <c r="DG16" s="120">
        <v>0.6390803881963395</v>
      </c>
      <c r="DH16" s="120">
        <v>0.6390804196225478</v>
      </c>
      <c r="DI16" s="120">
        <v>0.63870363633604865</v>
      </c>
      <c r="DJ16" s="120">
        <v>0.63870366703325143</v>
      </c>
      <c r="DK16" s="120">
        <v>0.6383257039006307</v>
      </c>
      <c r="DL16" s="120">
        <v>0.6383257338822913</v>
      </c>
      <c r="DM16" s="120">
        <v>0.63794658474835519</v>
      </c>
      <c r="DN16" s="120">
        <v>0.63794661402776487</v>
      </c>
      <c r="DO16" s="120">
        <v>0.63756627269239519</v>
      </c>
      <c r="DP16" s="120">
        <v>0.63756630128266645</v>
      </c>
      <c r="DQ16" s="120">
        <v>0.63718476150039594</v>
      </c>
      <c r="DR16" s="120">
        <v>0.63718478941447199</v>
      </c>
      <c r="DS16" s="120">
        <v>0.63680204489405945</v>
      </c>
      <c r="DT16" s="120">
        <v>0.63680207214471019</v>
      </c>
      <c r="DU16" s="120">
        <v>0.6364181165487095</v>
      </c>
      <c r="DV16" s="120">
        <v>0.63641814314853651</v>
      </c>
      <c r="DW16" s="120">
        <v>0.63603297009285698</v>
      </c>
      <c r="DX16" s="120">
        <v>0.63603299605428676</v>
      </c>
      <c r="DY16" s="120">
        <v>0.63564659910776067</v>
      </c>
      <c r="DZ16" s="120">
        <v>0.63564662444305597</v>
      </c>
      <c r="EA16" s="120">
        <v>0.63525899712698475</v>
      </c>
      <c r="EB16" s="120">
        <v>0.63525902184823879</v>
      </c>
      <c r="EC16" s="120">
        <v>0.63487015763594457</v>
      </c>
      <c r="ED16" s="120">
        <v>0.63487018175508414</v>
      </c>
      <c r="EE16" s="120">
        <v>0.6344800740714559</v>
      </c>
      <c r="EF16" s="120">
        <v>0.6344800976002396</v>
      </c>
      <c r="EG16" s="120">
        <v>0.63408873982126746</v>
      </c>
      <c r="EH16" s="120">
        <v>0.63408876277129367</v>
      </c>
      <c r="EI16" s="120">
        <v>0.63369614822360243</v>
      </c>
      <c r="EJ16" s="120">
        <v>0.63369617060630612</v>
      </c>
      <c r="EK16" s="120">
        <v>0.63330229256668558</v>
      </c>
      <c r="EL16" s="120">
        <v>0.63330231439333506</v>
      </c>
      <c r="EM16" s="120">
        <v>0.63290716608826048</v>
      </c>
      <c r="EN16" s="120">
        <v>0.6329071873699682</v>
      </c>
      <c r="EO16" s="120">
        <v>0.63251076197511358</v>
      </c>
      <c r="EP16" s="120">
        <v>0.63251078272283012</v>
      </c>
      <c r="EQ16" s="120">
        <v>0.63211307336258649</v>
      </c>
      <c r="ER16" s="120">
        <v>0.63211309358710221</v>
      </c>
      <c r="ES16" s="120">
        <v>0.63171409333407491</v>
      </c>
      <c r="ET16" s="120">
        <v>0.63171411304602421</v>
      </c>
      <c r="EU16" s="120">
        <v>0.63131381492053629</v>
      </c>
      <c r="EV16" s="120">
        <v>0.63131383413039721</v>
      </c>
      <c r="EW16" s="120">
        <v>0.63091223109998096</v>
      </c>
      <c r="EX16" s="120">
        <v>0.63091224981807603</v>
      </c>
      <c r="EY16" s="120">
        <v>0.63050933479696081</v>
      </c>
      <c r="EZ16" s="120">
        <v>0.63050935303345834</v>
      </c>
      <c r="FA16" s="120">
        <v>0.63010511888205256</v>
      </c>
      <c r="FB16" s="120">
        <v>0.63010513664696699</v>
      </c>
      <c r="FC16" s="120">
        <v>0.62969957617133088</v>
      </c>
      <c r="FD16" s="120">
        <v>0.62969959347452753</v>
      </c>
      <c r="FE16" s="120">
        <v>0.62929269942584509</v>
      </c>
      <c r="FF16" s="120">
        <v>0.62929271627703787</v>
      </c>
      <c r="FG16" s="120">
        <v>0.62888448135107466</v>
      </c>
      <c r="FH16" s="120">
        <v>0.62888449775982591</v>
      </c>
      <c r="FI16" s="120">
        <v>0.62847491459639182</v>
      </c>
      <c r="FJ16" s="120">
        <v>0.62847493057211923</v>
      </c>
      <c r="FK16" s="120">
        <v>0.62806399175451133</v>
      </c>
      <c r="FL16" s="120">
        <v>0.62806400730648393</v>
      </c>
      <c r="FM16" s="120">
        <v>0.62765170536093118</v>
      </c>
      <c r="FN16" s="120">
        <v>0.62765172049827167</v>
      </c>
      <c r="FO16" s="120">
        <v>0.62723804789337478</v>
      </c>
      <c r="FP16" s="120">
        <v>0.62723806262506332</v>
      </c>
      <c r="FQ16" s="120">
        <v>0.62682301177122113</v>
      </c>
      <c r="FR16" s="120">
        <v>0.62682302610609331</v>
      </c>
      <c r="FS16" s="120">
        <v>0.62640658935492166</v>
      </c>
      <c r="FT16" s="120">
        <v>0.62640660330167364</v>
      </c>
      <c r="FU16" s="120">
        <v>0.62598877294542798</v>
      </c>
      <c r="FV16" s="120">
        <v>0.62598878651261025</v>
      </c>
      <c r="FW16" s="120">
        <v>0.62556955478359111</v>
      </c>
      <c r="FX16" s="120">
        <v>0.62556956797962071</v>
      </c>
      <c r="FY16" s="120">
        <v>0.62514892704957048</v>
      </c>
      <c r="FZ16" s="120">
        <v>0.62514893988272391</v>
      </c>
      <c r="GA16" s="120">
        <v>0.62472688186222958</v>
      </c>
      <c r="GB16" s="120">
        <v>0.62472689434064432</v>
      </c>
      <c r="GC16" s="120">
        <v>0.62430341127851496</v>
      </c>
      <c r="GD16" s="120">
        <v>0.62430342341019707</v>
      </c>
      <c r="GE16" s="120">
        <v>0.62387850729285055</v>
      </c>
      <c r="GF16" s="120">
        <v>0.62387851908566816</v>
      </c>
      <c r="GG16" s="120">
        <v>0.62345216183649754</v>
      </c>
      <c r="GH16" s="120">
        <v>0.62345217329818847</v>
      </c>
      <c r="GI16" s="120">
        <v>0.62302436677692374</v>
      </c>
      <c r="GJ16" s="120">
        <v>0.62302437791509135</v>
      </c>
      <c r="GK16" s="120">
        <v>0.62259511391716527</v>
      </c>
      <c r="GL16" s="120">
        <v>0.62259512473928458</v>
      </c>
      <c r="GM16" s="120">
        <v>0.62216439499516962</v>
      </c>
      <c r="GN16" s="120">
        <v>0.6221644055085862</v>
      </c>
      <c r="GO16" s="120">
        <v>0.62173220168313714</v>
      </c>
      <c r="GP16" s="120">
        <v>0.62173221189506822</v>
      </c>
      <c r="GQ16" s="120">
        <v>0.62129852558685916</v>
      </c>
      <c r="GR16" s="120">
        <v>0.62129853550439718</v>
      </c>
      <c r="GS16" s="120">
        <v>0.62086335824503769</v>
      </c>
      <c r="GT16" s="120">
        <v>0.62086336787514573</v>
      </c>
      <c r="GU16" s="120">
        <v>0.6204266911286006</v>
      </c>
      <c r="GV16" s="120">
        <v>0.62042670047812121</v>
      </c>
      <c r="GW16" s="120">
        <v>0.61998851564001412</v>
      </c>
      <c r="GX16" s="120">
        <v>0.6199885247156689</v>
      </c>
      <c r="GY16" s="120">
        <v>0.61954882311258153</v>
      </c>
      <c r="GZ16" s="120">
        <v>0.61954883192096588</v>
      </c>
      <c r="HA16" s="120">
        <v>0.61910760480972538</v>
      </c>
      <c r="HB16" s="120">
        <v>0.61910761335731745</v>
      </c>
      <c r="HC16" s="120">
        <v>0.61866485192428111</v>
      </c>
      <c r="HD16" s="120">
        <v>0.61866486021743838</v>
      </c>
      <c r="HE16" s="120">
        <v>0.61822055557775568</v>
      </c>
      <c r="HF16" s="120">
        <v>0.61822056362272226</v>
      </c>
      <c r="HG16" s="120">
        <v>0.61777470681960189</v>
      </c>
      <c r="HH16" s="120">
        <v>0.61777471462250244</v>
      </c>
      <c r="HI16" s="120">
        <v>0.6173272966264679</v>
      </c>
      <c r="HJ16" s="120">
        <v>0.61732730419331083</v>
      </c>
      <c r="HK16" s="120">
        <v>0.61687831590143782</v>
      </c>
      <c r="HL16" s="120">
        <v>0.61687832323812242</v>
      </c>
      <c r="HM16" s="120">
        <v>0.61642775547327222</v>
      </c>
      <c r="HN16" s="120">
        <v>0.61642776258558274</v>
      </c>
      <c r="HO16" s="120">
        <v>0.61597560609562785</v>
      </c>
      <c r="HP16" s="120">
        <v>0.61597561298923931</v>
      </c>
      <c r="HQ16" s="120">
        <v>0.61552185844627783</v>
      </c>
      <c r="HR16" s="120">
        <v>0.61552186512675333</v>
      </c>
      <c r="HS16" s="120">
        <v>0.61506650312630962</v>
      </c>
      <c r="HT16" s="120">
        <v>0.61506650959910536</v>
      </c>
      <c r="HU16" s="120">
        <v>0.61460953065932589</v>
      </c>
      <c r="HV16" s="120">
        <v>0.61460953692979214</v>
      </c>
      <c r="HW16" s="120">
        <v>0.6141509314906255</v>
      </c>
      <c r="HX16" s="120">
        <v>0.61415093756400618</v>
      </c>
      <c r="HY16" s="120">
        <v>0.61369069598637915</v>
      </c>
      <c r="HZ16" s="120">
        <v>0.61369070186781349</v>
      </c>
      <c r="IA16" s="120">
        <v>0.61322881443278832</v>
      </c>
      <c r="IB16" s="120">
        <v>0.61322882012731172</v>
      </c>
      <c r="IC16" s="120">
        <v>0.61276527703524142</v>
      </c>
      <c r="ID16" s="120">
        <v>0.61276528254779183</v>
      </c>
      <c r="IE16" s="120">
        <v>0.612300073917459</v>
      </c>
      <c r="IF16" s="120">
        <v>0.61230007925286689</v>
      </c>
      <c r="IG16" s="120">
        <v>0.61183319512060941</v>
      </c>
      <c r="IH16" s="120">
        <v>0.61183320028361243</v>
      </c>
      <c r="II16" s="120">
        <v>0.61136463060244362</v>
      </c>
      <c r="IJ16" s="120">
        <v>0.61136463559767917</v>
      </c>
      <c r="IK16" s="120">
        <v>0.61089437023639337</v>
      </c>
      <c r="IL16" s="120">
        <v>0.61089437506840016</v>
      </c>
      <c r="IM16" s="120">
        <v>0.61042240381066804</v>
      </c>
      <c r="IN16" s="120">
        <v>0.61042240848389384</v>
      </c>
      <c r="IO16" s="120">
        <v>0.6099487210273391</v>
      </c>
      <c r="IP16" s="120">
        <v>0.60994872554613544</v>
      </c>
      <c r="IQ16" s="120">
        <v>0.60947331150141182</v>
      </c>
      <c r="IR16" s="120">
        <v>0.60947331587003828</v>
      </c>
      <c r="IS16" s="120">
        <v>0.60899616475988305</v>
      </c>
      <c r="IT16" s="120">
        <v>0.60899616898250752</v>
      </c>
      <c r="IU16" s="120">
        <v>0.60851727024079016</v>
      </c>
      <c r="IV16" s="120">
        <v>0.60851727432149139</v>
      </c>
      <c r="IW16" s="120">
        <v>0.60803661729224301</v>
      </c>
      <c r="IX16" s="120">
        <v>0.6080366212350099</v>
      </c>
      <c r="IY16" s="120">
        <v>0.60755419517144738</v>
      </c>
      <c r="IZ16" s="120">
        <v>0.60755419898018059</v>
      </c>
      <c r="JA16" s="120">
        <v>0.60706999304371057</v>
      </c>
      <c r="JB16" s="120">
        <v>0.60706999672222728</v>
      </c>
      <c r="JC16" s="120">
        <v>0.60658399998143941</v>
      </c>
      <c r="JD16" s="120">
        <v>0.6065840035334682</v>
      </c>
      <c r="JE16" s="120">
        <v>0.60609620496312056</v>
      </c>
      <c r="JF16" s="120">
        <v>0.60609620839230705</v>
      </c>
      <c r="JG16" s="120">
        <v>0.60560659687228446</v>
      </c>
      <c r="JH16" s="120">
        <v>0.60560660018219736</v>
      </c>
      <c r="JI16" s="120">
        <v>0.60511516449647074</v>
      </c>
      <c r="JJ16" s="120">
        <v>0.60511516769058904</v>
      </c>
      <c r="JK16" s="120">
        <v>0.60462189652615406</v>
      </c>
      <c r="JL16" s="120">
        <v>0.60462189960788315</v>
      </c>
      <c r="JM16" s="120">
        <v>0.60412678155368071</v>
      </c>
      <c r="JN16" s="120">
        <v>0.60412678452634472</v>
      </c>
      <c r="JO16" s="120">
        <v>0.60362980807217415</v>
      </c>
      <c r="JP16" s="120">
        <v>0.60362981093901813</v>
      </c>
      <c r="JQ16" s="120">
        <v>0.60313096447443182</v>
      </c>
      <c r="JR16" s="120">
        <v>0.60313096723863047</v>
      </c>
      <c r="JS16" s="120">
        <v>0.6026302390518089</v>
      </c>
      <c r="JT16" s="120">
        <v>0.60263024171645463</v>
      </c>
      <c r="JU16" s="120">
        <v>0.60212761999308417</v>
      </c>
      <c r="JV16" s="120">
        <v>0.6021276225612</v>
      </c>
      <c r="JW16" s="120">
        <v>0.60162309538330672</v>
      </c>
      <c r="JX16" s="120">
        <v>0.60162309785784107</v>
      </c>
      <c r="JY16" s="120">
        <v>0.6011166532026353</v>
      </c>
      <c r="JZ16" s="120">
        <v>0.6011166555864671</v>
      </c>
      <c r="KA16" s="120">
        <v>0.60060828132515531</v>
      </c>
      <c r="KB16" s="120">
        <v>0.6006082836210912</v>
      </c>
      <c r="KC16" s="120">
        <v>0.6000979675176813</v>
      </c>
      <c r="KD16" s="120">
        <v>0.60009796972846052</v>
      </c>
      <c r="KE16" s="120">
        <v>0.59958569943854545</v>
      </c>
      <c r="KF16" s="120">
        <v>0.59958570156683832</v>
      </c>
      <c r="KG16" s="120">
        <v>0.59907146463636041</v>
      </c>
      <c r="KH16" s="120">
        <v>0.59907146668477151</v>
      </c>
      <c r="KI16" s="120">
        <v>0.59855525054878045</v>
      </c>
      <c r="KJ16" s="120">
        <v>0.5985552525198472</v>
      </c>
      <c r="KK16" s="120">
        <v>0.59803704450123085</v>
      </c>
      <c r="KL16" s="120">
        <v>0.59803704639742794</v>
      </c>
      <c r="KM16" s="120">
        <v>0.59751683370562469</v>
      </c>
      <c r="KN16" s="120">
        <v>0.59751683552936274</v>
      </c>
      <c r="KO16" s="120">
        <v>0.59699460525906511</v>
      </c>
      <c r="KP16" s="120">
        <v>0.59699460701269347</v>
      </c>
      <c r="KQ16" s="120">
        <v>0.59647034614252814</v>
      </c>
      <c r="KR16" s="120">
        <v>0.59647034782833241</v>
      </c>
      <c r="KS16" s="120">
        <v>0.59594404321951633</v>
      </c>
      <c r="KT16" s="120">
        <v>0.59594404483972641</v>
      </c>
      <c r="KU16" s="120">
        <v>0.59541568323471428</v>
      </c>
      <c r="KV16" s="120">
        <v>0.59541568479149876</v>
      </c>
      <c r="KW16" s="120">
        <v>0.59488525281260729</v>
      </c>
      <c r="KX16" s="120">
        <v>0.59488525430807737</v>
      </c>
      <c r="KY16" s="120">
        <v>0.59435273845608505</v>
      </c>
      <c r="KZ16" s="120">
        <v>0.59435273989229742</v>
      </c>
      <c r="LA16" s="120">
        <v>0.59381812654503463</v>
      </c>
      <c r="LB16" s="120">
        <v>0.59381812792398525</v>
      </c>
      <c r="LC16" s="120">
        <v>0.59328140333489632</v>
      </c>
      <c r="LD16" s="120">
        <v>0.59328140465853185</v>
      </c>
      <c r="LE16" s="120">
        <v>0.592742554955215</v>
      </c>
      <c r="LF16" s="120">
        <v>0.59274255622542837</v>
      </c>
      <c r="LG16" s="120">
        <v>0.59220156740816532</v>
      </c>
      <c r="LH16" s="120">
        <v>0.59220156862679429</v>
      </c>
      <c r="LI16" s="120">
        <v>0.59165842656704981</v>
      </c>
      <c r="LJ16" s="120">
        <v>0.59165842773588362</v>
      </c>
      <c r="LK16" s="120">
        <v>0.59111311817478795</v>
      </c>
      <c r="LL16" s="120">
        <v>0.59111311929556365</v>
      </c>
      <c r="LM16" s="120">
        <v>0.59056562784236544</v>
      </c>
      <c r="LN16" s="120">
        <v>0.59056562891677244</v>
      </c>
      <c r="LO16" s="120">
        <v>0.59001594104728494</v>
      </c>
      <c r="LP16" s="120">
        <v>0.59001594207696295</v>
      </c>
      <c r="LQ16" s="120">
        <v>0.58946404313197087</v>
      </c>
      <c r="LR16" s="120">
        <v>0.58946404411851439</v>
      </c>
      <c r="LS16" s="120">
        <v>0.58890991930216596</v>
      </c>
      <c r="LT16" s="120">
        <v>0.58890992024712252</v>
      </c>
      <c r="LU16" s="120">
        <v>0.58835355462530237</v>
      </c>
      <c r="LV16" s="120">
        <v>0.58835355553017332</v>
      </c>
      <c r="LW16" s="120">
        <v>0.58779493402884175</v>
      </c>
      <c r="LX16" s="120">
        <v>0.58779493489508483</v>
      </c>
      <c r="LY16" s="120">
        <v>0.5872340422986001</v>
      </c>
      <c r="LZ16" s="120">
        <v>0.5872340431276315</v>
      </c>
      <c r="MA16" s="120">
        <v>0.58667086407704216</v>
      </c>
      <c r="MB16" s="120">
        <v>0.58667086487023257</v>
      </c>
      <c r="MC16" s="120">
        <v>0.58610538386155508</v>
      </c>
      <c r="MD16" s="120">
        <v>0.58610538462023731</v>
      </c>
      <c r="ME16" s="120">
        <v>0.58553758600269479</v>
      </c>
      <c r="MF16" s="120">
        <v>0.58553758672815648</v>
      </c>
      <c r="MG16" s="120">
        <v>0.58496745470239986</v>
      </c>
      <c r="MH16" s="120">
        <v>0.58496745539589468</v>
      </c>
      <c r="MI16" s="120">
        <v>0.58439497401219742</v>
      </c>
      <c r="MJ16" s="120">
        <v>0.58439497467493484</v>
      </c>
      <c r="MK16" s="120">
        <v>0.58382012783135695</v>
      </c>
      <c r="ML16" s="120">
        <v>0.58382012846451392</v>
      </c>
      <c r="MM16" s="120">
        <v>0.58324289990504119</v>
      </c>
      <c r="MN16" s="120">
        <v>0.58324290050975369</v>
      </c>
      <c r="MO16" s="120">
        <v>0.58266327382241367</v>
      </c>
      <c r="MP16" s="120">
        <v>0.58266327439978371</v>
      </c>
      <c r="MQ16" s="120">
        <v>0.58208123301472092</v>
      </c>
      <c r="MR16" s="120">
        <v>0.58208123356581754</v>
      </c>
      <c r="MS16" s="120">
        <v>0.58149676075335621</v>
      </c>
      <c r="MT16" s="120">
        <v>0.58149676127920791</v>
      </c>
      <c r="MU16" s="120">
        <v>0.58090984014787295</v>
      </c>
      <c r="MV16" s="120">
        <v>0.5809098406494797</v>
      </c>
      <c r="MW16" s="120">
        <v>0.58032045414399536</v>
      </c>
      <c r="MX16" s="120">
        <v>0.58032045462232329</v>
      </c>
      <c r="MY16" s="120">
        <v>0.57972858552157347</v>
      </c>
      <c r="MZ16" s="120">
        <v>0.57972858597755639</v>
      </c>
      <c r="NA16" s="120">
        <v>0.57913421689252642</v>
      </c>
      <c r="NB16" s="120">
        <v>0.57913421732706782</v>
      </c>
      <c r="NC16" s="120">
        <v>0.57853733069874347</v>
      </c>
      <c r="ND16" s="120">
        <v>0.5785373311127171</v>
      </c>
      <c r="NE16" s="120">
        <v>0.57793790920995802</v>
      </c>
      <c r="NF16" s="120">
        <v>0.57793790960420754</v>
      </c>
      <c r="NG16" s="120">
        <v>0.57733593452158827</v>
      </c>
      <c r="NH16" s="120">
        <v>0.57733593489692736</v>
      </c>
      <c r="NI16" s="120">
        <v>0.57673138855253969</v>
      </c>
      <c r="NJ16" s="120">
        <v>0.57673138890975606</v>
      </c>
      <c r="NK16" s="120">
        <v>0.57612425304298898</v>
      </c>
      <c r="NL16" s="120">
        <v>0.57612425338284023</v>
      </c>
      <c r="NM16" s="120">
        <v>0.57551450955210992</v>
      </c>
      <c r="NN16" s="120">
        <v>0.57551450987533093</v>
      </c>
      <c r="NO16" s="120">
        <v>0.57490213945579116</v>
      </c>
      <c r="NP16" s="120">
        <v>0.57490213976308846</v>
      </c>
      <c r="NQ16" s="120">
        <v>0.57428712394429715</v>
      </c>
      <c r="NR16" s="120">
        <v>0.5742871242363542</v>
      </c>
      <c r="NS16" s="120">
        <v>0.57366944401990616</v>
      </c>
      <c r="NT16" s="120">
        <v>0.57366944429737865</v>
      </c>
      <c r="NU16" s="120">
        <v>0.57304908049450176</v>
      </c>
      <c r="NV16" s="120">
        <v>0.57304908075802408</v>
      </c>
      <c r="NW16" s="120">
        <v>0.57242601398713622</v>
      </c>
      <c r="NX16" s="120">
        <v>0.57242601423732131</v>
      </c>
      <c r="NY16" s="120">
        <v>0.5718002249215538</v>
      </c>
      <c r="NZ16" s="120">
        <v>0.57180022515898632</v>
      </c>
      <c r="OA16" s="120">
        <v>0.57117169352366537</v>
      </c>
      <c r="OB16" s="120">
        <v>0.57117169374891508</v>
      </c>
      <c r="OC16" s="120">
        <v>0.57054039981899707</v>
      </c>
      <c r="OD16" s="120">
        <v>0.57054040003260831</v>
      </c>
      <c r="OE16" s="120">
        <v>0.56990632363009419</v>
      </c>
      <c r="OF16" s="120">
        <v>0.56990632383259243</v>
      </c>
      <c r="OG16" s="120">
        <v>0.56926944457387685</v>
      </c>
      <c r="OH16" s="120">
        <v>0.56926944476576802</v>
      </c>
      <c r="OI16" s="120">
        <v>0.56862974205896777</v>
      </c>
      <c r="OJ16" s="120">
        <v>0.56862974224073493</v>
      </c>
      <c r="OK16" s="120">
        <v>0.56798719528296182</v>
      </c>
      <c r="OL16" s="120">
        <v>0.56798719545507548</v>
      </c>
      <c r="OM16" s="120">
        <v>0.56734178322966899</v>
      </c>
      <c r="ON16" s="120">
        <v>0.5673417833925769</v>
      </c>
      <c r="OO16" s="120">
        <v>0.56669348466629998</v>
      </c>
      <c r="OP16" s="120">
        <v>0.56669348482043236</v>
      </c>
      <c r="OQ16" s="120">
        <v>0.56604227814060959</v>
      </c>
      <c r="OR16" s="120">
        <v>0.56604227828638098</v>
      </c>
      <c r="OS16" s="120">
        <v>0.56538814197800136</v>
      </c>
      <c r="OT16" s="120">
        <v>0.56538814211580979</v>
      </c>
      <c r="OU16" s="120">
        <v>0.56473105427857795</v>
      </c>
      <c r="OV16" s="120">
        <v>0.56473105440880567</v>
      </c>
      <c r="OW16" s="120">
        <v>0.56407099291415064</v>
      </c>
      <c r="OX16" s="120">
        <v>0.56407099303716191</v>
      </c>
      <c r="OY16" s="120">
        <v>0.5634079355251892</v>
      </c>
      <c r="OZ16" s="120">
        <v>0.56340793564133629</v>
      </c>
      <c r="PA16" s="120">
        <v>0.5627418595177397</v>
      </c>
      <c r="PB16" s="120">
        <v>0.56274185962735879</v>
      </c>
      <c r="PC16" s="120">
        <v>0.56207274206027569</v>
      </c>
      <c r="PD16" s="120">
        <v>0.56207274216369063</v>
      </c>
      <c r="PE16" s="120">
        <v>0.56140056008050832</v>
      </c>
      <c r="PF16" s="120">
        <v>0.5614005601780272</v>
      </c>
      <c r="PG16" s="120">
        <v>0.56072529026214091</v>
      </c>
      <c r="PH16" s="120">
        <v>0.56072529035406093</v>
      </c>
      <c r="PI16" s="120">
        <v>0.56004690904156973</v>
      </c>
      <c r="PJ16" s="120">
        <v>0.56004690912817212</v>
      </c>
      <c r="PK16" s="120">
        <v>0.55936539260453244</v>
      </c>
      <c r="PL16" s="120">
        <v>0.55936539268608976</v>
      </c>
      <c r="PM16" s="120">
        <v>0.5586807168827006</v>
      </c>
      <c r="PN16" s="120">
        <v>0.55868071695947219</v>
      </c>
      <c r="PO16" s="120">
        <v>0.55799285755021633</v>
      </c>
      <c r="PP16" s="120">
        <v>0.55799285762244866</v>
      </c>
      <c r="PQ16" s="120">
        <v>0.55730179002016955</v>
      </c>
      <c r="PR16" s="120">
        <v>0.55730179008810043</v>
      </c>
      <c r="PS16" s="120">
        <v>0.55660748944102334</v>
      </c>
      <c r="PT16" s="120">
        <v>0.55660748950487915</v>
      </c>
      <c r="PU16" s="120">
        <v>0.5559099306929689</v>
      </c>
      <c r="PV16" s="120">
        <v>0.55590993075296491</v>
      </c>
      <c r="PW16" s="120">
        <v>0.55520908838423044</v>
      </c>
      <c r="PX16" s="120">
        <v>0.55520908844057382</v>
      </c>
      <c r="PY16" s="120">
        <v>0.55450493684730129</v>
      </c>
      <c r="PZ16" s="120">
        <v>0.55450493690018954</v>
      </c>
      <c r="QA16" s="120">
        <v>0.5537974501351226</v>
      </c>
      <c r="QB16" s="120">
        <v>0.55379745018474236</v>
      </c>
      <c r="QC16" s="120">
        <v>0.55308660201719173</v>
      </c>
      <c r="QD16" s="120">
        <v>0.5530866020637224</v>
      </c>
      <c r="QE16" s="120">
        <v>0.55237236597560679</v>
      </c>
      <c r="QF16" s="120">
        <v>0.55237236601921924</v>
      </c>
      <c r="QG16" s="120">
        <v>0.5516547152010508</v>
      </c>
      <c r="QH16" s="120">
        <v>0.55165471524190668</v>
      </c>
      <c r="QI16" s="120">
        <v>0.55093362258869516</v>
      </c>
      <c r="QJ16" s="120">
        <v>0.55093362262694878</v>
      </c>
      <c r="QK16" s="120">
        <v>0.55020906073404563</v>
      </c>
      <c r="QL16" s="120">
        <v>0.55020906076984566</v>
      </c>
      <c r="QM16" s="120">
        <v>0.54948100192871507</v>
      </c>
      <c r="QN16" s="120">
        <v>0.54948100196220029</v>
      </c>
      <c r="QO16" s="120">
        <v>0.54874941815611145</v>
      </c>
      <c r="QP16" s="120">
        <v>0.54874941818741452</v>
      </c>
      <c r="QQ16" s="120">
        <v>0.54801428108706995</v>
      </c>
      <c r="QR16" s="120">
        <v>0.54801428111631822</v>
      </c>
      <c r="QS16" s="120">
        <v>0.5472755620754024</v>
      </c>
      <c r="QT16" s="120">
        <v>0.54727556210271677</v>
      </c>
      <c r="QU16" s="120">
        <v>0.5465332321533648</v>
      </c>
      <c r="QV16" s="120">
        <v>0.54653323217885708</v>
      </c>
      <c r="QW16" s="120">
        <v>0.54578726202705163</v>
      </c>
      <c r="QX16" s="120">
        <v>0.5457872620508315</v>
      </c>
      <c r="QY16" s="120">
        <v>0.54503762207171336</v>
      </c>
      <c r="QZ16" s="120">
        <v>0.54503762209388351</v>
      </c>
      <c r="RA16" s="120">
        <v>0.54428428232698667</v>
      </c>
      <c r="RB16" s="120">
        <v>0.54428428234764359</v>
      </c>
      <c r="RC16" s="120">
        <v>0.54352721249204294</v>
      </c>
      <c r="RD16" s="120">
        <v>0.54352721251127889</v>
      </c>
      <c r="RE16" s="120">
        <v>0.54276638192065185</v>
      </c>
      <c r="RF16" s="120">
        <v>0.54276638193855475</v>
      </c>
      <c r="RG16" s="120">
        <v>0.54200175961616581</v>
      </c>
      <c r="RH16" s="120">
        <v>0.5420017596328176</v>
      </c>
      <c r="RI16" s="120">
        <v>0.54123331422639998</v>
      </c>
      <c r="RJ16" s="120">
        <v>0.54123331424188037</v>
      </c>
      <c r="RK16" s="120">
        <v>0.54046101403843982</v>
      </c>
      <c r="RL16" s="120">
        <v>0.54046101405282021</v>
      </c>
      <c r="RM16" s="120">
        <v>0.53968482697334297</v>
      </c>
      <c r="RN16" s="120">
        <v>0.53968482698669462</v>
      </c>
      <c r="RO16" s="120">
        <v>0.53890472058075656</v>
      </c>
      <c r="RP16" s="120">
        <v>0.53890472059314443</v>
      </c>
      <c r="RQ16" s="120">
        <v>0.53812066203343223</v>
      </c>
      <c r="RR16" s="120">
        <v>0.53812066204492126</v>
      </c>
      <c r="RS16" s="120">
        <v>0.53733261812165101</v>
      </c>
      <c r="RT16" s="120">
        <v>0.53733261813229705</v>
      </c>
      <c r="RU16" s="120">
        <v>0.53654055524753597</v>
      </c>
      <c r="RV16" s="120">
        <v>0.53654055525739541</v>
      </c>
      <c r="RW16" s="120">
        <v>0.53574443941927563</v>
      </c>
      <c r="RX16" s="120">
        <v>0.53574443942840189</v>
      </c>
      <c r="RY16" s="120">
        <v>0.53494423624524012</v>
      </c>
      <c r="RZ16" s="120">
        <v>0.53494423625367971</v>
      </c>
      <c r="SA16" s="120">
        <v>0.53413991092798174</v>
      </c>
      <c r="SB16" s="120">
        <v>0.53413991093578306</v>
      </c>
      <c r="SC16" s="120">
        <v>0.53333142825814328</v>
      </c>
      <c r="SD16" s="120">
        <v>0.53333142826534874</v>
      </c>
      <c r="SE16" s="120">
        <v>0.53251875260824055</v>
      </c>
      <c r="SF16" s="120">
        <v>0.53251875261489123</v>
      </c>
      <c r="SG16" s="120">
        <v>0.5317018479263399</v>
      </c>
      <c r="SH16" s="120">
        <v>0.53170184793247477</v>
      </c>
      <c r="SI16" s="120">
        <v>0.53088067772962177</v>
      </c>
      <c r="SJ16" s="120">
        <v>0.53088067773527647</v>
      </c>
      <c r="SK16" s="120">
        <v>0.53005520509781823</v>
      </c>
      <c r="SL16" s="120">
        <v>0.53005520510302706</v>
      </c>
      <c r="SM16" s="120">
        <v>0.52922539266654034</v>
      </c>
      <c r="SN16" s="120">
        <v>0.52922539267133406</v>
      </c>
      <c r="SO16" s="120">
        <v>0.52839120262047357</v>
      </c>
      <c r="SP16" s="120">
        <v>0.52839120262488248</v>
      </c>
      <c r="SQ16" s="120">
        <v>0.52755259668645182</v>
      </c>
      <c r="SR16" s="120">
        <v>0.52755259669050336</v>
      </c>
      <c r="SS16" s="120">
        <v>0.52670953612640636</v>
      </c>
      <c r="ST16" s="120">
        <v>0.52670953613012794</v>
      </c>
      <c r="SU16" s="120">
        <v>0.52586198173017529</v>
      </c>
      <c r="SV16" s="120">
        <v>0.52586198173359089</v>
      </c>
      <c r="SW16" s="120">
        <v>0.52500989380818974</v>
      </c>
      <c r="SX16" s="120">
        <v>0.52500989381132135</v>
      </c>
      <c r="SY16" s="120">
        <v>0.52415323218401189</v>
      </c>
      <c r="SZ16" s="120">
        <v>0.52415323218688148</v>
      </c>
      <c r="TA16" s="120">
        <v>0.52329195618674329</v>
      </c>
      <c r="TB16" s="120">
        <v>0.52329195618937141</v>
      </c>
      <c r="TC16" s="120">
        <v>0.52242602464328669</v>
      </c>
      <c r="TD16" s="120">
        <v>0.5224260246456891</v>
      </c>
      <c r="TE16" s="120">
        <v>0.52155539587045585</v>
      </c>
      <c r="TF16" s="120">
        <v>0.5215553958726532</v>
      </c>
      <c r="TG16" s="120">
        <v>0.52068002766695398</v>
      </c>
      <c r="TH16" s="120">
        <v>0.52068002766896027</v>
      </c>
      <c r="TI16" s="120">
        <v>0.51979987730517652</v>
      </c>
      <c r="TJ16" s="120">
        <v>0.5197998773070075</v>
      </c>
      <c r="TK16" s="120">
        <v>0.51891490152287456</v>
      </c>
      <c r="TL16" s="120">
        <v>0.51891490152454434</v>
      </c>
      <c r="TM16" s="120">
        <v>0.5180250565146578</v>
      </c>
      <c r="TN16" s="120">
        <v>0.51802505651617869</v>
      </c>
      <c r="TO16" s="120">
        <v>0.51713029792332732</v>
      </c>
      <c r="TP16" s="120">
        <v>0.5171302979247121</v>
      </c>
      <c r="TQ16" s="120">
        <v>0.51623058083105267</v>
      </c>
      <c r="TR16" s="120">
        <v>0.51623058083231199</v>
      </c>
      <c r="TS16" s="120">
        <v>0.51532585975036704</v>
      </c>
      <c r="TT16" s="120">
        <v>0.51532585975151102</v>
      </c>
      <c r="TU16" s="120">
        <v>0.51441608861500154</v>
      </c>
      <c r="TV16" s="120">
        <v>0.51441608861604027</v>
      </c>
      <c r="TW16" s="120">
        <v>0.51350122077053129</v>
      </c>
      <c r="TX16" s="120">
        <v>0.51350122077147353</v>
      </c>
      <c r="TY16" s="120">
        <v>0.51258120896485093</v>
      </c>
      <c r="TZ16" s="120">
        <v>0.51258120896570514</v>
      </c>
      <c r="UA16" s="120">
        <v>0.51165600533845179</v>
      </c>
      <c r="UB16" s="120">
        <v>0.51165600533922462</v>
      </c>
      <c r="UC16" s="120">
        <v>0.51072556141452485</v>
      </c>
      <c r="UD16" s="120">
        <v>0.51072556141522385</v>
      </c>
      <c r="UE16" s="120">
        <v>0.50978982808885287</v>
      </c>
      <c r="UF16" s="120">
        <v>0.50978982808948448</v>
      </c>
      <c r="UG16" s="120">
        <v>0.50884875561952236</v>
      </c>
      <c r="UH16" s="120">
        <v>0.50884875562009213</v>
      </c>
      <c r="UI16" s="120">
        <v>0.50790229361641726</v>
      </c>
      <c r="UJ16" s="120">
        <v>0.50790229361693107</v>
      </c>
      <c r="UK16" s="120">
        <v>0.50695039103051653</v>
      </c>
      <c r="UL16" s="120">
        <v>0.50695039103097883</v>
      </c>
      <c r="UM16" s="120">
        <v>0.50599299614297266</v>
      </c>
      <c r="UN16" s="120">
        <v>0.50599299614338933</v>
      </c>
      <c r="UO16" s="120">
        <v>0.50503005655397948</v>
      </c>
      <c r="UP16" s="120">
        <v>0.50503005655435362</v>
      </c>
      <c r="UQ16" s="120">
        <v>0.50406151917141262</v>
      </c>
      <c r="UR16" s="120">
        <v>0.50406151917174902</v>
      </c>
      <c r="US16" s="120">
        <v>0.50308733019924745</v>
      </c>
      <c r="UT16" s="120">
        <v>0.50308733019954888</v>
      </c>
      <c r="UU16" s="120">
        <v>0.50210743512574585</v>
      </c>
      <c r="UV16" s="120">
        <v>0.50210743512601608</v>
      </c>
      <c r="UW16" s="120">
        <v>0.5011217787114004</v>
      </c>
      <c r="UX16" s="120">
        <v>0.50112177871164298</v>
      </c>
      <c r="UY16" s="120">
        <v>0.50013030497664368</v>
      </c>
      <c r="UZ16" s="120">
        <v>0.50013030497686017</v>
      </c>
      <c r="VA16" s="120">
        <v>0.49913295718930001</v>
      </c>
      <c r="VB16" s="120">
        <v>0.49913295718949302</v>
      </c>
      <c r="VC16" s="120">
        <v>0.49812967785179507</v>
      </c>
      <c r="VD16" s="120">
        <v>0.49812967785196699</v>
      </c>
      <c r="VE16" s="120">
        <v>0.49712040868809521</v>
      </c>
      <c r="VF16" s="120">
        <v>0.49712040868824825</v>
      </c>
      <c r="VG16" s="120">
        <v>0.49610509063038638</v>
      </c>
      <c r="VH16" s="120">
        <v>0.49610509063052299</v>
      </c>
      <c r="VI16" s="120">
        <v>0.49508366380548091</v>
      </c>
      <c r="VJ16" s="120">
        <v>0.49508366380560243</v>
      </c>
      <c r="VK16" s="120">
        <v>0.49405606752094572</v>
      </c>
      <c r="VL16" s="120">
        <v>0.49405606752105286</v>
      </c>
      <c r="VM16" s="120">
        <v>0.49302224025094243</v>
      </c>
      <c r="VN16" s="120">
        <v>0.4930222402510383</v>
      </c>
      <c r="VO16" s="120">
        <v>0.49198211962178495</v>
      </c>
      <c r="VP16" s="120">
        <v>0.49198211962187</v>
      </c>
      <c r="VQ16" s="120">
        <v>0.49093564239718701</v>
      </c>
      <c r="VR16" s="120">
        <v>0.49093564239726178</v>
      </c>
      <c r="VS16" s="120">
        <v>0.48988274446321461</v>
      </c>
      <c r="VT16" s="120">
        <v>0.48988274446328073</v>
      </c>
      <c r="VU16" s="120">
        <v>0.48882336081292355</v>
      </c>
      <c r="VV16" s="120">
        <v>0.48882336081298117</v>
      </c>
      <c r="VW16" s="120">
        <v>0.4877574255306712</v>
      </c>
      <c r="VX16" s="120">
        <v>0.48775742553072271</v>
      </c>
      <c r="VY16" s="120">
        <v>0.48668487177611325</v>
      </c>
      <c r="VZ16" s="120">
        <v>0.48668487177615866</v>
      </c>
      <c r="WA16" s="120">
        <v>0.48560563176785337</v>
      </c>
      <c r="WB16" s="120">
        <v>0.48560563176789306</v>
      </c>
      <c r="WC16" s="120">
        <v>0.4845196367667578</v>
      </c>
      <c r="WD16" s="120">
        <v>0.48451963676679255</v>
      </c>
      <c r="WE16" s="120">
        <v>0.48342681705891777</v>
      </c>
      <c r="WF16" s="120">
        <v>0.48342681705894763</v>
      </c>
      <c r="WG16" s="120">
        <v>0.48232710193824857</v>
      </c>
      <c r="WH16" s="120">
        <v>0.4823271019382751</v>
      </c>
      <c r="WI16" s="120">
        <v>0.48122041968872975</v>
      </c>
      <c r="WJ16" s="120">
        <v>0.4812204196887524</v>
      </c>
      <c r="WK16" s="120">
        <v>0.48010669756625768</v>
      </c>
      <c r="WL16" s="120">
        <v>0.48010669756627805</v>
      </c>
      <c r="WM16" s="120">
        <v>0.47898586178012481</v>
      </c>
      <c r="WN16" s="120">
        <v>0.47898586178014274</v>
      </c>
      <c r="WO16" s="120">
        <v>0.47785783747409416</v>
      </c>
      <c r="WP16" s="120">
        <v>0.47785783747410948</v>
      </c>
      <c r="WQ16" s="120">
        <v>0.47672254870707548</v>
      </c>
      <c r="WR16" s="120">
        <v>0.47672254870708808</v>
      </c>
      <c r="WS16" s="120">
        <v>0.47557991843338721</v>
      </c>
      <c r="WT16" s="120">
        <v>0.4755799184333987</v>
      </c>
      <c r="WU16" s="120">
        <v>0.47442986848259533</v>
      </c>
      <c r="WV16" s="120">
        <v>0.47442986848260471</v>
      </c>
      <c r="WW16" s="120">
        <v>0.47327231953891657</v>
      </c>
      <c r="WX16" s="120">
        <v>0.47327231953892496</v>
      </c>
      <c r="WY16" s="120">
        <v>0.47210719112018051</v>
      </c>
      <c r="WZ16" s="120">
        <v>0.47210719112018756</v>
      </c>
      <c r="XA16" s="120">
        <v>0.47093440155633509</v>
      </c>
      <c r="XB16" s="120">
        <v>0.47093440155634153</v>
      </c>
      <c r="XC16" s="120">
        <v>0.4697538679674888</v>
      </c>
      <c r="XD16" s="120">
        <v>0.46975386796749441</v>
      </c>
      <c r="XE16" s="120">
        <v>0.46856550624147564</v>
      </c>
      <c r="XF16" s="120">
        <v>0.46856550624148008</v>
      </c>
      <c r="XG16" s="120">
        <v>0.46736923101092942</v>
      </c>
      <c r="XH16" s="120">
        <v>0.46736923101093275</v>
      </c>
      <c r="XI16" s="120">
        <v>0.4661649556298636</v>
      </c>
      <c r="XJ16" s="120">
        <v>0.46616495562986682</v>
      </c>
      <c r="XK16" s="120">
        <v>0.464952592149738</v>
      </c>
      <c r="XL16" s="120">
        <v>0.464952592149741</v>
      </c>
      <c r="XM16" s="120">
        <v>0.46373205129499734</v>
      </c>
      <c r="XN16" s="120">
        <v>0.46373205129499967</v>
      </c>
      <c r="XO16" s="120">
        <v>0.46250324243807839</v>
      </c>
      <c r="XP16" s="120">
        <v>0.4625032424380805</v>
      </c>
      <c r="XQ16" s="120">
        <v>0.46126607357386845</v>
      </c>
      <c r="XR16" s="120">
        <v>0.46126607357387006</v>
      </c>
      <c r="XS16" s="120">
        <v>0.46002045129359564</v>
      </c>
      <c r="XT16" s="120">
        <v>0.46002045129359753</v>
      </c>
      <c r="XU16" s="120">
        <v>0.45876628075815085</v>
      </c>
      <c r="XV16" s="120">
        <v>0.45876628075815257</v>
      </c>
      <c r="XW16" s="120">
        <v>0.45750346567081412</v>
      </c>
      <c r="XX16" s="120">
        <v>0.4575034656708149</v>
      </c>
      <c r="XY16" s="120">
        <v>0.45623190824937998</v>
      </c>
      <c r="XZ16" s="120">
        <v>0.45623190824938087</v>
      </c>
      <c r="YA16" s="120">
        <v>0.45495150919766508</v>
      </c>
      <c r="YB16" s="120">
        <v>0.45495150919766636</v>
      </c>
      <c r="YC16" s="120">
        <v>0.45366216767638279</v>
      </c>
      <c r="YD16" s="120">
        <v>0.45366216767638379</v>
      </c>
      <c r="YE16" s="120">
        <v>0.45236378127336835</v>
      </c>
      <c r="YF16" s="120">
        <v>0.45236378127336863</v>
      </c>
      <c r="YG16" s="120">
        <v>0.45105624597314276</v>
      </c>
      <c r="YH16" s="120">
        <v>0.45105624597314264</v>
      </c>
      <c r="YI16" s="120">
        <v>0.44973945612579669</v>
      </c>
      <c r="YJ16" s="120">
        <v>0.4497394561257973</v>
      </c>
      <c r="YK16" s="120">
        <v>0.44841330441518135</v>
      </c>
      <c r="YL16" s="120">
        <v>0.44841330441518179</v>
      </c>
      <c r="YM16" s="120">
        <v>0.44707768182638424</v>
      </c>
      <c r="YN16" s="120">
        <v>0.44707768182638452</v>
      </c>
      <c r="YO16" s="120">
        <v>0.44573247761248086</v>
      </c>
      <c r="YP16" s="120">
        <v>0.44573247761248058</v>
      </c>
      <c r="YQ16" s="120">
        <v>0.44437757926053689</v>
      </c>
      <c r="YR16" s="120">
        <v>0.44437757926053634</v>
      </c>
      <c r="YS16" s="120">
        <v>0.44301287245685328</v>
      </c>
      <c r="YT16" s="120">
        <v>0.44301287245685333</v>
      </c>
      <c r="YU16" s="120">
        <v>0.44163824105142846</v>
      </c>
      <c r="YV16" s="120">
        <v>0.44163824105142868</v>
      </c>
      <c r="YW16" s="120">
        <v>0.44025356702161883</v>
      </c>
      <c r="YX16" s="120">
        <v>0.44025356702161889</v>
      </c>
      <c r="YY16" s="120">
        <v>0.4388587304349893</v>
      </c>
      <c r="YZ16" s="120">
        <v>0.43885873043498852</v>
      </c>
      <c r="ZA16" s="120">
        <v>0.43745360941132044</v>
      </c>
      <c r="ZB16" s="120">
        <v>0.43745360941132105</v>
      </c>
      <c r="ZC16" s="120">
        <v>0.43603808008377454</v>
      </c>
      <c r="ZD16" s="120">
        <v>0.43603808008377443</v>
      </c>
      <c r="ZE16" s="120">
        <v>0.43461201655916698</v>
      </c>
      <c r="ZF16" s="120">
        <v>0.43461201655916698</v>
      </c>
      <c r="ZG16" s="120">
        <v>0.43317529087736611</v>
      </c>
      <c r="ZH16" s="120">
        <v>0.43317529087736623</v>
      </c>
      <c r="ZI16" s="120">
        <v>0.43172777296976589</v>
      </c>
      <c r="ZJ16" s="120">
        <v>0.43172777296976617</v>
      </c>
      <c r="ZK16" s="120">
        <v>0.43026933061683009</v>
      </c>
      <c r="ZL16" s="120">
        <v>0.43026933061682981</v>
      </c>
      <c r="ZM16" s="120">
        <v>0.42879982940468153</v>
      </c>
      <c r="ZN16" s="120">
        <v>0.42879982940468142</v>
      </c>
      <c r="ZO16" s="120">
        <v>0.42731913268071814</v>
      </c>
      <c r="ZP16" s="120">
        <v>0.42731913268071819</v>
      </c>
      <c r="ZQ16" s="120">
        <v>0.4258271015082295</v>
      </c>
      <c r="ZR16" s="120">
        <v>0.42582710150822967</v>
      </c>
      <c r="ZS16" s="120">
        <v>0.42432359462000246</v>
      </c>
      <c r="ZT16" s="120">
        <v>0.42432359462000246</v>
      </c>
      <c r="ZU16" s="120">
        <v>0.42280846837088437</v>
      </c>
      <c r="ZV16" s="120">
        <v>0.42280846837088465</v>
      </c>
      <c r="ZW16" s="120">
        <v>0.42128157668928812</v>
      </c>
      <c r="ZX16" s="120">
        <v>0.42128157668928812</v>
      </c>
      <c r="ZY16" s="120">
        <v>0.41974277102761742</v>
      </c>
      <c r="ZZ16" s="120">
        <v>0.41974277102761753</v>
      </c>
      <c r="AAA16" s="120">
        <v>0.41819190031158998</v>
      </c>
      <c r="AAB16" s="120">
        <v>0.41819190031158948</v>
      </c>
      <c r="AAC16" s="120">
        <v>0.41662881088843262</v>
      </c>
      <c r="AAD16" s="120">
        <v>0.41662881088843318</v>
      </c>
      <c r="AAE16" s="120">
        <v>0.41505334647393699</v>
      </c>
      <c r="AAF16" s="120">
        <v>0.41505334647393777</v>
      </c>
      <c r="AAG16" s="120">
        <v>0.41346534809834429</v>
      </c>
      <c r="AAH16" s="120">
        <v>0.41346534809834445</v>
      </c>
      <c r="AAI16" s="120">
        <v>0.41186465405104067</v>
      </c>
      <c r="AAJ16" s="120">
        <v>0.41186465405104017</v>
      </c>
      <c r="AAK16" s="120">
        <v>0.4102510998240459</v>
      </c>
      <c r="AAL16" s="120">
        <v>0.41025109982404612</v>
      </c>
      <c r="AAM16" s="120">
        <v>0.40862451805427324</v>
      </c>
      <c r="AAN16" s="120">
        <v>0.40862451805427286</v>
      </c>
      <c r="AAO16" s="120">
        <v>0.40698473846453131</v>
      </c>
      <c r="AAP16" s="120">
        <v>0.40698473846453159</v>
      </c>
      <c r="AAQ16" s="120">
        <v>0.40533158780326528</v>
      </c>
      <c r="AAR16" s="120">
        <v>0.40533158780326506</v>
      </c>
      <c r="AAS16" s="120">
        <v>0.40366488978299753</v>
      </c>
      <c r="AAT16" s="120">
        <v>0.40366488978299703</v>
      </c>
      <c r="AAU16" s="120">
        <v>0.4019844650174681</v>
      </c>
      <c r="AAV16" s="120">
        <v>0.4019844650174681</v>
      </c>
      <c r="AAW16" s="120">
        <v>0.40029013095744603</v>
      </c>
      <c r="AAX16" s="120">
        <v>0.40029013095744587</v>
      </c>
      <c r="AAY16" s="120">
        <v>0.39858170182519354</v>
      </c>
      <c r="AAZ16" s="120">
        <v>0.39858170182519337</v>
      </c>
      <c r="ABA16" s="120">
        <v>0.39685898854757529</v>
      </c>
      <c r="ABB16" s="120">
        <v>0.3968589885475754</v>
      </c>
      <c r="ABC16" s="120">
        <v>0.39512179868779213</v>
      </c>
      <c r="ABD16" s="120">
        <v>0.39512179868779196</v>
      </c>
      <c r="ABE16" s="120">
        <v>0.39336993637572815</v>
      </c>
      <c r="ABF16" s="120">
        <v>0.39336993637572837</v>
      </c>
      <c r="ABG16" s="120">
        <v>0.39160320223690226</v>
      </c>
      <c r="ABH16" s="120">
        <v>0.39160320223690204</v>
      </c>
      <c r="ABI16" s="120">
        <v>0.38982139332000504</v>
      </c>
      <c r="ABJ16" s="120">
        <v>0.38982139332000509</v>
      </c>
      <c r="ABK16" s="120">
        <v>0.38802430302303209</v>
      </c>
      <c r="ABL16" s="120">
        <v>0.38802430302303181</v>
      </c>
      <c r="ABM16" s="120">
        <v>0.38621172101798634</v>
      </c>
      <c r="ABN16" s="120">
        <v>0.38621172101798706</v>
      </c>
      <c r="ABO16" s="120">
        <v>0.38438343317417123</v>
      </c>
      <c r="ABP16" s="120">
        <v>0.38438343317417123</v>
      </c>
      <c r="ABQ16" s="120">
        <v>0.38253922148005021</v>
      </c>
      <c r="ABR16" s="120">
        <v>0.38253922148005071</v>
      </c>
      <c r="ABS16" s="120">
        <v>0.38067886396370443</v>
      </c>
      <c r="ABT16" s="120">
        <v>0.38067886396370443</v>
      </c>
      <c r="ABU16" s="120">
        <v>0.37880213461187418</v>
      </c>
      <c r="ABV16" s="120">
        <v>0.3788021346118749</v>
      </c>
      <c r="ABW16" s="120">
        <v>0.37690880328761167</v>
      </c>
      <c r="ABX16" s="120">
        <v>0.37690880328761156</v>
      </c>
      <c r="ABY16" s="120">
        <v>0.37499863564655345</v>
      </c>
      <c r="ABZ16" s="120">
        <v>0.37499863564655289</v>
      </c>
      <c r="ACA16" s="120">
        <v>0.37307139305184317</v>
      </c>
      <c r="ACB16" s="120">
        <v>0.37307139305184289</v>
      </c>
      <c r="ACC16" s="120">
        <v>0.37112683248773287</v>
      </c>
      <c r="ACD16" s="120">
        <v>0.37112683248773298</v>
      </c>
      <c r="ACE16" s="120">
        <v>0.36916470647188859</v>
      </c>
      <c r="ACF16" s="120">
        <v>0.36916470647188893</v>
      </c>
      <c r="ACG16" s="120">
        <v>0.3671847629664613</v>
      </c>
      <c r="ACH16" s="120">
        <v>0.3671847629664613</v>
      </c>
      <c r="ACI16" s="120">
        <v>0.36518674528795542</v>
      </c>
      <c r="ACJ16" s="120">
        <v>0.36518674528795525</v>
      </c>
      <c r="ACK16" s="120">
        <v>0.36317039201597251</v>
      </c>
      <c r="ACL16" s="120">
        <v>0.36317039201597218</v>
      </c>
      <c r="ACM16" s="120">
        <v>0.36113543690088767</v>
      </c>
      <c r="ACN16" s="120">
        <v>0.36113543690088773</v>
      </c>
      <c r="ACO16" s="120">
        <v>0.35908160877055123</v>
      </c>
      <c r="ACP16" s="120">
        <v>0.3590816087705514</v>
      </c>
      <c r="ACQ16" s="120">
        <v>0.35700863143609907</v>
      </c>
      <c r="ACR16" s="120">
        <v>0.3570086314360994</v>
      </c>
      <c r="ACS16" s="120">
        <v>0.35491622359698721</v>
      </c>
      <c r="ACT16" s="120">
        <v>0.35491622359698671</v>
      </c>
      <c r="ACU16" s="120">
        <v>0.35280409874537172</v>
      </c>
      <c r="ACV16" s="120">
        <v>0.3528040987453715</v>
      </c>
      <c r="ACW16" s="120">
        <v>0.35067196506997012</v>
      </c>
      <c r="ACX16" s="120">
        <v>0.35067196506996956</v>
      </c>
      <c r="ACY16" s="120">
        <v>0.34851952535956376</v>
      </c>
      <c r="ACZ16" s="120">
        <v>0.34851952535956365</v>
      </c>
      <c r="ADA16" s="120">
        <v>0.34634647690632447</v>
      </c>
      <c r="ADB16" s="120">
        <v>0.34634647690632425</v>
      </c>
      <c r="ADC16" s="120">
        <v>0.34415251140915043</v>
      </c>
      <c r="ADD16" s="120">
        <v>0.34415251140915021</v>
      </c>
      <c r="ADE16" s="120">
        <v>0.34193731487725343</v>
      </c>
      <c r="ADF16" s="120">
        <v>0.34193731487725421</v>
      </c>
      <c r="ADG16" s="120">
        <v>0.33970056753424294</v>
      </c>
      <c r="ADH16" s="120">
        <v>0.33970056753424338</v>
      </c>
      <c r="ADI16" s="120">
        <v>0.33744194372297892</v>
      </c>
      <c r="ADJ16" s="120">
        <v>0.33744194372297898</v>
      </c>
      <c r="ADK16" s="120">
        <v>0.33516111181152425</v>
      </c>
      <c r="ADL16" s="120">
        <v>0.33516111181152441</v>
      </c>
      <c r="ADM16" s="120">
        <v>0.33285773410053865</v>
      </c>
      <c r="ADN16" s="120">
        <v>0.33285773410053859</v>
      </c>
      <c r="ADO16" s="120">
        <v>0.33053146673250533</v>
      </c>
      <c r="ADP16" s="120">
        <v>0.33053146673250616</v>
      </c>
      <c r="ADQ16" s="120">
        <v>0.32818195960323371</v>
      </c>
      <c r="ADR16" s="120">
        <v>0.32818195960323315</v>
      </c>
      <c r="ADS16" s="120">
        <v>0.32580885627610612</v>
      </c>
      <c r="ADT16" s="120">
        <v>0.32580885627610634</v>
      </c>
      <c r="ADU16" s="120">
        <v>0.32341179389963415</v>
      </c>
      <c r="ADV16" s="120">
        <v>0.32341179389963393</v>
      </c>
      <c r="ADW16" s="120">
        <v>0.32099040312889343</v>
      </c>
      <c r="ADX16" s="120">
        <v>0.32099040312889288</v>
      </c>
      <c r="ADY16" s="120">
        <v>0.31854430805152217</v>
      </c>
      <c r="ADZ16" s="120">
        <v>0.31854430805152217</v>
      </c>
      <c r="AEA16" s="120">
        <v>0.31607312611901278</v>
      </c>
      <c r="AEB16" s="120">
        <v>0.31607312611901206</v>
      </c>
      <c r="AEC16" s="120">
        <v>0.31357646808410483</v>
      </c>
      <c r="AED16" s="120">
        <v>0.31357646808410483</v>
      </c>
      <c r="AEE16" s="120">
        <v>0.31105393794520925</v>
      </c>
      <c r="AEF16" s="120">
        <v>0.31105393794520936</v>
      </c>
      <c r="AEG16" s="120">
        <v>0.30850513289883197</v>
      </c>
      <c r="AEH16" s="120">
        <v>0.3085051328988323</v>
      </c>
      <c r="AEI16" s="120">
        <v>0.30592964330114131</v>
      </c>
      <c r="AEJ16" s="120">
        <v>0.30592964330114186</v>
      </c>
      <c r="AEK16" s="120">
        <v>0.30332705263989146</v>
      </c>
      <c r="AEL16" s="120">
        <v>0.30332705263989135</v>
      </c>
      <c r="AEM16" s="120">
        <v>0.30069693751806337</v>
      </c>
      <c r="AEN16" s="120">
        <v>0.30069693751806376</v>
      </c>
      <c r="AEO16" s="120">
        <v>0.29803886765075099</v>
      </c>
      <c r="AEP16" s="120">
        <v>0.29803886765075077</v>
      </c>
      <c r="AEQ16" s="120">
        <v>0.29535240587693562</v>
      </c>
      <c r="AER16" s="120">
        <v>0.2953524058769354</v>
      </c>
      <c r="AES16" s="120">
        <v>0.29263710818802979</v>
      </c>
      <c r="AET16" s="120">
        <v>0.29263710818802985</v>
      </c>
      <c r="AEU16" s="120">
        <v>0.28989252377520608</v>
      </c>
      <c r="AEV16" s="120">
        <v>0.28989252377520647</v>
      </c>
      <c r="AEW16" s="120">
        <v>0.28711819509781056</v>
      </c>
      <c r="AEX16" s="120">
        <v>0.28711819509781022</v>
      </c>
      <c r="AEY16" s="120">
        <v>0.28431365797534558</v>
      </c>
      <c r="AEZ16" s="120">
        <v>0.28431365797534552</v>
      </c>
      <c r="AFA16" s="120">
        <v>0.28147844170582398</v>
      </c>
      <c r="AFB16" s="120">
        <v>0.28147844170582331</v>
      </c>
      <c r="AFC16" s="120">
        <v>0.27861206921355952</v>
      </c>
      <c r="AFD16" s="120">
        <v>0.27861206921356008</v>
      </c>
      <c r="AFE16" s="120">
        <v>0.27571405722982217</v>
      </c>
      <c r="AFF16" s="120">
        <v>0.27571405722982223</v>
      </c>
      <c r="AFG16" s="120">
        <v>0.27278391651012301</v>
      </c>
      <c r="AFH16" s="120">
        <v>0.27278391651012296</v>
      </c>
      <c r="AFI16" s="120">
        <v>0.2698211520923407</v>
      </c>
      <c r="AFJ16" s="120">
        <v>0.26982115209234064</v>
      </c>
      <c r="AFK16" s="120">
        <v>0.26682526360032183</v>
      </c>
      <c r="AFL16" s="120">
        <v>0.26682526360032172</v>
      </c>
      <c r="AFM16" s="120">
        <v>0.26379574559812269</v>
      </c>
      <c r="AFN16" s="120">
        <v>0.26379574559812302</v>
      </c>
      <c r="AFO16" s="120">
        <v>0.26073208800060271</v>
      </c>
      <c r="AFP16" s="120">
        <v>0.26073208800060255</v>
      </c>
      <c r="AFQ16" s="120">
        <v>0.25763377654672193</v>
      </c>
      <c r="AFR16" s="120">
        <v>0.25763377654672187</v>
      </c>
      <c r="AFS16" s="120">
        <v>0.2545002933425905</v>
      </c>
      <c r="AFT16" s="120">
        <v>0.25450029334258994</v>
      </c>
      <c r="AFU16" s="120">
        <v>0.25133111748209419</v>
      </c>
      <c r="AFV16" s="120">
        <v>0.25133111748209414</v>
      </c>
      <c r="AFW16" s="120">
        <v>0.24812572575379227</v>
      </c>
      <c r="AFX16" s="120">
        <v>0.24812572575379249</v>
      </c>
      <c r="AFY16" s="120">
        <v>0.24488359344375729</v>
      </c>
      <c r="AFZ16" s="120">
        <v>0.24488359344375724</v>
      </c>
      <c r="AGA16" s="120">
        <v>0.24160419524510107</v>
      </c>
      <c r="AGB16" s="120">
        <v>0.24160419524510107</v>
      </c>
      <c r="AGC16" s="120">
        <v>0.23828700628615287</v>
      </c>
      <c r="AGD16" s="120">
        <v>0.23828700628615301</v>
      </c>
      <c r="AGE16" s="120">
        <v>0.23493150329059709</v>
      </c>
      <c r="AGF16" s="120">
        <v>0.23493150329059695</v>
      </c>
      <c r="AGG16" s="120">
        <v>0.23153716588439516</v>
      </c>
      <c r="AGH16" s="120">
        <v>0.23153716588439513</v>
      </c>
      <c r="AGI16" s="120">
        <v>0.22810347806601286</v>
      </c>
      <c r="AGJ16" s="120">
        <v>0.228103478066013</v>
      </c>
      <c r="AGK16" s="120">
        <v>0.2246299298583625</v>
      </c>
      <c r="AGL16" s="120">
        <v>0.22462992985836244</v>
      </c>
      <c r="AGM16" s="120">
        <v>0.22111601916299531</v>
      </c>
      <c r="AGN16" s="120">
        <v>0.22111601916299511</v>
      </c>
      <c r="AGO16" s="120">
        <v>0.21756125383946096</v>
      </c>
      <c r="AGP16" s="120">
        <v>0.21756125383946112</v>
      </c>
      <c r="AGQ16" s="120">
        <v>0.21396515403542088</v>
      </c>
      <c r="AGR16" s="120">
        <v>0.21396515403542074</v>
      </c>
      <c r="AGS16" s="120">
        <v>0.21032725479608777</v>
      </c>
      <c r="AGT16" s="120">
        <v>0.21032725479608771</v>
      </c>
      <c r="AGU16" s="120">
        <v>0.2066471089849431</v>
      </c>
      <c r="AGV16" s="120">
        <v>0.20664710898494315</v>
      </c>
      <c r="AGW16" s="120">
        <v>0.20292429055143829</v>
      </c>
      <c r="AGX16" s="120">
        <v>0.20292429055143807</v>
      </c>
      <c r="AGY16" s="120">
        <v>0.19915839818564496</v>
      </c>
      <c r="AGZ16" s="120">
        <v>0.19915839818564479</v>
      </c>
      <c r="AHA16" s="120">
        <v>0.19534905940457875</v>
      </c>
      <c r="AHB16" s="120">
        <v>0.19534905940457867</v>
      </c>
      <c r="AHC16" s="120">
        <v>0.19149593512028204</v>
      </c>
      <c r="AHD16" s="120">
        <v>0.1914959351202819</v>
      </c>
      <c r="AHE16" s="120">
        <v>0.1875987247457758</v>
      </c>
      <c r="AHF16" s="120">
        <v>0.18759872474577588</v>
      </c>
      <c r="AHG16" s="120">
        <v>0.18365717190177477</v>
      </c>
      <c r="AHH16" s="120">
        <v>0.18365717190177491</v>
      </c>
      <c r="AHI16" s="120">
        <v>0.17967107079467187</v>
      </c>
      <c r="AHJ16" s="120">
        <v>0.17967107079467184</v>
      </c>
      <c r="AHK16" s="120">
        <v>0.17564027334488011</v>
      </c>
      <c r="AHL16" s="120">
        <v>0.17564027334487986</v>
      </c>
      <c r="AHM16" s="120">
        <v>0.171564697154242</v>
      </c>
      <c r="AHN16" s="120">
        <v>0.17156469715424205</v>
      </c>
      <c r="AHO16" s="120">
        <v>0.16744433441205864</v>
      </c>
      <c r="AHP16" s="120">
        <v>0.16744433441205855</v>
      </c>
      <c r="AHQ16" s="120">
        <v>0.16327926185142785</v>
      </c>
      <c r="AHR16" s="120">
        <v>0.16327926185142788</v>
      </c>
      <c r="AHS16" s="120">
        <v>0.15906965188123803</v>
      </c>
      <c r="AHT16" s="120">
        <v>0.15906965188123778</v>
      </c>
      <c r="AHU16" s="120">
        <v>0.15481578503442867</v>
      </c>
      <c r="AHV16" s="120">
        <v>0.15481578503442867</v>
      </c>
      <c r="AHW16" s="120">
        <v>0.15051806389022959</v>
      </c>
      <c r="AHX16" s="120">
        <v>0.15051806389022979</v>
      </c>
      <c r="AHY16" s="120">
        <v>0.14617702864715287</v>
      </c>
      <c r="AHZ16" s="120">
        <v>0.14617702864715293</v>
      </c>
      <c r="AIA16" s="120">
        <v>0.14179337454474716</v>
      </c>
      <c r="AIB16" s="120">
        <v>0.14179337454474727</v>
      </c>
      <c r="AIC16" s="120">
        <v>0.13736797135565207</v>
      </c>
      <c r="AID16" s="120">
        <v>0.13736797135565187</v>
      </c>
      <c r="AIE16" s="120">
        <v>0.13290188519546181</v>
      </c>
      <c r="AIF16" s="120">
        <v>0.13290188519546192</v>
      </c>
      <c r="AIG16" s="120">
        <v>0.12839640292640078</v>
      </c>
      <c r="AIH16" s="120">
        <v>0.12839640292640087</v>
      </c>
      <c r="AII16" s="120">
        <v>0.12385305946180147</v>
      </c>
      <c r="AIJ16" s="120">
        <v>0.12385305946180147</v>
      </c>
      <c r="AIK16" s="120">
        <v>0.11927366831176447</v>
      </c>
      <c r="AIL16" s="120">
        <v>0.11927366831176442</v>
      </c>
      <c r="AIM16" s="120">
        <v>0.11466035574580136</v>
      </c>
      <c r="AIN16" s="120">
        <v>0.11466035574580122</v>
      </c>
      <c r="AIO16" s="120">
        <v>0.11001559898513338</v>
      </c>
      <c r="AIP16" s="120">
        <v>0.11001559898513341</v>
      </c>
      <c r="AIQ16" s="120">
        <v>0.10534226887460493</v>
      </c>
      <c r="AIR16" s="120">
        <v>0.10534226887460489</v>
      </c>
      <c r="AIS16" s="120">
        <v>0.10064367752023572</v>
      </c>
      <c r="AIT16" s="120">
        <v>0.10064367752023573</v>
      </c>
      <c r="AIU16" s="120">
        <v>9.5923631410823731E-2</v>
      </c>
      <c r="AIV16" s="120">
        <v>9.5923631410823773E-2</v>
      </c>
      <c r="AIW16" s="120">
        <v>9.1186490567011502E-2</v>
      </c>
      <c r="AIX16" s="120">
        <v>9.1186490567011572E-2</v>
      </c>
      <c r="AIY16" s="120">
        <v>8.6437234273470859E-2</v>
      </c>
      <c r="AIZ16" s="120">
        <v>8.6437234273470887E-2</v>
      </c>
      <c r="AJA16" s="120">
        <v>8.1681533941540041E-2</v>
      </c>
      <c r="AJB16" s="120">
        <v>8.1681533941540041E-2</v>
      </c>
      <c r="AJC16" s="120">
        <v>7.6925833609609237E-2</v>
      </c>
      <c r="AJD16" s="120">
        <v>7.6925833609609251E-2</v>
      </c>
      <c r="AJE16" s="120">
        <v>7.2177438500922633E-2</v>
      </c>
      <c r="AJF16" s="120">
        <v>7.2177438500922564E-2</v>
      </c>
      <c r="AJG16" s="120">
        <v>6.7444611900788959E-2</v>
      </c>
      <c r="AJH16" s="120">
        <v>6.7444611900788987E-2</v>
      </c>
      <c r="AJI16" s="120">
        <v>6.2736680355828495E-2</v>
      </c>
      <c r="AJJ16" s="120">
        <v>6.2736680355828495E-2</v>
      </c>
      <c r="AJK16" s="120">
        <v>5.8064146792409073E-2</v>
      </c>
      <c r="AJL16" s="120">
        <v>5.8064146792409073E-2</v>
      </c>
      <c r="AJM16" s="120">
        <v>5.3438810537711053E-2</v>
      </c>
      <c r="AJN16" s="120">
        <v>5.3438810537711046E-2</v>
      </c>
      <c r="AJO16" s="120">
        <v>4.8873892318270329E-2</v>
      </c>
      <c r="AJP16" s="120">
        <v>4.8873892318270336E-2</v>
      </c>
      <c r="AJQ16" s="120">
        <v>4.4384160987149819E-2</v>
      </c>
      <c r="AJR16" s="120">
        <v>4.4384160987149812E-2</v>
      </c>
      <c r="AJS16" s="120">
        <v>3.9986056826052156E-2</v>
      </c>
      <c r="AJT16" s="120">
        <v>3.9986056826052156E-2</v>
      </c>
      <c r="AJU16" s="120">
        <v>3.5697803555194696E-2</v>
      </c>
      <c r="AJV16" s="120">
        <v>3.5697803555194696E-2</v>
      </c>
      <c r="AJW16" s="120">
        <v>3.1539497353151091E-2</v>
      </c>
      <c r="AJX16" s="120">
        <v>3.1539497353151091E-2</v>
      </c>
      <c r="AJY16" s="120">
        <v>2.7533155829587482E-2</v>
      </c>
      <c r="AJZ16" s="120">
        <v>2.7533155829587482E-2</v>
      </c>
      <c r="AKA16" s="120">
        <v>2.370270247047301E-2</v>
      </c>
      <c r="AKB16" s="120">
        <v>2.3702702470473017E-2</v>
      </c>
      <c r="AKC16" s="120">
        <v>2.0073851919732991E-2</v>
      </c>
      <c r="AKD16" s="120">
        <v>2.0073851919732988E-2</v>
      </c>
      <c r="AKE16" s="120">
        <v>1.6673847800120711E-2</v>
      </c>
      <c r="AKF16" s="120">
        <v>1.6673847800120711E-2</v>
      </c>
      <c r="AKG16" s="120">
        <v>1.3530986849218605E-2</v>
      </c>
      <c r="AKH16" s="120">
        <v>1.3530986849218609E-2</v>
      </c>
      <c r="AKI16" s="120">
        <v>1.0673840530216696E-2</v>
      </c>
      <c r="AKJ16" s="120">
        <v>1.0673840530216694E-2</v>
      </c>
      <c r="AKK16" s="120">
        <v>8.1300586462020874E-3</v>
      </c>
      <c r="AKL16" s="120">
        <v>8.1300586462020891E-3</v>
      </c>
      <c r="AKM16" s="120">
        <v>5.924612283706665E-3</v>
      </c>
      <c r="AKN16" s="120">
        <v>5.924612283706665E-3</v>
      </c>
      <c r="AKO16" s="120">
        <v>4.0773153305053711E-3</v>
      </c>
      <c r="AKP16" s="120">
        <v>4.0773153305053711E-3</v>
      </c>
      <c r="AKQ16" s="120">
        <v>2.5994777679443359E-3</v>
      </c>
      <c r="AKR16" s="120">
        <v>2.5994777679443359E-3</v>
      </c>
      <c r="AKS16" s="120">
        <v>1.4896392822265625E-3</v>
      </c>
      <c r="AKT16" s="120">
        <v>1.4896392822265625E-3</v>
      </c>
      <c r="AKU16" s="120">
        <v>7.28607177734375E-4</v>
      </c>
      <c r="AKV16" s="120">
        <v>7.28607177734375E-4</v>
      </c>
      <c r="AKW16" s="120">
        <v>2.74658203125E-4</v>
      </c>
      <c r="AKX16" s="120">
        <v>2.74658203125E-4</v>
      </c>
      <c r="AKY16" s="120">
        <v>6.103515625E-5</v>
      </c>
      <c r="AKZ16" s="120" t="s">
        <v>105</v>
      </c>
      <c r="ALA16" s="120" t="s">
        <v>105</v>
      </c>
      <c r="ALB16" s="120" t="s">
        <v>105</v>
      </c>
      <c r="ALC16" s="120" t="s">
        <v>105</v>
      </c>
      <c r="ALD16" s="120" t="s">
        <v>105</v>
      </c>
      <c r="ALE16" s="120" t="s">
        <v>105</v>
      </c>
      <c r="ALF16" s="120" t="s">
        <v>105</v>
      </c>
      <c r="ALG16" s="120" t="s">
        <v>105</v>
      </c>
      <c r="ALH16" s="120" t="s">
        <v>105</v>
      </c>
      <c r="ALI16" s="120" t="s">
        <v>105</v>
      </c>
      <c r="ALJ16" s="120" t="s">
        <v>105</v>
      </c>
      <c r="ALK16" s="120" t="s">
        <v>105</v>
      </c>
      <c r="ALL16" s="120" t="s">
        <v>105</v>
      </c>
      <c r="ALM16" s="120" t="s">
        <v>105</v>
      </c>
      <c r="ALN16" s="120"/>
    </row>
    <row r="17" spans="1:1002" hidden="1">
      <c r="A17" s="119">
        <v>16</v>
      </c>
      <c r="B17" s="120">
        <v>0.63527381042266462</v>
      </c>
      <c r="C17" s="120">
        <v>0.63527381042266473</v>
      </c>
      <c r="D17" s="120">
        <v>0.63493528495981455</v>
      </c>
      <c r="E17" s="120">
        <v>0.63493528495981566</v>
      </c>
      <c r="F17" s="120">
        <v>0.63459581506849594</v>
      </c>
      <c r="G17" s="120">
        <v>0.63459581506849572</v>
      </c>
      <c r="H17" s="120">
        <v>0.63425539640211359</v>
      </c>
      <c r="I17" s="120">
        <v>0.6342553964021137</v>
      </c>
      <c r="J17" s="120">
        <v>0.63391402458552015</v>
      </c>
      <c r="K17" s="120">
        <v>0.63391402458552026</v>
      </c>
      <c r="L17" s="120">
        <v>0.63357169521478196</v>
      </c>
      <c r="M17" s="120">
        <v>0.63357169521478207</v>
      </c>
      <c r="N17" s="120">
        <v>0.63322840385694001</v>
      </c>
      <c r="O17" s="120">
        <v>0.63322840385694135</v>
      </c>
      <c r="P17" s="120">
        <v>0.63288414604976995</v>
      </c>
      <c r="Q17" s="120">
        <v>0.63288414604976995</v>
      </c>
      <c r="R17" s="120">
        <v>0.63253891730153788</v>
      </c>
      <c r="S17" s="120">
        <v>0.63253891730153788</v>
      </c>
      <c r="T17" s="120">
        <v>0.63219271309075586</v>
      </c>
      <c r="U17" s="120">
        <v>0.63219271309075564</v>
      </c>
      <c r="V17" s="120">
        <v>0.63184552886593259</v>
      </c>
      <c r="W17" s="120">
        <v>0.63184552886593304</v>
      </c>
      <c r="X17" s="120">
        <v>0.63149736004532819</v>
      </c>
      <c r="Y17" s="120">
        <v>0.63149736004532797</v>
      </c>
      <c r="Z17" s="120">
        <v>0.63114820201669286</v>
      </c>
      <c r="AA17" s="120">
        <v>0.63114820201669219</v>
      </c>
      <c r="AB17" s="120">
        <v>0.63079805013701895</v>
      </c>
      <c r="AC17" s="120">
        <v>0.63079805013701895</v>
      </c>
      <c r="AD17" s="120">
        <v>0.63044689973227974</v>
      </c>
      <c r="AE17" s="120">
        <v>0.63044689973227885</v>
      </c>
      <c r="AF17" s="120">
        <v>0.63009474609716853</v>
      </c>
      <c r="AG17" s="120">
        <v>0.63009474609716798</v>
      </c>
      <c r="AH17" s="120">
        <v>0.62974158449483186</v>
      </c>
      <c r="AI17" s="120">
        <v>0.62974158449483209</v>
      </c>
      <c r="AJ17" s="120">
        <v>0.62938741015661048</v>
      </c>
      <c r="AK17" s="120">
        <v>0.62938741015661004</v>
      </c>
      <c r="AL17" s="120">
        <v>0.62903221828176614</v>
      </c>
      <c r="AM17" s="120">
        <v>0.62903221828176648</v>
      </c>
      <c r="AN17" s="120">
        <v>0.62867600403720836</v>
      </c>
      <c r="AO17" s="120">
        <v>0.62867600403720869</v>
      </c>
      <c r="AP17" s="120">
        <v>0.62831876255722408</v>
      </c>
      <c r="AQ17" s="120">
        <v>0.62831876255722352</v>
      </c>
      <c r="AR17" s="120">
        <v>0.62796048894319301</v>
      </c>
      <c r="AS17" s="120">
        <v>0.62796048894319323</v>
      </c>
      <c r="AT17" s="120">
        <v>0.62760117826331685</v>
      </c>
      <c r="AU17" s="120">
        <v>0.62760117826331696</v>
      </c>
      <c r="AV17" s="120">
        <v>0.62724082555232974</v>
      </c>
      <c r="AW17" s="120">
        <v>0.62724082555232985</v>
      </c>
      <c r="AX17" s="120">
        <v>0.62687942581121237</v>
      </c>
      <c r="AY17" s="120">
        <v>0.62687942581121259</v>
      </c>
      <c r="AZ17" s="120">
        <v>0.62651697400690387</v>
      </c>
      <c r="BA17" s="120">
        <v>0.62651697400690354</v>
      </c>
      <c r="BB17" s="120">
        <v>0.62615346507201064</v>
      </c>
      <c r="BC17" s="120">
        <v>0.62615346507201075</v>
      </c>
      <c r="BD17" s="120">
        <v>0.62578889390450798</v>
      </c>
      <c r="BE17" s="120">
        <v>0.62578889390450865</v>
      </c>
      <c r="BF17" s="120">
        <v>0.62542325536744592</v>
      </c>
      <c r="BG17" s="120">
        <v>0.62542325536744514</v>
      </c>
      <c r="BH17" s="120">
        <v>0.62505654428864088</v>
      </c>
      <c r="BI17" s="120">
        <v>0.62505654428864166</v>
      </c>
      <c r="BJ17" s="120">
        <v>0.62468875546038027</v>
      </c>
      <c r="BK17" s="120">
        <v>0.62468875546038072</v>
      </c>
      <c r="BL17" s="120">
        <v>0.62431988363910462</v>
      </c>
      <c r="BM17" s="120">
        <v>0.6243198836391044</v>
      </c>
      <c r="BN17" s="120">
        <v>0.62394992354510215</v>
      </c>
      <c r="BO17" s="120">
        <v>0.62394992354510115</v>
      </c>
      <c r="BP17" s="120">
        <v>0.62357886986219213</v>
      </c>
      <c r="BQ17" s="120">
        <v>0.62357886986219291</v>
      </c>
      <c r="BR17" s="120">
        <v>0.62320671723740961</v>
      </c>
      <c r="BS17" s="120">
        <v>0.62320671723741028</v>
      </c>
      <c r="BT17" s="120">
        <v>0.62283346028067998</v>
      </c>
      <c r="BU17" s="120">
        <v>0.62283346028068076</v>
      </c>
      <c r="BV17" s="120">
        <v>0.62245909356449514</v>
      </c>
      <c r="BW17" s="120">
        <v>0.62245909356449547</v>
      </c>
      <c r="BX17" s="120">
        <v>0.62208361162358605</v>
      </c>
      <c r="BY17" s="120">
        <v>0.62208361162358716</v>
      </c>
      <c r="BZ17" s="120">
        <v>0.62170700895459519</v>
      </c>
      <c r="CA17" s="120">
        <v>0.62170700895459563</v>
      </c>
      <c r="CB17" s="120">
        <v>0.62132928001572796</v>
      </c>
      <c r="CC17" s="120">
        <v>0.62132928001572818</v>
      </c>
      <c r="CD17" s="120">
        <v>0.62095041922642835</v>
      </c>
      <c r="CE17" s="120">
        <v>0.62095041922642802</v>
      </c>
      <c r="CF17" s="120">
        <v>0.62057042096702908</v>
      </c>
      <c r="CG17" s="120">
        <v>0.62057042096702986</v>
      </c>
      <c r="CH17" s="120">
        <v>0.62018927957840642</v>
      </c>
      <c r="CI17" s="120">
        <v>0.62018927957840619</v>
      </c>
      <c r="CJ17" s="120">
        <v>0.61980698936162526</v>
      </c>
      <c r="CK17" s="120">
        <v>0.61980698936162559</v>
      </c>
      <c r="CL17" s="120">
        <v>0.61942354457759508</v>
      </c>
      <c r="CM17" s="120">
        <v>0.61942354457759574</v>
      </c>
      <c r="CN17" s="120">
        <v>0.61903893944670352</v>
      </c>
      <c r="CO17" s="120">
        <v>0.6190389394467033</v>
      </c>
      <c r="CP17" s="120">
        <v>0.61865316814845484</v>
      </c>
      <c r="CQ17" s="120">
        <v>0.61865316814845539</v>
      </c>
      <c r="CR17" s="120">
        <v>0.61826622482111249</v>
      </c>
      <c r="CS17" s="120">
        <v>0.61826622482111215</v>
      </c>
      <c r="CT17" s="120">
        <v>0.61787810356131712</v>
      </c>
      <c r="CU17" s="120">
        <v>0.61787810356131612</v>
      </c>
      <c r="CV17" s="120">
        <v>0.61748879842372228</v>
      </c>
      <c r="CW17" s="120">
        <v>0.61748879842372129</v>
      </c>
      <c r="CX17" s="120">
        <v>0.61709830342061212</v>
      </c>
      <c r="CY17" s="120">
        <v>0.61709830342061212</v>
      </c>
      <c r="CZ17" s="120">
        <v>0.61670661252151904</v>
      </c>
      <c r="DA17" s="120">
        <v>0.6167066125215197</v>
      </c>
      <c r="DB17" s="120">
        <v>0.61631371965283999</v>
      </c>
      <c r="DC17" s="120">
        <v>0.61631371965283988</v>
      </c>
      <c r="DD17" s="120">
        <v>0.61591961869744505</v>
      </c>
      <c r="DE17" s="120">
        <v>0.61591961869744327</v>
      </c>
      <c r="DF17" s="120">
        <v>0.61552430349427534</v>
      </c>
      <c r="DG17" s="120">
        <v>0.61552430349427634</v>
      </c>
      <c r="DH17" s="120">
        <v>0.61512776783795831</v>
      </c>
      <c r="DI17" s="120">
        <v>0.61512776783795819</v>
      </c>
      <c r="DJ17" s="120">
        <v>0.61473000547838796</v>
      </c>
      <c r="DK17" s="120">
        <v>0.61473000547838863</v>
      </c>
      <c r="DL17" s="120">
        <v>0.61433101012032743</v>
      </c>
      <c r="DM17" s="120">
        <v>0.61433101012032731</v>
      </c>
      <c r="DN17" s="120">
        <v>0.61393077542299068</v>
      </c>
      <c r="DO17" s="120">
        <v>0.61393077542299079</v>
      </c>
      <c r="DP17" s="120">
        <v>0.61352929499962539</v>
      </c>
      <c r="DQ17" s="120">
        <v>0.61352929499962561</v>
      </c>
      <c r="DR17" s="120">
        <v>0.61312656241709385</v>
      </c>
      <c r="DS17" s="120">
        <v>0.61312656241709418</v>
      </c>
      <c r="DT17" s="120">
        <v>0.6127225711954416</v>
      </c>
      <c r="DU17" s="120">
        <v>0.61272257119544271</v>
      </c>
      <c r="DV17" s="120">
        <v>0.61231731480747165</v>
      </c>
      <c r="DW17" s="120">
        <v>0.6123173148074712</v>
      </c>
      <c r="DX17" s="120">
        <v>0.61191078667829446</v>
      </c>
      <c r="DY17" s="120">
        <v>0.61191078667829468</v>
      </c>
      <c r="DZ17" s="120">
        <v>0.6115029801849049</v>
      </c>
      <c r="EA17" s="120">
        <v>0.6115029801849049</v>
      </c>
      <c r="EB17" s="120">
        <v>0.61109388865572123</v>
      </c>
      <c r="EC17" s="120">
        <v>0.61109388865572045</v>
      </c>
      <c r="ED17" s="120">
        <v>0.61068350537013805</v>
      </c>
      <c r="EE17" s="120">
        <v>0.61068350537013794</v>
      </c>
      <c r="EF17" s="120">
        <v>0.61027182355806842</v>
      </c>
      <c r="EG17" s="120">
        <v>0.61027182355806897</v>
      </c>
      <c r="EH17" s="120">
        <v>0.60985883639948479</v>
      </c>
      <c r="EI17" s="120">
        <v>0.60985883639948513</v>
      </c>
      <c r="EJ17" s="120">
        <v>0.60944453702394785</v>
      </c>
      <c r="EK17" s="120">
        <v>0.60944453702394807</v>
      </c>
      <c r="EL17" s="120">
        <v>0.60902891851013174</v>
      </c>
      <c r="EM17" s="120">
        <v>0.60902891851013263</v>
      </c>
      <c r="EN17" s="120">
        <v>0.60861197388535393</v>
      </c>
      <c r="EO17" s="120">
        <v>0.60861197388535304</v>
      </c>
      <c r="EP17" s="120">
        <v>0.60819369612508056</v>
      </c>
      <c r="EQ17" s="120">
        <v>0.60819369612508045</v>
      </c>
      <c r="ER17" s="120">
        <v>0.60777407815244711</v>
      </c>
      <c r="ES17" s="120">
        <v>0.60777407815244688</v>
      </c>
      <c r="ET17" s="120">
        <v>0.60735311283775562</v>
      </c>
      <c r="EU17" s="120">
        <v>0.60735311283775562</v>
      </c>
      <c r="EV17" s="120">
        <v>0.60693079299797903</v>
      </c>
      <c r="EW17" s="120">
        <v>0.60693079299797892</v>
      </c>
      <c r="EX17" s="120">
        <v>0.60650711139625058</v>
      </c>
      <c r="EY17" s="120">
        <v>0.60650711139625058</v>
      </c>
      <c r="EZ17" s="120">
        <v>0.60608206074135407</v>
      </c>
      <c r="FA17" s="120">
        <v>0.60608206074135429</v>
      </c>
      <c r="FB17" s="120">
        <v>0.60565563368720321</v>
      </c>
      <c r="FC17" s="120">
        <v>0.60565563368720288</v>
      </c>
      <c r="FD17" s="120">
        <v>0.60522782283231902</v>
      </c>
      <c r="FE17" s="120">
        <v>0.60522782283231924</v>
      </c>
      <c r="FF17" s="120">
        <v>0.60479862071929946</v>
      </c>
      <c r="FG17" s="120">
        <v>0.60479862071929857</v>
      </c>
      <c r="FH17" s="120">
        <v>0.60436801983427557</v>
      </c>
      <c r="FI17" s="120">
        <v>0.60436801983427546</v>
      </c>
      <c r="FJ17" s="120">
        <v>0.60393601260638063</v>
      </c>
      <c r="FK17" s="120">
        <v>0.60393601260638063</v>
      </c>
      <c r="FL17" s="120">
        <v>0.60350259140718954</v>
      </c>
      <c r="FM17" s="120">
        <v>0.60350259140718832</v>
      </c>
      <c r="FN17" s="120">
        <v>0.60306774855016354</v>
      </c>
      <c r="FO17" s="120">
        <v>0.60306774855016276</v>
      </c>
      <c r="FP17" s="120">
        <v>0.60263147629009661</v>
      </c>
      <c r="FQ17" s="120">
        <v>0.60263147629009717</v>
      </c>
      <c r="FR17" s="120">
        <v>0.60219376682253667</v>
      </c>
      <c r="FS17" s="120">
        <v>0.60219376682253623</v>
      </c>
      <c r="FT17" s="120">
        <v>0.60175461228321114</v>
      </c>
      <c r="FU17" s="120">
        <v>0.60175461228321059</v>
      </c>
      <c r="FV17" s="120">
        <v>0.60131400474744334</v>
      </c>
      <c r="FW17" s="120">
        <v>0.60131400474744412</v>
      </c>
      <c r="FX17" s="120">
        <v>0.6008719362295708</v>
      </c>
      <c r="FY17" s="120">
        <v>0.60087193622957003</v>
      </c>
      <c r="FZ17" s="120">
        <v>0.60042839868233366</v>
      </c>
      <c r="GA17" s="120">
        <v>0.60042839868233355</v>
      </c>
      <c r="GB17" s="120">
        <v>0.59998338399628171</v>
      </c>
      <c r="GC17" s="120">
        <v>0.59998338399628059</v>
      </c>
      <c r="GD17" s="120">
        <v>0.59953688399915794</v>
      </c>
      <c r="GE17" s="120">
        <v>0.59953688399915772</v>
      </c>
      <c r="GF17" s="120">
        <v>0.59908889045528158</v>
      </c>
      <c r="GG17" s="120">
        <v>0.59908889045528224</v>
      </c>
      <c r="GH17" s="120">
        <v>0.59863939506492092</v>
      </c>
      <c r="GI17" s="120">
        <v>0.59863939506491959</v>
      </c>
      <c r="GJ17" s="120">
        <v>0.59818838946365416</v>
      </c>
      <c r="GK17" s="120">
        <v>0.59818838946365438</v>
      </c>
      <c r="GL17" s="120">
        <v>0.59773586522174071</v>
      </c>
      <c r="GM17" s="120">
        <v>0.59773586522174171</v>
      </c>
      <c r="GN17" s="120">
        <v>0.59728181384345869</v>
      </c>
      <c r="GO17" s="120">
        <v>0.59728181384345858</v>
      </c>
      <c r="GP17" s="120">
        <v>0.59682622676645158</v>
      </c>
      <c r="GQ17" s="120">
        <v>0.59682622676645247</v>
      </c>
      <c r="GR17" s="120">
        <v>0.59636909536106841</v>
      </c>
      <c r="GS17" s="120">
        <v>0.59636909536106897</v>
      </c>
      <c r="GT17" s="120">
        <v>0.59591041092967967</v>
      </c>
      <c r="GU17" s="120">
        <v>0.59591041092967989</v>
      </c>
      <c r="GV17" s="120">
        <v>0.5954501647060042</v>
      </c>
      <c r="GW17" s="120">
        <v>0.59545016470600476</v>
      </c>
      <c r="GX17" s="120">
        <v>0.59498834785441956</v>
      </c>
      <c r="GY17" s="120">
        <v>0.59498834785441934</v>
      </c>
      <c r="GZ17" s="120">
        <v>0.59452495146925344</v>
      </c>
      <c r="HA17" s="120">
        <v>0.59452495146925233</v>
      </c>
      <c r="HB17" s="120">
        <v>0.59405996657408644</v>
      </c>
      <c r="HC17" s="120">
        <v>0.59405996657408711</v>
      </c>
      <c r="HD17" s="120">
        <v>0.59359338412103324</v>
      </c>
      <c r="HE17" s="120">
        <v>0.5935933841210338</v>
      </c>
      <c r="HF17" s="120">
        <v>0.59312519499001692</v>
      </c>
      <c r="HG17" s="120">
        <v>0.5931251949900157</v>
      </c>
      <c r="HH17" s="120">
        <v>0.5926553899880318</v>
      </c>
      <c r="HI17" s="120">
        <v>0.59265538998803136</v>
      </c>
      <c r="HJ17" s="120">
        <v>0.59218395984840755</v>
      </c>
      <c r="HK17" s="120">
        <v>0.59218395984840788</v>
      </c>
      <c r="HL17" s="120">
        <v>0.59171089523005338</v>
      </c>
      <c r="HM17" s="120">
        <v>0.59171089523005349</v>
      </c>
      <c r="HN17" s="120">
        <v>0.59123618671669409</v>
      </c>
      <c r="HO17" s="120">
        <v>0.59123618671669353</v>
      </c>
      <c r="HP17" s="120">
        <v>0.59075982481610245</v>
      </c>
      <c r="HQ17" s="120">
        <v>0.59075982481610201</v>
      </c>
      <c r="HR17" s="120">
        <v>0.59028179995931529</v>
      </c>
      <c r="HS17" s="120">
        <v>0.59028179995931518</v>
      </c>
      <c r="HT17" s="120">
        <v>0.58980210249984666</v>
      </c>
      <c r="HU17" s="120">
        <v>0.58980210249984688</v>
      </c>
      <c r="HV17" s="120">
        <v>0.58932072271288471</v>
      </c>
      <c r="HW17" s="120">
        <v>0.58932072271288483</v>
      </c>
      <c r="HX17" s="120">
        <v>0.58883765079448069</v>
      </c>
      <c r="HY17" s="120">
        <v>0.58883765079448136</v>
      </c>
      <c r="HZ17" s="120">
        <v>0.58835287686072912</v>
      </c>
      <c r="IA17" s="120">
        <v>0.5883528768607289</v>
      </c>
      <c r="IB17" s="120">
        <v>0.58786639094693305</v>
      </c>
      <c r="IC17" s="120">
        <v>0.58786639094693249</v>
      </c>
      <c r="ID17" s="120">
        <v>0.5873781830067708</v>
      </c>
      <c r="IE17" s="120">
        <v>0.5873781830067708</v>
      </c>
      <c r="IF17" s="120">
        <v>0.58688824291143127</v>
      </c>
      <c r="IG17" s="120">
        <v>0.58688824291143105</v>
      </c>
      <c r="IH17" s="120">
        <v>0.58639656044876043</v>
      </c>
      <c r="II17" s="120">
        <v>0.58639656044875987</v>
      </c>
      <c r="IJ17" s="120">
        <v>0.58590312532238098</v>
      </c>
      <c r="IK17" s="120">
        <v>0.58590312532238076</v>
      </c>
      <c r="IL17" s="120">
        <v>0.58540792715080725</v>
      </c>
      <c r="IM17" s="120">
        <v>0.58540792715080825</v>
      </c>
      <c r="IN17" s="120">
        <v>0.58491095546655347</v>
      </c>
      <c r="IO17" s="120">
        <v>0.58491095546655414</v>
      </c>
      <c r="IP17" s="120">
        <v>0.58441219971521541</v>
      </c>
      <c r="IQ17" s="120">
        <v>0.5844121997152163</v>
      </c>
      <c r="IR17" s="120">
        <v>0.58391164925455796</v>
      </c>
      <c r="IS17" s="120">
        <v>0.58391164925455818</v>
      </c>
      <c r="IT17" s="120">
        <v>0.58340929335357816</v>
      </c>
      <c r="IU17" s="120">
        <v>0.58340929335357838</v>
      </c>
      <c r="IV17" s="120">
        <v>0.58290512119156457</v>
      </c>
      <c r="IW17" s="120">
        <v>0.58290512119156446</v>
      </c>
      <c r="IX17" s="120">
        <v>0.58239912185713627</v>
      </c>
      <c r="IY17" s="120">
        <v>0.58239912185713594</v>
      </c>
      <c r="IZ17" s="120">
        <v>0.58189128434727611</v>
      </c>
      <c r="JA17" s="120">
        <v>0.58189128434727588</v>
      </c>
      <c r="JB17" s="120">
        <v>0.58138159756635055</v>
      </c>
      <c r="JC17" s="120">
        <v>0.58138159756634966</v>
      </c>
      <c r="JD17" s="120">
        <v>0.58087005032510874</v>
      </c>
      <c r="JE17" s="120">
        <v>0.58087005032510919</v>
      </c>
      <c r="JF17" s="120">
        <v>0.58035663133968229</v>
      </c>
      <c r="JG17" s="120">
        <v>0.58035663133968241</v>
      </c>
      <c r="JH17" s="120">
        <v>0.57984132923056242</v>
      </c>
      <c r="JI17" s="120">
        <v>0.57984132923056209</v>
      </c>
      <c r="JJ17" s="120">
        <v>0.5793241325215579</v>
      </c>
      <c r="JK17" s="120">
        <v>0.57932413252155823</v>
      </c>
      <c r="JL17" s="120">
        <v>0.57880502963876068</v>
      </c>
      <c r="JM17" s="120">
        <v>0.57880502963876046</v>
      </c>
      <c r="JN17" s="120">
        <v>0.57828400890947151</v>
      </c>
      <c r="JO17" s="120">
        <v>0.57828400890947163</v>
      </c>
      <c r="JP17" s="120">
        <v>0.57776105856112892</v>
      </c>
      <c r="JQ17" s="120">
        <v>0.57776105856113025</v>
      </c>
      <c r="JR17" s="120">
        <v>0.57723616672022582</v>
      </c>
      <c r="JS17" s="120">
        <v>0.57723616672022449</v>
      </c>
      <c r="JT17" s="120">
        <v>0.57670932141118592</v>
      </c>
      <c r="JU17" s="120">
        <v>0.57670932141118636</v>
      </c>
      <c r="JV17" s="120">
        <v>0.57618051055526831</v>
      </c>
      <c r="JW17" s="120">
        <v>0.57618051055526809</v>
      </c>
      <c r="JX17" s="120">
        <v>0.57564972196941244</v>
      </c>
      <c r="JY17" s="120">
        <v>0.57564972196941244</v>
      </c>
      <c r="JZ17" s="120">
        <v>0.57511694336510133</v>
      </c>
      <c r="KA17" s="120">
        <v>0.57511694336510133</v>
      </c>
      <c r="KB17" s="120">
        <v>0.57458216234718995</v>
      </c>
      <c r="KC17" s="120">
        <v>0.57458216234718995</v>
      </c>
      <c r="KD17" s="120">
        <v>0.57404536641272752</v>
      </c>
      <c r="KE17" s="120">
        <v>0.57404536641272819</v>
      </c>
      <c r="KF17" s="120">
        <v>0.57350654294975933</v>
      </c>
      <c r="KG17" s="120">
        <v>0.573506542949759</v>
      </c>
      <c r="KH17" s="120">
        <v>0.57296567923611208</v>
      </c>
      <c r="KI17" s="120">
        <v>0.57296567923611186</v>
      </c>
      <c r="KJ17" s="120">
        <v>0.57242276243816859</v>
      </c>
      <c r="KK17" s="120">
        <v>0.57242276243816881</v>
      </c>
      <c r="KL17" s="120">
        <v>0.57187777960961983</v>
      </c>
      <c r="KM17" s="120">
        <v>0.57187777960961983</v>
      </c>
      <c r="KN17" s="120">
        <v>0.57133071769019983</v>
      </c>
      <c r="KO17" s="120">
        <v>0.57133071769019905</v>
      </c>
      <c r="KP17" s="120">
        <v>0.57078156350440779</v>
      </c>
      <c r="KQ17" s="120">
        <v>0.57078156350440812</v>
      </c>
      <c r="KR17" s="120">
        <v>0.57023030376020956</v>
      </c>
      <c r="KS17" s="120">
        <v>0.57023030376021011</v>
      </c>
      <c r="KT17" s="120">
        <v>0.56967692504772338</v>
      </c>
      <c r="KU17" s="120">
        <v>0.56967692504772294</v>
      </c>
      <c r="KV17" s="120">
        <v>0.56912141383788151</v>
      </c>
      <c r="KW17" s="120">
        <v>0.56912141383788173</v>
      </c>
      <c r="KX17" s="120">
        <v>0.56856375648108493</v>
      </c>
      <c r="KY17" s="120">
        <v>0.56856375648108382</v>
      </c>
      <c r="KZ17" s="120">
        <v>0.56800393920582692</v>
      </c>
      <c r="LA17" s="120">
        <v>0.56800393920582604</v>
      </c>
      <c r="LB17" s="120">
        <v>0.56744194811730475</v>
      </c>
      <c r="LC17" s="120">
        <v>0.56744194811730519</v>
      </c>
      <c r="LD17" s="120">
        <v>0.56687776919601529</v>
      </c>
      <c r="LE17" s="120">
        <v>0.56687776919601518</v>
      </c>
      <c r="LF17" s="120">
        <v>0.56631138829631911</v>
      </c>
      <c r="LG17" s="120">
        <v>0.56631138829631866</v>
      </c>
      <c r="LH17" s="120">
        <v>0.56574279114499471</v>
      </c>
      <c r="LI17" s="120">
        <v>0.56574279114499393</v>
      </c>
      <c r="LJ17" s="120">
        <v>0.56517196333977338</v>
      </c>
      <c r="LK17" s="120">
        <v>0.56517196333977437</v>
      </c>
      <c r="LL17" s="120">
        <v>0.56459889034784705</v>
      </c>
      <c r="LM17" s="120">
        <v>0.56459889034784672</v>
      </c>
      <c r="LN17" s="120">
        <v>0.56402355750435429</v>
      </c>
      <c r="LO17" s="120">
        <v>0.56402355750435507</v>
      </c>
      <c r="LP17" s="120">
        <v>0.56344595001085684</v>
      </c>
      <c r="LQ17" s="120">
        <v>0.56344595001085784</v>
      </c>
      <c r="LR17" s="120">
        <v>0.56286605293378067</v>
      </c>
      <c r="LS17" s="120">
        <v>0.56286605293378111</v>
      </c>
      <c r="LT17" s="120">
        <v>0.5622838512028423</v>
      </c>
      <c r="LU17" s="120">
        <v>0.56228385120284297</v>
      </c>
      <c r="LV17" s="120">
        <v>0.56169932960945224</v>
      </c>
      <c r="LW17" s="120">
        <v>0.56169932960945312</v>
      </c>
      <c r="LX17" s="120">
        <v>0.56111247280509524</v>
      </c>
      <c r="LY17" s="120">
        <v>0.56111247280509702</v>
      </c>
      <c r="LZ17" s="120">
        <v>0.56052326529968843</v>
      </c>
      <c r="MA17" s="120">
        <v>0.56052326529968821</v>
      </c>
      <c r="MB17" s="120">
        <v>0.55993169145990684</v>
      </c>
      <c r="MC17" s="120">
        <v>0.55993169145990684</v>
      </c>
      <c r="MD17" s="120">
        <v>0.55933773550750765</v>
      </c>
      <c r="ME17" s="120">
        <v>0.55933773550750798</v>
      </c>
      <c r="MF17" s="120">
        <v>0.55874138151760133</v>
      </c>
      <c r="MG17" s="120">
        <v>0.55874138151760144</v>
      </c>
      <c r="MH17" s="120">
        <v>0.55814261341692251</v>
      </c>
      <c r="MI17" s="120">
        <v>0.55814261341692284</v>
      </c>
      <c r="MJ17" s="120">
        <v>0.55754141498205845</v>
      </c>
      <c r="MK17" s="120">
        <v>0.557541414982059</v>
      </c>
      <c r="ML17" s="120">
        <v>0.55693776983766718</v>
      </c>
      <c r="MM17" s="120">
        <v>0.55693776983766652</v>
      </c>
      <c r="MN17" s="120">
        <v>0.55633166145465152</v>
      </c>
      <c r="MO17" s="120">
        <v>0.55633166145465185</v>
      </c>
      <c r="MP17" s="120">
        <v>0.5557230731483298</v>
      </c>
      <c r="MQ17" s="120">
        <v>0.55572307314832892</v>
      </c>
      <c r="MR17" s="120">
        <v>0.55511198807655737</v>
      </c>
      <c r="MS17" s="120">
        <v>0.55511198807655682</v>
      </c>
      <c r="MT17" s="120">
        <v>0.55449838923783168</v>
      </c>
      <c r="MU17" s="120">
        <v>0.55449838923783124</v>
      </c>
      <c r="MV17" s="120">
        <v>0.55388225946937453</v>
      </c>
      <c r="MW17" s="120">
        <v>0.5538822594693753</v>
      </c>
      <c r="MX17" s="120">
        <v>0.5532635814451774</v>
      </c>
      <c r="MY17" s="120">
        <v>0.55326358144517751</v>
      </c>
      <c r="MZ17" s="120">
        <v>0.55264233767401483</v>
      </c>
      <c r="NA17" s="120">
        <v>0.55264233767401572</v>
      </c>
      <c r="NB17" s="120">
        <v>0.5520185104974461</v>
      </c>
      <c r="NC17" s="120">
        <v>0.55201851049744677</v>
      </c>
      <c r="ND17" s="120">
        <v>0.5513920820877678</v>
      </c>
      <c r="NE17" s="120">
        <v>0.55139208208776791</v>
      </c>
      <c r="NF17" s="120">
        <v>0.55076303444594632</v>
      </c>
      <c r="NG17" s="120">
        <v>0.55076303444594699</v>
      </c>
      <c r="NH17" s="120">
        <v>0.55013134939951946</v>
      </c>
      <c r="NI17" s="120">
        <v>0.55013134939951869</v>
      </c>
      <c r="NJ17" s="120">
        <v>0.5494970086004628</v>
      </c>
      <c r="NK17" s="120">
        <v>0.54949700860046335</v>
      </c>
      <c r="NL17" s="120">
        <v>0.54885999352302905</v>
      </c>
      <c r="NM17" s="120">
        <v>0.5488599935230295</v>
      </c>
      <c r="NN17" s="120">
        <v>0.54822028546155255</v>
      </c>
      <c r="NO17" s="120">
        <v>0.54822028546155266</v>
      </c>
      <c r="NP17" s="120">
        <v>0.5475778655282183</v>
      </c>
      <c r="NQ17" s="120">
        <v>0.54757786552821819</v>
      </c>
      <c r="NR17" s="120">
        <v>0.54693271465080451</v>
      </c>
      <c r="NS17" s="120">
        <v>0.54693271465080429</v>
      </c>
      <c r="NT17" s="120">
        <v>0.54628481357038294</v>
      </c>
      <c r="NU17" s="120">
        <v>0.54628481357038294</v>
      </c>
      <c r="NV17" s="120">
        <v>0.54563414283899159</v>
      </c>
      <c r="NW17" s="120">
        <v>0.5456341428389907</v>
      </c>
      <c r="NX17" s="120">
        <v>0.54498068281726963</v>
      </c>
      <c r="NY17" s="120">
        <v>0.54498068281726908</v>
      </c>
      <c r="NZ17" s="120">
        <v>0.54432441367205198</v>
      </c>
      <c r="OA17" s="120">
        <v>0.54432441367205275</v>
      </c>
      <c r="OB17" s="120">
        <v>0.54366531537394047</v>
      </c>
      <c r="OC17" s="120">
        <v>0.54366531537394014</v>
      </c>
      <c r="OD17" s="120">
        <v>0.54300336769481572</v>
      </c>
      <c r="OE17" s="120">
        <v>0.54300336769481661</v>
      </c>
      <c r="OF17" s="120">
        <v>0.54233855020533928</v>
      </c>
      <c r="OG17" s="120">
        <v>0.54233855020533916</v>
      </c>
      <c r="OH17" s="120">
        <v>0.5416708422723906</v>
      </c>
      <c r="OI17" s="120">
        <v>0.54167084227239037</v>
      </c>
      <c r="OJ17" s="120">
        <v>0.54100022305648177</v>
      </c>
      <c r="OK17" s="120">
        <v>0.54100022305648199</v>
      </c>
      <c r="OL17" s="120">
        <v>0.54032667150913249</v>
      </c>
      <c r="OM17" s="120">
        <v>0.54032667150913138</v>
      </c>
      <c r="ON17" s="120">
        <v>0.53965016637018959</v>
      </c>
      <c r="OO17" s="120">
        <v>0.53965016637018925</v>
      </c>
      <c r="OP17" s="120">
        <v>0.53897068616512289</v>
      </c>
      <c r="OQ17" s="120">
        <v>0.53897068616512267</v>
      </c>
      <c r="OR17" s="120">
        <v>0.53828820920226839</v>
      </c>
      <c r="OS17" s="120">
        <v>0.5382882092022685</v>
      </c>
      <c r="OT17" s="120">
        <v>0.5376027135700332</v>
      </c>
      <c r="OU17" s="120">
        <v>0.53760271357003264</v>
      </c>
      <c r="OV17" s="120">
        <v>0.53691417713405343</v>
      </c>
      <c r="OW17" s="120">
        <v>0.53691417713405365</v>
      </c>
      <c r="OX17" s="120">
        <v>0.53622257753431213</v>
      </c>
      <c r="OY17" s="120">
        <v>0.53622257753431202</v>
      </c>
      <c r="OZ17" s="120">
        <v>0.53552789218220842</v>
      </c>
      <c r="PA17" s="120">
        <v>0.53552789218220842</v>
      </c>
      <c r="PB17" s="120">
        <v>0.53483009825758343</v>
      </c>
      <c r="PC17" s="120">
        <v>0.53483009825758399</v>
      </c>
      <c r="PD17" s="120">
        <v>0.53412917270569793</v>
      </c>
      <c r="PE17" s="120">
        <v>0.53412917270569782</v>
      </c>
      <c r="PF17" s="120">
        <v>0.53342509223415935</v>
      </c>
      <c r="PG17" s="120">
        <v>0.53342509223415946</v>
      </c>
      <c r="PH17" s="120">
        <v>0.53271783330981104</v>
      </c>
      <c r="PI17" s="120">
        <v>0.53271783330980993</v>
      </c>
      <c r="PJ17" s="120">
        <v>0.53200737215555216</v>
      </c>
      <c r="PK17" s="120">
        <v>0.53200737215555272</v>
      </c>
      <c r="PL17" s="120">
        <v>0.53129368474713634</v>
      </c>
      <c r="PM17" s="120">
        <v>0.53129368474713645</v>
      </c>
      <c r="PN17" s="120">
        <v>0.53057674680988787</v>
      </c>
      <c r="PO17" s="120">
        <v>0.53057674680988753</v>
      </c>
      <c r="PP17" s="120">
        <v>0.52985653381538633</v>
      </c>
      <c r="PQ17" s="120">
        <v>0.52985653381538589</v>
      </c>
      <c r="PR17" s="120">
        <v>0.52913302097809412</v>
      </c>
      <c r="PS17" s="120">
        <v>0.52913302097809445</v>
      </c>
      <c r="PT17" s="120">
        <v>0.52840618325192601</v>
      </c>
      <c r="PU17" s="120">
        <v>0.5284061832519259</v>
      </c>
      <c r="PV17" s="120">
        <v>0.52767599532676202</v>
      </c>
      <c r="PW17" s="120">
        <v>0.52767599532676257</v>
      </c>
      <c r="PX17" s="120">
        <v>0.52694243162491416</v>
      </c>
      <c r="PY17" s="120">
        <v>0.52694243162491439</v>
      </c>
      <c r="PZ17" s="120">
        <v>0.52620546629752485</v>
      </c>
      <c r="QA17" s="120">
        <v>0.52620546629752463</v>
      </c>
      <c r="QB17" s="120">
        <v>0.52546507322091174</v>
      </c>
      <c r="QC17" s="120">
        <v>0.52546507322091218</v>
      </c>
      <c r="QD17" s="120">
        <v>0.52472122599285764</v>
      </c>
      <c r="QE17" s="120">
        <v>0.52472122599285742</v>
      </c>
      <c r="QF17" s="120">
        <v>0.52397389792882798</v>
      </c>
      <c r="QG17" s="120">
        <v>0.52397389792882809</v>
      </c>
      <c r="QH17" s="120">
        <v>0.52322306205814106</v>
      </c>
      <c r="QI17" s="120">
        <v>0.52322306205814062</v>
      </c>
      <c r="QJ17" s="120">
        <v>0.52246869112006367</v>
      </c>
      <c r="QK17" s="120">
        <v>0.52246869112006289</v>
      </c>
      <c r="QL17" s="120">
        <v>0.52171075755985252</v>
      </c>
      <c r="QM17" s="120">
        <v>0.52171075755985319</v>
      </c>
      <c r="QN17" s="120">
        <v>0.52094923352472233</v>
      </c>
      <c r="QO17" s="120">
        <v>0.52094923352472244</v>
      </c>
      <c r="QP17" s="120">
        <v>0.52018409085974904</v>
      </c>
      <c r="QQ17" s="120">
        <v>0.52018409085974848</v>
      </c>
      <c r="QR17" s="120">
        <v>0.51941530110371215</v>
      </c>
      <c r="QS17" s="120">
        <v>0.51941530110371215</v>
      </c>
      <c r="QT17" s="120">
        <v>0.51864283548486101</v>
      </c>
      <c r="QU17" s="120">
        <v>0.51864283548486123</v>
      </c>
      <c r="QV17" s="120">
        <v>0.51786666491661026</v>
      </c>
      <c r="QW17" s="120">
        <v>0.51786666491661093</v>
      </c>
      <c r="QX17" s="120">
        <v>0.51708675999317144</v>
      </c>
      <c r="QY17" s="120">
        <v>0.517086759993171</v>
      </c>
      <c r="QZ17" s="120">
        <v>0.51630309098510174</v>
      </c>
      <c r="RA17" s="120">
        <v>0.51630309098510185</v>
      </c>
      <c r="RB17" s="120">
        <v>0.51551562783478655</v>
      </c>
      <c r="RC17" s="120">
        <v>0.5155156278347871</v>
      </c>
      <c r="RD17" s="120">
        <v>0.51472434015184076</v>
      </c>
      <c r="RE17" s="120">
        <v>0.51472434015184054</v>
      </c>
      <c r="RF17" s="120">
        <v>0.51392919720843511</v>
      </c>
      <c r="RG17" s="120">
        <v>0.51392919720843566</v>
      </c>
      <c r="RH17" s="120">
        <v>0.51313016793454524</v>
      </c>
      <c r="RI17" s="120">
        <v>0.51313016793454469</v>
      </c>
      <c r="RJ17" s="120">
        <v>0.51232722091311511</v>
      </c>
      <c r="RK17" s="120">
        <v>0.512327220913115</v>
      </c>
      <c r="RL17" s="120">
        <v>0.51152032437514394</v>
      </c>
      <c r="RM17" s="120">
        <v>0.51152032437514461</v>
      </c>
      <c r="RN17" s="120">
        <v>0.51070944619469005</v>
      </c>
      <c r="RO17" s="120">
        <v>0.51070944619469061</v>
      </c>
      <c r="RP17" s="120">
        <v>0.5098945538837818</v>
      </c>
      <c r="RQ17" s="120">
        <v>0.50989455388378213</v>
      </c>
      <c r="RR17" s="120">
        <v>0.50907561458725437</v>
      </c>
      <c r="RS17" s="120">
        <v>0.50907561458725414</v>
      </c>
      <c r="RT17" s="120">
        <v>0.508252595077481</v>
      </c>
      <c r="RU17" s="120">
        <v>0.50825259507748111</v>
      </c>
      <c r="RV17" s="120">
        <v>0.50742546174903469</v>
      </c>
      <c r="RW17" s="120">
        <v>0.50742546174903458</v>
      </c>
      <c r="RX17" s="120">
        <v>0.50659418061324146</v>
      </c>
      <c r="RY17" s="120">
        <v>0.50659418061324102</v>
      </c>
      <c r="RZ17" s="120">
        <v>0.50575871729264354</v>
      </c>
      <c r="SA17" s="120">
        <v>0.50575871729264321</v>
      </c>
      <c r="SB17" s="120">
        <v>0.50491903701537555</v>
      </c>
      <c r="SC17" s="120">
        <v>0.50491903701537522</v>
      </c>
      <c r="SD17" s="120">
        <v>0.50407510460942928</v>
      </c>
      <c r="SE17" s="120">
        <v>0.50407510460942995</v>
      </c>
      <c r="SF17" s="120">
        <v>0.50322688449683195</v>
      </c>
      <c r="SG17" s="120">
        <v>0.50322688449683217</v>
      </c>
      <c r="SH17" s="120">
        <v>0.50237434068771158</v>
      </c>
      <c r="SI17" s="120">
        <v>0.50237434068771292</v>
      </c>
      <c r="SJ17" s="120">
        <v>0.50151743677427163</v>
      </c>
      <c r="SK17" s="120">
        <v>0.50151743677427119</v>
      </c>
      <c r="SL17" s="120">
        <v>0.50065613592464475</v>
      </c>
      <c r="SM17" s="120">
        <v>0.50065613592464442</v>
      </c>
      <c r="SN17" s="120">
        <v>0.499790400876654</v>
      </c>
      <c r="SO17" s="120">
        <v>0.49979040087665394</v>
      </c>
      <c r="SP17" s="120">
        <v>0.49892019393145437</v>
      </c>
      <c r="SQ17" s="120">
        <v>0.49892019393145404</v>
      </c>
      <c r="SR17" s="120">
        <v>0.49804547694706525</v>
      </c>
      <c r="SS17" s="120">
        <v>0.49804547694706502</v>
      </c>
      <c r="ST17" s="120">
        <v>0.49716621133178918</v>
      </c>
      <c r="SU17" s="120">
        <v>0.49716621133178895</v>
      </c>
      <c r="SV17" s="120">
        <v>0.49628235803751314</v>
      </c>
      <c r="SW17" s="120">
        <v>0.49628235803751281</v>
      </c>
      <c r="SX17" s="120">
        <v>0.49539387755289205</v>
      </c>
      <c r="SY17" s="120">
        <v>0.49539387755289249</v>
      </c>
      <c r="SZ17" s="120">
        <v>0.49450072989641036</v>
      </c>
      <c r="TA17" s="120">
        <v>0.49450072989641009</v>
      </c>
      <c r="TB17" s="120">
        <v>0.4936028746093184</v>
      </c>
      <c r="TC17" s="120">
        <v>0.49360287460931862</v>
      </c>
      <c r="TD17" s="120">
        <v>0.49270027074844563</v>
      </c>
      <c r="TE17" s="120">
        <v>0.49270027074844569</v>
      </c>
      <c r="TF17" s="120">
        <v>0.49179287687888162</v>
      </c>
      <c r="TG17" s="120">
        <v>0.49179287687888146</v>
      </c>
      <c r="TH17" s="120">
        <v>0.49088065106652745</v>
      </c>
      <c r="TI17" s="120">
        <v>0.49088065106652795</v>
      </c>
      <c r="TJ17" s="120">
        <v>0.48996355087051607</v>
      </c>
      <c r="TK17" s="120">
        <v>0.48996355087051607</v>
      </c>
      <c r="TL17" s="120">
        <v>0.48904153333548622</v>
      </c>
      <c r="TM17" s="120">
        <v>0.48904153333548672</v>
      </c>
      <c r="TN17" s="120">
        <v>0.48811455498372908</v>
      </c>
      <c r="TO17" s="120">
        <v>0.48811455498372958</v>
      </c>
      <c r="TP17" s="120">
        <v>0.48718257180718266</v>
      </c>
      <c r="TQ17" s="120">
        <v>0.48718257180718294</v>
      </c>
      <c r="TR17" s="120">
        <v>0.4862455392592846</v>
      </c>
      <c r="TS17" s="120">
        <v>0.48624553925928488</v>
      </c>
      <c r="TT17" s="120">
        <v>0.48530341224667939</v>
      </c>
      <c r="TU17" s="120">
        <v>0.48530341224667889</v>
      </c>
      <c r="TV17" s="120">
        <v>0.48435614512076591</v>
      </c>
      <c r="TW17" s="120">
        <v>0.48435614512076597</v>
      </c>
      <c r="TX17" s="120">
        <v>0.48340369166910091</v>
      </c>
      <c r="TY17" s="120">
        <v>0.4834036916691008</v>
      </c>
      <c r="TZ17" s="120">
        <v>0.4824460051066366</v>
      </c>
      <c r="UA17" s="120">
        <v>0.48244600510663682</v>
      </c>
      <c r="UB17" s="120">
        <v>0.48148303806680004</v>
      </c>
      <c r="UC17" s="120">
        <v>0.48148303806680032</v>
      </c>
      <c r="UD17" s="120">
        <v>0.48051474259240945</v>
      </c>
      <c r="UE17" s="120">
        <v>0.48051474259240884</v>
      </c>
      <c r="UF17" s="120">
        <v>0.47954107012641767</v>
      </c>
      <c r="UG17" s="120">
        <v>0.47954107012641833</v>
      </c>
      <c r="UH17" s="120">
        <v>0.47856197150249674</v>
      </c>
      <c r="UI17" s="120">
        <v>0.47856197150249646</v>
      </c>
      <c r="UJ17" s="120">
        <v>0.47757739693542917</v>
      </c>
      <c r="UK17" s="120">
        <v>0.47757739693542939</v>
      </c>
      <c r="UL17" s="120">
        <v>0.47658729601133831</v>
      </c>
      <c r="UM17" s="120">
        <v>0.47658729601133909</v>
      </c>
      <c r="UN17" s="120">
        <v>0.47559161767772679</v>
      </c>
      <c r="UO17" s="120">
        <v>0.47559161767772706</v>
      </c>
      <c r="UP17" s="120">
        <v>0.47459031023333087</v>
      </c>
      <c r="UQ17" s="120">
        <v>0.47459031023333176</v>
      </c>
      <c r="UR17" s="120">
        <v>0.47358332131778769</v>
      </c>
      <c r="US17" s="120">
        <v>0.47358332131778819</v>
      </c>
      <c r="UT17" s="120">
        <v>0.4725705979011055</v>
      </c>
      <c r="UU17" s="120">
        <v>0.47257059790110512</v>
      </c>
      <c r="UV17" s="120">
        <v>0.47155208627293993</v>
      </c>
      <c r="UW17" s="120">
        <v>0.47155208627294026</v>
      </c>
      <c r="UX17" s="120">
        <v>0.47052773203166448</v>
      </c>
      <c r="UY17" s="120">
        <v>0.47052773203166509</v>
      </c>
      <c r="UZ17" s="120">
        <v>0.46949748007323966</v>
      </c>
      <c r="VA17" s="120">
        <v>0.46949748007323927</v>
      </c>
      <c r="VB17" s="120">
        <v>0.4684612745798637</v>
      </c>
      <c r="VC17" s="120">
        <v>0.46846127457986386</v>
      </c>
      <c r="VD17" s="120">
        <v>0.46741905900842229</v>
      </c>
      <c r="VE17" s="120">
        <v>0.4674190590084229</v>
      </c>
      <c r="VF17" s="120">
        <v>0.46637077607870514</v>
      </c>
      <c r="VG17" s="120">
        <v>0.46637077607870553</v>
      </c>
      <c r="VH17" s="120">
        <v>0.46531636776140672</v>
      </c>
      <c r="VI17" s="120">
        <v>0.46531636776140639</v>
      </c>
      <c r="VJ17" s="120">
        <v>0.46425577526589579</v>
      </c>
      <c r="VK17" s="120">
        <v>0.46425577526589595</v>
      </c>
      <c r="VL17" s="120">
        <v>0.46318893902775543</v>
      </c>
      <c r="VM17" s="120">
        <v>0.46318893902775549</v>
      </c>
      <c r="VN17" s="120">
        <v>0.46211579869608221</v>
      </c>
      <c r="VO17" s="120">
        <v>0.46211579869608205</v>
      </c>
      <c r="VP17" s="120">
        <v>0.46103629312053929</v>
      </c>
      <c r="VQ17" s="120">
        <v>0.46103629312053901</v>
      </c>
      <c r="VR17" s="120">
        <v>0.45995036033816894</v>
      </c>
      <c r="VS17" s="120">
        <v>0.45995036033816861</v>
      </c>
      <c r="VT17" s="120">
        <v>0.45885793755994841</v>
      </c>
      <c r="VU17" s="120">
        <v>0.45885793755994886</v>
      </c>
      <c r="VV17" s="120">
        <v>0.4577589611570857</v>
      </c>
      <c r="VW17" s="120">
        <v>0.45775896115708581</v>
      </c>
      <c r="VX17" s="120">
        <v>0.45665336664705436</v>
      </c>
      <c r="VY17" s="120">
        <v>0.45665336664705408</v>
      </c>
      <c r="VZ17" s="120">
        <v>0.45554108867935666</v>
      </c>
      <c r="WA17" s="120">
        <v>0.45554108867935633</v>
      </c>
      <c r="WB17" s="120">
        <v>0.45442206102101534</v>
      </c>
      <c r="WC17" s="120">
        <v>0.45442206102101501</v>
      </c>
      <c r="WD17" s="120">
        <v>0.45329621654178265</v>
      </c>
      <c r="WE17" s="120">
        <v>0.45329621654178309</v>
      </c>
      <c r="WF17" s="120">
        <v>0.45216348719906357</v>
      </c>
      <c r="WG17" s="120">
        <v>0.45216348719906396</v>
      </c>
      <c r="WH17" s="120">
        <v>0.45102380402254699</v>
      </c>
      <c r="WI17" s="120">
        <v>0.4510238040225476</v>
      </c>
      <c r="WJ17" s="120">
        <v>0.44987709709853796</v>
      </c>
      <c r="WK17" s="120">
        <v>0.44987709709853818</v>
      </c>
      <c r="WL17" s="120">
        <v>0.4487232955539891</v>
      </c>
      <c r="WM17" s="120">
        <v>0.44872329555398904</v>
      </c>
      <c r="WN17" s="120">
        <v>0.44756232754021658</v>
      </c>
      <c r="WO17" s="120">
        <v>0.44756232754021658</v>
      </c>
      <c r="WP17" s="120">
        <v>0.44639412021630354</v>
      </c>
      <c r="WQ17" s="120">
        <v>0.44639412021630376</v>
      </c>
      <c r="WR17" s="120">
        <v>0.44521859973217792</v>
      </c>
      <c r="WS17" s="120">
        <v>0.44521859973217848</v>
      </c>
      <c r="WT17" s="120">
        <v>0.44403569121136366</v>
      </c>
      <c r="WU17" s="120">
        <v>0.44403569121136366</v>
      </c>
      <c r="WV17" s="120">
        <v>0.44284531873338751</v>
      </c>
      <c r="WW17" s="120">
        <v>0.442845318733388</v>
      </c>
      <c r="WX17" s="120">
        <v>0.44164740531585589</v>
      </c>
      <c r="WY17" s="120">
        <v>0.441647405315856</v>
      </c>
      <c r="WZ17" s="120">
        <v>0.44044187289616687</v>
      </c>
      <c r="XA17" s="120">
        <v>0.44044187289616704</v>
      </c>
      <c r="XB17" s="120">
        <v>0.43922864231287756</v>
      </c>
      <c r="XC17" s="120">
        <v>0.43922864231287728</v>
      </c>
      <c r="XD17" s="120">
        <v>0.43800763328669845</v>
      </c>
      <c r="XE17" s="120">
        <v>0.43800763328669884</v>
      </c>
      <c r="XF17" s="120">
        <v>0.4367787644011224</v>
      </c>
      <c r="XG17" s="120">
        <v>0.43677876440112284</v>
      </c>
      <c r="XH17" s="120">
        <v>0.4355419530826703</v>
      </c>
      <c r="XI17" s="120">
        <v>0.43554195308267052</v>
      </c>
      <c r="XJ17" s="120">
        <v>0.43429711558075534</v>
      </c>
      <c r="XK17" s="120">
        <v>0.43429711558075579</v>
      </c>
      <c r="XL17" s="120">
        <v>0.43304416694714915</v>
      </c>
      <c r="XM17" s="120">
        <v>0.43304416694714948</v>
      </c>
      <c r="XN17" s="120">
        <v>0.43178302101504845</v>
      </c>
      <c r="XO17" s="120">
        <v>0.4317830210150484</v>
      </c>
      <c r="XP17" s="120">
        <v>0.43051359037773518</v>
      </c>
      <c r="XQ17" s="120">
        <v>0.43051359037773534</v>
      </c>
      <c r="XR17" s="120">
        <v>0.42923578636681725</v>
      </c>
      <c r="XS17" s="120">
        <v>0.42923578636681714</v>
      </c>
      <c r="XT17" s="120">
        <v>0.42794951903004569</v>
      </c>
      <c r="XU17" s="120">
        <v>0.42794951903004513</v>
      </c>
      <c r="XV17" s="120">
        <v>0.4266546971086978</v>
      </c>
      <c r="XW17" s="120">
        <v>0.42665469710869752</v>
      </c>
      <c r="XX17" s="120">
        <v>0.42535122801452435</v>
      </c>
      <c r="XY17" s="120">
        <v>0.42535122801452457</v>
      </c>
      <c r="XZ17" s="120">
        <v>0.42403901780624553</v>
      </c>
      <c r="YA17" s="120">
        <v>0.42403901780624542</v>
      </c>
      <c r="YB17" s="120">
        <v>0.42271797116558768</v>
      </c>
      <c r="YC17" s="120">
        <v>0.42271797116558729</v>
      </c>
      <c r="YD17" s="120">
        <v>0.4213879913728607</v>
      </c>
      <c r="YE17" s="120">
        <v>0.42138799137286054</v>
      </c>
      <c r="YF17" s="120">
        <v>0.42004898028206061</v>
      </c>
      <c r="YG17" s="120">
        <v>0.42004898028206122</v>
      </c>
      <c r="YH17" s="120">
        <v>0.41870083829549237</v>
      </c>
      <c r="YI17" s="120">
        <v>0.41870083829549271</v>
      </c>
      <c r="YJ17" s="120">
        <v>0.41734346433789976</v>
      </c>
      <c r="YK17" s="120">
        <v>0.41734346433789948</v>
      </c>
      <c r="YL17" s="120">
        <v>0.41597675583010152</v>
      </c>
      <c r="YM17" s="120">
        <v>0.41597675583010135</v>
      </c>
      <c r="YN17" s="120">
        <v>0.41460060866212461</v>
      </c>
      <c r="YO17" s="120">
        <v>0.41460060866212517</v>
      </c>
      <c r="YP17" s="120">
        <v>0.41321491716581832</v>
      </c>
      <c r="YQ17" s="120">
        <v>0.41321491716581887</v>
      </c>
      <c r="YR17" s="120">
        <v>0.41181957408695036</v>
      </c>
      <c r="YS17" s="120">
        <v>0.41181957408695063</v>
      </c>
      <c r="YT17" s="120">
        <v>0.41041447055677477</v>
      </c>
      <c r="YU17" s="120">
        <v>0.41041447055677499</v>
      </c>
      <c r="YV17" s="120">
        <v>0.40899949606305969</v>
      </c>
      <c r="YW17" s="120">
        <v>0.40899949606305946</v>
      </c>
      <c r="YX17" s="120">
        <v>0.40757453842057201</v>
      </c>
      <c r="YY17" s="120">
        <v>0.40757453842057251</v>
      </c>
      <c r="YZ17" s="120">
        <v>0.40613948374101139</v>
      </c>
      <c r="ZA17" s="120">
        <v>0.40613948374101094</v>
      </c>
      <c r="ZB17" s="120">
        <v>0.40469421640238196</v>
      </c>
      <c r="ZC17" s="120">
        <v>0.40469421640238212</v>
      </c>
      <c r="ZD17" s="120">
        <v>0.40323861901779728</v>
      </c>
      <c r="ZE17" s="120">
        <v>0.40323861901779745</v>
      </c>
      <c r="ZF17" s="120">
        <v>0.40177257240371478</v>
      </c>
      <c r="ZG17" s="120">
        <v>0.40177257240371489</v>
      </c>
      <c r="ZH17" s="120">
        <v>0.40029595554758723</v>
      </c>
      <c r="ZI17" s="120">
        <v>0.40029595554758729</v>
      </c>
      <c r="ZJ17" s="120">
        <v>0.39880864557492923</v>
      </c>
      <c r="ZK17" s="120">
        <v>0.39880864557492901</v>
      </c>
      <c r="ZL17" s="120">
        <v>0.39731051771579068</v>
      </c>
      <c r="ZM17" s="120">
        <v>0.39731051771579062</v>
      </c>
      <c r="ZN17" s="120">
        <v>0.39580144527063593</v>
      </c>
      <c r="ZO17" s="120">
        <v>0.39580144527063627</v>
      </c>
      <c r="ZP17" s="120">
        <v>0.39428129957561625</v>
      </c>
      <c r="ZQ17" s="120">
        <v>0.39428129957561603</v>
      </c>
      <c r="ZR17" s="120">
        <v>0.39274994996723689</v>
      </c>
      <c r="ZS17" s="120">
        <v>0.39274994996723667</v>
      </c>
      <c r="ZT17" s="120">
        <v>0.39120726374641751</v>
      </c>
      <c r="ZU17" s="120">
        <v>0.39120726374641768</v>
      </c>
      <c r="ZV17" s="120">
        <v>0.38965310614193593</v>
      </c>
      <c r="ZW17" s="120">
        <v>0.38965310614193566</v>
      </c>
      <c r="ZX17" s="120">
        <v>0.38808734027325487</v>
      </c>
      <c r="ZY17" s="120">
        <v>0.38808734027325464</v>
      </c>
      <c r="ZZ17" s="120">
        <v>0.38650982711273829</v>
      </c>
      <c r="AAA17" s="120">
        <v>0.38650982711273846</v>
      </c>
      <c r="AAB17" s="120">
        <v>0.38492042544724375</v>
      </c>
      <c r="AAC17" s="120">
        <v>0.38492042544724409</v>
      </c>
      <c r="AAD17" s="120">
        <v>0.38331899183910373</v>
      </c>
      <c r="AAE17" s="120">
        <v>0.38331899183910301</v>
      </c>
      <c r="AAF17" s="120">
        <v>0.38170538058648501</v>
      </c>
      <c r="AAG17" s="120">
        <v>0.38170538058648457</v>
      </c>
      <c r="AAH17" s="120">
        <v>0.38007944368314722</v>
      </c>
      <c r="AAI17" s="120">
        <v>0.38007944368314733</v>
      </c>
      <c r="AAJ17" s="120">
        <v>0.3784410307775854</v>
      </c>
      <c r="AAK17" s="120">
        <v>0.37844103077758551</v>
      </c>
      <c r="AAL17" s="120">
        <v>0.37678998913157563</v>
      </c>
      <c r="AAM17" s="120">
        <v>0.37678998913157558</v>
      </c>
      <c r="AAN17" s="120">
        <v>0.37512616357812417</v>
      </c>
      <c r="AAO17" s="120">
        <v>0.37512616357812412</v>
      </c>
      <c r="AAP17" s="120">
        <v>0.37344939647883979</v>
      </c>
      <c r="AAQ17" s="120">
        <v>0.37344939647884007</v>
      </c>
      <c r="AAR17" s="120">
        <v>0.3717595276807254</v>
      </c>
      <c r="AAS17" s="120">
        <v>0.37175952768072579</v>
      </c>
      <c r="AAT17" s="120">
        <v>0.370056394472419</v>
      </c>
      <c r="AAU17" s="120">
        <v>0.370056394472419</v>
      </c>
      <c r="AAV17" s="120">
        <v>0.36833983153988942</v>
      </c>
      <c r="AAW17" s="120">
        <v>0.36833983153988925</v>
      </c>
      <c r="AAX17" s="120">
        <v>0.36660967092160984</v>
      </c>
      <c r="AAY17" s="120">
        <v>0.36660967092161001</v>
      </c>
      <c r="AAZ17" s="120">
        <v>0.36486574196323257</v>
      </c>
      <c r="ABA17" s="120">
        <v>0.36486574196323296</v>
      </c>
      <c r="ABB17" s="120">
        <v>0.36310787127178573</v>
      </c>
      <c r="ABC17" s="120">
        <v>0.36310787127178579</v>
      </c>
      <c r="ABD17" s="120">
        <v>0.36133588266942357</v>
      </c>
      <c r="ABE17" s="120">
        <v>0.3613358826694234</v>
      </c>
      <c r="ABF17" s="120">
        <v>0.3595495971467671</v>
      </c>
      <c r="ABG17" s="120">
        <v>0.35954959714676732</v>
      </c>
      <c r="ABH17" s="120">
        <v>0.35774883281586067</v>
      </c>
      <c r="ABI17" s="120">
        <v>0.35774883281586056</v>
      </c>
      <c r="ABJ17" s="120">
        <v>0.35593340486279584</v>
      </c>
      <c r="ABK17" s="120">
        <v>0.35593340486279612</v>
      </c>
      <c r="ABL17" s="120">
        <v>0.35410312550004469</v>
      </c>
      <c r="ABM17" s="120">
        <v>0.35410312550004441</v>
      </c>
      <c r="ABN17" s="120">
        <v>0.35225780391855421</v>
      </c>
      <c r="ABO17" s="120">
        <v>0.35225780391855399</v>
      </c>
      <c r="ABP17" s="120">
        <v>0.35039724623965718</v>
      </c>
      <c r="ABQ17" s="120">
        <v>0.35039724623965712</v>
      </c>
      <c r="ABR17" s="120">
        <v>0.34852125546687185</v>
      </c>
      <c r="ABS17" s="120">
        <v>0.34852125546687135</v>
      </c>
      <c r="ABT17" s="120">
        <v>0.34662963143764597</v>
      </c>
      <c r="ABU17" s="120">
        <v>0.34662963143764569</v>
      </c>
      <c r="ABV17" s="120">
        <v>0.34472217077514278</v>
      </c>
      <c r="ABW17" s="120">
        <v>0.34472217077514233</v>
      </c>
      <c r="ABX17" s="120">
        <v>0.34279866684013427</v>
      </c>
      <c r="ABY17" s="120">
        <v>0.34279866684013488</v>
      </c>
      <c r="ABZ17" s="120">
        <v>0.34085890968312121</v>
      </c>
      <c r="ACA17" s="120">
        <v>0.34085890968312121</v>
      </c>
      <c r="ACB17" s="120">
        <v>0.33890268599676132</v>
      </c>
      <c r="ACC17" s="120">
        <v>0.33890268599676165</v>
      </c>
      <c r="ACD17" s="120">
        <v>0.33692977906874305</v>
      </c>
      <c r="ACE17" s="120">
        <v>0.33692977906874244</v>
      </c>
      <c r="ACF17" s="120">
        <v>0.33493996873521509</v>
      </c>
      <c r="ACG17" s="120">
        <v>0.33493996873521498</v>
      </c>
      <c r="ACH17" s="120">
        <v>0.33293303133492985</v>
      </c>
      <c r="ACI17" s="120">
        <v>0.33293303133493002</v>
      </c>
      <c r="ACJ17" s="120">
        <v>0.33090873966423784</v>
      </c>
      <c r="ACK17" s="120">
        <v>0.33090873966423845</v>
      </c>
      <c r="ACL17" s="120">
        <v>0.32886686293311573</v>
      </c>
      <c r="ACM17" s="120">
        <v>0.3288668629331159</v>
      </c>
      <c r="ACN17" s="120">
        <v>0.32680716672240717</v>
      </c>
      <c r="ACO17" s="120">
        <v>0.32680716672240712</v>
      </c>
      <c r="ACP17" s="120">
        <v>0.32472941294248392</v>
      </c>
      <c r="ACQ17" s="120">
        <v>0.32472941294248386</v>
      </c>
      <c r="ACR17" s="120">
        <v>0.32263335979354824</v>
      </c>
      <c r="ACS17" s="120">
        <v>0.32263335979354785</v>
      </c>
      <c r="ACT17" s="120">
        <v>0.3205187617278199</v>
      </c>
      <c r="ACU17" s="120">
        <v>0.3205187617278204</v>
      </c>
      <c r="ACV17" s="120">
        <v>0.31838536941388501</v>
      </c>
      <c r="ACW17" s="120">
        <v>0.31838536941388534</v>
      </c>
      <c r="ACX17" s="120">
        <v>0.31623292970347933</v>
      </c>
      <c r="ACY17" s="120">
        <v>0.31623292970347916</v>
      </c>
      <c r="ACZ17" s="120">
        <v>0.31406118560105178</v>
      </c>
      <c r="ADA17" s="120">
        <v>0.31406118560105212</v>
      </c>
      <c r="ADB17" s="120">
        <v>0.31186987623644064</v>
      </c>
      <c r="ADC17" s="120">
        <v>0.31186987623644113</v>
      </c>
      <c r="ADD17" s="120">
        <v>0.30965873684104994</v>
      </c>
      <c r="ADE17" s="120">
        <v>0.30965873684104939</v>
      </c>
      <c r="ADF17" s="120">
        <v>0.30742749872794867</v>
      </c>
      <c r="ADG17" s="120">
        <v>0.30742749872794806</v>
      </c>
      <c r="ADH17" s="120">
        <v>0.30517588927634642</v>
      </c>
      <c r="ADI17" s="120">
        <v>0.30517588927634615</v>
      </c>
      <c r="ADJ17" s="120">
        <v>0.30290363192094966</v>
      </c>
      <c r="ADK17" s="120">
        <v>0.3029036319209496</v>
      </c>
      <c r="ADL17" s="120">
        <v>0.30061044614673832</v>
      </c>
      <c r="ADM17" s="120">
        <v>0.30061044614673826</v>
      </c>
      <c r="ADN17" s="120">
        <v>0.2982960474897669</v>
      </c>
      <c r="ADO17" s="120">
        <v>0.2982960474897664</v>
      </c>
      <c r="ADP17" s="120">
        <v>0.29596014754464112</v>
      </c>
      <c r="ADQ17" s="120">
        <v>0.29596014754464101</v>
      </c>
      <c r="ADR17" s="120">
        <v>0.29360245397937773</v>
      </c>
      <c r="ADS17" s="120">
        <v>0.29360245397937801</v>
      </c>
      <c r="ADT17" s="120">
        <v>0.29122267055843776</v>
      </c>
      <c r="ADU17" s="120">
        <v>0.2912226705584377</v>
      </c>
      <c r="ADV17" s="120">
        <v>0.28882049717476593</v>
      </c>
      <c r="ADW17" s="120">
        <v>0.28882049717476632</v>
      </c>
      <c r="ADX17" s="120">
        <v>0.28639562989179129</v>
      </c>
      <c r="ADY17" s="120">
        <v>0.2863956298917914</v>
      </c>
      <c r="ADZ17" s="120">
        <v>0.28394776099638042</v>
      </c>
      <c r="AEA17" s="120">
        <v>0.28394776099638108</v>
      </c>
      <c r="AEB17" s="120">
        <v>0.28147657906387019</v>
      </c>
      <c r="AEC17" s="120">
        <v>0.28147657906387019</v>
      </c>
      <c r="AED17" s="120">
        <v>0.27898176903639077</v>
      </c>
      <c r="AEE17" s="120">
        <v>0.2789817690363911</v>
      </c>
      <c r="AEF17" s="120">
        <v>0.27646301231580339</v>
      </c>
      <c r="AEG17" s="120">
        <v>0.27646301231580334</v>
      </c>
      <c r="AEH17" s="120">
        <v>0.27391998687270597</v>
      </c>
      <c r="AEI17" s="120">
        <v>0.27391998687270525</v>
      </c>
      <c r="AEJ17" s="120">
        <v>0.27135236737309876</v>
      </c>
      <c r="AEK17" s="120">
        <v>0.27135236737309881</v>
      </c>
      <c r="AEL17" s="120">
        <v>0.26875982532443982</v>
      </c>
      <c r="AEM17" s="120">
        <v>0.26875982532443976</v>
      </c>
      <c r="AEN17" s="120">
        <v>0.26614202924299563</v>
      </c>
      <c r="AEO17" s="120">
        <v>0.26614202924299568</v>
      </c>
      <c r="AEP17" s="120">
        <v>0.26349864484456281</v>
      </c>
      <c r="AEQ17" s="120">
        <v>0.26349864484456226</v>
      </c>
      <c r="AER17" s="120">
        <v>0.26082933526084379</v>
      </c>
      <c r="AES17" s="120">
        <v>0.26082933526084412</v>
      </c>
      <c r="AET17" s="120">
        <v>0.25813376128396393</v>
      </c>
      <c r="AEU17" s="120">
        <v>0.25813376128396365</v>
      </c>
      <c r="AEV17" s="120">
        <v>0.25541158164185745</v>
      </c>
      <c r="AEW17" s="120">
        <v>0.25541158164185745</v>
      </c>
      <c r="AEX17" s="120">
        <v>0.25266245330752612</v>
      </c>
      <c r="AEY17" s="120">
        <v>0.25266245330752646</v>
      </c>
      <c r="AEZ17" s="120">
        <v>0.2498860318454369</v>
      </c>
      <c r="AFA17" s="120">
        <v>0.24988603184543698</v>
      </c>
      <c r="AFB17" s="120">
        <v>0.24708197179865715</v>
      </c>
      <c r="AFC17" s="120">
        <v>0.2470819717986571</v>
      </c>
      <c r="AFD17" s="120">
        <v>0.24424992712067162</v>
      </c>
      <c r="AFE17" s="120">
        <v>0.24424992712067184</v>
      </c>
      <c r="AFF17" s="120">
        <v>0.2413895516562034</v>
      </c>
      <c r="AFG17" s="120">
        <v>0.24138955165620346</v>
      </c>
      <c r="AFH17" s="120">
        <v>0.23850049967578157</v>
      </c>
      <c r="AFI17" s="120">
        <v>0.23850049967578157</v>
      </c>
      <c r="AFJ17" s="120">
        <v>0.23558242646926986</v>
      </c>
      <c r="AFK17" s="120">
        <v>0.23558242646926969</v>
      </c>
      <c r="AFL17" s="120">
        <v>0.23263498900407598</v>
      </c>
      <c r="AFM17" s="120">
        <v>0.2326349890040762</v>
      </c>
      <c r="AFN17" s="120">
        <v>0.22965784665432654</v>
      </c>
      <c r="AFO17" s="120">
        <v>0.22965784665432648</v>
      </c>
      <c r="AFP17" s="120">
        <v>0.22665066200791259</v>
      </c>
      <c r="AFQ17" s="120">
        <v>0.22665066200791278</v>
      </c>
      <c r="AFR17" s="120">
        <v>0.22361310175900995</v>
      </c>
      <c r="AFS17" s="120">
        <v>0.2236131017590097</v>
      </c>
      <c r="AFT17" s="120">
        <v>0.22054483769441571</v>
      </c>
      <c r="AFU17" s="120">
        <v>0.22054483769441569</v>
      </c>
      <c r="AFV17" s="120">
        <v>0.21744554778290448</v>
      </c>
      <c r="AFW17" s="120">
        <v>0.2174455477829044</v>
      </c>
      <c r="AFX17" s="120">
        <v>0.21431491737771194</v>
      </c>
      <c r="AFY17" s="120">
        <v>0.21431491737771191</v>
      </c>
      <c r="AFZ17" s="120">
        <v>0.21115264054329339</v>
      </c>
      <c r="AGA17" s="120">
        <v>0.21115264054329344</v>
      </c>
      <c r="AGB17" s="120">
        <v>0.20795842151862826</v>
      </c>
      <c r="AGC17" s="120">
        <v>0.20795842151862812</v>
      </c>
      <c r="AGD17" s="120">
        <v>0.20473197633059376</v>
      </c>
      <c r="AGE17" s="120">
        <v>0.20473197633059373</v>
      </c>
      <c r="AGF17" s="120">
        <v>0.2014730345723198</v>
      </c>
      <c r="AGG17" s="120">
        <v>0.20147303457232008</v>
      </c>
      <c r="AGH17" s="120">
        <v>0.19818134136296878</v>
      </c>
      <c r="AGI17" s="120">
        <v>0.19818134136296864</v>
      </c>
      <c r="AGJ17" s="120">
        <v>0.19485665950707498</v>
      </c>
      <c r="AGK17" s="120">
        <v>0.1948566595070747</v>
      </c>
      <c r="AGL17" s="120">
        <v>0.19149877187347081</v>
      </c>
      <c r="AGM17" s="120">
        <v>0.19149877187347092</v>
      </c>
      <c r="AGN17" s="120">
        <v>0.18810748401589161</v>
      </c>
      <c r="AGO17" s="120">
        <v>0.18810748401589167</v>
      </c>
      <c r="AGP17" s="120">
        <v>0.18468262705966282</v>
      </c>
      <c r="AGQ17" s="120">
        <v>0.18468262705966298</v>
      </c>
      <c r="AGR17" s="120">
        <v>0.18122406088142376</v>
      </c>
      <c r="AGS17" s="120">
        <v>0.18122406088142384</v>
      </c>
      <c r="AGT17" s="120">
        <v>0.17773167761166409</v>
      </c>
      <c r="AGU17" s="120">
        <v>0.17773167761166409</v>
      </c>
      <c r="AGV17" s="120">
        <v>0.17420540549297153</v>
      </c>
      <c r="AGW17" s="120">
        <v>0.17420540549297162</v>
      </c>
      <c r="AGX17" s="120">
        <v>0.17064521313035153</v>
      </c>
      <c r="AGY17" s="120">
        <v>0.17064521313035189</v>
      </c>
      <c r="AGZ17" s="120">
        <v>0.1670511141738022</v>
      </c>
      <c r="AHA17" s="120">
        <v>0.1670511141738022</v>
      </c>
      <c r="AHB17" s="120">
        <v>0.16342317247754873</v>
      </c>
      <c r="AHC17" s="120">
        <v>0.16342317247754881</v>
      </c>
      <c r="AHD17" s="120">
        <v>0.15976150778501824</v>
      </c>
      <c r="AHE17" s="120">
        <v>0.15976150778501821</v>
      </c>
      <c r="AHF17" s="120">
        <v>0.15606630199376731</v>
      </c>
      <c r="AHG17" s="120">
        <v>0.15606630199376723</v>
      </c>
      <c r="AHH17" s="120">
        <v>0.15233780606025288</v>
      </c>
      <c r="AHI17" s="120">
        <v>0.15233780606025268</v>
      </c>
      <c r="AHJ17" s="120">
        <v>0.14857634761056188</v>
      </c>
      <c r="AHK17" s="120">
        <v>0.14857634761056218</v>
      </c>
      <c r="AHL17" s="120">
        <v>0.14478233933005008</v>
      </c>
      <c r="AHM17" s="120">
        <v>0.14478233933005008</v>
      </c>
      <c r="AHN17" s="120">
        <v>0.14095628821230849</v>
      </c>
      <c r="AHO17" s="120">
        <v>0.14095628821230838</v>
      </c>
      <c r="AHP17" s="120">
        <v>0.13709880575603406</v>
      </c>
      <c r="AHQ17" s="120">
        <v>0.13709880575603414</v>
      </c>
      <c r="AHR17" s="120">
        <v>0.13321061920721325</v>
      </c>
      <c r="AHS17" s="120">
        <v>0.13321061920721347</v>
      </c>
      <c r="AHT17" s="120">
        <v>0.12929258395357315</v>
      </c>
      <c r="AHU17" s="120">
        <v>0.12929258395357326</v>
      </c>
      <c r="AHV17" s="120">
        <v>0.12534569718849262</v>
      </c>
      <c r="AHW17" s="120">
        <v>0.12534569718849253</v>
      </c>
      <c r="AHX17" s="120">
        <v>0.12137111297242882</v>
      </c>
      <c r="AHY17" s="120">
        <v>0.12137111297242882</v>
      </c>
      <c r="AHZ17" s="120">
        <v>0.11737015883134425</v>
      </c>
      <c r="AIA17" s="120">
        <v>0.11737015883134419</v>
      </c>
      <c r="AIB17" s="120">
        <v>0.11334435404342066</v>
      </c>
      <c r="AIC17" s="120">
        <v>0.11334435404342071</v>
      </c>
      <c r="AID17" s="120">
        <v>0.10929542977731424</v>
      </c>
      <c r="AIE17" s="120">
        <v>0.10929542977731427</v>
      </c>
      <c r="AIF17" s="120">
        <v>0.10522535125694395</v>
      </c>
      <c r="AIG17" s="120">
        <v>0.10522535125694403</v>
      </c>
      <c r="AIH17" s="120">
        <v>0.10113634213880454</v>
      </c>
      <c r="AII17" s="120">
        <v>0.10113634213880457</v>
      </c>
      <c r="AIJ17" s="120">
        <v>9.7030911297299072E-2</v>
      </c>
      <c r="AIK17" s="120">
        <v>9.7030911297299058E-2</v>
      </c>
      <c r="AIL17" s="120">
        <v>9.2911882220546194E-2</v>
      </c>
      <c r="AIM17" s="120">
        <v>9.2911882220546319E-2</v>
      </c>
      <c r="AIN17" s="120">
        <v>8.8782425222080019E-2</v>
      </c>
      <c r="AIO17" s="120">
        <v>8.8782425222080102E-2</v>
      </c>
      <c r="AIP17" s="120">
        <v>8.4646092670835935E-2</v>
      </c>
      <c r="AIQ17" s="120">
        <v>8.4646092670835948E-2</v>
      </c>
      <c r="AIR17" s="120">
        <v>8.0506857430082152E-2</v>
      </c>
      <c r="AIS17" s="120">
        <v>8.0506857430082138E-2</v>
      </c>
      <c r="AIT17" s="120">
        <v>7.6369154671831391E-2</v>
      </c>
      <c r="AIU17" s="120">
        <v>7.6369154671831349E-2</v>
      </c>
      <c r="AIV17" s="120">
        <v>7.2237927191762613E-2</v>
      </c>
      <c r="AIW17" s="120">
        <v>7.2237927191762558E-2</v>
      </c>
      <c r="AIX17" s="120">
        <v>6.8118674284099803E-2</v>
      </c>
      <c r="AIY17" s="120">
        <v>6.8118674284099748E-2</v>
      </c>
      <c r="AIZ17" s="120">
        <v>6.4017504137225664E-2</v>
      </c>
      <c r="AJA17" s="120">
        <v>6.4017504137225623E-2</v>
      </c>
      <c r="AJB17" s="120">
        <v>5.9941189566999259E-2</v>
      </c>
      <c r="AJC17" s="120">
        <v>5.9941189566999231E-2</v>
      </c>
      <c r="AJD17" s="120">
        <v>5.5897226699711131E-2</v>
      </c>
      <c r="AJE17" s="120">
        <v>5.5897226699711117E-2</v>
      </c>
      <c r="AJF17" s="120">
        <v>5.1893895928921435E-2</v>
      </c>
      <c r="AJG17" s="120">
        <v>5.1893895928921407E-2</v>
      </c>
      <c r="AJH17" s="120">
        <v>4.794032407166697E-2</v>
      </c>
      <c r="AJI17" s="120">
        <v>4.794032407166697E-2</v>
      </c>
      <c r="AJJ17" s="120">
        <v>4.404654610215078E-2</v>
      </c>
      <c r="AJK17" s="120">
        <v>4.404654610215078E-2</v>
      </c>
      <c r="AJL17" s="120">
        <v>4.0223564095716702E-2</v>
      </c>
      <c r="AJM17" s="120">
        <v>4.0223564095716709E-2</v>
      </c>
      <c r="AJN17" s="120">
        <v>3.6483400008359819E-2</v>
      </c>
      <c r="AJO17" s="120">
        <v>3.6483400008359812E-2</v>
      </c>
      <c r="AJP17" s="120">
        <v>3.2839137564268484E-2</v>
      </c>
      <c r="AJQ17" s="120">
        <v>3.283913756426849E-2</v>
      </c>
      <c r="AJR17" s="120">
        <v>2.9304946720529305E-2</v>
      </c>
      <c r="AJS17" s="120">
        <v>2.9304946720529298E-2</v>
      </c>
      <c r="AJT17" s="120">
        <v>2.5896081793234764E-2</v>
      </c>
      <c r="AJU17" s="120">
        <v>2.5896081793234771E-2</v>
      </c>
      <c r="AJV17" s="120">
        <v>2.2628841205914796E-2</v>
      </c>
      <c r="AJW17" s="120">
        <v>2.2628841205914796E-2</v>
      </c>
      <c r="AJX17" s="120">
        <v>1.9520472782460274E-2</v>
      </c>
      <c r="AJY17" s="120">
        <v>1.9520472782460271E-2</v>
      </c>
      <c r="AJZ17" s="120">
        <v>1.6589003374974706E-2</v>
      </c>
      <c r="AKA17" s="120">
        <v>1.6589003374974706E-2</v>
      </c>
      <c r="AKB17" s="120">
        <v>1.3852965261321513E-2</v>
      </c>
      <c r="AKC17" s="120">
        <v>1.3852965261321517E-2</v>
      </c>
      <c r="AKD17" s="120">
        <v>1.1330984183587136E-2</v>
      </c>
      <c r="AKE17" s="120">
        <v>1.1330984183587134E-2</v>
      </c>
      <c r="AKF17" s="120">
        <v>9.0411854907870293E-3</v>
      </c>
      <c r="AKG17" s="120">
        <v>9.0411854907870293E-3</v>
      </c>
      <c r="AKH17" s="120">
        <v>7.0003666914999476E-3</v>
      </c>
      <c r="AKI17" s="120">
        <v>7.0003666914999494E-3</v>
      </c>
      <c r="AKJ17" s="120">
        <v>5.2228793501853952E-3</v>
      </c>
      <c r="AKK17" s="120">
        <v>5.2228793501853943E-3</v>
      </c>
      <c r="AKL17" s="120">
        <v>3.7191659212112427E-3</v>
      </c>
      <c r="AKM17" s="120">
        <v>3.7191659212112427E-3</v>
      </c>
      <c r="AKN17" s="120">
        <v>2.4939179420471196E-3</v>
      </c>
      <c r="AKO17" s="120">
        <v>2.4939179420471191E-3</v>
      </c>
      <c r="AKP17" s="120">
        <v>1.543879508972168E-3</v>
      </c>
      <c r="AKQ17" s="120">
        <v>1.543879508972168E-3</v>
      </c>
      <c r="AKR17" s="120">
        <v>8.5544586181640625E-4</v>
      </c>
      <c r="AKS17" s="120">
        <v>8.5544586181640625E-4</v>
      </c>
      <c r="AKT17" s="120">
        <v>4.024505615234375E-4</v>
      </c>
      <c r="AKU17" s="120">
        <v>4.024505615234375E-4</v>
      </c>
      <c r="AKV17" s="120">
        <v>1.4495849609375E-4</v>
      </c>
      <c r="AKW17" s="120">
        <v>1.4495849609375E-4</v>
      </c>
      <c r="AKX17" s="120">
        <v>3.0517578125E-5</v>
      </c>
      <c r="AKY17" s="120" t="s">
        <v>105</v>
      </c>
      <c r="AKZ17" s="120" t="s">
        <v>105</v>
      </c>
      <c r="ALA17" s="120" t="s">
        <v>105</v>
      </c>
      <c r="ALB17" s="120" t="s">
        <v>105</v>
      </c>
      <c r="ALC17" s="120" t="s">
        <v>105</v>
      </c>
      <c r="ALD17" s="120" t="s">
        <v>105</v>
      </c>
      <c r="ALE17" s="120" t="s">
        <v>105</v>
      </c>
      <c r="ALF17" s="120" t="s">
        <v>105</v>
      </c>
      <c r="ALG17" s="120" t="s">
        <v>105</v>
      </c>
      <c r="ALH17" s="120" t="s">
        <v>105</v>
      </c>
      <c r="ALI17" s="120" t="s">
        <v>105</v>
      </c>
      <c r="ALJ17" s="120" t="s">
        <v>105</v>
      </c>
      <c r="ALK17" s="120" t="s">
        <v>105</v>
      </c>
      <c r="ALL17" s="120" t="s">
        <v>105</v>
      </c>
      <c r="ALM17" s="120" t="s">
        <v>105</v>
      </c>
      <c r="ALN17" s="120"/>
    </row>
    <row r="18" spans="1:1002" hidden="1">
      <c r="A18" s="119">
        <v>17</v>
      </c>
      <c r="B18" s="120">
        <v>0.61307677465404564</v>
      </c>
      <c r="C18" s="120">
        <v>0.61272162208174796</v>
      </c>
      <c r="D18" s="120">
        <v>0.61272171806545805</v>
      </c>
      <c r="E18" s="120">
        <v>0.6123655887364915</v>
      </c>
      <c r="F18" s="120">
        <v>0.61236568298092897</v>
      </c>
      <c r="G18" s="120">
        <v>0.61200857242530515</v>
      </c>
      <c r="H18" s="120">
        <v>0.61200866495454886</v>
      </c>
      <c r="I18" s="120">
        <v>0.61165056867370282</v>
      </c>
      <c r="J18" s="120">
        <v>0.6116506595116169</v>
      </c>
      <c r="K18" s="120">
        <v>0.61129157297816727</v>
      </c>
      <c r="L18" s="120">
        <v>0.61129166214840802</v>
      </c>
      <c r="M18" s="120">
        <v>0.61093158080592136</v>
      </c>
      <c r="N18" s="120">
        <v>0.6109316683319348</v>
      </c>
      <c r="O18" s="120">
        <v>0.61057058759468885</v>
      </c>
      <c r="P18" s="120">
        <v>0.6105706734997095</v>
      </c>
      <c r="Q18" s="120">
        <v>0.6102085887524471</v>
      </c>
      <c r="R18" s="120">
        <v>0.6102086730595041</v>
      </c>
      <c r="S18" s="120">
        <v>0.60984557965719466</v>
      </c>
      <c r="T18" s="120">
        <v>0.60984566238910354</v>
      </c>
      <c r="U18" s="120">
        <v>0.60948155565669349</v>
      </c>
      <c r="V18" s="120">
        <v>0.60948163683606105</v>
      </c>
      <c r="W18" s="120">
        <v>0.6091165120682267</v>
      </c>
      <c r="X18" s="120">
        <v>0.6091165917174538</v>
      </c>
      <c r="Y18" s="120">
        <v>0.60875044417834734</v>
      </c>
      <c r="Z18" s="120">
        <v>0.60875052231962479</v>
      </c>
      <c r="AA18" s="120">
        <v>0.60838334724262333</v>
      </c>
      <c r="AB18" s="120">
        <v>0.60838342389793554</v>
      </c>
      <c r="AC18" s="120">
        <v>0.60801521648538381</v>
      </c>
      <c r="AD18" s="120">
        <v>0.60801529167650759</v>
      </c>
      <c r="AE18" s="120">
        <v>0.60764604709945702</v>
      </c>
      <c r="AF18" s="120">
        <v>0.60764612084796377</v>
      </c>
      <c r="AG18" s="120">
        <v>0.60727583424591469</v>
      </c>
      <c r="AH18" s="120">
        <v>0.60727590657316444</v>
      </c>
      <c r="AI18" s="120">
        <v>0.6069045730537983</v>
      </c>
      <c r="AJ18" s="120">
        <v>0.60690464398094979</v>
      </c>
      <c r="AK18" s="120">
        <v>0.6065322586198616</v>
      </c>
      <c r="AL18" s="120">
        <v>0.60653232816786862</v>
      </c>
      <c r="AM18" s="120">
        <v>0.60615888600830214</v>
      </c>
      <c r="AN18" s="120">
        <v>0.60615895419791033</v>
      </c>
      <c r="AO18" s="120">
        <v>0.60578445025047956</v>
      </c>
      <c r="AP18" s="120">
        <v>0.60578451710223336</v>
      </c>
      <c r="AQ18" s="120">
        <v>0.60540894634464981</v>
      </c>
      <c r="AR18" s="120">
        <v>0.60540901187888707</v>
      </c>
      <c r="AS18" s="120">
        <v>0.60503236925568349</v>
      </c>
      <c r="AT18" s="120">
        <v>0.60503243349253921</v>
      </c>
      <c r="AU18" s="120">
        <v>0.60465471391478598</v>
      </c>
      <c r="AV18" s="120">
        <v>0.60465477687419444</v>
      </c>
      <c r="AW18" s="120">
        <v>0.60427597521921539</v>
      </c>
      <c r="AX18" s="120">
        <v>0.60427603692090659</v>
      </c>
      <c r="AY18" s="120">
        <v>0.6038961480319941</v>
      </c>
      <c r="AZ18" s="120">
        <v>0.60389620849549641</v>
      </c>
      <c r="BA18" s="120">
        <v>0.60351522718161987</v>
      </c>
      <c r="BB18" s="120">
        <v>0.60351528642626218</v>
      </c>
      <c r="BC18" s="120">
        <v>0.60313320746177745</v>
      </c>
      <c r="BD18" s="120">
        <v>0.60313326550668578</v>
      </c>
      <c r="BE18" s="120">
        <v>0.60275008363103622</v>
      </c>
      <c r="BF18" s="120">
        <v>0.60275014049513964</v>
      </c>
      <c r="BG18" s="120">
        <v>0.6023658504125573</v>
      </c>
      <c r="BH18" s="120">
        <v>0.60236590611458385</v>
      </c>
      <c r="BI18" s="120">
        <v>0.60198050249379387</v>
      </c>
      <c r="BJ18" s="120">
        <v>0.60198055705227282</v>
      </c>
      <c r="BK18" s="120">
        <v>0.60159403452617788</v>
      </c>
      <c r="BL18" s="120">
        <v>0.60159408795944169</v>
      </c>
      <c r="BM18" s="120">
        <v>0.60120644112482047</v>
      </c>
      <c r="BN18" s="120">
        <v>0.60120649345100408</v>
      </c>
      <c r="BO18" s="120">
        <v>0.60081771686819807</v>
      </c>
      <c r="BP18" s="120">
        <v>0.60081776810523935</v>
      </c>
      <c r="BQ18" s="120">
        <v>0.60042785629784046</v>
      </c>
      <c r="BR18" s="120">
        <v>0.60042790646348099</v>
      </c>
      <c r="BS18" s="120">
        <v>0.60003685391800654</v>
      </c>
      <c r="BT18" s="120">
        <v>0.60003690302979495</v>
      </c>
      <c r="BU18" s="120">
        <v>0.59964470419537186</v>
      </c>
      <c r="BV18" s="120">
        <v>0.5996447522706605</v>
      </c>
      <c r="BW18" s="120">
        <v>0.59925140155869827</v>
      </c>
      <c r="BX18" s="120">
        <v>0.59925144861464641</v>
      </c>
      <c r="BY18" s="120">
        <v>0.59885694039851023</v>
      </c>
      <c r="BZ18" s="120">
        <v>0.59885698645208718</v>
      </c>
      <c r="CA18" s="120">
        <v>0.59846131506676259</v>
      </c>
      <c r="CB18" s="120">
        <v>0.59846136013473961</v>
      </c>
      <c r="CC18" s="120">
        <v>0.59806451987650133</v>
      </c>
      <c r="CD18" s="120">
        <v>0.59806456397546259</v>
      </c>
      <c r="CE18" s="120">
        <v>0.5976665491015325</v>
      </c>
      <c r="CF18" s="120">
        <v>0.59766659224787166</v>
      </c>
      <c r="CG18" s="120">
        <v>0.59726739697607889</v>
      </c>
      <c r="CH18" s="120">
        <v>0.59726743918599878</v>
      </c>
      <c r="CI18" s="120">
        <v>0.59686705769442827</v>
      </c>
      <c r="CJ18" s="120">
        <v>0.59686709898394208</v>
      </c>
      <c r="CK18" s="120">
        <v>0.59646552541059139</v>
      </c>
      <c r="CL18" s="120">
        <v>0.59646556579552645</v>
      </c>
      <c r="CM18" s="120">
        <v>0.59606279423794661</v>
      </c>
      <c r="CN18" s="120">
        <v>0.5960628337339422</v>
      </c>
      <c r="CO18" s="120">
        <v>0.59565885824888232</v>
      </c>
      <c r="CP18" s="120">
        <v>0.59565889687139029</v>
      </c>
      <c r="CQ18" s="120">
        <v>0.59525371147443817</v>
      </c>
      <c r="CR18" s="120">
        <v>0.59525374923872709</v>
      </c>
      <c r="CS18" s="120">
        <v>0.59484734790393867</v>
      </c>
      <c r="CT18" s="120">
        <v>0.59484738482509125</v>
      </c>
      <c r="CU18" s="120">
        <v>0.59443976148462607</v>
      </c>
      <c r="CV18" s="120">
        <v>0.59443979757754217</v>
      </c>
      <c r="CW18" s="120">
        <v>0.59403094612128937</v>
      </c>
      <c r="CX18" s="120">
        <v>0.59403098140068455</v>
      </c>
      <c r="CY18" s="120">
        <v>0.59362089567588605</v>
      </c>
      <c r="CZ18" s="120">
        <v>0.59362093015629325</v>
      </c>
      <c r="DA18" s="120">
        <v>0.59320960396715849</v>
      </c>
      <c r="DB18" s="120">
        <v>0.593209637662933</v>
      </c>
      <c r="DC18" s="120">
        <v>0.59279706477025595</v>
      </c>
      <c r="DD18" s="120">
        <v>0.59279709769557487</v>
      </c>
      <c r="DE18" s="120">
        <v>0.59238327181634509</v>
      </c>
      <c r="DF18" s="120">
        <v>0.59238330398520012</v>
      </c>
      <c r="DG18" s="120">
        <v>0.59196821879221306</v>
      </c>
      <c r="DH18" s="120">
        <v>0.59196825021842125</v>
      </c>
      <c r="DI18" s="120">
        <v>0.59155189933986774</v>
      </c>
      <c r="DJ18" s="120">
        <v>0.59155193003707063</v>
      </c>
      <c r="DK18" s="120">
        <v>0.59113430705614656</v>
      </c>
      <c r="DL18" s="120">
        <v>0.59113433703780793</v>
      </c>
      <c r="DM18" s="120">
        <v>0.59071543549229943</v>
      </c>
      <c r="DN18" s="120">
        <v>0.59071546477170922</v>
      </c>
      <c r="DO18" s="120">
        <v>0.59029527815358651</v>
      </c>
      <c r="DP18" s="120">
        <v>0.59029530674385755</v>
      </c>
      <c r="DQ18" s="120">
        <v>0.58987382849885517</v>
      </c>
      <c r="DR18" s="120">
        <v>0.58987385641293144</v>
      </c>
      <c r="DS18" s="120">
        <v>0.5894510799401288</v>
      </c>
      <c r="DT18" s="120">
        <v>0.5894511071907792</v>
      </c>
      <c r="DU18" s="120">
        <v>0.58902702584217626</v>
      </c>
      <c r="DV18" s="120">
        <v>0.58902705244200293</v>
      </c>
      <c r="DW18" s="120">
        <v>0.58860165952208543</v>
      </c>
      <c r="DX18" s="120">
        <v>0.5886016854835151</v>
      </c>
      <c r="DY18" s="120">
        <v>0.58817497424882836</v>
      </c>
      <c r="DZ18" s="120">
        <v>0.58817499958412378</v>
      </c>
      <c r="EA18" s="120">
        <v>0.58774696324282505</v>
      </c>
      <c r="EB18" s="120">
        <v>0.5877469879640792</v>
      </c>
      <c r="EC18" s="120">
        <v>0.58731761967549634</v>
      </c>
      <c r="ED18" s="120">
        <v>0.58731764379463569</v>
      </c>
      <c r="EE18" s="120">
        <v>0.58688693666882019</v>
      </c>
      <c r="EF18" s="120">
        <v>0.58688696019760378</v>
      </c>
      <c r="EG18" s="120">
        <v>0.58645490729487049</v>
      </c>
      <c r="EH18" s="120">
        <v>0.58645493024489681</v>
      </c>
      <c r="EI18" s="120">
        <v>0.5860215245753676</v>
      </c>
      <c r="EJ18" s="120">
        <v>0.58602154695807107</v>
      </c>
      <c r="EK18" s="120">
        <v>0.58558678148121024</v>
      </c>
      <c r="EL18" s="120">
        <v>0.58558680330786006</v>
      </c>
      <c r="EM18" s="120">
        <v>0.58515067093200457</v>
      </c>
      <c r="EN18" s="120">
        <v>0.58515069221371241</v>
      </c>
      <c r="EO18" s="120">
        <v>0.5847131857955925</v>
      </c>
      <c r="EP18" s="120">
        <v>0.58471320654330894</v>
      </c>
      <c r="EQ18" s="120">
        <v>0.58427431888757464</v>
      </c>
      <c r="ER18" s="120">
        <v>0.58427433911209037</v>
      </c>
      <c r="ES18" s="120">
        <v>0.58383406297081897</v>
      </c>
      <c r="ET18" s="120">
        <v>0.58383408268276815</v>
      </c>
      <c r="EU18" s="120">
        <v>0.58339241075497517</v>
      </c>
      <c r="EV18" s="120">
        <v>0.5833924299648362</v>
      </c>
      <c r="EW18" s="120">
        <v>0.5829493548959771</v>
      </c>
      <c r="EX18" s="120">
        <v>0.58294937361407184</v>
      </c>
      <c r="EY18" s="120">
        <v>0.58250488799554023</v>
      </c>
      <c r="EZ18" s="120">
        <v>0.58250490623203777</v>
      </c>
      <c r="FA18" s="120">
        <v>0.58205900260065602</v>
      </c>
      <c r="FB18" s="120">
        <v>0.58205902036557056</v>
      </c>
      <c r="FC18" s="120">
        <v>0.58161169120307499</v>
      </c>
      <c r="FD18" s="120">
        <v>0.58161170850627153</v>
      </c>
      <c r="FE18" s="120">
        <v>0.58116294623879339</v>
      </c>
      <c r="FF18" s="120">
        <v>0.58116296308998638</v>
      </c>
      <c r="FG18" s="120">
        <v>0.58071276008752237</v>
      </c>
      <c r="FH18" s="120">
        <v>0.58071277649627384</v>
      </c>
      <c r="FI18" s="120">
        <v>0.5802611250721591</v>
      </c>
      <c r="FJ18" s="120">
        <v>0.58026114104788629</v>
      </c>
      <c r="FK18" s="120">
        <v>0.57980803345825016</v>
      </c>
      <c r="FL18" s="120">
        <v>0.57980804901022309</v>
      </c>
      <c r="FM18" s="120">
        <v>0.57935347745344556</v>
      </c>
      <c r="FN18" s="120">
        <v>0.57935349259078583</v>
      </c>
      <c r="FO18" s="120">
        <v>0.57889744920695096</v>
      </c>
      <c r="FP18" s="120">
        <v>0.57889746393863928</v>
      </c>
      <c r="FQ18" s="120">
        <v>0.57843994080897321</v>
      </c>
      <c r="FR18" s="120">
        <v>0.57843995514384561</v>
      </c>
      <c r="FS18" s="120">
        <v>0.57798094429015079</v>
      </c>
      <c r="FT18" s="120">
        <v>0.57798095823690288</v>
      </c>
      <c r="FU18" s="120">
        <v>0.57752045162099319</v>
      </c>
      <c r="FV18" s="120">
        <v>0.57752046518817546</v>
      </c>
      <c r="FW18" s="120">
        <v>0.57705845471129691</v>
      </c>
      <c r="FX18" s="120">
        <v>0.57705846790732673</v>
      </c>
      <c r="FY18" s="120">
        <v>0.57659494540956968</v>
      </c>
      <c r="FZ18" s="120">
        <v>0.57659495824272267</v>
      </c>
      <c r="GA18" s="120">
        <v>0.57612991550243753</v>
      </c>
      <c r="GB18" s="120">
        <v>0.57612992798085283</v>
      </c>
      <c r="GC18" s="120">
        <v>0.57566335671404634</v>
      </c>
      <c r="GD18" s="120">
        <v>0.57566336884572844</v>
      </c>
      <c r="GE18" s="120">
        <v>0.57519526070546478</v>
      </c>
      <c r="GF18" s="120">
        <v>0.57519527249828251</v>
      </c>
      <c r="GG18" s="120">
        <v>0.57472561907406694</v>
      </c>
      <c r="GH18" s="120">
        <v>0.57472563053575754</v>
      </c>
      <c r="GI18" s="120">
        <v>0.57425442335291543</v>
      </c>
      <c r="GJ18" s="120">
        <v>0.57425443449108315</v>
      </c>
      <c r="GK18" s="120">
        <v>0.57378166501014338</v>
      </c>
      <c r="GL18" s="120">
        <v>0.57378167583226269</v>
      </c>
      <c r="GM18" s="120">
        <v>0.57330733544831358</v>
      </c>
      <c r="GN18" s="120">
        <v>0.57330734596173016</v>
      </c>
      <c r="GO18" s="120">
        <v>0.57283142600378012</v>
      </c>
      <c r="GP18" s="120">
        <v>0.57283143621571131</v>
      </c>
      <c r="GQ18" s="120">
        <v>0.57235392794604567</v>
      </c>
      <c r="GR18" s="120">
        <v>0.57235393786358324</v>
      </c>
      <c r="GS18" s="120">
        <v>0.57187483247710025</v>
      </c>
      <c r="GT18" s="120">
        <v>0.57187484210720851</v>
      </c>
      <c r="GU18" s="120">
        <v>0.5713941307307594</v>
      </c>
      <c r="GV18" s="120">
        <v>0.57139414008028</v>
      </c>
      <c r="GW18" s="120">
        <v>0.57091181377199518</v>
      </c>
      <c r="GX18" s="120">
        <v>0.57091182284764985</v>
      </c>
      <c r="GY18" s="120">
        <v>0.57042787259625738</v>
      </c>
      <c r="GZ18" s="120">
        <v>0.57042788140464162</v>
      </c>
      <c r="HA18" s="120">
        <v>0.56994229812877928</v>
      </c>
      <c r="HB18" s="120">
        <v>0.56994230667637136</v>
      </c>
      <c r="HC18" s="120">
        <v>0.56945508122389288</v>
      </c>
      <c r="HD18" s="120">
        <v>0.56945508951705026</v>
      </c>
      <c r="HE18" s="120">
        <v>0.56896621266431169</v>
      </c>
      <c r="HF18" s="120">
        <v>0.56896622070927805</v>
      </c>
      <c r="HG18" s="120">
        <v>0.5684756831604294</v>
      </c>
      <c r="HH18" s="120">
        <v>0.56847569096332951</v>
      </c>
      <c r="HI18" s="120">
        <v>0.5679834833495947</v>
      </c>
      <c r="HJ18" s="120">
        <v>0.56798349091643785</v>
      </c>
      <c r="HK18" s="120">
        <v>0.56748960379537772</v>
      </c>
      <c r="HL18" s="120">
        <v>0.56748961113206231</v>
      </c>
      <c r="HM18" s="120">
        <v>0.56699403498683465</v>
      </c>
      <c r="HN18" s="120">
        <v>0.56699404209914528</v>
      </c>
      <c r="HO18" s="120">
        <v>0.56649676733775911</v>
      </c>
      <c r="HP18" s="120">
        <v>0.5664967742313709</v>
      </c>
      <c r="HQ18" s="120">
        <v>0.5659977911859263</v>
      </c>
      <c r="HR18" s="120">
        <v>0.56599779786640181</v>
      </c>
      <c r="HS18" s="120">
        <v>0.56549709679232052</v>
      </c>
      <c r="HT18" s="120">
        <v>0.56549710326511682</v>
      </c>
      <c r="HU18" s="120">
        <v>0.56499467434036799</v>
      </c>
      <c r="HV18" s="120">
        <v>0.56499468061083413</v>
      </c>
      <c r="HW18" s="120">
        <v>0.56449051393514416</v>
      </c>
      <c r="HX18" s="120">
        <v>0.56449052000852473</v>
      </c>
      <c r="HY18" s="120">
        <v>0.56398460560258368</v>
      </c>
      <c r="HZ18" s="120">
        <v>0.56398461148401791</v>
      </c>
      <c r="IA18" s="120">
        <v>0.56347693928866949</v>
      </c>
      <c r="IB18" s="120">
        <v>0.56347694498319301</v>
      </c>
      <c r="IC18" s="120">
        <v>0.56296750485862357</v>
      </c>
      <c r="ID18" s="120">
        <v>0.56296751037117343</v>
      </c>
      <c r="IE18" s="120">
        <v>0.56245629209608261</v>
      </c>
      <c r="IF18" s="120">
        <v>0.56245629743149061</v>
      </c>
      <c r="IG18" s="120">
        <v>0.56194329070225268</v>
      </c>
      <c r="IH18" s="120">
        <v>0.56194329586525593</v>
      </c>
      <c r="II18" s="120">
        <v>0.56142849029507624</v>
      </c>
      <c r="IJ18" s="120">
        <v>0.5614284952903118</v>
      </c>
      <c r="IK18" s="120">
        <v>0.56091188040836781</v>
      </c>
      <c r="IL18" s="120">
        <v>0.56091188524037461</v>
      </c>
      <c r="IM18" s="120">
        <v>0.56039345049094857</v>
      </c>
      <c r="IN18" s="120">
        <v>0.56039345516417449</v>
      </c>
      <c r="IO18" s="120">
        <v>0.55987318990576906</v>
      </c>
      <c r="IP18" s="120">
        <v>0.55987319442456562</v>
      </c>
      <c r="IQ18" s="120">
        <v>0.55935108792902066</v>
      </c>
      <c r="IR18" s="120">
        <v>0.55935109229764723</v>
      </c>
      <c r="IS18" s="120">
        <v>0.55882713374923365</v>
      </c>
      <c r="IT18" s="120">
        <v>0.55882713797185801</v>
      </c>
      <c r="IU18" s="120">
        <v>0.55830131646636683</v>
      </c>
      <c r="IV18" s="120">
        <v>0.55830132054706827</v>
      </c>
      <c r="IW18" s="120">
        <v>0.55777362509088579</v>
      </c>
      <c r="IX18" s="120">
        <v>0.55777362903365224</v>
      </c>
      <c r="IY18" s="120">
        <v>0.5572440485428245</v>
      </c>
      <c r="IZ18" s="120">
        <v>0.55724405235155772</v>
      </c>
      <c r="JA18" s="120">
        <v>0.55671257565084131</v>
      </c>
      <c r="JB18" s="120">
        <v>0.5567125793293578</v>
      </c>
      <c r="JC18" s="120">
        <v>0.55617919515125991</v>
      </c>
      <c r="JD18" s="120">
        <v>0.55617919870328858</v>
      </c>
      <c r="JE18" s="120">
        <v>0.55564389568709782</v>
      </c>
      <c r="JF18" s="120">
        <v>0.55564389911628465</v>
      </c>
      <c r="JG18" s="120">
        <v>0.55510666580708035</v>
      </c>
      <c r="JH18" s="120">
        <v>0.55510666911699302</v>
      </c>
      <c r="JI18" s="120">
        <v>0.55456749396465355</v>
      </c>
      <c r="JJ18" s="120">
        <v>0.55456749715877141</v>
      </c>
      <c r="JK18" s="120">
        <v>0.55402636851696208</v>
      </c>
      <c r="JL18" s="120">
        <v>0.55402637159869106</v>
      </c>
      <c r="JM18" s="120">
        <v>0.55348327772384032</v>
      </c>
      <c r="JN18" s="120">
        <v>0.55348328069650443</v>
      </c>
      <c r="JO18" s="120">
        <v>0.5529382097467691</v>
      </c>
      <c r="JP18" s="120">
        <v>0.55293821261361298</v>
      </c>
      <c r="JQ18" s="120">
        <v>0.55239115264782856</v>
      </c>
      <c r="JR18" s="120">
        <v>0.55239115541202677</v>
      </c>
      <c r="JS18" s="120">
        <v>0.55184209438864007</v>
      </c>
      <c r="JT18" s="120">
        <v>0.55184209705328569</v>
      </c>
      <c r="JU18" s="120">
        <v>0.55129102282928855</v>
      </c>
      <c r="JV18" s="120">
        <v>0.55129102539740438</v>
      </c>
      <c r="JW18" s="120">
        <v>0.55073792572722924</v>
      </c>
      <c r="JX18" s="120">
        <v>0.55073792820176393</v>
      </c>
      <c r="JY18" s="120">
        <v>0.55018279073618959</v>
      </c>
      <c r="JZ18" s="120">
        <v>0.55018279312002127</v>
      </c>
      <c r="KA18" s="120">
        <v>0.54962560540504746</v>
      </c>
      <c r="KB18" s="120">
        <v>0.54962560770098334</v>
      </c>
      <c r="KC18" s="120">
        <v>0.54906635717669883</v>
      </c>
      <c r="KD18" s="120">
        <v>0.54906635938747772</v>
      </c>
      <c r="KE18" s="120">
        <v>0.54850503338691092</v>
      </c>
      <c r="KF18" s="120">
        <v>0.54850503551520424</v>
      </c>
      <c r="KG18" s="120">
        <v>0.54794162126315771</v>
      </c>
      <c r="KH18" s="120">
        <v>0.5479416233115687</v>
      </c>
      <c r="KI18" s="120">
        <v>0.54737610792344327</v>
      </c>
      <c r="KJ18" s="120">
        <v>0.54737610989450958</v>
      </c>
      <c r="KK18" s="120">
        <v>0.54680848037510676</v>
      </c>
      <c r="KL18" s="120">
        <v>0.54680848227130385</v>
      </c>
      <c r="KM18" s="120">
        <v>0.54623872551361496</v>
      </c>
      <c r="KN18" s="120">
        <v>0.54623872733735279</v>
      </c>
      <c r="KO18" s="120">
        <v>0.54566683012133277</v>
      </c>
      <c r="KP18" s="120">
        <v>0.54566683187496079</v>
      </c>
      <c r="KQ18" s="120">
        <v>0.54509278086628821</v>
      </c>
      <c r="KR18" s="120">
        <v>0.54509278255209215</v>
      </c>
      <c r="KS18" s="120">
        <v>0.54451656430090356</v>
      </c>
      <c r="KT18" s="120">
        <v>0.54451656592111386</v>
      </c>
      <c r="KU18" s="120">
        <v>0.5439381668607316</v>
      </c>
      <c r="KV18" s="120">
        <v>0.54393816841751574</v>
      </c>
      <c r="KW18" s="120">
        <v>0.54335757486315617</v>
      </c>
      <c r="KX18" s="120">
        <v>0.54335757635862592</v>
      </c>
      <c r="KY18" s="120">
        <v>0.54277477450608236</v>
      </c>
      <c r="KZ18" s="120">
        <v>0.54277477594229451</v>
      </c>
      <c r="LA18" s="120">
        <v>0.54218975186661744</v>
      </c>
      <c r="LB18" s="120">
        <v>0.54218975324556817</v>
      </c>
      <c r="LC18" s="120">
        <v>0.54160249289971396</v>
      </c>
      <c r="LD18" s="120">
        <v>0.54160249422334994</v>
      </c>
      <c r="LE18" s="120">
        <v>0.54101298343681514</v>
      </c>
      <c r="LF18" s="120">
        <v>0.54101298470702885</v>
      </c>
      <c r="LG18" s="120">
        <v>0.54042120918447178</v>
      </c>
      <c r="LH18" s="120">
        <v>0.54042121040310065</v>
      </c>
      <c r="LI18" s="120">
        <v>0.53982715572293793</v>
      </c>
      <c r="LJ18" s="120">
        <v>0.53982715689177163</v>
      </c>
      <c r="LK18" s="120">
        <v>0.53923080850476068</v>
      </c>
      <c r="LL18" s="120">
        <v>0.53923080962553616</v>
      </c>
      <c r="LM18" s="120">
        <v>0.53863215285332766</v>
      </c>
      <c r="LN18" s="120">
        <v>0.53863215392773445</v>
      </c>
      <c r="LO18" s="120">
        <v>0.53803117396142486</v>
      </c>
      <c r="LP18" s="120">
        <v>0.53803117499110287</v>
      </c>
      <c r="LQ18" s="120">
        <v>0.5374278568897447</v>
      </c>
      <c r="LR18" s="120">
        <v>0.53742785787628833</v>
      </c>
      <c r="LS18" s="120">
        <v>0.53682218656539582</v>
      </c>
      <c r="LT18" s="120">
        <v>0.53682218751035238</v>
      </c>
      <c r="LU18" s="120">
        <v>0.53621414778038345</v>
      </c>
      <c r="LV18" s="120">
        <v>0.53621414868525419</v>
      </c>
      <c r="LW18" s="120">
        <v>0.53560372519006449</v>
      </c>
      <c r="LX18" s="120">
        <v>0.53560372605630768</v>
      </c>
      <c r="LY18" s="120">
        <v>0.53499090331159371</v>
      </c>
      <c r="LZ18" s="120">
        <v>0.534990904140625</v>
      </c>
      <c r="MA18" s="120">
        <v>0.53437566652233437</v>
      </c>
      <c r="MB18" s="120">
        <v>0.53437566731552444</v>
      </c>
      <c r="MC18" s="120">
        <v>0.53375799905825894</v>
      </c>
      <c r="MD18" s="120">
        <v>0.53375799981694072</v>
      </c>
      <c r="ME18" s="120">
        <v>0.53313788501232096</v>
      </c>
      <c r="MF18" s="120">
        <v>0.5331378857377832</v>
      </c>
      <c r="MG18" s="120">
        <v>0.53251530833280269</v>
      </c>
      <c r="MH18" s="120">
        <v>0.53251530902629729</v>
      </c>
      <c r="MI18" s="120">
        <v>0.53189025282164815</v>
      </c>
      <c r="MJ18" s="120">
        <v>0.53189025348438546</v>
      </c>
      <c r="MK18" s="120">
        <v>0.53126270213276083</v>
      </c>
      <c r="ML18" s="120">
        <v>0.53126270276591803</v>
      </c>
      <c r="MM18" s="120">
        <v>0.53063263977029196</v>
      </c>
      <c r="MN18" s="120">
        <v>0.53063264037500424</v>
      </c>
      <c r="MO18" s="120">
        <v>0.53000004908689025</v>
      </c>
      <c r="MP18" s="120">
        <v>0.53000004966426095</v>
      </c>
      <c r="MQ18" s="120">
        <v>0.52936491328193758</v>
      </c>
      <c r="MR18" s="120">
        <v>0.52936491383303419</v>
      </c>
      <c r="MS18" s="120">
        <v>0.52872721539975731</v>
      </c>
      <c r="MT18" s="120">
        <v>0.5287272159256089</v>
      </c>
      <c r="MU18" s="120">
        <v>0.52808693832778941</v>
      </c>
      <c r="MV18" s="120">
        <v>0.52808693882939595</v>
      </c>
      <c r="MW18" s="120">
        <v>0.52744406479475525</v>
      </c>
      <c r="MX18" s="120">
        <v>0.52744406527308352</v>
      </c>
      <c r="MY18" s="120">
        <v>0.52679857736878155</v>
      </c>
      <c r="MZ18" s="120">
        <v>0.52679857782476425</v>
      </c>
      <c r="NA18" s="120">
        <v>0.5261504584555049</v>
      </c>
      <c r="NB18" s="120">
        <v>0.5261504588900463</v>
      </c>
      <c r="NC18" s="120">
        <v>0.52549969029615007</v>
      </c>
      <c r="ND18" s="120">
        <v>0.52549969071012392</v>
      </c>
      <c r="NE18" s="120">
        <v>0.52484625496557757</v>
      </c>
      <c r="NF18" s="120">
        <v>0.52484625535982665</v>
      </c>
      <c r="NG18" s="120">
        <v>0.52419013437030559</v>
      </c>
      <c r="NH18" s="120">
        <v>0.52419013474564446</v>
      </c>
      <c r="NI18" s="120">
        <v>0.52353131024649779</v>
      </c>
      <c r="NJ18" s="120">
        <v>0.52353131060371427</v>
      </c>
      <c r="NK18" s="120">
        <v>0.52286976415793762</v>
      </c>
      <c r="NL18" s="120">
        <v>0.52286976449778877</v>
      </c>
      <c r="NM18" s="120">
        <v>0.52220547749394941</v>
      </c>
      <c r="NN18" s="120">
        <v>0.52220547781717008</v>
      </c>
      <c r="NO18" s="120">
        <v>0.52153843146731438</v>
      </c>
      <c r="NP18" s="120">
        <v>0.52153843177461201</v>
      </c>
      <c r="NQ18" s="120">
        <v>0.52086860711213923</v>
      </c>
      <c r="NR18" s="120">
        <v>0.52086860740419616</v>
      </c>
      <c r="NS18" s="120">
        <v>0.52019598528170263</v>
      </c>
      <c r="NT18" s="120">
        <v>0.5201959855591759</v>
      </c>
      <c r="NU18" s="120">
        <v>0.51952054664626424</v>
      </c>
      <c r="NV18" s="120">
        <v>0.51952054690978633</v>
      </c>
      <c r="NW18" s="120">
        <v>0.5188422716908454</v>
      </c>
      <c r="NX18" s="120">
        <v>0.51884227194103028</v>
      </c>
      <c r="NY18" s="120">
        <v>0.51816114071298425</v>
      </c>
      <c r="NZ18" s="120">
        <v>0.51816114095041677</v>
      </c>
      <c r="OA18" s="120">
        <v>0.51747713382044047</v>
      </c>
      <c r="OB18" s="120">
        <v>0.51747713404569007</v>
      </c>
      <c r="OC18" s="120">
        <v>0.5167902309288831</v>
      </c>
      <c r="OD18" s="120">
        <v>0.51679023114249412</v>
      </c>
      <c r="OE18" s="120">
        <v>0.51610041175953925</v>
      </c>
      <c r="OF18" s="120">
        <v>0.51610041196203726</v>
      </c>
      <c r="OG18" s="120">
        <v>0.51540765583680148</v>
      </c>
      <c r="OH18" s="120">
        <v>0.51540765602869243</v>
      </c>
      <c r="OI18" s="120">
        <v>0.51471194248581298</v>
      </c>
      <c r="OJ18" s="120">
        <v>0.51471194266758047</v>
      </c>
      <c r="OK18" s="120">
        <v>0.51401325083000216</v>
      </c>
      <c r="OL18" s="120">
        <v>0.51401325100211526</v>
      </c>
      <c r="OM18" s="120">
        <v>0.51331155978859411</v>
      </c>
      <c r="ON18" s="120">
        <v>0.51331155995150235</v>
      </c>
      <c r="OO18" s="120">
        <v>0.51260684807407875</v>
      </c>
      <c r="OP18" s="120">
        <v>0.51260684822821068</v>
      </c>
      <c r="OQ18" s="120">
        <v>0.51189909418963575</v>
      </c>
      <c r="OR18" s="120">
        <v>0.51189909433540726</v>
      </c>
      <c r="OS18" s="120">
        <v>0.51118827642653586</v>
      </c>
      <c r="OT18" s="120">
        <v>0.51118827656434407</v>
      </c>
      <c r="OU18" s="120">
        <v>0.51047437286148734</v>
      </c>
      <c r="OV18" s="120">
        <v>0.51047437299171472</v>
      </c>
      <c r="OW18" s="120">
        <v>0.50975736135395666</v>
      </c>
      <c r="OX18" s="120">
        <v>0.50975736147696782</v>
      </c>
      <c r="OY18" s="120">
        <v>0.50903721954343484</v>
      </c>
      <c r="OZ18" s="120">
        <v>0.50903721965958182</v>
      </c>
      <c r="PA18" s="120">
        <v>0.50831392484667748</v>
      </c>
      <c r="PB18" s="120">
        <v>0.50831392495629701</v>
      </c>
      <c r="PC18" s="120">
        <v>0.5075874544548924</v>
      </c>
      <c r="PD18" s="120">
        <v>0.50758745455830689</v>
      </c>
      <c r="PE18" s="120">
        <v>0.50685778533088743</v>
      </c>
      <c r="PF18" s="120">
        <v>0.50685778542840543</v>
      </c>
      <c r="PG18" s="120">
        <v>0.50612489420617812</v>
      </c>
      <c r="PH18" s="120">
        <v>0.50612489429809859</v>
      </c>
      <c r="PI18" s="120">
        <v>0.50538875757805046</v>
      </c>
      <c r="PJ18" s="120">
        <v>0.50538875766465263</v>
      </c>
      <c r="PK18" s="120">
        <v>0.5046493517065731</v>
      </c>
      <c r="PL18" s="120">
        <v>0.50464935178812986</v>
      </c>
      <c r="PM18" s="120">
        <v>0.5039066526115723</v>
      </c>
      <c r="PN18" s="120">
        <v>0.50390665268834334</v>
      </c>
      <c r="PO18" s="120">
        <v>0.50316063606955852</v>
      </c>
      <c r="PP18" s="120">
        <v>0.5031606361417913</v>
      </c>
      <c r="PQ18" s="120">
        <v>0.50241127761060222</v>
      </c>
      <c r="PR18" s="120">
        <v>0.50241127767853366</v>
      </c>
      <c r="PS18" s="120">
        <v>0.50165855251516589</v>
      </c>
      <c r="PT18" s="120">
        <v>0.50165855257902192</v>
      </c>
      <c r="PU18" s="120">
        <v>0.5009024358108829</v>
      </c>
      <c r="PV18" s="120">
        <v>0.50090243587087957</v>
      </c>
      <c r="PW18" s="120">
        <v>0.50014290226929436</v>
      </c>
      <c r="PX18" s="120">
        <v>0.50014290232563841</v>
      </c>
      <c r="PY18" s="120">
        <v>0.49937992640252721</v>
      </c>
      <c r="PZ18" s="120">
        <v>0.49937992645541518</v>
      </c>
      <c r="QA18" s="120">
        <v>0.49861348245992659</v>
      </c>
      <c r="QB18" s="120">
        <v>0.49861348250954662</v>
      </c>
      <c r="QC18" s="120">
        <v>0.49784354442463274</v>
      </c>
      <c r="QD18" s="120">
        <v>0.49784354447116419</v>
      </c>
      <c r="QE18" s="120">
        <v>0.49707008601010816</v>
      </c>
      <c r="QF18" s="120">
        <v>0.49707008605372011</v>
      </c>
      <c r="QG18" s="120">
        <v>0.49629308065660493</v>
      </c>
      <c r="QH18" s="120">
        <v>0.49629308069746075</v>
      </c>
      <c r="QI18" s="120">
        <v>0.4955125015275858</v>
      </c>
      <c r="QJ18" s="120">
        <v>0.49551250156584004</v>
      </c>
      <c r="QK18" s="120">
        <v>0.49472832150608109</v>
      </c>
      <c r="QL18" s="120">
        <v>0.4947283215418809</v>
      </c>
      <c r="QM18" s="120">
        <v>0.49394051319099069</v>
      </c>
      <c r="QN18" s="120">
        <v>0.4939405132244763</v>
      </c>
      <c r="QO18" s="120">
        <v>0.4931490488933335</v>
      </c>
      <c r="QP18" s="120">
        <v>0.49314904892463685</v>
      </c>
      <c r="QQ18" s="120">
        <v>0.49235390063242768</v>
      </c>
      <c r="QR18" s="120">
        <v>0.49235390066167628</v>
      </c>
      <c r="QS18" s="120">
        <v>0.49155504013202239</v>
      </c>
      <c r="QT18" s="120">
        <v>0.49155504015933571</v>
      </c>
      <c r="QU18" s="120">
        <v>0.49075243881635716</v>
      </c>
      <c r="QV18" s="120">
        <v>0.49075243884185016</v>
      </c>
      <c r="QW18" s="120">
        <v>0.48994606780616989</v>
      </c>
      <c r="QX18" s="120">
        <v>0.48994606782994954</v>
      </c>
      <c r="QY18" s="120">
        <v>0.48913589791462903</v>
      </c>
      <c r="QZ18" s="120">
        <v>0.48913589793679951</v>
      </c>
      <c r="RA18" s="120">
        <v>0.48832189964321748</v>
      </c>
      <c r="RB18" s="120">
        <v>0.48832189966387474</v>
      </c>
      <c r="RC18" s="120">
        <v>0.48750404317753138</v>
      </c>
      <c r="RD18" s="120">
        <v>0.48750404319676754</v>
      </c>
      <c r="RE18" s="120">
        <v>0.4866822983830294</v>
      </c>
      <c r="RF18" s="120">
        <v>0.48668229840093241</v>
      </c>
      <c r="RG18" s="120">
        <v>0.48585663480070557</v>
      </c>
      <c r="RH18" s="120">
        <v>0.48585663481735808</v>
      </c>
      <c r="RI18" s="120">
        <v>0.4850270216426904</v>
      </c>
      <c r="RJ18" s="120">
        <v>0.4850270216581698</v>
      </c>
      <c r="RK18" s="120">
        <v>0.48419342778778962</v>
      </c>
      <c r="RL18" s="120">
        <v>0.48419342780217134</v>
      </c>
      <c r="RM18" s="120">
        <v>0.48335582177694558</v>
      </c>
      <c r="RN18" s="120">
        <v>0.48335582179029779</v>
      </c>
      <c r="RO18" s="120">
        <v>0.48251417180862416</v>
      </c>
      <c r="RP18" s="120">
        <v>0.48251417182101319</v>
      </c>
      <c r="RQ18" s="120">
        <v>0.48166844573413253</v>
      </c>
      <c r="RR18" s="120">
        <v>0.48166844574562057</v>
      </c>
      <c r="RS18" s="120">
        <v>0.48081861105285678</v>
      </c>
      <c r="RT18" s="120">
        <v>0.48081861106350376</v>
      </c>
      <c r="RU18" s="120">
        <v>0.47996463490742614</v>
      </c>
      <c r="RV18" s="120">
        <v>0.47996463491728625</v>
      </c>
      <c r="RW18" s="120">
        <v>0.47910648407879403</v>
      </c>
      <c r="RX18" s="120">
        <v>0.47910648408791967</v>
      </c>
      <c r="RY18" s="120">
        <v>0.47824412498124264</v>
      </c>
      <c r="RZ18" s="120">
        <v>0.47824412498968288</v>
      </c>
      <c r="SA18" s="120">
        <v>0.47737752365730601</v>
      </c>
      <c r="SB18" s="120">
        <v>0.47737752366510711</v>
      </c>
      <c r="SC18" s="120">
        <v>0.47650664577260848</v>
      </c>
      <c r="SD18" s="120">
        <v>0.47650664577981328</v>
      </c>
      <c r="SE18" s="120">
        <v>0.4756314566106194</v>
      </c>
      <c r="SF18" s="120">
        <v>0.47563145661727008</v>
      </c>
      <c r="SG18" s="120">
        <v>0.47475192106732395</v>
      </c>
      <c r="SH18" s="120">
        <v>0.47475192107345893</v>
      </c>
      <c r="SI18" s="120">
        <v>0.47386800364580334</v>
      </c>
      <c r="SJ18" s="120">
        <v>0.47386800365145743</v>
      </c>
      <c r="SK18" s="120">
        <v>0.47297966845072459</v>
      </c>
      <c r="SL18" s="120">
        <v>0.47297966845593287</v>
      </c>
      <c r="SM18" s="120">
        <v>0.47208687918274889</v>
      </c>
      <c r="SN18" s="120">
        <v>0.47208687918754311</v>
      </c>
      <c r="SO18" s="120">
        <v>0.47118959913283515</v>
      </c>
      <c r="SP18" s="120">
        <v>0.47118959913724445</v>
      </c>
      <c r="SQ18" s="120">
        <v>0.47028779117645692</v>
      </c>
      <c r="SR18" s="120">
        <v>0.4702877911805099</v>
      </c>
      <c r="SS18" s="120">
        <v>0.46938141776772424</v>
      </c>
      <c r="ST18" s="120">
        <v>0.4693814177714466</v>
      </c>
      <c r="SU18" s="120">
        <v>0.46847044093340234</v>
      </c>
      <c r="SV18" s="120">
        <v>0.46847044093681811</v>
      </c>
      <c r="SW18" s="120">
        <v>0.46755482226683603</v>
      </c>
      <c r="SX18" s="120">
        <v>0.46755482226996814</v>
      </c>
      <c r="SY18" s="120">
        <v>0.46663452292177277</v>
      </c>
      <c r="SZ18" s="120">
        <v>0.46663452292464214</v>
      </c>
      <c r="TA18" s="120">
        <v>0.46570950360607705</v>
      </c>
      <c r="TB18" s="120">
        <v>0.46570950360870461</v>
      </c>
      <c r="TC18" s="120">
        <v>0.46477972457535105</v>
      </c>
      <c r="TD18" s="120">
        <v>0.46477972457775468</v>
      </c>
      <c r="TE18" s="120">
        <v>0.46384514562643464</v>
      </c>
      <c r="TF18" s="120">
        <v>0.46384514562863199</v>
      </c>
      <c r="TG18" s="120">
        <v>0.46290572609080832</v>
      </c>
      <c r="TH18" s="120">
        <v>0.46290572609281455</v>
      </c>
      <c r="TI18" s="120">
        <v>0.46196142482787944</v>
      </c>
      <c r="TJ18" s="120">
        <v>0.46196142482971048</v>
      </c>
      <c r="TK18" s="120">
        <v>0.46101220021815786</v>
      </c>
      <c r="TL18" s="120">
        <v>0.46101220021982731</v>
      </c>
      <c r="TM18" s="120">
        <v>0.46005801015631587</v>
      </c>
      <c r="TN18" s="120">
        <v>0.46005801015783665</v>
      </c>
      <c r="TO18" s="120">
        <v>0.45909881204413155</v>
      </c>
      <c r="TP18" s="120">
        <v>0.459098812045516</v>
      </c>
      <c r="TQ18" s="120">
        <v>0.45813456278331299</v>
      </c>
      <c r="TR18" s="120">
        <v>0.45813456278457176</v>
      </c>
      <c r="TS18" s="120">
        <v>0.45716521876820271</v>
      </c>
      <c r="TT18" s="120">
        <v>0.45716521876934718</v>
      </c>
      <c r="TU18" s="120">
        <v>0.45619073587835685</v>
      </c>
      <c r="TV18" s="120">
        <v>0.45619073587939574</v>
      </c>
      <c r="TW18" s="120">
        <v>0.45521106947100043</v>
      </c>
      <c r="TX18" s="120">
        <v>0.45521106947194201</v>
      </c>
      <c r="TY18" s="120">
        <v>0.45422617437335111</v>
      </c>
      <c r="TZ18" s="120">
        <v>0.45422617437420465</v>
      </c>
      <c r="UA18" s="120">
        <v>0.45323600487482152</v>
      </c>
      <c r="UB18" s="120">
        <v>0.4532360048755939</v>
      </c>
      <c r="UC18" s="120">
        <v>0.45224051471907595</v>
      </c>
      <c r="UD18" s="120">
        <v>0.45224051471977528</v>
      </c>
      <c r="UE18" s="120">
        <v>0.45123965709596464</v>
      </c>
      <c r="UF18" s="120">
        <v>0.45123965709659586</v>
      </c>
      <c r="UG18" s="120">
        <v>0.45023338463331392</v>
      </c>
      <c r="UH18" s="120">
        <v>0.45023338463388363</v>
      </c>
      <c r="UI18" s="120">
        <v>0.44922164938857567</v>
      </c>
      <c r="UJ18" s="120">
        <v>0.44922164938908959</v>
      </c>
      <c r="UK18" s="120">
        <v>0.4482044028403423</v>
      </c>
      <c r="UL18" s="120">
        <v>0.44820440284080476</v>
      </c>
      <c r="UM18" s="120">
        <v>0.44718159587970507</v>
      </c>
      <c r="UN18" s="120">
        <v>0.44718159588012107</v>
      </c>
      <c r="UO18" s="120">
        <v>0.44615317880147493</v>
      </c>
      <c r="UP18" s="120">
        <v>0.44615317880184918</v>
      </c>
      <c r="UQ18" s="120">
        <v>0.44511910129525084</v>
      </c>
      <c r="UR18" s="120">
        <v>0.44511910129558641</v>
      </c>
      <c r="US18" s="120">
        <v>0.44407931243632848</v>
      </c>
      <c r="UT18" s="120">
        <v>0.44407931243662951</v>
      </c>
      <c r="UU18" s="120">
        <v>0.44303376067646494</v>
      </c>
      <c r="UV18" s="120">
        <v>0.44303376067673567</v>
      </c>
      <c r="UW18" s="120">
        <v>0.44198239383447951</v>
      </c>
      <c r="UX18" s="120">
        <v>0.44198239383472093</v>
      </c>
      <c r="UY18" s="120">
        <v>0.44092515908668645</v>
      </c>
      <c r="UZ18" s="120">
        <v>0.44092515908690294</v>
      </c>
      <c r="VA18" s="120">
        <v>0.43986200295717842</v>
      </c>
      <c r="VB18" s="120">
        <v>0.43986200295737143</v>
      </c>
      <c r="VC18" s="120">
        <v>0.43879287130793271</v>
      </c>
      <c r="VD18" s="120">
        <v>0.43879287130810463</v>
      </c>
      <c r="VE18" s="120">
        <v>0.43771770932875059</v>
      </c>
      <c r="VF18" s="120">
        <v>0.43771770932890364</v>
      </c>
      <c r="VG18" s="120">
        <v>0.43663646152702468</v>
      </c>
      <c r="VH18" s="120">
        <v>0.43663646152716129</v>
      </c>
      <c r="VI18" s="120">
        <v>0.43554907171733181</v>
      </c>
      <c r="VJ18" s="120">
        <v>0.43554907171745338</v>
      </c>
      <c r="VK18" s="120">
        <v>0.43445548301084619</v>
      </c>
      <c r="VL18" s="120">
        <v>0.43445548301095327</v>
      </c>
      <c r="VM18" s="120">
        <v>0.43335563780456854</v>
      </c>
      <c r="VN18" s="120">
        <v>0.43335563780466457</v>
      </c>
      <c r="VO18" s="120">
        <v>0.43224947777037925</v>
      </c>
      <c r="VP18" s="120">
        <v>0.43224947777046424</v>
      </c>
      <c r="VQ18" s="120">
        <v>0.43113694384389101</v>
      </c>
      <c r="VR18" s="120">
        <v>0.43113694384396573</v>
      </c>
      <c r="VS18" s="120">
        <v>0.43001797621312265</v>
      </c>
      <c r="VT18" s="120">
        <v>0.43001797621318871</v>
      </c>
      <c r="VU18" s="120">
        <v>0.42889251430697412</v>
      </c>
      <c r="VV18" s="120">
        <v>0.42889251430703185</v>
      </c>
      <c r="VW18" s="120">
        <v>0.42776049678350042</v>
      </c>
      <c r="VX18" s="120">
        <v>0.42776049678355199</v>
      </c>
      <c r="VY18" s="120">
        <v>0.42662186151799492</v>
      </c>
      <c r="VZ18" s="120">
        <v>0.42662186151804043</v>
      </c>
      <c r="WA18" s="120">
        <v>0.42547654559085929</v>
      </c>
      <c r="WB18" s="120">
        <v>0.42547654559089909</v>
      </c>
      <c r="WC18" s="120">
        <v>0.42432448527527228</v>
      </c>
      <c r="WD18" s="120">
        <v>0.42432448527530708</v>
      </c>
      <c r="WE18" s="120">
        <v>0.42316561602464847</v>
      </c>
      <c r="WF18" s="120">
        <v>0.42316561602467839</v>
      </c>
      <c r="WG18" s="120">
        <v>0.42199987245987935</v>
      </c>
      <c r="WH18" s="120">
        <v>0.42199987245990594</v>
      </c>
      <c r="WI18" s="120">
        <v>0.4208271883563654</v>
      </c>
      <c r="WJ18" s="120">
        <v>0.42082718835638799</v>
      </c>
      <c r="WK18" s="120">
        <v>0.41964749663081857</v>
      </c>
      <c r="WL18" s="120">
        <v>0.41964749663083906</v>
      </c>
      <c r="WM18" s="120">
        <v>0.41846072932785328</v>
      </c>
      <c r="WN18" s="120">
        <v>0.41846072932787115</v>
      </c>
      <c r="WO18" s="120">
        <v>0.41726681760633905</v>
      </c>
      <c r="WP18" s="120">
        <v>0.41726681760635442</v>
      </c>
      <c r="WQ18" s="120">
        <v>0.41606569172553204</v>
      </c>
      <c r="WR18" s="120">
        <v>0.41606569172554464</v>
      </c>
      <c r="WS18" s="120">
        <v>0.41485728103096986</v>
      </c>
      <c r="WT18" s="120">
        <v>0.4148572810309813</v>
      </c>
      <c r="WU18" s="120">
        <v>0.41364151394013204</v>
      </c>
      <c r="WV18" s="120">
        <v>0.41364151394014143</v>
      </c>
      <c r="WW18" s="120">
        <v>0.41241831792785932</v>
      </c>
      <c r="WX18" s="120">
        <v>0.41241831792786776</v>
      </c>
      <c r="WY18" s="120">
        <v>0.41118761951153154</v>
      </c>
      <c r="WZ18" s="120">
        <v>0.41118761951153859</v>
      </c>
      <c r="XA18" s="120">
        <v>0.40994934423599888</v>
      </c>
      <c r="XB18" s="120">
        <v>0.40994934423600532</v>
      </c>
      <c r="XC18" s="120">
        <v>0.40870341665826576</v>
      </c>
      <c r="XD18" s="120">
        <v>0.40870341665827142</v>
      </c>
      <c r="XE18" s="120">
        <v>0.40744976033192204</v>
      </c>
      <c r="XF18" s="120">
        <v>0.40744976033192637</v>
      </c>
      <c r="XG18" s="120">
        <v>0.40618829779131616</v>
      </c>
      <c r="XH18" s="120">
        <v>0.40618829779131949</v>
      </c>
      <c r="XI18" s="120">
        <v>0.40491895053547744</v>
      </c>
      <c r="XJ18" s="120">
        <v>0.4049189505354806</v>
      </c>
      <c r="XK18" s="120">
        <v>0.40364163901177358</v>
      </c>
      <c r="XL18" s="120">
        <v>0.40364163901177658</v>
      </c>
      <c r="XM18" s="120">
        <v>0.40235628259930156</v>
      </c>
      <c r="XN18" s="120">
        <v>0.40235628259930389</v>
      </c>
      <c r="XO18" s="120">
        <v>0.4010627995920184</v>
      </c>
      <c r="XP18" s="120">
        <v>0.40106279959202051</v>
      </c>
      <c r="XQ18" s="120">
        <v>0.39976110718160235</v>
      </c>
      <c r="XR18" s="120">
        <v>0.39976110718160385</v>
      </c>
      <c r="XS18" s="120">
        <v>0.39845112144003858</v>
      </c>
      <c r="XT18" s="120">
        <v>0.39845112144004058</v>
      </c>
      <c r="XU18" s="120">
        <v>0.39713275730193942</v>
      </c>
      <c r="XV18" s="120">
        <v>0.39713275730194109</v>
      </c>
      <c r="XW18" s="120">
        <v>0.39580592854658092</v>
      </c>
      <c r="XX18" s="120">
        <v>0.3958059285465817</v>
      </c>
      <c r="XY18" s="120">
        <v>0.39447054777966933</v>
      </c>
      <c r="XZ18" s="120">
        <v>0.39447054777967017</v>
      </c>
      <c r="YA18" s="120">
        <v>0.39312652641482576</v>
      </c>
      <c r="YB18" s="120">
        <v>0.39312652641482687</v>
      </c>
      <c r="YC18" s="120">
        <v>0.3917737746547918</v>
      </c>
      <c r="YD18" s="120">
        <v>0.39177377465479279</v>
      </c>
      <c r="YE18" s="120">
        <v>0.39041220147235273</v>
      </c>
      <c r="YF18" s="120">
        <v>0.39041220147235289</v>
      </c>
      <c r="YG18" s="120">
        <v>0.38904171459097964</v>
      </c>
      <c r="YH18" s="120">
        <v>0.38904171459097953</v>
      </c>
      <c r="YI18" s="120">
        <v>0.38766222046518872</v>
      </c>
      <c r="YJ18" s="120">
        <v>0.38766222046518917</v>
      </c>
      <c r="YK18" s="120">
        <v>0.38627362426061757</v>
      </c>
      <c r="YL18" s="120">
        <v>0.38627362426061784</v>
      </c>
      <c r="YM18" s="120">
        <v>0.38487582983381841</v>
      </c>
      <c r="YN18" s="120">
        <v>0.38487582983381885</v>
      </c>
      <c r="YO18" s="120">
        <v>0.38346873971176954</v>
      </c>
      <c r="YP18" s="120">
        <v>0.38346873971176931</v>
      </c>
      <c r="YQ18" s="120">
        <v>0.38205225507110091</v>
      </c>
      <c r="YR18" s="120">
        <v>0.38205225507110041</v>
      </c>
      <c r="YS18" s="120">
        <v>0.38062627571704788</v>
      </c>
      <c r="YT18" s="120">
        <v>0.38062627571704782</v>
      </c>
      <c r="YU18" s="120">
        <v>0.37919070006212147</v>
      </c>
      <c r="YV18" s="120">
        <v>0.37919070006212158</v>
      </c>
      <c r="YW18" s="120">
        <v>0.3777454251045001</v>
      </c>
      <c r="YX18" s="120">
        <v>0.37774542510450015</v>
      </c>
      <c r="YY18" s="120">
        <v>0.37629034640615572</v>
      </c>
      <c r="YZ18" s="120">
        <v>0.37629034640615494</v>
      </c>
      <c r="ZA18" s="120">
        <v>0.37482535807070155</v>
      </c>
      <c r="ZB18" s="120">
        <v>0.37482535807070216</v>
      </c>
      <c r="ZC18" s="120">
        <v>0.37335035272098971</v>
      </c>
      <c r="ZD18" s="120">
        <v>0.37335035272098965</v>
      </c>
      <c r="ZE18" s="120">
        <v>0.37186522147642798</v>
      </c>
      <c r="ZF18" s="120">
        <v>0.37186522147642798</v>
      </c>
      <c r="ZG18" s="120">
        <v>0.37036985393006366</v>
      </c>
      <c r="ZH18" s="120">
        <v>0.37036985393006389</v>
      </c>
      <c r="ZI18" s="120">
        <v>0.36886413812540869</v>
      </c>
      <c r="ZJ18" s="120">
        <v>0.36886413812540891</v>
      </c>
      <c r="ZK18" s="120">
        <v>0.36734796053302793</v>
      </c>
      <c r="ZL18" s="120">
        <v>0.36734796053302776</v>
      </c>
      <c r="ZM18" s="120">
        <v>0.36582120602689966</v>
      </c>
      <c r="ZN18" s="120">
        <v>0.36582120602689955</v>
      </c>
      <c r="ZO18" s="120">
        <v>0.36428375786055439</v>
      </c>
      <c r="ZP18" s="120">
        <v>0.36428375786055445</v>
      </c>
      <c r="ZQ18" s="120">
        <v>0.36273549764300256</v>
      </c>
      <c r="ZR18" s="120">
        <v>0.36273549764300267</v>
      </c>
      <c r="ZS18" s="120">
        <v>0.36117630531447087</v>
      </c>
      <c r="ZT18" s="120">
        <v>0.36117630531447081</v>
      </c>
      <c r="ZU18" s="120">
        <v>0.35960605912195093</v>
      </c>
      <c r="ZV18" s="120">
        <v>0.35960605912195115</v>
      </c>
      <c r="ZW18" s="120">
        <v>0.3580246355945832</v>
      </c>
      <c r="ZX18" s="120">
        <v>0.3580246355945832</v>
      </c>
      <c r="ZY18" s="120">
        <v>0.35643190951889187</v>
      </c>
      <c r="ZZ18" s="120">
        <v>0.35643190951889187</v>
      </c>
      <c r="AAA18" s="120">
        <v>0.35482775391388693</v>
      </c>
      <c r="AAB18" s="120">
        <v>0.35482775391388649</v>
      </c>
      <c r="AAC18" s="120">
        <v>0.35321204000605555</v>
      </c>
      <c r="AAD18" s="120">
        <v>0.35321204000605594</v>
      </c>
      <c r="AAE18" s="120">
        <v>0.35158463720426891</v>
      </c>
      <c r="AAF18" s="120">
        <v>0.35158463720426952</v>
      </c>
      <c r="AAG18" s="120">
        <v>0.34994541307462484</v>
      </c>
      <c r="AAH18" s="120">
        <v>0.34994541307462496</v>
      </c>
      <c r="AAI18" s="120">
        <v>0.348294233315254</v>
      </c>
      <c r="AAJ18" s="120">
        <v>0.34829423331525361</v>
      </c>
      <c r="AAK18" s="120">
        <v>0.34663096173112512</v>
      </c>
      <c r="AAL18" s="120">
        <v>0.34663096173112529</v>
      </c>
      <c r="AAM18" s="120">
        <v>0.34495546020887802</v>
      </c>
      <c r="AAN18" s="120">
        <v>0.34495546020887763</v>
      </c>
      <c r="AAO18" s="120">
        <v>0.34326758869171697</v>
      </c>
      <c r="AAP18" s="120">
        <v>0.34326758869171725</v>
      </c>
      <c r="AAQ18" s="120">
        <v>0.3415672051544148</v>
      </c>
      <c r="AAR18" s="120">
        <v>0.34156720515441452</v>
      </c>
      <c r="AAS18" s="120">
        <v>0.33985416557845405</v>
      </c>
      <c r="AAT18" s="120">
        <v>0.3398541655784536</v>
      </c>
      <c r="AAU18" s="120">
        <v>0.33812832392736986</v>
      </c>
      <c r="AAV18" s="120">
        <v>0.33812832392736974</v>
      </c>
      <c r="AAW18" s="120">
        <v>0.33638953212233258</v>
      </c>
      <c r="AAX18" s="120">
        <v>0.33638953212233236</v>
      </c>
      <c r="AAY18" s="120">
        <v>0.33463764001802659</v>
      </c>
      <c r="AAZ18" s="120">
        <v>0.33463764001802643</v>
      </c>
      <c r="ABA18" s="120">
        <v>0.33287249537889052</v>
      </c>
      <c r="ABB18" s="120">
        <v>0.33287249537889074</v>
      </c>
      <c r="ABC18" s="120">
        <v>0.33109394385577945</v>
      </c>
      <c r="ABD18" s="120">
        <v>0.33109394385577923</v>
      </c>
      <c r="ABE18" s="120">
        <v>0.32930182896311855</v>
      </c>
      <c r="ABF18" s="120">
        <v>0.32930182896311866</v>
      </c>
      <c r="ABG18" s="120">
        <v>0.32749599205663238</v>
      </c>
      <c r="ABH18" s="120">
        <v>0.32749599205663216</v>
      </c>
      <c r="ABI18" s="120">
        <v>0.3256762723117162</v>
      </c>
      <c r="ABJ18" s="120">
        <v>0.32567627231171625</v>
      </c>
      <c r="ABK18" s="120">
        <v>0.3238425067025601</v>
      </c>
      <c r="ABL18" s="120">
        <v>0.32384250670255982</v>
      </c>
      <c r="ABM18" s="120">
        <v>0.32199452998210254</v>
      </c>
      <c r="ABN18" s="120">
        <v>0.32199452998210309</v>
      </c>
      <c r="ABO18" s="120">
        <v>0.32013217466293675</v>
      </c>
      <c r="ABP18" s="120">
        <v>0.32013217466293659</v>
      </c>
      <c r="ABQ18" s="120">
        <v>0.31825527099926404</v>
      </c>
      <c r="ABR18" s="120">
        <v>0.31825527099926437</v>
      </c>
      <c r="ABS18" s="120">
        <v>0.31636364697003821</v>
      </c>
      <c r="ABT18" s="120">
        <v>0.31636364697003838</v>
      </c>
      <c r="ABU18" s="120">
        <v>0.31445712826341721</v>
      </c>
      <c r="ABV18" s="120">
        <v>0.31445712826341793</v>
      </c>
      <c r="ABW18" s="120">
        <v>0.31253553826267311</v>
      </c>
      <c r="ABX18" s="120">
        <v>0.31253553826267316</v>
      </c>
      <c r="ABY18" s="120">
        <v>0.31059869803371626</v>
      </c>
      <c r="ABZ18" s="120">
        <v>0.3105986980337157</v>
      </c>
      <c r="ACA18" s="120">
        <v>0.30864642631439926</v>
      </c>
      <c r="ACB18" s="120">
        <v>0.30864642631439904</v>
      </c>
      <c r="ACC18" s="120">
        <v>0.30667853950579049</v>
      </c>
      <c r="ACD18" s="120">
        <v>0.30667853950579049</v>
      </c>
      <c r="ACE18" s="120">
        <v>0.30469485166559623</v>
      </c>
      <c r="ACF18" s="120">
        <v>0.3046948516655964</v>
      </c>
      <c r="ACG18" s="120">
        <v>0.3026951745039686</v>
      </c>
      <c r="ACH18" s="120">
        <v>0.30269517450396854</v>
      </c>
      <c r="ACI18" s="120">
        <v>0.30067931738190451</v>
      </c>
      <c r="ACJ18" s="120">
        <v>0.3006793173819044</v>
      </c>
      <c r="ACK18" s="120">
        <v>0.29864708731250433</v>
      </c>
      <c r="ACL18" s="120">
        <v>0.29864708731250417</v>
      </c>
      <c r="ACM18" s="120">
        <v>0.29659828896534418</v>
      </c>
      <c r="ACN18" s="120">
        <v>0.29659828896534429</v>
      </c>
      <c r="ACO18" s="120">
        <v>0.294532724674263</v>
      </c>
      <c r="ACP18" s="120">
        <v>0.29453272467426317</v>
      </c>
      <c r="ACQ18" s="120">
        <v>0.29245019444886866</v>
      </c>
      <c r="ACR18" s="120">
        <v>0.29245019444886911</v>
      </c>
      <c r="ACS18" s="120">
        <v>0.29035049599010848</v>
      </c>
      <c r="ACT18" s="120">
        <v>0.29035049599010798</v>
      </c>
      <c r="ACU18" s="120">
        <v>0.28823342471026914</v>
      </c>
      <c r="ACV18" s="120">
        <v>0.28823342471026886</v>
      </c>
      <c r="ACW18" s="120">
        <v>0.28609877375780063</v>
      </c>
      <c r="ACX18" s="120">
        <v>0.28609877375780035</v>
      </c>
      <c r="ACY18" s="120">
        <v>0.28394633404739456</v>
      </c>
      <c r="ACZ18" s="120">
        <v>0.28394633404739439</v>
      </c>
      <c r="ADA18" s="120">
        <v>0.28177589429577976</v>
      </c>
      <c r="ADB18" s="120">
        <v>0.28177589429577959</v>
      </c>
      <c r="ADC18" s="120">
        <v>0.27958724106373189</v>
      </c>
      <c r="ADD18" s="120">
        <v>0.27958724106373184</v>
      </c>
      <c r="ADE18" s="120">
        <v>0.27738015880484546</v>
      </c>
      <c r="ADF18" s="120">
        <v>0.27738015880484634</v>
      </c>
      <c r="ADG18" s="120">
        <v>0.27515442992165295</v>
      </c>
      <c r="ADH18" s="120">
        <v>0.2751544299216534</v>
      </c>
      <c r="ADI18" s="120">
        <v>0.27290983482971343</v>
      </c>
      <c r="ADJ18" s="120">
        <v>0.27290983482971359</v>
      </c>
      <c r="ADK18" s="120">
        <v>0.27064615203037484</v>
      </c>
      <c r="ADL18" s="120">
        <v>0.27064615203037518</v>
      </c>
      <c r="ADM18" s="120">
        <v>0.26836315819293799</v>
      </c>
      <c r="ADN18" s="120">
        <v>0.26836315819293782</v>
      </c>
      <c r="ADO18" s="120">
        <v>0.26606062824702742</v>
      </c>
      <c r="ADP18" s="120">
        <v>0.2660606282470282</v>
      </c>
      <c r="ADQ18" s="120">
        <v>0.26373833548604825</v>
      </c>
      <c r="ADR18" s="120">
        <v>0.26373833548604797</v>
      </c>
      <c r="ADS18" s="120">
        <v>0.2613960516826499</v>
      </c>
      <c r="ADT18" s="120">
        <v>0.26139605168265007</v>
      </c>
      <c r="ADU18" s="120">
        <v>0.25903354721724137</v>
      </c>
      <c r="ADV18" s="120">
        <v>0.25903354721724087</v>
      </c>
      <c r="ADW18" s="120">
        <v>0.25665059122063905</v>
      </c>
      <c r="ADX18" s="120">
        <v>0.25665059122063855</v>
      </c>
      <c r="ADY18" s="120">
        <v>0.25424695173206086</v>
      </c>
      <c r="ADZ18" s="120">
        <v>0.25424695173206063</v>
      </c>
      <c r="AEA18" s="120">
        <v>0.25182239587374933</v>
      </c>
      <c r="AEB18" s="120">
        <v>0.25182239587374872</v>
      </c>
      <c r="AEC18" s="120">
        <v>0.249376690043636</v>
      </c>
      <c r="AED18" s="120">
        <v>0.24937669004363588</v>
      </c>
      <c r="AEE18" s="120">
        <v>0.24690960012757285</v>
      </c>
      <c r="AEF18" s="120">
        <v>0.24690960012757321</v>
      </c>
      <c r="AEG18" s="120">
        <v>0.2444208917327747</v>
      </c>
      <c r="AEH18" s="120">
        <v>0.24442089173277448</v>
      </c>
      <c r="AEI18" s="120">
        <v>0.24191033044426988</v>
      </c>
      <c r="AEJ18" s="120">
        <v>0.24191033044426977</v>
      </c>
      <c r="AEK18" s="120">
        <v>0.23937768210630606</v>
      </c>
      <c r="AEL18" s="120">
        <v>0.23937768210630606</v>
      </c>
      <c r="AEM18" s="120">
        <v>0.23682271313081607</v>
      </c>
      <c r="AEN18" s="120">
        <v>0.23682271313081615</v>
      </c>
      <c r="AEO18" s="120">
        <v>0.23424519083523998</v>
      </c>
      <c r="AEP18" s="120">
        <v>0.23424519083524009</v>
      </c>
      <c r="AEQ18" s="120">
        <v>0.23164488381218917</v>
      </c>
      <c r="AER18" s="120">
        <v>0.23164488381218909</v>
      </c>
      <c r="AES18" s="120">
        <v>0.22902156233365839</v>
      </c>
      <c r="AET18" s="120">
        <v>0.22902156233365836</v>
      </c>
      <c r="AEU18" s="120">
        <v>0.22637499879272152</v>
      </c>
      <c r="AEV18" s="120">
        <v>0.22637499879272144</v>
      </c>
      <c r="AEW18" s="120">
        <v>0.22370496818590455</v>
      </c>
      <c r="AEX18" s="120">
        <v>0.22370496818590443</v>
      </c>
      <c r="AEY18" s="120">
        <v>0.22101124863970717</v>
      </c>
      <c r="AEZ18" s="120">
        <v>0.22101124863970711</v>
      </c>
      <c r="AFA18" s="120">
        <v>0.2182936219850502</v>
      </c>
      <c r="AFB18" s="120">
        <v>0.21829362198505026</v>
      </c>
      <c r="AFC18" s="120">
        <v>0.21555187438375437</v>
      </c>
      <c r="AFD18" s="120">
        <v>0.21555187438375417</v>
      </c>
      <c r="AFE18" s="120">
        <v>0.21278579701152137</v>
      </c>
      <c r="AFF18" s="120">
        <v>0.21278579701152114</v>
      </c>
      <c r="AFG18" s="120">
        <v>0.20999518680228385</v>
      </c>
      <c r="AFH18" s="120">
        <v>0.20999518680228402</v>
      </c>
      <c r="AFI18" s="120">
        <v>0.20717984725922262</v>
      </c>
      <c r="AFJ18" s="120">
        <v>0.20717984725922262</v>
      </c>
      <c r="AFK18" s="120">
        <v>0.20433958933821769</v>
      </c>
      <c r="AFL18" s="120">
        <v>0.20433958933821761</v>
      </c>
      <c r="AFM18" s="120">
        <v>0.2014742324100296</v>
      </c>
      <c r="AFN18" s="120">
        <v>0.20147423241002962</v>
      </c>
      <c r="AFO18" s="120">
        <v>0.19858360530805033</v>
      </c>
      <c r="AFP18" s="120">
        <v>0.1985836053080503</v>
      </c>
      <c r="AFQ18" s="120">
        <v>0.1956675474691037</v>
      </c>
      <c r="AFR18" s="120">
        <v>0.19566754746910373</v>
      </c>
      <c r="AFS18" s="120">
        <v>0.1927259101754292</v>
      </c>
      <c r="AFT18" s="120">
        <v>0.19272591017542934</v>
      </c>
      <c r="AFU18" s="120">
        <v>0.1897585579067374</v>
      </c>
      <c r="AFV18" s="120">
        <v>0.1897585579067374</v>
      </c>
      <c r="AFW18" s="120">
        <v>0.18676536981201658</v>
      </c>
      <c r="AFX18" s="120">
        <v>0.18676536981201672</v>
      </c>
      <c r="AFY18" s="120">
        <v>0.18374624131166656</v>
      </c>
      <c r="AFZ18" s="120">
        <v>0.18374624131166648</v>
      </c>
      <c r="AGA18" s="120">
        <v>0.18070108584148578</v>
      </c>
      <c r="AGB18" s="120">
        <v>0.18070108584148575</v>
      </c>
      <c r="AGC18" s="120">
        <v>0.17762983675110333</v>
      </c>
      <c r="AGD18" s="120">
        <v>0.17762983675110355</v>
      </c>
      <c r="AGE18" s="120">
        <v>0.17453244937059034</v>
      </c>
      <c r="AGF18" s="120">
        <v>0.1745324493705902</v>
      </c>
      <c r="AGG18" s="120">
        <v>0.17140890326024502</v>
      </c>
      <c r="AGH18" s="120">
        <v>0.17140890326024497</v>
      </c>
      <c r="AGI18" s="120">
        <v>0.16825920465992444</v>
      </c>
      <c r="AGJ18" s="120">
        <v>0.16825920465992458</v>
      </c>
      <c r="AGK18" s="120">
        <v>0.16508338915578694</v>
      </c>
      <c r="AGL18" s="120">
        <v>0.16508338915578688</v>
      </c>
      <c r="AGM18" s="120">
        <v>0.16188152458394656</v>
      </c>
      <c r="AGN18" s="120">
        <v>0.16188152458394636</v>
      </c>
      <c r="AGO18" s="120">
        <v>0.15865371419232238</v>
      </c>
      <c r="AGP18" s="120">
        <v>0.15865371419232249</v>
      </c>
      <c r="AGQ18" s="120">
        <v>0.15540010008390509</v>
      </c>
      <c r="AGR18" s="120">
        <v>0.15540010008390498</v>
      </c>
      <c r="AGS18" s="120">
        <v>0.15212086696675989</v>
      </c>
      <c r="AGT18" s="120">
        <v>0.1521208669667598</v>
      </c>
      <c r="AGU18" s="120">
        <v>0.1488162462383851</v>
      </c>
      <c r="AGV18" s="120">
        <v>0.14881624623838505</v>
      </c>
      <c r="AGW18" s="120">
        <v>0.14548652043450494</v>
      </c>
      <c r="AGX18" s="120">
        <v>0.14548652043450466</v>
      </c>
      <c r="AGY18" s="120">
        <v>0.1421320280750587</v>
      </c>
      <c r="AGZ18" s="120">
        <v>0.14213202807505865</v>
      </c>
      <c r="AHA18" s="120">
        <v>0.1387531689430257</v>
      </c>
      <c r="AHB18" s="120">
        <v>0.13875316894302558</v>
      </c>
      <c r="AHC18" s="120">
        <v>0.13535040983481561</v>
      </c>
      <c r="AHD18" s="120">
        <v>0.13535040983481542</v>
      </c>
      <c r="AHE18" s="120">
        <v>0.13192429082426063</v>
      </c>
      <c r="AHF18" s="120">
        <v>0.13192429082426074</v>
      </c>
      <c r="AHG18" s="120">
        <v>0.12847543208575962</v>
      </c>
      <c r="AHH18" s="120">
        <v>0.12847543208575993</v>
      </c>
      <c r="AHI18" s="120">
        <v>0.1250045413258335</v>
      </c>
      <c r="AHJ18" s="120">
        <v>0.1250045413258335</v>
      </c>
      <c r="AHK18" s="120">
        <v>0.12151242187624411</v>
      </c>
      <c r="AHL18" s="120">
        <v>0.12151242187624414</v>
      </c>
      <c r="AHM18" s="120">
        <v>0.11799998150585826</v>
      </c>
      <c r="AHN18" s="120">
        <v>0.11799998150585828</v>
      </c>
      <c r="AHO18" s="120">
        <v>0.11446824201255823</v>
      </c>
      <c r="AHP18" s="120">
        <v>0.11446824201255827</v>
      </c>
      <c r="AHQ18" s="120">
        <v>0.11091834966064049</v>
      </c>
      <c r="AHR18" s="120">
        <v>0.11091834966064042</v>
      </c>
      <c r="AHS18" s="120">
        <v>0.10735158653318885</v>
      </c>
      <c r="AHT18" s="120">
        <v>0.10735158653318883</v>
      </c>
      <c r="AHU18" s="120">
        <v>0.10376938287271786</v>
      </c>
      <c r="AHV18" s="120">
        <v>0.10376938287271793</v>
      </c>
      <c r="AHW18" s="120">
        <v>0.10017333048675547</v>
      </c>
      <c r="AHX18" s="120">
        <v>0.10017333048675547</v>
      </c>
      <c r="AHY18" s="120">
        <v>9.6565197297704686E-2</v>
      </c>
      <c r="AHZ18" s="120">
        <v>9.6565197297704672E-2</v>
      </c>
      <c r="AIA18" s="120">
        <v>9.2946943117941216E-2</v>
      </c>
      <c r="AIB18" s="120">
        <v>9.2946943117941244E-2</v>
      </c>
      <c r="AIC18" s="120">
        <v>8.9320736731189371E-2</v>
      </c>
      <c r="AID18" s="120">
        <v>8.9320736731189329E-2</v>
      </c>
      <c r="AIE18" s="120">
        <v>8.5688974359166642E-2</v>
      </c>
      <c r="AIF18" s="120">
        <v>8.56889743591666E-2</v>
      </c>
      <c r="AIG18" s="120">
        <v>8.2054299587487181E-2</v>
      </c>
      <c r="AIH18" s="120">
        <v>8.2054299587487139E-2</v>
      </c>
      <c r="AII18" s="120">
        <v>7.8419624815807637E-2</v>
      </c>
      <c r="AIJ18" s="120">
        <v>7.8419624815807609E-2</v>
      </c>
      <c r="AIK18" s="120">
        <v>7.4788154282833669E-2</v>
      </c>
      <c r="AIL18" s="120">
        <v>7.4788154282833627E-2</v>
      </c>
      <c r="AIM18" s="120">
        <v>7.116340869529128E-2</v>
      </c>
      <c r="AIN18" s="120">
        <v>7.1163408695291142E-2</v>
      </c>
      <c r="AIO18" s="120">
        <v>6.7549251459026821E-2</v>
      </c>
      <c r="AIP18" s="120">
        <v>6.7549251459026807E-2</v>
      </c>
      <c r="AIQ18" s="120">
        <v>6.3949916467066964E-2</v>
      </c>
      <c r="AIR18" s="120">
        <v>6.394991646706695E-2</v>
      </c>
      <c r="AIS18" s="120">
        <v>6.0370037339928573E-2</v>
      </c>
      <c r="AIT18" s="120">
        <v>6.037003733992858E-2</v>
      </c>
      <c r="AIU18" s="120">
        <v>5.6814677932839036E-2</v>
      </c>
      <c r="AIV18" s="120">
        <v>5.6814677932839008E-2</v>
      </c>
      <c r="AIW18" s="120">
        <v>5.3289363816513668E-2</v>
      </c>
      <c r="AIX18" s="120">
        <v>5.3289363816513662E-2</v>
      </c>
      <c r="AIY18" s="120">
        <v>4.9800114294728678E-2</v>
      </c>
      <c r="AIZ18" s="120">
        <v>4.9800114294728658E-2</v>
      </c>
      <c r="AJA18" s="120">
        <v>4.6353474332911218E-2</v>
      </c>
      <c r="AJB18" s="120">
        <v>4.6353474332911232E-2</v>
      </c>
      <c r="AJC18" s="120">
        <v>4.2956545524389218E-2</v>
      </c>
      <c r="AJD18" s="120">
        <v>4.2956545524389211E-2</v>
      </c>
      <c r="AJE18" s="120">
        <v>3.961701489849967E-2</v>
      </c>
      <c r="AJF18" s="120">
        <v>3.9617014898499683E-2</v>
      </c>
      <c r="AJG18" s="120">
        <v>3.6343179957053884E-2</v>
      </c>
      <c r="AJH18" s="120">
        <v>3.6343179957053884E-2</v>
      </c>
      <c r="AJI18" s="120">
        <v>3.3143967787505446E-2</v>
      </c>
      <c r="AJJ18" s="120">
        <v>3.3143967787505446E-2</v>
      </c>
      <c r="AJK18" s="120">
        <v>3.0028945411892494E-2</v>
      </c>
      <c r="AJL18" s="120">
        <v>3.0028945411892494E-2</v>
      </c>
      <c r="AJM18" s="120">
        <v>2.7008317653722361E-2</v>
      </c>
      <c r="AJN18" s="120">
        <v>2.7008317653722365E-2</v>
      </c>
      <c r="AJO18" s="120">
        <v>2.4092907698449295E-2</v>
      </c>
      <c r="AJP18" s="120">
        <v>2.4092907698449295E-2</v>
      </c>
      <c r="AJQ18" s="120">
        <v>2.1294114141387155E-2</v>
      </c>
      <c r="AJR18" s="120">
        <v>2.1294114141387155E-2</v>
      </c>
      <c r="AJS18" s="120">
        <v>1.8623836615006439E-2</v>
      </c>
      <c r="AJT18" s="120">
        <v>1.8623836615006436E-2</v>
      </c>
      <c r="AJU18" s="120">
        <v>1.6094360031274846E-2</v>
      </c>
      <c r="AJV18" s="120">
        <v>1.6094360031274846E-2</v>
      </c>
      <c r="AJW18" s="120">
        <v>1.3718185058678499E-2</v>
      </c>
      <c r="AJX18" s="120">
        <v>1.37181850586785E-2</v>
      </c>
      <c r="AJY18" s="120">
        <v>1.1507789735333063E-2</v>
      </c>
      <c r="AJZ18" s="120">
        <v>1.1507789735333063E-2</v>
      </c>
      <c r="AKA18" s="120">
        <v>9.4753042794764042E-3</v>
      </c>
      <c r="AKB18" s="120">
        <v>9.4753042794764025E-3</v>
      </c>
      <c r="AKC18" s="120">
        <v>7.6320786029100409E-3</v>
      </c>
      <c r="AKD18" s="120">
        <v>7.6320786029100427E-3</v>
      </c>
      <c r="AKE18" s="120">
        <v>5.9881205670535573E-3</v>
      </c>
      <c r="AKF18" s="120">
        <v>5.9881205670535564E-3</v>
      </c>
      <c r="AKG18" s="120">
        <v>4.5513841323554516E-3</v>
      </c>
      <c r="AKH18" s="120">
        <v>4.5513841323554516E-3</v>
      </c>
      <c r="AKI18" s="120">
        <v>3.3268928527832027E-3</v>
      </c>
      <c r="AKJ18" s="120">
        <v>3.3268928527832036E-3</v>
      </c>
      <c r="AKK18" s="120">
        <v>2.3157000541687016E-3</v>
      </c>
      <c r="AKL18" s="120">
        <v>2.3157000541687012E-3</v>
      </c>
      <c r="AKM18" s="120">
        <v>1.5137195587158203E-3</v>
      </c>
      <c r="AKN18" s="120">
        <v>1.5137195587158205E-3</v>
      </c>
      <c r="AKO18" s="120">
        <v>9.105205535888673E-4</v>
      </c>
      <c r="AKP18" s="120">
        <v>9.1052055358886719E-4</v>
      </c>
      <c r="AKQ18" s="120">
        <v>4.8828125E-4</v>
      </c>
      <c r="AKR18" s="120">
        <v>4.8828125E-4</v>
      </c>
      <c r="AKS18" s="120">
        <v>2.2125244140625E-4</v>
      </c>
      <c r="AKT18" s="120">
        <v>2.2125244140625E-4</v>
      </c>
      <c r="AKU18" s="120">
        <v>7.62939453125E-5</v>
      </c>
      <c r="AKV18" s="120">
        <v>7.62939453125E-5</v>
      </c>
      <c r="AKW18" s="120">
        <v>1.52587890625E-5</v>
      </c>
      <c r="AKX18" s="120" t="s">
        <v>105</v>
      </c>
      <c r="AKY18" s="120" t="s">
        <v>105</v>
      </c>
      <c r="AKZ18" s="120" t="s">
        <v>105</v>
      </c>
      <c r="ALA18" s="120" t="s">
        <v>105</v>
      </c>
      <c r="ALB18" s="120" t="s">
        <v>105</v>
      </c>
      <c r="ALC18" s="120"/>
      <c r="ALD18" s="120"/>
      <c r="ALE18" s="120" t="s">
        <v>105</v>
      </c>
      <c r="ALF18" s="120" t="s">
        <v>105</v>
      </c>
      <c r="ALG18" s="120" t="s">
        <v>105</v>
      </c>
      <c r="ALH18" s="120" t="s">
        <v>105</v>
      </c>
      <c r="ALI18" s="120" t="s">
        <v>105</v>
      </c>
      <c r="ALJ18" s="120" t="s">
        <v>105</v>
      </c>
      <c r="ALK18" s="120" t="s">
        <v>105</v>
      </c>
      <c r="ALL18" s="120" t="s">
        <v>105</v>
      </c>
      <c r="ALM18" s="120" t="s">
        <v>105</v>
      </c>
      <c r="ALN18" s="120"/>
    </row>
    <row r="19" spans="1:1002" hidden="1">
      <c r="A19" s="119">
        <v>18</v>
      </c>
      <c r="B19" s="120">
        <v>0.59087973888542678</v>
      </c>
      <c r="C19" s="120">
        <v>0.59087973888542689</v>
      </c>
      <c r="D19" s="120">
        <v>0.59050815117110123</v>
      </c>
      <c r="E19" s="120">
        <v>0.59050815117110256</v>
      </c>
      <c r="F19" s="120">
        <v>0.59013555089336178</v>
      </c>
      <c r="G19" s="120">
        <v>0.59013555089336178</v>
      </c>
      <c r="H19" s="120">
        <v>0.58976193350698425</v>
      </c>
      <c r="I19" s="120">
        <v>0.58976193350698414</v>
      </c>
      <c r="J19" s="120">
        <v>0.58938729443771376</v>
      </c>
      <c r="K19" s="120">
        <v>0.58938729443771432</v>
      </c>
      <c r="L19" s="120">
        <v>0.58901162908203408</v>
      </c>
      <c r="M19" s="120">
        <v>0.58901162908203419</v>
      </c>
      <c r="N19" s="120">
        <v>0.58863493280692936</v>
      </c>
      <c r="O19" s="120">
        <v>0.58863493280693024</v>
      </c>
      <c r="P19" s="120">
        <v>0.58825720094964917</v>
      </c>
      <c r="Q19" s="120">
        <v>0.58825720094964928</v>
      </c>
      <c r="R19" s="120">
        <v>0.58787842881747032</v>
      </c>
      <c r="S19" s="120">
        <v>0.58787842881747021</v>
      </c>
      <c r="T19" s="120">
        <v>0.5874986116874511</v>
      </c>
      <c r="U19" s="120">
        <v>0.58749861168745099</v>
      </c>
      <c r="V19" s="120">
        <v>0.5871177448061895</v>
      </c>
      <c r="W19" s="120">
        <v>0.58711774480618983</v>
      </c>
      <c r="X19" s="120">
        <v>0.58673582338957952</v>
      </c>
      <c r="Y19" s="120">
        <v>0.58673582338957941</v>
      </c>
      <c r="Z19" s="120">
        <v>0.58635284262255705</v>
      </c>
      <c r="AA19" s="120">
        <v>0.5863528426225566</v>
      </c>
      <c r="AB19" s="120">
        <v>0.58596879765885224</v>
      </c>
      <c r="AC19" s="120">
        <v>0.58596879765885224</v>
      </c>
      <c r="AD19" s="120">
        <v>0.58558368362073554</v>
      </c>
      <c r="AE19" s="120">
        <v>0.58558368362073487</v>
      </c>
      <c r="AF19" s="120">
        <v>0.585197495598759</v>
      </c>
      <c r="AG19" s="120">
        <v>0.58519749559875889</v>
      </c>
      <c r="AH19" s="120">
        <v>0.5848102286514969</v>
      </c>
      <c r="AI19" s="120">
        <v>0.58481022865149734</v>
      </c>
      <c r="AJ19" s="120">
        <v>0.58442187780528876</v>
      </c>
      <c r="AK19" s="120">
        <v>0.58442187780528843</v>
      </c>
      <c r="AL19" s="120">
        <v>0.58403243805397098</v>
      </c>
      <c r="AM19" s="120">
        <v>0.58403243805397143</v>
      </c>
      <c r="AN19" s="120">
        <v>0.58364190435861207</v>
      </c>
      <c r="AO19" s="120">
        <v>0.58364190435861252</v>
      </c>
      <c r="AP19" s="120">
        <v>0.58325027164724264</v>
      </c>
      <c r="AQ19" s="120">
        <v>0.58325027164724241</v>
      </c>
      <c r="AR19" s="120">
        <v>0.58285753481458091</v>
      </c>
      <c r="AS19" s="120">
        <v>0.58285753481458069</v>
      </c>
      <c r="AT19" s="120">
        <v>0.58246368872176169</v>
      </c>
      <c r="AU19" s="120">
        <v>0.58246368872176213</v>
      </c>
      <c r="AV19" s="120">
        <v>0.58206872819605915</v>
      </c>
      <c r="AW19" s="120">
        <v>0.58206872819605937</v>
      </c>
      <c r="AX19" s="120">
        <v>0.5816726480306007</v>
      </c>
      <c r="AY19" s="120">
        <v>0.58167264803060104</v>
      </c>
      <c r="AZ19" s="120">
        <v>0.58127544298408895</v>
      </c>
      <c r="BA19" s="120">
        <v>0.58127544298408873</v>
      </c>
      <c r="BB19" s="120">
        <v>0.58087710778051405</v>
      </c>
      <c r="BC19" s="120">
        <v>0.58087710778051438</v>
      </c>
      <c r="BD19" s="120">
        <v>0.5804776371088638</v>
      </c>
      <c r="BE19" s="120">
        <v>0.58047763710886446</v>
      </c>
      <c r="BF19" s="120">
        <v>0.58007702562283348</v>
      </c>
      <c r="BG19" s="120">
        <v>0.58007702562283259</v>
      </c>
      <c r="BH19" s="120">
        <v>0.57967526794052682</v>
      </c>
      <c r="BI19" s="120">
        <v>0.57967526794052771</v>
      </c>
      <c r="BJ19" s="120">
        <v>0.57927235864416537</v>
      </c>
      <c r="BK19" s="120">
        <v>0.57927235864416593</v>
      </c>
      <c r="BL19" s="120">
        <v>0.57886829227977876</v>
      </c>
      <c r="BM19" s="120">
        <v>0.57886829227977865</v>
      </c>
      <c r="BN19" s="120">
        <v>0.57846306335690589</v>
      </c>
      <c r="BO19" s="120">
        <v>0.57846306335690512</v>
      </c>
      <c r="BP19" s="120">
        <v>0.57805666634828645</v>
      </c>
      <c r="BQ19" s="120">
        <v>0.57805666634828712</v>
      </c>
      <c r="BR19" s="120">
        <v>0.57764909568955236</v>
      </c>
      <c r="BS19" s="120">
        <v>0.57764909568955303</v>
      </c>
      <c r="BT19" s="120">
        <v>0.57724034577890992</v>
      </c>
      <c r="BU19" s="120">
        <v>0.57724034577891081</v>
      </c>
      <c r="BV19" s="120">
        <v>0.57683041097682586</v>
      </c>
      <c r="BW19" s="120">
        <v>0.5768304109768263</v>
      </c>
      <c r="BX19" s="120">
        <v>0.57641928560570688</v>
      </c>
      <c r="BY19" s="120">
        <v>0.57641928560570777</v>
      </c>
      <c r="BZ19" s="120">
        <v>0.57600696394957929</v>
      </c>
      <c r="CA19" s="120">
        <v>0.5760069639495794</v>
      </c>
      <c r="CB19" s="120">
        <v>0.57559344025375136</v>
      </c>
      <c r="CC19" s="120">
        <v>0.57559344025375136</v>
      </c>
      <c r="CD19" s="120">
        <v>0.57517870872449695</v>
      </c>
      <c r="CE19" s="120">
        <v>0.57517870872449661</v>
      </c>
      <c r="CF19" s="120">
        <v>0.57476276352871436</v>
      </c>
      <c r="CG19" s="120">
        <v>0.57476276352871514</v>
      </c>
      <c r="CH19" s="120">
        <v>0.57434559879359115</v>
      </c>
      <c r="CI19" s="120">
        <v>0.57434559879359104</v>
      </c>
      <c r="CJ19" s="120">
        <v>0.57392720860625901</v>
      </c>
      <c r="CK19" s="120">
        <v>0.57392720860625923</v>
      </c>
      <c r="CL19" s="120">
        <v>0.57350758701345761</v>
      </c>
      <c r="CM19" s="120">
        <v>0.57350758701345794</v>
      </c>
      <c r="CN19" s="120">
        <v>0.57308672802118088</v>
      </c>
      <c r="CO19" s="120">
        <v>0.57308672802118044</v>
      </c>
      <c r="CP19" s="120">
        <v>0.5726646255943254</v>
      </c>
      <c r="CQ19" s="120">
        <v>0.57266462559432607</v>
      </c>
      <c r="CR19" s="120">
        <v>0.57224127365634181</v>
      </c>
      <c r="CS19" s="120">
        <v>0.57224127365634159</v>
      </c>
      <c r="CT19" s="120">
        <v>0.57181666608886517</v>
      </c>
      <c r="CU19" s="120">
        <v>0.57181666608886439</v>
      </c>
      <c r="CV19" s="120">
        <v>0.57139079673136173</v>
      </c>
      <c r="CW19" s="120">
        <v>0.57139079673136073</v>
      </c>
      <c r="CX19" s="120">
        <v>0.57096365938075699</v>
      </c>
      <c r="CY19" s="120">
        <v>0.57096365938075733</v>
      </c>
      <c r="CZ19" s="120">
        <v>0.57053524779106735</v>
      </c>
      <c r="DA19" s="120">
        <v>0.57053524779106835</v>
      </c>
      <c r="DB19" s="120">
        <v>0.57010555567302601</v>
      </c>
      <c r="DC19" s="120">
        <v>0.5701055556730259</v>
      </c>
      <c r="DD19" s="120">
        <v>0.56967457669370469</v>
      </c>
      <c r="DE19" s="120">
        <v>0.56967457669370292</v>
      </c>
      <c r="DF19" s="120">
        <v>0.56924230447612489</v>
      </c>
      <c r="DG19" s="120">
        <v>0.56924230447612556</v>
      </c>
      <c r="DH19" s="120">
        <v>0.56880873259888431</v>
      </c>
      <c r="DI19" s="120">
        <v>0.56880873259888443</v>
      </c>
      <c r="DJ19" s="120">
        <v>0.56837385459575329</v>
      </c>
      <c r="DK19" s="120">
        <v>0.56837385459575396</v>
      </c>
      <c r="DL19" s="120">
        <v>0.56793766395528822</v>
      </c>
      <c r="DM19" s="120">
        <v>0.567937663955288</v>
      </c>
      <c r="DN19" s="120">
        <v>0.56750015412042765</v>
      </c>
      <c r="DO19" s="120">
        <v>0.56750015412042765</v>
      </c>
      <c r="DP19" s="120">
        <v>0.56706131848808972</v>
      </c>
      <c r="DQ19" s="120">
        <v>0.56706131848808994</v>
      </c>
      <c r="DR19" s="120">
        <v>0.56662115040876881</v>
      </c>
      <c r="DS19" s="120">
        <v>0.56662115040876926</v>
      </c>
      <c r="DT19" s="120">
        <v>0.56617964318611691</v>
      </c>
      <c r="DU19" s="120">
        <v>0.56617964318611824</v>
      </c>
      <c r="DV19" s="120">
        <v>0.56573679007653466</v>
      </c>
      <c r="DW19" s="120">
        <v>0.5657367900765341</v>
      </c>
      <c r="DX19" s="120">
        <v>0.56529258428873597</v>
      </c>
      <c r="DY19" s="120">
        <v>0.56529258428873641</v>
      </c>
      <c r="DZ19" s="120">
        <v>0.56484701898334255</v>
      </c>
      <c r="EA19" s="120">
        <v>0.56484701898334266</v>
      </c>
      <c r="EB19" s="120">
        <v>0.56440008727243696</v>
      </c>
      <c r="EC19" s="120">
        <v>0.56440008727243607</v>
      </c>
      <c r="ED19" s="120">
        <v>0.56395178221913345</v>
      </c>
      <c r="EE19" s="120">
        <v>0.56395178221913367</v>
      </c>
      <c r="EF19" s="120">
        <v>0.56350209683713903</v>
      </c>
      <c r="EG19" s="120">
        <v>0.56350209683713948</v>
      </c>
      <c r="EH19" s="120">
        <v>0.56305102409030872</v>
      </c>
      <c r="EI19" s="120">
        <v>0.56305102409030872</v>
      </c>
      <c r="EJ19" s="120">
        <v>0.56259855689219451</v>
      </c>
      <c r="EK19" s="120">
        <v>0.56259855689219429</v>
      </c>
      <c r="EL19" s="120">
        <v>0.56214468810558826</v>
      </c>
      <c r="EM19" s="120">
        <v>0.56214468810558904</v>
      </c>
      <c r="EN19" s="120">
        <v>0.56168941054207078</v>
      </c>
      <c r="EO19" s="120">
        <v>0.56168941054207022</v>
      </c>
      <c r="EP19" s="120">
        <v>0.5612327169615372</v>
      </c>
      <c r="EQ19" s="120">
        <v>0.56123271696153698</v>
      </c>
      <c r="ER19" s="120">
        <v>0.56077460007173374</v>
      </c>
      <c r="ES19" s="120">
        <v>0.56077460007173363</v>
      </c>
      <c r="ET19" s="120">
        <v>0.56031505252778091</v>
      </c>
      <c r="EU19" s="120">
        <v>0.56031505252778091</v>
      </c>
      <c r="EV19" s="120">
        <v>0.55985406693169337</v>
      </c>
      <c r="EW19" s="120">
        <v>0.55985406693169337</v>
      </c>
      <c r="EX19" s="120">
        <v>0.55939163583189322</v>
      </c>
      <c r="EY19" s="120">
        <v>0.55939163583189322</v>
      </c>
      <c r="EZ19" s="120">
        <v>0.55892775172272102</v>
      </c>
      <c r="FA19" s="120">
        <v>0.55892775172272136</v>
      </c>
      <c r="FB19" s="120">
        <v>0.5584624070439379</v>
      </c>
      <c r="FC19" s="120">
        <v>0.55846240704393779</v>
      </c>
      <c r="FD19" s="120">
        <v>0.55799559418022415</v>
      </c>
      <c r="FE19" s="120">
        <v>0.55799559418022449</v>
      </c>
      <c r="FF19" s="120">
        <v>0.55752730546067353</v>
      </c>
      <c r="FG19" s="120">
        <v>0.55752730546067242</v>
      </c>
      <c r="FH19" s="120">
        <v>0.55705753315827222</v>
      </c>
      <c r="FI19" s="120">
        <v>0.55705753315827178</v>
      </c>
      <c r="FJ19" s="120">
        <v>0.55658626948939183</v>
      </c>
      <c r="FK19" s="120">
        <v>0.55658626948939216</v>
      </c>
      <c r="FL19" s="120">
        <v>0.55611350661325654</v>
      </c>
      <c r="FM19" s="120">
        <v>0.55611350661325565</v>
      </c>
      <c r="FN19" s="120">
        <v>0.55563923663140813</v>
      </c>
      <c r="FO19" s="120">
        <v>0.55563923663140724</v>
      </c>
      <c r="FP19" s="120">
        <v>0.55516345158718194</v>
      </c>
      <c r="FQ19" s="120">
        <v>0.55516345158718283</v>
      </c>
      <c r="FR19" s="120">
        <v>0.55468614346515488</v>
      </c>
      <c r="FS19" s="120">
        <v>0.55468614346515455</v>
      </c>
      <c r="FT19" s="120">
        <v>0.5542073041905945</v>
      </c>
      <c r="FU19" s="120">
        <v>0.55420730419059383</v>
      </c>
      <c r="FV19" s="120">
        <v>0.55372692562890746</v>
      </c>
      <c r="FW19" s="120">
        <v>0.5537269256289078</v>
      </c>
      <c r="FX19" s="120">
        <v>0.55324499958508266</v>
      </c>
      <c r="FY19" s="120">
        <v>0.55324499958508211</v>
      </c>
      <c r="FZ19" s="120">
        <v>0.552761517803112</v>
      </c>
      <c r="GA19" s="120">
        <v>0.55276151780311189</v>
      </c>
      <c r="GB19" s="120">
        <v>0.55227647196542373</v>
      </c>
      <c r="GC19" s="120">
        <v>0.55227647196542295</v>
      </c>
      <c r="GD19" s="120">
        <v>0.55178985369229872</v>
      </c>
      <c r="GE19" s="120">
        <v>0.5517898536922986</v>
      </c>
      <c r="GF19" s="120">
        <v>0.55130165454128344</v>
      </c>
      <c r="GG19" s="120">
        <v>0.55130165454128388</v>
      </c>
      <c r="GH19" s="120">
        <v>0.55081186600659393</v>
      </c>
      <c r="GI19" s="120">
        <v>0.55081186600659293</v>
      </c>
      <c r="GJ19" s="120">
        <v>0.55032047951851182</v>
      </c>
      <c r="GK19" s="120">
        <v>0.55032047951851171</v>
      </c>
      <c r="GL19" s="120">
        <v>0.54982748644278479</v>
      </c>
      <c r="GM19" s="120">
        <v>0.54982748644278556</v>
      </c>
      <c r="GN19" s="120">
        <v>0.54933287808000175</v>
      </c>
      <c r="GO19" s="120">
        <v>0.54933287808000153</v>
      </c>
      <c r="GP19" s="120">
        <v>0.54883664566497092</v>
      </c>
      <c r="GQ19" s="120">
        <v>0.5488366456649717</v>
      </c>
      <c r="GR19" s="120">
        <v>0.54833878036609818</v>
      </c>
      <c r="GS19" s="120">
        <v>0.5483387803660984</v>
      </c>
      <c r="GT19" s="120">
        <v>0.54783927328473725</v>
      </c>
      <c r="GU19" s="120">
        <v>0.54783927328473736</v>
      </c>
      <c r="GV19" s="120">
        <v>0.54733811545455557</v>
      </c>
      <c r="GW19" s="120">
        <v>0.54733811545455613</v>
      </c>
      <c r="GX19" s="120">
        <v>0.54683529784088014</v>
      </c>
      <c r="GY19" s="120">
        <v>0.54683529784087992</v>
      </c>
      <c r="GZ19" s="120">
        <v>0.5463308113400297</v>
      </c>
      <c r="HA19" s="120">
        <v>0.5463308113400287</v>
      </c>
      <c r="HB19" s="120">
        <v>0.54582464677865628</v>
      </c>
      <c r="HC19" s="120">
        <v>0.54582464677865683</v>
      </c>
      <c r="HD19" s="120">
        <v>0.54531679491306695</v>
      </c>
      <c r="HE19" s="120">
        <v>0.5453167949130675</v>
      </c>
      <c r="HF19" s="120">
        <v>0.5448072464285395</v>
      </c>
      <c r="HG19" s="120">
        <v>0.54480724642853806</v>
      </c>
      <c r="HH19" s="120">
        <v>0.54429599193862743</v>
      </c>
      <c r="HI19" s="120">
        <v>0.54429599193862721</v>
      </c>
      <c r="HJ19" s="120">
        <v>0.54378302198446837</v>
      </c>
      <c r="HK19" s="120">
        <v>0.54378302198446882</v>
      </c>
      <c r="HL19" s="120">
        <v>0.54326832703407102</v>
      </c>
      <c r="HM19" s="120">
        <v>0.54326832703407102</v>
      </c>
      <c r="HN19" s="120">
        <v>0.54275189748159636</v>
      </c>
      <c r="HO19" s="120">
        <v>0.54275189748159591</v>
      </c>
      <c r="HP19" s="120">
        <v>0.54223372364663946</v>
      </c>
      <c r="HQ19" s="120">
        <v>0.54223372364663924</v>
      </c>
      <c r="HR19" s="120">
        <v>0.54171379577348788</v>
      </c>
      <c r="HS19" s="120">
        <v>0.54171379577348755</v>
      </c>
      <c r="HT19" s="120">
        <v>0.54119210403038687</v>
      </c>
      <c r="HU19" s="120">
        <v>0.54119210403038676</v>
      </c>
      <c r="HV19" s="120">
        <v>0.54066863850878366</v>
      </c>
      <c r="HW19" s="120">
        <v>0.54066863850878399</v>
      </c>
      <c r="HX19" s="120">
        <v>0.54014338922256899</v>
      </c>
      <c r="HY19" s="120">
        <v>0.54014338922256966</v>
      </c>
      <c r="HZ19" s="120">
        <v>0.5396163461073068</v>
      </c>
      <c r="IA19" s="120">
        <v>0.53961634610730635</v>
      </c>
      <c r="IB19" s="120">
        <v>0.53908749901945296</v>
      </c>
      <c r="IC19" s="120">
        <v>0.53908749901945241</v>
      </c>
      <c r="ID19" s="120">
        <v>0.53855683773557639</v>
      </c>
      <c r="IE19" s="120">
        <v>0.53855683773557639</v>
      </c>
      <c r="IF19" s="120">
        <v>0.53802435195155007</v>
      </c>
      <c r="IG19" s="120">
        <v>0.53802435195154974</v>
      </c>
      <c r="IH19" s="120">
        <v>0.53749003128175132</v>
      </c>
      <c r="II19" s="120">
        <v>0.53749003128175066</v>
      </c>
      <c r="IJ19" s="120">
        <v>0.53695386525824229</v>
      </c>
      <c r="IK19" s="120">
        <v>0.53695386525824185</v>
      </c>
      <c r="IL19" s="120">
        <v>0.53641584332994208</v>
      </c>
      <c r="IM19" s="120">
        <v>0.5364158433299433</v>
      </c>
      <c r="IN19" s="120">
        <v>0.53587595486179529</v>
      </c>
      <c r="IO19" s="120">
        <v>0.53587595486179607</v>
      </c>
      <c r="IP19" s="120">
        <v>0.53533418913391562</v>
      </c>
      <c r="IQ19" s="120">
        <v>0.53533418913391662</v>
      </c>
      <c r="IR19" s="120">
        <v>0.53479053534073639</v>
      </c>
      <c r="IS19" s="120">
        <v>0.53479053534073673</v>
      </c>
      <c r="IT19" s="120">
        <v>0.53424498259013764</v>
      </c>
      <c r="IU19" s="120">
        <v>0.53424498259013797</v>
      </c>
      <c r="IV19" s="120">
        <v>0.53369751990257175</v>
      </c>
      <c r="IW19" s="120">
        <v>0.53369751990257175</v>
      </c>
      <c r="IX19" s="120">
        <v>0.5331481362101681</v>
      </c>
      <c r="IY19" s="120">
        <v>0.53314813621016843</v>
      </c>
      <c r="IZ19" s="120">
        <v>0.53259682035583955</v>
      </c>
      <c r="JA19" s="120">
        <v>0.53259682035583944</v>
      </c>
      <c r="JB19" s="120">
        <v>0.53204356109236495</v>
      </c>
      <c r="JC19" s="120">
        <v>0.53204356109236439</v>
      </c>
      <c r="JD19" s="120">
        <v>0.53148834708146842</v>
      </c>
      <c r="JE19" s="120">
        <v>0.53148834708146886</v>
      </c>
      <c r="JF19" s="120">
        <v>0.53093116689288666</v>
      </c>
      <c r="JG19" s="120">
        <v>0.53093116689288711</v>
      </c>
      <c r="JH19" s="120">
        <v>0.53037200900342363</v>
      </c>
      <c r="JI19" s="120">
        <v>0.53037200900342374</v>
      </c>
      <c r="JJ19" s="120">
        <v>0.52981086179598491</v>
      </c>
      <c r="JK19" s="120">
        <v>0.52981086179598524</v>
      </c>
      <c r="JL19" s="120">
        <v>0.52924771355862188</v>
      </c>
      <c r="JM19" s="120">
        <v>0.52924771355862188</v>
      </c>
      <c r="JN19" s="120">
        <v>0.52868255248353702</v>
      </c>
      <c r="JO19" s="120">
        <v>0.52868255248353735</v>
      </c>
      <c r="JP19" s="120">
        <v>0.52811536666609693</v>
      </c>
      <c r="JQ19" s="120">
        <v>0.52811536666609771</v>
      </c>
      <c r="JR19" s="120">
        <v>0.52754614410382783</v>
      </c>
      <c r="JS19" s="120">
        <v>0.52754614410382683</v>
      </c>
      <c r="JT19" s="120">
        <v>0.52697487269538545</v>
      </c>
      <c r="JU19" s="120">
        <v>0.52697487269538612</v>
      </c>
      <c r="JV19" s="120">
        <v>0.52640154023954056</v>
      </c>
      <c r="JW19" s="120">
        <v>0.52640154023954022</v>
      </c>
      <c r="JX19" s="120">
        <v>0.5258261344341153</v>
      </c>
      <c r="JY19" s="120">
        <v>0.52582613443411541</v>
      </c>
      <c r="JZ19" s="120">
        <v>0.52524864287494122</v>
      </c>
      <c r="KA19" s="120">
        <v>0.52524864287494111</v>
      </c>
      <c r="KB19" s="120">
        <v>0.52466905305477651</v>
      </c>
      <c r="KC19" s="120">
        <v>0.52466905305477685</v>
      </c>
      <c r="KD19" s="120">
        <v>0.52408735236222825</v>
      </c>
      <c r="KE19" s="120">
        <v>0.52408735236222881</v>
      </c>
      <c r="KF19" s="120">
        <v>0.52350352808064882</v>
      </c>
      <c r="KG19" s="120">
        <v>0.52350352808064904</v>
      </c>
      <c r="KH19" s="120">
        <v>0.522917567387025</v>
      </c>
      <c r="KI19" s="120">
        <v>0.52291756738702488</v>
      </c>
      <c r="KJ19" s="120">
        <v>0.52232945735085079</v>
      </c>
      <c r="KK19" s="120">
        <v>0.52232945735085079</v>
      </c>
      <c r="KL19" s="120">
        <v>0.52173918493298788</v>
      </c>
      <c r="KM19" s="120">
        <v>0.5217391849329881</v>
      </c>
      <c r="KN19" s="120">
        <v>0.5211467369845062</v>
      </c>
      <c r="KO19" s="120">
        <v>0.52114673698450542</v>
      </c>
      <c r="KP19" s="120">
        <v>0.5205521002455139</v>
      </c>
      <c r="KQ19" s="120">
        <v>0.52055210024551424</v>
      </c>
      <c r="KR19" s="120">
        <v>0.51995526134397463</v>
      </c>
      <c r="KS19" s="120">
        <v>0.51995526134397529</v>
      </c>
      <c r="KT19" s="120">
        <v>0.51935620679450378</v>
      </c>
      <c r="KU19" s="120">
        <v>0.51935620679450389</v>
      </c>
      <c r="KV19" s="120">
        <v>0.51875492299714987</v>
      </c>
      <c r="KW19" s="120">
        <v>0.51875492299715054</v>
      </c>
      <c r="KX19" s="120">
        <v>0.51815139623616713</v>
      </c>
      <c r="KY19" s="120">
        <v>0.51815139623616591</v>
      </c>
      <c r="KZ19" s="120">
        <v>0.51754561267876209</v>
      </c>
      <c r="LA19" s="120">
        <v>0.5175456126787612</v>
      </c>
      <c r="LB19" s="120">
        <v>0.5169375583738316</v>
      </c>
      <c r="LC19" s="120">
        <v>0.5169375583738316</v>
      </c>
      <c r="LD19" s="120">
        <v>0.5163272192506847</v>
      </c>
      <c r="LE19" s="120">
        <v>0.51632721925068414</v>
      </c>
      <c r="LF19" s="120">
        <v>0.5157145811177386</v>
      </c>
      <c r="LG19" s="120">
        <v>0.51571458111773827</v>
      </c>
      <c r="LH19" s="120">
        <v>0.51509962966120648</v>
      </c>
      <c r="LI19" s="120">
        <v>0.51509962966120548</v>
      </c>
      <c r="LJ19" s="120">
        <v>0.51448235044377011</v>
      </c>
      <c r="LK19" s="120">
        <v>0.51448235044377078</v>
      </c>
      <c r="LL19" s="120">
        <v>0.51386272890322515</v>
      </c>
      <c r="LM19" s="120">
        <v>0.51386272890322471</v>
      </c>
      <c r="LN19" s="120">
        <v>0.51324075035111538</v>
      </c>
      <c r="LO19" s="120">
        <v>0.51324075035111594</v>
      </c>
      <c r="LP19" s="120">
        <v>0.51261639997134922</v>
      </c>
      <c r="LQ19" s="120">
        <v>0.51261639997135011</v>
      </c>
      <c r="LR19" s="120">
        <v>0.51198966281879588</v>
      </c>
      <c r="LS19" s="120">
        <v>0.51198966281879632</v>
      </c>
      <c r="LT19" s="120">
        <v>0.51136052381786279</v>
      </c>
      <c r="LU19" s="120">
        <v>0.51136052381786345</v>
      </c>
      <c r="LV19" s="120">
        <v>0.51072896776105625</v>
      </c>
      <c r="LW19" s="120">
        <v>0.51072896776105681</v>
      </c>
      <c r="LX19" s="120">
        <v>0.51009497930752046</v>
      </c>
      <c r="LY19" s="120">
        <v>0.51009497930752157</v>
      </c>
      <c r="LZ19" s="120">
        <v>0.50945854298156146</v>
      </c>
      <c r="MA19" s="120">
        <v>0.5094585429815619</v>
      </c>
      <c r="MB19" s="120">
        <v>0.5088196431711427</v>
      </c>
      <c r="MC19" s="120">
        <v>0.50881964317114303</v>
      </c>
      <c r="MD19" s="120">
        <v>0.50817826412637368</v>
      </c>
      <c r="ME19" s="120">
        <v>0.50817826412637368</v>
      </c>
      <c r="MF19" s="120">
        <v>0.50753438995796496</v>
      </c>
      <c r="MG19" s="120">
        <v>0.50753438995796463</v>
      </c>
      <c r="MH19" s="120">
        <v>0.50688800463567207</v>
      </c>
      <c r="MI19" s="120">
        <v>0.5068880046356723</v>
      </c>
      <c r="MJ19" s="120">
        <v>0.50623909198671235</v>
      </c>
      <c r="MK19" s="120">
        <v>0.50623909198671291</v>
      </c>
      <c r="ML19" s="120">
        <v>0.50558763569416909</v>
      </c>
      <c r="MM19" s="120">
        <v>0.50558763569416854</v>
      </c>
      <c r="MN19" s="120">
        <v>0.50493361929535729</v>
      </c>
      <c r="MO19" s="120">
        <v>0.50493361929535774</v>
      </c>
      <c r="MP19" s="120">
        <v>0.50427702618019177</v>
      </c>
      <c r="MQ19" s="120">
        <v>0.50427702618019166</v>
      </c>
      <c r="MR19" s="120">
        <v>0.50361783958951067</v>
      </c>
      <c r="MS19" s="120">
        <v>0.50361783958951045</v>
      </c>
      <c r="MT19" s="120">
        <v>0.502956042613386</v>
      </c>
      <c r="MU19" s="120">
        <v>0.502956042613386</v>
      </c>
      <c r="MV19" s="120">
        <v>0.50229161818941748</v>
      </c>
      <c r="MW19" s="120">
        <v>0.50229161818941803</v>
      </c>
      <c r="MX19" s="120">
        <v>0.50162454910098964</v>
      </c>
      <c r="MY19" s="120">
        <v>0.50162454910098953</v>
      </c>
      <c r="MZ19" s="120">
        <v>0.50095481797551411</v>
      </c>
      <c r="NA19" s="120">
        <v>0.50095481797551422</v>
      </c>
      <c r="NB19" s="120">
        <v>0.50028240728264672</v>
      </c>
      <c r="NC19" s="120">
        <v>0.50028240728264706</v>
      </c>
      <c r="ND19" s="120">
        <v>0.49960729933247966</v>
      </c>
      <c r="NE19" s="120">
        <v>0.49960729933247994</v>
      </c>
      <c r="NF19" s="120">
        <v>0.4989294762737076</v>
      </c>
      <c r="NG19" s="120">
        <v>0.49892947627370715</v>
      </c>
      <c r="NH19" s="120">
        <v>0.49824892009176924</v>
      </c>
      <c r="NI19" s="120">
        <v>0.49824892009176908</v>
      </c>
      <c r="NJ19" s="120">
        <v>0.4975656126069653</v>
      </c>
      <c r="NK19" s="120">
        <v>0.49756561260696547</v>
      </c>
      <c r="NL19" s="120">
        <v>0.49687953547254921</v>
      </c>
      <c r="NM19" s="120">
        <v>0.49687953547254865</v>
      </c>
      <c r="NN19" s="120">
        <v>0.49619067017278801</v>
      </c>
      <c r="NO19" s="120">
        <v>0.49619067017278817</v>
      </c>
      <c r="NP19" s="120">
        <v>0.4954989980210055</v>
      </c>
      <c r="NQ19" s="120">
        <v>0.49549899802100505</v>
      </c>
      <c r="NR19" s="120">
        <v>0.49480450015758731</v>
      </c>
      <c r="NS19" s="120">
        <v>0.4948045001575872</v>
      </c>
      <c r="NT19" s="120">
        <v>0.49410715754796775</v>
      </c>
      <c r="NU19" s="120">
        <v>0.49410715754796813</v>
      </c>
      <c r="NV19" s="120">
        <v>0.49340695098058074</v>
      </c>
      <c r="NW19" s="120">
        <v>0.49340695098058118</v>
      </c>
      <c r="NX19" s="120">
        <v>0.49270386106478969</v>
      </c>
      <c r="NY19" s="120">
        <v>0.49270386106478986</v>
      </c>
      <c r="NZ19" s="120">
        <v>0.49199786822878266</v>
      </c>
      <c r="OA19" s="120">
        <v>0.49199786822878183</v>
      </c>
      <c r="OB19" s="120">
        <v>0.491288952717439</v>
      </c>
      <c r="OC19" s="120">
        <v>0.49128895271743894</v>
      </c>
      <c r="OD19" s="120">
        <v>0.49057709459017262</v>
      </c>
      <c r="OE19" s="120">
        <v>0.49057709459017274</v>
      </c>
      <c r="OF19" s="120">
        <v>0.48986227371873475</v>
      </c>
      <c r="OG19" s="120">
        <v>0.48986227371873553</v>
      </c>
      <c r="OH19" s="120">
        <v>0.48914446978499371</v>
      </c>
      <c r="OI19" s="120">
        <v>0.48914446978499393</v>
      </c>
      <c r="OJ19" s="120">
        <v>0.48842366227867962</v>
      </c>
      <c r="OK19" s="120">
        <v>0.48842366227867967</v>
      </c>
      <c r="OL19" s="120">
        <v>0.48769983049509852</v>
      </c>
      <c r="OM19" s="120">
        <v>0.48769983049509869</v>
      </c>
      <c r="ON19" s="120">
        <v>0.48697295353281456</v>
      </c>
      <c r="OO19" s="120">
        <v>0.48697295353281456</v>
      </c>
      <c r="OP19" s="120">
        <v>0.48624301029129913</v>
      </c>
      <c r="OQ19" s="120">
        <v>0.48624301029129929</v>
      </c>
      <c r="OR19" s="120">
        <v>0.4855099794685464</v>
      </c>
      <c r="OS19" s="120">
        <v>0.48550997946854613</v>
      </c>
      <c r="OT19" s="120">
        <v>0.48477383955865533</v>
      </c>
      <c r="OU19" s="120">
        <v>0.48477383955865527</v>
      </c>
      <c r="OV19" s="120">
        <v>0.48403456884937551</v>
      </c>
      <c r="OW19" s="120">
        <v>0.48403456884937607</v>
      </c>
      <c r="OX19" s="120">
        <v>0.48329214541962395</v>
      </c>
      <c r="OY19" s="120">
        <v>0.48329214541962356</v>
      </c>
      <c r="OZ19" s="120">
        <v>0.48254654713695522</v>
      </c>
      <c r="PA19" s="120">
        <v>0.48254654713695516</v>
      </c>
      <c r="PB19" s="120">
        <v>0.48179775165501088</v>
      </c>
      <c r="PC19" s="120">
        <v>0.4817977516550111</v>
      </c>
      <c r="PD19" s="120">
        <v>0.48104573641091575</v>
      </c>
      <c r="PE19" s="120">
        <v>0.48104573641091619</v>
      </c>
      <c r="PF19" s="120">
        <v>0.48029047862265278</v>
      </c>
      <c r="PG19" s="120">
        <v>0.48029047862265289</v>
      </c>
      <c r="PH19" s="120">
        <v>0.47953195528638565</v>
      </c>
      <c r="PI19" s="120">
        <v>0.47953195528638581</v>
      </c>
      <c r="PJ19" s="120">
        <v>0.47877014317375388</v>
      </c>
      <c r="PK19" s="120">
        <v>0.47877014317375388</v>
      </c>
      <c r="PL19" s="120">
        <v>0.47800501882912333</v>
      </c>
      <c r="PM19" s="120">
        <v>0.47800501882912311</v>
      </c>
      <c r="PN19" s="120">
        <v>0.4772365585667987</v>
      </c>
      <c r="PO19" s="120">
        <v>0.47723655856679836</v>
      </c>
      <c r="PP19" s="120">
        <v>0.47646473846819598</v>
      </c>
      <c r="PQ19" s="120">
        <v>0.47646473846819637</v>
      </c>
      <c r="PR19" s="120">
        <v>0.47568953437897232</v>
      </c>
      <c r="PS19" s="120">
        <v>0.47568953437897227</v>
      </c>
      <c r="PT19" s="120">
        <v>0.47491092190611711</v>
      </c>
      <c r="PU19" s="120">
        <v>0.47491092190611733</v>
      </c>
      <c r="PV19" s="120">
        <v>0.47412887641499718</v>
      </c>
      <c r="PW19" s="120">
        <v>0.47412887641499651</v>
      </c>
      <c r="PX19" s="120">
        <v>0.47334337302636253</v>
      </c>
      <c r="PY19" s="120">
        <v>0.47334337302636237</v>
      </c>
      <c r="PZ19" s="120">
        <v>0.47255438661330584</v>
      </c>
      <c r="QA19" s="120">
        <v>0.47255438661330618</v>
      </c>
      <c r="QB19" s="120">
        <v>0.47176189179818095</v>
      </c>
      <c r="QC19" s="120">
        <v>0.47176189179818095</v>
      </c>
      <c r="QD19" s="120">
        <v>0.47096586294947052</v>
      </c>
      <c r="QE19" s="120">
        <v>0.4709658629494704</v>
      </c>
      <c r="QF19" s="120">
        <v>0.47016627417861245</v>
      </c>
      <c r="QG19" s="120">
        <v>0.47016627417861229</v>
      </c>
      <c r="QH19" s="120">
        <v>0.46936309933678116</v>
      </c>
      <c r="QI19" s="120">
        <v>0.46936309933678094</v>
      </c>
      <c r="QJ19" s="120">
        <v>0.46855631201161652</v>
      </c>
      <c r="QK19" s="120">
        <v>0.46855631201161679</v>
      </c>
      <c r="QL19" s="120">
        <v>0.46774588552390856</v>
      </c>
      <c r="QM19" s="120">
        <v>0.46774588552390811</v>
      </c>
      <c r="QN19" s="120">
        <v>0.46693179292423037</v>
      </c>
      <c r="QO19" s="120">
        <v>0.46693179292423026</v>
      </c>
      <c r="QP19" s="120">
        <v>0.46611400698952488</v>
      </c>
      <c r="QQ19" s="120">
        <v>0.46611400698952477</v>
      </c>
      <c r="QR19" s="120">
        <v>0.46529250021964025</v>
      </c>
      <c r="QS19" s="120">
        <v>0.46529250021964047</v>
      </c>
      <c r="QT19" s="120">
        <v>0.46446724483381063</v>
      </c>
      <c r="QU19" s="120">
        <v>0.46446724483381069</v>
      </c>
      <c r="QV19" s="120">
        <v>0.46363821276708966</v>
      </c>
      <c r="QW19" s="120">
        <v>0.46363821276708994</v>
      </c>
      <c r="QX19" s="120">
        <v>0.46280537566672747</v>
      </c>
      <c r="QY19" s="120">
        <v>0.46280537566672703</v>
      </c>
      <c r="QZ19" s="120">
        <v>0.46196870488849695</v>
      </c>
      <c r="RA19" s="120">
        <v>0.46196870488849701</v>
      </c>
      <c r="RB19" s="120">
        <v>0.46112817149296237</v>
      </c>
      <c r="RC19" s="120">
        <v>0.46112817149296226</v>
      </c>
      <c r="RD19" s="120">
        <v>0.46028374624169432</v>
      </c>
      <c r="RE19" s="120">
        <v>0.46028374624169427</v>
      </c>
      <c r="RF19" s="120">
        <v>0.45943539959342949</v>
      </c>
      <c r="RG19" s="120">
        <v>0.45943539959342999</v>
      </c>
      <c r="RH19" s="120">
        <v>0.45858310170017058</v>
      </c>
      <c r="RI19" s="120">
        <v>0.45858310170017019</v>
      </c>
      <c r="RJ19" s="120">
        <v>0.45772682240322504</v>
      </c>
      <c r="RK19" s="120">
        <v>0.45772682240322488</v>
      </c>
      <c r="RL19" s="120">
        <v>0.45686653122919813</v>
      </c>
      <c r="RM19" s="120">
        <v>0.45686653122919763</v>
      </c>
      <c r="RN19" s="120">
        <v>0.45600219738590542</v>
      </c>
      <c r="RO19" s="120">
        <v>0.45600219738590547</v>
      </c>
      <c r="RP19" s="120">
        <v>0.45513378975824392</v>
      </c>
      <c r="RQ19" s="120">
        <v>0.4551337897582442</v>
      </c>
      <c r="RR19" s="120">
        <v>0.45426127690398738</v>
      </c>
      <c r="RS19" s="120">
        <v>0.45426127690398749</v>
      </c>
      <c r="RT19" s="120">
        <v>0.45338462704952598</v>
      </c>
      <c r="RU19" s="120">
        <v>0.45338462704952548</v>
      </c>
      <c r="RV19" s="120">
        <v>0.45250380808553714</v>
      </c>
      <c r="RW19" s="120">
        <v>0.45250380808553708</v>
      </c>
      <c r="RX19" s="120">
        <v>0.45161878756259738</v>
      </c>
      <c r="RY19" s="120">
        <v>0.45161878756259721</v>
      </c>
      <c r="RZ19" s="120">
        <v>0.45072953268672117</v>
      </c>
      <c r="SA19" s="120">
        <v>0.450729532686721</v>
      </c>
      <c r="SB19" s="120">
        <v>0.44983601031483789</v>
      </c>
      <c r="SC19" s="120">
        <v>0.44983601031483783</v>
      </c>
      <c r="SD19" s="120">
        <v>0.44893818695019694</v>
      </c>
      <c r="SE19" s="120">
        <v>0.44893818695019727</v>
      </c>
      <c r="SF19" s="120">
        <v>0.44803602873770842</v>
      </c>
      <c r="SG19" s="120">
        <v>0.44803602873770848</v>
      </c>
      <c r="SH19" s="120">
        <v>0.44712950145920571</v>
      </c>
      <c r="SI19" s="120">
        <v>0.44712950145920621</v>
      </c>
      <c r="SJ19" s="120">
        <v>0.44621857052864355</v>
      </c>
      <c r="SK19" s="120">
        <v>0.44621857052864367</v>
      </c>
      <c r="SL19" s="120">
        <v>0.44530320098722143</v>
      </c>
      <c r="SM19" s="120">
        <v>0.4453032009872217</v>
      </c>
      <c r="SN19" s="120">
        <v>0.44438335749843216</v>
      </c>
      <c r="SO19" s="120">
        <v>0.44438335749843227</v>
      </c>
      <c r="SP19" s="120">
        <v>0.44345900434303465</v>
      </c>
      <c r="SQ19" s="120">
        <v>0.44345900434303442</v>
      </c>
      <c r="SR19" s="120">
        <v>0.44253010541395454</v>
      </c>
      <c r="SS19" s="120">
        <v>0.44253010541395438</v>
      </c>
      <c r="ST19" s="120">
        <v>0.44159662421110402</v>
      </c>
      <c r="SU19" s="120">
        <v>0.44159662421110379</v>
      </c>
      <c r="SV19" s="120">
        <v>0.44065852383612297</v>
      </c>
      <c r="SW19" s="120">
        <v>0.4406585238361227</v>
      </c>
      <c r="SX19" s="120">
        <v>0.43971576698704423</v>
      </c>
      <c r="SY19" s="120">
        <v>0.43971576698704468</v>
      </c>
      <c r="SZ19" s="120">
        <v>0.43876831595287391</v>
      </c>
      <c r="TA19" s="120">
        <v>0.43876831595287369</v>
      </c>
      <c r="TB19" s="120">
        <v>0.43781613260809077</v>
      </c>
      <c r="TC19" s="120">
        <v>0.43781613260809105</v>
      </c>
      <c r="TD19" s="120">
        <v>0.43685917840706373</v>
      </c>
      <c r="TE19" s="120">
        <v>0.4368591784070639</v>
      </c>
      <c r="TF19" s="120">
        <v>0.43589741437838225</v>
      </c>
      <c r="TG19" s="120">
        <v>0.43589741437838209</v>
      </c>
      <c r="TH19" s="120">
        <v>0.43493080111910154</v>
      </c>
      <c r="TI19" s="120">
        <v>0.43493080111910182</v>
      </c>
      <c r="TJ19" s="120">
        <v>0.43395929878890499</v>
      </c>
      <c r="TK19" s="120">
        <v>0.43395929878890499</v>
      </c>
      <c r="TL19" s="120">
        <v>0.43298286710416845</v>
      </c>
      <c r="TM19" s="120">
        <v>0.43298286710416872</v>
      </c>
      <c r="TN19" s="120">
        <v>0.43200146533194417</v>
      </c>
      <c r="TO19" s="120">
        <v>0.43200146533194489</v>
      </c>
      <c r="TP19" s="120">
        <v>0.43101505228384923</v>
      </c>
      <c r="TQ19" s="120">
        <v>0.43101505228384945</v>
      </c>
      <c r="TR19" s="120">
        <v>0.43002358630985904</v>
      </c>
      <c r="TS19" s="120">
        <v>0.43002358630985932</v>
      </c>
      <c r="TT19" s="120">
        <v>0.42902702529201497</v>
      </c>
      <c r="TU19" s="120">
        <v>0.42902702529201447</v>
      </c>
      <c r="TV19" s="120">
        <v>0.42802532663802556</v>
      </c>
      <c r="TW19" s="120">
        <v>0.42802532663802573</v>
      </c>
      <c r="TX19" s="120">
        <v>0.42701844727478311</v>
      </c>
      <c r="TY19" s="120">
        <v>0.42701844727478294</v>
      </c>
      <c r="TZ19" s="120">
        <v>0.42600634364177292</v>
      </c>
      <c r="UA19" s="120">
        <v>0.42600634364177326</v>
      </c>
      <c r="UB19" s="120">
        <v>0.42498897168438787</v>
      </c>
      <c r="UC19" s="120">
        <v>0.42498897168438815</v>
      </c>
      <c r="UD19" s="120">
        <v>0.42396628684714105</v>
      </c>
      <c r="UE19" s="120">
        <v>0.42396628684714049</v>
      </c>
      <c r="UF19" s="120">
        <v>0.42293824406677394</v>
      </c>
      <c r="UG19" s="120">
        <v>0.4229382440667746</v>
      </c>
      <c r="UH19" s="120">
        <v>0.42190479776527051</v>
      </c>
      <c r="UI19" s="120">
        <v>0.42190479776527012</v>
      </c>
      <c r="UJ19" s="120">
        <v>0.42086590184275008</v>
      </c>
      <c r="UK19" s="120">
        <v>0.4208659018427503</v>
      </c>
      <c r="UL19" s="120">
        <v>0.41982150967027115</v>
      </c>
      <c r="UM19" s="120">
        <v>0.41982150967027176</v>
      </c>
      <c r="UN19" s="120">
        <v>0.41877157408251531</v>
      </c>
      <c r="UO19" s="120">
        <v>0.41877157408251559</v>
      </c>
      <c r="UP19" s="120">
        <v>0.41771604737036755</v>
      </c>
      <c r="UQ19" s="120">
        <v>0.41771604737036849</v>
      </c>
      <c r="UR19" s="120">
        <v>0.41665488127338524</v>
      </c>
      <c r="US19" s="120">
        <v>0.41665488127338574</v>
      </c>
      <c r="UT19" s="120">
        <v>0.41558802697215352</v>
      </c>
      <c r="UU19" s="120">
        <v>0.41558802697215325</v>
      </c>
      <c r="UV19" s="120">
        <v>0.41451543508053129</v>
      </c>
      <c r="UW19" s="120">
        <v>0.41451543508053162</v>
      </c>
      <c r="UX19" s="120">
        <v>0.41343705563777733</v>
      </c>
      <c r="UY19" s="120">
        <v>0.41343705563777777</v>
      </c>
      <c r="UZ19" s="120">
        <v>0.41235283810056628</v>
      </c>
      <c r="VA19" s="120">
        <v>0.41235283810056594</v>
      </c>
      <c r="VB19" s="120">
        <v>0.41126273133487923</v>
      </c>
      <c r="VC19" s="120">
        <v>0.41126273133487945</v>
      </c>
      <c r="VD19" s="120">
        <v>0.41016668360778696</v>
      </c>
      <c r="VE19" s="120">
        <v>0.41016668360778763</v>
      </c>
      <c r="VF19" s="120">
        <v>0.40906464257910213</v>
      </c>
      <c r="VG19" s="120">
        <v>0.40906464257910252</v>
      </c>
      <c r="VH19" s="120">
        <v>0.40795655529291608</v>
      </c>
      <c r="VI19" s="120">
        <v>0.40795655529291569</v>
      </c>
      <c r="VJ19" s="120">
        <v>0.40684236816901087</v>
      </c>
      <c r="VK19" s="120">
        <v>0.40684236816901104</v>
      </c>
      <c r="VL19" s="120">
        <v>0.40572202699415116</v>
      </c>
      <c r="VM19" s="120">
        <v>0.40572202699415111</v>
      </c>
      <c r="VN19" s="120">
        <v>0.40459547691324688</v>
      </c>
      <c r="VO19" s="120">
        <v>0.40459547691324693</v>
      </c>
      <c r="VP19" s="120">
        <v>0.4034626624203892</v>
      </c>
      <c r="VQ19" s="120">
        <v>0.40346266242038892</v>
      </c>
      <c r="VR19" s="120">
        <v>0.40232352734976257</v>
      </c>
      <c r="VS19" s="120">
        <v>0.4023235273497624</v>
      </c>
      <c r="VT19" s="120">
        <v>0.40117801486642907</v>
      </c>
      <c r="VU19" s="120">
        <v>0.40117801486642946</v>
      </c>
      <c r="VV19" s="120">
        <v>0.400026067456978</v>
      </c>
      <c r="VW19" s="120">
        <v>0.40002606745697805</v>
      </c>
      <c r="VX19" s="120">
        <v>0.39886762692004962</v>
      </c>
      <c r="VY19" s="120">
        <v>0.39886762692004935</v>
      </c>
      <c r="VZ19" s="120">
        <v>0.39770263435672421</v>
      </c>
      <c r="WA19" s="120">
        <v>0.39770263435672387</v>
      </c>
      <c r="WB19" s="120">
        <v>0.39653103016078273</v>
      </c>
      <c r="WC19" s="120">
        <v>0.39653103016078262</v>
      </c>
      <c r="WD19" s="120">
        <v>0.39535275400883141</v>
      </c>
      <c r="WE19" s="120">
        <v>0.39535275400883196</v>
      </c>
      <c r="WF19" s="120">
        <v>0.39416774485029316</v>
      </c>
      <c r="WG19" s="120">
        <v>0.39416774485029354</v>
      </c>
      <c r="WH19" s="120">
        <v>0.3929759408972649</v>
      </c>
      <c r="WI19" s="120">
        <v>0.39297594089726534</v>
      </c>
      <c r="WJ19" s="120">
        <v>0.39177727961423808</v>
      </c>
      <c r="WK19" s="120">
        <v>0.39177727961423814</v>
      </c>
      <c r="WL19" s="120">
        <v>0.39057169770768901</v>
      </c>
      <c r="WM19" s="120">
        <v>0.39057169770768896</v>
      </c>
      <c r="WN19" s="120">
        <v>0.38935913111552578</v>
      </c>
      <c r="WO19" s="120">
        <v>0.38935913111552578</v>
      </c>
      <c r="WP19" s="120">
        <v>0.38813951499640531</v>
      </c>
      <c r="WQ19" s="120">
        <v>0.38813951499640553</v>
      </c>
      <c r="WR19" s="120">
        <v>0.38691278371891136</v>
      </c>
      <c r="WS19" s="120">
        <v>0.38691278371891202</v>
      </c>
      <c r="WT19" s="120">
        <v>0.38567887085059899</v>
      </c>
      <c r="WU19" s="120">
        <v>0.38567887085059893</v>
      </c>
      <c r="WV19" s="120">
        <v>0.3844377091468954</v>
      </c>
      <c r="WW19" s="120">
        <v>0.38443770914689585</v>
      </c>
      <c r="WX19" s="120">
        <v>0.38318923053987963</v>
      </c>
      <c r="WY19" s="120">
        <v>0.38318923053987974</v>
      </c>
      <c r="WZ19" s="120">
        <v>0.38193336612691031</v>
      </c>
      <c r="XA19" s="120">
        <v>0.38193336612691048</v>
      </c>
      <c r="XB19" s="120">
        <v>0.38067004615913308</v>
      </c>
      <c r="XC19" s="120">
        <v>0.3806700461591328</v>
      </c>
      <c r="XD19" s="120">
        <v>0.37939920002984445</v>
      </c>
      <c r="XE19" s="120">
        <v>0.37939920002984479</v>
      </c>
      <c r="XF19" s="120">
        <v>0.37812075626273034</v>
      </c>
      <c r="XG19" s="120">
        <v>0.37812075626273078</v>
      </c>
      <c r="XH19" s="120">
        <v>0.37683464249996868</v>
      </c>
      <c r="XI19" s="120">
        <v>0.3768346424999689</v>
      </c>
      <c r="XJ19" s="120">
        <v>0.37554078549020592</v>
      </c>
      <c r="XK19" s="120">
        <v>0.37554078549020653</v>
      </c>
      <c r="XL19" s="120">
        <v>0.3742391110764039</v>
      </c>
      <c r="XM19" s="120">
        <v>0.37423911107640428</v>
      </c>
      <c r="XN19" s="120">
        <v>0.37292954418355939</v>
      </c>
      <c r="XO19" s="120">
        <v>0.37292954418355928</v>
      </c>
      <c r="XP19" s="120">
        <v>0.37161200880630574</v>
      </c>
      <c r="XQ19" s="120">
        <v>0.3716120088063059</v>
      </c>
      <c r="XR19" s="120">
        <v>0.37028642799639033</v>
      </c>
      <c r="XS19" s="120">
        <v>0.37028642799639022</v>
      </c>
      <c r="XT19" s="120">
        <v>0.36895272385003552</v>
      </c>
      <c r="XU19" s="120">
        <v>0.36895272385003525</v>
      </c>
      <c r="XV19" s="120">
        <v>0.36761081749518432</v>
      </c>
      <c r="XW19" s="120">
        <v>0.36761081749518409</v>
      </c>
      <c r="XX19" s="120">
        <v>0.36626062907863893</v>
      </c>
      <c r="XY19" s="120">
        <v>0.36626062907863932</v>
      </c>
      <c r="XZ19" s="120">
        <v>0.3649020777530948</v>
      </c>
      <c r="YA19" s="120">
        <v>0.36490207775309474</v>
      </c>
      <c r="YB19" s="120">
        <v>0.36353508166406606</v>
      </c>
      <c r="YC19" s="120">
        <v>0.36353508166406578</v>
      </c>
      <c r="YD19" s="120">
        <v>0.36215955793672483</v>
      </c>
      <c r="YE19" s="120">
        <v>0.36215955793672466</v>
      </c>
      <c r="YF19" s="120">
        <v>0.36077542266264506</v>
      </c>
      <c r="YG19" s="120">
        <v>0.36077542266264551</v>
      </c>
      <c r="YH19" s="120">
        <v>0.35938259088646668</v>
      </c>
      <c r="YI19" s="120">
        <v>0.35938259088646718</v>
      </c>
      <c r="YJ19" s="120">
        <v>0.35798097659247863</v>
      </c>
      <c r="YK19" s="120">
        <v>0.35798097659247824</v>
      </c>
      <c r="YL19" s="120">
        <v>0.35657049269113428</v>
      </c>
      <c r="YM19" s="120">
        <v>0.35657049269113406</v>
      </c>
      <c r="YN19" s="120">
        <v>0.35515105100551314</v>
      </c>
      <c r="YO19" s="120">
        <v>0.35515105100551381</v>
      </c>
      <c r="YP19" s="120">
        <v>0.35372256225772025</v>
      </c>
      <c r="YQ19" s="120">
        <v>0.35372256225772086</v>
      </c>
      <c r="YR19" s="120">
        <v>0.35228493605525035</v>
      </c>
      <c r="YS19" s="120">
        <v>0.35228493605525057</v>
      </c>
      <c r="YT19" s="120">
        <v>0.35083808087732088</v>
      </c>
      <c r="YU19" s="120">
        <v>0.35083808087732121</v>
      </c>
      <c r="YV19" s="120">
        <v>0.34938190406118336</v>
      </c>
      <c r="YW19" s="120">
        <v>0.34938190406118325</v>
      </c>
      <c r="YX19" s="120">
        <v>0.3479163117884283</v>
      </c>
      <c r="YY19" s="120">
        <v>0.34791631178842886</v>
      </c>
      <c r="YZ19" s="120">
        <v>0.34644120907129849</v>
      </c>
      <c r="ZA19" s="120">
        <v>0.34644120907129822</v>
      </c>
      <c r="ZB19" s="120">
        <v>0.34495649973902243</v>
      </c>
      <c r="ZC19" s="120">
        <v>0.34495649973902248</v>
      </c>
      <c r="ZD19" s="120">
        <v>0.34346208642418197</v>
      </c>
      <c r="ZE19" s="120">
        <v>0.34346208642418219</v>
      </c>
      <c r="ZF19" s="120">
        <v>0.34195787054914123</v>
      </c>
      <c r="ZG19" s="120">
        <v>0.34195787054914129</v>
      </c>
      <c r="ZH19" s="120">
        <v>0.34044375231254048</v>
      </c>
      <c r="ZI19" s="120">
        <v>0.34044375231254054</v>
      </c>
      <c r="ZJ19" s="120">
        <v>0.33891963067588865</v>
      </c>
      <c r="ZK19" s="120">
        <v>0.33891963067588832</v>
      </c>
      <c r="ZL19" s="120">
        <v>0.3373854033502649</v>
      </c>
      <c r="ZM19" s="120">
        <v>0.33738540335026473</v>
      </c>
      <c r="ZN19" s="120">
        <v>0.33584096678316316</v>
      </c>
      <c r="ZO19" s="120">
        <v>0.33584096678316339</v>
      </c>
      <c r="ZP19" s="120">
        <v>0.33428621614549264</v>
      </c>
      <c r="ZQ19" s="120">
        <v>0.33428621614549225</v>
      </c>
      <c r="ZR19" s="120">
        <v>0.3327210453187685</v>
      </c>
      <c r="ZS19" s="120">
        <v>0.33272104531876834</v>
      </c>
      <c r="ZT19" s="120">
        <v>0.33114534688252423</v>
      </c>
      <c r="ZU19" s="120">
        <v>0.33114534688252439</v>
      </c>
      <c r="ZV19" s="120">
        <v>0.32955901210196636</v>
      </c>
      <c r="ZW19" s="120">
        <v>0.32955901210196609</v>
      </c>
      <c r="ZX19" s="120">
        <v>0.32796193091591169</v>
      </c>
      <c r="ZY19" s="120">
        <v>0.32796193091591141</v>
      </c>
      <c r="ZZ19" s="120">
        <v>0.32635399192504555</v>
      </c>
      <c r="AAA19" s="120">
        <v>0.32635399192504566</v>
      </c>
      <c r="AAB19" s="120">
        <v>0.32473508238052917</v>
      </c>
      <c r="AAC19" s="120">
        <v>0.32473508238052945</v>
      </c>
      <c r="AAD19" s="120">
        <v>0.32310508817300815</v>
      </c>
      <c r="AAE19" s="120">
        <v>0.32310508817300765</v>
      </c>
      <c r="AAF19" s="120">
        <v>0.32146389382205404</v>
      </c>
      <c r="AAG19" s="120">
        <v>0.32146389382205381</v>
      </c>
      <c r="AAH19" s="120">
        <v>0.31981138246610274</v>
      </c>
      <c r="AAI19" s="120">
        <v>0.31981138246610291</v>
      </c>
      <c r="AAJ19" s="120">
        <v>0.31814743585292182</v>
      </c>
      <c r="AAK19" s="120">
        <v>0.31814743585292193</v>
      </c>
      <c r="AAL19" s="120">
        <v>0.31647193433067494</v>
      </c>
      <c r="AAM19" s="120">
        <v>0.31647193433067494</v>
      </c>
      <c r="AAN19" s="120">
        <v>0.31478475683963114</v>
      </c>
      <c r="AAO19" s="120">
        <v>0.31478475683963114</v>
      </c>
      <c r="AAP19" s="120">
        <v>0.3130857809045946</v>
      </c>
      <c r="AAQ19" s="120">
        <v>0.31308578090459477</v>
      </c>
      <c r="AAR19" s="120">
        <v>0.3113748826281037</v>
      </c>
      <c r="AAS19" s="120">
        <v>0.3113748826281042</v>
      </c>
      <c r="AAT19" s="120">
        <v>0.30965193668448809</v>
      </c>
      <c r="AAU19" s="120">
        <v>0.30965193668448804</v>
      </c>
      <c r="AAV19" s="120">
        <v>0.30791681631485013</v>
      </c>
      <c r="AAW19" s="120">
        <v>0.30791681631485002</v>
      </c>
      <c r="AAX19" s="120">
        <v>0.30616939332305487</v>
      </c>
      <c r="AAY19" s="120">
        <v>0.30616939332305498</v>
      </c>
      <c r="AAZ19" s="120">
        <v>0.30440953807282028</v>
      </c>
      <c r="ABA19" s="120">
        <v>0.30440953807282051</v>
      </c>
      <c r="ABB19" s="120">
        <v>0.30263711948599586</v>
      </c>
      <c r="ABC19" s="120">
        <v>0.30263711948599592</v>
      </c>
      <c r="ABD19" s="120">
        <v>0.30085200504213494</v>
      </c>
      <c r="ABE19" s="120">
        <v>0.30085200504213461</v>
      </c>
      <c r="ABF19" s="120">
        <v>0.29905406077947028</v>
      </c>
      <c r="ABG19" s="120">
        <v>0.29905406077947044</v>
      </c>
      <c r="ABH19" s="120">
        <v>0.29724315129740375</v>
      </c>
      <c r="ABI19" s="120">
        <v>0.2972431512974037</v>
      </c>
      <c r="ABJ19" s="120">
        <v>0.29541913976063661</v>
      </c>
      <c r="ABK19" s="120">
        <v>0.29541913976063677</v>
      </c>
      <c r="ABL19" s="120">
        <v>0.29358188790507495</v>
      </c>
      <c r="ABM19" s="120">
        <v>0.29358188790507478</v>
      </c>
      <c r="ABN19" s="120">
        <v>0.29173125604565198</v>
      </c>
      <c r="ABO19" s="120">
        <v>0.29173125604565198</v>
      </c>
      <c r="ABP19" s="120">
        <v>0.28986710308621605</v>
      </c>
      <c r="ABQ19" s="120">
        <v>0.2898671030862161</v>
      </c>
      <c r="ABR19" s="120">
        <v>0.2879892865316569</v>
      </c>
      <c r="ABS19" s="120">
        <v>0.28798928653165623</v>
      </c>
      <c r="ABT19" s="120">
        <v>0.28609766250243079</v>
      </c>
      <c r="ABU19" s="120">
        <v>0.28609766250243057</v>
      </c>
      <c r="ABV19" s="120">
        <v>0.28419208575169308</v>
      </c>
      <c r="ABW19" s="120">
        <v>0.28419208575169264</v>
      </c>
      <c r="ABX19" s="120">
        <v>0.28227240968521206</v>
      </c>
      <c r="ABY19" s="120">
        <v>0.28227240968521256</v>
      </c>
      <c r="ABZ19" s="120">
        <v>0.2803384863843103</v>
      </c>
      <c r="ACA19" s="120">
        <v>0.28033848638431036</v>
      </c>
      <c r="ACB19" s="120">
        <v>0.27839016663203681</v>
      </c>
      <c r="ACC19" s="120">
        <v>0.27839016663203708</v>
      </c>
      <c r="ACD19" s="120">
        <v>0.2764272999428381</v>
      </c>
      <c r="ACE19" s="120">
        <v>0.27642729994283727</v>
      </c>
      <c r="ACF19" s="120">
        <v>0.27444973459597782</v>
      </c>
      <c r="ACG19" s="120">
        <v>0.2744497345959776</v>
      </c>
      <c r="ACH19" s="120">
        <v>0.27245731767300718</v>
      </c>
      <c r="ACI19" s="120">
        <v>0.27245731767300729</v>
      </c>
      <c r="ACJ19" s="120">
        <v>0.27044989509957096</v>
      </c>
      <c r="ACK19" s="120">
        <v>0.27044989509957151</v>
      </c>
      <c r="ACL19" s="120">
        <v>0.2684273116918926</v>
      </c>
      <c r="ACM19" s="120">
        <v>0.26842731169189277</v>
      </c>
      <c r="ACN19" s="120">
        <v>0.26638941120828141</v>
      </c>
      <c r="ACO19" s="120">
        <v>0.26638941120828125</v>
      </c>
      <c r="ACP19" s="120">
        <v>0.26433603640604242</v>
      </c>
      <c r="ACQ19" s="120">
        <v>0.26433603640604258</v>
      </c>
      <c r="ACR19" s="120">
        <v>0.26226702910418986</v>
      </c>
      <c r="ACS19" s="120">
        <v>0.26226702910418975</v>
      </c>
      <c r="ACT19" s="120">
        <v>0.26018223025239612</v>
      </c>
      <c r="ACU19" s="120">
        <v>0.26018223025239651</v>
      </c>
      <c r="ACV19" s="120">
        <v>0.25808148000665254</v>
      </c>
      <c r="ACW19" s="120">
        <v>0.25808148000665282</v>
      </c>
      <c r="ACX19" s="120">
        <v>0.25596461781212126</v>
      </c>
      <c r="ACY19" s="120">
        <v>0.25596461781212115</v>
      </c>
      <c r="ACZ19" s="120">
        <v>0.25383148249373699</v>
      </c>
      <c r="ADA19" s="120">
        <v>0.25383148249373733</v>
      </c>
      <c r="ADB19" s="120">
        <v>0.2516819123551185</v>
      </c>
      <c r="ADC19" s="120">
        <v>0.25168191235511883</v>
      </c>
      <c r="ADD19" s="120">
        <v>0.24951574528641363</v>
      </c>
      <c r="ADE19" s="120">
        <v>0.24951574528641371</v>
      </c>
      <c r="ADF19" s="120">
        <v>0.24733281888174369</v>
      </c>
      <c r="ADG19" s="120">
        <v>0.24733281888174374</v>
      </c>
      <c r="ADH19" s="120">
        <v>0.24513297056696029</v>
      </c>
      <c r="ADI19" s="120">
        <v>0.24513297056696018</v>
      </c>
      <c r="ADJ19" s="120">
        <v>0.24291603773847753</v>
      </c>
      <c r="ADK19" s="120">
        <v>0.24291603773847747</v>
      </c>
      <c r="ADL19" s="120">
        <v>0.24068185791401175</v>
      </c>
      <c r="ADM19" s="120">
        <v>0.24068185791401175</v>
      </c>
      <c r="ADN19" s="120">
        <v>0.23843026889610872</v>
      </c>
      <c r="ADO19" s="120">
        <v>0.23843026889610869</v>
      </c>
      <c r="ADP19" s="120">
        <v>0.23616110894941497</v>
      </c>
      <c r="ADQ19" s="120">
        <v>0.23616110894941489</v>
      </c>
      <c r="ADR19" s="120">
        <v>0.23387421699271826</v>
      </c>
      <c r="ADS19" s="120">
        <v>0.2338742169927186</v>
      </c>
      <c r="ADT19" s="120">
        <v>0.23156943280686226</v>
      </c>
      <c r="ADU19" s="120">
        <v>0.23156943280686229</v>
      </c>
      <c r="ADV19" s="120">
        <v>0.22924659725971569</v>
      </c>
      <c r="ADW19" s="120">
        <v>0.22924659725971575</v>
      </c>
      <c r="ADX19" s="120">
        <v>0.22690555254948616</v>
      </c>
      <c r="ADY19" s="120">
        <v>0.22690555254948616</v>
      </c>
      <c r="ADZ19" s="120">
        <v>0.22454614246774121</v>
      </c>
      <c r="AEA19" s="120">
        <v>0.22454614246774099</v>
      </c>
      <c r="AEB19" s="120">
        <v>0.22216821268362769</v>
      </c>
      <c r="AEC19" s="120">
        <v>0.2221682126836276</v>
      </c>
      <c r="AED19" s="120">
        <v>0.21977161105088061</v>
      </c>
      <c r="AEE19" s="120">
        <v>0.2197716110508805</v>
      </c>
      <c r="AEF19" s="120">
        <v>0.21735618793934283</v>
      </c>
      <c r="AEG19" s="120">
        <v>0.21735618793934272</v>
      </c>
      <c r="AEH19" s="120">
        <v>0.21492179659284333</v>
      </c>
      <c r="AEI19" s="120">
        <v>0.21492179659284347</v>
      </c>
      <c r="AEJ19" s="120">
        <v>0.21246829351544097</v>
      </c>
      <c r="AEK19" s="120">
        <v>0.21246829351544103</v>
      </c>
      <c r="AEL19" s="120">
        <v>0.20999553888817238</v>
      </c>
      <c r="AEM19" s="120">
        <v>0.2099955388881723</v>
      </c>
      <c r="AEN19" s="120">
        <v>0.20750339701863707</v>
      </c>
      <c r="AEO19" s="120">
        <v>0.2075033970186371</v>
      </c>
      <c r="AEP19" s="120">
        <v>0.20499173682591759</v>
      </c>
      <c r="AEQ19" s="120">
        <v>0.20499173682591756</v>
      </c>
      <c r="AER19" s="120">
        <v>0.20246043236353417</v>
      </c>
      <c r="AES19" s="120">
        <v>0.20246043236353428</v>
      </c>
      <c r="AET19" s="120">
        <v>0.19990936338335286</v>
      </c>
      <c r="AEU19" s="120">
        <v>0.19990936338335286</v>
      </c>
      <c r="AEV19" s="120">
        <v>0.19733841594358548</v>
      </c>
      <c r="AEW19" s="120">
        <v>0.1973384159435857</v>
      </c>
      <c r="AEX19" s="120">
        <v>0.19474748306428258</v>
      </c>
      <c r="AEY19" s="120">
        <v>0.19474748306428269</v>
      </c>
      <c r="AEZ19" s="120">
        <v>0.19213646543397733</v>
      </c>
      <c r="AFA19" s="120">
        <v>0.1921364654339773</v>
      </c>
      <c r="AFB19" s="120">
        <v>0.18950527217144336</v>
      </c>
      <c r="AFC19" s="120">
        <v>0.18950527217144339</v>
      </c>
      <c r="AFD19" s="120">
        <v>0.18685382164683673</v>
      </c>
      <c r="AFE19" s="120">
        <v>0.18685382164683695</v>
      </c>
      <c r="AFF19" s="120">
        <v>0.18418204236683888</v>
      </c>
      <c r="AFG19" s="120">
        <v>0.18418204236683891</v>
      </c>
      <c r="AFH19" s="120">
        <v>0.18148987392878646</v>
      </c>
      <c r="AFI19" s="120">
        <v>0.18148987392878654</v>
      </c>
      <c r="AFJ19" s="120">
        <v>0.17877726804917535</v>
      </c>
      <c r="AFK19" s="120">
        <v>0.17877726804917518</v>
      </c>
      <c r="AFL19" s="120">
        <v>0.17604418967235924</v>
      </c>
      <c r="AFM19" s="120">
        <v>0.17604418967235941</v>
      </c>
      <c r="AFN19" s="120">
        <v>0.17329061816573263</v>
      </c>
      <c r="AFO19" s="120">
        <v>0.17329061816573255</v>
      </c>
      <c r="AFP19" s="120">
        <v>0.17051654860818796</v>
      </c>
      <c r="AFQ19" s="120">
        <v>0.17051654860818813</v>
      </c>
      <c r="AFR19" s="120">
        <v>0.1677219931791975</v>
      </c>
      <c r="AFS19" s="120">
        <v>0.16772199317919737</v>
      </c>
      <c r="AFT19" s="120">
        <v>0.16490698265644294</v>
      </c>
      <c r="AFU19" s="120">
        <v>0.16490698265644288</v>
      </c>
      <c r="AFV19" s="120">
        <v>0.16207156803057032</v>
      </c>
      <c r="AFW19" s="120">
        <v>0.1620715680305703</v>
      </c>
      <c r="AFX19" s="120">
        <v>0.1592158222463215</v>
      </c>
      <c r="AFY19" s="120">
        <v>0.1592158222463215</v>
      </c>
      <c r="AFZ19" s="120">
        <v>0.15633984208003956</v>
      </c>
      <c r="AGA19" s="120">
        <v>0.15633984208003965</v>
      </c>
      <c r="AGB19" s="120">
        <v>0.15344375016434331</v>
      </c>
      <c r="AGC19" s="120">
        <v>0.15344375016434308</v>
      </c>
      <c r="AGD19" s="120">
        <v>0.15052769717161332</v>
      </c>
      <c r="AGE19" s="120">
        <v>0.15052769717161329</v>
      </c>
      <c r="AGF19" s="120">
        <v>0.14759186416886058</v>
      </c>
      <c r="AGG19" s="120">
        <v>0.14759186416886089</v>
      </c>
      <c r="AGH19" s="120">
        <v>0.14463646515752118</v>
      </c>
      <c r="AGI19" s="120">
        <v>0.14463646515752107</v>
      </c>
      <c r="AGJ19" s="120">
        <v>0.14166174981277418</v>
      </c>
      <c r="AGK19" s="120">
        <v>0.14166174981277388</v>
      </c>
      <c r="AGL19" s="120">
        <v>0.13866800643810295</v>
      </c>
      <c r="AGM19" s="120">
        <v>0.13866800643810318</v>
      </c>
      <c r="AGN19" s="120">
        <v>0.13565556515200111</v>
      </c>
      <c r="AGO19" s="120">
        <v>0.1356555651520012</v>
      </c>
      <c r="AGP19" s="120">
        <v>0.13262480132498211</v>
      </c>
      <c r="AGQ19" s="120">
        <v>0.13262480132498231</v>
      </c>
      <c r="AGR19" s="120">
        <v>0.12957613928638625</v>
      </c>
      <c r="AGS19" s="120">
        <v>0.12957613928638645</v>
      </c>
      <c r="AGT19" s="120">
        <v>0.12651005632185552</v>
      </c>
      <c r="AGU19" s="120">
        <v>0.12651005632185552</v>
      </c>
      <c r="AGV19" s="120">
        <v>0.12342708698379848</v>
      </c>
      <c r="AGW19" s="120">
        <v>0.12342708698379856</v>
      </c>
      <c r="AGX19" s="120">
        <v>0.12032782773865799</v>
      </c>
      <c r="AGY19" s="120">
        <v>0.12032782773865794</v>
      </c>
      <c r="AGZ19" s="120">
        <v>0.11721294197631506</v>
      </c>
      <c r="AHA19" s="120">
        <v>0.11721294197631507</v>
      </c>
      <c r="AHB19" s="120">
        <v>0.11408316540850241</v>
      </c>
      <c r="AHC19" s="120">
        <v>0.11408316540850241</v>
      </c>
      <c r="AHD19" s="120">
        <v>0.11093931188461267</v>
      </c>
      <c r="AHE19" s="120">
        <v>0.11093931188461269</v>
      </c>
      <c r="AHF19" s="120">
        <v>0.10778227965475408</v>
      </c>
      <c r="AHG19" s="120">
        <v>0.10778227965475415</v>
      </c>
      <c r="AHH19" s="120">
        <v>0.10461305811126678</v>
      </c>
      <c r="AHI19" s="120">
        <v>0.10461305811126678</v>
      </c>
      <c r="AHJ19" s="120">
        <v>0.10143273504110509</v>
      </c>
      <c r="AHK19" s="120">
        <v>0.101432735041105</v>
      </c>
      <c r="AHL19" s="120">
        <v>9.8242504422438051E-2</v>
      </c>
      <c r="AHM19" s="120">
        <v>9.824250442243801E-2</v>
      </c>
      <c r="AHN19" s="120">
        <v>9.5043674799408076E-2</v>
      </c>
      <c r="AHO19" s="120">
        <v>9.5043674799408048E-2</v>
      </c>
      <c r="AHP19" s="120">
        <v>9.1837678269082346E-2</v>
      </c>
      <c r="AHQ19" s="120">
        <v>9.1837678269082346E-2</v>
      </c>
      <c r="AHR19" s="120">
        <v>8.8626080114067557E-2</v>
      </c>
      <c r="AHS19" s="120">
        <v>8.862608011406764E-2</v>
      </c>
      <c r="AHT19" s="120">
        <v>8.5410589112804372E-2</v>
      </c>
      <c r="AHU19" s="120">
        <v>8.5410589112804358E-2</v>
      </c>
      <c r="AHV19" s="120">
        <v>8.2193068556943291E-2</v>
      </c>
      <c r="AHW19" s="120">
        <v>8.219306855694325E-2</v>
      </c>
      <c r="AHX19" s="120">
        <v>7.8975548001082127E-2</v>
      </c>
      <c r="AHY19" s="120">
        <v>7.8975548001082127E-2</v>
      </c>
      <c r="AHZ19" s="120">
        <v>7.576023576406507E-2</v>
      </c>
      <c r="AIA19" s="120">
        <v>7.5760235764065043E-2</v>
      </c>
      <c r="AIB19" s="120">
        <v>7.2549532192461838E-2</v>
      </c>
      <c r="AIC19" s="120">
        <v>7.2549532192461824E-2</v>
      </c>
      <c r="AID19" s="120">
        <v>6.9346043685064432E-2</v>
      </c>
      <c r="AIE19" s="120">
        <v>6.9346043685064446E-2</v>
      </c>
      <c r="AIF19" s="120">
        <v>6.615259746138924E-2</v>
      </c>
      <c r="AIG19" s="120">
        <v>6.6152597461389351E-2</v>
      </c>
      <c r="AIH19" s="120">
        <v>6.2972257036169724E-2</v>
      </c>
      <c r="AII19" s="120">
        <v>6.2972257036169751E-2</v>
      </c>
      <c r="AIJ19" s="120">
        <v>5.9808338334316188E-2</v>
      </c>
      <c r="AIK19" s="120">
        <v>5.9808338334316161E-2</v>
      </c>
      <c r="AIL19" s="120">
        <v>5.6664426345121158E-2</v>
      </c>
      <c r="AIM19" s="120">
        <v>5.6664426345121144E-2</v>
      </c>
      <c r="AIN19" s="120">
        <v>5.3544392168502306E-2</v>
      </c>
      <c r="AIO19" s="120">
        <v>5.3544392168502264E-2</v>
      </c>
      <c r="AIP19" s="120">
        <v>5.0452410247217659E-2</v>
      </c>
      <c r="AIQ19" s="120">
        <v>5.0452410247217638E-2</v>
      </c>
      <c r="AIR19" s="120">
        <v>4.7392975504051776E-2</v>
      </c>
      <c r="AIS19" s="120">
        <v>4.7392975504051804E-2</v>
      </c>
      <c r="AIT19" s="120">
        <v>4.4370920008025734E-2</v>
      </c>
      <c r="AIU19" s="120">
        <v>4.437092000802572E-2</v>
      </c>
      <c r="AIV19" s="120">
        <v>4.1391428673915438E-2</v>
      </c>
      <c r="AIW19" s="120">
        <v>4.1391428673915494E-2</v>
      </c>
      <c r="AIX19" s="120">
        <v>3.8460053348927534E-2</v>
      </c>
      <c r="AIY19" s="120">
        <v>3.846005334892752E-2</v>
      </c>
      <c r="AIZ19" s="120">
        <v>3.5582724452231679E-2</v>
      </c>
      <c r="AJA19" s="120">
        <v>3.55827244522317E-2</v>
      </c>
      <c r="AJB19" s="120">
        <v>3.2765759098823205E-2</v>
      </c>
      <c r="AJC19" s="120">
        <v>3.2765759098823205E-2</v>
      </c>
      <c r="AJD19" s="120">
        <v>3.0015864349067278E-2</v>
      </c>
      <c r="AJE19" s="120">
        <v>3.0015864349067299E-2</v>
      </c>
      <c r="AJF19" s="120">
        <v>2.7340133868077925E-2</v>
      </c>
      <c r="AJG19" s="120">
        <v>2.7340133868077938E-2</v>
      </c>
      <c r="AJH19" s="120">
        <v>2.4746035842440794E-2</v>
      </c>
      <c r="AJI19" s="120">
        <v>2.4746035842440794E-2</v>
      </c>
      <c r="AJJ19" s="120">
        <v>2.2241389472860109E-2</v>
      </c>
      <c r="AJK19" s="120">
        <v>2.2241389472860112E-2</v>
      </c>
      <c r="AJL19" s="120">
        <v>1.9834326728068286E-2</v>
      </c>
      <c r="AJM19" s="120">
        <v>1.9834326728068286E-2</v>
      </c>
      <c r="AJN19" s="120">
        <v>1.7533235299084907E-2</v>
      </c>
      <c r="AJO19" s="120">
        <v>1.7533235299084904E-2</v>
      </c>
      <c r="AJP19" s="120">
        <v>1.5346677832630107E-2</v>
      </c>
      <c r="AJQ19" s="120">
        <v>1.5346677832630107E-2</v>
      </c>
      <c r="AJR19" s="120">
        <v>1.3283281562245008E-2</v>
      </c>
      <c r="AJS19" s="120">
        <v>1.3283281562245008E-2</v>
      </c>
      <c r="AJT19" s="120">
        <v>1.1351591436778108E-2</v>
      </c>
      <c r="AJU19" s="120">
        <v>1.1351591436778108E-2</v>
      </c>
      <c r="AJV19" s="120">
        <v>9.5598788566348958E-3</v>
      </c>
      <c r="AJW19" s="120">
        <v>9.5598788566348958E-3</v>
      </c>
      <c r="AJX19" s="120">
        <v>7.9158973348967248E-3</v>
      </c>
      <c r="AJY19" s="120">
        <v>7.9158973348967265E-3</v>
      </c>
      <c r="AJZ19" s="120">
        <v>6.4265760956914164E-3</v>
      </c>
      <c r="AKA19" s="120">
        <v>6.4265760956914164E-3</v>
      </c>
      <c r="AKB19" s="120">
        <v>5.0976432976312935E-3</v>
      </c>
      <c r="AKC19" s="120">
        <v>5.0976432976312927E-3</v>
      </c>
      <c r="AKD19" s="120">
        <v>3.9331730222329489E-3</v>
      </c>
      <c r="AKE19" s="120">
        <v>3.9331730222329497E-3</v>
      </c>
      <c r="AKF19" s="120">
        <v>2.9350556433200841E-3</v>
      </c>
      <c r="AKG19" s="120">
        <v>2.9350556433200836E-3</v>
      </c>
      <c r="AKH19" s="120">
        <v>2.1024015732109547E-3</v>
      </c>
      <c r="AKI19" s="120">
        <v>2.1024015732109547E-3</v>
      </c>
      <c r="AKJ19" s="120">
        <v>1.4309063553810117E-3</v>
      </c>
      <c r="AKK19" s="120">
        <v>1.4309063553810122E-3</v>
      </c>
      <c r="AKL19" s="120">
        <v>9.1223418712615978E-4</v>
      </c>
      <c r="AKM19" s="120">
        <v>9.1223418712615967E-4</v>
      </c>
      <c r="AKN19" s="120">
        <v>5.3352117538452148E-4</v>
      </c>
      <c r="AKO19" s="120">
        <v>5.3352117538452148E-4</v>
      </c>
      <c r="AKP19" s="120">
        <v>2.7716159820556641E-4</v>
      </c>
      <c r="AKQ19" s="120">
        <v>2.7716159820556641E-4</v>
      </c>
      <c r="AKR19" s="120">
        <v>1.2111663818359375E-4</v>
      </c>
      <c r="AKS19" s="120">
        <v>1.2111663818359375E-4</v>
      </c>
      <c r="AKT19" s="120">
        <v>4.00543212890625E-5</v>
      </c>
      <c r="AKU19" s="120">
        <v>4.00543212890625E-5</v>
      </c>
      <c r="AKV19" s="120">
        <v>7.62939453125E-6</v>
      </c>
      <c r="AKW19" s="120" t="s">
        <v>105</v>
      </c>
      <c r="AKX19" s="120" t="s">
        <v>105</v>
      </c>
      <c r="AKY19" s="120" t="s">
        <v>105</v>
      </c>
      <c r="AKZ19" s="120" t="s">
        <v>105</v>
      </c>
      <c r="ALA19" s="120" t="s">
        <v>105</v>
      </c>
      <c r="ALB19" s="120" t="s">
        <v>105</v>
      </c>
      <c r="ALC19" s="120" t="s">
        <v>105</v>
      </c>
      <c r="ALD19" s="120" t="s">
        <v>105</v>
      </c>
      <c r="ALE19" s="120" t="s">
        <v>105</v>
      </c>
      <c r="ALF19" s="120" t="s">
        <v>105</v>
      </c>
      <c r="ALG19" s="120" t="s">
        <v>105</v>
      </c>
      <c r="ALH19" s="120" t="s">
        <v>105</v>
      </c>
      <c r="ALI19" s="120" t="s">
        <v>105</v>
      </c>
      <c r="ALJ19" s="120" t="s">
        <v>105</v>
      </c>
      <c r="ALK19" s="120" t="s">
        <v>105</v>
      </c>
      <c r="ALL19" s="120" t="s">
        <v>105</v>
      </c>
      <c r="ALM19" s="120" t="s">
        <v>105</v>
      </c>
      <c r="ALN19" s="120"/>
    </row>
    <row r="20" spans="1:1002" hidden="1">
      <c r="A20" s="119">
        <v>19</v>
      </c>
      <c r="B20" s="120">
        <v>0.56942405794601514</v>
      </c>
      <c r="C20" s="120">
        <v>0.56903785568910581</v>
      </c>
      <c r="D20" s="120">
        <v>0.56903795167281579</v>
      </c>
      <c r="E20" s="120">
        <v>0.56865071360571351</v>
      </c>
      <c r="F20" s="120">
        <v>0.5686508078501511</v>
      </c>
      <c r="G20" s="120">
        <v>0.5682625293614183</v>
      </c>
      <c r="H20" s="120">
        <v>0.56826262189066201</v>
      </c>
      <c r="I20" s="120">
        <v>0.56787329834026556</v>
      </c>
      <c r="J20" s="120">
        <v>0.56787338917817953</v>
      </c>
      <c r="K20" s="120">
        <v>0.56748301589726136</v>
      </c>
      <c r="L20" s="120">
        <v>0.56748310506750199</v>
      </c>
      <c r="M20" s="120">
        <v>0.56709167735814725</v>
      </c>
      <c r="N20" s="120">
        <v>0.5670917648841608</v>
      </c>
      <c r="O20" s="120">
        <v>0.56669927801917186</v>
      </c>
      <c r="P20" s="120">
        <v>0.56669936392419262</v>
      </c>
      <c r="Q20" s="120">
        <v>0.56630581314685169</v>
      </c>
      <c r="R20" s="120">
        <v>0.56630589745390902</v>
      </c>
      <c r="S20" s="120">
        <v>0.56591127797774587</v>
      </c>
      <c r="T20" s="120">
        <v>0.56591136070965464</v>
      </c>
      <c r="U20" s="120">
        <v>0.56551566771820838</v>
      </c>
      <c r="V20" s="120">
        <v>0.56551574889757605</v>
      </c>
      <c r="W20" s="120">
        <v>0.56511897754415286</v>
      </c>
      <c r="X20" s="120">
        <v>0.56511905719337985</v>
      </c>
      <c r="Y20" s="120">
        <v>0.56472120260081149</v>
      </c>
      <c r="Z20" s="120">
        <v>0.56472128074208905</v>
      </c>
      <c r="AA20" s="120">
        <v>0.56432233800248977</v>
      </c>
      <c r="AB20" s="120">
        <v>0.56432241465780231</v>
      </c>
      <c r="AC20" s="120">
        <v>0.56392237883232055</v>
      </c>
      <c r="AD20" s="120">
        <v>0.56392245402344454</v>
      </c>
      <c r="AE20" s="120">
        <v>0.56352132014201251</v>
      </c>
      <c r="AF20" s="120">
        <v>0.56352139389051881</v>
      </c>
      <c r="AG20" s="120">
        <v>0.56311915695160297</v>
      </c>
      <c r="AH20" s="120">
        <v>0.5631192292788525</v>
      </c>
      <c r="AI20" s="120">
        <v>0.56271588424919594</v>
      </c>
      <c r="AJ20" s="120">
        <v>0.56271595517634765</v>
      </c>
      <c r="AK20" s="120">
        <v>0.56231149699071503</v>
      </c>
      <c r="AL20" s="120">
        <v>0.56231156653872183</v>
      </c>
      <c r="AM20" s="120">
        <v>0.5619059900996406</v>
      </c>
      <c r="AN20" s="120">
        <v>0.56190605828924889</v>
      </c>
      <c r="AO20" s="120">
        <v>0.56149935846674548</v>
      </c>
      <c r="AP20" s="120">
        <v>0.56149942531849917</v>
      </c>
      <c r="AQ20" s="120">
        <v>0.5610915969498349</v>
      </c>
      <c r="AR20" s="120">
        <v>0.56109166248407216</v>
      </c>
      <c r="AS20" s="120">
        <v>0.56068270037347789</v>
      </c>
      <c r="AT20" s="120">
        <v>0.56068276461033384</v>
      </c>
      <c r="AU20" s="120">
        <v>0.56027266352873828</v>
      </c>
      <c r="AV20" s="120">
        <v>0.56027272648814663</v>
      </c>
      <c r="AW20" s="120">
        <v>0.55986148117290324</v>
      </c>
      <c r="AX20" s="120">
        <v>0.55986154287459444</v>
      </c>
      <c r="AY20" s="120">
        <v>0.55944914802920787</v>
      </c>
      <c r="AZ20" s="120">
        <v>0.5594492084927104</v>
      </c>
      <c r="BA20" s="120">
        <v>0.55903565878655759</v>
      </c>
      <c r="BB20" s="120">
        <v>0.55903571803119978</v>
      </c>
      <c r="BC20" s="120">
        <v>0.5586210080992513</v>
      </c>
      <c r="BD20" s="120">
        <v>0.55862106614415996</v>
      </c>
      <c r="BE20" s="120">
        <v>0.55820519058669238</v>
      </c>
      <c r="BF20" s="120">
        <v>0.55820524745079603</v>
      </c>
      <c r="BG20" s="120">
        <v>0.55778820083310776</v>
      </c>
      <c r="BH20" s="120">
        <v>0.55778825653513442</v>
      </c>
      <c r="BI20" s="120">
        <v>0.55737003338726143</v>
      </c>
      <c r="BJ20" s="120">
        <v>0.55737008794574006</v>
      </c>
      <c r="BK20" s="120">
        <v>0.55695068276215398</v>
      </c>
      <c r="BL20" s="120">
        <v>0.55695073619541757</v>
      </c>
      <c r="BM20" s="120">
        <v>0.55653014343473672</v>
      </c>
      <c r="BN20" s="120">
        <v>0.55653019576092022</v>
      </c>
      <c r="BO20" s="120">
        <v>0.55610840984561238</v>
      </c>
      <c r="BP20" s="120">
        <v>0.55610846108265333</v>
      </c>
      <c r="BQ20" s="120">
        <v>0.55568547639873389</v>
      </c>
      <c r="BR20" s="120">
        <v>0.55568552656437442</v>
      </c>
      <c r="BS20" s="120">
        <v>0.5552613374610994</v>
      </c>
      <c r="BT20" s="120">
        <v>0.55526138657288759</v>
      </c>
      <c r="BU20" s="120">
        <v>0.55483598736244977</v>
      </c>
      <c r="BV20" s="120">
        <v>0.55483603543773785</v>
      </c>
      <c r="BW20" s="120">
        <v>0.55440942039495433</v>
      </c>
      <c r="BX20" s="120">
        <v>0.5544094674509028</v>
      </c>
      <c r="BY20" s="120">
        <v>0.55398163081290541</v>
      </c>
      <c r="BZ20" s="120">
        <v>0.55398167686648225</v>
      </c>
      <c r="CA20" s="120">
        <v>0.55355261283239598</v>
      </c>
      <c r="CB20" s="120">
        <v>0.55355265790037345</v>
      </c>
      <c r="CC20" s="120">
        <v>0.5531223606310014</v>
      </c>
      <c r="CD20" s="120">
        <v>0.55312240472996266</v>
      </c>
      <c r="CE20" s="120">
        <v>0.55269086834746084</v>
      </c>
      <c r="CF20" s="120">
        <v>0.55269091149380001</v>
      </c>
      <c r="CG20" s="120">
        <v>0.55225813008135138</v>
      </c>
      <c r="CH20" s="120">
        <v>0.55225817229127128</v>
      </c>
      <c r="CI20" s="120">
        <v>0.55182413989275381</v>
      </c>
      <c r="CJ20" s="120">
        <v>0.55182418118226784</v>
      </c>
      <c r="CK20" s="120">
        <v>0.55138889180192729</v>
      </c>
      <c r="CL20" s="120">
        <v>0.55138893218686236</v>
      </c>
      <c r="CM20" s="120">
        <v>0.55095237978896927</v>
      </c>
      <c r="CN20" s="120">
        <v>0.55095241928496497</v>
      </c>
      <c r="CO20" s="120">
        <v>0.55051459779347878</v>
      </c>
      <c r="CP20" s="120">
        <v>0.55051463641598686</v>
      </c>
      <c r="CQ20" s="120">
        <v>0.55007553971421419</v>
      </c>
      <c r="CR20" s="120">
        <v>0.55007557747850311</v>
      </c>
      <c r="CS20" s="120">
        <v>0.54963519940874461</v>
      </c>
      <c r="CT20" s="120">
        <v>0.54963523632989697</v>
      </c>
      <c r="CU20" s="120">
        <v>0.5491935706931026</v>
      </c>
      <c r="CV20" s="120">
        <v>0.54919360678601836</v>
      </c>
      <c r="CW20" s="120">
        <v>0.54875064734143197</v>
      </c>
      <c r="CX20" s="120">
        <v>0.54875068262082694</v>
      </c>
      <c r="CY20" s="120">
        <v>0.54830642308562871</v>
      </c>
      <c r="CZ20" s="120">
        <v>0.54830645756603547</v>
      </c>
      <c r="DA20" s="120">
        <v>0.54786089161497764</v>
      </c>
      <c r="DB20" s="120">
        <v>0.54786092531075214</v>
      </c>
      <c r="DC20" s="120">
        <v>0.54741404657579584</v>
      </c>
      <c r="DD20" s="120">
        <v>0.54741407950111476</v>
      </c>
      <c r="DE20" s="120">
        <v>0.54696588157106096</v>
      </c>
      <c r="DF20" s="120">
        <v>0.54696591373991621</v>
      </c>
      <c r="DG20" s="120">
        <v>0.54651639016003828</v>
      </c>
      <c r="DH20" s="120">
        <v>0.54651642158624647</v>
      </c>
      <c r="DI20" s="120">
        <v>0.54606556585790111</v>
      </c>
      <c r="DJ20" s="120">
        <v>0.54606559655510367</v>
      </c>
      <c r="DK20" s="120">
        <v>0.54561340213536136</v>
      </c>
      <c r="DL20" s="120">
        <v>0.54561343211702273</v>
      </c>
      <c r="DM20" s="120">
        <v>0.54515989241827667</v>
      </c>
      <c r="DN20" s="120">
        <v>0.54515992169768646</v>
      </c>
      <c r="DO20" s="120">
        <v>0.54470503008726867</v>
      </c>
      <c r="DP20" s="120">
        <v>0.54470505867754004</v>
      </c>
      <c r="DQ20" s="120">
        <v>0.54424880847732482</v>
      </c>
      <c r="DR20" s="120">
        <v>0.54424883639140087</v>
      </c>
      <c r="DS20" s="120">
        <v>0.5437912208774095</v>
      </c>
      <c r="DT20" s="120">
        <v>0.54379124812806001</v>
      </c>
      <c r="DU20" s="120">
        <v>0.54333226053006023</v>
      </c>
      <c r="DV20" s="120">
        <v>0.54333228712988713</v>
      </c>
      <c r="DW20" s="120">
        <v>0.542871920630983</v>
      </c>
      <c r="DX20" s="120">
        <v>0.54287194659241278</v>
      </c>
      <c r="DY20" s="120">
        <v>0.54241019432864446</v>
      </c>
      <c r="DZ20" s="120">
        <v>0.54241021966393954</v>
      </c>
      <c r="EA20" s="120">
        <v>0.54194707472386006</v>
      </c>
      <c r="EB20" s="120">
        <v>0.54194709944511432</v>
      </c>
      <c r="EC20" s="120">
        <v>0.54148255486937602</v>
      </c>
      <c r="ED20" s="120">
        <v>0.54148257898851493</v>
      </c>
      <c r="EE20" s="120">
        <v>0.54101662776944714</v>
      </c>
      <c r="EF20" s="120">
        <v>0.54101665129823084</v>
      </c>
      <c r="EG20" s="120">
        <v>0.54054928637940869</v>
      </c>
      <c r="EH20" s="120">
        <v>0.54054930932943512</v>
      </c>
      <c r="EI20" s="120">
        <v>0.54008052360525005</v>
      </c>
      <c r="EJ20" s="120">
        <v>0.54008054598795396</v>
      </c>
      <c r="EK20" s="120">
        <v>0.53961033230317823</v>
      </c>
      <c r="EL20" s="120">
        <v>0.5396103541298285</v>
      </c>
      <c r="EM20" s="120">
        <v>0.53913870527917329</v>
      </c>
      <c r="EN20" s="120">
        <v>0.53913872656088113</v>
      </c>
      <c r="EO20" s="120">
        <v>0.53866563528854794</v>
      </c>
      <c r="EP20" s="120">
        <v>0.5386656560362646</v>
      </c>
      <c r="EQ20" s="120">
        <v>0.53819111503549921</v>
      </c>
      <c r="ER20" s="120">
        <v>0.53819113526001483</v>
      </c>
      <c r="ES20" s="120">
        <v>0.53771513717264785</v>
      </c>
      <c r="ET20" s="120">
        <v>0.5377151568845977</v>
      </c>
      <c r="EU20" s="120">
        <v>0.53723769430058677</v>
      </c>
      <c r="EV20" s="120">
        <v>0.53723771351044791</v>
      </c>
      <c r="EW20" s="120">
        <v>0.53675877896740964</v>
      </c>
      <c r="EX20" s="120">
        <v>0.5367587976855045</v>
      </c>
      <c r="EY20" s="120">
        <v>0.53627838366824609</v>
      </c>
      <c r="EZ20" s="120">
        <v>0.53627840190474374</v>
      </c>
      <c r="FA20" s="120">
        <v>0.53579650084478669</v>
      </c>
      <c r="FB20" s="120">
        <v>0.53579651860970146</v>
      </c>
      <c r="FC20" s="120">
        <v>0.53531312288480037</v>
      </c>
      <c r="FD20" s="120">
        <v>0.53531314018799703</v>
      </c>
      <c r="FE20" s="120">
        <v>0.53482824212165536</v>
      </c>
      <c r="FF20" s="120">
        <v>0.53482825897284814</v>
      </c>
      <c r="FG20" s="120">
        <v>0.53434185083382235</v>
      </c>
      <c r="FH20" s="120">
        <v>0.53434186724257415</v>
      </c>
      <c r="FI20" s="120">
        <v>0.53385394124438457</v>
      </c>
      <c r="FJ20" s="120">
        <v>0.53385395722011164</v>
      </c>
      <c r="FK20" s="120">
        <v>0.53336450552053405</v>
      </c>
      <c r="FL20" s="120">
        <v>0.53336452107250698</v>
      </c>
      <c r="FM20" s="120">
        <v>0.53287353577306551</v>
      </c>
      <c r="FN20" s="120">
        <v>0.53287355091040556</v>
      </c>
      <c r="FO20" s="120">
        <v>0.53238102405586363</v>
      </c>
      <c r="FP20" s="120">
        <v>0.53238103878755216</v>
      </c>
      <c r="FQ20" s="120">
        <v>0.53188696236539246</v>
      </c>
      <c r="FR20" s="120">
        <v>0.53188697670026486</v>
      </c>
      <c r="FS20" s="120">
        <v>0.53139134264015797</v>
      </c>
      <c r="FT20" s="120">
        <v>0.53139135658690984</v>
      </c>
      <c r="FU20" s="120">
        <v>0.53089415676019469</v>
      </c>
      <c r="FV20" s="120">
        <v>0.53089417032737696</v>
      </c>
      <c r="FW20" s="120">
        <v>0.53039539654651868</v>
      </c>
      <c r="FX20" s="120">
        <v>0.5303954097425484</v>
      </c>
      <c r="FY20" s="120">
        <v>0.52989505376059454</v>
      </c>
      <c r="FZ20" s="120">
        <v>0.52989506659374774</v>
      </c>
      <c r="GA20" s="120">
        <v>0.52939312010378614</v>
      </c>
      <c r="GB20" s="120">
        <v>0.529393132582201</v>
      </c>
      <c r="GC20" s="120">
        <v>0.52888958721679957</v>
      </c>
      <c r="GD20" s="120">
        <v>0.52888959934848112</v>
      </c>
      <c r="GE20" s="120">
        <v>0.52838444667913209</v>
      </c>
      <c r="GF20" s="120">
        <v>0.52838445847194992</v>
      </c>
      <c r="GG20" s="120">
        <v>0.52787769000850093</v>
      </c>
      <c r="GH20" s="120">
        <v>0.5278777014701912</v>
      </c>
      <c r="GI20" s="120">
        <v>0.5273693086602701</v>
      </c>
      <c r="GJ20" s="120">
        <v>0.52736931979843737</v>
      </c>
      <c r="GK20" s="120">
        <v>0.52685929402688014</v>
      </c>
      <c r="GL20" s="120">
        <v>0.5268593048489999</v>
      </c>
      <c r="GM20" s="120">
        <v>0.52634763743725765</v>
      </c>
      <c r="GN20" s="120">
        <v>0.52634764795067457</v>
      </c>
      <c r="GO20" s="120">
        <v>0.52583433015622294</v>
      </c>
      <c r="GP20" s="120">
        <v>0.52583434036815424</v>
      </c>
      <c r="GQ20" s="120">
        <v>0.52531936338389773</v>
      </c>
      <c r="GR20" s="120">
        <v>0.52531937330143552</v>
      </c>
      <c r="GS20" s="120">
        <v>0.52480272825509666</v>
      </c>
      <c r="GT20" s="120">
        <v>0.52480273788520493</v>
      </c>
      <c r="GU20" s="120">
        <v>0.52428441583871532</v>
      </c>
      <c r="GV20" s="120">
        <v>0.52428442518823648</v>
      </c>
      <c r="GW20" s="120">
        <v>0.52376441713711741</v>
      </c>
      <c r="GX20" s="120">
        <v>0.52376442621277153</v>
      </c>
      <c r="GY20" s="120">
        <v>0.52324272308550235</v>
      </c>
      <c r="GZ20" s="120">
        <v>0.52324273189388681</v>
      </c>
      <c r="HA20" s="120">
        <v>0.52271932455127823</v>
      </c>
      <c r="HB20" s="120">
        <v>0.52271933309886998</v>
      </c>
      <c r="HC20" s="120">
        <v>0.52219421233342067</v>
      </c>
      <c r="HD20" s="120">
        <v>0.52219422062657794</v>
      </c>
      <c r="HE20" s="120">
        <v>0.52166737716182343</v>
      </c>
      <c r="HF20" s="120">
        <v>0.52166738520679012</v>
      </c>
      <c r="HG20" s="120">
        <v>0.52113880969664705</v>
      </c>
      <c r="HH20" s="120">
        <v>0.52113881749954705</v>
      </c>
      <c r="HI20" s="120">
        <v>0.52060850052765961</v>
      </c>
      <c r="HJ20" s="120">
        <v>0.52060850809450276</v>
      </c>
      <c r="HK20" s="120">
        <v>0.52007644017355992</v>
      </c>
      <c r="HL20" s="120">
        <v>0.52007644751024451</v>
      </c>
      <c r="HM20" s="120">
        <v>0.51954261908130706</v>
      </c>
      <c r="HN20" s="120">
        <v>0.51954262619361757</v>
      </c>
      <c r="HO20" s="120">
        <v>0.51900702762543316</v>
      </c>
      <c r="HP20" s="120">
        <v>0.5190070345190444</v>
      </c>
      <c r="HQ20" s="120">
        <v>0.51846965610735207</v>
      </c>
      <c r="HR20" s="120">
        <v>0.51846966278782725</v>
      </c>
      <c r="HS20" s="120">
        <v>0.51793049475465469</v>
      </c>
      <c r="HT20" s="120">
        <v>0.51793050122745066</v>
      </c>
      <c r="HU20" s="120">
        <v>0.51738953372040564</v>
      </c>
      <c r="HV20" s="120">
        <v>0.517389539990872</v>
      </c>
      <c r="HW20" s="120">
        <v>0.51684676308242383</v>
      </c>
      <c r="HX20" s="120">
        <v>0.51684676915580396</v>
      </c>
      <c r="HY20" s="120">
        <v>0.51630217284255564</v>
      </c>
      <c r="HZ20" s="120">
        <v>0.51630217872399042</v>
      </c>
      <c r="IA20" s="120">
        <v>0.51575575292594322</v>
      </c>
      <c r="IB20" s="120">
        <v>0.51575575862046719</v>
      </c>
      <c r="IC20" s="120">
        <v>0.51520749318028136</v>
      </c>
      <c r="ID20" s="120">
        <v>0.51520749869283144</v>
      </c>
      <c r="IE20" s="120">
        <v>0.51465738337507039</v>
      </c>
      <c r="IF20" s="120">
        <v>0.51465738871047884</v>
      </c>
      <c r="IG20" s="120">
        <v>0.51410541320084657</v>
      </c>
      <c r="IH20" s="120">
        <v>0.51410541836385015</v>
      </c>
      <c r="II20" s="120">
        <v>0.51355157226842529</v>
      </c>
      <c r="IJ20" s="120">
        <v>0.5135515772636603</v>
      </c>
      <c r="IK20" s="120">
        <v>0.51299585010811599</v>
      </c>
      <c r="IL20" s="120">
        <v>0.5129958549401229</v>
      </c>
      <c r="IM20" s="120">
        <v>0.51243823616893813</v>
      </c>
      <c r="IN20" s="120">
        <v>0.51243824084216338</v>
      </c>
      <c r="IO20" s="120">
        <v>0.51187871981782262</v>
      </c>
      <c r="IP20" s="120">
        <v>0.51187872433661907</v>
      </c>
      <c r="IQ20" s="120">
        <v>0.51131729033881246</v>
      </c>
      <c r="IR20" s="120">
        <v>0.51131729470743914</v>
      </c>
      <c r="IS20" s="120">
        <v>0.51075393693224003</v>
      </c>
      <c r="IT20" s="120">
        <v>0.5107539411548645</v>
      </c>
      <c r="IU20" s="120">
        <v>0.5101886487139089</v>
      </c>
      <c r="IV20" s="120">
        <v>0.51018865279461045</v>
      </c>
      <c r="IW20" s="120">
        <v>0.5096214147142577</v>
      </c>
      <c r="IX20" s="120">
        <v>0.50962141865702359</v>
      </c>
      <c r="IY20" s="120">
        <v>0.50905222387751248</v>
      </c>
      <c r="IZ20" s="120">
        <v>0.50905222768624558</v>
      </c>
      <c r="JA20" s="120">
        <v>0.50848106506083746</v>
      </c>
      <c r="JB20" s="120">
        <v>0.50848106873935328</v>
      </c>
      <c r="JC20" s="120">
        <v>0.50790792703346932</v>
      </c>
      <c r="JD20" s="120">
        <v>0.50790793058549777</v>
      </c>
      <c r="JE20" s="120">
        <v>0.50733279847584001</v>
      </c>
      <c r="JF20" s="120">
        <v>0.50733280190502694</v>
      </c>
      <c r="JG20" s="120">
        <v>0.50675566797869365</v>
      </c>
      <c r="JH20" s="120">
        <v>0.50675567128860599</v>
      </c>
      <c r="JI20" s="120">
        <v>0.50617652404219404</v>
      </c>
      <c r="JJ20" s="120">
        <v>0.50617652723631157</v>
      </c>
      <c r="JK20" s="120">
        <v>0.50559535507500819</v>
      </c>
      <c r="JL20" s="120">
        <v>0.50559535815673751</v>
      </c>
      <c r="JM20" s="120">
        <v>0.50501214939340344</v>
      </c>
      <c r="JN20" s="120">
        <v>0.50501215236606711</v>
      </c>
      <c r="JO20" s="120">
        <v>0.50442689522030559</v>
      </c>
      <c r="JP20" s="120">
        <v>0.50442689808714991</v>
      </c>
      <c r="JQ20" s="120">
        <v>0.50383958068436696</v>
      </c>
      <c r="JR20" s="120">
        <v>0.50383958344856505</v>
      </c>
      <c r="JS20" s="120">
        <v>0.50325019381901326</v>
      </c>
      <c r="JT20" s="120">
        <v>0.5032501964836591</v>
      </c>
      <c r="JU20" s="120">
        <v>0.50265872256148358</v>
      </c>
      <c r="JV20" s="120">
        <v>0.5026587251295993</v>
      </c>
      <c r="JW20" s="120">
        <v>0.50206515475185065</v>
      </c>
      <c r="JX20" s="120">
        <v>0.50206515722638534</v>
      </c>
      <c r="JY20" s="120">
        <v>0.50146947813204168</v>
      </c>
      <c r="JZ20" s="120">
        <v>0.5014694805158727</v>
      </c>
      <c r="KA20" s="120">
        <v>0.50087168034483509</v>
      </c>
      <c r="KB20" s="120">
        <v>0.50087168264077087</v>
      </c>
      <c r="KC20" s="120">
        <v>0.50027174893285509</v>
      </c>
      <c r="KD20" s="120">
        <v>0.50027175114363365</v>
      </c>
      <c r="KE20" s="120">
        <v>0.49966967133754625</v>
      </c>
      <c r="KF20" s="120">
        <v>0.49966967346583929</v>
      </c>
      <c r="KG20" s="120">
        <v>0.49906543489814015</v>
      </c>
      <c r="KH20" s="120">
        <v>0.49906543694655053</v>
      </c>
      <c r="KI20" s="120">
        <v>0.49845902685060628</v>
      </c>
      <c r="KJ20" s="120">
        <v>0.49845902882167314</v>
      </c>
      <c r="KK20" s="120">
        <v>0.49785043432659526</v>
      </c>
      <c r="KL20" s="120">
        <v>0.49785043622279179</v>
      </c>
      <c r="KM20" s="120">
        <v>0.49723964435236068</v>
      </c>
      <c r="KN20" s="120">
        <v>0.49723964617609895</v>
      </c>
      <c r="KO20" s="120">
        <v>0.49662664384767852</v>
      </c>
      <c r="KP20" s="120">
        <v>0.49662664560130537</v>
      </c>
      <c r="KQ20" s="120">
        <v>0.49601141962474021</v>
      </c>
      <c r="KR20" s="120">
        <v>0.49601142131054493</v>
      </c>
      <c r="KS20" s="120">
        <v>0.49539395838704664</v>
      </c>
      <c r="KT20" s="120">
        <v>0.49539396000725655</v>
      </c>
      <c r="KU20" s="120">
        <v>0.49477424672827625</v>
      </c>
      <c r="KV20" s="120">
        <v>0.49477424828505967</v>
      </c>
      <c r="KW20" s="120">
        <v>0.49415227113114424</v>
      </c>
      <c r="KX20" s="120">
        <v>0.49415227262661432</v>
      </c>
      <c r="KY20" s="120">
        <v>0.49352801796625012</v>
      </c>
      <c r="KZ20" s="120">
        <v>0.49352801940246038</v>
      </c>
      <c r="LA20" s="120">
        <v>0.49290147349090524</v>
      </c>
      <c r="LB20" s="120">
        <v>0.49290147486985558</v>
      </c>
      <c r="LC20" s="120">
        <v>0.49227262384794929</v>
      </c>
      <c r="LD20" s="120">
        <v>0.49227262517158521</v>
      </c>
      <c r="LE20" s="120">
        <v>0.49164145506455331</v>
      </c>
      <c r="LF20" s="120">
        <v>0.49164145633476608</v>
      </c>
      <c r="LG20" s="120">
        <v>0.49100795305100381</v>
      </c>
      <c r="LH20" s="120">
        <v>0.49100795426963273</v>
      </c>
      <c r="LI20" s="120">
        <v>0.49037210359947364</v>
      </c>
      <c r="LJ20" s="120">
        <v>0.49037210476830717</v>
      </c>
      <c r="LK20" s="120">
        <v>0.48973389238277998</v>
      </c>
      <c r="LL20" s="120">
        <v>0.48973389350355562</v>
      </c>
      <c r="LM20" s="120">
        <v>0.48909330495312214</v>
      </c>
      <c r="LN20" s="120">
        <v>0.48909330602752915</v>
      </c>
      <c r="LO20" s="120">
        <v>0.48845032674080641</v>
      </c>
      <c r="LP20" s="120">
        <v>0.48845032777048553</v>
      </c>
      <c r="LQ20" s="120">
        <v>0.48780494305295513</v>
      </c>
      <c r="LR20" s="120">
        <v>0.48780494403949937</v>
      </c>
      <c r="LS20" s="120">
        <v>0.48715713907219632</v>
      </c>
      <c r="LT20" s="120">
        <v>0.4871571400171536</v>
      </c>
      <c r="LU20" s="120">
        <v>0.4865068998553434</v>
      </c>
      <c r="LV20" s="120">
        <v>0.48650690076021541</v>
      </c>
      <c r="LW20" s="120">
        <v>0.48585421033204884</v>
      </c>
      <c r="LX20" s="120">
        <v>0.48585421119829331</v>
      </c>
      <c r="LY20" s="120">
        <v>0.48519905530344937</v>
      </c>
      <c r="LZ20" s="120">
        <v>0.4851990561324806</v>
      </c>
      <c r="MA20" s="120">
        <v>0.48454141944078827</v>
      </c>
      <c r="MB20" s="120">
        <v>0.48454142023397995</v>
      </c>
      <c r="MC20" s="120">
        <v>0.48388128728402702</v>
      </c>
      <c r="MD20" s="120">
        <v>0.48388128804270836</v>
      </c>
      <c r="ME20" s="120">
        <v>0.48321864324042596</v>
      </c>
      <c r="MF20" s="120">
        <v>0.48321864396588882</v>
      </c>
      <c r="MG20" s="120">
        <v>0.48255347158312678</v>
      </c>
      <c r="MH20" s="120">
        <v>0.48255347227662121</v>
      </c>
      <c r="MI20" s="120">
        <v>0.48188575644969561</v>
      </c>
      <c r="MJ20" s="120">
        <v>0.4818857571124342</v>
      </c>
      <c r="MK20" s="120">
        <v>0.48121548184066498</v>
      </c>
      <c r="ML20" s="120">
        <v>0.48121548247382173</v>
      </c>
      <c r="MM20" s="120">
        <v>0.48054263161804506</v>
      </c>
      <c r="MN20" s="120">
        <v>0.48054263222275834</v>
      </c>
      <c r="MO20" s="120">
        <v>0.47986718950382468</v>
      </c>
      <c r="MP20" s="120">
        <v>0.47986719008119572</v>
      </c>
      <c r="MQ20" s="120">
        <v>0.47918913907844579</v>
      </c>
      <c r="MR20" s="120">
        <v>0.47918913962954046</v>
      </c>
      <c r="MS20" s="120">
        <v>0.47850846377926259</v>
      </c>
      <c r="MT20" s="120">
        <v>0.47850846430511429</v>
      </c>
      <c r="MU20" s="120">
        <v>0.47782514689898264</v>
      </c>
      <c r="MV20" s="120">
        <v>0.47782514740058968</v>
      </c>
      <c r="MW20" s="120">
        <v>0.47713917158408037</v>
      </c>
      <c r="MX20" s="120">
        <v>0.47713917206240819</v>
      </c>
      <c r="MY20" s="120">
        <v>0.47645052083319778</v>
      </c>
      <c r="MZ20" s="120">
        <v>0.47645052128918192</v>
      </c>
      <c r="NA20" s="120">
        <v>0.47575917749552338</v>
      </c>
      <c r="NB20" s="120">
        <v>0.47575917793006606</v>
      </c>
      <c r="NC20" s="120">
        <v>0.47506512426914388</v>
      </c>
      <c r="ND20" s="120">
        <v>0.47506512468311762</v>
      </c>
      <c r="NE20" s="120">
        <v>0.47436834369938213</v>
      </c>
      <c r="NF20" s="120">
        <v>0.47436834409363138</v>
      </c>
      <c r="NG20" s="120">
        <v>0.47366881817710976</v>
      </c>
      <c r="NH20" s="120">
        <v>0.47366881855244947</v>
      </c>
      <c r="NI20" s="120">
        <v>0.47296652993704008</v>
      </c>
      <c r="NJ20" s="120">
        <v>0.47296653029425595</v>
      </c>
      <c r="NK20" s="120">
        <v>0.47226146105599381</v>
      </c>
      <c r="NL20" s="120">
        <v>0.47226146139584635</v>
      </c>
      <c r="NM20" s="120">
        <v>0.47155359345114822</v>
      </c>
      <c r="NN20" s="120">
        <v>0.47155359377436962</v>
      </c>
      <c r="NO20" s="120">
        <v>0.47084290887826163</v>
      </c>
      <c r="NP20" s="120">
        <v>0.47084290918555916</v>
      </c>
      <c r="NQ20" s="120">
        <v>0.47012938892987055</v>
      </c>
      <c r="NR20" s="120">
        <v>0.47012938922192671</v>
      </c>
      <c r="NS20" s="120">
        <v>0.46941301503347194</v>
      </c>
      <c r="NT20" s="120">
        <v>0.46941301531094448</v>
      </c>
      <c r="NU20" s="120">
        <v>0.4686937684496722</v>
      </c>
      <c r="NV20" s="120">
        <v>0.46869376871319418</v>
      </c>
      <c r="NW20" s="120">
        <v>0.46797163027031652</v>
      </c>
      <c r="NX20" s="120">
        <v>0.46797163052049984</v>
      </c>
      <c r="NY20" s="120">
        <v>0.46724658141659586</v>
      </c>
      <c r="NZ20" s="120">
        <v>0.46724658165402944</v>
      </c>
      <c r="OA20" s="120">
        <v>0.46651860263712414</v>
      </c>
      <c r="OB20" s="120">
        <v>0.46651860286237407</v>
      </c>
      <c r="OC20" s="120">
        <v>0.46578767450599501</v>
      </c>
      <c r="OD20" s="120">
        <v>0.46578767471960647</v>
      </c>
      <c r="OE20" s="120">
        <v>0.46505377742080689</v>
      </c>
      <c r="OF20" s="120">
        <v>0.46505377762330502</v>
      </c>
      <c r="OG20" s="120">
        <v>0.46431689160066913</v>
      </c>
      <c r="OH20" s="120">
        <v>0.46431689179255897</v>
      </c>
      <c r="OI20" s="120">
        <v>0.46357699708417549</v>
      </c>
      <c r="OJ20" s="120">
        <v>0.46357699726594404</v>
      </c>
      <c r="OK20" s="120">
        <v>0.46283407372735713</v>
      </c>
      <c r="OL20" s="120">
        <v>0.46283407389947068</v>
      </c>
      <c r="OM20" s="120">
        <v>0.4620881012016021</v>
      </c>
      <c r="ON20" s="120">
        <v>0.46208810136450895</v>
      </c>
      <c r="OO20" s="120">
        <v>0.46133905899155003</v>
      </c>
      <c r="OP20" s="120">
        <v>0.46133905914568191</v>
      </c>
      <c r="OQ20" s="120">
        <v>0.46058692639296211</v>
      </c>
      <c r="OR20" s="120">
        <v>0.46058692653873318</v>
      </c>
      <c r="OS20" s="120">
        <v>0.45983168251055673</v>
      </c>
      <c r="OT20" s="120">
        <v>0.45983168264836544</v>
      </c>
      <c r="OU20" s="120">
        <v>0.45907330625582282</v>
      </c>
      <c r="OV20" s="120">
        <v>0.45907330638604932</v>
      </c>
      <c r="OW20" s="120">
        <v>0.4583117763447957</v>
      </c>
      <c r="OX20" s="120">
        <v>0.45831177646780741</v>
      </c>
      <c r="OY20" s="120">
        <v>0.45754707129581251</v>
      </c>
      <c r="OZ20" s="120">
        <v>0.45754707141195994</v>
      </c>
      <c r="PA20" s="120">
        <v>0.45677916942723307</v>
      </c>
      <c r="PB20" s="120">
        <v>0.45677916953685338</v>
      </c>
      <c r="PC20" s="120">
        <v>0.45600804885512963</v>
      </c>
      <c r="PD20" s="120">
        <v>0.45600804895854374</v>
      </c>
      <c r="PE20" s="120">
        <v>0.45523368749094484</v>
      </c>
      <c r="PF20" s="120">
        <v>0.45523368758846378</v>
      </c>
      <c r="PG20" s="120">
        <v>0.45445606303912706</v>
      </c>
      <c r="PH20" s="120">
        <v>0.45445606313104625</v>
      </c>
      <c r="PI20" s="120">
        <v>0.45367515299472094</v>
      </c>
      <c r="PJ20" s="120">
        <v>0.45367515308132356</v>
      </c>
      <c r="PK20" s="120">
        <v>0.45289093464093494</v>
      </c>
      <c r="PL20" s="120">
        <v>0.4528909347224922</v>
      </c>
      <c r="PM20" s="120">
        <v>0.45210338504667424</v>
      </c>
      <c r="PN20" s="120">
        <v>0.45210338512344511</v>
      </c>
      <c r="PO20" s="120">
        <v>0.45131248106403854</v>
      </c>
      <c r="PP20" s="120">
        <v>0.45131248113627143</v>
      </c>
      <c r="PQ20" s="120">
        <v>0.45051819932579001</v>
      </c>
      <c r="PR20" s="120">
        <v>0.45051819939372051</v>
      </c>
      <c r="PS20" s="120">
        <v>0.44972051624277937</v>
      </c>
      <c r="PT20" s="120">
        <v>0.44972051630663534</v>
      </c>
      <c r="PU20" s="120">
        <v>0.44891940800135177</v>
      </c>
      <c r="PV20" s="120">
        <v>0.44891940806134845</v>
      </c>
      <c r="PW20" s="120">
        <v>0.44811485056069938</v>
      </c>
      <c r="PX20" s="120">
        <v>0.44811485061704415</v>
      </c>
      <c r="PY20" s="120">
        <v>0.44730681965019753</v>
      </c>
      <c r="PZ20" s="120">
        <v>0.4473068197030855</v>
      </c>
      <c r="QA20" s="120">
        <v>0.44649529076668576</v>
      </c>
      <c r="QB20" s="120">
        <v>0.44649529081630573</v>
      </c>
      <c r="QC20" s="120">
        <v>0.44568023917172894</v>
      </c>
      <c r="QD20" s="120">
        <v>0.4456802392182605</v>
      </c>
      <c r="QE20" s="120">
        <v>0.44486163988883265</v>
      </c>
      <c r="QF20" s="120">
        <v>0.4448616399324446</v>
      </c>
      <c r="QG20" s="120">
        <v>0.44403946770061969</v>
      </c>
      <c r="QH20" s="120">
        <v>0.4440394677414754</v>
      </c>
      <c r="QI20" s="120">
        <v>0.44321369714597608</v>
      </c>
      <c r="QJ20" s="120">
        <v>0.44321369718423037</v>
      </c>
      <c r="QK20" s="120">
        <v>0.44238430251715249</v>
      </c>
      <c r="QL20" s="120">
        <v>0.4423843025529523</v>
      </c>
      <c r="QM20" s="120">
        <v>0.44155125785682553</v>
      </c>
      <c r="QN20" s="120">
        <v>0.44155125789031124</v>
      </c>
      <c r="QO20" s="120">
        <v>0.44071453695512702</v>
      </c>
      <c r="QP20" s="120">
        <v>0.44071453698643032</v>
      </c>
      <c r="QQ20" s="120">
        <v>0.43987411334662196</v>
      </c>
      <c r="QR20" s="120">
        <v>0.43987411337587068</v>
      </c>
      <c r="QS20" s="120">
        <v>0.43902996030725866</v>
      </c>
      <c r="QT20" s="120">
        <v>0.43902996033457209</v>
      </c>
      <c r="QU20" s="120">
        <v>0.4381820508512641</v>
      </c>
      <c r="QV20" s="120">
        <v>0.4381820508767571</v>
      </c>
      <c r="QW20" s="120">
        <v>0.4373303577280101</v>
      </c>
      <c r="QX20" s="120">
        <v>0.4373303577517898</v>
      </c>
      <c r="QY20" s="120">
        <v>0.43647485341882508</v>
      </c>
      <c r="QZ20" s="120">
        <v>0.43647485344099562</v>
      </c>
      <c r="RA20" s="120">
        <v>0.43561551013377647</v>
      </c>
      <c r="RB20" s="120">
        <v>0.43561551015443373</v>
      </c>
      <c r="RC20" s="120">
        <v>0.43475229980839303</v>
      </c>
      <c r="RD20" s="120">
        <v>0.43475229982762931</v>
      </c>
      <c r="RE20" s="120">
        <v>0.43388519410035914</v>
      </c>
      <c r="RF20" s="120">
        <v>0.43388519411826204</v>
      </c>
      <c r="RG20" s="120">
        <v>0.43301416438615442</v>
      </c>
      <c r="RH20" s="120">
        <v>0.43301416440280727</v>
      </c>
      <c r="RI20" s="120">
        <v>0.43213918175764998</v>
      </c>
      <c r="RJ20" s="120">
        <v>0.43213918177312927</v>
      </c>
      <c r="RK20" s="120">
        <v>0.43126021701866007</v>
      </c>
      <c r="RL20" s="120">
        <v>0.43126021703304174</v>
      </c>
      <c r="RM20" s="120">
        <v>0.43037724068144972</v>
      </c>
      <c r="RN20" s="120">
        <v>0.43037724069480182</v>
      </c>
      <c r="RO20" s="120">
        <v>0.42949022296318673</v>
      </c>
      <c r="RP20" s="120">
        <v>0.42949022297557576</v>
      </c>
      <c r="RQ20" s="120">
        <v>0.42859913378235581</v>
      </c>
      <c r="RR20" s="120">
        <v>0.4285991337938439</v>
      </c>
      <c r="RS20" s="120">
        <v>0.42770394275511814</v>
      </c>
      <c r="RT20" s="120">
        <v>0.42770394276576484</v>
      </c>
      <c r="RU20" s="120">
        <v>0.42680461919162488</v>
      </c>
      <c r="RV20" s="120">
        <v>0.42680461920148505</v>
      </c>
      <c r="RW20" s="120">
        <v>0.42590113209228014</v>
      </c>
      <c r="RX20" s="120">
        <v>0.42590113210140573</v>
      </c>
      <c r="RY20" s="120">
        <v>0.42499345014395179</v>
      </c>
      <c r="RZ20" s="120">
        <v>0.42499345015239193</v>
      </c>
      <c r="SA20" s="120">
        <v>0.42408154171613599</v>
      </c>
      <c r="SB20" s="120">
        <v>0.42408154172393719</v>
      </c>
      <c r="SC20" s="120">
        <v>0.42316537485706723</v>
      </c>
      <c r="SD20" s="120">
        <v>0.42316537486427219</v>
      </c>
      <c r="SE20" s="120">
        <v>0.42224491728977509</v>
      </c>
      <c r="SF20" s="120">
        <v>0.42224491729642571</v>
      </c>
      <c r="SG20" s="120">
        <v>0.42132013640809302</v>
      </c>
      <c r="SH20" s="120">
        <v>0.42132013641422783</v>
      </c>
      <c r="SI20" s="120">
        <v>0.42039099927260914</v>
      </c>
      <c r="SJ20" s="120">
        <v>0.42039099927826323</v>
      </c>
      <c r="SK20" s="120">
        <v>0.4194574726065628</v>
      </c>
      <c r="SL20" s="120">
        <v>0.41945747261177113</v>
      </c>
      <c r="SM20" s="120">
        <v>0.41851952279169441</v>
      </c>
      <c r="SN20" s="120">
        <v>0.41851952279648874</v>
      </c>
      <c r="SO20" s="120">
        <v>0.41757711586402946</v>
      </c>
      <c r="SP20" s="120">
        <v>0.41757711586843882</v>
      </c>
      <c r="SQ20" s="120">
        <v>0.41663021750961182</v>
      </c>
      <c r="SR20" s="120">
        <v>0.41663021751366491</v>
      </c>
      <c r="SS20" s="120">
        <v>0.41567879306018451</v>
      </c>
      <c r="ST20" s="120">
        <v>0.41567879306390687</v>
      </c>
      <c r="SU20" s="120">
        <v>0.41472280748880519</v>
      </c>
      <c r="SV20" s="120">
        <v>0.4147228074922209</v>
      </c>
      <c r="SW20" s="120">
        <v>0.41376222540540936</v>
      </c>
      <c r="SX20" s="120">
        <v>0.41376222540854146</v>
      </c>
      <c r="SY20" s="120">
        <v>0.41279701105231659</v>
      </c>
      <c r="SZ20" s="120">
        <v>0.41279701105518596</v>
      </c>
      <c r="TA20" s="120">
        <v>0.41182712829967033</v>
      </c>
      <c r="TB20" s="120">
        <v>0.41182712830229795</v>
      </c>
      <c r="TC20" s="120">
        <v>0.4108525406408311</v>
      </c>
      <c r="TD20" s="120">
        <v>0.41085254064323473</v>
      </c>
      <c r="TE20" s="120">
        <v>0.40987321118769315</v>
      </c>
      <c r="TF20" s="120">
        <v>0.40987321118989062</v>
      </c>
      <c r="TG20" s="120">
        <v>0.40888910266595596</v>
      </c>
      <c r="TH20" s="120">
        <v>0.40888910266796219</v>
      </c>
      <c r="TI20" s="120">
        <v>0.40790017741032425</v>
      </c>
      <c r="TJ20" s="120">
        <v>0.40790017741215534</v>
      </c>
      <c r="TK20" s="120">
        <v>0.40690639735965217</v>
      </c>
      <c r="TL20" s="120">
        <v>0.40690639736132173</v>
      </c>
      <c r="TM20" s="120">
        <v>0.40590772405202158</v>
      </c>
      <c r="TN20" s="120">
        <v>0.40590772405354225</v>
      </c>
      <c r="TO20" s="120">
        <v>0.40490411861975817</v>
      </c>
      <c r="TP20" s="120">
        <v>0.40490411862114251</v>
      </c>
      <c r="TQ20" s="120">
        <v>0.40389554178438586</v>
      </c>
      <c r="TR20" s="120">
        <v>0.40389554178564474</v>
      </c>
      <c r="TS20" s="120">
        <v>0.40288195385151593</v>
      </c>
      <c r="TT20" s="120">
        <v>0.4028819538526604</v>
      </c>
      <c r="TU20" s="120">
        <v>0.40186331470567216</v>
      </c>
      <c r="TV20" s="120">
        <v>0.40186331470671099</v>
      </c>
      <c r="TW20" s="120">
        <v>0.40083958380505114</v>
      </c>
      <c r="TX20" s="120">
        <v>0.40083958380599266</v>
      </c>
      <c r="TY20" s="120">
        <v>0.39981072017621477</v>
      </c>
      <c r="TZ20" s="120">
        <v>0.3998107201770682</v>
      </c>
      <c r="UA20" s="120">
        <v>0.39877668240872499</v>
      </c>
      <c r="UB20" s="120">
        <v>0.3987766824094976</v>
      </c>
      <c r="UC20" s="120">
        <v>0.39773742864970035</v>
      </c>
      <c r="UD20" s="120">
        <v>0.39773742865039963</v>
      </c>
      <c r="UE20" s="120">
        <v>0.39669291659831646</v>
      </c>
      <c r="UF20" s="120">
        <v>0.39669291659894768</v>
      </c>
      <c r="UG20" s="120">
        <v>0.39564310350023524</v>
      </c>
      <c r="UH20" s="120">
        <v>0.39564310350080506</v>
      </c>
      <c r="UI20" s="120">
        <v>0.39458794614196457</v>
      </c>
      <c r="UJ20" s="120">
        <v>0.39458794614247855</v>
      </c>
      <c r="UK20" s="120">
        <v>0.3935274008451583</v>
      </c>
      <c r="UL20" s="120">
        <v>0.39352740084562088</v>
      </c>
      <c r="UM20" s="120">
        <v>0.3924614234608384</v>
      </c>
      <c r="UN20" s="120">
        <v>0.3924614234612544</v>
      </c>
      <c r="UO20" s="120">
        <v>0.39138996936355608</v>
      </c>
      <c r="UP20" s="120">
        <v>0.39138996936393033</v>
      </c>
      <c r="UQ20" s="120">
        <v>0.39031299344548609</v>
      </c>
      <c r="UR20" s="120">
        <v>0.39031299344582193</v>
      </c>
      <c r="US20" s="120">
        <v>0.38923045011044299</v>
      </c>
      <c r="UT20" s="120">
        <v>0.38923045011074409</v>
      </c>
      <c r="UU20" s="120">
        <v>0.38814229326784144</v>
      </c>
      <c r="UV20" s="120">
        <v>0.38814229326811223</v>
      </c>
      <c r="UW20" s="120">
        <v>0.38704847632658362</v>
      </c>
      <c r="UX20" s="120">
        <v>0.38704847632682504</v>
      </c>
      <c r="UY20" s="120">
        <v>0.38594895218886915</v>
      </c>
      <c r="UZ20" s="120">
        <v>0.38594895218908559</v>
      </c>
      <c r="VA20" s="120">
        <v>0.38484367324395347</v>
      </c>
      <c r="VB20" s="120">
        <v>0.38484367324414648</v>
      </c>
      <c r="VC20" s="120">
        <v>0.38373259136182619</v>
      </c>
      <c r="VD20" s="120">
        <v>0.38373259136199811</v>
      </c>
      <c r="VE20" s="120">
        <v>0.38261565788682467</v>
      </c>
      <c r="VF20" s="120">
        <v>0.3826156578869776</v>
      </c>
      <c r="VG20" s="120">
        <v>0.38149282363118026</v>
      </c>
      <c r="VH20" s="120">
        <v>0.38149282363131698</v>
      </c>
      <c r="VI20" s="120">
        <v>0.38036403886849957</v>
      </c>
      <c r="VJ20" s="120">
        <v>0.38036403886862102</v>
      </c>
      <c r="VK20" s="120">
        <v>0.379229253327176</v>
      </c>
      <c r="VL20" s="120">
        <v>0.37922925332728313</v>
      </c>
      <c r="VM20" s="120">
        <v>0.37808841618373368</v>
      </c>
      <c r="VN20" s="120">
        <v>0.37808841618382971</v>
      </c>
      <c r="VO20" s="120">
        <v>0.37694147605611461</v>
      </c>
      <c r="VP20" s="120">
        <v>0.37694147605619965</v>
      </c>
      <c r="VQ20" s="120">
        <v>0.37578838099688672</v>
      </c>
      <c r="VR20" s="120">
        <v>0.37578838099696155</v>
      </c>
      <c r="VS20" s="120">
        <v>0.37462907848640203</v>
      </c>
      <c r="VT20" s="120">
        <v>0.37462907848646815</v>
      </c>
      <c r="VU20" s="120">
        <v>0.37346351542588485</v>
      </c>
      <c r="VV20" s="120">
        <v>0.37346351542594258</v>
      </c>
      <c r="VW20" s="120">
        <v>0.37229163813045563</v>
      </c>
      <c r="VX20" s="120">
        <v>0.37229163813050725</v>
      </c>
      <c r="VY20" s="120">
        <v>0.37111339232210377</v>
      </c>
      <c r="VZ20" s="120">
        <v>0.37111339232214907</v>
      </c>
      <c r="WA20" s="120">
        <v>0.36992872312258857</v>
      </c>
      <c r="WB20" s="120">
        <v>0.36992872312262826</v>
      </c>
      <c r="WC20" s="120">
        <v>0.3687375750462929</v>
      </c>
      <c r="WD20" s="120">
        <v>0.36873757504632754</v>
      </c>
      <c r="WE20" s="120">
        <v>0.3675398919930154</v>
      </c>
      <c r="WF20" s="120">
        <v>0.36753989199304521</v>
      </c>
      <c r="WG20" s="120">
        <v>0.36633561724070773</v>
      </c>
      <c r="WH20" s="120">
        <v>0.36633561724073438</v>
      </c>
      <c r="WI20" s="120">
        <v>0.36512469343816528</v>
      </c>
      <c r="WJ20" s="120">
        <v>0.36512469343818799</v>
      </c>
      <c r="WK20" s="120">
        <v>0.36390706259765765</v>
      </c>
      <c r="WL20" s="120">
        <v>0.36390706259767824</v>
      </c>
      <c r="WM20" s="120">
        <v>0.36268266608752464</v>
      </c>
      <c r="WN20" s="120">
        <v>0.36268266608754257</v>
      </c>
      <c r="WO20" s="120">
        <v>0.36145144462471251</v>
      </c>
      <c r="WP20" s="120">
        <v>0.36145144462472778</v>
      </c>
      <c r="WQ20" s="120">
        <v>0.36021333826727908</v>
      </c>
      <c r="WR20" s="120">
        <v>0.36021333826729179</v>
      </c>
      <c r="WS20" s="120">
        <v>0.35896828640685419</v>
      </c>
      <c r="WT20" s="120">
        <v>0.35896828640686584</v>
      </c>
      <c r="WU20" s="120">
        <v>0.35771622776106576</v>
      </c>
      <c r="WV20" s="120">
        <v>0.35771622776107526</v>
      </c>
      <c r="WW20" s="120">
        <v>0.35645710036593237</v>
      </c>
      <c r="WX20" s="120">
        <v>0.35645710036594075</v>
      </c>
      <c r="WY20" s="120">
        <v>0.35519084156822794</v>
      </c>
      <c r="WZ20" s="120">
        <v>0.35519084156823499</v>
      </c>
      <c r="XA20" s="120">
        <v>0.35391738801782208</v>
      </c>
      <c r="XB20" s="120">
        <v>0.35391738801782846</v>
      </c>
      <c r="XC20" s="120">
        <v>0.35263667565999979</v>
      </c>
      <c r="XD20" s="120">
        <v>0.35263667566000551</v>
      </c>
      <c r="XE20" s="120">
        <v>0.35134863972776753</v>
      </c>
      <c r="XF20" s="120">
        <v>0.35134863972777186</v>
      </c>
      <c r="XG20" s="120">
        <v>0.3500532147341453</v>
      </c>
      <c r="XH20" s="120">
        <v>0.35005321473414858</v>
      </c>
      <c r="XI20" s="120">
        <v>0.34875033446446024</v>
      </c>
      <c r="XJ20" s="120">
        <v>0.34875033446446335</v>
      </c>
      <c r="XK20" s="120">
        <v>0.34743993196863948</v>
      </c>
      <c r="XL20" s="120">
        <v>0.34743993196864242</v>
      </c>
      <c r="XM20" s="120">
        <v>0.34612193955350701</v>
      </c>
      <c r="XN20" s="120">
        <v>0.34612193955350939</v>
      </c>
      <c r="XO20" s="120">
        <v>0.34479628877510021</v>
      </c>
      <c r="XP20" s="120">
        <v>0.34479628877510238</v>
      </c>
      <c r="XQ20" s="120">
        <v>0.34346291043100952</v>
      </c>
      <c r="XR20" s="120">
        <v>0.34346291043101096</v>
      </c>
      <c r="XS20" s="120">
        <v>0.34212173455274186</v>
      </c>
      <c r="XT20" s="120">
        <v>0.34212173455274375</v>
      </c>
      <c r="XU20" s="120">
        <v>0.34077269039813096</v>
      </c>
      <c r="XV20" s="120">
        <v>0.34077269039813263</v>
      </c>
      <c r="XW20" s="120">
        <v>0.33941570644378716</v>
      </c>
      <c r="XX20" s="120">
        <v>0.33941570644378788</v>
      </c>
      <c r="XY20" s="120">
        <v>0.33805071037760936</v>
      </c>
      <c r="XZ20" s="120">
        <v>0.33805071037761009</v>
      </c>
      <c r="YA20" s="120">
        <v>0.33667762909136373</v>
      </c>
      <c r="YB20" s="120">
        <v>0.33667762909136478</v>
      </c>
      <c r="YC20" s="120">
        <v>0.33529638867333988</v>
      </c>
      <c r="YD20" s="120">
        <v>0.33529638867334088</v>
      </c>
      <c r="YE20" s="120">
        <v>0.3339069144010966</v>
      </c>
      <c r="YF20" s="120">
        <v>0.33390691440109677</v>
      </c>
      <c r="YG20" s="120">
        <v>0.3325091307343116</v>
      </c>
      <c r="YH20" s="120">
        <v>0.33250913073431143</v>
      </c>
      <c r="YI20" s="120">
        <v>0.33110296130774564</v>
      </c>
      <c r="YJ20" s="120">
        <v>0.33110296130774614</v>
      </c>
      <c r="YK20" s="120">
        <v>0.32968832892433886</v>
      </c>
      <c r="YL20" s="120">
        <v>0.32968832892433919</v>
      </c>
      <c r="YM20" s="120">
        <v>0.32826515554844976</v>
      </c>
      <c r="YN20" s="120">
        <v>0.32826515554845009</v>
      </c>
      <c r="YO20" s="120">
        <v>0.32683336229925808</v>
      </c>
      <c r="YP20" s="120">
        <v>0.32683336229925786</v>
      </c>
      <c r="YQ20" s="120">
        <v>0.32539286944434087</v>
      </c>
      <c r="YR20" s="120">
        <v>0.32539286944434043</v>
      </c>
      <c r="YS20" s="120">
        <v>0.32394359639345333</v>
      </c>
      <c r="YT20" s="120">
        <v>0.32394359639345316</v>
      </c>
      <c r="YU20" s="120">
        <v>0.32248546169252096</v>
      </c>
      <c r="YV20" s="120">
        <v>0.32248546169252079</v>
      </c>
      <c r="YW20" s="120">
        <v>0.32101838301786634</v>
      </c>
      <c r="YX20" s="120">
        <v>0.32101838301786634</v>
      </c>
      <c r="YY20" s="120">
        <v>0.31954227717070194</v>
      </c>
      <c r="YZ20" s="120">
        <v>0.31954227717070111</v>
      </c>
      <c r="ZA20" s="120">
        <v>0.31805706007189494</v>
      </c>
      <c r="ZB20" s="120">
        <v>0.31805706007189555</v>
      </c>
      <c r="ZC20" s="120">
        <v>0.31656264675705525</v>
      </c>
      <c r="ZD20" s="120">
        <v>0.31656264675705514</v>
      </c>
      <c r="ZE20" s="120">
        <v>0.3150589513719364</v>
      </c>
      <c r="ZF20" s="120">
        <v>0.31505895137193657</v>
      </c>
      <c r="ZG20" s="120">
        <v>0.3135458871682188</v>
      </c>
      <c r="ZH20" s="120">
        <v>0.31354588716821896</v>
      </c>
      <c r="ZI20" s="120">
        <v>0.31202336649967255</v>
      </c>
      <c r="ZJ20" s="120">
        <v>0.31202336649967266</v>
      </c>
      <c r="ZK20" s="120">
        <v>0.31049130081874882</v>
      </c>
      <c r="ZL20" s="120">
        <v>0.31049130081874876</v>
      </c>
      <c r="ZM20" s="120">
        <v>0.30894960067362986</v>
      </c>
      <c r="ZN20" s="120">
        <v>0.30894960067362986</v>
      </c>
      <c r="ZO20" s="120">
        <v>0.30739817570577249</v>
      </c>
      <c r="ZP20" s="120">
        <v>0.3073981757057726</v>
      </c>
      <c r="ZQ20" s="120">
        <v>0.3058369346479819</v>
      </c>
      <c r="ZR20" s="120">
        <v>0.30583693464798206</v>
      </c>
      <c r="ZS20" s="120">
        <v>0.30426578532306581</v>
      </c>
      <c r="ZT20" s="120">
        <v>0.30426578532306581</v>
      </c>
      <c r="ZU20" s="120">
        <v>0.30268463464309781</v>
      </c>
      <c r="ZV20" s="120">
        <v>0.30268463464309803</v>
      </c>
      <c r="ZW20" s="120">
        <v>0.30109338860934898</v>
      </c>
      <c r="ZX20" s="120">
        <v>0.30109338860934892</v>
      </c>
      <c r="ZY20" s="120">
        <v>0.29949195231293102</v>
      </c>
      <c r="ZZ20" s="120">
        <v>0.29949195231293124</v>
      </c>
      <c r="AAA20" s="120">
        <v>0.29788022993620444</v>
      </c>
      <c r="AAB20" s="120">
        <v>0.29788022993620406</v>
      </c>
      <c r="AAC20" s="120">
        <v>0.2962581247550034</v>
      </c>
      <c r="AAD20" s="120">
        <v>0.29625812475500379</v>
      </c>
      <c r="AAE20" s="120">
        <v>0.29462553914174633</v>
      </c>
      <c r="AAF20" s="120">
        <v>0.29462553914174677</v>
      </c>
      <c r="AAG20" s="120">
        <v>0.29298237456948278</v>
      </c>
      <c r="AAH20" s="120">
        <v>0.29298237456948295</v>
      </c>
      <c r="AAI20" s="120">
        <v>0.29132853161695188</v>
      </c>
      <c r="AAJ20" s="120">
        <v>0.29132853161695127</v>
      </c>
      <c r="AAK20" s="120">
        <v>0.28966390997471886</v>
      </c>
      <c r="AAL20" s="120">
        <v>0.28966390997471908</v>
      </c>
      <c r="AAM20" s="120">
        <v>0.28798840845247176</v>
      </c>
      <c r="AAN20" s="120">
        <v>0.28798840845247131</v>
      </c>
      <c r="AAO20" s="120">
        <v>0.28630192498754525</v>
      </c>
      <c r="AAP20" s="120">
        <v>0.28630192498754536</v>
      </c>
      <c r="AAQ20" s="120">
        <v>0.28460435665477479</v>
      </c>
      <c r="AAR20" s="120">
        <v>0.28460435665477474</v>
      </c>
      <c r="AAS20" s="120">
        <v>0.28289559967775429</v>
      </c>
      <c r="AAT20" s="120">
        <v>0.28289559967775357</v>
      </c>
      <c r="AAU20" s="120">
        <v>0.28117554944160633</v>
      </c>
      <c r="AAV20" s="120">
        <v>0.2811755494416065</v>
      </c>
      <c r="AAW20" s="120">
        <v>0.27944410050736751</v>
      </c>
      <c r="AAX20" s="120">
        <v>0.27944410050736729</v>
      </c>
      <c r="AAY20" s="120">
        <v>0.27770114662808337</v>
      </c>
      <c r="AAZ20" s="120">
        <v>0.27770114662808337</v>
      </c>
      <c r="ABA20" s="120">
        <v>0.27594658076675055</v>
      </c>
      <c r="ABB20" s="120">
        <v>0.27594658076675072</v>
      </c>
      <c r="ABC20" s="120">
        <v>0.27418029511621245</v>
      </c>
      <c r="ABD20" s="120">
        <v>0.27418029511621239</v>
      </c>
      <c r="ABE20" s="120">
        <v>0.27240218112115067</v>
      </c>
      <c r="ABF20" s="120">
        <v>0.27240218112115072</v>
      </c>
      <c r="ABG20" s="120">
        <v>0.27061212950230856</v>
      </c>
      <c r="ABH20" s="120">
        <v>0.27061212950230829</v>
      </c>
      <c r="ABI20" s="120">
        <v>0.26881003028309119</v>
      </c>
      <c r="ABJ20" s="120">
        <v>0.26881003028309147</v>
      </c>
      <c r="ABK20" s="120">
        <v>0.26699577281871345</v>
      </c>
      <c r="ABL20" s="120">
        <v>0.26699577281871323</v>
      </c>
      <c r="ABM20" s="120">
        <v>0.26516924582804707</v>
      </c>
      <c r="ABN20" s="120">
        <v>0.26516924582804735</v>
      </c>
      <c r="ABO20" s="120">
        <v>0.2633303374283672</v>
      </c>
      <c r="ABP20" s="120">
        <v>0.26333033742836681</v>
      </c>
      <c r="ABQ20" s="120">
        <v>0.26147893517316811</v>
      </c>
      <c r="ABR20" s="120">
        <v>0.26147893517316856</v>
      </c>
      <c r="ABS20" s="120">
        <v>0.2596149260932743</v>
      </c>
      <c r="ABT20" s="120">
        <v>0.25961492609327436</v>
      </c>
      <c r="ABU20" s="120">
        <v>0.25773819674144416</v>
      </c>
      <c r="ABV20" s="120">
        <v>0.25773819674144471</v>
      </c>
      <c r="ABW20" s="120">
        <v>0.25584863324071233</v>
      </c>
      <c r="ABX20" s="120">
        <v>0.25584863324071233</v>
      </c>
      <c r="ABY20" s="120">
        <v>0.2539461213367088</v>
      </c>
      <c r="ABZ20" s="120">
        <v>0.25394612133670841</v>
      </c>
      <c r="ACA20" s="120">
        <v>0.2520305464542214</v>
      </c>
      <c r="ACB20" s="120">
        <v>0.25203054645422118</v>
      </c>
      <c r="ACC20" s="120">
        <v>0.25010179375828356</v>
      </c>
      <c r="ACD20" s="120">
        <v>0.25010179375828395</v>
      </c>
      <c r="ACE20" s="120">
        <v>0.24815974822007869</v>
      </c>
      <c r="ACF20" s="120">
        <v>0.24815974822007869</v>
      </c>
      <c r="ACG20" s="120">
        <v>0.24620429468798691</v>
      </c>
      <c r="ACH20" s="120">
        <v>0.24620429468798694</v>
      </c>
      <c r="ACI20" s="120">
        <v>0.2442353179641103</v>
      </c>
      <c r="ACJ20" s="120">
        <v>0.24423531796411041</v>
      </c>
      <c r="ACK20" s="120">
        <v>0.24225270288663853</v>
      </c>
      <c r="ACL20" s="120">
        <v>0.24225270288663869</v>
      </c>
      <c r="ACM20" s="120">
        <v>0.24025633441844146</v>
      </c>
      <c r="ACN20" s="120">
        <v>0.24025633441844124</v>
      </c>
      <c r="ACO20" s="120">
        <v>0.23824609774229991</v>
      </c>
      <c r="ACP20" s="120">
        <v>0.23824609774229979</v>
      </c>
      <c r="ACQ20" s="120">
        <v>0.23622187836321643</v>
      </c>
      <c r="ACR20" s="120">
        <v>0.23622187836321615</v>
      </c>
      <c r="ACS20" s="120">
        <v>0.23418356221827091</v>
      </c>
      <c r="ACT20" s="120">
        <v>0.23418356221827058</v>
      </c>
      <c r="ACU20" s="120">
        <v>0.23213103579452399</v>
      </c>
      <c r="ACV20" s="120">
        <v>0.23213103579452393</v>
      </c>
      <c r="ACW20" s="120">
        <v>0.2300641862555047</v>
      </c>
      <c r="ACX20" s="120">
        <v>0.23006418625550484</v>
      </c>
      <c r="ACY20" s="120">
        <v>0.22798290157684795</v>
      </c>
      <c r="ACZ20" s="120">
        <v>0.22798290157684806</v>
      </c>
      <c r="ADA20" s="120">
        <v>0.22588707069169492</v>
      </c>
      <c r="ADB20" s="120">
        <v>0.22588707069169478</v>
      </c>
      <c r="ADC20" s="120">
        <v>0.22377658364650549</v>
      </c>
      <c r="ADD20" s="120">
        <v>0.22377658364650568</v>
      </c>
      <c r="ADE20" s="120">
        <v>0.22165133176798127</v>
      </c>
      <c r="ADF20" s="120">
        <v>0.22165133176798107</v>
      </c>
      <c r="ADG20" s="120">
        <v>0.21951120784183425</v>
      </c>
      <c r="ADH20" s="120">
        <v>0.21951120784183431</v>
      </c>
      <c r="ADI20" s="120">
        <v>0.21735610630420685</v>
      </c>
      <c r="ADJ20" s="120">
        <v>0.21735610630420676</v>
      </c>
      <c r="ADK20" s="120">
        <v>0.21518592344658</v>
      </c>
      <c r="ADL20" s="120">
        <v>0.21518592344657994</v>
      </c>
      <c r="ADM20" s="120">
        <v>0.2130005576350858</v>
      </c>
      <c r="ADN20" s="120">
        <v>0.21300055763508582</v>
      </c>
      <c r="ADO20" s="120">
        <v>0.2107999095451896</v>
      </c>
      <c r="ADP20" s="120">
        <v>0.21079990954518971</v>
      </c>
      <c r="ADQ20" s="120">
        <v>0.20858388241278161</v>
      </c>
      <c r="ADR20" s="120">
        <v>0.20858388241278142</v>
      </c>
      <c r="ADS20" s="120">
        <v>0.20635238230278724</v>
      </c>
      <c r="ADT20" s="120">
        <v>0.20635238230278724</v>
      </c>
      <c r="ADU20" s="120">
        <v>0.20410531839648358</v>
      </c>
      <c r="ADV20" s="120">
        <v>0.20410531839648341</v>
      </c>
      <c r="ADW20" s="120">
        <v>0.20184260329879264</v>
      </c>
      <c r="ADX20" s="120">
        <v>0.20184260329879264</v>
      </c>
      <c r="ADY20" s="120">
        <v>0.19956415336691144</v>
      </c>
      <c r="ADZ20" s="120">
        <v>0.19956415336691147</v>
      </c>
      <c r="AEA20" s="120">
        <v>0.19726988906173304</v>
      </c>
      <c r="AEB20" s="120">
        <v>0.19726988906173326</v>
      </c>
      <c r="AEC20" s="120">
        <v>0.19495973532361924</v>
      </c>
      <c r="AED20" s="120">
        <v>0.1949597353236191</v>
      </c>
      <c r="AEE20" s="120">
        <v>0.19263362197418818</v>
      </c>
      <c r="AEF20" s="120">
        <v>0.19263362197418857</v>
      </c>
      <c r="AEG20" s="120">
        <v>0.19029148414591074</v>
      </c>
      <c r="AEH20" s="120">
        <v>0.19029148414591052</v>
      </c>
      <c r="AEI20" s="120">
        <v>0.18793326274141708</v>
      </c>
      <c r="AEJ20" s="120">
        <v>0.18793326274141697</v>
      </c>
      <c r="AEK20" s="120">
        <v>0.18555890492457597</v>
      </c>
      <c r="AEL20" s="120">
        <v>0.18555890492457602</v>
      </c>
      <c r="AEM20" s="120">
        <v>0.18316836464552849</v>
      </c>
      <c r="AEN20" s="120">
        <v>0.18316836464552849</v>
      </c>
      <c r="AEO20" s="120">
        <v>0.18076160320203422</v>
      </c>
      <c r="AEP20" s="120">
        <v>0.18076160320203433</v>
      </c>
      <c r="AEQ20" s="120">
        <v>0.17833858983964596</v>
      </c>
      <c r="AER20" s="120">
        <v>0.17833858983964587</v>
      </c>
      <c r="AES20" s="120">
        <v>0.17589930239341012</v>
      </c>
      <c r="AET20" s="120">
        <v>0.17589930239341017</v>
      </c>
      <c r="AEU20" s="120">
        <v>0.17344372797398422</v>
      </c>
      <c r="AEV20" s="120">
        <v>0.17344372797398405</v>
      </c>
      <c r="AEW20" s="120">
        <v>0.17097186370126685</v>
      </c>
      <c r="AEX20" s="120">
        <v>0.17097186370126674</v>
      </c>
      <c r="AEY20" s="120">
        <v>0.16848371748885821</v>
      </c>
      <c r="AEZ20" s="120">
        <v>0.16848371748885818</v>
      </c>
      <c r="AFA20" s="120">
        <v>0.16597930888290441</v>
      </c>
      <c r="AFB20" s="120">
        <v>0.16597930888290441</v>
      </c>
      <c r="AFC20" s="120">
        <v>0.16345866995913239</v>
      </c>
      <c r="AFD20" s="120">
        <v>0.16345866995913227</v>
      </c>
      <c r="AFE20" s="120">
        <v>0.1609218462821525</v>
      </c>
      <c r="AFF20" s="120">
        <v>0.16092184628215223</v>
      </c>
      <c r="AFG20" s="120">
        <v>0.15836889793139394</v>
      </c>
      <c r="AFH20" s="120">
        <v>0.15836889793139403</v>
      </c>
      <c r="AFI20" s="120">
        <v>0.15579990059835047</v>
      </c>
      <c r="AFJ20" s="120">
        <v>0.15579990059835053</v>
      </c>
      <c r="AFK20" s="120">
        <v>0.15321494676013267</v>
      </c>
      <c r="AFL20" s="120">
        <v>0.15321494676013259</v>
      </c>
      <c r="AFM20" s="120">
        <v>0.15061414693468916</v>
      </c>
      <c r="AFN20" s="120">
        <v>0.15061414693468914</v>
      </c>
      <c r="AFO20" s="120">
        <v>0.14799763102341479</v>
      </c>
      <c r="AFP20" s="120">
        <v>0.14799763102341473</v>
      </c>
      <c r="AFQ20" s="120">
        <v>0.14536554974727259</v>
      </c>
      <c r="AFR20" s="120">
        <v>0.14536554974727253</v>
      </c>
      <c r="AFS20" s="120">
        <v>0.1427180761829655</v>
      </c>
      <c r="AFT20" s="120">
        <v>0.14271807618296564</v>
      </c>
      <c r="AFU20" s="120">
        <v>0.14005540740614836</v>
      </c>
      <c r="AFV20" s="120">
        <v>0.14005540740614833</v>
      </c>
      <c r="AFW20" s="120">
        <v>0.13737776624912401</v>
      </c>
      <c r="AFX20" s="120">
        <v>0.13737776624912409</v>
      </c>
      <c r="AFY20" s="120">
        <v>0.13468540318097641</v>
      </c>
      <c r="AFZ20" s="120">
        <v>0.13468540318097633</v>
      </c>
      <c r="AGA20" s="120">
        <v>0.13197859831859352</v>
      </c>
      <c r="AGB20" s="120">
        <v>0.13197859831859357</v>
      </c>
      <c r="AGC20" s="120">
        <v>0.12925766357758287</v>
      </c>
      <c r="AGD20" s="120">
        <v>0.129257663577583</v>
      </c>
      <c r="AGE20" s="120">
        <v>0.12652294497263625</v>
      </c>
      <c r="AGF20" s="120">
        <v>0.12652294497263616</v>
      </c>
      <c r="AGG20" s="120">
        <v>0.12377482507747657</v>
      </c>
      <c r="AGH20" s="120">
        <v>0.12377482507747657</v>
      </c>
      <c r="AGI20" s="120">
        <v>0.12101372565511778</v>
      </c>
      <c r="AGJ20" s="120">
        <v>0.12101372565511775</v>
      </c>
      <c r="AGK20" s="120">
        <v>0.11824011046976096</v>
      </c>
      <c r="AGL20" s="120">
        <v>0.11824011046976099</v>
      </c>
      <c r="AGM20" s="120">
        <v>0.11545448829225971</v>
      </c>
      <c r="AGN20" s="120">
        <v>0.11545448829225967</v>
      </c>
      <c r="AGO20" s="120">
        <v>0.11265741611168006</v>
      </c>
      <c r="AGP20" s="120">
        <v>0.11265741611167998</v>
      </c>
      <c r="AGQ20" s="120">
        <v>0.10984950256605949</v>
      </c>
      <c r="AGR20" s="120">
        <v>0.10984950256605937</v>
      </c>
      <c r="AGS20" s="120">
        <v>0.10703141160601272</v>
      </c>
      <c r="AGT20" s="120">
        <v>0.10703141160601282</v>
      </c>
      <c r="AGU20" s="120">
        <v>0.104203866405326</v>
      </c>
      <c r="AGV20" s="120">
        <v>0.10420386640532586</v>
      </c>
      <c r="AGW20" s="120">
        <v>0.10136765353309231</v>
      </c>
      <c r="AGX20" s="120">
        <v>0.10136765353309229</v>
      </c>
      <c r="AGY20" s="120">
        <v>9.8523627402257341E-2</v>
      </c>
      <c r="AGZ20" s="120">
        <v>9.852362740225741E-2</v>
      </c>
      <c r="AHA20" s="120">
        <v>9.5672715009604531E-2</v>
      </c>
      <c r="AHB20" s="120">
        <v>9.5672715009604517E-2</v>
      </c>
      <c r="AHC20" s="120">
        <v>9.2815920982189382E-2</v>
      </c>
      <c r="AHD20" s="120">
        <v>9.2815920982189382E-2</v>
      </c>
      <c r="AHE20" s="120">
        <v>8.9954332944964674E-2</v>
      </c>
      <c r="AHF20" s="120">
        <v>8.9954332944964618E-2</v>
      </c>
      <c r="AHG20" s="120">
        <v>8.7089127223748508E-2</v>
      </c>
      <c r="AHH20" s="120">
        <v>8.708912722374848E-2</v>
      </c>
      <c r="AHI20" s="120">
        <v>8.4221574896700027E-2</v>
      </c>
      <c r="AHJ20" s="120">
        <v>8.4221574896700097E-2</v>
      </c>
      <c r="AHK20" s="120">
        <v>8.135304820596588E-2</v>
      </c>
      <c r="AHL20" s="120">
        <v>8.1353048205965894E-2</v>
      </c>
      <c r="AHM20" s="120">
        <v>7.8485027339017757E-2</v>
      </c>
      <c r="AHN20" s="120">
        <v>7.8485027339017757E-2</v>
      </c>
      <c r="AHO20" s="120">
        <v>7.561910758625788E-2</v>
      </c>
      <c r="AHP20" s="120">
        <v>7.5619107586257922E-2</v>
      </c>
      <c r="AHQ20" s="120">
        <v>7.2757006877524233E-2</v>
      </c>
      <c r="AHR20" s="120">
        <v>7.2757006877524177E-2</v>
      </c>
      <c r="AHS20" s="120">
        <v>6.9900573694946455E-2</v>
      </c>
      <c r="AHT20" s="120">
        <v>6.99005736949464E-2</v>
      </c>
      <c r="AHU20" s="120">
        <v>6.7051795352890839E-2</v>
      </c>
      <c r="AHV20" s="120">
        <v>6.7051795352890881E-2</v>
      </c>
      <c r="AHW20" s="120">
        <v>6.4212806627131053E-2</v>
      </c>
      <c r="AHX20" s="120">
        <v>6.4212806627131053E-2</v>
      </c>
      <c r="AHY20" s="120">
        <v>6.1385898704459534E-2</v>
      </c>
      <c r="AHZ20" s="120">
        <v>6.1385898704459554E-2</v>
      </c>
      <c r="AIA20" s="120">
        <v>5.8573528410188931E-2</v>
      </c>
      <c r="AIB20" s="120">
        <v>5.8573528410188883E-2</v>
      </c>
      <c r="AIC20" s="120">
        <v>5.5778327653734291E-2</v>
      </c>
      <c r="AID20" s="120">
        <v>5.5778327653734319E-2</v>
      </c>
      <c r="AIE20" s="120">
        <v>5.3003113010962256E-2</v>
      </c>
      <c r="AIF20" s="120">
        <v>5.3003113010962222E-2</v>
      </c>
      <c r="AIG20" s="120">
        <v>5.0250895335291472E-2</v>
      </c>
      <c r="AIH20" s="120">
        <v>5.0250895335291423E-2</v>
      </c>
      <c r="AII20" s="120">
        <v>4.7524889256531845E-2</v>
      </c>
      <c r="AIJ20" s="120">
        <v>4.7524889256531838E-2</v>
      </c>
      <c r="AIK20" s="120">
        <v>4.4828522385798653E-2</v>
      </c>
      <c r="AIL20" s="120">
        <v>4.482852238579868E-2</v>
      </c>
      <c r="AIM20" s="120">
        <v>4.2165443994951098E-2</v>
      </c>
      <c r="AIN20" s="120">
        <v>4.2165443994951125E-2</v>
      </c>
      <c r="AIO20" s="120">
        <v>3.9539532877977755E-2</v>
      </c>
      <c r="AIP20" s="120">
        <v>3.9539532877977783E-2</v>
      </c>
      <c r="AIQ20" s="120">
        <v>3.6954904027368313E-2</v>
      </c>
      <c r="AIR20" s="120">
        <v>3.6954904027368313E-2</v>
      </c>
      <c r="AIS20" s="120">
        <v>3.4415913668175022E-2</v>
      </c>
      <c r="AIT20" s="120">
        <v>3.441591366817507E-2</v>
      </c>
      <c r="AIU20" s="120">
        <v>3.1927162083212397E-2</v>
      </c>
      <c r="AIV20" s="120">
        <v>3.1927162083212349E-2</v>
      </c>
      <c r="AIW20" s="120">
        <v>2.9493493531317291E-2</v>
      </c>
      <c r="AIX20" s="120">
        <v>2.9493493531317291E-2</v>
      </c>
      <c r="AIY20" s="120">
        <v>2.7119992403126351E-2</v>
      </c>
      <c r="AIZ20" s="120">
        <v>2.7119992403126351E-2</v>
      </c>
      <c r="AJA20" s="120">
        <v>2.481197457155216E-2</v>
      </c>
      <c r="AJB20" s="120">
        <v>2.4811974571552167E-2</v>
      </c>
      <c r="AJC20" s="120">
        <v>2.2574972673257185E-2</v>
      </c>
      <c r="AJD20" s="120">
        <v>2.2574972673257171E-2</v>
      </c>
      <c r="AJE20" s="120">
        <v>2.0414713799634908E-2</v>
      </c>
      <c r="AJF20" s="120">
        <v>2.0414713799634894E-2</v>
      </c>
      <c r="AJG20" s="120">
        <v>1.8337087779101986E-2</v>
      </c>
      <c r="AJH20" s="120">
        <v>1.8337087779101983E-2</v>
      </c>
      <c r="AJI20" s="120">
        <v>1.6348103897376145E-2</v>
      </c>
      <c r="AJJ20" s="120">
        <v>1.6348103897376148E-2</v>
      </c>
      <c r="AJK20" s="120">
        <v>1.445383353382773E-2</v>
      </c>
      <c r="AJL20" s="120">
        <v>1.4453833533827731E-2</v>
      </c>
      <c r="AJM20" s="120">
        <v>1.2660335802414213E-2</v>
      </c>
      <c r="AJN20" s="120">
        <v>1.2660335802414215E-2</v>
      </c>
      <c r="AJO20" s="120">
        <v>1.0973562899720514E-2</v>
      </c>
      <c r="AJP20" s="120">
        <v>1.0973562899720513E-2</v>
      </c>
      <c r="AJQ20" s="120">
        <v>9.3992415238730587E-3</v>
      </c>
      <c r="AJR20" s="120">
        <v>9.3992415238730587E-3</v>
      </c>
      <c r="AJS20" s="120">
        <v>7.9427265094835775E-3</v>
      </c>
      <c r="AJT20" s="120">
        <v>7.9427265094835775E-3</v>
      </c>
      <c r="AJU20" s="120">
        <v>6.60882284228137E-3</v>
      </c>
      <c r="AJV20" s="120">
        <v>6.60882284228137E-3</v>
      </c>
      <c r="AJW20" s="120">
        <v>5.4015726545912912E-3</v>
      </c>
      <c r="AJX20" s="120">
        <v>5.4015726545912903E-3</v>
      </c>
      <c r="AJY20" s="120">
        <v>4.3240049344603904E-3</v>
      </c>
      <c r="AJZ20" s="120">
        <v>4.3240049344603904E-3</v>
      </c>
      <c r="AKA20" s="120">
        <v>3.3778479119064286E-3</v>
      </c>
      <c r="AKB20" s="120">
        <v>3.3778479119064286E-3</v>
      </c>
      <c r="AKC20" s="120">
        <v>2.5632079923525453E-3</v>
      </c>
      <c r="AKD20" s="120">
        <v>2.5632079923525448E-3</v>
      </c>
      <c r="AKE20" s="120">
        <v>1.8782254774123428E-3</v>
      </c>
      <c r="AKF20" s="120">
        <v>1.8782254774123432E-3</v>
      </c>
      <c r="AKG20" s="120">
        <v>1.3187271542847159E-3</v>
      </c>
      <c r="AKH20" s="120">
        <v>1.3187271542847157E-3</v>
      </c>
      <c r="AKI20" s="120">
        <v>8.7791029363870621E-4</v>
      </c>
      <c r="AKJ20" s="120">
        <v>8.779102936387061E-4</v>
      </c>
      <c r="AKK20" s="120">
        <v>5.4611265659332275E-4</v>
      </c>
      <c r="AKL20" s="120">
        <v>5.4611265659332275E-4</v>
      </c>
      <c r="AKM20" s="120">
        <v>3.1074881553649902E-4</v>
      </c>
      <c r="AKN20" s="120">
        <v>3.1074881553649902E-4</v>
      </c>
      <c r="AKO20" s="120">
        <v>1.5652179718017578E-4</v>
      </c>
      <c r="AKP20" s="120">
        <v>1.5652179718017578E-4</v>
      </c>
      <c r="AKQ20" s="120">
        <v>6.6041946411132813E-5</v>
      </c>
      <c r="AKR20" s="120">
        <v>6.6041946411132813E-5</v>
      </c>
      <c r="AKS20" s="120">
        <v>2.09808349609375E-5</v>
      </c>
      <c r="AKT20" s="120">
        <v>2.09808349609375E-5</v>
      </c>
      <c r="AKU20" s="120">
        <v>3.814697265625E-6</v>
      </c>
      <c r="AKV20" s="120" t="s">
        <v>105</v>
      </c>
      <c r="AKW20" s="120" t="s">
        <v>105</v>
      </c>
      <c r="AKX20" s="120" t="s">
        <v>105</v>
      </c>
      <c r="AKY20" s="120" t="s">
        <v>105</v>
      </c>
      <c r="AKZ20" s="120" t="s">
        <v>105</v>
      </c>
      <c r="ALA20" s="120" t="s">
        <v>105</v>
      </c>
      <c r="ALB20" s="120" t="s">
        <v>105</v>
      </c>
      <c r="ALC20" s="120" t="s">
        <v>105</v>
      </c>
      <c r="ALD20" s="120" t="s">
        <v>105</v>
      </c>
      <c r="ALE20" s="120" t="s">
        <v>105</v>
      </c>
      <c r="ALF20" s="120" t="s">
        <v>105</v>
      </c>
      <c r="ALG20" s="120" t="s">
        <v>105</v>
      </c>
      <c r="ALH20" s="120" t="s">
        <v>105</v>
      </c>
      <c r="ALI20" s="120" t="s">
        <v>105</v>
      </c>
      <c r="ALJ20" s="120" t="s">
        <v>105</v>
      </c>
      <c r="ALK20" s="120" t="s">
        <v>105</v>
      </c>
      <c r="ALL20" s="120" t="s">
        <v>105</v>
      </c>
      <c r="ALM20" s="120" t="s">
        <v>105</v>
      </c>
      <c r="ALN20" s="120"/>
    </row>
    <row r="21" spans="1:1002" hidden="1">
      <c r="A21" s="119">
        <v>20</v>
      </c>
      <c r="B21" s="120">
        <v>0.54796837700660339</v>
      </c>
      <c r="C21" s="120">
        <v>0.5479683770066035</v>
      </c>
      <c r="D21" s="120">
        <v>0.54756775217453024</v>
      </c>
      <c r="E21" s="120">
        <v>0.54756775217453135</v>
      </c>
      <c r="F21" s="120">
        <v>0.54716606480694019</v>
      </c>
      <c r="G21" s="120">
        <v>0.5471660648069403</v>
      </c>
      <c r="H21" s="120">
        <v>0.54676331027433955</v>
      </c>
      <c r="I21" s="120">
        <v>0.54676331027433922</v>
      </c>
      <c r="J21" s="120">
        <v>0.54635948391864508</v>
      </c>
      <c r="K21" s="120">
        <v>0.5463594839186463</v>
      </c>
      <c r="L21" s="120">
        <v>0.54595458105296968</v>
      </c>
      <c r="M21" s="120">
        <v>0.54595458105297034</v>
      </c>
      <c r="N21" s="120">
        <v>0.54554859696139202</v>
      </c>
      <c r="O21" s="120">
        <v>0.54554859696139257</v>
      </c>
      <c r="P21" s="120">
        <v>0.54514152689873596</v>
      </c>
      <c r="Q21" s="120">
        <v>0.54514152689873607</v>
      </c>
      <c r="R21" s="120">
        <v>0.54473336609034739</v>
      </c>
      <c r="S21" s="120">
        <v>0.54473336609034706</v>
      </c>
      <c r="T21" s="120">
        <v>0.54432410973185841</v>
      </c>
      <c r="U21" s="120">
        <v>0.54432410973185852</v>
      </c>
      <c r="V21" s="120">
        <v>0.5439137529889625</v>
      </c>
      <c r="W21" s="120">
        <v>0.54391375298896272</v>
      </c>
      <c r="X21" s="120">
        <v>0.54350229099718017</v>
      </c>
      <c r="Y21" s="120">
        <v>0.54350229099717995</v>
      </c>
      <c r="Z21" s="120">
        <v>0.54308971886162083</v>
      </c>
      <c r="AA21" s="120">
        <v>0.5430897188616205</v>
      </c>
      <c r="AB21" s="120">
        <v>0.54267603165675204</v>
      </c>
      <c r="AC21" s="120">
        <v>0.54267603165675204</v>
      </c>
      <c r="AD21" s="120">
        <v>0.54226122442615343</v>
      </c>
      <c r="AE21" s="120">
        <v>0.54226122442615288</v>
      </c>
      <c r="AF21" s="120">
        <v>0.54184529218227873</v>
      </c>
      <c r="AG21" s="120">
        <v>0.5418452921822785</v>
      </c>
      <c r="AH21" s="120">
        <v>0.54142822990620787</v>
      </c>
      <c r="AI21" s="120">
        <v>0.54142822990620831</v>
      </c>
      <c r="AJ21" s="120">
        <v>0.54101003254740665</v>
      </c>
      <c r="AK21" s="120">
        <v>0.54101003254740643</v>
      </c>
      <c r="AL21" s="120">
        <v>0.54059069502347257</v>
      </c>
      <c r="AM21" s="120">
        <v>0.54059069502347279</v>
      </c>
      <c r="AN21" s="120">
        <v>0.54017021221988559</v>
      </c>
      <c r="AO21" s="120">
        <v>0.54017021221988581</v>
      </c>
      <c r="AP21" s="120">
        <v>0.53974857898975603</v>
      </c>
      <c r="AQ21" s="120">
        <v>0.53974857898975526</v>
      </c>
      <c r="AR21" s="120">
        <v>0.53932579015356341</v>
      </c>
      <c r="AS21" s="120">
        <v>0.53932579015356319</v>
      </c>
      <c r="AT21" s="120">
        <v>0.53890184049890577</v>
      </c>
      <c r="AU21" s="120">
        <v>0.5389018404989061</v>
      </c>
      <c r="AV21" s="120">
        <v>0.53847672478023401</v>
      </c>
      <c r="AW21" s="120">
        <v>0.53847672478023434</v>
      </c>
      <c r="AX21" s="120">
        <v>0.53805043771858818</v>
      </c>
      <c r="AY21" s="120">
        <v>0.53805043771858807</v>
      </c>
      <c r="AZ21" s="120">
        <v>0.53762297400133163</v>
      </c>
      <c r="BA21" s="120">
        <v>0.5376229740013313</v>
      </c>
      <c r="BB21" s="120">
        <v>0.53719432828188562</v>
      </c>
      <c r="BC21" s="120">
        <v>0.5371943282818864</v>
      </c>
      <c r="BD21" s="120">
        <v>0.53676449517945612</v>
      </c>
      <c r="BE21" s="120">
        <v>0.53676449517945646</v>
      </c>
      <c r="BF21" s="120">
        <v>0.53633346927875847</v>
      </c>
      <c r="BG21" s="120">
        <v>0.53633346927875758</v>
      </c>
      <c r="BH21" s="120">
        <v>0.53590124512974213</v>
      </c>
      <c r="BI21" s="120">
        <v>0.53590124512974258</v>
      </c>
      <c r="BJ21" s="120">
        <v>0.53546781724731529</v>
      </c>
      <c r="BK21" s="120">
        <v>0.53546781724731574</v>
      </c>
      <c r="BL21" s="120">
        <v>0.53503318011105649</v>
      </c>
      <c r="BM21" s="120">
        <v>0.53503318011105638</v>
      </c>
      <c r="BN21" s="120">
        <v>0.53459732816493488</v>
      </c>
      <c r="BO21" s="120">
        <v>0.53459732816493433</v>
      </c>
      <c r="BP21" s="120">
        <v>0.53416025581702042</v>
      </c>
      <c r="BQ21" s="120">
        <v>0.53416025581702109</v>
      </c>
      <c r="BR21" s="120">
        <v>0.53372195743919704</v>
      </c>
      <c r="BS21" s="120">
        <v>0.53372195743919792</v>
      </c>
      <c r="BT21" s="120">
        <v>0.53328242736686549</v>
      </c>
      <c r="BU21" s="120">
        <v>0.53328242736686693</v>
      </c>
      <c r="BV21" s="120">
        <v>0.53284165989865018</v>
      </c>
      <c r="BW21" s="120">
        <v>0.53284165989865029</v>
      </c>
      <c r="BX21" s="120">
        <v>0.53239964929609873</v>
      </c>
      <c r="BY21" s="120">
        <v>0.53239964929609962</v>
      </c>
      <c r="BZ21" s="120">
        <v>0.53195638978338522</v>
      </c>
      <c r="CA21" s="120">
        <v>0.53195638978338511</v>
      </c>
      <c r="CB21" s="120">
        <v>0.53151187554699542</v>
      </c>
      <c r="CC21" s="120">
        <v>0.53151187554699486</v>
      </c>
      <c r="CD21" s="120">
        <v>0.53106610073542837</v>
      </c>
      <c r="CE21" s="120">
        <v>0.53106610073542859</v>
      </c>
      <c r="CF21" s="120">
        <v>0.53061905945888566</v>
      </c>
      <c r="CG21" s="120">
        <v>0.5306190594588861</v>
      </c>
      <c r="CH21" s="120">
        <v>0.53017074578895129</v>
      </c>
      <c r="CI21" s="120">
        <v>0.53017074578895118</v>
      </c>
      <c r="CJ21" s="120">
        <v>0.529721153758277</v>
      </c>
      <c r="CK21" s="120">
        <v>0.52972115375827744</v>
      </c>
      <c r="CL21" s="120">
        <v>0.52927027736026699</v>
      </c>
      <c r="CM21" s="120">
        <v>0.52927027736026722</v>
      </c>
      <c r="CN21" s="120">
        <v>0.52881811054874894</v>
      </c>
      <c r="CO21" s="120">
        <v>0.52881811054874817</v>
      </c>
      <c r="CP21" s="120">
        <v>0.52836464723764798</v>
      </c>
      <c r="CQ21" s="120">
        <v>0.52836464723764853</v>
      </c>
      <c r="CR21" s="120">
        <v>0.52790988130066441</v>
      </c>
      <c r="CS21" s="120">
        <v>0.52790988130066407</v>
      </c>
      <c r="CT21" s="120">
        <v>0.52745380657092877</v>
      </c>
      <c r="CU21" s="120">
        <v>0.52745380657092822</v>
      </c>
      <c r="CV21" s="120">
        <v>0.52699641684067511</v>
      </c>
      <c r="CW21" s="120">
        <v>0.52699641684067422</v>
      </c>
      <c r="CX21" s="120">
        <v>0.52653770586089688</v>
      </c>
      <c r="CY21" s="120">
        <v>0.52653770586089699</v>
      </c>
      <c r="CZ21" s="120">
        <v>0.52607766734100359</v>
      </c>
      <c r="DA21" s="120">
        <v>0.52607766734100425</v>
      </c>
      <c r="DB21" s="120">
        <v>0.52561629494847817</v>
      </c>
      <c r="DC21" s="120">
        <v>0.5256162949484785</v>
      </c>
      <c r="DD21" s="120">
        <v>0.52515358230852471</v>
      </c>
      <c r="DE21" s="120">
        <v>0.52515358230852338</v>
      </c>
      <c r="DF21" s="120">
        <v>0.52468952300370719</v>
      </c>
      <c r="DG21" s="120">
        <v>0.52468952300370797</v>
      </c>
      <c r="DH21" s="120">
        <v>0.52422411057360874</v>
      </c>
      <c r="DI21" s="120">
        <v>0.5242241105736084</v>
      </c>
      <c r="DJ21" s="120">
        <v>0.52375733851445405</v>
      </c>
      <c r="DK21" s="120">
        <v>0.52375733851445438</v>
      </c>
      <c r="DL21" s="120">
        <v>0.52328920027875736</v>
      </c>
      <c r="DM21" s="120">
        <v>0.52328920027875692</v>
      </c>
      <c r="DN21" s="120">
        <v>0.52281968927494538</v>
      </c>
      <c r="DO21" s="120">
        <v>0.52281968927494515</v>
      </c>
      <c r="DP21" s="120">
        <v>0.52234879886699004</v>
      </c>
      <c r="DQ21" s="120">
        <v>0.52234879886699004</v>
      </c>
      <c r="DR21" s="120">
        <v>0.52187652237403281</v>
      </c>
      <c r="DS21" s="120">
        <v>0.52187652237403315</v>
      </c>
      <c r="DT21" s="120">
        <v>0.52140285307000311</v>
      </c>
      <c r="DU21" s="120">
        <v>0.52140285307000456</v>
      </c>
      <c r="DV21" s="120">
        <v>0.52092778418323959</v>
      </c>
      <c r="DW21" s="120">
        <v>0.52092778418323926</v>
      </c>
      <c r="DX21" s="120">
        <v>0.52045130889608937</v>
      </c>
      <c r="DY21" s="120">
        <v>0.5204513088960897</v>
      </c>
      <c r="DZ21" s="120">
        <v>0.51997342034453642</v>
      </c>
      <c r="EA21" s="120">
        <v>0.51997342034453664</v>
      </c>
      <c r="EB21" s="120">
        <v>0.51949411161779191</v>
      </c>
      <c r="EC21" s="120">
        <v>0.51949411161779113</v>
      </c>
      <c r="ED21" s="120">
        <v>0.51901337575789652</v>
      </c>
      <c r="EE21" s="120">
        <v>0.51901337575789663</v>
      </c>
      <c r="EF21" s="120">
        <v>0.51853120575932266</v>
      </c>
      <c r="EG21" s="120">
        <v>0.5185312057593231</v>
      </c>
      <c r="EH21" s="120">
        <v>0.51804759456856164</v>
      </c>
      <c r="EI21" s="120">
        <v>0.5180475945685612</v>
      </c>
      <c r="EJ21" s="120">
        <v>0.51756253508371319</v>
      </c>
      <c r="EK21" s="120">
        <v>0.51756253508371308</v>
      </c>
      <c r="EL21" s="120">
        <v>0.51707602015406828</v>
      </c>
      <c r="EM21" s="120">
        <v>0.51707602015406862</v>
      </c>
      <c r="EN21" s="120">
        <v>0.51658804257969149</v>
      </c>
      <c r="EO21" s="120">
        <v>0.51658804257969115</v>
      </c>
      <c r="EP21" s="120">
        <v>0.5160985951109921</v>
      </c>
      <c r="EQ21" s="120">
        <v>0.51609859511099143</v>
      </c>
      <c r="ER21" s="120">
        <v>0.51560767044829636</v>
      </c>
      <c r="ES21" s="120">
        <v>0.51560767044829581</v>
      </c>
      <c r="ET21" s="120">
        <v>0.51511526124141438</v>
      </c>
      <c r="EU21" s="120">
        <v>0.51511526124141482</v>
      </c>
      <c r="EV21" s="120">
        <v>0.51462136008920212</v>
      </c>
      <c r="EW21" s="120">
        <v>0.51462136008920212</v>
      </c>
      <c r="EX21" s="120">
        <v>0.51412595953911555</v>
      </c>
      <c r="EY21" s="120">
        <v>0.51412595953911555</v>
      </c>
      <c r="EZ21" s="120">
        <v>0.51362905208676635</v>
      </c>
      <c r="FA21" s="120">
        <v>0.51362905208676624</v>
      </c>
      <c r="FB21" s="120">
        <v>0.51313063017546501</v>
      </c>
      <c r="FC21" s="120">
        <v>0.5131306301754649</v>
      </c>
      <c r="FD21" s="120">
        <v>0.51263068619577024</v>
      </c>
      <c r="FE21" s="120">
        <v>0.51263068619577046</v>
      </c>
      <c r="FF21" s="120">
        <v>0.51212921248502319</v>
      </c>
      <c r="FG21" s="120">
        <v>0.51212921248502197</v>
      </c>
      <c r="FH21" s="120">
        <v>0.5116262013268762</v>
      </c>
      <c r="FI21" s="120">
        <v>0.51162620132687586</v>
      </c>
      <c r="FJ21" s="120">
        <v>0.51112164495083134</v>
      </c>
      <c r="FK21" s="120">
        <v>0.51112164495083157</v>
      </c>
      <c r="FL21" s="120">
        <v>0.51061553553175709</v>
      </c>
      <c r="FM21" s="120">
        <v>0.51061553553175665</v>
      </c>
      <c r="FN21" s="120">
        <v>0.51010786518940265</v>
      </c>
      <c r="FO21" s="120">
        <v>0.51010786518940199</v>
      </c>
      <c r="FP21" s="120">
        <v>0.50959862598792238</v>
      </c>
      <c r="FQ21" s="120">
        <v>0.50959862598792316</v>
      </c>
      <c r="FR21" s="120">
        <v>0.5090878099353745</v>
      </c>
      <c r="FS21" s="120">
        <v>0.50908780993537428</v>
      </c>
      <c r="FT21" s="120">
        <v>0.50857540898322484</v>
      </c>
      <c r="FU21" s="120">
        <v>0.50857540898322495</v>
      </c>
      <c r="FV21" s="120">
        <v>0.50806141502584679</v>
      </c>
      <c r="FW21" s="120">
        <v>0.5080614150258469</v>
      </c>
      <c r="FX21" s="120">
        <v>0.50754581990001424</v>
      </c>
      <c r="FY21" s="120">
        <v>0.50754581990001368</v>
      </c>
      <c r="FZ21" s="120">
        <v>0.50702861538438382</v>
      </c>
      <c r="GA21" s="120">
        <v>0.50702861538438382</v>
      </c>
      <c r="GB21" s="120">
        <v>0.50650979319897849</v>
      </c>
      <c r="GC21" s="120">
        <v>0.50650979319897815</v>
      </c>
      <c r="GD21" s="120">
        <v>0.50598934500466364</v>
      </c>
      <c r="GE21" s="120">
        <v>0.50598934500466375</v>
      </c>
      <c r="GF21" s="120">
        <v>0.50546726240261663</v>
      </c>
      <c r="GG21" s="120">
        <v>0.50546726240261663</v>
      </c>
      <c r="GH21" s="120">
        <v>0.50494353693378813</v>
      </c>
      <c r="GI21" s="120">
        <v>0.5049435369337878</v>
      </c>
      <c r="GJ21" s="120">
        <v>0.50441816007836315</v>
      </c>
      <c r="GK21" s="120">
        <v>0.50441816007836282</v>
      </c>
      <c r="GL21" s="120">
        <v>0.50389112325521501</v>
      </c>
      <c r="GM21" s="120">
        <v>0.50389112325521512</v>
      </c>
      <c r="GN21" s="120">
        <v>0.50336241782134761</v>
      </c>
      <c r="GO21" s="120">
        <v>0.50336241782134739</v>
      </c>
      <c r="GP21" s="120">
        <v>0.50283203507133734</v>
      </c>
      <c r="GQ21" s="120">
        <v>0.50283203507133734</v>
      </c>
      <c r="GR21" s="120">
        <v>0.50229996623677242</v>
      </c>
      <c r="GS21" s="120">
        <v>0.50229996623677264</v>
      </c>
      <c r="GT21" s="120">
        <v>0.50176620248567227</v>
      </c>
      <c r="GU21" s="120">
        <v>0.50176620248567227</v>
      </c>
      <c r="GV21" s="120">
        <v>0.50123073492191728</v>
      </c>
      <c r="GW21" s="120">
        <v>0.5012307349219185</v>
      </c>
      <c r="GX21" s="120">
        <v>0.50069355458466291</v>
      </c>
      <c r="GY21" s="120">
        <v>0.50069355458466258</v>
      </c>
      <c r="GZ21" s="120">
        <v>0.50015465244774404</v>
      </c>
      <c r="HA21" s="120">
        <v>0.5001546524477436</v>
      </c>
      <c r="HB21" s="120">
        <v>0.49961401941908412</v>
      </c>
      <c r="HC21" s="120">
        <v>0.49961401941908418</v>
      </c>
      <c r="HD21" s="120">
        <v>0.49907164634008994</v>
      </c>
      <c r="HE21" s="120">
        <v>0.4990716463400901</v>
      </c>
      <c r="HF21" s="120">
        <v>0.49852752398503963</v>
      </c>
      <c r="HG21" s="120">
        <v>0.49852752398503958</v>
      </c>
      <c r="HH21" s="120">
        <v>0.49798164306046672</v>
      </c>
      <c r="HI21" s="120">
        <v>0.49798164306046633</v>
      </c>
      <c r="HJ21" s="120">
        <v>0.4974339942045371</v>
      </c>
      <c r="HK21" s="120">
        <v>0.49743399420453732</v>
      </c>
      <c r="HL21" s="120">
        <v>0.496884567986418</v>
      </c>
      <c r="HM21" s="120">
        <v>0.496884567986418</v>
      </c>
      <c r="HN21" s="120">
        <v>0.49633335490563901</v>
      </c>
      <c r="HO21" s="120">
        <v>0.49633335490563829</v>
      </c>
      <c r="HP21" s="120">
        <v>0.49578034539144938</v>
      </c>
      <c r="HQ21" s="120">
        <v>0.49578034539144927</v>
      </c>
      <c r="HR21" s="120">
        <v>0.49522552980216633</v>
      </c>
      <c r="HS21" s="120">
        <v>0.49522552980216611</v>
      </c>
      <c r="HT21" s="120">
        <v>0.49466889842451511</v>
      </c>
      <c r="HU21" s="120">
        <v>0.49466889842451461</v>
      </c>
      <c r="HV21" s="120">
        <v>0.49411044147296074</v>
      </c>
      <c r="HW21" s="120">
        <v>0.49411044147296035</v>
      </c>
      <c r="HX21" s="120">
        <v>0.49355014908903916</v>
      </c>
      <c r="HY21" s="120">
        <v>0.49355014908903916</v>
      </c>
      <c r="HZ21" s="120">
        <v>0.49298801134067327</v>
      </c>
      <c r="IA21" s="120">
        <v>0.49298801134067305</v>
      </c>
      <c r="IB21" s="120">
        <v>0.49242401822148141</v>
      </c>
      <c r="IC21" s="120">
        <v>0.49242401822148135</v>
      </c>
      <c r="ID21" s="120">
        <v>0.49185815965008661</v>
      </c>
      <c r="IE21" s="120">
        <v>0.49185815965008595</v>
      </c>
      <c r="IF21" s="120">
        <v>0.49129042546940693</v>
      </c>
      <c r="IG21" s="120">
        <v>0.49129042546940682</v>
      </c>
      <c r="IH21" s="120">
        <v>0.49072080544594782</v>
      </c>
      <c r="II21" s="120">
        <v>0.49072080544594754</v>
      </c>
      <c r="IJ21" s="120">
        <v>0.49014928926907841</v>
      </c>
      <c r="IK21" s="120">
        <v>0.49014928926907819</v>
      </c>
      <c r="IL21" s="120">
        <v>0.48957586655030372</v>
      </c>
      <c r="IM21" s="120">
        <v>0.48957586655030416</v>
      </c>
      <c r="IN21" s="120">
        <v>0.48900052682253192</v>
      </c>
      <c r="IO21" s="120">
        <v>0.4890005268225322</v>
      </c>
      <c r="IP21" s="120">
        <v>0.48842325953932297</v>
      </c>
      <c r="IQ21" s="120">
        <v>0.48842325953932336</v>
      </c>
      <c r="IR21" s="120">
        <v>0.48784405407414144</v>
      </c>
      <c r="IS21" s="120">
        <v>0.48784405407414183</v>
      </c>
      <c r="IT21" s="120">
        <v>0.48726289971959225</v>
      </c>
      <c r="IU21" s="120">
        <v>0.48726289971959186</v>
      </c>
      <c r="IV21" s="120">
        <v>0.48667978568664921</v>
      </c>
      <c r="IW21" s="120">
        <v>0.48667978568664938</v>
      </c>
      <c r="IX21" s="120">
        <v>0.48609470110387931</v>
      </c>
      <c r="IY21" s="120">
        <v>0.48609470110387948</v>
      </c>
      <c r="IZ21" s="120">
        <v>0.48550763501665156</v>
      </c>
      <c r="JA21" s="120">
        <v>0.48550763501665123</v>
      </c>
      <c r="JB21" s="120">
        <v>0.4849185763863415</v>
      </c>
      <c r="JC21" s="120">
        <v>0.48491857638634167</v>
      </c>
      <c r="JD21" s="120">
        <v>0.48432751408952623</v>
      </c>
      <c r="JE21" s="120">
        <v>0.48432751408952601</v>
      </c>
      <c r="JF21" s="120">
        <v>0.48373443691716744</v>
      </c>
      <c r="JG21" s="120">
        <v>0.48373443691716767</v>
      </c>
      <c r="JH21" s="120">
        <v>0.48313933357378791</v>
      </c>
      <c r="JI21" s="120">
        <v>0.48313933357378791</v>
      </c>
      <c r="JJ21" s="120">
        <v>0.48254219267663828</v>
      </c>
      <c r="JK21" s="120">
        <v>0.48254219267663856</v>
      </c>
      <c r="JL21" s="120">
        <v>0.48194300275485269</v>
      </c>
      <c r="JM21" s="120">
        <v>0.48194300275485313</v>
      </c>
      <c r="JN21" s="120">
        <v>0.48134175224859632</v>
      </c>
      <c r="JO21" s="120">
        <v>0.48134175224859671</v>
      </c>
      <c r="JP21" s="120">
        <v>0.48073842950820378</v>
      </c>
      <c r="JQ21" s="120">
        <v>0.48073842950820339</v>
      </c>
      <c r="JR21" s="120">
        <v>0.48013302279330161</v>
      </c>
      <c r="JS21" s="120">
        <v>0.48013302279330172</v>
      </c>
      <c r="JT21" s="120">
        <v>0.47952552027193279</v>
      </c>
      <c r="JU21" s="120">
        <v>0.47952552027193279</v>
      </c>
      <c r="JV21" s="120">
        <v>0.47891591001965805</v>
      </c>
      <c r="JW21" s="120">
        <v>0.47891591001965877</v>
      </c>
      <c r="JX21" s="120">
        <v>0.47830418001865532</v>
      </c>
      <c r="JY21" s="120">
        <v>0.47830418001865543</v>
      </c>
      <c r="JZ21" s="120">
        <v>0.47769031815680463</v>
      </c>
      <c r="KA21" s="120">
        <v>0.47769031815680474</v>
      </c>
      <c r="KB21" s="120">
        <v>0.47707431222676511</v>
      </c>
      <c r="KC21" s="120">
        <v>0.47707431222676538</v>
      </c>
      <c r="KD21" s="120">
        <v>0.47645614992504015</v>
      </c>
      <c r="KE21" s="120">
        <v>0.4764561499250401</v>
      </c>
      <c r="KF21" s="120">
        <v>0.47583581885102988</v>
      </c>
      <c r="KG21" s="120">
        <v>0.47583581885103021</v>
      </c>
      <c r="KH21" s="120">
        <v>0.47521330650607646</v>
      </c>
      <c r="KI21" s="120">
        <v>0.47521330650607646</v>
      </c>
      <c r="KJ21" s="120">
        <v>0.4745886002924955</v>
      </c>
      <c r="KK21" s="120">
        <v>0.47458860029249583</v>
      </c>
      <c r="KL21" s="120">
        <v>0.47396168751259604</v>
      </c>
      <c r="KM21" s="120">
        <v>0.4739616875125961</v>
      </c>
      <c r="KN21" s="120">
        <v>0.47333255536769192</v>
      </c>
      <c r="KO21" s="120">
        <v>0.4733325553676922</v>
      </c>
      <c r="KP21" s="120">
        <v>0.4727011909570969</v>
      </c>
      <c r="KQ21" s="120">
        <v>0.47270119095709712</v>
      </c>
      <c r="KR21" s="120">
        <v>0.47206758127711479</v>
      </c>
      <c r="KS21" s="120">
        <v>0.47206758127711462</v>
      </c>
      <c r="KT21" s="120">
        <v>0.47143171322000926</v>
      </c>
      <c r="KU21" s="120">
        <v>0.47143171322000949</v>
      </c>
      <c r="KV21" s="120">
        <v>0.4707935735729698</v>
      </c>
      <c r="KW21" s="120">
        <v>0.47079357357297025</v>
      </c>
      <c r="KX21" s="120">
        <v>0.47015314901706179</v>
      </c>
      <c r="KY21" s="120">
        <v>0.47015314901706179</v>
      </c>
      <c r="KZ21" s="120">
        <v>0.46951042612615979</v>
      </c>
      <c r="LA21" s="120">
        <v>0.46951042612616029</v>
      </c>
      <c r="LB21" s="120">
        <v>0.46886539136587957</v>
      </c>
      <c r="LC21" s="120">
        <v>0.46886539136587962</v>
      </c>
      <c r="LD21" s="120">
        <v>0.46821803109248594</v>
      </c>
      <c r="LE21" s="120">
        <v>0.46821803109248589</v>
      </c>
      <c r="LF21" s="120">
        <v>0.46756833155179445</v>
      </c>
      <c r="LG21" s="120">
        <v>0.46756833155179472</v>
      </c>
      <c r="LH21" s="120">
        <v>0.46691627887805909</v>
      </c>
      <c r="LI21" s="120">
        <v>0.46691627887805881</v>
      </c>
      <c r="LJ21" s="120">
        <v>0.46626185909284412</v>
      </c>
      <c r="LK21" s="120">
        <v>0.46626185909284384</v>
      </c>
      <c r="LL21" s="120">
        <v>0.46560505810388636</v>
      </c>
      <c r="LM21" s="120">
        <v>0.46560505810388658</v>
      </c>
      <c r="LN21" s="120">
        <v>0.46494586170394275</v>
      </c>
      <c r="LO21" s="120">
        <v>0.46494586170394286</v>
      </c>
      <c r="LP21" s="120">
        <v>0.46428425556962127</v>
      </c>
      <c r="LQ21" s="120">
        <v>0.46428425556962138</v>
      </c>
      <c r="LR21" s="120">
        <v>0.4636202252602023</v>
      </c>
      <c r="LS21" s="120">
        <v>0.46362022526020186</v>
      </c>
      <c r="LT21" s="120">
        <v>0.46295375621644397</v>
      </c>
      <c r="LU21" s="120">
        <v>0.46295375621644391</v>
      </c>
      <c r="LV21" s="120">
        <v>0.46228483375937401</v>
      </c>
      <c r="LW21" s="120">
        <v>0.46228483375937379</v>
      </c>
      <c r="LX21" s="120">
        <v>0.46161344308906527</v>
      </c>
      <c r="LY21" s="120">
        <v>0.46161344308906532</v>
      </c>
      <c r="LZ21" s="120">
        <v>0.46093956928339991</v>
      </c>
      <c r="MA21" s="120">
        <v>0.46093956928339958</v>
      </c>
      <c r="MB21" s="120">
        <v>0.46026319729681686</v>
      </c>
      <c r="MC21" s="120">
        <v>0.46026319729681703</v>
      </c>
      <c r="MD21" s="120">
        <v>0.45958431195904298</v>
      </c>
      <c r="ME21" s="120">
        <v>0.45958431195904237</v>
      </c>
      <c r="MF21" s="120">
        <v>0.45890289797381284</v>
      </c>
      <c r="MG21" s="120">
        <v>0.45890289797381284</v>
      </c>
      <c r="MH21" s="120">
        <v>0.45821893991757046</v>
      </c>
      <c r="MI21" s="120">
        <v>0.45821893991757012</v>
      </c>
      <c r="MJ21" s="120">
        <v>0.45753242223815555</v>
      </c>
      <c r="MK21" s="120">
        <v>0.45753242223815555</v>
      </c>
      <c r="ML21" s="120">
        <v>0.45684332925347482</v>
      </c>
      <c r="MM21" s="120">
        <v>0.45684332925347465</v>
      </c>
      <c r="MN21" s="120">
        <v>0.4561516451501591</v>
      </c>
      <c r="MO21" s="120">
        <v>0.45615164515015882</v>
      </c>
      <c r="MP21" s="120">
        <v>0.45545735398219922</v>
      </c>
      <c r="MQ21" s="120">
        <v>0.45545735398219916</v>
      </c>
      <c r="MR21" s="120">
        <v>0.45476043966957103</v>
      </c>
      <c r="MS21" s="120">
        <v>0.45476043966957097</v>
      </c>
      <c r="MT21" s="120">
        <v>0.45406088599684252</v>
      </c>
      <c r="MU21" s="120">
        <v>0.45406088599684286</v>
      </c>
      <c r="MV21" s="120">
        <v>0.45335867661176132</v>
      </c>
      <c r="MW21" s="120">
        <v>0.45335867661176127</v>
      </c>
      <c r="MX21" s="120">
        <v>0.45265379502382697</v>
      </c>
      <c r="MY21" s="120">
        <v>0.45265379502382658</v>
      </c>
      <c r="MZ21" s="120">
        <v>0.45194622460284983</v>
      </c>
      <c r="NA21" s="120">
        <v>0.45194622460284944</v>
      </c>
      <c r="NB21" s="120">
        <v>0.45123594857748511</v>
      </c>
      <c r="NC21" s="120">
        <v>0.451235948577485</v>
      </c>
      <c r="ND21" s="120">
        <v>0.45052295003375564</v>
      </c>
      <c r="NE21" s="120">
        <v>0.45052295003375598</v>
      </c>
      <c r="NF21" s="120">
        <v>0.44980721191355522</v>
      </c>
      <c r="NG21" s="120">
        <v>0.44980721191355461</v>
      </c>
      <c r="NH21" s="120">
        <v>0.44908871701312958</v>
      </c>
      <c r="NI21" s="120">
        <v>0.4490887170131293</v>
      </c>
      <c r="NJ21" s="120">
        <v>0.44836744798154671</v>
      </c>
      <c r="NK21" s="120">
        <v>0.44836744798154687</v>
      </c>
      <c r="NL21" s="120">
        <v>0.44764338731914344</v>
      </c>
      <c r="NM21" s="120">
        <v>0.44764338731914283</v>
      </c>
      <c r="NN21" s="120">
        <v>0.44691651737595134</v>
      </c>
      <c r="NO21" s="120">
        <v>0.44691651737595156</v>
      </c>
      <c r="NP21" s="120">
        <v>0.44618682035011287</v>
      </c>
      <c r="NQ21" s="120">
        <v>0.44618682035011237</v>
      </c>
      <c r="NR21" s="120">
        <v>0.4454542782862661</v>
      </c>
      <c r="NS21" s="120">
        <v>0.44545427828626599</v>
      </c>
      <c r="NT21" s="120">
        <v>0.44471887307392116</v>
      </c>
      <c r="NU21" s="120">
        <v>0.44471887307392144</v>
      </c>
      <c r="NV21" s="120">
        <v>0.44398058644580762</v>
      </c>
      <c r="NW21" s="120">
        <v>0.44398058644580812</v>
      </c>
      <c r="NX21" s="120">
        <v>0.44323939997620998</v>
      </c>
      <c r="NY21" s="120">
        <v>0.44323939997621015</v>
      </c>
      <c r="NZ21" s="120">
        <v>0.44249529507927632</v>
      </c>
      <c r="OA21" s="120">
        <v>0.44249529507927537</v>
      </c>
      <c r="OB21" s="120">
        <v>0.44174825300730913</v>
      </c>
      <c r="OC21" s="120">
        <v>0.44174825300730908</v>
      </c>
      <c r="OD21" s="120">
        <v>0.44099825484904043</v>
      </c>
      <c r="OE21" s="120">
        <v>0.44099825484904037</v>
      </c>
      <c r="OF21" s="120">
        <v>0.44024528152787529</v>
      </c>
      <c r="OG21" s="120">
        <v>0.4402452815278759</v>
      </c>
      <c r="OH21" s="120">
        <v>0.43948931380012429</v>
      </c>
      <c r="OI21" s="120">
        <v>0.43948931380012468</v>
      </c>
      <c r="OJ21" s="120">
        <v>0.43873033225320834</v>
      </c>
      <c r="OK21" s="120">
        <v>0.43873033225320829</v>
      </c>
      <c r="OL21" s="120">
        <v>0.43796831730384284</v>
      </c>
      <c r="OM21" s="120">
        <v>0.43796831730384306</v>
      </c>
      <c r="ON21" s="120">
        <v>0.43720324919620335</v>
      </c>
      <c r="OO21" s="120">
        <v>0.43720324919620346</v>
      </c>
      <c r="OP21" s="120">
        <v>0.43643510800006474</v>
      </c>
      <c r="OQ21" s="120">
        <v>0.43643510800006496</v>
      </c>
      <c r="OR21" s="120">
        <v>0.43566387360891989</v>
      </c>
      <c r="OS21" s="120">
        <v>0.43566387360891962</v>
      </c>
      <c r="OT21" s="120">
        <v>0.43488952573807549</v>
      </c>
      <c r="OU21" s="120">
        <v>0.43488952573807549</v>
      </c>
      <c r="OV21" s="120">
        <v>0.43411204392272301</v>
      </c>
      <c r="OW21" s="120">
        <v>0.4341120439227234</v>
      </c>
      <c r="OX21" s="120">
        <v>0.43333140751599092</v>
      </c>
      <c r="OY21" s="120">
        <v>0.43333140751599036</v>
      </c>
      <c r="OZ21" s="120">
        <v>0.43254759568696466</v>
      </c>
      <c r="PA21" s="120">
        <v>0.43254759568696455</v>
      </c>
      <c r="PB21" s="120">
        <v>0.43176058741869583</v>
      </c>
      <c r="PC21" s="120">
        <v>0.43176058741869616</v>
      </c>
      <c r="PD21" s="120">
        <v>0.43097036150617163</v>
      </c>
      <c r="PE21" s="120">
        <v>0.43097036150617185</v>
      </c>
      <c r="PF21" s="120">
        <v>0.43017689655427482</v>
      </c>
      <c r="PG21" s="120">
        <v>0.43017689655427493</v>
      </c>
      <c r="PH21" s="120">
        <v>0.42938017097570674</v>
      </c>
      <c r="PI21" s="120">
        <v>0.42938017097570691</v>
      </c>
      <c r="PJ21" s="120">
        <v>0.42858016298889318</v>
      </c>
      <c r="PK21" s="120">
        <v>0.42858016298889301</v>
      </c>
      <c r="PL21" s="120">
        <v>0.42777685061586107</v>
      </c>
      <c r="PM21" s="120">
        <v>0.42777685061586079</v>
      </c>
      <c r="PN21" s="120">
        <v>0.42697021168009153</v>
      </c>
      <c r="PO21" s="120">
        <v>0.42697021168009125</v>
      </c>
      <c r="PP21" s="120">
        <v>0.42616022380434682</v>
      </c>
      <c r="PQ21" s="120">
        <v>0.42616022380434726</v>
      </c>
      <c r="PR21" s="120">
        <v>0.42534686440846869</v>
      </c>
      <c r="PS21" s="120">
        <v>0.42534686440846858</v>
      </c>
      <c r="PT21" s="120">
        <v>0.42453011070715363</v>
      </c>
      <c r="PU21" s="120">
        <v>0.42453011070715385</v>
      </c>
      <c r="PV21" s="120">
        <v>0.42370993970769966</v>
      </c>
      <c r="PW21" s="120">
        <v>0.42370993970769905</v>
      </c>
      <c r="PX21" s="120">
        <v>0.42288632820772576</v>
      </c>
      <c r="PY21" s="120">
        <v>0.42288632820772559</v>
      </c>
      <c r="PZ21" s="120">
        <v>0.42205925279286505</v>
      </c>
      <c r="QA21" s="120">
        <v>0.42205925279286521</v>
      </c>
      <c r="QB21" s="120">
        <v>0.42122868983443051</v>
      </c>
      <c r="QC21" s="120">
        <v>0.4212286898344304</v>
      </c>
      <c r="QD21" s="120">
        <v>0.42039461548705037</v>
      </c>
      <c r="QE21" s="120">
        <v>0.42039461548705026</v>
      </c>
      <c r="QF21" s="120">
        <v>0.41955700568627691</v>
      </c>
      <c r="QG21" s="120">
        <v>0.41955700568627685</v>
      </c>
      <c r="QH21" s="120">
        <v>0.41871583614616958</v>
      </c>
      <c r="QI21" s="120">
        <v>0.41871583614616936</v>
      </c>
      <c r="QJ21" s="120">
        <v>0.41787108235684417</v>
      </c>
      <c r="QK21" s="120">
        <v>0.41787108235684445</v>
      </c>
      <c r="QL21" s="120">
        <v>0.41702271958199605</v>
      </c>
      <c r="QM21" s="120">
        <v>0.41702271958199549</v>
      </c>
      <c r="QN21" s="120">
        <v>0.41617072285639212</v>
      </c>
      <c r="QO21" s="120">
        <v>0.41617072285639195</v>
      </c>
      <c r="QP21" s="120">
        <v>0.41531506698333576</v>
      </c>
      <c r="QQ21" s="120">
        <v>0.41531506698333576</v>
      </c>
      <c r="QR21" s="120">
        <v>0.414455726532101</v>
      </c>
      <c r="QS21" s="120">
        <v>0.41445572653210122</v>
      </c>
      <c r="QT21" s="120">
        <v>0.41359267583533343</v>
      </c>
      <c r="QU21" s="120">
        <v>0.41359267583533343</v>
      </c>
      <c r="QV21" s="120">
        <v>0.41272588898642443</v>
      </c>
      <c r="QW21" s="120">
        <v>0.41272588898642459</v>
      </c>
      <c r="QX21" s="120">
        <v>0.41185533983685213</v>
      </c>
      <c r="QY21" s="120">
        <v>0.41185533983685169</v>
      </c>
      <c r="QZ21" s="120">
        <v>0.41098100199349424</v>
      </c>
      <c r="RA21" s="120">
        <v>0.4109810019934943</v>
      </c>
      <c r="RB21" s="120">
        <v>0.41010284881590503</v>
      </c>
      <c r="RC21" s="120">
        <v>0.41010284881590475</v>
      </c>
      <c r="RD21" s="120">
        <v>0.40922085341356418</v>
      </c>
      <c r="RE21" s="120">
        <v>0.40922085341356429</v>
      </c>
      <c r="RF21" s="120">
        <v>0.4083349886430947</v>
      </c>
      <c r="RG21" s="120">
        <v>0.40833498864309503</v>
      </c>
      <c r="RH21" s="120">
        <v>0.40744522710544384</v>
      </c>
      <c r="RI21" s="120">
        <v>0.40744522710544351</v>
      </c>
      <c r="RJ21" s="120">
        <v>0.40655154114303349</v>
      </c>
      <c r="RK21" s="120">
        <v>0.40655154114303332</v>
      </c>
      <c r="RL21" s="120">
        <v>0.4056539028368854</v>
      </c>
      <c r="RM21" s="120">
        <v>0.40565390283688491</v>
      </c>
      <c r="RN21" s="120">
        <v>0.40475228400369828</v>
      </c>
      <c r="RO21" s="120">
        <v>0.40475228400369834</v>
      </c>
      <c r="RP21" s="120">
        <v>0.40384665619290749</v>
      </c>
      <c r="RQ21" s="120">
        <v>0.40384665619290777</v>
      </c>
      <c r="RR21" s="120">
        <v>0.40293699068370042</v>
      </c>
      <c r="RS21" s="120">
        <v>0.40293699068370059</v>
      </c>
      <c r="RT21" s="120">
        <v>0.40202325848200393</v>
      </c>
      <c r="RU21" s="120">
        <v>0.40202325848200338</v>
      </c>
      <c r="RV21" s="120">
        <v>0.40110543031743306</v>
      </c>
      <c r="RW21" s="120">
        <v>0.40110543031743301</v>
      </c>
      <c r="RX21" s="120">
        <v>0.40018347664021414</v>
      </c>
      <c r="RY21" s="120">
        <v>0.40018347664021403</v>
      </c>
      <c r="RZ21" s="120">
        <v>0.39925736761806274</v>
      </c>
      <c r="SA21" s="120">
        <v>0.39925736761806252</v>
      </c>
      <c r="SB21" s="120">
        <v>0.39832707313303661</v>
      </c>
      <c r="SC21" s="120">
        <v>0.3983270731330365</v>
      </c>
      <c r="SD21" s="120">
        <v>0.39739256277834734</v>
      </c>
      <c r="SE21" s="120">
        <v>0.39739256277834761</v>
      </c>
      <c r="SF21" s="120">
        <v>0.39645380585514312</v>
      </c>
      <c r="SG21" s="120">
        <v>0.39645380585514317</v>
      </c>
      <c r="SH21" s="120">
        <v>0.39551077136925</v>
      </c>
      <c r="SI21" s="120">
        <v>0.39551077136925045</v>
      </c>
      <c r="SJ21" s="120">
        <v>0.3945634280278828</v>
      </c>
      <c r="SK21" s="120">
        <v>0.39456342802788291</v>
      </c>
      <c r="SL21" s="120">
        <v>0.39361174423632084</v>
      </c>
      <c r="SM21" s="120">
        <v>0.39361174423632095</v>
      </c>
      <c r="SN21" s="120">
        <v>0.39265568809454532</v>
      </c>
      <c r="SO21" s="120">
        <v>0.39265568809454549</v>
      </c>
      <c r="SP21" s="120">
        <v>0.39169522739384299</v>
      </c>
      <c r="SQ21" s="120">
        <v>0.39169522739384266</v>
      </c>
      <c r="SR21" s="120">
        <v>0.39073032961337517</v>
      </c>
      <c r="SS21" s="120">
        <v>0.39073032961337484</v>
      </c>
      <c r="ST21" s="120">
        <v>0.38976096191670973</v>
      </c>
      <c r="SU21" s="120">
        <v>0.38976096191670967</v>
      </c>
      <c r="SV21" s="120">
        <v>0.38878709114831883</v>
      </c>
      <c r="SW21" s="120">
        <v>0.3887870911483185</v>
      </c>
      <c r="SX21" s="120">
        <v>0.38780868383003875</v>
      </c>
      <c r="SY21" s="120">
        <v>0.38780868383003908</v>
      </c>
      <c r="SZ21" s="120">
        <v>0.38682570615749812</v>
      </c>
      <c r="TA21" s="120">
        <v>0.38682570615749767</v>
      </c>
      <c r="TB21" s="120">
        <v>0.38583812399650519</v>
      </c>
      <c r="TC21" s="120">
        <v>0.38583812399650547</v>
      </c>
      <c r="TD21" s="120">
        <v>0.38484590287940573</v>
      </c>
      <c r="TE21" s="120">
        <v>0.38484590287940579</v>
      </c>
      <c r="TF21" s="120">
        <v>0.38384900800139887</v>
      </c>
      <c r="TG21" s="120">
        <v>0.38384900800139876</v>
      </c>
      <c r="TH21" s="120">
        <v>0.3828474042168229</v>
      </c>
      <c r="TI21" s="120">
        <v>0.38284740421682317</v>
      </c>
      <c r="TJ21" s="120">
        <v>0.38184105603540575</v>
      </c>
      <c r="TK21" s="120">
        <v>0.38184105603540569</v>
      </c>
      <c r="TL21" s="120">
        <v>0.38082992761847501</v>
      </c>
      <c r="TM21" s="120">
        <v>0.38082992761847539</v>
      </c>
      <c r="TN21" s="120">
        <v>0.37981398277514028</v>
      </c>
      <c r="TO21" s="120">
        <v>0.37981398277514089</v>
      </c>
      <c r="TP21" s="120">
        <v>0.37879318495843584</v>
      </c>
      <c r="TQ21" s="120">
        <v>0.37879318495843606</v>
      </c>
      <c r="TR21" s="120">
        <v>0.37776749726143044</v>
      </c>
      <c r="TS21" s="120">
        <v>0.37776749726143055</v>
      </c>
      <c r="TT21" s="120">
        <v>0.37673688241330594</v>
      </c>
      <c r="TU21" s="120">
        <v>0.3767368824133055</v>
      </c>
      <c r="TV21" s="120">
        <v>0.37570130277539643</v>
      </c>
      <c r="TW21" s="120">
        <v>0.37570130277539671</v>
      </c>
      <c r="TX21" s="120">
        <v>0.37466072033720221</v>
      </c>
      <c r="TY21" s="120">
        <v>0.37466072033720221</v>
      </c>
      <c r="TZ21" s="120">
        <v>0.3736150967123637</v>
      </c>
      <c r="UA21" s="120">
        <v>0.37361509671236398</v>
      </c>
      <c r="UB21" s="120">
        <v>0.37256439313460721</v>
      </c>
      <c r="UC21" s="120">
        <v>0.37256439313460749</v>
      </c>
      <c r="UD21" s="120">
        <v>0.37150857045365815</v>
      </c>
      <c r="UE21" s="120">
        <v>0.37150857045365765</v>
      </c>
      <c r="UF21" s="120">
        <v>0.37044758913112152</v>
      </c>
      <c r="UG21" s="120">
        <v>0.37044758913112197</v>
      </c>
      <c r="UH21" s="120">
        <v>0.36938140923633961</v>
      </c>
      <c r="UI21" s="120">
        <v>0.36938140923633933</v>
      </c>
      <c r="UJ21" s="120">
        <v>0.36830999044220702</v>
      </c>
      <c r="UK21" s="120">
        <v>0.36830999044220719</v>
      </c>
      <c r="UL21" s="120">
        <v>0.3672332920209706</v>
      </c>
      <c r="UM21" s="120">
        <v>0.36723329202097127</v>
      </c>
      <c r="UN21" s="120">
        <v>0.3661512728399936</v>
      </c>
      <c r="UO21" s="120">
        <v>0.3661512728399936</v>
      </c>
      <c r="UP21" s="120">
        <v>0.36506389135749318</v>
      </c>
      <c r="UQ21" s="120">
        <v>0.36506389135749406</v>
      </c>
      <c r="UR21" s="120">
        <v>0.36397110561825846</v>
      </c>
      <c r="US21" s="120">
        <v>0.36397110561825885</v>
      </c>
      <c r="UT21" s="120">
        <v>0.36287287324933459</v>
      </c>
      <c r="UU21" s="120">
        <v>0.36287287324933426</v>
      </c>
      <c r="UV21" s="120">
        <v>0.36176915145569316</v>
      </c>
      <c r="UW21" s="120">
        <v>0.36176915145569338</v>
      </c>
      <c r="UX21" s="120">
        <v>0.36065989701587275</v>
      </c>
      <c r="UY21" s="120">
        <v>0.36065989701587325</v>
      </c>
      <c r="UZ21" s="120">
        <v>0.35954506627760502</v>
      </c>
      <c r="VA21" s="120">
        <v>0.35954506627760457</v>
      </c>
      <c r="VB21" s="120">
        <v>0.35842461515341367</v>
      </c>
      <c r="VC21" s="120">
        <v>0.35842461515341401</v>
      </c>
      <c r="VD21" s="120">
        <v>0.35729849911620926</v>
      </c>
      <c r="VE21" s="120">
        <v>0.35729849911621003</v>
      </c>
      <c r="VF21" s="120">
        <v>0.35616667319485318</v>
      </c>
      <c r="VG21" s="120">
        <v>0.35616667319485346</v>
      </c>
      <c r="VH21" s="120">
        <v>0.35502909196971777</v>
      </c>
      <c r="VI21" s="120">
        <v>0.35502909196971744</v>
      </c>
      <c r="VJ21" s="120">
        <v>0.35388570956823129</v>
      </c>
      <c r="VK21" s="120">
        <v>0.35388570956823145</v>
      </c>
      <c r="VL21" s="120">
        <v>0.3527364796604151</v>
      </c>
      <c r="VM21" s="120">
        <v>0.35273647966041494</v>
      </c>
      <c r="VN21" s="120">
        <v>0.35158135545441255</v>
      </c>
      <c r="VO21" s="120">
        <v>0.3515813554544126</v>
      </c>
      <c r="VP21" s="120">
        <v>0.35042028969201011</v>
      </c>
      <c r="VQ21" s="120">
        <v>0.35042028969200978</v>
      </c>
      <c r="VR21" s="120">
        <v>0.34925323464416047</v>
      </c>
      <c r="VS21" s="120">
        <v>0.34925323464416036</v>
      </c>
      <c r="VT21" s="120">
        <v>0.34808014210650712</v>
      </c>
      <c r="VU21" s="120">
        <v>0.34808014210650745</v>
      </c>
      <c r="VV21" s="120">
        <v>0.34690096339490711</v>
      </c>
      <c r="VW21" s="120">
        <v>0.34690096339490706</v>
      </c>
      <c r="VX21" s="120">
        <v>0.34571564934096494</v>
      </c>
      <c r="VY21" s="120">
        <v>0.34571564934096471</v>
      </c>
      <c r="VZ21" s="120">
        <v>0.34452415028757399</v>
      </c>
      <c r="WA21" s="120">
        <v>0.34452415028757383</v>
      </c>
      <c r="WB21" s="120">
        <v>0.34332641608447384</v>
      </c>
      <c r="WC21" s="120">
        <v>0.34332641608447367</v>
      </c>
      <c r="WD21" s="120">
        <v>0.34212239608382361</v>
      </c>
      <c r="WE21" s="120">
        <v>0.34212239608382422</v>
      </c>
      <c r="WF21" s="120">
        <v>0.34091203913579721</v>
      </c>
      <c r="WG21" s="120">
        <v>0.34091203913579771</v>
      </c>
      <c r="WH21" s="120">
        <v>0.33969529358420381</v>
      </c>
      <c r="WI21" s="120">
        <v>0.33969529358420431</v>
      </c>
      <c r="WJ21" s="120">
        <v>0.33847210726213778</v>
      </c>
      <c r="WK21" s="120">
        <v>0.33847210726213767</v>
      </c>
      <c r="WL21" s="120">
        <v>0.33724242748766747</v>
      </c>
      <c r="WM21" s="120">
        <v>0.33724242748766742</v>
      </c>
      <c r="WN21" s="120">
        <v>0.33600620105955931</v>
      </c>
      <c r="WO21" s="120">
        <v>0.3360062010595592</v>
      </c>
      <c r="WP21" s="120">
        <v>0.33476337425305031</v>
      </c>
      <c r="WQ21" s="120">
        <v>0.33476337425305058</v>
      </c>
      <c r="WR21" s="120">
        <v>0.33351389281567223</v>
      </c>
      <c r="WS21" s="120">
        <v>0.33351389281567279</v>
      </c>
      <c r="WT21" s="120">
        <v>0.3322577019631327</v>
      </c>
      <c r="WU21" s="120">
        <v>0.33225770196313259</v>
      </c>
      <c r="WV21" s="120">
        <v>0.33099474637525511</v>
      </c>
      <c r="WW21" s="120">
        <v>0.33099474637525561</v>
      </c>
      <c r="WX21" s="120">
        <v>0.32972497019200192</v>
      </c>
      <c r="WY21" s="120">
        <v>0.32972497019200198</v>
      </c>
      <c r="WZ21" s="120">
        <v>0.32844831700955962</v>
      </c>
      <c r="XA21" s="120">
        <v>0.32844831700955984</v>
      </c>
      <c r="XB21" s="120">
        <v>0.3271647298765239</v>
      </c>
      <c r="XC21" s="120">
        <v>0.32716472987652356</v>
      </c>
      <c r="XD21" s="120">
        <v>0.32587415129016661</v>
      </c>
      <c r="XE21" s="120">
        <v>0.32587415129016684</v>
      </c>
      <c r="XF21" s="120">
        <v>0.32457652319281344</v>
      </c>
      <c r="XG21" s="120">
        <v>0.32457652319281383</v>
      </c>
      <c r="XH21" s="120">
        <v>0.32327178696832848</v>
      </c>
      <c r="XI21" s="120">
        <v>0.32327178696832876</v>
      </c>
      <c r="XJ21" s="120">
        <v>0.32195988343872078</v>
      </c>
      <c r="XK21" s="120">
        <v>0.32195988343872123</v>
      </c>
      <c r="XL21" s="120">
        <v>0.3206407528608809</v>
      </c>
      <c r="XM21" s="120">
        <v>0.32064075286088134</v>
      </c>
      <c r="XN21" s="120">
        <v>0.3193143349234594</v>
      </c>
      <c r="XO21" s="120">
        <v>0.31931433492345923</v>
      </c>
      <c r="XP21" s="120">
        <v>0.31798056874389902</v>
      </c>
      <c r="XQ21" s="120">
        <v>0.31798056874389907</v>
      </c>
      <c r="XR21" s="120">
        <v>0.31663939286563159</v>
      </c>
      <c r="XS21" s="120">
        <v>0.31663939286563153</v>
      </c>
      <c r="XT21" s="120">
        <v>0.31529074525545192</v>
      </c>
      <c r="XU21" s="120">
        <v>0.3152907452554517</v>
      </c>
      <c r="XV21" s="120">
        <v>0.31393456330108088</v>
      </c>
      <c r="XW21" s="120">
        <v>0.31393456330108072</v>
      </c>
      <c r="XX21" s="120">
        <v>0.31257078380893677</v>
      </c>
      <c r="XY21" s="120">
        <v>0.31257078380893727</v>
      </c>
      <c r="XZ21" s="120">
        <v>0.31119934300212543</v>
      </c>
      <c r="YA21" s="120">
        <v>0.31119934300212543</v>
      </c>
      <c r="YB21" s="120">
        <v>0.30982017651866345</v>
      </c>
      <c r="YC21" s="120">
        <v>0.30982017651866323</v>
      </c>
      <c r="YD21" s="120">
        <v>0.30843321940995683</v>
      </c>
      <c r="YE21" s="120">
        <v>0.30843321940995655</v>
      </c>
      <c r="YF21" s="120">
        <v>0.30703840613954847</v>
      </c>
      <c r="YG21" s="120">
        <v>0.30703840613954908</v>
      </c>
      <c r="YH21" s="120">
        <v>0.30563567058215618</v>
      </c>
      <c r="YI21" s="120">
        <v>0.30563567058215668</v>
      </c>
      <c r="YJ21" s="120">
        <v>0.30422494602301364</v>
      </c>
      <c r="YK21" s="120">
        <v>0.30422494602301337</v>
      </c>
      <c r="YL21" s="120">
        <v>0.3028061651575441</v>
      </c>
      <c r="YM21" s="120">
        <v>0.30280616515754377</v>
      </c>
      <c r="YN21" s="120">
        <v>0.3013792600913871</v>
      </c>
      <c r="YO21" s="120">
        <v>0.30137926009138777</v>
      </c>
      <c r="YP21" s="120">
        <v>0.29994416234079541</v>
      </c>
      <c r="YQ21" s="120">
        <v>0.29994416234079613</v>
      </c>
      <c r="YR21" s="120">
        <v>0.29850080283343039</v>
      </c>
      <c r="YS21" s="120">
        <v>0.29850080283343072</v>
      </c>
      <c r="YT21" s="120">
        <v>0.29704911190958533</v>
      </c>
      <c r="YU21" s="120">
        <v>0.29704911190958583</v>
      </c>
      <c r="YV21" s="120">
        <v>0.29558901932385823</v>
      </c>
      <c r="YW21" s="120">
        <v>0.29558901932385817</v>
      </c>
      <c r="YX21" s="120">
        <v>0.29412045424730454</v>
      </c>
      <c r="YY21" s="120">
        <v>0.29412045424730493</v>
      </c>
      <c r="YZ21" s="120">
        <v>0.29264334527010377</v>
      </c>
      <c r="ZA21" s="120">
        <v>0.29264334527010366</v>
      </c>
      <c r="ZB21" s="120">
        <v>0.29115762040476861</v>
      </c>
      <c r="ZC21" s="120">
        <v>0.29115762040476872</v>
      </c>
      <c r="ZD21" s="120">
        <v>0.28966320708992832</v>
      </c>
      <c r="ZE21" s="120">
        <v>0.28966320708992849</v>
      </c>
      <c r="ZF21" s="120">
        <v>0.28816003219473185</v>
      </c>
      <c r="ZG21" s="120">
        <v>0.28816003219473169</v>
      </c>
      <c r="ZH21" s="120">
        <v>0.28664802202389739</v>
      </c>
      <c r="ZI21" s="120">
        <v>0.28664802202389744</v>
      </c>
      <c r="ZJ21" s="120">
        <v>0.28512710232345678</v>
      </c>
      <c r="ZK21" s="120">
        <v>0.28512710232345673</v>
      </c>
      <c r="ZL21" s="120">
        <v>0.28359719828723257</v>
      </c>
      <c r="ZM21" s="120">
        <v>0.28359719828723251</v>
      </c>
      <c r="ZN21" s="120">
        <v>0.28205823456409657</v>
      </c>
      <c r="ZO21" s="120">
        <v>0.28205823456409695</v>
      </c>
      <c r="ZP21" s="120">
        <v>0.28051013526605245</v>
      </c>
      <c r="ZQ21" s="120">
        <v>0.28051013526605201</v>
      </c>
      <c r="ZR21" s="120">
        <v>0.27895282397719567</v>
      </c>
      <c r="ZS21" s="120">
        <v>0.27895282397719545</v>
      </c>
      <c r="ZT21" s="120">
        <v>0.2773862237636075</v>
      </c>
      <c r="ZU21" s="120">
        <v>0.2773862237636075</v>
      </c>
      <c r="ZV21" s="120">
        <v>0.27581025718422963</v>
      </c>
      <c r="ZW21" s="120">
        <v>0.27581025718422947</v>
      </c>
      <c r="ZX21" s="120">
        <v>0.2742248463027861</v>
      </c>
      <c r="ZY21" s="120">
        <v>0.27422484630278604</v>
      </c>
      <c r="ZZ21" s="120">
        <v>0.27262991270081699</v>
      </c>
      <c r="AAA21" s="120">
        <v>0.27262991270081688</v>
      </c>
      <c r="AAB21" s="120">
        <v>0.27102537749187894</v>
      </c>
      <c r="AAC21" s="120">
        <v>0.2710253774918791</v>
      </c>
      <c r="AAD21" s="120">
        <v>0.26941116133699938</v>
      </c>
      <c r="AAE21" s="120">
        <v>0.26941116133699899</v>
      </c>
      <c r="AAF21" s="120">
        <v>0.2677871844614394</v>
      </c>
      <c r="AAG21" s="120">
        <v>0.26778718446143918</v>
      </c>
      <c r="AAH21" s="120">
        <v>0.2661533666728631</v>
      </c>
      <c r="AAI21" s="120">
        <v>0.26615336667286332</v>
      </c>
      <c r="AAJ21" s="120">
        <v>0.26450962738098088</v>
      </c>
      <c r="AAK21" s="120">
        <v>0.26450962738098094</v>
      </c>
      <c r="AAL21" s="120">
        <v>0.26285588561876316</v>
      </c>
      <c r="AAM21" s="120">
        <v>0.26285588561876316</v>
      </c>
      <c r="AAN21" s="120">
        <v>0.26119206006531165</v>
      </c>
      <c r="AAO21" s="120">
        <v>0.2611920600653117</v>
      </c>
      <c r="AAP21" s="120">
        <v>0.25951806907049624</v>
      </c>
      <c r="AAQ21" s="120">
        <v>0.25951806907049629</v>
      </c>
      <c r="AAR21" s="120">
        <v>0.25783383068144566</v>
      </c>
      <c r="AAS21" s="120">
        <v>0.25783383068144616</v>
      </c>
      <c r="AAT21" s="120">
        <v>0.25613926267101894</v>
      </c>
      <c r="AAU21" s="120">
        <v>0.25613926267101922</v>
      </c>
      <c r="AAV21" s="120">
        <v>0.25443428256836265</v>
      </c>
      <c r="AAW21" s="120">
        <v>0.25443428256836265</v>
      </c>
      <c r="AAX21" s="120">
        <v>0.25271880769167976</v>
      </c>
      <c r="AAY21" s="120">
        <v>0.25271880769167965</v>
      </c>
      <c r="AAZ21" s="120">
        <v>0.25099275518334641</v>
      </c>
      <c r="ABA21" s="120">
        <v>0.25099275518334668</v>
      </c>
      <c r="ABB21" s="120">
        <v>0.24925604204750546</v>
      </c>
      <c r="ABC21" s="120">
        <v>0.24925604204750534</v>
      </c>
      <c r="ABD21" s="120">
        <v>0.24750858519028987</v>
      </c>
      <c r="ABE21" s="120">
        <v>0.24750858519028987</v>
      </c>
      <c r="ABF21" s="120">
        <v>0.24575030146283119</v>
      </c>
      <c r="ABG21" s="120">
        <v>0.24575030146283114</v>
      </c>
      <c r="ABH21" s="120">
        <v>0.24398110770721312</v>
      </c>
      <c r="ABI21" s="120">
        <v>0.24398110770721301</v>
      </c>
      <c r="ABJ21" s="120">
        <v>0.24220092080554625</v>
      </c>
      <c r="ABK21" s="120">
        <v>0.24220092080554634</v>
      </c>
      <c r="ABL21" s="120">
        <v>0.2404096577323514</v>
      </c>
      <c r="ABM21" s="120">
        <v>0.24040965773235159</v>
      </c>
      <c r="ABN21" s="120">
        <v>0.23860723561044248</v>
      </c>
      <c r="ABO21" s="120">
        <v>0.23860723561044275</v>
      </c>
      <c r="ABP21" s="120">
        <v>0.23679357177051796</v>
      </c>
      <c r="ABQ21" s="120">
        <v>0.23679357177051796</v>
      </c>
      <c r="ABR21" s="120">
        <v>0.23496858381467989</v>
      </c>
      <c r="ABS21" s="120">
        <v>0.23496858381467967</v>
      </c>
      <c r="ABT21" s="120">
        <v>0.23313218968411778</v>
      </c>
      <c r="ABU21" s="120">
        <v>0.23313218968411786</v>
      </c>
      <c r="ABV21" s="120">
        <v>0.2312843077311961</v>
      </c>
      <c r="ABW21" s="120">
        <v>0.23128430773119613</v>
      </c>
      <c r="ABX21" s="120">
        <v>0.22942485679621288</v>
      </c>
      <c r="ABY21" s="120">
        <v>0.22942485679621272</v>
      </c>
      <c r="ABZ21" s="120">
        <v>0.22755375628910679</v>
      </c>
      <c r="ACA21" s="120">
        <v>0.22755375628910693</v>
      </c>
      <c r="ACB21" s="120">
        <v>0.225670926276406</v>
      </c>
      <c r="ACC21" s="120">
        <v>0.2256709262764057</v>
      </c>
      <c r="ACD21" s="120">
        <v>0.22377628757372942</v>
      </c>
      <c r="ACE21" s="120">
        <v>0.22377628757372933</v>
      </c>
      <c r="ACF21" s="120">
        <v>0.22186976184417945</v>
      </c>
      <c r="ACG21" s="120">
        <v>0.22186976184417931</v>
      </c>
      <c r="ACH21" s="120">
        <v>0.2199512717029663</v>
      </c>
      <c r="ACI21" s="120">
        <v>0.21995127170296619</v>
      </c>
      <c r="ACJ21" s="120">
        <v>0.21802074082864942</v>
      </c>
      <c r="ACK21" s="120">
        <v>0.21802074082864931</v>
      </c>
      <c r="ACL21" s="120">
        <v>0.21607809408138454</v>
      </c>
      <c r="ACM21" s="120">
        <v>0.21607809408138468</v>
      </c>
      <c r="ACN21" s="120">
        <v>0.21412325762860115</v>
      </c>
      <c r="ACO21" s="120">
        <v>0.21412325762860135</v>
      </c>
      <c r="ACP21" s="120">
        <v>0.21215615907855714</v>
      </c>
      <c r="ACQ21" s="120">
        <v>0.21215615907855725</v>
      </c>
      <c r="ACR21" s="120">
        <v>0.21017672762224299</v>
      </c>
      <c r="ACS21" s="120">
        <v>0.21017672762224354</v>
      </c>
      <c r="ACT21" s="120">
        <v>0.20818489418414482</v>
      </c>
      <c r="ACU21" s="120">
        <v>0.20818489418414501</v>
      </c>
      <c r="ACV21" s="120">
        <v>0.20618059158239518</v>
      </c>
      <c r="ACW21" s="120">
        <v>0.20618059158239507</v>
      </c>
      <c r="ACX21" s="120">
        <v>0.20416375469888812</v>
      </c>
      <c r="ACY21" s="120">
        <v>0.20416375469888801</v>
      </c>
      <c r="ACZ21" s="120">
        <v>0.20213432065995876</v>
      </c>
      <c r="ADA21" s="120">
        <v>0.20213432065995879</v>
      </c>
      <c r="ADB21" s="120">
        <v>0.20009222902827095</v>
      </c>
      <c r="ADC21" s="120">
        <v>0.2000922290282709</v>
      </c>
      <c r="ADD21" s="120">
        <v>0.19803742200659774</v>
      </c>
      <c r="ADE21" s="120">
        <v>0.19803742200659782</v>
      </c>
      <c r="ADF21" s="120">
        <v>0.19596984465421841</v>
      </c>
      <c r="ADG21" s="120">
        <v>0.19596984465421852</v>
      </c>
      <c r="ADH21" s="120">
        <v>0.19388944511670833</v>
      </c>
      <c r="ADI21" s="120">
        <v>0.19388944511670828</v>
      </c>
      <c r="ADJ21" s="120">
        <v>0.19179617486993605</v>
      </c>
      <c r="ADK21" s="120">
        <v>0.19179617486993603</v>
      </c>
      <c r="ADL21" s="120">
        <v>0.18968998897914813</v>
      </c>
      <c r="ADM21" s="120">
        <v>0.18968998897914813</v>
      </c>
      <c r="ADN21" s="120">
        <v>0.18757084637406293</v>
      </c>
      <c r="ADO21" s="120">
        <v>0.18757084637406291</v>
      </c>
      <c r="ADP21" s="120">
        <v>0.18543871014096444</v>
      </c>
      <c r="ADQ21" s="120">
        <v>0.18543871014096441</v>
      </c>
      <c r="ADR21" s="120">
        <v>0.18329354783284452</v>
      </c>
      <c r="ADS21" s="120">
        <v>0.18329354783284479</v>
      </c>
      <c r="ADT21" s="120">
        <v>0.18113533179871225</v>
      </c>
      <c r="ADU21" s="120">
        <v>0.18113533179871225</v>
      </c>
      <c r="ADV21" s="120">
        <v>0.17896403953325116</v>
      </c>
      <c r="ADW21" s="120">
        <v>0.17896403953325124</v>
      </c>
      <c r="ADX21" s="120">
        <v>0.17677965404809914</v>
      </c>
      <c r="ADY21" s="120">
        <v>0.17677965404809914</v>
      </c>
      <c r="ADZ21" s="120">
        <v>0.17458216426608172</v>
      </c>
      <c r="AEA21" s="120">
        <v>0.17458216426608156</v>
      </c>
      <c r="AEB21" s="120">
        <v>0.17237156543983884</v>
      </c>
      <c r="AEC21" s="120">
        <v>0.17237156543983873</v>
      </c>
      <c r="AED21" s="120">
        <v>0.17014785959635759</v>
      </c>
      <c r="AEE21" s="120">
        <v>0.17014785959635748</v>
      </c>
      <c r="AEF21" s="120">
        <v>0.16791105600903433</v>
      </c>
      <c r="AEG21" s="120">
        <v>0.16791105600903425</v>
      </c>
      <c r="AEH21" s="120">
        <v>0.16566117169897771</v>
      </c>
      <c r="AEI21" s="120">
        <v>0.16566117169897782</v>
      </c>
      <c r="AEJ21" s="120">
        <v>0.16339823196739298</v>
      </c>
      <c r="AEK21" s="120">
        <v>0.163398231967393</v>
      </c>
      <c r="AEL21" s="120">
        <v>0.16112227096097964</v>
      </c>
      <c r="AEM21" s="120">
        <v>0.16112227096097959</v>
      </c>
      <c r="AEN21" s="120">
        <v>0.15883333227241991</v>
      </c>
      <c r="AEO21" s="120">
        <v>0.15883333227241989</v>
      </c>
      <c r="AEP21" s="120">
        <v>0.15653146957815106</v>
      </c>
      <c r="AEQ21" s="120">
        <v>0.15653146957815106</v>
      </c>
      <c r="AER21" s="120">
        <v>0.15421674731575757</v>
      </c>
      <c r="AES21" s="120">
        <v>0.15421674731575774</v>
      </c>
      <c r="AET21" s="120">
        <v>0.15188924140346741</v>
      </c>
      <c r="AEU21" s="120">
        <v>0.15188924140346749</v>
      </c>
      <c r="AEV21" s="120">
        <v>0.14954904000438263</v>
      </c>
      <c r="AEW21" s="120">
        <v>0.14954904000438285</v>
      </c>
      <c r="AEX21" s="120">
        <v>0.14719624433825093</v>
      </c>
      <c r="AEY21" s="120">
        <v>0.14719624433825096</v>
      </c>
      <c r="AEZ21" s="120">
        <v>0.14483096954373903</v>
      </c>
      <c r="AFA21" s="120">
        <v>0.14483096954373911</v>
      </c>
      <c r="AFB21" s="120">
        <v>0.14245334559436551</v>
      </c>
      <c r="AFC21" s="120">
        <v>0.14245334559436548</v>
      </c>
      <c r="AFD21" s="120">
        <v>0.14006351827142779</v>
      </c>
      <c r="AFE21" s="120">
        <v>0.14006351827142804</v>
      </c>
      <c r="AFF21" s="120">
        <v>0.1376616501974656</v>
      </c>
      <c r="AFG21" s="120">
        <v>0.1376616501974656</v>
      </c>
      <c r="AFH21" s="120">
        <v>0.13524792193400162</v>
      </c>
      <c r="AFI21" s="120">
        <v>0.13524792193400165</v>
      </c>
      <c r="AFJ21" s="120">
        <v>0.13282253314752576</v>
      </c>
      <c r="AFK21" s="120">
        <v>0.13282253314752562</v>
      </c>
      <c r="AFL21" s="120">
        <v>0.13038570384790593</v>
      </c>
      <c r="AFM21" s="120">
        <v>0.13038570384790604</v>
      </c>
      <c r="AFN21" s="120">
        <v>0.12793767570364561</v>
      </c>
      <c r="AFO21" s="120">
        <v>0.1279376757036455</v>
      </c>
      <c r="AFP21" s="120">
        <v>0.12547871343864156</v>
      </c>
      <c r="AFQ21" s="120">
        <v>0.1254787134386417</v>
      </c>
      <c r="AFR21" s="120">
        <v>0.12300910631534764</v>
      </c>
      <c r="AFS21" s="120">
        <v>0.12300910631534762</v>
      </c>
      <c r="AFT21" s="120">
        <v>0.1205291697094884</v>
      </c>
      <c r="AFU21" s="120">
        <v>0.1205291697094884</v>
      </c>
      <c r="AFV21" s="120">
        <v>0.11803924678172648</v>
      </c>
      <c r="AFW21" s="120">
        <v>0.11803924678172645</v>
      </c>
      <c r="AFX21" s="120">
        <v>0.11553971025192666</v>
      </c>
      <c r="AFY21" s="120">
        <v>0.11553971025192668</v>
      </c>
      <c r="AFZ21" s="120">
        <v>0.11303096428191318</v>
      </c>
      <c r="AGA21" s="120">
        <v>0.11303096428191327</v>
      </c>
      <c r="AGB21" s="120">
        <v>0.11051344647284383</v>
      </c>
      <c r="AGC21" s="120">
        <v>0.11051344647284388</v>
      </c>
      <c r="AGD21" s="120">
        <v>0.10798762998355277</v>
      </c>
      <c r="AGE21" s="120">
        <v>0.10798762998355278</v>
      </c>
      <c r="AGF21" s="120">
        <v>0.10545402577641191</v>
      </c>
      <c r="AGG21" s="120">
        <v>0.1054540257764118</v>
      </c>
      <c r="AGH21" s="120">
        <v>0.10291318499743206</v>
      </c>
      <c r="AGI21" s="120">
        <v>0.10291318499743211</v>
      </c>
      <c r="AGJ21" s="120">
        <v>0.10036570149746149</v>
      </c>
      <c r="AGK21" s="120">
        <v>0.10036570149746149</v>
      </c>
      <c r="AGL21" s="120">
        <v>9.7812214501418776E-2</v>
      </c>
      <c r="AGM21" s="120">
        <v>9.7812214501418693E-2</v>
      </c>
      <c r="AGN21" s="120">
        <v>9.5253411432518059E-2</v>
      </c>
      <c r="AGO21" s="120">
        <v>9.5253411432518059E-2</v>
      </c>
      <c r="AGP21" s="120">
        <v>9.2690030898377851E-2</v>
      </c>
      <c r="AGQ21" s="120">
        <v>9.2690030898377962E-2</v>
      </c>
      <c r="AGR21" s="120">
        <v>9.0122865845732564E-2</v>
      </c>
      <c r="AGS21" s="120">
        <v>9.0122865845732592E-2</v>
      </c>
      <c r="AGT21" s="120">
        <v>8.7552766890170108E-2</v>
      </c>
      <c r="AGU21" s="120">
        <v>8.7552766890170136E-2</v>
      </c>
      <c r="AGV21" s="120">
        <v>8.4980645826853274E-2</v>
      </c>
      <c r="AGW21" s="120">
        <v>8.4980645826853357E-2</v>
      </c>
      <c r="AGX21" s="120">
        <v>8.2407479327526595E-2</v>
      </c>
      <c r="AGY21" s="120">
        <v>8.2407479327526498E-2</v>
      </c>
      <c r="AGZ21" s="120">
        <v>7.9834312828199763E-2</v>
      </c>
      <c r="AHA21" s="120">
        <v>7.9834312828199763E-2</v>
      </c>
      <c r="AHB21" s="120">
        <v>7.7262264610706635E-2</v>
      </c>
      <c r="AHC21" s="120">
        <v>7.7262264610706677E-2</v>
      </c>
      <c r="AHD21" s="120">
        <v>7.4692530079766103E-2</v>
      </c>
      <c r="AHE21" s="120">
        <v>7.4692530079766103E-2</v>
      </c>
      <c r="AHF21" s="120">
        <v>7.2126386235175144E-2</v>
      </c>
      <c r="AHG21" s="120">
        <v>7.2126386235175213E-2</v>
      </c>
      <c r="AHH21" s="120">
        <v>6.9565196336230165E-2</v>
      </c>
      <c r="AHI21" s="120">
        <v>6.9565196336230178E-2</v>
      </c>
      <c r="AHJ21" s="120">
        <v>6.7010414752295133E-2</v>
      </c>
      <c r="AHK21" s="120">
        <v>6.7010414752295092E-2</v>
      </c>
      <c r="AHL21" s="120">
        <v>6.4463591989493738E-2</v>
      </c>
      <c r="AHM21" s="120">
        <v>6.446359198949371E-2</v>
      </c>
      <c r="AHN21" s="120">
        <v>6.1926379878627438E-2</v>
      </c>
      <c r="AHO21" s="120">
        <v>6.1926379878627466E-2</v>
      </c>
      <c r="AHP21" s="120">
        <v>5.9400536903433498E-2</v>
      </c>
      <c r="AHQ21" s="120">
        <v>5.9400536903433505E-2</v>
      </c>
      <c r="AHR21" s="120">
        <v>5.6887933640980805E-2</v>
      </c>
      <c r="AHS21" s="120">
        <v>5.6887933640980812E-2</v>
      </c>
      <c r="AHT21" s="120">
        <v>5.4390558277088399E-2</v>
      </c>
      <c r="AHU21" s="120">
        <v>5.4390558277088386E-2</v>
      </c>
      <c r="AHV21" s="120">
        <v>5.1910522148838435E-2</v>
      </c>
      <c r="AHW21" s="120">
        <v>5.1910522148838428E-2</v>
      </c>
      <c r="AHX21" s="120">
        <v>4.9450065253179964E-2</v>
      </c>
      <c r="AHY21" s="120">
        <v>4.9450065253179944E-2</v>
      </c>
      <c r="AHZ21" s="120">
        <v>4.7011561644854011E-2</v>
      </c>
      <c r="AIA21" s="120">
        <v>4.7011561644854045E-2</v>
      </c>
      <c r="AIB21" s="120">
        <v>4.4597524627915941E-2</v>
      </c>
      <c r="AIC21" s="120">
        <v>4.4597524627915941E-2</v>
      </c>
      <c r="AID21" s="120">
        <v>4.2210611622404193E-2</v>
      </c>
      <c r="AIE21" s="120">
        <v>4.2210611622404193E-2</v>
      </c>
      <c r="AIF21" s="120">
        <v>3.9853628560535162E-2</v>
      </c>
      <c r="AIG21" s="120">
        <v>3.9853628560535183E-2</v>
      </c>
      <c r="AIH21" s="120">
        <v>3.7529533634413151E-2</v>
      </c>
      <c r="AII21" s="120">
        <v>3.7529533634413199E-2</v>
      </c>
      <c r="AIJ21" s="120">
        <v>3.5241440178747481E-2</v>
      </c>
      <c r="AIK21" s="120">
        <v>3.5241440178747446E-2</v>
      </c>
      <c r="AIL21" s="120">
        <v>3.299261842647621E-2</v>
      </c>
      <c r="AIM21" s="120">
        <v>3.2992618426476175E-2</v>
      </c>
      <c r="AIN21" s="120">
        <v>3.0786495821399931E-2</v>
      </c>
      <c r="AIO21" s="120">
        <v>3.0786495821399952E-2</v>
      </c>
      <c r="AIP21" s="120">
        <v>2.8626655508737886E-2</v>
      </c>
      <c r="AIQ21" s="120">
        <v>2.8626655508737879E-2</v>
      </c>
      <c r="AIR21" s="120">
        <v>2.6516832550684842E-2</v>
      </c>
      <c r="AIS21" s="120">
        <v>2.6516832550684818E-2</v>
      </c>
      <c r="AIT21" s="120">
        <v>2.4460907328324372E-2</v>
      </c>
      <c r="AIU21" s="120">
        <v>2.4460907328324375E-2</v>
      </c>
      <c r="AIV21" s="120">
        <v>2.246289549250929E-2</v>
      </c>
      <c r="AIW21" s="120">
        <v>2.2462895492509287E-2</v>
      </c>
      <c r="AIX21" s="120">
        <v>2.052693371370707E-2</v>
      </c>
      <c r="AIY21" s="120">
        <v>2.0526933713707073E-2</v>
      </c>
      <c r="AIZ21" s="120">
        <v>1.8657260354021009E-2</v>
      </c>
      <c r="AJA21" s="120">
        <v>1.8657260354021002E-2</v>
      </c>
      <c r="AJB21" s="120">
        <v>1.6858190044281129E-2</v>
      </c>
      <c r="AJC21" s="120">
        <v>1.6858190044281133E-2</v>
      </c>
      <c r="AJD21" s="120">
        <v>1.5134080997447084E-2</v>
      </c>
      <c r="AJE21" s="120">
        <v>1.5134080997447084E-2</v>
      </c>
      <c r="AJF21" s="120">
        <v>1.348929373119186E-2</v>
      </c>
      <c r="AJG21" s="120">
        <v>1.3489293731191858E-2</v>
      </c>
      <c r="AJH21" s="120">
        <v>1.1928139715763173E-2</v>
      </c>
      <c r="AJI21" s="120">
        <v>1.1928139715763172E-2</v>
      </c>
      <c r="AJJ21" s="120">
        <v>1.0454818321892182E-2</v>
      </c>
      <c r="AJK21" s="120">
        <v>1.0454818321892182E-2</v>
      </c>
      <c r="AJL21" s="120">
        <v>9.0733403395871753E-3</v>
      </c>
      <c r="AJM21" s="120">
        <v>9.073340339587177E-3</v>
      </c>
      <c r="AJN21" s="120">
        <v>7.7874363057435225E-3</v>
      </c>
      <c r="AJO21" s="120">
        <v>7.7874363057435234E-3</v>
      </c>
      <c r="AJP21" s="120">
        <v>6.6004479668109193E-3</v>
      </c>
      <c r="AJQ21" s="120">
        <v>6.6004479668109184E-3</v>
      </c>
      <c r="AJR21" s="120">
        <v>5.5152014855011089E-3</v>
      </c>
      <c r="AJS21" s="120">
        <v>5.5152014855011089E-3</v>
      </c>
      <c r="AJT21" s="120">
        <v>4.5338615821890471E-3</v>
      </c>
      <c r="AJU21" s="120">
        <v>4.5338615821890471E-3</v>
      </c>
      <c r="AJV21" s="120">
        <v>3.6577668279278441E-3</v>
      </c>
      <c r="AJW21" s="120">
        <v>3.6577668279278441E-3</v>
      </c>
      <c r="AJX21" s="120">
        <v>2.8872479742858559E-3</v>
      </c>
      <c r="AJY21" s="120">
        <v>2.8872479742858555E-3</v>
      </c>
      <c r="AJZ21" s="120">
        <v>2.2214337732293639E-3</v>
      </c>
      <c r="AKA21" s="120">
        <v>2.2214337732293643E-3</v>
      </c>
      <c r="AKB21" s="120">
        <v>1.6580525261815637E-3</v>
      </c>
      <c r="AKC21" s="120">
        <v>1.6580525261815637E-3</v>
      </c>
      <c r="AKD21" s="120">
        <v>1.1932429624721408E-3</v>
      </c>
      <c r="AKE21" s="120">
        <v>1.1932429624721406E-3</v>
      </c>
      <c r="AKF21" s="120">
        <v>8.2139531150460232E-4</v>
      </c>
      <c r="AKG21" s="120">
        <v>8.2139531150460254E-4</v>
      </c>
      <c r="AKH21" s="120">
        <v>5.3505273535847675E-4</v>
      </c>
      <c r="AKI21" s="120">
        <v>5.3505273535847664E-4</v>
      </c>
      <c r="AKJ21" s="120">
        <v>3.2491423189640045E-4</v>
      </c>
      <c r="AKK21" s="120">
        <v>3.2491423189640045E-4</v>
      </c>
      <c r="AKL21" s="120">
        <v>1.7999112606048584E-4</v>
      </c>
      <c r="AKM21" s="120">
        <v>1.7999112606048584E-4</v>
      </c>
      <c r="AKN21" s="120">
        <v>8.7976455688476563E-5</v>
      </c>
      <c r="AKO21" s="120">
        <v>8.7976455688476563E-5</v>
      </c>
      <c r="AKP21" s="120">
        <v>3.5881996154785156E-5</v>
      </c>
      <c r="AKQ21" s="120">
        <v>3.5881996154785156E-5</v>
      </c>
      <c r="AKR21" s="120">
        <v>1.0967254638671875E-5</v>
      </c>
      <c r="AKS21" s="120">
        <v>1.0967254638671875E-5</v>
      </c>
      <c r="AKT21" s="120">
        <v>1.9073486328125E-6</v>
      </c>
      <c r="AKU21" s="120" t="s">
        <v>105</v>
      </c>
      <c r="AKV21" s="120" t="s">
        <v>105</v>
      </c>
      <c r="AKW21" s="120" t="s">
        <v>105</v>
      </c>
      <c r="AKX21" s="120" t="s">
        <v>105</v>
      </c>
      <c r="AKY21" s="120" t="s">
        <v>105</v>
      </c>
      <c r="AKZ21" s="120" t="s">
        <v>105</v>
      </c>
      <c r="ALA21" s="120" t="s">
        <v>105</v>
      </c>
      <c r="ALB21" s="120" t="s">
        <v>105</v>
      </c>
      <c r="ALC21" s="120" t="s">
        <v>105</v>
      </c>
      <c r="ALD21" s="120" t="s">
        <v>105</v>
      </c>
      <c r="ALE21" s="120" t="s">
        <v>105</v>
      </c>
      <c r="ALF21" s="120" t="s">
        <v>105</v>
      </c>
      <c r="ALG21" s="120" t="s">
        <v>105</v>
      </c>
      <c r="ALH21" s="120" t="s">
        <v>105</v>
      </c>
      <c r="ALI21" s="120" t="s">
        <v>105</v>
      </c>
      <c r="ALJ21" s="120" t="s">
        <v>105</v>
      </c>
      <c r="ALK21" s="120" t="s">
        <v>105</v>
      </c>
      <c r="ALL21" s="120" t="s">
        <v>105</v>
      </c>
      <c r="ALM21" s="120" t="s">
        <v>105</v>
      </c>
      <c r="ALN21" s="120"/>
    </row>
    <row r="22" spans="1:1002" hidden="1">
      <c r="A22" s="119">
        <v>21</v>
      </c>
      <c r="B22" s="120">
        <v>0.52731202535709132</v>
      </c>
      <c r="C22" s="120">
        <v>0.52689889832410131</v>
      </c>
      <c r="D22" s="120">
        <v>0.52689899430781129</v>
      </c>
      <c r="E22" s="120">
        <v>0.52648479074334875</v>
      </c>
      <c r="F22" s="120">
        <v>0.52648488498778634</v>
      </c>
      <c r="G22" s="120">
        <v>0.52606960025246208</v>
      </c>
      <c r="H22" s="120">
        <v>0.52606969278170579</v>
      </c>
      <c r="I22" s="120">
        <v>0.52565332220841321</v>
      </c>
      <c r="J22" s="120">
        <v>0.52565341304632685</v>
      </c>
      <c r="K22" s="120">
        <v>0.52523595194003148</v>
      </c>
      <c r="L22" s="120">
        <v>0.52523604111027145</v>
      </c>
      <c r="M22" s="120">
        <v>0.52481748474779333</v>
      </c>
      <c r="N22" s="120">
        <v>0.52481757227380699</v>
      </c>
      <c r="O22" s="120">
        <v>0.5243979159036134</v>
      </c>
      <c r="P22" s="120">
        <v>0.5243980018086345</v>
      </c>
      <c r="Q22" s="120">
        <v>0.52397724065062057</v>
      </c>
      <c r="R22" s="120">
        <v>0.52397732495767746</v>
      </c>
      <c r="S22" s="120">
        <v>0.52355545420294824</v>
      </c>
      <c r="T22" s="120">
        <v>0.52355553693485679</v>
      </c>
      <c r="U22" s="120">
        <v>0.52313255174550854</v>
      </c>
      <c r="V22" s="120">
        <v>0.52313263292487622</v>
      </c>
      <c r="W22" s="120">
        <v>0.5227085284337728</v>
      </c>
      <c r="X22" s="120">
        <v>0.52270860808300013</v>
      </c>
      <c r="Y22" s="120">
        <v>0.52228337939354808</v>
      </c>
      <c r="Z22" s="120">
        <v>0.52228345753482541</v>
      </c>
      <c r="AA22" s="120">
        <v>0.52185709972075112</v>
      </c>
      <c r="AB22" s="120">
        <v>0.52185717637606421</v>
      </c>
      <c r="AC22" s="120">
        <v>0.52142968448118376</v>
      </c>
      <c r="AD22" s="120">
        <v>0.52142975967230698</v>
      </c>
      <c r="AE22" s="120">
        <v>0.52100112871029325</v>
      </c>
      <c r="AF22" s="120">
        <v>0.52100120245879933</v>
      </c>
      <c r="AG22" s="120">
        <v>0.52057142741295415</v>
      </c>
      <c r="AH22" s="120">
        <v>0.52057149974020367</v>
      </c>
      <c r="AI22" s="120">
        <v>0.52014057556322046</v>
      </c>
      <c r="AJ22" s="120">
        <v>0.52014064649037184</v>
      </c>
      <c r="AK22" s="120">
        <v>0.51970856810409793</v>
      </c>
      <c r="AL22" s="120">
        <v>0.51970863765210473</v>
      </c>
      <c r="AM22" s="120">
        <v>0.51927539994730465</v>
      </c>
      <c r="AN22" s="120">
        <v>0.51927546813691294</v>
      </c>
      <c r="AO22" s="120">
        <v>0.51884106597302615</v>
      </c>
      <c r="AP22" s="120">
        <v>0.51884113282478028</v>
      </c>
      <c r="AQ22" s="120">
        <v>0.51840556102967572</v>
      </c>
      <c r="AR22" s="120">
        <v>0.51840562656391287</v>
      </c>
      <c r="AS22" s="120">
        <v>0.51796887993364882</v>
      </c>
      <c r="AT22" s="120">
        <v>0.51796894417050443</v>
      </c>
      <c r="AU22" s="120">
        <v>0.51753101746907437</v>
      </c>
      <c r="AV22" s="120">
        <v>0.51753108042848261</v>
      </c>
      <c r="AW22" s="120">
        <v>0.51709196838756544</v>
      </c>
      <c r="AX22" s="120">
        <v>0.51709203008925686</v>
      </c>
      <c r="AY22" s="120">
        <v>0.51665172740796828</v>
      </c>
      <c r="AZ22" s="120">
        <v>0.51665178787147059</v>
      </c>
      <c r="BA22" s="120">
        <v>0.51621028921610523</v>
      </c>
      <c r="BB22" s="120">
        <v>0.51621034846074731</v>
      </c>
      <c r="BC22" s="120">
        <v>0.51576764846452139</v>
      </c>
      <c r="BD22" s="120">
        <v>0.51576770650942994</v>
      </c>
      <c r="BE22" s="120">
        <v>0.51532379977222031</v>
      </c>
      <c r="BF22" s="120">
        <v>0.51532385663632407</v>
      </c>
      <c r="BG22" s="120">
        <v>0.5148787377244074</v>
      </c>
      <c r="BH22" s="120">
        <v>0.51487879342643406</v>
      </c>
      <c r="BI22" s="120">
        <v>0.51443245687222372</v>
      </c>
      <c r="BJ22" s="120">
        <v>0.51443251143070268</v>
      </c>
      <c r="BK22" s="120">
        <v>0.51398495173247749</v>
      </c>
      <c r="BL22" s="120">
        <v>0.51398500516574097</v>
      </c>
      <c r="BM22" s="120">
        <v>0.51353621678737582</v>
      </c>
      <c r="BN22" s="120">
        <v>0.51353626911355987</v>
      </c>
      <c r="BO22" s="120">
        <v>0.51308624648425638</v>
      </c>
      <c r="BP22" s="120">
        <v>0.5130862977212971</v>
      </c>
      <c r="BQ22" s="120">
        <v>0.51263503523530785</v>
      </c>
      <c r="BR22" s="120">
        <v>0.51263508540094882</v>
      </c>
      <c r="BS22" s="120">
        <v>0.51218257741729623</v>
      </c>
      <c r="BT22" s="120">
        <v>0.51218262652908442</v>
      </c>
      <c r="BU22" s="120">
        <v>0.51172886737128409</v>
      </c>
      <c r="BV22" s="120">
        <v>0.51172891544657229</v>
      </c>
      <c r="BW22" s="120">
        <v>0.51127389940234658</v>
      </c>
      <c r="BX22" s="120">
        <v>0.51127394645829538</v>
      </c>
      <c r="BY22" s="120">
        <v>0.5108176677792936</v>
      </c>
      <c r="BZ22" s="120">
        <v>0.51081771383287033</v>
      </c>
      <c r="CA22" s="120">
        <v>0.51036016673437457</v>
      </c>
      <c r="CB22" s="120">
        <v>0.51036021180235225</v>
      </c>
      <c r="CC22" s="120">
        <v>0.50990139046298821</v>
      </c>
      <c r="CD22" s="120">
        <v>0.50990143456195014</v>
      </c>
      <c r="CE22" s="120">
        <v>0.50944133312339623</v>
      </c>
      <c r="CF22" s="120">
        <v>0.50944137626973518</v>
      </c>
      <c r="CG22" s="120">
        <v>0.50897998883642115</v>
      </c>
      <c r="CH22" s="120">
        <v>0.50898003104634115</v>
      </c>
      <c r="CI22" s="120">
        <v>0.50851735168514856</v>
      </c>
      <c r="CJ22" s="120">
        <v>0.50851739297466214</v>
      </c>
      <c r="CK22" s="120">
        <v>0.50805341571462737</v>
      </c>
      <c r="CL22" s="120">
        <v>0.50805345609956276</v>
      </c>
      <c r="CM22" s="120">
        <v>0.50758817493156483</v>
      </c>
      <c r="CN22" s="120">
        <v>0.50758821442756119</v>
      </c>
      <c r="CO22" s="120">
        <v>0.50712162330401811</v>
      </c>
      <c r="CP22" s="120">
        <v>0.50712166192652619</v>
      </c>
      <c r="CQ22" s="120">
        <v>0.50665375476108254</v>
      </c>
      <c r="CR22" s="120">
        <v>0.50665379252537224</v>
      </c>
      <c r="CS22" s="120">
        <v>0.50618456319258387</v>
      </c>
      <c r="CT22" s="120">
        <v>0.50618460011373645</v>
      </c>
      <c r="CU22" s="120">
        <v>0.50571404244875373</v>
      </c>
      <c r="CV22" s="120">
        <v>0.5057140785416695</v>
      </c>
      <c r="CW22" s="120">
        <v>0.50524218633991635</v>
      </c>
      <c r="CX22" s="120">
        <v>0.50524222161931154</v>
      </c>
      <c r="CY22" s="120">
        <v>0.50476898863616504</v>
      </c>
      <c r="CZ22" s="120">
        <v>0.50476902311657212</v>
      </c>
      <c r="DA22" s="120">
        <v>0.50429444306703097</v>
      </c>
      <c r="DB22" s="120">
        <v>0.50429447676280581</v>
      </c>
      <c r="DC22" s="120">
        <v>0.50381854332116172</v>
      </c>
      <c r="DD22" s="120">
        <v>0.50381857624647963</v>
      </c>
      <c r="DE22" s="120">
        <v>0.50334128304598558</v>
      </c>
      <c r="DF22" s="120">
        <v>0.50334131521484027</v>
      </c>
      <c r="DG22" s="120">
        <v>0.50286265584737799</v>
      </c>
      <c r="DH22" s="120">
        <v>0.50286268727358618</v>
      </c>
      <c r="DI22" s="120">
        <v>0.5023826552893158</v>
      </c>
      <c r="DJ22" s="120">
        <v>0.50238268598651892</v>
      </c>
      <c r="DK22" s="120">
        <v>0.50190127489354763</v>
      </c>
      <c r="DL22" s="120">
        <v>0.50190130487520956</v>
      </c>
      <c r="DM22" s="120">
        <v>0.50141850813923727</v>
      </c>
      <c r="DN22" s="120">
        <v>0.50141853741864673</v>
      </c>
      <c r="DO22" s="120">
        <v>0.50093434846262153</v>
      </c>
      <c r="DP22" s="120">
        <v>0.50093437705289345</v>
      </c>
      <c r="DQ22" s="120">
        <v>0.5004487892566557</v>
      </c>
      <c r="DR22" s="120">
        <v>0.50044881717073186</v>
      </c>
      <c r="DS22" s="120">
        <v>0.49996182387065635</v>
      </c>
      <c r="DT22" s="120">
        <v>0.4999618511213082</v>
      </c>
      <c r="DU22" s="120">
        <v>0.49947344560994833</v>
      </c>
      <c r="DV22" s="120">
        <v>0.49947347220977478</v>
      </c>
      <c r="DW22" s="120">
        <v>0.49898364773549464</v>
      </c>
      <c r="DX22" s="120">
        <v>0.49898367369692526</v>
      </c>
      <c r="DY22" s="120">
        <v>0.49849242346353489</v>
      </c>
      <c r="DZ22" s="120">
        <v>0.49849244879883015</v>
      </c>
      <c r="EA22" s="120">
        <v>0.49799976596521323</v>
      </c>
      <c r="EB22" s="120">
        <v>0.4979997906864671</v>
      </c>
      <c r="EC22" s="120">
        <v>0.49750566836620713</v>
      </c>
      <c r="ED22" s="120">
        <v>0.49750569248534493</v>
      </c>
      <c r="EE22" s="120">
        <v>0.49701012374634623</v>
      </c>
      <c r="EF22" s="120">
        <v>0.49701014727513054</v>
      </c>
      <c r="EG22" s="120">
        <v>0.49651312513923679</v>
      </c>
      <c r="EH22" s="120">
        <v>0.49651314808926383</v>
      </c>
      <c r="EI22" s="120">
        <v>0.4960146655318729</v>
      </c>
      <c r="EJ22" s="120">
        <v>0.49601468791457531</v>
      </c>
      <c r="EK22" s="120">
        <v>0.49551473786424755</v>
      </c>
      <c r="EL22" s="120">
        <v>0.49551475969089814</v>
      </c>
      <c r="EM22" s="120">
        <v>0.49501333502896333</v>
      </c>
      <c r="EN22" s="120">
        <v>0.49501335631067112</v>
      </c>
      <c r="EO22" s="120">
        <v>0.49451044987083409</v>
      </c>
      <c r="EP22" s="120">
        <v>0.49451047061855002</v>
      </c>
      <c r="EQ22" s="120">
        <v>0.49400607518648387</v>
      </c>
      <c r="ER22" s="120">
        <v>0.49400609541099955</v>
      </c>
      <c r="ES22" s="120">
        <v>0.49350020372394338</v>
      </c>
      <c r="ET22" s="120">
        <v>0.49350022343589289</v>
      </c>
      <c r="EU22" s="120">
        <v>0.49299282818224216</v>
      </c>
      <c r="EV22" s="120">
        <v>0.49299284739210314</v>
      </c>
      <c r="EW22" s="120">
        <v>0.49248394121099492</v>
      </c>
      <c r="EX22" s="120">
        <v>0.49248395992908961</v>
      </c>
      <c r="EY22" s="120">
        <v>0.49197353540998551</v>
      </c>
      <c r="EZ22" s="120">
        <v>0.49197355364648249</v>
      </c>
      <c r="FA22" s="120">
        <v>0.49146160332874561</v>
      </c>
      <c r="FB22" s="120">
        <v>0.49146162109366054</v>
      </c>
      <c r="FC22" s="120">
        <v>0.49094813746612975</v>
      </c>
      <c r="FD22" s="120">
        <v>0.49094815476932657</v>
      </c>
      <c r="FE22" s="120">
        <v>0.490433130269886</v>
      </c>
      <c r="FF22" s="120">
        <v>0.49043314712107822</v>
      </c>
      <c r="FG22" s="120">
        <v>0.48991657413622236</v>
      </c>
      <c r="FH22" s="120">
        <v>0.48991659054497372</v>
      </c>
      <c r="FI22" s="120">
        <v>0.48939846140936771</v>
      </c>
      <c r="FJ22" s="120">
        <v>0.48939847738509429</v>
      </c>
      <c r="FK22" s="120">
        <v>0.48887878438112925</v>
      </c>
      <c r="FL22" s="120">
        <v>0.48887879993310124</v>
      </c>
      <c r="FM22" s="120">
        <v>0.48835753529044756</v>
      </c>
      <c r="FN22" s="120">
        <v>0.48835755042778772</v>
      </c>
      <c r="FO22" s="120">
        <v>0.48783470632294118</v>
      </c>
      <c r="FP22" s="120">
        <v>0.48783472105462933</v>
      </c>
      <c r="FQ22" s="120">
        <v>0.48731028961045353</v>
      </c>
      <c r="FR22" s="120">
        <v>0.48731030394532571</v>
      </c>
      <c r="FS22" s="120">
        <v>0.48678427723059042</v>
      </c>
      <c r="FT22" s="120">
        <v>0.48678429117734068</v>
      </c>
      <c r="FU22" s="120">
        <v>0.48625666120625438</v>
      </c>
      <c r="FV22" s="120">
        <v>0.48625667477343743</v>
      </c>
      <c r="FW22" s="120">
        <v>0.48572743350517505</v>
      </c>
      <c r="FX22" s="120">
        <v>0.48572744670120438</v>
      </c>
      <c r="FY22" s="120">
        <v>0.48519658603943333</v>
      </c>
      <c r="FZ22" s="120">
        <v>0.48519659887258593</v>
      </c>
      <c r="GA22" s="120">
        <v>0.484664110664981</v>
      </c>
      <c r="GB22" s="120">
        <v>0.48466412314339585</v>
      </c>
      <c r="GC22" s="120">
        <v>0.4841299991811569</v>
      </c>
      <c r="GD22" s="120">
        <v>0.48413001131283812</v>
      </c>
      <c r="GE22" s="120">
        <v>0.48359424333019524</v>
      </c>
      <c r="GF22" s="120">
        <v>0.48359425512301302</v>
      </c>
      <c r="GG22" s="120">
        <v>0.48305683479673273</v>
      </c>
      <c r="GH22" s="120">
        <v>0.48305684625842293</v>
      </c>
      <c r="GI22" s="120">
        <v>0.48251776520730577</v>
      </c>
      <c r="GJ22" s="120">
        <v>0.48251777634547333</v>
      </c>
      <c r="GK22" s="120">
        <v>0.4819770261298465</v>
      </c>
      <c r="GL22" s="120">
        <v>0.48197703695196609</v>
      </c>
      <c r="GM22" s="120">
        <v>0.48143460907317248</v>
      </c>
      <c r="GN22" s="120">
        <v>0.48143461958658923</v>
      </c>
      <c r="GO22" s="120">
        <v>0.48089050548647161</v>
      </c>
      <c r="GP22" s="120">
        <v>0.48089051569840313</v>
      </c>
      <c r="GQ22" s="120">
        <v>0.48034470675877772</v>
      </c>
      <c r="GR22" s="120">
        <v>0.48034471667631573</v>
      </c>
      <c r="GS22" s="120">
        <v>0.4797972042184484</v>
      </c>
      <c r="GT22" s="120">
        <v>0.47979721384855767</v>
      </c>
      <c r="GU22" s="120">
        <v>0.47924798913262939</v>
      </c>
      <c r="GV22" s="120">
        <v>0.4792479984821516</v>
      </c>
      <c r="GW22" s="120">
        <v>0.47869705270671892</v>
      </c>
      <c r="GX22" s="120">
        <v>0.47869706178237315</v>
      </c>
      <c r="GY22" s="120">
        <v>0.4781443860838227</v>
      </c>
      <c r="GZ22" s="120">
        <v>0.47814439489220723</v>
      </c>
      <c r="HA22" s="120">
        <v>0.47758998034420885</v>
      </c>
      <c r="HB22" s="120">
        <v>0.47758998889180021</v>
      </c>
      <c r="HC22" s="120">
        <v>0.47703382650474763</v>
      </c>
      <c r="HD22" s="120">
        <v>0.47703383479790551</v>
      </c>
      <c r="HE22" s="120">
        <v>0.47647591551835672</v>
      </c>
      <c r="HF22" s="120">
        <v>0.47647592356332269</v>
      </c>
      <c r="HG22" s="120">
        <v>0.47591623827343138</v>
      </c>
      <c r="HH22" s="120">
        <v>0.47591624607633054</v>
      </c>
      <c r="HI22" s="120">
        <v>0.47535478559327332</v>
      </c>
      <c r="HJ22" s="120">
        <v>0.47535479316011692</v>
      </c>
      <c r="HK22" s="120">
        <v>0.47479154823551456</v>
      </c>
      <c r="HL22" s="120">
        <v>0.47479155557219921</v>
      </c>
      <c r="HM22" s="120">
        <v>0.4742265168915285</v>
      </c>
      <c r="HN22" s="120">
        <v>0.47422652400383891</v>
      </c>
      <c r="HO22" s="120">
        <v>0.47365968218584348</v>
      </c>
      <c r="HP22" s="120">
        <v>0.47365968907945444</v>
      </c>
      <c r="HQ22" s="120">
        <v>0.47309103467554686</v>
      </c>
      <c r="HR22" s="120">
        <v>0.4730910413560222</v>
      </c>
      <c r="HS22" s="120">
        <v>0.47252056484967814</v>
      </c>
      <c r="HT22" s="120">
        <v>0.47252057132247527</v>
      </c>
      <c r="HU22" s="120">
        <v>0.47194826312862365</v>
      </c>
      <c r="HV22" s="120">
        <v>0.47194826939909035</v>
      </c>
      <c r="HW22" s="120">
        <v>0.47137411986349748</v>
      </c>
      <c r="HX22" s="120">
        <v>0.47137412593687811</v>
      </c>
      <c r="HY22" s="120">
        <v>0.4707981253355234</v>
      </c>
      <c r="HZ22" s="120">
        <v>0.47079813121695824</v>
      </c>
      <c r="IA22" s="120">
        <v>0.47022026975540288</v>
      </c>
      <c r="IB22" s="120">
        <v>0.47022027544992717</v>
      </c>
      <c r="IC22" s="120">
        <v>0.46964054326268034</v>
      </c>
      <c r="ID22" s="120">
        <v>0.46964054877522965</v>
      </c>
      <c r="IE22" s="120">
        <v>0.46905893592510189</v>
      </c>
      <c r="IF22" s="120">
        <v>0.46905894126051029</v>
      </c>
      <c r="IG22" s="120">
        <v>0.46847543773796696</v>
      </c>
      <c r="IH22" s="120">
        <v>0.46847544290096971</v>
      </c>
      <c r="II22" s="120">
        <v>0.46789003862347001</v>
      </c>
      <c r="IJ22" s="120">
        <v>0.46789004361870501</v>
      </c>
      <c r="IK22" s="120">
        <v>0.46730272843004061</v>
      </c>
      <c r="IL22" s="120">
        <v>0.46730273326204774</v>
      </c>
      <c r="IM22" s="120">
        <v>0.46671349693167108</v>
      </c>
      <c r="IN22" s="120">
        <v>0.46671350160489755</v>
      </c>
      <c r="IO22" s="120">
        <v>0.46612233382724166</v>
      </c>
      <c r="IP22" s="120">
        <v>0.46612233834603845</v>
      </c>
      <c r="IQ22" s="120">
        <v>0.46552922873983449</v>
      </c>
      <c r="IR22" s="120">
        <v>0.46552923310846123</v>
      </c>
      <c r="IS22" s="120">
        <v>0.46493417121604347</v>
      </c>
      <c r="IT22" s="120">
        <v>0.46493417543866866</v>
      </c>
      <c r="IU22" s="120">
        <v>0.46433715072527443</v>
      </c>
      <c r="IV22" s="120">
        <v>0.46433715480597576</v>
      </c>
      <c r="IW22" s="120">
        <v>0.46373815665904111</v>
      </c>
      <c r="IX22" s="120">
        <v>0.46373816060180739</v>
      </c>
      <c r="IY22" s="120">
        <v>0.46313717833024648</v>
      </c>
      <c r="IZ22" s="120">
        <v>0.46313718213897953</v>
      </c>
      <c r="JA22" s="120">
        <v>0.46253420497246506</v>
      </c>
      <c r="JB22" s="120">
        <v>0.46253420865098072</v>
      </c>
      <c r="JC22" s="120">
        <v>0.4619292257392143</v>
      </c>
      <c r="JD22" s="120">
        <v>0.46192922929124236</v>
      </c>
      <c r="JE22" s="120">
        <v>0.46132222970321285</v>
      </c>
      <c r="JF22" s="120">
        <v>0.46132223313240101</v>
      </c>
      <c r="JG22" s="120">
        <v>0.46071320585564129</v>
      </c>
      <c r="JH22" s="120">
        <v>0.46071320916555275</v>
      </c>
      <c r="JI22" s="120">
        <v>0.46010214310538278</v>
      </c>
      <c r="JJ22" s="120">
        <v>0.46010214629950158</v>
      </c>
      <c r="JK22" s="120">
        <v>0.45948903027826854</v>
      </c>
      <c r="JL22" s="120">
        <v>0.45948903335999713</v>
      </c>
      <c r="JM22" s="120">
        <v>0.45887385611630288</v>
      </c>
      <c r="JN22" s="120">
        <v>0.45887385908896583</v>
      </c>
      <c r="JO22" s="120">
        <v>0.45825660927688833</v>
      </c>
      <c r="JP22" s="120">
        <v>0.45825661214373398</v>
      </c>
      <c r="JQ22" s="120">
        <v>0.45763727833204032</v>
      </c>
      <c r="JR22" s="120">
        <v>0.45763728109623802</v>
      </c>
      <c r="JS22" s="120">
        <v>0.45701585176758985</v>
      </c>
      <c r="JT22" s="120">
        <v>0.45701585443223558</v>
      </c>
      <c r="JU22" s="120">
        <v>0.45639231798238239</v>
      </c>
      <c r="JV22" s="120">
        <v>0.45639232055049805</v>
      </c>
      <c r="JW22" s="120">
        <v>0.45576666528746645</v>
      </c>
      <c r="JX22" s="120">
        <v>0.45576666776200087</v>
      </c>
      <c r="JY22" s="120">
        <v>0.45513888190526969</v>
      </c>
      <c r="JZ22" s="120">
        <v>0.45513888428910138</v>
      </c>
      <c r="KA22" s="120">
        <v>0.4545089559687745</v>
      </c>
      <c r="KB22" s="120">
        <v>0.45450895826471061</v>
      </c>
      <c r="KC22" s="120">
        <v>0.45387687552067574</v>
      </c>
      <c r="KD22" s="120">
        <v>0.45387687773145496</v>
      </c>
      <c r="KE22" s="120">
        <v>0.45324262851253388</v>
      </c>
      <c r="KF22" s="120">
        <v>0.45324263064082693</v>
      </c>
      <c r="KG22" s="120">
        <v>0.45260620280392005</v>
      </c>
      <c r="KH22" s="120">
        <v>0.45260620485233044</v>
      </c>
      <c r="KI22" s="120">
        <v>0.45196758616154664</v>
      </c>
      <c r="KJ22" s="120">
        <v>0.45196758813261362</v>
      </c>
      <c r="KK22" s="120">
        <v>0.45132676625839629</v>
      </c>
      <c r="KL22" s="120">
        <v>0.45132676815459283</v>
      </c>
      <c r="KM22" s="120">
        <v>0.45068373067283146</v>
      </c>
      <c r="KN22" s="120">
        <v>0.45068373249656957</v>
      </c>
      <c r="KO22" s="120">
        <v>0.45003846688770593</v>
      </c>
      <c r="KP22" s="120">
        <v>0.45003846864133279</v>
      </c>
      <c r="KQ22" s="120">
        <v>0.44939096228945408</v>
      </c>
      <c r="KR22" s="120">
        <v>0.44939096397525891</v>
      </c>
      <c r="KS22" s="120">
        <v>0.44874120416718261</v>
      </c>
      <c r="KT22" s="120">
        <v>0.44874120578739246</v>
      </c>
      <c r="KU22" s="120">
        <v>0.44808917971174272</v>
      </c>
      <c r="KV22" s="120">
        <v>0.44808918126852615</v>
      </c>
      <c r="KW22" s="120">
        <v>0.44743487601479626</v>
      </c>
      <c r="KX22" s="120">
        <v>0.44743487751026634</v>
      </c>
      <c r="KY22" s="120">
        <v>0.44677828006787335</v>
      </c>
      <c r="KZ22" s="120">
        <v>0.44677828150408366</v>
      </c>
      <c r="LA22" s="120">
        <v>0.44611937876141522</v>
      </c>
      <c r="LB22" s="120">
        <v>0.44611938014036556</v>
      </c>
      <c r="LC22" s="120">
        <v>0.44545815888380996</v>
      </c>
      <c r="LD22" s="120">
        <v>0.44545816020744577</v>
      </c>
      <c r="LE22" s="120">
        <v>0.44479460712041846</v>
      </c>
      <c r="LF22" s="120">
        <v>0.44479460839063112</v>
      </c>
      <c r="LG22" s="120">
        <v>0.44412871005258564</v>
      </c>
      <c r="LH22" s="120">
        <v>0.44412871127121445</v>
      </c>
      <c r="LI22" s="120">
        <v>0.44346045415664409</v>
      </c>
      <c r="LJ22" s="120">
        <v>0.44346045532547762</v>
      </c>
      <c r="LK22" s="120">
        <v>0.44278982580290771</v>
      </c>
      <c r="LL22" s="120">
        <v>0.44278982692368341</v>
      </c>
      <c r="LM22" s="120">
        <v>0.44211681125465102</v>
      </c>
      <c r="LN22" s="120">
        <v>0.44211681232905803</v>
      </c>
      <c r="LO22" s="120">
        <v>0.4414413966670791</v>
      </c>
      <c r="LP22" s="120">
        <v>0.44144139769675828</v>
      </c>
      <c r="LQ22" s="120">
        <v>0.44076356808628769</v>
      </c>
      <c r="LR22" s="120">
        <v>0.44076356907283187</v>
      </c>
      <c r="LS22" s="120">
        <v>0.44008331144820734</v>
      </c>
      <c r="LT22" s="120">
        <v>0.44008331239316467</v>
      </c>
      <c r="LU22" s="120">
        <v>0.43940061257754431</v>
      </c>
      <c r="LV22" s="120">
        <v>0.43940061348241632</v>
      </c>
      <c r="LW22" s="120">
        <v>0.4387154571866988</v>
      </c>
      <c r="LX22" s="120">
        <v>0.43871545805294321</v>
      </c>
      <c r="LY22" s="120">
        <v>0.43802783087468139</v>
      </c>
      <c r="LZ22" s="120">
        <v>0.43802783170371268</v>
      </c>
      <c r="MA22" s="120">
        <v>0.43733771912601088</v>
      </c>
      <c r="MB22" s="120">
        <v>0.43733771991920245</v>
      </c>
      <c r="MC22" s="120">
        <v>0.43664510730960704</v>
      </c>
      <c r="MD22" s="120">
        <v>0.43664510806828838</v>
      </c>
      <c r="ME22" s="120">
        <v>0.43594998067765878</v>
      </c>
      <c r="MF22" s="120">
        <v>0.43594998140312169</v>
      </c>
      <c r="MG22" s="120">
        <v>0.43525232436449879</v>
      </c>
      <c r="MH22" s="120">
        <v>0.43525232505799305</v>
      </c>
      <c r="MI22" s="120">
        <v>0.43455212338544458</v>
      </c>
      <c r="MJ22" s="120">
        <v>0.43455212404818327</v>
      </c>
      <c r="MK22" s="120">
        <v>0.433849362635646</v>
      </c>
      <c r="ML22" s="120">
        <v>0.43384936326880241</v>
      </c>
      <c r="MM22" s="120">
        <v>0.43314402688890435</v>
      </c>
      <c r="MN22" s="120">
        <v>0.43314402749361769</v>
      </c>
      <c r="MO22" s="120">
        <v>0.43243610079649308</v>
      </c>
      <c r="MP22" s="120">
        <v>0.43243610137386418</v>
      </c>
      <c r="MQ22" s="120">
        <v>0.43172556888595259</v>
      </c>
      <c r="MR22" s="120">
        <v>0.43172556943704732</v>
      </c>
      <c r="MS22" s="120">
        <v>0.43101241555987935</v>
      </c>
      <c r="MT22" s="120">
        <v>0.43101241608573093</v>
      </c>
      <c r="MU22" s="120">
        <v>0.43029662509470296</v>
      </c>
      <c r="MV22" s="120">
        <v>0.43029662559630988</v>
      </c>
      <c r="MW22" s="120">
        <v>0.42957818163944217</v>
      </c>
      <c r="MX22" s="120">
        <v>0.4295781821177701</v>
      </c>
      <c r="MY22" s="120">
        <v>0.42885706921445549</v>
      </c>
      <c r="MZ22" s="120">
        <v>0.42885706967043968</v>
      </c>
      <c r="NA22" s="120">
        <v>0.42813327171017562</v>
      </c>
      <c r="NB22" s="120">
        <v>0.4281332721447183</v>
      </c>
      <c r="NC22" s="120">
        <v>0.42740677288582618</v>
      </c>
      <c r="ND22" s="120">
        <v>0.42740677329979998</v>
      </c>
      <c r="NE22" s="120">
        <v>0.42667755636812982</v>
      </c>
      <c r="NF22" s="120">
        <v>0.42667755676237912</v>
      </c>
      <c r="NG22" s="120">
        <v>0.42594560564999956</v>
      </c>
      <c r="NH22" s="120">
        <v>0.42594560602533926</v>
      </c>
      <c r="NI22" s="120">
        <v>0.42521090408921874</v>
      </c>
      <c r="NJ22" s="120">
        <v>0.4252109044464345</v>
      </c>
      <c r="NK22" s="120">
        <v>0.42447343490709993</v>
      </c>
      <c r="NL22" s="120">
        <v>0.42447343524695247</v>
      </c>
      <c r="NM22" s="120">
        <v>0.42373318118713743</v>
      </c>
      <c r="NN22" s="120">
        <v>0.42373318151035899</v>
      </c>
      <c r="NO22" s="120">
        <v>0.42299012587364138</v>
      </c>
      <c r="NP22" s="120">
        <v>0.42299012618093912</v>
      </c>
      <c r="NQ22" s="120">
        <v>0.42224425177035418</v>
      </c>
      <c r="NR22" s="120">
        <v>0.42224425206241034</v>
      </c>
      <c r="NS22" s="120">
        <v>0.42149554153906005</v>
      </c>
      <c r="NT22" s="120">
        <v>0.42149554181653254</v>
      </c>
      <c r="NU22" s="120">
        <v>0.42074397769817057</v>
      </c>
      <c r="NV22" s="120">
        <v>0.42074397796169261</v>
      </c>
      <c r="NW22" s="120">
        <v>0.41998954262129967</v>
      </c>
      <c r="NX22" s="120">
        <v>0.41998954287148327</v>
      </c>
      <c r="NY22" s="120">
        <v>0.41923221853582454</v>
      </c>
      <c r="NZ22" s="120">
        <v>0.41923221877325823</v>
      </c>
      <c r="OA22" s="120">
        <v>0.41847198752142667</v>
      </c>
      <c r="OB22" s="120">
        <v>0.41847198774667677</v>
      </c>
      <c r="OC22" s="120">
        <v>0.41770883150862309</v>
      </c>
      <c r="OD22" s="120">
        <v>0.41770883172223472</v>
      </c>
      <c r="OE22" s="120">
        <v>0.4169427322772738</v>
      </c>
      <c r="OF22" s="120">
        <v>0.41694273247977198</v>
      </c>
      <c r="OG22" s="120">
        <v>0.41617367145508272</v>
      </c>
      <c r="OH22" s="120">
        <v>0.41617367164697261</v>
      </c>
      <c r="OI22" s="120">
        <v>0.41540163051607376</v>
      </c>
      <c r="OJ22" s="120">
        <v>0.41540163069784236</v>
      </c>
      <c r="OK22" s="120">
        <v>0.41462659077905945</v>
      </c>
      <c r="OL22" s="120">
        <v>0.41462659095117294</v>
      </c>
      <c r="OM22" s="120">
        <v>0.41384853340608413</v>
      </c>
      <c r="ON22" s="120">
        <v>0.41384853356899093</v>
      </c>
      <c r="OO22" s="120">
        <v>0.41306743940085688</v>
      </c>
      <c r="OP22" s="120">
        <v>0.41306743955498887</v>
      </c>
      <c r="OQ22" s="120">
        <v>0.4122832896071677</v>
      </c>
      <c r="OR22" s="120">
        <v>0.41228328975293871</v>
      </c>
      <c r="OS22" s="120">
        <v>0.41149606470728256</v>
      </c>
      <c r="OT22" s="120">
        <v>0.41149606484509116</v>
      </c>
      <c r="OU22" s="120">
        <v>0.41070574522032821</v>
      </c>
      <c r="OV22" s="120">
        <v>0.41070574535055476</v>
      </c>
      <c r="OW22" s="120">
        <v>0.40991231150065116</v>
      </c>
      <c r="OX22" s="120">
        <v>0.40991231162366293</v>
      </c>
      <c r="OY22" s="120">
        <v>0.40911574373616827</v>
      </c>
      <c r="OZ22" s="120">
        <v>0.40911574385231558</v>
      </c>
      <c r="PA22" s="120">
        <v>0.40831602194669614</v>
      </c>
      <c r="PB22" s="120">
        <v>0.4083160220563164</v>
      </c>
      <c r="PC22" s="120">
        <v>0.40751312598226269</v>
      </c>
      <c r="PD22" s="120">
        <v>0.4075131260856768</v>
      </c>
      <c r="PE22" s="120">
        <v>0.40670703552139886</v>
      </c>
      <c r="PF22" s="120">
        <v>0.4067070356189178</v>
      </c>
      <c r="PG22" s="120">
        <v>0.40589773006942281</v>
      </c>
      <c r="PH22" s="120">
        <v>0.40589773016134201</v>
      </c>
      <c r="PI22" s="120">
        <v>0.40508518895669288</v>
      </c>
      <c r="PJ22" s="120">
        <v>0.40508518904329555</v>
      </c>
      <c r="PK22" s="120">
        <v>0.40426939133685114</v>
      </c>
      <c r="PL22" s="120">
        <v>0.40426939141840845</v>
      </c>
      <c r="PM22" s="120">
        <v>0.40345031618504723</v>
      </c>
      <c r="PN22" s="120">
        <v>0.40345031626181804</v>
      </c>
      <c r="PO22" s="120">
        <v>0.4026279422961439</v>
      </c>
      <c r="PP22" s="120">
        <v>0.40262794236837668</v>
      </c>
      <c r="PQ22" s="120">
        <v>0.40180224828290451</v>
      </c>
      <c r="PR22" s="120">
        <v>0.40180224835083511</v>
      </c>
      <c r="PS22" s="120">
        <v>0.40097321257415774</v>
      </c>
      <c r="PT22" s="120">
        <v>0.40097321263801372</v>
      </c>
      <c r="PU22" s="120">
        <v>0.40014081341295604</v>
      </c>
      <c r="PV22" s="120">
        <v>0.40014081347295272</v>
      </c>
      <c r="PW22" s="120">
        <v>0.3993050288546986</v>
      </c>
      <c r="PX22" s="120">
        <v>0.39930502891104336</v>
      </c>
      <c r="PY22" s="120">
        <v>0.39846583676525377</v>
      </c>
      <c r="PZ22" s="120">
        <v>0.39846583681814185</v>
      </c>
      <c r="QA22" s="120">
        <v>0.39762321481904467</v>
      </c>
      <c r="QB22" s="120">
        <v>0.39762321486866475</v>
      </c>
      <c r="QC22" s="120">
        <v>0.39677714049713175</v>
      </c>
      <c r="QD22" s="120">
        <v>0.39677714054366309</v>
      </c>
      <c r="QE22" s="120">
        <v>0.39592759108526787</v>
      </c>
      <c r="QF22" s="120">
        <v>0.39592759112887982</v>
      </c>
      <c r="QG22" s="120">
        <v>0.39507454367193401</v>
      </c>
      <c r="QH22" s="120">
        <v>0.39507454371278977</v>
      </c>
      <c r="QI22" s="120">
        <v>0.3942179751463627</v>
      </c>
      <c r="QJ22" s="120">
        <v>0.3942179751846171</v>
      </c>
      <c r="QK22" s="120">
        <v>0.3933578621965364</v>
      </c>
      <c r="QL22" s="120">
        <v>0.3933578622323361</v>
      </c>
      <c r="QM22" s="120">
        <v>0.39249418130716557</v>
      </c>
      <c r="QN22" s="120">
        <v>0.39249418134065128</v>
      </c>
      <c r="QO22" s="120">
        <v>0.39162690875765699</v>
      </c>
      <c r="QP22" s="120">
        <v>0.39162690878896034</v>
      </c>
      <c r="QQ22" s="120">
        <v>0.39075602062004955</v>
      </c>
      <c r="QR22" s="120">
        <v>0.3907560206492981</v>
      </c>
      <c r="QS22" s="120">
        <v>0.38988149275694389</v>
      </c>
      <c r="QT22" s="120">
        <v>0.38988149278425743</v>
      </c>
      <c r="QU22" s="120">
        <v>0.38900330081940276</v>
      </c>
      <c r="QV22" s="120">
        <v>0.38900330084489576</v>
      </c>
      <c r="QW22" s="120">
        <v>0.38812142024483914</v>
      </c>
      <c r="QX22" s="120">
        <v>0.38812142026861884</v>
      </c>
      <c r="QY22" s="120">
        <v>0.38723582625487835</v>
      </c>
      <c r="QZ22" s="120">
        <v>0.387235826277049</v>
      </c>
      <c r="RA22" s="120">
        <v>0.38634649385321207</v>
      </c>
      <c r="RB22" s="120">
        <v>0.38634649387386927</v>
      </c>
      <c r="RC22" s="120">
        <v>0.38545339782341659</v>
      </c>
      <c r="RD22" s="120">
        <v>0.38545339784265276</v>
      </c>
      <c r="RE22" s="120">
        <v>0.38455651272676933</v>
      </c>
      <c r="RF22" s="120">
        <v>0.3845565127446724</v>
      </c>
      <c r="RG22" s="120">
        <v>0.38365581290003553</v>
      </c>
      <c r="RH22" s="120">
        <v>0.38365581291668827</v>
      </c>
      <c r="RI22" s="120">
        <v>0.38275127245323698</v>
      </c>
      <c r="RJ22" s="120">
        <v>0.38275127246871643</v>
      </c>
      <c r="RK22" s="120">
        <v>0.38184286526740646</v>
      </c>
      <c r="RL22" s="120">
        <v>0.38184286528178807</v>
      </c>
      <c r="RM22" s="120">
        <v>0.3809305649923202</v>
      </c>
      <c r="RN22" s="120">
        <v>0.38093056500567235</v>
      </c>
      <c r="RO22" s="120">
        <v>0.38001434504420983</v>
      </c>
      <c r="RP22" s="120">
        <v>0.38001434505659876</v>
      </c>
      <c r="RQ22" s="120">
        <v>0.37909417860345967</v>
      </c>
      <c r="RR22" s="120">
        <v>0.37909417861494765</v>
      </c>
      <c r="RS22" s="120">
        <v>0.37817003861228304</v>
      </c>
      <c r="RT22" s="120">
        <v>0.37817003862292997</v>
      </c>
      <c r="RU22" s="120">
        <v>0.37724189777238187</v>
      </c>
      <c r="RV22" s="120">
        <v>0.37724189778224204</v>
      </c>
      <c r="RW22" s="120">
        <v>0.37630972854258599</v>
      </c>
      <c r="RX22" s="120">
        <v>0.37630972855171163</v>
      </c>
      <c r="RY22" s="120">
        <v>0.37537350313647622</v>
      </c>
      <c r="RZ22" s="120">
        <v>0.3753735031449163</v>
      </c>
      <c r="SA22" s="120">
        <v>0.37443319351998905</v>
      </c>
      <c r="SB22" s="120">
        <v>0.37443319352779031</v>
      </c>
      <c r="SC22" s="120">
        <v>0.37348877140900588</v>
      </c>
      <c r="SD22" s="120">
        <v>0.3734887714162109</v>
      </c>
      <c r="SE22" s="120">
        <v>0.37254020826692008</v>
      </c>
      <c r="SF22" s="120">
        <v>0.37254020827357071</v>
      </c>
      <c r="SG22" s="120">
        <v>0.37158747530219333</v>
      </c>
      <c r="SH22" s="120">
        <v>0.3715874753083282</v>
      </c>
      <c r="SI22" s="120">
        <v>0.37063054346589175</v>
      </c>
      <c r="SJ22" s="120">
        <v>0.37063054347154584</v>
      </c>
      <c r="SK22" s="120">
        <v>0.36966938344920314</v>
      </c>
      <c r="SL22" s="120">
        <v>0.36966938345441147</v>
      </c>
      <c r="SM22" s="120">
        <v>0.36870396568094738</v>
      </c>
      <c r="SN22" s="120">
        <v>0.36870396568574171</v>
      </c>
      <c r="SO22" s="120">
        <v>0.36773426032506157</v>
      </c>
      <c r="SP22" s="120">
        <v>0.36773426032947099</v>
      </c>
      <c r="SQ22" s="120">
        <v>0.36676023727807339</v>
      </c>
      <c r="SR22" s="120">
        <v>0.36676023728212659</v>
      </c>
      <c r="SS22" s="120">
        <v>0.36578186616656505</v>
      </c>
      <c r="ST22" s="120">
        <v>0.3657818661702873</v>
      </c>
      <c r="SU22" s="120">
        <v>0.36479911634461415</v>
      </c>
      <c r="SV22" s="120">
        <v>0.36479911634802992</v>
      </c>
      <c r="SW22" s="120">
        <v>0.36381195689122764</v>
      </c>
      <c r="SX22" s="120">
        <v>0.36381195689435963</v>
      </c>
      <c r="SY22" s="120">
        <v>0.36282035660776163</v>
      </c>
      <c r="SZ22" s="120">
        <v>0.36282035661063117</v>
      </c>
      <c r="TA22" s="120">
        <v>0.36182428401532507</v>
      </c>
      <c r="TB22" s="120">
        <v>0.36182428401795269</v>
      </c>
      <c r="TC22" s="120">
        <v>0.36082370735217989</v>
      </c>
      <c r="TD22" s="120">
        <v>0.36082370735458369</v>
      </c>
      <c r="TE22" s="120">
        <v>0.35981859457111848</v>
      </c>
      <c r="TF22" s="120">
        <v>0.35981859457331578</v>
      </c>
      <c r="TG22" s="120">
        <v>0.35880891333684167</v>
      </c>
      <c r="TH22" s="120">
        <v>0.35880891333884801</v>
      </c>
      <c r="TI22" s="120">
        <v>0.35779463102332199</v>
      </c>
      <c r="TJ22" s="120">
        <v>0.35779463102515308</v>
      </c>
      <c r="TK22" s="120">
        <v>0.35677571471115926</v>
      </c>
      <c r="TL22" s="120">
        <v>0.35677571471282876</v>
      </c>
      <c r="TM22" s="120">
        <v>0.35575213118492932</v>
      </c>
      <c r="TN22" s="120">
        <v>0.35575213118644994</v>
      </c>
      <c r="TO22" s="120">
        <v>0.35472384693052361</v>
      </c>
      <c r="TP22" s="120">
        <v>0.35472384693190795</v>
      </c>
      <c r="TQ22" s="120">
        <v>0.3536908281324862</v>
      </c>
      <c r="TR22" s="120">
        <v>0.35369082813374525</v>
      </c>
      <c r="TS22" s="120">
        <v>0.35265304067134506</v>
      </c>
      <c r="TT22" s="120">
        <v>0.35265304067248976</v>
      </c>
      <c r="TU22" s="120">
        <v>0.35161045012093883</v>
      </c>
      <c r="TV22" s="120">
        <v>0.35161045012197772</v>
      </c>
      <c r="TW22" s="120">
        <v>0.35056302174574228</v>
      </c>
      <c r="TX22" s="120">
        <v>0.35056302174668391</v>
      </c>
      <c r="TY22" s="120">
        <v>0.34951072049818954</v>
      </c>
      <c r="TZ22" s="120">
        <v>0.34951072049904297</v>
      </c>
      <c r="UA22" s="120">
        <v>0.34845351101600297</v>
      </c>
      <c r="UB22" s="120">
        <v>0.34845351101677552</v>
      </c>
      <c r="UC22" s="120">
        <v>0.34739135761951445</v>
      </c>
      <c r="UD22" s="120">
        <v>0.34739135762021367</v>
      </c>
      <c r="UE22" s="120">
        <v>0.34632422430899878</v>
      </c>
      <c r="UF22" s="120">
        <v>0.34632422430963017</v>
      </c>
      <c r="UG22" s="120">
        <v>0.34525207476200875</v>
      </c>
      <c r="UH22" s="120">
        <v>0.34525207476257869</v>
      </c>
      <c r="UI22" s="120">
        <v>0.34417487233071409</v>
      </c>
      <c r="UJ22" s="120">
        <v>0.34417487233122795</v>
      </c>
      <c r="UK22" s="120">
        <v>0.34309258003925608</v>
      </c>
      <c r="UL22" s="120">
        <v>0.34309258003971849</v>
      </c>
      <c r="UM22" s="120">
        <v>0.34200516058110408</v>
      </c>
      <c r="UN22" s="120">
        <v>0.34200516058152036</v>
      </c>
      <c r="UO22" s="120">
        <v>0.34091257631643113</v>
      </c>
      <c r="UP22" s="120">
        <v>0.34091257631680533</v>
      </c>
      <c r="UQ22" s="120">
        <v>0.33981478926950204</v>
      </c>
      <c r="UR22" s="120">
        <v>0.33981478926983782</v>
      </c>
      <c r="US22" s="120">
        <v>0.33871176112607476</v>
      </c>
      <c r="UT22" s="120">
        <v>0.33871176112637591</v>
      </c>
      <c r="UU22" s="120">
        <v>0.33760345323082708</v>
      </c>
      <c r="UV22" s="120">
        <v>0.33760345323109775</v>
      </c>
      <c r="UW22" s="120">
        <v>0.3364898265848032</v>
      </c>
      <c r="UX22" s="120">
        <v>0.33648982658504473</v>
      </c>
      <c r="UY22" s="120">
        <v>0.33537084184287735</v>
      </c>
      <c r="UZ22" s="120">
        <v>0.3353708418430939</v>
      </c>
      <c r="VA22" s="120">
        <v>0.33424645931125563</v>
      </c>
      <c r="VB22" s="120">
        <v>0.33424645931144842</v>
      </c>
      <c r="VC22" s="120">
        <v>0.33311663894500182</v>
      </c>
      <c r="VD22" s="120">
        <v>0.33311663894517374</v>
      </c>
      <c r="VE22" s="120">
        <v>0.33198134034559534</v>
      </c>
      <c r="VF22" s="120">
        <v>0.33198134034574844</v>
      </c>
      <c r="VG22" s="120">
        <v>0.33084052275852677</v>
      </c>
      <c r="VH22" s="120">
        <v>0.33084052275866338</v>
      </c>
      <c r="VI22" s="120">
        <v>0.32969414507093531</v>
      </c>
      <c r="VJ22" s="120">
        <v>0.32969414507105699</v>
      </c>
      <c r="VK22" s="120">
        <v>0.32854216580928691</v>
      </c>
      <c r="VL22" s="120">
        <v>0.32854216580939405</v>
      </c>
      <c r="VM22" s="120">
        <v>0.3273845431370962</v>
      </c>
      <c r="VN22" s="120">
        <v>0.32738454313719234</v>
      </c>
      <c r="VO22" s="120">
        <v>0.32622123485271065</v>
      </c>
      <c r="VP22" s="120">
        <v>0.32622123485279564</v>
      </c>
      <c r="VQ22" s="120">
        <v>0.32505219838713284</v>
      </c>
      <c r="VR22" s="120">
        <v>0.32505219838720767</v>
      </c>
      <c r="VS22" s="120">
        <v>0.32387739080191869</v>
      </c>
      <c r="VT22" s="120">
        <v>0.32387739080198458</v>
      </c>
      <c r="VU22" s="120">
        <v>0.32269676878713011</v>
      </c>
      <c r="VV22" s="120">
        <v>0.32269676878718795</v>
      </c>
      <c r="VW22" s="120">
        <v>0.32151028865935855</v>
      </c>
      <c r="VX22" s="120">
        <v>0.32151028865941</v>
      </c>
      <c r="VY22" s="120">
        <v>0.32031790635982577</v>
      </c>
      <c r="VZ22" s="120">
        <v>0.32031790635987117</v>
      </c>
      <c r="WA22" s="120">
        <v>0.31911957745255898</v>
      </c>
      <c r="WB22" s="120">
        <v>0.31911957745259872</v>
      </c>
      <c r="WC22" s="120">
        <v>0.3179152571226545</v>
      </c>
      <c r="WD22" s="120">
        <v>0.31791525712268914</v>
      </c>
      <c r="WE22" s="120">
        <v>0.31670490017463299</v>
      </c>
      <c r="WF22" s="120">
        <v>0.31670490017466263</v>
      </c>
      <c r="WG22" s="120">
        <v>0.31548846103088751</v>
      </c>
      <c r="WH22" s="120">
        <v>0.3154884610309141</v>
      </c>
      <c r="WI22" s="120">
        <v>0.31426589373024333</v>
      </c>
      <c r="WJ22" s="120">
        <v>0.3142658937302662</v>
      </c>
      <c r="WK22" s="120">
        <v>0.31303715192661768</v>
      </c>
      <c r="WL22" s="120">
        <v>0.31303715192663834</v>
      </c>
      <c r="WM22" s="120">
        <v>0.31180218888781019</v>
      </c>
      <c r="WN22" s="120">
        <v>0.31180218888782812</v>
      </c>
      <c r="WO22" s="120">
        <v>0.31056095749440593</v>
      </c>
      <c r="WP22" s="120">
        <v>0.31056095749442131</v>
      </c>
      <c r="WQ22" s="120">
        <v>0.30931341023882203</v>
      </c>
      <c r="WR22" s="120">
        <v>0.3093134102388348</v>
      </c>
      <c r="WS22" s="120">
        <v>0.3080594992244915</v>
      </c>
      <c r="WT22" s="120">
        <v>0.3080594992245031</v>
      </c>
      <c r="WU22" s="120">
        <v>0.30679917616519942</v>
      </c>
      <c r="WV22" s="120">
        <v>0.30679917616520902</v>
      </c>
      <c r="WW22" s="120">
        <v>0.3055323923845788</v>
      </c>
      <c r="WX22" s="120">
        <v>0.30553239238458718</v>
      </c>
      <c r="WY22" s="120">
        <v>0.3042590988157759</v>
      </c>
      <c r="WZ22" s="120">
        <v>0.30425909881578295</v>
      </c>
      <c r="XA22" s="120">
        <v>0.30297924600129772</v>
      </c>
      <c r="XB22" s="120">
        <v>0.30297924600130405</v>
      </c>
      <c r="XC22" s="120">
        <v>0.30169278409304734</v>
      </c>
      <c r="XD22" s="120">
        <v>0.30169278409305322</v>
      </c>
      <c r="XE22" s="120">
        <v>0.30039966285256603</v>
      </c>
      <c r="XF22" s="120">
        <v>0.30039966285257047</v>
      </c>
      <c r="XG22" s="120">
        <v>0.29909983165148246</v>
      </c>
      <c r="XH22" s="120">
        <v>0.29909983165148574</v>
      </c>
      <c r="XI22" s="120">
        <v>0.29779323947219716</v>
      </c>
      <c r="XJ22" s="120">
        <v>0.29779323947220043</v>
      </c>
      <c r="XK22" s="120">
        <v>0.29647983490880297</v>
      </c>
      <c r="XL22" s="120">
        <v>0.29647983490880575</v>
      </c>
      <c r="XM22" s="120">
        <v>0.29515956616825562</v>
      </c>
      <c r="XN22" s="120">
        <v>0.29515956616825806</v>
      </c>
      <c r="XO22" s="120">
        <v>0.2938323810718183</v>
      </c>
      <c r="XP22" s="120">
        <v>0.29383238107182041</v>
      </c>
      <c r="XQ22" s="120">
        <v>0.29249822705678863</v>
      </c>
      <c r="XR22" s="120">
        <v>0.29249822705679007</v>
      </c>
      <c r="XS22" s="120">
        <v>0.2911570511785212</v>
      </c>
      <c r="XT22" s="120">
        <v>0.29115705117852281</v>
      </c>
      <c r="XU22" s="120">
        <v>0.28980880011277244</v>
      </c>
      <c r="XV22" s="120">
        <v>0.28980880011277382</v>
      </c>
      <c r="XW22" s="120">
        <v>0.28845342015837439</v>
      </c>
      <c r="XX22" s="120">
        <v>0.28845342015837522</v>
      </c>
      <c r="XY22" s="120">
        <v>0.28709085724026495</v>
      </c>
      <c r="XZ22" s="120">
        <v>0.28709085724026556</v>
      </c>
      <c r="YA22" s="120">
        <v>0.28572105691288724</v>
      </c>
      <c r="YB22" s="120">
        <v>0.28572105691288813</v>
      </c>
      <c r="YC22" s="120">
        <v>0.28434396436398651</v>
      </c>
      <c r="YD22" s="120">
        <v>0.28434396436398751</v>
      </c>
      <c r="YE22" s="120">
        <v>0.2829595244188165</v>
      </c>
      <c r="YF22" s="120">
        <v>0.28295952441881667</v>
      </c>
      <c r="YG22" s="120">
        <v>0.28156768154478651</v>
      </c>
      <c r="YH22" s="120">
        <v>0.28156768154478634</v>
      </c>
      <c r="YI22" s="120">
        <v>0.28016837985656784</v>
      </c>
      <c r="YJ22" s="120">
        <v>0.28016837985656806</v>
      </c>
      <c r="YK22" s="120">
        <v>0.27876156312168793</v>
      </c>
      <c r="YL22" s="120">
        <v>0.27876156312168837</v>
      </c>
      <c r="YM22" s="120">
        <v>0.27734717476663778</v>
      </c>
      <c r="YN22" s="120">
        <v>0.27734717476663812</v>
      </c>
      <c r="YO22" s="120">
        <v>0.27592515788351757</v>
      </c>
      <c r="YP22" s="120">
        <v>0.27592515788351724</v>
      </c>
      <c r="YQ22" s="120">
        <v>0.27449545523725122</v>
      </c>
      <c r="YR22" s="120">
        <v>0.27449545523725072</v>
      </c>
      <c r="YS22" s="120">
        <v>0.27305800927340823</v>
      </c>
      <c r="YT22" s="120">
        <v>0.27305800927340784</v>
      </c>
      <c r="YU22" s="120">
        <v>0.27161276212665081</v>
      </c>
      <c r="YV22" s="120">
        <v>0.27161276212665042</v>
      </c>
      <c r="YW22" s="120">
        <v>0.27015965562984995</v>
      </c>
      <c r="YX22" s="120">
        <v>0.27015965562985</v>
      </c>
      <c r="YY22" s="120">
        <v>0.26869863132390798</v>
      </c>
      <c r="YZ22" s="120">
        <v>0.26869863132390742</v>
      </c>
      <c r="ZA22" s="120">
        <v>0.26722963046831233</v>
      </c>
      <c r="ZB22" s="120">
        <v>0.26722963046831266</v>
      </c>
      <c r="ZC22" s="120">
        <v>0.2657525940524823</v>
      </c>
      <c r="ZD22" s="120">
        <v>0.26575259405248225</v>
      </c>
      <c r="ZE22" s="120">
        <v>0.26426746280792046</v>
      </c>
      <c r="ZF22" s="120">
        <v>0.26426746280792068</v>
      </c>
      <c r="ZG22" s="120">
        <v>0.26277417722124491</v>
      </c>
      <c r="ZH22" s="120">
        <v>0.26277417722124502</v>
      </c>
      <c r="ZI22" s="120">
        <v>0.26127267754812233</v>
      </c>
      <c r="ZJ22" s="120">
        <v>0.2612726775481225</v>
      </c>
      <c r="ZK22" s="120">
        <v>0.25976290382816458</v>
      </c>
      <c r="ZL22" s="120">
        <v>0.2597629038281643</v>
      </c>
      <c r="ZM22" s="120">
        <v>0.25824479590083493</v>
      </c>
      <c r="ZN22" s="120">
        <v>0.25824479590083521</v>
      </c>
      <c r="ZO22" s="120">
        <v>0.25671829342242125</v>
      </c>
      <c r="ZP22" s="120">
        <v>0.25671829342242125</v>
      </c>
      <c r="ZQ22" s="120">
        <v>0.25518333588412234</v>
      </c>
      <c r="ZR22" s="120">
        <v>0.25518333588412229</v>
      </c>
      <c r="ZS22" s="120">
        <v>0.25363986263132521</v>
      </c>
      <c r="ZT22" s="120">
        <v>0.25363986263132521</v>
      </c>
      <c r="ZU22" s="120">
        <v>0.25208781288411719</v>
      </c>
      <c r="ZV22" s="120">
        <v>0.25208781288411736</v>
      </c>
      <c r="ZW22" s="120">
        <v>0.2505271257591099</v>
      </c>
      <c r="ZX22" s="120">
        <v>0.25052712575910963</v>
      </c>
      <c r="ZY22" s="120">
        <v>0.24895774029264114</v>
      </c>
      <c r="ZZ22" s="120">
        <v>0.24895774029264106</v>
      </c>
      <c r="AAA22" s="120">
        <v>0.24737959546542926</v>
      </c>
      <c r="AAB22" s="120">
        <v>0.24737959546542948</v>
      </c>
      <c r="AAC22" s="120">
        <v>0.2457926302287548</v>
      </c>
      <c r="AAD22" s="120">
        <v>0.24579263022875472</v>
      </c>
      <c r="AAE22" s="120">
        <v>0.24419678353225202</v>
      </c>
      <c r="AAF22" s="120">
        <v>0.24419678353225185</v>
      </c>
      <c r="AAG22" s="120">
        <v>0.2425919943533956</v>
      </c>
      <c r="AAH22" s="120">
        <v>0.24259199435339565</v>
      </c>
      <c r="AAI22" s="120">
        <v>0.24097820172877474</v>
      </c>
      <c r="AAJ22" s="120">
        <v>0.24097820172877471</v>
      </c>
      <c r="AAK22" s="120">
        <v>0.23935534478724313</v>
      </c>
      <c r="AAL22" s="120">
        <v>0.2393553447872433</v>
      </c>
      <c r="AAM22" s="120">
        <v>0.23772336278505429</v>
      </c>
      <c r="AAN22" s="120">
        <v>0.23772336278505438</v>
      </c>
      <c r="AAO22" s="120">
        <v>0.23608219514307821</v>
      </c>
      <c r="AAP22" s="120">
        <v>0.23608219514307838</v>
      </c>
      <c r="AAQ22" s="120">
        <v>0.23443178148621779</v>
      </c>
      <c r="AAR22" s="120">
        <v>0.23443178148621757</v>
      </c>
      <c r="AAS22" s="120">
        <v>0.23277206168513759</v>
      </c>
      <c r="AAT22" s="120">
        <v>0.23277206168513773</v>
      </c>
      <c r="AAU22" s="120">
        <v>0.23110297590043205</v>
      </c>
      <c r="AAV22" s="120">
        <v>0.23110297590043194</v>
      </c>
      <c r="AAW22" s="120">
        <v>0.22942446462935767</v>
      </c>
      <c r="AAX22" s="120">
        <v>0.22942446462935759</v>
      </c>
      <c r="AAY22" s="120">
        <v>0.22773646875527639</v>
      </c>
      <c r="AAZ22" s="120">
        <v>0.22773646875527656</v>
      </c>
      <c r="ABA22" s="120">
        <v>0.22603892959994279</v>
      </c>
      <c r="ABB22" s="120">
        <v>0.22603892959994293</v>
      </c>
      <c r="ABC22" s="120">
        <v>0.22433178897879846</v>
      </c>
      <c r="ABD22" s="120">
        <v>0.2243317889787986</v>
      </c>
      <c r="ABE22" s="120">
        <v>0.22261498925942882</v>
      </c>
      <c r="ABF22" s="120">
        <v>0.22261498925942874</v>
      </c>
      <c r="ABG22" s="120">
        <v>0.22088847342335394</v>
      </c>
      <c r="ABH22" s="120">
        <v>0.22088847342335416</v>
      </c>
      <c r="ABI22" s="120">
        <v>0.21915218513133453</v>
      </c>
      <c r="ABJ22" s="120">
        <v>0.2191521851313345</v>
      </c>
      <c r="ABK22" s="120">
        <v>0.21740606879237914</v>
      </c>
      <c r="ABL22" s="120">
        <v>0.21740606879237884</v>
      </c>
      <c r="ABM22" s="120">
        <v>0.21565006963665595</v>
      </c>
      <c r="ABN22" s="120">
        <v>0.21565006963665573</v>
      </c>
      <c r="ABO22" s="120">
        <v>0.21388413379251855</v>
      </c>
      <c r="ABP22" s="120">
        <v>0.21388413379251869</v>
      </c>
      <c r="ABQ22" s="120">
        <v>0.21210820836786753</v>
      </c>
      <c r="ABR22" s="120">
        <v>0.21210820836786748</v>
      </c>
      <c r="ABS22" s="120">
        <v>0.21032224153608506</v>
      </c>
      <c r="ABT22" s="120">
        <v>0.21032224153608509</v>
      </c>
      <c r="ABU22" s="120">
        <v>0.20852618262679126</v>
      </c>
      <c r="ABV22" s="120">
        <v>0.20852618262679129</v>
      </c>
      <c r="ABW22" s="120">
        <v>0.20671998222167975</v>
      </c>
      <c r="ABX22" s="120">
        <v>0.20671998222167981</v>
      </c>
      <c r="ABY22" s="120">
        <v>0.20490359225571703</v>
      </c>
      <c r="ABZ22" s="120">
        <v>0.20490359225571722</v>
      </c>
      <c r="ACA22" s="120">
        <v>0.2030769661239924</v>
      </c>
      <c r="ACB22" s="120">
        <v>0.20307696612399262</v>
      </c>
      <c r="ACC22" s="120">
        <v>0.20124005879452775</v>
      </c>
      <c r="ACD22" s="120">
        <v>0.20124005879452772</v>
      </c>
      <c r="ACE22" s="120">
        <v>0.19939282692738003</v>
      </c>
      <c r="ACF22" s="120">
        <v>0.19939282692738006</v>
      </c>
      <c r="ACG22" s="120">
        <v>0.19753522900037176</v>
      </c>
      <c r="ACH22" s="120">
        <v>0.19753522900037174</v>
      </c>
      <c r="ACI22" s="120">
        <v>0.19566722544182208</v>
      </c>
      <c r="ACJ22" s="120">
        <v>0.19566722544182222</v>
      </c>
      <c r="ACK22" s="120">
        <v>0.19378877877066014</v>
      </c>
      <c r="ACL22" s="120">
        <v>0.19378877877066034</v>
      </c>
      <c r="ACM22" s="120">
        <v>0.19189985374432786</v>
      </c>
      <c r="ACN22" s="120">
        <v>0.19189985374432764</v>
      </c>
      <c r="ACO22" s="120">
        <v>0.19000041751490282</v>
      </c>
      <c r="ACP22" s="120">
        <v>0.19000041751490268</v>
      </c>
      <c r="ACQ22" s="120">
        <v>0.18809043979389806</v>
      </c>
      <c r="ACR22" s="120">
        <v>0.18809043979389778</v>
      </c>
      <c r="ACS22" s="120">
        <v>0.18616989302621609</v>
      </c>
      <c r="ACT22" s="120">
        <v>0.18616989302621573</v>
      </c>
      <c r="ACU22" s="120">
        <v>0.18423875257376607</v>
      </c>
      <c r="ACV22" s="120">
        <v>0.18423875257376601</v>
      </c>
      <c r="ACW22" s="120">
        <v>0.18229699690928544</v>
      </c>
      <c r="ACX22" s="120">
        <v>0.1822969969092855</v>
      </c>
      <c r="ACY22" s="120">
        <v>0.18034460782092801</v>
      </c>
      <c r="ACZ22" s="120">
        <v>0.18034460782092809</v>
      </c>
      <c r="ADA22" s="120">
        <v>0.17838157062822263</v>
      </c>
      <c r="ADB22" s="120">
        <v>0.17838157062822255</v>
      </c>
      <c r="ADC22" s="120">
        <v>0.17640787441003628</v>
      </c>
      <c r="ADD22" s="120">
        <v>0.17640787441003644</v>
      </c>
      <c r="ADE22" s="120">
        <v>0.17442351224521443</v>
      </c>
      <c r="ADF22" s="120">
        <v>0.17442351224521419</v>
      </c>
      <c r="ADG22" s="120">
        <v>0.17242848146660281</v>
      </c>
      <c r="ADH22" s="120">
        <v>0.17242848146660283</v>
      </c>
      <c r="ADI22" s="120">
        <v>0.17042278392920973</v>
      </c>
      <c r="ADJ22" s="120">
        <v>0.17042278392920968</v>
      </c>
      <c r="ADK22" s="120">
        <v>0.16840642629329208</v>
      </c>
      <c r="ADL22" s="120">
        <v>0.16840642629329206</v>
      </c>
      <c r="ADM22" s="120">
        <v>0.16637942032321046</v>
      </c>
      <c r="ADN22" s="120">
        <v>0.16637942032321051</v>
      </c>
      <c r="ADO22" s="120">
        <v>0.16434178320293624</v>
      </c>
      <c r="ADP22" s="120">
        <v>0.16434178320293635</v>
      </c>
      <c r="ADQ22" s="120">
        <v>0.16229353786914721</v>
      </c>
      <c r="ADR22" s="120">
        <v>0.16229353786914691</v>
      </c>
      <c r="ADS22" s="120">
        <v>0.16023471336290235</v>
      </c>
      <c r="ADT22" s="120">
        <v>0.16023471336290232</v>
      </c>
      <c r="ADU22" s="120">
        <v>0.15816534520094092</v>
      </c>
      <c r="ADV22" s="120">
        <v>0.15816534520094083</v>
      </c>
      <c r="ADW22" s="120">
        <v>0.15608547576770987</v>
      </c>
      <c r="ADX22" s="120">
        <v>0.15608547576771001</v>
      </c>
      <c r="ADY22" s="120">
        <v>0.15399515472928688</v>
      </c>
      <c r="ADZ22" s="120">
        <v>0.1539951547292869</v>
      </c>
      <c r="AEA22" s="120">
        <v>0.15189443947043008</v>
      </c>
      <c r="AEB22" s="120">
        <v>0.15189443947043033</v>
      </c>
      <c r="AEC22" s="120">
        <v>0.14978339555605821</v>
      </c>
      <c r="AED22" s="120">
        <v>0.14978339555605807</v>
      </c>
      <c r="AEE22" s="120">
        <v>0.14766209721852677</v>
      </c>
      <c r="AEF22" s="120">
        <v>0.14766209721852702</v>
      </c>
      <c r="AEG22" s="120">
        <v>0.1455306278721577</v>
      </c>
      <c r="AEH22" s="120">
        <v>0.14553062787215759</v>
      </c>
      <c r="AEI22" s="120">
        <v>0.14338908065653855</v>
      </c>
      <c r="AEJ22" s="120">
        <v>0.14338908065653849</v>
      </c>
      <c r="AEK22" s="120">
        <v>0.14123755901021007</v>
      </c>
      <c r="AEL22" s="120">
        <v>0.14123755901021007</v>
      </c>
      <c r="AEM22" s="120">
        <v>0.13907617727643071</v>
      </c>
      <c r="AEN22" s="120">
        <v>0.13907617727643073</v>
      </c>
      <c r="AEO22" s="120">
        <v>0.1369050613428055</v>
      </c>
      <c r="AEP22" s="120">
        <v>0.13690506134280561</v>
      </c>
      <c r="AEQ22" s="120">
        <v>0.13472434931665608</v>
      </c>
      <c r="AER22" s="120">
        <v>0.13472434931665594</v>
      </c>
      <c r="AES22" s="120">
        <v>0.13253419223810534</v>
      </c>
      <c r="AET22" s="120">
        <v>0.13253419223810542</v>
      </c>
      <c r="AEU22" s="120">
        <v>0.13033475483295073</v>
      </c>
      <c r="AEV22" s="120">
        <v>0.13033475483295054</v>
      </c>
      <c r="AEW22" s="120">
        <v>0.12812621630749882</v>
      </c>
      <c r="AEX22" s="120">
        <v>0.12812621630749868</v>
      </c>
      <c r="AEY22" s="120">
        <v>0.12590877118764376</v>
      </c>
      <c r="AEZ22" s="120">
        <v>0.12590877118764371</v>
      </c>
      <c r="AFA22" s="120">
        <v>0.12368263020457372</v>
      </c>
      <c r="AFB22" s="120">
        <v>0.12368263020457368</v>
      </c>
      <c r="AFC22" s="120">
        <v>0.12144802122959852</v>
      </c>
      <c r="AFD22" s="120">
        <v>0.12144802122959847</v>
      </c>
      <c r="AFE22" s="120">
        <v>0.11920519026070338</v>
      </c>
      <c r="AFF22" s="120">
        <v>0.11920519026070342</v>
      </c>
      <c r="AFG22" s="120">
        <v>0.11695440246353733</v>
      </c>
      <c r="AFH22" s="120">
        <v>0.11695440246353728</v>
      </c>
      <c r="AFI22" s="120">
        <v>0.11469594326965282</v>
      </c>
      <c r="AFJ22" s="120">
        <v>0.11469594326965285</v>
      </c>
      <c r="AFK22" s="120">
        <v>0.1124301195349188</v>
      </c>
      <c r="AFL22" s="120">
        <v>0.11243011953491894</v>
      </c>
      <c r="AFM22" s="120">
        <v>0.11015726076112302</v>
      </c>
      <c r="AFN22" s="120">
        <v>0.11015726076112292</v>
      </c>
      <c r="AFO22" s="120">
        <v>0.1078777203838763</v>
      </c>
      <c r="AFP22" s="120">
        <v>0.10787772038387639</v>
      </c>
      <c r="AFQ22" s="120">
        <v>0.10559187713001075</v>
      </c>
      <c r="AFR22" s="120">
        <v>0.10559187713001077</v>
      </c>
      <c r="AFS22" s="120">
        <v>0.10330013644772956</v>
      </c>
      <c r="AFT22" s="120">
        <v>0.10330013644772956</v>
      </c>
      <c r="AFU22" s="120">
        <v>0.10100293201282838</v>
      </c>
      <c r="AFV22" s="120">
        <v>0.10100293201282848</v>
      </c>
      <c r="AFW22" s="120">
        <v>9.8700727314328746E-2</v>
      </c>
      <c r="AFX22" s="120">
        <v>9.8700727314328662E-2</v>
      </c>
      <c r="AFY22" s="120">
        <v>9.639401732287689E-2</v>
      </c>
      <c r="AFZ22" s="120">
        <v>9.6394017322876835E-2</v>
      </c>
      <c r="AGA22" s="120">
        <v>9.4083330245232952E-2</v>
      </c>
      <c r="AGB22" s="120">
        <v>9.4083330245232924E-2</v>
      </c>
      <c r="AGC22" s="120">
        <v>9.1769229368104666E-2</v>
      </c>
      <c r="AGD22" s="120">
        <v>9.1769229368104652E-2</v>
      </c>
      <c r="AGE22" s="120">
        <v>8.9452314994469248E-2</v>
      </c>
      <c r="AGF22" s="120">
        <v>8.945231499446929E-2</v>
      </c>
      <c r="AGG22" s="120">
        <v>8.7133226475347061E-2</v>
      </c>
      <c r="AGH22" s="120">
        <v>8.7133226475347089E-2</v>
      </c>
      <c r="AGI22" s="120">
        <v>8.4812644339746432E-2</v>
      </c>
      <c r="AGJ22" s="120">
        <v>8.481264433974639E-2</v>
      </c>
      <c r="AGK22" s="120">
        <v>8.2491292525162047E-2</v>
      </c>
      <c r="AGL22" s="120">
        <v>8.2491292525162102E-2</v>
      </c>
      <c r="AGM22" s="120">
        <v>8.0169940710577689E-2</v>
      </c>
      <c r="AGN22" s="120">
        <v>8.0169940710577661E-2</v>
      </c>
      <c r="AGO22" s="120">
        <v>7.784940675335604E-2</v>
      </c>
      <c r="AGP22" s="120">
        <v>7.7849406753355985E-2</v>
      </c>
      <c r="AGQ22" s="120">
        <v>7.5530559230696417E-2</v>
      </c>
      <c r="AGR22" s="120">
        <v>7.5530559230696306E-2</v>
      </c>
      <c r="AGS22" s="120">
        <v>7.321432008545245E-2</v>
      </c>
      <c r="AGT22" s="120">
        <v>7.3214320085452561E-2</v>
      </c>
      <c r="AGU22" s="120">
        <v>7.0901667375014271E-2</v>
      </c>
      <c r="AGV22" s="120">
        <v>7.0901667375014146E-2</v>
      </c>
      <c r="AGW22" s="120">
        <v>6.859363812061442E-2</v>
      </c>
      <c r="AGX22" s="120">
        <v>6.8593638120614406E-2</v>
      </c>
      <c r="AGY22" s="120">
        <v>6.6291331252795682E-2</v>
      </c>
      <c r="AGZ22" s="120">
        <v>6.6291331252795682E-2</v>
      </c>
      <c r="AHA22" s="120">
        <v>6.3995910646794982E-2</v>
      </c>
      <c r="AHB22" s="120">
        <v>6.3995910646794954E-2</v>
      </c>
      <c r="AHC22" s="120">
        <v>6.1708608239223979E-2</v>
      </c>
      <c r="AHD22" s="120">
        <v>6.1708608239224021E-2</v>
      </c>
      <c r="AHE22" s="120">
        <v>5.9430727214567561E-2</v>
      </c>
      <c r="AHF22" s="120">
        <v>5.9430727214567533E-2</v>
      </c>
      <c r="AHG22" s="120">
        <v>5.7163645246601842E-2</v>
      </c>
      <c r="AHH22" s="120">
        <v>5.716364524660187E-2</v>
      </c>
      <c r="AHI22" s="120">
        <v>5.4908817775760337E-2</v>
      </c>
      <c r="AHJ22" s="120">
        <v>5.490881777576033E-2</v>
      </c>
      <c r="AHK22" s="120">
        <v>5.2667781298624289E-2</v>
      </c>
      <c r="AHL22" s="120">
        <v>5.2667781298624282E-2</v>
      </c>
      <c r="AHM22" s="120">
        <v>5.0442156639969676E-2</v>
      </c>
      <c r="AHN22" s="120">
        <v>5.0442156639969649E-2</v>
      </c>
      <c r="AHO22" s="120">
        <v>4.8233652170997024E-2</v>
      </c>
      <c r="AHP22" s="120">
        <v>4.823365217099701E-2</v>
      </c>
      <c r="AHQ22" s="120">
        <v>4.6044066929342806E-2</v>
      </c>
      <c r="AHR22" s="120">
        <v>4.6044066929342806E-2</v>
      </c>
      <c r="AHS22" s="120">
        <v>4.3875293587015224E-2</v>
      </c>
      <c r="AHT22" s="120">
        <v>4.3875293587015203E-2</v>
      </c>
      <c r="AHU22" s="120">
        <v>4.172932120128596E-2</v>
      </c>
      <c r="AHV22" s="120">
        <v>4.1729321201285974E-2</v>
      </c>
      <c r="AHW22" s="120">
        <v>3.9608237670545866E-2</v>
      </c>
      <c r="AHX22" s="120">
        <v>3.9608237670545915E-2</v>
      </c>
      <c r="AHY22" s="120">
        <v>3.7514231801900347E-2</v>
      </c>
      <c r="AHZ22" s="120">
        <v>3.7514231801900354E-2</v>
      </c>
      <c r="AIA22" s="120">
        <v>3.544959487951916E-2</v>
      </c>
      <c r="AIB22" s="120">
        <v>3.5449594879519104E-2</v>
      </c>
      <c r="AIC22" s="120">
        <v>3.3416721602097604E-2</v>
      </c>
      <c r="AID22" s="120">
        <v>3.3416721602097618E-2</v>
      </c>
      <c r="AIE22" s="120">
        <v>3.1418110233846129E-2</v>
      </c>
      <c r="AIF22" s="120">
        <v>3.1418110233846101E-2</v>
      </c>
      <c r="AIG22" s="120">
        <v>2.9456361785778869E-2</v>
      </c>
      <c r="AIH22" s="120">
        <v>2.945636178577888E-2</v>
      </c>
      <c r="AII22" s="120">
        <v>2.7534178012294512E-2</v>
      </c>
      <c r="AIJ22" s="120">
        <v>2.753417801229454E-2</v>
      </c>
      <c r="AIK22" s="120">
        <v>2.5654357971696247E-2</v>
      </c>
      <c r="AIL22" s="120">
        <v>2.5654357971696233E-2</v>
      </c>
      <c r="AIM22" s="120">
        <v>2.381979285800127E-2</v>
      </c>
      <c r="AIN22" s="120">
        <v>2.381979285800126E-2</v>
      </c>
      <c r="AIO22" s="120">
        <v>2.2033458764822128E-2</v>
      </c>
      <c r="AIP22" s="120">
        <v>2.2033458764822121E-2</v>
      </c>
      <c r="AIQ22" s="120">
        <v>2.0298406990107452E-2</v>
      </c>
      <c r="AIR22" s="120">
        <v>2.0298406990107456E-2</v>
      </c>
      <c r="AIS22" s="120">
        <v>1.8617751433194621E-2</v>
      </c>
      <c r="AIT22" s="120">
        <v>1.8617751433194635E-2</v>
      </c>
      <c r="AIU22" s="120">
        <v>1.6994652573436374E-2</v>
      </c>
      <c r="AIV22" s="120">
        <v>1.6994652573436388E-2</v>
      </c>
      <c r="AIW22" s="120">
        <v>1.5432297453701272E-2</v>
      </c>
      <c r="AIX22" s="120">
        <v>1.5432297453701262E-2</v>
      </c>
      <c r="AIY22" s="120">
        <v>1.3933875024287789E-2</v>
      </c>
      <c r="AIZ22" s="120">
        <v>1.3933875024287796E-2</v>
      </c>
      <c r="AJA22" s="120">
        <v>1.250254613648984E-2</v>
      </c>
      <c r="AJB22" s="120">
        <v>1.250254613648985E-2</v>
      </c>
      <c r="AJC22" s="120">
        <v>1.1141407415305074E-2</v>
      </c>
      <c r="AJD22" s="120">
        <v>1.1141407415305078E-2</v>
      </c>
      <c r="AJE22" s="120">
        <v>9.8534481952592644E-3</v>
      </c>
      <c r="AJF22" s="120">
        <v>9.8534481952592644E-3</v>
      </c>
      <c r="AJG22" s="120">
        <v>8.6414996832817337E-3</v>
      </c>
      <c r="AJH22" s="120">
        <v>8.6414996832817337E-3</v>
      </c>
      <c r="AJI22" s="120">
        <v>7.5081755341502004E-3</v>
      </c>
      <c r="AJJ22" s="120">
        <v>7.5081755341502004E-3</v>
      </c>
      <c r="AJK22" s="120">
        <v>6.4558031099566371E-3</v>
      </c>
      <c r="AJL22" s="120">
        <v>6.4558031099566371E-3</v>
      </c>
      <c r="AJM22" s="120">
        <v>5.48634487676014E-3</v>
      </c>
      <c r="AJN22" s="120">
        <v>5.4863448767601408E-3</v>
      </c>
      <c r="AJO22" s="120">
        <v>4.6013097117665325E-3</v>
      </c>
      <c r="AJP22" s="120">
        <v>4.6013097117665325E-3</v>
      </c>
      <c r="AJQ22" s="120">
        <v>3.8016544097487785E-3</v>
      </c>
      <c r="AJR22" s="120">
        <v>3.8016544097487781E-3</v>
      </c>
      <c r="AJS22" s="120">
        <v>3.0876764615186403E-3</v>
      </c>
      <c r="AJT22" s="120">
        <v>3.0876764615186403E-3</v>
      </c>
      <c r="AJU22" s="120">
        <v>2.4589003220967243E-3</v>
      </c>
      <c r="AJV22" s="120">
        <v>2.4589003220967243E-3</v>
      </c>
      <c r="AJW22" s="120">
        <v>1.9139610012643971E-3</v>
      </c>
      <c r="AJX22" s="120">
        <v>1.9139610012643971E-3</v>
      </c>
      <c r="AJY22" s="120">
        <v>1.4504910141113212E-3</v>
      </c>
      <c r="AJZ22" s="120">
        <v>1.4504910141113212E-3</v>
      </c>
      <c r="AKA22" s="120">
        <v>1.0650196345522998E-3</v>
      </c>
      <c r="AKB22" s="120">
        <v>1.0650196345523E-3</v>
      </c>
      <c r="AKC22" s="120">
        <v>7.5289706001058221E-4</v>
      </c>
      <c r="AKD22" s="120">
        <v>7.5289706001058221E-4</v>
      </c>
      <c r="AKE22" s="120">
        <v>5.0826044753193844E-4</v>
      </c>
      <c r="AKF22" s="120">
        <v>5.0826044753193855E-4</v>
      </c>
      <c r="AKG22" s="120">
        <v>3.2406346872448916E-4</v>
      </c>
      <c r="AKH22" s="120">
        <v>3.2406346872448927E-4</v>
      </c>
      <c r="AKI22" s="120">
        <v>1.921951770782471E-4</v>
      </c>
      <c r="AKJ22" s="120">
        <v>1.9219517707824707E-4</v>
      </c>
      <c r="AKK22" s="120">
        <v>1.0371580719947815E-4</v>
      </c>
      <c r="AKL22" s="120">
        <v>1.0371580719947815E-4</v>
      </c>
      <c r="AKM22" s="120">
        <v>4.9233436584472656E-5</v>
      </c>
      <c r="AKN22" s="120">
        <v>4.9233436584472656E-5</v>
      </c>
      <c r="AKO22" s="120">
        <v>1.9431114196777344E-5</v>
      </c>
      <c r="AKP22" s="120">
        <v>1.9431114196777344E-5</v>
      </c>
      <c r="AKQ22" s="120">
        <v>5.7220458984375E-6</v>
      </c>
      <c r="AKR22" s="120">
        <v>5.7220458984375E-6</v>
      </c>
      <c r="AKS22" s="120">
        <v>9.5367431640625E-7</v>
      </c>
      <c r="AKT22" s="120" t="s">
        <v>105</v>
      </c>
      <c r="AKU22" s="120" t="s">
        <v>105</v>
      </c>
      <c r="AKV22" s="120" t="s">
        <v>105</v>
      </c>
      <c r="AKW22" s="120" t="s">
        <v>105</v>
      </c>
      <c r="AKX22" s="120" t="s">
        <v>105</v>
      </c>
      <c r="AKY22" s="120" t="s">
        <v>105</v>
      </c>
      <c r="AKZ22" s="120" t="s">
        <v>105</v>
      </c>
      <c r="ALA22" s="120" t="s">
        <v>105</v>
      </c>
      <c r="ALB22" s="120" t="s">
        <v>105</v>
      </c>
      <c r="ALC22" s="120" t="s">
        <v>105</v>
      </c>
      <c r="ALD22" s="120" t="s">
        <v>105</v>
      </c>
      <c r="ALE22" s="120" t="s">
        <v>105</v>
      </c>
      <c r="ALF22" s="120" t="s">
        <v>105</v>
      </c>
      <c r="ALG22" s="120" t="s">
        <v>105</v>
      </c>
      <c r="ALH22" s="120" t="s">
        <v>105</v>
      </c>
      <c r="ALI22" s="120" t="s">
        <v>105</v>
      </c>
      <c r="ALJ22" s="120" t="s">
        <v>105</v>
      </c>
      <c r="ALK22" s="120" t="s">
        <v>105</v>
      </c>
      <c r="ALL22" s="120" t="s">
        <v>105</v>
      </c>
      <c r="ALM22" s="120" t="s">
        <v>105</v>
      </c>
      <c r="ALN22" s="120"/>
    </row>
    <row r="23" spans="1:1002" hidden="1">
      <c r="A23" s="119">
        <v>22</v>
      </c>
      <c r="B23" s="120">
        <v>0.50665567370757947</v>
      </c>
      <c r="C23" s="120">
        <v>0.5066556737075798</v>
      </c>
      <c r="D23" s="120">
        <v>0.50623023644109255</v>
      </c>
      <c r="E23" s="120">
        <v>0.50623023644109277</v>
      </c>
      <c r="F23" s="120">
        <v>0.50580370516863282</v>
      </c>
      <c r="G23" s="120">
        <v>0.50580370516863227</v>
      </c>
      <c r="H23" s="120">
        <v>0.50537607528907214</v>
      </c>
      <c r="I23" s="120">
        <v>0.50537607528907214</v>
      </c>
      <c r="J23" s="120">
        <v>0.50494734217400883</v>
      </c>
      <c r="K23" s="120">
        <v>0.50494734217400983</v>
      </c>
      <c r="L23" s="120">
        <v>0.50451750116757332</v>
      </c>
      <c r="M23" s="120">
        <v>0.50451750116757443</v>
      </c>
      <c r="N23" s="120">
        <v>0.50408654758622184</v>
      </c>
      <c r="O23" s="120">
        <v>0.50408654758622273</v>
      </c>
      <c r="P23" s="120">
        <v>0.50365447671853325</v>
      </c>
      <c r="Q23" s="120">
        <v>0.50365447671853381</v>
      </c>
      <c r="R23" s="120">
        <v>0.50322128382500808</v>
      </c>
      <c r="S23" s="120">
        <v>0.50322128382500786</v>
      </c>
      <c r="T23" s="120">
        <v>0.50278696413785506</v>
      </c>
      <c r="U23" s="120">
        <v>0.5027869641378554</v>
      </c>
      <c r="V23" s="120">
        <v>0.50235151286078961</v>
      </c>
      <c r="W23" s="120">
        <v>0.50235151286079038</v>
      </c>
      <c r="X23" s="120">
        <v>0.50191492516881997</v>
      </c>
      <c r="Y23" s="120">
        <v>0.50191492516881919</v>
      </c>
      <c r="Z23" s="120">
        <v>0.50147719620802955</v>
      </c>
      <c r="AA23" s="120">
        <v>0.50147719620802933</v>
      </c>
      <c r="AB23" s="120">
        <v>0.50103832109537594</v>
      </c>
      <c r="AC23" s="120">
        <v>0.50103832109537638</v>
      </c>
      <c r="AD23" s="120">
        <v>0.50059829491846131</v>
      </c>
      <c r="AE23" s="120">
        <v>0.50059829491846064</v>
      </c>
      <c r="AF23" s="120">
        <v>0.5001571127353196</v>
      </c>
      <c r="AG23" s="120">
        <v>0.50015711273531926</v>
      </c>
      <c r="AH23" s="120">
        <v>0.49971476957419902</v>
      </c>
      <c r="AI23" s="120">
        <v>0.49971476957419914</v>
      </c>
      <c r="AJ23" s="120">
        <v>0.49927126043333703</v>
      </c>
      <c r="AK23" s="120">
        <v>0.49927126043333747</v>
      </c>
      <c r="AL23" s="120">
        <v>0.49882658028073734</v>
      </c>
      <c r="AM23" s="120">
        <v>0.49882658028073729</v>
      </c>
      <c r="AN23" s="120">
        <v>0.49838072405394074</v>
      </c>
      <c r="AO23" s="120">
        <v>0.49838072405394129</v>
      </c>
      <c r="AP23" s="120">
        <v>0.49793368665980375</v>
      </c>
      <c r="AQ23" s="120">
        <v>0.49793368665980381</v>
      </c>
      <c r="AR23" s="120">
        <v>0.4974854629742621</v>
      </c>
      <c r="AS23" s="120">
        <v>0.49748546297426222</v>
      </c>
      <c r="AT23" s="120">
        <v>0.49703604784210353</v>
      </c>
      <c r="AU23" s="120">
        <v>0.49703604784210392</v>
      </c>
      <c r="AV23" s="120">
        <v>0.49658543607673056</v>
      </c>
      <c r="AW23" s="120">
        <v>0.49658543607673078</v>
      </c>
      <c r="AX23" s="120">
        <v>0.49613362245992482</v>
      </c>
      <c r="AY23" s="120">
        <v>0.49613362245992493</v>
      </c>
      <c r="AZ23" s="120">
        <v>0.49568060174160994</v>
      </c>
      <c r="BA23" s="120">
        <v>0.49568060174160988</v>
      </c>
      <c r="BB23" s="120">
        <v>0.49522636863960862</v>
      </c>
      <c r="BC23" s="120">
        <v>0.49522636863960895</v>
      </c>
      <c r="BD23" s="120">
        <v>0.49477091783940363</v>
      </c>
      <c r="BE23" s="120">
        <v>0.49477091783940358</v>
      </c>
      <c r="BF23" s="120">
        <v>0.49431424399388935</v>
      </c>
      <c r="BG23" s="120">
        <v>0.49431424399388929</v>
      </c>
      <c r="BH23" s="120">
        <v>0.49385634172312565</v>
      </c>
      <c r="BI23" s="120">
        <v>0.49385634172312581</v>
      </c>
      <c r="BJ23" s="120">
        <v>0.49339720561409056</v>
      </c>
      <c r="BK23" s="120">
        <v>0.49339720561409062</v>
      </c>
      <c r="BL23" s="120">
        <v>0.49293683022042545</v>
      </c>
      <c r="BM23" s="120">
        <v>0.49293683022042589</v>
      </c>
      <c r="BN23" s="120">
        <v>0.49247521006218453</v>
      </c>
      <c r="BO23" s="120">
        <v>0.49247521006218437</v>
      </c>
      <c r="BP23" s="120">
        <v>0.49201233962557456</v>
      </c>
      <c r="BQ23" s="120">
        <v>0.49201233962557489</v>
      </c>
      <c r="BR23" s="120">
        <v>0.49154821336270105</v>
      </c>
      <c r="BS23" s="120">
        <v>0.49154821336270166</v>
      </c>
      <c r="BT23" s="120">
        <v>0.49108282569130363</v>
      </c>
      <c r="BU23" s="120">
        <v>0.49108282569130396</v>
      </c>
      <c r="BV23" s="120">
        <v>0.49061617099449439</v>
      </c>
      <c r="BW23" s="120">
        <v>0.49061617099449417</v>
      </c>
      <c r="BX23" s="120">
        <v>0.49014824362049225</v>
      </c>
      <c r="BY23" s="120">
        <v>0.4901482436204927</v>
      </c>
      <c r="BZ23" s="120">
        <v>0.4896790378823549</v>
      </c>
      <c r="CA23" s="120">
        <v>0.48967903788235562</v>
      </c>
      <c r="CB23" s="120">
        <v>0.48920854805770853</v>
      </c>
      <c r="CC23" s="120">
        <v>0.48920854805770841</v>
      </c>
      <c r="CD23" s="120">
        <v>0.48873676838847185</v>
      </c>
      <c r="CE23" s="120">
        <v>0.48873676838847252</v>
      </c>
      <c r="CF23" s="120">
        <v>0.48826369308058559</v>
      </c>
      <c r="CG23" s="120">
        <v>0.48826369308058581</v>
      </c>
      <c r="CH23" s="120">
        <v>0.48778931630373029</v>
      </c>
      <c r="CI23" s="120">
        <v>0.48778931630373024</v>
      </c>
      <c r="CJ23" s="120">
        <v>0.4873136321910484</v>
      </c>
      <c r="CK23" s="120">
        <v>0.48731363219104817</v>
      </c>
      <c r="CL23" s="120">
        <v>0.48683663483885897</v>
      </c>
      <c r="CM23" s="120">
        <v>0.48683663483885842</v>
      </c>
      <c r="CN23" s="120">
        <v>0.48635831830637277</v>
      </c>
      <c r="CO23" s="120">
        <v>0.48635831830637249</v>
      </c>
      <c r="CP23" s="120">
        <v>0.48587867661540429</v>
      </c>
      <c r="CQ23" s="120">
        <v>0.48587867661540385</v>
      </c>
      <c r="CR23" s="120">
        <v>0.48539770375007923</v>
      </c>
      <c r="CS23" s="120">
        <v>0.48539770375007973</v>
      </c>
      <c r="CT23" s="120">
        <v>0.4849153936565439</v>
      </c>
      <c r="CU23" s="120">
        <v>0.48491539365654429</v>
      </c>
      <c r="CV23" s="120">
        <v>0.484431740242663</v>
      </c>
      <c r="CW23" s="120">
        <v>0.48443174024266306</v>
      </c>
      <c r="CX23" s="120">
        <v>0.48394673737772576</v>
      </c>
      <c r="CY23" s="120">
        <v>0.4839467373777257</v>
      </c>
      <c r="CZ23" s="120">
        <v>0.48346037889214089</v>
      </c>
      <c r="DA23" s="120">
        <v>0.48346037889214105</v>
      </c>
      <c r="DB23" s="120">
        <v>0.48297265857713328</v>
      </c>
      <c r="DC23" s="120">
        <v>0.48297265857713378</v>
      </c>
      <c r="DD23" s="120">
        <v>0.48248357018443455</v>
      </c>
      <c r="DE23" s="120">
        <v>0.48248357018443483</v>
      </c>
      <c r="DF23" s="120">
        <v>0.48199310742597418</v>
      </c>
      <c r="DG23" s="120">
        <v>0.48199310742597434</v>
      </c>
      <c r="DH23" s="120">
        <v>0.48150126397356396</v>
      </c>
      <c r="DI23" s="120">
        <v>0.48150126397356419</v>
      </c>
      <c r="DJ23" s="120">
        <v>0.48100803345858384</v>
      </c>
      <c r="DK23" s="120">
        <v>0.48100803345858389</v>
      </c>
      <c r="DL23" s="120">
        <v>0.48051340947166143</v>
      </c>
      <c r="DM23" s="120">
        <v>0.48051340947166149</v>
      </c>
      <c r="DN23" s="120">
        <v>0.48001738556234841</v>
      </c>
      <c r="DO23" s="120">
        <v>0.48001738556234791</v>
      </c>
      <c r="DP23" s="120">
        <v>0.47951995523879659</v>
      </c>
      <c r="DQ23" s="120">
        <v>0.47951995523879676</v>
      </c>
      <c r="DR23" s="120">
        <v>0.47902111196743058</v>
      </c>
      <c r="DS23" s="120">
        <v>0.47902111196743014</v>
      </c>
      <c r="DT23" s="120">
        <v>0.47852084917261228</v>
      </c>
      <c r="DU23" s="120">
        <v>0.47852084917261228</v>
      </c>
      <c r="DV23" s="120">
        <v>0.47801916023631091</v>
      </c>
      <c r="DW23" s="120">
        <v>0.4780191602363108</v>
      </c>
      <c r="DX23" s="120">
        <v>0.47751603849776109</v>
      </c>
      <c r="DY23" s="120">
        <v>0.4775160384977612</v>
      </c>
      <c r="DZ23" s="120">
        <v>0.47701147725312365</v>
      </c>
      <c r="EA23" s="120">
        <v>0.47701147725312387</v>
      </c>
      <c r="EB23" s="120">
        <v>0.47650546975514257</v>
      </c>
      <c r="EC23" s="120">
        <v>0.47650546975514291</v>
      </c>
      <c r="ED23" s="120">
        <v>0.47599800921279356</v>
      </c>
      <c r="EE23" s="120">
        <v>0.47599800921279373</v>
      </c>
      <c r="EF23" s="120">
        <v>0.47548908879093832</v>
      </c>
      <c r="EG23" s="120">
        <v>0.47548908879093815</v>
      </c>
      <c r="EH23" s="120">
        <v>0.47497870160996614</v>
      </c>
      <c r="EI23" s="120">
        <v>0.47497870160996636</v>
      </c>
      <c r="EJ23" s="120">
        <v>0.47446684074543816</v>
      </c>
      <c r="EK23" s="120">
        <v>0.47446684074543838</v>
      </c>
      <c r="EL23" s="120">
        <v>0.47395349922772773</v>
      </c>
      <c r="EM23" s="120">
        <v>0.47395349922772717</v>
      </c>
      <c r="EN23" s="120">
        <v>0.47343867004165152</v>
      </c>
      <c r="EO23" s="120">
        <v>0.47343867004165174</v>
      </c>
      <c r="EP23" s="120">
        <v>0.47292234612610878</v>
      </c>
      <c r="EQ23" s="120">
        <v>0.47292234612610895</v>
      </c>
      <c r="ER23" s="120">
        <v>0.47240452037370317</v>
      </c>
      <c r="ES23" s="120">
        <v>0.47240452037370323</v>
      </c>
      <c r="ET23" s="120">
        <v>0.47188518563037135</v>
      </c>
      <c r="EU23" s="120">
        <v>0.47188518563037124</v>
      </c>
      <c r="EV23" s="120">
        <v>0.47136433469500394</v>
      </c>
      <c r="EW23" s="120">
        <v>0.47136433469500388</v>
      </c>
      <c r="EX23" s="120">
        <v>0.4708419603190635</v>
      </c>
      <c r="EY23" s="120">
        <v>0.47084196031906372</v>
      </c>
      <c r="EZ23" s="120">
        <v>0.47031805520619907</v>
      </c>
      <c r="FA23" s="120">
        <v>0.47031805520619946</v>
      </c>
      <c r="FB23" s="120">
        <v>0.46979261201185585</v>
      </c>
      <c r="FC23" s="120">
        <v>0.46979261201185596</v>
      </c>
      <c r="FD23" s="120">
        <v>0.46926562334288219</v>
      </c>
      <c r="FE23" s="120">
        <v>0.46926562334288208</v>
      </c>
      <c r="FF23" s="120">
        <v>0.46873708175713374</v>
      </c>
      <c r="FG23" s="120">
        <v>0.46873708175713369</v>
      </c>
      <c r="FH23" s="120">
        <v>0.46820697976307124</v>
      </c>
      <c r="FI23" s="120">
        <v>0.46820697976307146</v>
      </c>
      <c r="FJ23" s="120">
        <v>0.4676753098193569</v>
      </c>
      <c r="FK23" s="120">
        <v>0.46767530981935684</v>
      </c>
      <c r="FL23" s="120">
        <v>0.46714206433444605</v>
      </c>
      <c r="FM23" s="120">
        <v>0.46714206433444588</v>
      </c>
      <c r="FN23" s="120">
        <v>0.46660723566617257</v>
      </c>
      <c r="FO23" s="120">
        <v>0.46660723566617257</v>
      </c>
      <c r="FP23" s="120">
        <v>0.46607081612133583</v>
      </c>
      <c r="FQ23" s="120">
        <v>0.46607081612133577</v>
      </c>
      <c r="FR23" s="120">
        <v>0.46553279795527736</v>
      </c>
      <c r="FS23" s="120">
        <v>0.46553279795527752</v>
      </c>
      <c r="FT23" s="120">
        <v>0.46499317337145751</v>
      </c>
      <c r="FU23" s="120">
        <v>0.46499317337145807</v>
      </c>
      <c r="FV23" s="120">
        <v>0.46445193452102801</v>
      </c>
      <c r="FW23" s="120">
        <v>0.46445193452102812</v>
      </c>
      <c r="FX23" s="120">
        <v>0.46390907350239508</v>
      </c>
      <c r="FY23" s="120">
        <v>0.46390907350239546</v>
      </c>
      <c r="FZ23" s="120">
        <v>0.46336458236078837</v>
      </c>
      <c r="GA23" s="120">
        <v>0.4633645823607882</v>
      </c>
      <c r="GB23" s="120">
        <v>0.4628184530878135</v>
      </c>
      <c r="GC23" s="120">
        <v>0.46281845308781377</v>
      </c>
      <c r="GD23" s="120">
        <v>0.46227067762101243</v>
      </c>
      <c r="GE23" s="120">
        <v>0.46227067762101237</v>
      </c>
      <c r="GF23" s="120">
        <v>0.46172124784340945</v>
      </c>
      <c r="GG23" s="120">
        <v>0.46172124784340929</v>
      </c>
      <c r="GH23" s="120">
        <v>0.46117015558305796</v>
      </c>
      <c r="GI23" s="120">
        <v>0.46117015558305824</v>
      </c>
      <c r="GJ23" s="120">
        <v>0.46061739261258317</v>
      </c>
      <c r="GK23" s="120">
        <v>0.46061739261258322</v>
      </c>
      <c r="GL23" s="120">
        <v>0.46006295064871705</v>
      </c>
      <c r="GM23" s="120">
        <v>0.46006295064871666</v>
      </c>
      <c r="GN23" s="120">
        <v>0.45950682135183146</v>
      </c>
      <c r="GO23" s="120">
        <v>0.45950682135183196</v>
      </c>
      <c r="GP23" s="120">
        <v>0.45894899632546859</v>
      </c>
      <c r="GQ23" s="120">
        <v>0.45894899632546843</v>
      </c>
      <c r="GR23" s="120">
        <v>0.45838946711585887</v>
      </c>
      <c r="GS23" s="120">
        <v>0.45838946711585837</v>
      </c>
      <c r="GT23" s="120">
        <v>0.45782822521144267</v>
      </c>
      <c r="GU23" s="120">
        <v>0.45782822521144234</v>
      </c>
      <c r="GV23" s="120">
        <v>0.45726526204238527</v>
      </c>
      <c r="GW23" s="120">
        <v>0.45726526204238521</v>
      </c>
      <c r="GX23" s="120">
        <v>0.45670056898008332</v>
      </c>
      <c r="GY23" s="120">
        <v>0.45670056898008282</v>
      </c>
      <c r="GZ23" s="120">
        <v>0.45613413733667052</v>
      </c>
      <c r="HA23" s="120">
        <v>0.45613413733667052</v>
      </c>
      <c r="HB23" s="120">
        <v>0.45556595836451624</v>
      </c>
      <c r="HC23" s="120">
        <v>0.45556595836451624</v>
      </c>
      <c r="HD23" s="120">
        <v>0.45499602325572114</v>
      </c>
      <c r="HE23" s="120">
        <v>0.45499602325572136</v>
      </c>
      <c r="HF23" s="120">
        <v>0.45442432314160575</v>
      </c>
      <c r="HG23" s="120">
        <v>0.45442432314160569</v>
      </c>
      <c r="HH23" s="120">
        <v>0.45385084909219436</v>
      </c>
      <c r="HI23" s="120">
        <v>0.45385084909219409</v>
      </c>
      <c r="HJ23" s="120">
        <v>0.45327559211569673</v>
      </c>
      <c r="HK23" s="120">
        <v>0.4532755921156969</v>
      </c>
      <c r="HL23" s="120">
        <v>0.4526985431579803</v>
      </c>
      <c r="HM23" s="120">
        <v>0.45269854315798019</v>
      </c>
      <c r="HN23" s="120">
        <v>0.45211969310203892</v>
      </c>
      <c r="HO23" s="120">
        <v>0.45211969310203831</v>
      </c>
      <c r="HP23" s="120">
        <v>0.45153903276745949</v>
      </c>
      <c r="HQ23" s="120">
        <v>0.45153903276745927</v>
      </c>
      <c r="HR23" s="120">
        <v>0.45095655290987807</v>
      </c>
      <c r="HS23" s="120">
        <v>0.45095655290987791</v>
      </c>
      <c r="HT23" s="120">
        <v>0.45037224422043542</v>
      </c>
      <c r="HU23" s="120">
        <v>0.45037224422043498</v>
      </c>
      <c r="HV23" s="120">
        <v>0.44978609732521996</v>
      </c>
      <c r="HW23" s="120">
        <v>0.44978609732521957</v>
      </c>
      <c r="HX23" s="120">
        <v>0.44919810278471717</v>
      </c>
      <c r="HY23" s="120">
        <v>0.44919810278471733</v>
      </c>
      <c r="HZ23" s="120">
        <v>0.4486082510932432</v>
      </c>
      <c r="IA23" s="120">
        <v>0.44860825109324298</v>
      </c>
      <c r="IB23" s="120">
        <v>0.44801653267837316</v>
      </c>
      <c r="IC23" s="120">
        <v>0.44801653267837305</v>
      </c>
      <c r="ID23" s="120">
        <v>0.44742293790037269</v>
      </c>
      <c r="IE23" s="120">
        <v>0.44742293790037213</v>
      </c>
      <c r="IF23" s="120">
        <v>0.44682745705161364</v>
      </c>
      <c r="IG23" s="120">
        <v>0.44682745705161353</v>
      </c>
      <c r="IH23" s="120">
        <v>0.44623008035599165</v>
      </c>
      <c r="II23" s="120">
        <v>0.44623008035599121</v>
      </c>
      <c r="IJ23" s="120">
        <v>0.44563079796833155</v>
      </c>
      <c r="IK23" s="120">
        <v>0.44563079796833138</v>
      </c>
      <c r="IL23" s="120">
        <v>0.44502959997379188</v>
      </c>
      <c r="IM23" s="120">
        <v>0.44502959997379232</v>
      </c>
      <c r="IN23" s="120">
        <v>0.44442647638726329</v>
      </c>
      <c r="IO23" s="120">
        <v>0.44442647638726335</v>
      </c>
      <c r="IP23" s="120">
        <v>0.44382141715275392</v>
      </c>
      <c r="IQ23" s="120">
        <v>0.44382141715275442</v>
      </c>
      <c r="IR23" s="120">
        <v>0.44321441214278107</v>
      </c>
      <c r="IS23" s="120">
        <v>0.4432144121427814</v>
      </c>
      <c r="IT23" s="120">
        <v>0.44260545115774508</v>
      </c>
      <c r="IU23" s="120">
        <v>0.44260545115774447</v>
      </c>
      <c r="IV23" s="120">
        <v>0.44199452392530236</v>
      </c>
      <c r="IW23" s="120">
        <v>0.44199452392530258</v>
      </c>
      <c r="IX23" s="120">
        <v>0.44138162009973547</v>
      </c>
      <c r="IY23" s="120">
        <v>0.44138162009973558</v>
      </c>
      <c r="IZ23" s="120">
        <v>0.4407667292613075</v>
      </c>
      <c r="JA23" s="120">
        <v>0.44076672926130711</v>
      </c>
      <c r="JB23" s="120">
        <v>0.44014984091561982</v>
      </c>
      <c r="JC23" s="120">
        <v>0.44014984091561998</v>
      </c>
      <c r="JD23" s="120">
        <v>0.43953094449295871</v>
      </c>
      <c r="JE23" s="120">
        <v>0.43953094449295843</v>
      </c>
      <c r="JF23" s="120">
        <v>0.43891002934763457</v>
      </c>
      <c r="JG23" s="120">
        <v>0.4389100293476349</v>
      </c>
      <c r="JH23" s="120">
        <v>0.43828708475731754</v>
      </c>
      <c r="JI23" s="120">
        <v>0.43828708475731748</v>
      </c>
      <c r="JJ23" s="120">
        <v>0.43766209992236482</v>
      </c>
      <c r="JK23" s="120">
        <v>0.43766209992236499</v>
      </c>
      <c r="JL23" s="120">
        <v>0.43703506396514158</v>
      </c>
      <c r="JM23" s="120">
        <v>0.43703506396514202</v>
      </c>
      <c r="JN23" s="120">
        <v>0.43640596592933534</v>
      </c>
      <c r="JO23" s="120">
        <v>0.4364059659293355</v>
      </c>
      <c r="JP23" s="120">
        <v>0.43577479477926423</v>
      </c>
      <c r="JQ23" s="120">
        <v>0.43577479477926395</v>
      </c>
      <c r="JR23" s="120">
        <v>0.43514153939917433</v>
      </c>
      <c r="JS23" s="120">
        <v>0.43514153939917444</v>
      </c>
      <c r="JT23" s="120">
        <v>0.43450618859253842</v>
      </c>
      <c r="JU23" s="120">
        <v>0.4345061885925382</v>
      </c>
      <c r="JV23" s="120">
        <v>0.43386873108133805</v>
      </c>
      <c r="JW23" s="120">
        <v>0.43386873108133861</v>
      </c>
      <c r="JX23" s="120">
        <v>0.4332291555053463</v>
      </c>
      <c r="JY23" s="120">
        <v>0.43322915550534641</v>
      </c>
      <c r="JZ23" s="120">
        <v>0.43258745042139807</v>
      </c>
      <c r="KA23" s="120">
        <v>0.43258745042139812</v>
      </c>
      <c r="KB23" s="120">
        <v>0.43194360430265599</v>
      </c>
      <c r="KC23" s="120">
        <v>0.43194360430265627</v>
      </c>
      <c r="KD23" s="120">
        <v>0.43129760553786983</v>
      </c>
      <c r="KE23" s="120">
        <v>0.43129760553786967</v>
      </c>
      <c r="KF23" s="120">
        <v>0.43064944243062403</v>
      </c>
      <c r="KG23" s="120">
        <v>0.43064944243062431</v>
      </c>
      <c r="KH23" s="120">
        <v>0.42999910319858448</v>
      </c>
      <c r="KI23" s="120">
        <v>0.42999910319858448</v>
      </c>
      <c r="KJ23" s="120">
        <v>0.42934657597273174</v>
      </c>
      <c r="KK23" s="120">
        <v>0.42934657597273196</v>
      </c>
      <c r="KL23" s="120">
        <v>0.42869184879658961</v>
      </c>
      <c r="KM23" s="120">
        <v>0.42869184879658973</v>
      </c>
      <c r="KN23" s="120">
        <v>0.42803490962544716</v>
      </c>
      <c r="KO23" s="120">
        <v>0.42803490962544744</v>
      </c>
      <c r="KP23" s="120">
        <v>0.42737574632556868</v>
      </c>
      <c r="KQ23" s="120">
        <v>0.42737574632556896</v>
      </c>
      <c r="KR23" s="120">
        <v>0.42671434667340302</v>
      </c>
      <c r="KS23" s="120">
        <v>0.42671434667340274</v>
      </c>
      <c r="KT23" s="120">
        <v>0.42605069835477566</v>
      </c>
      <c r="KU23" s="120">
        <v>0.42605069835477588</v>
      </c>
      <c r="KV23" s="120">
        <v>0.42538478896408261</v>
      </c>
      <c r="KW23" s="120">
        <v>0.42538478896408299</v>
      </c>
      <c r="KX23" s="120">
        <v>0.42471660600347094</v>
      </c>
      <c r="KY23" s="120">
        <v>0.42471660600347083</v>
      </c>
      <c r="KZ23" s="120">
        <v>0.4240461368820076</v>
      </c>
      <c r="LA23" s="120">
        <v>0.42404613688200798</v>
      </c>
      <c r="LB23" s="120">
        <v>0.42337336891485167</v>
      </c>
      <c r="LC23" s="120">
        <v>0.42337336891485161</v>
      </c>
      <c r="LD23" s="120">
        <v>0.42269828932240561</v>
      </c>
      <c r="LE23" s="120">
        <v>0.42269828932240577</v>
      </c>
      <c r="LF23" s="120">
        <v>0.42202088522946768</v>
      </c>
      <c r="LG23" s="120">
        <v>0.42202088522946796</v>
      </c>
      <c r="LH23" s="120">
        <v>0.42134114366436992</v>
      </c>
      <c r="LI23" s="120">
        <v>0.42134114366436964</v>
      </c>
      <c r="LJ23" s="120">
        <v>0.42065905155811123</v>
      </c>
      <c r="LK23" s="120">
        <v>0.42065905155811079</v>
      </c>
      <c r="LL23" s="120">
        <v>0.41997459574348045</v>
      </c>
      <c r="LM23" s="120">
        <v>0.41997459574348056</v>
      </c>
      <c r="LN23" s="120">
        <v>0.41928776295417325</v>
      </c>
      <c r="LO23" s="120">
        <v>0.41928776295417319</v>
      </c>
      <c r="LP23" s="120">
        <v>0.41859853982389522</v>
      </c>
      <c r="LQ23" s="120">
        <v>0.41859853982389528</v>
      </c>
      <c r="LR23" s="120">
        <v>0.41790691288546156</v>
      </c>
      <c r="LS23" s="120">
        <v>0.41790691288546111</v>
      </c>
      <c r="LT23" s="120">
        <v>0.41721286856988549</v>
      </c>
      <c r="LU23" s="120">
        <v>0.41721286856988532</v>
      </c>
      <c r="LV23" s="120">
        <v>0.41651639320545852</v>
      </c>
      <c r="LW23" s="120">
        <v>0.41651639320545836</v>
      </c>
      <c r="LX23" s="120">
        <v>0.41581747301682115</v>
      </c>
      <c r="LY23" s="120">
        <v>0.41581747301682132</v>
      </c>
      <c r="LZ23" s="120">
        <v>0.41511609412402545</v>
      </c>
      <c r="MA23" s="120">
        <v>0.41511609412402511</v>
      </c>
      <c r="MB23" s="120">
        <v>0.41441224254158815</v>
      </c>
      <c r="MC23" s="120">
        <v>0.4144122425415882</v>
      </c>
      <c r="MD23" s="120">
        <v>0.41370590417753372</v>
      </c>
      <c r="ME23" s="120">
        <v>0.41370590417753311</v>
      </c>
      <c r="MF23" s="120">
        <v>0.41299706483243048</v>
      </c>
      <c r="MG23" s="120">
        <v>0.41299706483243048</v>
      </c>
      <c r="MH23" s="120">
        <v>0.41228571019841564</v>
      </c>
      <c r="MI23" s="120">
        <v>0.41228571019841531</v>
      </c>
      <c r="MJ23" s="120">
        <v>0.41157182585821095</v>
      </c>
      <c r="MK23" s="120">
        <v>0.41157182585821106</v>
      </c>
      <c r="ML23" s="120">
        <v>0.41085539728413001</v>
      </c>
      <c r="MM23" s="120">
        <v>0.41085539728412984</v>
      </c>
      <c r="MN23" s="120">
        <v>0.41013640983707628</v>
      </c>
      <c r="MO23" s="120">
        <v>0.410136409837076</v>
      </c>
      <c r="MP23" s="120">
        <v>0.40941484876552914</v>
      </c>
      <c r="MQ23" s="120">
        <v>0.40941484876552919</v>
      </c>
      <c r="MR23" s="120">
        <v>0.4086906992045235</v>
      </c>
      <c r="MS23" s="120">
        <v>0.4086906992045235</v>
      </c>
      <c r="MT23" s="120">
        <v>0.40796394617461934</v>
      </c>
      <c r="MU23" s="120">
        <v>0.40796394617461973</v>
      </c>
      <c r="MV23" s="120">
        <v>0.40723457458085843</v>
      </c>
      <c r="MW23" s="120">
        <v>0.40723457458085843</v>
      </c>
      <c r="MX23" s="120">
        <v>0.40650256921171324</v>
      </c>
      <c r="MY23" s="120">
        <v>0.40650256921171291</v>
      </c>
      <c r="MZ23" s="120">
        <v>0.40576791473802953</v>
      </c>
      <c r="NA23" s="120">
        <v>0.40576791473802903</v>
      </c>
      <c r="NB23" s="120">
        <v>0.40503059571195149</v>
      </c>
      <c r="NC23" s="120">
        <v>0.40503059571195138</v>
      </c>
      <c r="ND23" s="120">
        <v>0.40429059656584443</v>
      </c>
      <c r="NE23" s="120">
        <v>0.40429059656584471</v>
      </c>
      <c r="NF23" s="120">
        <v>0.40354790161120302</v>
      </c>
      <c r="NG23" s="120">
        <v>0.40354790161120252</v>
      </c>
      <c r="NH23" s="120">
        <v>0.40280249503754895</v>
      </c>
      <c r="NI23" s="120">
        <v>0.40280249503754878</v>
      </c>
      <c r="NJ23" s="120">
        <v>0.40205436091132241</v>
      </c>
      <c r="NK23" s="120">
        <v>0.40205436091132257</v>
      </c>
      <c r="NL23" s="120">
        <v>0.40130348317476144</v>
      </c>
      <c r="NM23" s="120">
        <v>0.40130348317476089</v>
      </c>
      <c r="NN23" s="120">
        <v>0.40054984564476664</v>
      </c>
      <c r="NO23" s="120">
        <v>0.4005498456447667</v>
      </c>
      <c r="NP23" s="120">
        <v>0.39979343201176526</v>
      </c>
      <c r="NQ23" s="120">
        <v>0.39979343201176476</v>
      </c>
      <c r="NR23" s="120">
        <v>0.39903422583855463</v>
      </c>
      <c r="NS23" s="120">
        <v>0.39903422583855452</v>
      </c>
      <c r="NT23" s="120">
        <v>0.39827221055914391</v>
      </c>
      <c r="NU23" s="120">
        <v>0.39827221055914408</v>
      </c>
      <c r="NV23" s="120">
        <v>0.39750736947757753</v>
      </c>
      <c r="NW23" s="120">
        <v>0.39750736947757803</v>
      </c>
      <c r="NX23" s="120">
        <v>0.39673968576675633</v>
      </c>
      <c r="NY23" s="120">
        <v>0.39673968576675661</v>
      </c>
      <c r="NZ23" s="120">
        <v>0.39596914246724024</v>
      </c>
      <c r="OA23" s="120">
        <v>0.39596914246723935</v>
      </c>
      <c r="OB23" s="120">
        <v>0.3951957224860444</v>
      </c>
      <c r="OC23" s="120">
        <v>0.39519572248604412</v>
      </c>
      <c r="OD23" s="120">
        <v>0.3944194085954289</v>
      </c>
      <c r="OE23" s="120">
        <v>0.39441940859542873</v>
      </c>
      <c r="OF23" s="120">
        <v>0.39364018343166873</v>
      </c>
      <c r="OG23" s="120">
        <v>0.39364018343166929</v>
      </c>
      <c r="OH23" s="120">
        <v>0.39285802949382082</v>
      </c>
      <c r="OI23" s="120">
        <v>0.39285802949382104</v>
      </c>
      <c r="OJ23" s="120">
        <v>0.39207292914247632</v>
      </c>
      <c r="OK23" s="120">
        <v>0.39207292914247632</v>
      </c>
      <c r="OL23" s="120">
        <v>0.39128486459850298</v>
      </c>
      <c r="OM23" s="120">
        <v>0.39128486459850315</v>
      </c>
      <c r="ON23" s="120">
        <v>0.39049381794177856</v>
      </c>
      <c r="OO23" s="120">
        <v>0.39049381794177862</v>
      </c>
      <c r="OP23" s="120">
        <v>0.38969977110991294</v>
      </c>
      <c r="OQ23" s="120">
        <v>0.38969977110991316</v>
      </c>
      <c r="OR23" s="120">
        <v>0.38890270589695758</v>
      </c>
      <c r="OS23" s="120">
        <v>0.38890270589695741</v>
      </c>
      <c r="OT23" s="120">
        <v>0.38810260395210683</v>
      </c>
      <c r="OU23" s="120">
        <v>0.38810260395210683</v>
      </c>
      <c r="OV23" s="120">
        <v>0.38729944677838651</v>
      </c>
      <c r="OW23" s="120">
        <v>0.38729944677838685</v>
      </c>
      <c r="OX23" s="120">
        <v>0.38649321573133488</v>
      </c>
      <c r="OY23" s="120">
        <v>0.38649321573133444</v>
      </c>
      <c r="OZ23" s="120">
        <v>0.38568389201766656</v>
      </c>
      <c r="PA23" s="120">
        <v>0.38568389201766651</v>
      </c>
      <c r="PB23" s="120">
        <v>0.38487145669393696</v>
      </c>
      <c r="PC23" s="120">
        <v>0.38487145669393741</v>
      </c>
      <c r="PD23" s="120">
        <v>0.38405589066518198</v>
      </c>
      <c r="PE23" s="120">
        <v>0.38405589066518225</v>
      </c>
      <c r="PF23" s="120">
        <v>0.38323717468356078</v>
      </c>
      <c r="PG23" s="120">
        <v>0.38323717468356089</v>
      </c>
      <c r="PH23" s="120">
        <v>0.38241528934697722</v>
      </c>
      <c r="PI23" s="120">
        <v>0.38241528934697744</v>
      </c>
      <c r="PJ23" s="120">
        <v>0.38159021509769797</v>
      </c>
      <c r="PK23" s="120">
        <v>0.38159021509769792</v>
      </c>
      <c r="PL23" s="120">
        <v>0.38076193222095572</v>
      </c>
      <c r="PM23" s="120">
        <v>0.38076193222095528</v>
      </c>
      <c r="PN23" s="120">
        <v>0.37993042084354461</v>
      </c>
      <c r="PO23" s="120">
        <v>0.37993042084354445</v>
      </c>
      <c r="PP23" s="120">
        <v>0.3790956609324066</v>
      </c>
      <c r="PQ23" s="120">
        <v>0.37909566093240704</v>
      </c>
      <c r="PR23" s="120">
        <v>0.37825763229320153</v>
      </c>
      <c r="PS23" s="120">
        <v>0.37825763229320131</v>
      </c>
      <c r="PT23" s="120">
        <v>0.37741631456887392</v>
      </c>
      <c r="PU23" s="120">
        <v>0.37741631456887403</v>
      </c>
      <c r="PV23" s="120">
        <v>0.37657168723820578</v>
      </c>
      <c r="PW23" s="120">
        <v>0.37657168723820517</v>
      </c>
      <c r="PX23" s="120">
        <v>0.37572372961436096</v>
      </c>
      <c r="PY23" s="120">
        <v>0.37572372961436079</v>
      </c>
      <c r="PZ23" s="120">
        <v>0.37487242084341854</v>
      </c>
      <c r="QA23" s="120">
        <v>0.37487242084341876</v>
      </c>
      <c r="QB23" s="120">
        <v>0.37401773990289894</v>
      </c>
      <c r="QC23" s="120">
        <v>0.37401773990289888</v>
      </c>
      <c r="QD23" s="120">
        <v>0.37315966560027591</v>
      </c>
      <c r="QE23" s="120">
        <v>0.37315966560027591</v>
      </c>
      <c r="QF23" s="120">
        <v>0.37229817657148273</v>
      </c>
      <c r="QG23" s="120">
        <v>0.37229817657148268</v>
      </c>
      <c r="QH23" s="120">
        <v>0.37143325127940985</v>
      </c>
      <c r="QI23" s="120">
        <v>0.37143325127940963</v>
      </c>
      <c r="QJ23" s="120">
        <v>0.37056486801239003</v>
      </c>
      <c r="QK23" s="120">
        <v>0.3705648680123903</v>
      </c>
      <c r="QL23" s="120">
        <v>0.36969300488267615</v>
      </c>
      <c r="QM23" s="120">
        <v>0.3696930048826757</v>
      </c>
      <c r="QN23" s="120">
        <v>0.36881763982491045</v>
      </c>
      <c r="QO23" s="120">
        <v>0.36881763982491028</v>
      </c>
      <c r="QP23" s="120">
        <v>0.36793875059458497</v>
      </c>
      <c r="QQ23" s="120">
        <v>0.36793875059458503</v>
      </c>
      <c r="QR23" s="120">
        <v>0.36705631476649514</v>
      </c>
      <c r="QS23" s="120">
        <v>0.36705631476649542</v>
      </c>
      <c r="QT23" s="120">
        <v>0.36617030973318143</v>
      </c>
      <c r="QU23" s="120">
        <v>0.36617030973318149</v>
      </c>
      <c r="QV23" s="120">
        <v>0.36528071270336715</v>
      </c>
      <c r="QW23" s="120">
        <v>0.36528071270336721</v>
      </c>
      <c r="QX23" s="120">
        <v>0.36438750070038561</v>
      </c>
      <c r="QY23" s="120">
        <v>0.36438750070038511</v>
      </c>
      <c r="QZ23" s="120">
        <v>0.36349065056060365</v>
      </c>
      <c r="RA23" s="120">
        <v>0.36349065056060359</v>
      </c>
      <c r="RB23" s="120">
        <v>0.36259013893183356</v>
      </c>
      <c r="RC23" s="120">
        <v>0.36259013893183334</v>
      </c>
      <c r="RD23" s="120">
        <v>0.36168594227174133</v>
      </c>
      <c r="RE23" s="120">
        <v>0.36168594227174139</v>
      </c>
      <c r="RF23" s="120">
        <v>0.36077803684625004</v>
      </c>
      <c r="RG23" s="120">
        <v>0.36077803684625037</v>
      </c>
      <c r="RH23" s="120">
        <v>0.35986639872793258</v>
      </c>
      <c r="RI23" s="120">
        <v>0.35986639872793208</v>
      </c>
      <c r="RJ23" s="120">
        <v>0.35895100379439915</v>
      </c>
      <c r="RK23" s="120">
        <v>0.35895100379439915</v>
      </c>
      <c r="RL23" s="120">
        <v>0.35803182772669068</v>
      </c>
      <c r="RM23" s="120">
        <v>0.35803182772669012</v>
      </c>
      <c r="RN23" s="120">
        <v>0.35710884600764647</v>
      </c>
      <c r="RO23" s="120">
        <v>0.35710884600764642</v>
      </c>
      <c r="RP23" s="120">
        <v>0.35618203392029002</v>
      </c>
      <c r="RQ23" s="120">
        <v>0.35618203392029035</v>
      </c>
      <c r="RR23" s="120">
        <v>0.35525136654619499</v>
      </c>
      <c r="RS23" s="120">
        <v>0.3552513665461951</v>
      </c>
      <c r="RT23" s="120">
        <v>0.3543168187638559</v>
      </c>
      <c r="RU23" s="120">
        <v>0.35431681876385551</v>
      </c>
      <c r="RV23" s="120">
        <v>0.35337836524705091</v>
      </c>
      <c r="RW23" s="120">
        <v>0.35337836524705074</v>
      </c>
      <c r="RX23" s="120">
        <v>0.35243598046320906</v>
      </c>
      <c r="RY23" s="120">
        <v>0.35243598046320912</v>
      </c>
      <c r="RZ23" s="120">
        <v>0.35148963867176997</v>
      </c>
      <c r="SA23" s="120">
        <v>0.35148963867176974</v>
      </c>
      <c r="SB23" s="120">
        <v>0.350539313922544</v>
      </c>
      <c r="SC23" s="120">
        <v>0.35053931392254406</v>
      </c>
      <c r="SD23" s="120">
        <v>0.3495849800540744</v>
      </c>
      <c r="SE23" s="120">
        <v>0.34958498005407479</v>
      </c>
      <c r="SF23" s="120">
        <v>0.3486266106919983</v>
      </c>
      <c r="SG23" s="120">
        <v>0.34862661069199835</v>
      </c>
      <c r="SH23" s="120">
        <v>0.34766417924740639</v>
      </c>
      <c r="SI23" s="120">
        <v>0.34766417924740678</v>
      </c>
      <c r="SJ23" s="120">
        <v>0.34669765891520882</v>
      </c>
      <c r="SK23" s="120">
        <v>0.34669765891520904</v>
      </c>
      <c r="SL23" s="120">
        <v>0.3457270226725021</v>
      </c>
      <c r="SM23" s="120">
        <v>0.34572702267250216</v>
      </c>
      <c r="SN23" s="120">
        <v>0.3447522432769381</v>
      </c>
      <c r="SO23" s="120">
        <v>0.34475224327693826</v>
      </c>
      <c r="SP23" s="120">
        <v>0.34377329326509898</v>
      </c>
      <c r="SQ23" s="120">
        <v>0.34377329326509865</v>
      </c>
      <c r="SR23" s="120">
        <v>0.34279014495087801</v>
      </c>
      <c r="SS23" s="120">
        <v>0.34279014495087756</v>
      </c>
      <c r="ST23" s="120">
        <v>0.34180277042386492</v>
      </c>
      <c r="SU23" s="120">
        <v>0.34180277042386464</v>
      </c>
      <c r="SV23" s="120">
        <v>0.340811141547741</v>
      </c>
      <c r="SW23" s="120">
        <v>0.34081114154774073</v>
      </c>
      <c r="SX23" s="120">
        <v>0.33981522995868046</v>
      </c>
      <c r="SY23" s="120">
        <v>0.33981522995868085</v>
      </c>
      <c r="SZ23" s="120">
        <v>0.33881500706376427</v>
      </c>
      <c r="TA23" s="120">
        <v>0.33881500706376377</v>
      </c>
      <c r="TB23" s="120">
        <v>0.33781044403940014</v>
      </c>
      <c r="TC23" s="120">
        <v>0.33781044403940047</v>
      </c>
      <c r="TD23" s="120">
        <v>0.33680151182976159</v>
      </c>
      <c r="TE23" s="120">
        <v>0.33680151182976176</v>
      </c>
      <c r="TF23" s="120">
        <v>0.33578818114523279</v>
      </c>
      <c r="TG23" s="120">
        <v>0.33578818114523268</v>
      </c>
      <c r="TH23" s="120">
        <v>0.33477042246087318</v>
      </c>
      <c r="TI23" s="120">
        <v>0.33477042246087352</v>
      </c>
      <c r="TJ23" s="120">
        <v>0.33374820601490041</v>
      </c>
      <c r="TK23" s="120">
        <v>0.33374820601490024</v>
      </c>
      <c r="TL23" s="120">
        <v>0.33272150180718257</v>
      </c>
      <c r="TM23" s="120">
        <v>0.33272150180718291</v>
      </c>
      <c r="TN23" s="120">
        <v>0.33169027959775954</v>
      </c>
      <c r="TO23" s="120">
        <v>0.33169027959776015</v>
      </c>
      <c r="TP23" s="120">
        <v>0.33065450890538006</v>
      </c>
      <c r="TQ23" s="120">
        <v>0.33065450890538012</v>
      </c>
      <c r="TR23" s="120">
        <v>0.32961415900606</v>
      </c>
      <c r="TS23" s="120">
        <v>0.32961415900606011</v>
      </c>
      <c r="TT23" s="120">
        <v>0.32856919893167363</v>
      </c>
      <c r="TU23" s="120">
        <v>0.32856919893167313</v>
      </c>
      <c r="TV23" s="120">
        <v>0.32751959746855891</v>
      </c>
      <c r="TW23" s="120">
        <v>0.32751959746855919</v>
      </c>
      <c r="TX23" s="120">
        <v>0.3264653231561655</v>
      </c>
      <c r="TY23" s="120">
        <v>0.32646532315616539</v>
      </c>
      <c r="TZ23" s="120">
        <v>0.32540634428572235</v>
      </c>
      <c r="UA23" s="120">
        <v>0.32540634428572268</v>
      </c>
      <c r="UB23" s="120">
        <v>0.32434262889894394</v>
      </c>
      <c r="UC23" s="120">
        <v>0.32434262889894411</v>
      </c>
      <c r="UD23" s="120">
        <v>0.32327414478676919</v>
      </c>
      <c r="UE23" s="120">
        <v>0.32327414478676858</v>
      </c>
      <c r="UF23" s="120">
        <v>0.32220085948813881</v>
      </c>
      <c r="UG23" s="120">
        <v>0.32220085948813915</v>
      </c>
      <c r="UH23" s="120">
        <v>0.32112274028881771</v>
      </c>
      <c r="UI23" s="120">
        <v>0.32112274028881738</v>
      </c>
      <c r="UJ23" s="120">
        <v>0.32003975422024888</v>
      </c>
      <c r="UK23" s="120">
        <v>0.32003975422024911</v>
      </c>
      <c r="UL23" s="120">
        <v>0.31895186805846631</v>
      </c>
      <c r="UM23" s="120">
        <v>0.31895186805846693</v>
      </c>
      <c r="UN23" s="120">
        <v>0.31785904832304701</v>
      </c>
      <c r="UO23" s="120">
        <v>0.31785904832304712</v>
      </c>
      <c r="UP23" s="120">
        <v>0.31676126127611737</v>
      </c>
      <c r="UQ23" s="120">
        <v>0.31676126127611809</v>
      </c>
      <c r="UR23" s="120">
        <v>0.31565847292141719</v>
      </c>
      <c r="US23" s="120">
        <v>0.31565847292141763</v>
      </c>
      <c r="UT23" s="120">
        <v>0.31455064900341728</v>
      </c>
      <c r="UU23" s="120">
        <v>0.314550649003417</v>
      </c>
      <c r="UV23" s="120">
        <v>0.31343775500650228</v>
      </c>
      <c r="UW23" s="120">
        <v>0.31343775500650256</v>
      </c>
      <c r="UX23" s="120">
        <v>0.31231975615421664</v>
      </c>
      <c r="UY23" s="120">
        <v>0.3123197561542172</v>
      </c>
      <c r="UZ23" s="120">
        <v>0.31119661740858268</v>
      </c>
      <c r="VA23" s="120">
        <v>0.31119661740858212</v>
      </c>
      <c r="VB23" s="120">
        <v>0.31006830346948328</v>
      </c>
      <c r="VC23" s="120">
        <v>0.31006830346948366</v>
      </c>
      <c r="VD23" s="120">
        <v>0.30893477877413822</v>
      </c>
      <c r="VE23" s="120">
        <v>0.30893477877413894</v>
      </c>
      <c r="VF23" s="120">
        <v>0.30779600749664371</v>
      </c>
      <c r="VG23" s="120">
        <v>0.30779600749664376</v>
      </c>
      <c r="VH23" s="120">
        <v>0.30665195354760894</v>
      </c>
      <c r="VI23" s="120">
        <v>0.30665195354760855</v>
      </c>
      <c r="VJ23" s="120">
        <v>0.30550258057388269</v>
      </c>
      <c r="VK23" s="120">
        <v>0.3055025805738828</v>
      </c>
      <c r="VL23" s="120">
        <v>0.30434785195837305</v>
      </c>
      <c r="VM23" s="120">
        <v>0.30434785195837288</v>
      </c>
      <c r="VN23" s="120">
        <v>0.30318773081997202</v>
      </c>
      <c r="VO23" s="120">
        <v>0.30318773081997213</v>
      </c>
      <c r="VP23" s="120">
        <v>0.30202218001358117</v>
      </c>
      <c r="VQ23" s="120">
        <v>0.30202218001358105</v>
      </c>
      <c r="VR23" s="120">
        <v>0.30085116213025487</v>
      </c>
      <c r="VS23" s="120">
        <v>0.30085116213025481</v>
      </c>
      <c r="VT23" s="120">
        <v>0.29967463949746204</v>
      </c>
      <c r="VU23" s="120">
        <v>0.29967463949746237</v>
      </c>
      <c r="VV23" s="120">
        <v>0.29849257417946867</v>
      </c>
      <c r="VW23" s="120">
        <v>0.29849257417946867</v>
      </c>
      <c r="VX23" s="120">
        <v>0.29730492797785507</v>
      </c>
      <c r="VY23" s="120">
        <v>0.29730492797785496</v>
      </c>
      <c r="VZ23" s="120">
        <v>0.29611166243216841</v>
      </c>
      <c r="WA23" s="120">
        <v>0.29611166243216819</v>
      </c>
      <c r="WB23" s="120">
        <v>0.29491273882072361</v>
      </c>
      <c r="WC23" s="120">
        <v>0.2949127388207235</v>
      </c>
      <c r="WD23" s="120">
        <v>0.29370811816155473</v>
      </c>
      <c r="WE23" s="120">
        <v>0.29370811816155518</v>
      </c>
      <c r="WF23" s="120">
        <v>0.29249776121352811</v>
      </c>
      <c r="WG23" s="120">
        <v>0.29249776121352861</v>
      </c>
      <c r="WH23" s="120">
        <v>0.29128162847762434</v>
      </c>
      <c r="WI23" s="120">
        <v>0.29128162847762484</v>
      </c>
      <c r="WJ23" s="120">
        <v>0.29005968019839468</v>
      </c>
      <c r="WK23" s="120">
        <v>0.29005968019839434</v>
      </c>
      <c r="WL23" s="120">
        <v>0.28883187636560914</v>
      </c>
      <c r="WM23" s="120">
        <v>0.28883187636560903</v>
      </c>
      <c r="WN23" s="120">
        <v>0.287598176716097</v>
      </c>
      <c r="WO23" s="120">
        <v>0.28759817671609689</v>
      </c>
      <c r="WP23" s="120">
        <v>0.2863585407357922</v>
      </c>
      <c r="WQ23" s="120">
        <v>0.28635854073579231</v>
      </c>
      <c r="WR23" s="120">
        <v>0.28511292766199736</v>
      </c>
      <c r="WS23" s="120">
        <v>0.28511292766199786</v>
      </c>
      <c r="WT23" s="120">
        <v>0.28386129648587355</v>
      </c>
      <c r="WU23" s="120">
        <v>0.28386129648587344</v>
      </c>
      <c r="WV23" s="120">
        <v>0.28260360595516298</v>
      </c>
      <c r="WW23" s="120">
        <v>0.28260360595516332</v>
      </c>
      <c r="WX23" s="120">
        <v>0.28133981457717244</v>
      </c>
      <c r="WY23" s="120">
        <v>0.2813398145771725</v>
      </c>
      <c r="WZ23" s="120">
        <v>0.28006988062200638</v>
      </c>
      <c r="XA23" s="120">
        <v>0.28006988062200661</v>
      </c>
      <c r="XB23" s="120">
        <v>0.27879376212608425</v>
      </c>
      <c r="XC23" s="120">
        <v>0.27879376212608392</v>
      </c>
      <c r="XD23" s="120">
        <v>0.27751141689593978</v>
      </c>
      <c r="XE23" s="120">
        <v>0.27751141689593983</v>
      </c>
      <c r="XF23" s="120">
        <v>0.27622280251232739</v>
      </c>
      <c r="XG23" s="120">
        <v>0.27622280251232767</v>
      </c>
      <c r="XH23" s="120">
        <v>0.27492787633464311</v>
      </c>
      <c r="XI23" s="120">
        <v>0.27492787633464333</v>
      </c>
      <c r="XJ23" s="120">
        <v>0.27362659550568008</v>
      </c>
      <c r="XK23" s="120">
        <v>0.27362659550568047</v>
      </c>
      <c r="XL23" s="120">
        <v>0.27231891695673066</v>
      </c>
      <c r="XM23" s="120">
        <v>0.27231891695673111</v>
      </c>
      <c r="XN23" s="120">
        <v>0.27100479741305672</v>
      </c>
      <c r="XO23" s="120">
        <v>0.27100479741305655</v>
      </c>
      <c r="XP23" s="120">
        <v>0.26968419339974181</v>
      </c>
      <c r="XQ23" s="120">
        <v>0.26968419339974214</v>
      </c>
      <c r="XR23" s="120">
        <v>0.26835706124794856</v>
      </c>
      <c r="XS23" s="120">
        <v>0.26835706124794867</v>
      </c>
      <c r="XT23" s="120">
        <v>0.26702335710159364</v>
      </c>
      <c r="XU23" s="120">
        <v>0.26702335710159364</v>
      </c>
      <c r="XV23" s="120">
        <v>0.26568303692446665</v>
      </c>
      <c r="XW23" s="120">
        <v>0.2656830369244666</v>
      </c>
      <c r="XX23" s="120">
        <v>0.26433605650781389</v>
      </c>
      <c r="XY23" s="120">
        <v>0.26433605650781422</v>
      </c>
      <c r="XZ23" s="120">
        <v>0.26298237147840559</v>
      </c>
      <c r="YA23" s="120">
        <v>0.26298237147840581</v>
      </c>
      <c r="YB23" s="120">
        <v>0.26162193730711292</v>
      </c>
      <c r="YC23" s="120">
        <v>0.26162193730711264</v>
      </c>
      <c r="YD23" s="120">
        <v>0.26025470931801814</v>
      </c>
      <c r="YE23" s="120">
        <v>0.26025470931801775</v>
      </c>
      <c r="YF23" s="120">
        <v>0.25888064269808492</v>
      </c>
      <c r="YG23" s="120">
        <v>0.25888064269808547</v>
      </c>
      <c r="YH23" s="120">
        <v>0.25749969250741667</v>
      </c>
      <c r="YI23" s="120">
        <v>0.25749969250741711</v>
      </c>
      <c r="YJ23" s="120">
        <v>0.25611181369012243</v>
      </c>
      <c r="YK23" s="120">
        <v>0.25611181369012243</v>
      </c>
      <c r="YL23" s="120">
        <v>0.25471696108583264</v>
      </c>
      <c r="YM23" s="120">
        <v>0.25471696108583253</v>
      </c>
      <c r="YN23" s="120">
        <v>0.25331508944188919</v>
      </c>
      <c r="YO23" s="120">
        <v>0.25331508944188968</v>
      </c>
      <c r="YP23" s="120">
        <v>0.25190615342623884</v>
      </c>
      <c r="YQ23" s="120">
        <v>0.25190615342623957</v>
      </c>
      <c r="YR23" s="120">
        <v>0.25049010764107116</v>
      </c>
      <c r="YS23" s="120">
        <v>0.25049010764107155</v>
      </c>
      <c r="YT23" s="120">
        <v>0.24906690663723036</v>
      </c>
      <c r="YU23" s="120">
        <v>0.24906690663723055</v>
      </c>
      <c r="YV23" s="120">
        <v>0.24763650492944259</v>
      </c>
      <c r="YW23" s="120">
        <v>0.24763650492944278</v>
      </c>
      <c r="YX23" s="120">
        <v>0.24619885701239536</v>
      </c>
      <c r="YY23" s="120">
        <v>0.24619885701239549</v>
      </c>
      <c r="YZ23" s="120">
        <v>0.24475391737771132</v>
      </c>
      <c r="ZA23" s="120">
        <v>0.24475391737771152</v>
      </c>
      <c r="ZB23" s="120">
        <v>0.24330164053185688</v>
      </c>
      <c r="ZC23" s="120">
        <v>0.24330164053185688</v>
      </c>
      <c r="ZD23" s="120">
        <v>0.24184198101503618</v>
      </c>
      <c r="ZE23" s="120">
        <v>0.24184198101503629</v>
      </c>
      <c r="ZF23" s="120">
        <v>0.24037489342110926</v>
      </c>
      <c r="ZG23" s="120">
        <v>0.24037489342110938</v>
      </c>
      <c r="ZH23" s="120">
        <v>0.23890033241859257</v>
      </c>
      <c r="ZI23" s="120">
        <v>0.23890033241859254</v>
      </c>
      <c r="ZJ23" s="120">
        <v>0.23741825277278764</v>
      </c>
      <c r="ZK23" s="120">
        <v>0.23741825277278789</v>
      </c>
      <c r="ZL23" s="120">
        <v>0.23592860936909596</v>
      </c>
      <c r="ZM23" s="120">
        <v>0.23592860936909613</v>
      </c>
      <c r="ZN23" s="120">
        <v>0.23443135723757361</v>
      </c>
      <c r="ZO23" s="120">
        <v>0.234431357237574</v>
      </c>
      <c r="ZP23" s="120">
        <v>0.23292645157879005</v>
      </c>
      <c r="ZQ23" s="120">
        <v>0.23292645157878991</v>
      </c>
      <c r="ZR23" s="120">
        <v>0.23141384779104873</v>
      </c>
      <c r="ZS23" s="120">
        <v>0.23141384779104884</v>
      </c>
      <c r="ZT23" s="120">
        <v>0.22989350149904275</v>
      </c>
      <c r="ZU23" s="120">
        <v>0.22989350149904278</v>
      </c>
      <c r="ZV23" s="120">
        <v>0.22836536858400505</v>
      </c>
      <c r="ZW23" s="120">
        <v>0.22836536858400497</v>
      </c>
      <c r="ZX23" s="120">
        <v>0.22682940521543327</v>
      </c>
      <c r="ZY23" s="120">
        <v>0.22682940521543338</v>
      </c>
      <c r="ZZ23" s="120">
        <v>0.2252855678844653</v>
      </c>
      <c r="AAA23" s="120">
        <v>0.22528556788446524</v>
      </c>
      <c r="AAB23" s="120">
        <v>0.22373381343897961</v>
      </c>
      <c r="AAC23" s="120">
        <v>0.22373381343897947</v>
      </c>
      <c r="AAD23" s="120">
        <v>0.22217409912051045</v>
      </c>
      <c r="AAE23" s="120">
        <v>0.2221740991205107</v>
      </c>
      <c r="AAF23" s="120">
        <v>0.22060638260306453</v>
      </c>
      <c r="AAG23" s="120">
        <v>0.22060638260306453</v>
      </c>
      <c r="AAH23" s="120">
        <v>0.21903062203392826</v>
      </c>
      <c r="AAI23" s="120">
        <v>0.2190306220339284</v>
      </c>
      <c r="AAJ23" s="120">
        <v>0.21744677607656832</v>
      </c>
      <c r="AAK23" s="120">
        <v>0.21744677607656815</v>
      </c>
      <c r="AAL23" s="120">
        <v>0.21585480395572357</v>
      </c>
      <c r="AAM23" s="120">
        <v>0.2158548039557234</v>
      </c>
      <c r="AAN23" s="120">
        <v>0.21425466550479683</v>
      </c>
      <c r="AAO23" s="120">
        <v>0.21425466550479672</v>
      </c>
      <c r="AAP23" s="120">
        <v>0.21264632121566035</v>
      </c>
      <c r="AAQ23" s="120">
        <v>0.21264632121566021</v>
      </c>
      <c r="AAR23" s="120">
        <v>0.21102973229098959</v>
      </c>
      <c r="AAS23" s="120">
        <v>0.21102973229098959</v>
      </c>
      <c r="AAT23" s="120">
        <v>0.20940486069925623</v>
      </c>
      <c r="AAU23" s="120">
        <v>0.2094048606992564</v>
      </c>
      <c r="AAV23" s="120">
        <v>0.20777166923250118</v>
      </c>
      <c r="AAW23" s="120">
        <v>0.20777166923250107</v>
      </c>
      <c r="AAX23" s="120">
        <v>0.20613012156703531</v>
      </c>
      <c r="AAY23" s="120">
        <v>0.20613012156703542</v>
      </c>
      <c r="AAZ23" s="120">
        <v>0.2044801823272063</v>
      </c>
      <c r="ABA23" s="120">
        <v>0.20448018232720611</v>
      </c>
      <c r="ABB23" s="120">
        <v>0.20282181715238035</v>
      </c>
      <c r="ABC23" s="120">
        <v>0.20282181715238023</v>
      </c>
      <c r="ABD23" s="120">
        <v>0.20115499276730731</v>
      </c>
      <c r="ABE23" s="120">
        <v>0.20115499276730731</v>
      </c>
      <c r="ABF23" s="120">
        <v>0.19947967705602632</v>
      </c>
      <c r="ABG23" s="120">
        <v>0.19947967705602629</v>
      </c>
      <c r="ABH23" s="120">
        <v>0.19779583913949522</v>
      </c>
      <c r="ABI23" s="120">
        <v>0.19779583913949503</v>
      </c>
      <c r="ABJ23" s="120">
        <v>0.1961034494571228</v>
      </c>
      <c r="ABK23" s="120">
        <v>0.19610344945712285</v>
      </c>
      <c r="ABL23" s="120">
        <v>0.19440247985240633</v>
      </c>
      <c r="ABM23" s="120">
        <v>0.19440247985240647</v>
      </c>
      <c r="ABN23" s="120">
        <v>0.19269290366286898</v>
      </c>
      <c r="ABO23" s="120">
        <v>0.19269290366286923</v>
      </c>
      <c r="ABP23" s="120">
        <v>0.19097469581451945</v>
      </c>
      <c r="ABQ23" s="120">
        <v>0.19097469581451937</v>
      </c>
      <c r="ABR23" s="120">
        <v>0.18924783292105507</v>
      </c>
      <c r="ABS23" s="120">
        <v>0.1892478329210549</v>
      </c>
      <c r="ABT23" s="120">
        <v>0.18751229338805242</v>
      </c>
      <c r="ABU23" s="120">
        <v>0.1875122933880525</v>
      </c>
      <c r="ABV23" s="120">
        <v>0.18576805752238648</v>
      </c>
      <c r="ABW23" s="120">
        <v>0.18576805752238643</v>
      </c>
      <c r="ABX23" s="120">
        <v>0.18401510764714674</v>
      </c>
      <c r="ABY23" s="120">
        <v>0.18401510764714657</v>
      </c>
      <c r="ABZ23" s="120">
        <v>0.18225342822232768</v>
      </c>
      <c r="ACA23" s="120">
        <v>0.18225342822232779</v>
      </c>
      <c r="ACB23" s="120">
        <v>0.18048300597157912</v>
      </c>
      <c r="ACC23" s="120">
        <v>0.18048300597157879</v>
      </c>
      <c r="ACD23" s="120">
        <v>0.17870383001532608</v>
      </c>
      <c r="ACE23" s="120">
        <v>0.17870383001532605</v>
      </c>
      <c r="ACF23" s="120">
        <v>0.17691589201058064</v>
      </c>
      <c r="ACG23" s="120">
        <v>0.17691589201058058</v>
      </c>
      <c r="ACH23" s="120">
        <v>0.17511918629777726</v>
      </c>
      <c r="ACI23" s="120">
        <v>0.17511918629777712</v>
      </c>
      <c r="ACJ23" s="120">
        <v>0.17331371005499496</v>
      </c>
      <c r="ACK23" s="120">
        <v>0.17331371005499491</v>
      </c>
      <c r="ACL23" s="120">
        <v>0.17149946345993608</v>
      </c>
      <c r="ACM23" s="120">
        <v>0.17149946345993622</v>
      </c>
      <c r="ACN23" s="120">
        <v>0.16967644986005415</v>
      </c>
      <c r="ACO23" s="120">
        <v>0.16967644986005445</v>
      </c>
      <c r="ACP23" s="120">
        <v>0.16784467595124819</v>
      </c>
      <c r="ACQ23" s="120">
        <v>0.16784467595124827</v>
      </c>
      <c r="ACR23" s="120">
        <v>0.16600415196555257</v>
      </c>
      <c r="ACS23" s="120">
        <v>0.16600415196555304</v>
      </c>
      <c r="ACT23" s="120">
        <v>0.16415489186828669</v>
      </c>
      <c r="ACU23" s="120">
        <v>0.16415489186828691</v>
      </c>
      <c r="ACV23" s="120">
        <v>0.16229691356513684</v>
      </c>
      <c r="ACW23" s="120">
        <v>0.1622969135651367</v>
      </c>
      <c r="ACX23" s="120">
        <v>0.16043023911968288</v>
      </c>
      <c r="ACY23" s="120">
        <v>0.16043023911968277</v>
      </c>
      <c r="ACZ23" s="120">
        <v>0.15855489498189743</v>
      </c>
      <c r="ADA23" s="120">
        <v>0.15855489498189745</v>
      </c>
      <c r="ADB23" s="120">
        <v>0.15667091222817414</v>
      </c>
      <c r="ADC23" s="120">
        <v>0.15667091222817409</v>
      </c>
      <c r="ADD23" s="120">
        <v>0.15477832681347517</v>
      </c>
      <c r="ADE23" s="120">
        <v>0.15477832681347534</v>
      </c>
      <c r="ADF23" s="120">
        <v>0.15287717983620991</v>
      </c>
      <c r="ADG23" s="120">
        <v>0.15287717983621008</v>
      </c>
      <c r="ADH23" s="120">
        <v>0.15096751781649734</v>
      </c>
      <c r="ADI23" s="120">
        <v>0.15096751781649725</v>
      </c>
      <c r="ADJ23" s="120">
        <v>0.14904939298848327</v>
      </c>
      <c r="ADK23" s="120">
        <v>0.14904939298848327</v>
      </c>
      <c r="ADL23" s="120">
        <v>0.14712286360743593</v>
      </c>
      <c r="ADM23" s="120">
        <v>0.14712286360743593</v>
      </c>
      <c r="ADN23" s="120">
        <v>0.14518799427235812</v>
      </c>
      <c r="ADO23" s="120">
        <v>0.1451879942723581</v>
      </c>
      <c r="ADP23" s="120">
        <v>0.14324485626490824</v>
      </c>
      <c r="ADQ23" s="120">
        <v>0.14324485626490824</v>
      </c>
      <c r="ADR23" s="120">
        <v>0.14129352790544936</v>
      </c>
      <c r="ADS23" s="120">
        <v>0.14129352790544958</v>
      </c>
      <c r="ADT23" s="120">
        <v>0.13933409492709242</v>
      </c>
      <c r="ADU23" s="120">
        <v>0.13933409492709234</v>
      </c>
      <c r="ADV23" s="120">
        <v>0.13736665086863051</v>
      </c>
      <c r="ADW23" s="120">
        <v>0.13736665086863054</v>
      </c>
      <c r="ADX23" s="120">
        <v>0.13539129748732079</v>
      </c>
      <c r="ADY23" s="120">
        <v>0.13539129748732079</v>
      </c>
      <c r="ADZ23" s="120">
        <v>0.13340814519249208</v>
      </c>
      <c r="AEA23" s="120">
        <v>0.13340814519249186</v>
      </c>
      <c r="AEB23" s="120">
        <v>0.13141731350102182</v>
      </c>
      <c r="AEC23" s="120">
        <v>0.1314173135010217</v>
      </c>
      <c r="AED23" s="120">
        <v>0.12941893151575853</v>
      </c>
      <c r="AEE23" s="120">
        <v>0.12941893151575845</v>
      </c>
      <c r="AEF23" s="120">
        <v>0.12741313842801971</v>
      </c>
      <c r="AEG23" s="120">
        <v>0.12741313842801968</v>
      </c>
      <c r="AEH23" s="120">
        <v>0.12540008404533751</v>
      </c>
      <c r="AEI23" s="120">
        <v>0.12540008404533751</v>
      </c>
      <c r="AEJ23" s="120">
        <v>0.12337992934568393</v>
      </c>
      <c r="AEK23" s="120">
        <v>0.12337992934568404</v>
      </c>
      <c r="AEL23" s="120">
        <v>0.12135284705944065</v>
      </c>
      <c r="AEM23" s="120">
        <v>0.12135284705944056</v>
      </c>
      <c r="AEN23" s="120">
        <v>0.11931902228044156</v>
      </c>
      <c r="AEO23" s="120">
        <v>0.11931902228044153</v>
      </c>
      <c r="AEP23" s="120">
        <v>0.1172786531074602</v>
      </c>
      <c r="AEQ23" s="120">
        <v>0.11727865310746011</v>
      </c>
      <c r="AER23" s="120">
        <v>0.11523195131755451</v>
      </c>
      <c r="AES23" s="120">
        <v>0.11523195131755459</v>
      </c>
      <c r="AET23" s="120">
        <v>0.11317914307274338</v>
      </c>
      <c r="AEU23" s="120">
        <v>0.1131791430727434</v>
      </c>
      <c r="AEV23" s="120">
        <v>0.11112046966151856</v>
      </c>
      <c r="AEW23" s="120">
        <v>0.11112046966151862</v>
      </c>
      <c r="AEX23" s="120">
        <v>0.10905618827674651</v>
      </c>
      <c r="AEY23" s="120">
        <v>0.1090561882767464</v>
      </c>
      <c r="AEZ23" s="120">
        <v>0.10698657283154844</v>
      </c>
      <c r="AFA23" s="120">
        <v>0.10698657283154847</v>
      </c>
      <c r="AFB23" s="120">
        <v>0.10491191481478199</v>
      </c>
      <c r="AFC23" s="120">
        <v>0.104911914814782</v>
      </c>
      <c r="AFD23" s="120">
        <v>0.10283252418776914</v>
      </c>
      <c r="AFE23" s="120">
        <v>0.10283252418776916</v>
      </c>
      <c r="AFF23" s="120">
        <v>0.10074873032394116</v>
      </c>
      <c r="AFG23" s="120">
        <v>0.1007487303239412</v>
      </c>
      <c r="AFH23" s="120">
        <v>9.8660882993072962E-2</v>
      </c>
      <c r="AFI23" s="120">
        <v>9.8660882993072976E-2</v>
      </c>
      <c r="AFJ23" s="120">
        <v>9.656935339177998E-2</v>
      </c>
      <c r="AFK23" s="120">
        <v>9.6569353391780022E-2</v>
      </c>
      <c r="AFL23" s="120">
        <v>9.447453522193161E-2</v>
      </c>
      <c r="AFM23" s="120">
        <v>9.4474535221931569E-2</v>
      </c>
      <c r="AFN23" s="120">
        <v>9.2376845818600173E-2</v>
      </c>
      <c r="AFO23" s="120">
        <v>9.2376845818600076E-2</v>
      </c>
      <c r="AFP23" s="120">
        <v>9.0276727329111128E-2</v>
      </c>
      <c r="AFQ23" s="120">
        <v>9.0276727329111101E-2</v>
      </c>
      <c r="AFR23" s="120">
        <v>8.817464794467389E-2</v>
      </c>
      <c r="AFS23" s="120">
        <v>8.8174647944673848E-2</v>
      </c>
      <c r="AFT23" s="120">
        <v>8.6071103185970749E-2</v>
      </c>
      <c r="AFU23" s="120">
        <v>8.6071103185970735E-2</v>
      </c>
      <c r="AFV23" s="120">
        <v>8.396661724393048E-2</v>
      </c>
      <c r="AFW23" s="120">
        <v>8.3966617243930466E-2</v>
      </c>
      <c r="AFX23" s="120">
        <v>8.1861744376730688E-2</v>
      </c>
      <c r="AFY23" s="120">
        <v>8.1861744376730675E-2</v>
      </c>
      <c r="AFZ23" s="120">
        <v>7.9757070363840499E-2</v>
      </c>
      <c r="AGA23" s="120">
        <v>7.975707036384054E-2</v>
      </c>
      <c r="AGB23" s="120">
        <v>7.7653214017622027E-2</v>
      </c>
      <c r="AGC23" s="120">
        <v>7.7653214017622069E-2</v>
      </c>
      <c r="AGD23" s="120">
        <v>7.5550828752656535E-2</v>
      </c>
      <c r="AGE23" s="120">
        <v>7.5550828752656604E-2</v>
      </c>
      <c r="AGF23" s="120">
        <v>7.3450604212526679E-2</v>
      </c>
      <c r="AGG23" s="120">
        <v>7.3450604212526541E-2</v>
      </c>
      <c r="AGH23" s="120">
        <v>7.1353267953262134E-2</v>
      </c>
      <c r="AGI23" s="120">
        <v>7.1353267953262176E-2</v>
      </c>
      <c r="AGJ23" s="120">
        <v>6.9259587182031304E-2</v>
      </c>
      <c r="AGK23" s="120">
        <v>6.925958718203129E-2</v>
      </c>
      <c r="AGL23" s="120">
        <v>6.71703705489054E-2</v>
      </c>
      <c r="AGM23" s="120">
        <v>6.7170370548905331E-2</v>
      </c>
      <c r="AGN23" s="120">
        <v>6.5086469988637291E-2</v>
      </c>
      <c r="AGO23" s="120">
        <v>6.5086469988637236E-2</v>
      </c>
      <c r="AGP23" s="120">
        <v>6.3008782608334132E-2</v>
      </c>
      <c r="AGQ23" s="120">
        <v>6.300878260833423E-2</v>
      </c>
      <c r="AGR23" s="120">
        <v>6.093825261566016E-2</v>
      </c>
      <c r="AGS23" s="120">
        <v>6.0938252615660174E-2</v>
      </c>
      <c r="AGT23" s="120">
        <v>5.8875873280734979E-2</v>
      </c>
      <c r="AGU23" s="120">
        <v>5.8875873280734972E-2</v>
      </c>
      <c r="AGV23" s="120">
        <v>5.682268892317513E-2</v>
      </c>
      <c r="AGW23" s="120">
        <v>5.6822688923175109E-2</v>
      </c>
      <c r="AGX23" s="120">
        <v>5.4779796913702231E-2</v>
      </c>
      <c r="AGY23" s="120">
        <v>5.4779796913702231E-2</v>
      </c>
      <c r="AGZ23" s="120">
        <v>5.2748349677391601E-2</v>
      </c>
      <c r="AHA23" s="120">
        <v>5.2748349677391573E-2</v>
      </c>
      <c r="AHB23" s="120">
        <v>5.0729556682883273E-2</v>
      </c>
      <c r="AHC23" s="120">
        <v>5.0729556682883259E-2</v>
      </c>
      <c r="AHD23" s="120">
        <v>4.8724686398681938E-2</v>
      </c>
      <c r="AHE23" s="120">
        <v>4.8724686398681973E-2</v>
      </c>
      <c r="AHF23" s="120">
        <v>4.6735068193959867E-2</v>
      </c>
      <c r="AHG23" s="120">
        <v>4.6735068193959839E-2</v>
      </c>
      <c r="AHH23" s="120">
        <v>4.4762094156973554E-2</v>
      </c>
      <c r="AHI23" s="120">
        <v>4.4762094156973534E-2</v>
      </c>
      <c r="AHJ23" s="120">
        <v>4.2807220799225588E-2</v>
      </c>
      <c r="AHK23" s="120">
        <v>4.2807220799225616E-2</v>
      </c>
      <c r="AHL23" s="120">
        <v>4.0871970607754833E-2</v>
      </c>
      <c r="AHM23" s="120">
        <v>4.087197060775484E-2</v>
      </c>
      <c r="AHN23" s="120">
        <v>3.8957933401311873E-2</v>
      </c>
      <c r="AHO23" s="120">
        <v>3.895793340131188E-2</v>
      </c>
      <c r="AHP23" s="120">
        <v>3.7066767438560522E-2</v>
      </c>
      <c r="AHQ23" s="120">
        <v>3.7066767438560536E-2</v>
      </c>
      <c r="AHR23" s="120">
        <v>3.52002002177048E-2</v>
      </c>
      <c r="AHS23" s="120">
        <v>3.520020021770482E-2</v>
      </c>
      <c r="AHT23" s="120">
        <v>3.3360028896942021E-2</v>
      </c>
      <c r="AHU23" s="120">
        <v>3.3360028896941979E-2</v>
      </c>
      <c r="AHV23" s="120">
        <v>3.1548120253733498E-2</v>
      </c>
      <c r="AHW23" s="120">
        <v>3.1548120253733512E-2</v>
      </c>
      <c r="AHX23" s="120">
        <v>2.9766410087911824E-2</v>
      </c>
      <c r="AHY23" s="120">
        <v>2.9766410087911838E-2</v>
      </c>
      <c r="AHZ23" s="120">
        <v>2.8016901958946711E-2</v>
      </c>
      <c r="AIA23" s="120">
        <v>2.8016901958946676E-2</v>
      </c>
      <c r="AIB23" s="120">
        <v>2.6301665131122271E-2</v>
      </c>
      <c r="AIC23" s="120">
        <v>2.6301665131122292E-2</v>
      </c>
      <c r="AID23" s="120">
        <v>2.4622831581791051E-2</v>
      </c>
      <c r="AIE23" s="120">
        <v>2.4622831581791037E-2</v>
      </c>
      <c r="AIF23" s="120">
        <v>2.2982591907157037E-2</v>
      </c>
      <c r="AIG23" s="120">
        <v>2.2982591907157037E-2</v>
      </c>
      <c r="AIH23" s="120">
        <v>2.1383189937144591E-2</v>
      </c>
      <c r="AII23" s="120">
        <v>2.1383189937144574E-2</v>
      </c>
      <c r="AIJ23" s="120">
        <v>1.9826915845841613E-2</v>
      </c>
      <c r="AIK23" s="120">
        <v>1.9826915845841592E-2</v>
      </c>
      <c r="AIL23" s="120">
        <v>1.8316097516916305E-2</v>
      </c>
      <c r="AIM23" s="120">
        <v>1.8316097516916322E-2</v>
      </c>
      <c r="AIN23" s="120">
        <v>1.6853089894602588E-2</v>
      </c>
      <c r="AIO23" s="120">
        <v>1.6853089894602605E-2</v>
      </c>
      <c r="AIP23" s="120">
        <v>1.5440262020906361E-2</v>
      </c>
      <c r="AIQ23" s="120">
        <v>1.5440262020906363E-2</v>
      </c>
      <c r="AIR23" s="120">
        <v>1.4079981429530056E-2</v>
      </c>
      <c r="AIS23" s="120">
        <v>1.4079981429530063E-2</v>
      </c>
      <c r="AIT23" s="120">
        <v>1.2774595538064908E-2</v>
      </c>
      <c r="AIU23" s="120">
        <v>1.2774595538064901E-2</v>
      </c>
      <c r="AIV23" s="120">
        <v>1.1526409654363485E-2</v>
      </c>
      <c r="AIW23" s="120">
        <v>1.1526409654363485E-2</v>
      </c>
      <c r="AIX23" s="120">
        <v>1.033766119369546E-2</v>
      </c>
      <c r="AIY23" s="120">
        <v>1.0337661193695457E-2</v>
      </c>
      <c r="AIZ23" s="120">
        <v>9.2104896945545828E-3</v>
      </c>
      <c r="AJA23" s="120">
        <v>9.2104896945545724E-3</v>
      </c>
      <c r="AJB23" s="120">
        <v>8.1469022286985715E-3</v>
      </c>
      <c r="AJC23" s="120">
        <v>8.146902228698568E-3</v>
      </c>
      <c r="AJD23" s="120">
        <v>7.1487338331630672E-3</v>
      </c>
      <c r="AJE23" s="120">
        <v>7.1487338331630654E-3</v>
      </c>
      <c r="AJF23" s="120">
        <v>6.2176026593266705E-3</v>
      </c>
      <c r="AJG23" s="120">
        <v>6.2176026593266705E-3</v>
      </c>
      <c r="AJH23" s="120">
        <v>5.3548596508002921E-3</v>
      </c>
      <c r="AJI23" s="120">
        <v>5.3548596508002913E-3</v>
      </c>
      <c r="AJJ23" s="120">
        <v>4.5615327464082183E-3</v>
      </c>
      <c r="AJK23" s="120">
        <v>4.5615327464082192E-3</v>
      </c>
      <c r="AJL23" s="120">
        <v>3.8382658803260972E-3</v>
      </c>
      <c r="AJM23" s="120">
        <v>3.8382658803260967E-3</v>
      </c>
      <c r="AJN23" s="120">
        <v>3.1852534477767587E-3</v>
      </c>
      <c r="AJO23" s="120">
        <v>3.1852534477767591E-3</v>
      </c>
      <c r="AJP23" s="120">
        <v>2.6021714567221466E-3</v>
      </c>
      <c r="AJQ23" s="120">
        <v>2.6021714567221466E-3</v>
      </c>
      <c r="AJR23" s="120">
        <v>2.0881073339964478E-3</v>
      </c>
      <c r="AJS23" s="120">
        <v>2.0881073339964473E-3</v>
      </c>
      <c r="AJT23" s="120">
        <v>1.6414913408482334E-3</v>
      </c>
      <c r="AJU23" s="120">
        <v>1.6414913408482334E-3</v>
      </c>
      <c r="AJV23" s="120">
        <v>1.2600338162656044E-3</v>
      </c>
      <c r="AJW23" s="120">
        <v>1.2600338162656044E-3</v>
      </c>
      <c r="AJX23" s="120">
        <v>9.4067402824293822E-4</v>
      </c>
      <c r="AJY23" s="120">
        <v>9.4067402824293811E-4</v>
      </c>
      <c r="AJZ23" s="120">
        <v>6.7954825499327842E-4</v>
      </c>
      <c r="AKA23" s="120">
        <v>6.7954825499327842E-4</v>
      </c>
      <c r="AKB23" s="120">
        <v>4.7198674292303616E-4</v>
      </c>
      <c r="AKC23" s="120">
        <v>4.7198674292303622E-4</v>
      </c>
      <c r="AKD23" s="120">
        <v>3.1255115754902363E-4</v>
      </c>
      <c r="AKE23" s="120">
        <v>3.1255115754902363E-4</v>
      </c>
      <c r="AKF23" s="120">
        <v>1.9512558355927467E-4</v>
      </c>
      <c r="AKG23" s="120">
        <v>1.9512558355927465E-4</v>
      </c>
      <c r="AKH23" s="120">
        <v>1.1307420209050177E-4</v>
      </c>
      <c r="AKI23" s="120">
        <v>1.130742020905018E-4</v>
      </c>
      <c r="AKJ23" s="120">
        <v>5.9476122260093696E-5</v>
      </c>
      <c r="AKK23" s="120">
        <v>5.9476122260093689E-5</v>
      </c>
      <c r="AKL23" s="120">
        <v>2.7440488338470459E-5</v>
      </c>
      <c r="AKM23" s="120">
        <v>2.7440488338470459E-5</v>
      </c>
      <c r="AKN23" s="120">
        <v>1.049041748046875E-5</v>
      </c>
      <c r="AKO23" s="120">
        <v>1.049041748046875E-5</v>
      </c>
      <c r="AKP23" s="120">
        <v>2.9802322387695313E-6</v>
      </c>
      <c r="AKQ23" s="120">
        <v>2.9802322387695313E-6</v>
      </c>
      <c r="AKR23" s="120">
        <v>4.76837158203125E-7</v>
      </c>
      <c r="AKS23" s="120" t="s">
        <v>105</v>
      </c>
      <c r="AKT23" s="120" t="s">
        <v>105</v>
      </c>
      <c r="AKU23" s="120" t="s">
        <v>105</v>
      </c>
      <c r="AKV23" s="120" t="s">
        <v>105</v>
      </c>
      <c r="AKW23" s="120" t="s">
        <v>105</v>
      </c>
      <c r="AKX23" s="120" t="s">
        <v>105</v>
      </c>
      <c r="AKY23" s="120" t="s">
        <v>105</v>
      </c>
      <c r="AKZ23" s="120" t="s">
        <v>105</v>
      </c>
      <c r="ALA23" s="120" t="s">
        <v>105</v>
      </c>
      <c r="ALB23" s="120" t="s">
        <v>105</v>
      </c>
      <c r="ALC23" s="120" t="s">
        <v>105</v>
      </c>
      <c r="ALD23" s="120" t="s">
        <v>105</v>
      </c>
      <c r="ALE23" s="120" t="s">
        <v>105</v>
      </c>
      <c r="ALF23" s="120" t="s">
        <v>105</v>
      </c>
      <c r="ALG23" s="120" t="s">
        <v>105</v>
      </c>
      <c r="ALH23" s="120" t="s">
        <v>105</v>
      </c>
      <c r="ALI23" s="120" t="s">
        <v>105</v>
      </c>
      <c r="ALJ23" s="120" t="s">
        <v>105</v>
      </c>
      <c r="ALK23" s="120" t="s">
        <v>105</v>
      </c>
      <c r="ALL23" s="120" t="s">
        <v>105</v>
      </c>
      <c r="ALM23" s="120" t="s">
        <v>105</v>
      </c>
      <c r="ALN23" s="120"/>
    </row>
    <row r="24" spans="1:1002" hidden="1">
      <c r="A24" s="119">
        <v>23</v>
      </c>
      <c r="B24" s="120">
        <v>0.48684821322174554</v>
      </c>
      <c r="C24" s="120">
        <v>0.48641244909105741</v>
      </c>
      <c r="D24" s="120">
        <v>0.48641254507476805</v>
      </c>
      <c r="E24" s="120">
        <v>0.48597568213883668</v>
      </c>
      <c r="F24" s="120">
        <v>0.48597577638327483</v>
      </c>
      <c r="G24" s="120">
        <v>0.48553781008480307</v>
      </c>
      <c r="H24" s="120">
        <v>0.48553790261404706</v>
      </c>
      <c r="I24" s="120">
        <v>0.48509882836973034</v>
      </c>
      <c r="J24" s="120">
        <v>0.4850989192076447</v>
      </c>
      <c r="K24" s="120">
        <v>0.48465873240798729</v>
      </c>
      <c r="L24" s="120">
        <v>0.48465882157822893</v>
      </c>
      <c r="M24" s="120">
        <v>0.48421751758735432</v>
      </c>
      <c r="N24" s="120">
        <v>0.48421760511336831</v>
      </c>
      <c r="O24" s="120">
        <v>0.48377517926883079</v>
      </c>
      <c r="P24" s="120">
        <v>0.48377526517385327</v>
      </c>
      <c r="Q24" s="120">
        <v>0.48333171278644682</v>
      </c>
      <c r="R24" s="120">
        <v>0.48333179709350338</v>
      </c>
      <c r="S24" s="120">
        <v>0.48288711344706775</v>
      </c>
      <c r="T24" s="120">
        <v>0.4828871961789753</v>
      </c>
      <c r="U24" s="120">
        <v>0.48244137653020214</v>
      </c>
      <c r="V24" s="120">
        <v>0.48244145770956981</v>
      </c>
      <c r="W24" s="120">
        <v>0.48199449728780747</v>
      </c>
      <c r="X24" s="120">
        <v>0.48199457693703485</v>
      </c>
      <c r="Y24" s="120">
        <v>0.48154647094409059</v>
      </c>
      <c r="Z24" s="120">
        <v>0.48154654908536776</v>
      </c>
      <c r="AA24" s="120">
        <v>0.48109729269530799</v>
      </c>
      <c r="AB24" s="120">
        <v>0.48109736935062036</v>
      </c>
      <c r="AC24" s="120">
        <v>0.48064695770956878</v>
      </c>
      <c r="AD24" s="120">
        <v>0.48064703290069205</v>
      </c>
      <c r="AE24" s="120">
        <v>0.48019546112662775</v>
      </c>
      <c r="AF24" s="120">
        <v>0.48019553487513222</v>
      </c>
      <c r="AG24" s="120">
        <v>0.47974279805768483</v>
      </c>
      <c r="AH24" s="120">
        <v>0.47974287038493435</v>
      </c>
      <c r="AI24" s="120">
        <v>0.47928896358517847</v>
      </c>
      <c r="AJ24" s="120">
        <v>0.47928903451233029</v>
      </c>
      <c r="AK24" s="120">
        <v>0.47883395276257701</v>
      </c>
      <c r="AL24" s="120">
        <v>0.47883402231058403</v>
      </c>
      <c r="AM24" s="120">
        <v>0.47837776061416964</v>
      </c>
      <c r="AN24" s="120">
        <v>0.47837782880377799</v>
      </c>
      <c r="AO24" s="120">
        <v>0.47792038213485599</v>
      </c>
      <c r="AP24" s="120">
        <v>0.47792044898660896</v>
      </c>
      <c r="AQ24" s="120">
        <v>0.47746181228993162</v>
      </c>
      <c r="AR24" s="120">
        <v>0.47746187782416816</v>
      </c>
      <c r="AS24" s="120">
        <v>0.47700204601487589</v>
      </c>
      <c r="AT24" s="120">
        <v>0.477002110251732</v>
      </c>
      <c r="AU24" s="120">
        <v>0.47654107821513375</v>
      </c>
      <c r="AV24" s="120">
        <v>0.47654114117454194</v>
      </c>
      <c r="AW24" s="120">
        <v>0.47607890376589646</v>
      </c>
      <c r="AX24" s="120">
        <v>0.47607896546758738</v>
      </c>
      <c r="AY24" s="120">
        <v>0.47561551751188208</v>
      </c>
      <c r="AZ24" s="120">
        <v>0.47561557797538506</v>
      </c>
      <c r="BA24" s="120">
        <v>0.47515091426711453</v>
      </c>
      <c r="BB24" s="120">
        <v>0.47515097351175656</v>
      </c>
      <c r="BC24" s="120">
        <v>0.47468508881469695</v>
      </c>
      <c r="BD24" s="120">
        <v>0.47468514685960594</v>
      </c>
      <c r="BE24" s="120">
        <v>0.47421803590658723</v>
      </c>
      <c r="BF24" s="120">
        <v>0.47421809277069116</v>
      </c>
      <c r="BG24" s="120">
        <v>0.47374975026337091</v>
      </c>
      <c r="BH24" s="120">
        <v>0.47374980596539717</v>
      </c>
      <c r="BI24" s="120">
        <v>0.47328022657402785</v>
      </c>
      <c r="BJ24" s="120">
        <v>0.47328028113250703</v>
      </c>
      <c r="BK24" s="120">
        <v>0.47280945949570402</v>
      </c>
      <c r="BL24" s="120">
        <v>0.47280951292896756</v>
      </c>
      <c r="BM24" s="120">
        <v>0.47233744365347541</v>
      </c>
      <c r="BN24" s="120">
        <v>0.47233749597965874</v>
      </c>
      <c r="BO24" s="120">
        <v>0.47186417364011196</v>
      </c>
      <c r="BP24" s="120">
        <v>0.47186422487715307</v>
      </c>
      <c r="BQ24" s="120">
        <v>0.4713896440158416</v>
      </c>
      <c r="BR24" s="120">
        <v>0.47138969418148269</v>
      </c>
      <c r="BS24" s="120">
        <v>0.47091384930810681</v>
      </c>
      <c r="BT24" s="120">
        <v>0.47091389841989517</v>
      </c>
      <c r="BU24" s="120">
        <v>0.47043678401132455</v>
      </c>
      <c r="BV24" s="120">
        <v>0.47043683208661352</v>
      </c>
      <c r="BW24" s="120">
        <v>0.46995844258664204</v>
      </c>
      <c r="BX24" s="120">
        <v>0.46995848964259135</v>
      </c>
      <c r="BY24" s="120">
        <v>0.4694788194616914</v>
      </c>
      <c r="BZ24" s="120">
        <v>0.46947886551526696</v>
      </c>
      <c r="CA24" s="120">
        <v>0.468997909030337</v>
      </c>
      <c r="CB24" s="120">
        <v>0.46899795409831446</v>
      </c>
      <c r="CC24" s="120">
        <v>0.46851570565242862</v>
      </c>
      <c r="CD24" s="120">
        <v>0.4685157497513906</v>
      </c>
      <c r="CE24" s="120">
        <v>0.46803220365354797</v>
      </c>
      <c r="CF24" s="120">
        <v>0.46803224679988681</v>
      </c>
      <c r="CG24" s="120">
        <v>0.46754739732475031</v>
      </c>
      <c r="CH24" s="120">
        <v>0.46754743953466965</v>
      </c>
      <c r="CI24" s="120">
        <v>0.46706128092231236</v>
      </c>
      <c r="CJ24" s="120">
        <v>0.46706132221182683</v>
      </c>
      <c r="CK24" s="120">
        <v>0.46657384866746909</v>
      </c>
      <c r="CL24" s="120">
        <v>0.46657388905240493</v>
      </c>
      <c r="CM24" s="120">
        <v>0.46608509474615217</v>
      </c>
      <c r="CN24" s="120">
        <v>0.46608513424214815</v>
      </c>
      <c r="CO24" s="120">
        <v>0.46559501330872727</v>
      </c>
      <c r="CP24" s="120">
        <v>0.46559505193123596</v>
      </c>
      <c r="CQ24" s="120">
        <v>0.46510359846972482</v>
      </c>
      <c r="CR24" s="120">
        <v>0.46510363623401357</v>
      </c>
      <c r="CS24" s="120">
        <v>0.46461084430757527</v>
      </c>
      <c r="CT24" s="120">
        <v>0.4646108812287274</v>
      </c>
      <c r="CU24" s="120">
        <v>0.46411674486433402</v>
      </c>
      <c r="CV24" s="120">
        <v>0.46411678095724834</v>
      </c>
      <c r="CW24" s="120">
        <v>0.46362129414540904</v>
      </c>
      <c r="CX24" s="120">
        <v>0.46362132942480283</v>
      </c>
      <c r="CY24" s="120">
        <v>0.46312448611928686</v>
      </c>
      <c r="CZ24" s="120">
        <v>0.46312452059969456</v>
      </c>
      <c r="DA24" s="120">
        <v>0.46262631471725163</v>
      </c>
      <c r="DB24" s="120">
        <v>0.46262634841302736</v>
      </c>
      <c r="DC24" s="120">
        <v>0.46212677383310552</v>
      </c>
      <c r="DD24" s="120">
        <v>0.46212680675842255</v>
      </c>
      <c r="DE24" s="120">
        <v>0.46162585732288336</v>
      </c>
      <c r="DF24" s="120">
        <v>0.46162588949173805</v>
      </c>
      <c r="DG24" s="120">
        <v>0.46112355900457092</v>
      </c>
      <c r="DH24" s="120">
        <v>0.46112359043077955</v>
      </c>
      <c r="DI24" s="120">
        <v>0.46061987265781212</v>
      </c>
      <c r="DJ24" s="120">
        <v>0.46061990335501485</v>
      </c>
      <c r="DK24" s="120">
        <v>0.46011479202362021</v>
      </c>
      <c r="DL24" s="120">
        <v>0.46011482200528198</v>
      </c>
      <c r="DM24" s="120">
        <v>0.45960831080408521</v>
      </c>
      <c r="DN24" s="120">
        <v>0.45960834008349427</v>
      </c>
      <c r="DO24" s="120">
        <v>0.45910042266207424</v>
      </c>
      <c r="DP24" s="120">
        <v>0.45910045125234594</v>
      </c>
      <c r="DQ24" s="120">
        <v>0.45859112122093815</v>
      </c>
      <c r="DR24" s="120">
        <v>0.45859114913501464</v>
      </c>
      <c r="DS24" s="120">
        <v>0.45808040006420403</v>
      </c>
      <c r="DT24" s="120">
        <v>0.45808042731485565</v>
      </c>
      <c r="DU24" s="120">
        <v>0.45756825273527629</v>
      </c>
      <c r="DV24" s="120">
        <v>0.45756827933510275</v>
      </c>
      <c r="DW24" s="120">
        <v>0.45705467273712697</v>
      </c>
      <c r="DX24" s="120">
        <v>0.45705469869855758</v>
      </c>
      <c r="DY24" s="120">
        <v>0.4565396535319875</v>
      </c>
      <c r="DZ24" s="120">
        <v>0.45653967886728264</v>
      </c>
      <c r="EA24" s="120">
        <v>0.45602318854103452</v>
      </c>
      <c r="EB24" s="120">
        <v>0.45602321326228829</v>
      </c>
      <c r="EC24" s="120">
        <v>0.45550527114407863</v>
      </c>
      <c r="ED24" s="120">
        <v>0.45550529526321648</v>
      </c>
      <c r="EE24" s="120">
        <v>0.45498589467924122</v>
      </c>
      <c r="EF24" s="120">
        <v>0.45498591820802547</v>
      </c>
      <c r="EG24" s="120">
        <v>0.45446505244263946</v>
      </c>
      <c r="EH24" s="120">
        <v>0.45446507539266678</v>
      </c>
      <c r="EI24" s="120">
        <v>0.45394273768805976</v>
      </c>
      <c r="EJ24" s="120">
        <v>0.45394276007076223</v>
      </c>
      <c r="EK24" s="120">
        <v>0.45341894362662916</v>
      </c>
      <c r="EL24" s="120">
        <v>0.45341896545327964</v>
      </c>
      <c r="EM24" s="120">
        <v>0.45289366342649096</v>
      </c>
      <c r="EN24" s="120">
        <v>0.45289368470819868</v>
      </c>
      <c r="EO24" s="120">
        <v>0.45236689021246945</v>
      </c>
      <c r="EP24" s="120">
        <v>0.45236691096018528</v>
      </c>
      <c r="EQ24" s="120">
        <v>0.45183861706573414</v>
      </c>
      <c r="ER24" s="120">
        <v>0.45183863729024981</v>
      </c>
      <c r="ES24" s="120">
        <v>0.45130883702346297</v>
      </c>
      <c r="ET24" s="120">
        <v>0.45130885673541249</v>
      </c>
      <c r="EU24" s="120">
        <v>0.45077754307850043</v>
      </c>
      <c r="EV24" s="120">
        <v>0.4507775622883613</v>
      </c>
      <c r="EW24" s="120">
        <v>0.4502447281790129</v>
      </c>
      <c r="EX24" s="120">
        <v>0.45024474689710764</v>
      </c>
      <c r="EY24" s="120">
        <v>0.449710385228142</v>
      </c>
      <c r="EZ24" s="120">
        <v>0.44971040346463909</v>
      </c>
      <c r="FA24" s="120">
        <v>0.44917450708365331</v>
      </c>
      <c r="FB24" s="120">
        <v>0.44917452484856818</v>
      </c>
      <c r="FC24" s="120">
        <v>0.44863708655758217</v>
      </c>
      <c r="FD24" s="120">
        <v>0.44863710386077893</v>
      </c>
      <c r="FE24" s="120">
        <v>0.44809811641587816</v>
      </c>
      <c r="FF24" s="120">
        <v>0.44809813326707049</v>
      </c>
      <c r="FG24" s="120">
        <v>0.44755758937804502</v>
      </c>
      <c r="FH24" s="120">
        <v>0.44755760578679649</v>
      </c>
      <c r="FI24" s="120">
        <v>0.44701549811677521</v>
      </c>
      <c r="FJ24" s="120">
        <v>0.44701551409250173</v>
      </c>
      <c r="FK24" s="120">
        <v>0.44647183525758444</v>
      </c>
      <c r="FL24" s="120">
        <v>0.44647185080955665</v>
      </c>
      <c r="FM24" s="120">
        <v>0.4459265933784442</v>
      </c>
      <c r="FN24" s="120">
        <v>0.44592660851578447</v>
      </c>
      <c r="FO24" s="120">
        <v>0.44537976500940391</v>
      </c>
      <c r="FP24" s="120">
        <v>0.445379779741092</v>
      </c>
      <c r="FQ24" s="120">
        <v>0.44483134263221802</v>
      </c>
      <c r="FR24" s="120">
        <v>0.4448313569670902</v>
      </c>
      <c r="FS24" s="120">
        <v>0.44428131867996468</v>
      </c>
      <c r="FT24" s="120">
        <v>0.44428133262671488</v>
      </c>
      <c r="FU24" s="120">
        <v>0.4437296855366617</v>
      </c>
      <c r="FV24" s="120">
        <v>0.44372969910384469</v>
      </c>
      <c r="FW24" s="120">
        <v>0.44317643553688113</v>
      </c>
      <c r="FX24" s="120">
        <v>0.44317644873291046</v>
      </c>
      <c r="FY24" s="120">
        <v>0.44262156096535771</v>
      </c>
      <c r="FZ24" s="120">
        <v>0.4426215737985103</v>
      </c>
      <c r="GA24" s="120">
        <v>0.44206505405659541</v>
      </c>
      <c r="GB24" s="120">
        <v>0.44206506653501026</v>
      </c>
      <c r="GC24" s="120">
        <v>0.44150690699447065</v>
      </c>
      <c r="GD24" s="120">
        <v>0.44150691912615175</v>
      </c>
      <c r="GE24" s="120">
        <v>0.4409471119118295</v>
      </c>
      <c r="GF24" s="120">
        <v>0.44094712370464723</v>
      </c>
      <c r="GG24" s="120">
        <v>0.44038566089008591</v>
      </c>
      <c r="GH24" s="120">
        <v>0.44038567235177617</v>
      </c>
      <c r="GI24" s="120">
        <v>0.43982254595881065</v>
      </c>
      <c r="GJ24" s="120">
        <v>0.43982255709697815</v>
      </c>
      <c r="GK24" s="120">
        <v>0.43925775909531994</v>
      </c>
      <c r="GL24" s="120">
        <v>0.43925776991743959</v>
      </c>
      <c r="GM24" s="120">
        <v>0.43869129222426084</v>
      </c>
      <c r="GN24" s="120">
        <v>0.43869130273767759</v>
      </c>
      <c r="GO24" s="120">
        <v>0.43812313721719232</v>
      </c>
      <c r="GP24" s="120">
        <v>0.43812314742912395</v>
      </c>
      <c r="GQ24" s="120">
        <v>0.43755328589215919</v>
      </c>
      <c r="GR24" s="120">
        <v>0.43755329580969715</v>
      </c>
      <c r="GS24" s="120">
        <v>0.43698173001326834</v>
      </c>
      <c r="GT24" s="120">
        <v>0.4369817396433775</v>
      </c>
      <c r="GU24" s="120">
        <v>0.43640846129025518</v>
      </c>
      <c r="GV24" s="120">
        <v>0.4364084706397775</v>
      </c>
      <c r="GW24" s="120">
        <v>0.43583347137805151</v>
      </c>
      <c r="GX24" s="120">
        <v>0.43583348045370573</v>
      </c>
      <c r="GY24" s="120">
        <v>0.43525675187634294</v>
      </c>
      <c r="GZ24" s="120">
        <v>0.43525676068472752</v>
      </c>
      <c r="HA24" s="120">
        <v>0.43467829432913219</v>
      </c>
      <c r="HB24" s="120">
        <v>0.43467830287672349</v>
      </c>
      <c r="HC24" s="120">
        <v>0.43409809022428486</v>
      </c>
      <c r="HD24" s="120">
        <v>0.4340980985174428</v>
      </c>
      <c r="HE24" s="120">
        <v>0.43351613099308595</v>
      </c>
      <c r="HF24" s="120">
        <v>0.43351613903805186</v>
      </c>
      <c r="HG24" s="120">
        <v>0.43293240800978</v>
      </c>
      <c r="HH24" s="120">
        <v>0.43293241581267916</v>
      </c>
      <c r="HI24" s="120">
        <v>0.43234691259111485</v>
      </c>
      <c r="HJ24" s="120">
        <v>0.4323469201579585</v>
      </c>
      <c r="HK24" s="120">
        <v>0.43175963599587919</v>
      </c>
      <c r="HL24" s="120">
        <v>0.43175964333256389</v>
      </c>
      <c r="HM24" s="120">
        <v>0.43117056942443183</v>
      </c>
      <c r="HN24" s="120">
        <v>0.43117057653674218</v>
      </c>
      <c r="HO24" s="120">
        <v>0.43057970401823314</v>
      </c>
      <c r="HP24" s="120">
        <v>0.43057971091184416</v>
      </c>
      <c r="HQ24" s="120">
        <v>0.42998703085937179</v>
      </c>
      <c r="HR24" s="120">
        <v>0.42998703753984691</v>
      </c>
      <c r="HS24" s="120">
        <v>0.42939254097007773</v>
      </c>
      <c r="HT24" s="120">
        <v>0.42939254744287503</v>
      </c>
      <c r="HU24" s="120">
        <v>0.42879622531224626</v>
      </c>
      <c r="HV24" s="120">
        <v>0.42879623158271302</v>
      </c>
      <c r="HW24" s="120">
        <v>0.42819807478694172</v>
      </c>
      <c r="HX24" s="120">
        <v>0.42819808086032229</v>
      </c>
      <c r="HY24" s="120">
        <v>0.42759808023391122</v>
      </c>
      <c r="HZ24" s="120">
        <v>0.427598086115346</v>
      </c>
      <c r="IA24" s="120">
        <v>0.42699623243108298</v>
      </c>
      <c r="IB24" s="120">
        <v>0.42699623812560739</v>
      </c>
      <c r="IC24" s="120">
        <v>0.42639252209406575</v>
      </c>
      <c r="ID24" s="120">
        <v>0.42639252760661495</v>
      </c>
      <c r="IE24" s="120">
        <v>0.42578693987564231</v>
      </c>
      <c r="IF24" s="120">
        <v>0.42578694521105065</v>
      </c>
      <c r="IG24" s="120">
        <v>0.4251794763652601</v>
      </c>
      <c r="IH24" s="120">
        <v>0.42517948152826296</v>
      </c>
      <c r="II24" s="120">
        <v>0.42457012208851252</v>
      </c>
      <c r="IJ24" s="120">
        <v>0.42457012708374742</v>
      </c>
      <c r="IK24" s="120">
        <v>0.42395886750662221</v>
      </c>
      <c r="IL24" s="120">
        <v>0.42395887233862939</v>
      </c>
      <c r="IM24" s="120">
        <v>0.42334570301591345</v>
      </c>
      <c r="IN24" s="120">
        <v>0.42334570768914004</v>
      </c>
      <c r="IO24" s="120">
        <v>0.42273061894728503</v>
      </c>
      <c r="IP24" s="120">
        <v>0.42273062346608181</v>
      </c>
      <c r="IQ24" s="120">
        <v>0.42211360556567429</v>
      </c>
      <c r="IR24" s="120">
        <v>0.42211360993430108</v>
      </c>
      <c r="IS24" s="120">
        <v>0.42149465306951933</v>
      </c>
      <c r="IT24" s="120">
        <v>0.42149465729214453</v>
      </c>
      <c r="IU24" s="120">
        <v>0.42087375159021456</v>
      </c>
      <c r="IV24" s="120">
        <v>0.42087375567091584</v>
      </c>
      <c r="IW24" s="120">
        <v>0.42025089119156411</v>
      </c>
      <c r="IX24" s="120">
        <v>0.42025089513433056</v>
      </c>
      <c r="IY24" s="120">
        <v>0.41962606186922474</v>
      </c>
      <c r="IZ24" s="120">
        <v>0.41962606567795774</v>
      </c>
      <c r="JA24" s="120">
        <v>0.41899925355014916</v>
      </c>
      <c r="JB24" s="120">
        <v>0.41899925722866471</v>
      </c>
      <c r="JC24" s="120">
        <v>0.41837045609202567</v>
      </c>
      <c r="JD24" s="120">
        <v>0.41837045964405373</v>
      </c>
      <c r="JE24" s="120">
        <v>0.41773965928270407</v>
      </c>
      <c r="JF24" s="120">
        <v>0.41773966271189217</v>
      </c>
      <c r="JG24" s="120">
        <v>0.41710685283962839</v>
      </c>
      <c r="JH24" s="120">
        <v>0.41710685614953985</v>
      </c>
      <c r="JI24" s="120">
        <v>0.41647202640925218</v>
      </c>
      <c r="JJ24" s="120">
        <v>0.41647202960337099</v>
      </c>
      <c r="JK24" s="120">
        <v>0.41583516956646144</v>
      </c>
      <c r="JL24" s="120">
        <v>0.41583517264819025</v>
      </c>
      <c r="JM24" s="120">
        <v>0.41519627181398105</v>
      </c>
      <c r="JN24" s="120">
        <v>0.41519627478664412</v>
      </c>
      <c r="JO24" s="120">
        <v>0.41455532258178268</v>
      </c>
      <c r="JP24" s="120">
        <v>0.41455532544862833</v>
      </c>
      <c r="JQ24" s="120">
        <v>0.41391231122648747</v>
      </c>
      <c r="JR24" s="120">
        <v>0.41391231399068529</v>
      </c>
      <c r="JS24" s="120">
        <v>0.41326722703075902</v>
      </c>
      <c r="JT24" s="120">
        <v>0.4132672296954048</v>
      </c>
      <c r="JU24" s="120">
        <v>0.41262005920269407</v>
      </c>
      <c r="JV24" s="120">
        <v>0.41262006177080973</v>
      </c>
      <c r="JW24" s="120">
        <v>0.41197079687521088</v>
      </c>
      <c r="JX24" s="120">
        <v>0.41197079934974523</v>
      </c>
      <c r="JY24" s="120">
        <v>0.41131942910542318</v>
      </c>
      <c r="JZ24" s="120">
        <v>0.41131943148925498</v>
      </c>
      <c r="KA24" s="120">
        <v>0.41066594487402175</v>
      </c>
      <c r="KB24" s="120">
        <v>0.41066594716995775</v>
      </c>
      <c r="KC24" s="120">
        <v>0.4100103330846368</v>
      </c>
      <c r="KD24" s="120">
        <v>0.41001033529541614</v>
      </c>
      <c r="KE24" s="120">
        <v>0.40935258256320545</v>
      </c>
      <c r="KF24" s="120">
        <v>0.40935258469149832</v>
      </c>
      <c r="KG24" s="120">
        <v>0.40869268205732856</v>
      </c>
      <c r="KH24" s="120">
        <v>0.40869268410573895</v>
      </c>
      <c r="KI24" s="120">
        <v>0.40803062023562225</v>
      </c>
      <c r="KJ24" s="120">
        <v>0.40803062220668923</v>
      </c>
      <c r="KK24" s="120">
        <v>0.40736638568706762</v>
      </c>
      <c r="KL24" s="120">
        <v>0.40736638758326427</v>
      </c>
      <c r="KM24" s="120">
        <v>0.40669996692034793</v>
      </c>
      <c r="KN24" s="120">
        <v>0.40669996874408604</v>
      </c>
      <c r="KO24" s="120">
        <v>0.40603135236318894</v>
      </c>
      <c r="KP24" s="120">
        <v>0.40603135411681585</v>
      </c>
      <c r="KQ24" s="120">
        <v>0.40536053036168385</v>
      </c>
      <c r="KR24" s="120">
        <v>0.40536053204748873</v>
      </c>
      <c r="KS24" s="120">
        <v>0.40468748917962288</v>
      </c>
      <c r="KT24" s="120">
        <v>0.40468749079983279</v>
      </c>
      <c r="KU24" s="120">
        <v>0.40401221699780904</v>
      </c>
      <c r="KV24" s="120">
        <v>0.40401221855459246</v>
      </c>
      <c r="KW24" s="120">
        <v>0.40333470191336968</v>
      </c>
      <c r="KX24" s="120">
        <v>0.40333470340883981</v>
      </c>
      <c r="KY24" s="120">
        <v>0.40265493193906832</v>
      </c>
      <c r="KZ24" s="120">
        <v>0.40265493337527863</v>
      </c>
      <c r="LA24" s="120">
        <v>0.40197289500260069</v>
      </c>
      <c r="LB24" s="120">
        <v>0.40197289638155109</v>
      </c>
      <c r="LC24" s="120">
        <v>0.40128857894589337</v>
      </c>
      <c r="LD24" s="120">
        <v>0.40128858026952896</v>
      </c>
      <c r="LE24" s="120">
        <v>0.40060197152439303</v>
      </c>
      <c r="LF24" s="120">
        <v>0.40060197279460574</v>
      </c>
      <c r="LG24" s="120">
        <v>0.39991306040635033</v>
      </c>
      <c r="LH24" s="120">
        <v>0.39991306162497919</v>
      </c>
      <c r="LI24" s="120">
        <v>0.39922183317209531</v>
      </c>
      <c r="LJ24" s="120">
        <v>0.39922183434092895</v>
      </c>
      <c r="LK24" s="120">
        <v>0.39852827731331392</v>
      </c>
      <c r="LL24" s="120">
        <v>0.39852827843408967</v>
      </c>
      <c r="LM24" s="120">
        <v>0.3978323802323101</v>
      </c>
      <c r="LN24" s="120">
        <v>0.39783238130671711</v>
      </c>
      <c r="LO24" s="120">
        <v>0.39713412924126729</v>
      </c>
      <c r="LP24" s="120">
        <v>0.39713413027094641</v>
      </c>
      <c r="LQ24" s="120">
        <v>0.39643351156150297</v>
      </c>
      <c r="LR24" s="120">
        <v>0.39643351254804715</v>
      </c>
      <c r="LS24" s="120">
        <v>0.39573051432271494</v>
      </c>
      <c r="LT24" s="120">
        <v>0.39573051526767228</v>
      </c>
      <c r="LU24" s="120">
        <v>0.39502512456222633</v>
      </c>
      <c r="LV24" s="120">
        <v>0.39502512546709823</v>
      </c>
      <c r="LW24" s="120">
        <v>0.39431732922421797</v>
      </c>
      <c r="LX24" s="120">
        <v>0.39431733009046233</v>
      </c>
      <c r="LY24" s="120">
        <v>0.39360711515896113</v>
      </c>
      <c r="LZ24" s="120">
        <v>0.39360711598799247</v>
      </c>
      <c r="MA24" s="120">
        <v>0.39289446912203935</v>
      </c>
      <c r="MB24" s="120">
        <v>0.3928944699152308</v>
      </c>
      <c r="MC24" s="120">
        <v>0.39217937777356943</v>
      </c>
      <c r="MD24" s="120">
        <v>0.39217937853225077</v>
      </c>
      <c r="ME24" s="120">
        <v>0.39146182767740745</v>
      </c>
      <c r="MF24" s="120">
        <v>0.39146182840287025</v>
      </c>
      <c r="MG24" s="120">
        <v>0.39074180530036207</v>
      </c>
      <c r="MH24" s="120">
        <v>0.39074180599385638</v>
      </c>
      <c r="MI24" s="120">
        <v>0.39001929701138605</v>
      </c>
      <c r="MJ24" s="120">
        <v>0.39001929767412463</v>
      </c>
      <c r="MK24" s="120">
        <v>0.38929428908077612</v>
      </c>
      <c r="ML24" s="120">
        <v>0.38929428971393276</v>
      </c>
      <c r="MM24" s="120">
        <v>0.38856676767935538</v>
      </c>
      <c r="MN24" s="120">
        <v>0.38856676828406878</v>
      </c>
      <c r="MO24" s="120">
        <v>0.38783671887765903</v>
      </c>
      <c r="MP24" s="120">
        <v>0.38783671945503001</v>
      </c>
      <c r="MQ24" s="120">
        <v>0.38710412864510574</v>
      </c>
      <c r="MR24" s="120">
        <v>0.38710412919620035</v>
      </c>
      <c r="MS24" s="120">
        <v>0.38636898284916765</v>
      </c>
      <c r="MT24" s="120">
        <v>0.38636898337501924</v>
      </c>
      <c r="MU24" s="120">
        <v>0.38563126725453639</v>
      </c>
      <c r="MV24" s="120">
        <v>0.3856312677561432</v>
      </c>
      <c r="MW24" s="120">
        <v>0.38489096752227464</v>
      </c>
      <c r="MX24" s="120">
        <v>0.38489096800060252</v>
      </c>
      <c r="MY24" s="120">
        <v>0.38414806920897021</v>
      </c>
      <c r="MZ24" s="120">
        <v>0.38414806966495452</v>
      </c>
      <c r="NA24" s="120">
        <v>0.38340255776588256</v>
      </c>
      <c r="NB24" s="120">
        <v>0.38340255820042524</v>
      </c>
      <c r="NC24" s="120">
        <v>0.38265441853807663</v>
      </c>
      <c r="ND24" s="120">
        <v>0.3826544189520506</v>
      </c>
      <c r="NE24" s="120">
        <v>0.3819036367635596</v>
      </c>
      <c r="NF24" s="120">
        <v>0.38190363715780878</v>
      </c>
      <c r="NG24" s="120">
        <v>0.38115019757240537</v>
      </c>
      <c r="NH24" s="120">
        <v>0.38115019794774507</v>
      </c>
      <c r="NI24" s="120">
        <v>0.3803940859858787</v>
      </c>
      <c r="NJ24" s="120">
        <v>0.38039408634309446</v>
      </c>
      <c r="NK24" s="120">
        <v>0.37963528691554521</v>
      </c>
      <c r="NL24" s="120">
        <v>0.37963528725539769</v>
      </c>
      <c r="NM24" s="120">
        <v>0.3788737851623844</v>
      </c>
      <c r="NN24" s="120">
        <v>0.37887378548560596</v>
      </c>
      <c r="NO24" s="120">
        <v>0.37810956541589197</v>
      </c>
      <c r="NP24" s="120">
        <v>0.37810956572318977</v>
      </c>
      <c r="NQ24" s="120">
        <v>0.37734261225317534</v>
      </c>
      <c r="NR24" s="120">
        <v>0.37734261254523138</v>
      </c>
      <c r="NS24" s="120">
        <v>0.37657291013804889</v>
      </c>
      <c r="NT24" s="120">
        <v>0.37657291041552138</v>
      </c>
      <c r="NU24" s="120">
        <v>0.37580044342011759</v>
      </c>
      <c r="NV24" s="120">
        <v>0.37580044368363946</v>
      </c>
      <c r="NW24" s="120">
        <v>0.37502519633385645</v>
      </c>
      <c r="NX24" s="120">
        <v>0.37502519658403977</v>
      </c>
      <c r="NY24" s="120">
        <v>0.37424715299768857</v>
      </c>
      <c r="NZ24" s="120">
        <v>0.37424715323512225</v>
      </c>
      <c r="OA24" s="120">
        <v>0.37346629741305193</v>
      </c>
      <c r="OB24" s="120">
        <v>0.37346629763830208</v>
      </c>
      <c r="OC24" s="120">
        <v>0.37268261346346521</v>
      </c>
      <c r="OD24" s="120">
        <v>0.37268261367707689</v>
      </c>
      <c r="OE24" s="120">
        <v>0.37189608491358372</v>
      </c>
      <c r="OF24" s="120">
        <v>0.37189608511608191</v>
      </c>
      <c r="OG24" s="120">
        <v>0.37110669540825592</v>
      </c>
      <c r="OH24" s="120">
        <v>0.3711066956001457</v>
      </c>
      <c r="OI24" s="120">
        <v>0.37031442847156831</v>
      </c>
      <c r="OJ24" s="120">
        <v>0.37031442865333697</v>
      </c>
      <c r="OK24" s="120">
        <v>0.36951926750589326</v>
      </c>
      <c r="OL24" s="120">
        <v>0.3695192676780068</v>
      </c>
      <c r="OM24" s="120">
        <v>0.36872119579092211</v>
      </c>
      <c r="ON24" s="120">
        <v>0.36872119595382902</v>
      </c>
      <c r="OO24" s="120">
        <v>0.36792019648270052</v>
      </c>
      <c r="OP24" s="120">
        <v>0.36792019663683251</v>
      </c>
      <c r="OQ24" s="120">
        <v>0.36711625261265862</v>
      </c>
      <c r="OR24" s="120">
        <v>0.36711625275842968</v>
      </c>
      <c r="OS24" s="120">
        <v>0.36630934708663221</v>
      </c>
      <c r="OT24" s="120">
        <v>0.36630934722444075</v>
      </c>
      <c r="OU24" s="120">
        <v>0.36549946268388556</v>
      </c>
      <c r="OV24" s="120">
        <v>0.36549946281411216</v>
      </c>
      <c r="OW24" s="120">
        <v>0.36468658205612264</v>
      </c>
      <c r="OX24" s="120">
        <v>0.36468658217913441</v>
      </c>
      <c r="OY24" s="120">
        <v>0.36387068772650061</v>
      </c>
      <c r="OZ24" s="120">
        <v>0.36387068784264787</v>
      </c>
      <c r="PA24" s="120">
        <v>0.36305176208863693</v>
      </c>
      <c r="PB24" s="120">
        <v>0.36305176219825713</v>
      </c>
      <c r="PC24" s="120">
        <v>0.36222978740561207</v>
      </c>
      <c r="PD24" s="120">
        <v>0.36222978750902601</v>
      </c>
      <c r="PE24" s="120">
        <v>0.3614047458089657</v>
      </c>
      <c r="PF24" s="120">
        <v>0.36140474590648453</v>
      </c>
      <c r="PG24" s="120">
        <v>0.36057661929769896</v>
      </c>
      <c r="PH24" s="120">
        <v>0.36057661938961805</v>
      </c>
      <c r="PI24" s="120">
        <v>0.35974538973726211</v>
      </c>
      <c r="PJ24" s="120">
        <v>0.35974538982386473</v>
      </c>
      <c r="PK24" s="120">
        <v>0.35891103885854464</v>
      </c>
      <c r="PL24" s="120">
        <v>0.35891103894010196</v>
      </c>
      <c r="PM24" s="120">
        <v>0.35807354825686327</v>
      </c>
      <c r="PN24" s="120">
        <v>0.35807354833363403</v>
      </c>
      <c r="PO24" s="120">
        <v>0.35723289939094494</v>
      </c>
      <c r="PP24" s="120">
        <v>0.35723289946317766</v>
      </c>
      <c r="PQ24" s="120">
        <v>0.35638907358190958</v>
      </c>
      <c r="PR24" s="120">
        <v>0.35638907364984018</v>
      </c>
      <c r="PS24" s="120">
        <v>0.35554205201224492</v>
      </c>
      <c r="PT24" s="120">
        <v>0.35554205207610107</v>
      </c>
      <c r="PU24" s="120">
        <v>0.35469181572479214</v>
      </c>
      <c r="PV24" s="120">
        <v>0.35469181578478892</v>
      </c>
      <c r="PW24" s="120">
        <v>0.35383834562171163</v>
      </c>
      <c r="PX24" s="120">
        <v>0.35383834567805639</v>
      </c>
      <c r="PY24" s="120">
        <v>0.3529816224634677</v>
      </c>
      <c r="PZ24" s="120">
        <v>0.35298162251635579</v>
      </c>
      <c r="QA24" s="120">
        <v>0.3521216268677928</v>
      </c>
      <c r="QB24" s="120">
        <v>0.35212162691741278</v>
      </c>
      <c r="QC24" s="120">
        <v>0.3512583393086659</v>
      </c>
      <c r="QD24" s="120">
        <v>0.35125833935519712</v>
      </c>
      <c r="QE24" s="120">
        <v>0.35039174011528385</v>
      </c>
      <c r="QF24" s="120">
        <v>0.35039174015889585</v>
      </c>
      <c r="QG24" s="120">
        <v>0.34952180947103134</v>
      </c>
      <c r="QH24" s="120">
        <v>0.3495218095118871</v>
      </c>
      <c r="QI24" s="120">
        <v>0.34864852741245661</v>
      </c>
      <c r="QJ24" s="120">
        <v>0.34864852745071101</v>
      </c>
      <c r="QK24" s="120">
        <v>0.3477718738282442</v>
      </c>
      <c r="QL24" s="120">
        <v>0.34777187386404385</v>
      </c>
      <c r="QM24" s="120">
        <v>0.34689182845818584</v>
      </c>
      <c r="QN24" s="120">
        <v>0.34689182849167155</v>
      </c>
      <c r="QO24" s="120">
        <v>0.34600837089216363</v>
      </c>
      <c r="QP24" s="120">
        <v>0.34600837092346715</v>
      </c>
      <c r="QQ24" s="120">
        <v>0.34512148056912051</v>
      </c>
      <c r="QR24" s="120">
        <v>0.34512148059836895</v>
      </c>
      <c r="QS24" s="120">
        <v>0.34423113677604683</v>
      </c>
      <c r="QT24" s="120">
        <v>0.3442311368033602</v>
      </c>
      <c r="QU24" s="120">
        <v>0.34333731864696015</v>
      </c>
      <c r="QV24" s="120">
        <v>0.3433373186724531</v>
      </c>
      <c r="QW24" s="120">
        <v>0.34244000516189532</v>
      </c>
      <c r="QX24" s="120">
        <v>0.34244000518567524</v>
      </c>
      <c r="QY24" s="120">
        <v>0.34153917514589194</v>
      </c>
      <c r="QZ24" s="120">
        <v>0.34153917516806248</v>
      </c>
      <c r="RA24" s="120">
        <v>0.34063480726799517</v>
      </c>
      <c r="RB24" s="120">
        <v>0.34063480728865253</v>
      </c>
      <c r="RC24" s="120">
        <v>0.33972688004024998</v>
      </c>
      <c r="RD24" s="120">
        <v>0.33972688005948615</v>
      </c>
      <c r="RE24" s="120">
        <v>0.33881537181671351</v>
      </c>
      <c r="RF24" s="120">
        <v>0.33881537183461635</v>
      </c>
      <c r="RG24" s="120">
        <v>0.33790026079246521</v>
      </c>
      <c r="RH24" s="120">
        <v>0.33790026080911806</v>
      </c>
      <c r="RI24" s="120">
        <v>0.33698152500262729</v>
      </c>
      <c r="RJ24" s="120">
        <v>0.33698152501810663</v>
      </c>
      <c r="RK24" s="120">
        <v>0.33605914232139183</v>
      </c>
      <c r="RL24" s="120">
        <v>0.33605914233577361</v>
      </c>
      <c r="RM24" s="120">
        <v>0.33513309046106005</v>
      </c>
      <c r="RN24" s="120">
        <v>0.33513309047441231</v>
      </c>
      <c r="RO24" s="120">
        <v>0.33420334697108306</v>
      </c>
      <c r="RP24" s="120">
        <v>0.33420334698347198</v>
      </c>
      <c r="RQ24" s="120">
        <v>0.33326988923712092</v>
      </c>
      <c r="RR24" s="120">
        <v>0.33326988924860895</v>
      </c>
      <c r="RS24" s="120">
        <v>0.33233269448010716</v>
      </c>
      <c r="RT24" s="120">
        <v>0.3323326944907542</v>
      </c>
      <c r="RU24" s="120">
        <v>0.33139173975532921</v>
      </c>
      <c r="RV24" s="120">
        <v>0.33139173976518943</v>
      </c>
      <c r="RW24" s="120">
        <v>0.33044700195151555</v>
      </c>
      <c r="RX24" s="120">
        <v>0.33044700196064108</v>
      </c>
      <c r="RY24" s="120">
        <v>0.32949845778994208</v>
      </c>
      <c r="RZ24" s="120">
        <v>0.32949845779838227</v>
      </c>
      <c r="SA24" s="120">
        <v>0.32854608382355033</v>
      </c>
      <c r="SB24" s="120">
        <v>0.32854608383135142</v>
      </c>
      <c r="SC24" s="120">
        <v>0.32758985643608229</v>
      </c>
      <c r="SD24" s="120">
        <v>0.32758985644328725</v>
      </c>
      <c r="SE24" s="120">
        <v>0.32662975184122944</v>
      </c>
      <c r="SF24" s="120">
        <v>0.32662975184788007</v>
      </c>
      <c r="SG24" s="120">
        <v>0.32566574608180338</v>
      </c>
      <c r="SH24" s="120">
        <v>0.32566574608793808</v>
      </c>
      <c r="SI24" s="120">
        <v>0.32469781502892187</v>
      </c>
      <c r="SJ24" s="120">
        <v>0.32469781503457601</v>
      </c>
      <c r="SK24" s="120">
        <v>0.32372593438121494</v>
      </c>
      <c r="SL24" s="120">
        <v>0.32372593438642316</v>
      </c>
      <c r="SM24" s="120">
        <v>0.32275007966405678</v>
      </c>
      <c r="SN24" s="120">
        <v>0.32275007966885111</v>
      </c>
      <c r="SO24" s="120">
        <v>0.32177022622881496</v>
      </c>
      <c r="SP24" s="120">
        <v>0.32177022623322427</v>
      </c>
      <c r="SQ24" s="120">
        <v>0.3207863492521239</v>
      </c>
      <c r="SR24" s="120">
        <v>0.32078634925617711</v>
      </c>
      <c r="SS24" s="120">
        <v>0.31979842373519013</v>
      </c>
      <c r="ST24" s="120">
        <v>0.31979842373891249</v>
      </c>
      <c r="SU24" s="120">
        <v>0.31880642450311519</v>
      </c>
      <c r="SV24" s="120">
        <v>0.31880642450653107</v>
      </c>
      <c r="SW24" s="120">
        <v>0.31781032620425381</v>
      </c>
      <c r="SX24" s="120">
        <v>0.31781032620738581</v>
      </c>
      <c r="SY24" s="120">
        <v>0.31681010330959997</v>
      </c>
      <c r="SZ24" s="120">
        <v>0.31681010331246956</v>
      </c>
      <c r="TA24" s="120">
        <v>0.31580573011220259</v>
      </c>
      <c r="TB24" s="120">
        <v>0.31580573011483021</v>
      </c>
      <c r="TC24" s="120">
        <v>0.31479718072662094</v>
      </c>
      <c r="TD24" s="120">
        <v>0.31479718072902463</v>
      </c>
      <c r="TE24" s="120">
        <v>0.31378442908840504</v>
      </c>
      <c r="TF24" s="120">
        <v>0.31378442909060245</v>
      </c>
      <c r="TG24" s="120">
        <v>0.31276744895362379</v>
      </c>
      <c r="TH24" s="120">
        <v>0.31276744895563008</v>
      </c>
      <c r="TI24" s="120">
        <v>0.311746213898425</v>
      </c>
      <c r="TJ24" s="120">
        <v>0.31174621390025614</v>
      </c>
      <c r="TK24" s="120">
        <v>0.31072069731864133</v>
      </c>
      <c r="TL24" s="120">
        <v>0.31072069732031093</v>
      </c>
      <c r="TM24" s="120">
        <v>0.30969087242943644</v>
      </c>
      <c r="TN24" s="120">
        <v>0.30969087243095705</v>
      </c>
      <c r="TO24" s="120">
        <v>0.3086567122649968</v>
      </c>
      <c r="TP24" s="120">
        <v>0.30865671226638125</v>
      </c>
      <c r="TQ24" s="120">
        <v>0.30761818967827403</v>
      </c>
      <c r="TR24" s="120">
        <v>0.30761818967953297</v>
      </c>
      <c r="TS24" s="120">
        <v>0.30657527734077522</v>
      </c>
      <c r="TT24" s="120">
        <v>0.30657527734191997</v>
      </c>
      <c r="TU24" s="120">
        <v>0.30552794774240749</v>
      </c>
      <c r="TV24" s="120">
        <v>0.30552794774344644</v>
      </c>
      <c r="TW24" s="120">
        <v>0.30447617319137588</v>
      </c>
      <c r="TX24" s="120">
        <v>0.30447617319231751</v>
      </c>
      <c r="TY24" s="120">
        <v>0.30341992581414129</v>
      </c>
      <c r="TZ24" s="120">
        <v>0.30341992581499477</v>
      </c>
      <c r="UA24" s="120">
        <v>0.30235917755544234</v>
      </c>
      <c r="UB24" s="120">
        <v>0.30235917755621505</v>
      </c>
      <c r="UC24" s="120">
        <v>0.30129390017837382</v>
      </c>
      <c r="UD24" s="120">
        <v>0.30129390017907298</v>
      </c>
      <c r="UE24" s="120">
        <v>0.30022406526453843</v>
      </c>
      <c r="UF24" s="120">
        <v>0.30022406526516998</v>
      </c>
      <c r="UG24" s="120">
        <v>0.29914964421426965</v>
      </c>
      <c r="UH24" s="120">
        <v>0.29914964421483958</v>
      </c>
      <c r="UI24" s="120">
        <v>0.29807060824692078</v>
      </c>
      <c r="UJ24" s="120">
        <v>0.29807060824743459</v>
      </c>
      <c r="UK24" s="120">
        <v>0.29698692840124213</v>
      </c>
      <c r="UL24" s="120">
        <v>0.29698692840170471</v>
      </c>
      <c r="UM24" s="120">
        <v>0.29589857553582971</v>
      </c>
      <c r="UN24" s="120">
        <v>0.29589857553624599</v>
      </c>
      <c r="UO24" s="120">
        <v>0.29480552032966317</v>
      </c>
      <c r="UP24" s="120">
        <v>0.29480552033003737</v>
      </c>
      <c r="UQ24" s="120">
        <v>0.29370773328273414</v>
      </c>
      <c r="UR24" s="120">
        <v>0.29370773328306976</v>
      </c>
      <c r="US24" s="120">
        <v>0.2926051847167605</v>
      </c>
      <c r="UT24" s="120">
        <v>0.29260518471706176</v>
      </c>
      <c r="UU24" s="120">
        <v>0.29149784477600693</v>
      </c>
      <c r="UV24" s="120">
        <v>0.29149784477627738</v>
      </c>
      <c r="UW24" s="120">
        <v>0.29038568342820192</v>
      </c>
      <c r="UX24" s="120">
        <v>0.29038568342844323</v>
      </c>
      <c r="UY24" s="120">
        <v>0.28926867046555715</v>
      </c>
      <c r="UZ24" s="120">
        <v>0.28926867046577381</v>
      </c>
      <c r="VA24" s="120">
        <v>0.28814677550590867</v>
      </c>
      <c r="VB24" s="120">
        <v>0.28814677550610146</v>
      </c>
      <c r="VC24" s="120">
        <v>0.28701996799396545</v>
      </c>
      <c r="VD24" s="120">
        <v>0.28701996799413726</v>
      </c>
      <c r="VE24" s="120">
        <v>0.28588821720268259</v>
      </c>
      <c r="VF24" s="120">
        <v>0.28588821720283564</v>
      </c>
      <c r="VG24" s="120">
        <v>0.28475149223476087</v>
      </c>
      <c r="VH24" s="120">
        <v>0.28475149223489754</v>
      </c>
      <c r="VI24" s="120">
        <v>0.2836097620242819</v>
      </c>
      <c r="VJ24" s="120">
        <v>0.28360976202440369</v>
      </c>
      <c r="VK24" s="120">
        <v>0.28246299533847874</v>
      </c>
      <c r="VL24" s="120">
        <v>0.28246299533858582</v>
      </c>
      <c r="VM24" s="120">
        <v>0.28131116077964952</v>
      </c>
      <c r="VN24" s="120">
        <v>0.28131116077974561</v>
      </c>
      <c r="VO24" s="120">
        <v>0.28015422678723378</v>
      </c>
      <c r="VP24" s="120">
        <v>0.28015422678731861</v>
      </c>
      <c r="VQ24" s="120">
        <v>0.27899216164002905</v>
      </c>
      <c r="VR24" s="120">
        <v>0.27899216164010404</v>
      </c>
      <c r="VS24" s="120">
        <v>0.27782493345859088</v>
      </c>
      <c r="VT24" s="120">
        <v>0.27782493345865694</v>
      </c>
      <c r="VU24" s="120">
        <v>0.27665251020779458</v>
      </c>
      <c r="VV24" s="120">
        <v>0.27665251020785225</v>
      </c>
      <c r="VW24" s="120">
        <v>0.27547485969957886</v>
      </c>
      <c r="VX24" s="120">
        <v>0.2754748596996302</v>
      </c>
      <c r="VY24" s="120">
        <v>0.27429194959588399</v>
      </c>
      <c r="VZ24" s="120">
        <v>0.27429194959592929</v>
      </c>
      <c r="WA24" s="120">
        <v>0.27310374741177751</v>
      </c>
      <c r="WB24" s="120">
        <v>0.2731037474118172</v>
      </c>
      <c r="WC24" s="120">
        <v>0.27191022051879243</v>
      </c>
      <c r="WD24" s="120">
        <v>0.27191022051882702</v>
      </c>
      <c r="WE24" s="120">
        <v>0.27071133614847737</v>
      </c>
      <c r="WF24" s="120">
        <v>0.27071133614850712</v>
      </c>
      <c r="WG24" s="120">
        <v>0.2695070613961697</v>
      </c>
      <c r="WH24" s="120">
        <v>0.26950706139619618</v>
      </c>
      <c r="WI24" s="120">
        <v>0.26829736322500647</v>
      </c>
      <c r="WJ24" s="120">
        <v>0.26829736322502939</v>
      </c>
      <c r="WK24" s="120">
        <v>0.267082208470171</v>
      </c>
      <c r="WL24" s="120">
        <v>0.2670822084701916</v>
      </c>
      <c r="WM24" s="120">
        <v>0.26586156384340798</v>
      </c>
      <c r="WN24" s="120">
        <v>0.2658615638434258</v>
      </c>
      <c r="WO24" s="120">
        <v>0.26463539593778779</v>
      </c>
      <c r="WP24" s="120">
        <v>0.26463539593780305</v>
      </c>
      <c r="WQ24" s="120">
        <v>0.26340367123276265</v>
      </c>
      <c r="WR24" s="120">
        <v>0.26340367123277547</v>
      </c>
      <c r="WS24" s="120">
        <v>0.26216635609950434</v>
      </c>
      <c r="WT24" s="120">
        <v>0.26216635609951605</v>
      </c>
      <c r="WU24" s="120">
        <v>0.26092341680654751</v>
      </c>
      <c r="WV24" s="120">
        <v>0.26092341680655734</v>
      </c>
      <c r="WW24" s="120">
        <v>0.25967481952574772</v>
      </c>
      <c r="WX24" s="120">
        <v>0.25967481952575627</v>
      </c>
      <c r="WY24" s="120">
        <v>0.25842053033856921</v>
      </c>
      <c r="WZ24" s="120">
        <v>0.25842053033857626</v>
      </c>
      <c r="XA24" s="120">
        <v>0.25716051524271533</v>
      </c>
      <c r="XB24" s="120">
        <v>0.25716051524272177</v>
      </c>
      <c r="XC24" s="120">
        <v>0.25589474015912056</v>
      </c>
      <c r="XD24" s="120">
        <v>0.25589474015912639</v>
      </c>
      <c r="XE24" s="120">
        <v>0.25462317093931375</v>
      </c>
      <c r="XF24" s="120">
        <v>0.25462317093931836</v>
      </c>
      <c r="XG24" s="120">
        <v>0.25334577337317299</v>
      </c>
      <c r="XH24" s="120">
        <v>0.25334577337317626</v>
      </c>
      <c r="XI24" s="120">
        <v>0.25206251319708939</v>
      </c>
      <c r="XJ24" s="120">
        <v>0.25206251319709266</v>
      </c>
      <c r="XK24" s="120">
        <v>0.25077335610255774</v>
      </c>
      <c r="XL24" s="120">
        <v>0.25077335610256052</v>
      </c>
      <c r="XM24" s="120">
        <v>0.24947826774520607</v>
      </c>
      <c r="XN24" s="120">
        <v>0.24947826774520884</v>
      </c>
      <c r="XO24" s="120">
        <v>0.24817721375429455</v>
      </c>
      <c r="XP24" s="120">
        <v>0.24817721375429669</v>
      </c>
      <c r="XQ24" s="120">
        <v>0.24687015974269516</v>
      </c>
      <c r="XR24" s="120">
        <v>0.24687015974269702</v>
      </c>
      <c r="XS24" s="120">
        <v>0.24555707131737645</v>
      </c>
      <c r="XT24" s="120">
        <v>0.24555707131737758</v>
      </c>
      <c r="XU24" s="120">
        <v>0.24423791409041484</v>
      </c>
      <c r="XV24" s="120">
        <v>0.24423791409041606</v>
      </c>
      <c r="XW24" s="120">
        <v>0.24291265369055878</v>
      </c>
      <c r="XX24" s="120">
        <v>0.24291265369056028</v>
      </c>
      <c r="XY24" s="120">
        <v>0.24158125577536324</v>
      </c>
      <c r="XZ24" s="120">
        <v>0.24158125577536452</v>
      </c>
      <c r="YA24" s="120">
        <v>0.24024368604392432</v>
      </c>
      <c r="YB24" s="120">
        <v>0.24024368604392513</v>
      </c>
      <c r="YC24" s="120">
        <v>0.23889991025023891</v>
      </c>
      <c r="YD24" s="120">
        <v>0.23889991025023932</v>
      </c>
      <c r="YE24" s="120">
        <v>0.23754989421721906</v>
      </c>
      <c r="YF24" s="120">
        <v>0.23754989421721953</v>
      </c>
      <c r="YG24" s="120">
        <v>0.23619360385138408</v>
      </c>
      <c r="YH24" s="120">
        <v>0.23619360385138469</v>
      </c>
      <c r="YI24" s="120">
        <v>0.23483100515826616</v>
      </c>
      <c r="YJ24" s="120">
        <v>0.23483100515826624</v>
      </c>
      <c r="YK24" s="120">
        <v>0.23346206425855642</v>
      </c>
      <c r="YL24" s="120">
        <v>0.23346206425855676</v>
      </c>
      <c r="YM24" s="120">
        <v>0.23208674740502727</v>
      </c>
      <c r="YN24" s="120">
        <v>0.23208674740502766</v>
      </c>
      <c r="YO24" s="120">
        <v>0.23070502100026119</v>
      </c>
      <c r="YP24" s="120">
        <v>0.23070502100026163</v>
      </c>
      <c r="YQ24" s="120">
        <v>0.22931685161522741</v>
      </c>
      <c r="YR24" s="120">
        <v>0.22931685161522758</v>
      </c>
      <c r="YS24" s="120">
        <v>0.22792220600873481</v>
      </c>
      <c r="YT24" s="120">
        <v>0.22792220600873492</v>
      </c>
      <c r="YU24" s="120">
        <v>0.22652105114781074</v>
      </c>
      <c r="YV24" s="120">
        <v>0.22652105114781076</v>
      </c>
      <c r="YW24" s="120">
        <v>0.2251133542290355</v>
      </c>
      <c r="YX24" s="120">
        <v>0.22511335422903539</v>
      </c>
      <c r="YY24" s="120">
        <v>0.22369908270088329</v>
      </c>
      <c r="YZ24" s="120">
        <v>0.2236990827008834</v>
      </c>
      <c r="ZA24" s="120">
        <v>0.2222782042871099</v>
      </c>
      <c r="ZB24" s="120">
        <v>0.22227820428710954</v>
      </c>
      <c r="ZC24" s="120">
        <v>0.22085068701123164</v>
      </c>
      <c r="ZD24" s="120">
        <v>0.22085068701123173</v>
      </c>
      <c r="ZE24" s="120">
        <v>0.21941649922215209</v>
      </c>
      <c r="ZF24" s="120">
        <v>0.21941649922215203</v>
      </c>
      <c r="ZG24" s="120">
        <v>0.21797560962097384</v>
      </c>
      <c r="ZH24" s="120">
        <v>0.21797560962097381</v>
      </c>
      <c r="ZI24" s="120">
        <v>0.21652798728906303</v>
      </c>
      <c r="ZJ24" s="120">
        <v>0.21652798728906292</v>
      </c>
      <c r="ZK24" s="120">
        <v>0.21507360171741147</v>
      </c>
      <c r="ZL24" s="120">
        <v>0.21507360171741127</v>
      </c>
      <c r="ZM24" s="120">
        <v>0.2136124228373571</v>
      </c>
      <c r="ZN24" s="120">
        <v>0.21361242283735699</v>
      </c>
      <c r="ZO24" s="120">
        <v>0.21214442105272674</v>
      </c>
      <c r="ZP24" s="120">
        <v>0.21214442105272668</v>
      </c>
      <c r="ZQ24" s="120">
        <v>0.21066956727345759</v>
      </c>
      <c r="ZR24" s="120">
        <v>0.21066956727345743</v>
      </c>
      <c r="ZS24" s="120">
        <v>0.20918783295077245</v>
      </c>
      <c r="ZT24" s="120">
        <v>0.20918783295077226</v>
      </c>
      <c r="ZU24" s="120">
        <v>0.20769919011396851</v>
      </c>
      <c r="ZV24" s="120">
        <v>0.20769919011396867</v>
      </c>
      <c r="ZW24" s="120">
        <v>0.20620361140890014</v>
      </c>
      <c r="ZX24" s="120">
        <v>0.20620361140890012</v>
      </c>
      <c r="ZY24" s="120">
        <v>0.20470107013822561</v>
      </c>
      <c r="ZZ24" s="120">
        <v>0.20470107013822547</v>
      </c>
      <c r="AAA24" s="120">
        <v>0.20319154030350123</v>
      </c>
      <c r="AAB24" s="120">
        <v>0.20319154030350134</v>
      </c>
      <c r="AAC24" s="120">
        <v>0.20167499664920407</v>
      </c>
      <c r="AAD24" s="120">
        <v>0.20167499664920407</v>
      </c>
      <c r="AAE24" s="120">
        <v>0.2001514147087694</v>
      </c>
      <c r="AAF24" s="120">
        <v>0.20015141470876924</v>
      </c>
      <c r="AAG24" s="120">
        <v>0.19862077085273347</v>
      </c>
      <c r="AAH24" s="120">
        <v>0.19862077085273355</v>
      </c>
      <c r="AAI24" s="120">
        <v>0.19708304233908208</v>
      </c>
      <c r="AAJ24" s="120">
        <v>0.197083042339082</v>
      </c>
      <c r="AAK24" s="120">
        <v>0.19553820736589328</v>
      </c>
      <c r="AAL24" s="120">
        <v>0.19553820736589353</v>
      </c>
      <c r="AAM24" s="120">
        <v>0.19398624512639251</v>
      </c>
      <c r="AAN24" s="120">
        <v>0.19398624512639259</v>
      </c>
      <c r="AAO24" s="120">
        <v>0.19242713586651522</v>
      </c>
      <c r="AAP24" s="120">
        <v>0.19242713586651533</v>
      </c>
      <c r="AAQ24" s="120">
        <v>0.19086086094510263</v>
      </c>
      <c r="AAR24" s="120">
        <v>0.19086086094510235</v>
      </c>
      <c r="AAS24" s="120">
        <v>0.18928740289684159</v>
      </c>
      <c r="AAT24" s="120">
        <v>0.18928740289684171</v>
      </c>
      <c r="AAU24" s="120">
        <v>0.18770674549808081</v>
      </c>
      <c r="AAV24" s="120">
        <v>0.18770674549808064</v>
      </c>
      <c r="AAW24" s="120">
        <v>0.18611887383564446</v>
      </c>
      <c r="AAX24" s="120">
        <v>0.18611887383564435</v>
      </c>
      <c r="AAY24" s="120">
        <v>0.18452377437879447</v>
      </c>
      <c r="AAZ24" s="120">
        <v>0.18452377437879464</v>
      </c>
      <c r="ABA24" s="120">
        <v>0.18292143505446945</v>
      </c>
      <c r="ABB24" s="120">
        <v>0.18292143505446956</v>
      </c>
      <c r="ABC24" s="120">
        <v>0.18131184532596198</v>
      </c>
      <c r="ABD24" s="120">
        <v>0.18131184532596203</v>
      </c>
      <c r="ABE24" s="120">
        <v>0.17969499627518573</v>
      </c>
      <c r="ABF24" s="120">
        <v>0.17969499627518565</v>
      </c>
      <c r="ABG24" s="120">
        <v>0.17807088068869867</v>
      </c>
      <c r="ABH24" s="120">
        <v>0.17807088068869897</v>
      </c>
      <c r="ABI24" s="120">
        <v>0.1764394931476555</v>
      </c>
      <c r="ABJ24" s="120">
        <v>0.17643949314765547</v>
      </c>
      <c r="ABK24" s="120">
        <v>0.17480083012186656</v>
      </c>
      <c r="ABL24" s="120">
        <v>0.17480083012186631</v>
      </c>
      <c r="ABM24" s="120">
        <v>0.17315489006815701</v>
      </c>
      <c r="ABN24" s="120">
        <v>0.17315489006815682</v>
      </c>
      <c r="ABO24" s="120">
        <v>0.17150167353321991</v>
      </c>
      <c r="ABP24" s="120">
        <v>0.17150167353322007</v>
      </c>
      <c r="ABQ24" s="120">
        <v>0.16984118326117115</v>
      </c>
      <c r="ABR24" s="120">
        <v>0.16984118326117109</v>
      </c>
      <c r="ABS24" s="120">
        <v>0.16817342430602469</v>
      </c>
      <c r="ABT24" s="120">
        <v>0.16817342430602472</v>
      </c>
      <c r="ABU24" s="120">
        <v>0.16649840414931374</v>
      </c>
      <c r="ABV24" s="120">
        <v>0.16649840414931377</v>
      </c>
      <c r="ABW24" s="120">
        <v>0.16481613282309313</v>
      </c>
      <c r="ABX24" s="120">
        <v>0.16481613282309307</v>
      </c>
      <c r="ABY24" s="120">
        <v>0.16312662303857617</v>
      </c>
      <c r="ABZ24" s="120">
        <v>0.16312662303857647</v>
      </c>
      <c r="ACA24" s="120">
        <v>0.16142989032066316</v>
      </c>
      <c r="ACB24" s="120">
        <v>0.16142989032066329</v>
      </c>
      <c r="ACC24" s="120">
        <v>0.15972595314862992</v>
      </c>
      <c r="ACD24" s="120">
        <v>0.15972595314862989</v>
      </c>
      <c r="ACE24" s="120">
        <v>0.15801483310327208</v>
      </c>
      <c r="ACF24" s="120">
        <v>0.15801483310327202</v>
      </c>
      <c r="ACG24" s="120">
        <v>0.1562965550207894</v>
      </c>
      <c r="ACH24" s="120">
        <v>0.15629655502078943</v>
      </c>
      <c r="ACI24" s="120">
        <v>0.15457114715373216</v>
      </c>
      <c r="ACJ24" s="120">
        <v>0.15457114715373219</v>
      </c>
      <c r="ACK24" s="120">
        <v>0.15283864133932965</v>
      </c>
      <c r="ACL24" s="120">
        <v>0.15283864133932978</v>
      </c>
      <c r="ACM24" s="120">
        <v>0.15109907317554452</v>
      </c>
      <c r="ACN24" s="120">
        <v>0.15109907317554433</v>
      </c>
      <c r="ACO24" s="120">
        <v>0.149352482205206</v>
      </c>
      <c r="ACP24" s="120">
        <v>0.14935248220520592</v>
      </c>
      <c r="ACQ24" s="120">
        <v>0.14759891210859849</v>
      </c>
      <c r="ACR24" s="120">
        <v>0.14759891210859824</v>
      </c>
      <c r="ACS24" s="120">
        <v>0.14583841090488997</v>
      </c>
      <c r="ACT24" s="120">
        <v>0.14583841090488975</v>
      </c>
      <c r="ACU24" s="120">
        <v>0.14407103116280778</v>
      </c>
      <c r="ACV24" s="120">
        <v>0.14407103116280776</v>
      </c>
      <c r="ACW24" s="120">
        <v>0.14229683022098802</v>
      </c>
      <c r="ACX24" s="120">
        <v>0.14229683022098807</v>
      </c>
      <c r="ACY24" s="120">
        <v>0.14051587041843755</v>
      </c>
      <c r="ACZ24" s="120">
        <v>0.14051587041843769</v>
      </c>
      <c r="ADA24" s="120">
        <v>0.13872821933557228</v>
      </c>
      <c r="ADB24" s="120">
        <v>0.13872821933557219</v>
      </c>
      <c r="ADC24" s="120">
        <v>0.13693395004631193</v>
      </c>
      <c r="ADD24" s="120">
        <v>0.13693395004631212</v>
      </c>
      <c r="ADE24" s="120">
        <v>0.13513314138173615</v>
      </c>
      <c r="ADF24" s="120">
        <v>0.13513314138173579</v>
      </c>
      <c r="ADG24" s="120">
        <v>0.13332587820581734</v>
      </c>
      <c r="ADH24" s="120">
        <v>0.13332587820581737</v>
      </c>
      <c r="ADI24" s="120">
        <v>0.13151225170378478</v>
      </c>
      <c r="ADJ24" s="120">
        <v>0.13151225170378469</v>
      </c>
      <c r="ADK24" s="120">
        <v>0.12969235968367451</v>
      </c>
      <c r="ADL24" s="120">
        <v>0.12969235968367449</v>
      </c>
      <c r="ADM24" s="120">
        <v>0.12786630689166131</v>
      </c>
      <c r="ADN24" s="120">
        <v>0.12786630689166134</v>
      </c>
      <c r="ADO24" s="120">
        <v>0.12603420534177998</v>
      </c>
      <c r="ADP24" s="120">
        <v>0.12603420534178011</v>
      </c>
      <c r="ADQ24" s="120">
        <v>0.12419617466066919</v>
      </c>
      <c r="ADR24" s="120">
        <v>0.12419617466066926</v>
      </c>
      <c r="ADS24" s="120">
        <v>0.12235234244799685</v>
      </c>
      <c r="ADT24" s="120">
        <v>0.12235234244799678</v>
      </c>
      <c r="ADU24" s="120">
        <v>0.12050284465324385</v>
      </c>
      <c r="ADV24" s="120">
        <v>0.12050284465324386</v>
      </c>
      <c r="ADW24" s="120">
        <v>0.1186478259695514</v>
      </c>
      <c r="ADX24" s="120">
        <v>0.11864782596955134</v>
      </c>
      <c r="ADY24" s="120">
        <v>0.1167874402453547</v>
      </c>
      <c r="ADZ24" s="120">
        <v>0.1167874402453548</v>
      </c>
      <c r="AEA24" s="120">
        <v>0.11492185091455373</v>
      </c>
      <c r="AEB24" s="120">
        <v>0.1149218509145537</v>
      </c>
      <c r="AEC24" s="120">
        <v>0.11305123144598507</v>
      </c>
      <c r="AED24" s="120">
        <v>0.11305123144598508</v>
      </c>
      <c r="AEE24" s="120">
        <v>0.11117576581299028</v>
      </c>
      <c r="AEF24" s="120">
        <v>0.11117576581299021</v>
      </c>
      <c r="AEG24" s="120">
        <v>0.10929564898388151</v>
      </c>
      <c r="AEH24" s="120">
        <v>0.10929564898388158</v>
      </c>
      <c r="AEI24" s="120">
        <v>0.10741108743413663</v>
      </c>
      <c r="AEJ24" s="120">
        <v>0.10741108743413655</v>
      </c>
      <c r="AEK24" s="120">
        <v>0.10552229968115795</v>
      </c>
      <c r="AEL24" s="120">
        <v>0.10552229968115806</v>
      </c>
      <c r="AEM24" s="120">
        <v>0.10362951684245029</v>
      </c>
      <c r="AEN24" s="120">
        <v>0.10362951684245017</v>
      </c>
      <c r="AEO24" s="120">
        <v>0.10173298321807756</v>
      </c>
      <c r="AEP24" s="120">
        <v>0.10173298321807768</v>
      </c>
      <c r="AEQ24" s="120">
        <v>9.9832956898264186E-2</v>
      </c>
      <c r="AER24" s="120">
        <v>9.9832956898264255E-2</v>
      </c>
      <c r="AES24" s="120">
        <v>9.7929710397003697E-2</v>
      </c>
      <c r="AET24" s="120">
        <v>9.7929710397003614E-2</v>
      </c>
      <c r="AEU24" s="120">
        <v>9.6023531312536173E-2</v>
      </c>
      <c r="AEV24" s="120">
        <v>9.6023531312536187E-2</v>
      </c>
      <c r="AEW24" s="120">
        <v>9.4114723015538498E-2</v>
      </c>
      <c r="AEX24" s="120">
        <v>9.4114723015538554E-2</v>
      </c>
      <c r="AEY24" s="120">
        <v>9.2203605365849053E-2</v>
      </c>
      <c r="AEZ24" s="120">
        <v>9.2203605365849026E-2</v>
      </c>
      <c r="AFA24" s="120">
        <v>9.0290515458523207E-2</v>
      </c>
      <c r="AFB24" s="120">
        <v>9.029051545852318E-2</v>
      </c>
      <c r="AFC24" s="120">
        <v>8.8375808399965491E-2</v>
      </c>
      <c r="AFD24" s="120">
        <v>8.8375808399965505E-2</v>
      </c>
      <c r="AFE24" s="120">
        <v>8.6459858114834906E-2</v>
      </c>
      <c r="AFF24" s="120">
        <v>8.645985811483492E-2</v>
      </c>
      <c r="AFG24" s="120">
        <v>8.4543058184345057E-2</v>
      </c>
      <c r="AFH24" s="120">
        <v>8.4543058184345043E-2</v>
      </c>
      <c r="AFI24" s="120">
        <v>8.2625822716493144E-2</v>
      </c>
      <c r="AFJ24" s="120">
        <v>8.2625822716493172E-2</v>
      </c>
      <c r="AFK24" s="120">
        <v>8.0708587248641245E-2</v>
      </c>
      <c r="AFL24" s="120">
        <v>8.0708587248641342E-2</v>
      </c>
      <c r="AFM24" s="120">
        <v>7.8791809682740105E-2</v>
      </c>
      <c r="AFN24" s="120">
        <v>7.8791809682740049E-2</v>
      </c>
      <c r="AFO24" s="120">
        <v>7.6875971253323835E-2</v>
      </c>
      <c r="AFP24" s="120">
        <v>7.6875971253323919E-2</v>
      </c>
      <c r="AFQ24" s="120">
        <v>7.4961577528211448E-2</v>
      </c>
      <c r="AFR24" s="120">
        <v>7.4961577528211434E-2</v>
      </c>
      <c r="AFS24" s="120">
        <v>7.3049159441618119E-2</v>
      </c>
      <c r="AFT24" s="120">
        <v>7.3049159441618147E-2</v>
      </c>
      <c r="AFU24" s="120">
        <v>7.1139274359113117E-2</v>
      </c>
      <c r="AFV24" s="120">
        <v>7.1139274359113158E-2</v>
      </c>
      <c r="AFW24" s="120">
        <v>6.9232507173532187E-2</v>
      </c>
      <c r="AFX24" s="120">
        <v>6.9232507173532187E-2</v>
      </c>
      <c r="AFY24" s="120">
        <v>6.7329471430584487E-2</v>
      </c>
      <c r="AFZ24" s="120">
        <v>6.7329471430584445E-2</v>
      </c>
      <c r="AGA24" s="120">
        <v>6.5430810482448101E-2</v>
      </c>
      <c r="AGB24" s="120">
        <v>6.543081048244806E-2</v>
      </c>
      <c r="AGC24" s="120">
        <v>6.3537198667139458E-2</v>
      </c>
      <c r="AGD24" s="120">
        <v>6.3537198667139444E-2</v>
      </c>
      <c r="AGE24" s="120">
        <v>6.1649342510843932E-2</v>
      </c>
      <c r="AGF24" s="120">
        <v>6.1649342510843905E-2</v>
      </c>
      <c r="AGG24" s="120">
        <v>5.9767981949706103E-2</v>
      </c>
      <c r="AGH24" s="120">
        <v>5.9767981949706117E-2</v>
      </c>
      <c r="AGI24" s="120">
        <v>5.7893891566777898E-2</v>
      </c>
      <c r="AGJ24" s="120">
        <v>5.7893891566777926E-2</v>
      </c>
      <c r="AGK24" s="120">
        <v>5.602788183890052E-2</v>
      </c>
      <c r="AGL24" s="120">
        <v>5.6027881838900534E-2</v>
      </c>
      <c r="AGM24" s="120">
        <v>5.4170800387233008E-2</v>
      </c>
      <c r="AGN24" s="120">
        <v>5.4170800387233028E-2</v>
      </c>
      <c r="AGO24" s="120">
        <v>5.2323533223918424E-2</v>
      </c>
      <c r="AGP24" s="120">
        <v>5.2323533223918459E-2</v>
      </c>
      <c r="AGQ24" s="120">
        <v>5.0487005985971986E-2</v>
      </c>
      <c r="AGR24" s="120">
        <v>5.0487005985972021E-2</v>
      </c>
      <c r="AGS24" s="120">
        <v>4.8662185145867759E-2</v>
      </c>
      <c r="AGT24" s="120">
        <v>4.866218514586769E-2</v>
      </c>
      <c r="AGU24" s="120">
        <v>4.6850079186455736E-2</v>
      </c>
      <c r="AGV24" s="120">
        <v>4.685007918645577E-2</v>
      </c>
      <c r="AGW24" s="120">
        <v>4.5051739725735861E-2</v>
      </c>
      <c r="AGX24" s="120">
        <v>4.5051739725735909E-2</v>
      </c>
      <c r="AGY24" s="120">
        <v>4.3268262574608751E-2</v>
      </c>
      <c r="AGZ24" s="120">
        <v>4.3268262574608744E-2</v>
      </c>
      <c r="AHA24" s="120">
        <v>4.1500788707988179E-2</v>
      </c>
      <c r="AHB24" s="120">
        <v>4.1500788707988179E-2</v>
      </c>
      <c r="AHC24" s="120">
        <v>3.9750505126542553E-2</v>
      </c>
      <c r="AHD24" s="120">
        <v>3.975050512654256E-2</v>
      </c>
      <c r="AHE24" s="120">
        <v>3.8018645582796398E-2</v>
      </c>
      <c r="AHF24" s="120">
        <v>3.8018645582796398E-2</v>
      </c>
      <c r="AHG24" s="120">
        <v>3.630649114131785E-2</v>
      </c>
      <c r="AHH24" s="120">
        <v>3.6306491141317877E-2</v>
      </c>
      <c r="AHI24" s="120">
        <v>3.4615370538186731E-2</v>
      </c>
      <c r="AHJ24" s="120">
        <v>3.4615370538186696E-2</v>
      </c>
      <c r="AHK24" s="120">
        <v>3.2946660299826937E-2</v>
      </c>
      <c r="AHL24" s="120">
        <v>3.2946660299826923E-2</v>
      </c>
      <c r="AHM24" s="120">
        <v>3.1301784575539997E-2</v>
      </c>
      <c r="AHN24" s="120">
        <v>3.1301784575539997E-2</v>
      </c>
      <c r="AHO24" s="120">
        <v>2.9682214631626749E-2</v>
      </c>
      <c r="AHP24" s="120">
        <v>2.9682214631626732E-2</v>
      </c>
      <c r="AHQ24" s="120">
        <v>2.8089467947778262E-2</v>
      </c>
      <c r="AHR24" s="120">
        <v>2.8089467947778255E-2</v>
      </c>
      <c r="AHS24" s="120">
        <v>2.652510684839442E-2</v>
      </c>
      <c r="AHT24" s="120">
        <v>2.6525106848394431E-2</v>
      </c>
      <c r="AHU24" s="120">
        <v>2.4990736592598043E-2</v>
      </c>
      <c r="AHV24" s="120">
        <v>2.4990736592598019E-2</v>
      </c>
      <c r="AHW24" s="120">
        <v>2.3488002836921165E-2</v>
      </c>
      <c r="AHX24" s="120">
        <v>2.3488002836921137E-2</v>
      </c>
      <c r="AHY24" s="120">
        <v>2.2018588373923328E-2</v>
      </c>
      <c r="AHZ24" s="120">
        <v>2.2018588373923349E-2</v>
      </c>
      <c r="AIA24" s="120">
        <v>2.0584209038374247E-2</v>
      </c>
      <c r="AIB24" s="120">
        <v>2.0584209038374247E-2</v>
      </c>
      <c r="AIC24" s="120">
        <v>1.9186608660146976E-2</v>
      </c>
      <c r="AID24" s="120">
        <v>1.9186608660146987E-2</v>
      </c>
      <c r="AIE24" s="120">
        <v>1.7827552929735962E-2</v>
      </c>
      <c r="AIF24" s="120">
        <v>1.7827552929735948E-2</v>
      </c>
      <c r="AIG24" s="120">
        <v>1.6508822028535208E-2</v>
      </c>
      <c r="AIH24" s="120">
        <v>1.6508822028535208E-2</v>
      </c>
      <c r="AII24" s="120">
        <v>1.523220186199465E-2</v>
      </c>
      <c r="AIJ24" s="120">
        <v>1.5232201861994648E-2</v>
      </c>
      <c r="AIK24" s="120">
        <v>1.3999473719986949E-2</v>
      </c>
      <c r="AIL24" s="120">
        <v>1.3999473719986954E-2</v>
      </c>
      <c r="AIM24" s="120">
        <v>1.2812402175831364E-2</v>
      </c>
      <c r="AIN24" s="120">
        <v>1.2812402175831364E-2</v>
      </c>
      <c r="AIO24" s="120">
        <v>1.1672721024383069E-2</v>
      </c>
      <c r="AIP24" s="120">
        <v>1.1672721024383069E-2</v>
      </c>
      <c r="AIQ24" s="120">
        <v>1.0582117051705276E-2</v>
      </c>
      <c r="AIR24" s="120">
        <v>1.0582117051705272E-2</v>
      </c>
      <c r="AIS24" s="120">
        <v>9.5422114258654836E-3</v>
      </c>
      <c r="AIT24" s="120">
        <v>9.5422114258654819E-3</v>
      </c>
      <c r="AIU24" s="120">
        <v>8.554538502693429E-3</v>
      </c>
      <c r="AIV24" s="120">
        <v>8.5545385026934307E-3</v>
      </c>
      <c r="AIW24" s="120">
        <v>7.6205218550256977E-3</v>
      </c>
      <c r="AIX24" s="120">
        <v>7.6205218550256977E-3</v>
      </c>
      <c r="AIY24" s="120">
        <v>6.7414473631031303E-3</v>
      </c>
      <c r="AIZ24" s="120">
        <v>6.7414473631031285E-3</v>
      </c>
      <c r="AJA24" s="120">
        <v>5.9184332526193099E-3</v>
      </c>
      <c r="AJB24" s="120">
        <v>5.9184332526193099E-3</v>
      </c>
      <c r="AJC24" s="120">
        <v>5.1523970420920637E-3</v>
      </c>
      <c r="AJD24" s="120">
        <v>5.1523970420920637E-3</v>
      </c>
      <c r="AJE24" s="120">
        <v>4.4440194710668682E-3</v>
      </c>
      <c r="AJF24" s="120">
        <v>4.4440194710668682E-3</v>
      </c>
      <c r="AJG24" s="120">
        <v>3.7937056353716074E-3</v>
      </c>
      <c r="AJH24" s="120">
        <v>3.7937056353716074E-3</v>
      </c>
      <c r="AJI24" s="120">
        <v>3.2015437674503826E-3</v>
      </c>
      <c r="AJJ24" s="120">
        <v>3.2015437674503817E-3</v>
      </c>
      <c r="AJK24" s="120">
        <v>2.6672623828598026E-3</v>
      </c>
      <c r="AJL24" s="120">
        <v>2.6672623828598026E-3</v>
      </c>
      <c r="AJM24" s="120">
        <v>2.1901868838920535E-3</v>
      </c>
      <c r="AJN24" s="120">
        <v>2.1901868838920531E-3</v>
      </c>
      <c r="AJO24" s="120">
        <v>1.7691971837869855E-3</v>
      </c>
      <c r="AJP24" s="120">
        <v>1.7691971837869858E-3</v>
      </c>
      <c r="AJQ24" s="120">
        <v>1.402688503695515E-3</v>
      </c>
      <c r="AJR24" s="120">
        <v>1.4026885036955152E-3</v>
      </c>
      <c r="AJS24" s="120">
        <v>1.0885382064742544E-3</v>
      </c>
      <c r="AJT24" s="120">
        <v>1.0885382064742544E-3</v>
      </c>
      <c r="AJU24" s="120">
        <v>8.2408235959974263E-4</v>
      </c>
      <c r="AJV24" s="120">
        <v>8.2408235959974263E-4</v>
      </c>
      <c r="AJW24" s="120">
        <v>6.0610663126681175E-4</v>
      </c>
      <c r="AJX24" s="120">
        <v>6.0610663126681175E-4</v>
      </c>
      <c r="AJY24" s="120">
        <v>4.3085704237455502E-4</v>
      </c>
      <c r="AJZ24" s="120">
        <v>4.3085704237455497E-4</v>
      </c>
      <c r="AKA24" s="120">
        <v>2.9407687543425709E-4</v>
      </c>
      <c r="AKB24" s="120">
        <v>2.9407687543425709E-4</v>
      </c>
      <c r="AKC24" s="120">
        <v>1.910764258354902E-4</v>
      </c>
      <c r="AKD24" s="120">
        <v>1.9107642583549023E-4</v>
      </c>
      <c r="AKE24" s="120">
        <v>1.168418675661087E-4</v>
      </c>
      <c r="AKF24" s="120">
        <v>1.168418675661087E-4</v>
      </c>
      <c r="AKG24" s="120">
        <v>6.6187698394060135E-5</v>
      </c>
      <c r="AKH24" s="120">
        <v>6.6187698394060135E-5</v>
      </c>
      <c r="AKI24" s="120">
        <v>3.39532271027565E-5</v>
      </c>
      <c r="AKJ24" s="120">
        <v>3.39532271027565E-5</v>
      </c>
      <c r="AKK24" s="120">
        <v>1.523643732070923E-5</v>
      </c>
      <c r="AKL24" s="120">
        <v>1.5236437320709229E-5</v>
      </c>
      <c r="AKM24" s="120">
        <v>5.6475400924682617E-6</v>
      </c>
      <c r="AKN24" s="120">
        <v>5.6475400924682617E-6</v>
      </c>
      <c r="AKO24" s="120">
        <v>1.5497207641601563E-6</v>
      </c>
      <c r="AKP24" s="120">
        <v>1.5497207641601563E-6</v>
      </c>
      <c r="AKQ24" s="120">
        <v>2.384185791015625E-7</v>
      </c>
      <c r="AKR24" s="120" t="s">
        <v>105</v>
      </c>
      <c r="AKS24" s="120" t="s">
        <v>105</v>
      </c>
      <c r="AKT24" s="120" t="s">
        <v>105</v>
      </c>
      <c r="AKU24" s="120" t="s">
        <v>105</v>
      </c>
      <c r="AKV24" s="120" t="s">
        <v>105</v>
      </c>
      <c r="AKW24" s="120" t="s">
        <v>105</v>
      </c>
      <c r="AKX24" s="120" t="s">
        <v>105</v>
      </c>
      <c r="AKY24" s="120" t="s">
        <v>105</v>
      </c>
      <c r="AKZ24" s="120" t="s">
        <v>105</v>
      </c>
      <c r="ALA24" s="120" t="s">
        <v>105</v>
      </c>
      <c r="ALB24" s="120" t="s">
        <v>105</v>
      </c>
      <c r="ALC24" s="120" t="s">
        <v>105</v>
      </c>
      <c r="ALD24" s="120" t="s">
        <v>105</v>
      </c>
      <c r="ALE24" s="120" t="s">
        <v>105</v>
      </c>
      <c r="ALF24" s="120" t="s">
        <v>105</v>
      </c>
      <c r="ALG24" s="120" t="s">
        <v>105</v>
      </c>
      <c r="ALH24" s="120" t="s">
        <v>105</v>
      </c>
      <c r="ALI24" s="120" t="s">
        <v>105</v>
      </c>
      <c r="ALJ24" s="120" t="s">
        <v>105</v>
      </c>
      <c r="ALK24" s="120" t="s">
        <v>105</v>
      </c>
      <c r="ALL24" s="120" t="s">
        <v>105</v>
      </c>
      <c r="ALM24" s="120" t="s">
        <v>105</v>
      </c>
      <c r="ALN24" s="120"/>
    </row>
    <row r="25" spans="1:1002" hidden="1">
      <c r="A25" s="119">
        <v>24</v>
      </c>
      <c r="B25" s="120">
        <v>0.46704075273591211</v>
      </c>
      <c r="C25" s="120">
        <v>0.46704075273591217</v>
      </c>
      <c r="D25" s="120">
        <v>0.46659485370844345</v>
      </c>
      <c r="E25" s="120">
        <v>0.46659485370844306</v>
      </c>
      <c r="F25" s="120">
        <v>0.46614784759791728</v>
      </c>
      <c r="G25" s="120">
        <v>0.46614784759791733</v>
      </c>
      <c r="H25" s="120">
        <v>0.46569972993902209</v>
      </c>
      <c r="I25" s="120">
        <v>0.46569972993902192</v>
      </c>
      <c r="J25" s="120">
        <v>0.46525049624128045</v>
      </c>
      <c r="K25" s="120">
        <v>0.46525049624128023</v>
      </c>
      <c r="L25" s="120">
        <v>0.46480014198888386</v>
      </c>
      <c r="M25" s="120">
        <v>0.46480014198888364</v>
      </c>
      <c r="N25" s="120">
        <v>0.46434866264051455</v>
      </c>
      <c r="O25" s="120">
        <v>0.46434866264051428</v>
      </c>
      <c r="P25" s="120">
        <v>0.46389605362917274</v>
      </c>
      <c r="Q25" s="120">
        <v>0.46389605362917286</v>
      </c>
      <c r="R25" s="120">
        <v>0.46344231036199879</v>
      </c>
      <c r="S25" s="120">
        <v>0.46344231036199923</v>
      </c>
      <c r="T25" s="120">
        <v>0.46298742822009531</v>
      </c>
      <c r="U25" s="120">
        <v>0.46298742822009559</v>
      </c>
      <c r="V25" s="120">
        <v>0.46253140255834946</v>
      </c>
      <c r="W25" s="120">
        <v>0.46253140255834924</v>
      </c>
      <c r="X25" s="120">
        <v>0.46207422870525017</v>
      </c>
      <c r="Y25" s="120">
        <v>0.46207422870525</v>
      </c>
      <c r="Z25" s="120">
        <v>0.46161590196270597</v>
      </c>
      <c r="AA25" s="120">
        <v>0.46161590196270624</v>
      </c>
      <c r="AB25" s="120">
        <v>0.46115641760586495</v>
      </c>
      <c r="AC25" s="120">
        <v>0.46115641760586534</v>
      </c>
      <c r="AD25" s="120">
        <v>0.46069577088292357</v>
      </c>
      <c r="AE25" s="120">
        <v>0.46069577088292396</v>
      </c>
      <c r="AF25" s="120">
        <v>0.46023395701494535</v>
      </c>
      <c r="AG25" s="120">
        <v>0.46023395701494552</v>
      </c>
      <c r="AH25" s="120">
        <v>0.45977097119566984</v>
      </c>
      <c r="AI25" s="120">
        <v>0.45977097119566984</v>
      </c>
      <c r="AJ25" s="120">
        <v>0.45930680859132356</v>
      </c>
      <c r="AK25" s="120">
        <v>0.459306808591324</v>
      </c>
      <c r="AL25" s="120">
        <v>0.45884146434043072</v>
      </c>
      <c r="AM25" s="120">
        <v>0.45884146434043055</v>
      </c>
      <c r="AN25" s="120">
        <v>0.45837493355361525</v>
      </c>
      <c r="AO25" s="120">
        <v>0.45837493355361592</v>
      </c>
      <c r="AP25" s="120">
        <v>0.45790721131341416</v>
      </c>
      <c r="AQ25" s="120">
        <v>0.45790721131341416</v>
      </c>
      <c r="AR25" s="120">
        <v>0.45743829267407421</v>
      </c>
      <c r="AS25" s="120">
        <v>0.45743829267407432</v>
      </c>
      <c r="AT25" s="120">
        <v>0.45696817266136053</v>
      </c>
      <c r="AU25" s="120">
        <v>0.45696817266136075</v>
      </c>
      <c r="AV25" s="120">
        <v>0.45649684627235343</v>
      </c>
      <c r="AW25" s="120">
        <v>0.45649684627235376</v>
      </c>
      <c r="AX25" s="120">
        <v>0.45602430847524988</v>
      </c>
      <c r="AY25" s="120">
        <v>0.45602430847524994</v>
      </c>
      <c r="AZ25" s="120">
        <v>0.45555055420916013</v>
      </c>
      <c r="BA25" s="120">
        <v>0.45555055420916013</v>
      </c>
      <c r="BB25" s="120">
        <v>0.4550755783839045</v>
      </c>
      <c r="BC25" s="120">
        <v>0.45507557838390472</v>
      </c>
      <c r="BD25" s="120">
        <v>0.45459937587980814</v>
      </c>
      <c r="BE25" s="120">
        <v>0.45459937587980803</v>
      </c>
      <c r="BF25" s="120">
        <v>0.45412194154749302</v>
      </c>
      <c r="BG25" s="120">
        <v>0.45412194154749314</v>
      </c>
      <c r="BH25" s="120">
        <v>0.45364327020766865</v>
      </c>
      <c r="BI25" s="120">
        <v>0.45364327020766876</v>
      </c>
      <c r="BJ25" s="120">
        <v>0.4531633566509235</v>
      </c>
      <c r="BK25" s="120">
        <v>0.4531633566509235</v>
      </c>
      <c r="BL25" s="120">
        <v>0.45268219563750978</v>
      </c>
      <c r="BM25" s="120">
        <v>0.45268219563751022</v>
      </c>
      <c r="BN25" s="120">
        <v>0.45219978189713295</v>
      </c>
      <c r="BO25" s="120">
        <v>0.45219978189713278</v>
      </c>
      <c r="BP25" s="120">
        <v>0.45171611012873147</v>
      </c>
      <c r="BQ25" s="120">
        <v>0.45171611012873192</v>
      </c>
      <c r="BR25" s="120">
        <v>0.45123117500026433</v>
      </c>
      <c r="BS25" s="120">
        <v>0.45123117500026472</v>
      </c>
      <c r="BT25" s="120">
        <v>0.45074497114848666</v>
      </c>
      <c r="BU25" s="120">
        <v>0.45074497114848694</v>
      </c>
      <c r="BV25" s="120">
        <v>0.45025749317873265</v>
      </c>
      <c r="BW25" s="120">
        <v>0.45025749317873243</v>
      </c>
      <c r="BX25" s="120">
        <v>0.44976873566469056</v>
      </c>
      <c r="BY25" s="120">
        <v>0.449768735664691</v>
      </c>
      <c r="BZ25" s="120">
        <v>0.44927869314817909</v>
      </c>
      <c r="CA25" s="120">
        <v>0.44927869314817975</v>
      </c>
      <c r="CB25" s="120">
        <v>0.44878736013892018</v>
      </c>
      <c r="CC25" s="120">
        <v>0.44878736013892018</v>
      </c>
      <c r="CD25" s="120">
        <v>0.44829473111430923</v>
      </c>
      <c r="CE25" s="120">
        <v>0.4482947311143099</v>
      </c>
      <c r="CF25" s="120">
        <v>0.44780080051918797</v>
      </c>
      <c r="CG25" s="120">
        <v>0.44780080051918797</v>
      </c>
      <c r="CH25" s="120">
        <v>0.44730556276560907</v>
      </c>
      <c r="CI25" s="120">
        <v>0.44730556276560907</v>
      </c>
      <c r="CJ25" s="120">
        <v>0.44680901223260533</v>
      </c>
      <c r="CK25" s="120">
        <v>0.44680901223260516</v>
      </c>
      <c r="CL25" s="120">
        <v>0.44631114326595095</v>
      </c>
      <c r="CM25" s="120">
        <v>0.44631114326595028</v>
      </c>
      <c r="CN25" s="120">
        <v>0.44581195017792363</v>
      </c>
      <c r="CO25" s="120">
        <v>0.44581195017792347</v>
      </c>
      <c r="CP25" s="120">
        <v>0.44531142724706763</v>
      </c>
      <c r="CQ25" s="120">
        <v>0.44531142724706713</v>
      </c>
      <c r="CR25" s="120">
        <v>0.44480956871794786</v>
      </c>
      <c r="CS25" s="120">
        <v>0.44480956871794813</v>
      </c>
      <c r="CT25" s="120">
        <v>0.4443063688009109</v>
      </c>
      <c r="CU25" s="120">
        <v>0.44430636880091129</v>
      </c>
      <c r="CV25" s="120">
        <v>0.44380182167183369</v>
      </c>
      <c r="CW25" s="120">
        <v>0.44380182167183374</v>
      </c>
      <c r="CX25" s="120">
        <v>0.44329592147187991</v>
      </c>
      <c r="CY25" s="120">
        <v>0.44329592147187974</v>
      </c>
      <c r="CZ25" s="120">
        <v>0.44278866230724812</v>
      </c>
      <c r="DA25" s="120">
        <v>0.44278866230724828</v>
      </c>
      <c r="DB25" s="120">
        <v>0.44228003824892131</v>
      </c>
      <c r="DC25" s="120">
        <v>0.4422800382489217</v>
      </c>
      <c r="DD25" s="120">
        <v>0.44177004333241054</v>
      </c>
      <c r="DE25" s="120">
        <v>0.44177004333241071</v>
      </c>
      <c r="DF25" s="120">
        <v>0.44125867155750192</v>
      </c>
      <c r="DG25" s="120">
        <v>0.44125867155750209</v>
      </c>
      <c r="DH25" s="120">
        <v>0.44074591688799514</v>
      </c>
      <c r="DI25" s="120">
        <v>0.44074591688799547</v>
      </c>
      <c r="DJ25" s="120">
        <v>0.4402317732514458</v>
      </c>
      <c r="DK25" s="120">
        <v>0.44023177325144591</v>
      </c>
      <c r="DL25" s="120">
        <v>0.43971623453890246</v>
      </c>
      <c r="DM25" s="120">
        <v>0.43971623453890257</v>
      </c>
      <c r="DN25" s="120">
        <v>0.43919929460464013</v>
      </c>
      <c r="DO25" s="120">
        <v>0.43919929460463963</v>
      </c>
      <c r="DP25" s="120">
        <v>0.4386809472658954</v>
      </c>
      <c r="DQ25" s="120">
        <v>0.43868094726589568</v>
      </c>
      <c r="DR25" s="120">
        <v>0.43816118630259882</v>
      </c>
      <c r="DS25" s="120">
        <v>0.43816118630259859</v>
      </c>
      <c r="DT25" s="120">
        <v>0.43764000545709902</v>
      </c>
      <c r="DU25" s="120">
        <v>0.43764000545709897</v>
      </c>
      <c r="DV25" s="120">
        <v>0.43711739843389452</v>
      </c>
      <c r="DW25" s="120">
        <v>0.4371173984338943</v>
      </c>
      <c r="DX25" s="120">
        <v>0.43659335889935408</v>
      </c>
      <c r="DY25" s="120">
        <v>0.43659335889935441</v>
      </c>
      <c r="DZ25" s="120">
        <v>0.43606788048144157</v>
      </c>
      <c r="EA25" s="120">
        <v>0.43606788048144179</v>
      </c>
      <c r="EB25" s="120">
        <v>0.43554095676943422</v>
      </c>
      <c r="EC25" s="120">
        <v>0.43554095676943461</v>
      </c>
      <c r="ED25" s="120">
        <v>0.43501258131363951</v>
      </c>
      <c r="EE25" s="120">
        <v>0.43501258131363968</v>
      </c>
      <c r="EF25" s="120">
        <v>0.43448274762511263</v>
      </c>
      <c r="EG25" s="120">
        <v>0.43448274762511235</v>
      </c>
      <c r="EH25" s="120">
        <v>0.43395144917536721</v>
      </c>
      <c r="EI25" s="120">
        <v>0.43395144917536743</v>
      </c>
      <c r="EJ25" s="120">
        <v>0.43341867939608636</v>
      </c>
      <c r="EK25" s="120">
        <v>0.43341867939608653</v>
      </c>
      <c r="EL25" s="120">
        <v>0.43288443167883162</v>
      </c>
      <c r="EM25" s="120">
        <v>0.43288443167883112</v>
      </c>
      <c r="EN25" s="120">
        <v>0.43234869937474596</v>
      </c>
      <c r="EO25" s="120">
        <v>0.43234869937474618</v>
      </c>
      <c r="EP25" s="120">
        <v>0.43181147579426177</v>
      </c>
      <c r="EQ25" s="120">
        <v>0.43181147579426193</v>
      </c>
      <c r="ER25" s="120">
        <v>0.43127275420679645</v>
      </c>
      <c r="ES25" s="120">
        <v>0.43127275420679639</v>
      </c>
      <c r="ET25" s="120">
        <v>0.43073252784045368</v>
      </c>
      <c r="EU25" s="120">
        <v>0.43073252784045374</v>
      </c>
      <c r="EV25" s="120">
        <v>0.43019078988171877</v>
      </c>
      <c r="EW25" s="120">
        <v>0.43019078988171877</v>
      </c>
      <c r="EX25" s="120">
        <v>0.42964753347515167</v>
      </c>
      <c r="EY25" s="120">
        <v>0.42964753347515194</v>
      </c>
      <c r="EZ25" s="120">
        <v>0.42910275172307905</v>
      </c>
      <c r="FA25" s="120">
        <v>0.42910275172307943</v>
      </c>
      <c r="FB25" s="120">
        <v>0.42855643768528057</v>
      </c>
      <c r="FC25" s="120">
        <v>0.42855643768528068</v>
      </c>
      <c r="FD25" s="120">
        <v>0.42800858437867567</v>
      </c>
      <c r="FE25" s="120">
        <v>0.42800858437867551</v>
      </c>
      <c r="FF25" s="120">
        <v>0.42745918477700723</v>
      </c>
      <c r="FG25" s="120">
        <v>0.42745918477700717</v>
      </c>
      <c r="FH25" s="120">
        <v>0.42690823181052173</v>
      </c>
      <c r="FI25" s="120">
        <v>0.42690823181052195</v>
      </c>
      <c r="FJ25" s="120">
        <v>0.42635571836564656</v>
      </c>
      <c r="FK25" s="120">
        <v>0.42635571836564651</v>
      </c>
      <c r="FL25" s="120">
        <v>0.42580163728466713</v>
      </c>
      <c r="FM25" s="120">
        <v>0.42580163728466691</v>
      </c>
      <c r="FN25" s="120">
        <v>0.42524598136539626</v>
      </c>
      <c r="FO25" s="120">
        <v>0.42524598136539621</v>
      </c>
      <c r="FP25" s="120">
        <v>0.42468874336084816</v>
      </c>
      <c r="FQ25" s="120">
        <v>0.42468874336084811</v>
      </c>
      <c r="FR25" s="120">
        <v>0.42412991597890304</v>
      </c>
      <c r="FS25" s="120">
        <v>0.42412991597890326</v>
      </c>
      <c r="FT25" s="120">
        <v>0.42356949188197224</v>
      </c>
      <c r="FU25" s="120">
        <v>0.42356949188197268</v>
      </c>
      <c r="FV25" s="120">
        <v>0.42300746368666137</v>
      </c>
      <c r="FW25" s="120">
        <v>0.42300746368666148</v>
      </c>
      <c r="FX25" s="120">
        <v>0.42244382396342567</v>
      </c>
      <c r="FY25" s="120">
        <v>0.42244382396342617</v>
      </c>
      <c r="FZ25" s="120">
        <v>0.42187856523623235</v>
      </c>
      <c r="GA25" s="120">
        <v>0.42187856523623218</v>
      </c>
      <c r="GB25" s="120">
        <v>0.42131167998220709</v>
      </c>
      <c r="GC25" s="120">
        <v>0.42131167998220731</v>
      </c>
      <c r="GD25" s="120">
        <v>0.42074316063129114</v>
      </c>
      <c r="GE25" s="120">
        <v>0.42074316063129114</v>
      </c>
      <c r="GF25" s="120">
        <v>0.42017299956588505</v>
      </c>
      <c r="GG25" s="120">
        <v>0.42017299956588489</v>
      </c>
      <c r="GH25" s="120">
        <v>0.41960118912049427</v>
      </c>
      <c r="GI25" s="120">
        <v>0.4196011891204946</v>
      </c>
      <c r="GJ25" s="120">
        <v>0.41902772158137314</v>
      </c>
      <c r="GK25" s="120">
        <v>0.41902772158137341</v>
      </c>
      <c r="GL25" s="120">
        <v>0.41845258918616213</v>
      </c>
      <c r="GM25" s="120">
        <v>0.41845258918616174</v>
      </c>
      <c r="GN25" s="120">
        <v>0.41787578412352366</v>
      </c>
      <c r="GO25" s="120">
        <v>0.41787578412352389</v>
      </c>
      <c r="GP25" s="120">
        <v>0.4172972985327793</v>
      </c>
      <c r="GQ25" s="120">
        <v>0.41729729853277908</v>
      </c>
      <c r="GR25" s="120">
        <v>0.41671712450353537</v>
      </c>
      <c r="GS25" s="120">
        <v>0.41671712450353504</v>
      </c>
      <c r="GT25" s="120">
        <v>0.41613525407531227</v>
      </c>
      <c r="GU25" s="120">
        <v>0.41613525407531177</v>
      </c>
      <c r="GV25" s="120">
        <v>0.41555167923716985</v>
      </c>
      <c r="GW25" s="120">
        <v>0.41555167923716985</v>
      </c>
      <c r="GX25" s="120">
        <v>0.41496639192732809</v>
      </c>
      <c r="GY25" s="120">
        <v>0.41496639192732754</v>
      </c>
      <c r="GZ25" s="120">
        <v>0.41437938403278451</v>
      </c>
      <c r="HA25" s="120">
        <v>0.41437938403278463</v>
      </c>
      <c r="HB25" s="120">
        <v>0.41379064738893084</v>
      </c>
      <c r="HC25" s="120">
        <v>0.41379064738893095</v>
      </c>
      <c r="HD25" s="120">
        <v>0.41320017377916451</v>
      </c>
      <c r="HE25" s="120">
        <v>0.41320017377916468</v>
      </c>
      <c r="HF25" s="120">
        <v>0.41260795493449809</v>
      </c>
      <c r="HG25" s="120">
        <v>0.41260795493449803</v>
      </c>
      <c r="HH25" s="120">
        <v>0.41201398253316396</v>
      </c>
      <c r="HI25" s="120">
        <v>0.41201398253316363</v>
      </c>
      <c r="HJ25" s="120">
        <v>0.41141824820022022</v>
      </c>
      <c r="HK25" s="120">
        <v>0.41141824820022033</v>
      </c>
      <c r="HL25" s="120">
        <v>0.41082074350714748</v>
      </c>
      <c r="HM25" s="120">
        <v>0.41082074350714737</v>
      </c>
      <c r="HN25" s="120">
        <v>0.41022145997144555</v>
      </c>
      <c r="HO25" s="120">
        <v>0.41022145997144494</v>
      </c>
      <c r="HP25" s="120">
        <v>0.40962038905622888</v>
      </c>
      <c r="HQ25" s="120">
        <v>0.40962038905622883</v>
      </c>
      <c r="HR25" s="120">
        <v>0.40901752216981574</v>
      </c>
      <c r="HS25" s="120">
        <v>0.40901752216981552</v>
      </c>
      <c r="HT25" s="120">
        <v>0.40841285066531452</v>
      </c>
      <c r="HU25" s="120">
        <v>0.40841285066531408</v>
      </c>
      <c r="HV25" s="120">
        <v>0.40780636584020608</v>
      </c>
      <c r="HW25" s="120">
        <v>0.40780636584020569</v>
      </c>
      <c r="HX25" s="120">
        <v>0.40719805893592742</v>
      </c>
      <c r="HY25" s="120">
        <v>0.40719805893592764</v>
      </c>
      <c r="HZ25" s="120">
        <v>0.40658792113744868</v>
      </c>
      <c r="IA25" s="120">
        <v>0.40658792113744835</v>
      </c>
      <c r="IB25" s="120">
        <v>0.40597594357284161</v>
      </c>
      <c r="IC25" s="120">
        <v>0.40597594357284167</v>
      </c>
      <c r="ID25" s="120">
        <v>0.40536211731285721</v>
      </c>
      <c r="IE25" s="120">
        <v>0.40536211731285671</v>
      </c>
      <c r="IF25" s="120">
        <v>0.40474643337048771</v>
      </c>
      <c r="IG25" s="120">
        <v>0.40474643337048771</v>
      </c>
      <c r="IH25" s="120">
        <v>0.40412888270053426</v>
      </c>
      <c r="II25" s="120">
        <v>0.40412888270053382</v>
      </c>
      <c r="IJ25" s="120">
        <v>0.4035094561991634</v>
      </c>
      <c r="IK25" s="120">
        <v>0.40350945619916323</v>
      </c>
      <c r="IL25" s="120">
        <v>0.40288814470346701</v>
      </c>
      <c r="IM25" s="120">
        <v>0.40288814470346734</v>
      </c>
      <c r="IN25" s="120">
        <v>0.40226493899101678</v>
      </c>
      <c r="IO25" s="120">
        <v>0.40226493899101684</v>
      </c>
      <c r="IP25" s="120">
        <v>0.40163982977940965</v>
      </c>
      <c r="IQ25" s="120">
        <v>0.4016398297794101</v>
      </c>
      <c r="IR25" s="120">
        <v>0.4010128077258211</v>
      </c>
      <c r="IS25" s="120">
        <v>0.40101280772582132</v>
      </c>
      <c r="IT25" s="120">
        <v>0.40038386342654408</v>
      </c>
      <c r="IU25" s="120">
        <v>0.40038386342654353</v>
      </c>
      <c r="IV25" s="120">
        <v>0.39975298741652926</v>
      </c>
      <c r="IW25" s="120">
        <v>0.39975298741652948</v>
      </c>
      <c r="IX25" s="120">
        <v>0.39912017016892554</v>
      </c>
      <c r="IY25" s="120">
        <v>0.39912017016892593</v>
      </c>
      <c r="IZ25" s="120">
        <v>0.39848540209460798</v>
      </c>
      <c r="JA25" s="120">
        <v>0.39848540209460764</v>
      </c>
      <c r="JB25" s="120">
        <v>0.39784867354170961</v>
      </c>
      <c r="JC25" s="120">
        <v>0.39784867354170983</v>
      </c>
      <c r="JD25" s="120">
        <v>0.39720997479514875</v>
      </c>
      <c r="JE25" s="120">
        <v>0.39720997479514858</v>
      </c>
      <c r="JF25" s="120">
        <v>0.39656929607614971</v>
      </c>
      <c r="JG25" s="120">
        <v>0.39656929607614999</v>
      </c>
      <c r="JH25" s="120">
        <v>0.39592662754176217</v>
      </c>
      <c r="JI25" s="120">
        <v>0.39592662754176206</v>
      </c>
      <c r="JJ25" s="120">
        <v>0.39528195928437715</v>
      </c>
      <c r="JK25" s="120">
        <v>0.39528195928437726</v>
      </c>
      <c r="JL25" s="120">
        <v>0.39463528133123882</v>
      </c>
      <c r="JM25" s="120">
        <v>0.39463528133123915</v>
      </c>
      <c r="JN25" s="120">
        <v>0.39398658364395278</v>
      </c>
      <c r="JO25" s="120">
        <v>0.39398658364395295</v>
      </c>
      <c r="JP25" s="120">
        <v>0.39333585611799249</v>
      </c>
      <c r="JQ25" s="120">
        <v>0.39333585611799216</v>
      </c>
      <c r="JR25" s="120">
        <v>0.39268308858219625</v>
      </c>
      <c r="JS25" s="120">
        <v>0.39268308858219647</v>
      </c>
      <c r="JT25" s="120">
        <v>0.39202827079827113</v>
      </c>
      <c r="JU25" s="120">
        <v>0.39202827079827085</v>
      </c>
      <c r="JV25" s="120">
        <v>0.39137139246028141</v>
      </c>
      <c r="JW25" s="120">
        <v>0.39137139246028213</v>
      </c>
      <c r="JX25" s="120">
        <v>0.39071244319414417</v>
      </c>
      <c r="JY25" s="120">
        <v>0.39071244319414411</v>
      </c>
      <c r="JZ25" s="120">
        <v>0.39005141255711195</v>
      </c>
      <c r="KA25" s="120">
        <v>0.39005141255711229</v>
      </c>
      <c r="KB25" s="120">
        <v>0.38938829003725955</v>
      </c>
      <c r="KC25" s="120">
        <v>0.38938829003725989</v>
      </c>
      <c r="KD25" s="120">
        <v>0.3887230650529625</v>
      </c>
      <c r="KE25" s="120">
        <v>0.38872306505296245</v>
      </c>
      <c r="KF25" s="120">
        <v>0.38805572695237261</v>
      </c>
      <c r="KG25" s="120">
        <v>0.38805572695237289</v>
      </c>
      <c r="KH25" s="120">
        <v>0.38738626501289342</v>
      </c>
      <c r="KI25" s="120">
        <v>0.3873862650128933</v>
      </c>
      <c r="KJ25" s="120">
        <v>0.38671466844064678</v>
      </c>
      <c r="KK25" s="120">
        <v>0.38671466844064684</v>
      </c>
      <c r="KL25" s="120">
        <v>0.38604092636993892</v>
      </c>
      <c r="KM25" s="120">
        <v>0.38604092636993897</v>
      </c>
      <c r="KN25" s="120">
        <v>0.38536502786272492</v>
      </c>
      <c r="KO25" s="120">
        <v>0.38536502786272508</v>
      </c>
      <c r="KP25" s="120">
        <v>0.38468696190806301</v>
      </c>
      <c r="KQ25" s="120">
        <v>0.38468696190806323</v>
      </c>
      <c r="KR25" s="120">
        <v>0.38400671742157438</v>
      </c>
      <c r="KS25" s="120">
        <v>0.38400671742157405</v>
      </c>
      <c r="KT25" s="120">
        <v>0.38332428324488993</v>
      </c>
      <c r="KU25" s="120">
        <v>0.38332428324489026</v>
      </c>
      <c r="KV25" s="120">
        <v>0.38263964814510226</v>
      </c>
      <c r="KW25" s="120">
        <v>0.38263964814510254</v>
      </c>
      <c r="KX25" s="120">
        <v>0.38195280081420879</v>
      </c>
      <c r="KY25" s="120">
        <v>0.38195280081420879</v>
      </c>
      <c r="KZ25" s="120">
        <v>0.38126372986854967</v>
      </c>
      <c r="LA25" s="120">
        <v>0.38126372986855006</v>
      </c>
      <c r="LB25" s="120">
        <v>0.38057242384825052</v>
      </c>
      <c r="LC25" s="120">
        <v>0.3805724238482508</v>
      </c>
      <c r="LD25" s="120">
        <v>0.37987887121665231</v>
      </c>
      <c r="LE25" s="120">
        <v>0.37987887121665243</v>
      </c>
      <c r="LF25" s="120">
        <v>0.37918306035974381</v>
      </c>
      <c r="LG25" s="120">
        <v>0.37918306035974408</v>
      </c>
      <c r="LH25" s="120">
        <v>0.37848497958558847</v>
      </c>
      <c r="LI25" s="120">
        <v>0.37848497958558808</v>
      </c>
      <c r="LJ25" s="120">
        <v>0.37778461712374684</v>
      </c>
      <c r="LK25" s="120">
        <v>0.37778461712374639</v>
      </c>
      <c r="LL25" s="120">
        <v>0.37708196112469888</v>
      </c>
      <c r="LM25" s="120">
        <v>0.37708196112469899</v>
      </c>
      <c r="LN25" s="120">
        <v>0.37637699965926102</v>
      </c>
      <c r="LO25" s="120">
        <v>0.37637699965926102</v>
      </c>
      <c r="LP25" s="120">
        <v>0.37566972071799759</v>
      </c>
      <c r="LQ25" s="120">
        <v>0.37566972071799754</v>
      </c>
      <c r="LR25" s="120">
        <v>0.37496011221063286</v>
      </c>
      <c r="LS25" s="120">
        <v>0.37496011221063275</v>
      </c>
      <c r="LT25" s="120">
        <v>0.37424816196545913</v>
      </c>
      <c r="LU25" s="120">
        <v>0.37424816196545896</v>
      </c>
      <c r="LV25" s="120">
        <v>0.37353385772873793</v>
      </c>
      <c r="LW25" s="120">
        <v>0.37353385772873782</v>
      </c>
      <c r="LX25" s="120">
        <v>0.37281718716410361</v>
      </c>
      <c r="LY25" s="120">
        <v>0.37281718716410367</v>
      </c>
      <c r="LZ25" s="120">
        <v>0.37209813785195944</v>
      </c>
      <c r="MA25" s="120">
        <v>0.37209813785195928</v>
      </c>
      <c r="MB25" s="120">
        <v>0.37137669728887335</v>
      </c>
      <c r="MC25" s="120">
        <v>0.37137669728887351</v>
      </c>
      <c r="MD25" s="120">
        <v>0.37065285288696787</v>
      </c>
      <c r="ME25" s="120">
        <v>0.37065285288696731</v>
      </c>
      <c r="MF25" s="120">
        <v>0.36992659197330996</v>
      </c>
      <c r="MG25" s="120">
        <v>0.36992659197330985</v>
      </c>
      <c r="MH25" s="120">
        <v>0.36919790178929707</v>
      </c>
      <c r="MI25" s="120">
        <v>0.36919790178929673</v>
      </c>
      <c r="MJ25" s="120">
        <v>0.36846676949003837</v>
      </c>
      <c r="MK25" s="120">
        <v>0.3684667694900382</v>
      </c>
      <c r="ML25" s="120">
        <v>0.3677331821437354</v>
      </c>
      <c r="MM25" s="120">
        <v>0.36773318214373529</v>
      </c>
      <c r="MN25" s="120">
        <v>0.36699712673106122</v>
      </c>
      <c r="MO25" s="120">
        <v>0.366997126731061</v>
      </c>
      <c r="MP25" s="120">
        <v>0.36625859014453094</v>
      </c>
      <c r="MQ25" s="120">
        <v>0.36625859014453105</v>
      </c>
      <c r="MR25" s="120">
        <v>0.36551755918787715</v>
      </c>
      <c r="MS25" s="120">
        <v>0.36551755918787704</v>
      </c>
      <c r="MT25" s="120">
        <v>0.36477402057541919</v>
      </c>
      <c r="MU25" s="120">
        <v>0.36477402057541958</v>
      </c>
      <c r="MV25" s="120">
        <v>0.36402796093142797</v>
      </c>
      <c r="MW25" s="120">
        <v>0.36402796093142825</v>
      </c>
      <c r="MX25" s="120">
        <v>0.36327936678949174</v>
      </c>
      <c r="MY25" s="120">
        <v>0.36327936678949146</v>
      </c>
      <c r="MZ25" s="120">
        <v>0.36252822459187944</v>
      </c>
      <c r="NA25" s="120">
        <v>0.36252822459187911</v>
      </c>
      <c r="NB25" s="120">
        <v>0.36177452068889893</v>
      </c>
      <c r="NC25" s="120">
        <v>0.3617745206888987</v>
      </c>
      <c r="ND25" s="120">
        <v>0.36101824133825672</v>
      </c>
      <c r="NE25" s="120">
        <v>0.36101824133825694</v>
      </c>
      <c r="NF25" s="120">
        <v>0.36025937270441466</v>
      </c>
      <c r="NG25" s="120">
        <v>0.36025937270441427</v>
      </c>
      <c r="NH25" s="120">
        <v>0.3594979008579412</v>
      </c>
      <c r="NI25" s="120">
        <v>0.35949790085794092</v>
      </c>
      <c r="NJ25" s="120">
        <v>0.35873381177486663</v>
      </c>
      <c r="NK25" s="120">
        <v>0.35873381177486668</v>
      </c>
      <c r="NL25" s="120">
        <v>0.35796709133603405</v>
      </c>
      <c r="NM25" s="120">
        <v>0.35796709133603338</v>
      </c>
      <c r="NN25" s="120">
        <v>0.35719772532644534</v>
      </c>
      <c r="NO25" s="120">
        <v>0.35719772532644528</v>
      </c>
      <c r="NP25" s="120">
        <v>0.35642569943461422</v>
      </c>
      <c r="NQ25" s="120">
        <v>0.35642569943461366</v>
      </c>
      <c r="NR25" s="120">
        <v>0.35565099925190824</v>
      </c>
      <c r="NS25" s="120">
        <v>0.35565099925190813</v>
      </c>
      <c r="NT25" s="120">
        <v>0.35487361027189884</v>
      </c>
      <c r="NU25" s="120">
        <v>0.35487361027189918</v>
      </c>
      <c r="NV25" s="120">
        <v>0.35409351788970145</v>
      </c>
      <c r="NW25" s="120">
        <v>0.35409351788970189</v>
      </c>
      <c r="NX25" s="120">
        <v>0.3533107074013232</v>
      </c>
      <c r="NY25" s="120">
        <v>0.35331070740132348</v>
      </c>
      <c r="NZ25" s="120">
        <v>0.35252516400300438</v>
      </c>
      <c r="OA25" s="120">
        <v>0.35252516400300365</v>
      </c>
      <c r="OB25" s="120">
        <v>0.35173687279055976</v>
      </c>
      <c r="OC25" s="120">
        <v>0.35173687279055954</v>
      </c>
      <c r="OD25" s="120">
        <v>0.35094581875872488</v>
      </c>
      <c r="OE25" s="120">
        <v>0.35094581875872466</v>
      </c>
      <c r="OF25" s="120">
        <v>0.35015198680049509</v>
      </c>
      <c r="OG25" s="120">
        <v>0.3501519868004957</v>
      </c>
      <c r="OH25" s="120">
        <v>0.34935536170647064</v>
      </c>
      <c r="OI25" s="120">
        <v>0.34935536170647069</v>
      </c>
      <c r="OJ25" s="120">
        <v>0.34855592816419745</v>
      </c>
      <c r="OK25" s="120">
        <v>0.3485559281641975</v>
      </c>
      <c r="OL25" s="120">
        <v>0.34775367075751057</v>
      </c>
      <c r="OM25" s="120">
        <v>0.34775367075751085</v>
      </c>
      <c r="ON25" s="120">
        <v>0.34694857396587947</v>
      </c>
      <c r="OO25" s="120">
        <v>0.34694857396587953</v>
      </c>
      <c r="OP25" s="120">
        <v>0.34614062216375208</v>
      </c>
      <c r="OQ25" s="120">
        <v>0.3461406221637523</v>
      </c>
      <c r="OR25" s="120">
        <v>0.34532979961990179</v>
      </c>
      <c r="OS25" s="120">
        <v>0.34532979961990162</v>
      </c>
      <c r="OT25" s="120">
        <v>0.34451609049677462</v>
      </c>
      <c r="OU25" s="120">
        <v>0.34451609049677451</v>
      </c>
      <c r="OV25" s="120">
        <v>0.34369947884983787</v>
      </c>
      <c r="OW25" s="120">
        <v>0.34369947884983815</v>
      </c>
      <c r="OX25" s="120">
        <v>0.34287994862693388</v>
      </c>
      <c r="OY25" s="120">
        <v>0.34287994862693344</v>
      </c>
      <c r="OZ25" s="120">
        <v>0.34205748366762917</v>
      </c>
      <c r="PA25" s="120">
        <v>0.34205748366762923</v>
      </c>
      <c r="PB25" s="120">
        <v>0.3412320677025773</v>
      </c>
      <c r="PC25" s="120">
        <v>0.34123206770257763</v>
      </c>
      <c r="PD25" s="120">
        <v>0.34040368435287027</v>
      </c>
      <c r="PE25" s="120">
        <v>0.34040368435287077</v>
      </c>
      <c r="PF25" s="120">
        <v>0.33957231712940827</v>
      </c>
      <c r="PG25" s="120">
        <v>0.33957231712940839</v>
      </c>
      <c r="PH25" s="120">
        <v>0.33873794943225893</v>
      </c>
      <c r="PI25" s="120">
        <v>0.3387379494322591</v>
      </c>
      <c r="PJ25" s="120">
        <v>0.33790056455003142</v>
      </c>
      <c r="PK25" s="120">
        <v>0.33790056455003142</v>
      </c>
      <c r="PL25" s="120">
        <v>0.33706014565924824</v>
      </c>
      <c r="PM25" s="120">
        <v>0.33706014565924791</v>
      </c>
      <c r="PN25" s="120">
        <v>0.3362166758237235</v>
      </c>
      <c r="PO25" s="120">
        <v>0.33621667582372322</v>
      </c>
      <c r="PP25" s="120">
        <v>0.33537013799394871</v>
      </c>
      <c r="PQ25" s="120">
        <v>0.3353701379939491</v>
      </c>
      <c r="PR25" s="120">
        <v>0.33452051500647884</v>
      </c>
      <c r="PS25" s="120">
        <v>0.33452051500647856</v>
      </c>
      <c r="PT25" s="120">
        <v>0.33366778958332827</v>
      </c>
      <c r="PU25" s="120">
        <v>0.33366778958332849</v>
      </c>
      <c r="PV25" s="120">
        <v>0.3328119443313719</v>
      </c>
      <c r="PW25" s="120">
        <v>0.33281194433137123</v>
      </c>
      <c r="PX25" s="120">
        <v>0.33195296174175182</v>
      </c>
      <c r="PY25" s="120">
        <v>0.3319529617417516</v>
      </c>
      <c r="PZ25" s="120">
        <v>0.33109082418929292</v>
      </c>
      <c r="QA25" s="120">
        <v>0.33109082418929325</v>
      </c>
      <c r="QB25" s="120">
        <v>0.33022551393192667</v>
      </c>
      <c r="QC25" s="120">
        <v>0.33022551393192645</v>
      </c>
      <c r="QD25" s="120">
        <v>0.32935701311011834</v>
      </c>
      <c r="QE25" s="120">
        <v>0.32935701311011834</v>
      </c>
      <c r="QF25" s="120">
        <v>0.32848530374630908</v>
      </c>
      <c r="QG25" s="120">
        <v>0.32848530374630897</v>
      </c>
      <c r="QH25" s="120">
        <v>0.32761036774436425</v>
      </c>
      <c r="QI25" s="120">
        <v>0.32761036774436403</v>
      </c>
      <c r="QJ25" s="120">
        <v>0.32673218688903205</v>
      </c>
      <c r="QK25" s="120">
        <v>0.32673218688903238</v>
      </c>
      <c r="QL25" s="120">
        <v>0.3258507428454116</v>
      </c>
      <c r="QM25" s="120">
        <v>0.3258507428454111</v>
      </c>
      <c r="QN25" s="120">
        <v>0.32496601715843276</v>
      </c>
      <c r="QO25" s="120">
        <v>0.3249660171584326</v>
      </c>
      <c r="QP25" s="120">
        <v>0.32407799125234921</v>
      </c>
      <c r="QQ25" s="120">
        <v>0.32407799125234937</v>
      </c>
      <c r="QR25" s="120">
        <v>0.32318664643024275</v>
      </c>
      <c r="QS25" s="120">
        <v>0.32318664643024314</v>
      </c>
      <c r="QT25" s="120">
        <v>0.32229196387353898</v>
      </c>
      <c r="QU25" s="120">
        <v>0.32229196387353909</v>
      </c>
      <c r="QV25" s="120">
        <v>0.3213939246415391</v>
      </c>
      <c r="QW25" s="120">
        <v>0.32139392464153915</v>
      </c>
      <c r="QX25" s="120">
        <v>0.32049250967096488</v>
      </c>
      <c r="QY25" s="120">
        <v>0.32049250967096443</v>
      </c>
      <c r="QZ25" s="120">
        <v>0.31958769977552137</v>
      </c>
      <c r="RA25" s="120">
        <v>0.31958769977552126</v>
      </c>
      <c r="RB25" s="120">
        <v>0.3186794756454715</v>
      </c>
      <c r="RC25" s="120">
        <v>0.31867947564547111</v>
      </c>
      <c r="RD25" s="120">
        <v>0.31776781784723107</v>
      </c>
      <c r="RE25" s="120">
        <v>0.31776781784723124</v>
      </c>
      <c r="RF25" s="120">
        <v>0.31685270682298272</v>
      </c>
      <c r="RG25" s="120">
        <v>0.31685270682298289</v>
      </c>
      <c r="RH25" s="120">
        <v>0.31593412289030354</v>
      </c>
      <c r="RI25" s="120">
        <v>0.31593412289030304</v>
      </c>
      <c r="RJ25" s="120">
        <v>0.315012046241814</v>
      </c>
      <c r="RK25" s="120">
        <v>0.31501204624181373</v>
      </c>
      <c r="RL25" s="120">
        <v>0.31408645694485643</v>
      </c>
      <c r="RM25" s="120">
        <v>0.31408645694485587</v>
      </c>
      <c r="RN25" s="120">
        <v>0.31315733494117814</v>
      </c>
      <c r="RO25" s="120">
        <v>0.31315733494117798</v>
      </c>
      <c r="RP25" s="120">
        <v>0.31222466004665395</v>
      </c>
      <c r="RQ25" s="120">
        <v>0.31222466004665422</v>
      </c>
      <c r="RR25" s="120">
        <v>0.31128841195102291</v>
      </c>
      <c r="RS25" s="120">
        <v>0.3112884119510228</v>
      </c>
      <c r="RT25" s="120">
        <v>0.3103485702176525</v>
      </c>
      <c r="RU25" s="120">
        <v>0.31034857021765211</v>
      </c>
      <c r="RV25" s="120">
        <v>0.30940511428332784</v>
      </c>
      <c r="RW25" s="120">
        <v>0.30940511428332779</v>
      </c>
      <c r="RX25" s="120">
        <v>0.30845802345807305</v>
      </c>
      <c r="RY25" s="120">
        <v>0.30845802345807299</v>
      </c>
      <c r="RZ25" s="120">
        <v>0.30750727692499458</v>
      </c>
      <c r="SA25" s="120">
        <v>0.30750727692499435</v>
      </c>
      <c r="SB25" s="120">
        <v>0.30655285374015884</v>
      </c>
      <c r="SC25" s="120">
        <v>0.306552853740159</v>
      </c>
      <c r="SD25" s="120">
        <v>0.3055947328325001</v>
      </c>
      <c r="SE25" s="120">
        <v>0.30559473283250044</v>
      </c>
      <c r="SF25" s="120">
        <v>0.30463289300376195</v>
      </c>
      <c r="SG25" s="120">
        <v>0.30463289300376212</v>
      </c>
      <c r="SH25" s="120">
        <v>0.30366731292846988</v>
      </c>
      <c r="SI25" s="120">
        <v>0.30366731292847016</v>
      </c>
      <c r="SJ25" s="120">
        <v>0.30269797115394315</v>
      </c>
      <c r="SK25" s="120">
        <v>0.30269797115394326</v>
      </c>
      <c r="SL25" s="120">
        <v>0.30172484610034433</v>
      </c>
      <c r="SM25" s="120">
        <v>0.30172484610034439</v>
      </c>
      <c r="SN25" s="120">
        <v>0.30074791606076401</v>
      </c>
      <c r="SO25" s="120">
        <v>0.30074791606076423</v>
      </c>
      <c r="SP25" s="120">
        <v>0.29976715920134966</v>
      </c>
      <c r="SQ25" s="120">
        <v>0.29976715920134933</v>
      </c>
      <c r="SR25" s="120">
        <v>0.29878255356147609</v>
      </c>
      <c r="SS25" s="120">
        <v>0.29878255356147582</v>
      </c>
      <c r="ST25" s="120">
        <v>0.2977940770539601</v>
      </c>
      <c r="SU25" s="120">
        <v>0.29779407705395988</v>
      </c>
      <c r="SV25" s="120">
        <v>0.29680170746532114</v>
      </c>
      <c r="SW25" s="120">
        <v>0.29680170746532081</v>
      </c>
      <c r="SX25" s="120">
        <v>0.29580542245609115</v>
      </c>
      <c r="SY25" s="120">
        <v>0.29580542245609137</v>
      </c>
      <c r="SZ25" s="120">
        <v>0.2948051995611749</v>
      </c>
      <c r="TA25" s="120">
        <v>0.2948051995611744</v>
      </c>
      <c r="TB25" s="120">
        <v>0.29380101619026017</v>
      </c>
      <c r="TC25" s="120">
        <v>0.29380101619026039</v>
      </c>
      <c r="TD25" s="120">
        <v>0.29279284962828755</v>
      </c>
      <c r="TE25" s="120">
        <v>0.29279284962828772</v>
      </c>
      <c r="TF25" s="120">
        <v>0.29178067703597221</v>
      </c>
      <c r="TG25" s="120">
        <v>0.29178067703597227</v>
      </c>
      <c r="TH25" s="120">
        <v>0.29076447545038703</v>
      </c>
      <c r="TI25" s="120">
        <v>0.29076447545038731</v>
      </c>
      <c r="TJ25" s="120">
        <v>0.28974422178561199</v>
      </c>
      <c r="TK25" s="120">
        <v>0.28974422178561188</v>
      </c>
      <c r="TL25" s="120">
        <v>0.28871989283343935</v>
      </c>
      <c r="TM25" s="120">
        <v>0.28871989283343968</v>
      </c>
      <c r="TN25" s="120">
        <v>0.28769146526415457</v>
      </c>
      <c r="TO25" s="120">
        <v>0.28769146526415496</v>
      </c>
      <c r="TP25" s="120">
        <v>0.28665891562738244</v>
      </c>
      <c r="TQ25" s="120">
        <v>0.28665891562738233</v>
      </c>
      <c r="TR25" s="120">
        <v>0.28562222035300583</v>
      </c>
      <c r="TS25" s="120">
        <v>0.28562222035300577</v>
      </c>
      <c r="TT25" s="120">
        <v>0.28458135575216637</v>
      </c>
      <c r="TU25" s="120">
        <v>0.28458135575216603</v>
      </c>
      <c r="TV25" s="120">
        <v>0.28353629801833369</v>
      </c>
      <c r="TW25" s="120">
        <v>0.28353629801833391</v>
      </c>
      <c r="TX25" s="120">
        <v>0.28248702322846941</v>
      </c>
      <c r="TY25" s="120">
        <v>0.28248702322846941</v>
      </c>
      <c r="TZ25" s="120">
        <v>0.2814335073442672</v>
      </c>
      <c r="UA25" s="120">
        <v>0.28143350734426748</v>
      </c>
      <c r="UB25" s="120">
        <v>0.28037572621348611</v>
      </c>
      <c r="UC25" s="120">
        <v>0.28037572621348639</v>
      </c>
      <c r="UD25" s="120">
        <v>0.27931365557137672</v>
      </c>
      <c r="UE25" s="120">
        <v>0.27931365557137616</v>
      </c>
      <c r="UF25" s="120">
        <v>0.27824727104220115</v>
      </c>
      <c r="UG25" s="120">
        <v>0.27824727104220143</v>
      </c>
      <c r="UH25" s="120">
        <v>0.27717654814086146</v>
      </c>
      <c r="UI25" s="120">
        <v>0.27717654814086118</v>
      </c>
      <c r="UJ25" s="120">
        <v>0.27610146227462029</v>
      </c>
      <c r="UK25" s="120">
        <v>0.27610146227462051</v>
      </c>
      <c r="UL25" s="120">
        <v>0.2750219887449431</v>
      </c>
      <c r="UM25" s="120">
        <v>0.27502198874494371</v>
      </c>
      <c r="UN25" s="120">
        <v>0.27393810274944486</v>
      </c>
      <c r="UO25" s="120">
        <v>0.27393810274944497</v>
      </c>
      <c r="UP25" s="120">
        <v>0.27284977938395744</v>
      </c>
      <c r="UQ25" s="120">
        <v>0.2728497793839581</v>
      </c>
      <c r="UR25" s="120">
        <v>0.27175699364472233</v>
      </c>
      <c r="US25" s="120">
        <v>0.27175699364472272</v>
      </c>
      <c r="UT25" s="120">
        <v>0.27065972043070613</v>
      </c>
      <c r="UU25" s="120">
        <v>0.27065972043070607</v>
      </c>
      <c r="UV25" s="120">
        <v>0.26955793454605259</v>
      </c>
      <c r="UW25" s="120">
        <v>0.26955793454605309</v>
      </c>
      <c r="UX25" s="120">
        <v>0.26845161070266982</v>
      </c>
      <c r="UY25" s="120">
        <v>0.26845161070267032</v>
      </c>
      <c r="UZ25" s="120">
        <v>0.26734072352296478</v>
      </c>
      <c r="VA25" s="120">
        <v>0.26734072352296445</v>
      </c>
      <c r="VB25" s="120">
        <v>0.2662252475427197</v>
      </c>
      <c r="VC25" s="120">
        <v>0.26622524754272009</v>
      </c>
      <c r="VD25" s="120">
        <v>0.26510515721413636</v>
      </c>
      <c r="VE25" s="120">
        <v>0.26510515721413702</v>
      </c>
      <c r="VF25" s="120">
        <v>0.26398042690902768</v>
      </c>
      <c r="VG25" s="120">
        <v>0.2639804269090279</v>
      </c>
      <c r="VH25" s="120">
        <v>0.26285103092218604</v>
      </c>
      <c r="VI25" s="120">
        <v>0.26285103092218576</v>
      </c>
      <c r="VJ25" s="120">
        <v>0.26171694347492458</v>
      </c>
      <c r="VK25" s="120">
        <v>0.26171694347492491</v>
      </c>
      <c r="VL25" s="120">
        <v>0.26057813871879859</v>
      </c>
      <c r="VM25" s="120">
        <v>0.26057813871879865</v>
      </c>
      <c r="VN25" s="120">
        <v>0.25943459073951891</v>
      </c>
      <c r="VO25" s="120">
        <v>0.25943459073951908</v>
      </c>
      <c r="VP25" s="120">
        <v>0.25828627356105605</v>
      </c>
      <c r="VQ25" s="120">
        <v>0.25828627356105588</v>
      </c>
      <c r="VR25" s="120">
        <v>0.2571331611499531</v>
      </c>
      <c r="VS25" s="120">
        <v>0.25713316114995288</v>
      </c>
      <c r="VT25" s="120">
        <v>0.25597522741985185</v>
      </c>
      <c r="VU25" s="120">
        <v>0.25597522741985229</v>
      </c>
      <c r="VV25" s="120">
        <v>0.25481244623623595</v>
      </c>
      <c r="VW25" s="120">
        <v>0.25481244623623606</v>
      </c>
      <c r="VX25" s="120">
        <v>0.25364479142140539</v>
      </c>
      <c r="VY25" s="120">
        <v>0.25364479142140534</v>
      </c>
      <c r="VZ25" s="120">
        <v>0.25247223675968999</v>
      </c>
      <c r="WA25" s="120">
        <v>0.25247223675969011</v>
      </c>
      <c r="WB25" s="120">
        <v>0.25129475600291085</v>
      </c>
      <c r="WC25" s="120">
        <v>0.25129475600291068</v>
      </c>
      <c r="WD25" s="120">
        <v>0.25011232287609947</v>
      </c>
      <c r="WE25" s="120">
        <v>0.25011232287609952</v>
      </c>
      <c r="WF25" s="120">
        <v>0.24892491108348658</v>
      </c>
      <c r="WG25" s="120">
        <v>0.24892491108348666</v>
      </c>
      <c r="WH25" s="120">
        <v>0.2477324943147684</v>
      </c>
      <c r="WI25" s="120">
        <v>0.24773249431476846</v>
      </c>
      <c r="WJ25" s="120">
        <v>0.24653504625166389</v>
      </c>
      <c r="WK25" s="120">
        <v>0.246535046251664</v>
      </c>
      <c r="WL25" s="120">
        <v>0.24533254057477416</v>
      </c>
      <c r="WM25" s="120">
        <v>0.24533254057477413</v>
      </c>
      <c r="WN25" s="120">
        <v>0.24412495097075446</v>
      </c>
      <c r="WO25" s="120">
        <v>0.24412495097075446</v>
      </c>
      <c r="WP25" s="120">
        <v>0.24291225113981429</v>
      </c>
      <c r="WQ25" s="120">
        <v>0.2429122511398141</v>
      </c>
      <c r="WR25" s="120">
        <v>0.24169441480355414</v>
      </c>
      <c r="WS25" s="120">
        <v>0.24169441480355405</v>
      </c>
      <c r="WT25" s="120">
        <v>0.24047141571315814</v>
      </c>
      <c r="WU25" s="120">
        <v>0.24047141571315828</v>
      </c>
      <c r="WV25" s="120">
        <v>0.23924322765795161</v>
      </c>
      <c r="WW25" s="120">
        <v>0.23924322765795181</v>
      </c>
      <c r="WX25" s="120">
        <v>0.23800982447434016</v>
      </c>
      <c r="WY25" s="120">
        <v>0.23800982447434024</v>
      </c>
      <c r="WZ25" s="120">
        <v>0.23677118005514627</v>
      </c>
      <c r="XA25" s="120">
        <v>0.23677118005514627</v>
      </c>
      <c r="XB25" s="120">
        <v>0.23552726835935911</v>
      </c>
      <c r="XC25" s="120">
        <v>0.2355272683593593</v>
      </c>
      <c r="XD25" s="120">
        <v>0.23427806342231278</v>
      </c>
      <c r="XE25" s="120">
        <v>0.23427806342231264</v>
      </c>
      <c r="XF25" s="120">
        <v>0.23302353936630921</v>
      </c>
      <c r="XG25" s="120">
        <v>0.23302353936630923</v>
      </c>
      <c r="XH25" s="120">
        <v>0.23176367041170992</v>
      </c>
      <c r="XI25" s="120">
        <v>0.23176367041171003</v>
      </c>
      <c r="XJ25" s="120">
        <v>0.2304984308885055</v>
      </c>
      <c r="XK25" s="120">
        <v>0.23049843088850519</v>
      </c>
      <c r="XL25" s="120">
        <v>0.2292277952483906</v>
      </c>
      <c r="XM25" s="120">
        <v>0.22922779524839054</v>
      </c>
      <c r="XN25" s="120">
        <v>0.22795173807736105</v>
      </c>
      <c r="XO25" s="120">
        <v>0.22795173807736063</v>
      </c>
      <c r="XP25" s="120">
        <v>0.22667023410885173</v>
      </c>
      <c r="XQ25" s="120">
        <v>0.2266702341088519</v>
      </c>
      <c r="XR25" s="120">
        <v>0.22538325823744546</v>
      </c>
      <c r="XS25" s="120">
        <v>0.22538325823744582</v>
      </c>
      <c r="XT25" s="120">
        <v>0.2240907855331617</v>
      </c>
      <c r="XU25" s="120">
        <v>0.22409078553316192</v>
      </c>
      <c r="XV25" s="120">
        <v>0.22279279125636539</v>
      </c>
      <c r="XW25" s="120">
        <v>0.22279279125636514</v>
      </c>
      <c r="XX25" s="120">
        <v>0.22148925087330623</v>
      </c>
      <c r="XY25" s="120">
        <v>0.22148925087330573</v>
      </c>
      <c r="XZ25" s="120">
        <v>0.22018014007232306</v>
      </c>
      <c r="YA25" s="120">
        <v>0.22018014007232292</v>
      </c>
      <c r="YB25" s="120">
        <v>0.21886543478073744</v>
      </c>
      <c r="YC25" s="120">
        <v>0.21886543478073731</v>
      </c>
      <c r="YD25" s="120">
        <v>0.21754511118246106</v>
      </c>
      <c r="YE25" s="120">
        <v>0.21754511118246131</v>
      </c>
      <c r="YF25" s="120">
        <v>0.2162191457363539</v>
      </c>
      <c r="YG25" s="120">
        <v>0.21621914573635378</v>
      </c>
      <c r="YH25" s="120">
        <v>0.2148875151953524</v>
      </c>
      <c r="YI25" s="120">
        <v>0.21488751519535218</v>
      </c>
      <c r="YJ25" s="120">
        <v>0.21355019662641059</v>
      </c>
      <c r="YK25" s="120">
        <v>0.21355019662641078</v>
      </c>
      <c r="YL25" s="120">
        <v>0.21220716743128101</v>
      </c>
      <c r="YM25" s="120">
        <v>0.21220716743128115</v>
      </c>
      <c r="YN25" s="120">
        <v>0.210858405368166</v>
      </c>
      <c r="YO25" s="120">
        <v>0.21085840536816569</v>
      </c>
      <c r="YP25" s="120">
        <v>0.20950388857428426</v>
      </c>
      <c r="YQ25" s="120">
        <v>0.20950388857428426</v>
      </c>
      <c r="YR25" s="120">
        <v>0.20814359558938386</v>
      </c>
      <c r="YS25" s="120">
        <v>0.20814359558938378</v>
      </c>
      <c r="YT25" s="120">
        <v>0.20677750538023951</v>
      </c>
      <c r="YU25" s="120">
        <v>0.20677750538023967</v>
      </c>
      <c r="YV25" s="120">
        <v>0.20540559736617894</v>
      </c>
      <c r="YW25" s="120">
        <v>0.20540559736617914</v>
      </c>
      <c r="YX25" s="120">
        <v>0.20402785144567537</v>
      </c>
      <c r="YY25" s="120">
        <v>0.20402785144567548</v>
      </c>
      <c r="YZ25" s="120">
        <v>0.20264424802405551</v>
      </c>
      <c r="ZA25" s="120">
        <v>0.20264424802405562</v>
      </c>
      <c r="ZB25" s="120">
        <v>0.2012547680423622</v>
      </c>
      <c r="ZC25" s="120">
        <v>0.20125476804236217</v>
      </c>
      <c r="ZD25" s="120">
        <v>0.19985939300742733</v>
      </c>
      <c r="ZE25" s="120">
        <v>0.1998593930074275</v>
      </c>
      <c r="ZF25" s="120">
        <v>0.19845810502319483</v>
      </c>
      <c r="ZG25" s="120">
        <v>0.19845810502319494</v>
      </c>
      <c r="ZH25" s="120">
        <v>0.19705088682335506</v>
      </c>
      <c r="ZI25" s="120">
        <v>0.19705088682335498</v>
      </c>
      <c r="ZJ25" s="120">
        <v>0.19563772180533823</v>
      </c>
      <c r="ZK25" s="120">
        <v>0.19563772180533848</v>
      </c>
      <c r="ZL25" s="120">
        <v>0.19421859406572661</v>
      </c>
      <c r="ZM25" s="120">
        <v>0.19421859406572678</v>
      </c>
      <c r="ZN25" s="120">
        <v>0.19279348843714042</v>
      </c>
      <c r="ZO25" s="120">
        <v>0.19279348843714078</v>
      </c>
      <c r="ZP25" s="120">
        <v>0.19136239052666337</v>
      </c>
      <c r="ZQ25" s="120">
        <v>0.19136239052666326</v>
      </c>
      <c r="ZR25" s="120">
        <v>0.18992528675586612</v>
      </c>
      <c r="ZS25" s="120">
        <v>0.18992528675586626</v>
      </c>
      <c r="ZT25" s="120">
        <v>0.18848216440250176</v>
      </c>
      <c r="ZU25" s="120">
        <v>0.18848216440250179</v>
      </c>
      <c r="ZV25" s="120">
        <v>0.18703301164393232</v>
      </c>
      <c r="ZW25" s="120">
        <v>0.18703301164393221</v>
      </c>
      <c r="ZX25" s="120">
        <v>0.18557781760236694</v>
      </c>
      <c r="ZY25" s="120">
        <v>0.18557781760236705</v>
      </c>
      <c r="ZZ25" s="120">
        <v>0.18411657239198567</v>
      </c>
      <c r="AAA25" s="120">
        <v>0.18411657239198567</v>
      </c>
      <c r="AAB25" s="120">
        <v>0.18264926716802304</v>
      </c>
      <c r="AAC25" s="120">
        <v>0.18264926716802285</v>
      </c>
      <c r="AAD25" s="120">
        <v>0.18117589417789765</v>
      </c>
      <c r="AAE25" s="120">
        <v>0.18117589417789792</v>
      </c>
      <c r="AAF25" s="120">
        <v>0.17969644681447391</v>
      </c>
      <c r="AAG25" s="120">
        <v>0.17969644681447389</v>
      </c>
      <c r="AAH25" s="120">
        <v>0.17821091967153885</v>
      </c>
      <c r="AAI25" s="120">
        <v>0.17821091967153899</v>
      </c>
      <c r="AAJ25" s="120">
        <v>0.17671930860159574</v>
      </c>
      <c r="AAK25" s="120">
        <v>0.17671930860159557</v>
      </c>
      <c r="AAL25" s="120">
        <v>0.17522161077606349</v>
      </c>
      <c r="AAM25" s="120">
        <v>0.17522161077606338</v>
      </c>
      <c r="AAN25" s="120">
        <v>0.17371782474798836</v>
      </c>
      <c r="AAO25" s="120">
        <v>0.17371782474798825</v>
      </c>
      <c r="AAP25" s="120">
        <v>0.17220795051737037</v>
      </c>
      <c r="AAQ25" s="120">
        <v>0.17220795051737034</v>
      </c>
      <c r="AAR25" s="120">
        <v>0.17069198959921511</v>
      </c>
      <c r="AAS25" s="120">
        <v>0.17069198959921503</v>
      </c>
      <c r="AAT25" s="120">
        <v>0.16916994509442723</v>
      </c>
      <c r="AAU25" s="120">
        <v>0.1691699450944274</v>
      </c>
      <c r="AAV25" s="120">
        <v>0.1676418217636601</v>
      </c>
      <c r="AAW25" s="120">
        <v>0.1676418217636601</v>
      </c>
      <c r="AAX25" s="120">
        <v>0.16610762610425339</v>
      </c>
      <c r="AAY25" s="120">
        <v>0.1661076261042535</v>
      </c>
      <c r="AAZ25" s="120">
        <v>0.16456736643038297</v>
      </c>
      <c r="ABA25" s="120">
        <v>0.16456736643038281</v>
      </c>
      <c r="ABB25" s="120">
        <v>0.16302105295655878</v>
      </c>
      <c r="ABC25" s="120">
        <v>0.16302105295655869</v>
      </c>
      <c r="ABD25" s="120">
        <v>0.16146869788461679</v>
      </c>
      <c r="ABE25" s="120">
        <v>0.16146869788461674</v>
      </c>
      <c r="ABF25" s="120">
        <v>0.1599103154943449</v>
      </c>
      <c r="ABG25" s="120">
        <v>0.15991031549434487</v>
      </c>
      <c r="ABH25" s="120">
        <v>0.15834592223790267</v>
      </c>
      <c r="ABI25" s="120">
        <v>0.15834592223790256</v>
      </c>
      <c r="ABJ25" s="120">
        <v>0.15677553683818815</v>
      </c>
      <c r="ABK25" s="120">
        <v>0.15677553683818818</v>
      </c>
      <c r="ABL25" s="120">
        <v>0.15519918039132632</v>
      </c>
      <c r="ABM25" s="120">
        <v>0.15519918039132644</v>
      </c>
      <c r="ABN25" s="120">
        <v>0.15361687647344469</v>
      </c>
      <c r="ABO25" s="120">
        <v>0.15361687647344494</v>
      </c>
      <c r="ABP25" s="120">
        <v>0.15202865125192069</v>
      </c>
      <c r="ABQ25" s="120">
        <v>0.15202865125192055</v>
      </c>
      <c r="ABR25" s="120">
        <v>0.15043453360128717</v>
      </c>
      <c r="ABS25" s="120">
        <v>0.15043453360128703</v>
      </c>
      <c r="ABT25" s="120">
        <v>0.14883455522399702</v>
      </c>
      <c r="ABU25" s="120">
        <v>0.14883455522399708</v>
      </c>
      <c r="ABV25" s="120">
        <v>0.14722875077624104</v>
      </c>
      <c r="ABW25" s="120">
        <v>0.14722875077624104</v>
      </c>
      <c r="ABX25" s="120">
        <v>0.14561715799903946</v>
      </c>
      <c r="ABY25" s="120">
        <v>0.14561715799903929</v>
      </c>
      <c r="ABZ25" s="120">
        <v>0.14399981785482524</v>
      </c>
      <c r="ACA25" s="120">
        <v>0.14399981785482538</v>
      </c>
      <c r="ACB25" s="120">
        <v>0.14237677466974749</v>
      </c>
      <c r="ACC25" s="120">
        <v>0.14237677466974724</v>
      </c>
      <c r="ACD25" s="120">
        <v>0.14074807628193373</v>
      </c>
      <c r="ACE25" s="120">
        <v>0.14074807628193381</v>
      </c>
      <c r="ACF25" s="120">
        <v>0.13911377419596346</v>
      </c>
      <c r="ACG25" s="120">
        <v>0.13911377419596346</v>
      </c>
      <c r="ACH25" s="120">
        <v>0.13747392374380166</v>
      </c>
      <c r="ACI25" s="120">
        <v>0.13747392374380155</v>
      </c>
      <c r="ACJ25" s="120">
        <v>0.13582858425246944</v>
      </c>
      <c r="ACK25" s="120">
        <v>0.13582858425246935</v>
      </c>
      <c r="ACL25" s="120">
        <v>0.13417781921872349</v>
      </c>
      <c r="ACM25" s="120">
        <v>0.13417781921872349</v>
      </c>
      <c r="ACN25" s="120">
        <v>0.13252169649103451</v>
      </c>
      <c r="ACO25" s="120">
        <v>0.13252169649103468</v>
      </c>
      <c r="ACP25" s="120">
        <v>0.13086028845916356</v>
      </c>
      <c r="ACQ25" s="120">
        <v>0.13086028845916359</v>
      </c>
      <c r="ACR25" s="120">
        <v>0.12919367225164394</v>
      </c>
      <c r="ACS25" s="120">
        <v>0.1291936722516443</v>
      </c>
      <c r="ACT25" s="120">
        <v>0.12752192994149275</v>
      </c>
      <c r="ACU25" s="120">
        <v>0.12752192994149292</v>
      </c>
      <c r="ACV25" s="120">
        <v>0.12584514876047864</v>
      </c>
      <c r="ACW25" s="120">
        <v>0.1258451487604785</v>
      </c>
      <c r="ACX25" s="120">
        <v>0.12416342132229324</v>
      </c>
      <c r="ACY25" s="120">
        <v>0.1241634213222931</v>
      </c>
      <c r="ACZ25" s="120">
        <v>0.12247684585497781</v>
      </c>
      <c r="ADA25" s="120">
        <v>0.12247684585497784</v>
      </c>
      <c r="ADB25" s="120">
        <v>0.12078552644297028</v>
      </c>
      <c r="ADC25" s="120">
        <v>0.12078552644297026</v>
      </c>
      <c r="ADD25" s="120">
        <v>0.11908957327914893</v>
      </c>
      <c r="ADE25" s="120">
        <v>0.11908957327914896</v>
      </c>
      <c r="ADF25" s="120">
        <v>0.11738910292726179</v>
      </c>
      <c r="ADG25" s="120">
        <v>0.11738910292726185</v>
      </c>
      <c r="ADH25" s="120">
        <v>0.11568423859513721</v>
      </c>
      <c r="ADI25" s="120">
        <v>0.11568423859513735</v>
      </c>
      <c r="ADJ25" s="120">
        <v>0.11397511041908617</v>
      </c>
      <c r="ADK25" s="120">
        <v>0.11397511041908623</v>
      </c>
      <c r="ADL25" s="120">
        <v>0.11226185575991304</v>
      </c>
      <c r="ADM25" s="120">
        <v>0.11226185575991306</v>
      </c>
      <c r="ADN25" s="120">
        <v>0.11054461951096467</v>
      </c>
      <c r="ADO25" s="120">
        <v>0.11054461951096461</v>
      </c>
      <c r="ADP25" s="120">
        <v>0.10882355441865187</v>
      </c>
      <c r="ADQ25" s="120">
        <v>0.10882355441865178</v>
      </c>
      <c r="ADR25" s="120">
        <v>0.10709882141588895</v>
      </c>
      <c r="ADS25" s="120">
        <v>0.10709882141588892</v>
      </c>
      <c r="ADT25" s="120">
        <v>0.10537058996890124</v>
      </c>
      <c r="ADU25" s="120">
        <v>0.10537058996890128</v>
      </c>
      <c r="ADV25" s="120">
        <v>0.10363903843785711</v>
      </c>
      <c r="ADW25" s="120">
        <v>0.1036390384378572</v>
      </c>
      <c r="ADX25" s="120">
        <v>0.10190435445178191</v>
      </c>
      <c r="ADY25" s="120">
        <v>0.10190435445178189</v>
      </c>
      <c r="ADZ25" s="120">
        <v>0.10016673529821762</v>
      </c>
      <c r="AEA25" s="120">
        <v>0.10016673529821768</v>
      </c>
      <c r="AEB25" s="120">
        <v>9.8426388328085757E-2</v>
      </c>
      <c r="AEC25" s="120">
        <v>9.8426388328085632E-2</v>
      </c>
      <c r="AED25" s="120">
        <v>9.6683531376211607E-2</v>
      </c>
      <c r="AEE25" s="120">
        <v>9.6683531376211676E-2</v>
      </c>
      <c r="AEF25" s="120">
        <v>9.493839319796081E-2</v>
      </c>
      <c r="AEG25" s="120">
        <v>9.4938393197960783E-2</v>
      </c>
      <c r="AEH25" s="120">
        <v>9.3191213922425506E-2</v>
      </c>
      <c r="AEI25" s="120">
        <v>9.3191213922425423E-2</v>
      </c>
      <c r="AEJ25" s="120">
        <v>9.1442245522589172E-2</v>
      </c>
      <c r="AEK25" s="120">
        <v>9.1442245522589297E-2</v>
      </c>
      <c r="AEL25" s="120">
        <v>8.969175230287546E-2</v>
      </c>
      <c r="AEM25" s="120">
        <v>8.9691752302875391E-2</v>
      </c>
      <c r="AEN25" s="120">
        <v>8.7940011404458784E-2</v>
      </c>
      <c r="AEO25" s="120">
        <v>8.7940011404458757E-2</v>
      </c>
      <c r="AEP25" s="120">
        <v>8.6187313328695156E-2</v>
      </c>
      <c r="AEQ25" s="120">
        <v>8.6187313328695087E-2</v>
      </c>
      <c r="AER25" s="120">
        <v>8.4433962478973987E-2</v>
      </c>
      <c r="AES25" s="120">
        <v>8.4433962478974028E-2</v>
      </c>
      <c r="AET25" s="120">
        <v>8.2680277721263865E-2</v>
      </c>
      <c r="AEU25" s="120">
        <v>8.2680277721263878E-2</v>
      </c>
      <c r="AEV25" s="120">
        <v>8.0926592963553812E-2</v>
      </c>
      <c r="AEW25" s="120">
        <v>8.0926592963553895E-2</v>
      </c>
      <c r="AEX25" s="120">
        <v>7.9173257754330595E-2</v>
      </c>
      <c r="AEY25" s="120">
        <v>7.9173257754330484E-2</v>
      </c>
      <c r="AEZ25" s="120">
        <v>7.7420637900149608E-2</v>
      </c>
      <c r="AFA25" s="120">
        <v>7.742063790014958E-2</v>
      </c>
      <c r="AFB25" s="120">
        <v>7.5669116102264372E-2</v>
      </c>
      <c r="AFC25" s="120">
        <v>7.56691161022644E-2</v>
      </c>
      <c r="AFD25" s="120">
        <v>7.3919092612161841E-2</v>
      </c>
      <c r="AFE25" s="120">
        <v>7.3919092612161855E-2</v>
      </c>
      <c r="AFF25" s="120">
        <v>7.2170985905728652E-2</v>
      </c>
      <c r="AFG25" s="120">
        <v>7.217098590572868E-2</v>
      </c>
      <c r="AFH25" s="120">
        <v>7.0425233375617111E-2</v>
      </c>
      <c r="AFI25" s="120">
        <v>7.0425233375617152E-2</v>
      </c>
      <c r="AFJ25" s="120">
        <v>6.8682292041206364E-2</v>
      </c>
      <c r="AFK25" s="120">
        <v>6.8682292041206391E-2</v>
      </c>
      <c r="AFL25" s="120">
        <v>6.6942639275351074E-2</v>
      </c>
      <c r="AFM25" s="120">
        <v>6.6942639275351004E-2</v>
      </c>
      <c r="AFN25" s="120">
        <v>6.5206773546879981E-2</v>
      </c>
      <c r="AFO25" s="120">
        <v>6.5206773546879884E-2</v>
      </c>
      <c r="AFP25" s="120">
        <v>6.3475215177536723E-2</v>
      </c>
      <c r="AFQ25" s="120">
        <v>6.3475215177536681E-2</v>
      </c>
      <c r="AFR25" s="120">
        <v>6.1748507111748979E-2</v>
      </c>
      <c r="AFS25" s="120">
        <v>6.1748507111748979E-2</v>
      </c>
      <c r="AFT25" s="120">
        <v>6.0027215697265573E-2</v>
      </c>
      <c r="AFU25" s="120">
        <v>6.0027215697265567E-2</v>
      </c>
      <c r="AFV25" s="120">
        <v>5.8311931474295781E-2</v>
      </c>
      <c r="AFW25" s="120">
        <v>5.8311931474295829E-2</v>
      </c>
      <c r="AFX25" s="120">
        <v>5.6603269970333686E-2</v>
      </c>
      <c r="AFY25" s="120">
        <v>5.6603269970333672E-2</v>
      </c>
      <c r="AFZ25" s="120">
        <v>5.4901872497328377E-2</v>
      </c>
      <c r="AGA25" s="120">
        <v>5.4901872497328363E-2</v>
      </c>
      <c r="AGB25" s="120">
        <v>5.3208406947274141E-2</v>
      </c>
      <c r="AGC25" s="120">
        <v>5.3208406947274169E-2</v>
      </c>
      <c r="AGD25" s="120">
        <v>5.1523568581622353E-2</v>
      </c>
      <c r="AGE25" s="120">
        <v>5.1523568581622374E-2</v>
      </c>
      <c r="AGF25" s="120">
        <v>4.9848080809161213E-2</v>
      </c>
      <c r="AGG25" s="120">
        <v>4.9848080809161234E-2</v>
      </c>
      <c r="AGH25" s="120">
        <v>4.8182695946150066E-2</v>
      </c>
      <c r="AGI25" s="120">
        <v>4.8182695946150038E-2</v>
      </c>
      <c r="AGJ25" s="120">
        <v>4.6528195951524576E-2</v>
      </c>
      <c r="AGK25" s="120">
        <v>4.6528195951524576E-2</v>
      </c>
      <c r="AGL25" s="120">
        <v>4.4885393128895681E-2</v>
      </c>
      <c r="AGM25" s="120">
        <v>4.4885393128895647E-2</v>
      </c>
      <c r="AGN25" s="120">
        <v>4.3255130785828773E-2</v>
      </c>
      <c r="AGO25" s="120">
        <v>4.3255130785828738E-2</v>
      </c>
      <c r="AGP25" s="120">
        <v>4.1638283839502722E-2</v>
      </c>
      <c r="AGQ25" s="120">
        <v>4.1638283839502702E-2</v>
      </c>
      <c r="AGR25" s="120">
        <v>4.0035759356283881E-2</v>
      </c>
      <c r="AGS25" s="120">
        <v>4.0035759356283895E-2</v>
      </c>
      <c r="AGT25" s="120">
        <v>3.8448497011000407E-2</v>
      </c>
      <c r="AGU25" s="120">
        <v>3.8448497011000386E-2</v>
      </c>
      <c r="AGV25" s="120">
        <v>3.6877469449736397E-2</v>
      </c>
      <c r="AGW25" s="120">
        <v>3.687746944973639E-2</v>
      </c>
      <c r="AGX25" s="120">
        <v>3.5323682537769588E-2</v>
      </c>
      <c r="AGY25" s="120">
        <v>3.5323682537769595E-2</v>
      </c>
      <c r="AGZ25" s="120">
        <v>3.3788175471825888E-2</v>
      </c>
      <c r="AHA25" s="120">
        <v>3.3788175471825853E-2</v>
      </c>
      <c r="AHB25" s="120">
        <v>3.2272020733093099E-2</v>
      </c>
      <c r="AHC25" s="120">
        <v>3.2272020733093071E-2</v>
      </c>
      <c r="AHD25" s="120">
        <v>3.0776323854403202E-2</v>
      </c>
      <c r="AHE25" s="120">
        <v>3.0776323854403209E-2</v>
      </c>
      <c r="AHF25" s="120">
        <v>2.9302222971632923E-2</v>
      </c>
      <c r="AHG25" s="120">
        <v>2.9302222971632933E-2</v>
      </c>
      <c r="AHH25" s="120">
        <v>2.7850888125662172E-2</v>
      </c>
      <c r="AHI25" s="120">
        <v>2.7850888125662169E-2</v>
      </c>
      <c r="AHJ25" s="120">
        <v>2.6423520277147797E-2</v>
      </c>
      <c r="AHK25" s="120">
        <v>2.6423520277147811E-2</v>
      </c>
      <c r="AHL25" s="120">
        <v>2.5021349991899037E-2</v>
      </c>
      <c r="AHM25" s="120">
        <v>2.502134999189904E-2</v>
      </c>
      <c r="AHN25" s="120">
        <v>2.3645635749768135E-2</v>
      </c>
      <c r="AHO25" s="120">
        <v>2.3645635749768159E-2</v>
      </c>
      <c r="AHP25" s="120">
        <v>2.2297661824692939E-2</v>
      </c>
      <c r="AHQ25" s="120">
        <v>2.2297661824692932E-2</v>
      </c>
      <c r="AHR25" s="120">
        <v>2.0978735677851707E-2</v>
      </c>
      <c r="AHS25" s="120">
        <v>2.0978735677851707E-2</v>
      </c>
      <c r="AHT25" s="120">
        <v>1.9690184799846851E-2</v>
      </c>
      <c r="AHU25" s="120">
        <v>1.9690184799846858E-2</v>
      </c>
      <c r="AHV25" s="120">
        <v>1.8433352931462539E-2</v>
      </c>
      <c r="AHW25" s="120">
        <v>1.843335293146256E-2</v>
      </c>
      <c r="AHX25" s="120">
        <v>1.7209595585930444E-2</v>
      </c>
      <c r="AHY25" s="120">
        <v>1.7209595585930462E-2</v>
      </c>
      <c r="AHZ25" s="120">
        <v>1.6020274788899981E-2</v>
      </c>
      <c r="AIA25" s="120">
        <v>1.6020274788899953E-2</v>
      </c>
      <c r="AIB25" s="120">
        <v>1.486675294562625E-2</v>
      </c>
      <c r="AIC25" s="120">
        <v>1.4866752945626244E-2</v>
      </c>
      <c r="AID25" s="120">
        <v>1.3750385738502902E-2</v>
      </c>
      <c r="AIE25" s="120">
        <v>1.3750385738502912E-2</v>
      </c>
      <c r="AIF25" s="120">
        <v>1.2672513952314873E-2</v>
      </c>
      <c r="AIG25" s="120">
        <v>1.2672513952314869E-2</v>
      </c>
      <c r="AIH25" s="120">
        <v>1.1634454119925832E-2</v>
      </c>
      <c r="AII25" s="120">
        <v>1.1634454119925822E-2</v>
      </c>
      <c r="AIJ25" s="120">
        <v>1.0637487878147707E-2</v>
      </c>
      <c r="AIK25" s="120">
        <v>1.0637487878147722E-2</v>
      </c>
      <c r="AIL25" s="120">
        <v>9.6828499230575803E-3</v>
      </c>
      <c r="AIM25" s="120">
        <v>9.6828499230575682E-3</v>
      </c>
      <c r="AIN25" s="120">
        <v>8.7717144570601362E-3</v>
      </c>
      <c r="AIO25" s="120">
        <v>8.7717144570601344E-3</v>
      </c>
      <c r="AIP25" s="120">
        <v>7.90518002785978E-3</v>
      </c>
      <c r="AIQ25" s="120">
        <v>7.9051800278597747E-3</v>
      </c>
      <c r="AIR25" s="120">
        <v>7.0842526738804992E-3</v>
      </c>
      <c r="AIS25" s="120">
        <v>7.0842526738805001E-3</v>
      </c>
      <c r="AIT25" s="120">
        <v>6.3098273136660494E-3</v>
      </c>
      <c r="AIU25" s="120">
        <v>6.3098273136660485E-3</v>
      </c>
      <c r="AIV25" s="120">
        <v>5.5826673510233713E-3</v>
      </c>
      <c r="AIW25" s="120">
        <v>5.5826673510233757E-3</v>
      </c>
      <c r="AIX25" s="120">
        <v>4.9033825163559315E-3</v>
      </c>
      <c r="AIY25" s="120">
        <v>4.9033825163559367E-3</v>
      </c>
      <c r="AIZ25" s="120">
        <v>4.272405031651676E-3</v>
      </c>
      <c r="AJA25" s="120">
        <v>4.272405031651676E-3</v>
      </c>
      <c r="AJB25" s="120">
        <v>3.6899642765400491E-3</v>
      </c>
      <c r="AJC25" s="120">
        <v>3.6899642765400491E-3</v>
      </c>
      <c r="AJD25" s="120">
        <v>3.1560602510210594E-3</v>
      </c>
      <c r="AJE25" s="120">
        <v>3.1560602510210594E-3</v>
      </c>
      <c r="AJF25" s="120">
        <v>2.670436282807066E-3</v>
      </c>
      <c r="AJG25" s="120">
        <v>2.670436282807066E-3</v>
      </c>
      <c r="AJH25" s="120">
        <v>2.2325516199429227E-3</v>
      </c>
      <c r="AJI25" s="120">
        <v>2.2325516199429227E-3</v>
      </c>
      <c r="AJJ25" s="120">
        <v>1.8415547884925445E-3</v>
      </c>
      <c r="AJK25" s="120">
        <v>1.8415547884925441E-3</v>
      </c>
      <c r="AJL25" s="120">
        <v>1.4962588853935084E-3</v>
      </c>
      <c r="AJM25" s="120">
        <v>1.4962588853935086E-3</v>
      </c>
      <c r="AJN25" s="120">
        <v>1.1951203200073479E-3</v>
      </c>
      <c r="AJO25" s="120">
        <v>1.1951203200073479E-3</v>
      </c>
      <c r="AJP25" s="120">
        <v>9.3622291085182475E-4</v>
      </c>
      <c r="AJQ25" s="120">
        <v>9.3622291085182496E-4</v>
      </c>
      <c r="AJR25" s="120">
        <v>7.172696733945827E-4</v>
      </c>
      <c r="AJS25" s="120">
        <v>7.172696733945827E-4</v>
      </c>
      <c r="AJT25" s="120">
        <v>5.3558507210027528E-4</v>
      </c>
      <c r="AJU25" s="120">
        <v>5.3558507210027528E-4</v>
      </c>
      <c r="AJV25" s="120">
        <v>3.8813090293388086E-4</v>
      </c>
      <c r="AJW25" s="120">
        <v>3.8813090293388086E-4</v>
      </c>
      <c r="AJX25" s="120">
        <v>2.7153923429068522E-4</v>
      </c>
      <c r="AJY25" s="120">
        <v>2.7153923429068527E-4</v>
      </c>
      <c r="AJZ25" s="120">
        <v>1.8216582975583151E-4</v>
      </c>
      <c r="AKA25" s="120">
        <v>1.8216582975583151E-4</v>
      </c>
      <c r="AKB25" s="120">
        <v>1.1616700794547796E-4</v>
      </c>
      <c r="AKC25" s="120">
        <v>1.1616700794547795E-4</v>
      </c>
      <c r="AKD25" s="120">
        <v>6.9601694121956812E-5</v>
      </c>
      <c r="AKE25" s="120">
        <v>6.9601694121956825E-5</v>
      </c>
      <c r="AKF25" s="120">
        <v>3.8558151572942734E-5</v>
      </c>
      <c r="AKG25" s="120">
        <v>3.8558151572942734E-5</v>
      </c>
      <c r="AKH25" s="120">
        <v>1.9301194697618484E-5</v>
      </c>
      <c r="AKI25" s="120">
        <v>1.9301194697618484E-5</v>
      </c>
      <c r="AKJ25" s="120">
        <v>8.4303319454193115E-6</v>
      </c>
      <c r="AKK25" s="120">
        <v>8.4303319454193115E-6</v>
      </c>
      <c r="AKL25" s="120">
        <v>3.032386302947998E-6</v>
      </c>
      <c r="AKM25" s="120">
        <v>3.032386302947998E-6</v>
      </c>
      <c r="AKN25" s="120">
        <v>8.0466270446777344E-7</v>
      </c>
      <c r="AKO25" s="120">
        <v>8.0466270446777344E-7</v>
      </c>
      <c r="AKP25" s="120">
        <v>1.1920928955078125E-7</v>
      </c>
      <c r="AKQ25" s="120" t="s">
        <v>105</v>
      </c>
      <c r="AKR25" s="120" t="s">
        <v>105</v>
      </c>
      <c r="AKS25" s="120" t="s">
        <v>105</v>
      </c>
      <c r="AKT25" s="120" t="s">
        <v>105</v>
      </c>
      <c r="AKU25" s="120" t="s">
        <v>105</v>
      </c>
      <c r="AKV25" s="120" t="s">
        <v>105</v>
      </c>
      <c r="AKW25" s="120" t="s">
        <v>105</v>
      </c>
      <c r="AKX25" s="120" t="s">
        <v>105</v>
      </c>
      <c r="AKY25" s="120" t="s">
        <v>105</v>
      </c>
      <c r="AKZ25" s="120" t="s">
        <v>105</v>
      </c>
      <c r="ALA25" s="120" t="s">
        <v>105</v>
      </c>
      <c r="ALB25" s="120" t="s">
        <v>105</v>
      </c>
      <c r="ALC25" s="120" t="s">
        <v>105</v>
      </c>
      <c r="ALD25" s="120" t="s">
        <v>105</v>
      </c>
      <c r="ALE25" s="120" t="s">
        <v>105</v>
      </c>
      <c r="ALF25" s="120" t="s">
        <v>105</v>
      </c>
      <c r="ALG25" s="120" t="s">
        <v>105</v>
      </c>
      <c r="ALH25" s="120" t="s">
        <v>105</v>
      </c>
      <c r="ALI25" s="120" t="s">
        <v>105</v>
      </c>
      <c r="ALJ25" s="120" t="s">
        <v>105</v>
      </c>
      <c r="ALK25" s="120" t="s">
        <v>105</v>
      </c>
      <c r="ALL25" s="120" t="s">
        <v>105</v>
      </c>
      <c r="ALM25" s="120" t="s">
        <v>105</v>
      </c>
      <c r="ALN25" s="120"/>
    </row>
    <row r="26" spans="1:1002" hidden="1">
      <c r="A26" s="119">
        <v>25</v>
      </c>
      <c r="B26" s="120">
        <v>0.44812308051409072</v>
      </c>
      <c r="C26" s="120">
        <v>0.44766905638076698</v>
      </c>
      <c r="D26" s="120">
        <v>0.4476691523644778</v>
      </c>
      <c r="E26" s="120">
        <v>0.44721402527804949</v>
      </c>
      <c r="F26" s="120">
        <v>0.44721411952248769</v>
      </c>
      <c r="G26" s="120">
        <v>0.44675788511103154</v>
      </c>
      <c r="H26" s="120">
        <v>0.44675797764027536</v>
      </c>
      <c r="I26" s="120">
        <v>0.44630063150831345</v>
      </c>
      <c r="J26" s="120">
        <v>0.44630072234622786</v>
      </c>
      <c r="K26" s="120">
        <v>0.44584226007457328</v>
      </c>
      <c r="L26" s="120">
        <v>0.44584234924481481</v>
      </c>
      <c r="M26" s="120">
        <v>0.44538276639041297</v>
      </c>
      <c r="N26" s="120">
        <v>0.44538285391642685</v>
      </c>
      <c r="O26" s="120">
        <v>0.44492214601219771</v>
      </c>
      <c r="P26" s="120">
        <v>0.44492223191722025</v>
      </c>
      <c r="Q26" s="120">
        <v>0.444460394471899</v>
      </c>
      <c r="R26" s="120">
        <v>0.44446047877895567</v>
      </c>
      <c r="S26" s="120">
        <v>0.44399750727693071</v>
      </c>
      <c r="T26" s="120">
        <v>0.44399759000883821</v>
      </c>
      <c r="U26" s="120">
        <v>0.44353347990998893</v>
      </c>
      <c r="V26" s="120">
        <v>0.44353356108935638</v>
      </c>
      <c r="W26" s="120">
        <v>0.44306830782889101</v>
      </c>
      <c r="X26" s="120">
        <v>0.44306838747811833</v>
      </c>
      <c r="Y26" s="120">
        <v>0.44260198646640941</v>
      </c>
      <c r="Z26" s="120">
        <v>0.4426020646076867</v>
      </c>
      <c r="AA26" s="120">
        <v>0.4421345112301045</v>
      </c>
      <c r="AB26" s="120">
        <v>0.44213458788541682</v>
      </c>
      <c r="AC26" s="120">
        <v>0.44166587750216191</v>
      </c>
      <c r="AD26" s="120">
        <v>0.44166595269328501</v>
      </c>
      <c r="AE26" s="120">
        <v>0.44119608063922017</v>
      </c>
      <c r="AF26" s="120">
        <v>0.44119615438772475</v>
      </c>
      <c r="AG26" s="120">
        <v>0.44072511597220615</v>
      </c>
      <c r="AH26" s="120">
        <v>0.44072518829945573</v>
      </c>
      <c r="AI26" s="120">
        <v>0.44025297880616127</v>
      </c>
      <c r="AJ26" s="120">
        <v>0.44025304973331314</v>
      </c>
      <c r="AK26" s="120">
        <v>0.43977966442007099</v>
      </c>
      <c r="AL26" s="120">
        <v>0.43977973396807801</v>
      </c>
      <c r="AM26" s="120">
        <v>0.43930516806669151</v>
      </c>
      <c r="AN26" s="120">
        <v>0.43930523625629991</v>
      </c>
      <c r="AO26" s="120">
        <v>0.43882948497237584</v>
      </c>
      <c r="AP26" s="120">
        <v>0.43882955182412881</v>
      </c>
      <c r="AQ26" s="120">
        <v>0.43835261033689671</v>
      </c>
      <c r="AR26" s="120">
        <v>0.43835267587113336</v>
      </c>
      <c r="AS26" s="120">
        <v>0.43787453933327269</v>
      </c>
      <c r="AT26" s="120">
        <v>0.43787460357012881</v>
      </c>
      <c r="AU26" s="120">
        <v>0.43739526710758769</v>
      </c>
      <c r="AV26" s="120">
        <v>0.43739533006699582</v>
      </c>
      <c r="AW26" s="120">
        <v>0.43691478877881107</v>
      </c>
      <c r="AX26" s="120">
        <v>0.43691485048050205</v>
      </c>
      <c r="AY26" s="120">
        <v>0.43643309943861769</v>
      </c>
      <c r="AZ26" s="120">
        <v>0.4364331599021205</v>
      </c>
      <c r="BA26" s="120">
        <v>0.43595019415120578</v>
      </c>
      <c r="BB26" s="120">
        <v>0.43595025339584786</v>
      </c>
      <c r="BC26" s="120">
        <v>0.43546606795311255</v>
      </c>
      <c r="BD26" s="120">
        <v>0.43546612599802148</v>
      </c>
      <c r="BE26" s="120">
        <v>0.43498071585302889</v>
      </c>
      <c r="BF26" s="120">
        <v>0.43498077271713276</v>
      </c>
      <c r="BG26" s="120">
        <v>0.43449413283161525</v>
      </c>
      <c r="BH26" s="120">
        <v>0.43449418853364147</v>
      </c>
      <c r="BI26" s="120">
        <v>0.43400631384130972</v>
      </c>
      <c r="BJ26" s="120">
        <v>0.4340063683997889</v>
      </c>
      <c r="BK26" s="120">
        <v>0.43351725380614292</v>
      </c>
      <c r="BL26" s="120">
        <v>0.43351730723940646</v>
      </c>
      <c r="BM26" s="120">
        <v>0.43302694762154492</v>
      </c>
      <c r="BN26" s="120">
        <v>0.4330269999477282</v>
      </c>
      <c r="BO26" s="120">
        <v>0.4325353901541536</v>
      </c>
      <c r="BP26" s="120">
        <v>0.4325354413911946</v>
      </c>
      <c r="BQ26" s="120">
        <v>0.43204257624162229</v>
      </c>
      <c r="BR26" s="120">
        <v>0.43204262640726343</v>
      </c>
      <c r="BS26" s="120">
        <v>0.43154850069242268</v>
      </c>
      <c r="BT26" s="120">
        <v>0.43154854980421103</v>
      </c>
      <c r="BU26" s="120">
        <v>0.43105315828564944</v>
      </c>
      <c r="BV26" s="120">
        <v>0.43105320636093847</v>
      </c>
      <c r="BW26" s="120">
        <v>0.43055654377082281</v>
      </c>
      <c r="BX26" s="120">
        <v>0.43055659082677228</v>
      </c>
      <c r="BY26" s="120">
        <v>0.4300586518676906</v>
      </c>
      <c r="BZ26" s="120">
        <v>0.43005869792126628</v>
      </c>
      <c r="CA26" s="120">
        <v>0.4295594772660225</v>
      </c>
      <c r="CB26" s="120">
        <v>0.42955952233399974</v>
      </c>
      <c r="CC26" s="120">
        <v>0.42905901462541185</v>
      </c>
      <c r="CD26" s="120">
        <v>0.42905905872437383</v>
      </c>
      <c r="CE26" s="120">
        <v>0.42855725857507182</v>
      </c>
      <c r="CF26" s="120">
        <v>0.42855730172141066</v>
      </c>
      <c r="CG26" s="120">
        <v>0.42805420371362574</v>
      </c>
      <c r="CH26" s="120">
        <v>0.42805424592354502</v>
      </c>
      <c r="CI26" s="120">
        <v>0.42754984460890583</v>
      </c>
      <c r="CJ26" s="120">
        <v>0.4275498858984203</v>
      </c>
      <c r="CK26" s="120">
        <v>0.42704417579774123</v>
      </c>
      <c r="CL26" s="120">
        <v>0.42704421618267724</v>
      </c>
      <c r="CM26" s="120">
        <v>0.42653719178574839</v>
      </c>
      <c r="CN26" s="120">
        <v>0.42653723128174448</v>
      </c>
      <c r="CO26" s="120">
        <v>0.42602888704711978</v>
      </c>
      <c r="CP26" s="120">
        <v>0.42602892566962858</v>
      </c>
      <c r="CQ26" s="120">
        <v>0.42551925602440943</v>
      </c>
      <c r="CR26" s="120">
        <v>0.42551929378869824</v>
      </c>
      <c r="CS26" s="120">
        <v>0.42500829312832111</v>
      </c>
      <c r="CT26" s="120">
        <v>0.42500833004947319</v>
      </c>
      <c r="CU26" s="120">
        <v>0.42449599273748856</v>
      </c>
      <c r="CV26" s="120">
        <v>0.42449602883040288</v>
      </c>
      <c r="CW26" s="120">
        <v>0.42398234919825845</v>
      </c>
      <c r="CX26" s="120">
        <v>0.42398238447765219</v>
      </c>
      <c r="CY26" s="120">
        <v>0.42346735682447262</v>
      </c>
      <c r="CZ26" s="120">
        <v>0.42346739130488043</v>
      </c>
      <c r="DA26" s="120">
        <v>0.42295100989724493</v>
      </c>
      <c r="DB26" s="120">
        <v>0.42295104359302055</v>
      </c>
      <c r="DC26" s="120">
        <v>0.422433302664738</v>
      </c>
      <c r="DD26" s="120">
        <v>0.42243333559005503</v>
      </c>
      <c r="DE26" s="120">
        <v>0.42191422934193817</v>
      </c>
      <c r="DF26" s="120">
        <v>0.42191426151079292</v>
      </c>
      <c r="DG26" s="120">
        <v>0.42139378411043316</v>
      </c>
      <c r="DH26" s="120">
        <v>0.4213938155366419</v>
      </c>
      <c r="DI26" s="120">
        <v>0.42087196111817871</v>
      </c>
      <c r="DJ26" s="120">
        <v>0.42087199181538137</v>
      </c>
      <c r="DK26" s="120">
        <v>0.42034875447927167</v>
      </c>
      <c r="DL26" s="120">
        <v>0.42034878446093338</v>
      </c>
      <c r="DM26" s="120">
        <v>0.41982415827371983</v>
      </c>
      <c r="DN26" s="120">
        <v>0.41982418755312889</v>
      </c>
      <c r="DO26" s="120">
        <v>0.41929816654720492</v>
      </c>
      <c r="DP26" s="120">
        <v>0.41929819513747657</v>
      </c>
      <c r="DQ26" s="120">
        <v>0.41877077331085311</v>
      </c>
      <c r="DR26" s="120">
        <v>0.41877080122492971</v>
      </c>
      <c r="DS26" s="120">
        <v>0.41824197254099305</v>
      </c>
      <c r="DT26" s="120">
        <v>0.41824199979164467</v>
      </c>
      <c r="DU26" s="120">
        <v>0.41771175817892153</v>
      </c>
      <c r="DV26" s="120">
        <v>0.41771178477874804</v>
      </c>
      <c r="DW26" s="120">
        <v>0.41718012413066158</v>
      </c>
      <c r="DX26" s="120">
        <v>0.41718015009209214</v>
      </c>
      <c r="DY26" s="120">
        <v>0.41664706426672132</v>
      </c>
      <c r="DZ26" s="120">
        <v>0.41664708960201652</v>
      </c>
      <c r="EA26" s="120">
        <v>0.41611257242184913</v>
      </c>
      <c r="EB26" s="120">
        <v>0.41611259714310278</v>
      </c>
      <c r="EC26" s="120">
        <v>0.41557664239479053</v>
      </c>
      <c r="ED26" s="120">
        <v>0.41557666651392844</v>
      </c>
      <c r="EE26" s="120">
        <v>0.41503926794803808</v>
      </c>
      <c r="EF26" s="120">
        <v>0.41503929147682223</v>
      </c>
      <c r="EG26" s="120">
        <v>0.41450044280758536</v>
      </c>
      <c r="EH26" s="120">
        <v>0.41450046575761257</v>
      </c>
      <c r="EI26" s="120">
        <v>0.4139601606626751</v>
      </c>
      <c r="EJ26" s="120">
        <v>0.41396018304537774</v>
      </c>
      <c r="EK26" s="120">
        <v>0.41341841516554384</v>
      </c>
      <c r="EL26" s="120">
        <v>0.41341843699219427</v>
      </c>
      <c r="EM26" s="120">
        <v>0.41287519993117128</v>
      </c>
      <c r="EN26" s="120">
        <v>0.41287522121287912</v>
      </c>
      <c r="EO26" s="120">
        <v>0.41233050853702297</v>
      </c>
      <c r="EP26" s="120">
        <v>0.41233052928473879</v>
      </c>
      <c r="EQ26" s="120">
        <v>0.41178433452278973</v>
      </c>
      <c r="ER26" s="120">
        <v>0.4117843547473054</v>
      </c>
      <c r="ES26" s="120">
        <v>0.41123667139012993</v>
      </c>
      <c r="ET26" s="120">
        <v>0.4112366911020795</v>
      </c>
      <c r="EU26" s="120">
        <v>0.41068751260240693</v>
      </c>
      <c r="EV26" s="120">
        <v>0.41068753181226791</v>
      </c>
      <c r="EW26" s="120">
        <v>0.41013685158442453</v>
      </c>
      <c r="EX26" s="120">
        <v>0.41013687030251916</v>
      </c>
      <c r="EY26" s="120">
        <v>0.40958468172216189</v>
      </c>
      <c r="EZ26" s="120">
        <v>0.40958469995865898</v>
      </c>
      <c r="FA26" s="120">
        <v>0.40903099636250567</v>
      </c>
      <c r="FB26" s="120">
        <v>0.4090310141274206</v>
      </c>
      <c r="FC26" s="120">
        <v>0.40847578881297925</v>
      </c>
      <c r="FD26" s="120">
        <v>0.40847580611617601</v>
      </c>
      <c r="FE26" s="120">
        <v>0.4079190523414728</v>
      </c>
      <c r="FF26" s="120">
        <v>0.40791906919266502</v>
      </c>
      <c r="FG26" s="120">
        <v>0.40736078017596944</v>
      </c>
      <c r="FH26" s="120">
        <v>0.40736079658472091</v>
      </c>
      <c r="FI26" s="120">
        <v>0.4068009655042687</v>
      </c>
      <c r="FJ26" s="120">
        <v>0.40680098147999527</v>
      </c>
      <c r="FK26" s="120">
        <v>0.40623960147370858</v>
      </c>
      <c r="FL26" s="120">
        <v>0.40623961702568079</v>
      </c>
      <c r="FM26" s="120">
        <v>0.40567668119088962</v>
      </c>
      <c r="FN26" s="120">
        <v>0.40567669632822989</v>
      </c>
      <c r="FO26" s="120">
        <v>0.40511219772138846</v>
      </c>
      <c r="FP26" s="120">
        <v>0.40511221245307655</v>
      </c>
      <c r="FQ26" s="120">
        <v>0.4045461440894782</v>
      </c>
      <c r="FR26" s="120">
        <v>0.40454615842435038</v>
      </c>
      <c r="FS26" s="120">
        <v>0.4039785132778419</v>
      </c>
      <c r="FT26" s="120">
        <v>0.40397852722459204</v>
      </c>
      <c r="FU26" s="120">
        <v>0.40340929822728377</v>
      </c>
      <c r="FV26" s="120">
        <v>0.40340931179446671</v>
      </c>
      <c r="FW26" s="120">
        <v>0.40283849183644177</v>
      </c>
      <c r="FX26" s="120">
        <v>0.40283850503247087</v>
      </c>
      <c r="FY26" s="120">
        <v>0.40226608696149457</v>
      </c>
      <c r="FZ26" s="120">
        <v>0.40226609979464717</v>
      </c>
      <c r="GA26" s="120">
        <v>0.40169207641586885</v>
      </c>
      <c r="GB26" s="120">
        <v>0.40169208889428387</v>
      </c>
      <c r="GC26" s="120">
        <v>0.40111645296994397</v>
      </c>
      <c r="GD26" s="120">
        <v>0.40111646510162524</v>
      </c>
      <c r="GE26" s="120">
        <v>0.40053920935075266</v>
      </c>
      <c r="GF26" s="120">
        <v>0.40053922114357038</v>
      </c>
      <c r="GG26" s="120">
        <v>0.39996033824168381</v>
      </c>
      <c r="GH26" s="120">
        <v>0.39996034970337385</v>
      </c>
      <c r="GI26" s="120">
        <v>0.39937983228217844</v>
      </c>
      <c r="GJ26" s="120">
        <v>0.39937984342034594</v>
      </c>
      <c r="GK26" s="120">
        <v>0.39879768406742688</v>
      </c>
      <c r="GL26" s="120">
        <v>0.39879769488954653</v>
      </c>
      <c r="GM26" s="120">
        <v>0.39821388614806263</v>
      </c>
      <c r="GN26" s="120">
        <v>0.39821389666147944</v>
      </c>
      <c r="GO26" s="120">
        <v>0.39762843102985557</v>
      </c>
      <c r="GP26" s="120">
        <v>0.39762844124178709</v>
      </c>
      <c r="GQ26" s="120">
        <v>0.39704131117339908</v>
      </c>
      <c r="GR26" s="120">
        <v>0.39704132109093709</v>
      </c>
      <c r="GS26" s="120">
        <v>0.39645251899380174</v>
      </c>
      <c r="GT26" s="120">
        <v>0.39645252862391073</v>
      </c>
      <c r="GU26" s="120">
        <v>0.39586204686036836</v>
      </c>
      <c r="GV26" s="120">
        <v>0.39586205620989057</v>
      </c>
      <c r="GW26" s="120">
        <v>0.39526988709628813</v>
      </c>
      <c r="GX26" s="120">
        <v>0.39526989617194236</v>
      </c>
      <c r="GY26" s="120">
        <v>0.39467603197831203</v>
      </c>
      <c r="GZ26" s="120">
        <v>0.39467604078669666</v>
      </c>
      <c r="HA26" s="120">
        <v>0.39408047373643706</v>
      </c>
      <c r="HB26" s="120">
        <v>0.39408048228402848</v>
      </c>
      <c r="HC26" s="120">
        <v>0.39348320455357694</v>
      </c>
      <c r="HD26" s="120">
        <v>0.39348321284673482</v>
      </c>
      <c r="HE26" s="120">
        <v>0.39288421656524347</v>
      </c>
      <c r="HF26" s="120">
        <v>0.39288422461020955</v>
      </c>
      <c r="HG26" s="120">
        <v>0.39228350185921601</v>
      </c>
      <c r="HH26" s="120">
        <v>0.392283509662115</v>
      </c>
      <c r="HI26" s="120">
        <v>0.3916810524752124</v>
      </c>
      <c r="HJ26" s="120">
        <v>0.39168106004205611</v>
      </c>
      <c r="HK26" s="120">
        <v>0.39107686040456147</v>
      </c>
      <c r="HL26" s="120">
        <v>0.39107686774124617</v>
      </c>
      <c r="HM26" s="120">
        <v>0.39047091758986285</v>
      </c>
      <c r="HN26" s="120">
        <v>0.39047092470217326</v>
      </c>
      <c r="HO26" s="120">
        <v>0.3898632159246565</v>
      </c>
      <c r="HP26" s="120">
        <v>0.38986322281826741</v>
      </c>
      <c r="HQ26" s="120">
        <v>0.38925374725308598</v>
      </c>
      <c r="HR26" s="120">
        <v>0.38925375393356121</v>
      </c>
      <c r="HS26" s="120">
        <v>0.3886425033695533</v>
      </c>
      <c r="HT26" s="120">
        <v>0.38864250984235049</v>
      </c>
      <c r="HU26" s="120">
        <v>0.38802947601838195</v>
      </c>
      <c r="HV26" s="120">
        <v>0.38802948228884887</v>
      </c>
      <c r="HW26" s="120">
        <v>0.38741465689346966</v>
      </c>
      <c r="HX26" s="120">
        <v>0.38741466296685023</v>
      </c>
      <c r="HY26" s="120">
        <v>0.38679803763794418</v>
      </c>
      <c r="HZ26" s="120">
        <v>0.38679804351937874</v>
      </c>
      <c r="IA26" s="120">
        <v>0.38617960984381394</v>
      </c>
      <c r="IB26" s="120">
        <v>0.38617961553833824</v>
      </c>
      <c r="IC26" s="120">
        <v>0.38555936505161748</v>
      </c>
      <c r="ID26" s="120">
        <v>0.38555937056416656</v>
      </c>
      <c r="IE26" s="120">
        <v>0.3849372947500711</v>
      </c>
      <c r="IF26" s="120">
        <v>0.38493730008547933</v>
      </c>
      <c r="IG26" s="120">
        <v>0.38431339037571532</v>
      </c>
      <c r="IH26" s="120">
        <v>0.38431339553871818</v>
      </c>
      <c r="II26" s="120">
        <v>0.38368764331255512</v>
      </c>
      <c r="IJ26" s="120">
        <v>0.38368764830779017</v>
      </c>
      <c r="IK26" s="120">
        <v>0.38306004489170431</v>
      </c>
      <c r="IL26" s="120">
        <v>0.3830600497237116</v>
      </c>
      <c r="IM26" s="120">
        <v>0.38243058639102123</v>
      </c>
      <c r="IN26" s="120">
        <v>0.38243059106424782</v>
      </c>
      <c r="IO26" s="120">
        <v>0.38179925903474871</v>
      </c>
      <c r="IP26" s="120">
        <v>0.38179926355354543</v>
      </c>
      <c r="IQ26" s="120">
        <v>0.3811660539931459</v>
      </c>
      <c r="IR26" s="120">
        <v>0.38116605836177286</v>
      </c>
      <c r="IS26" s="120">
        <v>0.38053096238212342</v>
      </c>
      <c r="IT26" s="120">
        <v>0.38053096660474872</v>
      </c>
      <c r="IU26" s="120">
        <v>0.37989397526287244</v>
      </c>
      <c r="IV26" s="120">
        <v>0.37989397934357361</v>
      </c>
      <c r="IW26" s="120">
        <v>0.37925508364149485</v>
      </c>
      <c r="IX26" s="120">
        <v>0.37925508758426107</v>
      </c>
      <c r="IY26" s="120">
        <v>0.37861427846862705</v>
      </c>
      <c r="IZ26" s="120">
        <v>0.37861428227736005</v>
      </c>
      <c r="JA26" s="120">
        <v>0.37797155063906612</v>
      </c>
      <c r="JB26" s="120">
        <v>0.37797155431758162</v>
      </c>
      <c r="JC26" s="120">
        <v>0.37732689099139388</v>
      </c>
      <c r="JD26" s="120">
        <v>0.37732689454342183</v>
      </c>
      <c r="JE26" s="120">
        <v>0.37668029030759315</v>
      </c>
      <c r="JF26" s="120">
        <v>0.37668029373678125</v>
      </c>
      <c r="JG26" s="120">
        <v>0.37603173931267159</v>
      </c>
      <c r="JH26" s="120">
        <v>0.3760317426225831</v>
      </c>
      <c r="JI26" s="120">
        <v>0.37538122867427187</v>
      </c>
      <c r="JJ26" s="120">
        <v>0.37538123186839084</v>
      </c>
      <c r="JK26" s="120">
        <v>0.37472874900229308</v>
      </c>
      <c r="JL26" s="120">
        <v>0.3747287520840219</v>
      </c>
      <c r="JM26" s="120">
        <v>0.37407429084849714</v>
      </c>
      <c r="JN26" s="120">
        <v>0.3740742938211602</v>
      </c>
      <c r="JO26" s="120">
        <v>0.37341784470612321</v>
      </c>
      <c r="JP26" s="120">
        <v>0.37341784757296898</v>
      </c>
      <c r="JQ26" s="120">
        <v>0.37275940100949678</v>
      </c>
      <c r="JR26" s="120">
        <v>0.37275940377369454</v>
      </c>
      <c r="JS26" s="120">
        <v>0.37209895013363381</v>
      </c>
      <c r="JT26" s="120">
        <v>0.37209895279827965</v>
      </c>
      <c r="JU26" s="120">
        <v>0.37143648239384763</v>
      </c>
      <c r="JV26" s="120">
        <v>0.37143648496196324</v>
      </c>
      <c r="JW26" s="120">
        <v>0.37077198804535327</v>
      </c>
      <c r="JX26" s="120">
        <v>0.37077199051988757</v>
      </c>
      <c r="JY26" s="120">
        <v>0.37010545728286504</v>
      </c>
      <c r="JZ26" s="120">
        <v>0.37010545966669678</v>
      </c>
      <c r="KA26" s="120">
        <v>0.36943688024020271</v>
      </c>
      <c r="KB26" s="120">
        <v>0.36943688253613866</v>
      </c>
      <c r="KC26" s="120">
        <v>0.36876624698988297</v>
      </c>
      <c r="KD26" s="120">
        <v>0.36876624920066225</v>
      </c>
      <c r="KE26" s="120">
        <v>0.36809354754271939</v>
      </c>
      <c r="KF26" s="120">
        <v>0.36809354967101232</v>
      </c>
      <c r="KG26" s="120">
        <v>0.36741877184741734</v>
      </c>
      <c r="KH26" s="120">
        <v>0.36741877389582789</v>
      </c>
      <c r="KI26" s="120">
        <v>0.36674190979016447</v>
      </c>
      <c r="KJ26" s="120">
        <v>0.3667419117612315</v>
      </c>
      <c r="KK26" s="120">
        <v>0.36606295119422599</v>
      </c>
      <c r="KL26" s="120">
        <v>0.36606295309042264</v>
      </c>
      <c r="KM26" s="120">
        <v>0.36538188581953007</v>
      </c>
      <c r="KN26" s="120">
        <v>0.36538188764326818</v>
      </c>
      <c r="KO26" s="120">
        <v>0.36469870336226129</v>
      </c>
      <c r="KP26" s="120">
        <v>0.36469870511588831</v>
      </c>
      <c r="KQ26" s="120">
        <v>0.36401339345444261</v>
      </c>
      <c r="KR26" s="120">
        <v>0.36401339514024739</v>
      </c>
      <c r="KS26" s="120">
        <v>0.36332594566352511</v>
      </c>
      <c r="KT26" s="120">
        <v>0.36332594728373507</v>
      </c>
      <c r="KU26" s="120">
        <v>0.36263634949197149</v>
      </c>
      <c r="KV26" s="120">
        <v>0.36263635104875486</v>
      </c>
      <c r="KW26" s="120">
        <v>0.3619445943768354</v>
      </c>
      <c r="KX26" s="120">
        <v>0.36194459587230554</v>
      </c>
      <c r="KY26" s="120">
        <v>0.36125066968934921</v>
      </c>
      <c r="KZ26" s="120">
        <v>0.36125067112555953</v>
      </c>
      <c r="LA26" s="120">
        <v>0.36055456473449943</v>
      </c>
      <c r="LB26" s="120">
        <v>0.36055456611344983</v>
      </c>
      <c r="LC26" s="120">
        <v>0.35985626875060811</v>
      </c>
      <c r="LD26" s="120">
        <v>0.35985627007424381</v>
      </c>
      <c r="LE26" s="120">
        <v>0.35915577090891176</v>
      </c>
      <c r="LF26" s="120">
        <v>0.35915577217912431</v>
      </c>
      <c r="LG26" s="120">
        <v>0.35845306031313789</v>
      </c>
      <c r="LH26" s="120">
        <v>0.35845306153176698</v>
      </c>
      <c r="LI26" s="120">
        <v>0.3577481259990809</v>
      </c>
      <c r="LJ26" s="120">
        <v>0.35774812716791465</v>
      </c>
      <c r="LK26" s="120">
        <v>0.35704095693417887</v>
      </c>
      <c r="LL26" s="120">
        <v>0.35704095805495473</v>
      </c>
      <c r="LM26" s="120">
        <v>0.35633154201708778</v>
      </c>
      <c r="LN26" s="120">
        <v>0.35633154309149478</v>
      </c>
      <c r="LO26" s="120">
        <v>0.35561987007725454</v>
      </c>
      <c r="LP26" s="120">
        <v>0.35561987110693366</v>
      </c>
      <c r="LQ26" s="120">
        <v>0.3549059298744921</v>
      </c>
      <c r="LR26" s="120">
        <v>0.35490593086103611</v>
      </c>
      <c r="LS26" s="120">
        <v>0.35418971009855055</v>
      </c>
      <c r="LT26" s="120">
        <v>0.35418971104350783</v>
      </c>
      <c r="LU26" s="120">
        <v>0.35347119936869148</v>
      </c>
      <c r="LV26" s="120">
        <v>0.35347120027356338</v>
      </c>
      <c r="LW26" s="120">
        <v>0.35275038623325766</v>
      </c>
      <c r="LX26" s="120">
        <v>0.35275038709950213</v>
      </c>
      <c r="LY26" s="120">
        <v>0.35202725916924621</v>
      </c>
      <c r="LZ26" s="120">
        <v>0.35202725999827761</v>
      </c>
      <c r="MA26" s="120">
        <v>0.35130180658187921</v>
      </c>
      <c r="MB26" s="120">
        <v>0.35130180737507066</v>
      </c>
      <c r="MC26" s="120">
        <v>0.3505740168041776</v>
      </c>
      <c r="MD26" s="120">
        <v>0.35057401756285894</v>
      </c>
      <c r="ME26" s="120">
        <v>0.34984387809652712</v>
      </c>
      <c r="MF26" s="120">
        <v>0.34984387882198992</v>
      </c>
      <c r="MG26" s="120">
        <v>0.34911137864625774</v>
      </c>
      <c r="MH26" s="120">
        <v>0.349111379339752</v>
      </c>
      <c r="MI26" s="120">
        <v>0.34837650656720748</v>
      </c>
      <c r="MJ26" s="120">
        <v>0.34837650722994606</v>
      </c>
      <c r="MK26" s="120">
        <v>0.34763924989930034</v>
      </c>
      <c r="ML26" s="120">
        <v>0.34763925053245681</v>
      </c>
      <c r="MM26" s="120">
        <v>0.3468995966081152</v>
      </c>
      <c r="MN26" s="120">
        <v>0.34689959721282865</v>
      </c>
      <c r="MO26" s="120">
        <v>0.34615753458446297</v>
      </c>
      <c r="MP26" s="120">
        <v>0.3461575351618339</v>
      </c>
      <c r="MQ26" s="120">
        <v>0.34541305164395625</v>
      </c>
      <c r="MR26" s="120">
        <v>0.34541305219505081</v>
      </c>
      <c r="MS26" s="120">
        <v>0.34466613552658654</v>
      </c>
      <c r="MT26" s="120">
        <v>0.34466613605243829</v>
      </c>
      <c r="MU26" s="120">
        <v>0.34391677389630271</v>
      </c>
      <c r="MV26" s="120">
        <v>0.34391677439790946</v>
      </c>
      <c r="MW26" s="120">
        <v>0.34316495434058197</v>
      </c>
      <c r="MX26" s="120">
        <v>0.34316495481890974</v>
      </c>
      <c r="MY26" s="120">
        <v>0.34241066437001277</v>
      </c>
      <c r="MZ26" s="120">
        <v>0.34241066482599691</v>
      </c>
      <c r="NA26" s="120">
        <v>0.34165389141787567</v>
      </c>
      <c r="NB26" s="120">
        <v>0.3416538918524184</v>
      </c>
      <c r="NC26" s="120">
        <v>0.34089462283972083</v>
      </c>
      <c r="ND26" s="120">
        <v>0.34089462325369468</v>
      </c>
      <c r="NE26" s="120">
        <v>0.34013284591295434</v>
      </c>
      <c r="NF26" s="120">
        <v>0.34013284630720358</v>
      </c>
      <c r="NG26" s="120">
        <v>0.33936854783642317</v>
      </c>
      <c r="NH26" s="120">
        <v>0.33936854821176277</v>
      </c>
      <c r="NI26" s="120">
        <v>0.33860171573000325</v>
      </c>
      <c r="NJ26" s="120">
        <v>0.33860171608721912</v>
      </c>
      <c r="NK26" s="120">
        <v>0.33783233663418816</v>
      </c>
      <c r="NL26" s="120">
        <v>0.33783233697404069</v>
      </c>
      <c r="NM26" s="120">
        <v>0.33706039750968236</v>
      </c>
      <c r="NN26" s="120">
        <v>0.33706039783290415</v>
      </c>
      <c r="NO26" s="120">
        <v>0.33628588523699859</v>
      </c>
      <c r="NP26" s="120">
        <v>0.33628588554429634</v>
      </c>
      <c r="NQ26" s="120">
        <v>0.3355087866160521</v>
      </c>
      <c r="NR26" s="120">
        <v>0.33550878690810815</v>
      </c>
      <c r="NS26" s="120">
        <v>0.33472908836576748</v>
      </c>
      <c r="NT26" s="120">
        <v>0.33472908864323991</v>
      </c>
      <c r="NU26" s="120">
        <v>0.33394677712368065</v>
      </c>
      <c r="NV26" s="120">
        <v>0.33394677738720263</v>
      </c>
      <c r="NW26" s="120">
        <v>0.33316183944554728</v>
      </c>
      <c r="NX26" s="120">
        <v>0.33316183969573043</v>
      </c>
      <c r="NY26" s="120">
        <v>0.33237426180495838</v>
      </c>
      <c r="NZ26" s="120">
        <v>0.33237426204239195</v>
      </c>
      <c r="OA26" s="120">
        <v>0.33158403059295544</v>
      </c>
      <c r="OB26" s="120">
        <v>0.33158403081820559</v>
      </c>
      <c r="OC26" s="120">
        <v>0.33079113211765382</v>
      </c>
      <c r="OD26" s="120">
        <v>0.33079113233126545</v>
      </c>
      <c r="OE26" s="120">
        <v>0.32999555260386559</v>
      </c>
      <c r="OF26" s="120">
        <v>0.32999555280636383</v>
      </c>
      <c r="OG26" s="120">
        <v>0.32919727819273537</v>
      </c>
      <c r="OH26" s="120">
        <v>0.32919727838462526</v>
      </c>
      <c r="OI26" s="120">
        <v>0.32839629494137318</v>
      </c>
      <c r="OJ26" s="120">
        <v>0.32839629512314178</v>
      </c>
      <c r="OK26" s="120">
        <v>0.32759258882250175</v>
      </c>
      <c r="OL26" s="120">
        <v>0.32759258899461507</v>
      </c>
      <c r="OM26" s="120">
        <v>0.32678614572409953</v>
      </c>
      <c r="ON26" s="120">
        <v>0.32678614588700644</v>
      </c>
      <c r="OO26" s="120">
        <v>0.32597695144905847</v>
      </c>
      <c r="OP26" s="120">
        <v>0.32597695160319051</v>
      </c>
      <c r="OQ26" s="120">
        <v>0.32516499171484592</v>
      </c>
      <c r="OR26" s="120">
        <v>0.32516499186061698</v>
      </c>
      <c r="OS26" s="120">
        <v>0.32435025215317109</v>
      </c>
      <c r="OT26" s="120">
        <v>0.32435025229097963</v>
      </c>
      <c r="OU26" s="120">
        <v>0.32353271830966351</v>
      </c>
      <c r="OV26" s="120">
        <v>0.32353271843989029</v>
      </c>
      <c r="OW26" s="120">
        <v>0.3227123756435536</v>
      </c>
      <c r="OX26" s="120">
        <v>0.32271237576656547</v>
      </c>
      <c r="OY26" s="120">
        <v>0.32188920952736616</v>
      </c>
      <c r="OZ26" s="120">
        <v>0.32188920964351359</v>
      </c>
      <c r="PA26" s="120">
        <v>0.32106320524662152</v>
      </c>
      <c r="PB26" s="120">
        <v>0.32106320535624172</v>
      </c>
      <c r="PC26" s="120">
        <v>0.32023434799954331</v>
      </c>
      <c r="PD26" s="120">
        <v>0.32023434810295737</v>
      </c>
      <c r="PE26" s="120">
        <v>0.31940262289677585</v>
      </c>
      <c r="PF26" s="120">
        <v>0.31940262299429467</v>
      </c>
      <c r="PG26" s="120">
        <v>0.31856801496111786</v>
      </c>
      <c r="PH26" s="120">
        <v>0.31856801505303683</v>
      </c>
      <c r="PI26" s="120">
        <v>0.3177305091272562</v>
      </c>
      <c r="PJ26" s="120">
        <v>0.31773050921385881</v>
      </c>
      <c r="PK26" s="120">
        <v>0.31689009024151815</v>
      </c>
      <c r="PL26" s="120">
        <v>0.31689009032307558</v>
      </c>
      <c r="PM26" s="120">
        <v>0.31604674306163238</v>
      </c>
      <c r="PN26" s="120">
        <v>0.3160467431384032</v>
      </c>
      <c r="PO26" s="120">
        <v>0.31520045225650145</v>
      </c>
      <c r="PP26" s="120">
        <v>0.31520045232873412</v>
      </c>
      <c r="PQ26" s="120">
        <v>0.31435120240598863</v>
      </c>
      <c r="PR26" s="120">
        <v>0.31435120247391923</v>
      </c>
      <c r="PS26" s="120">
        <v>0.31349897800071219</v>
      </c>
      <c r="PT26" s="120">
        <v>0.31349897806456828</v>
      </c>
      <c r="PU26" s="120">
        <v>0.3126437634418649</v>
      </c>
      <c r="PV26" s="120">
        <v>0.31264376350186163</v>
      </c>
      <c r="PW26" s="120">
        <v>0.3117855430410309</v>
      </c>
      <c r="PX26" s="120">
        <v>0.31178554309737549</v>
      </c>
      <c r="PY26" s="120">
        <v>0.31092430102003543</v>
      </c>
      <c r="PZ26" s="120">
        <v>0.3109243010729234</v>
      </c>
      <c r="QA26" s="120">
        <v>0.31006002151079359</v>
      </c>
      <c r="QB26" s="120">
        <v>0.31006002156041357</v>
      </c>
      <c r="QC26" s="120">
        <v>0.309192688555187</v>
      </c>
      <c r="QD26" s="120">
        <v>0.30919268860171834</v>
      </c>
      <c r="QE26" s="120">
        <v>0.30832228610495277</v>
      </c>
      <c r="QF26" s="120">
        <v>0.30832228614856483</v>
      </c>
      <c r="QG26" s="120">
        <v>0.30744879802158653</v>
      </c>
      <c r="QH26" s="120">
        <v>0.3074487980624423</v>
      </c>
      <c r="QI26" s="120">
        <v>0.3065722080762715</v>
      </c>
      <c r="QJ26" s="120">
        <v>0.30657220811452596</v>
      </c>
      <c r="QK26" s="120">
        <v>0.30569249994982056</v>
      </c>
      <c r="QL26" s="120">
        <v>0.30569249998562031</v>
      </c>
      <c r="QM26" s="120">
        <v>0.30480965723263637</v>
      </c>
      <c r="QN26" s="120">
        <v>0.30480965726612197</v>
      </c>
      <c r="QO26" s="120">
        <v>0.30392366342470162</v>
      </c>
      <c r="QP26" s="120">
        <v>0.30392366345600502</v>
      </c>
      <c r="QQ26" s="120">
        <v>0.30303450193557818</v>
      </c>
      <c r="QR26" s="120">
        <v>0.30303450196482645</v>
      </c>
      <c r="QS26" s="120">
        <v>0.30214215608443951</v>
      </c>
      <c r="QT26" s="120">
        <v>0.30214215611175277</v>
      </c>
      <c r="QU26" s="120">
        <v>0.30124660910011808</v>
      </c>
      <c r="QV26" s="120">
        <v>0.30124660912561091</v>
      </c>
      <c r="QW26" s="120">
        <v>0.30034784412118298</v>
      </c>
      <c r="QX26" s="120">
        <v>0.30034784414496296</v>
      </c>
      <c r="QY26" s="120">
        <v>0.29944584419603709</v>
      </c>
      <c r="QZ26" s="120">
        <v>0.29944584421820764</v>
      </c>
      <c r="RA26" s="120">
        <v>0.2985405922830473</v>
      </c>
      <c r="RB26" s="120">
        <v>0.29854059230370461</v>
      </c>
      <c r="RC26" s="120">
        <v>0.29763207125069224</v>
      </c>
      <c r="RD26" s="120">
        <v>0.29763207126992852</v>
      </c>
      <c r="RE26" s="120">
        <v>0.29672026387774897</v>
      </c>
      <c r="RF26" s="120">
        <v>0.29672026389565181</v>
      </c>
      <c r="RG26" s="120">
        <v>0.29580515285350073</v>
      </c>
      <c r="RH26" s="120">
        <v>0.29580515287015346</v>
      </c>
      <c r="RI26" s="120">
        <v>0.29488672077797878</v>
      </c>
      <c r="RJ26" s="120">
        <v>0.29488672079345823</v>
      </c>
      <c r="RK26" s="120">
        <v>0.29396495016223562</v>
      </c>
      <c r="RL26" s="120">
        <v>0.29396495017661733</v>
      </c>
      <c r="RM26" s="120">
        <v>0.2930398234286517</v>
      </c>
      <c r="RN26" s="120">
        <v>0.29303982344200413</v>
      </c>
      <c r="RO26" s="120">
        <v>0.2921113229112729</v>
      </c>
      <c r="RP26" s="120">
        <v>0.29211132292366193</v>
      </c>
      <c r="RQ26" s="120">
        <v>0.29117943085618753</v>
      </c>
      <c r="RR26" s="120">
        <v>0.29117943086767561</v>
      </c>
      <c r="RS26" s="120">
        <v>0.29024412942193839</v>
      </c>
      <c r="RT26" s="120">
        <v>0.29024412943258543</v>
      </c>
      <c r="RU26" s="120">
        <v>0.2893054006799749</v>
      </c>
      <c r="RV26" s="120">
        <v>0.28930540068983501</v>
      </c>
      <c r="RW26" s="120">
        <v>0.28836322661514002</v>
      </c>
      <c r="RX26" s="120">
        <v>0.28836322662426545</v>
      </c>
      <c r="RY26" s="120">
        <v>0.28741758912620402</v>
      </c>
      <c r="RZ26" s="120">
        <v>0.28741758913464427</v>
      </c>
      <c r="SA26" s="120">
        <v>0.28646847002643833</v>
      </c>
      <c r="SB26" s="120">
        <v>0.28646847003423953</v>
      </c>
      <c r="SC26" s="120">
        <v>0.28551585104423571</v>
      </c>
      <c r="SD26" s="120">
        <v>0.28551585105144067</v>
      </c>
      <c r="SE26" s="120">
        <v>0.28455971382377138</v>
      </c>
      <c r="SF26" s="120">
        <v>0.28455971383042217</v>
      </c>
      <c r="SG26" s="120">
        <v>0.28360003992572086</v>
      </c>
      <c r="SH26" s="120">
        <v>0.28360003993185567</v>
      </c>
      <c r="SI26" s="120">
        <v>0.28263681082801845</v>
      </c>
      <c r="SJ26" s="120">
        <v>0.28263681083367259</v>
      </c>
      <c r="SK26" s="120">
        <v>0.28167000792667179</v>
      </c>
      <c r="SL26" s="120">
        <v>0.28167000793188013</v>
      </c>
      <c r="SM26" s="120">
        <v>0.28069961253663195</v>
      </c>
      <c r="SN26" s="120">
        <v>0.28069961254142611</v>
      </c>
      <c r="SO26" s="120">
        <v>0.27972560589271345</v>
      </c>
      <c r="SP26" s="120">
        <v>0.2797256058971227</v>
      </c>
      <c r="SQ26" s="120">
        <v>0.27874796915057487</v>
      </c>
      <c r="SR26" s="120">
        <v>0.27874796915462779</v>
      </c>
      <c r="SS26" s="120">
        <v>0.27776668338776139</v>
      </c>
      <c r="ST26" s="120">
        <v>0.27776668339148392</v>
      </c>
      <c r="SU26" s="120">
        <v>0.27678172960480457</v>
      </c>
      <c r="SV26" s="120">
        <v>0.27678172960822045</v>
      </c>
      <c r="SW26" s="120">
        <v>0.27579308872638802</v>
      </c>
      <c r="SX26" s="120">
        <v>0.27579308872952008</v>
      </c>
      <c r="SY26" s="120">
        <v>0.27480074160258283</v>
      </c>
      <c r="SZ26" s="120">
        <v>0.27480074160545237</v>
      </c>
      <c r="TA26" s="120">
        <v>0.27380466901014638</v>
      </c>
      <c r="TB26" s="120">
        <v>0.27380466901277395</v>
      </c>
      <c r="TC26" s="120">
        <v>0.27280485165389978</v>
      </c>
      <c r="TD26" s="120">
        <v>0.27280485165630347</v>
      </c>
      <c r="TE26" s="120">
        <v>0.27180127016817041</v>
      </c>
      <c r="TF26" s="120">
        <v>0.27180127017036793</v>
      </c>
      <c r="TG26" s="120">
        <v>0.27079390511832063</v>
      </c>
      <c r="TH26" s="120">
        <v>0.27079390512032703</v>
      </c>
      <c r="TI26" s="120">
        <v>0.26978273700234956</v>
      </c>
      <c r="TJ26" s="120">
        <v>0.26978273700418076</v>
      </c>
      <c r="TK26" s="120">
        <v>0.26876774625258248</v>
      </c>
      <c r="TL26" s="120">
        <v>0.26876774625425209</v>
      </c>
      <c r="TM26" s="120">
        <v>0.26774891323744282</v>
      </c>
      <c r="TN26" s="120">
        <v>0.26774891323896371</v>
      </c>
      <c r="TO26" s="120">
        <v>0.26672621826331316</v>
      </c>
      <c r="TP26" s="120">
        <v>0.26672621826469778</v>
      </c>
      <c r="TQ26" s="120">
        <v>0.26569964157649062</v>
      </c>
      <c r="TR26" s="120">
        <v>0.26569964157774961</v>
      </c>
      <c r="TS26" s="120">
        <v>0.26466916336523649</v>
      </c>
      <c r="TT26" s="120">
        <v>0.26466916336638108</v>
      </c>
      <c r="TU26" s="120">
        <v>0.26363476376192452</v>
      </c>
      <c r="TV26" s="120">
        <v>0.26363476376296319</v>
      </c>
      <c r="TW26" s="120">
        <v>0.26259642284529189</v>
      </c>
      <c r="TX26" s="120">
        <v>0.26259642284623341</v>
      </c>
      <c r="TY26" s="120">
        <v>0.26155412064279759</v>
      </c>
      <c r="TZ26" s="120">
        <v>0.26155412064365108</v>
      </c>
      <c r="UA26" s="120">
        <v>0.26050783713309256</v>
      </c>
      <c r="UB26" s="120">
        <v>0.26050783713386488</v>
      </c>
      <c r="UC26" s="120">
        <v>0.25945755224859901</v>
      </c>
      <c r="UD26" s="120">
        <v>0.25945755224929801</v>
      </c>
      <c r="UE26" s="120">
        <v>0.25840324587821401</v>
      </c>
      <c r="UF26" s="120">
        <v>0.25840324587884528</v>
      </c>
      <c r="UG26" s="120">
        <v>0.25734489787013326</v>
      </c>
      <c r="UH26" s="120">
        <v>0.25734489787070325</v>
      </c>
      <c r="UI26" s="120">
        <v>0.25628248803480169</v>
      </c>
      <c r="UJ26" s="120">
        <v>0.2562824880353155</v>
      </c>
      <c r="UK26" s="120">
        <v>0.25521599614799878</v>
      </c>
      <c r="UL26" s="120">
        <v>0.2552159961484613</v>
      </c>
      <c r="UM26" s="120">
        <v>0.2541454019540576</v>
      </c>
      <c r="UN26" s="120">
        <v>0.25414540195447399</v>
      </c>
      <c r="UO26" s="120">
        <v>0.25307068516922687</v>
      </c>
      <c r="UP26" s="120">
        <v>0.25307068516960113</v>
      </c>
      <c r="UQ26" s="120">
        <v>0.25199182548518195</v>
      </c>
      <c r="UR26" s="120">
        <v>0.25199182548551774</v>
      </c>
      <c r="US26" s="120">
        <v>0.25090880257268494</v>
      </c>
      <c r="UT26" s="120">
        <v>0.2509088025729862</v>
      </c>
      <c r="UU26" s="120">
        <v>0.24982159608540547</v>
      </c>
      <c r="UV26" s="120">
        <v>0.24982159608567558</v>
      </c>
      <c r="UW26" s="120">
        <v>0.24873018566390395</v>
      </c>
      <c r="UX26" s="120">
        <v>0.24873018566414562</v>
      </c>
      <c r="UY26" s="120">
        <v>0.24763455093978329</v>
      </c>
      <c r="UZ26" s="120">
        <v>0.24763455093999959</v>
      </c>
      <c r="VA26" s="120">
        <v>0.24653467154002032</v>
      </c>
      <c r="VB26" s="120">
        <v>0.2465346715402133</v>
      </c>
      <c r="VC26" s="120">
        <v>0.24543052709147481</v>
      </c>
      <c r="VD26" s="120">
        <v>0.24543052709164692</v>
      </c>
      <c r="VE26" s="120">
        <v>0.24432209722559123</v>
      </c>
      <c r="VF26" s="120">
        <v>0.24432209722574488</v>
      </c>
      <c r="VG26" s="120">
        <v>0.24320936158329451</v>
      </c>
      <c r="VH26" s="120">
        <v>0.24320936158343143</v>
      </c>
      <c r="VI26" s="120">
        <v>0.24209229982008965</v>
      </c>
      <c r="VJ26" s="120">
        <v>0.24209229982021113</v>
      </c>
      <c r="VK26" s="120">
        <v>0.24097089161137042</v>
      </c>
      <c r="VL26" s="120">
        <v>0.24097089161147839</v>
      </c>
      <c r="VM26" s="120">
        <v>0.23984511665794783</v>
      </c>
      <c r="VN26" s="120">
        <v>0.23984511665804359</v>
      </c>
      <c r="VO26" s="120">
        <v>0.23871495469180443</v>
      </c>
      <c r="VP26" s="120">
        <v>0.23871495469188914</v>
      </c>
      <c r="VQ26" s="120">
        <v>0.23758038548208249</v>
      </c>
      <c r="VR26" s="120">
        <v>0.23758038548215715</v>
      </c>
      <c r="VS26" s="120">
        <v>0.23644138884131494</v>
      </c>
      <c r="VT26" s="120">
        <v>0.2364413888413808</v>
      </c>
      <c r="VU26" s="120">
        <v>0.23529794463190923</v>
      </c>
      <c r="VV26" s="120">
        <v>0.23529794463196774</v>
      </c>
      <c r="VW26" s="120">
        <v>0.23415003277289315</v>
      </c>
      <c r="VX26" s="120">
        <v>0.23415003277294405</v>
      </c>
      <c r="VY26" s="120">
        <v>0.23299763324692677</v>
      </c>
      <c r="VZ26" s="120">
        <v>0.23299763324697206</v>
      </c>
      <c r="WA26" s="120">
        <v>0.23184072610760234</v>
      </c>
      <c r="WB26" s="120">
        <v>0.23184072610764223</v>
      </c>
      <c r="WC26" s="120">
        <v>0.2306792914870294</v>
      </c>
      <c r="WD26" s="120">
        <v>0.23067929148706398</v>
      </c>
      <c r="WE26" s="120">
        <v>0.22951330960372182</v>
      </c>
      <c r="WF26" s="120">
        <v>0.22951330960375221</v>
      </c>
      <c r="WG26" s="120">
        <v>0.22834276077080345</v>
      </c>
      <c r="WH26" s="120">
        <v>0.2283427607708301</v>
      </c>
      <c r="WI26" s="120">
        <v>0.22716762540453087</v>
      </c>
      <c r="WJ26" s="120">
        <v>0.22716762540455407</v>
      </c>
      <c r="WK26" s="120">
        <v>0.22598788403315662</v>
      </c>
      <c r="WL26" s="120">
        <v>0.22598788403317691</v>
      </c>
      <c r="WM26" s="120">
        <v>0.22480351730614023</v>
      </c>
      <c r="WN26" s="120">
        <v>0.22480351730615783</v>
      </c>
      <c r="WO26" s="120">
        <v>0.22361450600372115</v>
      </c>
      <c r="WP26" s="120">
        <v>0.2236145060037367</v>
      </c>
      <c r="WQ26" s="120">
        <v>0.22242083104686569</v>
      </c>
      <c r="WR26" s="120">
        <v>0.22242083104687915</v>
      </c>
      <c r="WS26" s="120">
        <v>0.22122247350760393</v>
      </c>
      <c r="WT26" s="120">
        <v>0.22122247350761542</v>
      </c>
      <c r="WU26" s="120">
        <v>0.22001941461976912</v>
      </c>
      <c r="WV26" s="120">
        <v>0.22001941461977909</v>
      </c>
      <c r="WW26" s="120">
        <v>0.21881163579015583</v>
      </c>
      <c r="WX26" s="120">
        <v>0.21881163579016444</v>
      </c>
      <c r="WY26" s="120">
        <v>0.2175991186101113</v>
      </c>
      <c r="WZ26" s="120">
        <v>0.2175991186101186</v>
      </c>
      <c r="XA26" s="120">
        <v>0.21638184486757719</v>
      </c>
      <c r="XB26" s="120">
        <v>0.21638184486758333</v>
      </c>
      <c r="XC26" s="120">
        <v>0.21515979655959785</v>
      </c>
      <c r="XD26" s="120">
        <v>0.21515979655960335</v>
      </c>
      <c r="XE26" s="120">
        <v>0.21393295590531172</v>
      </c>
      <c r="XF26" s="120">
        <v>0.21393295590531636</v>
      </c>
      <c r="XG26" s="120">
        <v>0.2127013053594459</v>
      </c>
      <c r="XH26" s="120">
        <v>0.21270130535944998</v>
      </c>
      <c r="XI26" s="120">
        <v>0.21146482762633051</v>
      </c>
      <c r="XJ26" s="120">
        <v>0.2114648276263339</v>
      </c>
      <c r="XK26" s="120">
        <v>0.21022350567445283</v>
      </c>
      <c r="XL26" s="120">
        <v>0.21022350567445597</v>
      </c>
      <c r="XM26" s="120">
        <v>0.20897732275157499</v>
      </c>
      <c r="XN26" s="120">
        <v>0.20897732275157771</v>
      </c>
      <c r="XO26" s="120">
        <v>0.20772626240042674</v>
      </c>
      <c r="XP26" s="120">
        <v>0.20772626240042877</v>
      </c>
      <c r="XQ26" s="120">
        <v>0.20647030847500858</v>
      </c>
      <c r="XR26" s="120">
        <v>0.20647030847501049</v>
      </c>
      <c r="XS26" s="120">
        <v>0.20520944515751519</v>
      </c>
      <c r="XT26" s="120">
        <v>0.2052094451575163</v>
      </c>
      <c r="XU26" s="120">
        <v>0.20394365697590899</v>
      </c>
      <c r="XV26" s="120">
        <v>0.2039436569759103</v>
      </c>
      <c r="XW26" s="120">
        <v>0.2026729288221715</v>
      </c>
      <c r="XX26" s="120">
        <v>0.20267292882217303</v>
      </c>
      <c r="XY26" s="120">
        <v>0.20139724597124822</v>
      </c>
      <c r="XZ26" s="120">
        <v>0.20139724597124947</v>
      </c>
      <c r="YA26" s="120">
        <v>0.20011659410072158</v>
      </c>
      <c r="YB26" s="120">
        <v>0.20011659410072247</v>
      </c>
      <c r="YC26" s="120">
        <v>0.19883095931123576</v>
      </c>
      <c r="YD26" s="120">
        <v>0.19883095931123607</v>
      </c>
      <c r="YE26" s="120">
        <v>0.19754032814770353</v>
      </c>
      <c r="YF26" s="120">
        <v>0.197540328147704</v>
      </c>
      <c r="YG26" s="120">
        <v>0.19624468762132355</v>
      </c>
      <c r="YH26" s="120">
        <v>0.19624468762132419</v>
      </c>
      <c r="YI26" s="120">
        <v>0.19494402523243823</v>
      </c>
      <c r="YJ26" s="120">
        <v>0.19494402523243839</v>
      </c>
      <c r="YK26" s="120">
        <v>0.19363832899426514</v>
      </c>
      <c r="YL26" s="120">
        <v>0.19363832899426542</v>
      </c>
      <c r="YM26" s="120">
        <v>0.19232758745753503</v>
      </c>
      <c r="YN26" s="120">
        <v>0.19232758745753539</v>
      </c>
      <c r="YO26" s="120">
        <v>0.19101178973607016</v>
      </c>
      <c r="YP26" s="120">
        <v>0.19101178973607061</v>
      </c>
      <c r="YQ26" s="120">
        <v>0.18969092553334108</v>
      </c>
      <c r="YR26" s="120">
        <v>0.18969092553334133</v>
      </c>
      <c r="YS26" s="120">
        <v>0.18836498517003275</v>
      </c>
      <c r="YT26" s="120">
        <v>0.18836498517003286</v>
      </c>
      <c r="YU26" s="120">
        <v>0.18703395961266861</v>
      </c>
      <c r="YV26" s="120">
        <v>0.18703395961266875</v>
      </c>
      <c r="YW26" s="120">
        <v>0.18569784050332278</v>
      </c>
      <c r="YX26" s="120">
        <v>0.18569784050332261</v>
      </c>
      <c r="YY26" s="120">
        <v>0.1843566201904677</v>
      </c>
      <c r="YZ26" s="120">
        <v>0.18435662019046783</v>
      </c>
      <c r="ZA26" s="120">
        <v>0.18301029176100134</v>
      </c>
      <c r="ZB26" s="120">
        <v>0.18301029176100103</v>
      </c>
      <c r="ZC26" s="120">
        <v>0.18165884907349272</v>
      </c>
      <c r="ZD26" s="120">
        <v>0.18165884907349289</v>
      </c>
      <c r="ZE26" s="120">
        <v>0.18030228679270285</v>
      </c>
      <c r="ZF26" s="120">
        <v>0.18030228679270283</v>
      </c>
      <c r="ZG26" s="120">
        <v>0.17894060042541604</v>
      </c>
      <c r="ZH26" s="120">
        <v>0.17894060042541601</v>
      </c>
      <c r="ZI26" s="120">
        <v>0.17757378635764698</v>
      </c>
      <c r="ZJ26" s="120">
        <v>0.1775737863576469</v>
      </c>
      <c r="ZK26" s="120">
        <v>0.17620184189326546</v>
      </c>
      <c r="ZL26" s="120">
        <v>0.17620184189326532</v>
      </c>
      <c r="ZM26" s="120">
        <v>0.17482476529409643</v>
      </c>
      <c r="ZN26" s="120">
        <v>0.17482476529409635</v>
      </c>
      <c r="ZO26" s="120">
        <v>0.17344255582155482</v>
      </c>
      <c r="ZP26" s="120">
        <v>0.17344255582155479</v>
      </c>
      <c r="ZQ26" s="120">
        <v>0.1720552137798689</v>
      </c>
      <c r="ZR26" s="120">
        <v>0.17205521377986877</v>
      </c>
      <c r="ZS26" s="120">
        <v>0.17066274056096006</v>
      </c>
      <c r="ZT26" s="120">
        <v>0.17066274056095987</v>
      </c>
      <c r="ZU26" s="120">
        <v>0.16926513869103504</v>
      </c>
      <c r="ZV26" s="120">
        <v>0.16926513869103524</v>
      </c>
      <c r="ZW26" s="120">
        <v>0.16786241187896428</v>
      </c>
      <c r="ZX26" s="120">
        <v>0.16786241187896422</v>
      </c>
      <c r="ZY26" s="120">
        <v>0.16645456506650841</v>
      </c>
      <c r="ZZ26" s="120">
        <v>0.16645456506650833</v>
      </c>
      <c r="AAA26" s="120">
        <v>0.16504160448047014</v>
      </c>
      <c r="AAB26" s="120">
        <v>0.16504160448047023</v>
      </c>
      <c r="AAC26" s="120">
        <v>0.16362353768684165</v>
      </c>
      <c r="AAD26" s="120">
        <v>0.16362353768684154</v>
      </c>
      <c r="AAE26" s="120">
        <v>0.16220037364702647</v>
      </c>
      <c r="AAF26" s="120">
        <v>0.16220037364702633</v>
      </c>
      <c r="AAG26" s="120">
        <v>0.16077212277621428</v>
      </c>
      <c r="AAH26" s="120">
        <v>0.1607721227762143</v>
      </c>
      <c r="AAI26" s="120">
        <v>0.15933879700399595</v>
      </c>
      <c r="AAJ26" s="120">
        <v>0.15933879700399595</v>
      </c>
      <c r="AAK26" s="120">
        <v>0.15790040983729792</v>
      </c>
      <c r="AAL26" s="120">
        <v>0.15790040983729814</v>
      </c>
      <c r="AAM26" s="120">
        <v>0.15645697642573428</v>
      </c>
      <c r="AAN26" s="120">
        <v>0.15645697642573439</v>
      </c>
      <c r="AAO26" s="120">
        <v>0.15500851362946122</v>
      </c>
      <c r="AAP26" s="120">
        <v>0.15500851362946139</v>
      </c>
      <c r="AAQ26" s="120">
        <v>0.15355504008963805</v>
      </c>
      <c r="AAR26" s="120">
        <v>0.15355504008963777</v>
      </c>
      <c r="AAS26" s="120">
        <v>0.15209657630158846</v>
      </c>
      <c r="AAT26" s="120">
        <v>0.15209657630158863</v>
      </c>
      <c r="AAU26" s="120">
        <v>0.15063314469077402</v>
      </c>
      <c r="AAV26" s="120">
        <v>0.15063314469077388</v>
      </c>
      <c r="AAW26" s="120">
        <v>0.14916476969167572</v>
      </c>
      <c r="AAX26" s="120">
        <v>0.14916476969167572</v>
      </c>
      <c r="AAY26" s="120">
        <v>0.14769147782971256</v>
      </c>
      <c r="AAZ26" s="120">
        <v>0.1476914778297127</v>
      </c>
      <c r="ABA26" s="120">
        <v>0.14621329780629616</v>
      </c>
      <c r="ABB26" s="120">
        <v>0.14621329780629627</v>
      </c>
      <c r="ABC26" s="120">
        <v>0.14473026058715543</v>
      </c>
      <c r="ABD26" s="120">
        <v>0.14473026058715552</v>
      </c>
      <c r="ABE26" s="120">
        <v>0.14324239949404771</v>
      </c>
      <c r="ABF26" s="120">
        <v>0.14324239949404763</v>
      </c>
      <c r="ABG26" s="120">
        <v>0.14174975029999104</v>
      </c>
      <c r="ABH26" s="120">
        <v>0.14174975029999132</v>
      </c>
      <c r="ABI26" s="120">
        <v>0.14025235132814962</v>
      </c>
      <c r="ABJ26" s="120">
        <v>0.14025235132814962</v>
      </c>
      <c r="ABK26" s="120">
        <v>0.13875024355450982</v>
      </c>
      <c r="ABL26" s="120">
        <v>0.13875024355450957</v>
      </c>
      <c r="ABM26" s="120">
        <v>0.13724347071449586</v>
      </c>
      <c r="ABN26" s="120">
        <v>0.13724347071449575</v>
      </c>
      <c r="ABO26" s="120">
        <v>0.13573207941366994</v>
      </c>
      <c r="ABP26" s="120">
        <v>0.13573207941367013</v>
      </c>
      <c r="ABQ26" s="120">
        <v>0.13421611924267002</v>
      </c>
      <c r="ABR26" s="120">
        <v>0.13421611924266988</v>
      </c>
      <c r="ABS26" s="120">
        <v>0.13269564289654937</v>
      </c>
      <c r="ABT26" s="120">
        <v>0.13269564289654945</v>
      </c>
      <c r="ABU26" s="120">
        <v>0.13117070629868041</v>
      </c>
      <c r="ABV26" s="120">
        <v>0.13117070629868044</v>
      </c>
      <c r="ABW26" s="120">
        <v>0.12964136872938903</v>
      </c>
      <c r="ABX26" s="120">
        <v>0.12964136872938892</v>
      </c>
      <c r="ABY26" s="120">
        <v>0.12810769295950231</v>
      </c>
      <c r="ABZ26" s="120">
        <v>0.12810769295950258</v>
      </c>
      <c r="ACA26" s="120">
        <v>0.12656974538898749</v>
      </c>
      <c r="ACB26" s="120">
        <v>0.12656974538898769</v>
      </c>
      <c r="ACC26" s="120">
        <v>0.12502759619086454</v>
      </c>
      <c r="ACD26" s="120">
        <v>0.12502759619086448</v>
      </c>
      <c r="ACE26" s="120">
        <v>0.12348131946059554</v>
      </c>
      <c r="ACF26" s="120">
        <v>0.12348131946059551</v>
      </c>
      <c r="ACG26" s="120">
        <v>0.12193099337113757</v>
      </c>
      <c r="ACH26" s="120">
        <v>0.12193099337113744</v>
      </c>
      <c r="ACI26" s="120">
        <v>0.12037670033387113</v>
      </c>
      <c r="ACJ26" s="120">
        <v>0.12037670033387107</v>
      </c>
      <c r="ACK26" s="120">
        <v>0.11881852716560899</v>
      </c>
      <c r="ACL26" s="120">
        <v>0.11881852716560889</v>
      </c>
      <c r="ACM26" s="120">
        <v>0.11725656526190242</v>
      </c>
      <c r="ACN26" s="120">
        <v>0.11725656526190234</v>
      </c>
      <c r="ACO26" s="120">
        <v>0.11569091077686315</v>
      </c>
      <c r="ACP26" s="120">
        <v>0.11569091077686336</v>
      </c>
      <c r="ACQ26" s="120">
        <v>0.11412166480972875</v>
      </c>
      <c r="ACR26" s="120">
        <v>0.11412166480972882</v>
      </c>
      <c r="ACS26" s="120">
        <v>0.11254893359839845</v>
      </c>
      <c r="ACT26" s="120">
        <v>0.11254893359839846</v>
      </c>
      <c r="ACU26" s="120">
        <v>0.110972828720178</v>
      </c>
      <c r="ACV26" s="120">
        <v>0.11097282872017809</v>
      </c>
      <c r="ACW26" s="120">
        <v>0.10939346729996913</v>
      </c>
      <c r="ACX26" s="120">
        <v>0.1093934672999692</v>
      </c>
      <c r="ACY26" s="120">
        <v>0.10781097222614867</v>
      </c>
      <c r="ACZ26" s="120">
        <v>0.10781097222614872</v>
      </c>
      <c r="ADA26" s="120">
        <v>0.10622547237438343</v>
      </c>
      <c r="ADB26" s="120">
        <v>0.10622547237438343</v>
      </c>
      <c r="ADC26" s="120">
        <v>0.10463710283962847</v>
      </c>
      <c r="ADD26" s="120">
        <v>0.10463710283962843</v>
      </c>
      <c r="ADE26" s="120">
        <v>0.10304600517656197</v>
      </c>
      <c r="ADF26" s="120">
        <v>0.10304600517656191</v>
      </c>
      <c r="ADG26" s="120">
        <v>0.10145232764870643</v>
      </c>
      <c r="ADH26" s="120">
        <v>0.10145232764870635</v>
      </c>
      <c r="ADI26" s="120">
        <v>9.9856225486489925E-2</v>
      </c>
      <c r="ADJ26" s="120">
        <v>9.9856225486489883E-2</v>
      </c>
      <c r="ADK26" s="120">
        <v>9.8257861154497916E-2</v>
      </c>
      <c r="ADL26" s="120">
        <v>9.8257861154497833E-2</v>
      </c>
      <c r="ADM26" s="120">
        <v>9.6657404628164675E-2</v>
      </c>
      <c r="ADN26" s="120">
        <v>9.6657404628164689E-2</v>
      </c>
      <c r="ADO26" s="120">
        <v>9.5055033680149267E-2</v>
      </c>
      <c r="ADP26" s="120">
        <v>9.5055033680149323E-2</v>
      </c>
      <c r="ADQ26" s="120">
        <v>9.3450934176634387E-2</v>
      </c>
      <c r="ADR26" s="120">
        <v>9.3450934176634456E-2</v>
      </c>
      <c r="ADS26" s="120">
        <v>9.184530038378097E-2</v>
      </c>
      <c r="ADT26" s="120">
        <v>9.1845300383780873E-2</v>
      </c>
      <c r="ADU26" s="120">
        <v>9.0238335284558713E-2</v>
      </c>
      <c r="ADV26" s="120">
        <v>9.0238335284558727E-2</v>
      </c>
      <c r="ADW26" s="120">
        <v>8.8630250906163E-2</v>
      </c>
      <c r="ADX26" s="120">
        <v>8.8630250906162902E-2</v>
      </c>
      <c r="ADY26" s="120">
        <v>8.7021268658209056E-2</v>
      </c>
      <c r="ADZ26" s="120">
        <v>8.7021268658209139E-2</v>
      </c>
      <c r="AEA26" s="120">
        <v>8.5411619681881629E-2</v>
      </c>
      <c r="AEB26" s="120">
        <v>8.5411619681881629E-2</v>
      </c>
      <c r="AEC26" s="120">
        <v>8.3801545210186207E-2</v>
      </c>
      <c r="AED26" s="120">
        <v>8.3801545210186207E-2</v>
      </c>
      <c r="AEE26" s="120">
        <v>8.2191296939433098E-2</v>
      </c>
      <c r="AEF26" s="120">
        <v>8.2191296939433042E-2</v>
      </c>
      <c r="AEG26" s="120">
        <v>8.0581137412040052E-2</v>
      </c>
      <c r="AEH26" s="120">
        <v>8.0581137412040107E-2</v>
      </c>
      <c r="AEI26" s="120">
        <v>7.8971340410714214E-2</v>
      </c>
      <c r="AEJ26" s="120">
        <v>7.8971340410714103E-2</v>
      </c>
      <c r="AEK26" s="120">
        <v>7.7362191364020644E-2</v>
      </c>
      <c r="AEL26" s="120">
        <v>7.7362191364020769E-2</v>
      </c>
      <c r="AEM26" s="120">
        <v>7.5753987763300501E-2</v>
      </c>
      <c r="AEN26" s="120">
        <v>7.5753987763300418E-2</v>
      </c>
      <c r="AEO26" s="120">
        <v>7.4147039590839972E-2</v>
      </c>
      <c r="AEP26" s="120">
        <v>7.4147039590840069E-2</v>
      </c>
      <c r="AEQ26" s="120">
        <v>7.2541669759125987E-2</v>
      </c>
      <c r="AER26" s="120">
        <v>7.2541669759126057E-2</v>
      </c>
      <c r="AES26" s="120">
        <v>7.0938214560944346E-2</v>
      </c>
      <c r="AET26" s="120">
        <v>7.0938214560944249E-2</v>
      </c>
      <c r="AEU26" s="120">
        <v>6.933702412999157E-2</v>
      </c>
      <c r="AEV26" s="120">
        <v>6.9337024129991612E-2</v>
      </c>
      <c r="AEW26" s="120">
        <v>6.7738462911569278E-2</v>
      </c>
      <c r="AEX26" s="120">
        <v>6.7738462911569375E-2</v>
      </c>
      <c r="AEY26" s="120">
        <v>6.61429101428119E-2</v>
      </c>
      <c r="AEZ26" s="120">
        <v>6.6142910142811887E-2</v>
      </c>
      <c r="AFA26" s="120">
        <v>6.4550760341775953E-2</v>
      </c>
      <c r="AFB26" s="120">
        <v>6.4550760341775926E-2</v>
      </c>
      <c r="AFC26" s="120">
        <v>6.2962423804563322E-2</v>
      </c>
      <c r="AFD26" s="120">
        <v>6.2962423804563308E-2</v>
      </c>
      <c r="AFE26" s="120">
        <v>6.1378327109488803E-2</v>
      </c>
      <c r="AFF26" s="120">
        <v>6.1378327109488866E-2</v>
      </c>
      <c r="AFG26" s="120">
        <v>5.9798913627112302E-2</v>
      </c>
      <c r="AFH26" s="120">
        <v>5.9798913627112316E-2</v>
      </c>
      <c r="AFI26" s="120">
        <v>5.8224644034741174E-2</v>
      </c>
      <c r="AFJ26" s="120">
        <v>5.8224644034741188E-2</v>
      </c>
      <c r="AFK26" s="120">
        <v>5.6655996833771399E-2</v>
      </c>
      <c r="AFL26" s="120">
        <v>5.6655996833771399E-2</v>
      </c>
      <c r="AFM26" s="120">
        <v>5.5093468867961896E-2</v>
      </c>
      <c r="AFN26" s="120">
        <v>5.5093468867961889E-2</v>
      </c>
      <c r="AFO26" s="120">
        <v>5.3537575840436037E-2</v>
      </c>
      <c r="AFP26" s="120">
        <v>5.3537575840436044E-2</v>
      </c>
      <c r="AFQ26" s="120">
        <v>5.1988852826861949E-2</v>
      </c>
      <c r="AFR26" s="120">
        <v>5.1988852826861942E-2</v>
      </c>
      <c r="AFS26" s="120">
        <v>5.044785478187979E-2</v>
      </c>
      <c r="AFT26" s="120">
        <v>5.044785478187977E-2</v>
      </c>
      <c r="AFU26" s="120">
        <v>4.891515703541801E-2</v>
      </c>
      <c r="AFV26" s="120">
        <v>4.8915157035417989E-2</v>
      </c>
      <c r="AFW26" s="120">
        <v>4.7391355775059464E-2</v>
      </c>
      <c r="AFX26" s="120">
        <v>4.7391355775059485E-2</v>
      </c>
      <c r="AFY26" s="120">
        <v>4.5877068510082886E-2</v>
      </c>
      <c r="AFZ26" s="120">
        <v>4.5877068510082886E-2</v>
      </c>
      <c r="AGA26" s="120">
        <v>4.4372934512208639E-2</v>
      </c>
      <c r="AGB26" s="120">
        <v>4.4372934512208632E-2</v>
      </c>
      <c r="AGC26" s="120">
        <v>4.2879615227408859E-2</v>
      </c>
      <c r="AGD26" s="120">
        <v>4.2879615227408831E-2</v>
      </c>
      <c r="AGE26" s="120">
        <v>4.1397794652400809E-2</v>
      </c>
      <c r="AGF26" s="120">
        <v>4.1397794652400767E-2</v>
      </c>
      <c r="AGG26" s="120">
        <v>3.9928179668616365E-2</v>
      </c>
      <c r="AGH26" s="120">
        <v>3.9928179668616372E-2</v>
      </c>
      <c r="AGI26" s="120">
        <v>3.8471500325522184E-2</v>
      </c>
      <c r="AGJ26" s="120">
        <v>3.8471500325522198E-2</v>
      </c>
      <c r="AGK26" s="120">
        <v>3.7028510064148638E-2</v>
      </c>
      <c r="AGL26" s="120">
        <v>3.7028510064148666E-2</v>
      </c>
      <c r="AGM26" s="120">
        <v>3.5599985870558279E-2</v>
      </c>
      <c r="AGN26" s="120">
        <v>3.5599985870558258E-2</v>
      </c>
      <c r="AGO26" s="120">
        <v>3.4186728347739052E-2</v>
      </c>
      <c r="AGP26" s="120">
        <v>3.4186728347739108E-2</v>
      </c>
      <c r="AGQ26" s="120">
        <v>3.2789561693033424E-2</v>
      </c>
      <c r="AGR26" s="120">
        <v>3.2789561693033438E-2</v>
      </c>
      <c r="AGS26" s="120">
        <v>3.1409333566700032E-2</v>
      </c>
      <c r="AGT26" s="120">
        <v>3.1409333566699955E-2</v>
      </c>
      <c r="AGU26" s="120">
        <v>3.0046914835545068E-2</v>
      </c>
      <c r="AGV26" s="120">
        <v>3.0046914835545072E-2</v>
      </c>
      <c r="AGW26" s="120">
        <v>2.8703199173736923E-2</v>
      </c>
      <c r="AGX26" s="120">
        <v>2.8703199173736947E-2</v>
      </c>
      <c r="AGY26" s="120">
        <v>2.7379102500930411E-2</v>
      </c>
      <c r="AGZ26" s="120">
        <v>2.7379102500930418E-2</v>
      </c>
      <c r="AHA26" s="120">
        <v>2.6075562235663537E-2</v>
      </c>
      <c r="AHB26" s="120">
        <v>2.6075562235663544E-2</v>
      </c>
      <c r="AHC26" s="120">
        <v>2.4793536339643627E-2</v>
      </c>
      <c r="AHD26" s="120">
        <v>2.4793536339643624E-2</v>
      </c>
      <c r="AHE26" s="120">
        <v>2.3534002126010031E-2</v>
      </c>
      <c r="AHF26" s="120">
        <v>2.3534002126010041E-2</v>
      </c>
      <c r="AHG26" s="120">
        <v>2.2297954801947992E-2</v>
      </c>
      <c r="AHH26" s="120">
        <v>2.2297954801947985E-2</v>
      </c>
      <c r="AHI26" s="120">
        <v>2.1086405713137624E-2</v>
      </c>
      <c r="AHJ26" s="120">
        <v>2.1086405713137607E-2</v>
      </c>
      <c r="AHK26" s="120">
        <v>1.9900380254468688E-2</v>
      </c>
      <c r="AHL26" s="120">
        <v>1.9900380254468705E-2</v>
      </c>
      <c r="AHM26" s="120">
        <v>1.8740915408258056E-2</v>
      </c>
      <c r="AHN26" s="120">
        <v>1.8740915408258039E-2</v>
      </c>
      <c r="AHO26" s="120">
        <v>1.7609056867909565E-2</v>
      </c>
      <c r="AHP26" s="120">
        <v>1.7609056867909565E-2</v>
      </c>
      <c r="AHQ26" s="120">
        <v>1.6505855701607598E-2</v>
      </c>
      <c r="AHR26" s="120">
        <v>1.6505855701607598E-2</v>
      </c>
      <c r="AHS26" s="120">
        <v>1.5432364507308997E-2</v>
      </c>
      <c r="AHT26" s="120">
        <v>1.5432364507309008E-2</v>
      </c>
      <c r="AHU26" s="120">
        <v>1.4389633007095661E-2</v>
      </c>
      <c r="AHV26" s="120">
        <v>1.438963300709566E-2</v>
      </c>
      <c r="AHW26" s="120">
        <v>1.3378703026003934E-2</v>
      </c>
      <c r="AHX26" s="120">
        <v>1.3378703026003936E-2</v>
      </c>
      <c r="AHY26" s="120">
        <v>1.2400602797937595E-2</v>
      </c>
      <c r="AHZ26" s="120">
        <v>1.2400602797937586E-2</v>
      </c>
      <c r="AIA26" s="120">
        <v>1.145634053942567E-2</v>
      </c>
      <c r="AIB26" s="120">
        <v>1.1456340539425675E-2</v>
      </c>
      <c r="AIC26" s="120">
        <v>1.054689723110552E-2</v>
      </c>
      <c r="AID26" s="120">
        <v>1.0546897231105509E-2</v>
      </c>
      <c r="AIE26" s="120">
        <v>9.6732185472698656E-3</v>
      </c>
      <c r="AIF26" s="120">
        <v>9.6732185472698743E-3</v>
      </c>
      <c r="AIG26" s="120">
        <v>8.8362058760945231E-3</v>
      </c>
      <c r="AIH26" s="120">
        <v>8.8362058760945196E-3</v>
      </c>
      <c r="AII26" s="120">
        <v>8.0367063778569968E-3</v>
      </c>
      <c r="AIJ26" s="120">
        <v>8.0367063778569899E-3</v>
      </c>
      <c r="AIK26" s="120">
        <v>7.2755020363084975E-3</v>
      </c>
      <c r="AIL26" s="120">
        <v>7.2755020363085001E-3</v>
      </c>
      <c r="AIM26" s="120">
        <v>6.5532976702837734E-3</v>
      </c>
      <c r="AIN26" s="120">
        <v>6.5532976702837769E-3</v>
      </c>
      <c r="AIO26" s="120">
        <v>5.8707078897371999E-3</v>
      </c>
      <c r="AIP26" s="120">
        <v>5.8707078897372068E-3</v>
      </c>
      <c r="AIQ26" s="120">
        <v>5.2282430040142833E-3</v>
      </c>
      <c r="AIR26" s="120">
        <v>5.2282430040142885E-3</v>
      </c>
      <c r="AIS26" s="120">
        <v>4.6262939218955166E-3</v>
      </c>
      <c r="AIT26" s="120">
        <v>4.6262939218955131E-3</v>
      </c>
      <c r="AIU26" s="120">
        <v>4.065116124638668E-3</v>
      </c>
      <c r="AIV26" s="120">
        <v>4.0651161246386637E-3</v>
      </c>
      <c r="AIW26" s="120">
        <v>3.5448128470210497E-3</v>
      </c>
      <c r="AIX26" s="120">
        <v>3.5448128470210519E-3</v>
      </c>
      <c r="AIY26" s="120">
        <v>3.065317669608741E-3</v>
      </c>
      <c r="AIZ26" s="120">
        <v>3.0653176696087431E-3</v>
      </c>
      <c r="AJA26" s="120">
        <v>2.6263768106840404E-3</v>
      </c>
      <c r="AJB26" s="120">
        <v>2.6263768106840391E-3</v>
      </c>
      <c r="AJC26" s="120">
        <v>2.2275315109880345E-3</v>
      </c>
      <c r="AJD26" s="120">
        <v>2.2275315109880345E-3</v>
      </c>
      <c r="AJE26" s="120">
        <v>1.8681010309752506E-3</v>
      </c>
      <c r="AJF26" s="120">
        <v>1.8681010309752506E-3</v>
      </c>
      <c r="AJG26" s="120">
        <v>1.5471669302425245E-3</v>
      </c>
      <c r="AJH26" s="120">
        <v>1.5471669302425245E-3</v>
      </c>
      <c r="AJI26" s="120">
        <v>1.2635594724354632E-3</v>
      </c>
      <c r="AJJ26" s="120">
        <v>1.2635594724354632E-3</v>
      </c>
      <c r="AJK26" s="120">
        <v>1.0158471941252856E-3</v>
      </c>
      <c r="AJL26" s="120">
        <v>1.0158471941252854E-3</v>
      </c>
      <c r="AJM26" s="120">
        <v>8.0233088689496391E-4</v>
      </c>
      <c r="AJN26" s="120">
        <v>8.0233088689496412E-4</v>
      </c>
      <c r="AJO26" s="120">
        <v>6.2104345622771007E-4</v>
      </c>
      <c r="AJP26" s="120">
        <v>6.2104345622770996E-4</v>
      </c>
      <c r="AJQ26" s="120">
        <v>4.6975731800813481E-4</v>
      </c>
      <c r="AJR26" s="120">
        <v>4.6975731800813492E-4</v>
      </c>
      <c r="AJS26" s="120">
        <v>3.4600114031491103E-4</v>
      </c>
      <c r="AJT26" s="120">
        <v>3.4600114031491103E-4</v>
      </c>
      <c r="AJU26" s="120">
        <v>2.4708778460080794E-4</v>
      </c>
      <c r="AJV26" s="120">
        <v>2.4708778460080794E-4</v>
      </c>
      <c r="AJW26" s="120">
        <v>1.7015517460094998E-4</v>
      </c>
      <c r="AJX26" s="120">
        <v>1.7015517460094995E-4</v>
      </c>
      <c r="AJY26" s="120">
        <v>1.1222142620681551E-4</v>
      </c>
      <c r="AJZ26" s="120">
        <v>1.1222142620681552E-4</v>
      </c>
      <c r="AKA26" s="120">
        <v>7.025478407740593E-5</v>
      </c>
      <c r="AKB26" s="120">
        <v>7.025478407740593E-5</v>
      </c>
      <c r="AKC26" s="120">
        <v>4.1257590055465698E-5</v>
      </c>
      <c r="AKD26" s="120">
        <v>4.1257590055465691E-5</v>
      </c>
      <c r="AKE26" s="120">
        <v>2.2361520677804944E-5</v>
      </c>
      <c r="AKF26" s="120">
        <v>2.2361520677804947E-5</v>
      </c>
      <c r="AKG26" s="120">
        <v>1.0928604751825333E-5</v>
      </c>
      <c r="AKH26" s="120">
        <v>1.0928604751825333E-5</v>
      </c>
      <c r="AKI26" s="120">
        <v>4.6491622924804688E-6</v>
      </c>
      <c r="AKJ26" s="120">
        <v>4.6491622924804688E-6</v>
      </c>
      <c r="AKK26" s="120">
        <v>1.6242265701293945E-6</v>
      </c>
      <c r="AKL26" s="120">
        <v>1.6242265701293945E-6</v>
      </c>
      <c r="AKM26" s="120">
        <v>4.1723251342773438E-7</v>
      </c>
      <c r="AKN26" s="120">
        <v>4.1723251342773438E-7</v>
      </c>
      <c r="AKO26" s="120">
        <v>5.9604644775390625E-8</v>
      </c>
      <c r="AKP26" s="120" t="s">
        <v>105</v>
      </c>
      <c r="AKQ26" s="120" t="s">
        <v>105</v>
      </c>
      <c r="AKR26" s="120" t="s">
        <v>105</v>
      </c>
      <c r="AKS26" s="120" t="s">
        <v>105</v>
      </c>
      <c r="AKT26" s="120" t="s">
        <v>105</v>
      </c>
      <c r="AKU26" s="120" t="s">
        <v>105</v>
      </c>
      <c r="AKV26" s="120" t="s">
        <v>105</v>
      </c>
      <c r="AKW26" s="120" t="s">
        <v>105</v>
      </c>
      <c r="AKX26" s="120" t="s">
        <v>105</v>
      </c>
      <c r="AKY26" s="120" t="s">
        <v>105</v>
      </c>
      <c r="AKZ26" s="120" t="s">
        <v>105</v>
      </c>
      <c r="ALA26" s="120" t="s">
        <v>105</v>
      </c>
      <c r="ALB26" s="120" t="s">
        <v>105</v>
      </c>
      <c r="ALC26" s="120" t="s">
        <v>105</v>
      </c>
      <c r="ALD26" s="120" t="s">
        <v>105</v>
      </c>
      <c r="ALE26" s="120" t="s">
        <v>105</v>
      </c>
      <c r="ALF26" s="120" t="s">
        <v>105</v>
      </c>
      <c r="ALG26" s="120" t="s">
        <v>105</v>
      </c>
      <c r="ALH26" s="120" t="s">
        <v>105</v>
      </c>
      <c r="ALI26" s="120" t="s">
        <v>105</v>
      </c>
      <c r="ALJ26" s="120" t="s">
        <v>105</v>
      </c>
      <c r="ALK26" s="120" t="s">
        <v>105</v>
      </c>
      <c r="ALL26" s="120" t="s">
        <v>105</v>
      </c>
      <c r="ALM26" s="120" t="s">
        <v>105</v>
      </c>
      <c r="ALN26" s="120"/>
    </row>
    <row r="27" spans="1:1002" hidden="1">
      <c r="A27" s="119">
        <v>26</v>
      </c>
      <c r="B27" s="120">
        <v>0.42920540829226939</v>
      </c>
      <c r="C27" s="120">
        <v>0.42920540829226939</v>
      </c>
      <c r="D27" s="120">
        <v>0.42874345102051215</v>
      </c>
      <c r="E27" s="120">
        <v>0.42874345102051192</v>
      </c>
      <c r="F27" s="120">
        <v>0.4282803914470581</v>
      </c>
      <c r="G27" s="120">
        <v>0.42828039144705804</v>
      </c>
      <c r="H27" s="120">
        <v>0.42781622534152852</v>
      </c>
      <c r="I27" s="120">
        <v>0.42781622534152841</v>
      </c>
      <c r="J27" s="120">
        <v>0.42735094845117538</v>
      </c>
      <c r="K27" s="120">
        <v>0.42735094845117527</v>
      </c>
      <c r="L27" s="120">
        <v>0.4268845565007458</v>
      </c>
      <c r="M27" s="120">
        <v>0.42688455650074564</v>
      </c>
      <c r="N27" s="120">
        <v>0.42641704519233925</v>
      </c>
      <c r="O27" s="120">
        <v>0.42641704519233897</v>
      </c>
      <c r="P27" s="120">
        <v>0.42594841020526775</v>
      </c>
      <c r="Q27" s="120">
        <v>0.42594841020526775</v>
      </c>
      <c r="R27" s="120">
        <v>0.42547864719591244</v>
      </c>
      <c r="S27" s="120">
        <v>0.42547864719591305</v>
      </c>
      <c r="T27" s="120">
        <v>0.42500775179758099</v>
      </c>
      <c r="U27" s="120">
        <v>0.42500775179758127</v>
      </c>
      <c r="V27" s="120">
        <v>0.42453571962036341</v>
      </c>
      <c r="W27" s="120">
        <v>0.42453571962036313</v>
      </c>
      <c r="X27" s="120">
        <v>0.42406254625098649</v>
      </c>
      <c r="Y27" s="120">
        <v>0.42406254625098633</v>
      </c>
      <c r="Z27" s="120">
        <v>0.42358822725266726</v>
      </c>
      <c r="AA27" s="120">
        <v>0.42358822725266754</v>
      </c>
      <c r="AB27" s="120">
        <v>0.42311275816496868</v>
      </c>
      <c r="AC27" s="120">
        <v>0.42311275816496918</v>
      </c>
      <c r="AD27" s="120">
        <v>0.42263613450364651</v>
      </c>
      <c r="AE27" s="120">
        <v>0.42263613450364684</v>
      </c>
      <c r="AF27" s="120">
        <v>0.4221583517605042</v>
      </c>
      <c r="AG27" s="120">
        <v>0.42215835176050448</v>
      </c>
      <c r="AH27" s="120">
        <v>0.42167940540324172</v>
      </c>
      <c r="AI27" s="120">
        <v>0.42167940540324178</v>
      </c>
      <c r="AJ27" s="120">
        <v>0.42119929087530272</v>
      </c>
      <c r="AK27" s="120">
        <v>0.421199290875303</v>
      </c>
      <c r="AL27" s="120">
        <v>0.42071800359572531</v>
      </c>
      <c r="AM27" s="120">
        <v>0.42071800359572525</v>
      </c>
      <c r="AN27" s="120">
        <v>0.42023553895898458</v>
      </c>
      <c r="AO27" s="120">
        <v>0.42023553895898513</v>
      </c>
      <c r="AP27" s="120">
        <v>0.41975189233484345</v>
      </c>
      <c r="AQ27" s="120">
        <v>0.41975189233484345</v>
      </c>
      <c r="AR27" s="120">
        <v>0.41926705906819245</v>
      </c>
      <c r="AS27" s="120">
        <v>0.41926705906819256</v>
      </c>
      <c r="AT27" s="120">
        <v>0.41878103447889714</v>
      </c>
      <c r="AU27" s="120">
        <v>0.41878103447889747</v>
      </c>
      <c r="AV27" s="120">
        <v>0.41829381386163833</v>
      </c>
      <c r="AW27" s="120">
        <v>0.41829381386163866</v>
      </c>
      <c r="AX27" s="120">
        <v>0.41780539248575421</v>
      </c>
      <c r="AY27" s="120">
        <v>0.41780539248575421</v>
      </c>
      <c r="AZ27" s="120">
        <v>0.41731576559508088</v>
      </c>
      <c r="BA27" s="120">
        <v>0.41731576559508088</v>
      </c>
      <c r="BB27" s="120">
        <v>0.41682492840779123</v>
      </c>
      <c r="BC27" s="120">
        <v>0.41682492840779145</v>
      </c>
      <c r="BD27" s="120">
        <v>0.41633287611623482</v>
      </c>
      <c r="BE27" s="120">
        <v>0.41633287611623465</v>
      </c>
      <c r="BF27" s="120">
        <v>0.41583960388677255</v>
      </c>
      <c r="BG27" s="120">
        <v>0.41583960388677266</v>
      </c>
      <c r="BH27" s="120">
        <v>0.41534510685961429</v>
      </c>
      <c r="BI27" s="120">
        <v>0.41534510685961445</v>
      </c>
      <c r="BJ27" s="120">
        <v>0.41484938014865436</v>
      </c>
      <c r="BK27" s="120">
        <v>0.41484938014865436</v>
      </c>
      <c r="BL27" s="120">
        <v>0.41435241884130319</v>
      </c>
      <c r="BM27" s="120">
        <v>0.41435241884130358</v>
      </c>
      <c r="BN27" s="120">
        <v>0.41385421799832345</v>
      </c>
      <c r="BO27" s="120">
        <v>0.41385421799832334</v>
      </c>
      <c r="BP27" s="120">
        <v>0.41335477265365772</v>
      </c>
      <c r="BQ27" s="120">
        <v>0.41335477265365811</v>
      </c>
      <c r="BR27" s="120">
        <v>0.41285407781426259</v>
      </c>
      <c r="BS27" s="120">
        <v>0.41285407781426309</v>
      </c>
      <c r="BT27" s="120">
        <v>0.41235212845993546</v>
      </c>
      <c r="BU27" s="120">
        <v>0.4123521284599358</v>
      </c>
      <c r="BV27" s="120">
        <v>0.41184891954314434</v>
      </c>
      <c r="BW27" s="120">
        <v>0.41184891954314401</v>
      </c>
      <c r="BX27" s="120">
        <v>0.41134444598885395</v>
      </c>
      <c r="BY27" s="120">
        <v>0.4113444459888545</v>
      </c>
      <c r="BZ27" s="120">
        <v>0.41083870269435352</v>
      </c>
      <c r="CA27" s="120">
        <v>0.41083870269435419</v>
      </c>
      <c r="CB27" s="120">
        <v>0.41033168452907931</v>
      </c>
      <c r="CC27" s="120">
        <v>0.41033168452907931</v>
      </c>
      <c r="CD27" s="120">
        <v>0.40982338633443843</v>
      </c>
      <c r="CE27" s="120">
        <v>0.40982338633443904</v>
      </c>
      <c r="CF27" s="120">
        <v>0.4093138029236334</v>
      </c>
      <c r="CG27" s="120">
        <v>0.40931380292363345</v>
      </c>
      <c r="CH27" s="120">
        <v>0.40880292908148103</v>
      </c>
      <c r="CI27" s="120">
        <v>0.40880292908148108</v>
      </c>
      <c r="CJ27" s="120">
        <v>0.40829075956423527</v>
      </c>
      <c r="CK27" s="120">
        <v>0.408290759564235</v>
      </c>
      <c r="CL27" s="120">
        <v>0.40777728909940364</v>
      </c>
      <c r="CM27" s="120">
        <v>0.40777728909940297</v>
      </c>
      <c r="CN27" s="120">
        <v>0.40726251238556521</v>
      </c>
      <c r="CO27" s="120">
        <v>0.40726251238556505</v>
      </c>
      <c r="CP27" s="120">
        <v>0.40674642409218942</v>
      </c>
      <c r="CQ27" s="120">
        <v>0.40674642409218903</v>
      </c>
      <c r="CR27" s="120">
        <v>0.40622901885944868</v>
      </c>
      <c r="CS27" s="120">
        <v>0.4062290188594489</v>
      </c>
      <c r="CT27" s="120">
        <v>0.40571029129803554</v>
      </c>
      <c r="CU27" s="120">
        <v>0.40571029129803587</v>
      </c>
      <c r="CV27" s="120">
        <v>0.40519023598897214</v>
      </c>
      <c r="CW27" s="120">
        <v>0.40519023598897203</v>
      </c>
      <c r="CX27" s="120">
        <v>0.40466884748342452</v>
      </c>
      <c r="CY27" s="120">
        <v>0.40466884748342441</v>
      </c>
      <c r="CZ27" s="120">
        <v>0.40414612030251273</v>
      </c>
      <c r="DA27" s="120">
        <v>0.40414612030251279</v>
      </c>
      <c r="DB27" s="120">
        <v>0.40362204893711978</v>
      </c>
      <c r="DC27" s="120">
        <v>0.40362204893712028</v>
      </c>
      <c r="DD27" s="120">
        <v>0.40309662784769951</v>
      </c>
      <c r="DE27" s="120">
        <v>0.40309662784769956</v>
      </c>
      <c r="DF27" s="120">
        <v>0.40256985146408397</v>
      </c>
      <c r="DG27" s="120">
        <v>0.40256985146408408</v>
      </c>
      <c r="DH27" s="120">
        <v>0.40204171418528856</v>
      </c>
      <c r="DI27" s="120">
        <v>0.40204171418528889</v>
      </c>
      <c r="DJ27" s="120">
        <v>0.40151221037931689</v>
      </c>
      <c r="DK27" s="120">
        <v>0.401512210379317</v>
      </c>
      <c r="DL27" s="120">
        <v>0.40098133438296429</v>
      </c>
      <c r="DM27" s="120">
        <v>0.40098133438296429</v>
      </c>
      <c r="DN27" s="120">
        <v>0.40044908050161759</v>
      </c>
      <c r="DO27" s="120">
        <v>0.40044908050161693</v>
      </c>
      <c r="DP27" s="120">
        <v>0.39991544300905774</v>
      </c>
      <c r="DQ27" s="120">
        <v>0.3999154430090579</v>
      </c>
      <c r="DR27" s="120">
        <v>0.39938041614726061</v>
      </c>
      <c r="DS27" s="120">
        <v>0.39938041614726039</v>
      </c>
      <c r="DT27" s="120">
        <v>0.39884399412619043</v>
      </c>
      <c r="DU27" s="120">
        <v>0.39884399412619043</v>
      </c>
      <c r="DV27" s="120">
        <v>0.39830617112360156</v>
      </c>
      <c r="DW27" s="120">
        <v>0.39830617112360128</v>
      </c>
      <c r="DX27" s="120">
        <v>0.39776694128483009</v>
      </c>
      <c r="DY27" s="120">
        <v>0.39776694128483031</v>
      </c>
      <c r="DZ27" s="120">
        <v>0.39722629872259135</v>
      </c>
      <c r="EA27" s="120">
        <v>0.39722629872259163</v>
      </c>
      <c r="EB27" s="120">
        <v>0.3966842375167714</v>
      </c>
      <c r="EC27" s="120">
        <v>0.39668423751677179</v>
      </c>
      <c r="ED27" s="120">
        <v>0.39614075171421748</v>
      </c>
      <c r="EE27" s="120">
        <v>0.3961407517142177</v>
      </c>
      <c r="EF27" s="120">
        <v>0.39559583532853188</v>
      </c>
      <c r="EG27" s="120">
        <v>0.39559583532853165</v>
      </c>
      <c r="EH27" s="120">
        <v>0.39504948233985793</v>
      </c>
      <c r="EI27" s="120">
        <v>0.39504948233985815</v>
      </c>
      <c r="EJ27" s="120">
        <v>0.39450168669466912</v>
      </c>
      <c r="EK27" s="120">
        <v>0.39450168669466934</v>
      </c>
      <c r="EL27" s="120">
        <v>0.39395244230555687</v>
      </c>
      <c r="EM27" s="120">
        <v>0.39395244230555637</v>
      </c>
      <c r="EN27" s="120">
        <v>0.39340174305101228</v>
      </c>
      <c r="EO27" s="120">
        <v>0.39340174305101261</v>
      </c>
      <c r="EP27" s="120">
        <v>0.39284958277521592</v>
      </c>
      <c r="EQ27" s="120">
        <v>0.39284958277521598</v>
      </c>
      <c r="ER27" s="120">
        <v>0.39229595528781425</v>
      </c>
      <c r="ES27" s="120">
        <v>0.39229595528781436</v>
      </c>
      <c r="ET27" s="120">
        <v>0.39174085436370526</v>
      </c>
      <c r="EU27" s="120">
        <v>0.39174085436370526</v>
      </c>
      <c r="EV27" s="120">
        <v>0.39118427374281706</v>
      </c>
      <c r="EW27" s="120">
        <v>0.391184273742817</v>
      </c>
      <c r="EX27" s="120">
        <v>0.39062620712988677</v>
      </c>
      <c r="EY27" s="120">
        <v>0.39062620712988699</v>
      </c>
      <c r="EZ27" s="120">
        <v>0.39006664819423886</v>
      </c>
      <c r="FA27" s="120">
        <v>0.39006664819423931</v>
      </c>
      <c r="FB27" s="120">
        <v>0.38950559056956063</v>
      </c>
      <c r="FC27" s="120">
        <v>0.38950559056956074</v>
      </c>
      <c r="FD27" s="120">
        <v>0.38894302785367629</v>
      </c>
      <c r="FE27" s="120">
        <v>0.38894302785367629</v>
      </c>
      <c r="FF27" s="120">
        <v>0.38837895360832275</v>
      </c>
      <c r="FG27" s="120">
        <v>0.3883789536083227</v>
      </c>
      <c r="FH27" s="120">
        <v>0.38781336135892019</v>
      </c>
      <c r="FI27" s="120">
        <v>0.38781336135892053</v>
      </c>
      <c r="FJ27" s="120">
        <v>0.38724624459434392</v>
      </c>
      <c r="FK27" s="120">
        <v>0.38724624459434392</v>
      </c>
      <c r="FL27" s="120">
        <v>0.38667759676669444</v>
      </c>
      <c r="FM27" s="120">
        <v>0.38667759676669428</v>
      </c>
      <c r="FN27" s="120">
        <v>0.38610741129106352</v>
      </c>
      <c r="FO27" s="120">
        <v>0.38610741129106335</v>
      </c>
      <c r="FP27" s="120">
        <v>0.38553568154530488</v>
      </c>
      <c r="FQ27" s="120">
        <v>0.38553568154530476</v>
      </c>
      <c r="FR27" s="120">
        <v>0.38496240086979772</v>
      </c>
      <c r="FS27" s="120">
        <v>0.38496240086979805</v>
      </c>
      <c r="FT27" s="120">
        <v>0.3843875625672119</v>
      </c>
      <c r="FU27" s="120">
        <v>0.38438756256721252</v>
      </c>
      <c r="FV27" s="120">
        <v>0.3838111599022721</v>
      </c>
      <c r="FW27" s="120">
        <v>0.38381115990227221</v>
      </c>
      <c r="FX27" s="120">
        <v>0.38323318610151608</v>
      </c>
      <c r="FY27" s="120">
        <v>0.38323318610151652</v>
      </c>
      <c r="FZ27" s="120">
        <v>0.3826536343530621</v>
      </c>
      <c r="GA27" s="120">
        <v>0.38265363435306182</v>
      </c>
      <c r="GB27" s="120">
        <v>0.38207249780636066</v>
      </c>
      <c r="GC27" s="120">
        <v>0.38207249780636082</v>
      </c>
      <c r="GD27" s="120">
        <v>0.3814897695719594</v>
      </c>
      <c r="GE27" s="120">
        <v>0.38148976957195929</v>
      </c>
      <c r="GF27" s="120">
        <v>0.38090544272125576</v>
      </c>
      <c r="GG27" s="120">
        <v>0.38090544272125554</v>
      </c>
      <c r="GH27" s="120">
        <v>0.38031951028625349</v>
      </c>
      <c r="GI27" s="120">
        <v>0.38031951028625371</v>
      </c>
      <c r="GJ27" s="120">
        <v>0.37973196525931879</v>
      </c>
      <c r="GK27" s="120">
        <v>0.37973196525931902</v>
      </c>
      <c r="GL27" s="120">
        <v>0.37914280059293104</v>
      </c>
      <c r="GM27" s="120">
        <v>0.37914280059293071</v>
      </c>
      <c r="GN27" s="120">
        <v>0.37855200919943521</v>
      </c>
      <c r="GO27" s="120">
        <v>0.37855200919943549</v>
      </c>
      <c r="GP27" s="120">
        <v>0.37795958395079493</v>
      </c>
      <c r="GQ27" s="120">
        <v>0.37795958395079476</v>
      </c>
      <c r="GR27" s="120">
        <v>0.37736551767833876</v>
      </c>
      <c r="GS27" s="120">
        <v>0.37736551767833848</v>
      </c>
      <c r="GT27" s="120">
        <v>0.37676980317250935</v>
      </c>
      <c r="GU27" s="120">
        <v>0.37676980317250897</v>
      </c>
      <c r="GV27" s="120">
        <v>0.3761724331826114</v>
      </c>
      <c r="GW27" s="120">
        <v>0.37617243318261123</v>
      </c>
      <c r="GX27" s="120">
        <v>0.37557340041655662</v>
      </c>
      <c r="GY27" s="120">
        <v>0.37557340041655607</v>
      </c>
      <c r="GZ27" s="120">
        <v>0.37497269754060869</v>
      </c>
      <c r="HA27" s="120">
        <v>0.37497269754060869</v>
      </c>
      <c r="HB27" s="120">
        <v>0.374370317179126</v>
      </c>
      <c r="HC27" s="120">
        <v>0.37437031717912611</v>
      </c>
      <c r="HD27" s="120">
        <v>0.37376625191430524</v>
      </c>
      <c r="HE27" s="120">
        <v>0.37376625191430535</v>
      </c>
      <c r="HF27" s="120">
        <v>0.37316049428592102</v>
      </c>
      <c r="HG27" s="120">
        <v>0.37316049428592107</v>
      </c>
      <c r="HH27" s="120">
        <v>0.37255303679106611</v>
      </c>
      <c r="HI27" s="120">
        <v>0.37255303679106583</v>
      </c>
      <c r="HJ27" s="120">
        <v>0.371943871883892</v>
      </c>
      <c r="HK27" s="120">
        <v>0.37194387188389222</v>
      </c>
      <c r="HL27" s="120">
        <v>0.37133299197534475</v>
      </c>
      <c r="HM27" s="120">
        <v>0.37133299197534458</v>
      </c>
      <c r="HN27" s="120">
        <v>0.37072038943290109</v>
      </c>
      <c r="HO27" s="120">
        <v>0.37072038943290025</v>
      </c>
      <c r="HP27" s="120">
        <v>0.37010605658030593</v>
      </c>
      <c r="HQ27" s="120">
        <v>0.37010605658030576</v>
      </c>
      <c r="HR27" s="120">
        <v>0.36948998569730679</v>
      </c>
      <c r="HS27" s="120">
        <v>0.36948998569730673</v>
      </c>
      <c r="HT27" s="120">
        <v>0.36887216901938635</v>
      </c>
      <c r="HU27" s="120">
        <v>0.36887216901938574</v>
      </c>
      <c r="HV27" s="120">
        <v>0.36825259873749167</v>
      </c>
      <c r="HW27" s="120">
        <v>0.3682525987374915</v>
      </c>
      <c r="HX27" s="120">
        <v>0.36763126699777293</v>
      </c>
      <c r="HY27" s="120">
        <v>0.36763126699777315</v>
      </c>
      <c r="HZ27" s="120">
        <v>0.36700816590130891</v>
      </c>
      <c r="IA27" s="120">
        <v>0.36700816590130869</v>
      </c>
      <c r="IB27" s="120">
        <v>0.36638328750383486</v>
      </c>
      <c r="IC27" s="120">
        <v>0.36638328750383475</v>
      </c>
      <c r="ID27" s="120">
        <v>0.36575662381547597</v>
      </c>
      <c r="IE27" s="120">
        <v>0.36575662381547541</v>
      </c>
      <c r="IF27" s="120">
        <v>0.36512816680047094</v>
      </c>
      <c r="IG27" s="120">
        <v>0.36512816680047105</v>
      </c>
      <c r="IH27" s="120">
        <v>0.36449790837690216</v>
      </c>
      <c r="II27" s="120">
        <v>0.36449790837690166</v>
      </c>
      <c r="IJ27" s="120">
        <v>0.3638658404164169</v>
      </c>
      <c r="IK27" s="120">
        <v>0.36386584041641679</v>
      </c>
      <c r="IL27" s="120">
        <v>0.36323195474395625</v>
      </c>
      <c r="IM27" s="120">
        <v>0.36323195474395642</v>
      </c>
      <c r="IN27" s="120">
        <v>0.36259624313747896</v>
      </c>
      <c r="IO27" s="120">
        <v>0.36259624313747907</v>
      </c>
      <c r="IP27" s="120">
        <v>0.36195869732768116</v>
      </c>
      <c r="IQ27" s="120">
        <v>0.36195869732768154</v>
      </c>
      <c r="IR27" s="120">
        <v>0.36131930899772446</v>
      </c>
      <c r="IS27" s="120">
        <v>0.36131930899772452</v>
      </c>
      <c r="IT27" s="120">
        <v>0.36067806978295336</v>
      </c>
      <c r="IU27" s="120">
        <v>0.36067806978295291</v>
      </c>
      <c r="IV27" s="120">
        <v>0.3600349712706179</v>
      </c>
      <c r="IW27" s="120">
        <v>0.36003497127061823</v>
      </c>
      <c r="IX27" s="120">
        <v>0.35939000499959672</v>
      </c>
      <c r="IY27" s="120">
        <v>0.35939000499959689</v>
      </c>
      <c r="IZ27" s="120">
        <v>0.35874316246011217</v>
      </c>
      <c r="JA27" s="120">
        <v>0.35874316246011201</v>
      </c>
      <c r="JB27" s="120">
        <v>0.35809443509345362</v>
      </c>
      <c r="JC27" s="120">
        <v>0.35809443509345384</v>
      </c>
      <c r="JD27" s="120">
        <v>0.35744381429169492</v>
      </c>
      <c r="JE27" s="120">
        <v>0.35744381429169475</v>
      </c>
      <c r="JF27" s="120">
        <v>0.35679129139741272</v>
      </c>
      <c r="JG27" s="120">
        <v>0.35679129139741284</v>
      </c>
      <c r="JH27" s="120">
        <v>0.35613685770340403</v>
      </c>
      <c r="JI27" s="120">
        <v>0.35613685770340386</v>
      </c>
      <c r="JJ27" s="120">
        <v>0.35548050445240453</v>
      </c>
      <c r="JK27" s="120">
        <v>0.3554805044524047</v>
      </c>
      <c r="JL27" s="120">
        <v>0.35482222283680487</v>
      </c>
      <c r="JM27" s="120">
        <v>0.35482222283680515</v>
      </c>
      <c r="JN27" s="120">
        <v>0.35416200399836761</v>
      </c>
      <c r="JO27" s="120">
        <v>0.35416200399836778</v>
      </c>
      <c r="JP27" s="120">
        <v>0.35349983902794546</v>
      </c>
      <c r="JQ27" s="120">
        <v>0.35349983902794513</v>
      </c>
      <c r="JR27" s="120">
        <v>0.35283571896519283</v>
      </c>
      <c r="JS27" s="120">
        <v>0.35283571896519289</v>
      </c>
      <c r="JT27" s="120">
        <v>0.35216963479828822</v>
      </c>
      <c r="JU27" s="120">
        <v>0.35216963479828806</v>
      </c>
      <c r="JV27" s="120">
        <v>0.35150157746364508</v>
      </c>
      <c r="JW27" s="120">
        <v>0.35150157746364563</v>
      </c>
      <c r="JX27" s="120">
        <v>0.35083153784563104</v>
      </c>
      <c r="JY27" s="120">
        <v>0.35083153784563104</v>
      </c>
      <c r="JZ27" s="120">
        <v>0.3501595067762816</v>
      </c>
      <c r="KA27" s="120">
        <v>0.35015950677628205</v>
      </c>
      <c r="KB27" s="120">
        <v>0.34948547503501776</v>
      </c>
      <c r="KC27" s="120">
        <v>0.34948547503501831</v>
      </c>
      <c r="KD27" s="120">
        <v>0.34880943334836201</v>
      </c>
      <c r="KE27" s="120">
        <v>0.34880943334836184</v>
      </c>
      <c r="KF27" s="120">
        <v>0.34813137238965192</v>
      </c>
      <c r="KG27" s="120">
        <v>0.3481313723896523</v>
      </c>
      <c r="KH27" s="120">
        <v>0.3474512827787623</v>
      </c>
      <c r="KI27" s="120">
        <v>0.34745128277876214</v>
      </c>
      <c r="KJ27" s="120">
        <v>0.34676915508181616</v>
      </c>
      <c r="KK27" s="120">
        <v>0.34676915508181627</v>
      </c>
      <c r="KL27" s="120">
        <v>0.34608497981090641</v>
      </c>
      <c r="KM27" s="120">
        <v>0.34608497981090641</v>
      </c>
      <c r="KN27" s="120">
        <v>0.34539874742381155</v>
      </c>
      <c r="KO27" s="120">
        <v>0.3453987474238116</v>
      </c>
      <c r="KP27" s="120">
        <v>0.34471044832371367</v>
      </c>
      <c r="KQ27" s="120">
        <v>0.34471044832371395</v>
      </c>
      <c r="KR27" s="120">
        <v>0.34402007285892044</v>
      </c>
      <c r="KS27" s="120">
        <v>0.34402007285892</v>
      </c>
      <c r="KT27" s="120">
        <v>0.34332761132258022</v>
      </c>
      <c r="KU27" s="120">
        <v>0.34332761132258044</v>
      </c>
      <c r="KV27" s="120">
        <v>0.34263305395240756</v>
      </c>
      <c r="KW27" s="120">
        <v>0.34263305395240778</v>
      </c>
      <c r="KX27" s="120">
        <v>0.34193639093040223</v>
      </c>
      <c r="KY27" s="120">
        <v>0.34193639093040207</v>
      </c>
      <c r="KZ27" s="120">
        <v>0.34123761238256944</v>
      </c>
      <c r="LA27" s="120">
        <v>0.34123761238256983</v>
      </c>
      <c r="LB27" s="120">
        <v>0.34053670837864913</v>
      </c>
      <c r="LC27" s="120">
        <v>0.3405367083786493</v>
      </c>
      <c r="LD27" s="120">
        <v>0.33983366893183525</v>
      </c>
      <c r="LE27" s="120">
        <v>0.3398336689318352</v>
      </c>
      <c r="LF27" s="120">
        <v>0.33912848399850481</v>
      </c>
      <c r="LG27" s="120">
        <v>0.33912848399850509</v>
      </c>
      <c r="LH27" s="120">
        <v>0.3384211434779455</v>
      </c>
      <c r="LI27" s="120">
        <v>0.33842114347794522</v>
      </c>
      <c r="LJ27" s="120">
        <v>0.33771163721208242</v>
      </c>
      <c r="LK27" s="120">
        <v>0.33771163721208197</v>
      </c>
      <c r="LL27" s="120">
        <v>0.33699995498521057</v>
      </c>
      <c r="LM27" s="120">
        <v>0.33699995498521068</v>
      </c>
      <c r="LN27" s="120">
        <v>0.3362860865237286</v>
      </c>
      <c r="LO27" s="120">
        <v>0.33628608652372854</v>
      </c>
      <c r="LP27" s="120">
        <v>0.33557002149586973</v>
      </c>
      <c r="LQ27" s="120">
        <v>0.33557002149586956</v>
      </c>
      <c r="LR27" s="120">
        <v>0.33485174951143937</v>
      </c>
      <c r="LS27" s="120">
        <v>0.33485174951143953</v>
      </c>
      <c r="LT27" s="120">
        <v>0.33413126012155664</v>
      </c>
      <c r="LU27" s="120">
        <v>0.33413126012155642</v>
      </c>
      <c r="LV27" s="120">
        <v>0.33340854281838883</v>
      </c>
      <c r="LW27" s="120">
        <v>0.33340854281838883</v>
      </c>
      <c r="LX27" s="120">
        <v>0.33268358703490059</v>
      </c>
      <c r="LY27" s="120">
        <v>0.33268358703490059</v>
      </c>
      <c r="LZ27" s="120">
        <v>0.33195638214459566</v>
      </c>
      <c r="MA27" s="120">
        <v>0.33195638214459539</v>
      </c>
      <c r="MB27" s="120">
        <v>0.33122691746126787</v>
      </c>
      <c r="MC27" s="120">
        <v>0.33122691746126798</v>
      </c>
      <c r="MD27" s="120">
        <v>0.33049518223875002</v>
      </c>
      <c r="ME27" s="120">
        <v>0.33049518223874941</v>
      </c>
      <c r="MF27" s="120">
        <v>0.32976116567066982</v>
      </c>
      <c r="MG27" s="120">
        <v>0.32976116567066971</v>
      </c>
      <c r="MH27" s="120">
        <v>0.32902485689020705</v>
      </c>
      <c r="MI27" s="120">
        <v>0.32902485689020677</v>
      </c>
      <c r="MJ27" s="120">
        <v>0.3282862449698537</v>
      </c>
      <c r="MK27" s="120">
        <v>0.32828624496985359</v>
      </c>
      <c r="ML27" s="120">
        <v>0.32754531892117833</v>
      </c>
      <c r="MM27" s="120">
        <v>0.32754531892117816</v>
      </c>
      <c r="MN27" s="120">
        <v>0.32680206769459602</v>
      </c>
      <c r="MO27" s="120">
        <v>0.32680206769459597</v>
      </c>
      <c r="MP27" s="120">
        <v>0.3260564801791368</v>
      </c>
      <c r="MQ27" s="120">
        <v>0.32605648017913691</v>
      </c>
      <c r="MR27" s="120">
        <v>0.32530854520222446</v>
      </c>
      <c r="MS27" s="120">
        <v>0.3253085452022243</v>
      </c>
      <c r="MT27" s="120">
        <v>0.32455825152945744</v>
      </c>
      <c r="MU27" s="120">
        <v>0.32455825152945772</v>
      </c>
      <c r="MV27" s="120">
        <v>0.3238055878643909</v>
      </c>
      <c r="MW27" s="120">
        <v>0.32380558786439123</v>
      </c>
      <c r="MX27" s="120">
        <v>0.32305054284832774</v>
      </c>
      <c r="MY27" s="120">
        <v>0.32305054284832763</v>
      </c>
      <c r="MZ27" s="120">
        <v>0.32229310506011444</v>
      </c>
      <c r="NA27" s="120">
        <v>0.32229310506011416</v>
      </c>
      <c r="NB27" s="120">
        <v>0.32153326301593782</v>
      </c>
      <c r="NC27" s="120">
        <v>0.32153326301593765</v>
      </c>
      <c r="ND27" s="120">
        <v>0.32077100516913271</v>
      </c>
      <c r="NE27" s="120">
        <v>0.32077100516913276</v>
      </c>
      <c r="NF27" s="120">
        <v>0.32000631990999256</v>
      </c>
      <c r="NG27" s="120">
        <v>0.32000631990999223</v>
      </c>
      <c r="NH27" s="120">
        <v>0.31923919556558422</v>
      </c>
      <c r="NI27" s="120">
        <v>0.31923919556558394</v>
      </c>
      <c r="NJ27" s="120">
        <v>0.31846962039957172</v>
      </c>
      <c r="NK27" s="120">
        <v>0.31846962039957183</v>
      </c>
      <c r="NL27" s="120">
        <v>0.31769758261204734</v>
      </c>
      <c r="NM27" s="120">
        <v>0.31769758261204667</v>
      </c>
      <c r="NN27" s="120">
        <v>0.3169230703393629</v>
      </c>
      <c r="NO27" s="120">
        <v>0.31692307033936279</v>
      </c>
      <c r="NP27" s="120">
        <v>0.31614607165397851</v>
      </c>
      <c r="NQ27" s="120">
        <v>0.31614607165397812</v>
      </c>
      <c r="NR27" s="120">
        <v>0.31536657456430811</v>
      </c>
      <c r="NS27" s="120">
        <v>0.31536657456430811</v>
      </c>
      <c r="NT27" s="120">
        <v>0.31458456701458093</v>
      </c>
      <c r="NU27" s="120">
        <v>0.31458456701458137</v>
      </c>
      <c r="NV27" s="120">
        <v>0.31380003688470376</v>
      </c>
      <c r="NW27" s="120">
        <v>0.31380003688470437</v>
      </c>
      <c r="NX27" s="120">
        <v>0.31301297199013778</v>
      </c>
      <c r="NY27" s="120">
        <v>0.31301297199013794</v>
      </c>
      <c r="NZ27" s="120">
        <v>0.31222336008177948</v>
      </c>
      <c r="OA27" s="120">
        <v>0.31222336008177876</v>
      </c>
      <c r="OB27" s="120">
        <v>0.31143118884585147</v>
      </c>
      <c r="OC27" s="120">
        <v>0.31143118884585125</v>
      </c>
      <c r="OD27" s="120">
        <v>0.31063644590380607</v>
      </c>
      <c r="OE27" s="120">
        <v>0.31063644590380596</v>
      </c>
      <c r="OF27" s="120">
        <v>0.30983911881223258</v>
      </c>
      <c r="OG27" s="120">
        <v>0.30983911881223297</v>
      </c>
      <c r="OH27" s="120">
        <v>0.30903919506277983</v>
      </c>
      <c r="OI27" s="120">
        <v>0.30903919506277988</v>
      </c>
      <c r="OJ27" s="120">
        <v>0.30823666208208605</v>
      </c>
      <c r="OK27" s="120">
        <v>0.30823666208208605</v>
      </c>
      <c r="OL27" s="120">
        <v>0.30743150723171953</v>
      </c>
      <c r="OM27" s="120">
        <v>0.30743150723171991</v>
      </c>
      <c r="ON27" s="120">
        <v>0.30662371780813341</v>
      </c>
      <c r="OO27" s="120">
        <v>0.30662371780813363</v>
      </c>
      <c r="OP27" s="120">
        <v>0.30581328104262895</v>
      </c>
      <c r="OQ27" s="120">
        <v>0.30581328104262906</v>
      </c>
      <c r="OR27" s="120">
        <v>0.30500018410133228</v>
      </c>
      <c r="OS27" s="120">
        <v>0.30500018410133228</v>
      </c>
      <c r="OT27" s="120">
        <v>0.30418441408518465</v>
      </c>
      <c r="OU27" s="120">
        <v>0.30418441408518448</v>
      </c>
      <c r="OV27" s="120">
        <v>0.30336595802994265</v>
      </c>
      <c r="OW27" s="120">
        <v>0.30336595802994282</v>
      </c>
      <c r="OX27" s="120">
        <v>0.30254480290619695</v>
      </c>
      <c r="OY27" s="120">
        <v>0.30254480290619651</v>
      </c>
      <c r="OZ27" s="120">
        <v>0.30172093561939795</v>
      </c>
      <c r="PA27" s="120">
        <v>0.301720935619398</v>
      </c>
      <c r="PB27" s="120">
        <v>0.30089434300990614</v>
      </c>
      <c r="PC27" s="120">
        <v>0.30089434300990642</v>
      </c>
      <c r="PD27" s="120">
        <v>0.30006501185304452</v>
      </c>
      <c r="PE27" s="120">
        <v>0.30006501185304485</v>
      </c>
      <c r="PF27" s="120">
        <v>0.29923292885918118</v>
      </c>
      <c r="PG27" s="120">
        <v>0.29923292885918135</v>
      </c>
      <c r="PH27" s="120">
        <v>0.29839808067381468</v>
      </c>
      <c r="PI27" s="120">
        <v>0.29839808067381501</v>
      </c>
      <c r="PJ27" s="120">
        <v>0.29756045387768615</v>
      </c>
      <c r="PK27" s="120">
        <v>0.29756045387768604</v>
      </c>
      <c r="PL27" s="120">
        <v>0.2967200349869028</v>
      </c>
      <c r="PM27" s="120">
        <v>0.29672003498690241</v>
      </c>
      <c r="PN27" s="120">
        <v>0.29587681045308306</v>
      </c>
      <c r="PO27" s="120">
        <v>0.29587681045308278</v>
      </c>
      <c r="PP27" s="120">
        <v>0.29503076666351946</v>
      </c>
      <c r="PQ27" s="120">
        <v>0.29503076666352002</v>
      </c>
      <c r="PR27" s="120">
        <v>0.29418188994135963</v>
      </c>
      <c r="PS27" s="120">
        <v>0.29418188994135935</v>
      </c>
      <c r="PT27" s="120">
        <v>0.29333016654580824</v>
      </c>
      <c r="PU27" s="120">
        <v>0.29333016654580851</v>
      </c>
      <c r="PV27" s="120">
        <v>0.2924755826723513</v>
      </c>
      <c r="PW27" s="120">
        <v>0.29247558267235091</v>
      </c>
      <c r="PX27" s="120">
        <v>0.29161812445299945</v>
      </c>
      <c r="PY27" s="120">
        <v>0.29161812445299912</v>
      </c>
      <c r="PZ27" s="120">
        <v>0.29075777795655394</v>
      </c>
      <c r="QA27" s="120">
        <v>0.29075777795655428</v>
      </c>
      <c r="QB27" s="120">
        <v>0.28989452918890041</v>
      </c>
      <c r="QC27" s="120">
        <v>0.28989452918890035</v>
      </c>
      <c r="QD27" s="120">
        <v>0.28902836409331834</v>
      </c>
      <c r="QE27" s="120">
        <v>0.28902836409331806</v>
      </c>
      <c r="QF27" s="120">
        <v>0.28815926855082058</v>
      </c>
      <c r="QG27" s="120">
        <v>0.2881592685508203</v>
      </c>
      <c r="QH27" s="120">
        <v>0.28728722838052034</v>
      </c>
      <c r="QI27" s="120">
        <v>0.28728722838052001</v>
      </c>
      <c r="QJ27" s="120">
        <v>0.28641222934001975</v>
      </c>
      <c r="QK27" s="120">
        <v>0.28641222934002003</v>
      </c>
      <c r="QL27" s="120">
        <v>0.28553425712582892</v>
      </c>
      <c r="QM27" s="120">
        <v>0.28553425712582875</v>
      </c>
      <c r="QN27" s="120">
        <v>0.28465329737381118</v>
      </c>
      <c r="QO27" s="120">
        <v>0.28465329737381112</v>
      </c>
      <c r="QP27" s="120">
        <v>0.28376933565966073</v>
      </c>
      <c r="QQ27" s="120">
        <v>0.28376933565966089</v>
      </c>
      <c r="QR27" s="120">
        <v>0.28288235749941021</v>
      </c>
      <c r="QS27" s="120">
        <v>0.28288235749941076</v>
      </c>
      <c r="QT27" s="120">
        <v>0.28199234834996673</v>
      </c>
      <c r="QU27" s="120">
        <v>0.28199234834996684</v>
      </c>
      <c r="QV27" s="120">
        <v>0.28109929360968289</v>
      </c>
      <c r="QW27" s="120">
        <v>0.28109929360968289</v>
      </c>
      <c r="QX27" s="120">
        <v>0.28020317861896094</v>
      </c>
      <c r="QY27" s="120">
        <v>0.2802031786189606</v>
      </c>
      <c r="QZ27" s="120">
        <v>0.27930398866089384</v>
      </c>
      <c r="RA27" s="120">
        <v>0.27930398866089362</v>
      </c>
      <c r="RB27" s="120">
        <v>0.27840170896193789</v>
      </c>
      <c r="RC27" s="120">
        <v>0.27840170896193756</v>
      </c>
      <c r="RD27" s="120">
        <v>0.27749632469262597</v>
      </c>
      <c r="RE27" s="120">
        <v>0.2774963246926262</v>
      </c>
      <c r="RF27" s="120">
        <v>0.27658782096832091</v>
      </c>
      <c r="RG27" s="120">
        <v>0.2765878209683213</v>
      </c>
      <c r="RH27" s="120">
        <v>0.27567618285000334</v>
      </c>
      <c r="RI27" s="120">
        <v>0.27567618285000295</v>
      </c>
      <c r="RJ27" s="120">
        <v>0.27476139534510258</v>
      </c>
      <c r="RK27" s="120">
        <v>0.27476139534510235</v>
      </c>
      <c r="RL27" s="120">
        <v>0.27384344340837824</v>
      </c>
      <c r="RM27" s="120">
        <v>0.27384344340837752</v>
      </c>
      <c r="RN27" s="120">
        <v>0.27292231194283012</v>
      </c>
      <c r="RO27" s="120">
        <v>0.27292231194283001</v>
      </c>
      <c r="RP27" s="120">
        <v>0.27199798580066981</v>
      </c>
      <c r="RQ27" s="120">
        <v>0.27199798580066997</v>
      </c>
      <c r="RR27" s="120">
        <v>0.27107044978432837</v>
      </c>
      <c r="RS27" s="120">
        <v>0.2710704497843282</v>
      </c>
      <c r="RT27" s="120">
        <v>0.27013968864751831</v>
      </c>
      <c r="RU27" s="120">
        <v>0.27013968864751803</v>
      </c>
      <c r="RV27" s="120">
        <v>0.26920568709634218</v>
      </c>
      <c r="RW27" s="120">
        <v>0.26920568709634207</v>
      </c>
      <c r="RX27" s="120">
        <v>0.26826842979045801</v>
      </c>
      <c r="RY27" s="120">
        <v>0.26826842979045812</v>
      </c>
      <c r="RZ27" s="120">
        <v>0.26732790134429385</v>
      </c>
      <c r="SA27" s="120">
        <v>0.26732790134429357</v>
      </c>
      <c r="SB27" s="120">
        <v>0.26638408632832022</v>
      </c>
      <c r="SC27" s="120">
        <v>0.26638408632832061</v>
      </c>
      <c r="SD27" s="120">
        <v>0.26543696927038118</v>
      </c>
      <c r="SE27" s="120">
        <v>0.26543696927038135</v>
      </c>
      <c r="SF27" s="120">
        <v>0.26448653465708233</v>
      </c>
      <c r="SG27" s="120">
        <v>0.26448653465708255</v>
      </c>
      <c r="SH27" s="120">
        <v>0.26353276693524158</v>
      </c>
      <c r="SI27" s="120">
        <v>0.26353276693524158</v>
      </c>
      <c r="SJ27" s="120">
        <v>0.26257565051340193</v>
      </c>
      <c r="SK27" s="120">
        <v>0.26257565051340231</v>
      </c>
      <c r="SL27" s="120">
        <v>0.26161516976341592</v>
      </c>
      <c r="SM27" s="120">
        <v>0.26161516976341609</v>
      </c>
      <c r="SN27" s="120">
        <v>0.26065130902208827</v>
      </c>
      <c r="SO27" s="120">
        <v>0.26065130902208811</v>
      </c>
      <c r="SP27" s="120">
        <v>0.25968405259289584</v>
      </c>
      <c r="SQ27" s="120">
        <v>0.25968405259289562</v>
      </c>
      <c r="SR27" s="120">
        <v>0.2587133847477795</v>
      </c>
      <c r="SS27" s="120">
        <v>0.25871338474777922</v>
      </c>
      <c r="ST27" s="120">
        <v>0.25773928972900756</v>
      </c>
      <c r="SU27" s="120">
        <v>0.2577392897290075</v>
      </c>
      <c r="SV27" s="120">
        <v>0.25676175175111965</v>
      </c>
      <c r="SW27" s="120">
        <v>0.25676175175111937</v>
      </c>
      <c r="SX27" s="120">
        <v>0.25578075500294889</v>
      </c>
      <c r="SY27" s="120">
        <v>0.25578075500294922</v>
      </c>
      <c r="SZ27" s="120">
        <v>0.25479628364973</v>
      </c>
      <c r="TA27" s="120">
        <v>0.25479628364972973</v>
      </c>
      <c r="TB27" s="120">
        <v>0.25380832183528762</v>
      </c>
      <c r="TC27" s="120">
        <v>0.25380832183528773</v>
      </c>
      <c r="TD27" s="120">
        <v>0.25281685368431922</v>
      </c>
      <c r="TE27" s="120">
        <v>0.25281685368431933</v>
      </c>
      <c r="TF27" s="120">
        <v>0.25182186330476375</v>
      </c>
      <c r="TG27" s="120">
        <v>0.25182186330476364</v>
      </c>
      <c r="TH27" s="120">
        <v>0.25082333479026708</v>
      </c>
      <c r="TI27" s="120">
        <v>0.25082333479026703</v>
      </c>
      <c r="TJ27" s="120">
        <v>0.24982125222274942</v>
      </c>
      <c r="TK27" s="120">
        <v>0.24982125222274959</v>
      </c>
      <c r="TL27" s="120">
        <v>0.24881559967506503</v>
      </c>
      <c r="TM27" s="120">
        <v>0.24881559967506503</v>
      </c>
      <c r="TN27" s="120">
        <v>0.24780636121377303</v>
      </c>
      <c r="TO27" s="120">
        <v>0.24780636121377281</v>
      </c>
      <c r="TP27" s="120">
        <v>0.24679352090201312</v>
      </c>
      <c r="TQ27" s="120">
        <v>0.24679352090201306</v>
      </c>
      <c r="TR27" s="120">
        <v>0.24577706280249376</v>
      </c>
      <c r="TS27" s="120">
        <v>0.24577706280249384</v>
      </c>
      <c r="TT27" s="120">
        <v>0.24475697098059562</v>
      </c>
      <c r="TU27" s="120">
        <v>0.24475697098059551</v>
      </c>
      <c r="TV27" s="120">
        <v>0.24373322950759263</v>
      </c>
      <c r="TW27" s="120">
        <v>0.2437332295075926</v>
      </c>
      <c r="TX27" s="120">
        <v>0.2427058224639978</v>
      </c>
      <c r="TY27" s="120">
        <v>0.24270582246399797</v>
      </c>
      <c r="TZ27" s="120">
        <v>0.24167473394303501</v>
      </c>
      <c r="UA27" s="120">
        <v>0.24167473394303524</v>
      </c>
      <c r="UB27" s="120">
        <v>0.24063994805424438</v>
      </c>
      <c r="UC27" s="120">
        <v>0.24063994805424416</v>
      </c>
      <c r="UD27" s="120">
        <v>0.23960144892721913</v>
      </c>
      <c r="UE27" s="120">
        <v>0.23960144892721966</v>
      </c>
      <c r="UF27" s="120">
        <v>0.23855922071548971</v>
      </c>
      <c r="UG27" s="120">
        <v>0.23855922071548949</v>
      </c>
      <c r="UH27" s="120">
        <v>0.23751324760054515</v>
      </c>
      <c r="UI27" s="120">
        <v>0.2375132476005449</v>
      </c>
      <c r="UJ27" s="120">
        <v>0.23646351379601085</v>
      </c>
      <c r="UK27" s="120">
        <v>0.23646351379601088</v>
      </c>
      <c r="UL27" s="120">
        <v>0.23541000355198013</v>
      </c>
      <c r="UM27" s="120">
        <v>0.23541000355197997</v>
      </c>
      <c r="UN27" s="120">
        <v>0.23435270115950307</v>
      </c>
      <c r="UO27" s="120">
        <v>0.23435270115950302</v>
      </c>
      <c r="UP27" s="120">
        <v>0.23329159095524477</v>
      </c>
      <c r="UQ27" s="120">
        <v>0.23329159095524446</v>
      </c>
      <c r="UR27" s="120">
        <v>0.23222665732631342</v>
      </c>
      <c r="US27" s="120">
        <v>0.23222665732631331</v>
      </c>
      <c r="UT27" s="120">
        <v>0.23115788471526638</v>
      </c>
      <c r="UU27" s="120">
        <v>0.23115788471526649</v>
      </c>
      <c r="UV27" s="120">
        <v>0.23008525762529869</v>
      </c>
      <c r="UW27" s="120">
        <v>0.23008525762529905</v>
      </c>
      <c r="UX27" s="120">
        <v>0.22900876062562125</v>
      </c>
      <c r="UY27" s="120">
        <v>0.22900876062562139</v>
      </c>
      <c r="UZ27" s="120">
        <v>0.22792837835703481</v>
      </c>
      <c r="VA27" s="120">
        <v>0.22792837835703497</v>
      </c>
      <c r="VB27" s="120">
        <v>0.22684409553770662</v>
      </c>
      <c r="VC27" s="120">
        <v>0.22684409553770682</v>
      </c>
      <c r="VD27" s="120">
        <v>0.22575589696915721</v>
      </c>
      <c r="VE27" s="120">
        <v>0.22575589696915729</v>
      </c>
      <c r="VF27" s="120">
        <v>0.22466376754246187</v>
      </c>
      <c r="VG27" s="120">
        <v>0.22466376754246151</v>
      </c>
      <c r="VH27" s="120">
        <v>0.22356769224467679</v>
      </c>
      <c r="VI27" s="120">
        <v>0.22356769224467651</v>
      </c>
      <c r="VJ27" s="120">
        <v>0.22246765616549796</v>
      </c>
      <c r="VK27" s="120">
        <v>0.22246765616549799</v>
      </c>
      <c r="VL27" s="120">
        <v>0.22136364450415774</v>
      </c>
      <c r="VM27" s="120">
        <v>0.22136364450415752</v>
      </c>
      <c r="VN27" s="120">
        <v>0.22025564257656799</v>
      </c>
      <c r="VO27" s="120">
        <v>0.22025564257656788</v>
      </c>
      <c r="VP27" s="120">
        <v>0.21914363582272259</v>
      </c>
      <c r="VQ27" s="120">
        <v>0.21914363582272273</v>
      </c>
      <c r="VR27" s="120">
        <v>0.21802760981436156</v>
      </c>
      <c r="VS27" s="120">
        <v>0.21802760981436187</v>
      </c>
      <c r="VT27" s="120">
        <v>0.21690755026290984</v>
      </c>
      <c r="VU27" s="120">
        <v>0.21690755026290975</v>
      </c>
      <c r="VV27" s="120">
        <v>0.21578344302769931</v>
      </c>
      <c r="VW27" s="120">
        <v>0.21578344302769936</v>
      </c>
      <c r="VX27" s="120">
        <v>0.21465527412448293</v>
      </c>
      <c r="VY27" s="120">
        <v>0.21465527412448304</v>
      </c>
      <c r="VZ27" s="120">
        <v>0.21352302973425397</v>
      </c>
      <c r="WA27" s="120">
        <v>0.21352302973425369</v>
      </c>
      <c r="WB27" s="120">
        <v>0.21238669621237366</v>
      </c>
      <c r="WC27" s="120">
        <v>0.21238669621237385</v>
      </c>
      <c r="WD27" s="120">
        <v>0.21124626009802841</v>
      </c>
      <c r="WE27" s="120">
        <v>0.21124626009802835</v>
      </c>
      <c r="WF27" s="120">
        <v>0.21010170812401785</v>
      </c>
      <c r="WG27" s="120">
        <v>0.21010170812401791</v>
      </c>
      <c r="WH27" s="120">
        <v>0.20895302722689174</v>
      </c>
      <c r="WI27" s="120">
        <v>0.20895302722689182</v>
      </c>
      <c r="WJ27" s="120">
        <v>0.20780020455744419</v>
      </c>
      <c r="WK27" s="120">
        <v>0.20780020455744433</v>
      </c>
      <c r="WL27" s="120">
        <v>0.2066432274915796</v>
      </c>
      <c r="WM27" s="120">
        <v>0.20664322749157951</v>
      </c>
      <c r="WN27" s="120">
        <v>0.20548208364156123</v>
      </c>
      <c r="WO27" s="120">
        <v>0.20548208364156126</v>
      </c>
      <c r="WP27" s="120">
        <v>0.20431676086765907</v>
      </c>
      <c r="WQ27" s="120">
        <v>0.2043167608676589</v>
      </c>
      <c r="WR27" s="120">
        <v>0.2031472472902042</v>
      </c>
      <c r="WS27" s="120">
        <v>0.20314724729020406</v>
      </c>
      <c r="WT27" s="120">
        <v>0.20197353130207271</v>
      </c>
      <c r="WU27" s="120">
        <v>0.20197353130207282</v>
      </c>
      <c r="WV27" s="120">
        <v>0.20079560158160653</v>
      </c>
      <c r="WW27" s="120">
        <v>0.20079560158160667</v>
      </c>
      <c r="WX27" s="120">
        <v>0.19961344710598872</v>
      </c>
      <c r="WY27" s="120">
        <v>0.19961344710598874</v>
      </c>
      <c r="WZ27" s="120">
        <v>0.19842705716509088</v>
      </c>
      <c r="XA27" s="120">
        <v>0.19842705716509093</v>
      </c>
      <c r="XB27" s="120">
        <v>0.1972364213758076</v>
      </c>
      <c r="XC27" s="120">
        <v>0.1972364213758078</v>
      </c>
      <c r="XD27" s="120">
        <v>0.19604152969689395</v>
      </c>
      <c r="XE27" s="120">
        <v>0.19604152969689384</v>
      </c>
      <c r="XF27" s="120">
        <v>0.19484237244432356</v>
      </c>
      <c r="XG27" s="120">
        <v>0.19484237244432359</v>
      </c>
      <c r="XH27" s="120">
        <v>0.19363894030719009</v>
      </c>
      <c r="XI27" s="120">
        <v>0.19363894030719014</v>
      </c>
      <c r="XJ27" s="120">
        <v>0.1924312243641623</v>
      </c>
      <c r="XK27" s="120">
        <v>0.19243122436416199</v>
      </c>
      <c r="XL27" s="120">
        <v>0.19121921610052134</v>
      </c>
      <c r="XM27" s="120">
        <v>0.19121921610052131</v>
      </c>
      <c r="XN27" s="120">
        <v>0.19000290742579434</v>
      </c>
      <c r="XO27" s="120">
        <v>0.19000290742579393</v>
      </c>
      <c r="XP27" s="120">
        <v>0.18878229069200586</v>
      </c>
      <c r="XQ27" s="120">
        <v>0.18878229069200597</v>
      </c>
      <c r="XR27" s="120">
        <v>0.18755735871257548</v>
      </c>
      <c r="XS27" s="120">
        <v>0.18755735871257587</v>
      </c>
      <c r="XT27" s="120">
        <v>0.18632810478187095</v>
      </c>
      <c r="XU27" s="120">
        <v>0.18632810478187112</v>
      </c>
      <c r="XV27" s="120">
        <v>0.18509452269545523</v>
      </c>
      <c r="XW27" s="120">
        <v>0.18509452269545495</v>
      </c>
      <c r="XX27" s="120">
        <v>0.18385660677103979</v>
      </c>
      <c r="XY27" s="120">
        <v>0.18385660677103932</v>
      </c>
      <c r="XZ27" s="120">
        <v>0.18261435187017591</v>
      </c>
      <c r="YA27" s="120">
        <v>0.18261435187017575</v>
      </c>
      <c r="YB27" s="120">
        <v>0.18136775342070754</v>
      </c>
      <c r="YC27" s="120">
        <v>0.18136775342070752</v>
      </c>
      <c r="YD27" s="120">
        <v>0.1801168074400111</v>
      </c>
      <c r="YE27" s="120">
        <v>0.18011680744001127</v>
      </c>
      <c r="YF27" s="120">
        <v>0.17886151055905408</v>
      </c>
      <c r="YG27" s="120">
        <v>0.17886151055905397</v>
      </c>
      <c r="YH27" s="120">
        <v>0.17760186004729595</v>
      </c>
      <c r="YI27" s="120">
        <v>0.17760186004729564</v>
      </c>
      <c r="YJ27" s="120">
        <v>0.1763378538384662</v>
      </c>
      <c r="YK27" s="120">
        <v>0.1763378538384664</v>
      </c>
      <c r="YL27" s="120">
        <v>0.17506949055724977</v>
      </c>
      <c r="YM27" s="120">
        <v>0.17506949055724993</v>
      </c>
      <c r="YN27" s="120">
        <v>0.17379676954690479</v>
      </c>
      <c r="YO27" s="120">
        <v>0.17379676954690446</v>
      </c>
      <c r="YP27" s="120">
        <v>0.17251969089785696</v>
      </c>
      <c r="YQ27" s="120">
        <v>0.17251969089785696</v>
      </c>
      <c r="YR27" s="120">
        <v>0.17123825547729879</v>
      </c>
      <c r="YS27" s="120">
        <v>0.17123825547729865</v>
      </c>
      <c r="YT27" s="120">
        <v>0.16995246495982619</v>
      </c>
      <c r="YU27" s="120">
        <v>0.16995246495982624</v>
      </c>
      <c r="YV27" s="120">
        <v>0.16866232185915855</v>
      </c>
      <c r="YW27" s="120">
        <v>0.16866232185915869</v>
      </c>
      <c r="YX27" s="120">
        <v>0.16736782956096991</v>
      </c>
      <c r="YY27" s="120">
        <v>0.16736782956097002</v>
      </c>
      <c r="YZ27" s="120">
        <v>0.16606899235688011</v>
      </c>
      <c r="ZA27" s="120">
        <v>0.16606899235688019</v>
      </c>
      <c r="ZB27" s="120">
        <v>0.16476581547963989</v>
      </c>
      <c r="ZC27" s="120">
        <v>0.16476581547963978</v>
      </c>
      <c r="ZD27" s="120">
        <v>0.16345830513955842</v>
      </c>
      <c r="ZE27" s="120">
        <v>0.1634583051395585</v>
      </c>
      <c r="ZF27" s="120">
        <v>0.16214646856221082</v>
      </c>
      <c r="ZG27" s="120">
        <v>0.16214646856221096</v>
      </c>
      <c r="ZH27" s="120">
        <v>0.16083031402747699</v>
      </c>
      <c r="ZI27" s="120">
        <v>0.16083031402747694</v>
      </c>
      <c r="ZJ27" s="120">
        <v>0.15950985090995554</v>
      </c>
      <c r="ZK27" s="120">
        <v>0.15950985090995573</v>
      </c>
      <c r="ZL27" s="120">
        <v>0.15818508972080403</v>
      </c>
      <c r="ZM27" s="120">
        <v>0.15818508972080417</v>
      </c>
      <c r="ZN27" s="120">
        <v>0.15685604215105231</v>
      </c>
      <c r="ZO27" s="120">
        <v>0.15685604215105259</v>
      </c>
      <c r="ZP27" s="120">
        <v>0.15552272111644627</v>
      </c>
      <c r="ZQ27" s="120">
        <v>0.15552272111644622</v>
      </c>
      <c r="ZR27" s="120">
        <v>0.15418514080387141</v>
      </c>
      <c r="ZS27" s="120">
        <v>0.15418514080387158</v>
      </c>
      <c r="ZT27" s="120">
        <v>0.15284331671941798</v>
      </c>
      <c r="ZU27" s="120">
        <v>0.152843316719418</v>
      </c>
      <c r="ZV27" s="120">
        <v>0.15149726573813807</v>
      </c>
      <c r="ZW27" s="120">
        <v>0.15149726573813793</v>
      </c>
      <c r="ZX27" s="120">
        <v>0.15014700615556154</v>
      </c>
      <c r="ZY27" s="120">
        <v>0.15014700615556151</v>
      </c>
      <c r="ZZ27" s="120">
        <v>0.14879255774103092</v>
      </c>
      <c r="AAA27" s="120">
        <v>0.14879255774103098</v>
      </c>
      <c r="AAB27" s="120">
        <v>0.14743394179291738</v>
      </c>
      <c r="AAC27" s="120">
        <v>0.14743394179291724</v>
      </c>
      <c r="AAD27" s="120">
        <v>0.14607118119578549</v>
      </c>
      <c r="AAE27" s="120">
        <v>0.14607118119578569</v>
      </c>
      <c r="AAF27" s="120">
        <v>0.14470430047957872</v>
      </c>
      <c r="AAG27" s="120">
        <v>0.14470430047957875</v>
      </c>
      <c r="AAH27" s="120">
        <v>0.14333332588088973</v>
      </c>
      <c r="AAI27" s="120">
        <v>0.14333332588088984</v>
      </c>
      <c r="AAJ27" s="120">
        <v>0.14195828540639618</v>
      </c>
      <c r="AAK27" s="120">
        <v>0.14195828540639605</v>
      </c>
      <c r="AAL27" s="120">
        <v>0.14057920889853276</v>
      </c>
      <c r="AAM27" s="120">
        <v>0.14057920889853276</v>
      </c>
      <c r="AAN27" s="120">
        <v>0.13919612810348042</v>
      </c>
      <c r="AAO27" s="120">
        <v>0.13919612810348034</v>
      </c>
      <c r="AAP27" s="120">
        <v>0.13780907674155232</v>
      </c>
      <c r="AAQ27" s="120">
        <v>0.13780907674155227</v>
      </c>
      <c r="AAR27" s="120">
        <v>0.13641809058006038</v>
      </c>
      <c r="AAS27" s="120">
        <v>0.13641809058006027</v>
      </c>
      <c r="AAT27" s="120">
        <v>0.13502320750875008</v>
      </c>
      <c r="AAU27" s="120">
        <v>0.13502320750875013</v>
      </c>
      <c r="AAV27" s="120">
        <v>0.13362446761788768</v>
      </c>
      <c r="AAW27" s="120">
        <v>0.1336244676178876</v>
      </c>
      <c r="AAX27" s="120">
        <v>0.13222191327909807</v>
      </c>
      <c r="AAY27" s="120">
        <v>0.13222191327909813</v>
      </c>
      <c r="AAZ27" s="120">
        <v>0.13081558922904235</v>
      </c>
      <c r="ABA27" s="120">
        <v>0.13081558922904232</v>
      </c>
      <c r="ABB27" s="120">
        <v>0.12940554265603388</v>
      </c>
      <c r="ABC27" s="120">
        <v>0.12940554265603382</v>
      </c>
      <c r="ABD27" s="120">
        <v>0.12799182328969419</v>
      </c>
      <c r="ABE27" s="120">
        <v>0.12799182328969413</v>
      </c>
      <c r="ABF27" s="120">
        <v>0.12657448349375025</v>
      </c>
      <c r="ABG27" s="120">
        <v>0.12657448349375025</v>
      </c>
      <c r="ABH27" s="120">
        <v>0.12515357836207999</v>
      </c>
      <c r="ABI27" s="120">
        <v>0.12515357836208002</v>
      </c>
      <c r="ABJ27" s="120">
        <v>0.12372916581811103</v>
      </c>
      <c r="ABK27" s="120">
        <v>0.123729165818111</v>
      </c>
      <c r="ABL27" s="120">
        <v>0.12230130671769301</v>
      </c>
      <c r="ABM27" s="120">
        <v>0.12230130671769293</v>
      </c>
      <c r="ABN27" s="120">
        <v>0.12087006495554714</v>
      </c>
      <c r="ABO27" s="120">
        <v>0.12087006495554715</v>
      </c>
      <c r="ABP27" s="120">
        <v>0.11943550757541946</v>
      </c>
      <c r="ABQ27" s="120">
        <v>0.1194355075754195</v>
      </c>
      <c r="ABR27" s="120">
        <v>0.11799770488405256</v>
      </c>
      <c r="ABS27" s="120">
        <v>0.1179977048840527</v>
      </c>
      <c r="ABT27" s="120">
        <v>0.11655673056910192</v>
      </c>
      <c r="ABU27" s="120">
        <v>0.1165567305691019</v>
      </c>
      <c r="ABV27" s="120">
        <v>0.1151126618211199</v>
      </c>
      <c r="ABW27" s="120">
        <v>0.11511266182111986</v>
      </c>
      <c r="ABX27" s="120">
        <v>0.11366557945973854</v>
      </c>
      <c r="ABY27" s="120">
        <v>0.11366557945973849</v>
      </c>
      <c r="ABZ27" s="120">
        <v>0.11221556806417984</v>
      </c>
      <c r="ACA27" s="120">
        <v>0.11221556806417983</v>
      </c>
      <c r="ACB27" s="120">
        <v>0.11076271610822766</v>
      </c>
      <c r="ACC27" s="120">
        <v>0.1107627161082276</v>
      </c>
      <c r="ACD27" s="120">
        <v>0.10930711609979535</v>
      </c>
      <c r="ACE27" s="120">
        <v>0.10930711609979545</v>
      </c>
      <c r="ACF27" s="120">
        <v>0.10784886472522751</v>
      </c>
      <c r="ACG27" s="120">
        <v>0.10784886472522752</v>
      </c>
      <c r="ACH27" s="120">
        <v>0.10638806299847328</v>
      </c>
      <c r="ACI27" s="120">
        <v>0.10638806299847338</v>
      </c>
      <c r="ACJ27" s="120">
        <v>0.10492481641527272</v>
      </c>
      <c r="ACK27" s="120">
        <v>0.10492481641527267</v>
      </c>
      <c r="ACL27" s="120">
        <v>0.10345923511249452</v>
      </c>
      <c r="ACM27" s="120">
        <v>0.10345923511249458</v>
      </c>
      <c r="ACN27" s="120">
        <v>0.10199143403277022</v>
      </c>
      <c r="ACO27" s="120">
        <v>0.10199143403277024</v>
      </c>
      <c r="ACP27" s="120">
        <v>0.10052153309456302</v>
      </c>
      <c r="ACQ27" s="120">
        <v>0.10052153309456295</v>
      </c>
      <c r="ACR27" s="120">
        <v>9.9049657367813446E-2</v>
      </c>
      <c r="ACS27" s="120">
        <v>9.904965736781339E-2</v>
      </c>
      <c r="ACT27" s="120">
        <v>9.7575937255304099E-2</v>
      </c>
      <c r="ACU27" s="120">
        <v>9.7575937255304099E-2</v>
      </c>
      <c r="ACV27" s="120">
        <v>9.6100508679877544E-2</v>
      </c>
      <c r="ACW27" s="120">
        <v>9.6100508679877489E-2</v>
      </c>
      <c r="ACX27" s="120">
        <v>9.4623513277645177E-2</v>
      </c>
      <c r="ACY27" s="120">
        <v>9.4623513277645094E-2</v>
      </c>
      <c r="ACZ27" s="120">
        <v>9.314509859731962E-2</v>
      </c>
      <c r="ADA27" s="120">
        <v>9.3145098597319675E-2</v>
      </c>
      <c r="ADB27" s="120">
        <v>9.1665418305796595E-2</v>
      </c>
      <c r="ADC27" s="120">
        <v>9.1665418305796553E-2</v>
      </c>
      <c r="ADD27" s="120">
        <v>9.0184632400107934E-2</v>
      </c>
      <c r="ADE27" s="120">
        <v>9.0184632400107934E-2</v>
      </c>
      <c r="ADF27" s="120">
        <v>8.8702907425862038E-2</v>
      </c>
      <c r="ADG27" s="120">
        <v>8.8702907425862093E-2</v>
      </c>
      <c r="ADH27" s="120">
        <v>8.7220416702275455E-2</v>
      </c>
      <c r="ADI27" s="120">
        <v>8.7220416702275594E-2</v>
      </c>
      <c r="ADJ27" s="120">
        <v>8.5737340553893593E-2</v>
      </c>
      <c r="ADK27" s="120">
        <v>8.5737340553893648E-2</v>
      </c>
      <c r="ADL27" s="120">
        <v>8.4253866549082623E-2</v>
      </c>
      <c r="ADM27" s="120">
        <v>8.4253866549082637E-2</v>
      </c>
      <c r="ADN27" s="120">
        <v>8.2770189745364695E-2</v>
      </c>
      <c r="ADO27" s="120">
        <v>8.2770189745364681E-2</v>
      </c>
      <c r="ADP27" s="120">
        <v>8.1286512941646766E-2</v>
      </c>
      <c r="ADQ27" s="120">
        <v>8.1286512941646696E-2</v>
      </c>
      <c r="ADR27" s="120">
        <v>7.9803046937379968E-2</v>
      </c>
      <c r="ADS27" s="120">
        <v>7.9803046937379954E-2</v>
      </c>
      <c r="ADT27" s="120">
        <v>7.8320010798660564E-2</v>
      </c>
      <c r="ADU27" s="120">
        <v>7.8320010798660591E-2</v>
      </c>
      <c r="ADV27" s="120">
        <v>7.6837632131260339E-2</v>
      </c>
      <c r="ADW27" s="120">
        <v>7.6837632131260422E-2</v>
      </c>
      <c r="ADX27" s="120">
        <v>7.5356147360543912E-2</v>
      </c>
      <c r="ADY27" s="120">
        <v>7.5356147360543912E-2</v>
      </c>
      <c r="ADZ27" s="120">
        <v>7.387580201820064E-2</v>
      </c>
      <c r="AEA27" s="120">
        <v>7.3875802018200709E-2</v>
      </c>
      <c r="AEB27" s="120">
        <v>7.2396851035677515E-2</v>
      </c>
      <c r="AEC27" s="120">
        <v>7.2396851035677445E-2</v>
      </c>
      <c r="AED27" s="120">
        <v>7.0919559044160807E-2</v>
      </c>
      <c r="AEE27" s="120">
        <v>7.0919559044160849E-2</v>
      </c>
      <c r="AEF27" s="120">
        <v>6.9444200680905274E-2</v>
      </c>
      <c r="AEG27" s="120">
        <v>6.9444200680905233E-2</v>
      </c>
      <c r="AEH27" s="120">
        <v>6.7971060901654695E-2</v>
      </c>
      <c r="AEI27" s="120">
        <v>6.7971060901654612E-2</v>
      </c>
      <c r="AEJ27" s="120">
        <v>6.6500435298839033E-2</v>
      </c>
      <c r="AEK27" s="120">
        <v>6.6500435298839131E-2</v>
      </c>
      <c r="AEL27" s="120">
        <v>6.5032630425166049E-2</v>
      </c>
      <c r="AEM27" s="120">
        <v>6.503263042516598E-2</v>
      </c>
      <c r="AEN27" s="120">
        <v>6.3567964122142065E-2</v>
      </c>
      <c r="AEO27" s="120">
        <v>6.3567964122142079E-2</v>
      </c>
      <c r="AEP27" s="120">
        <v>6.2106765852984941E-2</v>
      </c>
      <c r="AEQ27" s="120">
        <v>6.2106765852984989E-2</v>
      </c>
      <c r="AER27" s="120">
        <v>6.064937703927805E-2</v>
      </c>
      <c r="AES27" s="120">
        <v>6.0649377039278057E-2</v>
      </c>
      <c r="AET27" s="120">
        <v>5.9196151400624696E-2</v>
      </c>
      <c r="AEU27" s="120">
        <v>5.9196151400624661E-2</v>
      </c>
      <c r="AEV27" s="120">
        <v>5.7747455296429426E-2</v>
      </c>
      <c r="AEW27" s="120">
        <v>5.7747455296429412E-2</v>
      </c>
      <c r="AEX27" s="120">
        <v>5.6303668068808058E-2</v>
      </c>
      <c r="AEY27" s="120">
        <v>5.6303668068808058E-2</v>
      </c>
      <c r="AEZ27" s="120">
        <v>5.486518238547422E-2</v>
      </c>
      <c r="AFA27" s="120">
        <v>5.4865182385474172E-2</v>
      </c>
      <c r="AFB27" s="120">
        <v>5.3432404581287542E-2</v>
      </c>
      <c r="AFC27" s="120">
        <v>5.3432404581287535E-2</v>
      </c>
      <c r="AFD27" s="120">
        <v>5.2005754996964769E-2</v>
      </c>
      <c r="AFE27" s="120">
        <v>5.2005754996964734E-2</v>
      </c>
      <c r="AFF27" s="120">
        <v>5.0585668313249024E-2</v>
      </c>
      <c r="AFG27" s="120">
        <v>5.0585668313249024E-2</v>
      </c>
      <c r="AFH27" s="120">
        <v>4.9172593878607465E-2</v>
      </c>
      <c r="AFI27" s="120">
        <v>4.9172593878607403E-2</v>
      </c>
      <c r="AFJ27" s="120">
        <v>4.7766996028276068E-2</v>
      </c>
      <c r="AFK27" s="120">
        <v>4.7766996028276054E-2</v>
      </c>
      <c r="AFL27" s="120">
        <v>4.6369354392191878E-2</v>
      </c>
      <c r="AFM27" s="120">
        <v>4.6369354392191926E-2</v>
      </c>
      <c r="AFN27" s="120">
        <v>4.4980164189043811E-2</v>
      </c>
      <c r="AFO27" s="120">
        <v>4.4980164189043825E-2</v>
      </c>
      <c r="AFP27" s="120">
        <v>4.35999365033354E-2</v>
      </c>
      <c r="AFQ27" s="120">
        <v>4.3599936503335435E-2</v>
      </c>
      <c r="AFR27" s="120">
        <v>4.2229198541974919E-2</v>
      </c>
      <c r="AFS27" s="120">
        <v>4.2229198541974926E-2</v>
      </c>
      <c r="AFT27" s="120">
        <v>4.086849386649398E-2</v>
      </c>
      <c r="AFU27" s="120">
        <v>4.0868493866493917E-2</v>
      </c>
      <c r="AFV27" s="120">
        <v>3.9518382596540211E-2</v>
      </c>
      <c r="AFW27" s="120">
        <v>3.9518382596540239E-2</v>
      </c>
      <c r="AFX27" s="120">
        <v>3.8179441579785277E-2</v>
      </c>
      <c r="AFY27" s="120">
        <v>3.8179441579785256E-2</v>
      </c>
      <c r="AFZ27" s="120">
        <v>3.6852264522837387E-2</v>
      </c>
      <c r="AGA27" s="120">
        <v>3.6852264522837408E-2</v>
      </c>
      <c r="AGB27" s="120">
        <v>3.5537462077143124E-2</v>
      </c>
      <c r="AGC27" s="120">
        <v>3.5537462077143152E-2</v>
      </c>
      <c r="AGD27" s="120">
        <v>3.4235661873195294E-2</v>
      </c>
      <c r="AGE27" s="120">
        <v>3.4235661873195308E-2</v>
      </c>
      <c r="AGF27" s="120">
        <v>3.2947508495640335E-2</v>
      </c>
      <c r="AGG27" s="120">
        <v>3.2947508495640362E-2</v>
      </c>
      <c r="AGH27" s="120">
        <v>3.1673663391082699E-2</v>
      </c>
      <c r="AGI27" s="120">
        <v>3.1673663391082685E-2</v>
      </c>
      <c r="AGJ27" s="120">
        <v>3.0414804699519807E-2</v>
      </c>
      <c r="AGK27" s="120">
        <v>3.0414804699519828E-2</v>
      </c>
      <c r="AGL27" s="120">
        <v>2.9171626999401623E-2</v>
      </c>
      <c r="AGM27" s="120">
        <v>2.9171626999401644E-2</v>
      </c>
      <c r="AGN27" s="120">
        <v>2.7944840955287771E-2</v>
      </c>
      <c r="AGO27" s="120">
        <v>2.7944840955287781E-2</v>
      </c>
      <c r="AGP27" s="120">
        <v>2.6735172855975483E-2</v>
      </c>
      <c r="AGQ27" s="120">
        <v>2.6735172855975459E-2</v>
      </c>
      <c r="AGR27" s="120">
        <v>2.5543364029782981E-2</v>
      </c>
      <c r="AGS27" s="120">
        <v>2.5543364029782953E-2</v>
      </c>
      <c r="AGT27" s="120">
        <v>2.4370170122399549E-2</v>
      </c>
      <c r="AGU27" s="120">
        <v>2.4370170122399559E-2</v>
      </c>
      <c r="AGV27" s="120">
        <v>2.3216360221353725E-2</v>
      </c>
      <c r="AGW27" s="120">
        <v>2.3216360221353712E-2</v>
      </c>
      <c r="AGX27" s="120">
        <v>2.2082715809704306E-2</v>
      </c>
      <c r="AGY27" s="120">
        <v>2.2082715809704306E-2</v>
      </c>
      <c r="AGZ27" s="120">
        <v>2.0970029530034962E-2</v>
      </c>
      <c r="AHA27" s="120">
        <v>2.0970029530034951E-2</v>
      </c>
      <c r="AHB27" s="120">
        <v>1.9879103738233976E-2</v>
      </c>
      <c r="AHC27" s="120">
        <v>1.9879103738233976E-2</v>
      </c>
      <c r="AHD27" s="120">
        <v>1.8810748824884052E-2</v>
      </c>
      <c r="AHE27" s="120">
        <v>1.8810748824884056E-2</v>
      </c>
      <c r="AHF27" s="120">
        <v>1.7765781280387159E-2</v>
      </c>
      <c r="AHG27" s="120">
        <v>1.7765781280387152E-2</v>
      </c>
      <c r="AHH27" s="120">
        <v>1.6745021478233802E-2</v>
      </c>
      <c r="AHI27" s="120">
        <v>1.6745021478233802E-2</v>
      </c>
      <c r="AHJ27" s="120">
        <v>1.5749291149127421E-2</v>
      </c>
      <c r="AHK27" s="120">
        <v>1.5749291149127435E-2</v>
      </c>
      <c r="AHL27" s="120">
        <v>1.4779410517038353E-2</v>
      </c>
      <c r="AHM27" s="120">
        <v>1.4779410517038356E-2</v>
      </c>
      <c r="AHN27" s="120">
        <v>1.3836195066747953E-2</v>
      </c>
      <c r="AHO27" s="120">
        <v>1.3836195066747946E-2</v>
      </c>
      <c r="AHP27" s="120">
        <v>1.2920451911126202E-2</v>
      </c>
      <c r="AHQ27" s="120">
        <v>1.29204519111262E-2</v>
      </c>
      <c r="AHR27" s="120">
        <v>1.2032975725363498E-2</v>
      </c>
      <c r="AHS27" s="120">
        <v>1.2032975725363469E-2</v>
      </c>
      <c r="AHT27" s="120">
        <v>1.1174544214771169E-2</v>
      </c>
      <c r="AHU27" s="120">
        <v>1.1174544214771173E-2</v>
      </c>
      <c r="AHV27" s="120">
        <v>1.0345913082728777E-2</v>
      </c>
      <c r="AHW27" s="120">
        <v>1.034591308272877E-2</v>
      </c>
      <c r="AHX27" s="120">
        <v>9.5478104660774148E-3</v>
      </c>
      <c r="AHY27" s="120">
        <v>9.54781046607742E-3</v>
      </c>
      <c r="AHZ27" s="120">
        <v>8.7809308069752134E-3</v>
      </c>
      <c r="AIA27" s="120">
        <v>8.780930806975222E-3</v>
      </c>
      <c r="AIB27" s="120">
        <v>8.0459281332251019E-3</v>
      </c>
      <c r="AIC27" s="120">
        <v>8.0459281332250984E-3</v>
      </c>
      <c r="AID27" s="120">
        <v>7.3434087237081273E-3</v>
      </c>
      <c r="AIE27" s="120">
        <v>7.3434087237081239E-3</v>
      </c>
      <c r="AIF27" s="120">
        <v>6.6739231422248664E-3</v>
      </c>
      <c r="AIG27" s="120">
        <v>6.6739231422248725E-3</v>
      </c>
      <c r="AIH27" s="120">
        <v>6.0379576322632088E-3</v>
      </c>
      <c r="AII27" s="120">
        <v>6.0379576322632062E-3</v>
      </c>
      <c r="AIJ27" s="120">
        <v>5.4359248775662826E-3</v>
      </c>
      <c r="AIK27" s="120">
        <v>5.4359248775662818E-3</v>
      </c>
      <c r="AIL27" s="120">
        <v>4.868154149559426E-3</v>
      </c>
      <c r="AIM27" s="120">
        <v>4.8681541495594217E-3</v>
      </c>
      <c r="AIN27" s="120">
        <v>4.3348808835074158E-3</v>
      </c>
      <c r="AIO27" s="120">
        <v>4.3348808835074115E-3</v>
      </c>
      <c r="AIP27" s="120">
        <v>3.8362357516146255E-3</v>
      </c>
      <c r="AIQ27" s="120">
        <v>3.8362357516146242E-3</v>
      </c>
      <c r="AIR27" s="120">
        <v>3.3722333341480704E-3</v>
      </c>
      <c r="AIS27" s="120">
        <v>3.3722333341480708E-3</v>
      </c>
      <c r="AIT27" s="120">
        <v>2.942760530124976E-3</v>
      </c>
      <c r="AIU27" s="120">
        <v>2.9427605301249756E-3</v>
      </c>
      <c r="AIV27" s="120">
        <v>2.5475648982539612E-3</v>
      </c>
      <c r="AIW27" s="120">
        <v>2.5475648982539565E-3</v>
      </c>
      <c r="AIX27" s="120">
        <v>2.1862431776861705E-3</v>
      </c>
      <c r="AIY27" s="120">
        <v>2.1862431776861709E-3</v>
      </c>
      <c r="AIZ27" s="120">
        <v>1.8582303075658094E-3</v>
      </c>
      <c r="AJA27" s="120">
        <v>1.8582303075658094E-3</v>
      </c>
      <c r="AJB27" s="120">
        <v>1.5627893448280287E-3</v>
      </c>
      <c r="AJC27" s="120">
        <v>1.5627893448280283E-3</v>
      </c>
      <c r="AJD27" s="120">
        <v>1.2990027709550095E-3</v>
      </c>
      <c r="AJE27" s="120">
        <v>1.2990027709550095E-3</v>
      </c>
      <c r="AJF27" s="120">
        <v>1.0657657791434353E-3</v>
      </c>
      <c r="AJG27" s="120">
        <v>1.0657657791434353E-3</v>
      </c>
      <c r="AJH27" s="120">
        <v>8.6178224054212632E-4</v>
      </c>
      <c r="AJI27" s="120">
        <v>8.6178224054212632E-4</v>
      </c>
      <c r="AJJ27" s="120">
        <v>6.8556415637838208E-4</v>
      </c>
      <c r="AJK27" s="120">
        <v>6.8556415637838208E-4</v>
      </c>
      <c r="AJL27" s="120">
        <v>5.3543550285706232E-4</v>
      </c>
      <c r="AJM27" s="120">
        <v>5.3543550285706221E-4</v>
      </c>
      <c r="AJN27" s="120">
        <v>4.0954145378258023E-4</v>
      </c>
      <c r="AJO27" s="120">
        <v>4.0954145378258033E-4</v>
      </c>
      <c r="AJP27" s="120">
        <v>3.0586400160359517E-4</v>
      </c>
      <c r="AJQ27" s="120">
        <v>3.0586400160359512E-4</v>
      </c>
      <c r="AJR27" s="120">
        <v>2.2224496262168708E-4</v>
      </c>
      <c r="AJS27" s="120">
        <v>2.2224496262168714E-4</v>
      </c>
      <c r="AJT27" s="120">
        <v>1.5641720852954677E-4</v>
      </c>
      <c r="AJU27" s="120">
        <v>1.5641720852954677E-4</v>
      </c>
      <c r="AJV27" s="120">
        <v>1.0604466626773502E-4</v>
      </c>
      <c r="AJW27" s="120">
        <v>1.0604466626773501E-4</v>
      </c>
      <c r="AJX27" s="120">
        <v>6.8771114911214681E-5</v>
      </c>
      <c r="AJY27" s="120">
        <v>6.8771114911214681E-5</v>
      </c>
      <c r="AJZ27" s="120">
        <v>4.2277022657799528E-5</v>
      </c>
      <c r="AKA27" s="120">
        <v>4.2277022657799534E-5</v>
      </c>
      <c r="AKB27" s="120">
        <v>2.4342560209333897E-5</v>
      </c>
      <c r="AKC27" s="120">
        <v>2.4342560209333897E-5</v>
      </c>
      <c r="AKD27" s="120">
        <v>1.2913485988974571E-5</v>
      </c>
      <c r="AKE27" s="120">
        <v>1.291348598897457E-5</v>
      </c>
      <c r="AKF27" s="120">
        <v>6.1648897826671592E-6</v>
      </c>
      <c r="AKG27" s="120">
        <v>6.16488978266716E-6</v>
      </c>
      <c r="AKH27" s="120">
        <v>2.5560148060321808E-6</v>
      </c>
      <c r="AKI27" s="120">
        <v>2.5560148060321808E-6</v>
      </c>
      <c r="AKJ27" s="120">
        <v>8.6799263954162598E-7</v>
      </c>
      <c r="AKK27" s="120">
        <v>8.6799263954162598E-7</v>
      </c>
      <c r="AKL27" s="120">
        <v>2.1606683731079102E-7</v>
      </c>
      <c r="AKM27" s="120">
        <v>2.1606683731079102E-7</v>
      </c>
      <c r="AKN27" s="120">
        <v>2.9802322387695313E-8</v>
      </c>
      <c r="AKO27" s="120" t="s">
        <v>105</v>
      </c>
      <c r="AKP27" s="120" t="s">
        <v>105</v>
      </c>
      <c r="AKQ27" s="120" t="s">
        <v>105</v>
      </c>
      <c r="AKR27" s="120" t="s">
        <v>105</v>
      </c>
      <c r="AKS27" s="120" t="s">
        <v>105</v>
      </c>
      <c r="AKT27" s="120" t="s">
        <v>105</v>
      </c>
      <c r="AKU27" s="120" t="s">
        <v>105</v>
      </c>
      <c r="AKV27" s="120" t="s">
        <v>105</v>
      </c>
      <c r="AKW27" s="120" t="s">
        <v>105</v>
      </c>
      <c r="AKX27" s="120" t="s">
        <v>105</v>
      </c>
      <c r="AKY27" s="120" t="s">
        <v>105</v>
      </c>
      <c r="AKZ27" s="120" t="s">
        <v>105</v>
      </c>
      <c r="ALA27" s="120" t="s">
        <v>105</v>
      </c>
      <c r="ALB27" s="120" t="s">
        <v>105</v>
      </c>
      <c r="ALC27" s="120" t="s">
        <v>105</v>
      </c>
      <c r="ALD27" s="120" t="s">
        <v>105</v>
      </c>
      <c r="ALE27" s="120" t="s">
        <v>105</v>
      </c>
      <c r="ALF27" s="120" t="s">
        <v>105</v>
      </c>
      <c r="ALG27" s="120" t="s">
        <v>105</v>
      </c>
      <c r="ALH27" s="120" t="s">
        <v>105</v>
      </c>
      <c r="ALI27" s="120" t="s">
        <v>105</v>
      </c>
      <c r="ALJ27" s="120" t="s">
        <v>105</v>
      </c>
      <c r="ALK27" s="120" t="s">
        <v>105</v>
      </c>
      <c r="ALL27" s="120" t="s">
        <v>105</v>
      </c>
      <c r="ALM27" s="120" t="s">
        <v>105</v>
      </c>
      <c r="ALN27" s="120"/>
    </row>
    <row r="28" spans="1:1002" hidden="1">
      <c r="A28" s="119">
        <v>27</v>
      </c>
      <c r="B28" s="120">
        <v>0.41120964992141396</v>
      </c>
      <c r="C28" s="120">
        <v>0.41074176020377173</v>
      </c>
      <c r="D28" s="120">
        <v>0.41074185618748249</v>
      </c>
      <c r="E28" s="120">
        <v>0.4102728767629743</v>
      </c>
      <c r="F28" s="120">
        <v>0.41027297100741267</v>
      </c>
      <c r="G28" s="120">
        <v>0.40980289778308454</v>
      </c>
      <c r="H28" s="120">
        <v>0.40980299031232825</v>
      </c>
      <c r="I28" s="120">
        <v>0.40933181917474343</v>
      </c>
      <c r="J28" s="120">
        <v>0.4093319100126579</v>
      </c>
      <c r="K28" s="120">
        <v>0.40885963682777726</v>
      </c>
      <c r="L28" s="120">
        <v>0.40885972599801879</v>
      </c>
      <c r="M28" s="120">
        <v>0.40838634661107825</v>
      </c>
      <c r="N28" s="120">
        <v>0.40838643413709219</v>
      </c>
      <c r="O28" s="120">
        <v>0.40791194437248024</v>
      </c>
      <c r="P28" s="120">
        <v>0.40791203027750256</v>
      </c>
      <c r="Q28" s="120">
        <v>0.4074364259386366</v>
      </c>
      <c r="R28" s="120">
        <v>0.40743651024569327</v>
      </c>
      <c r="S28" s="120">
        <v>0.40695978711489539</v>
      </c>
      <c r="T28" s="120">
        <v>0.40695986984680282</v>
      </c>
      <c r="U28" s="120">
        <v>0.4064820236851735</v>
      </c>
      <c r="V28" s="120">
        <v>0.40648210486454101</v>
      </c>
      <c r="W28" s="120">
        <v>0.40600313141183525</v>
      </c>
      <c r="X28" s="120">
        <v>0.40600321106106246</v>
      </c>
      <c r="Y28" s="120">
        <v>0.40552310603556324</v>
      </c>
      <c r="Z28" s="120">
        <v>0.40552318417684047</v>
      </c>
      <c r="AA28" s="120">
        <v>0.40504194327523058</v>
      </c>
      <c r="AB28" s="120">
        <v>0.40504201993054301</v>
      </c>
      <c r="AC28" s="120">
        <v>0.40455963882777646</v>
      </c>
      <c r="AD28" s="120">
        <v>0.40455971401889967</v>
      </c>
      <c r="AE28" s="120">
        <v>0.40407618836807341</v>
      </c>
      <c r="AF28" s="120">
        <v>0.40407626211657799</v>
      </c>
      <c r="AG28" s="120">
        <v>0.40359158754880281</v>
      </c>
      <c r="AH28" s="120">
        <v>0.40359165987605244</v>
      </c>
      <c r="AI28" s="120">
        <v>0.40310583200032224</v>
      </c>
      <c r="AJ28" s="120">
        <v>0.40310590292747422</v>
      </c>
      <c r="AK28" s="120">
        <v>0.40261891733053506</v>
      </c>
      <c r="AL28" s="120">
        <v>0.40261898687854203</v>
      </c>
      <c r="AM28" s="120">
        <v>0.40213083912475889</v>
      </c>
      <c r="AN28" s="120">
        <v>0.4021309073143674</v>
      </c>
      <c r="AO28" s="120">
        <v>0.40164159294559443</v>
      </c>
      <c r="AP28" s="120">
        <v>0.40164165979734739</v>
      </c>
      <c r="AQ28" s="120">
        <v>0.40115117433279024</v>
      </c>
      <c r="AR28" s="120">
        <v>0.40115123986702694</v>
      </c>
      <c r="AS28" s="120">
        <v>0.40065957880311248</v>
      </c>
      <c r="AT28" s="120">
        <v>0.40065964303996848</v>
      </c>
      <c r="AU28" s="120">
        <v>0.4001668018502072</v>
      </c>
      <c r="AV28" s="120">
        <v>0.40016686480961527</v>
      </c>
      <c r="AW28" s="120">
        <v>0.39967283894446615</v>
      </c>
      <c r="AX28" s="120">
        <v>0.39967290064615718</v>
      </c>
      <c r="AY28" s="120">
        <v>0.39917768553289074</v>
      </c>
      <c r="AZ28" s="120">
        <v>0.39917774599639361</v>
      </c>
      <c r="BA28" s="120">
        <v>0.39868133703895592</v>
      </c>
      <c r="BB28" s="120">
        <v>0.39868139628359789</v>
      </c>
      <c r="BC28" s="120">
        <v>0.39818378886247041</v>
      </c>
      <c r="BD28" s="120">
        <v>0.39818384690737957</v>
      </c>
      <c r="BE28" s="120">
        <v>0.39768503637944042</v>
      </c>
      <c r="BF28" s="120">
        <v>0.39768509324354434</v>
      </c>
      <c r="BG28" s="120">
        <v>0.39718507494193001</v>
      </c>
      <c r="BH28" s="120">
        <v>0.39718513064395622</v>
      </c>
      <c r="BI28" s="120">
        <v>0.39668389987791924</v>
      </c>
      <c r="BJ28" s="120">
        <v>0.39668395443639842</v>
      </c>
      <c r="BK28" s="120">
        <v>0.39618150649116574</v>
      </c>
      <c r="BL28" s="120">
        <v>0.39618155992442938</v>
      </c>
      <c r="BM28" s="120">
        <v>0.39567789006106213</v>
      </c>
      <c r="BN28" s="120">
        <v>0.39567794238724541</v>
      </c>
      <c r="BO28" s="120">
        <v>0.39517304584249313</v>
      </c>
      <c r="BP28" s="120">
        <v>0.39517309707953419</v>
      </c>
      <c r="BQ28" s="120">
        <v>0.39466696906569382</v>
      </c>
      <c r="BR28" s="120">
        <v>0.3946670192313349</v>
      </c>
      <c r="BS28" s="120">
        <v>0.39415965493610344</v>
      </c>
      <c r="BT28" s="120">
        <v>0.39415970404789191</v>
      </c>
      <c r="BU28" s="120">
        <v>0.39365109863422215</v>
      </c>
      <c r="BV28" s="120">
        <v>0.39365114670951135</v>
      </c>
      <c r="BW28" s="120">
        <v>0.39314129531546516</v>
      </c>
      <c r="BX28" s="120">
        <v>0.39314134237141463</v>
      </c>
      <c r="BY28" s="120">
        <v>0.39263024011001829</v>
      </c>
      <c r="BZ28" s="120">
        <v>0.39263028616359397</v>
      </c>
      <c r="CA28" s="120">
        <v>0.39211792812268581</v>
      </c>
      <c r="CB28" s="120">
        <v>0.3921179731906631</v>
      </c>
      <c r="CC28" s="120">
        <v>0.39160435443274688</v>
      </c>
      <c r="CD28" s="120">
        <v>0.39160439853170886</v>
      </c>
      <c r="CE28" s="120">
        <v>0.39108951409380632</v>
      </c>
      <c r="CF28" s="120">
        <v>0.39108955724014505</v>
      </c>
      <c r="CG28" s="120">
        <v>0.39057340213364128</v>
      </c>
      <c r="CH28" s="120">
        <v>0.39057344434356062</v>
      </c>
      <c r="CI28" s="120">
        <v>0.39005601355405628</v>
      </c>
      <c r="CJ28" s="120">
        <v>0.3900560548435707</v>
      </c>
      <c r="CK28" s="120">
        <v>0.38953734333072887</v>
      </c>
      <c r="CL28" s="120">
        <v>0.38953738371566482</v>
      </c>
      <c r="CM28" s="120">
        <v>0.38901738641305761</v>
      </c>
      <c r="CN28" s="120">
        <v>0.38901742590905353</v>
      </c>
      <c r="CO28" s="120">
        <v>0.38849613772401032</v>
      </c>
      <c r="CP28" s="120">
        <v>0.38849617634651901</v>
      </c>
      <c r="CQ28" s="120">
        <v>0.38797359215996863</v>
      </c>
      <c r="CR28" s="120">
        <v>0.38797362992425755</v>
      </c>
      <c r="CS28" s="120">
        <v>0.38744974459057674</v>
      </c>
      <c r="CT28" s="120">
        <v>0.38744978151172893</v>
      </c>
      <c r="CU28" s="120">
        <v>0.38692458985858341</v>
      </c>
      <c r="CV28" s="120">
        <v>0.38692462595149779</v>
      </c>
      <c r="CW28" s="120">
        <v>0.38639812277968583</v>
      </c>
      <c r="CX28" s="120">
        <v>0.38639815805907951</v>
      </c>
      <c r="CY28" s="120">
        <v>0.3858703381423762</v>
      </c>
      <c r="CZ28" s="120">
        <v>0.38587037262278401</v>
      </c>
      <c r="DA28" s="120">
        <v>0.38534123070778065</v>
      </c>
      <c r="DB28" s="120">
        <v>0.38534126440355637</v>
      </c>
      <c r="DC28" s="120">
        <v>0.38481079520950257</v>
      </c>
      <c r="DD28" s="120">
        <v>0.3848108281348197</v>
      </c>
      <c r="DE28" s="120">
        <v>0.38427902635346101</v>
      </c>
      <c r="DF28" s="120">
        <v>0.38427905852231564</v>
      </c>
      <c r="DG28" s="120">
        <v>0.3837459188177349</v>
      </c>
      <c r="DH28" s="120">
        <v>0.38374595024394376</v>
      </c>
      <c r="DI28" s="120">
        <v>0.38321146725239907</v>
      </c>
      <c r="DJ28" s="120">
        <v>0.38321149794960169</v>
      </c>
      <c r="DK28" s="120">
        <v>0.38267566627936239</v>
      </c>
      <c r="DL28" s="120">
        <v>0.38267569626102421</v>
      </c>
      <c r="DM28" s="120">
        <v>0.38213851049220887</v>
      </c>
      <c r="DN28" s="120">
        <v>0.38213853977161788</v>
      </c>
      <c r="DO28" s="120">
        <v>0.3815999944560291</v>
      </c>
      <c r="DP28" s="120">
        <v>0.38160002304630081</v>
      </c>
      <c r="DQ28" s="120">
        <v>0.3810601127072627</v>
      </c>
      <c r="DR28" s="120">
        <v>0.3810601406213393</v>
      </c>
      <c r="DS28" s="120">
        <v>0.38051885975352784</v>
      </c>
      <c r="DT28" s="120">
        <v>0.38051888700417935</v>
      </c>
      <c r="DU28" s="120">
        <v>0.37997623007345926</v>
      </c>
      <c r="DV28" s="120">
        <v>0.37997625667328577</v>
      </c>
      <c r="DW28" s="120">
        <v>0.37943221811654104</v>
      </c>
      <c r="DX28" s="120">
        <v>0.37943224407797155</v>
      </c>
      <c r="DY28" s="120">
        <v>0.37888681830293935</v>
      </c>
      <c r="DZ28" s="120">
        <v>0.37888684363823449</v>
      </c>
      <c r="EA28" s="120">
        <v>0.37834002502333419</v>
      </c>
      <c r="EB28" s="120">
        <v>0.37834004974458796</v>
      </c>
      <c r="EC28" s="120">
        <v>0.37779183263875293</v>
      </c>
      <c r="ED28" s="120">
        <v>0.37779185675789084</v>
      </c>
      <c r="EE28" s="120">
        <v>0.37724223548039731</v>
      </c>
      <c r="EF28" s="120">
        <v>0.37724225900918151</v>
      </c>
      <c r="EG28" s="120">
        <v>0.37669122784947801</v>
      </c>
      <c r="EH28" s="120">
        <v>0.37669125079950527</v>
      </c>
      <c r="EI28" s="120">
        <v>0.37613880401704114</v>
      </c>
      <c r="EJ28" s="120">
        <v>0.37613882639974366</v>
      </c>
      <c r="EK28" s="120">
        <v>0.37558495822379484</v>
      </c>
      <c r="EL28" s="120">
        <v>0.37558498005044533</v>
      </c>
      <c r="EM28" s="120">
        <v>0.37502968467994141</v>
      </c>
      <c r="EN28" s="120">
        <v>0.37502970596164931</v>
      </c>
      <c r="EO28" s="120">
        <v>0.37447297756500214</v>
      </c>
      <c r="EP28" s="120">
        <v>0.37447299831271808</v>
      </c>
      <c r="EQ28" s="120">
        <v>0.37391483102764234</v>
      </c>
      <c r="ER28" s="120">
        <v>0.3739148512521579</v>
      </c>
      <c r="ES28" s="120">
        <v>0.37335523918549879</v>
      </c>
      <c r="ET28" s="120">
        <v>0.37335525889744808</v>
      </c>
      <c r="EU28" s="120">
        <v>0.37279419612500353</v>
      </c>
      <c r="EV28" s="120">
        <v>0.37279421533486451</v>
      </c>
      <c r="EW28" s="120">
        <v>0.37223169590120947</v>
      </c>
      <c r="EX28" s="120">
        <v>0.37223171461930415</v>
      </c>
      <c r="EY28" s="120">
        <v>0.37166773253761198</v>
      </c>
      <c r="EZ28" s="120">
        <v>0.37166775077410907</v>
      </c>
      <c r="FA28" s="120">
        <v>0.371102300025973</v>
      </c>
      <c r="FB28" s="120">
        <v>0.37110231779088798</v>
      </c>
      <c r="FC28" s="120">
        <v>0.3705353923261423</v>
      </c>
      <c r="FD28" s="120">
        <v>0.37053540962933906</v>
      </c>
      <c r="FE28" s="120">
        <v>0.36996700336587968</v>
      </c>
      <c r="FF28" s="120">
        <v>0.3699670202170719</v>
      </c>
      <c r="FG28" s="120">
        <v>0.36939712704067595</v>
      </c>
      <c r="FH28" s="120">
        <v>0.36939714344942737</v>
      </c>
      <c r="FI28" s="120">
        <v>0.36882575721357219</v>
      </c>
      <c r="FJ28" s="120">
        <v>0.36882577318929882</v>
      </c>
      <c r="FK28" s="120">
        <v>0.36825288771497927</v>
      </c>
      <c r="FL28" s="120">
        <v>0.36825290326695137</v>
      </c>
      <c r="FM28" s="120">
        <v>0.36767851234249888</v>
      </c>
      <c r="FN28" s="120">
        <v>0.3676785274798392</v>
      </c>
      <c r="FO28" s="120">
        <v>0.36710262486073825</v>
      </c>
      <c r="FP28" s="120">
        <v>0.36710263959242645</v>
      </c>
      <c r="FQ28" s="120">
        <v>0.36652521900113144</v>
      </c>
      <c r="FR28" s="120">
        <v>0.36652523333600345</v>
      </c>
      <c r="FS28" s="120">
        <v>0.36594628846175414</v>
      </c>
      <c r="FT28" s="120">
        <v>0.36594630240850434</v>
      </c>
      <c r="FU28" s="120">
        <v>0.3653658269071412</v>
      </c>
      <c r="FV28" s="120">
        <v>0.36536584047432419</v>
      </c>
      <c r="FW28" s="120">
        <v>0.3647838279681026</v>
      </c>
      <c r="FX28" s="120">
        <v>0.36478384116413176</v>
      </c>
      <c r="FY28" s="120">
        <v>0.36420028524153852</v>
      </c>
      <c r="FZ28" s="120">
        <v>0.36420029807469123</v>
      </c>
      <c r="GA28" s="120">
        <v>0.36361519229025469</v>
      </c>
      <c r="GB28" s="120">
        <v>0.36361520476866988</v>
      </c>
      <c r="GC28" s="120">
        <v>0.36302854264277756</v>
      </c>
      <c r="GD28" s="120">
        <v>0.36302855477445889</v>
      </c>
      <c r="GE28" s="120">
        <v>0.36244032979316582</v>
      </c>
      <c r="GF28" s="120">
        <v>0.36244034158598371</v>
      </c>
      <c r="GG28" s="120">
        <v>0.36185054720082738</v>
      </c>
      <c r="GH28" s="120">
        <v>0.36185055866251742</v>
      </c>
      <c r="GI28" s="120">
        <v>0.36125918829032905</v>
      </c>
      <c r="GJ28" s="120">
        <v>0.3612591994284966</v>
      </c>
      <c r="GK28" s="120">
        <v>0.36066624645121115</v>
      </c>
      <c r="GL28" s="120">
        <v>0.36066625727333085</v>
      </c>
      <c r="GM28" s="120">
        <v>0.36007171503779878</v>
      </c>
      <c r="GN28" s="120">
        <v>0.36007172555121569</v>
      </c>
      <c r="GO28" s="120">
        <v>0.35947558736901541</v>
      </c>
      <c r="GP28" s="120">
        <v>0.35947559758094694</v>
      </c>
      <c r="GQ28" s="120">
        <v>0.35887785672819039</v>
      </c>
      <c r="GR28" s="120">
        <v>0.35887786664572835</v>
      </c>
      <c r="GS28" s="120">
        <v>0.35827851636287533</v>
      </c>
      <c r="GT28" s="120">
        <v>0.35827852599298443</v>
      </c>
      <c r="GU28" s="120">
        <v>0.35767755948464952</v>
      </c>
      <c r="GV28" s="120">
        <v>0.3576775688341719</v>
      </c>
      <c r="GW28" s="120">
        <v>0.35707497926893439</v>
      </c>
      <c r="GX28" s="120">
        <v>0.35707498834458856</v>
      </c>
      <c r="GY28" s="120">
        <v>0.35647076885480011</v>
      </c>
      <c r="GZ28" s="120">
        <v>0.35647077766318463</v>
      </c>
      <c r="HA28" s="120">
        <v>0.35586492134478032</v>
      </c>
      <c r="HB28" s="120">
        <v>0.35586492989237167</v>
      </c>
      <c r="HC28" s="120">
        <v>0.35525742980467528</v>
      </c>
      <c r="HD28" s="120">
        <v>0.35525743809783328</v>
      </c>
      <c r="HE28" s="120">
        <v>0.35464828726336711</v>
      </c>
      <c r="HF28" s="120">
        <v>0.35464829530833331</v>
      </c>
      <c r="HG28" s="120">
        <v>0.35403748671262619</v>
      </c>
      <c r="HH28" s="120">
        <v>0.35403749451552513</v>
      </c>
      <c r="HI28" s="120">
        <v>0.3534250211069192</v>
      </c>
      <c r="HJ28" s="120">
        <v>0.35342502867376274</v>
      </c>
      <c r="HK28" s="120">
        <v>0.35281088336322292</v>
      </c>
      <c r="HL28" s="120">
        <v>0.35281089069990768</v>
      </c>
      <c r="HM28" s="120">
        <v>0.35219506636082648</v>
      </c>
      <c r="HN28" s="120">
        <v>0.35219507347313705</v>
      </c>
      <c r="HO28" s="120">
        <v>0.35157756294114412</v>
      </c>
      <c r="HP28" s="120">
        <v>0.35157756983475497</v>
      </c>
      <c r="HQ28" s="120">
        <v>0.35095836590752566</v>
      </c>
      <c r="HR28" s="120">
        <v>0.35095837258800089</v>
      </c>
      <c r="HS28" s="120">
        <v>0.35033746802506016</v>
      </c>
      <c r="HT28" s="120">
        <v>0.35033747449785735</v>
      </c>
      <c r="HU28" s="120">
        <v>0.34971486202038948</v>
      </c>
      <c r="HV28" s="120">
        <v>0.34971486829085624</v>
      </c>
      <c r="HW28" s="120">
        <v>0.34909054058151329</v>
      </c>
      <c r="HX28" s="120">
        <v>0.34909054665489381</v>
      </c>
      <c r="HY28" s="120">
        <v>0.34846449635760218</v>
      </c>
      <c r="HZ28" s="120">
        <v>0.34846450223903691</v>
      </c>
      <c r="IA28" s="120">
        <v>0.3478367219588035</v>
      </c>
      <c r="IB28" s="120">
        <v>0.34783672765332796</v>
      </c>
      <c r="IC28" s="120">
        <v>0.34720720995605203</v>
      </c>
      <c r="ID28" s="120">
        <v>0.34720721546860123</v>
      </c>
      <c r="IE28" s="120">
        <v>0.34657595288087983</v>
      </c>
      <c r="IF28" s="120">
        <v>0.34657595821628806</v>
      </c>
      <c r="IG28" s="120">
        <v>0.34594294322522684</v>
      </c>
      <c r="IH28" s="120">
        <v>0.34594294838822964</v>
      </c>
      <c r="II28" s="120">
        <v>0.3453081734412482</v>
      </c>
      <c r="IJ28" s="120">
        <v>0.34530817843648326</v>
      </c>
      <c r="IK28" s="120">
        <v>0.34467163594112921</v>
      </c>
      <c r="IL28" s="120">
        <v>0.3446716407731365</v>
      </c>
      <c r="IM28" s="120">
        <v>0.34403332309689161</v>
      </c>
      <c r="IN28" s="120">
        <v>0.34403332777011841</v>
      </c>
      <c r="IO28" s="120">
        <v>0.34339322724020938</v>
      </c>
      <c r="IP28" s="120">
        <v>0.34339323175900616</v>
      </c>
      <c r="IQ28" s="120">
        <v>0.34275134066221713</v>
      </c>
      <c r="IR28" s="120">
        <v>0.34275134503084409</v>
      </c>
      <c r="IS28" s="120">
        <v>0.34210765561332573</v>
      </c>
      <c r="IT28" s="120">
        <v>0.34210765983595098</v>
      </c>
      <c r="IU28" s="120">
        <v>0.34146216430303344</v>
      </c>
      <c r="IV28" s="120">
        <v>0.3414621683837345</v>
      </c>
      <c r="IW28" s="120">
        <v>0.34081485889974156</v>
      </c>
      <c r="IX28" s="120">
        <v>0.34081486284250784</v>
      </c>
      <c r="IY28" s="120">
        <v>0.34016573153056684</v>
      </c>
      <c r="IZ28" s="120">
        <v>0.34016573533929972</v>
      </c>
      <c r="JA28" s="120">
        <v>0.33951477428115784</v>
      </c>
      <c r="JB28" s="120">
        <v>0.33951477795967333</v>
      </c>
      <c r="JC28" s="120">
        <v>0.33886197919551381</v>
      </c>
      <c r="JD28" s="120">
        <v>0.33886198274754176</v>
      </c>
      <c r="JE28" s="120">
        <v>0.33820733827579635</v>
      </c>
      <c r="JF28" s="120">
        <v>0.3382073417049844</v>
      </c>
      <c r="JG28" s="120">
        <v>0.33755084348215414</v>
      </c>
      <c r="JH28" s="120">
        <v>0.33755084679206571</v>
      </c>
      <c r="JI28" s="120">
        <v>0.3368924867325358</v>
      </c>
      <c r="JJ28" s="120">
        <v>0.33689248992665483</v>
      </c>
      <c r="JK28" s="120">
        <v>0.33623225990251621</v>
      </c>
      <c r="JL28" s="120">
        <v>0.33623226298424508</v>
      </c>
      <c r="JM28" s="120">
        <v>0.3355701548251131</v>
      </c>
      <c r="JN28" s="120">
        <v>0.33557015779777621</v>
      </c>
      <c r="JO28" s="120">
        <v>0.33490616329061235</v>
      </c>
      <c r="JP28" s="120">
        <v>0.33490616615745816</v>
      </c>
      <c r="JQ28" s="120">
        <v>0.33424027704639342</v>
      </c>
      <c r="JR28" s="120">
        <v>0.33424027981059123</v>
      </c>
      <c r="JS28" s="120">
        <v>0.33357248779675197</v>
      </c>
      <c r="JT28" s="120">
        <v>0.33357249046139781</v>
      </c>
      <c r="JU28" s="120">
        <v>0.33290278720272842</v>
      </c>
      <c r="JV28" s="120">
        <v>0.33290278977084409</v>
      </c>
      <c r="JW28" s="120">
        <v>0.33223116688193804</v>
      </c>
      <c r="JX28" s="120">
        <v>0.3322311693564724</v>
      </c>
      <c r="JY28" s="120">
        <v>0.33155761840839715</v>
      </c>
      <c r="JZ28" s="120">
        <v>0.33155762079222867</v>
      </c>
      <c r="KA28" s="120">
        <v>0.33088213331236116</v>
      </c>
      <c r="KB28" s="120">
        <v>0.33088213560829705</v>
      </c>
      <c r="KC28" s="120">
        <v>0.33020470308015359</v>
      </c>
      <c r="KD28" s="120">
        <v>0.33020470529093299</v>
      </c>
      <c r="KE28" s="120">
        <v>0.32952531915400429</v>
      </c>
      <c r="KF28" s="120">
        <v>0.32952532128229711</v>
      </c>
      <c r="KG28" s="120">
        <v>0.32884397293188727</v>
      </c>
      <c r="KH28" s="120">
        <v>0.32884397498029788</v>
      </c>
      <c r="KI28" s="120">
        <v>0.3281606557673597</v>
      </c>
      <c r="KJ28" s="120">
        <v>0.32816065773842656</v>
      </c>
      <c r="KK28" s="120">
        <v>0.32747535896940666</v>
      </c>
      <c r="KL28" s="120">
        <v>0.32747536086560358</v>
      </c>
      <c r="KM28" s="120">
        <v>0.32678807380228264</v>
      </c>
      <c r="KN28" s="120">
        <v>0.32678807562602086</v>
      </c>
      <c r="KO28" s="120">
        <v>0.32609879148536186</v>
      </c>
      <c r="KP28" s="120">
        <v>0.32609879323898899</v>
      </c>
      <c r="KQ28" s="120">
        <v>0.32540750319298528</v>
      </c>
      <c r="KR28" s="120">
        <v>0.32540750487879011</v>
      </c>
      <c r="KS28" s="120">
        <v>0.32471420005431484</v>
      </c>
      <c r="KT28" s="120">
        <v>0.32471420167452475</v>
      </c>
      <c r="KU28" s="120">
        <v>0.32401887315318961</v>
      </c>
      <c r="KV28" s="120">
        <v>0.3240188747099732</v>
      </c>
      <c r="KW28" s="120">
        <v>0.32332151352798022</v>
      </c>
      <c r="KX28" s="120">
        <v>0.32332151502345041</v>
      </c>
      <c r="KY28" s="120">
        <v>0.32262211217145498</v>
      </c>
      <c r="KZ28" s="120">
        <v>0.32262211360766524</v>
      </c>
      <c r="LA28" s="120">
        <v>0.32192066003064029</v>
      </c>
      <c r="LB28" s="120">
        <v>0.32192066140959075</v>
      </c>
      <c r="LC28" s="120">
        <v>0.32121714800669049</v>
      </c>
      <c r="LD28" s="120">
        <v>0.32121714933032608</v>
      </c>
      <c r="LE28" s="120">
        <v>0.32051156695475863</v>
      </c>
      <c r="LF28" s="120">
        <v>0.32051156822497129</v>
      </c>
      <c r="LG28" s="120">
        <v>0.31980390768387235</v>
      </c>
      <c r="LH28" s="120">
        <v>0.31980390890250132</v>
      </c>
      <c r="LI28" s="120">
        <v>0.31909416095680959</v>
      </c>
      <c r="LJ28" s="120">
        <v>0.31909416212564329</v>
      </c>
      <c r="LK28" s="120">
        <v>0.31838231748998502</v>
      </c>
      <c r="LL28" s="120">
        <v>0.31838231861076072</v>
      </c>
      <c r="LM28" s="120">
        <v>0.31766836795333359</v>
      </c>
      <c r="LN28" s="120">
        <v>0.31766836902774059</v>
      </c>
      <c r="LO28" s="120">
        <v>0.3169523029702026</v>
      </c>
      <c r="LP28" s="120">
        <v>0.31695230399988172</v>
      </c>
      <c r="LQ28" s="120">
        <v>0.31623411311724697</v>
      </c>
      <c r="LR28" s="120">
        <v>0.31623411410379093</v>
      </c>
      <c r="LS28" s="120">
        <v>0.31551378892432846</v>
      </c>
      <c r="LT28" s="120">
        <v>0.31551378986928574</v>
      </c>
      <c r="LU28" s="120">
        <v>0.31479132087442124</v>
      </c>
      <c r="LV28" s="120">
        <v>0.31479132177929314</v>
      </c>
      <c r="LW28" s="120">
        <v>0.31406669940352</v>
      </c>
      <c r="LX28" s="120">
        <v>0.31406670026976452</v>
      </c>
      <c r="LY28" s="120">
        <v>0.31333991490055496</v>
      </c>
      <c r="LZ28" s="120">
        <v>0.31333991572958636</v>
      </c>
      <c r="MA28" s="120">
        <v>0.31261095770731162</v>
      </c>
      <c r="MB28" s="120">
        <v>0.31261095850050313</v>
      </c>
      <c r="MC28" s="120">
        <v>0.31187981811835835</v>
      </c>
      <c r="MD28" s="120">
        <v>0.31187981887703969</v>
      </c>
      <c r="ME28" s="120">
        <v>0.31114648638097181</v>
      </c>
      <c r="MF28" s="120">
        <v>0.3111464871064345</v>
      </c>
      <c r="MG28" s="120">
        <v>0.31041095269508173</v>
      </c>
      <c r="MH28" s="120">
        <v>0.31041095338857588</v>
      </c>
      <c r="MI28" s="120">
        <v>0.30967320721320607</v>
      </c>
      <c r="MJ28" s="120">
        <v>0.30967320787594477</v>
      </c>
      <c r="MK28" s="120">
        <v>0.30893324004040684</v>
      </c>
      <c r="ML28" s="120">
        <v>0.30893324067356343</v>
      </c>
      <c r="MM28" s="120">
        <v>0.30819104123424129</v>
      </c>
      <c r="MN28" s="120">
        <v>0.30819104183895457</v>
      </c>
      <c r="MO28" s="120">
        <v>0.30744660080472896</v>
      </c>
      <c r="MP28" s="120">
        <v>0.30744660138209973</v>
      </c>
      <c r="MQ28" s="120">
        <v>0.30669990871431757</v>
      </c>
      <c r="MR28" s="120">
        <v>0.30669990926541202</v>
      </c>
      <c r="MS28" s="120">
        <v>0.30595095487786211</v>
      </c>
      <c r="MT28" s="120">
        <v>0.30595095540371392</v>
      </c>
      <c r="MU28" s="120">
        <v>0.30519972916261262</v>
      </c>
      <c r="MV28" s="120">
        <v>0.30519972966421954</v>
      </c>
      <c r="MW28" s="120">
        <v>0.3044462213882006</v>
      </c>
      <c r="MX28" s="120">
        <v>0.3044462218665282</v>
      </c>
      <c r="MY28" s="120">
        <v>0.30369042132664248</v>
      </c>
      <c r="MZ28" s="120">
        <v>0.30369042178262662</v>
      </c>
      <c r="NA28" s="120">
        <v>0.30293231870235265</v>
      </c>
      <c r="NB28" s="120">
        <v>0.30293231913689533</v>
      </c>
      <c r="NC28" s="120">
        <v>0.30217190319215442</v>
      </c>
      <c r="ND28" s="120">
        <v>0.30217190360612828</v>
      </c>
      <c r="NE28" s="120">
        <v>0.30140916442531129</v>
      </c>
      <c r="NF28" s="120">
        <v>0.30140916481956054</v>
      </c>
      <c r="NG28" s="120">
        <v>0.30064409198356129</v>
      </c>
      <c r="NH28" s="120">
        <v>0.30064409235890099</v>
      </c>
      <c r="NI28" s="120">
        <v>0.29987667540116464</v>
      </c>
      <c r="NJ28" s="120">
        <v>0.29987667575838051</v>
      </c>
      <c r="NK28" s="120">
        <v>0.29910690416495544</v>
      </c>
      <c r="NL28" s="120">
        <v>0.2991069045048082</v>
      </c>
      <c r="NM28" s="120">
        <v>0.29833476771441098</v>
      </c>
      <c r="NN28" s="120">
        <v>0.29833476803763254</v>
      </c>
      <c r="NO28" s="120">
        <v>0.29756025544172704</v>
      </c>
      <c r="NP28" s="120">
        <v>0.29756025574902462</v>
      </c>
      <c r="NQ28" s="120">
        <v>0.29678335669190403</v>
      </c>
      <c r="NR28" s="120">
        <v>0.29678335698396013</v>
      </c>
      <c r="NS28" s="120">
        <v>0.29600406076284869</v>
      </c>
      <c r="NT28" s="120">
        <v>0.29600406104032106</v>
      </c>
      <c r="NU28" s="120">
        <v>0.29522235690548199</v>
      </c>
      <c r="NV28" s="120">
        <v>0.29522235716900391</v>
      </c>
      <c r="NW28" s="120">
        <v>0.29443823432386135</v>
      </c>
      <c r="NX28" s="120">
        <v>0.29443823457404439</v>
      </c>
      <c r="NY28" s="120">
        <v>0.29365168217531751</v>
      </c>
      <c r="NZ28" s="120">
        <v>0.29365168241275114</v>
      </c>
      <c r="OA28" s="120">
        <v>0.29286268957060219</v>
      </c>
      <c r="OB28" s="120">
        <v>0.29286268979585217</v>
      </c>
      <c r="OC28" s="120">
        <v>0.29207124557404884</v>
      </c>
      <c r="OD28" s="120">
        <v>0.29207124578766047</v>
      </c>
      <c r="OE28" s="120">
        <v>0.29127733920374632</v>
      </c>
      <c r="OF28" s="120">
        <v>0.29127733940624462</v>
      </c>
      <c r="OG28" s="120">
        <v>0.29048095943173075</v>
      </c>
      <c r="OH28" s="120">
        <v>0.29048095962362058</v>
      </c>
      <c r="OI28" s="120">
        <v>0.28968209518418664</v>
      </c>
      <c r="OJ28" s="120">
        <v>0.28968209536595524</v>
      </c>
      <c r="OK28" s="120">
        <v>0.28888073534167047</v>
      </c>
      <c r="OL28" s="120">
        <v>0.28888073551378379</v>
      </c>
      <c r="OM28" s="120">
        <v>0.28807686873934035</v>
      </c>
      <c r="ON28" s="120">
        <v>0.28807686890224704</v>
      </c>
      <c r="OO28" s="120">
        <v>0.28727048416720874</v>
      </c>
      <c r="OP28" s="120">
        <v>0.28727048432134078</v>
      </c>
      <c r="OQ28" s="120">
        <v>0.28646157037041231</v>
      </c>
      <c r="OR28" s="120">
        <v>0.28646157051618348</v>
      </c>
      <c r="OS28" s="120">
        <v>0.28565011604949331</v>
      </c>
      <c r="OT28" s="120">
        <v>0.28565011618730179</v>
      </c>
      <c r="OU28" s="120">
        <v>0.28483610986070546</v>
      </c>
      <c r="OV28" s="120">
        <v>0.2848361099909324</v>
      </c>
      <c r="OW28" s="120">
        <v>0.28401954041633204</v>
      </c>
      <c r="OX28" s="120">
        <v>0.28401954053934392</v>
      </c>
      <c r="OY28" s="120">
        <v>0.2832003962850268</v>
      </c>
      <c r="OZ28" s="120">
        <v>0.28320039640117411</v>
      </c>
      <c r="PA28" s="120">
        <v>0.28237866599217443</v>
      </c>
      <c r="PB28" s="120">
        <v>0.28237866610179457</v>
      </c>
      <c r="PC28" s="120">
        <v>0.28155433802026952</v>
      </c>
      <c r="PD28" s="120">
        <v>0.28155433812368358</v>
      </c>
      <c r="PE28" s="120">
        <v>0.28072740080931391</v>
      </c>
      <c r="PF28" s="120">
        <v>0.28072740090683285</v>
      </c>
      <c r="PG28" s="120">
        <v>0.27989784275724494</v>
      </c>
      <c r="PH28" s="120">
        <v>0.27989784284916391</v>
      </c>
      <c r="PI28" s="120">
        <v>0.27906565222037372</v>
      </c>
      <c r="PJ28" s="120">
        <v>0.27906565230697639</v>
      </c>
      <c r="PK28" s="120">
        <v>0.27823081751385387</v>
      </c>
      <c r="PL28" s="120">
        <v>0.27823081759541113</v>
      </c>
      <c r="PM28" s="120">
        <v>0.27739332691217244</v>
      </c>
      <c r="PN28" s="120">
        <v>0.27739332698894331</v>
      </c>
      <c r="PO28" s="120">
        <v>0.27655316864966406</v>
      </c>
      <c r="PP28" s="120">
        <v>0.27655316872189667</v>
      </c>
      <c r="PQ28" s="120">
        <v>0.27571033092105129</v>
      </c>
      <c r="PR28" s="120">
        <v>0.27571033098898179</v>
      </c>
      <c r="PS28" s="120">
        <v>0.27486480188200652</v>
      </c>
      <c r="PT28" s="120">
        <v>0.27486480194586255</v>
      </c>
      <c r="PU28" s="120">
        <v>0.27401656964975213</v>
      </c>
      <c r="PV28" s="120">
        <v>0.27401656970974875</v>
      </c>
      <c r="PW28" s="120">
        <v>0.27316562230367086</v>
      </c>
      <c r="PX28" s="120">
        <v>0.27316562236001579</v>
      </c>
      <c r="PY28" s="120">
        <v>0.2723119478859628</v>
      </c>
      <c r="PZ28" s="120">
        <v>0.27231194793885088</v>
      </c>
      <c r="QA28" s="120">
        <v>0.27145553440231485</v>
      </c>
      <c r="QB28" s="120">
        <v>0.27145553445193471</v>
      </c>
      <c r="QC28" s="120">
        <v>0.27059636982261376</v>
      </c>
      <c r="QD28" s="120">
        <v>0.27059636986914498</v>
      </c>
      <c r="QE28" s="120">
        <v>0.26973444208168351</v>
      </c>
      <c r="QF28" s="120">
        <v>0.26973444212529563</v>
      </c>
      <c r="QG28" s="120">
        <v>0.26886973908005413</v>
      </c>
      <c r="QH28" s="120">
        <v>0.26886973912090989</v>
      </c>
      <c r="QI28" s="120">
        <v>0.26800224868476874</v>
      </c>
      <c r="QJ28" s="120">
        <v>0.26800224872302286</v>
      </c>
      <c r="QK28" s="120">
        <v>0.26713195873021967</v>
      </c>
      <c r="QL28" s="120">
        <v>0.26713195876601936</v>
      </c>
      <c r="QM28" s="120">
        <v>0.26625885701902102</v>
      </c>
      <c r="QN28" s="120">
        <v>0.26625885705250646</v>
      </c>
      <c r="QO28" s="120">
        <v>0.26538293132292068</v>
      </c>
      <c r="QP28" s="120">
        <v>0.26538293135422403</v>
      </c>
      <c r="QQ28" s="120">
        <v>0.2645041693837436</v>
      </c>
      <c r="QR28" s="120">
        <v>0.26450416941299193</v>
      </c>
      <c r="QS28" s="120">
        <v>0.26362255891438197</v>
      </c>
      <c r="QT28" s="120">
        <v>0.26362255894169534</v>
      </c>
      <c r="QU28" s="120">
        <v>0.26273808759981554</v>
      </c>
      <c r="QV28" s="120">
        <v>0.26273808762530848</v>
      </c>
      <c r="QW28" s="120">
        <v>0.26185074309818268</v>
      </c>
      <c r="QX28" s="120">
        <v>0.26185074312196277</v>
      </c>
      <c r="QY28" s="120">
        <v>0.26096051304188422</v>
      </c>
      <c r="QZ28" s="120">
        <v>0.26096051306405443</v>
      </c>
      <c r="RA28" s="120">
        <v>0.26006738503874005</v>
      </c>
      <c r="RB28" s="120">
        <v>0.26006738505939736</v>
      </c>
      <c r="RC28" s="120">
        <v>0.25917134667318287</v>
      </c>
      <c r="RD28" s="120">
        <v>0.25917134669241904</v>
      </c>
      <c r="RE28" s="120">
        <v>0.25827238550750325</v>
      </c>
      <c r="RF28" s="120">
        <v>0.25827238552540627</v>
      </c>
      <c r="RG28" s="120">
        <v>0.2573704890831417</v>
      </c>
      <c r="RH28" s="120">
        <v>0.25737048909979432</v>
      </c>
      <c r="RI28" s="120">
        <v>0.25646564492202706</v>
      </c>
      <c r="RJ28" s="120">
        <v>0.25646564493750634</v>
      </c>
      <c r="RK28" s="120">
        <v>0.25555784052796909</v>
      </c>
      <c r="RL28" s="120">
        <v>0.25555784054235076</v>
      </c>
      <c r="RM28" s="120">
        <v>0.25464706338810361</v>
      </c>
      <c r="RN28" s="120">
        <v>0.25464706340145588</v>
      </c>
      <c r="RO28" s="120">
        <v>0.2537333009743869</v>
      </c>
      <c r="RP28" s="120">
        <v>0.25373330098677627</v>
      </c>
      <c r="RQ28" s="120">
        <v>0.25281654074515231</v>
      </c>
      <c r="RR28" s="120">
        <v>0.25281654075664045</v>
      </c>
      <c r="RS28" s="120">
        <v>0.25189677014671802</v>
      </c>
      <c r="RT28" s="120">
        <v>0.25189677015736489</v>
      </c>
      <c r="RU28" s="120">
        <v>0.25097397661506116</v>
      </c>
      <c r="RV28" s="120">
        <v>0.25097397662492121</v>
      </c>
      <c r="RW28" s="120">
        <v>0.25004814757754423</v>
      </c>
      <c r="RX28" s="120">
        <v>0.2500481475866696</v>
      </c>
      <c r="RY28" s="120">
        <v>0.24911927045471163</v>
      </c>
      <c r="RZ28" s="120">
        <v>0.24911927046315169</v>
      </c>
      <c r="SA28" s="120">
        <v>0.24818733266214862</v>
      </c>
      <c r="SB28" s="120">
        <v>0.24818733266994963</v>
      </c>
      <c r="SC28" s="120">
        <v>0.24725232161240476</v>
      </c>
      <c r="SD28" s="120">
        <v>0.24725232161961058</v>
      </c>
      <c r="SE28" s="120">
        <v>0.24631422471699127</v>
      </c>
      <c r="SF28" s="120">
        <v>0.24631422472364226</v>
      </c>
      <c r="SG28" s="120">
        <v>0.24537302938844435</v>
      </c>
      <c r="SH28" s="120">
        <v>0.24537302939457889</v>
      </c>
      <c r="SI28" s="120">
        <v>0.2444287230424646</v>
      </c>
      <c r="SJ28" s="120">
        <v>0.2444287230481193</v>
      </c>
      <c r="SK28" s="120">
        <v>0.24348129310013264</v>
      </c>
      <c r="SL28" s="120">
        <v>0.24348129310534114</v>
      </c>
      <c r="SM28" s="120">
        <v>0.24253072699020004</v>
      </c>
      <c r="SN28" s="120">
        <v>0.24253072699499434</v>
      </c>
      <c r="SO28" s="120">
        <v>0.24157701215146288</v>
      </c>
      <c r="SP28" s="120">
        <v>0.24157701215587241</v>
      </c>
      <c r="SQ28" s="120">
        <v>0.24062013603521665</v>
      </c>
      <c r="SR28" s="120">
        <v>0.24062013603926913</v>
      </c>
      <c r="SS28" s="120">
        <v>0.2396600861077971</v>
      </c>
      <c r="ST28" s="120">
        <v>0.23966008611151918</v>
      </c>
      <c r="SU28" s="120">
        <v>0.23869684985321035</v>
      </c>
      <c r="SV28" s="120">
        <v>0.23869684985662615</v>
      </c>
      <c r="SW28" s="120">
        <v>0.23773041477585075</v>
      </c>
      <c r="SX28" s="120">
        <v>0.23773041477898293</v>
      </c>
      <c r="SY28" s="120">
        <v>0.23676076840331498</v>
      </c>
      <c r="SZ28" s="120">
        <v>0.23676076840618471</v>
      </c>
      <c r="TA28" s="120">
        <v>0.23578789828931307</v>
      </c>
      <c r="TB28" s="120">
        <v>0.23578789829194086</v>
      </c>
      <c r="TC28" s="120">
        <v>0.23481179201667607</v>
      </c>
      <c r="TD28" s="120">
        <v>0.23481179201907965</v>
      </c>
      <c r="TE28" s="120">
        <v>0.23383243720046823</v>
      </c>
      <c r="TF28" s="120">
        <v>0.23383243720266544</v>
      </c>
      <c r="TG28" s="120">
        <v>0.23284982149120623</v>
      </c>
      <c r="TH28" s="120">
        <v>0.2328498214932132</v>
      </c>
      <c r="TI28" s="120">
        <v>0.23186393257818466</v>
      </c>
      <c r="TJ28" s="120">
        <v>0.23186393258001606</v>
      </c>
      <c r="TK28" s="120">
        <v>0.23087475819291658</v>
      </c>
      <c r="TL28" s="120">
        <v>0.23087475819458622</v>
      </c>
      <c r="TM28" s="120">
        <v>0.22988228611268732</v>
      </c>
      <c r="TN28" s="120">
        <v>0.22988228611420866</v>
      </c>
      <c r="TO28" s="120">
        <v>0.2288865041642327</v>
      </c>
      <c r="TP28" s="120">
        <v>0.22888650416561751</v>
      </c>
      <c r="TQ28" s="120">
        <v>0.22788740022753534</v>
      </c>
      <c r="TR28" s="120">
        <v>0.22788740022879439</v>
      </c>
      <c r="TS28" s="120">
        <v>0.22688496223975096</v>
      </c>
      <c r="TT28" s="120">
        <v>0.22688496224089502</v>
      </c>
      <c r="TU28" s="120">
        <v>0.22587917819926673</v>
      </c>
      <c r="TV28" s="120">
        <v>0.22587917820030556</v>
      </c>
      <c r="TW28" s="120">
        <v>0.22487003616989359</v>
      </c>
      <c r="TX28" s="120">
        <v>0.22487003617083579</v>
      </c>
      <c r="TY28" s="120">
        <v>0.2238575242851979</v>
      </c>
      <c r="TZ28" s="120">
        <v>0.22385752428605121</v>
      </c>
      <c r="UA28" s="120">
        <v>0.22284163075297775</v>
      </c>
      <c r="UB28" s="120">
        <v>0.22284163075375052</v>
      </c>
      <c r="UC28" s="120">
        <v>0.22182234385988941</v>
      </c>
      <c r="UD28" s="120">
        <v>0.22182234386058819</v>
      </c>
      <c r="UE28" s="120">
        <v>0.22079965197622495</v>
      </c>
      <c r="UF28" s="120">
        <v>0.22079965197685614</v>
      </c>
      <c r="UG28" s="120">
        <v>0.219773543560846</v>
      </c>
      <c r="UH28" s="120">
        <v>0.21977354356141632</v>
      </c>
      <c r="UI28" s="120">
        <v>0.21874400716628803</v>
      </c>
      <c r="UJ28" s="120">
        <v>0.21874400716680187</v>
      </c>
      <c r="UK28" s="120">
        <v>0.21771103144402296</v>
      </c>
      <c r="UL28" s="120">
        <v>0.21771103144448589</v>
      </c>
      <c r="UM28" s="120">
        <v>0.21667460514990272</v>
      </c>
      <c r="UN28" s="120">
        <v>0.21667460515031958</v>
      </c>
      <c r="UO28" s="120">
        <v>0.2156347171497793</v>
      </c>
      <c r="UP28" s="120">
        <v>0.21563471715015392</v>
      </c>
      <c r="UQ28" s="120">
        <v>0.21459135642530744</v>
      </c>
      <c r="UR28" s="120">
        <v>0.21459135642564386</v>
      </c>
      <c r="US28" s="120">
        <v>0.21354451207994191</v>
      </c>
      <c r="UT28" s="120">
        <v>0.21354451208024341</v>
      </c>
      <c r="UU28" s="120">
        <v>0.21249417334512755</v>
      </c>
      <c r="UV28" s="120">
        <v>0.21249417334539758</v>
      </c>
      <c r="UW28" s="120">
        <v>0.21144032958669418</v>
      </c>
      <c r="UX28" s="120">
        <v>0.21144032958693579</v>
      </c>
      <c r="UY28" s="120">
        <v>0.2103829703114595</v>
      </c>
      <c r="UZ28" s="120">
        <v>0.2103829703116758</v>
      </c>
      <c r="VA28" s="120">
        <v>0.20932208517404965</v>
      </c>
      <c r="VB28" s="120">
        <v>0.20932208517424261</v>
      </c>
      <c r="VC28" s="120">
        <v>0.20825766398393888</v>
      </c>
      <c r="VD28" s="120">
        <v>0.20825766398411102</v>
      </c>
      <c r="VE28" s="120">
        <v>0.20718969671272336</v>
      </c>
      <c r="VF28" s="120">
        <v>0.20718969671287696</v>
      </c>
      <c r="VG28" s="120">
        <v>0.20611817350162848</v>
      </c>
      <c r="VH28" s="120">
        <v>0.20611817350176534</v>
      </c>
      <c r="VI28" s="120">
        <v>0.20504308466926338</v>
      </c>
      <c r="VJ28" s="120">
        <v>0.20504308466938487</v>
      </c>
      <c r="VK28" s="120">
        <v>0.20396442071962556</v>
      </c>
      <c r="VL28" s="120">
        <v>0.20396442071973353</v>
      </c>
      <c r="VM28" s="120">
        <v>0.20288217235036723</v>
      </c>
      <c r="VN28" s="120">
        <v>0.20288217235046296</v>
      </c>
      <c r="VO28" s="120">
        <v>0.20179633046133127</v>
      </c>
      <c r="VP28" s="120">
        <v>0.20179633046141593</v>
      </c>
      <c r="VQ28" s="120">
        <v>0.20070688616336291</v>
      </c>
      <c r="VR28" s="120">
        <v>0.20070688616343763</v>
      </c>
      <c r="VS28" s="120">
        <v>0.19961383078740874</v>
      </c>
      <c r="VT28" s="120">
        <v>0.19961383078747455</v>
      </c>
      <c r="VU28" s="120">
        <v>0.19851715589391028</v>
      </c>
      <c r="VV28" s="120">
        <v>0.19851715589396876</v>
      </c>
      <c r="VW28" s="120">
        <v>0.19741685328250558</v>
      </c>
      <c r="VX28" s="120">
        <v>0.19741685328255662</v>
      </c>
      <c r="VY28" s="120">
        <v>0.19631291500203929</v>
      </c>
      <c r="VZ28" s="120">
        <v>0.1963129150020845</v>
      </c>
      <c r="WA28" s="120">
        <v>0.19520533336090504</v>
      </c>
      <c r="WB28" s="120">
        <v>0.19520533336094487</v>
      </c>
      <c r="WC28" s="120">
        <v>0.19409410093771831</v>
      </c>
      <c r="WD28" s="120">
        <v>0.19409410093775289</v>
      </c>
      <c r="WE28" s="120">
        <v>0.19297921059233492</v>
      </c>
      <c r="WF28" s="120">
        <v>0.19297921059236534</v>
      </c>
      <c r="WG28" s="120">
        <v>0.19186065547723236</v>
      </c>
      <c r="WH28" s="120">
        <v>0.19186065547725895</v>
      </c>
      <c r="WI28" s="120">
        <v>0.19073842904925278</v>
      </c>
      <c r="WJ28" s="120">
        <v>0.19073842904927596</v>
      </c>
      <c r="WK28" s="120">
        <v>0.18961252508173201</v>
      </c>
      <c r="WL28" s="120">
        <v>0.1896125250817523</v>
      </c>
      <c r="WM28" s="120">
        <v>0.18848293767701879</v>
      </c>
      <c r="WN28" s="120">
        <v>0.18848293767703633</v>
      </c>
      <c r="WO28" s="120">
        <v>0.18734966127940134</v>
      </c>
      <c r="WP28" s="120">
        <v>0.18734966127941691</v>
      </c>
      <c r="WQ28" s="120">
        <v>0.18621269068845206</v>
      </c>
      <c r="WR28" s="120">
        <v>0.18621269068846552</v>
      </c>
      <c r="WS28" s="120">
        <v>0.18507202107280418</v>
      </c>
      <c r="WT28" s="120">
        <v>0.1850720210728157</v>
      </c>
      <c r="WU28" s="120">
        <v>0.18392764798437655</v>
      </c>
      <c r="WV28" s="120">
        <v>0.18392764798438646</v>
      </c>
      <c r="WW28" s="120">
        <v>0.18277956737305751</v>
      </c>
      <c r="WX28" s="120">
        <v>0.18277956737306617</v>
      </c>
      <c r="WY28" s="120">
        <v>0.18162777560186619</v>
      </c>
      <c r="WZ28" s="120">
        <v>0.18162777560187357</v>
      </c>
      <c r="XA28" s="120">
        <v>0.18047226946260464</v>
      </c>
      <c r="XB28" s="120">
        <v>0.18047226946261086</v>
      </c>
      <c r="XC28" s="120">
        <v>0.17931304619201774</v>
      </c>
      <c r="XD28" s="120">
        <v>0.17931304619202321</v>
      </c>
      <c r="XE28" s="120">
        <v>0.17815010348847596</v>
      </c>
      <c r="XF28" s="120">
        <v>0.17815010348848054</v>
      </c>
      <c r="XG28" s="120">
        <v>0.17698343952920129</v>
      </c>
      <c r="XH28" s="120">
        <v>0.17698343952920542</v>
      </c>
      <c r="XI28" s="120">
        <v>0.17581305298804972</v>
      </c>
      <c r="XJ28" s="120">
        <v>0.17581305298805308</v>
      </c>
      <c r="XK28" s="120">
        <v>0.17463894305387118</v>
      </c>
      <c r="XL28" s="120">
        <v>0.17463894305387434</v>
      </c>
      <c r="XM28" s="120">
        <v>0.17346110944946766</v>
      </c>
      <c r="XN28" s="120">
        <v>0.17346110944947038</v>
      </c>
      <c r="XO28" s="120">
        <v>0.17227955245116114</v>
      </c>
      <c r="XP28" s="120">
        <v>0.17227955245116319</v>
      </c>
      <c r="XQ28" s="120">
        <v>0.17109427290900334</v>
      </c>
      <c r="XR28" s="120">
        <v>0.1710942729090052</v>
      </c>
      <c r="XS28" s="120">
        <v>0.16990527226763649</v>
      </c>
      <c r="XT28" s="120">
        <v>0.16990527226763769</v>
      </c>
      <c r="XU28" s="120">
        <v>0.16871255258783321</v>
      </c>
      <c r="XV28" s="120">
        <v>0.16871255258783455</v>
      </c>
      <c r="XW28" s="120">
        <v>0.16751611656873844</v>
      </c>
      <c r="XX28" s="120">
        <v>0.16751611656873985</v>
      </c>
      <c r="XY28" s="120">
        <v>0.16631596757083039</v>
      </c>
      <c r="XZ28" s="120">
        <v>0.16631596757083167</v>
      </c>
      <c r="YA28" s="120">
        <v>0.16511210963962988</v>
      </c>
      <c r="YB28" s="120">
        <v>0.1651121096396308</v>
      </c>
      <c r="YC28" s="120">
        <v>0.16390454753017933</v>
      </c>
      <c r="YD28" s="120">
        <v>0.16390454753017974</v>
      </c>
      <c r="YE28" s="120">
        <v>0.16269328673231909</v>
      </c>
      <c r="YF28" s="120">
        <v>0.16269328673231953</v>
      </c>
      <c r="YG28" s="120">
        <v>0.16147833349678442</v>
      </c>
      <c r="YH28" s="120">
        <v>0.16147833349678503</v>
      </c>
      <c r="YI28" s="120">
        <v>0.16025969486215308</v>
      </c>
      <c r="YJ28" s="120">
        <v>0.1602596948621533</v>
      </c>
      <c r="YK28" s="120">
        <v>0.15903737868266771</v>
      </c>
      <c r="YL28" s="120">
        <v>0.15903737868266798</v>
      </c>
      <c r="YM28" s="120">
        <v>0.15781139365696481</v>
      </c>
      <c r="YN28" s="120">
        <v>0.15781139365696523</v>
      </c>
      <c r="YO28" s="120">
        <v>0.15658174935773875</v>
      </c>
      <c r="YP28" s="120">
        <v>0.15658174935773916</v>
      </c>
      <c r="YQ28" s="120">
        <v>0.15534845626237287</v>
      </c>
      <c r="YR28" s="120">
        <v>0.15534845626237323</v>
      </c>
      <c r="YS28" s="120">
        <v>0.15411152578456452</v>
      </c>
      <c r="YT28" s="120">
        <v>0.15411152578456463</v>
      </c>
      <c r="YU28" s="120">
        <v>0.15287097030698393</v>
      </c>
      <c r="YV28" s="120">
        <v>0.15287097030698407</v>
      </c>
      <c r="YW28" s="120">
        <v>0.15162680321499472</v>
      </c>
      <c r="YX28" s="120">
        <v>0.15162680321499464</v>
      </c>
      <c r="YY28" s="120">
        <v>0.15037903893147236</v>
      </c>
      <c r="YZ28" s="120">
        <v>0.15037903893147242</v>
      </c>
      <c r="ZA28" s="120">
        <v>0.1491276929527591</v>
      </c>
      <c r="ZB28" s="120">
        <v>0.14912769295275893</v>
      </c>
      <c r="ZC28" s="120">
        <v>0.14787278188578679</v>
      </c>
      <c r="ZD28" s="120">
        <v>0.14787278188578701</v>
      </c>
      <c r="ZE28" s="120">
        <v>0.14661432348641423</v>
      </c>
      <c r="ZF28" s="120">
        <v>0.14661432348641415</v>
      </c>
      <c r="ZG28" s="120">
        <v>0.14535233669900585</v>
      </c>
      <c r="ZH28" s="120">
        <v>0.14535233669900585</v>
      </c>
      <c r="ZI28" s="120">
        <v>0.1440868416973069</v>
      </c>
      <c r="ZJ28" s="120">
        <v>0.14408684169730679</v>
      </c>
      <c r="ZK28" s="120">
        <v>0.142817859926646</v>
      </c>
      <c r="ZL28" s="120">
        <v>0.14281785992664589</v>
      </c>
      <c r="ZM28" s="120">
        <v>0.14154541414751193</v>
      </c>
      <c r="ZN28" s="120">
        <v>0.14154541414751179</v>
      </c>
      <c r="ZO28" s="120">
        <v>0.14026952848055038</v>
      </c>
      <c r="ZP28" s="120">
        <v>0.1402695284805503</v>
      </c>
      <c r="ZQ28" s="120">
        <v>0.1389902284530235</v>
      </c>
      <c r="ZR28" s="120">
        <v>0.13899022845302336</v>
      </c>
      <c r="ZS28" s="120">
        <v>0.13770754104678307</v>
      </c>
      <c r="ZT28" s="120">
        <v>0.13770754104678296</v>
      </c>
      <c r="ZU28" s="120">
        <v>0.13642149474780094</v>
      </c>
      <c r="ZV28" s="120">
        <v>0.1364214947478011</v>
      </c>
      <c r="ZW28" s="120">
        <v>0.13513211959731161</v>
      </c>
      <c r="ZX28" s="120">
        <v>0.1351321195973117</v>
      </c>
      <c r="ZY28" s="120">
        <v>0.13383944724461461</v>
      </c>
      <c r="ZZ28" s="120">
        <v>0.13383944724461458</v>
      </c>
      <c r="AAA28" s="120">
        <v>0.13254351100159179</v>
      </c>
      <c r="AAB28" s="120">
        <v>0.13254351100159184</v>
      </c>
      <c r="AAC28" s="120">
        <v>0.13124434589899281</v>
      </c>
      <c r="AAD28" s="120">
        <v>0.13124434589899281</v>
      </c>
      <c r="AAE28" s="120">
        <v>0.12994198874454499</v>
      </c>
      <c r="AAF28" s="120">
        <v>0.12994198874454488</v>
      </c>
      <c r="AAG28" s="120">
        <v>0.12863647818294319</v>
      </c>
      <c r="AAH28" s="120">
        <v>0.12863647818294324</v>
      </c>
      <c r="AAI28" s="120">
        <v>0.12732785475778366</v>
      </c>
      <c r="AAJ28" s="120">
        <v>0.1273278547577838</v>
      </c>
      <c r="AAK28" s="120">
        <v>0.12601616097549423</v>
      </c>
      <c r="AAL28" s="120">
        <v>0.1260161609754944</v>
      </c>
      <c r="AAM28" s="120">
        <v>0.12470144137133111</v>
      </c>
      <c r="AAN28" s="120">
        <v>0.12470144137133114</v>
      </c>
      <c r="AAO28" s="120">
        <v>0.12338374257749948</v>
      </c>
      <c r="AAP28" s="120">
        <v>0.12338374257749937</v>
      </c>
      <c r="AAQ28" s="120">
        <v>0.1220631133934664</v>
      </c>
      <c r="AAR28" s="120">
        <v>0.12206311339346647</v>
      </c>
      <c r="AAS28" s="120">
        <v>0.12073960485853218</v>
      </c>
      <c r="AAT28" s="120">
        <v>0.12073960485853209</v>
      </c>
      <c r="AAU28" s="120">
        <v>0.11941327032672613</v>
      </c>
      <c r="AAV28" s="120">
        <v>0.11941327032672623</v>
      </c>
      <c r="AAW28" s="120">
        <v>0.11808416554409942</v>
      </c>
      <c r="AAX28" s="120">
        <v>0.11808416554409956</v>
      </c>
      <c r="AAY28" s="120">
        <v>0.11675234872848378</v>
      </c>
      <c r="AAZ28" s="120">
        <v>0.11675234872848379</v>
      </c>
      <c r="ABA28" s="120">
        <v>0.11541788065178846</v>
      </c>
      <c r="ABB28" s="120">
        <v>0.11541788065178846</v>
      </c>
      <c r="ABC28" s="120">
        <v>0.11408082472491207</v>
      </c>
      <c r="ABD28" s="120">
        <v>0.1140808247249121</v>
      </c>
      <c r="ABE28" s="120">
        <v>0.11274124708534033</v>
      </c>
      <c r="ABF28" s="120">
        <v>0.11274124708534052</v>
      </c>
      <c r="ABG28" s="120">
        <v>0.1113992166875096</v>
      </c>
      <c r="ABH28" s="120">
        <v>0.11139921668750956</v>
      </c>
      <c r="ABI28" s="120">
        <v>0.11005480539601026</v>
      </c>
      <c r="ABJ28" s="120">
        <v>0.11005480539601019</v>
      </c>
      <c r="ABK28" s="120">
        <v>0.10870808808171233</v>
      </c>
      <c r="ABL28" s="120">
        <v>0.10870808808171245</v>
      </c>
      <c r="ABM28" s="120">
        <v>0.10735914272088992</v>
      </c>
      <c r="ABN28" s="120">
        <v>0.10735914272089001</v>
      </c>
      <c r="ABO28" s="120">
        <v>0.10600805049742427</v>
      </c>
      <c r="ABP28" s="120">
        <v>0.10600805049742426</v>
      </c>
      <c r="ABQ28" s="120">
        <v>0.104654895908169</v>
      </c>
      <c r="ABR28" s="120">
        <v>0.10465489590816887</v>
      </c>
      <c r="ABS28" s="120">
        <v>0.10329976687155581</v>
      </c>
      <c r="ABT28" s="120">
        <v>0.1032997668715557</v>
      </c>
      <c r="ABU28" s="120">
        <v>0.10194275483952339</v>
      </c>
      <c r="ABV28" s="120">
        <v>0.10194275483952345</v>
      </c>
      <c r="ABW28" s="120">
        <v>0.10058395491285076</v>
      </c>
      <c r="ABX28" s="120">
        <v>0.10058395491285083</v>
      </c>
      <c r="ABY28" s="120">
        <v>9.9223465959974458E-2</v>
      </c>
      <c r="ABZ28" s="120">
        <v>9.9223465959974472E-2</v>
      </c>
      <c r="ACA28" s="120">
        <v>9.7861390739372264E-2</v>
      </c>
      <c r="ACB28" s="120">
        <v>9.786139073937225E-2</v>
      </c>
      <c r="ACC28" s="120">
        <v>9.6497836025590727E-2</v>
      </c>
      <c r="ACD28" s="120">
        <v>9.6497836025590811E-2</v>
      </c>
      <c r="ACE28" s="120">
        <v>9.5132912738995337E-2</v>
      </c>
      <c r="ACF28" s="120">
        <v>9.5132912738995323E-2</v>
      </c>
      <c r="ACG28" s="120">
        <v>9.3766736079317486E-2</v>
      </c>
      <c r="ACH28" s="120">
        <v>9.3766736079317417E-2</v>
      </c>
      <c r="ACI28" s="120">
        <v>9.2399425663075629E-2</v>
      </c>
      <c r="ACJ28" s="120">
        <v>9.2399425663075574E-2</v>
      </c>
      <c r="ACK28" s="120">
        <v>9.1031105664936343E-2</v>
      </c>
      <c r="ACL28" s="120">
        <v>9.1031105664936274E-2</v>
      </c>
      <c r="ACM28" s="120">
        <v>8.9661904963086736E-2</v>
      </c>
      <c r="ACN28" s="120">
        <v>8.9661904963086597E-2</v>
      </c>
      <c r="ACO28" s="120">
        <v>8.8291957288677309E-2</v>
      </c>
      <c r="ACP28" s="120">
        <v>8.8291957288677489E-2</v>
      </c>
      <c r="ACQ28" s="120">
        <v>8.6921401379397134E-2</v>
      </c>
      <c r="ACR28" s="120">
        <v>8.6921401379397176E-2</v>
      </c>
      <c r="ACS28" s="120">
        <v>8.5550381137228321E-2</v>
      </c>
      <c r="ACT28" s="120">
        <v>8.5550381137228307E-2</v>
      </c>
      <c r="ACU28" s="120">
        <v>8.4179045790430188E-2</v>
      </c>
      <c r="ACV28" s="120">
        <v>8.4179045790430285E-2</v>
      </c>
      <c r="ACW28" s="120">
        <v>8.2807550059785837E-2</v>
      </c>
      <c r="ACX28" s="120">
        <v>8.2807550059785948E-2</v>
      </c>
      <c r="ACY28" s="120">
        <v>8.1436054329141472E-2</v>
      </c>
      <c r="ACZ28" s="120">
        <v>8.14360543291415E-2</v>
      </c>
      <c r="ADA28" s="120">
        <v>8.0064724820255867E-2</v>
      </c>
      <c r="ADB28" s="120">
        <v>8.0064724820255839E-2</v>
      </c>
      <c r="ADC28" s="120">
        <v>7.8693733771964647E-2</v>
      </c>
      <c r="ADD28" s="120">
        <v>7.8693733771964577E-2</v>
      </c>
      <c r="ADE28" s="120">
        <v>7.7323259623653912E-2</v>
      </c>
      <c r="ADF28" s="120">
        <v>7.7323259623653856E-2</v>
      </c>
      <c r="ADG28" s="120">
        <v>7.5953487203017755E-2</v>
      </c>
      <c r="ADH28" s="120">
        <v>7.5953487203017672E-2</v>
      </c>
      <c r="ADI28" s="120">
        <v>7.4584607918061249E-2</v>
      </c>
      <c r="ADJ28" s="120">
        <v>7.4584607918061221E-2</v>
      </c>
      <c r="ADK28" s="120">
        <v>7.3216819953289339E-2</v>
      </c>
      <c r="ADL28" s="120">
        <v>7.3216819953289297E-2</v>
      </c>
      <c r="ADM28" s="120">
        <v>7.1850328470000599E-2</v>
      </c>
      <c r="ADN28" s="120">
        <v>7.1850328470000599E-2</v>
      </c>
      <c r="ADO28" s="120">
        <v>7.0485345810580094E-2</v>
      </c>
      <c r="ADP28" s="120">
        <v>7.0485345810580108E-2</v>
      </c>
      <c r="ADQ28" s="120">
        <v>6.912209170665902E-2</v>
      </c>
      <c r="ADR28" s="120">
        <v>6.9122091706659075E-2</v>
      </c>
      <c r="ADS28" s="120">
        <v>6.7760793490978952E-2</v>
      </c>
      <c r="ADT28" s="120">
        <v>6.7760793490978882E-2</v>
      </c>
      <c r="ADU28" s="120">
        <v>6.6401686312762442E-2</v>
      </c>
      <c r="ADV28" s="120">
        <v>6.6401686312762456E-2</v>
      </c>
      <c r="ADW28" s="120">
        <v>6.5045013356357831E-2</v>
      </c>
      <c r="ADX28" s="120">
        <v>6.504501335635772E-2</v>
      </c>
      <c r="ADY28" s="120">
        <v>6.3691026062878714E-2</v>
      </c>
      <c r="ADZ28" s="120">
        <v>6.3691026062878783E-2</v>
      </c>
      <c r="AEA28" s="120">
        <v>6.2339984354519741E-2</v>
      </c>
      <c r="AEB28" s="120">
        <v>6.2339984354519776E-2</v>
      </c>
      <c r="AEC28" s="120">
        <v>6.0992156861168739E-2</v>
      </c>
      <c r="AED28" s="120">
        <v>6.0992156861168802E-2</v>
      </c>
      <c r="AEE28" s="120">
        <v>5.9647821148888613E-2</v>
      </c>
      <c r="AEF28" s="120">
        <v>5.964782114888853E-2</v>
      </c>
      <c r="AEG28" s="120">
        <v>5.8307263949770448E-2</v>
      </c>
      <c r="AEH28" s="120">
        <v>5.8307263949770469E-2</v>
      </c>
      <c r="AEI28" s="120">
        <v>5.6970781392595024E-2</v>
      </c>
      <c r="AEJ28" s="120">
        <v>5.6970781392594996E-2</v>
      </c>
      <c r="AEK28" s="120">
        <v>5.5638679233657631E-2</v>
      </c>
      <c r="AEL28" s="120">
        <v>5.5638679233657611E-2</v>
      </c>
      <c r="AEM28" s="120">
        <v>5.4311273087031431E-2</v>
      </c>
      <c r="AEN28" s="120">
        <v>5.4311273087031472E-2</v>
      </c>
      <c r="AEO28" s="120">
        <v>5.2988888653444206E-2</v>
      </c>
      <c r="AEP28" s="120">
        <v>5.2988888653444192E-2</v>
      </c>
      <c r="AEQ28" s="120">
        <v>5.1671861946843915E-2</v>
      </c>
      <c r="AER28" s="120">
        <v>5.1671861946843839E-2</v>
      </c>
      <c r="AES28" s="120">
        <v>5.0360539517611866E-2</v>
      </c>
      <c r="AET28" s="120">
        <v>5.0360539517611914E-2</v>
      </c>
      <c r="AEU28" s="120">
        <v>4.9055278671257724E-2</v>
      </c>
      <c r="AEV28" s="120">
        <v>4.9055278671257765E-2</v>
      </c>
      <c r="AEW28" s="120">
        <v>4.7756447681289574E-2</v>
      </c>
      <c r="AEX28" s="120">
        <v>4.7756447681289588E-2</v>
      </c>
      <c r="AEY28" s="120">
        <v>4.6464425994804229E-2</v>
      </c>
      <c r="AEZ28" s="120">
        <v>4.6464425994804284E-2</v>
      </c>
      <c r="AFA28" s="120">
        <v>4.5179604429172363E-2</v>
      </c>
      <c r="AFB28" s="120">
        <v>4.5179604429172397E-2</v>
      </c>
      <c r="AFC28" s="120">
        <v>4.3902385358011713E-2</v>
      </c>
      <c r="AFD28" s="120">
        <v>4.3902385358011685E-2</v>
      </c>
      <c r="AFE28" s="120">
        <v>4.2633182884440672E-2</v>
      </c>
      <c r="AFF28" s="120">
        <v>4.2633182884440735E-2</v>
      </c>
      <c r="AFG28" s="120">
        <v>4.1372422999385747E-2</v>
      </c>
      <c r="AFH28" s="120">
        <v>4.1372422999385788E-2</v>
      </c>
      <c r="AFI28" s="120">
        <v>4.0120543722473645E-2</v>
      </c>
      <c r="AFJ28" s="120">
        <v>4.0120543722473631E-2</v>
      </c>
      <c r="AFK28" s="120">
        <v>3.8877995222780695E-2</v>
      </c>
      <c r="AFL28" s="120">
        <v>3.8877995222780709E-2</v>
      </c>
      <c r="AFM28" s="120">
        <v>3.7645239916421956E-2</v>
      </c>
      <c r="AFN28" s="120">
        <v>3.7645239916421921E-2</v>
      </c>
      <c r="AFO28" s="120">
        <v>3.642275253765162E-2</v>
      </c>
      <c r="AFP28" s="120">
        <v>3.64227525376516E-2</v>
      </c>
      <c r="AFQ28" s="120">
        <v>3.5211020179808913E-2</v>
      </c>
      <c r="AFR28" s="120">
        <v>3.5211020179808941E-2</v>
      </c>
      <c r="AFS28" s="120">
        <v>3.4010542302070054E-2</v>
      </c>
      <c r="AFT28" s="120">
        <v>3.401054230207004E-2</v>
      </c>
      <c r="AFU28" s="120">
        <v>3.2821830697569838E-2</v>
      </c>
      <c r="AFV28" s="120">
        <v>3.2821830697569838E-2</v>
      </c>
      <c r="AFW28" s="120">
        <v>3.1645409418020992E-2</v>
      </c>
      <c r="AFX28" s="120">
        <v>3.1645409418021006E-2</v>
      </c>
      <c r="AFY28" s="120">
        <v>3.0481814649487626E-2</v>
      </c>
      <c r="AFZ28" s="120">
        <v>3.048181464948763E-2</v>
      </c>
      <c r="AGA28" s="120">
        <v>2.9331594533466177E-2</v>
      </c>
      <c r="AGB28" s="120">
        <v>2.9331594533466149E-2</v>
      </c>
      <c r="AGC28" s="120">
        <v>2.8195308926877431E-2</v>
      </c>
      <c r="AGD28" s="120">
        <v>2.8195308926877431E-2</v>
      </c>
      <c r="AGE28" s="120">
        <v>2.7073529093989798E-2</v>
      </c>
      <c r="AGF28" s="120">
        <v>2.7073529093989804E-2</v>
      </c>
      <c r="AGG28" s="120">
        <v>2.5966837322664332E-2</v>
      </c>
      <c r="AGH28" s="120">
        <v>2.5966837322664308E-2</v>
      </c>
      <c r="AGI28" s="120">
        <v>2.4875826456643185E-2</v>
      </c>
      <c r="AGJ28" s="120">
        <v>2.4875826456643171E-2</v>
      </c>
      <c r="AGK28" s="120">
        <v>2.380109933489101E-2</v>
      </c>
      <c r="AGL28" s="120">
        <v>2.3801099334891006E-2</v>
      </c>
      <c r="AGM28" s="120">
        <v>2.2743268128244988E-2</v>
      </c>
      <c r="AGN28" s="120">
        <v>2.2743268128244981E-2</v>
      </c>
      <c r="AGO28" s="120">
        <v>2.1702953562836445E-2</v>
      </c>
      <c r="AGP28" s="120">
        <v>2.170295356283642E-2</v>
      </c>
      <c r="AGQ28" s="120">
        <v>2.0680784018917524E-2</v>
      </c>
      <c r="AGR28" s="120">
        <v>2.0680784018917549E-2</v>
      </c>
      <c r="AGS28" s="120">
        <v>1.9677394492865936E-2</v>
      </c>
      <c r="AGT28" s="120">
        <v>1.9677394492865933E-2</v>
      </c>
      <c r="AGU28" s="120">
        <v>1.869342540925405E-2</v>
      </c>
      <c r="AGV28" s="120">
        <v>1.8693425409254054E-2</v>
      </c>
      <c r="AGW28" s="120">
        <v>1.77295212689705E-2</v>
      </c>
      <c r="AGX28" s="120">
        <v>1.7729521268970521E-2</v>
      </c>
      <c r="AGY28" s="120">
        <v>1.6786329118478195E-2</v>
      </c>
      <c r="AGZ28" s="120">
        <v>1.6786329118478195E-2</v>
      </c>
      <c r="AHA28" s="120">
        <v>1.5864496824406372E-2</v>
      </c>
      <c r="AHB28" s="120">
        <v>1.5864496824406372E-2</v>
      </c>
      <c r="AHC28" s="120">
        <v>1.4964671136824328E-2</v>
      </c>
      <c r="AHD28" s="120">
        <v>1.4964671136824323E-2</v>
      </c>
      <c r="AHE28" s="120">
        <v>1.4087495523758067E-2</v>
      </c>
      <c r="AHF28" s="120">
        <v>1.4087495523758061E-2</v>
      </c>
      <c r="AHG28" s="120">
        <v>1.3233607758826316E-2</v>
      </c>
      <c r="AHH28" s="120">
        <v>1.3233607758826316E-2</v>
      </c>
      <c r="AHI28" s="120">
        <v>1.2403637243329999E-2</v>
      </c>
      <c r="AHJ28" s="120">
        <v>1.2403637243330018E-2</v>
      </c>
      <c r="AHK28" s="120">
        <v>1.1598202043786175E-2</v>
      </c>
      <c r="AHL28" s="120">
        <v>1.1598202043786175E-2</v>
      </c>
      <c r="AHM28" s="120">
        <v>1.0817905625818663E-2</v>
      </c>
      <c r="AHN28" s="120">
        <v>1.0817905625818663E-2</v>
      </c>
      <c r="AHO28" s="120">
        <v>1.006333326558633E-2</v>
      </c>
      <c r="AHP28" s="120">
        <v>1.0063333265586338E-2</v>
      </c>
      <c r="AHQ28" s="120">
        <v>9.3350481206448E-3</v>
      </c>
      <c r="AHR28" s="120">
        <v>9.3350481206448174E-3</v>
      </c>
      <c r="AHS28" s="120">
        <v>8.6335869434179431E-3</v>
      </c>
      <c r="AHT28" s="120">
        <v>8.6335869434179448E-3</v>
      </c>
      <c r="AHU28" s="120">
        <v>7.9594554224466825E-3</v>
      </c>
      <c r="AHV28" s="120">
        <v>7.9594554224466825E-3</v>
      </c>
      <c r="AHW28" s="120">
        <v>7.3131231394536183E-3</v>
      </c>
      <c r="AHX28" s="120">
        <v>7.3131231394536183E-3</v>
      </c>
      <c r="AHY28" s="120">
        <v>6.6950181342172481E-3</v>
      </c>
      <c r="AHZ28" s="120">
        <v>6.6950181342172455E-3</v>
      </c>
      <c r="AIA28" s="120">
        <v>6.1055210745247701E-3</v>
      </c>
      <c r="AIB28" s="120">
        <v>6.1055210745247744E-3</v>
      </c>
      <c r="AIC28" s="120">
        <v>5.5449590353446798E-3</v>
      </c>
      <c r="AID28" s="120">
        <v>5.5449590353446789E-3</v>
      </c>
      <c r="AIE28" s="120">
        <v>5.0135989001463838E-3</v>
      </c>
      <c r="AIF28" s="120">
        <v>5.0135989001463847E-3</v>
      </c>
      <c r="AIG28" s="120">
        <v>4.5116404083552202E-3</v>
      </c>
      <c r="AIH28" s="120">
        <v>4.5116404083552202E-3</v>
      </c>
      <c r="AII28" s="120">
        <v>4.0392088866694114E-3</v>
      </c>
      <c r="AIJ28" s="120">
        <v>4.039208886669414E-3</v>
      </c>
      <c r="AIK28" s="120">
        <v>3.5963477188240651E-3</v>
      </c>
      <c r="AIL28" s="120">
        <v>3.5963477188240608E-3</v>
      </c>
      <c r="AIM28" s="120">
        <v>3.1830106288350717E-3</v>
      </c>
      <c r="AIN28" s="120">
        <v>3.1830106288350739E-3</v>
      </c>
      <c r="AIO28" s="120">
        <v>2.7990538772776248E-3</v>
      </c>
      <c r="AIP28" s="120">
        <v>2.7990538772776252E-3</v>
      </c>
      <c r="AIQ28" s="120">
        <v>2.4442284992149664E-3</v>
      </c>
      <c r="AIR28" s="120">
        <v>2.4442284992149655E-3</v>
      </c>
      <c r="AIS28" s="120">
        <v>2.1181727464006312E-3</v>
      </c>
      <c r="AIT28" s="120">
        <v>2.118172746400632E-3</v>
      </c>
      <c r="AIU28" s="120">
        <v>1.8204049356112867E-3</v>
      </c>
      <c r="AIV28" s="120">
        <v>1.820404935611286E-3</v>
      </c>
      <c r="AIW28" s="120">
        <v>1.5503169494868649E-3</v>
      </c>
      <c r="AIX28" s="120">
        <v>1.5503169494868658E-3</v>
      </c>
      <c r="AIY28" s="120">
        <v>1.3071686857636005E-3</v>
      </c>
      <c r="AIZ28" s="120">
        <v>1.3071686857636009E-3</v>
      </c>
      <c r="AJA28" s="120">
        <v>1.0900838044475792E-3</v>
      </c>
      <c r="AJB28" s="120">
        <v>1.0900838044475792E-3</v>
      </c>
      <c r="AJC28" s="120">
        <v>8.9804717866802191E-4</v>
      </c>
      <c r="AJD28" s="120">
        <v>8.9804717866802158E-4</v>
      </c>
      <c r="AJE28" s="120">
        <v>7.2990451093476853E-4</v>
      </c>
      <c r="AJF28" s="120">
        <v>7.2990451093476842E-4</v>
      </c>
      <c r="AJG28" s="120">
        <v>5.8436462804434611E-4</v>
      </c>
      <c r="AJH28" s="120">
        <v>5.8436462804434611E-4</v>
      </c>
      <c r="AJI28" s="120">
        <v>4.6000500864878946E-4</v>
      </c>
      <c r="AJJ28" s="120">
        <v>4.6000500864878946E-4</v>
      </c>
      <c r="AJK28" s="120">
        <v>3.552811186314786E-4</v>
      </c>
      <c r="AJL28" s="120">
        <v>3.552811186314786E-4</v>
      </c>
      <c r="AJM28" s="120">
        <v>2.6854011881916051E-4</v>
      </c>
      <c r="AJN28" s="120">
        <v>2.6854011881916046E-4</v>
      </c>
      <c r="AJO28" s="120">
        <v>1.9803945133745057E-4</v>
      </c>
      <c r="AJP28" s="120">
        <v>1.980394513374506E-4</v>
      </c>
      <c r="AJQ28" s="120">
        <v>1.4197068519905542E-4</v>
      </c>
      <c r="AJR28" s="120">
        <v>1.419706851990554E-4</v>
      </c>
      <c r="AJS28" s="120">
        <v>9.8488784928463233E-5</v>
      </c>
      <c r="AJT28" s="120">
        <v>9.8488784928463247E-5</v>
      </c>
      <c r="AJU28" s="120">
        <v>6.5746632458285603E-5</v>
      </c>
      <c r="AJV28" s="120">
        <v>6.5746632458285603E-5</v>
      </c>
      <c r="AJW28" s="120">
        <v>4.1934157934520051E-5</v>
      </c>
      <c r="AJX28" s="120">
        <v>4.1934157934520044E-5</v>
      </c>
      <c r="AJY28" s="120">
        <v>2.5320803615613841E-5</v>
      </c>
      <c r="AJZ28" s="120">
        <v>2.5320803615613837E-5</v>
      </c>
      <c r="AKA28" s="120">
        <v>1.4299261238193138E-5</v>
      </c>
      <c r="AKB28" s="120">
        <v>1.4299261238193139E-5</v>
      </c>
      <c r="AKC28" s="120">
        <v>7.427530363202095E-6</v>
      </c>
      <c r="AKD28" s="120">
        <v>7.427530363202095E-6</v>
      </c>
      <c r="AKE28" s="120">
        <v>3.4654513001441956E-6</v>
      </c>
      <c r="AKF28" s="120">
        <v>3.4654513001441951E-6</v>
      </c>
      <c r="AKG28" s="120">
        <v>1.4011748135089872E-6</v>
      </c>
      <c r="AKH28" s="120">
        <v>1.4011748135089874E-6</v>
      </c>
      <c r="AKI28" s="120">
        <v>4.6286731958389282E-7</v>
      </c>
      <c r="AKJ28" s="120">
        <v>4.6286731958389282E-7</v>
      </c>
      <c r="AKK28" s="120">
        <v>1.1175870895385742E-7</v>
      </c>
      <c r="AKL28" s="120">
        <v>1.1175870895385742E-7</v>
      </c>
      <c r="AKM28" s="120">
        <v>1.4901161193847656E-8</v>
      </c>
      <c r="AKN28" s="120" t="s">
        <v>105</v>
      </c>
      <c r="AKO28" s="120" t="s">
        <v>105</v>
      </c>
      <c r="AKP28" s="120" t="s">
        <v>105</v>
      </c>
      <c r="AKQ28" s="120" t="s">
        <v>105</v>
      </c>
      <c r="AKR28" s="120" t="s">
        <v>105</v>
      </c>
      <c r="AKS28" s="120" t="s">
        <v>105</v>
      </c>
      <c r="AKT28" s="120" t="s">
        <v>105</v>
      </c>
      <c r="AKU28" s="120" t="s">
        <v>105</v>
      </c>
      <c r="AKV28" s="120" t="s">
        <v>105</v>
      </c>
      <c r="AKW28" s="120" t="s">
        <v>105</v>
      </c>
      <c r="AKX28" s="120" t="s">
        <v>105</v>
      </c>
      <c r="AKY28" s="120" t="s">
        <v>105</v>
      </c>
      <c r="AKZ28" s="120" t="s">
        <v>105</v>
      </c>
      <c r="ALA28" s="120" t="s">
        <v>105</v>
      </c>
      <c r="ALB28" s="120" t="s">
        <v>105</v>
      </c>
      <c r="ALC28" s="120" t="s">
        <v>105</v>
      </c>
      <c r="ALD28" s="120" t="s">
        <v>105</v>
      </c>
      <c r="ALE28" s="120" t="s">
        <v>105</v>
      </c>
      <c r="ALF28" s="120" t="s">
        <v>105</v>
      </c>
      <c r="ALG28" s="120" t="s">
        <v>105</v>
      </c>
      <c r="ALH28" s="120" t="s">
        <v>105</v>
      </c>
      <c r="ALI28" s="120" t="s">
        <v>105</v>
      </c>
      <c r="ALJ28" s="120" t="s">
        <v>105</v>
      </c>
      <c r="ALK28" s="120" t="s">
        <v>105</v>
      </c>
      <c r="ALL28" s="120" t="s">
        <v>105</v>
      </c>
      <c r="ALM28" s="120" t="s">
        <v>105</v>
      </c>
      <c r="ALN28" s="120"/>
    </row>
    <row r="29" spans="1:1002" hidden="1">
      <c r="A29" s="119">
        <v>28</v>
      </c>
      <c r="B29" s="120">
        <v>0.39321389155055858</v>
      </c>
      <c r="C29" s="120">
        <v>0.39321389155055858</v>
      </c>
      <c r="D29" s="120">
        <v>0.39274026135445261</v>
      </c>
      <c r="E29" s="120">
        <v>0.39274026135445228</v>
      </c>
      <c r="F29" s="120">
        <v>0.39226555056776713</v>
      </c>
      <c r="G29" s="120">
        <v>0.39226555056776718</v>
      </c>
      <c r="H29" s="120">
        <v>0.39178975528312793</v>
      </c>
      <c r="I29" s="120">
        <v>0.39178975528312776</v>
      </c>
      <c r="J29" s="120">
        <v>0.3913128715741403</v>
      </c>
      <c r="K29" s="120">
        <v>0.39131287157414019</v>
      </c>
      <c r="L29" s="120">
        <v>0.39083489549529171</v>
      </c>
      <c r="M29" s="120">
        <v>0.39083489549529155</v>
      </c>
      <c r="N29" s="120">
        <v>0.39035582308184513</v>
      </c>
      <c r="O29" s="120">
        <v>0.39035582308184502</v>
      </c>
      <c r="P29" s="120">
        <v>0.38987565034973742</v>
      </c>
      <c r="Q29" s="120">
        <v>0.38987565034973759</v>
      </c>
      <c r="R29" s="120">
        <v>0.38939437329547411</v>
      </c>
      <c r="S29" s="120">
        <v>0.38939437329547472</v>
      </c>
      <c r="T29" s="120">
        <v>0.3889119878960246</v>
      </c>
      <c r="U29" s="120">
        <v>0.38891198789602482</v>
      </c>
      <c r="V29" s="120">
        <v>0.38842849010871866</v>
      </c>
      <c r="W29" s="120">
        <v>0.38842849010871838</v>
      </c>
      <c r="X29" s="120">
        <v>0.38794387587113838</v>
      </c>
      <c r="Y29" s="120">
        <v>0.38794387587113827</v>
      </c>
      <c r="Z29" s="120">
        <v>0.38745814110101368</v>
      </c>
      <c r="AA29" s="120">
        <v>0.38745814110101395</v>
      </c>
      <c r="AB29" s="120">
        <v>0.38697128169611728</v>
      </c>
      <c r="AC29" s="120">
        <v>0.38697128169611772</v>
      </c>
      <c r="AD29" s="120">
        <v>0.38648329353415278</v>
      </c>
      <c r="AE29" s="120">
        <v>0.38648329353415306</v>
      </c>
      <c r="AF29" s="120">
        <v>0.38599417247265178</v>
      </c>
      <c r="AG29" s="120">
        <v>0.38599417247265183</v>
      </c>
      <c r="AH29" s="120">
        <v>0.38550391434886316</v>
      </c>
      <c r="AI29" s="120">
        <v>0.38550391434886327</v>
      </c>
      <c r="AJ29" s="120">
        <v>0.38501251497964578</v>
      </c>
      <c r="AK29" s="120">
        <v>0.385012514979646</v>
      </c>
      <c r="AL29" s="120">
        <v>0.38451997016135875</v>
      </c>
      <c r="AM29" s="120">
        <v>0.38451997016135853</v>
      </c>
      <c r="AN29" s="120">
        <v>0.38402627566975023</v>
      </c>
      <c r="AO29" s="120">
        <v>0.38402627566975056</v>
      </c>
      <c r="AP29" s="120">
        <v>0.38353142725985134</v>
      </c>
      <c r="AQ29" s="120">
        <v>0.3835314272598514</v>
      </c>
      <c r="AR29" s="120">
        <v>0.38303542066586149</v>
      </c>
      <c r="AS29" s="120">
        <v>0.38303542066586166</v>
      </c>
      <c r="AT29" s="120">
        <v>0.38253825160103982</v>
      </c>
      <c r="AU29" s="120">
        <v>0.38253825160104021</v>
      </c>
      <c r="AV29" s="120">
        <v>0.38203991575759233</v>
      </c>
      <c r="AW29" s="120">
        <v>0.38203991575759266</v>
      </c>
      <c r="AX29" s="120">
        <v>0.38154040880656004</v>
      </c>
      <c r="AY29" s="120">
        <v>0.38154040880655993</v>
      </c>
      <c r="AZ29" s="120">
        <v>0.38103972639770639</v>
      </c>
      <c r="BA29" s="120">
        <v>0.38103972639770645</v>
      </c>
      <c r="BB29" s="120">
        <v>0.38053786415940455</v>
      </c>
      <c r="BC29" s="120">
        <v>0.38053786415940483</v>
      </c>
      <c r="BD29" s="120">
        <v>0.38003481769852432</v>
      </c>
      <c r="BE29" s="120">
        <v>0.38003481769852404</v>
      </c>
      <c r="BF29" s="120">
        <v>0.37953058260031602</v>
      </c>
      <c r="BG29" s="120">
        <v>0.37953058260031614</v>
      </c>
      <c r="BH29" s="120">
        <v>0.37902515442829821</v>
      </c>
      <c r="BI29" s="120">
        <v>0.37902515442829854</v>
      </c>
      <c r="BJ29" s="120">
        <v>0.37851852872414243</v>
      </c>
      <c r="BK29" s="120">
        <v>0.37851852872414238</v>
      </c>
      <c r="BL29" s="120">
        <v>0.37801070100755546</v>
      </c>
      <c r="BM29" s="120">
        <v>0.37801070100755585</v>
      </c>
      <c r="BN29" s="120">
        <v>0.37750166677616737</v>
      </c>
      <c r="BO29" s="120">
        <v>0.37750166677616731</v>
      </c>
      <c r="BP29" s="120">
        <v>0.37699142150541054</v>
      </c>
      <c r="BQ29" s="120">
        <v>0.37699142150541098</v>
      </c>
      <c r="BR29" s="120">
        <v>0.37647996064840716</v>
      </c>
      <c r="BS29" s="120">
        <v>0.37647996064840755</v>
      </c>
      <c r="BT29" s="120">
        <v>0.37596727963584836</v>
      </c>
      <c r="BU29" s="120">
        <v>0.37596727963584858</v>
      </c>
      <c r="BV29" s="120">
        <v>0.37545337387587824</v>
      </c>
      <c r="BW29" s="120">
        <v>0.3754533738758779</v>
      </c>
      <c r="BX29" s="120">
        <v>0.37493823875397519</v>
      </c>
      <c r="BY29" s="120">
        <v>0.37493823875397564</v>
      </c>
      <c r="BZ29" s="120">
        <v>0.37442186963283447</v>
      </c>
      <c r="CA29" s="120">
        <v>0.37442186963283514</v>
      </c>
      <c r="CB29" s="120">
        <v>0.37390426185224701</v>
      </c>
      <c r="CC29" s="120">
        <v>0.37390426185224701</v>
      </c>
      <c r="CD29" s="120">
        <v>0.37338541072897935</v>
      </c>
      <c r="CE29" s="120">
        <v>0.37338541072898007</v>
      </c>
      <c r="CF29" s="120">
        <v>0.37286531155665681</v>
      </c>
      <c r="CG29" s="120">
        <v>0.37286531155665703</v>
      </c>
      <c r="CH29" s="120">
        <v>0.37234395960564015</v>
      </c>
      <c r="CI29" s="120">
        <v>0.3723439596056401</v>
      </c>
      <c r="CJ29" s="120">
        <v>0.37182135012290618</v>
      </c>
      <c r="CK29" s="120">
        <v>0.37182135012290596</v>
      </c>
      <c r="CL29" s="120">
        <v>0.37129747833192606</v>
      </c>
      <c r="CM29" s="120">
        <v>0.37129747833192545</v>
      </c>
      <c r="CN29" s="120">
        <v>0.37077233943254195</v>
      </c>
      <c r="CO29" s="120">
        <v>0.37077233943254195</v>
      </c>
      <c r="CP29" s="120">
        <v>0.3702459286008486</v>
      </c>
      <c r="CQ29" s="120">
        <v>0.37024592860084832</v>
      </c>
      <c r="CR29" s="120">
        <v>0.3697182409890663</v>
      </c>
      <c r="CS29" s="120">
        <v>0.36971824098906653</v>
      </c>
      <c r="CT29" s="120">
        <v>0.36918927172542221</v>
      </c>
      <c r="CU29" s="120">
        <v>0.36918927172542276</v>
      </c>
      <c r="CV29" s="120">
        <v>0.36865901591402334</v>
      </c>
      <c r="CW29" s="120">
        <v>0.36865901591402334</v>
      </c>
      <c r="CX29" s="120">
        <v>0.3681274686347345</v>
      </c>
      <c r="CY29" s="120">
        <v>0.3681274686347345</v>
      </c>
      <c r="CZ29" s="120">
        <v>0.36759462494305517</v>
      </c>
      <c r="DA29" s="120">
        <v>0.36759462494305511</v>
      </c>
      <c r="DB29" s="120">
        <v>0.36706047986999296</v>
      </c>
      <c r="DC29" s="120">
        <v>0.36706047986999346</v>
      </c>
      <c r="DD29" s="120">
        <v>0.36652502842194001</v>
      </c>
      <c r="DE29" s="120">
        <v>0.36652502842194024</v>
      </c>
      <c r="DF29" s="120">
        <v>0.36598826558054731</v>
      </c>
      <c r="DG29" s="120">
        <v>0.36598826558054731</v>
      </c>
      <c r="DH29" s="120">
        <v>0.36545018630259873</v>
      </c>
      <c r="DI29" s="120">
        <v>0.36545018630259907</v>
      </c>
      <c r="DJ29" s="120">
        <v>0.36491078551988643</v>
      </c>
      <c r="DK29" s="120">
        <v>0.36491078551988659</v>
      </c>
      <c r="DL29" s="120">
        <v>0.36437005813908407</v>
      </c>
      <c r="DM29" s="120">
        <v>0.36437005813908413</v>
      </c>
      <c r="DN29" s="120">
        <v>0.36382799904161822</v>
      </c>
      <c r="DO29" s="120">
        <v>0.36382799904161767</v>
      </c>
      <c r="DP29" s="120">
        <v>0.36328460308354382</v>
      </c>
      <c r="DQ29" s="120">
        <v>0.36328460308354393</v>
      </c>
      <c r="DR29" s="120">
        <v>0.362739865095418</v>
      </c>
      <c r="DS29" s="120">
        <v>0.36273986509541778</v>
      </c>
      <c r="DT29" s="120">
        <v>0.36219377988216839</v>
      </c>
      <c r="DU29" s="120">
        <v>0.36219377988216844</v>
      </c>
      <c r="DV29" s="120">
        <v>0.36164634222297004</v>
      </c>
      <c r="DW29" s="120">
        <v>0.36164634222296976</v>
      </c>
      <c r="DX29" s="120">
        <v>0.36109754687111312</v>
      </c>
      <c r="DY29" s="120">
        <v>0.36109754687111317</v>
      </c>
      <c r="DZ29" s="120">
        <v>0.36054738855387758</v>
      </c>
      <c r="EA29" s="120">
        <v>0.36054738855387786</v>
      </c>
      <c r="EB29" s="120">
        <v>0.35999586197240446</v>
      </c>
      <c r="EC29" s="120">
        <v>0.35999586197240485</v>
      </c>
      <c r="ED29" s="120">
        <v>0.35944296180156421</v>
      </c>
      <c r="EE29" s="120">
        <v>0.35944296180156421</v>
      </c>
      <c r="EF29" s="120">
        <v>0.3588886826898311</v>
      </c>
      <c r="EG29" s="120">
        <v>0.35888868268983104</v>
      </c>
      <c r="EH29" s="120">
        <v>0.35833301925915262</v>
      </c>
      <c r="EI29" s="120">
        <v>0.35833301925915279</v>
      </c>
      <c r="EJ29" s="120">
        <v>0.35777596610481821</v>
      </c>
      <c r="EK29" s="120">
        <v>0.35777596610481838</v>
      </c>
      <c r="EL29" s="120">
        <v>0.35721751779533373</v>
      </c>
      <c r="EM29" s="120">
        <v>0.35721751779533323</v>
      </c>
      <c r="EN29" s="120">
        <v>0.35665766887228634</v>
      </c>
      <c r="EO29" s="120">
        <v>0.3566576688722865</v>
      </c>
      <c r="EP29" s="120">
        <v>0.35609641385022028</v>
      </c>
      <c r="EQ29" s="120">
        <v>0.35609641385022039</v>
      </c>
      <c r="ER29" s="120">
        <v>0.35553374721650161</v>
      </c>
      <c r="ES29" s="120">
        <v>0.35553374721650172</v>
      </c>
      <c r="ET29" s="120">
        <v>0.35496966343119091</v>
      </c>
      <c r="EU29" s="120">
        <v>0.35496966343119085</v>
      </c>
      <c r="EV29" s="120">
        <v>0.35440415692691202</v>
      </c>
      <c r="EW29" s="120">
        <v>0.35440415692691191</v>
      </c>
      <c r="EX29" s="120">
        <v>0.35383722210872154</v>
      </c>
      <c r="EY29" s="120">
        <v>0.35383722210872182</v>
      </c>
      <c r="EZ29" s="120">
        <v>0.35326885335397923</v>
      </c>
      <c r="FA29" s="120">
        <v>0.35326885335397951</v>
      </c>
      <c r="FB29" s="120">
        <v>0.35269904501221527</v>
      </c>
      <c r="FC29" s="120">
        <v>0.3526990450122155</v>
      </c>
      <c r="FD29" s="120">
        <v>0.35212779140500189</v>
      </c>
      <c r="FE29" s="120">
        <v>0.35212779140500178</v>
      </c>
      <c r="FF29" s="120">
        <v>0.35155508682582098</v>
      </c>
      <c r="FG29" s="120">
        <v>0.35155508682582082</v>
      </c>
      <c r="FH29" s="120">
        <v>0.35098092553993454</v>
      </c>
      <c r="FI29" s="120">
        <v>0.35098092553993482</v>
      </c>
      <c r="FJ29" s="120">
        <v>0.35040530178425372</v>
      </c>
      <c r="FK29" s="120">
        <v>0.35040530178425383</v>
      </c>
      <c r="FL29" s="120">
        <v>0.34982820976720841</v>
      </c>
      <c r="FM29" s="120">
        <v>0.34982820976720835</v>
      </c>
      <c r="FN29" s="120">
        <v>0.34924964366861488</v>
      </c>
      <c r="FO29" s="120">
        <v>0.34924964366861477</v>
      </c>
      <c r="FP29" s="120">
        <v>0.34866959763954791</v>
      </c>
      <c r="FQ29" s="120">
        <v>0.34866959763954791</v>
      </c>
      <c r="FR29" s="120">
        <v>0.34808806580220925</v>
      </c>
      <c r="FS29" s="120">
        <v>0.34808806580220947</v>
      </c>
      <c r="FT29" s="120">
        <v>0.34750504224979667</v>
      </c>
      <c r="FU29" s="120">
        <v>0.34750504224979728</v>
      </c>
      <c r="FV29" s="120">
        <v>0.34692052104637627</v>
      </c>
      <c r="FW29" s="120">
        <v>0.34692052104637638</v>
      </c>
      <c r="FX29" s="120">
        <v>0.34633449622674733</v>
      </c>
      <c r="FY29" s="120">
        <v>0.34633449622674783</v>
      </c>
      <c r="FZ29" s="120">
        <v>0.34574696179632025</v>
      </c>
      <c r="GA29" s="120">
        <v>0.34574696179631997</v>
      </c>
      <c r="GB29" s="120">
        <v>0.34515791173097904</v>
      </c>
      <c r="GC29" s="120">
        <v>0.34515791173097904</v>
      </c>
      <c r="GD29" s="120">
        <v>0.34456733997695843</v>
      </c>
      <c r="GE29" s="120">
        <v>0.34456733997695826</v>
      </c>
      <c r="GF29" s="120">
        <v>0.34397524045071154</v>
      </c>
      <c r="GG29" s="120">
        <v>0.34397524045071132</v>
      </c>
      <c r="GH29" s="120">
        <v>0.34338160703878134</v>
      </c>
      <c r="GI29" s="120">
        <v>0.34338160703878151</v>
      </c>
      <c r="GJ29" s="120">
        <v>0.34278643359767441</v>
      </c>
      <c r="GK29" s="120">
        <v>0.34278643359767458</v>
      </c>
      <c r="GL29" s="120">
        <v>0.34218971395373066</v>
      </c>
      <c r="GM29" s="120">
        <v>0.34218971395373021</v>
      </c>
      <c r="GN29" s="120">
        <v>0.34159144190299617</v>
      </c>
      <c r="GO29" s="120">
        <v>0.34159144190299645</v>
      </c>
      <c r="GP29" s="120">
        <v>0.34099161121109883</v>
      </c>
      <c r="GQ29" s="120">
        <v>0.34099161121109867</v>
      </c>
      <c r="GR29" s="120">
        <v>0.34039021561311794</v>
      </c>
      <c r="GS29" s="120">
        <v>0.34039021561311755</v>
      </c>
      <c r="GT29" s="120">
        <v>0.33978724881345951</v>
      </c>
      <c r="GU29" s="120">
        <v>0.33978724881345923</v>
      </c>
      <c r="GV29" s="120">
        <v>0.3391827044857324</v>
      </c>
      <c r="GW29" s="120">
        <v>0.33918270448573223</v>
      </c>
      <c r="GX29" s="120">
        <v>0.3385765762726205</v>
      </c>
      <c r="GY29" s="120">
        <v>0.33857657627261994</v>
      </c>
      <c r="GZ29" s="120">
        <v>0.33796885778576063</v>
      </c>
      <c r="HA29" s="120">
        <v>0.33796885778576058</v>
      </c>
      <c r="HB29" s="120">
        <v>0.33735954260561746</v>
      </c>
      <c r="HC29" s="120">
        <v>0.33735954260561757</v>
      </c>
      <c r="HD29" s="120">
        <v>0.33674862428136126</v>
      </c>
      <c r="HE29" s="120">
        <v>0.33674862428136126</v>
      </c>
      <c r="HF29" s="120">
        <v>0.33613609633074559</v>
      </c>
      <c r="HG29" s="120">
        <v>0.33613609633074576</v>
      </c>
      <c r="HH29" s="120">
        <v>0.33552195223998427</v>
      </c>
      <c r="HI29" s="120">
        <v>0.33552195223998399</v>
      </c>
      <c r="HJ29" s="120">
        <v>0.3349061854636336</v>
      </c>
      <c r="HK29" s="120">
        <v>0.33490618546363365</v>
      </c>
      <c r="HL29" s="120">
        <v>0.33428878942447043</v>
      </c>
      <c r="HM29" s="120">
        <v>0.33428878942447032</v>
      </c>
      <c r="HN29" s="120">
        <v>0.33366975751337302</v>
      </c>
      <c r="HO29" s="120">
        <v>0.3336697575133723</v>
      </c>
      <c r="HP29" s="120">
        <v>0.333049083089204</v>
      </c>
      <c r="HQ29" s="120">
        <v>0.33304908308920395</v>
      </c>
      <c r="HR29" s="120">
        <v>0.33242675947869504</v>
      </c>
      <c r="HS29" s="120">
        <v>0.33242675947869493</v>
      </c>
      <c r="HT29" s="120">
        <v>0.33180277997632834</v>
      </c>
      <c r="HU29" s="120">
        <v>0.33180277997632796</v>
      </c>
      <c r="HV29" s="120">
        <v>0.33117713784422087</v>
      </c>
      <c r="HW29" s="120">
        <v>0.33117713784422048</v>
      </c>
      <c r="HX29" s="120">
        <v>0.33054982631201479</v>
      </c>
      <c r="HY29" s="120">
        <v>0.33054982631201524</v>
      </c>
      <c r="HZ29" s="120">
        <v>0.3299208385767648</v>
      </c>
      <c r="IA29" s="120">
        <v>0.32992083857676469</v>
      </c>
      <c r="IB29" s="120">
        <v>0.32929016780282089</v>
      </c>
      <c r="IC29" s="120">
        <v>0.32929016780282072</v>
      </c>
      <c r="ID29" s="120">
        <v>0.32865780712172649</v>
      </c>
      <c r="IE29" s="120">
        <v>0.32865780712172582</v>
      </c>
      <c r="IF29" s="120">
        <v>0.32802374963210512</v>
      </c>
      <c r="IG29" s="120">
        <v>0.32802374963210534</v>
      </c>
      <c r="IH29" s="120">
        <v>0.32738798839955702</v>
      </c>
      <c r="II29" s="120">
        <v>0.32738798839955663</v>
      </c>
      <c r="IJ29" s="120">
        <v>0.32675051645654962</v>
      </c>
      <c r="IK29" s="120">
        <v>0.32675051645654946</v>
      </c>
      <c r="IL29" s="120">
        <v>0.32611132680231691</v>
      </c>
      <c r="IM29" s="120">
        <v>0.32611132680231714</v>
      </c>
      <c r="IN29" s="120">
        <v>0.32547041240275776</v>
      </c>
      <c r="IO29" s="120">
        <v>0.32547041240275776</v>
      </c>
      <c r="IP29" s="120">
        <v>0.32482776619033105</v>
      </c>
      <c r="IQ29" s="120">
        <v>0.32482776619033138</v>
      </c>
      <c r="IR29" s="120">
        <v>0.32418338106396377</v>
      </c>
      <c r="IS29" s="120">
        <v>0.32418338106396399</v>
      </c>
      <c r="IT29" s="120">
        <v>0.32353724988894872</v>
      </c>
      <c r="IU29" s="120">
        <v>0.32353724988894839</v>
      </c>
      <c r="IV29" s="120">
        <v>0.32288936549685116</v>
      </c>
      <c r="IW29" s="120">
        <v>0.32288936549685138</v>
      </c>
      <c r="IX29" s="120">
        <v>0.32223972068541906</v>
      </c>
      <c r="IY29" s="120">
        <v>0.32223972068541928</v>
      </c>
      <c r="IZ29" s="120">
        <v>0.32158830821848727</v>
      </c>
      <c r="JA29" s="120">
        <v>0.32158830821848711</v>
      </c>
      <c r="JB29" s="120">
        <v>0.32093512082589298</v>
      </c>
      <c r="JC29" s="120">
        <v>0.32093512082589343</v>
      </c>
      <c r="JD29" s="120">
        <v>0.32028015120338871</v>
      </c>
      <c r="JE29" s="120">
        <v>0.32028015120338843</v>
      </c>
      <c r="JF29" s="120">
        <v>0.31962339201255613</v>
      </c>
      <c r="JG29" s="120">
        <v>0.31962339201255624</v>
      </c>
      <c r="JH29" s="120">
        <v>0.31896483588072744</v>
      </c>
      <c r="JI29" s="120">
        <v>0.3189648358807271</v>
      </c>
      <c r="JJ29" s="120">
        <v>0.31830447540090517</v>
      </c>
      <c r="JK29" s="120">
        <v>0.31830447540090517</v>
      </c>
      <c r="JL29" s="120">
        <v>0.31764230313168529</v>
      </c>
      <c r="JM29" s="120">
        <v>0.31764230313168551</v>
      </c>
      <c r="JN29" s="120">
        <v>0.3169783115971847</v>
      </c>
      <c r="JO29" s="120">
        <v>0.31697831159718487</v>
      </c>
      <c r="JP29" s="120">
        <v>0.31631249328697075</v>
      </c>
      <c r="JQ29" s="120">
        <v>0.31631249328697036</v>
      </c>
      <c r="JR29" s="120">
        <v>0.31564484065598963</v>
      </c>
      <c r="JS29" s="120">
        <v>0.31564484065598952</v>
      </c>
      <c r="JT29" s="120">
        <v>0.31497534612450739</v>
      </c>
      <c r="JU29" s="120">
        <v>0.31497534612450723</v>
      </c>
      <c r="JV29" s="120">
        <v>0.3143040020780431</v>
      </c>
      <c r="JW29" s="120">
        <v>0.31430400207804382</v>
      </c>
      <c r="JX29" s="120">
        <v>0.31363080086731376</v>
      </c>
      <c r="JY29" s="120">
        <v>0.31363080086731387</v>
      </c>
      <c r="JZ29" s="120">
        <v>0.31295573480817579</v>
      </c>
      <c r="KA29" s="120">
        <v>0.31295573480817607</v>
      </c>
      <c r="KB29" s="120">
        <v>0.31227879618157628</v>
      </c>
      <c r="KC29" s="120">
        <v>0.31227879618157661</v>
      </c>
      <c r="KD29" s="120">
        <v>0.31159997723350402</v>
      </c>
      <c r="KE29" s="120">
        <v>0.31159997723350391</v>
      </c>
      <c r="KF29" s="120">
        <v>0.31091927017494225</v>
      </c>
      <c r="KG29" s="120">
        <v>0.31091927017494264</v>
      </c>
      <c r="KH29" s="120">
        <v>0.3102366671818334</v>
      </c>
      <c r="KI29" s="120">
        <v>0.31023666718183329</v>
      </c>
      <c r="KJ29" s="120">
        <v>0.30955216039503713</v>
      </c>
      <c r="KK29" s="120">
        <v>0.30955216039503708</v>
      </c>
      <c r="KL29" s="120">
        <v>0.30886574192030075</v>
      </c>
      <c r="KM29" s="120">
        <v>0.30886574192030053</v>
      </c>
      <c r="KN29" s="120">
        <v>0.30817740382823006</v>
      </c>
      <c r="KO29" s="120">
        <v>0.30817740382823006</v>
      </c>
      <c r="KP29" s="120">
        <v>0.30748713815426437</v>
      </c>
      <c r="KQ29" s="120">
        <v>0.30748713815426465</v>
      </c>
      <c r="KR29" s="120">
        <v>0.30679493689865966</v>
      </c>
      <c r="KS29" s="120">
        <v>0.30679493689865933</v>
      </c>
      <c r="KT29" s="120">
        <v>0.30610079202646928</v>
      </c>
      <c r="KU29" s="120">
        <v>0.3061007920264695</v>
      </c>
      <c r="KV29" s="120">
        <v>0.3054046954675389</v>
      </c>
      <c r="KW29" s="120">
        <v>0.30540469546753901</v>
      </c>
      <c r="KX29" s="120">
        <v>0.30470663911649853</v>
      </c>
      <c r="KY29" s="120">
        <v>0.30470663911649842</v>
      </c>
      <c r="KZ29" s="120">
        <v>0.30400661483276109</v>
      </c>
      <c r="LA29" s="120">
        <v>0.30400661483276153</v>
      </c>
      <c r="LB29" s="120">
        <v>0.30330461444053236</v>
      </c>
      <c r="LC29" s="120">
        <v>0.30330461444053253</v>
      </c>
      <c r="LD29" s="120">
        <v>0.30260062972881691</v>
      </c>
      <c r="LE29" s="120">
        <v>0.30260062972881685</v>
      </c>
      <c r="LF29" s="120">
        <v>0.30189465245143765</v>
      </c>
      <c r="LG29" s="120">
        <v>0.30189465245143793</v>
      </c>
      <c r="LH29" s="120">
        <v>0.30118667432705715</v>
      </c>
      <c r="LI29" s="120">
        <v>0.30118667432705687</v>
      </c>
      <c r="LJ29" s="120">
        <v>0.30047668703920427</v>
      </c>
      <c r="LK29" s="120">
        <v>0.30047668703920388</v>
      </c>
      <c r="LL29" s="120">
        <v>0.29976468223631103</v>
      </c>
      <c r="LM29" s="120">
        <v>0.29976468223631109</v>
      </c>
      <c r="LN29" s="120">
        <v>0.2990506515317527</v>
      </c>
      <c r="LO29" s="120">
        <v>0.29905065153175264</v>
      </c>
      <c r="LP29" s="120">
        <v>0.29833458650389383</v>
      </c>
      <c r="LQ29" s="120">
        <v>0.29833458650389366</v>
      </c>
      <c r="LR29" s="120">
        <v>0.29761647869614249</v>
      </c>
      <c r="LS29" s="120">
        <v>0.29761647869614261</v>
      </c>
      <c r="LT29" s="120">
        <v>0.29689631961701496</v>
      </c>
      <c r="LU29" s="120">
        <v>0.29689631961701463</v>
      </c>
      <c r="LV29" s="120">
        <v>0.29617410074019745</v>
      </c>
      <c r="LW29" s="120">
        <v>0.29617410074019751</v>
      </c>
      <c r="LX29" s="120">
        <v>0.2954498135046284</v>
      </c>
      <c r="LY29" s="120">
        <v>0.29544981350462846</v>
      </c>
      <c r="LZ29" s="120">
        <v>0.29472344931457706</v>
      </c>
      <c r="MA29" s="120">
        <v>0.29472344931457672</v>
      </c>
      <c r="MB29" s="120">
        <v>0.29399499953973834</v>
      </c>
      <c r="MC29" s="120">
        <v>0.29399499953973829</v>
      </c>
      <c r="MD29" s="120">
        <v>0.29326445551532931</v>
      </c>
      <c r="ME29" s="120">
        <v>0.29326445551532887</v>
      </c>
      <c r="MF29" s="120">
        <v>0.29253180854219923</v>
      </c>
      <c r="MG29" s="120">
        <v>0.29253180854219923</v>
      </c>
      <c r="MH29" s="120">
        <v>0.29179704988694483</v>
      </c>
      <c r="MI29" s="120">
        <v>0.29179704988694449</v>
      </c>
      <c r="MJ29" s="120">
        <v>0.29106017078203578</v>
      </c>
      <c r="MK29" s="120">
        <v>0.2910601707820355</v>
      </c>
      <c r="ML29" s="120">
        <v>0.29032116242594852</v>
      </c>
      <c r="MM29" s="120">
        <v>0.29032116242594841</v>
      </c>
      <c r="MN29" s="120">
        <v>0.28958001598331323</v>
      </c>
      <c r="MO29" s="120">
        <v>0.28958001598331318</v>
      </c>
      <c r="MP29" s="120">
        <v>0.2888367225850626</v>
      </c>
      <c r="MQ29" s="120">
        <v>0.28883672258506277</v>
      </c>
      <c r="MR29" s="120">
        <v>0.28809127332859957</v>
      </c>
      <c r="MS29" s="120">
        <v>0.28809127332859946</v>
      </c>
      <c r="MT29" s="120">
        <v>0.28734365927797034</v>
      </c>
      <c r="MU29" s="120">
        <v>0.28734365927797062</v>
      </c>
      <c r="MV29" s="120">
        <v>0.28659387146404813</v>
      </c>
      <c r="MW29" s="120">
        <v>0.28659387146404863</v>
      </c>
      <c r="MX29" s="120">
        <v>0.28584190088472861</v>
      </c>
      <c r="MY29" s="120">
        <v>0.28584190088472855</v>
      </c>
      <c r="MZ29" s="120">
        <v>0.2850877385051388</v>
      </c>
      <c r="NA29" s="120">
        <v>0.28508773850513874</v>
      </c>
      <c r="NB29" s="120">
        <v>0.2843313752578529</v>
      </c>
      <c r="NC29" s="120">
        <v>0.28433137525785274</v>
      </c>
      <c r="ND29" s="120">
        <v>0.28357280204312391</v>
      </c>
      <c r="NE29" s="120">
        <v>0.28357280204312424</v>
      </c>
      <c r="NF29" s="120">
        <v>0.28281200972912851</v>
      </c>
      <c r="NG29" s="120">
        <v>0.28281200972912807</v>
      </c>
      <c r="NH29" s="120">
        <v>0.28204898915221771</v>
      </c>
      <c r="NI29" s="120">
        <v>0.2820489891522176</v>
      </c>
      <c r="NJ29" s="120">
        <v>0.28128373111718918</v>
      </c>
      <c r="NK29" s="120">
        <v>0.2812837311171893</v>
      </c>
      <c r="NL29" s="120">
        <v>0.2805162263975689</v>
      </c>
      <c r="NM29" s="120">
        <v>0.28051622639756824</v>
      </c>
      <c r="NN29" s="120">
        <v>0.27974646573590228</v>
      </c>
      <c r="NO29" s="120">
        <v>0.27974646573590212</v>
      </c>
      <c r="NP29" s="120">
        <v>0.27897443984407067</v>
      </c>
      <c r="NQ29" s="120">
        <v>0.27897443984407055</v>
      </c>
      <c r="NR29" s="120">
        <v>0.2782001394036121</v>
      </c>
      <c r="NS29" s="120">
        <v>0.27820013940361205</v>
      </c>
      <c r="NT29" s="120">
        <v>0.2774235550660612</v>
      </c>
      <c r="NU29" s="120">
        <v>0.27742355506606137</v>
      </c>
      <c r="NV29" s="120">
        <v>0.27664467745330412</v>
      </c>
      <c r="NW29" s="120">
        <v>0.27664467745330468</v>
      </c>
      <c r="NX29" s="120">
        <v>0.27586349715795111</v>
      </c>
      <c r="NY29" s="120">
        <v>0.27586349715795139</v>
      </c>
      <c r="NZ29" s="120">
        <v>0.27508000474372285</v>
      </c>
      <c r="OA29" s="120">
        <v>0.27508000474372213</v>
      </c>
      <c r="OB29" s="120">
        <v>0.27429419074585298</v>
      </c>
      <c r="OC29" s="120">
        <v>0.27429419074585293</v>
      </c>
      <c r="OD29" s="120">
        <v>0.27350604567151493</v>
      </c>
      <c r="OE29" s="120">
        <v>0.27350604567151493</v>
      </c>
      <c r="OF29" s="120">
        <v>0.2727155600002566</v>
      </c>
      <c r="OG29" s="120">
        <v>0.2727155600002571</v>
      </c>
      <c r="OH29" s="120">
        <v>0.27192272418446145</v>
      </c>
      <c r="OI29" s="120">
        <v>0.27192272418446151</v>
      </c>
      <c r="OJ29" s="120">
        <v>0.27112752864982437</v>
      </c>
      <c r="OK29" s="120">
        <v>0.27112752864982442</v>
      </c>
      <c r="OL29" s="120">
        <v>0.27032996379584806</v>
      </c>
      <c r="OM29" s="120">
        <v>0.27032996379584834</v>
      </c>
      <c r="ON29" s="120">
        <v>0.26953001999636056</v>
      </c>
      <c r="OO29" s="120">
        <v>0.26953001999636089</v>
      </c>
      <c r="OP29" s="120">
        <v>0.26872768760005272</v>
      </c>
      <c r="OQ29" s="120">
        <v>0.26872768760005294</v>
      </c>
      <c r="OR29" s="120">
        <v>0.26792295693103457</v>
      </c>
      <c r="OS29" s="120">
        <v>0.26792295693103446</v>
      </c>
      <c r="OT29" s="120">
        <v>0.26711581828941905</v>
      </c>
      <c r="OU29" s="120">
        <v>0.26711581828941888</v>
      </c>
      <c r="OV29" s="120">
        <v>0.26630626195192209</v>
      </c>
      <c r="OW29" s="120">
        <v>0.26630626195192214</v>
      </c>
      <c r="OX29" s="120">
        <v>0.26549427817249083</v>
      </c>
      <c r="OY29" s="120">
        <v>0.26549427817249044</v>
      </c>
      <c r="OZ29" s="120">
        <v>0.2646798571829504</v>
      </c>
      <c r="PA29" s="120">
        <v>0.26467985718295028</v>
      </c>
      <c r="PB29" s="120">
        <v>0.26386298919368328</v>
      </c>
      <c r="PC29" s="120">
        <v>0.26386298919368345</v>
      </c>
      <c r="PD29" s="120">
        <v>0.26304366439432286</v>
      </c>
      <c r="PE29" s="120">
        <v>0.26304366439432303</v>
      </c>
      <c r="PF29" s="120">
        <v>0.26222187295448451</v>
      </c>
      <c r="PG29" s="120">
        <v>0.26222187295448462</v>
      </c>
      <c r="PH29" s="120">
        <v>0.26139760502451309</v>
      </c>
      <c r="PI29" s="120">
        <v>0.26139760502451337</v>
      </c>
      <c r="PJ29" s="120">
        <v>0.26057085073626651</v>
      </c>
      <c r="PK29" s="120">
        <v>0.26057085073626646</v>
      </c>
      <c r="PL29" s="120">
        <v>0.25974160020391956</v>
      </c>
      <c r="PM29" s="120">
        <v>0.25974160020391918</v>
      </c>
      <c r="PN29" s="120">
        <v>0.25890984352480367</v>
      </c>
      <c r="PO29" s="120">
        <v>0.25890984352480351</v>
      </c>
      <c r="PP29" s="120">
        <v>0.25807557078027393</v>
      </c>
      <c r="PQ29" s="120">
        <v>0.25807557078027427</v>
      </c>
      <c r="PR29" s="120">
        <v>0.25723877203660384</v>
      </c>
      <c r="PS29" s="120">
        <v>0.25723877203660384</v>
      </c>
      <c r="PT29" s="120">
        <v>0.25639943734591686</v>
      </c>
      <c r="PU29" s="120">
        <v>0.25639943734591686</v>
      </c>
      <c r="PV29" s="120">
        <v>0.25555755674714631</v>
      </c>
      <c r="PW29" s="120">
        <v>0.25555755674714592</v>
      </c>
      <c r="PX29" s="120">
        <v>0.25471312026703197</v>
      </c>
      <c r="PY29" s="120">
        <v>0.25471312026703158</v>
      </c>
      <c r="PZ29" s="120">
        <v>0.25386611792114772</v>
      </c>
      <c r="QA29" s="120">
        <v>0.25386611792114788</v>
      </c>
      <c r="QB29" s="120">
        <v>0.25301653971496901</v>
      </c>
      <c r="QC29" s="120">
        <v>0.25301653971496896</v>
      </c>
      <c r="QD29" s="120">
        <v>0.25216437564497163</v>
      </c>
      <c r="QE29" s="120">
        <v>0.25216437564497157</v>
      </c>
      <c r="QF29" s="120">
        <v>0.25130961569977067</v>
      </c>
      <c r="QG29" s="120">
        <v>0.25130961569977034</v>
      </c>
      <c r="QH29" s="120">
        <v>0.25045224986129971</v>
      </c>
      <c r="QI29" s="120">
        <v>0.25045224986129933</v>
      </c>
      <c r="QJ29" s="120">
        <v>0.24959226810602619</v>
      </c>
      <c r="QK29" s="120">
        <v>0.24959226810602644</v>
      </c>
      <c r="QL29" s="120">
        <v>0.24872966040621003</v>
      </c>
      <c r="QM29" s="120">
        <v>0.24872966040620992</v>
      </c>
      <c r="QN29" s="120">
        <v>0.24786441673120163</v>
      </c>
      <c r="QO29" s="120">
        <v>0.24786441673120171</v>
      </c>
      <c r="QP29" s="120">
        <v>0.24699652704878716</v>
      </c>
      <c r="QQ29" s="120">
        <v>0.24699652704878738</v>
      </c>
      <c r="QR29" s="120">
        <v>0.24612598132657393</v>
      </c>
      <c r="QS29" s="120">
        <v>0.24612598132657387</v>
      </c>
      <c r="QT29" s="120">
        <v>0.24525276953342393</v>
      </c>
      <c r="QU29" s="120">
        <v>0.24525276953342393</v>
      </c>
      <c r="QV29" s="120">
        <v>0.24437688164093407</v>
      </c>
      <c r="QW29" s="120">
        <v>0.24437688164093405</v>
      </c>
      <c r="QX29" s="120">
        <v>0.24349830762496422</v>
      </c>
      <c r="QY29" s="120">
        <v>0.24349830762496441</v>
      </c>
      <c r="QZ29" s="120">
        <v>0.24261703746721494</v>
      </c>
      <c r="RA29" s="120">
        <v>0.24261703746721511</v>
      </c>
      <c r="RB29" s="120">
        <v>0.24173306115685667</v>
      </c>
      <c r="RC29" s="120">
        <v>0.2417330611568568</v>
      </c>
      <c r="RD29" s="120">
        <v>0.24084636869221221</v>
      </c>
      <c r="RE29" s="120">
        <v>0.24084636869221202</v>
      </c>
      <c r="RF29" s="120">
        <v>0.23995695008249188</v>
      </c>
      <c r="RG29" s="120">
        <v>0.23995695008249154</v>
      </c>
      <c r="RH29" s="120">
        <v>0.23906479534958502</v>
      </c>
      <c r="RI29" s="120">
        <v>0.23906479534958525</v>
      </c>
      <c r="RJ29" s="120">
        <v>0.23816989452991058</v>
      </c>
      <c r="RK29" s="120">
        <v>0.23816989452991058</v>
      </c>
      <c r="RL29" s="120">
        <v>0.23727223767632302</v>
      </c>
      <c r="RM29" s="120">
        <v>0.23727223767632299</v>
      </c>
      <c r="RN29" s="120">
        <v>0.23637181486008155</v>
      </c>
      <c r="RO29" s="120">
        <v>0.23637181486008169</v>
      </c>
      <c r="RP29" s="120">
        <v>0.23546861617288267</v>
      </c>
      <c r="RQ29" s="120">
        <v>0.23546861617288284</v>
      </c>
      <c r="RR29" s="120">
        <v>0.23456263172895275</v>
      </c>
      <c r="RS29" s="120">
        <v>0.23456263172895267</v>
      </c>
      <c r="RT29" s="120">
        <v>0.2336538516672112</v>
      </c>
      <c r="RU29" s="120">
        <v>0.23365385166721123</v>
      </c>
      <c r="RV29" s="120">
        <v>0.23274226615349974</v>
      </c>
      <c r="RW29" s="120">
        <v>0.23274226615349994</v>
      </c>
      <c r="RX29" s="120">
        <v>0.2318278653828813</v>
      </c>
      <c r="RY29" s="120">
        <v>0.23182786538288128</v>
      </c>
      <c r="RZ29" s="120">
        <v>0.23091063958201011</v>
      </c>
      <c r="SA29" s="120">
        <v>0.23091063958201033</v>
      </c>
      <c r="SB29" s="120">
        <v>0.22999057901157915</v>
      </c>
      <c r="SC29" s="120">
        <v>0.22999057901157907</v>
      </c>
      <c r="SD29" s="120">
        <v>0.2290676739688397</v>
      </c>
      <c r="SE29" s="120">
        <v>0.22906767396883954</v>
      </c>
      <c r="SF29" s="120">
        <v>0.22814191479020207</v>
      </c>
      <c r="SG29" s="120">
        <v>0.22814191479020224</v>
      </c>
      <c r="SH29" s="120">
        <v>0.22721329185391662</v>
      </c>
      <c r="SI29" s="120">
        <v>0.22721329185391673</v>
      </c>
      <c r="SJ29" s="120">
        <v>0.2262817955828364</v>
      </c>
      <c r="SK29" s="120">
        <v>0.22628179558283637</v>
      </c>
      <c r="SL29" s="120">
        <v>0.22534741644726622</v>
      </c>
      <c r="SM29" s="120">
        <v>0.22534741644726614</v>
      </c>
      <c r="SN29" s="120">
        <v>0.2244101449679004</v>
      </c>
      <c r="SO29" s="120">
        <v>0.22441014496790024</v>
      </c>
      <c r="SP29" s="120">
        <v>0.22346997171884891</v>
      </c>
      <c r="SQ29" s="120">
        <v>0.22346997171884886</v>
      </c>
      <c r="SR29" s="120">
        <v>0.22252688733075893</v>
      </c>
      <c r="SS29" s="120">
        <v>0.22252688733075884</v>
      </c>
      <c r="ST29" s="120">
        <v>0.22158088249403091</v>
      </c>
      <c r="SU29" s="120">
        <v>0.22158088249403096</v>
      </c>
      <c r="SV29" s="120">
        <v>0.22063194796213284</v>
      </c>
      <c r="SW29" s="120">
        <v>0.22063194796213279</v>
      </c>
      <c r="SX29" s="120">
        <v>0.21968007455501681</v>
      </c>
      <c r="SY29" s="120">
        <v>0.2196800745550164</v>
      </c>
      <c r="SZ29" s="120">
        <v>0.21872525316263972</v>
      </c>
      <c r="TA29" s="120">
        <v>0.2187252531626398</v>
      </c>
      <c r="TB29" s="120">
        <v>0.21776747474859356</v>
      </c>
      <c r="TC29" s="120">
        <v>0.2177674747485934</v>
      </c>
      <c r="TD29" s="120">
        <v>0.21680673035383996</v>
      </c>
      <c r="TE29" s="120">
        <v>0.2168067303538399</v>
      </c>
      <c r="TF29" s="120">
        <v>0.21584301110056758</v>
      </c>
      <c r="TG29" s="120">
        <v>0.2158430111005675</v>
      </c>
      <c r="TH29" s="120">
        <v>0.21487630819615919</v>
      </c>
      <c r="TI29" s="120">
        <v>0.21487630819615894</v>
      </c>
      <c r="TJ29" s="120">
        <v>0.21390661293728272</v>
      </c>
      <c r="TK29" s="120">
        <v>0.21390661293728297</v>
      </c>
      <c r="TL29" s="120">
        <v>0.21293391671410736</v>
      </c>
      <c r="TM29" s="120">
        <v>0.21293391671410733</v>
      </c>
      <c r="TN29" s="120">
        <v>0.21195821101464429</v>
      </c>
      <c r="TO29" s="120">
        <v>0.21195821101464415</v>
      </c>
      <c r="TP29" s="120">
        <v>0.21097948742922193</v>
      </c>
      <c r="TQ29" s="120">
        <v>0.2109794874292219</v>
      </c>
      <c r="TR29" s="120">
        <v>0.209997737655095</v>
      </c>
      <c r="TS29" s="120">
        <v>0.20999773765509511</v>
      </c>
      <c r="TT29" s="120">
        <v>0.20901295350119437</v>
      </c>
      <c r="TU29" s="120">
        <v>0.20901295350119431</v>
      </c>
      <c r="TV29" s="120">
        <v>0.20802512689301844</v>
      </c>
      <c r="TW29" s="120">
        <v>0.20802512689301836</v>
      </c>
      <c r="TX29" s="120">
        <v>0.20703424987767372</v>
      </c>
      <c r="TY29" s="120">
        <v>0.20703424987767388</v>
      </c>
      <c r="TZ29" s="120">
        <v>0.20604031462906741</v>
      </c>
      <c r="UA29" s="120">
        <v>0.20604031462906758</v>
      </c>
      <c r="UB29" s="120">
        <v>0.20504331345325666</v>
      </c>
      <c r="UC29" s="120">
        <v>0.20504331345325641</v>
      </c>
      <c r="UD29" s="120">
        <v>0.20404323879395719</v>
      </c>
      <c r="UE29" s="120">
        <v>0.20404323879395769</v>
      </c>
      <c r="UF29" s="120">
        <v>0.20304008323822254</v>
      </c>
      <c r="UG29" s="120">
        <v>0.20304008323822234</v>
      </c>
      <c r="UH29" s="120">
        <v>0.20203383952228748</v>
      </c>
      <c r="UI29" s="120">
        <v>0.20203383952228723</v>
      </c>
      <c r="UJ29" s="120">
        <v>0.20102450053759294</v>
      </c>
      <c r="UK29" s="120">
        <v>0.20102450053759302</v>
      </c>
      <c r="UL29" s="120">
        <v>0.20001205933699162</v>
      </c>
      <c r="UM29" s="120">
        <v>0.20001205933699145</v>
      </c>
      <c r="UN29" s="120">
        <v>0.19899650914113609</v>
      </c>
      <c r="UO29" s="120">
        <v>0.19899650914113601</v>
      </c>
      <c r="UP29" s="120">
        <v>0.1979778433450631</v>
      </c>
      <c r="UQ29" s="120">
        <v>0.19797784334506288</v>
      </c>
      <c r="UR29" s="120">
        <v>0.19695605552497431</v>
      </c>
      <c r="US29" s="120">
        <v>0.19695605552497419</v>
      </c>
      <c r="UT29" s="120">
        <v>0.19593113944522045</v>
      </c>
      <c r="UU29" s="120">
        <v>0.19593113944522059</v>
      </c>
      <c r="UV29" s="120">
        <v>0.19490308906549647</v>
      </c>
      <c r="UW29" s="120">
        <v>0.1949030890654968</v>
      </c>
      <c r="UX29" s="120">
        <v>0.19387189854825035</v>
      </c>
      <c r="UY29" s="120">
        <v>0.19387189854825049</v>
      </c>
      <c r="UZ29" s="120">
        <v>0.19283756226631676</v>
      </c>
      <c r="VA29" s="120">
        <v>0.19283756226631699</v>
      </c>
      <c r="VB29" s="120">
        <v>0.19180007481077857</v>
      </c>
      <c r="VC29" s="120">
        <v>0.19180007481077871</v>
      </c>
      <c r="VD29" s="120">
        <v>0.19075943099906481</v>
      </c>
      <c r="VE29" s="120">
        <v>0.19075943099906495</v>
      </c>
      <c r="VF29" s="120">
        <v>0.18971562588329202</v>
      </c>
      <c r="VG29" s="120">
        <v>0.18971562588329169</v>
      </c>
      <c r="VH29" s="120">
        <v>0.18866865475885389</v>
      </c>
      <c r="VI29" s="120">
        <v>0.18866865475885361</v>
      </c>
      <c r="VJ29" s="120">
        <v>0.1876185131732718</v>
      </c>
      <c r="VK29" s="120">
        <v>0.18761851317327183</v>
      </c>
      <c r="VL29" s="120">
        <v>0.18656519693530932</v>
      </c>
      <c r="VM29" s="120">
        <v>0.1865651969353091</v>
      </c>
      <c r="VN29" s="120">
        <v>0.18550870212435797</v>
      </c>
      <c r="VO29" s="120">
        <v>0.18550870212435783</v>
      </c>
      <c r="VP29" s="120">
        <v>0.18444902510010924</v>
      </c>
      <c r="VQ29" s="120">
        <v>0.1844490251001093</v>
      </c>
      <c r="VR29" s="120">
        <v>0.18338616251251366</v>
      </c>
      <c r="VS29" s="120">
        <v>0.18338616251251394</v>
      </c>
      <c r="VT29" s="120">
        <v>0.18232011131203926</v>
      </c>
      <c r="VU29" s="120">
        <v>0.18232011131203918</v>
      </c>
      <c r="VV29" s="120">
        <v>0.18125086876023822</v>
      </c>
      <c r="VW29" s="120">
        <v>0.18125086876023822</v>
      </c>
      <c r="VX29" s="120">
        <v>0.18017843244063025</v>
      </c>
      <c r="VY29" s="120">
        <v>0.18017843244063037</v>
      </c>
      <c r="VZ29" s="120">
        <v>0.1791028002699151</v>
      </c>
      <c r="WA29" s="120">
        <v>0.17910280026991482</v>
      </c>
      <c r="WB29" s="120">
        <v>0.17802397050951607</v>
      </c>
      <c r="WC29" s="120">
        <v>0.17802397050951621</v>
      </c>
      <c r="WD29" s="120">
        <v>0.17694194177747735</v>
      </c>
      <c r="WE29" s="120">
        <v>0.17694194177747727</v>
      </c>
      <c r="WF29" s="120">
        <v>0.17585671306071282</v>
      </c>
      <c r="WG29" s="120">
        <v>0.17585671306071288</v>
      </c>
      <c r="WH29" s="120">
        <v>0.17476828372762609</v>
      </c>
      <c r="WI29" s="120">
        <v>0.17476828372762615</v>
      </c>
      <c r="WJ29" s="120">
        <v>0.17367665354110773</v>
      </c>
      <c r="WK29" s="120">
        <v>0.17367665354110787</v>
      </c>
      <c r="WL29" s="120">
        <v>0.17258182267192498</v>
      </c>
      <c r="WM29" s="120">
        <v>0.17258182267192493</v>
      </c>
      <c r="WN29" s="120">
        <v>0.17148379171251144</v>
      </c>
      <c r="WO29" s="120">
        <v>0.17148379171251146</v>
      </c>
      <c r="WP29" s="120">
        <v>0.17038256169117474</v>
      </c>
      <c r="WQ29" s="120">
        <v>0.17038256169117458</v>
      </c>
      <c r="WR29" s="120">
        <v>0.16927813408672687</v>
      </c>
      <c r="WS29" s="120">
        <v>0.16927813408672665</v>
      </c>
      <c r="WT29" s="120">
        <v>0.16817051084355872</v>
      </c>
      <c r="WU29" s="120">
        <v>0.16817051084355877</v>
      </c>
      <c r="WV29" s="120">
        <v>0.16705969438716636</v>
      </c>
      <c r="WW29" s="120">
        <v>0.16705969438716659</v>
      </c>
      <c r="WX29" s="120">
        <v>0.16594568764014361</v>
      </c>
      <c r="WY29" s="120">
        <v>0.16594568764014359</v>
      </c>
      <c r="WZ29" s="120">
        <v>0.16482849403865618</v>
      </c>
      <c r="XA29" s="120">
        <v>0.16482849403865621</v>
      </c>
      <c r="XB29" s="120">
        <v>0.16370811754941417</v>
      </c>
      <c r="XC29" s="120">
        <v>0.16370811754941442</v>
      </c>
      <c r="XD29" s="120">
        <v>0.16258456268715243</v>
      </c>
      <c r="XE29" s="120">
        <v>0.16258456268715241</v>
      </c>
      <c r="XF29" s="120">
        <v>0.16145783453263757</v>
      </c>
      <c r="XG29" s="120">
        <v>0.16145783453263762</v>
      </c>
      <c r="XH29" s="120">
        <v>0.16032793875122076</v>
      </c>
      <c r="XI29" s="120">
        <v>0.1603279387512207</v>
      </c>
      <c r="XJ29" s="120">
        <v>0.15919488161194384</v>
      </c>
      <c r="XK29" s="120">
        <v>0.15919488161194362</v>
      </c>
      <c r="XL29" s="120">
        <v>0.15805867000722729</v>
      </c>
      <c r="XM29" s="120">
        <v>0.1580586700072272</v>
      </c>
      <c r="XN29" s="120">
        <v>0.15691931147314642</v>
      </c>
      <c r="XO29" s="120">
        <v>0.15691931147314603</v>
      </c>
      <c r="XP29" s="120">
        <v>0.15577681421032052</v>
      </c>
      <c r="XQ29" s="120">
        <v>0.15577681421032058</v>
      </c>
      <c r="XR29" s="120">
        <v>0.15463118710543486</v>
      </c>
      <c r="XS29" s="120">
        <v>0.15463118710543514</v>
      </c>
      <c r="XT29" s="120">
        <v>0.15348243975340445</v>
      </c>
      <c r="XU29" s="120">
        <v>0.15348243975340459</v>
      </c>
      <c r="XV29" s="120">
        <v>0.15233058248021392</v>
      </c>
      <c r="XW29" s="120">
        <v>0.15233058248021367</v>
      </c>
      <c r="XX29" s="120">
        <v>0.15117562636643994</v>
      </c>
      <c r="XY29" s="120">
        <v>0.1511756263664395</v>
      </c>
      <c r="XZ29" s="120">
        <v>0.15001758327148745</v>
      </c>
      <c r="YA29" s="120">
        <v>0.15001758327148715</v>
      </c>
      <c r="YB29" s="120">
        <v>0.148856465858554</v>
      </c>
      <c r="YC29" s="120">
        <v>0.14885646585855397</v>
      </c>
      <c r="YD29" s="120">
        <v>0.14769228762034842</v>
      </c>
      <c r="YE29" s="120">
        <v>0.14769228762034869</v>
      </c>
      <c r="YF29" s="120">
        <v>0.14652506290558498</v>
      </c>
      <c r="YG29" s="120">
        <v>0.14652506290558481</v>
      </c>
      <c r="YH29" s="120">
        <v>0.14535480694627412</v>
      </c>
      <c r="YI29" s="120">
        <v>0.14535480694627381</v>
      </c>
      <c r="YJ29" s="120">
        <v>0.1441815358858404</v>
      </c>
      <c r="YK29" s="120">
        <v>0.14418153588584054</v>
      </c>
      <c r="YL29" s="120">
        <v>0.1430052668080862</v>
      </c>
      <c r="YM29" s="120">
        <v>0.14300526680808637</v>
      </c>
      <c r="YN29" s="120">
        <v>0.14182601776702566</v>
      </c>
      <c r="YO29" s="120">
        <v>0.14182601776702533</v>
      </c>
      <c r="YP29" s="120">
        <v>0.14064380781762142</v>
      </c>
      <c r="YQ29" s="120">
        <v>0.1406438078176214</v>
      </c>
      <c r="YR29" s="120">
        <v>0.13945865704744764</v>
      </c>
      <c r="YS29" s="120">
        <v>0.1394586570474475</v>
      </c>
      <c r="YT29" s="120">
        <v>0.138270586609303</v>
      </c>
      <c r="YU29" s="120">
        <v>0.138270586609303</v>
      </c>
      <c r="YV29" s="120">
        <v>0.13707961875480962</v>
      </c>
      <c r="YW29" s="120">
        <v>0.13707961875480965</v>
      </c>
      <c r="YX29" s="120">
        <v>0.13588577686901937</v>
      </c>
      <c r="YY29" s="120">
        <v>0.13588577686901951</v>
      </c>
      <c r="YZ29" s="120">
        <v>0.13468908550606479</v>
      </c>
      <c r="ZA29" s="120">
        <v>0.13468908550606493</v>
      </c>
      <c r="ZB29" s="120">
        <v>0.13348957042587795</v>
      </c>
      <c r="ZC29" s="120">
        <v>0.13348957042587775</v>
      </c>
      <c r="ZD29" s="120">
        <v>0.13228725863201557</v>
      </c>
      <c r="ZE29" s="120">
        <v>0.13228725863201563</v>
      </c>
      <c r="ZF29" s="120">
        <v>0.13108217841061759</v>
      </c>
      <c r="ZG29" s="120">
        <v>0.13108217841061764</v>
      </c>
      <c r="ZH29" s="120">
        <v>0.12987435937053465</v>
      </c>
      <c r="ZI29" s="120">
        <v>0.12987435937053468</v>
      </c>
      <c r="ZJ29" s="120">
        <v>0.12866383248465801</v>
      </c>
      <c r="ZK29" s="120">
        <v>0.12866383248465818</v>
      </c>
      <c r="ZL29" s="120">
        <v>0.1274506301324877</v>
      </c>
      <c r="ZM29" s="120">
        <v>0.12745063013248792</v>
      </c>
      <c r="ZN29" s="120">
        <v>0.12623478614397129</v>
      </c>
      <c r="ZO29" s="120">
        <v>0.12623478614397157</v>
      </c>
      <c r="ZP29" s="120">
        <v>0.12501633584465421</v>
      </c>
      <c r="ZQ29" s="120">
        <v>0.12501633584465419</v>
      </c>
      <c r="ZR29" s="120">
        <v>0.12379531610217531</v>
      </c>
      <c r="ZS29" s="120">
        <v>0.12379531610217533</v>
      </c>
      <c r="ZT29" s="120">
        <v>0.12257176537414811</v>
      </c>
      <c r="ZU29" s="120">
        <v>0.1225717653741481</v>
      </c>
      <c r="ZV29" s="120">
        <v>0.121345723757464</v>
      </c>
      <c r="ZW29" s="120">
        <v>0.12134572375746412</v>
      </c>
      <c r="ZX29" s="120">
        <v>0.12011723303906183</v>
      </c>
      <c r="ZY29" s="120">
        <v>0.1201172330390617</v>
      </c>
      <c r="ZZ29" s="120">
        <v>0.1188863367481981</v>
      </c>
      <c r="AAA29" s="120">
        <v>0.11888633674819822</v>
      </c>
      <c r="AAB29" s="120">
        <v>0.11765308021026631</v>
      </c>
      <c r="AAC29" s="120">
        <v>0.11765308021026641</v>
      </c>
      <c r="AAD29" s="120">
        <v>0.11641751060220011</v>
      </c>
      <c r="AAE29" s="120">
        <v>0.11641751060220017</v>
      </c>
      <c r="AAF29" s="120">
        <v>0.11517967700951098</v>
      </c>
      <c r="AAG29" s="120">
        <v>0.11517967700951098</v>
      </c>
      <c r="AAH29" s="120">
        <v>0.11393963048499675</v>
      </c>
      <c r="AAI29" s="120">
        <v>0.11393963048499679</v>
      </c>
      <c r="AAJ29" s="120">
        <v>0.11269742410917123</v>
      </c>
      <c r="AAK29" s="120">
        <v>0.11269742410917119</v>
      </c>
      <c r="AAL29" s="120">
        <v>0.11145311305245584</v>
      </c>
      <c r="AAM29" s="120">
        <v>0.11145311305245592</v>
      </c>
      <c r="AAN29" s="120">
        <v>0.11020675463918198</v>
      </c>
      <c r="AAO29" s="120">
        <v>0.11020675463918206</v>
      </c>
      <c r="AAP29" s="120">
        <v>0.10895840841344663</v>
      </c>
      <c r="AAQ29" s="120">
        <v>0.10895840841344664</v>
      </c>
      <c r="AAR29" s="120">
        <v>0.1077081362068724</v>
      </c>
      <c r="AAS29" s="120">
        <v>0.10770813620687233</v>
      </c>
      <c r="AAT29" s="120">
        <v>0.10645600220831418</v>
      </c>
      <c r="AAU29" s="120">
        <v>0.10645600220831418</v>
      </c>
      <c r="AAV29" s="120">
        <v>0.10520207303556472</v>
      </c>
      <c r="AAW29" s="120">
        <v>0.10520207303556453</v>
      </c>
      <c r="AAX29" s="120">
        <v>0.10394641780910098</v>
      </c>
      <c r="AAY29" s="120">
        <v>0.10394641780910099</v>
      </c>
      <c r="AAZ29" s="120">
        <v>0.10268910822792524</v>
      </c>
      <c r="ABA29" s="120">
        <v>0.10268910822792522</v>
      </c>
      <c r="ABB29" s="120">
        <v>0.10143021864754316</v>
      </c>
      <c r="ABC29" s="120">
        <v>0.10143021864754317</v>
      </c>
      <c r="ABD29" s="120">
        <v>0.10016982616013007</v>
      </c>
      <c r="ABE29" s="120">
        <v>0.1001698261601299</v>
      </c>
      <c r="ABF29" s="120">
        <v>9.890801067693053E-2</v>
      </c>
      <c r="ABG29" s="120">
        <v>9.8908010676930461E-2</v>
      </c>
      <c r="ABH29" s="120">
        <v>9.764485501293925E-2</v>
      </c>
      <c r="ABI29" s="120">
        <v>9.7644855012939305E-2</v>
      </c>
      <c r="ABJ29" s="120">
        <v>9.6380444973909338E-2</v>
      </c>
      <c r="ABK29" s="120">
        <v>9.6380444973909282E-2</v>
      </c>
      <c r="ABL29" s="120">
        <v>9.5114869445731914E-2</v>
      </c>
      <c r="ABM29" s="120">
        <v>9.5114869445731873E-2</v>
      </c>
      <c r="ABN29" s="120">
        <v>9.3848220486232869E-2</v>
      </c>
      <c r="ABO29" s="120">
        <v>9.3848220486232856E-2</v>
      </c>
      <c r="ABP29" s="120">
        <v>9.2580593419429091E-2</v>
      </c>
      <c r="ABQ29" s="120">
        <v>9.2580593419429147E-2</v>
      </c>
      <c r="ABR29" s="120">
        <v>9.1312086932285152E-2</v>
      </c>
      <c r="ABS29" s="120">
        <v>9.1312086932285277E-2</v>
      </c>
      <c r="ABT29" s="120">
        <v>9.0042803174009478E-2</v>
      </c>
      <c r="ABU29" s="120">
        <v>9.004280317400945E-2</v>
      </c>
      <c r="ABV29" s="120">
        <v>8.8772847857926995E-2</v>
      </c>
      <c r="ABW29" s="120">
        <v>8.8772847857926954E-2</v>
      </c>
      <c r="ABX29" s="120">
        <v>8.7502330365963082E-2</v>
      </c>
      <c r="ABY29" s="120">
        <v>8.7502330365963055E-2</v>
      </c>
      <c r="ABZ29" s="120">
        <v>8.6231363855769072E-2</v>
      </c>
      <c r="ACA29" s="120">
        <v>8.6231363855769044E-2</v>
      </c>
      <c r="ACB29" s="120">
        <v>8.4960065370516868E-2</v>
      </c>
      <c r="ACC29" s="120">
        <v>8.4960065370516785E-2</v>
      </c>
      <c r="ACD29" s="120">
        <v>8.3688555951386245E-2</v>
      </c>
      <c r="ACE29" s="120">
        <v>8.3688555951386356E-2</v>
      </c>
      <c r="ACF29" s="120">
        <v>8.2416960752763113E-2</v>
      </c>
      <c r="ACG29" s="120">
        <v>8.2416960752763141E-2</v>
      </c>
      <c r="ACH29" s="120">
        <v>8.1145409160161538E-2</v>
      </c>
      <c r="ACI29" s="120">
        <v>8.1145409160161622E-2</v>
      </c>
      <c r="ACJ29" s="120">
        <v>7.9874034910878453E-2</v>
      </c>
      <c r="ACK29" s="120">
        <v>7.9874034910878383E-2</v>
      </c>
      <c r="ACL29" s="120">
        <v>7.8602976217378051E-2</v>
      </c>
      <c r="ACM29" s="120">
        <v>7.8602976217378134E-2</v>
      </c>
      <c r="ACN29" s="120">
        <v>7.7332375893402971E-2</v>
      </c>
      <c r="ACO29" s="120">
        <v>7.7332375893402985E-2</v>
      </c>
      <c r="ACP29" s="120">
        <v>7.6062381482791958E-2</v>
      </c>
      <c r="ACQ29" s="120">
        <v>7.6062381482791902E-2</v>
      </c>
      <c r="ACR29" s="120">
        <v>7.4793145390980906E-2</v>
      </c>
      <c r="ACS29" s="120">
        <v>7.479314539098085E-2</v>
      </c>
      <c r="ACT29" s="120">
        <v>7.3524825019152529E-2</v>
      </c>
      <c r="ACU29" s="120">
        <v>7.3524825019152543E-2</v>
      </c>
      <c r="ACV29" s="120">
        <v>7.2257582900983025E-2</v>
      </c>
      <c r="ACW29" s="120">
        <v>7.2257582900982956E-2</v>
      </c>
      <c r="ACX29" s="120">
        <v>7.0991586841926704E-2</v>
      </c>
      <c r="ACY29" s="120">
        <v>7.0991586841926635E-2</v>
      </c>
      <c r="ACZ29" s="120">
        <v>6.9727010060963421E-2</v>
      </c>
      <c r="ADA29" s="120">
        <v>6.972701006096349E-2</v>
      </c>
      <c r="ADB29" s="120">
        <v>6.8464031334715097E-2</v>
      </c>
      <c r="ADC29" s="120">
        <v>6.8464031334715097E-2</v>
      </c>
      <c r="ADD29" s="120">
        <v>6.7202835143821221E-2</v>
      </c>
      <c r="ADE29" s="120">
        <v>6.7202835143821235E-2</v>
      </c>
      <c r="ADF29" s="120">
        <v>6.5943611821445688E-2</v>
      </c>
      <c r="ADG29" s="120">
        <v>6.5943611821445758E-2</v>
      </c>
      <c r="ADH29" s="120">
        <v>6.4686557703759875E-2</v>
      </c>
      <c r="ADI29" s="120">
        <v>6.4686557703759973E-2</v>
      </c>
      <c r="ADJ29" s="120">
        <v>6.3431875282228808E-2</v>
      </c>
      <c r="ADK29" s="120">
        <v>6.3431875282228808E-2</v>
      </c>
      <c r="ADL29" s="120">
        <v>6.217977335749595E-2</v>
      </c>
      <c r="ADM29" s="120">
        <v>6.2179773357495971E-2</v>
      </c>
      <c r="ADN29" s="120">
        <v>6.0930467194636545E-2</v>
      </c>
      <c r="ADO29" s="120">
        <v>6.0930467194636573E-2</v>
      </c>
      <c r="ADP29" s="120">
        <v>5.9684178679513443E-2</v>
      </c>
      <c r="ADQ29" s="120">
        <v>5.9684178679513443E-2</v>
      </c>
      <c r="ADR29" s="120">
        <v>5.8441136475938175E-2</v>
      </c>
      <c r="ADS29" s="120">
        <v>5.8441136475938141E-2</v>
      </c>
      <c r="ADT29" s="120">
        <v>5.7201576183297326E-2</v>
      </c>
      <c r="ADU29" s="120">
        <v>5.7201576183297298E-2</v>
      </c>
      <c r="ADV29" s="120">
        <v>5.5965740494264629E-2</v>
      </c>
      <c r="ADW29" s="120">
        <v>5.5965740494264671E-2</v>
      </c>
      <c r="ADX29" s="120">
        <v>5.4733879352171576E-2</v>
      </c>
      <c r="ADY29" s="120">
        <v>5.4733879352171555E-2</v>
      </c>
      <c r="ADZ29" s="120">
        <v>5.3506250107556899E-2</v>
      </c>
      <c r="AEA29" s="120">
        <v>5.3506250107556892E-2</v>
      </c>
      <c r="AEB29" s="120">
        <v>5.2283117673362058E-2</v>
      </c>
      <c r="AEC29" s="120">
        <v>5.2283117673362051E-2</v>
      </c>
      <c r="AED29" s="120">
        <v>5.1064754678176727E-2</v>
      </c>
      <c r="AEE29" s="120">
        <v>5.106475467817672E-2</v>
      </c>
      <c r="AEF29" s="120">
        <v>4.9851441616871821E-2</v>
      </c>
      <c r="AEG29" s="120">
        <v>4.9851441616871821E-2</v>
      </c>
      <c r="AEH29" s="120">
        <v>4.8643466997886319E-2</v>
      </c>
      <c r="AEI29" s="120">
        <v>4.8643466997886339E-2</v>
      </c>
      <c r="AEJ29" s="120">
        <v>4.7441127486350834E-2</v>
      </c>
      <c r="AEK29" s="120">
        <v>4.7441127486350827E-2</v>
      </c>
      <c r="AEL29" s="120">
        <v>4.6244728042149262E-2</v>
      </c>
      <c r="AEM29" s="120">
        <v>4.6244728042149269E-2</v>
      </c>
      <c r="AEN29" s="120">
        <v>4.5054582051920783E-2</v>
      </c>
      <c r="AEO29" s="120">
        <v>4.5054582051920762E-2</v>
      </c>
      <c r="AEP29" s="120">
        <v>4.3871011453903444E-2</v>
      </c>
      <c r="AEQ29" s="120">
        <v>4.3871011453903486E-2</v>
      </c>
      <c r="AER29" s="120">
        <v>4.2694346854409627E-2</v>
      </c>
      <c r="AES29" s="120">
        <v>4.2694346854409614E-2</v>
      </c>
      <c r="AET29" s="120">
        <v>4.1524927634599154E-2</v>
      </c>
      <c r="AEU29" s="120">
        <v>4.1524927634599126E-2</v>
      </c>
      <c r="AEV29" s="120">
        <v>4.0363102046086119E-2</v>
      </c>
      <c r="AEW29" s="120">
        <v>4.0363102046086098E-2</v>
      </c>
      <c r="AEX29" s="120">
        <v>3.9209227293771104E-2</v>
      </c>
      <c r="AEY29" s="120">
        <v>3.9209227293771104E-2</v>
      </c>
      <c r="AEZ29" s="120">
        <v>3.8063669604134355E-2</v>
      </c>
      <c r="AFA29" s="120">
        <v>3.8063669604134306E-2</v>
      </c>
      <c r="AFB29" s="120">
        <v>3.6926804277057253E-2</v>
      </c>
      <c r="AFC29" s="120">
        <v>3.6926804277057246E-2</v>
      </c>
      <c r="AFD29" s="120">
        <v>3.5799015719058608E-2</v>
      </c>
      <c r="AFE29" s="120">
        <v>3.5799015719058552E-2</v>
      </c>
      <c r="AFF29" s="120">
        <v>3.4680697455632438E-2</v>
      </c>
      <c r="AFG29" s="120">
        <v>3.4680697455632417E-2</v>
      </c>
      <c r="AFH29" s="120">
        <v>3.3572252120164112E-2</v>
      </c>
      <c r="AFI29" s="120">
        <v>3.3572252120164091E-2</v>
      </c>
      <c r="AFJ29" s="120">
        <v>3.2474091416671194E-2</v>
      </c>
      <c r="AFK29" s="120">
        <v>3.2474091416671159E-2</v>
      </c>
      <c r="AFL29" s="120">
        <v>3.1386636053369533E-2</v>
      </c>
      <c r="AFM29" s="120">
        <v>3.1386636053369568E-2</v>
      </c>
      <c r="AFN29" s="120">
        <v>3.0310315643800056E-2</v>
      </c>
      <c r="AFO29" s="120">
        <v>3.0310315643800063E-2</v>
      </c>
      <c r="AFP29" s="120">
        <v>2.9245568571967848E-2</v>
      </c>
      <c r="AFQ29" s="120">
        <v>2.9245568571967848E-2</v>
      </c>
      <c r="AFR29" s="120">
        <v>2.8192841817642963E-2</v>
      </c>
      <c r="AFS29" s="120">
        <v>2.819284181764296E-2</v>
      </c>
      <c r="AFT29" s="120">
        <v>2.7152590737646094E-2</v>
      </c>
      <c r="AFU29" s="120">
        <v>2.715259073764606E-2</v>
      </c>
      <c r="AFV29" s="120">
        <v>2.6125278798599466E-2</v>
      </c>
      <c r="AFW29" s="120">
        <v>2.6125278798599466E-2</v>
      </c>
      <c r="AFX29" s="120">
        <v>2.5111377256256732E-2</v>
      </c>
      <c r="AFY29" s="120">
        <v>2.5111377256256728E-2</v>
      </c>
      <c r="AFZ29" s="120">
        <v>2.4111364776137876E-2</v>
      </c>
      <c r="AGA29" s="120">
        <v>2.4111364776137904E-2</v>
      </c>
      <c r="AGB29" s="120">
        <v>2.3125726989789177E-2</v>
      </c>
      <c r="AGC29" s="120">
        <v>2.3125726989789201E-2</v>
      </c>
      <c r="AGD29" s="120">
        <v>2.2154955980559551E-2</v>
      </c>
      <c r="AGE29" s="120">
        <v>2.2154955980559523E-2</v>
      </c>
      <c r="AGF29" s="120">
        <v>2.1199549692339257E-2</v>
      </c>
      <c r="AGG29" s="120">
        <v>2.119954969233925E-2</v>
      </c>
      <c r="AGH29" s="120">
        <v>2.0260011254245959E-2</v>
      </c>
      <c r="AGI29" s="120">
        <v>2.026001125424599E-2</v>
      </c>
      <c r="AGJ29" s="120">
        <v>1.9336848213766532E-2</v>
      </c>
      <c r="AGK29" s="120">
        <v>1.9336848213766557E-2</v>
      </c>
      <c r="AGL29" s="120">
        <v>1.8430571670380383E-2</v>
      </c>
      <c r="AGM29" s="120">
        <v>1.84305716703804E-2</v>
      </c>
      <c r="AGN29" s="120">
        <v>1.7541695301202202E-2</v>
      </c>
      <c r="AGO29" s="120">
        <v>1.7541695301202212E-2</v>
      </c>
      <c r="AGP29" s="120">
        <v>1.6670734269697365E-2</v>
      </c>
      <c r="AGQ29" s="120">
        <v>1.6670734269697337E-2</v>
      </c>
      <c r="AGR29" s="120">
        <v>1.5818204008052117E-2</v>
      </c>
      <c r="AGS29" s="120">
        <v>1.58182040080521E-2</v>
      </c>
      <c r="AGT29" s="120">
        <v>1.4984618863332331E-2</v>
      </c>
      <c r="AGU29" s="120">
        <v>1.4984618863332331E-2</v>
      </c>
      <c r="AGV29" s="120">
        <v>1.4170490597154382E-2</v>
      </c>
      <c r="AGW29" s="120">
        <v>1.4170490597154386E-2</v>
      </c>
      <c r="AGX29" s="120">
        <v>1.3376326728236724E-2</v>
      </c>
      <c r="AGY29" s="120">
        <v>1.3376326728236724E-2</v>
      </c>
      <c r="AGZ29" s="120">
        <v>1.2602628706921436E-2</v>
      </c>
      <c r="AHA29" s="120">
        <v>1.2602628706921451E-2</v>
      </c>
      <c r="AHB29" s="120">
        <v>1.1849889910578771E-2</v>
      </c>
      <c r="AHC29" s="120">
        <v>1.1849889910578771E-2</v>
      </c>
      <c r="AHD29" s="120">
        <v>1.1118593448764594E-2</v>
      </c>
      <c r="AHE29" s="120">
        <v>1.1118593448764591E-2</v>
      </c>
      <c r="AHF29" s="120">
        <v>1.0409209767128981E-2</v>
      </c>
      <c r="AHG29" s="120">
        <v>1.0409209767128984E-2</v>
      </c>
      <c r="AHH29" s="120">
        <v>9.7221940394188223E-3</v>
      </c>
      <c r="AHI29" s="120">
        <v>9.7221940394188206E-3</v>
      </c>
      <c r="AHJ29" s="120">
        <v>9.0579833375325804E-3</v>
      </c>
      <c r="AHK29" s="120">
        <v>9.0579833375325648E-3</v>
      </c>
      <c r="AHL29" s="120">
        <v>8.4169935705339944E-3</v>
      </c>
      <c r="AHM29" s="120">
        <v>8.4169935705339979E-3</v>
      </c>
      <c r="AHN29" s="120">
        <v>7.79961618488937E-3</v>
      </c>
      <c r="AHO29" s="120">
        <v>7.7996161848893665E-3</v>
      </c>
      <c r="AHP29" s="120">
        <v>7.2062146200464697E-3</v>
      </c>
      <c r="AHQ29" s="120">
        <v>7.2062146200464723E-3</v>
      </c>
      <c r="AHR29" s="120">
        <v>6.6371205159261246E-3</v>
      </c>
      <c r="AHS29" s="120">
        <v>6.6371205159261254E-3</v>
      </c>
      <c r="AHT29" s="120">
        <v>6.0926296720647298E-3</v>
      </c>
      <c r="AHU29" s="120">
        <v>6.0926296720647203E-3</v>
      </c>
      <c r="AHV29" s="120">
        <v>5.5729977621645846E-3</v>
      </c>
      <c r="AHW29" s="120">
        <v>5.5729977621645907E-3</v>
      </c>
      <c r="AHX29" s="120">
        <v>5.0784358128298148E-3</v>
      </c>
      <c r="AHY29" s="120">
        <v>5.0784358128298157E-3</v>
      </c>
      <c r="AHZ29" s="120">
        <v>4.609105461459268E-3</v>
      </c>
      <c r="AIA29" s="120">
        <v>4.6091054614592637E-3</v>
      </c>
      <c r="AIB29" s="120">
        <v>4.1651140158244461E-3</v>
      </c>
      <c r="AIC29" s="120">
        <v>4.1651140158244478E-3</v>
      </c>
      <c r="AID29" s="120">
        <v>3.7465093469812292E-3</v>
      </c>
      <c r="AIE29" s="120">
        <v>3.7465093469812331E-3</v>
      </c>
      <c r="AIF29" s="120">
        <v>3.3532746580679051E-3</v>
      </c>
      <c r="AIG29" s="120">
        <v>3.3532746580679034E-3</v>
      </c>
      <c r="AIH29" s="120">
        <v>2.9853231844472299E-3</v>
      </c>
      <c r="AII29" s="120">
        <v>2.985323184447229E-3</v>
      </c>
      <c r="AIJ29" s="120">
        <v>2.6424928957725436E-3</v>
      </c>
      <c r="AIK29" s="120">
        <v>2.6424928957725453E-3</v>
      </c>
      <c r="AIL29" s="120">
        <v>2.3245412880887012E-3</v>
      </c>
      <c r="AIM29" s="120">
        <v>2.3245412880887046E-3</v>
      </c>
      <c r="AIN29" s="120">
        <v>2.031140374162731E-3</v>
      </c>
      <c r="AIO29" s="120">
        <v>2.0311403741627302E-3</v>
      </c>
      <c r="AIP29" s="120">
        <v>1.7618720029406235E-3</v>
      </c>
      <c r="AIQ29" s="120">
        <v>1.7618720029406244E-3</v>
      </c>
      <c r="AIR29" s="120">
        <v>1.5162236642818608E-3</v>
      </c>
      <c r="AIS29" s="120">
        <v>1.5162236642818606E-3</v>
      </c>
      <c r="AIT29" s="120">
        <v>1.2935849626762883E-3</v>
      </c>
      <c r="AIU29" s="120">
        <v>1.2935849626762891E-3</v>
      </c>
      <c r="AIV29" s="120">
        <v>1.093244972968613E-3</v>
      </c>
      <c r="AIW29" s="120">
        <v>1.0932449729686134E-3</v>
      </c>
      <c r="AIX29" s="120">
        <v>9.1439072128755849E-4</v>
      </c>
      <c r="AIY29" s="120">
        <v>9.1439072128755806E-4</v>
      </c>
      <c r="AIZ29" s="120">
        <v>7.5610706396139174E-4</v>
      </c>
      <c r="AJA29" s="120">
        <v>7.5610706396139185E-4</v>
      </c>
      <c r="AJB29" s="120">
        <v>6.1737826406712973E-4</v>
      </c>
      <c r="AJC29" s="120">
        <v>6.1737826406713006E-4</v>
      </c>
      <c r="AJD29" s="120">
        <v>4.9709158638103375E-4</v>
      </c>
      <c r="AJE29" s="120">
        <v>4.9709158638103343E-4</v>
      </c>
      <c r="AJF29" s="120">
        <v>3.940432427261016E-4</v>
      </c>
      <c r="AJG29" s="120">
        <v>3.9404324272610154E-4</v>
      </c>
      <c r="AJH29" s="120">
        <v>3.0694701554656589E-4</v>
      </c>
      <c r="AJI29" s="120">
        <v>3.0694701554656589E-4</v>
      </c>
      <c r="AJJ29" s="120">
        <v>2.3444586091919684E-4</v>
      </c>
      <c r="AJK29" s="120">
        <v>2.3444586091919684E-4</v>
      </c>
      <c r="AJL29" s="120">
        <v>1.7512673440589488E-4</v>
      </c>
      <c r="AJM29" s="120">
        <v>1.7512673440589488E-4</v>
      </c>
      <c r="AJN29" s="120">
        <v>1.2753878385574069E-4</v>
      </c>
      <c r="AJO29" s="120">
        <v>1.2753878385574069E-4</v>
      </c>
      <c r="AJP29" s="120">
        <v>9.0214901071306004E-5</v>
      </c>
      <c r="AJQ29" s="120">
        <v>9.0214901071306031E-5</v>
      </c>
      <c r="AJR29" s="120">
        <v>6.1696407776423712E-5</v>
      </c>
      <c r="AJS29" s="120">
        <v>6.1696407776423712E-5</v>
      </c>
      <c r="AJT29" s="120">
        <v>4.0560361327379724E-5</v>
      </c>
      <c r="AJU29" s="120">
        <v>4.0560361327379724E-5</v>
      </c>
      <c r="AJV29" s="120">
        <v>2.5448598648836196E-5</v>
      </c>
      <c r="AJW29" s="120">
        <v>2.5448598648836199E-5</v>
      </c>
      <c r="AJX29" s="120">
        <v>1.5097200957825409E-5</v>
      </c>
      <c r="AJY29" s="120">
        <v>1.5097200957825407E-5</v>
      </c>
      <c r="AJZ29" s="120">
        <v>8.3645845734281465E-6</v>
      </c>
      <c r="AKA29" s="120">
        <v>8.3645845734281465E-6</v>
      </c>
      <c r="AKB29" s="120">
        <v>4.2559622670523822E-6</v>
      </c>
      <c r="AKC29" s="120">
        <v>4.2559622670523822E-6</v>
      </c>
      <c r="AKD29" s="120">
        <v>1.9415747374296188E-6</v>
      </c>
      <c r="AKE29" s="120">
        <v>1.9415747374296188E-6</v>
      </c>
      <c r="AKF29" s="120">
        <v>7.6601281762123108E-7</v>
      </c>
      <c r="AKG29" s="120">
        <v>7.6601281762123097E-7</v>
      </c>
      <c r="AKH29" s="120">
        <v>2.4633482098579407E-7</v>
      </c>
      <c r="AKI29" s="120">
        <v>2.4633482098579407E-7</v>
      </c>
      <c r="AKJ29" s="120">
        <v>5.7741999626159668E-8</v>
      </c>
      <c r="AKK29" s="120">
        <v>5.7741999626159668E-8</v>
      </c>
      <c r="AKL29" s="120">
        <v>7.4505805969238281E-9</v>
      </c>
      <c r="AKM29" s="120" t="s">
        <v>105</v>
      </c>
      <c r="AKN29" s="120" t="s">
        <v>105</v>
      </c>
      <c r="AKO29" s="120" t="s">
        <v>105</v>
      </c>
      <c r="AKP29" s="120" t="s">
        <v>105</v>
      </c>
      <c r="AKQ29" s="120" t="s">
        <v>105</v>
      </c>
      <c r="AKR29" s="120" t="s">
        <v>105</v>
      </c>
      <c r="AKS29" s="120" t="s">
        <v>105</v>
      </c>
      <c r="AKT29" s="120" t="s">
        <v>105</v>
      </c>
      <c r="AKU29" s="120" t="s">
        <v>105</v>
      </c>
      <c r="AKV29" s="120" t="s">
        <v>105</v>
      </c>
      <c r="AKW29" s="120" t="s">
        <v>105</v>
      </c>
      <c r="AKX29" s="120" t="s">
        <v>105</v>
      </c>
      <c r="AKY29" s="120" t="s">
        <v>105</v>
      </c>
      <c r="AKZ29" s="120" t="s">
        <v>105</v>
      </c>
      <c r="ALA29" s="120" t="s">
        <v>105</v>
      </c>
      <c r="ALB29" s="120" t="s">
        <v>105</v>
      </c>
      <c r="ALC29" s="120" t="s">
        <v>105</v>
      </c>
      <c r="ALD29" s="120" t="s">
        <v>105</v>
      </c>
      <c r="ALE29" s="120" t="s">
        <v>105</v>
      </c>
      <c r="ALF29" s="120" t="s">
        <v>105</v>
      </c>
      <c r="ALG29" s="120" t="s">
        <v>105</v>
      </c>
      <c r="ALH29" s="120" t="s">
        <v>105</v>
      </c>
      <c r="ALI29" s="120" t="s">
        <v>105</v>
      </c>
      <c r="ALJ29" s="120" t="s">
        <v>105</v>
      </c>
      <c r="ALK29" s="120" t="s">
        <v>105</v>
      </c>
      <c r="ALL29" s="120" t="s">
        <v>105</v>
      </c>
      <c r="ALM29" s="120" t="s">
        <v>105</v>
      </c>
      <c r="ALN29" s="120"/>
    </row>
    <row r="30" spans="1:1002" hidden="1">
      <c r="A30" s="119">
        <v>29</v>
      </c>
      <c r="B30" s="120">
        <v>0.37616343566221883</v>
      </c>
      <c r="C30" s="120">
        <v>0.37568602289734543</v>
      </c>
      <c r="D30" s="120">
        <v>0.37568611888105607</v>
      </c>
      <c r="E30" s="120">
        <v>0.37520764594593026</v>
      </c>
      <c r="F30" s="120">
        <v>0.37520774019036873</v>
      </c>
      <c r="G30" s="120">
        <v>0.37472820335244972</v>
      </c>
      <c r="H30" s="120">
        <v>0.37472829588169354</v>
      </c>
      <c r="I30" s="120">
        <v>0.37424769139151215</v>
      </c>
      <c r="J30" s="120">
        <v>0.37424778222942667</v>
      </c>
      <c r="K30" s="120">
        <v>0.37376610632050311</v>
      </c>
      <c r="L30" s="120">
        <v>0.37376619549074469</v>
      </c>
      <c r="M30" s="120">
        <v>0.37328344437950478</v>
      </c>
      <c r="N30" s="120">
        <v>0.37328353190551872</v>
      </c>
      <c r="O30" s="120">
        <v>0.37279970179120975</v>
      </c>
      <c r="P30" s="120">
        <v>0.37279978769623207</v>
      </c>
      <c r="Q30" s="120">
        <v>0.37231487476083852</v>
      </c>
      <c r="R30" s="120">
        <v>0.37231495906789513</v>
      </c>
      <c r="S30" s="120">
        <v>0.37182895947605399</v>
      </c>
      <c r="T30" s="120">
        <v>0.37182904220796131</v>
      </c>
      <c r="U30" s="120">
        <v>0.37134195210687615</v>
      </c>
      <c r="V30" s="120">
        <v>0.37134203328624382</v>
      </c>
      <c r="W30" s="120">
        <v>0.3708538488056014</v>
      </c>
      <c r="X30" s="120">
        <v>0.37085392845482856</v>
      </c>
      <c r="Y30" s="120">
        <v>0.37036464570671329</v>
      </c>
      <c r="Z30" s="120">
        <v>0.37036472384799041</v>
      </c>
      <c r="AA30" s="120">
        <v>0.36987433892679733</v>
      </c>
      <c r="AB30" s="120">
        <v>0.36987441558210976</v>
      </c>
      <c r="AC30" s="120">
        <v>0.36938292456445898</v>
      </c>
      <c r="AD30" s="120">
        <v>0.36938299975558225</v>
      </c>
      <c r="AE30" s="120">
        <v>0.36889039870023282</v>
      </c>
      <c r="AF30" s="120">
        <v>0.36889047244873757</v>
      </c>
      <c r="AG30" s="120">
        <v>0.36839675739650091</v>
      </c>
      <c r="AH30" s="120">
        <v>0.36839682972375049</v>
      </c>
      <c r="AI30" s="120">
        <v>0.36790199669740425</v>
      </c>
      <c r="AJ30" s="120">
        <v>0.36790206762455635</v>
      </c>
      <c r="AK30" s="120">
        <v>0.367406112628757</v>
      </c>
      <c r="AL30" s="120">
        <v>0.36740618217676402</v>
      </c>
      <c r="AM30" s="120">
        <v>0.36690910119795822</v>
      </c>
      <c r="AN30" s="120">
        <v>0.36690916938756674</v>
      </c>
      <c r="AO30" s="120">
        <v>0.3664109583939068</v>
      </c>
      <c r="AP30" s="120">
        <v>0.36641102524565983</v>
      </c>
      <c r="AQ30" s="120">
        <v>0.36591168018691256</v>
      </c>
      <c r="AR30" s="120">
        <v>0.36591174572114926</v>
      </c>
      <c r="AS30" s="120">
        <v>0.36541126252861095</v>
      </c>
      <c r="AT30" s="120">
        <v>0.365411326765467</v>
      </c>
      <c r="AU30" s="120">
        <v>0.36490970135187328</v>
      </c>
      <c r="AV30" s="120">
        <v>0.3649097643112813</v>
      </c>
      <c r="AW30" s="120">
        <v>0.36440699257071918</v>
      </c>
      <c r="AX30" s="120">
        <v>0.3644070542724101</v>
      </c>
      <c r="AY30" s="120">
        <v>0.36390313208022912</v>
      </c>
      <c r="AZ30" s="120">
        <v>0.36390319254373188</v>
      </c>
      <c r="BA30" s="120">
        <v>0.36339811575645703</v>
      </c>
      <c r="BB30" s="120">
        <v>0.363398175001099</v>
      </c>
      <c r="BC30" s="120">
        <v>0.36289193945633919</v>
      </c>
      <c r="BD30" s="120">
        <v>0.36289199750124834</v>
      </c>
      <c r="BE30" s="120">
        <v>0.36238459901760767</v>
      </c>
      <c r="BF30" s="120">
        <v>0.36238465588171154</v>
      </c>
      <c r="BG30" s="120">
        <v>0.36187609025870227</v>
      </c>
      <c r="BH30" s="120">
        <v>0.36187614596072831</v>
      </c>
      <c r="BI30" s="120">
        <v>0.36136640897867778</v>
      </c>
      <c r="BJ30" s="120">
        <v>0.36136646353715696</v>
      </c>
      <c r="BK30" s="120">
        <v>0.36085555095711902</v>
      </c>
      <c r="BL30" s="120">
        <v>0.36085560439038256</v>
      </c>
      <c r="BM30" s="120">
        <v>0.36034351195404957</v>
      </c>
      <c r="BN30" s="120">
        <v>0.36034356428023273</v>
      </c>
      <c r="BO30" s="120">
        <v>0.35983028770984149</v>
      </c>
      <c r="BP30" s="120">
        <v>0.35983033894688243</v>
      </c>
      <c r="BQ30" s="120">
        <v>0.35931587394512821</v>
      </c>
      <c r="BR30" s="120">
        <v>0.35931592411076912</v>
      </c>
      <c r="BS30" s="120">
        <v>0.35880026636071177</v>
      </c>
      <c r="BT30" s="120">
        <v>0.3588003154725003</v>
      </c>
      <c r="BU30" s="120">
        <v>0.35828346063747502</v>
      </c>
      <c r="BV30" s="120">
        <v>0.35828350871276426</v>
      </c>
      <c r="BW30" s="120">
        <v>0.35776545243629065</v>
      </c>
      <c r="BX30" s="120">
        <v>0.35776549949223996</v>
      </c>
      <c r="BY30" s="120">
        <v>0.3572462373979331</v>
      </c>
      <c r="BZ30" s="120">
        <v>0.35724628345150877</v>
      </c>
      <c r="CA30" s="120">
        <v>0.35672581114298446</v>
      </c>
      <c r="CB30" s="120">
        <v>0.35672585621096176</v>
      </c>
      <c r="CC30" s="120">
        <v>0.35620416927174708</v>
      </c>
      <c r="CD30" s="120">
        <v>0.35620421337070912</v>
      </c>
      <c r="CE30" s="120">
        <v>0.35568130736415382</v>
      </c>
      <c r="CF30" s="120">
        <v>0.35568135051049243</v>
      </c>
      <c r="CG30" s="120">
        <v>0.35515722097967278</v>
      </c>
      <c r="CH30" s="120">
        <v>0.35515726318959223</v>
      </c>
      <c r="CI30" s="120">
        <v>0.35463190565722397</v>
      </c>
      <c r="CJ30" s="120">
        <v>0.35463194694673833</v>
      </c>
      <c r="CK30" s="120">
        <v>0.3541053569150831</v>
      </c>
      <c r="CL30" s="120">
        <v>0.35410539730001911</v>
      </c>
      <c r="CM30" s="120">
        <v>0.35357757025079328</v>
      </c>
      <c r="CN30" s="120">
        <v>0.35357760974678909</v>
      </c>
      <c r="CO30" s="120">
        <v>0.35304854114107359</v>
      </c>
      <c r="CP30" s="120">
        <v>0.35304857976358228</v>
      </c>
      <c r="CQ30" s="120">
        <v>0.3525182650417279</v>
      </c>
      <c r="CR30" s="120">
        <v>0.35251830280601687</v>
      </c>
      <c r="CS30" s="120">
        <v>0.35198673738755637</v>
      </c>
      <c r="CT30" s="120">
        <v>0.35198677430870845</v>
      </c>
      <c r="CU30" s="120">
        <v>0.35145395359226211</v>
      </c>
      <c r="CV30" s="120">
        <v>0.35145398968517644</v>
      </c>
      <c r="CW30" s="120">
        <v>0.35091990904836085</v>
      </c>
      <c r="CX30" s="120">
        <v>0.35091994432775447</v>
      </c>
      <c r="CY30" s="120">
        <v>0.3503845991270928</v>
      </c>
      <c r="CZ30" s="120">
        <v>0.35038463360750061</v>
      </c>
      <c r="DA30" s="120">
        <v>0.34984801917832958</v>
      </c>
      <c r="DB30" s="120">
        <v>0.34984805287410536</v>
      </c>
      <c r="DC30" s="120">
        <v>0.34931016453048447</v>
      </c>
      <c r="DD30" s="120">
        <v>0.34931019745580161</v>
      </c>
      <c r="DE30" s="120">
        <v>0.34877103049041946</v>
      </c>
      <c r="DF30" s="120">
        <v>0.34877106265927404</v>
      </c>
      <c r="DG30" s="120">
        <v>0.34823061234335961</v>
      </c>
      <c r="DH30" s="120">
        <v>0.34823064376956825</v>
      </c>
      <c r="DI30" s="120">
        <v>0.34768890535279895</v>
      </c>
      <c r="DJ30" s="120">
        <v>0.34768893605000156</v>
      </c>
      <c r="DK30" s="120">
        <v>0.34714590476041085</v>
      </c>
      <c r="DL30" s="120">
        <v>0.34714593474207261</v>
      </c>
      <c r="DM30" s="120">
        <v>0.34660160578595939</v>
      </c>
      <c r="DN30" s="120">
        <v>0.34660163506536851</v>
      </c>
      <c r="DO30" s="120">
        <v>0.34605600362720623</v>
      </c>
      <c r="DP30" s="120">
        <v>0.34605603221747794</v>
      </c>
      <c r="DQ30" s="120">
        <v>0.34550909345982506</v>
      </c>
      <c r="DR30" s="120">
        <v>0.34550912137390166</v>
      </c>
      <c r="DS30" s="120">
        <v>0.34496087043730783</v>
      </c>
      <c r="DT30" s="120">
        <v>0.34496089768795934</v>
      </c>
      <c r="DU30" s="120">
        <v>0.34441132969087757</v>
      </c>
      <c r="DV30" s="120">
        <v>0.34441135629070402</v>
      </c>
      <c r="DW30" s="120">
        <v>0.34386046632939854</v>
      </c>
      <c r="DX30" s="120">
        <v>0.34386049229082921</v>
      </c>
      <c r="DY30" s="120">
        <v>0.34330827543928705</v>
      </c>
      <c r="DZ30" s="120">
        <v>0.34330830077458219</v>
      </c>
      <c r="EA30" s="120">
        <v>0.34275475208442152</v>
      </c>
      <c r="EB30" s="120">
        <v>0.34275477680567523</v>
      </c>
      <c r="EC30" s="120">
        <v>0.34219989130605671</v>
      </c>
      <c r="ED30" s="120">
        <v>0.34219991542519468</v>
      </c>
      <c r="EE30" s="120">
        <v>0.34164368812273122</v>
      </c>
      <c r="EF30" s="120">
        <v>0.34164371165151541</v>
      </c>
      <c r="EG30" s="120">
        <v>0.34108613753018396</v>
      </c>
      <c r="EH30" s="120">
        <v>0.34108616048021123</v>
      </c>
      <c r="EI30" s="120">
        <v>0.34052723450126443</v>
      </c>
      <c r="EJ30" s="120">
        <v>0.3405272568839669</v>
      </c>
      <c r="EK30" s="120">
        <v>0.33996697398584191</v>
      </c>
      <c r="EL30" s="120">
        <v>0.33996699581249246</v>
      </c>
      <c r="EM30" s="120">
        <v>0.33940535091072505</v>
      </c>
      <c r="EN30" s="120">
        <v>0.33940537219243294</v>
      </c>
      <c r="EO30" s="120">
        <v>0.33884236017957076</v>
      </c>
      <c r="EP30" s="120">
        <v>0.3388423809272868</v>
      </c>
      <c r="EQ30" s="120">
        <v>0.33827799667279845</v>
      </c>
      <c r="ER30" s="120">
        <v>0.33827801689731402</v>
      </c>
      <c r="ES30" s="120">
        <v>0.33771225524750464</v>
      </c>
      <c r="ET30" s="120">
        <v>0.33771227495945411</v>
      </c>
      <c r="EU30" s="120">
        <v>0.33714513073737812</v>
      </c>
      <c r="EV30" s="120">
        <v>0.3371451499472391</v>
      </c>
      <c r="EW30" s="120">
        <v>0.33657661795261434</v>
      </c>
      <c r="EX30" s="120">
        <v>0.33657663667070903</v>
      </c>
      <c r="EY30" s="120">
        <v>0.33600671167983154</v>
      </c>
      <c r="EZ30" s="120">
        <v>0.33600672991632874</v>
      </c>
      <c r="FA30" s="120">
        <v>0.33543540668198596</v>
      </c>
      <c r="FB30" s="120">
        <v>0.33543542444690089</v>
      </c>
      <c r="FC30" s="120">
        <v>0.33486269769828869</v>
      </c>
      <c r="FD30" s="120">
        <v>0.33486271500148551</v>
      </c>
      <c r="FE30" s="120">
        <v>0.33428857944412388</v>
      </c>
      <c r="FF30" s="120">
        <v>0.33428859629531621</v>
      </c>
      <c r="FG30" s="120">
        <v>0.33371304661096579</v>
      </c>
      <c r="FH30" s="120">
        <v>0.3337130630197172</v>
      </c>
      <c r="FI30" s="120">
        <v>0.33313609386629739</v>
      </c>
      <c r="FJ30" s="120">
        <v>0.33313610984202396</v>
      </c>
      <c r="FK30" s="120">
        <v>0.33255771585352828</v>
      </c>
      <c r="FL30" s="120">
        <v>0.33255773140550027</v>
      </c>
      <c r="FM30" s="120">
        <v>0.33197790719191772</v>
      </c>
      <c r="FN30" s="120">
        <v>0.33197792232925816</v>
      </c>
      <c r="FO30" s="120">
        <v>0.33139666247649113</v>
      </c>
      <c r="FP30" s="120">
        <v>0.33139667720817928</v>
      </c>
      <c r="FQ30" s="120">
        <v>0.33081397627796444</v>
      </c>
      <c r="FR30" s="120">
        <v>0.33081399061283667</v>
      </c>
      <c r="FS30" s="120">
        <v>0.33022984314266479</v>
      </c>
      <c r="FT30" s="120">
        <v>0.33022985708941488</v>
      </c>
      <c r="FU30" s="120">
        <v>0.3296442575924533</v>
      </c>
      <c r="FV30" s="120">
        <v>0.32964427115963629</v>
      </c>
      <c r="FW30" s="120">
        <v>0.32905721412465011</v>
      </c>
      <c r="FX30" s="120">
        <v>0.32905722732067921</v>
      </c>
      <c r="FY30" s="120">
        <v>0.32846870721195709</v>
      </c>
      <c r="FZ30" s="120">
        <v>0.32846872004510985</v>
      </c>
      <c r="GA30" s="120">
        <v>0.32787873130238526</v>
      </c>
      <c r="GB30" s="120">
        <v>0.3278787437808004</v>
      </c>
      <c r="GC30" s="120">
        <v>0.32728728081918057</v>
      </c>
      <c r="GD30" s="120">
        <v>0.3272872929508619</v>
      </c>
      <c r="GE30" s="120">
        <v>0.32669435016075066</v>
      </c>
      <c r="GF30" s="120">
        <v>0.32669436195356855</v>
      </c>
      <c r="GG30" s="120">
        <v>0.32609993370059531</v>
      </c>
      <c r="GH30" s="120">
        <v>0.32609994516228535</v>
      </c>
      <c r="GI30" s="120">
        <v>0.32550402578723403</v>
      </c>
      <c r="GJ30" s="120">
        <v>0.32550403692540159</v>
      </c>
      <c r="GK30" s="120">
        <v>0.32490662074413806</v>
      </c>
      <c r="GL30" s="120">
        <v>0.32490663156625782</v>
      </c>
      <c r="GM30" s="120">
        <v>0.3243077128696617</v>
      </c>
      <c r="GN30" s="120">
        <v>0.32430772338307862</v>
      </c>
      <c r="GO30" s="120">
        <v>0.32370729643697754</v>
      </c>
      <c r="GP30" s="120">
        <v>0.32370730664890912</v>
      </c>
      <c r="GQ30" s="120">
        <v>0.32310536569400694</v>
      </c>
      <c r="GR30" s="120">
        <v>0.32310537561154473</v>
      </c>
      <c r="GS30" s="120">
        <v>0.32250191486335977</v>
      </c>
      <c r="GT30" s="120">
        <v>0.32250192449346898</v>
      </c>
      <c r="GU30" s="120">
        <v>0.32189693814226883</v>
      </c>
      <c r="GV30" s="120">
        <v>0.32189694749179143</v>
      </c>
      <c r="GW30" s="120">
        <v>0.32129042970253008</v>
      </c>
      <c r="GX30" s="120">
        <v>0.32129043877818431</v>
      </c>
      <c r="GY30" s="120">
        <v>0.32068238369043978</v>
      </c>
      <c r="GZ30" s="120">
        <v>0.32068239249882441</v>
      </c>
      <c r="HA30" s="120">
        <v>0.32007279422674084</v>
      </c>
      <c r="HB30" s="120">
        <v>0.32007280277433231</v>
      </c>
      <c r="HC30" s="120">
        <v>0.31946165540655985</v>
      </c>
      <c r="HD30" s="120">
        <v>0.31946166369971751</v>
      </c>
      <c r="HE30" s="120">
        <v>0.31884896129935547</v>
      </c>
      <c r="HF30" s="120">
        <v>0.31884896934432172</v>
      </c>
      <c r="HG30" s="120">
        <v>0.31823470594886522</v>
      </c>
      <c r="HH30" s="120">
        <v>0.31823471375176426</v>
      </c>
      <c r="HI30" s="120">
        <v>0.31761888337304878</v>
      </c>
      <c r="HJ30" s="120">
        <v>0.31761889093989226</v>
      </c>
      <c r="HK30" s="120">
        <v>0.31700148756404439</v>
      </c>
      <c r="HL30" s="120">
        <v>0.3170014949007291</v>
      </c>
      <c r="HM30" s="120">
        <v>0.31638251248811416</v>
      </c>
      <c r="HN30" s="120">
        <v>0.31638251960042485</v>
      </c>
      <c r="HO30" s="120">
        <v>0.31576195208560037</v>
      </c>
      <c r="HP30" s="120">
        <v>0.31576195897921105</v>
      </c>
      <c r="HQ30" s="120">
        <v>0.31513980027088223</v>
      </c>
      <c r="HR30" s="120">
        <v>0.3151398069513574</v>
      </c>
      <c r="HS30" s="120">
        <v>0.31451605093232982</v>
      </c>
      <c r="HT30" s="120">
        <v>0.31451605740512678</v>
      </c>
      <c r="HU30" s="120">
        <v>0.31389069793226632</v>
      </c>
      <c r="HV30" s="120">
        <v>0.31389070420273324</v>
      </c>
      <c r="HW30" s="120">
        <v>0.31326373510692779</v>
      </c>
      <c r="HX30" s="120">
        <v>0.3132637411803082</v>
      </c>
      <c r="HY30" s="120">
        <v>0.31263515626642824</v>
      </c>
      <c r="HZ30" s="120">
        <v>0.31263516214786291</v>
      </c>
      <c r="IA30" s="120">
        <v>0.31200495519472587</v>
      </c>
      <c r="IB30" s="120">
        <v>0.31200496088925006</v>
      </c>
      <c r="IC30" s="120">
        <v>0.31137312564958947</v>
      </c>
      <c r="ID30" s="120">
        <v>0.31137313116213866</v>
      </c>
      <c r="IE30" s="120">
        <v>0.31073966136257192</v>
      </c>
      <c r="IF30" s="120">
        <v>0.31073966669798025</v>
      </c>
      <c r="IG30" s="120">
        <v>0.31010455603898385</v>
      </c>
      <c r="IH30" s="120">
        <v>0.31010456120198632</v>
      </c>
      <c r="II30" s="120">
        <v>0.30946780335786506</v>
      </c>
      <c r="IJ30" s="120">
        <v>0.30946780835309995</v>
      </c>
      <c r="IK30" s="120">
        <v>0.30882939697196976</v>
      </c>
      <c r="IL30" s="120">
        <v>0.30882940180397711</v>
      </c>
      <c r="IM30" s="120">
        <v>0.30818933050774261</v>
      </c>
      <c r="IN30" s="120">
        <v>0.30818933518096936</v>
      </c>
      <c r="IO30" s="120">
        <v>0.30754759756530614</v>
      </c>
      <c r="IP30" s="120">
        <v>0.30754760208410281</v>
      </c>
      <c r="IQ30" s="120">
        <v>0.30690419171844563</v>
      </c>
      <c r="IR30" s="120">
        <v>0.30690419608707264</v>
      </c>
      <c r="IS30" s="120">
        <v>0.30625910651460214</v>
      </c>
      <c r="IT30" s="120">
        <v>0.3062591107372275</v>
      </c>
      <c r="IU30" s="120">
        <v>0.30561233547486327</v>
      </c>
      <c r="IV30" s="120">
        <v>0.30561233955556433</v>
      </c>
      <c r="IW30" s="120">
        <v>0.30496387209396131</v>
      </c>
      <c r="IX30" s="120">
        <v>0.3049638760367277</v>
      </c>
      <c r="IY30" s="120">
        <v>0.30431370984027162</v>
      </c>
      <c r="IZ30" s="120">
        <v>0.30431371364900461</v>
      </c>
      <c r="JA30" s="120">
        <v>0.30366184215581632</v>
      </c>
      <c r="JB30" s="120">
        <v>0.30366184583433176</v>
      </c>
      <c r="JC30" s="120">
        <v>0.30300826245627299</v>
      </c>
      <c r="JD30" s="120">
        <v>0.30300826600830111</v>
      </c>
      <c r="JE30" s="120">
        <v>0.30235296413098056</v>
      </c>
      <c r="JF30" s="120">
        <v>0.30235296756016855</v>
      </c>
      <c r="JG30" s="120">
        <v>0.30169594054295834</v>
      </c>
      <c r="JH30" s="120">
        <v>0.3016959438528698</v>
      </c>
      <c r="JI30" s="120">
        <v>0.30103718502891846</v>
      </c>
      <c r="JJ30" s="120">
        <v>0.30103718822303771</v>
      </c>
      <c r="JK30" s="120">
        <v>0.30037669089929409</v>
      </c>
      <c r="JL30" s="120">
        <v>0.3003766939810229</v>
      </c>
      <c r="JM30" s="120">
        <v>0.29971445143825798</v>
      </c>
      <c r="JN30" s="120">
        <v>0.29971445441092115</v>
      </c>
      <c r="JO30" s="120">
        <v>0.29905045990375728</v>
      </c>
      <c r="JP30" s="120">
        <v>0.29905046277060326</v>
      </c>
      <c r="JQ30" s="120">
        <v>0.29838470952754731</v>
      </c>
      <c r="JR30" s="120">
        <v>0.2983847122917449</v>
      </c>
      <c r="JS30" s="120">
        <v>0.29771719351522713</v>
      </c>
      <c r="JT30" s="120">
        <v>0.29771719617987313</v>
      </c>
      <c r="JU30" s="120">
        <v>0.29704790504628598</v>
      </c>
      <c r="JV30" s="120">
        <v>0.2970479076144017</v>
      </c>
      <c r="JW30" s="120">
        <v>0.29637683727414954</v>
      </c>
      <c r="JX30" s="120">
        <v>0.2963768397486839</v>
      </c>
      <c r="JY30" s="120">
        <v>0.2957039833262306</v>
      </c>
      <c r="JZ30" s="120">
        <v>0.29570398571006212</v>
      </c>
      <c r="KA30" s="120">
        <v>0.29502933630399103</v>
      </c>
      <c r="KB30" s="120">
        <v>0.29502933859992686</v>
      </c>
      <c r="KC30" s="120">
        <v>0.29435288928299974</v>
      </c>
      <c r="KD30" s="120">
        <v>0.29435289149377919</v>
      </c>
      <c r="KE30" s="120">
        <v>0.29367463531300353</v>
      </c>
      <c r="KF30" s="120">
        <v>0.29367463744129629</v>
      </c>
      <c r="KG30" s="120">
        <v>0.29299456741799795</v>
      </c>
      <c r="KH30" s="120">
        <v>0.29299456946640851</v>
      </c>
      <c r="KI30" s="120">
        <v>0.29231267859630689</v>
      </c>
      <c r="KJ30" s="120">
        <v>0.29231268056737375</v>
      </c>
      <c r="KK30" s="120">
        <v>0.29162896182066755</v>
      </c>
      <c r="KL30" s="120">
        <v>0.29162896371686459</v>
      </c>
      <c r="KM30" s="120">
        <v>0.29094341003831853</v>
      </c>
      <c r="KN30" s="120">
        <v>0.29094341186205674</v>
      </c>
      <c r="KO30" s="120">
        <v>0.2902560161710982</v>
      </c>
      <c r="KP30" s="120">
        <v>0.29025601792472544</v>
      </c>
      <c r="KQ30" s="120">
        <v>0.28956677311554396</v>
      </c>
      <c r="KR30" s="120">
        <v>0.28956677480134879</v>
      </c>
      <c r="KS30" s="120">
        <v>0.28887567374300371</v>
      </c>
      <c r="KT30" s="120">
        <v>0.28887567536321357</v>
      </c>
      <c r="KU30" s="120">
        <v>0.28818271089974939</v>
      </c>
      <c r="KV30" s="120">
        <v>0.2881827124565331</v>
      </c>
      <c r="KW30" s="120">
        <v>0.28748787740709775</v>
      </c>
      <c r="KX30" s="120">
        <v>0.28748787890256805</v>
      </c>
      <c r="KY30" s="120">
        <v>0.28679116606154187</v>
      </c>
      <c r="KZ30" s="120">
        <v>0.28679116749775208</v>
      </c>
      <c r="LA30" s="120">
        <v>0.28609256963488278</v>
      </c>
      <c r="LB30" s="120">
        <v>0.28609257101383317</v>
      </c>
      <c r="LC30" s="120">
        <v>0.28539208087437457</v>
      </c>
      <c r="LD30" s="120">
        <v>0.28539208219801021</v>
      </c>
      <c r="LE30" s="120">
        <v>0.28468969250287518</v>
      </c>
      <c r="LF30" s="120">
        <v>0.28468969377308773</v>
      </c>
      <c r="LG30" s="120">
        <v>0.28398539721900351</v>
      </c>
      <c r="LH30" s="120">
        <v>0.2839853984376326</v>
      </c>
      <c r="LI30" s="120">
        <v>0.28327918769730404</v>
      </c>
      <c r="LJ30" s="120">
        <v>0.28327918886613762</v>
      </c>
      <c r="LK30" s="120">
        <v>0.2825710565884228</v>
      </c>
      <c r="LL30" s="120">
        <v>0.28257105770919866</v>
      </c>
      <c r="LM30" s="120">
        <v>0.28186099651928853</v>
      </c>
      <c r="LN30" s="120">
        <v>0.28186099759369559</v>
      </c>
      <c r="LO30" s="120">
        <v>0.28114900009330268</v>
      </c>
      <c r="LP30" s="120">
        <v>0.28114900112298186</v>
      </c>
      <c r="LQ30" s="120">
        <v>0.28043505989054018</v>
      </c>
      <c r="LR30" s="120">
        <v>0.28043506087708409</v>
      </c>
      <c r="LS30" s="120">
        <v>0.27971916846795669</v>
      </c>
      <c r="LT30" s="120">
        <v>0.27971916941291408</v>
      </c>
      <c r="LU30" s="120">
        <v>0.27900131835960812</v>
      </c>
      <c r="LV30" s="120">
        <v>0.2790013192644798</v>
      </c>
      <c r="LW30" s="120">
        <v>0.27828150207687502</v>
      </c>
      <c r="LX30" s="120">
        <v>0.27828150294311954</v>
      </c>
      <c r="LY30" s="120">
        <v>0.27755971210870189</v>
      </c>
      <c r="LZ30" s="120">
        <v>0.27755971293773313</v>
      </c>
      <c r="MA30" s="120">
        <v>0.27683594092184177</v>
      </c>
      <c r="MB30" s="120">
        <v>0.27683594171503328</v>
      </c>
      <c r="MC30" s="120">
        <v>0.27611018096111822</v>
      </c>
      <c r="MD30" s="120">
        <v>0.27611018171979979</v>
      </c>
      <c r="ME30" s="120">
        <v>0.27538242464968588</v>
      </c>
      <c r="MF30" s="120">
        <v>0.27538242537514862</v>
      </c>
      <c r="MG30" s="120">
        <v>0.27465266438931674</v>
      </c>
      <c r="MH30" s="120">
        <v>0.27465266508281089</v>
      </c>
      <c r="MI30" s="120">
        <v>0.27392089256068286</v>
      </c>
      <c r="MJ30" s="120">
        <v>0.27392089322342167</v>
      </c>
      <c r="MK30" s="120">
        <v>0.2731871015236641</v>
      </c>
      <c r="ML30" s="120">
        <v>0.27318710215682074</v>
      </c>
      <c r="MM30" s="120">
        <v>0.27245128361765564</v>
      </c>
      <c r="MN30" s="120">
        <v>0.27245128422236892</v>
      </c>
      <c r="MO30" s="120">
        <v>0.27171343116189745</v>
      </c>
      <c r="MP30" s="120">
        <v>0.27171343173926815</v>
      </c>
      <c r="MQ30" s="120">
        <v>0.27097353645580807</v>
      </c>
      <c r="MR30" s="120">
        <v>0.27097353700690258</v>
      </c>
      <c r="MS30" s="120">
        <v>0.27023159177933681</v>
      </c>
      <c r="MT30" s="120">
        <v>0.2702315923051884</v>
      </c>
      <c r="MU30" s="120">
        <v>0.2694875893933284</v>
      </c>
      <c r="MV30" s="120">
        <v>0.26948758989493526</v>
      </c>
      <c r="MW30" s="120">
        <v>0.26874152153989678</v>
      </c>
      <c r="MX30" s="120">
        <v>0.26874152201822415</v>
      </c>
      <c r="MY30" s="120">
        <v>0.26799338044281457</v>
      </c>
      <c r="MZ30" s="120">
        <v>0.26799338089879871</v>
      </c>
      <c r="NA30" s="120">
        <v>0.26724315830792483</v>
      </c>
      <c r="NB30" s="120">
        <v>0.26724315874246751</v>
      </c>
      <c r="NC30" s="120">
        <v>0.26649084732355094</v>
      </c>
      <c r="ND30" s="120">
        <v>0.26649084773752474</v>
      </c>
      <c r="NE30" s="120">
        <v>0.26573643966093713</v>
      </c>
      <c r="NF30" s="120">
        <v>0.26573644005518643</v>
      </c>
      <c r="NG30" s="120">
        <v>0.26497992747469484</v>
      </c>
      <c r="NH30" s="120">
        <v>0.26497992785003449</v>
      </c>
      <c r="NI30" s="120">
        <v>0.26422130290327062</v>
      </c>
      <c r="NJ30" s="120">
        <v>0.26422130326048632</v>
      </c>
      <c r="NK30" s="120">
        <v>0.2634605580694232</v>
      </c>
      <c r="NL30" s="120">
        <v>0.26346055840927596</v>
      </c>
      <c r="NM30" s="120">
        <v>0.26269768508072533</v>
      </c>
      <c r="NN30" s="120">
        <v>0.26269768540394711</v>
      </c>
      <c r="NO30" s="120">
        <v>0.26193267603007719</v>
      </c>
      <c r="NP30" s="120">
        <v>0.2619326763373746</v>
      </c>
      <c r="NQ30" s="120">
        <v>0.26116552299623697</v>
      </c>
      <c r="NR30" s="120">
        <v>0.26116552328829307</v>
      </c>
      <c r="NS30" s="120">
        <v>0.26039621804437529</v>
      </c>
      <c r="NT30" s="120">
        <v>0.26039621832184756</v>
      </c>
      <c r="NU30" s="120">
        <v>0.2596247532266408</v>
      </c>
      <c r="NV30" s="120">
        <v>0.25962475349016301</v>
      </c>
      <c r="NW30" s="120">
        <v>0.25885112058274806</v>
      </c>
      <c r="NX30" s="120">
        <v>0.25885112083293105</v>
      </c>
      <c r="NY30" s="120">
        <v>0.25807531214058532</v>
      </c>
      <c r="NZ30" s="120">
        <v>0.25807531237801884</v>
      </c>
      <c r="OA30" s="120">
        <v>0.25729731991684213</v>
      </c>
      <c r="OB30" s="120">
        <v>0.25729732014209195</v>
      </c>
      <c r="OC30" s="120">
        <v>0.25651713591765701</v>
      </c>
      <c r="OD30" s="120">
        <v>0.25651713613126864</v>
      </c>
      <c r="OE30" s="120">
        <v>0.25573475213928332</v>
      </c>
      <c r="OF30" s="120">
        <v>0.25573475234178183</v>
      </c>
      <c r="OG30" s="120">
        <v>0.25495016056878333</v>
      </c>
      <c r="OH30" s="120">
        <v>0.25495016076067339</v>
      </c>
      <c r="OI30" s="120">
        <v>0.25416335318473626</v>
      </c>
      <c r="OJ30" s="120">
        <v>0.2541633533665047</v>
      </c>
      <c r="OK30" s="120">
        <v>0.25337432195797832</v>
      </c>
      <c r="OL30" s="120">
        <v>0.25337432213009148</v>
      </c>
      <c r="OM30" s="120">
        <v>0.25258305885235649</v>
      </c>
      <c r="ON30" s="120">
        <v>0.25258305901526307</v>
      </c>
      <c r="OO30" s="120">
        <v>0.25178955582551293</v>
      </c>
      <c r="OP30" s="120">
        <v>0.25178955597964514</v>
      </c>
      <c r="OQ30" s="120">
        <v>0.25099380482969341</v>
      </c>
      <c r="OR30" s="120">
        <v>0.25099380497546464</v>
      </c>
      <c r="OS30" s="120">
        <v>0.25019579781257562</v>
      </c>
      <c r="OT30" s="120">
        <v>0.25019579795038416</v>
      </c>
      <c r="OU30" s="120">
        <v>0.24939552671813242</v>
      </c>
      <c r="OV30" s="120">
        <v>0.24939552684835953</v>
      </c>
      <c r="OW30" s="120">
        <v>0.24859298348751235</v>
      </c>
      <c r="OX30" s="120">
        <v>0.24859298361052384</v>
      </c>
      <c r="OY30" s="120">
        <v>0.24778816005995413</v>
      </c>
      <c r="OZ30" s="120">
        <v>0.24778816017610147</v>
      </c>
      <c r="PA30" s="120">
        <v>0.24698104837372628</v>
      </c>
      <c r="PB30" s="120">
        <v>0.24698104848334637</v>
      </c>
      <c r="PC30" s="120">
        <v>0.24617164036709704</v>
      </c>
      <c r="PD30" s="120">
        <v>0.2461716404705124</v>
      </c>
      <c r="PE30" s="120">
        <v>0.24535992797933232</v>
      </c>
      <c r="PF30" s="120">
        <v>0.2453599280768515</v>
      </c>
      <c r="PG30" s="120">
        <v>0.24454590315172431</v>
      </c>
      <c r="PH30" s="120">
        <v>0.24454590324364339</v>
      </c>
      <c r="PI30" s="120">
        <v>0.24372955782865327</v>
      </c>
      <c r="PJ30" s="120">
        <v>0.24372955791525569</v>
      </c>
      <c r="PK30" s="120">
        <v>0.24291088395867894</v>
      </c>
      <c r="PL30" s="120">
        <v>0.24291088404023586</v>
      </c>
      <c r="PM30" s="120">
        <v>0.24208987349566619</v>
      </c>
      <c r="PN30" s="120">
        <v>0.24208987357243683</v>
      </c>
      <c r="PO30" s="120">
        <v>0.24126651839994309</v>
      </c>
      <c r="PP30" s="120">
        <v>0.24126651847217573</v>
      </c>
      <c r="PQ30" s="120">
        <v>0.24044081063949729</v>
      </c>
      <c r="PR30" s="120">
        <v>0.2404408107074284</v>
      </c>
      <c r="PS30" s="120">
        <v>0.23961274219120127</v>
      </c>
      <c r="PT30" s="120">
        <v>0.23961274225505694</v>
      </c>
      <c r="PU30" s="120">
        <v>0.23878230504208153</v>
      </c>
      <c r="PV30" s="120">
        <v>0.2387823051020784</v>
      </c>
      <c r="PW30" s="120">
        <v>0.2379494911906212</v>
      </c>
      <c r="PX30" s="120">
        <v>0.23794949124696507</v>
      </c>
      <c r="PY30" s="120">
        <v>0.23711429264810083</v>
      </c>
      <c r="PZ30" s="120">
        <v>0.23711429270098899</v>
      </c>
      <c r="QA30" s="120">
        <v>0.23627670143998114</v>
      </c>
      <c r="QB30" s="120">
        <v>0.23627670148960109</v>
      </c>
      <c r="QC30" s="120">
        <v>0.23543670960732446</v>
      </c>
      <c r="QD30" s="120">
        <v>0.23543670965385505</v>
      </c>
      <c r="QE30" s="120">
        <v>0.23459430920825958</v>
      </c>
      <c r="QF30" s="120">
        <v>0.23459430925187152</v>
      </c>
      <c r="QG30" s="120">
        <v>0.23374949231948672</v>
      </c>
      <c r="QH30" s="120">
        <v>0.23374949236034251</v>
      </c>
      <c r="QI30" s="120">
        <v>0.23290225103783038</v>
      </c>
      <c r="QJ30" s="120">
        <v>0.23290225107608439</v>
      </c>
      <c r="QK30" s="120">
        <v>0.23205257748183303</v>
      </c>
      <c r="QL30" s="120">
        <v>0.2320525775176327</v>
      </c>
      <c r="QM30" s="120">
        <v>0.23120046379339873</v>
      </c>
      <c r="QN30" s="120">
        <v>0.23120046382688386</v>
      </c>
      <c r="QO30" s="120">
        <v>0.230345902139483</v>
      </c>
      <c r="QP30" s="120">
        <v>0.23034590217078663</v>
      </c>
      <c r="QQ30" s="120">
        <v>0.22948888471383097</v>
      </c>
      <c r="QR30" s="120">
        <v>0.22948888474307949</v>
      </c>
      <c r="QS30" s="120">
        <v>0.22862940373876606</v>
      </c>
      <c r="QT30" s="120">
        <v>0.22862940376607968</v>
      </c>
      <c r="QU30" s="120">
        <v>0.22776745146703223</v>
      </c>
      <c r="QV30" s="120">
        <v>0.22776745149252486</v>
      </c>
      <c r="QW30" s="120">
        <v>0.22690302018368569</v>
      </c>
      <c r="QX30" s="120">
        <v>0.22690302020746575</v>
      </c>
      <c r="QY30" s="120">
        <v>0.2260361022080444</v>
      </c>
      <c r="QZ30" s="120">
        <v>0.22603610223021431</v>
      </c>
      <c r="RA30" s="120">
        <v>0.22516668989569003</v>
      </c>
      <c r="RB30" s="120">
        <v>0.22516668991634695</v>
      </c>
      <c r="RC30" s="120">
        <v>0.22429477564053085</v>
      </c>
      <c r="RD30" s="120">
        <v>0.22429477565976716</v>
      </c>
      <c r="RE30" s="120">
        <v>0.22342035187692086</v>
      </c>
      <c r="RF30" s="120">
        <v>0.22342035189482429</v>
      </c>
      <c r="RG30" s="120">
        <v>0.22254341108184153</v>
      </c>
      <c r="RH30" s="120">
        <v>0.22254341109849396</v>
      </c>
      <c r="RI30" s="120">
        <v>0.2216639457771433</v>
      </c>
      <c r="RJ30" s="120">
        <v>0.22166394579262277</v>
      </c>
      <c r="RK30" s="120">
        <v>0.22078194853185171</v>
      </c>
      <c r="RL30" s="120">
        <v>0.22078194854623279</v>
      </c>
      <c r="RM30" s="120">
        <v>0.21989741196454204</v>
      </c>
      <c r="RN30" s="120">
        <v>0.21989741197789384</v>
      </c>
      <c r="RO30" s="120">
        <v>0.21901032874577625</v>
      </c>
      <c r="RP30" s="120">
        <v>0.21901032875816537</v>
      </c>
      <c r="RQ30" s="120">
        <v>0.2181206916006132</v>
      </c>
      <c r="RR30" s="120">
        <v>0.21812069161210143</v>
      </c>
      <c r="RS30" s="120">
        <v>0.21722849331118702</v>
      </c>
      <c r="RT30" s="120">
        <v>0.21722849332183325</v>
      </c>
      <c r="RU30" s="120">
        <v>0.21633372671936132</v>
      </c>
      <c r="RV30" s="120">
        <v>0.21633372672922091</v>
      </c>
      <c r="RW30" s="120">
        <v>0.21543638472945584</v>
      </c>
      <c r="RX30" s="120">
        <v>0.21543638473858118</v>
      </c>
      <c r="RY30" s="120">
        <v>0.21453646031105092</v>
      </c>
      <c r="RZ30" s="120">
        <v>0.21453646031949097</v>
      </c>
      <c r="SA30" s="120">
        <v>0.21363394650187209</v>
      </c>
      <c r="SB30" s="120">
        <v>0.21363394650967316</v>
      </c>
      <c r="SC30" s="120">
        <v>0.21272883641075332</v>
      </c>
      <c r="SD30" s="120">
        <v>0.21272883641795909</v>
      </c>
      <c r="SE30" s="120">
        <v>0.21182112322068775</v>
      </c>
      <c r="SF30" s="120">
        <v>0.21182112322733879</v>
      </c>
      <c r="SG30" s="120">
        <v>0.21091080019196012</v>
      </c>
      <c r="SH30" s="120">
        <v>0.21091080019809477</v>
      </c>
      <c r="SI30" s="120">
        <v>0.20999786066536885</v>
      </c>
      <c r="SJ30" s="120">
        <v>0.20999786067102361</v>
      </c>
      <c r="SK30" s="120">
        <v>0.20908229806554007</v>
      </c>
      <c r="SL30" s="120">
        <v>0.20908229807074863</v>
      </c>
      <c r="SM30" s="120">
        <v>0.20816410590433221</v>
      </c>
      <c r="SN30" s="120">
        <v>0.20816410590912654</v>
      </c>
      <c r="SO30" s="120">
        <v>0.2072432777843376</v>
      </c>
      <c r="SP30" s="120">
        <v>0.20724327778874707</v>
      </c>
      <c r="SQ30" s="120">
        <v>0.20631980740248107</v>
      </c>
      <c r="SR30" s="120">
        <v>0.20631980740653358</v>
      </c>
      <c r="SS30" s="120">
        <v>0.20539368855372059</v>
      </c>
      <c r="ST30" s="120">
        <v>0.20539368855744264</v>
      </c>
      <c r="SU30" s="120">
        <v>0.20446491513485154</v>
      </c>
      <c r="SV30" s="120">
        <v>0.20446491513826723</v>
      </c>
      <c r="SW30" s="120">
        <v>0.20353348114841482</v>
      </c>
      <c r="SX30" s="120">
        <v>0.20353348115154704</v>
      </c>
      <c r="SY30" s="120">
        <v>0.20259938070671787</v>
      </c>
      <c r="SZ30" s="120">
        <v>0.20259938070958769</v>
      </c>
      <c r="TA30" s="120">
        <v>0.20166260803596653</v>
      </c>
      <c r="TB30" s="120">
        <v>0.20166260803859423</v>
      </c>
      <c r="TC30" s="120">
        <v>0.20072315748051076</v>
      </c>
      <c r="TD30" s="120">
        <v>0.20072315748291436</v>
      </c>
      <c r="TE30" s="120">
        <v>0.19978102350721158</v>
      </c>
      <c r="TF30" s="120">
        <v>0.19978102350940879</v>
      </c>
      <c r="TG30" s="120">
        <v>0.19883620070992872</v>
      </c>
      <c r="TH30" s="120">
        <v>0.1988362007119357</v>
      </c>
      <c r="TI30" s="120">
        <v>0.19788868381413324</v>
      </c>
      <c r="TJ30" s="120">
        <v>0.19788868381596458</v>
      </c>
      <c r="TK30" s="120">
        <v>0.19693846768164933</v>
      </c>
      <c r="TL30" s="120">
        <v>0.19693846768331896</v>
      </c>
      <c r="TM30" s="120">
        <v>0.19598554731552734</v>
      </c>
      <c r="TN30" s="120">
        <v>0.19598554731704862</v>
      </c>
      <c r="TO30" s="120">
        <v>0.19502991786505555</v>
      </c>
      <c r="TP30" s="120">
        <v>0.19502991786644042</v>
      </c>
      <c r="TQ30" s="120">
        <v>0.19407157463090846</v>
      </c>
      <c r="TR30" s="120">
        <v>0.19407157463216748</v>
      </c>
      <c r="TS30" s="120">
        <v>0.19311051307043925</v>
      </c>
      <c r="TT30" s="120">
        <v>0.19311051307158322</v>
      </c>
      <c r="TU30" s="120">
        <v>0.19214672880312184</v>
      </c>
      <c r="TV30" s="120">
        <v>0.19214672880416062</v>
      </c>
      <c r="TW30" s="120">
        <v>0.19118021761614312</v>
      </c>
      <c r="TX30" s="120">
        <v>0.19118021761708531</v>
      </c>
      <c r="TY30" s="120">
        <v>0.1902109754701499</v>
      </c>
      <c r="TZ30" s="120">
        <v>0.19021097547100324</v>
      </c>
      <c r="UA30" s="120">
        <v>0.18923899850515741</v>
      </c>
      <c r="UB30" s="120">
        <v>0.18923899850593012</v>
      </c>
      <c r="UC30" s="120">
        <v>0.18826428304662346</v>
      </c>
      <c r="UD30" s="120">
        <v>0.18826428304732221</v>
      </c>
      <c r="UE30" s="120">
        <v>0.18728682561169041</v>
      </c>
      <c r="UF30" s="120">
        <v>0.18728682561232157</v>
      </c>
      <c r="UG30" s="120">
        <v>0.18630662291559869</v>
      </c>
      <c r="UH30" s="120">
        <v>0.18630662291616903</v>
      </c>
      <c r="UI30" s="120">
        <v>0.18532367187828641</v>
      </c>
      <c r="UJ30" s="120">
        <v>0.18532367187880025</v>
      </c>
      <c r="UK30" s="120">
        <v>0.18433796963116308</v>
      </c>
      <c r="UL30" s="120">
        <v>0.18433796963162599</v>
      </c>
      <c r="UM30" s="120">
        <v>0.18334951352408024</v>
      </c>
      <c r="UN30" s="120">
        <v>0.1833495135244971</v>
      </c>
      <c r="UO30" s="120">
        <v>0.18235830113249274</v>
      </c>
      <c r="UP30" s="120">
        <v>0.18235830113286738</v>
      </c>
      <c r="UQ30" s="120">
        <v>0.18136433026481832</v>
      </c>
      <c r="UR30" s="120">
        <v>0.18136433026515483</v>
      </c>
      <c r="US30" s="120">
        <v>0.18036759897000648</v>
      </c>
      <c r="UT30" s="120">
        <v>0.18036759897030794</v>
      </c>
      <c r="UU30" s="120">
        <v>0.17936810554531366</v>
      </c>
      <c r="UV30" s="120">
        <v>0.1793681055455838</v>
      </c>
      <c r="UW30" s="120">
        <v>0.1783658485442994</v>
      </c>
      <c r="UX30" s="120">
        <v>0.17836584854454107</v>
      </c>
      <c r="UY30" s="120">
        <v>0.17736082678504148</v>
      </c>
      <c r="UZ30" s="120">
        <v>0.17736082678525777</v>
      </c>
      <c r="VA30" s="120">
        <v>0.17635303935858435</v>
      </c>
      <c r="VB30" s="120">
        <v>0.17635303935877733</v>
      </c>
      <c r="VC30" s="120">
        <v>0.17534248563761853</v>
      </c>
      <c r="VD30" s="120">
        <v>0.17534248563779067</v>
      </c>
      <c r="VE30" s="120">
        <v>0.17432916528540654</v>
      </c>
      <c r="VF30" s="120">
        <v>0.17432916528556017</v>
      </c>
      <c r="VG30" s="120">
        <v>0.1733130782649549</v>
      </c>
      <c r="VH30" s="120">
        <v>0.17331307826509179</v>
      </c>
      <c r="VI30" s="120">
        <v>0.17229422484844384</v>
      </c>
      <c r="VJ30" s="120">
        <v>0.17229422484856524</v>
      </c>
      <c r="VK30" s="120">
        <v>0.17127260562691812</v>
      </c>
      <c r="VL30" s="120">
        <v>0.17127260562702618</v>
      </c>
      <c r="VM30" s="120">
        <v>0.17024822152025101</v>
      </c>
      <c r="VN30" s="120">
        <v>0.17024822152034677</v>
      </c>
      <c r="VO30" s="120">
        <v>0.16922107378738438</v>
      </c>
      <c r="VP30" s="120">
        <v>0.16922107378746898</v>
      </c>
      <c r="VQ30" s="120">
        <v>0.16819116403685574</v>
      </c>
      <c r="VR30" s="120">
        <v>0.16819116403693035</v>
      </c>
      <c r="VS30" s="120">
        <v>0.16715849423761922</v>
      </c>
      <c r="VT30" s="120">
        <v>0.167158494237685</v>
      </c>
      <c r="VU30" s="120">
        <v>0.16612306673016808</v>
      </c>
      <c r="VV30" s="120">
        <v>0.16612306673022656</v>
      </c>
      <c r="VW30" s="120">
        <v>0.16508488423797082</v>
      </c>
      <c r="VX30" s="120">
        <v>0.16508488423802198</v>
      </c>
      <c r="VY30" s="120">
        <v>0.16404394987922144</v>
      </c>
      <c r="VZ30" s="120">
        <v>0.16404394987926676</v>
      </c>
      <c r="WA30" s="120">
        <v>0.1630002671789246</v>
      </c>
      <c r="WB30" s="120">
        <v>0.1630002671789644</v>
      </c>
      <c r="WC30" s="120">
        <v>0.16195384008131411</v>
      </c>
      <c r="WD30" s="120">
        <v>0.16195384008134869</v>
      </c>
      <c r="WE30" s="120">
        <v>0.16090467296261962</v>
      </c>
      <c r="WF30" s="120">
        <v>0.1609046729626501</v>
      </c>
      <c r="WG30" s="120">
        <v>0.15985277064419348</v>
      </c>
      <c r="WH30" s="120">
        <v>0.15985277064422015</v>
      </c>
      <c r="WI30" s="120">
        <v>0.15879813840599952</v>
      </c>
      <c r="WJ30" s="120">
        <v>0.15879813840602267</v>
      </c>
      <c r="WK30" s="120">
        <v>0.15774078200048372</v>
      </c>
      <c r="WL30" s="120">
        <v>0.15774078200050407</v>
      </c>
      <c r="WM30" s="120">
        <v>0.15668070766683104</v>
      </c>
      <c r="WN30" s="120">
        <v>0.15668070766684863</v>
      </c>
      <c r="WO30" s="120">
        <v>0.15561792214562159</v>
      </c>
      <c r="WP30" s="120">
        <v>0.15561792214563716</v>
      </c>
      <c r="WQ30" s="120">
        <v>0.1545524326938971</v>
      </c>
      <c r="WR30" s="120">
        <v>0.15455243269391059</v>
      </c>
      <c r="WS30" s="120">
        <v>0.15348424710064912</v>
      </c>
      <c r="WT30" s="120">
        <v>0.15348424710066064</v>
      </c>
      <c r="WU30" s="120">
        <v>0.152413373702741</v>
      </c>
      <c r="WV30" s="120">
        <v>0.15241337370275093</v>
      </c>
      <c r="WW30" s="120">
        <v>0.15133982140127569</v>
      </c>
      <c r="WX30" s="120">
        <v>0.15133982140128435</v>
      </c>
      <c r="WY30" s="120">
        <v>0.15026359967842096</v>
      </c>
      <c r="WZ30" s="120">
        <v>0.15026359967842834</v>
      </c>
      <c r="XA30" s="120">
        <v>0.14918471861470783</v>
      </c>
      <c r="XB30" s="120">
        <v>0.14918471861471405</v>
      </c>
      <c r="XC30" s="120">
        <v>0.1481031889068111</v>
      </c>
      <c r="XD30" s="120">
        <v>0.14810318890681656</v>
      </c>
      <c r="XE30" s="120">
        <v>0.14701902188582883</v>
      </c>
      <c r="XF30" s="120">
        <v>0.14701902188583343</v>
      </c>
      <c r="XG30" s="120">
        <v>0.14593222953607399</v>
      </c>
      <c r="XH30" s="120">
        <v>0.14593222953607818</v>
      </c>
      <c r="XI30" s="120">
        <v>0.14484282451439165</v>
      </c>
      <c r="XJ30" s="120">
        <v>0.14484282451439504</v>
      </c>
      <c r="XK30" s="120">
        <v>0.14375082017001611</v>
      </c>
      <c r="XL30" s="120">
        <v>0.14375082017001917</v>
      </c>
      <c r="XM30" s="120">
        <v>0.14265623056498675</v>
      </c>
      <c r="XN30" s="120">
        <v>0.14265623056498952</v>
      </c>
      <c r="XO30" s="120">
        <v>0.14155907049513089</v>
      </c>
      <c r="XP30" s="120">
        <v>0.141559070495133</v>
      </c>
      <c r="XQ30" s="120">
        <v>0.14045935551163788</v>
      </c>
      <c r="XR30" s="120">
        <v>0.14045935551163982</v>
      </c>
      <c r="XS30" s="120">
        <v>0.13935710194323375</v>
      </c>
      <c r="XT30" s="120">
        <v>0.139357101943235</v>
      </c>
      <c r="XU30" s="120">
        <v>0.13825232691897596</v>
      </c>
      <c r="XV30" s="120">
        <v>0.1382523269189774</v>
      </c>
      <c r="XW30" s="120">
        <v>0.13714504839168892</v>
      </c>
      <c r="XX30" s="120">
        <v>0.13714504839169031</v>
      </c>
      <c r="XY30" s="120">
        <v>0.13603528516204869</v>
      </c>
      <c r="XZ30" s="120">
        <v>0.13603528516204999</v>
      </c>
      <c r="YA30" s="120">
        <v>0.1349230569033445</v>
      </c>
      <c r="YB30" s="120">
        <v>0.13492305690334541</v>
      </c>
      <c r="YC30" s="120">
        <v>0.13380838418692864</v>
      </c>
      <c r="YD30" s="120">
        <v>0.13380838418692903</v>
      </c>
      <c r="YE30" s="120">
        <v>0.13269128850837836</v>
      </c>
      <c r="YF30" s="120">
        <v>0.13269128850837883</v>
      </c>
      <c r="YG30" s="120">
        <v>0.13157179231438515</v>
      </c>
      <c r="YH30" s="120">
        <v>0.13157179231438576</v>
      </c>
      <c r="YI30" s="120">
        <v>0.1304499190303946</v>
      </c>
      <c r="YJ30" s="120">
        <v>0.13044991903039482</v>
      </c>
      <c r="YK30" s="120">
        <v>0.12932569308901337</v>
      </c>
      <c r="YL30" s="120">
        <v>0.12932569308901376</v>
      </c>
      <c r="YM30" s="120">
        <v>0.12819913995920787</v>
      </c>
      <c r="YN30" s="120">
        <v>0.12819913995920829</v>
      </c>
      <c r="YO30" s="120">
        <v>0.12707028617631189</v>
      </c>
      <c r="YP30" s="120">
        <v>0.12707028617631236</v>
      </c>
      <c r="YQ30" s="120">
        <v>0.12593915937286984</v>
      </c>
      <c r="YR30" s="120">
        <v>0.12593915937287006</v>
      </c>
      <c r="YS30" s="120">
        <v>0.12480578831033055</v>
      </c>
      <c r="YT30" s="120">
        <v>0.12480578831033078</v>
      </c>
      <c r="YU30" s="120">
        <v>0.12367020291162226</v>
      </c>
      <c r="YV30" s="120">
        <v>0.12367020291162228</v>
      </c>
      <c r="YW30" s="120">
        <v>0.12253243429462456</v>
      </c>
      <c r="YX30" s="120">
        <v>0.12253243429462471</v>
      </c>
      <c r="YY30" s="120">
        <v>0.12139251480656657</v>
      </c>
      <c r="YZ30" s="120">
        <v>0.12139251480656678</v>
      </c>
      <c r="ZA30" s="120">
        <v>0.12025047805937067</v>
      </c>
      <c r="ZB30" s="120">
        <v>0.12025047805937077</v>
      </c>
      <c r="ZC30" s="120">
        <v>0.11910635896596897</v>
      </c>
      <c r="ZD30" s="120">
        <v>0.11910635896596894</v>
      </c>
      <c r="ZE30" s="120">
        <v>0.11796019377761702</v>
      </c>
      <c r="ZF30" s="120">
        <v>0.1179601937776171</v>
      </c>
      <c r="ZG30" s="120">
        <v>0.11681202012222941</v>
      </c>
      <c r="ZH30" s="120">
        <v>0.11681202012222938</v>
      </c>
      <c r="ZI30" s="120">
        <v>0.11566187704376243</v>
      </c>
      <c r="ZJ30" s="120">
        <v>0.11566187704376238</v>
      </c>
      <c r="ZK30" s="120">
        <v>0.11450980504267037</v>
      </c>
      <c r="ZL30" s="120">
        <v>0.1145098050426703</v>
      </c>
      <c r="ZM30" s="120">
        <v>0.11335584611746363</v>
      </c>
      <c r="ZN30" s="120">
        <v>0.11335584611746366</v>
      </c>
      <c r="ZO30" s="120">
        <v>0.1122000438073926</v>
      </c>
      <c r="ZP30" s="120">
        <v>0.11220004380739249</v>
      </c>
      <c r="ZQ30" s="120">
        <v>0.11104244323628501</v>
      </c>
      <c r="ZR30" s="120">
        <v>0.111042443236285</v>
      </c>
      <c r="ZS30" s="120">
        <v>0.10988309115756768</v>
      </c>
      <c r="ZT30" s="120">
        <v>0.10988309115756784</v>
      </c>
      <c r="ZU30" s="120">
        <v>0.10872203600049514</v>
      </c>
      <c r="ZV30" s="120">
        <v>0.10872203600049507</v>
      </c>
      <c r="ZW30" s="120">
        <v>0.10755932791761651</v>
      </c>
      <c r="ZX30" s="120">
        <v>0.10755932791761648</v>
      </c>
      <c r="ZY30" s="120">
        <v>0.10639501883350884</v>
      </c>
      <c r="ZZ30" s="120">
        <v>0.10639501883350877</v>
      </c>
      <c r="AAA30" s="120">
        <v>0.10522916249480457</v>
      </c>
      <c r="AAB30" s="120">
        <v>0.10522916249480452</v>
      </c>
      <c r="AAC30" s="120">
        <v>0.10406181452153974</v>
      </c>
      <c r="AAD30" s="120">
        <v>0.10406181452153951</v>
      </c>
      <c r="AAE30" s="120">
        <v>0.10289303245985545</v>
      </c>
      <c r="AAF30" s="120">
        <v>0.10289303245985545</v>
      </c>
      <c r="AAG30" s="120">
        <v>0.10172287583607874</v>
      </c>
      <c r="AAH30" s="120">
        <v>0.10172287583607875</v>
      </c>
      <c r="AAI30" s="120">
        <v>0.1005514062122099</v>
      </c>
      <c r="AAJ30" s="120">
        <v>0.10055140621220995</v>
      </c>
      <c r="AAK30" s="120">
        <v>9.9378687242848124E-2</v>
      </c>
      <c r="AAL30" s="120">
        <v>9.9378687242848068E-2</v>
      </c>
      <c r="AAM30" s="120">
        <v>9.8204784733580727E-2</v>
      </c>
      <c r="AAN30" s="120">
        <v>9.8204784733580755E-2</v>
      </c>
      <c r="AAO30" s="120">
        <v>9.7029766700864634E-2</v>
      </c>
      <c r="AAP30" s="120">
        <v>9.7029766700864536E-2</v>
      </c>
      <c r="AAQ30" s="120">
        <v>9.585370343342689E-2</v>
      </c>
      <c r="AAR30" s="120">
        <v>9.5853703433426973E-2</v>
      </c>
      <c r="AAS30" s="120">
        <v>9.4676667555212493E-2</v>
      </c>
      <c r="AAT30" s="120">
        <v>9.4676667555212396E-2</v>
      </c>
      <c r="AAU30" s="120">
        <v>9.3498734089902225E-2</v>
      </c>
      <c r="AAV30" s="120">
        <v>9.3498734089902294E-2</v>
      </c>
      <c r="AAW30" s="120">
        <v>9.2319980527029638E-2</v>
      </c>
      <c r="AAX30" s="120">
        <v>9.2319980527029777E-2</v>
      </c>
      <c r="AAY30" s="120">
        <v>9.1140486889718209E-2</v>
      </c>
      <c r="AAZ30" s="120">
        <v>9.1140486889718222E-2</v>
      </c>
      <c r="ABA30" s="120">
        <v>8.9960335804062E-2</v>
      </c>
      <c r="ABB30" s="120">
        <v>8.9960335804062028E-2</v>
      </c>
      <c r="ABC30" s="120">
        <v>8.8779612570174291E-2</v>
      </c>
      <c r="ABD30" s="120">
        <v>8.8779612570174318E-2</v>
      </c>
      <c r="ABE30" s="120">
        <v>8.7598405234919491E-2</v>
      </c>
      <c r="ABF30" s="120">
        <v>8.7598405234919671E-2</v>
      </c>
      <c r="ABG30" s="120">
        <v>8.6416804666351321E-2</v>
      </c>
      <c r="ABH30" s="120">
        <v>8.6416804666351238E-2</v>
      </c>
      <c r="ABI30" s="120">
        <v>8.5234904629868338E-2</v>
      </c>
      <c r="ABJ30" s="120">
        <v>8.5234904629868255E-2</v>
      </c>
      <c r="ABK30" s="120">
        <v>8.4052801866106253E-2</v>
      </c>
      <c r="ABL30" s="120">
        <v>8.4052801866106364E-2</v>
      </c>
      <c r="ABM30" s="120">
        <v>8.2870596170573838E-2</v>
      </c>
      <c r="ABN30" s="120">
        <v>8.2870596170573935E-2</v>
      </c>
      <c r="ABO30" s="120">
        <v>8.1688390475041436E-2</v>
      </c>
      <c r="ABP30" s="120">
        <v>8.1688390475041422E-2</v>
      </c>
      <c r="ABQ30" s="120">
        <v>8.0506290930689284E-2</v>
      </c>
      <c r="ABR30" s="120">
        <v>8.0506290930689159E-2</v>
      </c>
      <c r="ABS30" s="120">
        <v>7.9324406993014768E-2</v>
      </c>
      <c r="ABT30" s="120">
        <v>7.9324406993014643E-2</v>
      </c>
      <c r="ABU30" s="120">
        <v>7.8142851508495509E-2</v>
      </c>
      <c r="ABV30" s="120">
        <v>7.814285150849562E-2</v>
      </c>
      <c r="ABW30" s="120">
        <v>7.6961740803003165E-2</v>
      </c>
      <c r="ABX30" s="120">
        <v>7.6961740803003206E-2</v>
      </c>
      <c r="ABY30" s="120">
        <v>7.5781194771951665E-2</v>
      </c>
      <c r="ABZ30" s="120">
        <v>7.5781194771951693E-2</v>
      </c>
      <c r="ACA30" s="120">
        <v>7.4601336972165824E-2</v>
      </c>
      <c r="ACB30" s="120">
        <v>7.4601336972165838E-2</v>
      </c>
      <c r="ACC30" s="120">
        <v>7.3422294715442871E-2</v>
      </c>
      <c r="ACD30" s="120">
        <v>7.3422294715442912E-2</v>
      </c>
      <c r="ACE30" s="120">
        <v>7.2244199163777389E-2</v>
      </c>
      <c r="ACF30" s="120">
        <v>7.2244199163777334E-2</v>
      </c>
      <c r="ACG30" s="120">
        <v>7.1067185426208782E-2</v>
      </c>
      <c r="ACH30" s="120">
        <v>7.1067185426208712E-2</v>
      </c>
      <c r="ACI30" s="120">
        <v>6.9891392657247656E-2</v>
      </c>
      <c r="ACJ30" s="120">
        <v>6.9891392657247628E-2</v>
      </c>
      <c r="ACK30" s="120">
        <v>6.8716964156820451E-2</v>
      </c>
      <c r="ACL30" s="120">
        <v>6.8716964156820368E-2</v>
      </c>
      <c r="ACM30" s="120">
        <v>6.7544047471669533E-2</v>
      </c>
      <c r="ACN30" s="120">
        <v>6.7544047471669408E-2</v>
      </c>
      <c r="ACO30" s="120">
        <v>6.6372794498128676E-2</v>
      </c>
      <c r="ACP30" s="120">
        <v>6.6372794498128843E-2</v>
      </c>
      <c r="ACQ30" s="120">
        <v>6.5203361586186614E-2</v>
      </c>
      <c r="ACR30" s="120">
        <v>6.5203361586186642E-2</v>
      </c>
      <c r="ACS30" s="120">
        <v>6.4035909644733352E-2</v>
      </c>
      <c r="ACT30" s="120">
        <v>6.4035909644733352E-2</v>
      </c>
      <c r="ACU30" s="120">
        <v>6.287060424787487E-2</v>
      </c>
      <c r="ACV30" s="120">
        <v>6.2870604247874898E-2</v>
      </c>
      <c r="ACW30" s="120">
        <v>6.1707615742180075E-2</v>
      </c>
      <c r="ACX30" s="120">
        <v>6.1707615742180089E-2</v>
      </c>
      <c r="ACY30" s="120">
        <v>6.0547119354711805E-2</v>
      </c>
      <c r="ACZ30" s="120">
        <v>6.0547119354711812E-2</v>
      </c>
      <c r="ADA30" s="120">
        <v>5.9389295301671093E-2</v>
      </c>
      <c r="ADB30" s="120">
        <v>5.9389295301671141E-2</v>
      </c>
      <c r="ADC30" s="120">
        <v>5.82343288974655E-2</v>
      </c>
      <c r="ADD30" s="120">
        <v>5.8234328897465465E-2</v>
      </c>
      <c r="ADE30" s="120">
        <v>5.7082410663988559E-2</v>
      </c>
      <c r="ADF30" s="120">
        <v>5.7082410663988545E-2</v>
      </c>
      <c r="ADG30" s="120">
        <v>5.593373643987376E-2</v>
      </c>
      <c r="ADH30" s="120">
        <v>5.593373643987376E-2</v>
      </c>
      <c r="ADI30" s="120">
        <v>5.478850748945871E-2</v>
      </c>
      <c r="ADJ30" s="120">
        <v>5.4788507489458696E-2</v>
      </c>
      <c r="ADK30" s="120">
        <v>5.3646930611168334E-2</v>
      </c>
      <c r="ADL30" s="120">
        <v>5.3646930611168334E-2</v>
      </c>
      <c r="ADM30" s="120">
        <v>5.2509218244991343E-2</v>
      </c>
      <c r="ADN30" s="120">
        <v>5.2509218244991357E-2</v>
      </c>
      <c r="ADO30" s="120">
        <v>5.1375588578692989E-2</v>
      </c>
      <c r="ADP30" s="120">
        <v>5.1375588578692941E-2</v>
      </c>
      <c r="ADQ30" s="120">
        <v>5.0246265652367818E-2</v>
      </c>
      <c r="ADR30" s="120">
        <v>5.0246265652367825E-2</v>
      </c>
      <c r="ADS30" s="120">
        <v>4.9121479460897358E-2</v>
      </c>
      <c r="ADT30" s="120">
        <v>4.9121479460897441E-2</v>
      </c>
      <c r="ADU30" s="120">
        <v>4.8001466053832077E-2</v>
      </c>
      <c r="ADV30" s="120">
        <v>4.8001466053832043E-2</v>
      </c>
      <c r="ADW30" s="120">
        <v>4.6886467632171525E-2</v>
      </c>
      <c r="ADX30" s="120">
        <v>4.6886467632171469E-2</v>
      </c>
      <c r="ADY30" s="120">
        <v>4.5776732641464368E-2</v>
      </c>
      <c r="ADZ30" s="120">
        <v>4.5776732641464403E-2</v>
      </c>
      <c r="AEA30" s="120">
        <v>4.467251586059403E-2</v>
      </c>
      <c r="AEB30" s="120">
        <v>4.4672515860594057E-2</v>
      </c>
      <c r="AEC30" s="120">
        <v>4.3574078485555362E-2</v>
      </c>
      <c r="AED30" s="120">
        <v>4.3574078485555438E-2</v>
      </c>
      <c r="AEE30" s="120">
        <v>4.248168820746482E-2</v>
      </c>
      <c r="AEF30" s="120">
        <v>4.248168820746475E-2</v>
      </c>
      <c r="AEG30" s="120">
        <v>4.1395619283973208E-2</v>
      </c>
      <c r="AEH30" s="120">
        <v>4.1395619283973208E-2</v>
      </c>
      <c r="AEI30" s="120">
        <v>4.0316152603177648E-2</v>
      </c>
      <c r="AEJ30" s="120">
        <v>4.0316152603177627E-2</v>
      </c>
      <c r="AEK30" s="120">
        <v>3.924357573904403E-2</v>
      </c>
      <c r="AEL30" s="120">
        <v>3.9243575739044002E-2</v>
      </c>
      <c r="AEM30" s="120">
        <v>3.8178182997267114E-2</v>
      </c>
      <c r="AEN30" s="120">
        <v>3.8178182997267135E-2</v>
      </c>
      <c r="AEO30" s="120">
        <v>3.7120275450397311E-2</v>
      </c>
      <c r="AEP30" s="120">
        <v>3.7120275450397297E-2</v>
      </c>
      <c r="AEQ30" s="120">
        <v>3.607016096096307E-2</v>
      </c>
      <c r="AER30" s="120">
        <v>3.6070160960963008E-2</v>
      </c>
      <c r="AES30" s="120">
        <v>3.5028154191207361E-2</v>
      </c>
      <c r="AET30" s="120">
        <v>3.5028154191207403E-2</v>
      </c>
      <c r="AEU30" s="120">
        <v>3.3994576597940515E-2</v>
      </c>
      <c r="AEV30" s="120">
        <v>3.3994576597940543E-2</v>
      </c>
      <c r="AEW30" s="120">
        <v>3.2969756410882622E-2</v>
      </c>
      <c r="AEX30" s="120">
        <v>3.2969756410882609E-2</v>
      </c>
      <c r="AEY30" s="120">
        <v>3.1954028592737979E-2</v>
      </c>
      <c r="AEZ30" s="120">
        <v>3.1954028592738035E-2</v>
      </c>
      <c r="AFA30" s="120">
        <v>3.0947734779096254E-2</v>
      </c>
      <c r="AFB30" s="120">
        <v>3.0947734779096261E-2</v>
      </c>
      <c r="AFC30" s="120">
        <v>2.9951223196102758E-2</v>
      </c>
      <c r="AFD30" s="120">
        <v>2.9951223196102765E-2</v>
      </c>
      <c r="AFE30" s="120">
        <v>2.8964848553676481E-2</v>
      </c>
      <c r="AFF30" s="120">
        <v>2.8964848553676481E-2</v>
      </c>
      <c r="AFG30" s="120">
        <v>2.7988971911879129E-2</v>
      </c>
      <c r="AFH30" s="120">
        <v>2.7988971911879105E-2</v>
      </c>
      <c r="AFI30" s="120">
        <v>2.7023960517854551E-2</v>
      </c>
      <c r="AFJ30" s="120">
        <v>2.7023960517854537E-2</v>
      </c>
      <c r="AFK30" s="120">
        <v>2.6070187610561658E-2</v>
      </c>
      <c r="AFL30" s="120">
        <v>2.6070187610561631E-2</v>
      </c>
      <c r="AFM30" s="120">
        <v>2.5128032190317184E-2</v>
      </c>
      <c r="AFN30" s="120">
        <v>2.5128032190317198E-2</v>
      </c>
      <c r="AFO30" s="120">
        <v>2.4197878749948491E-2</v>
      </c>
      <c r="AFP30" s="120">
        <v>2.4197878749948484E-2</v>
      </c>
      <c r="AFQ30" s="120">
        <v>2.3280116964126771E-2</v>
      </c>
      <c r="AFR30" s="120">
        <v>2.3280116964126785E-2</v>
      </c>
      <c r="AFS30" s="120">
        <v>2.23751413332159E-2</v>
      </c>
      <c r="AFT30" s="120">
        <v>2.2375141333215928E-2</v>
      </c>
      <c r="AFU30" s="120">
        <v>2.1483350777722274E-2</v>
      </c>
      <c r="AFV30" s="120">
        <v>2.148335077772227E-2</v>
      </c>
      <c r="AFW30" s="120">
        <v>2.060514817917794E-2</v>
      </c>
      <c r="AFX30" s="120">
        <v>2.0605148179177937E-2</v>
      </c>
      <c r="AFY30" s="120">
        <v>1.974093986302583E-2</v>
      </c>
      <c r="AFZ30" s="120">
        <v>1.9740939863025837E-2</v>
      </c>
      <c r="AGA30" s="120">
        <v>1.8891135018809631E-2</v>
      </c>
      <c r="AGB30" s="120">
        <v>1.8891135018809603E-2</v>
      </c>
      <c r="AGC30" s="120">
        <v>1.8056145052700971E-2</v>
      </c>
      <c r="AGD30" s="120">
        <v>1.8056145052700982E-2</v>
      </c>
      <c r="AGE30" s="120">
        <v>1.7236382867129252E-2</v>
      </c>
      <c r="AGF30" s="120">
        <v>1.7236382867129255E-2</v>
      </c>
      <c r="AGG30" s="120">
        <v>1.6432262062014168E-2</v>
      </c>
      <c r="AGH30" s="120">
        <v>1.6432262062014136E-2</v>
      </c>
      <c r="AGI30" s="120">
        <v>1.5644196051848802E-2</v>
      </c>
      <c r="AGJ30" s="120">
        <v>1.5644196051848785E-2</v>
      </c>
      <c r="AGK30" s="120">
        <v>1.4872597092642114E-2</v>
      </c>
      <c r="AGL30" s="120">
        <v>1.48725970926421E-2</v>
      </c>
      <c r="AGM30" s="120">
        <v>1.4117875212515809E-2</v>
      </c>
      <c r="AGN30" s="120">
        <v>1.4117875212515812E-2</v>
      </c>
      <c r="AGO30" s="120">
        <v>1.3380437039567972E-2</v>
      </c>
      <c r="AGP30" s="120">
        <v>1.3380437039567969E-2</v>
      </c>
      <c r="AGQ30" s="120">
        <v>1.2660684520477174E-2</v>
      </c>
      <c r="AGR30" s="120">
        <v>1.2660684520477156E-2</v>
      </c>
      <c r="AGS30" s="120">
        <v>1.1959013523238285E-2</v>
      </c>
      <c r="AGT30" s="120">
        <v>1.1959013523238285E-2</v>
      </c>
      <c r="AGU30" s="120">
        <v>1.1275812317410601E-2</v>
      </c>
      <c r="AGV30" s="120">
        <v>1.1275812317410592E-2</v>
      </c>
      <c r="AGW30" s="120">
        <v>1.0611459925338251E-2</v>
      </c>
      <c r="AGX30" s="120">
        <v>1.0611459925338237E-2</v>
      </c>
      <c r="AGY30" s="120">
        <v>9.9663243379952606E-3</v>
      </c>
      <c r="AGZ30" s="120">
        <v>9.9663243379952606E-3</v>
      </c>
      <c r="AHA30" s="120">
        <v>9.3407605894365205E-3</v>
      </c>
      <c r="AHB30" s="120">
        <v>9.340760589436517E-3</v>
      </c>
      <c r="AHC30" s="120">
        <v>8.7351086843332135E-3</v>
      </c>
      <c r="AHD30" s="120">
        <v>8.7351086843332135E-3</v>
      </c>
      <c r="AHE30" s="120">
        <v>8.1496913737711136E-3</v>
      </c>
      <c r="AHF30" s="120">
        <v>8.1496913737711171E-3</v>
      </c>
      <c r="AHG30" s="120">
        <v>7.5848117754316541E-3</v>
      </c>
      <c r="AHH30" s="120">
        <v>7.5848117754316463E-3</v>
      </c>
      <c r="AHI30" s="120">
        <v>7.0407508355076441E-3</v>
      </c>
      <c r="AHJ30" s="120">
        <v>7.0407508355076424E-3</v>
      </c>
      <c r="AHK30" s="120">
        <v>6.5177646312789593E-3</v>
      </c>
      <c r="AHL30" s="120">
        <v>6.5177646312789619E-3</v>
      </c>
      <c r="AHM30" s="120">
        <v>6.0160815152493366E-3</v>
      </c>
      <c r="AHN30" s="120">
        <v>6.016081515249334E-3</v>
      </c>
      <c r="AHO30" s="120">
        <v>5.5358991041923999E-3</v>
      </c>
      <c r="AHP30" s="120">
        <v>5.5358991041923973E-3</v>
      </c>
      <c r="AHQ30" s="120">
        <v>5.0773811194481421E-3</v>
      </c>
      <c r="AHR30" s="120">
        <v>5.0773811194481395E-3</v>
      </c>
      <c r="AHS30" s="120">
        <v>4.6406540884343034E-3</v>
      </c>
      <c r="AHT30" s="120">
        <v>4.6406540884343138E-3</v>
      </c>
      <c r="AHU30" s="120">
        <v>4.2258039216827607E-3</v>
      </c>
      <c r="AHV30" s="120">
        <v>4.2258039216827581E-3</v>
      </c>
      <c r="AHW30" s="120">
        <v>3.8328723848755583E-3</v>
      </c>
      <c r="AHX30" s="120">
        <v>3.8328723848755587E-3</v>
      </c>
      <c r="AHY30" s="120">
        <v>3.4618534914423781E-3</v>
      </c>
      <c r="AHZ30" s="120">
        <v>3.461853491442379E-3</v>
      </c>
      <c r="AIA30" s="120">
        <v>3.1126898483937629E-3</v>
      </c>
      <c r="AIB30" s="120">
        <v>3.1126898483937598E-3</v>
      </c>
      <c r="AIC30" s="120">
        <v>2.7852689963042136E-3</v>
      </c>
      <c r="AID30" s="120">
        <v>2.7852689963042141E-3</v>
      </c>
      <c r="AIE30" s="120">
        <v>2.4794197938160759E-3</v>
      </c>
      <c r="AIF30" s="120">
        <v>2.4794197938160728E-3</v>
      </c>
      <c r="AIG30" s="120">
        <v>2.1949089077805909E-3</v>
      </c>
      <c r="AIH30" s="120">
        <v>2.1949089077805922E-3</v>
      </c>
      <c r="AII30" s="120">
        <v>1.9314374822250481E-3</v>
      </c>
      <c r="AIJ30" s="120">
        <v>1.9314374822250479E-3</v>
      </c>
      <c r="AIK30" s="120">
        <v>1.6886380727210242E-3</v>
      </c>
      <c r="AIL30" s="120">
        <v>1.6886380727210242E-3</v>
      </c>
      <c r="AIM30" s="120">
        <v>1.4660719473423363E-3</v>
      </c>
      <c r="AIN30" s="120">
        <v>1.4660719473423359E-3</v>
      </c>
      <c r="AIO30" s="120">
        <v>1.2632268710478355E-3</v>
      </c>
      <c r="AIP30" s="120">
        <v>1.2632268710478349E-3</v>
      </c>
      <c r="AIQ30" s="120">
        <v>1.0795155066662815E-3</v>
      </c>
      <c r="AIR30" s="120">
        <v>1.0795155066662815E-3</v>
      </c>
      <c r="AIS30" s="120">
        <v>9.1427458216309081E-4</v>
      </c>
      <c r="AIT30" s="120">
        <v>9.1427458216308951E-4</v>
      </c>
      <c r="AIU30" s="120">
        <v>7.6676498974129106E-4</v>
      </c>
      <c r="AIV30" s="120">
        <v>7.6676498974129095E-4</v>
      </c>
      <c r="AIW30" s="120">
        <v>6.361729964503625E-4</v>
      </c>
      <c r="AIX30" s="120">
        <v>6.3617299645036185E-4</v>
      </c>
      <c r="AIY30" s="120">
        <v>5.2161275681151631E-4</v>
      </c>
      <c r="AIZ30" s="120">
        <v>5.2161275681151598E-4</v>
      </c>
      <c r="AJA30" s="120">
        <v>4.2213032347520501E-4</v>
      </c>
      <c r="AJB30" s="120">
        <v>4.2213032347520523E-4</v>
      </c>
      <c r="AJC30" s="120">
        <v>3.3670934946623821E-4</v>
      </c>
      <c r="AJD30" s="120">
        <v>3.3670934946623831E-4</v>
      </c>
      <c r="AJE30" s="120">
        <v>2.6427866182729854E-4</v>
      </c>
      <c r="AJF30" s="120">
        <v>2.6427866182729843E-4</v>
      </c>
      <c r="AJG30" s="120">
        <v>2.03721857407857E-4</v>
      </c>
      <c r="AJH30" s="120">
        <v>2.0372185740785698E-4</v>
      </c>
      <c r="AJI30" s="120">
        <v>1.5388902244434233E-4</v>
      </c>
      <c r="AJJ30" s="120">
        <v>1.5388902244434233E-4</v>
      </c>
      <c r="AJK30" s="120">
        <v>1.1361060320691507E-4</v>
      </c>
      <c r="AJL30" s="120">
        <v>1.1361060320691507E-4</v>
      </c>
      <c r="AJM30" s="120">
        <v>8.1713349992629247E-5</v>
      </c>
      <c r="AJN30" s="120">
        <v>8.1713349992629247E-5</v>
      </c>
      <c r="AJO30" s="120">
        <v>5.7038116374030785E-5</v>
      </c>
      <c r="AJP30" s="120">
        <v>5.7038116374030765E-5</v>
      </c>
      <c r="AJQ30" s="120">
        <v>3.845911694355663E-5</v>
      </c>
      <c r="AJR30" s="120">
        <v>3.8459116943556637E-5</v>
      </c>
      <c r="AJS30" s="120">
        <v>2.4904030624384174E-5</v>
      </c>
      <c r="AJT30" s="120">
        <v>2.4904030624384177E-5</v>
      </c>
      <c r="AJU30" s="120">
        <v>1.5374090196473844E-5</v>
      </c>
      <c r="AJV30" s="120">
        <v>1.5374090196473844E-5</v>
      </c>
      <c r="AJW30" s="120">
        <v>8.9630393631523475E-6</v>
      </c>
      <c r="AJX30" s="120">
        <v>8.9630393631523475E-6</v>
      </c>
      <c r="AJY30" s="120">
        <v>4.8735983000369751E-6</v>
      </c>
      <c r="AJZ30" s="120">
        <v>4.8735983000369743E-6</v>
      </c>
      <c r="AKA30" s="120">
        <v>2.4299079086631536E-6</v>
      </c>
      <c r="AKB30" s="120">
        <v>2.4299079086631536E-6</v>
      </c>
      <c r="AKC30" s="120">
        <v>1.0843941709026692E-6</v>
      </c>
      <c r="AKD30" s="120">
        <v>1.0843941709026694E-6</v>
      </c>
      <c r="AKE30" s="120">
        <v>4.1769817471504211E-7</v>
      </c>
      <c r="AKF30" s="120">
        <v>4.1769817471504211E-7</v>
      </c>
      <c r="AKG30" s="120">
        <v>1.3085082173347473E-7</v>
      </c>
      <c r="AKH30" s="120">
        <v>1.3085082173347473E-7</v>
      </c>
      <c r="AKI30" s="120">
        <v>2.9802322387695313E-8</v>
      </c>
      <c r="AKJ30" s="120">
        <v>2.9802322387695313E-8</v>
      </c>
      <c r="AKK30" s="120">
        <v>3.7252902984619141E-9</v>
      </c>
      <c r="AKL30" s="120" t="s">
        <v>105</v>
      </c>
      <c r="AKM30" s="120" t="s">
        <v>105</v>
      </c>
      <c r="AKN30" s="120" t="s">
        <v>105</v>
      </c>
      <c r="AKO30" s="120" t="s">
        <v>105</v>
      </c>
      <c r="AKP30" s="120" t="s">
        <v>105</v>
      </c>
      <c r="AKQ30" s="120" t="s">
        <v>105</v>
      </c>
      <c r="AKR30" s="120" t="s">
        <v>105</v>
      </c>
      <c r="AKS30" s="120" t="s">
        <v>105</v>
      </c>
      <c r="AKT30" s="120" t="s">
        <v>105</v>
      </c>
      <c r="AKU30" s="120" t="s">
        <v>105</v>
      </c>
      <c r="AKV30" s="120" t="s">
        <v>105</v>
      </c>
      <c r="AKW30" s="120" t="s">
        <v>105</v>
      </c>
      <c r="AKX30" s="120" t="s">
        <v>105</v>
      </c>
      <c r="AKY30" s="120" t="s">
        <v>105</v>
      </c>
      <c r="AKZ30" s="120" t="s">
        <v>105</v>
      </c>
      <c r="ALA30" s="120" t="s">
        <v>105</v>
      </c>
      <c r="ALB30" s="120" t="s">
        <v>105</v>
      </c>
      <c r="ALC30" s="120" t="s">
        <v>105</v>
      </c>
      <c r="ALD30" s="120" t="s">
        <v>105</v>
      </c>
      <c r="ALE30" s="120" t="s">
        <v>105</v>
      </c>
      <c r="ALF30" s="120" t="s">
        <v>105</v>
      </c>
      <c r="ALG30" s="120" t="s">
        <v>105</v>
      </c>
      <c r="ALH30" s="120" t="s">
        <v>105</v>
      </c>
      <c r="ALI30" s="120" t="s">
        <v>105</v>
      </c>
      <c r="ALJ30" s="120" t="s">
        <v>105</v>
      </c>
      <c r="ALK30" s="120" t="s">
        <v>105</v>
      </c>
      <c r="ALL30" s="120" t="s">
        <v>105</v>
      </c>
      <c r="ALM30" s="120" t="s">
        <v>105</v>
      </c>
      <c r="ALN30" s="120"/>
    </row>
    <row r="31" spans="1:1002" hidden="1">
      <c r="A31" s="119">
        <v>30</v>
      </c>
      <c r="B31" s="120">
        <v>0.35911297977387913</v>
      </c>
      <c r="C31" s="120">
        <v>0.35911297977387918</v>
      </c>
      <c r="D31" s="120">
        <v>0.35863197640765954</v>
      </c>
      <c r="E31" s="120">
        <v>0.35863197640765909</v>
      </c>
      <c r="F31" s="120">
        <v>0.35814992981297022</v>
      </c>
      <c r="G31" s="120">
        <v>0.35814992981297</v>
      </c>
      <c r="H31" s="120">
        <v>0.3576668364802591</v>
      </c>
      <c r="I31" s="120">
        <v>0.35766683648025899</v>
      </c>
      <c r="J31" s="120">
        <v>0.35718269288471305</v>
      </c>
      <c r="K31" s="120">
        <v>0.35718269288471283</v>
      </c>
      <c r="L31" s="120">
        <v>0.35669749548619761</v>
      </c>
      <c r="M31" s="120">
        <v>0.35669749548619745</v>
      </c>
      <c r="N31" s="120">
        <v>0.35621124072919225</v>
      </c>
      <c r="O31" s="120">
        <v>0.35621124072919214</v>
      </c>
      <c r="P31" s="120">
        <v>0.35572392504272665</v>
      </c>
      <c r="Q31" s="120">
        <v>0.35572392504272665</v>
      </c>
      <c r="R31" s="120">
        <v>0.35523554484031611</v>
      </c>
      <c r="S31" s="120">
        <v>0.35523554484031666</v>
      </c>
      <c r="T31" s="120">
        <v>0.35474609651989802</v>
      </c>
      <c r="U31" s="120">
        <v>0.35474609651989814</v>
      </c>
      <c r="V31" s="120">
        <v>0.35425557646376898</v>
      </c>
      <c r="W31" s="120">
        <v>0.35425557646376876</v>
      </c>
      <c r="X31" s="120">
        <v>0.3537639810385188</v>
      </c>
      <c r="Y31" s="120">
        <v>0.35376398103851875</v>
      </c>
      <c r="Z31" s="120">
        <v>0.35327130659496714</v>
      </c>
      <c r="AA31" s="120">
        <v>0.35327130659496742</v>
      </c>
      <c r="AB31" s="120">
        <v>0.35277754946810219</v>
      </c>
      <c r="AC31" s="120">
        <v>0.35277754946810258</v>
      </c>
      <c r="AD31" s="120">
        <v>0.35228270597701167</v>
      </c>
      <c r="AE31" s="120">
        <v>0.35228270597701211</v>
      </c>
      <c r="AF31" s="120">
        <v>0.35178677242482337</v>
      </c>
      <c r="AG31" s="120">
        <v>0.35178677242482337</v>
      </c>
      <c r="AH31" s="120">
        <v>0.35128974509863781</v>
      </c>
      <c r="AI31" s="120">
        <v>0.35128974509863781</v>
      </c>
      <c r="AJ31" s="120">
        <v>0.35079162026946697</v>
      </c>
      <c r="AK31" s="120">
        <v>0.3507916202694672</v>
      </c>
      <c r="AL31" s="120">
        <v>0.35029239419216929</v>
      </c>
      <c r="AM31" s="120">
        <v>0.35029239419216918</v>
      </c>
      <c r="AN31" s="120">
        <v>0.34979206310538324</v>
      </c>
      <c r="AO31" s="120">
        <v>0.34979206310538347</v>
      </c>
      <c r="AP31" s="120">
        <v>0.34929062323146831</v>
      </c>
      <c r="AQ31" s="120">
        <v>0.3492906232314682</v>
      </c>
      <c r="AR31" s="120">
        <v>0.34878807077643703</v>
      </c>
      <c r="AS31" s="120">
        <v>0.34878807077643736</v>
      </c>
      <c r="AT31" s="120">
        <v>0.34828440192989413</v>
      </c>
      <c r="AU31" s="120">
        <v>0.34828440192989457</v>
      </c>
      <c r="AV31" s="120">
        <v>0.34777961286497039</v>
      </c>
      <c r="AW31" s="120">
        <v>0.34777961286497072</v>
      </c>
      <c r="AX31" s="120">
        <v>0.34727369973826022</v>
      </c>
      <c r="AY31" s="120">
        <v>0.34727369973826006</v>
      </c>
      <c r="AZ31" s="120">
        <v>0.34676665868975742</v>
      </c>
      <c r="BA31" s="120">
        <v>0.34676665868975765</v>
      </c>
      <c r="BB31" s="120">
        <v>0.3462584858427934</v>
      </c>
      <c r="BC31" s="120">
        <v>0.34625848584279367</v>
      </c>
      <c r="BD31" s="120">
        <v>0.34574917730397231</v>
      </c>
      <c r="BE31" s="120">
        <v>0.34574917730397187</v>
      </c>
      <c r="BF31" s="120">
        <v>0.34523872916310699</v>
      </c>
      <c r="BG31" s="120">
        <v>0.34523872916310722</v>
      </c>
      <c r="BH31" s="120">
        <v>0.34472713749315859</v>
      </c>
      <c r="BI31" s="120">
        <v>0.34472713749315886</v>
      </c>
      <c r="BJ31" s="120">
        <v>0.34421439835017142</v>
      </c>
      <c r="BK31" s="120">
        <v>0.34421439835017148</v>
      </c>
      <c r="BL31" s="120">
        <v>0.34370050777320976</v>
      </c>
      <c r="BM31" s="120">
        <v>0.34370050777321026</v>
      </c>
      <c r="BN31" s="120">
        <v>0.34318546178429804</v>
      </c>
      <c r="BO31" s="120">
        <v>0.3431854617842981</v>
      </c>
      <c r="BP31" s="120">
        <v>0.3426692563883541</v>
      </c>
      <c r="BQ31" s="120">
        <v>0.34266925638835471</v>
      </c>
      <c r="BR31" s="120">
        <v>0.34215188757313114</v>
      </c>
      <c r="BS31" s="120">
        <v>0.34215188757313147</v>
      </c>
      <c r="BT31" s="120">
        <v>0.34163335130915229</v>
      </c>
      <c r="BU31" s="120">
        <v>0.34163335130915246</v>
      </c>
      <c r="BV31" s="120">
        <v>0.34111364354965018</v>
      </c>
      <c r="BW31" s="120">
        <v>0.34111364354964985</v>
      </c>
      <c r="BX31" s="120">
        <v>0.34059276023050472</v>
      </c>
      <c r="BY31" s="120">
        <v>0.34059276023050522</v>
      </c>
      <c r="BZ31" s="120">
        <v>0.34007069727018308</v>
      </c>
      <c r="CA31" s="120">
        <v>0.34007069727018385</v>
      </c>
      <c r="CB31" s="120">
        <v>0.33954745056967661</v>
      </c>
      <c r="CC31" s="120">
        <v>0.33954745056967667</v>
      </c>
      <c r="CD31" s="120">
        <v>0.33902301601243889</v>
      </c>
      <c r="CE31" s="120">
        <v>0.33902301601243956</v>
      </c>
      <c r="CF31" s="120">
        <v>0.33849738946432811</v>
      </c>
      <c r="CG31" s="120">
        <v>0.33849738946432828</v>
      </c>
      <c r="CH31" s="120">
        <v>0.33797056677354431</v>
      </c>
      <c r="CI31" s="120">
        <v>0.33797056677354431</v>
      </c>
      <c r="CJ31" s="120">
        <v>0.33744254377057048</v>
      </c>
      <c r="CK31" s="120">
        <v>0.33744254377057031</v>
      </c>
      <c r="CL31" s="120">
        <v>0.33691331626811211</v>
      </c>
      <c r="CM31" s="120">
        <v>0.33691331626811155</v>
      </c>
      <c r="CN31" s="120">
        <v>0.33638288006103623</v>
      </c>
      <c r="CO31" s="120">
        <v>0.33638288006103623</v>
      </c>
      <c r="CP31" s="120">
        <v>0.33585123092631586</v>
      </c>
      <c r="CQ31" s="120">
        <v>0.33585123092631564</v>
      </c>
      <c r="CR31" s="120">
        <v>0.33531836462296732</v>
      </c>
      <c r="CS31" s="120">
        <v>0.3353183646229676</v>
      </c>
      <c r="CT31" s="120">
        <v>0.33478427689199469</v>
      </c>
      <c r="CU31" s="120">
        <v>0.33478427689199514</v>
      </c>
      <c r="CV31" s="120">
        <v>0.33424896345632965</v>
      </c>
      <c r="CW31" s="120">
        <v>0.3342489634563296</v>
      </c>
      <c r="CX31" s="120">
        <v>0.33371242002077445</v>
      </c>
      <c r="CY31" s="120">
        <v>0.33371242002077434</v>
      </c>
      <c r="CZ31" s="120">
        <v>0.33317464227194615</v>
      </c>
      <c r="DA31" s="120">
        <v>0.3331746422719461</v>
      </c>
      <c r="DB31" s="120">
        <v>0.33263562587821782</v>
      </c>
      <c r="DC31" s="120">
        <v>0.33263562587821827</v>
      </c>
      <c r="DD31" s="120">
        <v>0.33209536648966309</v>
      </c>
      <c r="DE31" s="120">
        <v>0.33209536648966348</v>
      </c>
      <c r="DF31" s="120">
        <v>0.33155385973800072</v>
      </c>
      <c r="DG31" s="120">
        <v>0.33155385973800078</v>
      </c>
      <c r="DH31" s="120">
        <v>0.33101110123653787</v>
      </c>
      <c r="DI31" s="120">
        <v>0.33101110123653799</v>
      </c>
      <c r="DJ31" s="120">
        <v>0.33046708658011681</v>
      </c>
      <c r="DK31" s="120">
        <v>0.33046708658011698</v>
      </c>
      <c r="DL31" s="120">
        <v>0.32992181134506116</v>
      </c>
      <c r="DM31" s="120">
        <v>0.32992181134506116</v>
      </c>
      <c r="DN31" s="120">
        <v>0.32937527108911879</v>
      </c>
      <c r="DO31" s="120">
        <v>0.32937527108911829</v>
      </c>
      <c r="DP31" s="120">
        <v>0.32882746135141205</v>
      </c>
      <c r="DQ31" s="120">
        <v>0.32882746135141211</v>
      </c>
      <c r="DR31" s="120">
        <v>0.32827837765238543</v>
      </c>
      <c r="DS31" s="120">
        <v>0.32827837765238516</v>
      </c>
      <c r="DT31" s="120">
        <v>0.3277280154937503</v>
      </c>
      <c r="DU31" s="120">
        <v>0.32772801549375036</v>
      </c>
      <c r="DV31" s="120">
        <v>0.32717637035843794</v>
      </c>
      <c r="DW31" s="120">
        <v>0.32717637035843788</v>
      </c>
      <c r="DX31" s="120">
        <v>0.32662343771054536</v>
      </c>
      <c r="DY31" s="120">
        <v>0.32662343771054536</v>
      </c>
      <c r="DZ31" s="120">
        <v>0.32606921299528685</v>
      </c>
      <c r="EA31" s="120">
        <v>0.32606921299528702</v>
      </c>
      <c r="EB31" s="120">
        <v>0.32551369163894606</v>
      </c>
      <c r="EC31" s="120">
        <v>0.32551369163894639</v>
      </c>
      <c r="ED31" s="120">
        <v>0.3249568690488252</v>
      </c>
      <c r="EE31" s="120">
        <v>0.32495686904882515</v>
      </c>
      <c r="EF31" s="120">
        <v>0.32439874061319973</v>
      </c>
      <c r="EG31" s="120">
        <v>0.32439874061319951</v>
      </c>
      <c r="EH31" s="120">
        <v>0.32383930170127007</v>
      </c>
      <c r="EI31" s="120">
        <v>0.3238393017012704</v>
      </c>
      <c r="EJ31" s="120">
        <v>0.32327854766311559</v>
      </c>
      <c r="EK31" s="120">
        <v>0.32327854766311576</v>
      </c>
      <c r="EL31" s="120">
        <v>0.32271647382965124</v>
      </c>
      <c r="EM31" s="120">
        <v>0.3227164738296508</v>
      </c>
      <c r="EN31" s="120">
        <v>0.32215307551257955</v>
      </c>
      <c r="EO31" s="120">
        <v>0.32215307551257977</v>
      </c>
      <c r="EP31" s="120">
        <v>0.32158834800435332</v>
      </c>
      <c r="EQ31" s="120">
        <v>0.32158834800435332</v>
      </c>
      <c r="ER31" s="120">
        <v>0.32102228657812648</v>
      </c>
      <c r="ES31" s="120">
        <v>0.32102228657812648</v>
      </c>
      <c r="ET31" s="120">
        <v>0.32045488648771725</v>
      </c>
      <c r="EU31" s="120">
        <v>0.32045488648771708</v>
      </c>
      <c r="EV31" s="120">
        <v>0.31988614296756618</v>
      </c>
      <c r="EW31" s="120">
        <v>0.31988614296756585</v>
      </c>
      <c r="EX31" s="120">
        <v>0.31931605123269668</v>
      </c>
      <c r="EY31" s="120">
        <v>0.31931605123269685</v>
      </c>
      <c r="EZ31" s="120">
        <v>0.31874460647867831</v>
      </c>
      <c r="FA31" s="120">
        <v>0.31874460647867858</v>
      </c>
      <c r="FB31" s="120">
        <v>0.3181718038815865</v>
      </c>
      <c r="FC31" s="120">
        <v>0.31817180388158667</v>
      </c>
      <c r="FD31" s="120">
        <v>0.31759763859796919</v>
      </c>
      <c r="FE31" s="120">
        <v>0.31759763859796902</v>
      </c>
      <c r="FF31" s="120">
        <v>0.31702210576481127</v>
      </c>
      <c r="FG31" s="120">
        <v>0.31702210576481105</v>
      </c>
      <c r="FH31" s="120">
        <v>0.31644520049949987</v>
      </c>
      <c r="FI31" s="120">
        <v>0.31644520049950037</v>
      </c>
      <c r="FJ31" s="120">
        <v>0.31586691789979421</v>
      </c>
      <c r="FK31" s="120">
        <v>0.31586691789979421</v>
      </c>
      <c r="FL31" s="120">
        <v>0.31528725304379224</v>
      </c>
      <c r="FM31" s="120">
        <v>0.31528725304379224</v>
      </c>
      <c r="FN31" s="120">
        <v>0.31470620098990143</v>
      </c>
      <c r="FO31" s="120">
        <v>0.31470620098990126</v>
      </c>
      <c r="FP31" s="120">
        <v>0.31412375677681065</v>
      </c>
      <c r="FQ31" s="120">
        <v>0.31412375677681054</v>
      </c>
      <c r="FR31" s="120">
        <v>0.31353991542346399</v>
      </c>
      <c r="FS31" s="120">
        <v>0.31353991542346415</v>
      </c>
      <c r="FT31" s="120">
        <v>0.31295467192903303</v>
      </c>
      <c r="FU31" s="120">
        <v>0.31295467192903359</v>
      </c>
      <c r="FV31" s="120">
        <v>0.31236802127289631</v>
      </c>
      <c r="FW31" s="120">
        <v>0.31236802127289648</v>
      </c>
      <c r="FX31" s="120">
        <v>0.31177995841461109</v>
      </c>
      <c r="FY31" s="120">
        <v>0.31177995841461148</v>
      </c>
      <c r="FZ31" s="120">
        <v>0.3111904782938994</v>
      </c>
      <c r="GA31" s="120">
        <v>0.31119047829389918</v>
      </c>
      <c r="GB31" s="120">
        <v>0.31059957583062175</v>
      </c>
      <c r="GC31" s="120">
        <v>0.31059957583062175</v>
      </c>
      <c r="GD31" s="120">
        <v>0.31000724592476547</v>
      </c>
      <c r="GE31" s="120">
        <v>0.31000724592476542</v>
      </c>
      <c r="GF31" s="120">
        <v>0.3094134834564255</v>
      </c>
      <c r="GG31" s="120">
        <v>0.30941348345642533</v>
      </c>
      <c r="GH31" s="120">
        <v>0.30881828328578942</v>
      </c>
      <c r="GI31" s="120">
        <v>0.30881828328578975</v>
      </c>
      <c r="GJ31" s="120">
        <v>0.30822164025312881</v>
      </c>
      <c r="GK31" s="120">
        <v>0.30822164025312909</v>
      </c>
      <c r="GL31" s="120">
        <v>0.30762354917878487</v>
      </c>
      <c r="GM31" s="120">
        <v>0.30762354917878437</v>
      </c>
      <c r="GN31" s="120">
        <v>0.307024004863161</v>
      </c>
      <c r="GO31" s="120">
        <v>0.30702400486316134</v>
      </c>
      <c r="GP31" s="120">
        <v>0.30642300208671941</v>
      </c>
      <c r="GQ31" s="120">
        <v>0.30642300208671935</v>
      </c>
      <c r="GR31" s="120">
        <v>0.30582053560997169</v>
      </c>
      <c r="GS31" s="120">
        <v>0.30582053560997124</v>
      </c>
      <c r="GT31" s="120">
        <v>0.30521660017347835</v>
      </c>
      <c r="GU31" s="120">
        <v>0.3052166001734779</v>
      </c>
      <c r="GV31" s="120">
        <v>0.30461119049785035</v>
      </c>
      <c r="GW31" s="120">
        <v>0.30461119049785007</v>
      </c>
      <c r="GX31" s="120">
        <v>0.30400430128374811</v>
      </c>
      <c r="GY31" s="120">
        <v>0.30400430128374761</v>
      </c>
      <c r="GZ31" s="120">
        <v>0.30339592721188807</v>
      </c>
      <c r="HA31" s="120">
        <v>0.30339592721188785</v>
      </c>
      <c r="HB31" s="120">
        <v>0.30278606294304711</v>
      </c>
      <c r="HC31" s="120">
        <v>0.30278606294304738</v>
      </c>
      <c r="HD31" s="120">
        <v>0.30217470311807382</v>
      </c>
      <c r="HE31" s="120">
        <v>0.30217470311807376</v>
      </c>
      <c r="HF31" s="120">
        <v>0.30156184235789785</v>
      </c>
      <c r="HG31" s="120">
        <v>0.30156184235789801</v>
      </c>
      <c r="HH31" s="120">
        <v>0.3009474752635441</v>
      </c>
      <c r="HI31" s="120">
        <v>0.30094747526354387</v>
      </c>
      <c r="HJ31" s="120">
        <v>0.30033159641615087</v>
      </c>
      <c r="HK31" s="120">
        <v>0.30033159641615104</v>
      </c>
      <c r="HL31" s="120">
        <v>0.2997142003769877</v>
      </c>
      <c r="HM31" s="120">
        <v>0.29971420037698759</v>
      </c>
      <c r="HN31" s="120">
        <v>0.29909528168747668</v>
      </c>
      <c r="HO31" s="120">
        <v>0.29909528168747596</v>
      </c>
      <c r="HP31" s="120">
        <v>0.29847483486921822</v>
      </c>
      <c r="HQ31" s="120">
        <v>0.29847483486921805</v>
      </c>
      <c r="HR31" s="120">
        <v>0.29785285442401993</v>
      </c>
      <c r="HS31" s="120">
        <v>0.29785285442401993</v>
      </c>
      <c r="HT31" s="120">
        <v>0.29722933483392522</v>
      </c>
      <c r="HU31" s="120">
        <v>0.29722933483392483</v>
      </c>
      <c r="HV31" s="120">
        <v>0.29660427056124555</v>
      </c>
      <c r="HW31" s="120">
        <v>0.29660427056124528</v>
      </c>
      <c r="HX31" s="120">
        <v>0.2959776560486016</v>
      </c>
      <c r="HY31" s="120">
        <v>0.29597765604860171</v>
      </c>
      <c r="HZ31" s="120">
        <v>0.29534948571896102</v>
      </c>
      <c r="IA31" s="120">
        <v>0.29534948571896102</v>
      </c>
      <c r="IB31" s="120">
        <v>0.29471975397567929</v>
      </c>
      <c r="IC31" s="120">
        <v>0.29471975397567929</v>
      </c>
      <c r="ID31" s="120">
        <v>0.29408845520255089</v>
      </c>
      <c r="IE31" s="120">
        <v>0.29408845520255034</v>
      </c>
      <c r="IF31" s="120">
        <v>0.29345558376385539</v>
      </c>
      <c r="IG31" s="120">
        <v>0.29345558376385567</v>
      </c>
      <c r="IH31" s="120">
        <v>0.29282113400441573</v>
      </c>
      <c r="II31" s="120">
        <v>0.29282113400441556</v>
      </c>
      <c r="IJ31" s="120">
        <v>0.29218510024965044</v>
      </c>
      <c r="IK31" s="120">
        <v>0.29218510024965016</v>
      </c>
      <c r="IL31" s="120">
        <v>0.29154747680563731</v>
      </c>
      <c r="IM31" s="120">
        <v>0.29154747680563764</v>
      </c>
      <c r="IN31" s="120">
        <v>0.29090825795918085</v>
      </c>
      <c r="IO31" s="120">
        <v>0.29090825795918096</v>
      </c>
      <c r="IP31" s="120">
        <v>0.29026743797787463</v>
      </c>
      <c r="IQ31" s="120">
        <v>0.2902674379778748</v>
      </c>
      <c r="IR31" s="120">
        <v>0.28962501111018152</v>
      </c>
      <c r="IS31" s="120">
        <v>0.28962501111018157</v>
      </c>
      <c r="IT31" s="120">
        <v>0.28898097158550623</v>
      </c>
      <c r="IU31" s="120">
        <v>0.28898097158550595</v>
      </c>
      <c r="IV31" s="120">
        <v>0.2883353136142775</v>
      </c>
      <c r="IW31" s="120">
        <v>0.28833531361427772</v>
      </c>
      <c r="IX31" s="120">
        <v>0.28768803138803628</v>
      </c>
      <c r="IY31" s="120">
        <v>0.28768803138803622</v>
      </c>
      <c r="IZ31" s="120">
        <v>0.2870391190795219</v>
      </c>
      <c r="JA31" s="120">
        <v>0.28703911907952162</v>
      </c>
      <c r="JB31" s="120">
        <v>0.28638857084277058</v>
      </c>
      <c r="JC31" s="120">
        <v>0.28638857084277081</v>
      </c>
      <c r="JD31" s="120">
        <v>0.28573638081321362</v>
      </c>
      <c r="JE31" s="120">
        <v>0.28573638081321329</v>
      </c>
      <c r="JF31" s="120">
        <v>0.28508254310778103</v>
      </c>
      <c r="JG31" s="120">
        <v>0.28508254310778114</v>
      </c>
      <c r="JH31" s="120">
        <v>0.2844270518250121</v>
      </c>
      <c r="JI31" s="120">
        <v>0.28442705182501177</v>
      </c>
      <c r="JJ31" s="120">
        <v>0.28376990104517019</v>
      </c>
      <c r="JK31" s="120">
        <v>0.28376990104517014</v>
      </c>
      <c r="JL31" s="120">
        <v>0.28311108483036046</v>
      </c>
      <c r="JM31" s="120">
        <v>0.28311108483036074</v>
      </c>
      <c r="JN31" s="120">
        <v>0.2824505972246576</v>
      </c>
      <c r="JO31" s="120">
        <v>0.28245059722465765</v>
      </c>
      <c r="JP31" s="120">
        <v>0.28178843225423561</v>
      </c>
      <c r="JQ31" s="120">
        <v>0.28178843225423522</v>
      </c>
      <c r="JR31" s="120">
        <v>0.28112458392750028</v>
      </c>
      <c r="JS31" s="120">
        <v>0.28112458392750023</v>
      </c>
      <c r="JT31" s="120">
        <v>0.28045904623523882</v>
      </c>
      <c r="JU31" s="120">
        <v>0.2804590462352386</v>
      </c>
      <c r="JV31" s="120">
        <v>0.27979181315076029</v>
      </c>
      <c r="JW31" s="120">
        <v>0.27979181315076074</v>
      </c>
      <c r="JX31" s="120">
        <v>0.27912287863005408</v>
      </c>
      <c r="JY31" s="120">
        <v>0.27912287863005436</v>
      </c>
      <c r="JZ31" s="120">
        <v>0.27845223661194857</v>
      </c>
      <c r="KA31" s="120">
        <v>0.2784522366119489</v>
      </c>
      <c r="KB31" s="120">
        <v>0.27777988101827744</v>
      </c>
      <c r="KC31" s="120">
        <v>0.27777988101827777</v>
      </c>
      <c r="KD31" s="120">
        <v>0.27710580575405447</v>
      </c>
      <c r="KE31" s="120">
        <v>0.27710580575405441</v>
      </c>
      <c r="KF31" s="120">
        <v>0.27643000470765045</v>
      </c>
      <c r="KG31" s="120">
        <v>0.27643000470765061</v>
      </c>
      <c r="KH31" s="120">
        <v>0.27575247175098355</v>
      </c>
      <c r="KI31" s="120">
        <v>0.27575247175098355</v>
      </c>
      <c r="KJ31" s="120">
        <v>0.27507320073971031</v>
      </c>
      <c r="KK31" s="120">
        <v>0.27507320073971042</v>
      </c>
      <c r="KL31" s="120">
        <v>0.27439218551342837</v>
      </c>
      <c r="KM31" s="120">
        <v>0.27439218551342803</v>
      </c>
      <c r="KN31" s="120">
        <v>0.27370941989588332</v>
      </c>
      <c r="KO31" s="120">
        <v>0.27370941989588332</v>
      </c>
      <c r="KP31" s="120">
        <v>0.27302489769518651</v>
      </c>
      <c r="KQ31" s="120">
        <v>0.27302489769518656</v>
      </c>
      <c r="KR31" s="120">
        <v>0.27233861270403809</v>
      </c>
      <c r="KS31" s="120">
        <v>0.2723386127040377</v>
      </c>
      <c r="KT31" s="120">
        <v>0.2716505586999578</v>
      </c>
      <c r="KU31" s="120">
        <v>0.27165055869995791</v>
      </c>
      <c r="KV31" s="120">
        <v>0.2709607294455274</v>
      </c>
      <c r="KW31" s="120">
        <v>0.27096072944552746</v>
      </c>
      <c r="KX31" s="120">
        <v>0.27026911868863751</v>
      </c>
      <c r="KY31" s="120">
        <v>0.27026911868863751</v>
      </c>
      <c r="KZ31" s="120">
        <v>0.26957572016274328</v>
      </c>
      <c r="LA31" s="120">
        <v>0.26957572016274373</v>
      </c>
      <c r="LB31" s="120">
        <v>0.26888052758713393</v>
      </c>
      <c r="LC31" s="120">
        <v>0.26888052758713404</v>
      </c>
      <c r="LD31" s="120">
        <v>0.26818353466720352</v>
      </c>
      <c r="LE31" s="120">
        <v>0.26818353466720335</v>
      </c>
      <c r="LF31" s="120">
        <v>0.26748473509473786</v>
      </c>
      <c r="LG31" s="120">
        <v>0.26748473509473814</v>
      </c>
      <c r="LH31" s="120">
        <v>0.2667841225482081</v>
      </c>
      <c r="LI31" s="120">
        <v>0.26678412254820782</v>
      </c>
      <c r="LJ31" s="120">
        <v>0.26608169069307108</v>
      </c>
      <c r="LK31" s="120">
        <v>0.2660816906930708</v>
      </c>
      <c r="LL31" s="120">
        <v>0.26537743318208634</v>
      </c>
      <c r="LM31" s="120">
        <v>0.26537743318208651</v>
      </c>
      <c r="LN31" s="120">
        <v>0.26467134365563855</v>
      </c>
      <c r="LO31" s="120">
        <v>0.26467134365563838</v>
      </c>
      <c r="LP31" s="120">
        <v>0.26396341574206983</v>
      </c>
      <c r="LQ31" s="120">
        <v>0.26396341574206955</v>
      </c>
      <c r="LR31" s="120">
        <v>0.26325364305802579</v>
      </c>
      <c r="LS31" s="120">
        <v>0.26325364305802573</v>
      </c>
      <c r="LT31" s="120">
        <v>0.26254201920881332</v>
      </c>
      <c r="LU31" s="120">
        <v>0.26254201920881293</v>
      </c>
      <c r="LV31" s="120">
        <v>0.26182853778876236</v>
      </c>
      <c r="LW31" s="120">
        <v>0.26182853778876242</v>
      </c>
      <c r="LX31" s="120">
        <v>0.26111319238161063</v>
      </c>
      <c r="LY31" s="120">
        <v>0.2611131923816109</v>
      </c>
      <c r="LZ31" s="120">
        <v>0.26039597656088936</v>
      </c>
      <c r="MA31" s="120">
        <v>0.26039597656088892</v>
      </c>
      <c r="MB31" s="120">
        <v>0.25967688389032828</v>
      </c>
      <c r="MC31" s="120">
        <v>0.25967688389032834</v>
      </c>
      <c r="MD31" s="120">
        <v>0.25895590792427026</v>
      </c>
      <c r="ME31" s="120">
        <v>0.25895590792426992</v>
      </c>
      <c r="MF31" s="120">
        <v>0.25823304220809795</v>
      </c>
      <c r="MG31" s="120">
        <v>0.25823304220809817</v>
      </c>
      <c r="MH31" s="120">
        <v>0.25750828027867695</v>
      </c>
      <c r="MI31" s="120">
        <v>0.2575082802786765</v>
      </c>
      <c r="MJ31" s="120">
        <v>0.25678161566480745</v>
      </c>
      <c r="MK31" s="120">
        <v>0.25678161566480712</v>
      </c>
      <c r="ML31" s="120">
        <v>0.25605304188769296</v>
      </c>
      <c r="MM31" s="120">
        <v>0.25605304188769279</v>
      </c>
      <c r="MN31" s="120">
        <v>0.25532255246142455</v>
      </c>
      <c r="MO31" s="120">
        <v>0.25532255246142449</v>
      </c>
      <c r="MP31" s="120">
        <v>0.25459014089347359</v>
      </c>
      <c r="MQ31" s="120">
        <v>0.25459014089347387</v>
      </c>
      <c r="MR31" s="120">
        <v>0.25385580068520575</v>
      </c>
      <c r="MS31" s="120">
        <v>0.25385580068520558</v>
      </c>
      <c r="MT31" s="120">
        <v>0.25311952533240673</v>
      </c>
      <c r="MU31" s="120">
        <v>0.25311952533240656</v>
      </c>
      <c r="MV31" s="120">
        <v>0.25238130832582251</v>
      </c>
      <c r="MW31" s="120">
        <v>0.25238130832582312</v>
      </c>
      <c r="MX31" s="120">
        <v>0.25164114315171981</v>
      </c>
      <c r="MY31" s="120">
        <v>0.25164114315171981</v>
      </c>
      <c r="MZ31" s="120">
        <v>0.2508990232924585</v>
      </c>
      <c r="NA31" s="120">
        <v>0.25089902329245867</v>
      </c>
      <c r="NB31" s="120">
        <v>0.25015494222708179</v>
      </c>
      <c r="NC31" s="120">
        <v>0.25015494222708184</v>
      </c>
      <c r="ND31" s="120">
        <v>0.2494088934319259</v>
      </c>
      <c r="NE31" s="120">
        <v>0.24940889343192577</v>
      </c>
      <c r="NF31" s="120">
        <v>0.24866087038124424</v>
      </c>
      <c r="NG31" s="120">
        <v>0.24866087038124418</v>
      </c>
      <c r="NH31" s="120">
        <v>0.24791086654785116</v>
      </c>
      <c r="NI31" s="120">
        <v>0.24791086654785108</v>
      </c>
      <c r="NJ31" s="120">
        <v>0.24715887540378351</v>
      </c>
      <c r="NK31" s="120">
        <v>0.2471588754037834</v>
      </c>
      <c r="NL31" s="120">
        <v>0.24640489042098235</v>
      </c>
      <c r="NM31" s="120">
        <v>0.24640489042098235</v>
      </c>
      <c r="NN31" s="120">
        <v>0.2456489050719915</v>
      </c>
      <c r="NO31" s="120">
        <v>0.24564890507199136</v>
      </c>
      <c r="NP31" s="120">
        <v>0.24489091283067854</v>
      </c>
      <c r="NQ31" s="120">
        <v>0.24489091283067835</v>
      </c>
      <c r="NR31" s="120">
        <v>0.24413090717297406</v>
      </c>
      <c r="NS31" s="120">
        <v>0.24413090717297406</v>
      </c>
      <c r="NT31" s="120">
        <v>0.2433688815776342</v>
      </c>
      <c r="NU31" s="120">
        <v>0.24336888157763445</v>
      </c>
      <c r="NV31" s="120">
        <v>0.24260482952702223</v>
      </c>
      <c r="NW31" s="120">
        <v>0.24260482952702223</v>
      </c>
      <c r="NX31" s="120">
        <v>0.24183874450791137</v>
      </c>
      <c r="NY31" s="120">
        <v>0.24183874450791149</v>
      </c>
      <c r="NZ31" s="120">
        <v>0.24107062001231441</v>
      </c>
      <c r="OA31" s="120">
        <v>0.24107062001231452</v>
      </c>
      <c r="OB31" s="120">
        <v>0.24030044953833107</v>
      </c>
      <c r="OC31" s="120">
        <v>0.24030044953833099</v>
      </c>
      <c r="OD31" s="120">
        <v>0.23952822659102213</v>
      </c>
      <c r="OE31" s="120">
        <v>0.2395282265910221</v>
      </c>
      <c r="OF31" s="120">
        <v>0.23875394468330732</v>
      </c>
      <c r="OG31" s="120">
        <v>0.23875394468330688</v>
      </c>
      <c r="OH31" s="120">
        <v>0.23797759733688562</v>
      </c>
      <c r="OI31" s="120">
        <v>0.2379775973368857</v>
      </c>
      <c r="OJ31" s="120">
        <v>0.23719917808318511</v>
      </c>
      <c r="OK31" s="120">
        <v>0.23719917808318527</v>
      </c>
      <c r="OL31" s="120">
        <v>0.23641868046433501</v>
      </c>
      <c r="OM31" s="120">
        <v>0.23641868046433506</v>
      </c>
      <c r="ON31" s="120">
        <v>0.23563609803416585</v>
      </c>
      <c r="OO31" s="120">
        <v>0.23563609803416605</v>
      </c>
      <c r="OP31" s="120">
        <v>0.23485142435923767</v>
      </c>
      <c r="OQ31" s="120">
        <v>0.2348514243592377</v>
      </c>
      <c r="OR31" s="120">
        <v>0.23406465301989449</v>
      </c>
      <c r="OS31" s="120">
        <v>0.23406465301989451</v>
      </c>
      <c r="OT31" s="120">
        <v>0.23327577761134921</v>
      </c>
      <c r="OU31" s="120">
        <v>0.23327577761134916</v>
      </c>
      <c r="OV31" s="120">
        <v>0.23248479174479666</v>
      </c>
      <c r="OW31" s="120">
        <v>0.23248479174479653</v>
      </c>
      <c r="OX31" s="120">
        <v>0.23169168904855719</v>
      </c>
      <c r="OY31" s="120">
        <v>0.23169168904855733</v>
      </c>
      <c r="OZ31" s="120">
        <v>0.23089646316925236</v>
      </c>
      <c r="PA31" s="120">
        <v>0.23089646316925225</v>
      </c>
      <c r="PB31" s="120">
        <v>0.23009910777300954</v>
      </c>
      <c r="PC31" s="120">
        <v>0.23009910777300924</v>
      </c>
      <c r="PD31" s="120">
        <v>0.22929961654670147</v>
      </c>
      <c r="PE31" s="120">
        <v>0.22929961654670131</v>
      </c>
      <c r="PF31" s="120">
        <v>0.2284979831992183</v>
      </c>
      <c r="PG31" s="120">
        <v>0.22849798319921819</v>
      </c>
      <c r="PH31" s="120">
        <v>0.22769420146277339</v>
      </c>
      <c r="PI31" s="120">
        <v>0.22769420146277353</v>
      </c>
      <c r="PJ31" s="120">
        <v>0.22688826509424509</v>
      </c>
      <c r="PK31" s="120">
        <v>0.22688826509424523</v>
      </c>
      <c r="PL31" s="120">
        <v>0.2260801678765525</v>
      </c>
      <c r="PM31" s="120">
        <v>0.22608016787655272</v>
      </c>
      <c r="PN31" s="120">
        <v>0.22526990362006979</v>
      </c>
      <c r="PO31" s="120">
        <v>0.22526990362006957</v>
      </c>
      <c r="PP31" s="120">
        <v>0.22445746616407738</v>
      </c>
      <c r="PQ31" s="120">
        <v>0.2244574661640775</v>
      </c>
      <c r="PR31" s="120">
        <v>0.22364284937825266</v>
      </c>
      <c r="PS31" s="120">
        <v>0.22364284937825241</v>
      </c>
      <c r="PT31" s="120">
        <v>0.22282604716419718</v>
      </c>
      <c r="PU31" s="120">
        <v>0.22282604716419721</v>
      </c>
      <c r="PV31" s="120">
        <v>0.22200705345701055</v>
      </c>
      <c r="PW31" s="120">
        <v>0.22200705345701061</v>
      </c>
      <c r="PX31" s="120">
        <v>0.22118586222689854</v>
      </c>
      <c r="PY31" s="120">
        <v>0.22118586222689876</v>
      </c>
      <c r="PZ31" s="120">
        <v>0.22036246748082999</v>
      </c>
      <c r="QA31" s="120">
        <v>0.22036246748083005</v>
      </c>
      <c r="QB31" s="120">
        <v>0.21953686326423294</v>
      </c>
      <c r="QC31" s="120">
        <v>0.2195368632642328</v>
      </c>
      <c r="QD31" s="120">
        <v>0.21870904366273891</v>
      </c>
      <c r="QE31" s="120">
        <v>0.21870904366273919</v>
      </c>
      <c r="QF31" s="120">
        <v>0.2178790028039726</v>
      </c>
      <c r="QG31" s="120">
        <v>0.21787900280397257</v>
      </c>
      <c r="QH31" s="120">
        <v>0.21704673485938547</v>
      </c>
      <c r="QI31" s="120">
        <v>0.21704673485938572</v>
      </c>
      <c r="QJ31" s="120">
        <v>0.21621223404614262</v>
      </c>
      <c r="QK31" s="120">
        <v>0.21621223404614281</v>
      </c>
      <c r="QL31" s="120">
        <v>0.21537549462905536</v>
      </c>
      <c r="QM31" s="120">
        <v>0.21537549462905528</v>
      </c>
      <c r="QN31" s="120">
        <v>0.21453651092256604</v>
      </c>
      <c r="QO31" s="120">
        <v>0.21453651092256609</v>
      </c>
      <c r="QP31" s="120">
        <v>0.21369527729278612</v>
      </c>
      <c r="QQ31" s="120">
        <v>0.21369527729278634</v>
      </c>
      <c r="QR31" s="120">
        <v>0.212851788159585</v>
      </c>
      <c r="QS31" s="120">
        <v>0.21285178815958494</v>
      </c>
      <c r="QT31" s="120">
        <v>0.21200603799873544</v>
      </c>
      <c r="QU31" s="120">
        <v>0.21200603799873549</v>
      </c>
      <c r="QV31" s="120">
        <v>0.21115802134411563</v>
      </c>
      <c r="QW31" s="120">
        <v>0.21115802134411563</v>
      </c>
      <c r="QX31" s="120">
        <v>0.21030773278996731</v>
      </c>
      <c r="QY31" s="120">
        <v>0.21030773278996756</v>
      </c>
      <c r="QZ31" s="120">
        <v>0.20945516699321365</v>
      </c>
      <c r="RA31" s="120">
        <v>0.20945516699321373</v>
      </c>
      <c r="RB31" s="120">
        <v>0.20860031867583723</v>
      </c>
      <c r="RC31" s="120">
        <v>0.20860031867583742</v>
      </c>
      <c r="RD31" s="120">
        <v>0.20774318262732216</v>
      </c>
      <c r="RE31" s="120">
        <v>0.20774318262732197</v>
      </c>
      <c r="RF31" s="120">
        <v>0.20688375370715664</v>
      </c>
      <c r="RG31" s="120">
        <v>0.20688375370715631</v>
      </c>
      <c r="RH31" s="120">
        <v>0.20602202684740284</v>
      </c>
      <c r="RI31" s="120">
        <v>0.20602202684740306</v>
      </c>
      <c r="RJ31" s="120">
        <v>0.20515799705533502</v>
      </c>
      <c r="RK31" s="120">
        <v>0.20515799705533508</v>
      </c>
      <c r="RL31" s="120">
        <v>0.20429165941614258</v>
      </c>
      <c r="RM31" s="120">
        <v>0.2042916594161425</v>
      </c>
      <c r="RN31" s="120">
        <v>0.20342300909570615</v>
      </c>
      <c r="RO31" s="120">
        <v>0.20342300909570632</v>
      </c>
      <c r="RP31" s="120">
        <v>0.20255204134344809</v>
      </c>
      <c r="RQ31" s="120">
        <v>0.2025520413434482</v>
      </c>
      <c r="RR31" s="120">
        <v>0.20167875149525008</v>
      </c>
      <c r="RS31" s="120">
        <v>0.20167875149525008</v>
      </c>
      <c r="RT31" s="120">
        <v>0.20080313497645524</v>
      </c>
      <c r="RU31" s="120">
        <v>0.20080313497645533</v>
      </c>
      <c r="RV31" s="120">
        <v>0.19992518730494208</v>
      </c>
      <c r="RW31" s="120">
        <v>0.19992518730494221</v>
      </c>
      <c r="RX31" s="120">
        <v>0.19904490409428105</v>
      </c>
      <c r="RY31" s="120">
        <v>0.19904490409428099</v>
      </c>
      <c r="RZ31" s="120">
        <v>0.1981622810569719</v>
      </c>
      <c r="SA31" s="120">
        <v>0.19816228105697217</v>
      </c>
      <c r="SB31" s="120">
        <v>0.1972773140077671</v>
      </c>
      <c r="SC31" s="120">
        <v>0.19727731400776699</v>
      </c>
      <c r="SD31" s="120">
        <v>0.19638999886707853</v>
      </c>
      <c r="SE31" s="120">
        <v>0.19638999886707831</v>
      </c>
      <c r="SF31" s="120">
        <v>0.19550033166447547</v>
      </c>
      <c r="SG31" s="120">
        <v>0.19550033166447567</v>
      </c>
      <c r="SH31" s="120">
        <v>0.1946083085422729</v>
      </c>
      <c r="SI31" s="120">
        <v>0.19460830854227301</v>
      </c>
      <c r="SJ31" s="120">
        <v>0.19371392575921081</v>
      </c>
      <c r="SK31" s="120">
        <v>0.1937139257592107</v>
      </c>
      <c r="SL31" s="120">
        <v>0.19281717969423104</v>
      </c>
      <c r="SM31" s="120">
        <v>0.19281717969423093</v>
      </c>
      <c r="SN31" s="120">
        <v>0.19191806685035268</v>
      </c>
      <c r="SO31" s="120">
        <v>0.19191806685035254</v>
      </c>
      <c r="SP31" s="120">
        <v>0.19101658385864523</v>
      </c>
      <c r="SQ31" s="120">
        <v>0.19101658385864523</v>
      </c>
      <c r="SR31" s="120">
        <v>0.19011272748230826</v>
      </c>
      <c r="SS31" s="120">
        <v>0.19011272748230815</v>
      </c>
      <c r="ST31" s="120">
        <v>0.18920649462085434</v>
      </c>
      <c r="SU31" s="120">
        <v>0.1892064946208544</v>
      </c>
      <c r="SV31" s="120">
        <v>0.18829788231440167</v>
      </c>
      <c r="SW31" s="120">
        <v>0.18829788231440153</v>
      </c>
      <c r="SX31" s="120">
        <v>0.1873868877480773</v>
      </c>
      <c r="SY31" s="120">
        <v>0.18738688774807699</v>
      </c>
      <c r="SZ31" s="120">
        <v>0.18647350825653566</v>
      </c>
      <c r="TA31" s="120">
        <v>0.1864735082565358</v>
      </c>
      <c r="TB31" s="120">
        <v>0.1855577413285949</v>
      </c>
      <c r="TC31" s="120">
        <v>0.18555774132859473</v>
      </c>
      <c r="TD31" s="120">
        <v>0.18463958461198882</v>
      </c>
      <c r="TE31" s="120">
        <v>0.18463958461198873</v>
      </c>
      <c r="TF31" s="120">
        <v>0.18371903591824998</v>
      </c>
      <c r="TG31" s="120">
        <v>0.18371903591824987</v>
      </c>
      <c r="TH31" s="120">
        <v>0.1827960932277122</v>
      </c>
      <c r="TI31" s="120">
        <v>0.18279609322771198</v>
      </c>
      <c r="TJ31" s="120">
        <v>0.18187075469464647</v>
      </c>
      <c r="TK31" s="120">
        <v>0.18187075469464667</v>
      </c>
      <c r="TL31" s="120">
        <v>0.1809430186525306</v>
      </c>
      <c r="TM31" s="120">
        <v>0.1809430186525306</v>
      </c>
      <c r="TN31" s="120">
        <v>0.18001288361945295</v>
      </c>
      <c r="TO31" s="120">
        <v>0.18001288361945281</v>
      </c>
      <c r="TP31" s="120">
        <v>0.1790803483036589</v>
      </c>
      <c r="TQ31" s="120">
        <v>0.17908034830365885</v>
      </c>
      <c r="TR31" s="120">
        <v>0.17814541160924002</v>
      </c>
      <c r="TS31" s="120">
        <v>0.17814541160924016</v>
      </c>
      <c r="TT31" s="120">
        <v>0.17720807264197205</v>
      </c>
      <c r="TU31" s="120">
        <v>0.17720807264197197</v>
      </c>
      <c r="TV31" s="120">
        <v>0.17626833071530285</v>
      </c>
      <c r="TW31" s="120">
        <v>0.17626833071530276</v>
      </c>
      <c r="TX31" s="120">
        <v>0.17532618535649683</v>
      </c>
      <c r="TY31" s="120">
        <v>0.17532618535649697</v>
      </c>
      <c r="TZ31" s="120">
        <v>0.17438163631293907</v>
      </c>
      <c r="UA31" s="120">
        <v>0.17438163631293924</v>
      </c>
      <c r="UB31" s="120">
        <v>0.17343468355860367</v>
      </c>
      <c r="UC31" s="120">
        <v>0.17343468355860345</v>
      </c>
      <c r="UD31" s="120">
        <v>0.17248532730068722</v>
      </c>
      <c r="UE31" s="120">
        <v>0.17248532730068769</v>
      </c>
      <c r="UF31" s="120">
        <v>0.17153356798642064</v>
      </c>
      <c r="UG31" s="120">
        <v>0.17153356798642047</v>
      </c>
      <c r="UH31" s="120">
        <v>0.17057940631005059</v>
      </c>
      <c r="UI31" s="120">
        <v>0.17057940631005039</v>
      </c>
      <c r="UJ31" s="120">
        <v>0.16962284322000751</v>
      </c>
      <c r="UK31" s="120">
        <v>0.16962284322000762</v>
      </c>
      <c r="UL31" s="120">
        <v>0.16866387992626036</v>
      </c>
      <c r="UM31" s="120">
        <v>0.16866387992626017</v>
      </c>
      <c r="UN31" s="120">
        <v>0.16770251790785812</v>
      </c>
      <c r="UO31" s="120">
        <v>0.16770251790785801</v>
      </c>
      <c r="UP31" s="120">
        <v>0.16673875892067161</v>
      </c>
      <c r="UQ31" s="120">
        <v>0.16673875892067139</v>
      </c>
      <c r="UR31" s="120">
        <v>0.16577260500533539</v>
      </c>
      <c r="US31" s="120">
        <v>0.16577260500533528</v>
      </c>
      <c r="UT31" s="120">
        <v>0.16480405849539542</v>
      </c>
      <c r="UU31" s="120">
        <v>0.16480405849539551</v>
      </c>
      <c r="UV31" s="120">
        <v>0.1638331220256711</v>
      </c>
      <c r="UW31" s="120">
        <v>0.16383312202567143</v>
      </c>
      <c r="UX31" s="120">
        <v>0.16285979854083182</v>
      </c>
      <c r="UY31" s="120">
        <v>0.16285979854083182</v>
      </c>
      <c r="UZ31" s="120">
        <v>0.16188409130419873</v>
      </c>
      <c r="VA31" s="120">
        <v>0.16188409130419892</v>
      </c>
      <c r="VB31" s="120">
        <v>0.16090600390677615</v>
      </c>
      <c r="VC31" s="120">
        <v>0.16090600390677631</v>
      </c>
      <c r="VD31" s="120">
        <v>0.15992554027651654</v>
      </c>
      <c r="VE31" s="120">
        <v>0.15992554027651656</v>
      </c>
      <c r="VF31" s="120">
        <v>0.15894270468782828</v>
      </c>
      <c r="VG31" s="120">
        <v>0.15894270468782798</v>
      </c>
      <c r="VH31" s="120">
        <v>0.15795750177132972</v>
      </c>
      <c r="VI31" s="120">
        <v>0.15795750177132942</v>
      </c>
      <c r="VJ31" s="120">
        <v>0.15696993652385868</v>
      </c>
      <c r="VK31" s="120">
        <v>0.15696993652385871</v>
      </c>
      <c r="VL31" s="120">
        <v>0.15598001431874303</v>
      </c>
      <c r="VM31" s="120">
        <v>0.15598001431874278</v>
      </c>
      <c r="VN31" s="120">
        <v>0.15498774091633555</v>
      </c>
      <c r="VO31" s="120">
        <v>0.15498774091633544</v>
      </c>
      <c r="VP31" s="120">
        <v>0.15399312247482866</v>
      </c>
      <c r="VQ31" s="120">
        <v>0.15399312247482883</v>
      </c>
      <c r="VR31" s="120">
        <v>0.15299616556134707</v>
      </c>
      <c r="VS31" s="120">
        <v>0.15299616556134743</v>
      </c>
      <c r="VT31" s="120">
        <v>0.1519968771633308</v>
      </c>
      <c r="VU31" s="120">
        <v>0.15199687716333066</v>
      </c>
      <c r="VV31" s="120">
        <v>0.1509952647002149</v>
      </c>
      <c r="VW31" s="120">
        <v>0.15099526470021493</v>
      </c>
      <c r="VX31" s="120">
        <v>0.14999133603541362</v>
      </c>
      <c r="VY31" s="120">
        <v>0.14999133603541367</v>
      </c>
      <c r="VZ31" s="120">
        <v>0.14898509948861846</v>
      </c>
      <c r="WA31" s="120">
        <v>0.14898509948861824</v>
      </c>
      <c r="WB31" s="120">
        <v>0.14797656384841271</v>
      </c>
      <c r="WC31" s="120">
        <v>0.14797656384841282</v>
      </c>
      <c r="WD31" s="120">
        <v>0.14696573838522009</v>
      </c>
      <c r="WE31" s="120">
        <v>0.14696573838522003</v>
      </c>
      <c r="WF31" s="120">
        <v>0.14595263286458737</v>
      </c>
      <c r="WG31" s="120">
        <v>0.14595263286458748</v>
      </c>
      <c r="WH31" s="120">
        <v>0.1449372575608141</v>
      </c>
      <c r="WI31" s="120">
        <v>0.1449372575608141</v>
      </c>
      <c r="WJ31" s="120">
        <v>0.14391962327093763</v>
      </c>
      <c r="WK31" s="120">
        <v>0.14391962327093771</v>
      </c>
      <c r="WL31" s="120">
        <v>0.14289974132908309</v>
      </c>
      <c r="WM31" s="120">
        <v>0.14289974132908301</v>
      </c>
      <c r="WN31" s="120">
        <v>0.14187762362118581</v>
      </c>
      <c r="WO31" s="120">
        <v>0.14187762362118583</v>
      </c>
      <c r="WP31" s="120">
        <v>0.14085328260009952</v>
      </c>
      <c r="WQ31" s="120">
        <v>0.1408532826000993</v>
      </c>
      <c r="WR31" s="120">
        <v>0.1398267313010943</v>
      </c>
      <c r="WS31" s="120">
        <v>0.1398267313010941</v>
      </c>
      <c r="WT31" s="120">
        <v>0.13879798335776253</v>
      </c>
      <c r="WU31" s="120">
        <v>0.13879798335776256</v>
      </c>
      <c r="WV31" s="120">
        <v>0.1377670530183355</v>
      </c>
      <c r="WW31" s="120">
        <v>0.13776705301833572</v>
      </c>
      <c r="WX31" s="120">
        <v>0.13673395516242509</v>
      </c>
      <c r="WY31" s="120">
        <v>0.13673395516242498</v>
      </c>
      <c r="WZ31" s="120">
        <v>0.13569870531820047</v>
      </c>
      <c r="XA31" s="120">
        <v>0.13569870531820064</v>
      </c>
      <c r="XB31" s="120">
        <v>0.13466131968001396</v>
      </c>
      <c r="XC31" s="120">
        <v>0.13466131968001419</v>
      </c>
      <c r="XD31" s="120">
        <v>0.13362181512648064</v>
      </c>
      <c r="XE31" s="120">
        <v>0.13362181512648064</v>
      </c>
      <c r="XF31" s="120">
        <v>0.13258020923902925</v>
      </c>
      <c r="XG31" s="120">
        <v>0.13258020923902927</v>
      </c>
      <c r="XH31" s="120">
        <v>0.13153652032093568</v>
      </c>
      <c r="XI31" s="120">
        <v>0.13153652032093557</v>
      </c>
      <c r="XJ31" s="120">
        <v>0.13049076741684623</v>
      </c>
      <c r="XK31" s="120">
        <v>0.13049076741684593</v>
      </c>
      <c r="XL31" s="120">
        <v>0.12944297033281102</v>
      </c>
      <c r="XM31" s="120">
        <v>0.12944297033281094</v>
      </c>
      <c r="XN31" s="120">
        <v>0.12839314965683268</v>
      </c>
      <c r="XO31" s="120">
        <v>0.12839314965683227</v>
      </c>
      <c r="XP31" s="120">
        <v>0.12734132677994553</v>
      </c>
      <c r="XQ31" s="120">
        <v>0.12734132677994547</v>
      </c>
      <c r="XR31" s="120">
        <v>0.12628752391784473</v>
      </c>
      <c r="XS31" s="120">
        <v>0.12628752391784492</v>
      </c>
      <c r="XT31" s="120">
        <v>0.12523176413306558</v>
      </c>
      <c r="XU31" s="120">
        <v>0.12523176413306558</v>
      </c>
      <c r="XV31" s="120">
        <v>0.12417407135774071</v>
      </c>
      <c r="XW31" s="120">
        <v>0.12417407135774081</v>
      </c>
      <c r="XX31" s="120">
        <v>0.12311447041694042</v>
      </c>
      <c r="XY31" s="120">
        <v>0.12311447041694049</v>
      </c>
      <c r="XZ31" s="120">
        <v>0.12205298705261228</v>
      </c>
      <c r="YA31" s="120">
        <v>0.12205298705261229</v>
      </c>
      <c r="YB31" s="120">
        <v>0.12098964794813671</v>
      </c>
      <c r="YC31" s="120">
        <v>0.12098964794813669</v>
      </c>
      <c r="YD31" s="120">
        <v>0.11992448075350995</v>
      </c>
      <c r="YE31" s="120">
        <v>0.11992448075350987</v>
      </c>
      <c r="YF31" s="120">
        <v>0.11885751411117282</v>
      </c>
      <c r="YG31" s="120">
        <v>0.1188575141111728</v>
      </c>
      <c r="YH31" s="120">
        <v>0.11778877768249743</v>
      </c>
      <c r="YI31" s="120">
        <v>0.11778877768249744</v>
      </c>
      <c r="YJ31" s="120">
        <v>0.11671830217494954</v>
      </c>
      <c r="YK31" s="120">
        <v>0.11671830217494944</v>
      </c>
      <c r="YL31" s="120">
        <v>0.1156461193699414</v>
      </c>
      <c r="YM31" s="120">
        <v>0.11564611936994144</v>
      </c>
      <c r="YN31" s="120">
        <v>0.11457226215139084</v>
      </c>
      <c r="YO31" s="120">
        <v>0.11457226215139091</v>
      </c>
      <c r="YP31" s="120">
        <v>0.11349676453500318</v>
      </c>
      <c r="YQ31" s="120">
        <v>0.11349676453500313</v>
      </c>
      <c r="YR31" s="120">
        <v>0.11241966169829248</v>
      </c>
      <c r="YS31" s="120">
        <v>0.11241966169829243</v>
      </c>
      <c r="YT31" s="120">
        <v>0.11134099001135842</v>
      </c>
      <c r="YU31" s="120">
        <v>0.11134099001135842</v>
      </c>
      <c r="YV31" s="120">
        <v>0.11026078706843503</v>
      </c>
      <c r="YW31" s="120">
        <v>0.11026078706843501</v>
      </c>
      <c r="YX31" s="120">
        <v>0.10917909172022999</v>
      </c>
      <c r="YY31" s="120">
        <v>0.10917909172022994</v>
      </c>
      <c r="YZ31" s="120">
        <v>0.10809594410706878</v>
      </c>
      <c r="ZA31" s="120">
        <v>0.1080959441070688</v>
      </c>
      <c r="ZB31" s="120">
        <v>0.1070113856928635</v>
      </c>
      <c r="ZC31" s="120">
        <v>0.10701138569286359</v>
      </c>
      <c r="ZD31" s="120">
        <v>0.10592545929992224</v>
      </c>
      <c r="ZE31" s="120">
        <v>0.10592545929992218</v>
      </c>
      <c r="ZF31" s="120">
        <v>0.10483820914461651</v>
      </c>
      <c r="ZG31" s="120">
        <v>0.10483820914461636</v>
      </c>
      <c r="ZH31" s="120">
        <v>0.10374968087392424</v>
      </c>
      <c r="ZI31" s="120">
        <v>0.10374968087392439</v>
      </c>
      <c r="ZJ31" s="120">
        <v>0.10265992160286661</v>
      </c>
      <c r="ZK31" s="120">
        <v>0.10265992160286662</v>
      </c>
      <c r="ZL31" s="120">
        <v>0.10156897995285288</v>
      </c>
      <c r="ZM31" s="120">
        <v>0.10156897995285288</v>
      </c>
      <c r="ZN31" s="120">
        <v>0.10047690609095605</v>
      </c>
      <c r="ZO31" s="120">
        <v>0.10047690609095618</v>
      </c>
      <c r="ZP31" s="120">
        <v>9.9383751770130827E-2</v>
      </c>
      <c r="ZQ31" s="120">
        <v>9.938375177013084E-2</v>
      </c>
      <c r="ZR31" s="120">
        <v>9.8289570370394666E-2</v>
      </c>
      <c r="ZS31" s="120">
        <v>9.8289570370394652E-2</v>
      </c>
      <c r="ZT31" s="120">
        <v>9.7194416940987571E-2</v>
      </c>
      <c r="ZU31" s="120">
        <v>9.7194416940987571E-2</v>
      </c>
      <c r="ZV31" s="120">
        <v>9.6098348243526172E-2</v>
      </c>
      <c r="ZW31" s="120">
        <v>9.6098348243526324E-2</v>
      </c>
      <c r="ZX31" s="120">
        <v>9.5001422796171117E-2</v>
      </c>
      <c r="ZY31" s="120">
        <v>9.5001422796171006E-2</v>
      </c>
      <c r="ZZ31" s="120">
        <v>9.3903700918819458E-2</v>
      </c>
      <c r="AAA31" s="120">
        <v>9.3903700918819596E-2</v>
      </c>
      <c r="AAB31" s="120">
        <v>9.2805244779342738E-2</v>
      </c>
      <c r="AAC31" s="120">
        <v>9.2805244779342835E-2</v>
      </c>
      <c r="AAD31" s="120">
        <v>9.170611844087892E-2</v>
      </c>
      <c r="AAE31" s="120">
        <v>9.1706118440878975E-2</v>
      </c>
      <c r="AAF31" s="120">
        <v>9.0606387910199898E-2</v>
      </c>
      <c r="AAG31" s="120">
        <v>9.0606387910199912E-2</v>
      </c>
      <c r="AAH31" s="120">
        <v>8.9506121187160753E-2</v>
      </c>
      <c r="AAI31" s="120">
        <v>8.9506121187160739E-2</v>
      </c>
      <c r="AAJ31" s="120">
        <v>8.8405388315248648E-2</v>
      </c>
      <c r="AAK31" s="120">
        <v>8.8405388315248606E-2</v>
      </c>
      <c r="AAL31" s="120">
        <v>8.7304261433240327E-2</v>
      </c>
      <c r="AAM31" s="120">
        <v>8.7304261433240382E-2</v>
      </c>
      <c r="AAN31" s="120">
        <v>8.6202814827979507E-2</v>
      </c>
      <c r="AAO31" s="120">
        <v>8.6202814827979618E-2</v>
      </c>
      <c r="AAP31" s="120">
        <v>8.5101124988282456E-2</v>
      </c>
      <c r="AAQ31" s="120">
        <v>8.510112498828247E-2</v>
      </c>
      <c r="AAR31" s="120">
        <v>8.3999270659981543E-2</v>
      </c>
      <c r="AAS31" s="120">
        <v>8.3999270659981501E-2</v>
      </c>
      <c r="AAT31" s="120">
        <v>8.2897332902110613E-2</v>
      </c>
      <c r="AAU31" s="120">
        <v>8.2897332902110613E-2</v>
      </c>
      <c r="AAV31" s="120">
        <v>8.1795395144239877E-2</v>
      </c>
      <c r="AAW31" s="120">
        <v>8.179539514423971E-2</v>
      </c>
      <c r="AAX31" s="120">
        <v>8.069354324495856E-2</v>
      </c>
      <c r="AAY31" s="120">
        <v>8.0693543244958588E-2</v>
      </c>
      <c r="AAZ31" s="120">
        <v>7.9591865551511196E-2</v>
      </c>
      <c r="ABA31" s="120">
        <v>7.9591865551511182E-2</v>
      </c>
      <c r="ABB31" s="120">
        <v>7.8490452960580881E-2</v>
      </c>
      <c r="ABC31" s="120">
        <v>7.8490452960580923E-2</v>
      </c>
      <c r="ABD31" s="120">
        <v>7.7389398980218543E-2</v>
      </c>
      <c r="ABE31" s="120">
        <v>7.7389398980218391E-2</v>
      </c>
      <c r="ABF31" s="120">
        <v>7.6288799792908812E-2</v>
      </c>
      <c r="ABG31" s="120">
        <v>7.6288799792908757E-2</v>
      </c>
      <c r="ABH31" s="120">
        <v>7.5188754319763226E-2</v>
      </c>
      <c r="ABI31" s="120">
        <v>7.5188754319763296E-2</v>
      </c>
      <c r="ABJ31" s="120">
        <v>7.4089364285827172E-2</v>
      </c>
      <c r="ABK31" s="120">
        <v>7.4089364285827103E-2</v>
      </c>
      <c r="ABL31" s="120">
        <v>7.2990734286480827E-2</v>
      </c>
      <c r="ABM31" s="120">
        <v>7.2990734286480799E-2</v>
      </c>
      <c r="ABN31" s="120">
        <v>7.1892971854915E-2</v>
      </c>
      <c r="ABO31" s="120">
        <v>7.1892971854914986E-2</v>
      </c>
      <c r="ABP31" s="120">
        <v>7.079618753065374E-2</v>
      </c>
      <c r="ABQ31" s="120">
        <v>7.0796187530653767E-2</v>
      </c>
      <c r="ABR31" s="120">
        <v>6.9700494929093193E-2</v>
      </c>
      <c r="ABS31" s="120">
        <v>6.9700494929093332E-2</v>
      </c>
      <c r="ABT31" s="120">
        <v>6.8606010812019821E-2</v>
      </c>
      <c r="ABU31" s="120">
        <v>6.8606010812019808E-2</v>
      </c>
      <c r="ABV31" s="120">
        <v>6.7512855159064189E-2</v>
      </c>
      <c r="ABW31" s="120">
        <v>6.7512855159064092E-2</v>
      </c>
      <c r="ABX31" s="120">
        <v>6.642115124004333E-2</v>
      </c>
      <c r="ABY31" s="120">
        <v>6.6421151240043289E-2</v>
      </c>
      <c r="ABZ31" s="120">
        <v>6.5331025688134314E-2</v>
      </c>
      <c r="ACA31" s="120">
        <v>6.53310256881343E-2</v>
      </c>
      <c r="ACB31" s="120">
        <v>6.424260857381478E-2</v>
      </c>
      <c r="ACC31" s="120">
        <v>6.4242608573814725E-2</v>
      </c>
      <c r="ACD31" s="120">
        <v>6.3156033479499551E-2</v>
      </c>
      <c r="ACE31" s="120">
        <v>6.3156033479499663E-2</v>
      </c>
      <c r="ACF31" s="120">
        <v>6.2071437574791534E-2</v>
      </c>
      <c r="ACG31" s="120">
        <v>6.2071437574791527E-2</v>
      </c>
      <c r="ACH31" s="120">
        <v>6.0988961692255941E-2</v>
      </c>
      <c r="ACI31" s="120">
        <v>6.0988961692255879E-2</v>
      </c>
      <c r="ACJ31" s="120">
        <v>5.990875040361681E-2</v>
      </c>
      <c r="ACK31" s="120">
        <v>5.9908750403616789E-2</v>
      </c>
      <c r="ACL31" s="120">
        <v>5.883095209626274E-2</v>
      </c>
      <c r="ACM31" s="120">
        <v>5.8830952096262754E-2</v>
      </c>
      <c r="ACN31" s="120">
        <v>5.7755719049935962E-2</v>
      </c>
      <c r="ACO31" s="120">
        <v>5.7755719049935955E-2</v>
      </c>
      <c r="ACP31" s="120">
        <v>5.668320751346554E-2</v>
      </c>
      <c r="ACQ31" s="120">
        <v>5.6683207513465568E-2</v>
      </c>
      <c r="ACR31" s="120">
        <v>5.5613577781392282E-2</v>
      </c>
      <c r="ACS31" s="120">
        <v>5.5613577781392379E-2</v>
      </c>
      <c r="ACT31" s="120">
        <v>5.454699427031421E-2</v>
      </c>
      <c r="ACU31" s="120">
        <v>5.4546994270314245E-2</v>
      </c>
      <c r="ACV31" s="120">
        <v>5.3483625594766784E-2</v>
      </c>
      <c r="ACW31" s="120">
        <v>5.3483625594766805E-2</v>
      </c>
      <c r="ACX31" s="120">
        <v>5.2423644642433556E-2</v>
      </c>
      <c r="ACY31" s="120">
        <v>5.2423644642433584E-2</v>
      </c>
      <c r="ACZ31" s="120">
        <v>5.1367228648460189E-2</v>
      </c>
      <c r="ADA31" s="120">
        <v>5.136722864846021E-2</v>
      </c>
      <c r="ADB31" s="120">
        <v>5.0314559268627157E-2</v>
      </c>
      <c r="ADC31" s="120">
        <v>5.0314559268627115E-2</v>
      </c>
      <c r="ADD31" s="120">
        <v>4.9265822651109695E-2</v>
      </c>
      <c r="ADE31" s="120">
        <v>4.9265822651109667E-2</v>
      </c>
      <c r="ADF31" s="120">
        <v>4.8221209506531373E-2</v>
      </c>
      <c r="ADG31" s="120">
        <v>4.8221209506531401E-2</v>
      </c>
      <c r="ADH31" s="120">
        <v>4.7180915175987555E-2</v>
      </c>
      <c r="ADI31" s="120">
        <v>4.7180915175987527E-2</v>
      </c>
      <c r="ADJ31" s="120">
        <v>4.6145139696688611E-2</v>
      </c>
      <c r="ADK31" s="120">
        <v>4.6145139696688632E-2</v>
      </c>
      <c r="ADL31" s="120">
        <v>4.511408786484071E-2</v>
      </c>
      <c r="ADM31" s="120">
        <v>4.5114087864840738E-2</v>
      </c>
      <c r="ADN31" s="120">
        <v>4.4087969295346169E-2</v>
      </c>
      <c r="ADO31" s="120">
        <v>4.4087969295346183E-2</v>
      </c>
      <c r="ADP31" s="120">
        <v>4.3066998477872438E-2</v>
      </c>
      <c r="ADQ31" s="120">
        <v>4.3066998477872431E-2</v>
      </c>
      <c r="ADR31" s="120">
        <v>4.2051394828797488E-2</v>
      </c>
      <c r="ADS31" s="120">
        <v>4.2051394828797446E-2</v>
      </c>
      <c r="ADT31" s="120">
        <v>4.1041382738497556E-2</v>
      </c>
      <c r="ADU31" s="120">
        <v>4.1041382738497521E-2</v>
      </c>
      <c r="ADV31" s="120">
        <v>4.0037191613399463E-2</v>
      </c>
      <c r="ADW31" s="120">
        <v>4.0037191613399511E-2</v>
      </c>
      <c r="ADX31" s="120">
        <v>3.9039055912171362E-2</v>
      </c>
      <c r="ADY31" s="120">
        <v>3.9039055912171355E-2</v>
      </c>
      <c r="ADZ31" s="120">
        <v>3.80472151753719E-2</v>
      </c>
      <c r="AEA31" s="120">
        <v>3.8047215175371886E-2</v>
      </c>
      <c r="AEB31" s="120">
        <v>3.706191404782605E-2</v>
      </c>
      <c r="AEC31" s="120">
        <v>3.706191404782605E-2</v>
      </c>
      <c r="AED31" s="120">
        <v>3.6083402292934143E-2</v>
      </c>
      <c r="AEE31" s="120">
        <v>3.6083402292934129E-2</v>
      </c>
      <c r="AEF31" s="120">
        <v>3.5111934798057666E-2</v>
      </c>
      <c r="AEG31" s="120">
        <v>3.5111934798057708E-2</v>
      </c>
      <c r="AEH31" s="120">
        <v>3.4147771570060097E-2</v>
      </c>
      <c r="AEI31" s="120">
        <v>3.4147771570060118E-2</v>
      </c>
      <c r="AEJ31" s="120">
        <v>3.3191177720004419E-2</v>
      </c>
      <c r="AEK31" s="120">
        <v>3.3191177720004413E-2</v>
      </c>
      <c r="AEL31" s="120">
        <v>3.2242423435938736E-2</v>
      </c>
      <c r="AEM31" s="120">
        <v>3.2242423435938736E-2</v>
      </c>
      <c r="AEN31" s="120">
        <v>3.130178394261348E-2</v>
      </c>
      <c r="AEO31" s="120">
        <v>3.1301783942613452E-2</v>
      </c>
      <c r="AEP31" s="120">
        <v>3.0369539446891209E-2</v>
      </c>
      <c r="AEQ31" s="120">
        <v>3.0369539446891219E-2</v>
      </c>
      <c r="AER31" s="120">
        <v>2.9445975067516457E-2</v>
      </c>
      <c r="AES31" s="120">
        <v>2.944597506751645E-2</v>
      </c>
      <c r="AET31" s="120">
        <v>2.8531380747815645E-2</v>
      </c>
      <c r="AEU31" s="120">
        <v>2.8531380747815697E-2</v>
      </c>
      <c r="AEV31" s="120">
        <v>2.762605114979497E-2</v>
      </c>
      <c r="AEW31" s="120">
        <v>2.7626051149794967E-2</v>
      </c>
      <c r="AEX31" s="120">
        <v>2.6730285527994137E-2</v>
      </c>
      <c r="AEY31" s="120">
        <v>2.6730285527994155E-2</v>
      </c>
      <c r="AEZ31" s="120">
        <v>2.5844387581341662E-2</v>
      </c>
      <c r="AFA31" s="120">
        <v>2.5844387581341683E-2</v>
      </c>
      <c r="AFB31" s="120">
        <v>2.4968665281135286E-2</v>
      </c>
      <c r="AFC31" s="120">
        <v>2.4968665281135276E-2</v>
      </c>
      <c r="AFD31" s="120">
        <v>2.4103430673146919E-2</v>
      </c>
      <c r="AFE31" s="120">
        <v>2.4103430673146922E-2</v>
      </c>
      <c r="AFF31" s="120">
        <v>2.3248999651720524E-2</v>
      </c>
      <c r="AFG31" s="120">
        <v>2.3248999651720531E-2</v>
      </c>
      <c r="AFH31" s="120">
        <v>2.2405691703594122E-2</v>
      </c>
      <c r="AFI31" s="120">
        <v>2.2405691703594133E-2</v>
      </c>
      <c r="AFJ31" s="120">
        <v>2.1573829619037893E-2</v>
      </c>
      <c r="AFK31" s="120">
        <v>2.1573829619037928E-2</v>
      </c>
      <c r="AFL31" s="120">
        <v>2.075373916775371E-2</v>
      </c>
      <c r="AFM31" s="120">
        <v>2.0753739167753704E-2</v>
      </c>
      <c r="AFN31" s="120">
        <v>1.9945748736834332E-2</v>
      </c>
      <c r="AFO31" s="120">
        <v>1.9945748736834353E-2</v>
      </c>
      <c r="AFP31" s="120">
        <v>1.9150188927929124E-2</v>
      </c>
      <c r="AFQ31" s="120">
        <v>1.9150188927929114E-2</v>
      </c>
      <c r="AFR31" s="120">
        <v>1.8367392110610607E-2</v>
      </c>
      <c r="AFS31" s="120">
        <v>1.83673921106106E-2</v>
      </c>
      <c r="AFT31" s="120">
        <v>1.7597691928785755E-2</v>
      </c>
      <c r="AFU31" s="120">
        <v>1.7597691928785738E-2</v>
      </c>
      <c r="AFV31" s="120">
        <v>1.6841422756845085E-2</v>
      </c>
      <c r="AFW31" s="120">
        <v>1.6841422756845085E-2</v>
      </c>
      <c r="AFX31" s="120">
        <v>1.6098919102099145E-2</v>
      </c>
      <c r="AFY31" s="120">
        <v>1.6098919102099134E-2</v>
      </c>
      <c r="AFZ31" s="120">
        <v>1.5370514949913794E-2</v>
      </c>
      <c r="AGA31" s="120">
        <v>1.5370514949913806E-2</v>
      </c>
      <c r="AGB31" s="120">
        <v>1.4656543047830036E-2</v>
      </c>
      <c r="AGC31" s="120">
        <v>1.4656543047830027E-2</v>
      </c>
      <c r="AGD31" s="120">
        <v>1.3957334124842392E-2</v>
      </c>
      <c r="AGE31" s="120">
        <v>1.3957334124842395E-2</v>
      </c>
      <c r="AGF31" s="120">
        <v>1.327321604191925E-2</v>
      </c>
      <c r="AGG31" s="120">
        <v>1.3273216041919247E-2</v>
      </c>
      <c r="AGH31" s="120">
        <v>1.2604512869782366E-2</v>
      </c>
      <c r="AGI31" s="120">
        <v>1.2604512869782357E-2</v>
      </c>
      <c r="AGJ31" s="120">
        <v>1.1951543889931042E-2</v>
      </c>
      <c r="AGK31" s="120">
        <v>1.1951543889931054E-2</v>
      </c>
      <c r="AGL31" s="120">
        <v>1.1314622514903814E-2</v>
      </c>
      <c r="AGM31" s="120">
        <v>1.1314622514903826E-2</v>
      </c>
      <c r="AGN31" s="120">
        <v>1.0694055123829423E-2</v>
      </c>
      <c r="AGO31" s="120">
        <v>1.069405512382942E-2</v>
      </c>
      <c r="AGP31" s="120">
        <v>1.0090139809438578E-2</v>
      </c>
      <c r="AGQ31" s="120">
        <v>1.0090139809438587E-2</v>
      </c>
      <c r="AGR31" s="120">
        <v>9.5031650329022062E-3</v>
      </c>
      <c r="AGS31" s="120">
        <v>9.5031650329022131E-3</v>
      </c>
      <c r="AGT31" s="120">
        <v>8.9334081831442379E-3</v>
      </c>
      <c r="AGU31" s="120">
        <v>8.9334081831442449E-3</v>
      </c>
      <c r="AGV31" s="120">
        <v>8.3811340376668021E-3</v>
      </c>
      <c r="AGW31" s="120">
        <v>8.3811340376668073E-3</v>
      </c>
      <c r="AGX31" s="120">
        <v>7.8465931224397517E-3</v>
      </c>
      <c r="AGY31" s="120">
        <v>7.8465931224397552E-3</v>
      </c>
      <c r="AGZ31" s="120">
        <v>7.330019969069089E-3</v>
      </c>
      <c r="AHA31" s="120">
        <v>7.3300199690690872E-3</v>
      </c>
      <c r="AHB31" s="120">
        <v>6.8316312682942613E-3</v>
      </c>
      <c r="AHC31" s="120">
        <v>6.8316312682942647E-3</v>
      </c>
      <c r="AHD31" s="120">
        <v>6.3516239199018333E-3</v>
      </c>
      <c r="AHE31" s="120">
        <v>6.3516239199018299E-3</v>
      </c>
      <c r="AHF31" s="120">
        <v>5.8901729804132566E-3</v>
      </c>
      <c r="AHG31" s="120">
        <v>5.8901729804132557E-3</v>
      </c>
      <c r="AHH31" s="120">
        <v>5.4474295114444789E-3</v>
      </c>
      <c r="AHI31" s="120">
        <v>5.4474295114444824E-3</v>
      </c>
      <c r="AHJ31" s="120">
        <v>5.0235183334827209E-3</v>
      </c>
      <c r="AHK31" s="120">
        <v>5.0235183334827209E-3</v>
      </c>
      <c r="AHL31" s="120">
        <v>4.6185356920239269E-3</v>
      </c>
      <c r="AHM31" s="120">
        <v>4.618535692023933E-3</v>
      </c>
      <c r="AHN31" s="120">
        <v>4.2325468456092981E-3</v>
      </c>
      <c r="AHO31" s="120">
        <v>4.2325468456092981E-3</v>
      </c>
      <c r="AHP31" s="120">
        <v>3.8655835883383248E-3</v>
      </c>
      <c r="AHQ31" s="120">
        <v>3.8655835883383257E-3</v>
      </c>
      <c r="AHR31" s="120">
        <v>3.5176417229701548E-3</v>
      </c>
      <c r="AHS31" s="120">
        <v>3.5176417229701579E-3</v>
      </c>
      <c r="AHT31" s="120">
        <v>3.1886785048038917E-3</v>
      </c>
      <c r="AHU31" s="120">
        <v>3.1886785048038943E-3</v>
      </c>
      <c r="AHV31" s="120">
        <v>2.8786100812009307E-3</v>
      </c>
      <c r="AHW31" s="120">
        <v>2.8786100812009307E-3</v>
      </c>
      <c r="AHX31" s="120">
        <v>2.5873089569213069E-3</v>
      </c>
      <c r="AHY31" s="120">
        <v>2.5873089569213082E-3</v>
      </c>
      <c r="AHZ31" s="120">
        <v>2.3146015214254908E-3</v>
      </c>
      <c r="AIA31" s="120">
        <v>2.3146015214254934E-3</v>
      </c>
      <c r="AIB31" s="120">
        <v>2.0602656809630745E-3</v>
      </c>
      <c r="AIC31" s="120">
        <v>2.0602656809630749E-3</v>
      </c>
      <c r="AID31" s="120">
        <v>1.8240286456271996E-3</v>
      </c>
      <c r="AIE31" s="120">
        <v>1.8240286456271992E-3</v>
      </c>
      <c r="AIF31" s="120">
        <v>1.6055649295642416E-3</v>
      </c>
      <c r="AIG31" s="120">
        <v>1.6055649295642405E-3</v>
      </c>
      <c r="AIH31" s="120">
        <v>1.4044946311139561E-3</v>
      </c>
      <c r="AII31" s="120">
        <v>1.4044946311139572E-3</v>
      </c>
      <c r="AIJ31" s="120">
        <v>1.2203820686775509E-3</v>
      </c>
      <c r="AIK31" s="120">
        <v>1.2203820686775507E-3</v>
      </c>
      <c r="AIL31" s="120">
        <v>1.0527348573533444E-3</v>
      </c>
      <c r="AIM31" s="120">
        <v>1.0527348573533444E-3</v>
      </c>
      <c r="AIN31" s="120">
        <v>9.01003520521942E-4</v>
      </c>
      <c r="AIO31" s="120">
        <v>9.0100352052194211E-4</v>
      </c>
      <c r="AIP31" s="120">
        <v>7.6458173915504768E-4</v>
      </c>
      <c r="AIQ31" s="120">
        <v>7.6458173915504757E-4</v>
      </c>
      <c r="AIR31" s="120">
        <v>6.4280734905070274E-4</v>
      </c>
      <c r="AIS31" s="120">
        <v>6.428073490507035E-4</v>
      </c>
      <c r="AIT31" s="120">
        <v>5.3496420164989152E-4</v>
      </c>
      <c r="AIU31" s="120">
        <v>5.3496420164989217E-4</v>
      </c>
      <c r="AIV31" s="120">
        <v>4.402850065139684E-4</v>
      </c>
      <c r="AIW31" s="120">
        <v>4.402850065139683E-4</v>
      </c>
      <c r="AIX31" s="120">
        <v>3.5795527161316509E-4</v>
      </c>
      <c r="AIY31" s="120">
        <v>3.5795527161316531E-4</v>
      </c>
      <c r="AIZ31" s="120">
        <v>2.8711844966164033E-4</v>
      </c>
      <c r="AJA31" s="120">
        <v>2.8711844966164022E-4</v>
      </c>
      <c r="AJB31" s="120">
        <v>2.2688238288328056E-4</v>
      </c>
      <c r="AJC31" s="120">
        <v>2.2688238288328061E-4</v>
      </c>
      <c r="AJD31" s="120">
        <v>1.7632711255144299E-4</v>
      </c>
      <c r="AJE31" s="120">
        <v>1.7632711255144304E-4</v>
      </c>
      <c r="AJF31" s="120">
        <v>1.3451408092849537E-4</v>
      </c>
      <c r="AJG31" s="120">
        <v>1.3451408092849532E-4</v>
      </c>
      <c r="AJH31" s="120">
        <v>1.0049669926914806E-4</v>
      </c>
      <c r="AJI31" s="120">
        <v>1.0049669926914806E-4</v>
      </c>
      <c r="AJJ31" s="120">
        <v>7.3332183969487819E-5</v>
      </c>
      <c r="AJK31" s="120">
        <v>7.3332183969487819E-5</v>
      </c>
      <c r="AJL31" s="120">
        <v>5.209447200793526E-5</v>
      </c>
      <c r="AJM31" s="120">
        <v>5.2094472007935266E-5</v>
      </c>
      <c r="AJN31" s="120">
        <v>3.5887916129517805E-5</v>
      </c>
      <c r="AJO31" s="120">
        <v>3.5887916129517805E-5</v>
      </c>
      <c r="AJP31" s="120">
        <v>2.3861331676755526E-5</v>
      </c>
      <c r="AJQ31" s="120">
        <v>2.3861331676755523E-5</v>
      </c>
      <c r="AJR31" s="120">
        <v>1.5221826110689562E-5</v>
      </c>
      <c r="AJS31" s="120">
        <v>1.5221826110689561E-5</v>
      </c>
      <c r="AJT31" s="120">
        <v>9.2476999213886302E-6</v>
      </c>
      <c r="AJU31" s="120">
        <v>9.2476999213886302E-6</v>
      </c>
      <c r="AJV31" s="120">
        <v>5.2995817441114923E-6</v>
      </c>
      <c r="AJW31" s="120">
        <v>5.2995817441114923E-6</v>
      </c>
      <c r="AJX31" s="120">
        <v>2.8288777684792876E-6</v>
      </c>
      <c r="AJY31" s="120">
        <v>2.828877768479288E-6</v>
      </c>
      <c r="AJZ31" s="120">
        <v>1.382612026645802E-6</v>
      </c>
      <c r="AKA31" s="120">
        <v>1.382612026645802E-6</v>
      </c>
      <c r="AKB31" s="120">
        <v>6.0385355027392507E-7</v>
      </c>
      <c r="AKC31" s="120">
        <v>6.0385355027392496E-7</v>
      </c>
      <c r="AKD31" s="120">
        <v>2.2721360437572E-7</v>
      </c>
      <c r="AKE31" s="120">
        <v>2.2721360437572002E-7</v>
      </c>
      <c r="AKF31" s="120">
        <v>6.9383531808853149E-8</v>
      </c>
      <c r="AKG31" s="120">
        <v>6.9383531808853149E-8</v>
      </c>
      <c r="AKH31" s="120">
        <v>1.5366822481155396E-8</v>
      </c>
      <c r="AKI31" s="120">
        <v>1.5366822481155396E-8</v>
      </c>
      <c r="AKJ31" s="120">
        <v>1.862645149230957E-9</v>
      </c>
      <c r="AKK31" s="120" t="s">
        <v>105</v>
      </c>
      <c r="AKL31" s="120" t="s">
        <v>105</v>
      </c>
      <c r="AKM31" s="120" t="s">
        <v>105</v>
      </c>
      <c r="AKN31" s="120" t="s">
        <v>105</v>
      </c>
      <c r="AKO31" s="120" t="s">
        <v>105</v>
      </c>
      <c r="AKP31" s="120" t="s">
        <v>105</v>
      </c>
      <c r="AKQ31" s="120" t="s">
        <v>105</v>
      </c>
      <c r="AKR31" s="120" t="s">
        <v>105</v>
      </c>
      <c r="AKS31" s="120" t="s">
        <v>105</v>
      </c>
      <c r="AKT31" s="120" t="s">
        <v>105</v>
      </c>
      <c r="AKU31" s="120" t="s">
        <v>105</v>
      </c>
      <c r="AKV31" s="120" t="s">
        <v>105</v>
      </c>
      <c r="AKW31" s="120" t="s">
        <v>105</v>
      </c>
      <c r="AKX31" s="120" t="s">
        <v>105</v>
      </c>
      <c r="AKY31" s="120" t="s">
        <v>105</v>
      </c>
      <c r="AKZ31" s="120" t="s">
        <v>105</v>
      </c>
      <c r="ALA31" s="120" t="s">
        <v>105</v>
      </c>
      <c r="ALB31" s="120" t="s">
        <v>105</v>
      </c>
      <c r="ALC31" s="120" t="s">
        <v>105</v>
      </c>
      <c r="ALD31" s="120" t="s">
        <v>105</v>
      </c>
      <c r="ALE31" s="120" t="s">
        <v>105</v>
      </c>
      <c r="ALF31" s="120" t="s">
        <v>105</v>
      </c>
      <c r="ALG31" s="120" t="s">
        <v>105</v>
      </c>
      <c r="ALH31" s="120" t="s">
        <v>105</v>
      </c>
      <c r="ALI31" s="120" t="s">
        <v>105</v>
      </c>
      <c r="ALJ31" s="120" t="s">
        <v>105</v>
      </c>
      <c r="ALK31" s="120" t="s">
        <v>105</v>
      </c>
      <c r="ALL31" s="120" t="s">
        <v>105</v>
      </c>
      <c r="ALM31" s="120" t="s">
        <v>105</v>
      </c>
      <c r="ALN31" s="120"/>
    </row>
    <row r="32" spans="1:1002" hidden="1">
      <c r="A32" s="119">
        <v>31</v>
      </c>
      <c r="B32" s="120">
        <v>0.34302264664430032</v>
      </c>
      <c r="C32" s="120">
        <v>0.34253993665041299</v>
      </c>
      <c r="D32" s="120">
        <v>0.34254003263412391</v>
      </c>
      <c r="E32" s="120">
        <v>0.34205630686938787</v>
      </c>
      <c r="F32" s="120">
        <v>0.34205640111382624</v>
      </c>
      <c r="G32" s="120">
        <v>0.34157165627349034</v>
      </c>
      <c r="H32" s="120">
        <v>0.34157174880273411</v>
      </c>
      <c r="I32" s="120">
        <v>0.34108598156900582</v>
      </c>
      <c r="J32" s="120">
        <v>0.34108607240692046</v>
      </c>
      <c r="K32" s="120">
        <v>0.34059927944892243</v>
      </c>
      <c r="L32" s="120">
        <v>0.34059936861916396</v>
      </c>
      <c r="M32" s="120">
        <v>0.34011154659289006</v>
      </c>
      <c r="N32" s="120">
        <v>0.34011163411890399</v>
      </c>
      <c r="O32" s="120">
        <v>0.33962277966717452</v>
      </c>
      <c r="P32" s="120">
        <v>0.3396228655721969</v>
      </c>
      <c r="Q32" s="120">
        <v>0.33913297532461489</v>
      </c>
      <c r="R32" s="120">
        <v>0.33913305963167156</v>
      </c>
      <c r="S32" s="120">
        <v>0.33864213020457939</v>
      </c>
      <c r="T32" s="120">
        <v>0.33864221293648661</v>
      </c>
      <c r="U32" s="120">
        <v>0.33815024093292007</v>
      </c>
      <c r="V32" s="120">
        <v>0.33815032211228779</v>
      </c>
      <c r="W32" s="120">
        <v>0.33765730412193606</v>
      </c>
      <c r="X32" s="120">
        <v>0.33765738377116328</v>
      </c>
      <c r="Y32" s="120">
        <v>0.3371633163703241</v>
      </c>
      <c r="Z32" s="120">
        <v>0.33716339451160121</v>
      </c>
      <c r="AA32" s="120">
        <v>0.33666827426313733</v>
      </c>
      <c r="AB32" s="120">
        <v>0.33666835091844977</v>
      </c>
      <c r="AC32" s="120">
        <v>0.33617217437174612</v>
      </c>
      <c r="AD32" s="120">
        <v>0.33617224956286934</v>
      </c>
      <c r="AE32" s="120">
        <v>0.33567501325379129</v>
      </c>
      <c r="AF32" s="120">
        <v>0.3356750870022962</v>
      </c>
      <c r="AG32" s="120">
        <v>0.33517678745314577</v>
      </c>
      <c r="AH32" s="120">
        <v>0.33517685978039535</v>
      </c>
      <c r="AI32" s="120">
        <v>0.3346774934998713</v>
      </c>
      <c r="AJ32" s="120">
        <v>0.33467756442702351</v>
      </c>
      <c r="AK32" s="120">
        <v>0.33417712791017751</v>
      </c>
      <c r="AL32" s="120">
        <v>0.33417719745818464</v>
      </c>
      <c r="AM32" s="120">
        <v>0.33367568718638013</v>
      </c>
      <c r="AN32" s="120">
        <v>0.3336757553759887</v>
      </c>
      <c r="AO32" s="120">
        <v>0.33317316781686024</v>
      </c>
      <c r="AP32" s="120">
        <v>0.33317323466861332</v>
      </c>
      <c r="AQ32" s="120">
        <v>0.33266956627602395</v>
      </c>
      <c r="AR32" s="120">
        <v>0.33266963181026066</v>
      </c>
      <c r="AS32" s="120">
        <v>0.33216487902426378</v>
      </c>
      <c r="AT32" s="120">
        <v>0.33216494326111973</v>
      </c>
      <c r="AU32" s="120">
        <v>0.33165910250791586</v>
      </c>
      <c r="AV32" s="120">
        <v>0.3316591654673241</v>
      </c>
      <c r="AW32" s="120">
        <v>0.33115223315922243</v>
      </c>
      <c r="AX32" s="120">
        <v>0.33115229486091347</v>
      </c>
      <c r="AY32" s="120">
        <v>0.33064426739629099</v>
      </c>
      <c r="AZ32" s="120">
        <v>0.33064432785979381</v>
      </c>
      <c r="BA32" s="120">
        <v>0.33013520162305826</v>
      </c>
      <c r="BB32" s="120">
        <v>0.33013526086770023</v>
      </c>
      <c r="BC32" s="120">
        <v>0.32962503222924822</v>
      </c>
      <c r="BD32" s="120">
        <v>0.32962509027415732</v>
      </c>
      <c r="BE32" s="120">
        <v>0.32911375559033623</v>
      </c>
      <c r="BF32" s="120">
        <v>0.32911381245443999</v>
      </c>
      <c r="BG32" s="120">
        <v>0.32860136806751217</v>
      </c>
      <c r="BH32" s="120">
        <v>0.32860142376953833</v>
      </c>
      <c r="BI32" s="120">
        <v>0.32808786600763995</v>
      </c>
      <c r="BJ32" s="120">
        <v>0.32808792056611918</v>
      </c>
      <c r="BK32" s="120">
        <v>0.32757324574322377</v>
      </c>
      <c r="BL32" s="120">
        <v>0.32757329917648736</v>
      </c>
      <c r="BM32" s="120">
        <v>0.32705750359237107</v>
      </c>
      <c r="BN32" s="120">
        <v>0.32705755591855418</v>
      </c>
      <c r="BO32" s="120">
        <v>0.3265406358587547</v>
      </c>
      <c r="BP32" s="120">
        <v>0.32654068709579548</v>
      </c>
      <c r="BQ32" s="120">
        <v>0.32602263883158106</v>
      </c>
      <c r="BR32" s="120">
        <v>0.32602268899722192</v>
      </c>
      <c r="BS32" s="120">
        <v>0.32550350878555123</v>
      </c>
      <c r="BT32" s="120">
        <v>0.32550355789733992</v>
      </c>
      <c r="BU32" s="120">
        <v>0.3249832419808299</v>
      </c>
      <c r="BV32" s="120">
        <v>0.3249832900561192</v>
      </c>
      <c r="BW32" s="120">
        <v>0.3244618346630091</v>
      </c>
      <c r="BX32" s="120">
        <v>0.32446188171895851</v>
      </c>
      <c r="BY32" s="120">
        <v>0.32393928306307729</v>
      </c>
      <c r="BZ32" s="120">
        <v>0.32393932911665296</v>
      </c>
      <c r="CA32" s="120">
        <v>0.32341558339738324</v>
      </c>
      <c r="CB32" s="120">
        <v>0.32341562846536054</v>
      </c>
      <c r="CC32" s="120">
        <v>0.32289073186760614</v>
      </c>
      <c r="CD32" s="120">
        <v>0.32289077596656829</v>
      </c>
      <c r="CE32" s="120">
        <v>0.3223647246607253</v>
      </c>
      <c r="CF32" s="120">
        <v>0.32236476780706402</v>
      </c>
      <c r="CG32" s="120">
        <v>0.32183755794898361</v>
      </c>
      <c r="CH32" s="120">
        <v>0.32183760015890323</v>
      </c>
      <c r="CI32" s="120">
        <v>0.3213092278898646</v>
      </c>
      <c r="CJ32" s="120">
        <v>0.32130926917937902</v>
      </c>
      <c r="CK32" s="120">
        <v>0.32077973062605752</v>
      </c>
      <c r="CL32" s="120">
        <v>0.32077977101099336</v>
      </c>
      <c r="CM32" s="120">
        <v>0.32024906228542976</v>
      </c>
      <c r="CN32" s="120">
        <v>0.32024910178142552</v>
      </c>
      <c r="CO32" s="120">
        <v>0.31971721898099886</v>
      </c>
      <c r="CP32" s="120">
        <v>0.31971725760350744</v>
      </c>
      <c r="CQ32" s="120">
        <v>0.31918419681090343</v>
      </c>
      <c r="CR32" s="120">
        <v>0.31918423457519218</v>
      </c>
      <c r="CS32" s="120">
        <v>0.31864999185837872</v>
      </c>
      <c r="CT32" s="120">
        <v>0.31865002877953086</v>
      </c>
      <c r="CU32" s="120">
        <v>0.31811460019172827</v>
      </c>
      <c r="CV32" s="120">
        <v>0.31811463628464276</v>
      </c>
      <c r="CW32" s="120">
        <v>0.31757801786429846</v>
      </c>
      <c r="CX32" s="120">
        <v>0.31757805314369203</v>
      </c>
      <c r="CY32" s="120">
        <v>0.31704024091445582</v>
      </c>
      <c r="CZ32" s="120">
        <v>0.31704027539486379</v>
      </c>
      <c r="DA32" s="120">
        <v>0.3165012653655625</v>
      </c>
      <c r="DB32" s="120">
        <v>0.31650129906133834</v>
      </c>
      <c r="DC32" s="120">
        <v>0.31596108722595218</v>
      </c>
      <c r="DD32" s="120">
        <v>0.31596112015126931</v>
      </c>
      <c r="DE32" s="120">
        <v>0.31541970248890749</v>
      </c>
      <c r="DF32" s="120">
        <v>0.31541973465776202</v>
      </c>
      <c r="DG32" s="120">
        <v>0.31487710713264194</v>
      </c>
      <c r="DH32" s="120">
        <v>0.31487713855885069</v>
      </c>
      <c r="DI32" s="120">
        <v>0.31433329712027702</v>
      </c>
      <c r="DJ32" s="120">
        <v>0.31433332781747975</v>
      </c>
      <c r="DK32" s="120">
        <v>0.31378826839982304</v>
      </c>
      <c r="DL32" s="120">
        <v>0.31378829838148492</v>
      </c>
      <c r="DM32" s="120">
        <v>0.31324201690416292</v>
      </c>
      <c r="DN32" s="120">
        <v>0.3132420461835721</v>
      </c>
      <c r="DO32" s="120">
        <v>0.31269453855103041</v>
      </c>
      <c r="DP32" s="120">
        <v>0.31269456714130206</v>
      </c>
      <c r="DQ32" s="120">
        <v>0.31214582924299911</v>
      </c>
      <c r="DR32" s="120">
        <v>0.31214585715707566</v>
      </c>
      <c r="DS32" s="120">
        <v>0.31159588486746259</v>
      </c>
      <c r="DT32" s="120">
        <v>0.3115959121181141</v>
      </c>
      <c r="DU32" s="120">
        <v>0.31104470129662326</v>
      </c>
      <c r="DV32" s="120">
        <v>0.31104472789644955</v>
      </c>
      <c r="DW32" s="120">
        <v>0.31049227438747717</v>
      </c>
      <c r="DX32" s="120">
        <v>0.3104923003489079</v>
      </c>
      <c r="DY32" s="120">
        <v>0.30993859998180373</v>
      </c>
      <c r="DZ32" s="120">
        <v>0.30993862531709904</v>
      </c>
      <c r="EA32" s="120">
        <v>0.30938367390615251</v>
      </c>
      <c r="EB32" s="120">
        <v>0.30938369862740611</v>
      </c>
      <c r="EC32" s="120">
        <v>0.30882749197183607</v>
      </c>
      <c r="ED32" s="120">
        <v>0.30882751609097392</v>
      </c>
      <c r="EE32" s="120">
        <v>0.30827004997491914</v>
      </c>
      <c r="EF32" s="120">
        <v>0.30827007350370345</v>
      </c>
      <c r="EG32" s="120">
        <v>0.30771134369621506</v>
      </c>
      <c r="EH32" s="120">
        <v>0.30771136664624221</v>
      </c>
      <c r="EI32" s="120">
        <v>0.30715136890127626</v>
      </c>
      <c r="EJ32" s="120">
        <v>0.30715139128397867</v>
      </c>
      <c r="EK32" s="120">
        <v>0.3065901213403896</v>
      </c>
      <c r="EL32" s="120">
        <v>0.30659014316704003</v>
      </c>
      <c r="EM32" s="120">
        <v>0.30602759674857638</v>
      </c>
      <c r="EN32" s="120">
        <v>0.30602761803028422</v>
      </c>
      <c r="EO32" s="120">
        <v>0.30546379084558883</v>
      </c>
      <c r="EP32" s="120">
        <v>0.30546381159330477</v>
      </c>
      <c r="EQ32" s="120">
        <v>0.30489869933590835</v>
      </c>
      <c r="ER32" s="120">
        <v>0.30489871956042408</v>
      </c>
      <c r="ES32" s="120">
        <v>0.30433231790874843</v>
      </c>
      <c r="ET32" s="120">
        <v>0.30433233762069783</v>
      </c>
      <c r="EU32" s="120">
        <v>0.30376464223805605</v>
      </c>
      <c r="EV32" s="120">
        <v>0.30376466144791708</v>
      </c>
      <c r="EW32" s="120">
        <v>0.30319566798251751</v>
      </c>
      <c r="EX32" s="120">
        <v>0.30319568670061225</v>
      </c>
      <c r="EY32" s="120">
        <v>0.30262539078556222</v>
      </c>
      <c r="EZ32" s="120">
        <v>0.30262540902205942</v>
      </c>
      <c r="FA32" s="120">
        <v>0.30205380627537115</v>
      </c>
      <c r="FB32" s="120">
        <v>0.30205382404028602</v>
      </c>
      <c r="FC32" s="120">
        <v>0.30148091006488464</v>
      </c>
      <c r="FD32" s="120">
        <v>0.30148092736808124</v>
      </c>
      <c r="FE32" s="120">
        <v>0.30090669775181428</v>
      </c>
      <c r="FF32" s="120">
        <v>0.30090671460300672</v>
      </c>
      <c r="FG32" s="120">
        <v>0.3003311649186563</v>
      </c>
      <c r="FH32" s="120">
        <v>0.30033118132740771</v>
      </c>
      <c r="FI32" s="120">
        <v>0.29975430713270318</v>
      </c>
      <c r="FJ32" s="120">
        <v>0.2997543231084297</v>
      </c>
      <c r="FK32" s="120">
        <v>0.29917611994606036</v>
      </c>
      <c r="FL32" s="120">
        <v>0.29917613549803224</v>
      </c>
      <c r="FM32" s="120">
        <v>0.29859659889566664</v>
      </c>
      <c r="FN32" s="120">
        <v>0.29859661403300719</v>
      </c>
      <c r="FO32" s="120">
        <v>0.29801573950331134</v>
      </c>
      <c r="FP32" s="120">
        <v>0.29801575423499932</v>
      </c>
      <c r="FQ32" s="120">
        <v>0.29743353727565663</v>
      </c>
      <c r="FR32" s="120">
        <v>0.29743355161052909</v>
      </c>
      <c r="FS32" s="120">
        <v>0.29684998770426346</v>
      </c>
      <c r="FT32" s="120">
        <v>0.29685000165101361</v>
      </c>
      <c r="FU32" s="120">
        <v>0.29626508626561388</v>
      </c>
      <c r="FV32" s="120">
        <v>0.29626509983279692</v>
      </c>
      <c r="FW32" s="120">
        <v>0.29567882842114279</v>
      </c>
      <c r="FX32" s="120">
        <v>0.29567884161717206</v>
      </c>
      <c r="FY32" s="120">
        <v>0.29509120961726593</v>
      </c>
      <c r="FZ32" s="120">
        <v>0.29509122245041847</v>
      </c>
      <c r="GA32" s="120">
        <v>0.29450222528541303</v>
      </c>
      <c r="GB32" s="120">
        <v>0.29450223776382811</v>
      </c>
      <c r="GC32" s="120">
        <v>0.29391187084206294</v>
      </c>
      <c r="GD32" s="120">
        <v>0.29391188297374421</v>
      </c>
      <c r="GE32" s="120">
        <v>0.29332014168878001</v>
      </c>
      <c r="GF32" s="120">
        <v>0.29332015348159807</v>
      </c>
      <c r="GG32" s="120">
        <v>0.29272703321225524</v>
      </c>
      <c r="GH32" s="120">
        <v>0.29272704467394528</v>
      </c>
      <c r="GI32" s="120">
        <v>0.29213254078434536</v>
      </c>
      <c r="GJ32" s="120">
        <v>0.29213255192251292</v>
      </c>
      <c r="GK32" s="120">
        <v>0.29153665976212001</v>
      </c>
      <c r="GL32" s="120">
        <v>0.2915366705842396</v>
      </c>
      <c r="GM32" s="120">
        <v>0.29093938548790699</v>
      </c>
      <c r="GN32" s="120">
        <v>0.29093939600132396</v>
      </c>
      <c r="GO32" s="120">
        <v>0.29034071328934524</v>
      </c>
      <c r="GP32" s="120">
        <v>0.29034072350127665</v>
      </c>
      <c r="GQ32" s="120">
        <v>0.28974063847943182</v>
      </c>
      <c r="GR32" s="120">
        <v>0.28974064839696972</v>
      </c>
      <c r="GS32" s="120">
        <v>0.28913915635658272</v>
      </c>
      <c r="GT32" s="120">
        <v>0.28913916598669187</v>
      </c>
      <c r="GU32" s="120">
        <v>0.28853626220468703</v>
      </c>
      <c r="GV32" s="120">
        <v>0.28853627155420958</v>
      </c>
      <c r="GW32" s="120">
        <v>0.28793195129317006</v>
      </c>
      <c r="GX32" s="120">
        <v>0.2879319603688244</v>
      </c>
      <c r="GY32" s="120">
        <v>0.28732621887705534</v>
      </c>
      <c r="GZ32" s="120">
        <v>0.28732622768543992</v>
      </c>
      <c r="HA32" s="120">
        <v>0.28671906019703497</v>
      </c>
      <c r="HB32" s="120">
        <v>0.28671906874462638</v>
      </c>
      <c r="HC32" s="120">
        <v>0.28611047047953497</v>
      </c>
      <c r="HD32" s="120">
        <v>0.28611047877269269</v>
      </c>
      <c r="HE32" s="120">
        <v>0.28550044493679205</v>
      </c>
      <c r="HF32" s="120">
        <v>0.2855004529817583</v>
      </c>
      <c r="HG32" s="120">
        <v>0.28488897876693076</v>
      </c>
      <c r="HH32" s="120">
        <v>0.28488898656982986</v>
      </c>
      <c r="HI32" s="120">
        <v>0.28427606715403897</v>
      </c>
      <c r="HJ32" s="120">
        <v>0.28427607472088251</v>
      </c>
      <c r="HK32" s="120">
        <v>0.28366170526825762</v>
      </c>
      <c r="HL32" s="120">
        <v>0.28366171260494211</v>
      </c>
      <c r="HM32" s="120">
        <v>0.28304588826586108</v>
      </c>
      <c r="HN32" s="120">
        <v>0.28304589537817171</v>
      </c>
      <c r="HO32" s="120">
        <v>0.28242861128935159</v>
      </c>
      <c r="HP32" s="120">
        <v>0.28242861818296239</v>
      </c>
      <c r="HQ32" s="120">
        <v>0.28180986946755399</v>
      </c>
      <c r="HR32" s="120">
        <v>0.28180987614802916</v>
      </c>
      <c r="HS32" s="120">
        <v>0.2811896579157101</v>
      </c>
      <c r="HT32" s="120">
        <v>0.2811896643885069</v>
      </c>
      <c r="HU32" s="120">
        <v>0.28056797173558345</v>
      </c>
      <c r="HV32" s="120">
        <v>0.28056797800605016</v>
      </c>
      <c r="HW32" s="120">
        <v>0.27994480601556293</v>
      </c>
      <c r="HX32" s="120">
        <v>0.27994481208894356</v>
      </c>
      <c r="HY32" s="120">
        <v>0.27932015583077524</v>
      </c>
      <c r="HZ32" s="120">
        <v>0.27932016171220986</v>
      </c>
      <c r="IA32" s="120">
        <v>0.27869401624319617</v>
      </c>
      <c r="IB32" s="120">
        <v>0.27869402193772036</v>
      </c>
      <c r="IC32" s="120">
        <v>0.27806638230176917</v>
      </c>
      <c r="ID32" s="120">
        <v>0.27806638781431825</v>
      </c>
      <c r="IE32" s="120">
        <v>0.27743724904252859</v>
      </c>
      <c r="IF32" s="120">
        <v>0.27743725437793659</v>
      </c>
      <c r="IG32" s="120">
        <v>0.27680661148872737</v>
      </c>
      <c r="IH32" s="120">
        <v>0.27680661665172995</v>
      </c>
      <c r="II32" s="120">
        <v>0.27617446465096585</v>
      </c>
      <c r="IJ32" s="120">
        <v>0.2761744696462009</v>
      </c>
      <c r="IK32" s="120">
        <v>0.27554080352733057</v>
      </c>
      <c r="IL32" s="120">
        <v>0.27554080835933792</v>
      </c>
      <c r="IM32" s="120">
        <v>0.27490562310353267</v>
      </c>
      <c r="IN32" s="120">
        <v>0.27490562777675953</v>
      </c>
      <c r="IO32" s="120">
        <v>0.27426891835305578</v>
      </c>
      <c r="IP32" s="120">
        <v>0.27426892287185256</v>
      </c>
      <c r="IQ32" s="120">
        <v>0.27363068423730391</v>
      </c>
      <c r="IR32" s="120">
        <v>0.27363068860593098</v>
      </c>
      <c r="IS32" s="120">
        <v>0.27299091570576101</v>
      </c>
      <c r="IT32" s="120">
        <v>0.2729909199283862</v>
      </c>
      <c r="IU32" s="120">
        <v>0.27234960769614863</v>
      </c>
      <c r="IV32" s="120">
        <v>0.27234961177684969</v>
      </c>
      <c r="IW32" s="120">
        <v>0.27170675513459408</v>
      </c>
      <c r="IX32" s="120">
        <v>0.27170675907736053</v>
      </c>
      <c r="IY32" s="120">
        <v>0.27106235293580089</v>
      </c>
      <c r="IZ32" s="120">
        <v>0.27106235674453399</v>
      </c>
      <c r="JA32" s="120">
        <v>0.27041639600322681</v>
      </c>
      <c r="JB32" s="120">
        <v>0.27041639968174253</v>
      </c>
      <c r="JC32" s="120">
        <v>0.26976887922926845</v>
      </c>
      <c r="JD32" s="120">
        <v>0.26976888278129663</v>
      </c>
      <c r="JE32" s="120">
        <v>0.26911979749544601</v>
      </c>
      <c r="JF32" s="120">
        <v>0.26911980092463428</v>
      </c>
      <c r="JG32" s="120">
        <v>0.2684691456726041</v>
      </c>
      <c r="JH32" s="120">
        <v>0.2684691489825155</v>
      </c>
      <c r="JI32" s="120">
        <v>0.26781691862110502</v>
      </c>
      <c r="JJ32" s="120">
        <v>0.26781692181522437</v>
      </c>
      <c r="JK32" s="120">
        <v>0.26716311119104613</v>
      </c>
      <c r="JL32" s="120">
        <v>0.267163114272775</v>
      </c>
      <c r="JM32" s="120">
        <v>0.26650771822246344</v>
      </c>
      <c r="JN32" s="120">
        <v>0.26650772119512667</v>
      </c>
      <c r="JO32" s="120">
        <v>0.26585073454555813</v>
      </c>
      <c r="JP32" s="120">
        <v>0.26585073741240411</v>
      </c>
      <c r="JQ32" s="120">
        <v>0.26519215498092308</v>
      </c>
      <c r="JR32" s="120">
        <v>0.26519215774512062</v>
      </c>
      <c r="JS32" s="120">
        <v>0.26453197433977332</v>
      </c>
      <c r="JT32" s="120">
        <v>0.26453197700441927</v>
      </c>
      <c r="JU32" s="120">
        <v>0.26387018742419127</v>
      </c>
      <c r="JV32" s="120">
        <v>0.26387018999230705</v>
      </c>
      <c r="JW32" s="120">
        <v>0.26320678902737193</v>
      </c>
      <c r="JX32" s="120">
        <v>0.2632067915019064</v>
      </c>
      <c r="JY32" s="120">
        <v>0.26254177393387801</v>
      </c>
      <c r="JZ32" s="120">
        <v>0.26254177631770981</v>
      </c>
      <c r="KA32" s="120">
        <v>0.26187513691990683</v>
      </c>
      <c r="KB32" s="120">
        <v>0.26187513921584271</v>
      </c>
      <c r="KC32" s="120">
        <v>0.26120687275355575</v>
      </c>
      <c r="KD32" s="120">
        <v>0.26120687496433526</v>
      </c>
      <c r="KE32" s="120">
        <v>0.26053697619510541</v>
      </c>
      <c r="KF32" s="120">
        <v>0.26053697832339839</v>
      </c>
      <c r="KG32" s="120">
        <v>0.25986544199730333</v>
      </c>
      <c r="KH32" s="120">
        <v>0.25986544404571393</v>
      </c>
      <c r="KI32" s="120">
        <v>0.25919226490566016</v>
      </c>
      <c r="KJ32" s="120">
        <v>0.25919226687672692</v>
      </c>
      <c r="KK32" s="120">
        <v>0.25851743965875318</v>
      </c>
      <c r="KL32" s="120">
        <v>0.25851744155495032</v>
      </c>
      <c r="KM32" s="120">
        <v>0.25784096098853748</v>
      </c>
      <c r="KN32" s="120">
        <v>0.25784096281227559</v>
      </c>
      <c r="KO32" s="120">
        <v>0.25716282362066845</v>
      </c>
      <c r="KP32" s="120">
        <v>0.25716282537429574</v>
      </c>
      <c r="KQ32" s="120">
        <v>0.25648302227482905</v>
      </c>
      <c r="KR32" s="120">
        <v>0.25648302396063394</v>
      </c>
      <c r="KS32" s="120">
        <v>0.25580155166507185</v>
      </c>
      <c r="KT32" s="120">
        <v>0.25580155328528176</v>
      </c>
      <c r="KU32" s="120">
        <v>0.25511840650016643</v>
      </c>
      <c r="KV32" s="120">
        <v>0.25511840805695035</v>
      </c>
      <c r="KW32" s="120">
        <v>0.25443358148395723</v>
      </c>
      <c r="KX32" s="120">
        <v>0.25443358297942742</v>
      </c>
      <c r="KY32" s="120">
        <v>0.25374707131573326</v>
      </c>
      <c r="KZ32" s="120">
        <v>0.25374707275194319</v>
      </c>
      <c r="LA32" s="120">
        <v>0.25305887069060484</v>
      </c>
      <c r="LB32" s="120">
        <v>0.25305887206955535</v>
      </c>
      <c r="LC32" s="120">
        <v>0.25236897429989341</v>
      </c>
      <c r="LD32" s="120">
        <v>0.25236897562352928</v>
      </c>
      <c r="LE32" s="120">
        <v>0.25167737683153152</v>
      </c>
      <c r="LF32" s="120">
        <v>0.2516773781017439</v>
      </c>
      <c r="LG32" s="120">
        <v>0.25098407297047298</v>
      </c>
      <c r="LH32" s="120">
        <v>0.25098407418910179</v>
      </c>
      <c r="LI32" s="120">
        <v>0.25028905739911161</v>
      </c>
      <c r="LJ32" s="120">
        <v>0.25028905856794531</v>
      </c>
      <c r="LK32" s="120">
        <v>0.24959232479771884</v>
      </c>
      <c r="LL32" s="120">
        <v>0.24959232591849473</v>
      </c>
      <c r="LM32" s="120">
        <v>0.24889386984488443</v>
      </c>
      <c r="LN32" s="120">
        <v>0.2488938709192916</v>
      </c>
      <c r="LO32" s="120">
        <v>0.2481936872179743</v>
      </c>
      <c r="LP32" s="120">
        <v>0.24819368824765337</v>
      </c>
      <c r="LQ32" s="120">
        <v>0.24749177159359892</v>
      </c>
      <c r="LR32" s="120">
        <v>0.24749177258014346</v>
      </c>
      <c r="LS32" s="120">
        <v>0.24678811764809497</v>
      </c>
      <c r="LT32" s="120">
        <v>0.24678811859305205</v>
      </c>
      <c r="LU32" s="120">
        <v>0.24608272005801801</v>
      </c>
      <c r="LV32" s="120">
        <v>0.24608272096288977</v>
      </c>
      <c r="LW32" s="120">
        <v>0.24537557350064981</v>
      </c>
      <c r="LX32" s="120">
        <v>0.24537557436689411</v>
      </c>
      <c r="LY32" s="120">
        <v>0.24466667265451975</v>
      </c>
      <c r="LZ32" s="120">
        <v>0.24466667348355089</v>
      </c>
      <c r="MA32" s="120">
        <v>0.24395601219993643</v>
      </c>
      <c r="MB32" s="120">
        <v>0.24395601299312752</v>
      </c>
      <c r="MC32" s="120">
        <v>0.24324358681953817</v>
      </c>
      <c r="MD32" s="120">
        <v>0.2432435875782199</v>
      </c>
      <c r="ME32" s="120">
        <v>0.24252939119885419</v>
      </c>
      <c r="MF32" s="120">
        <v>0.24252939192431613</v>
      </c>
      <c r="MG32" s="120">
        <v>0.24181342002687947</v>
      </c>
      <c r="MH32" s="120">
        <v>0.24181342072037365</v>
      </c>
      <c r="MI32" s="120">
        <v>0.24109566799667054</v>
      </c>
      <c r="MJ32" s="120">
        <v>0.24109566865940879</v>
      </c>
      <c r="MK32" s="120">
        <v>0.24037612980594986</v>
      </c>
      <c r="ML32" s="120">
        <v>0.24037613043910672</v>
      </c>
      <c r="MM32" s="120">
        <v>0.23965480015773016</v>
      </c>
      <c r="MN32" s="120">
        <v>0.23965480076244289</v>
      </c>
      <c r="MO32" s="120">
        <v>0.23893167376095148</v>
      </c>
      <c r="MP32" s="120">
        <v>0.23893167433832238</v>
      </c>
      <c r="MQ32" s="120">
        <v>0.23820674533113931</v>
      </c>
      <c r="MR32" s="120">
        <v>0.23820674588223451</v>
      </c>
      <c r="MS32" s="120">
        <v>0.23748000959107493</v>
      </c>
      <c r="MT32" s="120">
        <v>0.23748001011692629</v>
      </c>
      <c r="MU32" s="120">
        <v>0.2367514612714848</v>
      </c>
      <c r="MV32" s="120">
        <v>0.2367514617730917</v>
      </c>
      <c r="MW32" s="120">
        <v>0.23602109511174915</v>
      </c>
      <c r="MX32" s="120">
        <v>0.2360210955900772</v>
      </c>
      <c r="MY32" s="120">
        <v>0.23528890586062534</v>
      </c>
      <c r="MZ32" s="120">
        <v>0.23528890631660893</v>
      </c>
      <c r="NA32" s="120">
        <v>0.23455488827699231</v>
      </c>
      <c r="NB32" s="120">
        <v>0.23455488871153463</v>
      </c>
      <c r="NC32" s="120">
        <v>0.23381903713061278</v>
      </c>
      <c r="ND32" s="120">
        <v>0.23381903754458691</v>
      </c>
      <c r="NE32" s="120">
        <v>0.2330813472029146</v>
      </c>
      <c r="NF32" s="120">
        <v>0.23308134759716406</v>
      </c>
      <c r="NG32" s="120">
        <v>0.23234181328779308</v>
      </c>
      <c r="NH32" s="120">
        <v>0.23234181366313239</v>
      </c>
      <c r="NI32" s="120">
        <v>0.2316004301924314</v>
      </c>
      <c r="NJ32" s="120">
        <v>0.23160043054964713</v>
      </c>
      <c r="NK32" s="120">
        <v>0.23085719273814367</v>
      </c>
      <c r="NL32" s="120">
        <v>0.23085719307799579</v>
      </c>
      <c r="NM32" s="120">
        <v>0.23011209576123928</v>
      </c>
      <c r="NN32" s="120">
        <v>0.23011209608446051</v>
      </c>
      <c r="NO32" s="120">
        <v>0.22936513411390602</v>
      </c>
      <c r="NP32" s="120">
        <v>0.22936513442120393</v>
      </c>
      <c r="NQ32" s="120">
        <v>0.22861630266511976</v>
      </c>
      <c r="NR32" s="120">
        <v>0.22861630295717586</v>
      </c>
      <c r="NS32" s="120">
        <v>0.22786559630157263</v>
      </c>
      <c r="NT32" s="120">
        <v>0.22786559657904479</v>
      </c>
      <c r="NU32" s="120">
        <v>0.22711300992862812</v>
      </c>
      <c r="NV32" s="120">
        <v>0.22711301019215069</v>
      </c>
      <c r="NW32" s="120">
        <v>0.22635853847129656</v>
      </c>
      <c r="NX32" s="120">
        <v>0.2263585387214801</v>
      </c>
      <c r="NY32" s="120">
        <v>0.22560217687523765</v>
      </c>
      <c r="NZ32" s="120">
        <v>0.22560217711267083</v>
      </c>
      <c r="OA32" s="120">
        <v>0.22484392010778645</v>
      </c>
      <c r="OB32" s="120">
        <v>0.22484392033303591</v>
      </c>
      <c r="OC32" s="120">
        <v>0.22408376315900494</v>
      </c>
      <c r="OD32" s="120">
        <v>0.22408376337261635</v>
      </c>
      <c r="OE32" s="120">
        <v>0.22332170104276075</v>
      </c>
      <c r="OF32" s="120">
        <v>0.22332170124525944</v>
      </c>
      <c r="OG32" s="120">
        <v>0.22255772879783089</v>
      </c>
      <c r="OH32" s="120">
        <v>0.22255772898972165</v>
      </c>
      <c r="OI32" s="120">
        <v>0.22179184148903489</v>
      </c>
      <c r="OJ32" s="120">
        <v>0.22179184167080307</v>
      </c>
      <c r="OK32" s="120">
        <v>0.22102403420839212</v>
      </c>
      <c r="OL32" s="120">
        <v>0.22102403438050527</v>
      </c>
      <c r="OM32" s="120">
        <v>0.22025430207631386</v>
      </c>
      <c r="ON32" s="120">
        <v>0.22025430223922082</v>
      </c>
      <c r="OO32" s="120">
        <v>0.21948264024281908</v>
      </c>
      <c r="OP32" s="120">
        <v>0.21948264039695103</v>
      </c>
      <c r="OQ32" s="120">
        <v>0.21870904388878226</v>
      </c>
      <c r="OR32" s="120">
        <v>0.21870904403455371</v>
      </c>
      <c r="OS32" s="120">
        <v>0.21793350822721325</v>
      </c>
      <c r="OT32" s="120">
        <v>0.21793350836502168</v>
      </c>
      <c r="OU32" s="120">
        <v>0.21715602850456586</v>
      </c>
      <c r="OV32" s="120">
        <v>0.21715602863479291</v>
      </c>
      <c r="OW32" s="120">
        <v>0.21637660000208073</v>
      </c>
      <c r="OX32" s="120">
        <v>0.21637660012509224</v>
      </c>
      <c r="OY32" s="120">
        <v>0.2155952180371605</v>
      </c>
      <c r="OZ32" s="120">
        <v>0.21559521815330787</v>
      </c>
      <c r="PA32" s="120">
        <v>0.21481187796477821</v>
      </c>
      <c r="PB32" s="120">
        <v>0.21481187807439833</v>
      </c>
      <c r="PC32" s="120">
        <v>0.2140265751789214</v>
      </c>
      <c r="PD32" s="120">
        <v>0.21402657528233671</v>
      </c>
      <c r="PE32" s="120">
        <v>0.21323930511407033</v>
      </c>
      <c r="PF32" s="120">
        <v>0.21323930521158951</v>
      </c>
      <c r="PG32" s="120">
        <v>0.21245006324671209</v>
      </c>
      <c r="PH32" s="120">
        <v>0.21245006333863115</v>
      </c>
      <c r="PI32" s="120">
        <v>0.21165884509689384</v>
      </c>
      <c r="PJ32" s="120">
        <v>0.2116588451834962</v>
      </c>
      <c r="PK32" s="120">
        <v>0.21086564622981149</v>
      </c>
      <c r="PL32" s="120">
        <v>0.21086564631136845</v>
      </c>
      <c r="PM32" s="120">
        <v>0.21007046225743928</v>
      </c>
      <c r="PN32" s="120">
        <v>0.2100704623342099</v>
      </c>
      <c r="PO32" s="120">
        <v>0.20927328884019605</v>
      </c>
      <c r="PP32" s="120">
        <v>0.20927328891242861</v>
      </c>
      <c r="PQ32" s="120">
        <v>0.20847412168865767</v>
      </c>
      <c r="PR32" s="120">
        <v>0.20847412175658886</v>
      </c>
      <c r="PS32" s="120">
        <v>0.2076729565653036</v>
      </c>
      <c r="PT32" s="120">
        <v>0.20767295662915936</v>
      </c>
      <c r="PU32" s="120">
        <v>0.20686978928631283</v>
      </c>
      <c r="PV32" s="120">
        <v>0.20686978934630965</v>
      </c>
      <c r="PW32" s="120">
        <v>0.20606461572340004</v>
      </c>
      <c r="PX32" s="120">
        <v>0.20606461577974394</v>
      </c>
      <c r="PY32" s="120">
        <v>0.20525743180569675</v>
      </c>
      <c r="PZ32" s="120">
        <v>0.20525743185858494</v>
      </c>
      <c r="QA32" s="120">
        <v>0.20444823352167896</v>
      </c>
      <c r="QB32" s="120">
        <v>0.20444823357129904</v>
      </c>
      <c r="QC32" s="120">
        <v>0.2036370169211412</v>
      </c>
      <c r="QD32" s="120">
        <v>0.20363701696767178</v>
      </c>
      <c r="QE32" s="120">
        <v>0.20282377811721886</v>
      </c>
      <c r="QF32" s="120">
        <v>0.20282377816083075</v>
      </c>
      <c r="QG32" s="120">
        <v>0.20200851328845842</v>
      </c>
      <c r="QH32" s="120">
        <v>0.20200851332931419</v>
      </c>
      <c r="QI32" s="120">
        <v>0.20119121868094103</v>
      </c>
      <c r="QJ32" s="120">
        <v>0.20119121871919504</v>
      </c>
      <c r="QK32" s="120">
        <v>0.2003718906104526</v>
      </c>
      <c r="QL32" s="120">
        <v>0.20037189064625224</v>
      </c>
      <c r="QM32" s="120">
        <v>0.19955052546471183</v>
      </c>
      <c r="QN32" s="120">
        <v>0.19955052549819696</v>
      </c>
      <c r="QO32" s="120">
        <v>0.19872711970564919</v>
      </c>
      <c r="QP32" s="120">
        <v>0.1987271197369529</v>
      </c>
      <c r="QQ32" s="120">
        <v>0.19790166987174171</v>
      </c>
      <c r="QR32" s="120">
        <v>0.19790166990099034</v>
      </c>
      <c r="QS32" s="120">
        <v>0.19707417258040383</v>
      </c>
      <c r="QT32" s="120">
        <v>0.19707417260771745</v>
      </c>
      <c r="QU32" s="120">
        <v>0.1962446245304387</v>
      </c>
      <c r="QV32" s="120">
        <v>0.19624462455593128</v>
      </c>
      <c r="QW32" s="120">
        <v>0.19541302250454556</v>
      </c>
      <c r="QX32" s="120">
        <v>0.1954130225283256</v>
      </c>
      <c r="QY32" s="120">
        <v>0.19457936337189066</v>
      </c>
      <c r="QZ32" s="120">
        <v>0.19457936339406054</v>
      </c>
      <c r="RA32" s="120">
        <v>0.19374364409073749</v>
      </c>
      <c r="RB32" s="120">
        <v>0.19374364411139436</v>
      </c>
      <c r="RC32" s="120">
        <v>0.19290586171114399</v>
      </c>
      <c r="RD32" s="120">
        <v>0.19290586173038035</v>
      </c>
      <c r="RE32" s="120">
        <v>0.19206601337772314</v>
      </c>
      <c r="RF32" s="120">
        <v>0.19206601339562651</v>
      </c>
      <c r="RG32" s="120">
        <v>0.19122409633247112</v>
      </c>
      <c r="RH32" s="120">
        <v>0.19122409634912343</v>
      </c>
      <c r="RI32" s="120">
        <v>0.19038010791766286</v>
      </c>
      <c r="RJ32" s="120">
        <v>0.19038010793314236</v>
      </c>
      <c r="RK32" s="120">
        <v>0.18953404557881839</v>
      </c>
      <c r="RL32" s="120">
        <v>0.18953404559319947</v>
      </c>
      <c r="RM32" s="120">
        <v>0.18868590686774292</v>
      </c>
      <c r="RN32" s="120">
        <v>0.18868590688109463</v>
      </c>
      <c r="RO32" s="120">
        <v>0.18783568944563644</v>
      </c>
      <c r="RP32" s="120">
        <v>0.18783568945802565</v>
      </c>
      <c r="RQ32" s="120">
        <v>0.18698339108628317</v>
      </c>
      <c r="RR32" s="120">
        <v>0.18698339109777132</v>
      </c>
      <c r="RS32" s="120">
        <v>0.1861290096793132</v>
      </c>
      <c r="RT32" s="120">
        <v>0.18612900968995949</v>
      </c>
      <c r="RU32" s="120">
        <v>0.18527254323354936</v>
      </c>
      <c r="RV32" s="120">
        <v>0.18527254324340892</v>
      </c>
      <c r="RW32" s="120">
        <v>0.18441398988042859</v>
      </c>
      <c r="RX32" s="120">
        <v>0.1844139898895539</v>
      </c>
      <c r="RY32" s="120">
        <v>0.1835533478775111</v>
      </c>
      <c r="RZ32" s="120">
        <v>0.18355334788595118</v>
      </c>
      <c r="SA32" s="120">
        <v>0.18269061561207225</v>
      </c>
      <c r="SB32" s="120">
        <v>0.18269061561987326</v>
      </c>
      <c r="SC32" s="120">
        <v>0.18182579160478063</v>
      </c>
      <c r="SD32" s="120">
        <v>0.18182579161198642</v>
      </c>
      <c r="SE32" s="120">
        <v>0.18095887451346887</v>
      </c>
      <c r="SF32" s="120">
        <v>0.18095887452011988</v>
      </c>
      <c r="SG32" s="120">
        <v>0.18008986313699119</v>
      </c>
      <c r="SH32" s="120">
        <v>0.18008986314312583</v>
      </c>
      <c r="SI32" s="120">
        <v>0.1792187564191772</v>
      </c>
      <c r="SJ32" s="120">
        <v>0.17921875642483201</v>
      </c>
      <c r="SK32" s="120">
        <v>0.17834555345288136</v>
      </c>
      <c r="SL32" s="120">
        <v>0.17834555345808989</v>
      </c>
      <c r="SM32" s="120">
        <v>0.17747025348412962</v>
      </c>
      <c r="SN32" s="120">
        <v>0.17747025348892398</v>
      </c>
      <c r="SO32" s="120">
        <v>0.1765928559163675</v>
      </c>
      <c r="SP32" s="120">
        <v>0.17659285592077692</v>
      </c>
      <c r="SQ32" s="120">
        <v>0.17571336031480933</v>
      </c>
      <c r="SR32" s="120">
        <v>0.17571336031886189</v>
      </c>
      <c r="SS32" s="120">
        <v>0.17483176641089568</v>
      </c>
      <c r="ST32" s="120">
        <v>0.17483176641461767</v>
      </c>
      <c r="SU32" s="120">
        <v>0.17394807410685723</v>
      </c>
      <c r="SV32" s="120">
        <v>0.17394807411027294</v>
      </c>
      <c r="SW32" s="120">
        <v>0.1730622834803883</v>
      </c>
      <c r="SX32" s="120">
        <v>0.17306228348352048</v>
      </c>
      <c r="SY32" s="120">
        <v>0.17217439478943608</v>
      </c>
      <c r="SZ32" s="120">
        <v>0.1721743947923059</v>
      </c>
      <c r="TA32" s="120">
        <v>0.17128440847710505</v>
      </c>
      <c r="TB32" s="120">
        <v>0.17128440847973272</v>
      </c>
      <c r="TC32" s="120">
        <v>0.17039232517667874</v>
      </c>
      <c r="TD32" s="120">
        <v>0.17039232517908232</v>
      </c>
      <c r="TE32" s="120">
        <v>0.16949814571676591</v>
      </c>
      <c r="TF32" s="120">
        <v>0.1694981457189631</v>
      </c>
      <c r="TG32" s="120">
        <v>0.16860187112657096</v>
      </c>
      <c r="TH32" s="120">
        <v>0.16860187112857794</v>
      </c>
      <c r="TI32" s="120">
        <v>0.16770350264129072</v>
      </c>
      <c r="TJ32" s="120">
        <v>0.16770350264312212</v>
      </c>
      <c r="TK32" s="120">
        <v>0.16680304170764401</v>
      </c>
      <c r="TL32" s="120">
        <v>0.1668030417093137</v>
      </c>
      <c r="TM32" s="120">
        <v>0.16590048998953383</v>
      </c>
      <c r="TN32" s="120">
        <v>0.16590048999105517</v>
      </c>
      <c r="TO32" s="120">
        <v>0.16499584937385009</v>
      </c>
      <c r="TP32" s="120">
        <v>0.16499584937523484</v>
      </c>
      <c r="TQ32" s="120">
        <v>0.16408912197640926</v>
      </c>
      <c r="TR32" s="120">
        <v>0.1640891219776684</v>
      </c>
      <c r="TS32" s="120">
        <v>0.16318031014804107</v>
      </c>
      <c r="TT32" s="120">
        <v>0.16318031014918499</v>
      </c>
      <c r="TU32" s="120">
        <v>0.1622694164808221</v>
      </c>
      <c r="TV32" s="120">
        <v>0.16226941648186088</v>
      </c>
      <c r="TW32" s="120">
        <v>0.16135644381446243</v>
      </c>
      <c r="TX32" s="120">
        <v>0.16135644381540457</v>
      </c>
      <c r="TY32" s="120">
        <v>0.16044139524284404</v>
      </c>
      <c r="TZ32" s="120">
        <v>0.16044139524369744</v>
      </c>
      <c r="UA32" s="120">
        <v>0.15952427412072112</v>
      </c>
      <c r="UB32" s="120">
        <v>0.15952427412149398</v>
      </c>
      <c r="UC32" s="120">
        <v>0.15860508407058341</v>
      </c>
      <c r="UD32" s="120">
        <v>0.15860508407128221</v>
      </c>
      <c r="UE32" s="120">
        <v>0.15768382898968492</v>
      </c>
      <c r="UF32" s="120">
        <v>0.15768382899031608</v>
      </c>
      <c r="UG32" s="120">
        <v>0.15676051305724231</v>
      </c>
      <c r="UH32" s="120">
        <v>0.15676051305781263</v>
      </c>
      <c r="UI32" s="120">
        <v>0.15583514074181434</v>
      </c>
      <c r="UJ32" s="120">
        <v>0.15583514074232818</v>
      </c>
      <c r="UK32" s="120">
        <v>0.1549077168088521</v>
      </c>
      <c r="UL32" s="120">
        <v>0.154907716809315</v>
      </c>
      <c r="UM32" s="120">
        <v>0.15397824632844007</v>
      </c>
      <c r="UN32" s="120">
        <v>0.15397824632885698</v>
      </c>
      <c r="UO32" s="120">
        <v>0.15304673468322327</v>
      </c>
      <c r="UP32" s="120">
        <v>0.15304673468359789</v>
      </c>
      <c r="UQ32" s="120">
        <v>0.15211318757652445</v>
      </c>
      <c r="UR32" s="120">
        <v>0.15211318757686104</v>
      </c>
      <c r="US32" s="120">
        <v>0.15117761104066407</v>
      </c>
      <c r="UT32" s="120">
        <v>0.15117761104096558</v>
      </c>
      <c r="UU32" s="120">
        <v>0.15024001144547741</v>
      </c>
      <c r="UV32" s="120">
        <v>0.15024001144574756</v>
      </c>
      <c r="UW32" s="120">
        <v>0.14930039550704341</v>
      </c>
      <c r="UX32" s="120">
        <v>0.14930039550728513</v>
      </c>
      <c r="UY32" s="120">
        <v>0.1483587702966222</v>
      </c>
      <c r="UZ32" s="120">
        <v>0.1483587702968385</v>
      </c>
      <c r="VA32" s="120">
        <v>0.14741514324981347</v>
      </c>
      <c r="VB32" s="120">
        <v>0.14741514325000654</v>
      </c>
      <c r="VC32" s="120">
        <v>0.14646952217593404</v>
      </c>
      <c r="VD32" s="120">
        <v>0.14646952217610618</v>
      </c>
      <c r="VE32" s="120">
        <v>0.14552191526762662</v>
      </c>
      <c r="VF32" s="120">
        <v>0.14552191526778024</v>
      </c>
      <c r="VG32" s="120">
        <v>0.14457233111070106</v>
      </c>
      <c r="VH32" s="120">
        <v>0.14457233111083795</v>
      </c>
      <c r="VI32" s="120">
        <v>0.14362077869421511</v>
      </c>
      <c r="VJ32" s="120">
        <v>0.14362077869433654</v>
      </c>
      <c r="VK32" s="120">
        <v>0.14266726742079924</v>
      </c>
      <c r="VL32" s="120">
        <v>0.14266726742090732</v>
      </c>
      <c r="VM32" s="120">
        <v>0.14171180711723455</v>
      </c>
      <c r="VN32" s="120">
        <v>0.14171180711733034</v>
      </c>
      <c r="VO32" s="120">
        <v>0.14075440804528658</v>
      </c>
      <c r="VP32" s="120">
        <v>0.14075440804537112</v>
      </c>
      <c r="VQ32" s="120">
        <v>0.13979508091280193</v>
      </c>
      <c r="VR32" s="120">
        <v>0.13979508091287651</v>
      </c>
      <c r="VS32" s="120">
        <v>0.13883383688507561</v>
      </c>
      <c r="VT32" s="120">
        <v>0.13883383688514142</v>
      </c>
      <c r="VU32" s="120">
        <v>0.13787068759649332</v>
      </c>
      <c r="VV32" s="120">
        <v>0.1378706875965518</v>
      </c>
      <c r="VW32" s="120">
        <v>0.13690564516245898</v>
      </c>
      <c r="VX32" s="120">
        <v>0.13690564516251014</v>
      </c>
      <c r="VY32" s="120">
        <v>0.13593872219160594</v>
      </c>
      <c r="VZ32" s="120">
        <v>0.13593872219165129</v>
      </c>
      <c r="WA32" s="120">
        <v>0.13496993179831185</v>
      </c>
      <c r="WB32" s="120">
        <v>0.13496993179835179</v>
      </c>
      <c r="WC32" s="120">
        <v>0.13399928761551147</v>
      </c>
      <c r="WD32" s="120">
        <v>0.13399928761554611</v>
      </c>
      <c r="WE32" s="120">
        <v>0.13302680380782048</v>
      </c>
      <c r="WF32" s="120">
        <v>0.1330268038078509</v>
      </c>
      <c r="WG32" s="120">
        <v>0.1320524950849814</v>
      </c>
      <c r="WH32" s="120">
        <v>0.13205249508500802</v>
      </c>
      <c r="WI32" s="120">
        <v>0.13107637671562872</v>
      </c>
      <c r="WJ32" s="120">
        <v>0.13107637671565198</v>
      </c>
      <c r="WK32" s="120">
        <v>0.13009846454139168</v>
      </c>
      <c r="WL32" s="120">
        <v>0.13009846454141194</v>
      </c>
      <c r="WM32" s="120">
        <v>0.12911877499133506</v>
      </c>
      <c r="WN32" s="120">
        <v>0.12911877499135258</v>
      </c>
      <c r="WO32" s="120">
        <v>0.12813732509675002</v>
      </c>
      <c r="WP32" s="120">
        <v>0.12813732509676573</v>
      </c>
      <c r="WQ32" s="120">
        <v>0.12715413250630139</v>
      </c>
      <c r="WR32" s="120">
        <v>0.12715413250631497</v>
      </c>
      <c r="WS32" s="120">
        <v>0.12616921550153917</v>
      </c>
      <c r="WT32" s="120">
        <v>0.12616921550155058</v>
      </c>
      <c r="WU32" s="120">
        <v>0.12518259301278412</v>
      </c>
      <c r="WV32" s="120">
        <v>0.12518259301279408</v>
      </c>
      <c r="WW32" s="120">
        <v>0.12419428463539565</v>
      </c>
      <c r="WX32" s="120">
        <v>0.12419428463540433</v>
      </c>
      <c r="WY32" s="120">
        <v>0.12320431064642903</v>
      </c>
      <c r="WZ32" s="120">
        <v>0.12320431064643642</v>
      </c>
      <c r="XA32" s="120">
        <v>0.12221269202169337</v>
      </c>
      <c r="XB32" s="120">
        <v>0.12221269202169976</v>
      </c>
      <c r="XC32" s="120">
        <v>0.12121945045321722</v>
      </c>
      <c r="XD32" s="120">
        <v>0.12121945045322266</v>
      </c>
      <c r="XE32" s="120">
        <v>0.12022460836713242</v>
      </c>
      <c r="XF32" s="120">
        <v>0.12022460836713711</v>
      </c>
      <c r="XG32" s="120">
        <v>0.11922818894198459</v>
      </c>
      <c r="XH32" s="120">
        <v>0.11922818894198864</v>
      </c>
      <c r="XI32" s="120">
        <v>0.11823021612747925</v>
      </c>
      <c r="XJ32" s="120">
        <v>0.11823021612748279</v>
      </c>
      <c r="XK32" s="120">
        <v>0.11723071466367588</v>
      </c>
      <c r="XL32" s="120">
        <v>0.11723071466367893</v>
      </c>
      <c r="XM32" s="120">
        <v>0.11622971010063513</v>
      </c>
      <c r="XN32" s="120">
        <v>0.11622971010063771</v>
      </c>
      <c r="XO32" s="120">
        <v>0.11522722881853381</v>
      </c>
      <c r="XP32" s="120">
        <v>0.11522722881853595</v>
      </c>
      <c r="XQ32" s="120">
        <v>0.11422329804825319</v>
      </c>
      <c r="XR32" s="120">
        <v>0.11422329804825501</v>
      </c>
      <c r="XS32" s="120">
        <v>0.113217945892456</v>
      </c>
      <c r="XT32" s="120">
        <v>0.11321794589245752</v>
      </c>
      <c r="XU32" s="120">
        <v>0.11221120134715507</v>
      </c>
      <c r="XV32" s="120">
        <v>0.11221120134715634</v>
      </c>
      <c r="XW32" s="120">
        <v>0.11120309432379254</v>
      </c>
      <c r="XX32" s="120">
        <v>0.11120309432379358</v>
      </c>
      <c r="XY32" s="120">
        <v>0.11019365567183206</v>
      </c>
      <c r="XZ32" s="120">
        <v>0.11019365567183285</v>
      </c>
      <c r="YA32" s="120">
        <v>0.1091829172018801</v>
      </c>
      <c r="YB32" s="120">
        <v>0.10918291720188095</v>
      </c>
      <c r="YC32" s="120">
        <v>0.10817091170934473</v>
      </c>
      <c r="YD32" s="120">
        <v>0.10817091170934542</v>
      </c>
      <c r="YE32" s="120">
        <v>0.10715767299864147</v>
      </c>
      <c r="YF32" s="120">
        <v>0.10715767299864214</v>
      </c>
      <c r="YG32" s="120">
        <v>0.10614323590796024</v>
      </c>
      <c r="YH32" s="120">
        <v>0.10614323590796071</v>
      </c>
      <c r="YI32" s="120">
        <v>0.10512763633460002</v>
      </c>
      <c r="YJ32" s="120">
        <v>0.10512763633460029</v>
      </c>
      <c r="YK32" s="120">
        <v>0.10411091126088533</v>
      </c>
      <c r="YL32" s="120">
        <v>0.10411091126088567</v>
      </c>
      <c r="YM32" s="120">
        <v>0.10309309878067491</v>
      </c>
      <c r="YN32" s="120">
        <v>0.10309309878067513</v>
      </c>
      <c r="YO32" s="120">
        <v>0.10207423812646967</v>
      </c>
      <c r="YP32" s="120">
        <v>0.10207423812646985</v>
      </c>
      <c r="YQ32" s="120">
        <v>0.10105436969713641</v>
      </c>
      <c r="YR32" s="120">
        <v>0.10105436969713663</v>
      </c>
      <c r="YS32" s="120">
        <v>0.10003353508625434</v>
      </c>
      <c r="YT32" s="120">
        <v>0.10003353508625457</v>
      </c>
      <c r="YU32" s="120">
        <v>9.9011777111094545E-2</v>
      </c>
      <c r="YV32" s="120">
        <v>9.9011777111094587E-2</v>
      </c>
      <c r="YW32" s="120">
        <v>9.7989139842245457E-2</v>
      </c>
      <c r="YX32" s="120">
        <v>9.7989139842245596E-2</v>
      </c>
      <c r="YY32" s="120">
        <v>9.696566863389329E-2</v>
      </c>
      <c r="YZ32" s="120">
        <v>9.6965668633893484E-2</v>
      </c>
      <c r="ZA32" s="120">
        <v>9.594141015476694E-2</v>
      </c>
      <c r="ZB32" s="120">
        <v>9.5941410154767023E-2</v>
      </c>
      <c r="ZC32" s="120">
        <v>9.491641241975822E-2</v>
      </c>
      <c r="ZD32" s="120">
        <v>9.4916412419758192E-2</v>
      </c>
      <c r="ZE32" s="120">
        <v>9.389072482222735E-2</v>
      </c>
      <c r="ZF32" s="120">
        <v>9.3890724822227434E-2</v>
      </c>
      <c r="ZG32" s="120">
        <v>9.2864398167003329E-2</v>
      </c>
      <c r="ZH32" s="120">
        <v>9.2864398167003301E-2</v>
      </c>
      <c r="ZI32" s="120">
        <v>9.183748470408637E-2</v>
      </c>
      <c r="ZJ32" s="120">
        <v>9.1837484704086342E-2</v>
      </c>
      <c r="ZK32" s="120">
        <v>9.0810038163062892E-2</v>
      </c>
      <c r="ZL32" s="120">
        <v>9.0810038163062837E-2</v>
      </c>
      <c r="ZM32" s="120">
        <v>8.9782113788242121E-2</v>
      </c>
      <c r="ZN32" s="120">
        <v>8.9782113788242135E-2</v>
      </c>
      <c r="ZO32" s="120">
        <v>8.8753768374519759E-2</v>
      </c>
      <c r="ZP32" s="120">
        <v>8.8753768374519676E-2</v>
      </c>
      <c r="ZQ32" s="120">
        <v>8.7725060303976685E-2</v>
      </c>
      <c r="ZR32" s="120">
        <v>8.7725060303976657E-2</v>
      </c>
      <c r="ZS32" s="120">
        <v>8.6696049583221649E-2</v>
      </c>
      <c r="ZT32" s="120">
        <v>8.6696049583221774E-2</v>
      </c>
      <c r="ZU32" s="120">
        <v>8.5666797881480031E-2</v>
      </c>
      <c r="ZV32" s="120">
        <v>8.5666797881480003E-2</v>
      </c>
      <c r="ZW32" s="120">
        <v>8.4637368569436142E-2</v>
      </c>
      <c r="ZX32" s="120">
        <v>8.4637368569436072E-2</v>
      </c>
      <c r="ZY32" s="120">
        <v>8.3607826758833145E-2</v>
      </c>
      <c r="ZZ32" s="120">
        <v>8.3607826758833104E-2</v>
      </c>
      <c r="AAA32" s="120">
        <v>8.2578239342834606E-2</v>
      </c>
      <c r="AAB32" s="120">
        <v>8.2578239342834564E-2</v>
      </c>
      <c r="AAC32" s="120">
        <v>8.1548675037145926E-2</v>
      </c>
      <c r="AAD32" s="120">
        <v>8.154867503714569E-2</v>
      </c>
      <c r="AAE32" s="120">
        <v>8.0519204421902482E-2</v>
      </c>
      <c r="AAF32" s="120">
        <v>8.0519204421902441E-2</v>
      </c>
      <c r="AAG32" s="120">
        <v>7.9489899984321113E-2</v>
      </c>
      <c r="AAH32" s="120">
        <v>7.9489899984321127E-2</v>
      </c>
      <c r="AAI32" s="120">
        <v>7.8460836162111608E-2</v>
      </c>
      <c r="AAJ32" s="120">
        <v>7.846083616211158E-2</v>
      </c>
      <c r="AAK32" s="120">
        <v>7.7432089387649089E-2</v>
      </c>
      <c r="AAL32" s="120">
        <v>7.7432089387649089E-2</v>
      </c>
      <c r="AAM32" s="120">
        <v>7.6403738132900023E-2</v>
      </c>
      <c r="AAN32" s="120">
        <v>7.6403738132900023E-2</v>
      </c>
      <c r="AAO32" s="120">
        <v>7.5375862955094589E-2</v>
      </c>
      <c r="AAP32" s="120">
        <v>7.5375862955094505E-2</v>
      </c>
      <c r="AAQ32" s="120">
        <v>7.4348546543138064E-2</v>
      </c>
      <c r="AAR32" s="120">
        <v>7.4348546543138147E-2</v>
      </c>
      <c r="AAS32" s="120">
        <v>7.3321873764750509E-2</v>
      </c>
      <c r="AAT32" s="120">
        <v>7.3321873764750425E-2</v>
      </c>
      <c r="AAU32" s="120">
        <v>7.2295931714319014E-2</v>
      </c>
      <c r="AAV32" s="120">
        <v>7.2295931714319084E-2</v>
      </c>
      <c r="AAW32" s="120">
        <v>7.1270809761449783E-2</v>
      </c>
      <c r="AAX32" s="120">
        <v>7.1270809761449852E-2</v>
      </c>
      <c r="AAY32" s="120">
        <v>7.0246599600198939E-2</v>
      </c>
      <c r="AAZ32" s="120">
        <v>7.0246599600198995E-2</v>
      </c>
      <c r="ABA32" s="120">
        <v>6.9223395298960363E-2</v>
      </c>
      <c r="ABB32" s="120">
        <v>6.9223395298960322E-2</v>
      </c>
      <c r="ABC32" s="120">
        <v>6.8201293350987513E-2</v>
      </c>
      <c r="ABD32" s="120">
        <v>6.8201293350987555E-2</v>
      </c>
      <c r="ABE32" s="120">
        <v>6.7180392725517304E-2</v>
      </c>
      <c r="ABF32" s="120">
        <v>6.718039272551754E-2</v>
      </c>
      <c r="ABG32" s="120">
        <v>6.6160794919466179E-2</v>
      </c>
      <c r="ABH32" s="120">
        <v>6.6160794919466095E-2</v>
      </c>
      <c r="ABI32" s="120">
        <v>6.5142604009658212E-2</v>
      </c>
      <c r="ABJ32" s="120">
        <v>6.5142604009658142E-2</v>
      </c>
      <c r="ABK32" s="120">
        <v>6.4125926705547953E-2</v>
      </c>
      <c r="ABL32" s="120">
        <v>6.4125926705548023E-2</v>
      </c>
      <c r="ABM32" s="120">
        <v>6.311087240238776E-2</v>
      </c>
      <c r="ABN32" s="120">
        <v>6.3110872402387844E-2</v>
      </c>
      <c r="ABO32" s="120">
        <v>6.2097553234788515E-2</v>
      </c>
      <c r="ABP32" s="120">
        <v>6.2097553234788438E-2</v>
      </c>
      <c r="ABQ32" s="120">
        <v>6.1086084130618154E-2</v>
      </c>
      <c r="ABR32" s="120">
        <v>6.1086084130618196E-2</v>
      </c>
      <c r="ABS32" s="120">
        <v>6.0076582865171847E-2</v>
      </c>
      <c r="ABT32" s="120">
        <v>6.0076582865171896E-2</v>
      </c>
      <c r="ABU32" s="120">
        <v>5.9069170115544162E-2</v>
      </c>
      <c r="ABV32" s="120">
        <v>5.9069170115544099E-2</v>
      </c>
      <c r="ABW32" s="120">
        <v>5.8063969515125144E-2</v>
      </c>
      <c r="ABX32" s="120">
        <v>5.8063969515125102E-2</v>
      </c>
      <c r="ABY32" s="120">
        <v>5.7061107708134898E-2</v>
      </c>
      <c r="ABZ32" s="120">
        <v>5.7061107708134905E-2</v>
      </c>
      <c r="ACA32" s="120">
        <v>5.6060714404102763E-2</v>
      </c>
      <c r="ACB32" s="120">
        <v>5.6060714404102686E-2</v>
      </c>
      <c r="ACC32" s="120">
        <v>5.5062922432186606E-2</v>
      </c>
      <c r="ACD32" s="120">
        <v>5.5062922432186578E-2</v>
      </c>
      <c r="ACE32" s="120">
        <v>5.4067867795221894E-2</v>
      </c>
      <c r="ACF32" s="120">
        <v>5.4067867795221873E-2</v>
      </c>
      <c r="ACG32" s="120">
        <v>5.307568972337437E-2</v>
      </c>
      <c r="ACH32" s="120">
        <v>5.3075689723374453E-2</v>
      </c>
      <c r="ACI32" s="120">
        <v>5.208653072726422E-2</v>
      </c>
      <c r="ACJ32" s="120">
        <v>5.2086530727264303E-2</v>
      </c>
      <c r="ACK32" s="120">
        <v>5.1100536650413128E-2</v>
      </c>
      <c r="ACL32" s="120">
        <v>5.11005366504131E-2</v>
      </c>
      <c r="ACM32" s="120">
        <v>5.0117856720855988E-2</v>
      </c>
      <c r="ACN32" s="120">
        <v>5.0117856720855981E-2</v>
      </c>
      <c r="ACO32" s="120">
        <v>4.9138643601743158E-2</v>
      </c>
      <c r="ACP32" s="120">
        <v>4.9138643601743082E-2</v>
      </c>
      <c r="ACQ32" s="120">
        <v>4.8163053440744535E-2</v>
      </c>
      <c r="ACR32" s="120">
        <v>4.8163053440744459E-2</v>
      </c>
      <c r="ACS32" s="120">
        <v>4.7191245918051343E-2</v>
      </c>
      <c r="ACT32" s="120">
        <v>4.7191245918051301E-2</v>
      </c>
      <c r="ACU32" s="120">
        <v>4.6223384292753578E-2</v>
      </c>
      <c r="ACV32" s="120">
        <v>4.6223384292753515E-2</v>
      </c>
      <c r="ACW32" s="120">
        <v>4.5259635447353536E-2</v>
      </c>
      <c r="ACX32" s="120">
        <v>4.5259635447353549E-2</v>
      </c>
      <c r="ACY32" s="120">
        <v>4.4300169930155363E-2</v>
      </c>
      <c r="ACZ32" s="120">
        <v>4.430016993015537E-2</v>
      </c>
      <c r="ADA32" s="120">
        <v>4.3345161995249328E-2</v>
      </c>
      <c r="ADB32" s="120">
        <v>4.3345161995249376E-2</v>
      </c>
      <c r="ADC32" s="120">
        <v>4.2394789639788724E-2</v>
      </c>
      <c r="ADD32" s="120">
        <v>4.2394789639788724E-2</v>
      </c>
      <c r="ADE32" s="120">
        <v>4.1449234638230782E-2</v>
      </c>
      <c r="ADF32" s="120">
        <v>4.1449234638230768E-2</v>
      </c>
      <c r="ADG32" s="120">
        <v>4.0508682573189042E-2</v>
      </c>
      <c r="ADH32" s="120">
        <v>4.0508682573189049E-2</v>
      </c>
      <c r="ADI32" s="120">
        <v>3.957332286251633E-2</v>
      </c>
      <c r="ADJ32" s="120">
        <v>3.9573322862516316E-2</v>
      </c>
      <c r="ADK32" s="120">
        <v>3.8643348782208937E-2</v>
      </c>
      <c r="ADL32" s="120">
        <v>3.8643348782208917E-2</v>
      </c>
      <c r="ADM32" s="120">
        <v>3.7718957484690126E-2</v>
      </c>
      <c r="ADN32" s="120">
        <v>3.7718957484690147E-2</v>
      </c>
      <c r="ADO32" s="120">
        <v>3.6800350011999383E-2</v>
      </c>
      <c r="ADP32" s="120">
        <v>3.6800350011999342E-2</v>
      </c>
      <c r="ADQ32" s="120">
        <v>3.5887731303377052E-2</v>
      </c>
      <c r="ADR32" s="120">
        <v>3.5887731303377059E-2</v>
      </c>
      <c r="ADS32" s="120">
        <v>3.4981310196697535E-2</v>
      </c>
      <c r="ADT32" s="120">
        <v>3.4981310196697639E-2</v>
      </c>
      <c r="ADU32" s="120">
        <v>3.4081299423162958E-2</v>
      </c>
      <c r="ADV32" s="120">
        <v>3.4081299423162938E-2</v>
      </c>
      <c r="ADW32" s="120">
        <v>3.3187915594627498E-2</v>
      </c>
      <c r="ADX32" s="120">
        <v>3.3187915594627429E-2</v>
      </c>
      <c r="ADY32" s="120">
        <v>3.2301379182878349E-2</v>
      </c>
      <c r="ADZ32" s="120">
        <v>3.2301379182878363E-2</v>
      </c>
      <c r="AEA32" s="120">
        <v>3.1421914490149756E-2</v>
      </c>
      <c r="AEB32" s="120">
        <v>3.142191449014977E-2</v>
      </c>
      <c r="AEC32" s="120">
        <v>3.0549749610096735E-2</v>
      </c>
      <c r="AED32" s="120">
        <v>3.0549749610096745E-2</v>
      </c>
      <c r="AEE32" s="120">
        <v>2.9685116378403403E-2</v>
      </c>
      <c r="AEF32" s="120">
        <v>2.9685116378403424E-2</v>
      </c>
      <c r="AEG32" s="120">
        <v>2.8828250312142211E-2</v>
      </c>
      <c r="AEH32" s="120">
        <v>2.8828250312142208E-2</v>
      </c>
      <c r="AEI32" s="120">
        <v>2.7979390536942574E-2</v>
      </c>
      <c r="AEJ32" s="120">
        <v>2.7979390536942553E-2</v>
      </c>
      <c r="AEK32" s="120">
        <v>2.7138779700964805E-2</v>
      </c>
      <c r="AEL32" s="120">
        <v>2.7138779700964812E-2</v>
      </c>
      <c r="AEM32" s="120">
        <v>2.6306663874610378E-2</v>
      </c>
      <c r="AEN32" s="120">
        <v>2.6306663874610371E-2</v>
      </c>
      <c r="AEO32" s="120">
        <v>2.5483292434829628E-2</v>
      </c>
      <c r="AEP32" s="120">
        <v>2.5483292434829635E-2</v>
      </c>
      <c r="AEQ32" s="120">
        <v>2.4668917932819369E-2</v>
      </c>
      <c r="AER32" s="120">
        <v>2.4668917932819376E-2</v>
      </c>
      <c r="AES32" s="120">
        <v>2.3863795943825487E-2</v>
      </c>
      <c r="AET32" s="120">
        <v>2.3863795943825459E-2</v>
      </c>
      <c r="AEU32" s="120">
        <v>2.3068184897690826E-2</v>
      </c>
      <c r="AEV32" s="120">
        <v>2.3068184897690788E-2</v>
      </c>
      <c r="AEW32" s="120">
        <v>2.2282345888707301E-2</v>
      </c>
      <c r="AEX32" s="120">
        <v>2.2282345888707297E-2</v>
      </c>
      <c r="AEY32" s="120">
        <v>2.150654246325031E-2</v>
      </c>
      <c r="AEZ32" s="120">
        <v>2.1506542463250278E-2</v>
      </c>
      <c r="AFA32" s="120">
        <v>2.0741040383587109E-2</v>
      </c>
      <c r="AFB32" s="120">
        <v>2.0741040383587123E-2</v>
      </c>
      <c r="AFC32" s="120">
        <v>1.9986107366167793E-2</v>
      </c>
      <c r="AFD32" s="120">
        <v>1.9986107366167804E-2</v>
      </c>
      <c r="AFE32" s="120">
        <v>1.9242012792617363E-2</v>
      </c>
      <c r="AFF32" s="120">
        <v>1.9242012792617377E-2</v>
      </c>
      <c r="AFG32" s="120">
        <v>1.8509027391561933E-2</v>
      </c>
      <c r="AFH32" s="120">
        <v>1.8509027391561902E-2</v>
      </c>
      <c r="AFI32" s="120">
        <v>1.7787422889333715E-2</v>
      </c>
      <c r="AFJ32" s="120">
        <v>1.7787422889333701E-2</v>
      </c>
      <c r="AFK32" s="120">
        <v>1.7077471627514204E-2</v>
      </c>
      <c r="AFL32" s="120">
        <v>1.707747162751418E-2</v>
      </c>
      <c r="AFM32" s="120">
        <v>1.6379446145190223E-2</v>
      </c>
      <c r="AFN32" s="120">
        <v>1.6379446145190227E-2</v>
      </c>
      <c r="AFO32" s="120">
        <v>1.5693618723720205E-2</v>
      </c>
      <c r="AFP32" s="120">
        <v>1.5693618723720215E-2</v>
      </c>
      <c r="AFQ32" s="120">
        <v>1.5020260891731446E-2</v>
      </c>
      <c r="AFR32" s="120">
        <v>1.5020260891731453E-2</v>
      </c>
      <c r="AFS32" s="120">
        <v>1.4359642888005293E-2</v>
      </c>
      <c r="AFT32" s="120">
        <v>1.4359642888005295E-2</v>
      </c>
      <c r="AFU32" s="120">
        <v>1.3712033079849233E-2</v>
      </c>
      <c r="AFV32" s="120">
        <v>1.3712033079849219E-2</v>
      </c>
      <c r="AFW32" s="120">
        <v>1.3077697334512231E-2</v>
      </c>
      <c r="AFX32" s="120">
        <v>1.3077697334512212E-2</v>
      </c>
      <c r="AFY32" s="120">
        <v>1.2456898341172456E-2</v>
      </c>
      <c r="AFZ32" s="120">
        <v>1.2456898341172435E-2</v>
      </c>
      <c r="AGA32" s="120">
        <v>1.1849894881017991E-2</v>
      </c>
      <c r="AGB32" s="120">
        <v>1.1849894881017991E-2</v>
      </c>
      <c r="AGC32" s="120">
        <v>1.1256941042959099E-2</v>
      </c>
      <c r="AGD32" s="120">
        <v>1.1256941042959101E-2</v>
      </c>
      <c r="AGE32" s="120">
        <v>1.067828538255554E-2</v>
      </c>
      <c r="AGF32" s="120">
        <v>1.0678285382555551E-2</v>
      </c>
      <c r="AGG32" s="120">
        <v>1.0114170021824314E-2</v>
      </c>
      <c r="AGH32" s="120">
        <v>1.0114170021824319E-2</v>
      </c>
      <c r="AGI32" s="120">
        <v>9.5648296877159141E-3</v>
      </c>
      <c r="AGJ32" s="120">
        <v>9.5648296877159106E-3</v>
      </c>
      <c r="AGK32" s="120">
        <v>9.0304906872199948E-3</v>
      </c>
      <c r="AGL32" s="120">
        <v>9.0304906872199792E-3</v>
      </c>
      <c r="AGM32" s="120">
        <v>8.5113698172918448E-3</v>
      </c>
      <c r="AGN32" s="120">
        <v>8.5113698172918483E-3</v>
      </c>
      <c r="AGO32" s="120">
        <v>8.0076732080908708E-3</v>
      </c>
      <c r="AGP32" s="120">
        <v>8.0076732080908656E-3</v>
      </c>
      <c r="AGQ32" s="120">
        <v>7.5195950983999969E-3</v>
      </c>
      <c r="AGR32" s="120">
        <v>7.5195950983999961E-3</v>
      </c>
      <c r="AGS32" s="120">
        <v>7.0473165425661375E-3</v>
      </c>
      <c r="AGT32" s="120">
        <v>7.0473165425661349E-3</v>
      </c>
      <c r="AGU32" s="120">
        <v>6.5910040488778784E-3</v>
      </c>
      <c r="AGV32" s="120">
        <v>6.591004048877881E-3</v>
      </c>
      <c r="AGW32" s="120">
        <v>6.1508081499953571E-3</v>
      </c>
      <c r="AGX32" s="120">
        <v>6.1508081499953588E-3</v>
      </c>
      <c r="AGY32" s="120">
        <v>5.7268619068842558E-3</v>
      </c>
      <c r="AGZ32" s="120">
        <v>5.7268619068842532E-3</v>
      </c>
      <c r="AHA32" s="120">
        <v>5.319279348701667E-3</v>
      </c>
      <c r="AHB32" s="120">
        <v>5.3192793487016705E-3</v>
      </c>
      <c r="AHC32" s="120">
        <v>4.9281538522553134E-3</v>
      </c>
      <c r="AHD32" s="120">
        <v>4.9281538522553126E-3</v>
      </c>
      <c r="AHE32" s="120">
        <v>4.5535564660325401E-3</v>
      </c>
      <c r="AHF32" s="120">
        <v>4.5535564660325462E-3</v>
      </c>
      <c r="AHG32" s="120">
        <v>4.1955341853948565E-3</v>
      </c>
      <c r="AHH32" s="120">
        <v>4.1955341853948513E-3</v>
      </c>
      <c r="AHI32" s="120">
        <v>3.8541081873813181E-3</v>
      </c>
      <c r="AHJ32" s="120">
        <v>3.8541081873813177E-3</v>
      </c>
      <c r="AHK32" s="120">
        <v>3.5292720356864806E-3</v>
      </c>
      <c r="AHL32" s="120">
        <v>3.5292720356864828E-3</v>
      </c>
      <c r="AHM32" s="120">
        <v>3.2209898687985258E-3</v>
      </c>
      <c r="AHN32" s="120">
        <v>3.2209898687985284E-3</v>
      </c>
      <c r="AHO32" s="120">
        <v>2.9291945870261937E-3</v>
      </c>
      <c r="AHP32" s="120">
        <v>2.9291945870261928E-3</v>
      </c>
      <c r="AHQ32" s="120">
        <v>2.6537860572285079E-3</v>
      </c>
      <c r="AHR32" s="120">
        <v>2.6537860572285027E-3</v>
      </c>
      <c r="AHS32" s="120">
        <v>2.3946293575060089E-3</v>
      </c>
      <c r="AHT32" s="120">
        <v>2.3946293575060089E-3</v>
      </c>
      <c r="AHU32" s="120">
        <v>2.1515530879250258E-3</v>
      </c>
      <c r="AHV32" s="120">
        <v>2.1515530879250232E-3</v>
      </c>
      <c r="AHW32" s="120">
        <v>1.9243477775263047E-3</v>
      </c>
      <c r="AHX32" s="120">
        <v>1.9243477775263045E-3</v>
      </c>
      <c r="AHY32" s="120">
        <v>1.7127644224002362E-3</v>
      </c>
      <c r="AHZ32" s="120">
        <v>1.7127644224002388E-3</v>
      </c>
      <c r="AIA32" s="120">
        <v>1.5165131944572207E-3</v>
      </c>
      <c r="AIB32" s="120">
        <v>1.5165131944572226E-3</v>
      </c>
      <c r="AIC32" s="120">
        <v>1.3352623656219358E-3</v>
      </c>
      <c r="AID32" s="120">
        <v>1.3352623656219375E-3</v>
      </c>
      <c r="AIE32" s="120">
        <v>1.1686374974383251E-3</v>
      </c>
      <c r="AIF32" s="120">
        <v>1.1686374974383257E-3</v>
      </c>
      <c r="AIG32" s="120">
        <v>1.0162209513478885E-3</v>
      </c>
      <c r="AIH32" s="120">
        <v>1.0162209513478891E-3</v>
      </c>
      <c r="AII32" s="120">
        <v>8.7755178000286564E-4</v>
      </c>
      <c r="AIJ32" s="120">
        <v>8.7755178000286478E-4</v>
      </c>
      <c r="AIK32" s="120">
        <v>7.521260646340777E-4</v>
      </c>
      <c r="AIL32" s="120">
        <v>7.521260646340777E-4</v>
      </c>
      <c r="AIM32" s="120">
        <v>6.3939776736435228E-4</v>
      </c>
      <c r="AIN32" s="120">
        <v>6.3939776736435217E-4</v>
      </c>
      <c r="AIO32" s="120">
        <v>5.3878016999604869E-4</v>
      </c>
      <c r="AIP32" s="120">
        <v>5.3878016999604913E-4</v>
      </c>
      <c r="AIQ32" s="120">
        <v>4.4964797164381213E-4</v>
      </c>
      <c r="AIR32" s="120">
        <v>4.4964797164381246E-4</v>
      </c>
      <c r="AIS32" s="120">
        <v>3.7134011593831619E-4</v>
      </c>
      <c r="AIT32" s="120">
        <v>3.7134011593831619E-4</v>
      </c>
      <c r="AIU32" s="120">
        <v>3.0316341355849291E-4</v>
      </c>
      <c r="AIV32" s="120">
        <v>3.0316341355849296E-4</v>
      </c>
      <c r="AIW32" s="120">
        <v>2.4439701657757496E-4</v>
      </c>
      <c r="AIX32" s="120">
        <v>2.4439701657757475E-4</v>
      </c>
      <c r="AIY32" s="120">
        <v>1.9429778641481447E-4</v>
      </c>
      <c r="AIZ32" s="120">
        <v>1.9429778641481447E-4</v>
      </c>
      <c r="AJA32" s="120">
        <v>1.5210657584807549E-4</v>
      </c>
      <c r="AJB32" s="120">
        <v>1.5210657584807544E-4</v>
      </c>
      <c r="AJC32" s="120">
        <v>1.1705541630032299E-4</v>
      </c>
      <c r="AJD32" s="120">
        <v>1.1705541630032301E-4</v>
      </c>
      <c r="AJE32" s="120">
        <v>8.8375563275587543E-5</v>
      </c>
      <c r="AJF32" s="120">
        <v>8.837556327558757E-5</v>
      </c>
      <c r="AJG32" s="120">
        <v>6.5306304449133684E-5</v>
      </c>
      <c r="AJH32" s="120">
        <v>6.5306304449133656E-5</v>
      </c>
      <c r="AJI32" s="120">
        <v>4.7104376093953786E-5</v>
      </c>
      <c r="AJJ32" s="120">
        <v>4.7104376093953793E-5</v>
      </c>
      <c r="AJK32" s="120">
        <v>3.3053764732060564E-5</v>
      </c>
      <c r="AJL32" s="120">
        <v>3.3053764732060564E-5</v>
      </c>
      <c r="AJM32" s="120">
        <v>2.2475594023241282E-5</v>
      </c>
      <c r="AJN32" s="120">
        <v>2.2475594023241285E-5</v>
      </c>
      <c r="AJO32" s="120">
        <v>1.4737715885004832E-5</v>
      </c>
      <c r="AJP32" s="120">
        <v>1.4737715885004832E-5</v>
      </c>
      <c r="AJQ32" s="120">
        <v>9.2635464099544151E-6</v>
      </c>
      <c r="AJR32" s="120">
        <v>9.2635464099544151E-6</v>
      </c>
      <c r="AJS32" s="120">
        <v>5.539621596994948E-6</v>
      </c>
      <c r="AJT32" s="120">
        <v>5.539621596994948E-6</v>
      </c>
      <c r="AJU32" s="120">
        <v>3.1213096463034162E-6</v>
      </c>
      <c r="AJV32" s="120">
        <v>3.1213096463034162E-6</v>
      </c>
      <c r="AJW32" s="120">
        <v>1.6361241250706371E-6</v>
      </c>
      <c r="AJX32" s="120">
        <v>1.6361241250706371E-6</v>
      </c>
      <c r="AJY32" s="120">
        <v>7.84157236921601E-7</v>
      </c>
      <c r="AJZ32" s="120">
        <v>7.84157236921601E-7</v>
      </c>
      <c r="AKA32" s="120">
        <v>3.3531614462845027E-7</v>
      </c>
      <c r="AKB32" s="120">
        <v>3.3531614462845027E-7</v>
      </c>
      <c r="AKC32" s="120">
        <v>1.233129296451807E-7</v>
      </c>
      <c r="AKD32" s="120">
        <v>1.233129296451807E-7</v>
      </c>
      <c r="AKE32" s="120">
        <v>3.6729034036397934E-8</v>
      </c>
      <c r="AKF32" s="120">
        <v>3.6729034036397934E-8</v>
      </c>
      <c r="AKG32" s="120">
        <v>7.9162418842315674E-9</v>
      </c>
      <c r="AKH32" s="120">
        <v>7.9162418842315674E-9</v>
      </c>
      <c r="AKI32" s="120">
        <v>9.3132257461547852E-10</v>
      </c>
      <c r="AKJ32" s="120" t="s">
        <v>105</v>
      </c>
      <c r="AKK32" s="120" t="s">
        <v>105</v>
      </c>
      <c r="AKL32" s="120" t="s">
        <v>105</v>
      </c>
      <c r="AKM32" s="120" t="s">
        <v>105</v>
      </c>
      <c r="AKN32" s="120" t="s">
        <v>105</v>
      </c>
      <c r="AKO32" s="120" t="s">
        <v>105</v>
      </c>
      <c r="AKP32" s="120" t="s">
        <v>105</v>
      </c>
      <c r="AKQ32" s="120" t="s">
        <v>105</v>
      </c>
      <c r="AKR32" s="120" t="s">
        <v>105</v>
      </c>
      <c r="AKS32" s="120" t="s">
        <v>105</v>
      </c>
      <c r="AKT32" s="120" t="s">
        <v>105</v>
      </c>
      <c r="AKU32" s="120" t="s">
        <v>105</v>
      </c>
      <c r="AKV32" s="120" t="s">
        <v>105</v>
      </c>
      <c r="AKW32" s="120" t="s">
        <v>105</v>
      </c>
      <c r="AKX32" s="120" t="s">
        <v>105</v>
      </c>
      <c r="AKY32" s="120" t="s">
        <v>105</v>
      </c>
      <c r="AKZ32" s="120" t="s">
        <v>105</v>
      </c>
      <c r="ALA32" s="120" t="s">
        <v>105</v>
      </c>
      <c r="ALB32" s="120" t="s">
        <v>105</v>
      </c>
      <c r="ALC32" s="120" t="s">
        <v>105</v>
      </c>
      <c r="ALD32" s="120" t="s">
        <v>105</v>
      </c>
      <c r="ALE32" s="120" t="s">
        <v>105</v>
      </c>
      <c r="ALF32" s="120" t="s">
        <v>105</v>
      </c>
      <c r="ALG32" s="120" t="s">
        <v>105</v>
      </c>
      <c r="ALH32" s="120" t="s">
        <v>105</v>
      </c>
      <c r="ALI32" s="120" t="s">
        <v>105</v>
      </c>
      <c r="ALJ32" s="120" t="s">
        <v>105</v>
      </c>
      <c r="ALK32" s="120" t="s">
        <v>105</v>
      </c>
      <c r="ALL32" s="120" t="s">
        <v>105</v>
      </c>
      <c r="ALM32" s="120" t="s">
        <v>105</v>
      </c>
      <c r="ALN32" s="120"/>
    </row>
    <row r="33" spans="1:1002" hidden="1">
      <c r="A33" s="119">
        <v>32</v>
      </c>
      <c r="B33" s="120">
        <v>0.32693231351472152</v>
      </c>
      <c r="C33" s="120">
        <v>0.32693231351472152</v>
      </c>
      <c r="D33" s="120">
        <v>0.32644808886058829</v>
      </c>
      <c r="E33" s="120">
        <v>0.32644808886058768</v>
      </c>
      <c r="F33" s="120">
        <v>0.32596287241468225</v>
      </c>
      <c r="G33" s="120">
        <v>0.32596287241468197</v>
      </c>
      <c r="H33" s="120">
        <v>0.32547666112520901</v>
      </c>
      <c r="I33" s="120">
        <v>0.3254766611252089</v>
      </c>
      <c r="J33" s="120">
        <v>0.32498945192912781</v>
      </c>
      <c r="K33" s="120">
        <v>0.32498945192912765</v>
      </c>
      <c r="L33" s="120">
        <v>0.32450124175213052</v>
      </c>
      <c r="M33" s="120">
        <v>0.32450124175213024</v>
      </c>
      <c r="N33" s="120">
        <v>0.32401202750861574</v>
      </c>
      <c r="O33" s="120">
        <v>0.32401202750861563</v>
      </c>
      <c r="P33" s="120">
        <v>0.32352180610166714</v>
      </c>
      <c r="Q33" s="120">
        <v>0.32352180610166714</v>
      </c>
      <c r="R33" s="120">
        <v>0.32303057442302702</v>
      </c>
      <c r="S33" s="120">
        <v>0.32303057442302768</v>
      </c>
      <c r="T33" s="120">
        <v>0.32253832935307519</v>
      </c>
      <c r="U33" s="120">
        <v>0.32253832935307519</v>
      </c>
      <c r="V33" s="120">
        <v>0.32204506776080655</v>
      </c>
      <c r="W33" s="120">
        <v>0.32204506776080638</v>
      </c>
      <c r="X33" s="120">
        <v>0.3215507865038077</v>
      </c>
      <c r="Y33" s="120">
        <v>0.32155078650380781</v>
      </c>
      <c r="Z33" s="120">
        <v>0.32105548242823534</v>
      </c>
      <c r="AA33" s="120">
        <v>0.32105548242823567</v>
      </c>
      <c r="AB33" s="120">
        <v>0.32055915236879717</v>
      </c>
      <c r="AC33" s="120">
        <v>0.32055915236879751</v>
      </c>
      <c r="AD33" s="120">
        <v>0.32006179314872707</v>
      </c>
      <c r="AE33" s="120">
        <v>0.32006179314872751</v>
      </c>
      <c r="AF33" s="120">
        <v>0.31956340157976898</v>
      </c>
      <c r="AG33" s="120">
        <v>0.31956340157976881</v>
      </c>
      <c r="AH33" s="120">
        <v>0.31906397446215301</v>
      </c>
      <c r="AI33" s="120">
        <v>0.31906397446215295</v>
      </c>
      <c r="AJ33" s="120">
        <v>0.31856350858457999</v>
      </c>
      <c r="AK33" s="120">
        <v>0.31856350858458005</v>
      </c>
      <c r="AL33" s="120">
        <v>0.31806200072419999</v>
      </c>
      <c r="AM33" s="120">
        <v>0.31806200072419999</v>
      </c>
      <c r="AN33" s="120">
        <v>0.31755944764659416</v>
      </c>
      <c r="AO33" s="120">
        <v>0.31755944764659438</v>
      </c>
      <c r="AP33" s="120">
        <v>0.31705584610575821</v>
      </c>
      <c r="AQ33" s="120">
        <v>0.31705584610575815</v>
      </c>
      <c r="AR33" s="120">
        <v>0.31655119284408423</v>
      </c>
      <c r="AS33" s="120">
        <v>0.31655119284408451</v>
      </c>
      <c r="AT33" s="120">
        <v>0.31604548459234533</v>
      </c>
      <c r="AU33" s="120">
        <v>0.31604548459234572</v>
      </c>
      <c r="AV33" s="120">
        <v>0.31553871806967781</v>
      </c>
      <c r="AW33" s="120">
        <v>0.31553871806967815</v>
      </c>
      <c r="AX33" s="120">
        <v>0.31503088998356665</v>
      </c>
      <c r="AY33" s="120">
        <v>0.3150308899835666</v>
      </c>
      <c r="AZ33" s="120">
        <v>0.31452199702983008</v>
      </c>
      <c r="BA33" s="120">
        <v>0.31452199702983025</v>
      </c>
      <c r="BB33" s="120">
        <v>0.31401203589260707</v>
      </c>
      <c r="BC33" s="120">
        <v>0.31401203589260746</v>
      </c>
      <c r="BD33" s="120">
        <v>0.31350100324434232</v>
      </c>
      <c r="BE33" s="120">
        <v>0.3135010032443421</v>
      </c>
      <c r="BF33" s="120">
        <v>0.31298889574577293</v>
      </c>
      <c r="BG33" s="120">
        <v>0.3129888957457731</v>
      </c>
      <c r="BH33" s="120">
        <v>0.31247571004591818</v>
      </c>
      <c r="BI33" s="120">
        <v>0.3124757100459184</v>
      </c>
      <c r="BJ33" s="120">
        <v>0.31196144278206689</v>
      </c>
      <c r="BK33" s="120">
        <v>0.31196144278206678</v>
      </c>
      <c r="BL33" s="120">
        <v>0.31144609057976502</v>
      </c>
      <c r="BM33" s="120">
        <v>0.31144609057976558</v>
      </c>
      <c r="BN33" s="120">
        <v>0.31092965005281026</v>
      </c>
      <c r="BO33" s="120">
        <v>0.31092965005281015</v>
      </c>
      <c r="BP33" s="120">
        <v>0.31041211780323674</v>
      </c>
      <c r="BQ33" s="120">
        <v>0.31041211780323741</v>
      </c>
      <c r="BR33" s="120">
        <v>0.3098934904213127</v>
      </c>
      <c r="BS33" s="120">
        <v>0.30989349042131281</v>
      </c>
      <c r="BT33" s="120">
        <v>0.3093737644855275</v>
      </c>
      <c r="BU33" s="120">
        <v>0.30937376448552756</v>
      </c>
      <c r="BV33" s="120">
        <v>0.30885293656258833</v>
      </c>
      <c r="BW33" s="120">
        <v>0.30885293656258805</v>
      </c>
      <c r="BX33" s="120">
        <v>0.30833100320741219</v>
      </c>
      <c r="BY33" s="120">
        <v>0.30833100320741252</v>
      </c>
      <c r="BZ33" s="120">
        <v>0.3078079609631228</v>
      </c>
      <c r="CA33" s="120">
        <v>0.30780796096312357</v>
      </c>
      <c r="CB33" s="120">
        <v>0.30728380636104435</v>
      </c>
      <c r="CC33" s="120">
        <v>0.30728380636104435</v>
      </c>
      <c r="CD33" s="120">
        <v>0.30675853592069768</v>
      </c>
      <c r="CE33" s="120">
        <v>0.30675853592069824</v>
      </c>
      <c r="CF33" s="120">
        <v>0.30623214614979993</v>
      </c>
      <c r="CG33" s="120">
        <v>0.30623214614980004</v>
      </c>
      <c r="CH33" s="120">
        <v>0.30570463354426203</v>
      </c>
      <c r="CI33" s="120">
        <v>0.30570463354426181</v>
      </c>
      <c r="CJ33" s="120">
        <v>0.30517599458818756</v>
      </c>
      <c r="CK33" s="120">
        <v>0.30517599458818745</v>
      </c>
      <c r="CL33" s="120">
        <v>0.30464622575387473</v>
      </c>
      <c r="CM33" s="120">
        <v>0.30464622575387434</v>
      </c>
      <c r="CN33" s="120">
        <v>0.30411532350181492</v>
      </c>
      <c r="CO33" s="120">
        <v>0.30411532350181486</v>
      </c>
      <c r="CP33" s="120">
        <v>0.30358328428069892</v>
      </c>
      <c r="CQ33" s="120">
        <v>0.30358328428069864</v>
      </c>
      <c r="CR33" s="120">
        <v>0.3030501045274171</v>
      </c>
      <c r="CS33" s="120">
        <v>0.30305010452741743</v>
      </c>
      <c r="CT33" s="120">
        <v>0.30251578066706697</v>
      </c>
      <c r="CU33" s="120">
        <v>0.30251578066706736</v>
      </c>
      <c r="CV33" s="120">
        <v>0.30198030911295587</v>
      </c>
      <c r="CW33" s="120">
        <v>0.30198030911295598</v>
      </c>
      <c r="CX33" s="120">
        <v>0.30144368626660972</v>
      </c>
      <c r="CY33" s="120">
        <v>0.30144368626660956</v>
      </c>
      <c r="CZ33" s="120">
        <v>0.30090590851778154</v>
      </c>
      <c r="DA33" s="120">
        <v>0.30090590851778137</v>
      </c>
      <c r="DB33" s="120">
        <v>0.3003669722444588</v>
      </c>
      <c r="DC33" s="120">
        <v>0.30036697224445918</v>
      </c>
      <c r="DD33" s="120">
        <v>0.29982687381287554</v>
      </c>
      <c r="DE33" s="120">
        <v>0.29982687381287587</v>
      </c>
      <c r="DF33" s="120">
        <v>0.29928560957752331</v>
      </c>
      <c r="DG33" s="120">
        <v>0.29928560957752337</v>
      </c>
      <c r="DH33" s="120">
        <v>0.29874317588116339</v>
      </c>
      <c r="DI33" s="120">
        <v>0.29874317588116361</v>
      </c>
      <c r="DJ33" s="120">
        <v>0.29819956905484268</v>
      </c>
      <c r="DK33" s="120">
        <v>0.29819956905484257</v>
      </c>
      <c r="DL33" s="120">
        <v>0.29765478541790863</v>
      </c>
      <c r="DM33" s="120">
        <v>0.29765478541790863</v>
      </c>
      <c r="DN33" s="120">
        <v>0.29710882127802529</v>
      </c>
      <c r="DO33" s="120">
        <v>0.2971088212780249</v>
      </c>
      <c r="DP33" s="120">
        <v>0.29656167293119201</v>
      </c>
      <c r="DQ33" s="120">
        <v>0.29656167293119212</v>
      </c>
      <c r="DR33" s="120">
        <v>0.29601333666176588</v>
      </c>
      <c r="DS33" s="120">
        <v>0.29601333666176566</v>
      </c>
      <c r="DT33" s="120">
        <v>0.29546380874247802</v>
      </c>
      <c r="DU33" s="120">
        <v>0.29546380874247813</v>
      </c>
      <c r="DV33" s="120">
        <v>0.29491308543446099</v>
      </c>
      <c r="DW33" s="120">
        <v>0.29491308543446093</v>
      </c>
      <c r="DX33" s="120">
        <v>0.29436116298727044</v>
      </c>
      <c r="DY33" s="120">
        <v>0.29436116298727061</v>
      </c>
      <c r="DZ33" s="120">
        <v>0.29380803763891122</v>
      </c>
      <c r="EA33" s="120">
        <v>0.29380803763891156</v>
      </c>
      <c r="EB33" s="120">
        <v>0.29325370561586611</v>
      </c>
      <c r="EC33" s="120">
        <v>0.29325370561586639</v>
      </c>
      <c r="ED33" s="120">
        <v>0.29269816313312275</v>
      </c>
      <c r="EE33" s="120">
        <v>0.29269816313312275</v>
      </c>
      <c r="EF33" s="120">
        <v>0.29214140639420716</v>
      </c>
      <c r="EG33" s="120">
        <v>0.29214140639420721</v>
      </c>
      <c r="EH33" s="120">
        <v>0.29158343159121436</v>
      </c>
      <c r="EI33" s="120">
        <v>0.29158343159121469</v>
      </c>
      <c r="EJ33" s="120">
        <v>0.29102423490484181</v>
      </c>
      <c r="EK33" s="120">
        <v>0.29102423490484225</v>
      </c>
      <c r="EL33" s="120">
        <v>0.29046381250442888</v>
      </c>
      <c r="EM33" s="120">
        <v>0.29046381250442843</v>
      </c>
      <c r="EN33" s="120">
        <v>0.28990216054798879</v>
      </c>
      <c r="EO33" s="120">
        <v>0.28990216054798906</v>
      </c>
      <c r="EP33" s="120">
        <v>0.28933927518225622</v>
      </c>
      <c r="EQ33" s="120">
        <v>0.28933927518225644</v>
      </c>
      <c r="ER33" s="120">
        <v>0.28877515254272179</v>
      </c>
      <c r="ES33" s="120">
        <v>0.28877515254272185</v>
      </c>
      <c r="ET33" s="120">
        <v>0.28820978875367831</v>
      </c>
      <c r="EU33" s="120">
        <v>0.2882097887536782</v>
      </c>
      <c r="EV33" s="120">
        <v>0.28764317992826804</v>
      </c>
      <c r="EW33" s="120">
        <v>0.28764317992826782</v>
      </c>
      <c r="EX33" s="120">
        <v>0.28707532216852777</v>
      </c>
      <c r="EY33" s="120">
        <v>0.28707532216852794</v>
      </c>
      <c r="EZ33" s="120">
        <v>0.28650621156544054</v>
      </c>
      <c r="FA33" s="120">
        <v>0.28650621156544093</v>
      </c>
      <c r="FB33" s="120">
        <v>0.28593584419898554</v>
      </c>
      <c r="FC33" s="120">
        <v>0.28593584419898588</v>
      </c>
      <c r="FD33" s="120">
        <v>0.28536421613819335</v>
      </c>
      <c r="FE33" s="120">
        <v>0.28536421613819318</v>
      </c>
      <c r="FF33" s="120">
        <v>0.28479132344120212</v>
      </c>
      <c r="FG33" s="120">
        <v>0.28479132344120178</v>
      </c>
      <c r="FH33" s="120">
        <v>0.28421716215531562</v>
      </c>
      <c r="FI33" s="120">
        <v>0.28421716215531595</v>
      </c>
      <c r="FJ33" s="120">
        <v>0.28364172831706524</v>
      </c>
      <c r="FK33" s="120">
        <v>0.28364172831706541</v>
      </c>
      <c r="FL33" s="120">
        <v>0.28306501795227224</v>
      </c>
      <c r="FM33" s="120">
        <v>0.28306501795227224</v>
      </c>
      <c r="FN33" s="120">
        <v>0.28248702707611278</v>
      </c>
      <c r="FO33" s="120">
        <v>0.28248702707611267</v>
      </c>
      <c r="FP33" s="120">
        <v>0.28190775169318816</v>
      </c>
      <c r="FQ33" s="120">
        <v>0.28190775169318805</v>
      </c>
      <c r="FR33" s="120">
        <v>0.28132718779759419</v>
      </c>
      <c r="FS33" s="120">
        <v>0.28132718779759436</v>
      </c>
      <c r="FT33" s="120">
        <v>0.28074533137299418</v>
      </c>
      <c r="FU33" s="120">
        <v>0.28074533137299457</v>
      </c>
      <c r="FV33" s="120">
        <v>0.28016217839269741</v>
      </c>
      <c r="FW33" s="120">
        <v>0.28016217839269747</v>
      </c>
      <c r="FX33" s="120">
        <v>0.27957772481973298</v>
      </c>
      <c r="FY33" s="120">
        <v>0.27957772481973342</v>
      </c>
      <c r="FZ33" s="120">
        <v>0.2789919666069377</v>
      </c>
      <c r="GA33" s="120">
        <v>0.2789919666069377</v>
      </c>
      <c r="GB33" s="120">
        <v>0.27840489969703441</v>
      </c>
      <c r="GC33" s="120">
        <v>0.27840489969703419</v>
      </c>
      <c r="GD33" s="120">
        <v>0.27781652002272306</v>
      </c>
      <c r="GE33" s="120">
        <v>0.27781652002272283</v>
      </c>
      <c r="GF33" s="120">
        <v>0.27722682350677047</v>
      </c>
      <c r="GG33" s="120">
        <v>0.27722682350677041</v>
      </c>
      <c r="GH33" s="120">
        <v>0.27663580606210114</v>
      </c>
      <c r="GI33" s="120">
        <v>0.27663580606210131</v>
      </c>
      <c r="GJ33" s="120">
        <v>0.27604346359189696</v>
      </c>
      <c r="GK33" s="120">
        <v>0.2760434635918973</v>
      </c>
      <c r="GL33" s="120">
        <v>0.27544979198969438</v>
      </c>
      <c r="GM33" s="120">
        <v>0.27544979198969399</v>
      </c>
      <c r="GN33" s="120">
        <v>0.2748547871394868</v>
      </c>
      <c r="GO33" s="120">
        <v>0.27485478713948719</v>
      </c>
      <c r="GP33" s="120">
        <v>0.27425844491583407</v>
      </c>
      <c r="GQ33" s="120">
        <v>0.27425844491583401</v>
      </c>
      <c r="GR33" s="120">
        <v>0.27366076118396776</v>
      </c>
      <c r="GS33" s="120">
        <v>0.27366076118396743</v>
      </c>
      <c r="GT33" s="120">
        <v>0.27306173179990545</v>
      </c>
      <c r="GU33" s="120">
        <v>0.27306173179990506</v>
      </c>
      <c r="GV33" s="120">
        <v>0.2724613526105687</v>
      </c>
      <c r="GW33" s="120">
        <v>0.27246135261056825</v>
      </c>
      <c r="GX33" s="120">
        <v>0.27185961945390069</v>
      </c>
      <c r="GY33" s="120">
        <v>0.27185961945390014</v>
      </c>
      <c r="GZ33" s="120">
        <v>0.27125652815899171</v>
      </c>
      <c r="HA33" s="120">
        <v>0.27125652815899171</v>
      </c>
      <c r="HB33" s="120">
        <v>0.27065207454620577</v>
      </c>
      <c r="HC33" s="120">
        <v>0.27065207454620605</v>
      </c>
      <c r="HD33" s="120">
        <v>0.27004625442731162</v>
      </c>
      <c r="HE33" s="120">
        <v>0.27004625442731134</v>
      </c>
      <c r="HF33" s="120">
        <v>0.26943906360561876</v>
      </c>
      <c r="HG33" s="120">
        <v>0.26943906360561881</v>
      </c>
      <c r="HH33" s="120">
        <v>0.26883049787611568</v>
      </c>
      <c r="HI33" s="120">
        <v>0.26883049787611524</v>
      </c>
      <c r="HJ33" s="120">
        <v>0.26822055302561409</v>
      </c>
      <c r="HK33" s="120">
        <v>0.26822055302561426</v>
      </c>
      <c r="HL33" s="120">
        <v>0.26760922483289662</v>
      </c>
      <c r="HM33" s="120">
        <v>0.26760922483289656</v>
      </c>
      <c r="HN33" s="120">
        <v>0.26699650906886679</v>
      </c>
      <c r="HO33" s="120">
        <v>0.26699650906886602</v>
      </c>
      <c r="HP33" s="120">
        <v>0.26638240149670656</v>
      </c>
      <c r="HQ33" s="120">
        <v>0.2663824014967065</v>
      </c>
      <c r="HR33" s="120">
        <v>0.26576689787203855</v>
      </c>
      <c r="HS33" s="120">
        <v>0.26576689787203861</v>
      </c>
      <c r="HT33" s="120">
        <v>0.26514999394308841</v>
      </c>
      <c r="HU33" s="120">
        <v>0.26514999394308841</v>
      </c>
      <c r="HV33" s="120">
        <v>0.26453168545085487</v>
      </c>
      <c r="HW33" s="120">
        <v>0.26453168545085431</v>
      </c>
      <c r="HX33" s="120">
        <v>0.26391196812928569</v>
      </c>
      <c r="HY33" s="120">
        <v>0.2639119681292858</v>
      </c>
      <c r="HZ33" s="120">
        <v>0.2632908377054588</v>
      </c>
      <c r="IA33" s="120">
        <v>0.26329083770545891</v>
      </c>
      <c r="IB33" s="120">
        <v>0.26266828989976154</v>
      </c>
      <c r="IC33" s="120">
        <v>0.26266828989976165</v>
      </c>
      <c r="ID33" s="120">
        <v>0.26204432042608566</v>
      </c>
      <c r="IE33" s="120">
        <v>0.26204432042608533</v>
      </c>
      <c r="IF33" s="120">
        <v>0.26141892499201785</v>
      </c>
      <c r="IG33" s="120">
        <v>0.26141892499201808</v>
      </c>
      <c r="IH33" s="120">
        <v>0.26079209929904423</v>
      </c>
      <c r="II33" s="120">
        <v>0.26079209929904412</v>
      </c>
      <c r="IJ33" s="120">
        <v>0.26016383904275142</v>
      </c>
      <c r="IK33" s="120">
        <v>0.26016383904275109</v>
      </c>
      <c r="IL33" s="120">
        <v>0.2595341399130387</v>
      </c>
      <c r="IM33" s="120">
        <v>0.25953413991303864</v>
      </c>
      <c r="IN33" s="120">
        <v>0.2589029975943381</v>
      </c>
      <c r="IO33" s="120">
        <v>0.25890299759433799</v>
      </c>
      <c r="IP33" s="120">
        <v>0.25827040776583049</v>
      </c>
      <c r="IQ33" s="120">
        <v>0.25827040776583049</v>
      </c>
      <c r="IR33" s="120">
        <v>0.25763636610168039</v>
      </c>
      <c r="IS33" s="120">
        <v>0.25763636610168034</v>
      </c>
      <c r="IT33" s="120">
        <v>0.25700086827126634</v>
      </c>
      <c r="IU33" s="120">
        <v>0.25700086827126611</v>
      </c>
      <c r="IV33" s="120">
        <v>0.25636390993942193</v>
      </c>
      <c r="IW33" s="120">
        <v>0.25636390993942204</v>
      </c>
      <c r="IX33" s="120">
        <v>0.25572548676668466</v>
      </c>
      <c r="IY33" s="120">
        <v>0.25572548676668455</v>
      </c>
      <c r="IZ33" s="120">
        <v>0.25508559440954609</v>
      </c>
      <c r="JA33" s="120">
        <v>0.25508559440954559</v>
      </c>
      <c r="JB33" s="120">
        <v>0.25444422852071452</v>
      </c>
      <c r="JC33" s="120">
        <v>0.25444422852071441</v>
      </c>
      <c r="JD33" s="120">
        <v>0.2538013847493798</v>
      </c>
      <c r="JE33" s="120">
        <v>0.25380138474937963</v>
      </c>
      <c r="JF33" s="120">
        <v>0.25315705874148731</v>
      </c>
      <c r="JG33" s="120">
        <v>0.25315705874148769</v>
      </c>
      <c r="JH33" s="120">
        <v>0.25251124614001902</v>
      </c>
      <c r="JI33" s="120">
        <v>0.25251124614001841</v>
      </c>
      <c r="JJ33" s="120">
        <v>0.25186394258527844</v>
      </c>
      <c r="JK33" s="120">
        <v>0.25186394258527839</v>
      </c>
      <c r="JL33" s="120">
        <v>0.25121514371518944</v>
      </c>
      <c r="JM33" s="120">
        <v>0.25121514371518955</v>
      </c>
      <c r="JN33" s="120">
        <v>0.25056484516559574</v>
      </c>
      <c r="JO33" s="120">
        <v>0.25056484516559591</v>
      </c>
      <c r="JP33" s="120">
        <v>0.24991304257057262</v>
      </c>
      <c r="JQ33" s="120">
        <v>0.24991304257057237</v>
      </c>
      <c r="JR33" s="120">
        <v>0.24925973156274134</v>
      </c>
      <c r="JS33" s="120">
        <v>0.24925973156274125</v>
      </c>
      <c r="JT33" s="120">
        <v>0.2486049077736</v>
      </c>
      <c r="JU33" s="120">
        <v>0.24860490777359998</v>
      </c>
      <c r="JV33" s="120">
        <v>0.24794856683385397</v>
      </c>
      <c r="JW33" s="120">
        <v>0.24794856683385399</v>
      </c>
      <c r="JX33" s="120">
        <v>0.24729070437375872</v>
      </c>
      <c r="JY33" s="120">
        <v>0.24729070437375872</v>
      </c>
      <c r="JZ33" s="120">
        <v>0.24663131602347113</v>
      </c>
      <c r="KA33" s="120">
        <v>0.24663131602347105</v>
      </c>
      <c r="KB33" s="120">
        <v>0.24597039741340829</v>
      </c>
      <c r="KC33" s="120">
        <v>0.24597039741340795</v>
      </c>
      <c r="KD33" s="120">
        <v>0.24530794417461582</v>
      </c>
      <c r="KE33" s="120">
        <v>0.2453079441746156</v>
      </c>
      <c r="KF33" s="120">
        <v>0.24464395193914623</v>
      </c>
      <c r="KG33" s="120">
        <v>0.2446439519391462</v>
      </c>
      <c r="KH33" s="120">
        <v>0.24397841634044429</v>
      </c>
      <c r="KI33" s="120">
        <v>0.2439784163404444</v>
      </c>
      <c r="KJ33" s="120">
        <v>0.24331133301374358</v>
      </c>
      <c r="KK33" s="120">
        <v>0.24331133301374352</v>
      </c>
      <c r="KL33" s="120">
        <v>0.24264269759647203</v>
      </c>
      <c r="KM33" s="120">
        <v>0.242642697596472</v>
      </c>
      <c r="KN33" s="120">
        <v>0.24197250572866791</v>
      </c>
      <c r="KO33" s="120">
        <v>0.24197250572866777</v>
      </c>
      <c r="KP33" s="120">
        <v>0.24130075305340493</v>
      </c>
      <c r="KQ33" s="120">
        <v>0.24130075305340509</v>
      </c>
      <c r="KR33" s="120">
        <v>0.24062743521722957</v>
      </c>
      <c r="KS33" s="120">
        <v>0.24062743521722951</v>
      </c>
      <c r="KT33" s="120">
        <v>0.23995254787060577</v>
      </c>
      <c r="KU33" s="120">
        <v>0.23995254787060558</v>
      </c>
      <c r="KV33" s="120">
        <v>0.23927608666837358</v>
      </c>
      <c r="KW33" s="120">
        <v>0.23927608666837366</v>
      </c>
      <c r="KX33" s="120">
        <v>0.23859804727021697</v>
      </c>
      <c r="KY33" s="120">
        <v>0.23859804727021688</v>
      </c>
      <c r="KZ33" s="120">
        <v>0.23791842534114388</v>
      </c>
      <c r="LA33" s="120">
        <v>0.23791842534114402</v>
      </c>
      <c r="LB33" s="120">
        <v>0.23723721655197663</v>
      </c>
      <c r="LC33" s="120">
        <v>0.23723721655197649</v>
      </c>
      <c r="LD33" s="120">
        <v>0.2365544165798551</v>
      </c>
      <c r="LE33" s="120">
        <v>0.23655441657985476</v>
      </c>
      <c r="LF33" s="120">
        <v>0.23587002110875063</v>
      </c>
      <c r="LG33" s="120">
        <v>0.23587002110875077</v>
      </c>
      <c r="LH33" s="120">
        <v>0.23518402582999537</v>
      </c>
      <c r="LI33" s="120">
        <v>0.23518402582999542</v>
      </c>
      <c r="LJ33" s="120">
        <v>0.23449642644281912</v>
      </c>
      <c r="LK33" s="120">
        <v>0.23449642644281907</v>
      </c>
      <c r="LL33" s="120">
        <v>0.23380721865490295</v>
      </c>
      <c r="LM33" s="120">
        <v>0.23380721865490292</v>
      </c>
      <c r="LN33" s="120">
        <v>0.23311639818294452</v>
      </c>
      <c r="LO33" s="120">
        <v>0.23311639818294441</v>
      </c>
      <c r="LP33" s="120">
        <v>0.23242396075323699</v>
      </c>
      <c r="LQ33" s="120">
        <v>0.23242396075323668</v>
      </c>
      <c r="LR33" s="120">
        <v>0.23172990210226083</v>
      </c>
      <c r="LS33" s="120">
        <v>0.23172990210226063</v>
      </c>
      <c r="LT33" s="120">
        <v>0.23103421797729096</v>
      </c>
      <c r="LU33" s="120">
        <v>0.23103421797729101</v>
      </c>
      <c r="LV33" s="120">
        <v>0.23033690413701696</v>
      </c>
      <c r="LW33" s="120">
        <v>0.23033690413701685</v>
      </c>
      <c r="LX33" s="120">
        <v>0.22963795635217768</v>
      </c>
      <c r="LY33" s="120">
        <v>0.22963795635217793</v>
      </c>
      <c r="LZ33" s="120">
        <v>0.2289373704062127</v>
      </c>
      <c r="MA33" s="120">
        <v>0.2289373704062129</v>
      </c>
      <c r="MB33" s="120">
        <v>0.22823514209592674</v>
      </c>
      <c r="MC33" s="120">
        <v>0.2282351420959266</v>
      </c>
      <c r="MD33" s="120">
        <v>0.22753126723216963</v>
      </c>
      <c r="ME33" s="120">
        <v>0.22753126723216985</v>
      </c>
      <c r="MF33" s="120">
        <v>0.22682574164053435</v>
      </c>
      <c r="MG33" s="120">
        <v>0.22682574164053454</v>
      </c>
      <c r="MH33" s="120">
        <v>0.22611856116207024</v>
      </c>
      <c r="MI33" s="120">
        <v>0.22611856116207005</v>
      </c>
      <c r="MJ33" s="120">
        <v>0.22540972165401046</v>
      </c>
      <c r="MK33" s="120">
        <v>0.22540972165401019</v>
      </c>
      <c r="ML33" s="120">
        <v>0.22469921899052059</v>
      </c>
      <c r="MM33" s="120">
        <v>0.22469921899052067</v>
      </c>
      <c r="MN33" s="120">
        <v>0.22398704906346151</v>
      </c>
      <c r="MO33" s="120">
        <v>0.22398704906346156</v>
      </c>
      <c r="MP33" s="120">
        <v>0.22327320778317108</v>
      </c>
      <c r="MQ33" s="120">
        <v>0.22327320778317097</v>
      </c>
      <c r="MR33" s="120">
        <v>0.2225576910792631</v>
      </c>
      <c r="MS33" s="120">
        <v>0.22255769107926313</v>
      </c>
      <c r="MT33" s="120">
        <v>0.221840494901446</v>
      </c>
      <c r="MU33" s="120">
        <v>0.22184049490144617</v>
      </c>
      <c r="MV33" s="120">
        <v>0.22112161522036072</v>
      </c>
      <c r="MW33" s="120">
        <v>0.22112161522036072</v>
      </c>
      <c r="MX33" s="120">
        <v>0.22040104802843441</v>
      </c>
      <c r="MY33" s="120">
        <v>0.22040104802843452</v>
      </c>
      <c r="MZ33" s="120">
        <v>0.21967878934075941</v>
      </c>
      <c r="NA33" s="120">
        <v>0.21967878934075954</v>
      </c>
      <c r="NB33" s="120">
        <v>0.21895483519598752</v>
      </c>
      <c r="NC33" s="120">
        <v>0.21895483519598771</v>
      </c>
      <c r="ND33" s="120">
        <v>0.21822918165724792</v>
      </c>
      <c r="NE33" s="120">
        <v>0.21822918165724781</v>
      </c>
      <c r="NF33" s="120">
        <v>0.21750182481308389</v>
      </c>
      <c r="NG33" s="120">
        <v>0.21750182481308378</v>
      </c>
      <c r="NH33" s="120">
        <v>0.21677276077841356</v>
      </c>
      <c r="NI33" s="120">
        <v>0.21677276077841354</v>
      </c>
      <c r="NJ33" s="120">
        <v>0.21604198569551078</v>
      </c>
      <c r="NK33" s="120">
        <v>0.21604198569551064</v>
      </c>
      <c r="NL33" s="120">
        <v>0.21530949573500924</v>
      </c>
      <c r="NM33" s="120">
        <v>0.21530949573500929</v>
      </c>
      <c r="NN33" s="120">
        <v>0.2145752870969295</v>
      </c>
      <c r="NO33" s="120">
        <v>0.21457528709692941</v>
      </c>
      <c r="NP33" s="120">
        <v>0.21383935601172924</v>
      </c>
      <c r="NQ33" s="120">
        <v>0.21383935601172907</v>
      </c>
      <c r="NR33" s="120">
        <v>0.21310169874137758</v>
      </c>
      <c r="NS33" s="120">
        <v>0.21310169874137755</v>
      </c>
      <c r="NT33" s="120">
        <v>0.2123623115804554</v>
      </c>
      <c r="NU33" s="120">
        <v>0.21236231158045568</v>
      </c>
      <c r="NV33" s="120">
        <v>0.21162119085727915</v>
      </c>
      <c r="NW33" s="120">
        <v>0.21162119085727915</v>
      </c>
      <c r="NX33" s="120">
        <v>0.21087833293504879</v>
      </c>
      <c r="NY33" s="120">
        <v>0.2108783329350489</v>
      </c>
      <c r="NZ33" s="120">
        <v>0.21013373421302722</v>
      </c>
      <c r="OA33" s="120">
        <v>0.21013373421302731</v>
      </c>
      <c r="OB33" s="120">
        <v>0.20938739112774074</v>
      </c>
      <c r="OC33" s="120">
        <v>0.20938739112774069</v>
      </c>
      <c r="OD33" s="120">
        <v>0.20863930015421062</v>
      </c>
      <c r="OE33" s="120">
        <v>0.20863930015421053</v>
      </c>
      <c r="OF33" s="120">
        <v>0.20788945780721155</v>
      </c>
      <c r="OG33" s="120">
        <v>0.2078894578072111</v>
      </c>
      <c r="OH33" s="120">
        <v>0.20713786064255771</v>
      </c>
      <c r="OI33" s="120">
        <v>0.2071378606425579</v>
      </c>
      <c r="OJ33" s="120">
        <v>0.20638450525842097</v>
      </c>
      <c r="OK33" s="120">
        <v>0.20638450525842111</v>
      </c>
      <c r="OL33" s="120">
        <v>0.20562938829667554</v>
      </c>
      <c r="OM33" s="120">
        <v>0.20562938829667562</v>
      </c>
      <c r="ON33" s="120">
        <v>0.20487250644427579</v>
      </c>
      <c r="OO33" s="120">
        <v>0.2048725064442759</v>
      </c>
      <c r="OP33" s="120">
        <v>0.20411385643466445</v>
      </c>
      <c r="OQ33" s="120">
        <v>0.20411385643466445</v>
      </c>
      <c r="OR33" s="120">
        <v>0.20335343504921294</v>
      </c>
      <c r="OS33" s="120">
        <v>0.20335343504921288</v>
      </c>
      <c r="OT33" s="120">
        <v>0.20259123911869414</v>
      </c>
      <c r="OU33" s="120">
        <v>0.20259123911869414</v>
      </c>
      <c r="OV33" s="120">
        <v>0.20182726552478916</v>
      </c>
      <c r="OW33" s="120">
        <v>0.20182726552478908</v>
      </c>
      <c r="OX33" s="120">
        <v>0.20106151120162727</v>
      </c>
      <c r="OY33" s="120">
        <v>0.20106151120162749</v>
      </c>
      <c r="OZ33" s="120">
        <v>0.20029397313736336</v>
      </c>
      <c r="PA33" s="120">
        <v>0.20029397313736327</v>
      </c>
      <c r="PB33" s="120">
        <v>0.19952464837578709</v>
      </c>
      <c r="PC33" s="120">
        <v>0.19952464837578673</v>
      </c>
      <c r="PD33" s="120">
        <v>0.19875353401797194</v>
      </c>
      <c r="PE33" s="120">
        <v>0.19875353401797177</v>
      </c>
      <c r="PF33" s="120">
        <v>0.19798062722396073</v>
      </c>
      <c r="PG33" s="120">
        <v>0.19798062722396068</v>
      </c>
      <c r="PH33" s="120">
        <v>0.19720592521448893</v>
      </c>
      <c r="PI33" s="120">
        <v>0.19720592521448907</v>
      </c>
      <c r="PJ33" s="120">
        <v>0.19642942527274737</v>
      </c>
      <c r="PK33" s="120">
        <v>0.19642942527274748</v>
      </c>
      <c r="PL33" s="120">
        <v>0.19565112474618446</v>
      </c>
      <c r="PM33" s="120">
        <v>0.19565112474618473</v>
      </c>
      <c r="PN33" s="120">
        <v>0.19487102104835</v>
      </c>
      <c r="PO33" s="120">
        <v>0.19487102104834977</v>
      </c>
      <c r="PP33" s="120">
        <v>0.19408911166077986</v>
      </c>
      <c r="PQ33" s="120">
        <v>0.19408911166077988</v>
      </c>
      <c r="PR33" s="120">
        <v>0.19330539413492501</v>
      </c>
      <c r="PS33" s="120">
        <v>0.19330539413492487</v>
      </c>
      <c r="PT33" s="120">
        <v>0.19251986609412153</v>
      </c>
      <c r="PU33" s="120">
        <v>0.19251986609412147</v>
      </c>
      <c r="PV33" s="120">
        <v>0.19173252523560874</v>
      </c>
      <c r="PW33" s="120">
        <v>0.19173252523560871</v>
      </c>
      <c r="PX33" s="120">
        <v>0.19094336933258935</v>
      </c>
      <c r="PY33" s="120">
        <v>0.19094336933258957</v>
      </c>
      <c r="PZ33" s="120">
        <v>0.19015239623633989</v>
      </c>
      <c r="QA33" s="120">
        <v>0.19015239623633989</v>
      </c>
      <c r="QB33" s="120">
        <v>0.18935960387836512</v>
      </c>
      <c r="QC33" s="120">
        <v>0.18935960387836501</v>
      </c>
      <c r="QD33" s="120">
        <v>0.1885649902726047</v>
      </c>
      <c r="QE33" s="120">
        <v>0.18856499027260501</v>
      </c>
      <c r="QF33" s="120">
        <v>0.18776855351768892</v>
      </c>
      <c r="QG33" s="120">
        <v>0.18776855351768887</v>
      </c>
      <c r="QH33" s="120">
        <v>0.18697029179924293</v>
      </c>
      <c r="QI33" s="120">
        <v>0.18697029179924318</v>
      </c>
      <c r="QJ33" s="120">
        <v>0.18617020339224741</v>
      </c>
      <c r="QK33" s="120">
        <v>0.1861702033922476</v>
      </c>
      <c r="QL33" s="120">
        <v>0.18536828666344909</v>
      </c>
      <c r="QM33" s="120">
        <v>0.18536828666344901</v>
      </c>
      <c r="QN33" s="120">
        <v>0.18456454007382783</v>
      </c>
      <c r="QO33" s="120">
        <v>0.1845645400738278</v>
      </c>
      <c r="QP33" s="120">
        <v>0.1837589621811197</v>
      </c>
      <c r="QQ33" s="120">
        <v>0.18375896218111984</v>
      </c>
      <c r="QR33" s="120">
        <v>0.18295155164239563</v>
      </c>
      <c r="QS33" s="120">
        <v>0.18295155164239552</v>
      </c>
      <c r="QT33" s="120">
        <v>0.18214230721669949</v>
      </c>
      <c r="QU33" s="120">
        <v>0.18214230721669947</v>
      </c>
      <c r="QV33" s="120">
        <v>0.18133122776774696</v>
      </c>
      <c r="QW33" s="120">
        <v>0.18133122776774699</v>
      </c>
      <c r="QX33" s="120">
        <v>0.18051831226668388</v>
      </c>
      <c r="QY33" s="120">
        <v>0.18051831226668413</v>
      </c>
      <c r="QZ33" s="120">
        <v>0.17970355979490743</v>
      </c>
      <c r="RA33" s="120">
        <v>0.17970355979490762</v>
      </c>
      <c r="RB33" s="120">
        <v>0.17888696954695155</v>
      </c>
      <c r="RC33" s="120">
        <v>0.17888696954695166</v>
      </c>
      <c r="RD33" s="120">
        <v>0.17806854083343857</v>
      </c>
      <c r="RE33" s="120">
        <v>0.17806854083343845</v>
      </c>
      <c r="RF33" s="120">
        <v>0.17724827308409641</v>
      </c>
      <c r="RG33" s="120">
        <v>0.1772482730840961</v>
      </c>
      <c r="RH33" s="120">
        <v>0.17642616585084406</v>
      </c>
      <c r="RI33" s="120">
        <v>0.17642616585084425</v>
      </c>
      <c r="RJ33" s="120">
        <v>0.17560221881094967</v>
      </c>
      <c r="RK33" s="120">
        <v>0.17560221881094981</v>
      </c>
      <c r="RL33" s="120">
        <v>0.17477643177025642</v>
      </c>
      <c r="RM33" s="120">
        <v>0.17477643177025631</v>
      </c>
      <c r="RN33" s="120">
        <v>0.17394880466648313</v>
      </c>
      <c r="RO33" s="120">
        <v>0.17394880466648327</v>
      </c>
      <c r="RP33" s="120">
        <v>0.17311933757260314</v>
      </c>
      <c r="RQ33" s="120">
        <v>0.17311933757260334</v>
      </c>
      <c r="RR33" s="120">
        <v>0.17228803070029253</v>
      </c>
      <c r="RS33" s="120">
        <v>0.1722880307002925</v>
      </c>
      <c r="RT33" s="120">
        <v>0.17145488440346368</v>
      </c>
      <c r="RU33" s="120">
        <v>0.17145488440346382</v>
      </c>
      <c r="RV33" s="120">
        <v>0.17061989918187581</v>
      </c>
      <c r="RW33" s="120">
        <v>0.17061989918187589</v>
      </c>
      <c r="RX33" s="120">
        <v>0.16978307568482678</v>
      </c>
      <c r="RY33" s="120">
        <v>0.16978307568482667</v>
      </c>
      <c r="RZ33" s="120">
        <v>0.16894441471493044</v>
      </c>
      <c r="SA33" s="120">
        <v>0.16894441471493069</v>
      </c>
      <c r="SB33" s="120">
        <v>0.16810391723197943</v>
      </c>
      <c r="SC33" s="120">
        <v>0.16810391723197932</v>
      </c>
      <c r="SD33" s="120">
        <v>0.16726158435689442</v>
      </c>
      <c r="SE33" s="120">
        <v>0.1672615843568942</v>
      </c>
      <c r="SF33" s="120">
        <v>0.16641741737576426</v>
      </c>
      <c r="SG33" s="120">
        <v>0.1664174173757644</v>
      </c>
      <c r="SH33" s="120">
        <v>0.16557141774397879</v>
      </c>
      <c r="SI33" s="120">
        <v>0.16557141774397902</v>
      </c>
      <c r="SJ33" s="120">
        <v>0.16472358709045318</v>
      </c>
      <c r="SK33" s="120">
        <v>0.16472358709045307</v>
      </c>
      <c r="SL33" s="120">
        <v>0.16387392722194877</v>
      </c>
      <c r="SM33" s="120">
        <v>0.16387392722194863</v>
      </c>
      <c r="SN33" s="120">
        <v>0.16302244012749528</v>
      </c>
      <c r="SO33" s="120">
        <v>0.16302244012749517</v>
      </c>
      <c r="SP33" s="120">
        <v>0.16216912798290867</v>
      </c>
      <c r="SQ33" s="120">
        <v>0.16216912798290861</v>
      </c>
      <c r="SR33" s="120">
        <v>0.16131399315541553</v>
      </c>
      <c r="SS33" s="120">
        <v>0.16131399315541539</v>
      </c>
      <c r="ST33" s="120">
        <v>0.16045703820838098</v>
      </c>
      <c r="SU33" s="120">
        <v>0.16045703820838095</v>
      </c>
      <c r="SV33" s="120">
        <v>0.15959826590614415</v>
      </c>
      <c r="SW33" s="120">
        <v>0.15959826590614398</v>
      </c>
      <c r="SX33" s="120">
        <v>0.15873767921896367</v>
      </c>
      <c r="SY33" s="120">
        <v>0.15873767921896337</v>
      </c>
      <c r="SZ33" s="120">
        <v>0.15787528132807616</v>
      </c>
      <c r="TA33" s="120">
        <v>0.15787528132807629</v>
      </c>
      <c r="TB33" s="120">
        <v>0.15701107563087055</v>
      </c>
      <c r="TC33" s="120">
        <v>0.15701107563087047</v>
      </c>
      <c r="TD33" s="120">
        <v>0.15614506574617587</v>
      </c>
      <c r="TE33" s="120">
        <v>0.15614506574617576</v>
      </c>
      <c r="TF33" s="120">
        <v>0.15527725551967622</v>
      </c>
      <c r="TG33" s="120">
        <v>0.15527725551967617</v>
      </c>
      <c r="TH33" s="120">
        <v>0.15440764902944365</v>
      </c>
      <c r="TI33" s="120">
        <v>0.15440764902944346</v>
      </c>
      <c r="TJ33" s="120">
        <v>0.1535362505915977</v>
      </c>
      <c r="TK33" s="120">
        <v>0.15353625059159787</v>
      </c>
      <c r="TL33" s="120">
        <v>0.15266306476609681</v>
      </c>
      <c r="TM33" s="120">
        <v>0.1526630647660967</v>
      </c>
      <c r="TN33" s="120">
        <v>0.15178809636265736</v>
      </c>
      <c r="TO33" s="120">
        <v>0.1517880963626573</v>
      </c>
      <c r="TP33" s="120">
        <v>0.15091135044681084</v>
      </c>
      <c r="TQ33" s="120">
        <v>0.15091135044681089</v>
      </c>
      <c r="TR33" s="120">
        <v>0.15003283234609674</v>
      </c>
      <c r="TS33" s="120">
        <v>0.15003283234609688</v>
      </c>
      <c r="TT33" s="120">
        <v>0.14915254765639796</v>
      </c>
      <c r="TU33" s="120">
        <v>0.14915254765639785</v>
      </c>
      <c r="TV33" s="120">
        <v>0.14827050224841892</v>
      </c>
      <c r="TW33" s="120">
        <v>0.14827050224841887</v>
      </c>
      <c r="TX33" s="120">
        <v>0.14738670227431228</v>
      </c>
      <c r="TY33" s="120">
        <v>0.14738670227431236</v>
      </c>
      <c r="TZ33" s="120">
        <v>0.14650115417445575</v>
      </c>
      <c r="UA33" s="120">
        <v>0.14650115417445586</v>
      </c>
      <c r="UB33" s="120">
        <v>0.14561386468438428</v>
      </c>
      <c r="UC33" s="120">
        <v>0.145613864684384</v>
      </c>
      <c r="UD33" s="120">
        <v>0.14472484084187714</v>
      </c>
      <c r="UE33" s="120">
        <v>0.14472484084187753</v>
      </c>
      <c r="UF33" s="120">
        <v>0.14383408999421149</v>
      </c>
      <c r="UG33" s="120">
        <v>0.14383408999421141</v>
      </c>
      <c r="UH33" s="120">
        <v>0.14294161980557465</v>
      </c>
      <c r="UI33" s="120">
        <v>0.14294161980557446</v>
      </c>
      <c r="UJ33" s="120">
        <v>0.1420474382646488</v>
      </c>
      <c r="UK33" s="120">
        <v>0.14204743826464894</v>
      </c>
      <c r="UL33" s="120">
        <v>0.14115155369236967</v>
      </c>
      <c r="UM33" s="120">
        <v>0.14115155369236942</v>
      </c>
      <c r="UN33" s="120">
        <v>0.14025397474985585</v>
      </c>
      <c r="UO33" s="120">
        <v>0.14025397474985568</v>
      </c>
      <c r="UP33" s="120">
        <v>0.13935471044652417</v>
      </c>
      <c r="UQ33" s="120">
        <v>0.139354710446524</v>
      </c>
      <c r="UR33" s="120">
        <v>0.13845377014838667</v>
      </c>
      <c r="US33" s="120">
        <v>0.13845377014838664</v>
      </c>
      <c r="UT33" s="120">
        <v>0.13755116358653574</v>
      </c>
      <c r="UU33" s="120">
        <v>0.13755116358653585</v>
      </c>
      <c r="UV33" s="120">
        <v>0.13664690086582393</v>
      </c>
      <c r="UW33" s="120">
        <v>0.13664690086582423</v>
      </c>
      <c r="UX33" s="120">
        <v>0.13574099247373844</v>
      </c>
      <c r="UY33" s="120">
        <v>0.13574099247373855</v>
      </c>
      <c r="UZ33" s="120">
        <v>0.13483344928947827</v>
      </c>
      <c r="VA33" s="120">
        <v>0.13483344928947838</v>
      </c>
      <c r="VB33" s="120">
        <v>0.13392428259323688</v>
      </c>
      <c r="VC33" s="120">
        <v>0.13392428259323708</v>
      </c>
      <c r="VD33" s="120">
        <v>0.13301350407569584</v>
      </c>
      <c r="VE33" s="120">
        <v>0.13301350407569584</v>
      </c>
      <c r="VF33" s="120">
        <v>0.13210112584773226</v>
      </c>
      <c r="VG33" s="120">
        <v>0.13210112584773195</v>
      </c>
      <c r="VH33" s="120">
        <v>0.13118716045034623</v>
      </c>
      <c r="VI33" s="120">
        <v>0.13118716045034601</v>
      </c>
      <c r="VJ33" s="120">
        <v>0.13027162086481439</v>
      </c>
      <c r="VK33" s="120">
        <v>0.13027162086481439</v>
      </c>
      <c r="VL33" s="120">
        <v>0.12935452052307161</v>
      </c>
      <c r="VM33" s="120">
        <v>0.12935452052307125</v>
      </c>
      <c r="VN33" s="120">
        <v>0.12843587331832512</v>
      </c>
      <c r="VO33" s="120">
        <v>0.12843587331832504</v>
      </c>
      <c r="VP33" s="120">
        <v>0.12751569361591364</v>
      </c>
      <c r="VQ33" s="120">
        <v>0.12751569361591381</v>
      </c>
      <c r="VR33" s="120">
        <v>0.12659399626440596</v>
      </c>
      <c r="VS33" s="120">
        <v>0.12659399626440637</v>
      </c>
      <c r="VT33" s="120">
        <v>0.12567079660695205</v>
      </c>
      <c r="VU33" s="120">
        <v>0.12567079660695185</v>
      </c>
      <c r="VV33" s="120">
        <v>0.12474611049288872</v>
      </c>
      <c r="VW33" s="120">
        <v>0.12474611049288865</v>
      </c>
      <c r="VX33" s="120">
        <v>0.12381995428960678</v>
      </c>
      <c r="VY33" s="120">
        <v>0.12381995428960675</v>
      </c>
      <c r="VZ33" s="120">
        <v>0.12289234489468384</v>
      </c>
      <c r="WA33" s="120">
        <v>0.12289234489468405</v>
      </c>
      <c r="WB33" s="120">
        <v>0.12196329974829076</v>
      </c>
      <c r="WC33" s="120">
        <v>0.1219632997482907</v>
      </c>
      <c r="WD33" s="120">
        <v>0.12103283684587199</v>
      </c>
      <c r="WE33" s="120">
        <v>0.12103283684587195</v>
      </c>
      <c r="WF33" s="120">
        <v>0.12010097475111445</v>
      </c>
      <c r="WG33" s="120">
        <v>0.12010097475111443</v>
      </c>
      <c r="WH33" s="120">
        <v>0.11916773260920172</v>
      </c>
      <c r="WI33" s="120">
        <v>0.11916773260920177</v>
      </c>
      <c r="WJ33" s="120">
        <v>0.11823313016036635</v>
      </c>
      <c r="WK33" s="120">
        <v>0.11823313016036618</v>
      </c>
      <c r="WL33" s="120">
        <v>0.11729718775374082</v>
      </c>
      <c r="WM33" s="120">
        <v>0.1172971877537408</v>
      </c>
      <c r="WN33" s="120">
        <v>0.11635992636151947</v>
      </c>
      <c r="WO33" s="120">
        <v>0.11635992636151954</v>
      </c>
      <c r="WP33" s="120">
        <v>0.11542136759343158</v>
      </c>
      <c r="WQ33" s="120">
        <v>0.11542136759343156</v>
      </c>
      <c r="WR33" s="120">
        <v>0.11448153371153535</v>
      </c>
      <c r="WS33" s="120">
        <v>0.11448153371153547</v>
      </c>
      <c r="WT33" s="120">
        <v>0.11354044764533883</v>
      </c>
      <c r="WU33" s="120">
        <v>0.11354044764533885</v>
      </c>
      <c r="WV33" s="120">
        <v>0.11259813300725291</v>
      </c>
      <c r="WW33" s="120">
        <v>0.11259813300725276</v>
      </c>
      <c r="WX33" s="120">
        <v>0.11165461410838368</v>
      </c>
      <c r="WY33" s="120">
        <v>0.1116546141083837</v>
      </c>
      <c r="WZ33" s="120">
        <v>0.11070991597467233</v>
      </c>
      <c r="XA33" s="120">
        <v>0.11070991597467247</v>
      </c>
      <c r="XB33" s="120">
        <v>0.10976406436338534</v>
      </c>
      <c r="XC33" s="120">
        <v>0.10976406436338536</v>
      </c>
      <c r="XD33" s="120">
        <v>0.10881708577996467</v>
      </c>
      <c r="XE33" s="120">
        <v>0.10881708577996466</v>
      </c>
      <c r="XF33" s="120">
        <v>0.10786900749524495</v>
      </c>
      <c r="XG33" s="120">
        <v>0.10786900749524501</v>
      </c>
      <c r="XH33" s="120">
        <v>0.10691985756304176</v>
      </c>
      <c r="XI33" s="120">
        <v>0.10691985756304158</v>
      </c>
      <c r="XJ33" s="120">
        <v>0.10596966483811945</v>
      </c>
      <c r="XK33" s="120">
        <v>0.10596966483811934</v>
      </c>
      <c r="XL33" s="120">
        <v>0.10501845899454677</v>
      </c>
      <c r="XM33" s="120">
        <v>0.10501845899454659</v>
      </c>
      <c r="XN33" s="120">
        <v>0.10406627054444302</v>
      </c>
      <c r="XO33" s="120">
        <v>0.10406627054444309</v>
      </c>
      <c r="XP33" s="120">
        <v>0.10311313085712615</v>
      </c>
      <c r="XQ33" s="120">
        <v>0.10311313085712598</v>
      </c>
      <c r="XR33" s="120">
        <v>0.10215907217866535</v>
      </c>
      <c r="XS33" s="120">
        <v>0.10215907217866547</v>
      </c>
      <c r="XT33" s="120">
        <v>0.10120412765184945</v>
      </c>
      <c r="XU33" s="120">
        <v>0.10120412765184936</v>
      </c>
      <c r="XV33" s="120">
        <v>0.10024833133657196</v>
      </c>
      <c r="XW33" s="120">
        <v>0.10024833133657202</v>
      </c>
      <c r="XX33" s="120">
        <v>9.9291718230646739E-2</v>
      </c>
      <c r="XY33" s="120">
        <v>9.9291718230646822E-2</v>
      </c>
      <c r="XZ33" s="120">
        <v>9.8334324291053446E-2</v>
      </c>
      <c r="YA33" s="120">
        <v>9.8334324291053474E-2</v>
      </c>
      <c r="YB33" s="120">
        <v>9.7376186455625208E-2</v>
      </c>
      <c r="YC33" s="120">
        <v>9.7376186455625194E-2</v>
      </c>
      <c r="YD33" s="120">
        <v>9.6417342665180872E-2</v>
      </c>
      <c r="YE33" s="120">
        <v>9.6417342665180775E-2</v>
      </c>
      <c r="YF33" s="120">
        <v>9.5457831886111469E-2</v>
      </c>
      <c r="YG33" s="120">
        <v>9.5457831886111413E-2</v>
      </c>
      <c r="YH33" s="120">
        <v>9.4497694133423987E-2</v>
      </c>
      <c r="YI33" s="120">
        <v>9.4497694133424071E-2</v>
      </c>
      <c r="YJ33" s="120">
        <v>9.3536970494251054E-2</v>
      </c>
      <c r="YK33" s="120">
        <v>9.3536970494250943E-2</v>
      </c>
      <c r="YL33" s="120">
        <v>9.2575703151829919E-2</v>
      </c>
      <c r="YM33" s="120">
        <v>9.2575703151829974E-2</v>
      </c>
      <c r="YN33" s="120">
        <v>9.1613935409959407E-2</v>
      </c>
      <c r="YO33" s="120">
        <v>9.161393540995949E-2</v>
      </c>
      <c r="YP33" s="120">
        <v>9.0651711717936484E-2</v>
      </c>
      <c r="YQ33" s="120">
        <v>9.0651711717936387E-2</v>
      </c>
      <c r="YR33" s="120">
        <v>8.9689077695980779E-2</v>
      </c>
      <c r="YS33" s="120">
        <v>8.9689077695980737E-2</v>
      </c>
      <c r="YT33" s="120">
        <v>8.8726080161150689E-2</v>
      </c>
      <c r="YU33" s="120">
        <v>8.8726080161150675E-2</v>
      </c>
      <c r="YV33" s="120">
        <v>8.776276715375414E-2</v>
      </c>
      <c r="YW33" s="120">
        <v>8.7762767153754154E-2</v>
      </c>
      <c r="YX33" s="120">
        <v>8.6799187964261199E-2</v>
      </c>
      <c r="YY33" s="120">
        <v>8.6799187964261143E-2</v>
      </c>
      <c r="YZ33" s="120">
        <v>8.5835393160718199E-2</v>
      </c>
      <c r="ZA33" s="120">
        <v>8.5835393160718212E-2</v>
      </c>
      <c r="ZB33" s="120">
        <v>8.487143461667053E-2</v>
      </c>
      <c r="ZC33" s="120">
        <v>8.4871434616670682E-2</v>
      </c>
      <c r="ZD33" s="120">
        <v>8.3907365539594145E-2</v>
      </c>
      <c r="ZE33" s="120">
        <v>8.3907365539594131E-2</v>
      </c>
      <c r="ZF33" s="120">
        <v>8.2943240499838367E-2</v>
      </c>
      <c r="ZG33" s="120">
        <v>8.2943240499838242E-2</v>
      </c>
      <c r="ZH33" s="120">
        <v>8.1979115460082352E-2</v>
      </c>
      <c r="ZI33" s="120">
        <v>8.1979115460082505E-2</v>
      </c>
      <c r="ZJ33" s="120">
        <v>8.1015047805306051E-2</v>
      </c>
      <c r="ZK33" s="120">
        <v>8.1015047805306065E-2</v>
      </c>
      <c r="ZL33" s="120">
        <v>8.0051096373272776E-2</v>
      </c>
      <c r="ZM33" s="120">
        <v>8.005109637327279E-2</v>
      </c>
      <c r="ZN33" s="120">
        <v>7.9087321485528245E-2</v>
      </c>
      <c r="ZO33" s="120">
        <v>7.9087321485528328E-2</v>
      </c>
      <c r="ZP33" s="120">
        <v>7.8123784978908539E-2</v>
      </c>
      <c r="ZQ33" s="120">
        <v>7.8123784978908539E-2</v>
      </c>
      <c r="ZR33" s="120">
        <v>7.7160550237558634E-2</v>
      </c>
      <c r="ZS33" s="120">
        <v>7.7160550237558634E-2</v>
      </c>
      <c r="ZT33" s="120">
        <v>7.619768222545599E-2</v>
      </c>
      <c r="ZU33" s="120">
        <v>7.6197682225455962E-2</v>
      </c>
      <c r="ZV33" s="120">
        <v>7.523524751943382E-2</v>
      </c>
      <c r="ZW33" s="120">
        <v>7.5235247519433973E-2</v>
      </c>
      <c r="ZX33" s="120">
        <v>7.4273314342701041E-2</v>
      </c>
      <c r="ZY33" s="120">
        <v>7.4273314342700944E-2</v>
      </c>
      <c r="ZZ33" s="120">
        <v>7.3311952598846764E-2</v>
      </c>
      <c r="AAA33" s="120">
        <v>7.3311952598846875E-2</v>
      </c>
      <c r="AAB33" s="120">
        <v>7.2351233906326404E-2</v>
      </c>
      <c r="AAC33" s="120">
        <v>7.2351233906326501E-2</v>
      </c>
      <c r="AAD33" s="120">
        <v>7.1391231633412433E-2</v>
      </c>
      <c r="AAE33" s="120">
        <v>7.1391231633412475E-2</v>
      </c>
      <c r="AAF33" s="120">
        <v>7.0432020933605025E-2</v>
      </c>
      <c r="AAG33" s="120">
        <v>7.0432020933605052E-2</v>
      </c>
      <c r="AAH33" s="120">
        <v>6.9473678781481529E-2</v>
      </c>
      <c r="AAI33" s="120">
        <v>6.9473678781481515E-2</v>
      </c>
      <c r="AAJ33" s="120">
        <v>6.8516284008974526E-2</v>
      </c>
      <c r="AAK33" s="120">
        <v>6.851628400897454E-2</v>
      </c>
      <c r="AAL33" s="120">
        <v>6.7559917342057824E-2</v>
      </c>
      <c r="AAM33" s="120">
        <v>6.7559917342057879E-2</v>
      </c>
      <c r="AAN33" s="120">
        <v>6.6604661437820567E-2</v>
      </c>
      <c r="AAO33" s="120">
        <v>6.6604661437820623E-2</v>
      </c>
      <c r="AAP33" s="120">
        <v>6.5650600921906554E-2</v>
      </c>
      <c r="AAQ33" s="120">
        <v>6.5650600921906596E-2</v>
      </c>
      <c r="AAR33" s="120">
        <v>6.4697822426294738E-2</v>
      </c>
      <c r="AAS33" s="120">
        <v>6.4697822426294682E-2</v>
      </c>
      <c r="AAT33" s="120">
        <v>6.3746414627390238E-2</v>
      </c>
      <c r="AAU33" s="120">
        <v>6.3746414627390321E-2</v>
      </c>
      <c r="AAV33" s="120">
        <v>6.2796468284398263E-2</v>
      </c>
      <c r="AAW33" s="120">
        <v>6.2796468284398166E-2</v>
      </c>
      <c r="AAX33" s="120">
        <v>6.1848076277941214E-2</v>
      </c>
      <c r="AAY33" s="120">
        <v>6.1848076277941179E-2</v>
      </c>
      <c r="AAZ33" s="120">
        <v>6.0901333648886662E-2</v>
      </c>
      <c r="ABA33" s="120">
        <v>6.0901333648886641E-2</v>
      </c>
      <c r="ABB33" s="120">
        <v>5.9956337637339777E-2</v>
      </c>
      <c r="ABC33" s="120">
        <v>5.9956337637339818E-2</v>
      </c>
      <c r="ABD33" s="120">
        <v>5.9013187721756476E-2</v>
      </c>
      <c r="ABE33" s="120">
        <v>5.9013187721756497E-2</v>
      </c>
      <c r="ABF33" s="120">
        <v>5.8071985658126074E-2</v>
      </c>
      <c r="ABG33" s="120">
        <v>5.8071985658126095E-2</v>
      </c>
      <c r="ABH33" s="120">
        <v>5.7132835519168979E-2</v>
      </c>
      <c r="ABI33" s="120">
        <v>5.7132835519168937E-2</v>
      </c>
      <c r="ABJ33" s="120">
        <v>5.6195843733489105E-2</v>
      </c>
      <c r="ABK33" s="120">
        <v>5.6195843733489126E-2</v>
      </c>
      <c r="ABL33" s="120">
        <v>5.5261119124615246E-2</v>
      </c>
      <c r="ABM33" s="120">
        <v>5.5261119124615267E-2</v>
      </c>
      <c r="ABN33" s="120">
        <v>5.4328772949860639E-2</v>
      </c>
      <c r="ABO33" s="120">
        <v>5.4328772949860653E-2</v>
      </c>
      <c r="ABP33" s="120">
        <v>5.3398918938923262E-2</v>
      </c>
      <c r="ABQ33" s="120">
        <v>5.3398918938923345E-2</v>
      </c>
      <c r="ABR33" s="120">
        <v>5.2471673332143101E-2</v>
      </c>
      <c r="ABS33" s="120">
        <v>5.2471673332143039E-2</v>
      </c>
      <c r="ABT33" s="120">
        <v>5.1547154918323887E-2</v>
      </c>
      <c r="ABU33" s="120">
        <v>5.1547154918323873E-2</v>
      </c>
      <c r="ABV33" s="120">
        <v>5.06254850720241E-2</v>
      </c>
      <c r="ABW33" s="120">
        <v>5.062548507202419E-2</v>
      </c>
      <c r="ABX33" s="120">
        <v>4.9706787790206916E-2</v>
      </c>
      <c r="ABY33" s="120">
        <v>4.9706787790206888E-2</v>
      </c>
      <c r="ABZ33" s="120">
        <v>4.879118972813553E-2</v>
      </c>
      <c r="ACA33" s="120">
        <v>4.8791189728135564E-2</v>
      </c>
      <c r="ACB33" s="120">
        <v>4.7878820234390627E-2</v>
      </c>
      <c r="ACC33" s="120">
        <v>4.7878820234390648E-2</v>
      </c>
      <c r="ACD33" s="120">
        <v>4.6969811384873598E-2</v>
      </c>
      <c r="ACE33" s="120">
        <v>4.6969811384873605E-2</v>
      </c>
      <c r="ACF33" s="120">
        <v>4.6064298015652212E-2</v>
      </c>
      <c r="ACG33" s="120">
        <v>4.6064298015652178E-2</v>
      </c>
      <c r="ACH33" s="120">
        <v>4.5162417754492964E-2</v>
      </c>
      <c r="ACI33" s="120">
        <v>4.5162417754492923E-2</v>
      </c>
      <c r="ACJ33" s="120">
        <v>4.4264311050911789E-2</v>
      </c>
      <c r="ACK33" s="120">
        <v>4.4264311050911762E-2</v>
      </c>
      <c r="ACL33" s="120">
        <v>4.3370121204563468E-2</v>
      </c>
      <c r="ACM33" s="120">
        <v>4.3370121204563516E-2</v>
      </c>
      <c r="ACN33" s="120">
        <v>4.2479994391776001E-2</v>
      </c>
      <c r="ACO33" s="120">
        <v>4.2479994391776001E-2</v>
      </c>
      <c r="ACP33" s="120">
        <v>4.159407969002063E-2</v>
      </c>
      <c r="ACQ33" s="120">
        <v>4.1594079690020665E-2</v>
      </c>
      <c r="ACR33" s="120">
        <v>4.071252910009663E-2</v>
      </c>
      <c r="ACS33" s="120">
        <v>4.0712529100096706E-2</v>
      </c>
      <c r="ACT33" s="120">
        <v>3.9835497565788386E-2</v>
      </c>
      <c r="ACU33" s="120">
        <v>3.9835497565788414E-2</v>
      </c>
      <c r="ACV33" s="120">
        <v>3.8963142990740246E-2</v>
      </c>
      <c r="ACW33" s="120">
        <v>3.8963142990740253E-2</v>
      </c>
      <c r="ACX33" s="120">
        <v>3.8095626252273543E-2</v>
      </c>
      <c r="ACY33" s="120">
        <v>3.8095626252273571E-2</v>
      </c>
      <c r="ACZ33" s="120">
        <v>3.723311121185055E-2</v>
      </c>
      <c r="ADA33" s="120">
        <v>3.7233111211850564E-2</v>
      </c>
      <c r="ADB33" s="120">
        <v>3.6375764721871595E-2</v>
      </c>
      <c r="ADC33" s="120">
        <v>3.6375764721871547E-2</v>
      </c>
      <c r="ADD33" s="120">
        <v>3.5523756628467754E-2</v>
      </c>
      <c r="ADE33" s="120">
        <v>3.5523756628467747E-2</v>
      </c>
      <c r="ADF33" s="120">
        <v>3.467725976993017E-2</v>
      </c>
      <c r="ADG33" s="120">
        <v>3.4677259769930191E-2</v>
      </c>
      <c r="ADH33" s="120">
        <v>3.3836449970390543E-2</v>
      </c>
      <c r="ADI33" s="120">
        <v>3.3836449970390516E-2</v>
      </c>
      <c r="ADJ33" s="120">
        <v>3.3001506028344021E-2</v>
      </c>
      <c r="ADK33" s="120">
        <v>3.3001506028344042E-2</v>
      </c>
      <c r="ADL33" s="120">
        <v>3.2172609699577137E-2</v>
      </c>
      <c r="ADM33" s="120">
        <v>3.2172609699577179E-2</v>
      </c>
      <c r="ADN33" s="120">
        <v>3.1349945674034117E-2</v>
      </c>
      <c r="ADO33" s="120">
        <v>3.1349945674034117E-2</v>
      </c>
      <c r="ADP33" s="120">
        <v>3.0533701546126227E-2</v>
      </c>
      <c r="ADQ33" s="120">
        <v>3.0533701546126269E-2</v>
      </c>
      <c r="ADR33" s="120">
        <v>2.9724067777956623E-2</v>
      </c>
      <c r="ADS33" s="120">
        <v>2.9724067777956616E-2</v>
      </c>
      <c r="ADT33" s="120">
        <v>2.8921237654897649E-2</v>
      </c>
      <c r="ADU33" s="120">
        <v>2.8921237654897652E-2</v>
      </c>
      <c r="ADV33" s="120">
        <v>2.8125407232926398E-2</v>
      </c>
      <c r="ADW33" s="120">
        <v>2.8125407232926402E-2</v>
      </c>
      <c r="ADX33" s="120">
        <v>2.7336775277083537E-2</v>
      </c>
      <c r="ADY33" s="120">
        <v>2.7336775277083503E-2</v>
      </c>
      <c r="ADZ33" s="120">
        <v>2.6555543190384834E-2</v>
      </c>
      <c r="AEA33" s="120">
        <v>2.6555543190384858E-2</v>
      </c>
      <c r="AEB33" s="120">
        <v>2.578191493247349E-2</v>
      </c>
      <c r="AEC33" s="120">
        <v>2.5781914932473487E-2</v>
      </c>
      <c r="AED33" s="120">
        <v>2.5016096927259389E-2</v>
      </c>
      <c r="AEE33" s="120">
        <v>2.5016096927259382E-2</v>
      </c>
      <c r="AEF33" s="120">
        <v>2.4258297958749123E-2</v>
      </c>
      <c r="AEG33" s="120">
        <v>2.4258297958749116E-2</v>
      </c>
      <c r="AEH33" s="120">
        <v>2.3508729054224325E-2</v>
      </c>
      <c r="AEI33" s="120">
        <v>2.3508729054224343E-2</v>
      </c>
      <c r="AEJ33" s="120">
        <v>2.2767603353880672E-2</v>
      </c>
      <c r="AEK33" s="120">
        <v>2.2767603353880651E-2</v>
      </c>
      <c r="AEL33" s="120">
        <v>2.2035135965990871E-2</v>
      </c>
      <c r="AEM33" s="120">
        <v>2.2035135965990882E-2</v>
      </c>
      <c r="AEN33" s="120">
        <v>2.1311543806607255E-2</v>
      </c>
      <c r="AEO33" s="120">
        <v>2.1311543806607242E-2</v>
      </c>
      <c r="AEP33" s="120">
        <v>2.0597045422768058E-2</v>
      </c>
      <c r="AEQ33" s="120">
        <v>2.0597045422768051E-2</v>
      </c>
      <c r="AER33" s="120">
        <v>1.9891860798122302E-2</v>
      </c>
      <c r="AES33" s="120">
        <v>1.9891860798122302E-2</v>
      </c>
      <c r="AET33" s="120">
        <v>1.9196211139835273E-2</v>
      </c>
      <c r="AEU33" s="120">
        <v>1.9196211139835332E-2</v>
      </c>
      <c r="AEV33" s="120">
        <v>1.8510318645586606E-2</v>
      </c>
      <c r="AEW33" s="120">
        <v>1.851031864558661E-2</v>
      </c>
      <c r="AEX33" s="120">
        <v>1.7834406249420457E-2</v>
      </c>
      <c r="AEY33" s="120">
        <v>1.7834406249420474E-2</v>
      </c>
      <c r="AEZ33" s="120">
        <v>1.7168697345158898E-2</v>
      </c>
      <c r="AFA33" s="120">
        <v>1.7168697345158915E-2</v>
      </c>
      <c r="AFB33" s="120">
        <v>1.6513415486038959E-2</v>
      </c>
      <c r="AFC33" s="120">
        <v>1.6513415486038949E-2</v>
      </c>
      <c r="AFD33" s="120">
        <v>1.5868784059188686E-2</v>
      </c>
      <c r="AFE33" s="120">
        <v>1.5868784059188699E-2</v>
      </c>
      <c r="AFF33" s="120">
        <v>1.523502593351422E-2</v>
      </c>
      <c r="AFG33" s="120">
        <v>1.5235025933514201E-2</v>
      </c>
      <c r="AFH33" s="120">
        <v>1.4612363079529688E-2</v>
      </c>
      <c r="AFI33" s="120">
        <v>1.4612363079529685E-2</v>
      </c>
      <c r="AFJ33" s="120">
        <v>1.4001016159629519E-2</v>
      </c>
      <c r="AFK33" s="120">
        <v>1.4001016159629523E-2</v>
      </c>
      <c r="AFL33" s="120">
        <v>1.3401204087274665E-2</v>
      </c>
      <c r="AFM33" s="120">
        <v>1.340120408727466E-2</v>
      </c>
      <c r="AFN33" s="120">
        <v>1.2813143553546119E-2</v>
      </c>
      <c r="AFO33" s="120">
        <v>1.2813143553546113E-2</v>
      </c>
      <c r="AFP33" s="120">
        <v>1.2237048519511282E-2</v>
      </c>
      <c r="AFQ33" s="120">
        <v>1.2237048519511282E-2</v>
      </c>
      <c r="AFR33" s="120">
        <v>1.1673129672852302E-2</v>
      </c>
      <c r="AFS33" s="120">
        <v>1.1673129672852292E-2</v>
      </c>
      <c r="AFT33" s="120">
        <v>1.1121593847224854E-2</v>
      </c>
      <c r="AFU33" s="120">
        <v>1.1121593847224878E-2</v>
      </c>
      <c r="AFV33" s="120">
        <v>1.0582643402853352E-2</v>
      </c>
      <c r="AFW33" s="120">
        <v>1.0582643402853363E-2</v>
      </c>
      <c r="AFX33" s="120">
        <v>1.0056475566925292E-2</v>
      </c>
      <c r="AFY33" s="120">
        <v>1.0056475566925314E-2</v>
      </c>
      <c r="AFZ33" s="120">
        <v>9.5432817324310748E-3</v>
      </c>
      <c r="AGA33" s="120">
        <v>9.5432817324310817E-3</v>
      </c>
      <c r="AGB33" s="120">
        <v>9.0432467142059492E-3</v>
      </c>
      <c r="AGC33" s="120">
        <v>9.043246714205937E-3</v>
      </c>
      <c r="AGD33" s="120">
        <v>8.5565479610758069E-3</v>
      </c>
      <c r="AGE33" s="120">
        <v>8.5565479610758104E-3</v>
      </c>
      <c r="AGF33" s="120">
        <v>8.0833547231918476E-3</v>
      </c>
      <c r="AGG33" s="120">
        <v>8.0833547231918511E-3</v>
      </c>
      <c r="AGH33" s="120">
        <v>7.6238271738662553E-3</v>
      </c>
      <c r="AGI33" s="120">
        <v>7.6238271738662596E-3</v>
      </c>
      <c r="AGJ33" s="120">
        <v>7.178115485500779E-3</v>
      </c>
      <c r="AGK33" s="120">
        <v>7.1781154855007755E-3</v>
      </c>
      <c r="AGL33" s="120">
        <v>6.7463588595361446E-3</v>
      </c>
      <c r="AGM33" s="120">
        <v>6.7463588595361454E-3</v>
      </c>
      <c r="AGN33" s="120">
        <v>6.3286845107542698E-3</v>
      </c>
      <c r="AGO33" s="120">
        <v>6.3286845107542742E-3</v>
      </c>
      <c r="AGP33" s="120">
        <v>5.925206606743152E-3</v>
      </c>
      <c r="AGQ33" s="120">
        <v>5.925206606743152E-3</v>
      </c>
      <c r="AGR33" s="120">
        <v>5.536025163897779E-3</v>
      </c>
      <c r="AGS33" s="120">
        <v>5.5360251638977825E-3</v>
      </c>
      <c r="AGT33" s="120">
        <v>5.161224901988031E-3</v>
      </c>
      <c r="AGU33" s="120">
        <v>5.1612249019880249E-3</v>
      </c>
      <c r="AGV33" s="120">
        <v>4.8008740600889574E-3</v>
      </c>
      <c r="AGW33" s="120">
        <v>4.8008740600889565E-3</v>
      </c>
      <c r="AGX33" s="120">
        <v>4.4550231775509555E-3</v>
      </c>
      <c r="AGY33" s="120">
        <v>4.455023177550952E-3</v>
      </c>
      <c r="AGZ33" s="120">
        <v>4.1237038446994174E-3</v>
      </c>
      <c r="AHA33" s="120">
        <v>4.1237038446994166E-3</v>
      </c>
      <c r="AHB33" s="120">
        <v>3.8069274291090823E-3</v>
      </c>
      <c r="AHC33" s="120">
        <v>3.8069274291090823E-3</v>
      </c>
      <c r="AHD33" s="120">
        <v>3.5046837846087944E-3</v>
      </c>
      <c r="AHE33" s="120">
        <v>3.5046837846087926E-3</v>
      </c>
      <c r="AHF33" s="120">
        <v>3.2169399516518331E-3</v>
      </c>
      <c r="AHG33" s="120">
        <v>3.2169399516518348E-3</v>
      </c>
      <c r="AHH33" s="120">
        <v>2.9436388593452262E-3</v>
      </c>
      <c r="AHI33" s="120">
        <v>2.9436388593452249E-3</v>
      </c>
      <c r="AHJ33" s="120">
        <v>2.6846980412799145E-3</v>
      </c>
      <c r="AHK33" s="120">
        <v>2.6846980412799119E-3</v>
      </c>
      <c r="AHL33" s="120">
        <v>2.4400083793490379E-3</v>
      </c>
      <c r="AHM33" s="120">
        <v>2.440008379349037E-3</v>
      </c>
      <c r="AHN33" s="120">
        <v>2.2094328919877605E-3</v>
      </c>
      <c r="AHO33" s="120">
        <v>2.2094328919877626E-3</v>
      </c>
      <c r="AHP33" s="120">
        <v>1.99280558571406E-3</v>
      </c>
      <c r="AHQ33" s="120">
        <v>1.9928055857140609E-3</v>
      </c>
      <c r="AHR33" s="120">
        <v>1.7899303914868528E-3</v>
      </c>
      <c r="AHS33" s="120">
        <v>1.789930391486852E-3</v>
      </c>
      <c r="AHT33" s="120">
        <v>1.6005802102081262E-3</v>
      </c>
      <c r="AHU33" s="120">
        <v>1.600580210208127E-3</v>
      </c>
      <c r="AHV33" s="120">
        <v>1.4244960946491183E-3</v>
      </c>
      <c r="AHW33" s="120">
        <v>1.4244960946491183E-3</v>
      </c>
      <c r="AHX33" s="120">
        <v>1.2613865981313003E-3</v>
      </c>
      <c r="AHY33" s="120">
        <v>1.2613865981312971E-3</v>
      </c>
      <c r="AHZ33" s="120">
        <v>1.1109273233749861E-3</v>
      </c>
      <c r="AIA33" s="120">
        <v>1.1109273233749853E-3</v>
      </c>
      <c r="AIB33" s="120">
        <v>9.7276070795136813E-4</v>
      </c>
      <c r="AIC33" s="120">
        <v>9.7276070795136792E-4</v>
      </c>
      <c r="AID33" s="120">
        <v>8.4649608561667518E-4</v>
      </c>
      <c r="AIE33" s="120">
        <v>8.4649608561667387E-4</v>
      </c>
      <c r="AIF33" s="120">
        <v>7.3171006531240891E-4</v>
      </c>
      <c r="AIG33" s="120">
        <v>7.3171006531240858E-4</v>
      </c>
      <c r="AIH33" s="120">
        <v>6.2794727158182182E-4</v>
      </c>
      <c r="AII33" s="120">
        <v>6.2794727158182236E-4</v>
      </c>
      <c r="AIJ33" s="120">
        <v>5.3472149132817893E-4</v>
      </c>
      <c r="AIK33" s="120">
        <v>5.3472149132817947E-4</v>
      </c>
      <c r="AIL33" s="120">
        <v>4.5151727191481089E-4</v>
      </c>
      <c r="AIM33" s="120">
        <v>4.5151727191481068E-4</v>
      </c>
      <c r="AIN33" s="120">
        <v>3.7779201420676283E-4</v>
      </c>
      <c r="AIO33" s="120">
        <v>3.7779201420676278E-4</v>
      </c>
      <c r="AIP33" s="120">
        <v>3.1297860083704998E-4</v>
      </c>
      <c r="AIQ33" s="120">
        <v>3.1297860083704992E-4</v>
      </c>
      <c r="AIR33" s="120">
        <v>2.5648859423692163E-4</v>
      </c>
      <c r="AIS33" s="120">
        <v>2.5648859423692169E-4</v>
      </c>
      <c r="AIT33" s="120">
        <v>2.0771603022674059E-4</v>
      </c>
      <c r="AIU33" s="120">
        <v>2.077160302267405E-4</v>
      </c>
      <c r="AIV33" s="120">
        <v>1.6604182060301763E-4</v>
      </c>
      <c r="AIW33" s="120">
        <v>1.6604182060301752E-4</v>
      </c>
      <c r="AIX33" s="120">
        <v>1.3083876154198451E-4</v>
      </c>
      <c r="AIY33" s="120">
        <v>1.3083876154198454E-4</v>
      </c>
      <c r="AIZ33" s="120">
        <v>1.014771231679886E-4</v>
      </c>
      <c r="AJA33" s="120">
        <v>1.0147712316798863E-4</v>
      </c>
      <c r="AJB33" s="120">
        <v>7.7330768812870293E-5</v>
      </c>
      <c r="AJC33" s="120">
        <v>7.7330768812870266E-5</v>
      </c>
      <c r="AJD33" s="120">
        <v>5.7783720049203028E-5</v>
      </c>
      <c r="AJE33" s="120">
        <v>5.7783720049203041E-5</v>
      </c>
      <c r="AJF33" s="120">
        <v>4.223704562267977E-5</v>
      </c>
      <c r="AJG33" s="120">
        <v>4.2237045622679783E-5</v>
      </c>
      <c r="AJH33" s="120">
        <v>3.0115909629119267E-5</v>
      </c>
      <c r="AJI33" s="120">
        <v>3.0115909629119256E-5</v>
      </c>
      <c r="AJJ33" s="120">
        <v>2.0876568218419763E-5</v>
      </c>
      <c r="AJK33" s="120">
        <v>2.0876568218419767E-5</v>
      </c>
      <c r="AJL33" s="120">
        <v>1.4013057456185862E-5</v>
      </c>
      <c r="AJM33" s="120">
        <v>1.4013057456185861E-5</v>
      </c>
      <c r="AJN33" s="120">
        <v>9.0632719169647641E-6</v>
      </c>
      <c r="AJO33" s="120">
        <v>9.0632719169647658E-6</v>
      </c>
      <c r="AJP33" s="120">
        <v>5.6141000932541374E-6</v>
      </c>
      <c r="AJQ33" s="120">
        <v>5.6141000932541374E-6</v>
      </c>
      <c r="AJR33" s="120">
        <v>3.3052667092192678E-6</v>
      </c>
      <c r="AJS33" s="120">
        <v>3.3052667092192678E-6</v>
      </c>
      <c r="AJT33" s="120">
        <v>1.8315432726012659E-6</v>
      </c>
      <c r="AJU33" s="120">
        <v>1.8315432726012659E-6</v>
      </c>
      <c r="AJV33" s="120">
        <v>9.4303754849534016E-7</v>
      </c>
      <c r="AJW33" s="120">
        <v>9.4303754849534016E-7</v>
      </c>
      <c r="AJX33" s="120">
        <v>4.4337048166198656E-7</v>
      </c>
      <c r="AJY33" s="120">
        <v>4.4337048166198656E-7</v>
      </c>
      <c r="AJZ33" s="120">
        <v>1.8570244719740003E-7</v>
      </c>
      <c r="AKA33" s="120">
        <v>1.8570244719740003E-7</v>
      </c>
      <c r="AKB33" s="120">
        <v>6.6778738982975483E-8</v>
      </c>
      <c r="AKC33" s="120">
        <v>6.6778738982975483E-8</v>
      </c>
      <c r="AKD33" s="120">
        <v>1.941225491464138E-8</v>
      </c>
      <c r="AKE33" s="120">
        <v>1.941225491464138E-8</v>
      </c>
      <c r="AKF33" s="120">
        <v>4.0745362639427185E-9</v>
      </c>
      <c r="AKG33" s="120">
        <v>4.0745362639427185E-9</v>
      </c>
      <c r="AKH33" s="120">
        <v>4.6566128730773926E-10</v>
      </c>
      <c r="AKI33" s="120" t="s">
        <v>105</v>
      </c>
      <c r="AKJ33" s="120" t="s">
        <v>105</v>
      </c>
      <c r="AKK33" s="120" t="s">
        <v>105</v>
      </c>
      <c r="AKL33" s="120" t="s">
        <v>105</v>
      </c>
      <c r="AKM33" s="120" t="s">
        <v>105</v>
      </c>
      <c r="AKN33" s="120" t="s">
        <v>105</v>
      </c>
      <c r="AKO33" s="120" t="s">
        <v>105</v>
      </c>
      <c r="AKP33" s="120" t="s">
        <v>105</v>
      </c>
      <c r="AKQ33" s="120" t="s">
        <v>105</v>
      </c>
      <c r="AKR33" s="120" t="s">
        <v>105</v>
      </c>
      <c r="AKS33" s="120" t="s">
        <v>105</v>
      </c>
      <c r="AKT33" s="120" t="s">
        <v>105</v>
      </c>
      <c r="AKU33" s="120" t="s">
        <v>105</v>
      </c>
      <c r="AKV33" s="120" t="s">
        <v>105</v>
      </c>
      <c r="AKW33" s="120" t="s">
        <v>105</v>
      </c>
      <c r="AKX33" s="120" t="s">
        <v>105</v>
      </c>
      <c r="AKY33" s="120" t="s">
        <v>105</v>
      </c>
      <c r="AKZ33" s="120" t="s">
        <v>105</v>
      </c>
      <c r="ALA33" s="120" t="s">
        <v>105</v>
      </c>
      <c r="ALB33" s="120" t="s">
        <v>105</v>
      </c>
      <c r="ALC33" s="120" t="s">
        <v>105</v>
      </c>
      <c r="ALD33" s="120" t="s">
        <v>105</v>
      </c>
      <c r="ALE33" s="120" t="s">
        <v>105</v>
      </c>
      <c r="ALF33" s="120" t="s">
        <v>105</v>
      </c>
      <c r="ALG33" s="120" t="s">
        <v>105</v>
      </c>
      <c r="ALH33" s="120" t="s">
        <v>105</v>
      </c>
      <c r="ALI33" s="120" t="s">
        <v>105</v>
      </c>
      <c r="ALJ33" s="120" t="s">
        <v>105</v>
      </c>
      <c r="ALK33" s="120" t="s">
        <v>105</v>
      </c>
      <c r="ALL33" s="120" t="s">
        <v>105</v>
      </c>
      <c r="ALM33" s="120" t="s">
        <v>105</v>
      </c>
      <c r="ALN33" s="120"/>
    </row>
    <row r="34" spans="1:1002" hidden="1">
      <c r="A34" s="119">
        <v>33</v>
      </c>
      <c r="B34" s="120">
        <v>0.31180864768556316</v>
      </c>
      <c r="C34" s="120">
        <v>0.31132469037903004</v>
      </c>
      <c r="D34" s="120">
        <v>0.31132478636274108</v>
      </c>
      <c r="E34" s="120">
        <v>0.31083987085178749</v>
      </c>
      <c r="F34" s="120">
        <v>0.31083996509622597</v>
      </c>
      <c r="G34" s="120">
        <v>0.31035408855587371</v>
      </c>
      <c r="H34" s="120">
        <v>0.31035418108511731</v>
      </c>
      <c r="I34" s="120">
        <v>0.30986734068141203</v>
      </c>
      <c r="J34" s="120">
        <v>0.30986743151932661</v>
      </c>
      <c r="K34" s="120">
        <v>0.30937962440933275</v>
      </c>
      <c r="L34" s="120">
        <v>0.3093797135795745</v>
      </c>
      <c r="M34" s="120">
        <v>0.30889093691137032</v>
      </c>
      <c r="N34" s="120">
        <v>0.30889102443738431</v>
      </c>
      <c r="O34" s="120">
        <v>0.30840127535005685</v>
      </c>
      <c r="P34" s="120">
        <v>0.30840136125507939</v>
      </c>
      <c r="Q34" s="120">
        <v>0.30791063687871939</v>
      </c>
      <c r="R34" s="120">
        <v>0.30791072118577617</v>
      </c>
      <c r="S34" s="120">
        <v>0.30741901864147586</v>
      </c>
      <c r="T34" s="120">
        <v>0.30741910137338324</v>
      </c>
      <c r="U34" s="120">
        <v>0.30692641777323032</v>
      </c>
      <c r="V34" s="120">
        <v>0.30692649895259794</v>
      </c>
      <c r="W34" s="120">
        <v>0.3064328313996767</v>
      </c>
      <c r="X34" s="120">
        <v>0.30643291104890374</v>
      </c>
      <c r="Y34" s="120">
        <v>0.30593825663729129</v>
      </c>
      <c r="Z34" s="120">
        <v>0.30593833477856852</v>
      </c>
      <c r="AA34" s="120">
        <v>0.3054426905933339</v>
      </c>
      <c r="AB34" s="120">
        <v>0.30544276724864605</v>
      </c>
      <c r="AC34" s="120">
        <v>0.30494613036584889</v>
      </c>
      <c r="AD34" s="120">
        <v>0.30494620555697205</v>
      </c>
      <c r="AE34" s="120">
        <v>0.30444857304366368</v>
      </c>
      <c r="AF34" s="120">
        <v>0.3044486467921686</v>
      </c>
      <c r="AG34" s="120">
        <v>0.30395001570639185</v>
      </c>
      <c r="AH34" s="120">
        <v>0.3039500880336416</v>
      </c>
      <c r="AI34" s="120">
        <v>0.30345045542443455</v>
      </c>
      <c r="AJ34" s="120">
        <v>0.3034505263515867</v>
      </c>
      <c r="AK34" s="120">
        <v>0.30294988925898264</v>
      </c>
      <c r="AL34" s="120">
        <v>0.30294995880698961</v>
      </c>
      <c r="AM34" s="120">
        <v>0.30244831426201985</v>
      </c>
      <c r="AN34" s="120">
        <v>0.30244838245162864</v>
      </c>
      <c r="AO34" s="120">
        <v>0.30194572747632847</v>
      </c>
      <c r="AP34" s="120">
        <v>0.3019457943280815</v>
      </c>
      <c r="AQ34" s="120">
        <v>0.30144212593549241</v>
      </c>
      <c r="AR34" s="120">
        <v>0.30144219146972895</v>
      </c>
      <c r="AS34" s="120">
        <v>0.30093750666390529</v>
      </c>
      <c r="AT34" s="120">
        <v>0.30093757090076129</v>
      </c>
      <c r="AU34" s="120">
        <v>0.30043186667677557</v>
      </c>
      <c r="AV34" s="120">
        <v>0.3004319296361837</v>
      </c>
      <c r="AW34" s="120">
        <v>0.29992520298013392</v>
      </c>
      <c r="AX34" s="120">
        <v>0.29992526468182495</v>
      </c>
      <c r="AY34" s="120">
        <v>0.29941751257084209</v>
      </c>
      <c r="AZ34" s="120">
        <v>0.29941757303434469</v>
      </c>
      <c r="BA34" s="120">
        <v>0.29890879243660223</v>
      </c>
      <c r="BB34" s="120">
        <v>0.29890885168124431</v>
      </c>
      <c r="BC34" s="120">
        <v>0.29839903955596658</v>
      </c>
      <c r="BD34" s="120">
        <v>0.29839909760087552</v>
      </c>
      <c r="BE34" s="120">
        <v>0.29788825089834797</v>
      </c>
      <c r="BF34" s="120">
        <v>0.29788830776245157</v>
      </c>
      <c r="BG34" s="120">
        <v>0.29737642342403398</v>
      </c>
      <c r="BH34" s="120">
        <v>0.2973764791260603</v>
      </c>
      <c r="BI34" s="120">
        <v>0.29686355408419685</v>
      </c>
      <c r="BJ34" s="120">
        <v>0.29686360864267625</v>
      </c>
      <c r="BK34" s="120">
        <v>0.29634963982090978</v>
      </c>
      <c r="BL34" s="120">
        <v>0.29634969325417332</v>
      </c>
      <c r="BM34" s="120">
        <v>0.29583467756715998</v>
      </c>
      <c r="BN34" s="120">
        <v>0.29583472989334336</v>
      </c>
      <c r="BO34" s="120">
        <v>0.29531866424686576</v>
      </c>
      <c r="BP34" s="120">
        <v>0.29531871548390654</v>
      </c>
      <c r="BQ34" s="120">
        <v>0.29480159677489354</v>
      </c>
      <c r="BR34" s="120">
        <v>0.29480164694053451</v>
      </c>
      <c r="BS34" s="120">
        <v>0.29428347205707428</v>
      </c>
      <c r="BT34" s="120">
        <v>0.29428352116886314</v>
      </c>
      <c r="BU34" s="120">
        <v>0.29376428699022522</v>
      </c>
      <c r="BV34" s="120">
        <v>0.29376433506551464</v>
      </c>
      <c r="BW34" s="120">
        <v>0.29324403846216707</v>
      </c>
      <c r="BX34" s="120">
        <v>0.29324408551811637</v>
      </c>
      <c r="BY34" s="120">
        <v>0.29272272335174776</v>
      </c>
      <c r="BZ34" s="120">
        <v>0.2927227694053236</v>
      </c>
      <c r="CA34" s="120">
        <v>0.2922003385288639</v>
      </c>
      <c r="CB34" s="120">
        <v>0.29220038359684108</v>
      </c>
      <c r="CC34" s="120">
        <v>0.29167688085448251</v>
      </c>
      <c r="CD34" s="120">
        <v>0.29167692495344477</v>
      </c>
      <c r="CE34" s="120">
        <v>0.29115234718067118</v>
      </c>
      <c r="CF34" s="120">
        <v>0.29115239032701001</v>
      </c>
      <c r="CG34" s="120">
        <v>0.29062673435061664</v>
      </c>
      <c r="CH34" s="120">
        <v>0.2906267765605362</v>
      </c>
      <c r="CI34" s="120">
        <v>0.29010003919865918</v>
      </c>
      <c r="CJ34" s="120">
        <v>0.2901000804881736</v>
      </c>
      <c r="CK34" s="120">
        <v>0.28957225855031732</v>
      </c>
      <c r="CL34" s="120">
        <v>0.28957229893525321</v>
      </c>
      <c r="CM34" s="120">
        <v>0.28904338922231887</v>
      </c>
      <c r="CN34" s="120">
        <v>0.28904342871831445</v>
      </c>
      <c r="CO34" s="120">
        <v>0.28851342802263108</v>
      </c>
      <c r="CP34" s="120">
        <v>0.28851346664513944</v>
      </c>
      <c r="CQ34" s="120">
        <v>0.28798237175049396</v>
      </c>
      <c r="CR34" s="120">
        <v>0.28798240951478271</v>
      </c>
      <c r="CS34" s="120">
        <v>0.28745021719645614</v>
      </c>
      <c r="CT34" s="120">
        <v>0.28745025411760822</v>
      </c>
      <c r="CU34" s="120">
        <v>0.28691696114240645</v>
      </c>
      <c r="CV34" s="120">
        <v>0.28691699723532094</v>
      </c>
      <c r="CW34" s="120">
        <v>0.28638260036161345</v>
      </c>
      <c r="CX34" s="120">
        <v>0.28638263564100708</v>
      </c>
      <c r="CY34" s="120">
        <v>0.28584713161876335</v>
      </c>
      <c r="CZ34" s="120">
        <v>0.28584716609917132</v>
      </c>
      <c r="DA34" s="120">
        <v>0.28531055167000036</v>
      </c>
      <c r="DB34" s="120">
        <v>0.28531058536577608</v>
      </c>
      <c r="DC34" s="120">
        <v>0.28477285726296614</v>
      </c>
      <c r="DD34" s="120">
        <v>0.28477289018828356</v>
      </c>
      <c r="DE34" s="120">
        <v>0.28423404513684419</v>
      </c>
      <c r="DF34" s="120">
        <v>0.28423407730569888</v>
      </c>
      <c r="DG34" s="120">
        <v>0.28369411202240469</v>
      </c>
      <c r="DH34" s="120">
        <v>0.28369414344861343</v>
      </c>
      <c r="DI34" s="120">
        <v>0.28315305464205009</v>
      </c>
      <c r="DJ34" s="120">
        <v>0.28315308533925287</v>
      </c>
      <c r="DK34" s="120">
        <v>0.2826108697098621</v>
      </c>
      <c r="DL34" s="120">
        <v>0.28261089969152381</v>
      </c>
      <c r="DM34" s="120">
        <v>0.28206755393165439</v>
      </c>
      <c r="DN34" s="120">
        <v>0.28206758321106351</v>
      </c>
      <c r="DO34" s="120">
        <v>0.28152310400501934</v>
      </c>
      <c r="DP34" s="120">
        <v>0.28152313259529088</v>
      </c>
      <c r="DQ34" s="120">
        <v>0.28097751661938514</v>
      </c>
      <c r="DR34" s="120">
        <v>0.2809775445334618</v>
      </c>
      <c r="DS34" s="120">
        <v>0.28043078845606872</v>
      </c>
      <c r="DT34" s="120">
        <v>0.28043081570672035</v>
      </c>
      <c r="DU34" s="120">
        <v>0.279882916188333</v>
      </c>
      <c r="DV34" s="120">
        <v>0.27988294278815912</v>
      </c>
      <c r="DW34" s="120">
        <v>0.27933389648144469</v>
      </c>
      <c r="DX34" s="120">
        <v>0.27933392244287542</v>
      </c>
      <c r="DY34" s="120">
        <v>0.27878372599273749</v>
      </c>
      <c r="DZ34" s="120">
        <v>0.27878375132803279</v>
      </c>
      <c r="EA34" s="120">
        <v>0.27823240137167049</v>
      </c>
      <c r="EB34" s="120">
        <v>0.27823242609292409</v>
      </c>
      <c r="EC34" s="120">
        <v>0.27767991925989677</v>
      </c>
      <c r="ED34" s="120">
        <v>0.27767994337903473</v>
      </c>
      <c r="EE34" s="120">
        <v>0.27712627629132641</v>
      </c>
      <c r="EF34" s="120">
        <v>0.27712629982011044</v>
      </c>
      <c r="EG34" s="120">
        <v>0.27657146909219937</v>
      </c>
      <c r="EH34" s="120">
        <v>0.27657149204222631</v>
      </c>
      <c r="EI34" s="120">
        <v>0.27601549428115307</v>
      </c>
      <c r="EJ34" s="120">
        <v>0.27601551666385554</v>
      </c>
      <c r="EK34" s="120">
        <v>0.2754583484692949</v>
      </c>
      <c r="EL34" s="120">
        <v>0.27545837029594539</v>
      </c>
      <c r="EM34" s="120">
        <v>0.27490002826028043</v>
      </c>
      <c r="EN34" s="120">
        <v>0.27490004954198821</v>
      </c>
      <c r="EO34" s="120">
        <v>0.27434053025038946</v>
      </c>
      <c r="EP34" s="120">
        <v>0.27434055099810528</v>
      </c>
      <c r="EQ34" s="120">
        <v>0.27377985102860453</v>
      </c>
      <c r="ER34" s="120">
        <v>0.27377987125312031</v>
      </c>
      <c r="ES34" s="120">
        <v>0.27321798717669527</v>
      </c>
      <c r="ET34" s="120">
        <v>0.27321800688864434</v>
      </c>
      <c r="EU34" s="120">
        <v>0.27265493526930018</v>
      </c>
      <c r="EV34" s="120">
        <v>0.27265495447916127</v>
      </c>
      <c r="EW34" s="120">
        <v>0.27209069187401813</v>
      </c>
      <c r="EX34" s="120">
        <v>0.27209071059211304</v>
      </c>
      <c r="EY34" s="120">
        <v>0.27152525355149365</v>
      </c>
      <c r="EZ34" s="120">
        <v>0.27152527178799074</v>
      </c>
      <c r="FA34" s="120">
        <v>0.2709586168555107</v>
      </c>
      <c r="FB34" s="120">
        <v>0.27095863462042552</v>
      </c>
      <c r="FC34" s="120">
        <v>0.270390778333087</v>
      </c>
      <c r="FD34" s="120">
        <v>0.27039079563628371</v>
      </c>
      <c r="FE34" s="120">
        <v>0.26982173452457209</v>
      </c>
      <c r="FF34" s="120">
        <v>0.26982175137576447</v>
      </c>
      <c r="FG34" s="120">
        <v>0.26925148196374737</v>
      </c>
      <c r="FH34" s="120">
        <v>0.26925149837249895</v>
      </c>
      <c r="FI34" s="120">
        <v>0.26868001717792855</v>
      </c>
      <c r="FJ34" s="120">
        <v>0.26868003315365535</v>
      </c>
      <c r="FK34" s="120">
        <v>0.26810733668807057</v>
      </c>
      <c r="FL34" s="120">
        <v>0.26810735224004245</v>
      </c>
      <c r="FM34" s="120">
        <v>0.26753343700887783</v>
      </c>
      <c r="FN34" s="120">
        <v>0.26753345214621793</v>
      </c>
      <c r="FO34" s="120">
        <v>0.26695831464891417</v>
      </c>
      <c r="FP34" s="120">
        <v>0.26695832938060221</v>
      </c>
      <c r="FQ34" s="120">
        <v>0.26638196611071935</v>
      </c>
      <c r="FR34" s="120">
        <v>0.26638198044559186</v>
      </c>
      <c r="FS34" s="120">
        <v>0.26580438789092525</v>
      </c>
      <c r="FT34" s="120">
        <v>0.26580440183767534</v>
      </c>
      <c r="FU34" s="120">
        <v>0.26522557648037531</v>
      </c>
      <c r="FV34" s="120">
        <v>0.26522559004755841</v>
      </c>
      <c r="FW34" s="120">
        <v>0.26464552836425198</v>
      </c>
      <c r="FX34" s="120">
        <v>0.26464554156028131</v>
      </c>
      <c r="FY34" s="120">
        <v>0.2640642400222008</v>
      </c>
      <c r="FZ34" s="120">
        <v>0.26406425285535318</v>
      </c>
      <c r="GA34" s="120">
        <v>0.26348170792846226</v>
      </c>
      <c r="GB34" s="120">
        <v>0.2634817204068774</v>
      </c>
      <c r="GC34" s="120">
        <v>0.26289792855200544</v>
      </c>
      <c r="GD34" s="120">
        <v>0.26289794068368694</v>
      </c>
      <c r="GE34" s="120">
        <v>0.26231289835666571</v>
      </c>
      <c r="GF34" s="120">
        <v>0.26231291014948355</v>
      </c>
      <c r="GG34" s="120">
        <v>0.26172661380128553</v>
      </c>
      <c r="GH34" s="120">
        <v>0.26172662526297558</v>
      </c>
      <c r="GI34" s="120">
        <v>0.26113907133985736</v>
      </c>
      <c r="GJ34" s="120">
        <v>0.26113908247802481</v>
      </c>
      <c r="GK34" s="120">
        <v>0.2605502674216747</v>
      </c>
      <c r="GL34" s="120">
        <v>0.26055027824379406</v>
      </c>
      <c r="GM34" s="120">
        <v>0.25996019849148078</v>
      </c>
      <c r="GN34" s="120">
        <v>0.25996020900489764</v>
      </c>
      <c r="GO34" s="120">
        <v>0.25936886098962914</v>
      </c>
      <c r="GP34" s="120">
        <v>0.25936887120156066</v>
      </c>
      <c r="GQ34" s="120">
        <v>0.25877625135223625</v>
      </c>
      <c r="GR34" s="120">
        <v>0.25877626126977404</v>
      </c>
      <c r="GS34" s="120">
        <v>0.25818236601135192</v>
      </c>
      <c r="GT34" s="120">
        <v>0.25818237564146129</v>
      </c>
      <c r="GU34" s="120">
        <v>0.25758720139512331</v>
      </c>
      <c r="GV34" s="120">
        <v>0.25758721074464547</v>
      </c>
      <c r="GW34" s="120">
        <v>0.25699075392796644</v>
      </c>
      <c r="GX34" s="120">
        <v>0.256990763003621</v>
      </c>
      <c r="GY34" s="120">
        <v>0.25639302003074482</v>
      </c>
      <c r="GZ34" s="120">
        <v>0.25639302883912946</v>
      </c>
      <c r="HA34" s="120">
        <v>0.25579399612094839</v>
      </c>
      <c r="HB34" s="120">
        <v>0.25579400466854013</v>
      </c>
      <c r="HC34" s="120">
        <v>0.25519367861287723</v>
      </c>
      <c r="HD34" s="120">
        <v>0.25519368690603478</v>
      </c>
      <c r="HE34" s="120">
        <v>0.25459206391783085</v>
      </c>
      <c r="HF34" s="120">
        <v>0.2545920719627971</v>
      </c>
      <c r="HG34" s="120">
        <v>0.25398914844430703</v>
      </c>
      <c r="HH34" s="120">
        <v>0.25398915624720608</v>
      </c>
      <c r="HI34" s="120">
        <v>0.25338492859819151</v>
      </c>
      <c r="HJ34" s="120">
        <v>0.25338493616503521</v>
      </c>
      <c r="HK34" s="120">
        <v>0.25277940078297084</v>
      </c>
      <c r="HL34" s="120">
        <v>0.25277940811965555</v>
      </c>
      <c r="HM34" s="120">
        <v>0.25217256139993205</v>
      </c>
      <c r="HN34" s="120">
        <v>0.25217256851224257</v>
      </c>
      <c r="HO34" s="120">
        <v>0.25156440684838061</v>
      </c>
      <c r="HP34" s="120">
        <v>0.25156441374199123</v>
      </c>
      <c r="HQ34" s="120">
        <v>0.2509549335258589</v>
      </c>
      <c r="HR34" s="120">
        <v>0.25095494020633424</v>
      </c>
      <c r="HS34" s="120">
        <v>0.25034413782836734</v>
      </c>
      <c r="HT34" s="120">
        <v>0.25034414430116381</v>
      </c>
      <c r="HU34" s="120">
        <v>0.24973201615059293</v>
      </c>
      <c r="HV34" s="120">
        <v>0.24973202242105982</v>
      </c>
      <c r="HW34" s="120">
        <v>0.24911856488614578</v>
      </c>
      <c r="HX34" s="120">
        <v>0.24911857095952664</v>
      </c>
      <c r="HY34" s="120">
        <v>0.24850378042779617</v>
      </c>
      <c r="HZ34" s="120">
        <v>0.24850378630923073</v>
      </c>
      <c r="IA34" s="120">
        <v>0.24788765916772121</v>
      </c>
      <c r="IB34" s="120">
        <v>0.24788766486224562</v>
      </c>
      <c r="IC34" s="120">
        <v>0.24727019749775403</v>
      </c>
      <c r="ID34" s="120">
        <v>0.24727020301030297</v>
      </c>
      <c r="IE34" s="120">
        <v>0.24665139180964205</v>
      </c>
      <c r="IF34" s="120">
        <v>0.24665139714505019</v>
      </c>
      <c r="IG34" s="120">
        <v>0.24603123849530889</v>
      </c>
      <c r="IH34" s="120">
        <v>0.24603124365831136</v>
      </c>
      <c r="II34" s="120">
        <v>0.24540973394712265</v>
      </c>
      <c r="IJ34" s="120">
        <v>0.24540973894235729</v>
      </c>
      <c r="IK34" s="120">
        <v>0.24478687455817166</v>
      </c>
      <c r="IL34" s="120">
        <v>0.2447868793901796</v>
      </c>
      <c r="IM34" s="120">
        <v>0.244162656722545</v>
      </c>
      <c r="IN34" s="120">
        <v>0.24416266139577139</v>
      </c>
      <c r="IO34" s="120">
        <v>0.24353707683561998</v>
      </c>
      <c r="IP34" s="120">
        <v>0.24353708135441735</v>
      </c>
      <c r="IQ34" s="120">
        <v>0.2429101312943569</v>
      </c>
      <c r="IR34" s="120">
        <v>0.24291013566298417</v>
      </c>
      <c r="IS34" s="120">
        <v>0.24228181649759986</v>
      </c>
      <c r="IT34" s="120">
        <v>0.24228182072022475</v>
      </c>
      <c r="IU34" s="120">
        <v>0.2416521288463836</v>
      </c>
      <c r="IV34" s="120">
        <v>0.24165213292708482</v>
      </c>
      <c r="IW34" s="120">
        <v>0.24102106474424997</v>
      </c>
      <c r="IX34" s="120">
        <v>0.24102106868701628</v>
      </c>
      <c r="IY34" s="120">
        <v>0.24038862059756813</v>
      </c>
      <c r="IZ34" s="120">
        <v>0.24038862440630135</v>
      </c>
      <c r="JA34" s="120">
        <v>0.23975479281586487</v>
      </c>
      <c r="JB34" s="120">
        <v>0.23975479649438031</v>
      </c>
      <c r="JC34" s="120">
        <v>0.23911957781216048</v>
      </c>
      <c r="JD34" s="120">
        <v>0.2391195813641887</v>
      </c>
      <c r="JE34" s="120">
        <v>0.23848297200331334</v>
      </c>
      <c r="JF34" s="120">
        <v>0.23848297543250091</v>
      </c>
      <c r="JG34" s="120">
        <v>0.23784497181037118</v>
      </c>
      <c r="JH34" s="120">
        <v>0.23784497512028294</v>
      </c>
      <c r="JI34" s="120">
        <v>0.23720557365893188</v>
      </c>
      <c r="JJ34" s="120">
        <v>0.23720557685305091</v>
      </c>
      <c r="JK34" s="120">
        <v>0.23656477397951056</v>
      </c>
      <c r="JL34" s="120">
        <v>0.23656477706123963</v>
      </c>
      <c r="JM34" s="120">
        <v>0.23592256920791582</v>
      </c>
      <c r="JN34" s="120">
        <v>0.23592257218057949</v>
      </c>
      <c r="JO34" s="120">
        <v>0.23527895578563371</v>
      </c>
      <c r="JP34" s="120">
        <v>0.23527895865247933</v>
      </c>
      <c r="JQ34" s="120">
        <v>0.23463393016022152</v>
      </c>
      <c r="JR34" s="120">
        <v>0.23463393292441925</v>
      </c>
      <c r="JS34" s="120">
        <v>0.23398748878570888</v>
      </c>
      <c r="JT34" s="120">
        <v>0.23398749145035458</v>
      </c>
      <c r="JU34" s="120">
        <v>0.23333962812300854</v>
      </c>
      <c r="JV34" s="120">
        <v>0.23333963069112429</v>
      </c>
      <c r="JW34" s="120">
        <v>0.23269034464033631</v>
      </c>
      <c r="JX34" s="120">
        <v>0.23269034711487116</v>
      </c>
      <c r="JY34" s="120">
        <v>0.2320396348136394</v>
      </c>
      <c r="JZ34" s="120">
        <v>0.23203963719747134</v>
      </c>
      <c r="KA34" s="120">
        <v>0.23138749512703549</v>
      </c>
      <c r="KB34" s="120">
        <v>0.23138749742297202</v>
      </c>
      <c r="KC34" s="120">
        <v>0.23073392207326035</v>
      </c>
      <c r="KD34" s="120">
        <v>0.23073392428403983</v>
      </c>
      <c r="KE34" s="120">
        <v>0.23007891215412607</v>
      </c>
      <c r="KF34" s="120">
        <v>0.23007891428241928</v>
      </c>
      <c r="KG34" s="120">
        <v>0.22942246188098925</v>
      </c>
      <c r="KH34" s="120">
        <v>0.22942246392939999</v>
      </c>
      <c r="KI34" s="120">
        <v>0.22876456777522858</v>
      </c>
      <c r="KJ34" s="120">
        <v>0.22876456974629539</v>
      </c>
      <c r="KK34" s="120">
        <v>0.22810522636873398</v>
      </c>
      <c r="KL34" s="120">
        <v>0.22810522826493099</v>
      </c>
      <c r="KM34" s="120">
        <v>0.2274444342044063</v>
      </c>
      <c r="KN34" s="120">
        <v>0.22744443602814424</v>
      </c>
      <c r="KO34" s="120">
        <v>0.22678218783666731</v>
      </c>
      <c r="KP34" s="120">
        <v>0.22678218959029464</v>
      </c>
      <c r="KQ34" s="120">
        <v>0.22611848383198113</v>
      </c>
      <c r="KR34" s="120">
        <v>0.22611848551778579</v>
      </c>
      <c r="KS34" s="120">
        <v>0.22545331876938718</v>
      </c>
      <c r="KT34" s="120">
        <v>0.22545332038959717</v>
      </c>
      <c r="KU34" s="120">
        <v>0.22478668924104486</v>
      </c>
      <c r="KV34" s="120">
        <v>0.2247866907978292</v>
      </c>
      <c r="KW34" s="120">
        <v>0.22411859185278982</v>
      </c>
      <c r="KX34" s="120">
        <v>0.22411859334825954</v>
      </c>
      <c r="KY34" s="120">
        <v>0.2234490232247007</v>
      </c>
      <c r="KZ34" s="120">
        <v>0.22344902466091138</v>
      </c>
      <c r="LA34" s="120">
        <v>0.22277797999168331</v>
      </c>
      <c r="LB34" s="120">
        <v>0.22277798137063387</v>
      </c>
      <c r="LC34" s="120">
        <v>0.22210545880405969</v>
      </c>
      <c r="LD34" s="120">
        <v>0.22210546012769578</v>
      </c>
      <c r="LE34" s="120">
        <v>0.22143145632817787</v>
      </c>
      <c r="LF34" s="120">
        <v>0.22143145759839047</v>
      </c>
      <c r="LG34" s="120">
        <v>0.2207559692470287</v>
      </c>
      <c r="LH34" s="120">
        <v>0.22075597046565743</v>
      </c>
      <c r="LI34" s="120">
        <v>0.22007899426087923</v>
      </c>
      <c r="LJ34" s="120">
        <v>0.22007899542971263</v>
      </c>
      <c r="LK34" s="120">
        <v>0.21940052808791929</v>
      </c>
      <c r="LL34" s="120">
        <v>0.21940052920869524</v>
      </c>
      <c r="LM34" s="120">
        <v>0.21872056746492138</v>
      </c>
      <c r="LN34" s="120">
        <v>0.2187205685393285</v>
      </c>
      <c r="LO34" s="120">
        <v>0.21803910914791455</v>
      </c>
      <c r="LP34" s="120">
        <v>0.21803911017759367</v>
      </c>
      <c r="LQ34" s="120">
        <v>0.21735614991287444</v>
      </c>
      <c r="LR34" s="120">
        <v>0.21735615089941898</v>
      </c>
      <c r="LS34" s="120">
        <v>0.21667168655642632</v>
      </c>
      <c r="LT34" s="120">
        <v>0.21667168750138338</v>
      </c>
      <c r="LU34" s="120">
        <v>0.21598571589656401</v>
      </c>
      <c r="LV34" s="120">
        <v>0.2159857168014358</v>
      </c>
      <c r="LW34" s="120">
        <v>0.21529823477338383</v>
      </c>
      <c r="LX34" s="120">
        <v>0.21529823563962805</v>
      </c>
      <c r="LY34" s="120">
        <v>0.21460924004983611</v>
      </c>
      <c r="LZ34" s="120">
        <v>0.21460924087886732</v>
      </c>
      <c r="MA34" s="120">
        <v>0.21391872861248937</v>
      </c>
      <c r="MB34" s="120">
        <v>0.21391872940568049</v>
      </c>
      <c r="MC34" s="120">
        <v>0.21322669737231498</v>
      </c>
      <c r="MD34" s="120">
        <v>0.21322669813099665</v>
      </c>
      <c r="ME34" s="120">
        <v>0.2125331432654855</v>
      </c>
      <c r="MF34" s="120">
        <v>0.21253314399094744</v>
      </c>
      <c r="MG34" s="120">
        <v>0.21183806325418958</v>
      </c>
      <c r="MH34" s="120">
        <v>0.21183806394768373</v>
      </c>
      <c r="MI34" s="120">
        <v>0.21114145432746959</v>
      </c>
      <c r="MJ34" s="120">
        <v>0.21114145499020789</v>
      </c>
      <c r="MK34" s="120">
        <v>0.21044331350207046</v>
      </c>
      <c r="ML34" s="120">
        <v>0.21044331413522738</v>
      </c>
      <c r="MM34" s="120">
        <v>0.20974363782331118</v>
      </c>
      <c r="MN34" s="120">
        <v>0.2097436384280239</v>
      </c>
      <c r="MO34" s="120">
        <v>0.20904242436597159</v>
      </c>
      <c r="MP34" s="120">
        <v>0.20904242494334246</v>
      </c>
      <c r="MQ34" s="120">
        <v>0.20833967023520264</v>
      </c>
      <c r="MR34" s="120">
        <v>0.20833967078629789</v>
      </c>
      <c r="MS34" s="120">
        <v>0.20763537256745135</v>
      </c>
      <c r="MT34" s="120">
        <v>0.20763537309330268</v>
      </c>
      <c r="MU34" s="120">
        <v>0.20692952853140753</v>
      </c>
      <c r="MV34" s="120">
        <v>0.20692952903301448</v>
      </c>
      <c r="MW34" s="120">
        <v>0.20622213532897229</v>
      </c>
      <c r="MX34" s="120">
        <v>0.20622213580730037</v>
      </c>
      <c r="MY34" s="120">
        <v>0.2055131901962437</v>
      </c>
      <c r="MZ34" s="120">
        <v>0.20551319065222734</v>
      </c>
      <c r="NA34" s="120">
        <v>0.20480269040452678</v>
      </c>
      <c r="NB34" s="120">
        <v>0.20480269083906907</v>
      </c>
      <c r="NC34" s="120">
        <v>0.2040906332613627</v>
      </c>
      <c r="ND34" s="120">
        <v>0.20409063367533684</v>
      </c>
      <c r="NE34" s="120">
        <v>0.20337701611158099</v>
      </c>
      <c r="NF34" s="120">
        <v>0.20337701650583048</v>
      </c>
      <c r="NG34" s="120">
        <v>0.20266183633837459</v>
      </c>
      <c r="NH34" s="120">
        <v>0.20266183671371379</v>
      </c>
      <c r="NI34" s="120">
        <v>0.20194509136439567</v>
      </c>
      <c r="NJ34" s="120">
        <v>0.20194509172161143</v>
      </c>
      <c r="NK34" s="120">
        <v>0.20122677865287758</v>
      </c>
      <c r="NL34" s="120">
        <v>0.20122677899272967</v>
      </c>
      <c r="NM34" s="120">
        <v>0.20050689570877928</v>
      </c>
      <c r="NN34" s="120">
        <v>0.20050689603200053</v>
      </c>
      <c r="NO34" s="120">
        <v>0.1997854400799528</v>
      </c>
      <c r="NP34" s="120">
        <v>0.19978544038725066</v>
      </c>
      <c r="NQ34" s="120">
        <v>0.19906240935833841</v>
      </c>
      <c r="NR34" s="120">
        <v>0.19906240965039448</v>
      </c>
      <c r="NS34" s="120">
        <v>0.19833780118118244</v>
      </c>
      <c r="NT34" s="120">
        <v>0.19833780145865459</v>
      </c>
      <c r="NU34" s="120">
        <v>0.19761161323228324</v>
      </c>
      <c r="NV34" s="120">
        <v>0.1976116134958058</v>
      </c>
      <c r="NW34" s="120">
        <v>0.19688384324326175</v>
      </c>
      <c r="NX34" s="120">
        <v>0.19688384349344523</v>
      </c>
      <c r="NY34" s="120">
        <v>0.19615448899486015</v>
      </c>
      <c r="NZ34" s="120">
        <v>0.19615448923229339</v>
      </c>
      <c r="OA34" s="120">
        <v>0.19542354831826816</v>
      </c>
      <c r="OB34" s="120">
        <v>0.19542354854351768</v>
      </c>
      <c r="OC34" s="120">
        <v>0.1946910190964764</v>
      </c>
      <c r="OD34" s="120">
        <v>0.19469101931008786</v>
      </c>
      <c r="OE34" s="120">
        <v>0.19395689926566026</v>
      </c>
      <c r="OF34" s="120">
        <v>0.19395689946815894</v>
      </c>
      <c r="OG34" s="120">
        <v>0.19322118681659131</v>
      </c>
      <c r="OH34" s="120">
        <v>0.19322118700848209</v>
      </c>
      <c r="OI34" s="120">
        <v>0.19248387979608092</v>
      </c>
      <c r="OJ34" s="120">
        <v>0.1924838799778491</v>
      </c>
      <c r="OK34" s="120">
        <v>0.19174497630845014</v>
      </c>
      <c r="OL34" s="120">
        <v>0.19174497648056332</v>
      </c>
      <c r="OM34" s="120">
        <v>0.19100447451703739</v>
      </c>
      <c r="ON34" s="120">
        <v>0.19100447467994436</v>
      </c>
      <c r="OO34" s="120">
        <v>0.19026237264573276</v>
      </c>
      <c r="OP34" s="120">
        <v>0.19026237279986477</v>
      </c>
      <c r="OQ34" s="120">
        <v>0.18951866898054667</v>
      </c>
      <c r="OR34" s="120">
        <v>0.18951866912631801</v>
      </c>
      <c r="OS34" s="120">
        <v>0.18877336187121252</v>
      </c>
      <c r="OT34" s="120">
        <v>0.18877336200902092</v>
      </c>
      <c r="OU34" s="120">
        <v>0.18802644973282243</v>
      </c>
      <c r="OV34" s="120">
        <v>0.18802644986304942</v>
      </c>
      <c r="OW34" s="120">
        <v>0.1872779310474974</v>
      </c>
      <c r="OX34" s="120">
        <v>0.18727793117050884</v>
      </c>
      <c r="OY34" s="120">
        <v>0.18652780436609442</v>
      </c>
      <c r="OZ34" s="120">
        <v>0.18652780448224177</v>
      </c>
      <c r="PA34" s="120">
        <v>0.18577606830994839</v>
      </c>
      <c r="PB34" s="120">
        <v>0.18577606841956854</v>
      </c>
      <c r="PC34" s="120">
        <v>0.18502272157265212</v>
      </c>
      <c r="PD34" s="120">
        <v>0.18502272167606743</v>
      </c>
      <c r="PE34" s="120">
        <v>0.18426776292187327</v>
      </c>
      <c r="PF34" s="120">
        <v>0.18426776301939241</v>
      </c>
      <c r="PG34" s="120">
        <v>0.18351119120120926</v>
      </c>
      <c r="PH34" s="120">
        <v>0.18351119129312835</v>
      </c>
      <c r="PI34" s="120">
        <v>0.18275300533208433</v>
      </c>
      <c r="PJ34" s="120">
        <v>0.18275300541868672</v>
      </c>
      <c r="PK34" s="120">
        <v>0.18199320431568347</v>
      </c>
      <c r="PL34" s="120">
        <v>0.18199320439724043</v>
      </c>
      <c r="PM34" s="120">
        <v>0.18123178723493016</v>
      </c>
      <c r="PN34" s="120">
        <v>0.18123178731170081</v>
      </c>
      <c r="PO34" s="120">
        <v>0.18046875325650349</v>
      </c>
      <c r="PP34" s="120">
        <v>0.18046875332873613</v>
      </c>
      <c r="PQ34" s="120">
        <v>0.1797041016329021</v>
      </c>
      <c r="PR34" s="120">
        <v>0.17970410170083315</v>
      </c>
      <c r="PS34" s="120">
        <v>0.17893783170454614</v>
      </c>
      <c r="PT34" s="120">
        <v>0.17893783176840194</v>
      </c>
      <c r="PU34" s="120">
        <v>0.17816994290193014</v>
      </c>
      <c r="PV34" s="120">
        <v>0.17816994296192704</v>
      </c>
      <c r="PW34" s="120">
        <v>0.17740043474781744</v>
      </c>
      <c r="PX34" s="120">
        <v>0.17740043480416132</v>
      </c>
      <c r="PY34" s="120">
        <v>0.17662930685948233</v>
      </c>
      <c r="PZ34" s="120">
        <v>0.17662930691237047</v>
      </c>
      <c r="QA34" s="120">
        <v>0.17585655895100083</v>
      </c>
      <c r="QB34" s="120">
        <v>0.17585655900062092</v>
      </c>
      <c r="QC34" s="120">
        <v>0.17508219083558876</v>
      </c>
      <c r="QD34" s="120">
        <v>0.17508219088211949</v>
      </c>
      <c r="QE34" s="120">
        <v>0.17430620242799119</v>
      </c>
      <c r="QF34" s="120">
        <v>0.17430620247160303</v>
      </c>
      <c r="QG34" s="120">
        <v>0.17352859374691934</v>
      </c>
      <c r="QH34" s="120">
        <v>0.17352859378777513</v>
      </c>
      <c r="QI34" s="120">
        <v>0.17274936491754536</v>
      </c>
      <c r="QJ34" s="120">
        <v>0.1727493649557994</v>
      </c>
      <c r="QK34" s="120">
        <v>0.17196851617404257</v>
      </c>
      <c r="QL34" s="120">
        <v>0.17196851620984221</v>
      </c>
      <c r="QM34" s="120">
        <v>0.17118604786218619</v>
      </c>
      <c r="QN34" s="120">
        <v>0.17118604789567132</v>
      </c>
      <c r="QO34" s="120">
        <v>0.17040196044200645</v>
      </c>
      <c r="QP34" s="120">
        <v>0.17040196047331019</v>
      </c>
      <c r="QQ34" s="120">
        <v>0.16961625449049803</v>
      </c>
      <c r="QR34" s="120">
        <v>0.16961625451974666</v>
      </c>
      <c r="QS34" s="120">
        <v>0.1688289307043872</v>
      </c>
      <c r="QT34" s="120">
        <v>0.16882893073170091</v>
      </c>
      <c r="QU34" s="120">
        <v>0.16803998990296024</v>
      </c>
      <c r="QV34" s="120">
        <v>0.16803998992845287</v>
      </c>
      <c r="QW34" s="120">
        <v>0.16724943303094841</v>
      </c>
      <c r="QX34" s="120">
        <v>0.16724943305472842</v>
      </c>
      <c r="QY34" s="120">
        <v>0.16645726116147758</v>
      </c>
      <c r="QZ34" s="120">
        <v>0.16645726118364748</v>
      </c>
      <c r="RA34" s="120">
        <v>0.16566347549907773</v>
      </c>
      <c r="RB34" s="120">
        <v>0.16566347551973465</v>
      </c>
      <c r="RC34" s="120">
        <v>0.16486807738275933</v>
      </c>
      <c r="RD34" s="120">
        <v>0.16486807740199574</v>
      </c>
      <c r="RE34" s="120">
        <v>0.16407106828915377</v>
      </c>
      <c r="RF34" s="120">
        <v>0.16407106830705712</v>
      </c>
      <c r="RG34" s="120">
        <v>0.16327244983572106</v>
      </c>
      <c r="RH34" s="120">
        <v>0.16327244985237346</v>
      </c>
      <c r="RI34" s="120">
        <v>0.1624722237840257</v>
      </c>
      <c r="RJ34" s="120">
        <v>0.16247222379950516</v>
      </c>
      <c r="RK34" s="120">
        <v>0.16167039204308117</v>
      </c>
      <c r="RL34" s="120">
        <v>0.16167039205746223</v>
      </c>
      <c r="RM34" s="120">
        <v>0.16086695667276973</v>
      </c>
      <c r="RN34" s="120">
        <v>0.16086695668612147</v>
      </c>
      <c r="RO34" s="120">
        <v>0.16006191988733012</v>
      </c>
      <c r="RP34" s="120">
        <v>0.16006191989971924</v>
      </c>
      <c r="RQ34" s="120">
        <v>0.15925528405892353</v>
      </c>
      <c r="RR34" s="120">
        <v>0.1592552840704117</v>
      </c>
      <c r="RS34" s="120">
        <v>0.1584470517212718</v>
      </c>
      <c r="RT34" s="120">
        <v>0.15844705173191803</v>
      </c>
      <c r="RU34" s="120">
        <v>0.15763722557337828</v>
      </c>
      <c r="RV34" s="120">
        <v>0.15763722558323789</v>
      </c>
      <c r="RW34" s="120">
        <v>0.15682580848332323</v>
      </c>
      <c r="RX34" s="120">
        <v>0.15682580849244857</v>
      </c>
      <c r="RY34" s="120">
        <v>0.15601280349214236</v>
      </c>
      <c r="RZ34" s="120">
        <v>0.15601280350058244</v>
      </c>
      <c r="SA34" s="120">
        <v>0.15519821381778912</v>
      </c>
      <c r="SB34" s="120">
        <v>0.15519821382559013</v>
      </c>
      <c r="SC34" s="120">
        <v>0.154382042859178</v>
      </c>
      <c r="SD34" s="120">
        <v>0.15438204286638391</v>
      </c>
      <c r="SE34" s="120">
        <v>0.1535642942003195</v>
      </c>
      <c r="SF34" s="120">
        <v>0.15356429420697054</v>
      </c>
      <c r="SG34" s="120">
        <v>0.15274497161453762</v>
      </c>
      <c r="SH34" s="120">
        <v>0.15274497162067216</v>
      </c>
      <c r="SI34" s="120">
        <v>0.15192407906878083</v>
      </c>
      <c r="SJ34" s="120">
        <v>0.15192407907443564</v>
      </c>
      <c r="SK34" s="120">
        <v>0.15110162072802472</v>
      </c>
      <c r="SL34" s="120">
        <v>0.15110162073323327</v>
      </c>
      <c r="SM34" s="120">
        <v>0.15027760095976769</v>
      </c>
      <c r="SN34" s="120">
        <v>0.15027760096456194</v>
      </c>
      <c r="SO34" s="120">
        <v>0.1494520243386229</v>
      </c>
      <c r="SP34" s="120">
        <v>0.14945202434303237</v>
      </c>
      <c r="SQ34" s="120">
        <v>0.14862489565100789</v>
      </c>
      <c r="SR34" s="120">
        <v>0.14862489565506051</v>
      </c>
      <c r="SS34" s="120">
        <v>0.14779621989993508</v>
      </c>
      <c r="ST34" s="120">
        <v>0.14779621990365716</v>
      </c>
      <c r="SU34" s="120">
        <v>0.1469660023099047</v>
      </c>
      <c r="SV34" s="120">
        <v>0.14696600231332041</v>
      </c>
      <c r="SW34" s="120">
        <v>0.14613424833189972</v>
      </c>
      <c r="SX34" s="120">
        <v>0.14613424833503191</v>
      </c>
      <c r="SY34" s="120">
        <v>0.14530096364849066</v>
      </c>
      <c r="SZ34" s="120">
        <v>0.14530096365136047</v>
      </c>
      <c r="TA34" s="120">
        <v>0.14446615417904757</v>
      </c>
      <c r="TB34" s="120">
        <v>0.14446615418167524</v>
      </c>
      <c r="TC34" s="120">
        <v>0.1436298260850622</v>
      </c>
      <c r="TD34" s="120">
        <v>0.14362982608746583</v>
      </c>
      <c r="TE34" s="120">
        <v>0.14279198577558555</v>
      </c>
      <c r="TF34" s="120">
        <v>0.14279198577778268</v>
      </c>
      <c r="TG34" s="120">
        <v>0.14195263991278137</v>
      </c>
      <c r="TH34" s="120">
        <v>0.14195263991478826</v>
      </c>
      <c r="TI34" s="120">
        <v>0.14111179541759622</v>
      </c>
      <c r="TJ34" s="120">
        <v>0.1411117954194275</v>
      </c>
      <c r="TK34" s="120">
        <v>0.14026945947555178</v>
      </c>
      <c r="TL34" s="120">
        <v>0.14026945947722141</v>
      </c>
      <c r="TM34" s="120">
        <v>0.1394256395426596</v>
      </c>
      <c r="TN34" s="120">
        <v>0.13942563954418091</v>
      </c>
      <c r="TO34" s="120">
        <v>0.13858034335146452</v>
      </c>
      <c r="TP34" s="120">
        <v>0.13858034335284924</v>
      </c>
      <c r="TQ34" s="120">
        <v>0.1377335789172125</v>
      </c>
      <c r="TR34" s="120">
        <v>0.13773357891847163</v>
      </c>
      <c r="TS34" s="120">
        <v>0.13688535454415268</v>
      </c>
      <c r="TT34" s="120">
        <v>0.13688535454529668</v>
      </c>
      <c r="TU34" s="120">
        <v>0.13603567883197354</v>
      </c>
      <c r="TV34" s="120">
        <v>0.13603567883301237</v>
      </c>
      <c r="TW34" s="120">
        <v>0.1351845606823753</v>
      </c>
      <c r="TX34" s="120">
        <v>0.13518456068331744</v>
      </c>
      <c r="TY34" s="120">
        <v>0.13433200930578068</v>
      </c>
      <c r="TZ34" s="120">
        <v>0.13433200930663414</v>
      </c>
      <c r="UA34" s="120">
        <v>0.13347803422819063</v>
      </c>
      <c r="UB34" s="120">
        <v>0.13347803422896351</v>
      </c>
      <c r="UC34" s="120">
        <v>0.13262264529818463</v>
      </c>
      <c r="UD34" s="120">
        <v>0.13262264529888348</v>
      </c>
      <c r="UE34" s="120">
        <v>0.1317658526940701</v>
      </c>
      <c r="UF34" s="120">
        <v>0.13176585269470134</v>
      </c>
      <c r="UG34" s="120">
        <v>0.1309076669311805</v>
      </c>
      <c r="UH34" s="120">
        <v>0.13090766693175071</v>
      </c>
      <c r="UI34" s="120">
        <v>0.13004809886933455</v>
      </c>
      <c r="UJ34" s="120">
        <v>0.13004809886984831</v>
      </c>
      <c r="UK34" s="120">
        <v>0.12918715972044581</v>
      </c>
      <c r="UL34" s="120">
        <v>0.12918715972090877</v>
      </c>
      <c r="UM34" s="120">
        <v>0.12832486105629884</v>
      </c>
      <c r="UN34" s="120">
        <v>0.12832486105671553</v>
      </c>
      <c r="UO34" s="120">
        <v>0.12746121481648803</v>
      </c>
      <c r="UP34" s="120">
        <v>0.12746121481686268</v>
      </c>
      <c r="UQ34" s="120">
        <v>0.1265962333165235</v>
      </c>
      <c r="UR34" s="120">
        <v>0.12659623331685999</v>
      </c>
      <c r="US34" s="120">
        <v>0.12572992925610918</v>
      </c>
      <c r="UT34" s="120">
        <v>0.12572992925641072</v>
      </c>
      <c r="UU34" s="120">
        <v>0.12486231572759419</v>
      </c>
      <c r="UV34" s="120">
        <v>0.12486231572786466</v>
      </c>
      <c r="UW34" s="120">
        <v>0.12399340622460488</v>
      </c>
      <c r="UX34" s="120">
        <v>0.12399340622484675</v>
      </c>
      <c r="UY34" s="120">
        <v>0.12312321465085489</v>
      </c>
      <c r="UZ34" s="120">
        <v>0.12312321465107101</v>
      </c>
      <c r="VA34" s="120">
        <v>0.12225175532914311</v>
      </c>
      <c r="VB34" s="120">
        <v>0.12225175532933633</v>
      </c>
      <c r="VC34" s="120">
        <v>0.12137904301053992</v>
      </c>
      <c r="VD34" s="120">
        <v>0.12137904301071221</v>
      </c>
      <c r="VE34" s="120">
        <v>0.12050509288376511</v>
      </c>
      <c r="VF34" s="120">
        <v>0.12050509288391864</v>
      </c>
      <c r="VG34" s="120">
        <v>0.11962992058476302</v>
      </c>
      <c r="VH34" s="120">
        <v>0.11962992058489949</v>
      </c>
      <c r="VI34" s="120">
        <v>0.11875354220647714</v>
      </c>
      <c r="VJ34" s="120">
        <v>0.11875354220659853</v>
      </c>
      <c r="VK34" s="120">
        <v>0.11787597430882964</v>
      </c>
      <c r="VL34" s="120">
        <v>0.11787597430893744</v>
      </c>
      <c r="VM34" s="120">
        <v>0.11699723392890808</v>
      </c>
      <c r="VN34" s="120">
        <v>0.11699723392900362</v>
      </c>
      <c r="VO34" s="120">
        <v>0.11611733859136338</v>
      </c>
      <c r="VP34" s="120">
        <v>0.11611733859144789</v>
      </c>
      <c r="VQ34" s="120">
        <v>0.11523630631902559</v>
      </c>
      <c r="VR34" s="120">
        <v>0.1152363063191004</v>
      </c>
      <c r="VS34" s="120">
        <v>0.11435415564373684</v>
      </c>
      <c r="VT34" s="120">
        <v>0.11435415564380287</v>
      </c>
      <c r="VU34" s="120">
        <v>0.1134709056174108</v>
      </c>
      <c r="VV34" s="120">
        <v>0.11347090561746909</v>
      </c>
      <c r="VW34" s="120">
        <v>0.11258657582331845</v>
      </c>
      <c r="VX34" s="120">
        <v>0.11258657582336994</v>
      </c>
      <c r="VY34" s="120">
        <v>0.11170118638760741</v>
      </c>
      <c r="VZ34" s="120">
        <v>0.11170118638765236</v>
      </c>
      <c r="WA34" s="120">
        <v>0.11081475799105599</v>
      </c>
      <c r="WB34" s="120">
        <v>0.11081475799109565</v>
      </c>
      <c r="WC34" s="120">
        <v>0.10992731188107011</v>
      </c>
      <c r="WD34" s="120">
        <v>0.10992731188110486</v>
      </c>
      <c r="WE34" s="120">
        <v>0.10903886988392346</v>
      </c>
      <c r="WF34" s="120">
        <v>0.10903886988395395</v>
      </c>
      <c r="WG34" s="120">
        <v>0.10814945441724752</v>
      </c>
      <c r="WH34" s="120">
        <v>0.10814945441727403</v>
      </c>
      <c r="WI34" s="120">
        <v>0.10725908850277489</v>
      </c>
      <c r="WJ34" s="120">
        <v>0.10725908850279829</v>
      </c>
      <c r="WK34" s="120">
        <v>0.10636779577934083</v>
      </c>
      <c r="WL34" s="120">
        <v>0.1063677957793612</v>
      </c>
      <c r="WM34" s="120">
        <v>0.10547560051614657</v>
      </c>
      <c r="WN34" s="120">
        <v>0.10547560051616414</v>
      </c>
      <c r="WO34" s="120">
        <v>0.10458252762628889</v>
      </c>
      <c r="WP34" s="120">
        <v>0.10458252762630416</v>
      </c>
      <c r="WQ34" s="120">
        <v>0.10368860268056167</v>
      </c>
      <c r="WR34" s="120">
        <v>0.10368860268057493</v>
      </c>
      <c r="WS34" s="120">
        <v>0.10279385192153168</v>
      </c>
      <c r="WT34" s="120">
        <v>0.10279385192154314</v>
      </c>
      <c r="WU34" s="120">
        <v>0.10189830227789354</v>
      </c>
      <c r="WV34" s="120">
        <v>0.10189830227790367</v>
      </c>
      <c r="WW34" s="120">
        <v>0.10100198137910989</v>
      </c>
      <c r="WX34" s="120">
        <v>0.10100198137911856</v>
      </c>
      <c r="WY34" s="120">
        <v>0.10010491757033836</v>
      </c>
      <c r="WZ34" s="120">
        <v>0.10010491757034576</v>
      </c>
      <c r="XA34" s="120">
        <v>9.9207139927651539E-2</v>
      </c>
      <c r="XB34" s="120">
        <v>9.920713992765795E-2</v>
      </c>
      <c r="XC34" s="120">
        <v>9.8308678273553482E-2</v>
      </c>
      <c r="XD34" s="120">
        <v>9.8308678273558908E-2</v>
      </c>
      <c r="XE34" s="120">
        <v>9.7409563192796908E-2</v>
      </c>
      <c r="XF34" s="120">
        <v>9.7409563192801599E-2</v>
      </c>
      <c r="XG34" s="120">
        <v>9.6509826048505457E-2</v>
      </c>
      <c r="XH34" s="120">
        <v>9.650982604850955E-2</v>
      </c>
      <c r="XI34" s="120">
        <v>9.5609498998603909E-2</v>
      </c>
      <c r="XJ34" s="120">
        <v>9.5609498998607434E-2</v>
      </c>
      <c r="XK34" s="120">
        <v>9.4708615012562822E-2</v>
      </c>
      <c r="XL34" s="120">
        <v>9.4708615012565861E-2</v>
      </c>
      <c r="XM34" s="120">
        <v>9.3807207888458061E-2</v>
      </c>
      <c r="XN34" s="120">
        <v>9.3807207888460642E-2</v>
      </c>
      <c r="XO34" s="120">
        <v>9.2905312270352342E-2</v>
      </c>
      <c r="XP34" s="120">
        <v>9.2905312270354465E-2</v>
      </c>
      <c r="XQ34" s="120">
        <v>9.2002963665998777E-2</v>
      </c>
      <c r="XR34" s="120">
        <v>9.2002963666000595E-2</v>
      </c>
      <c r="XS34" s="120">
        <v>9.1100198464874979E-2</v>
      </c>
      <c r="XT34" s="120">
        <v>9.1100198464876506E-2</v>
      </c>
      <c r="XU34" s="120">
        <v>9.0197053956543649E-2</v>
      </c>
      <c r="XV34" s="120">
        <v>9.0197053956544884E-2</v>
      </c>
      <c r="XW34" s="120">
        <v>8.9293568349351482E-2</v>
      </c>
      <c r="XX34" s="120">
        <v>8.9293568349352523E-2</v>
      </c>
      <c r="XY34" s="120">
        <v>8.8389780789461581E-2</v>
      </c>
      <c r="XZ34" s="120">
        <v>8.8389780789462344E-2</v>
      </c>
      <c r="YA34" s="120">
        <v>8.7485731380226861E-2</v>
      </c>
      <c r="YB34" s="120">
        <v>8.7485731380227708E-2</v>
      </c>
      <c r="YC34" s="120">
        <v>8.6581461201905643E-2</v>
      </c>
      <c r="YD34" s="120">
        <v>8.6581461201906323E-2</v>
      </c>
      <c r="YE34" s="120">
        <v>8.5677012331720065E-2</v>
      </c>
      <c r="YF34" s="120">
        <v>8.5677012331720731E-2</v>
      </c>
      <c r="YG34" s="120">
        <v>8.4772427864262603E-2</v>
      </c>
      <c r="YH34" s="120">
        <v>8.477242786426302E-2</v>
      </c>
      <c r="YI34" s="120">
        <v>8.3867751932248102E-2</v>
      </c>
      <c r="YJ34" s="120">
        <v>8.3867751932248435E-2</v>
      </c>
      <c r="YK34" s="120">
        <v>8.2963029727616558E-2</v>
      </c>
      <c r="YL34" s="120">
        <v>8.2963029727616849E-2</v>
      </c>
      <c r="YM34" s="120">
        <v>8.2058307522985027E-2</v>
      </c>
      <c r="YN34" s="120">
        <v>8.2058307522985249E-2</v>
      </c>
      <c r="YO34" s="120">
        <v>8.1153632693449301E-2</v>
      </c>
      <c r="YP34" s="120">
        <v>8.1153632693449496E-2</v>
      </c>
      <c r="YQ34" s="120">
        <v>8.0249053738736351E-2</v>
      </c>
      <c r="YR34" s="120">
        <v>8.0249053738736587E-2</v>
      </c>
      <c r="YS34" s="120">
        <v>7.9344620305707145E-2</v>
      </c>
      <c r="YT34" s="120">
        <v>7.9344620305707381E-2</v>
      </c>
      <c r="YU34" s="120">
        <v>7.8440383211206791E-2</v>
      </c>
      <c r="YV34" s="120">
        <v>7.8440383211206818E-2</v>
      </c>
      <c r="YW34" s="120">
        <v>7.7536394465262851E-2</v>
      </c>
      <c r="YX34" s="120">
        <v>7.7536394465263003E-2</v>
      </c>
      <c r="YY34" s="120">
        <v>7.663270729462901E-2</v>
      </c>
      <c r="YZ34" s="120">
        <v>7.6632707294629121E-2</v>
      </c>
      <c r="ZA34" s="120">
        <v>7.5729376166669513E-2</v>
      </c>
      <c r="ZB34" s="120">
        <v>7.572937616666954E-2</v>
      </c>
      <c r="ZC34" s="120">
        <v>7.4826456813583145E-2</v>
      </c>
      <c r="ZD34" s="120">
        <v>7.4826456813583117E-2</v>
      </c>
      <c r="ZE34" s="120">
        <v>7.3924006256960911E-2</v>
      </c>
      <c r="ZF34" s="120">
        <v>7.3924006256960995E-2</v>
      </c>
      <c r="ZG34" s="120">
        <v>7.3022082832673169E-2</v>
      </c>
      <c r="ZH34" s="120">
        <v>7.3022082832673127E-2</v>
      </c>
      <c r="ZI34" s="120">
        <v>7.2120746216078627E-2</v>
      </c>
      <c r="ZJ34" s="120">
        <v>7.2120746216078557E-2</v>
      </c>
      <c r="ZK34" s="120">
        <v>7.1220057447549209E-2</v>
      </c>
      <c r="ZL34" s="120">
        <v>7.1220057447549154E-2</v>
      </c>
      <c r="ZM34" s="120">
        <v>7.0320078958303431E-2</v>
      </c>
      <c r="ZN34" s="120">
        <v>7.0320078958303445E-2</v>
      </c>
      <c r="ZO34" s="120">
        <v>6.9420874596536911E-2</v>
      </c>
      <c r="ZP34" s="120">
        <v>6.9420874596536855E-2</v>
      </c>
      <c r="ZQ34" s="120">
        <v>6.8522509653840408E-2</v>
      </c>
      <c r="ZR34" s="120">
        <v>6.852250965384038E-2</v>
      </c>
      <c r="ZS34" s="120">
        <v>6.7625050891895633E-2</v>
      </c>
      <c r="ZT34" s="120">
        <v>6.7625050891895758E-2</v>
      </c>
      <c r="ZU34" s="120">
        <v>6.6728566569431921E-2</v>
      </c>
      <c r="ZV34" s="120">
        <v>6.672856656943188E-2</v>
      </c>
      <c r="ZW34" s="120">
        <v>6.5833126469431846E-2</v>
      </c>
      <c r="ZX34" s="120">
        <v>6.5833126469431763E-2</v>
      </c>
      <c r="ZY34" s="120">
        <v>6.4938801926568757E-2</v>
      </c>
      <c r="ZZ34" s="120">
        <v>6.4938801926568701E-2</v>
      </c>
      <c r="AAA34" s="120">
        <v>6.4045665854859116E-2</v>
      </c>
      <c r="AAB34" s="120">
        <v>6.4045665854859185E-2</v>
      </c>
      <c r="AAC34" s="120">
        <v>6.3153792775507048E-2</v>
      </c>
      <c r="AAD34" s="120">
        <v>6.3153792775506798E-2</v>
      </c>
      <c r="AAE34" s="120">
        <v>6.2263258844922502E-2</v>
      </c>
      <c r="AAF34" s="120">
        <v>6.2263258844922509E-2</v>
      </c>
      <c r="AAG34" s="120">
        <v>6.1374141882889068E-2</v>
      </c>
      <c r="AAH34" s="120">
        <v>6.1374141882889005E-2</v>
      </c>
      <c r="AAI34" s="120">
        <v>6.0486521400851465E-2</v>
      </c>
      <c r="AAJ34" s="120">
        <v>6.0486521400851485E-2</v>
      </c>
      <c r="AAK34" s="120">
        <v>5.9600478630299991E-2</v>
      </c>
      <c r="AAL34" s="120">
        <v>5.960047863029995E-2</v>
      </c>
      <c r="AAM34" s="120">
        <v>5.8716096551215735E-2</v>
      </c>
      <c r="AAN34" s="120">
        <v>5.871609655121577E-2</v>
      </c>
      <c r="AAO34" s="120">
        <v>5.7833459920546691E-2</v>
      </c>
      <c r="AAP34" s="120">
        <v>5.7833459920546705E-2</v>
      </c>
      <c r="AAQ34" s="120">
        <v>5.6952655300675135E-2</v>
      </c>
      <c r="AAR34" s="120">
        <v>5.6952655300675184E-2</v>
      </c>
      <c r="AAS34" s="120">
        <v>5.6073771087838876E-2</v>
      </c>
      <c r="AAT34" s="120">
        <v>5.6073771087838911E-2</v>
      </c>
      <c r="AAU34" s="120">
        <v>5.5196897540461594E-2</v>
      </c>
      <c r="AAV34" s="120">
        <v>5.519689754046158E-2</v>
      </c>
      <c r="AAW34" s="120">
        <v>5.4322126807346667E-2</v>
      </c>
      <c r="AAX34" s="120">
        <v>5.4322126807346612E-2</v>
      </c>
      <c r="AAY34" s="120">
        <v>5.3449552955683433E-2</v>
      </c>
      <c r="AAZ34" s="120">
        <v>5.3449552955683426E-2</v>
      </c>
      <c r="ABA34" s="120">
        <v>5.257927199881296E-2</v>
      </c>
      <c r="ABB34" s="120">
        <v>5.2579271998812925E-2</v>
      </c>
      <c r="ABC34" s="120">
        <v>5.1711381923692151E-2</v>
      </c>
      <c r="ABD34" s="120">
        <v>5.1711381923692117E-2</v>
      </c>
      <c r="ABE34" s="120">
        <v>5.0845982717995626E-2</v>
      </c>
      <c r="ABF34" s="120">
        <v>5.0845982717995626E-2</v>
      </c>
      <c r="ABG34" s="120">
        <v>4.9983176396786053E-2</v>
      </c>
      <c r="ABH34" s="120">
        <v>4.9983176396786025E-2</v>
      </c>
      <c r="ABI34" s="120">
        <v>4.9123067028679766E-2</v>
      </c>
      <c r="ABJ34" s="120">
        <v>4.9123067028679787E-2</v>
      </c>
      <c r="ABK34" s="120">
        <v>4.8265760761430208E-2</v>
      </c>
      <c r="ABL34" s="120">
        <v>4.8265760761430201E-2</v>
      </c>
      <c r="ABM34" s="120">
        <v>4.7411365846842725E-2</v>
      </c>
      <c r="ABN34" s="120">
        <v>4.741136584684269E-2</v>
      </c>
      <c r="ABO34" s="120">
        <v>4.6559992664932791E-2</v>
      </c>
      <c r="ABP34" s="120">
        <v>4.6559992664932721E-2</v>
      </c>
      <c r="ABQ34" s="120">
        <v>4.5711753747228537E-2</v>
      </c>
      <c r="ABR34" s="120">
        <v>4.5711753747228592E-2</v>
      </c>
      <c r="ABS34" s="120">
        <v>4.4866763799114251E-2</v>
      </c>
      <c r="ABT34" s="120">
        <v>4.4866763799114279E-2</v>
      </c>
      <c r="ABU34" s="120">
        <v>4.4025139721103584E-2</v>
      </c>
      <c r="ABV34" s="120">
        <v>4.4025139721103536E-2</v>
      </c>
      <c r="ABW34" s="120">
        <v>4.3187000628923236E-2</v>
      </c>
      <c r="ABX34" s="120">
        <v>4.3187000628923208E-2</v>
      </c>
      <c r="ABY34" s="120">
        <v>4.2352467872278879E-2</v>
      </c>
      <c r="ABZ34" s="120">
        <v>4.2352467872278879E-2</v>
      </c>
      <c r="ACA34" s="120">
        <v>4.1521665052168387E-2</v>
      </c>
      <c r="ACB34" s="120">
        <v>4.1521665052168311E-2</v>
      </c>
      <c r="ACC34" s="120">
        <v>4.069471803659469E-2</v>
      </c>
      <c r="ACD34" s="120">
        <v>4.0694718036594683E-2</v>
      </c>
      <c r="ACE34" s="120">
        <v>3.9871754974525317E-2</v>
      </c>
      <c r="ACF34" s="120">
        <v>3.987175497452531E-2</v>
      </c>
      <c r="ACG34" s="120">
        <v>3.9052906307929978E-2</v>
      </c>
      <c r="ACH34" s="120">
        <v>3.9052906307930069E-2</v>
      </c>
      <c r="ACI34" s="120">
        <v>3.8238304781721626E-2</v>
      </c>
      <c r="ACJ34" s="120">
        <v>3.8238304781721702E-2</v>
      </c>
      <c r="ACK34" s="120">
        <v>3.7428085451410409E-2</v>
      </c>
      <c r="ACL34" s="120">
        <v>3.7428085451410395E-2</v>
      </c>
      <c r="ACM34" s="120">
        <v>3.6622385688271038E-2</v>
      </c>
      <c r="ACN34" s="120">
        <v>3.6622385688271038E-2</v>
      </c>
      <c r="ACO34" s="120">
        <v>3.5821345181808836E-2</v>
      </c>
      <c r="ACP34" s="120">
        <v>3.582134518180876E-2</v>
      </c>
      <c r="ACQ34" s="120">
        <v>3.5025105939296801E-2</v>
      </c>
      <c r="ACR34" s="120">
        <v>3.5025105939296759E-2</v>
      </c>
      <c r="ACS34" s="120">
        <v>3.4233812282142062E-2</v>
      </c>
      <c r="ACT34" s="120">
        <v>3.4233812282142034E-2</v>
      </c>
      <c r="ACU34" s="120">
        <v>3.3447610838823243E-2</v>
      </c>
      <c r="ACV34" s="120">
        <v>3.3447610838823194E-2</v>
      </c>
      <c r="ACW34" s="120">
        <v>3.2666650534126977E-2</v>
      </c>
      <c r="ACX34" s="120">
        <v>3.2666650534126998E-2</v>
      </c>
      <c r="ACY34" s="120">
        <v>3.1891082574391764E-2</v>
      </c>
      <c r="ACZ34" s="120">
        <v>3.1891082574391799E-2</v>
      </c>
      <c r="ADA34" s="120">
        <v>3.1121060428451794E-2</v>
      </c>
      <c r="ADB34" s="120">
        <v>3.1121060428451787E-2</v>
      </c>
      <c r="ADC34" s="120">
        <v>3.0356739803954404E-2</v>
      </c>
      <c r="ADD34" s="120">
        <v>3.0356739803954376E-2</v>
      </c>
      <c r="ADE34" s="120">
        <v>2.9598278618704746E-2</v>
      </c>
      <c r="ADF34" s="120">
        <v>2.9598278618704725E-2</v>
      </c>
      <c r="ADG34" s="120">
        <v>2.8845836966671357E-2</v>
      </c>
      <c r="ADH34" s="120">
        <v>2.884583696667134E-2</v>
      </c>
      <c r="ADI34" s="120">
        <v>2.8099577078264694E-2</v>
      </c>
      <c r="ADJ34" s="120">
        <v>2.8099577078264711E-2</v>
      </c>
      <c r="ADK34" s="120">
        <v>2.735966327447914E-2</v>
      </c>
      <c r="ADL34" s="120">
        <v>2.7359663274479126E-2</v>
      </c>
      <c r="ADM34" s="120">
        <v>2.6626261914464211E-2</v>
      </c>
      <c r="ADN34" s="120">
        <v>2.6626261914464194E-2</v>
      </c>
      <c r="ADO34" s="120">
        <v>2.5899541336068838E-2</v>
      </c>
      <c r="ADP34" s="120">
        <v>2.5899541336068813E-2</v>
      </c>
      <c r="ADQ34" s="120">
        <v>2.5179671788875473E-2</v>
      </c>
      <c r="ADR34" s="120">
        <v>2.5179671788875455E-2</v>
      </c>
      <c r="ADS34" s="120">
        <v>2.4466825359215662E-2</v>
      </c>
      <c r="ADT34" s="120">
        <v>2.4466825359215658E-2</v>
      </c>
      <c r="ADU34" s="120">
        <v>2.3761175886632378E-2</v>
      </c>
      <c r="ADV34" s="120">
        <v>2.3761175886632381E-2</v>
      </c>
      <c r="ADW34" s="120">
        <v>2.3062898871225351E-2</v>
      </c>
      <c r="ADX34" s="120">
        <v>2.3062898871225361E-2</v>
      </c>
      <c r="ADY34" s="120">
        <v>2.2372171371288649E-2</v>
      </c>
      <c r="ADZ34" s="120">
        <v>2.2372171371288659E-2</v>
      </c>
      <c r="AEA34" s="120">
        <v>2.1689171890619925E-2</v>
      </c>
      <c r="AEB34" s="120">
        <v>2.1689171890619904E-2</v>
      </c>
      <c r="AEC34" s="120">
        <v>2.1014080254850236E-2</v>
      </c>
      <c r="AED34" s="120">
        <v>2.1014080254850236E-2</v>
      </c>
      <c r="AEE34" s="120">
        <v>2.0347077476115367E-2</v>
      </c>
      <c r="AEF34" s="120">
        <v>2.0347077476115395E-2</v>
      </c>
      <c r="AEG34" s="120">
        <v>1.9688345605356015E-2</v>
      </c>
      <c r="AEH34" s="120">
        <v>1.9688345605356018E-2</v>
      </c>
      <c r="AEI34" s="120">
        <v>1.9038067571506122E-2</v>
      </c>
      <c r="AEJ34" s="120">
        <v>1.9038067571506112E-2</v>
      </c>
      <c r="AEK34" s="120">
        <v>1.8396427006796494E-2</v>
      </c>
      <c r="AEL34" s="120">
        <v>1.839642700679649E-2</v>
      </c>
      <c r="AEM34" s="120">
        <v>1.7763608057371386E-2</v>
      </c>
      <c r="AEN34" s="120">
        <v>1.7763608057371389E-2</v>
      </c>
      <c r="AEO34" s="120">
        <v>1.7139795178384862E-2</v>
      </c>
      <c r="AEP34" s="120">
        <v>1.7139795178384862E-2</v>
      </c>
      <c r="AEQ34" s="120">
        <v>1.652517291271674E-2</v>
      </c>
      <c r="AER34" s="120">
        <v>1.6525172912716733E-2</v>
      </c>
      <c r="AES34" s="120">
        <v>1.5919925652419117E-2</v>
      </c>
      <c r="AET34" s="120">
        <v>1.5919925652419085E-2</v>
      </c>
      <c r="AEU34" s="120">
        <v>1.5324237381979803E-2</v>
      </c>
      <c r="AEV34" s="120">
        <v>1.5324237381979796E-2</v>
      </c>
      <c r="AEW34" s="120">
        <v>1.4738291402465905E-2</v>
      </c>
      <c r="AEX34" s="120">
        <v>1.4738291402465908E-2</v>
      </c>
      <c r="AEY34" s="120">
        <v>1.4162270035590618E-2</v>
      </c>
      <c r="AEZ34" s="120">
        <v>1.4162270035590643E-2</v>
      </c>
      <c r="AFA34" s="120">
        <v>1.359635430673072E-2</v>
      </c>
      <c r="AFB34" s="120">
        <v>1.3596354306730719E-2</v>
      </c>
      <c r="AFC34" s="120">
        <v>1.3040723605910104E-2</v>
      </c>
      <c r="AFD34" s="120">
        <v>1.3040723605910106E-2</v>
      </c>
      <c r="AFE34" s="120">
        <v>1.2495555325760023E-2</v>
      </c>
      <c r="AFF34" s="120">
        <v>1.2495555325760025E-2</v>
      </c>
      <c r="AFG34" s="120">
        <v>1.1961024475466507E-2</v>
      </c>
      <c r="AFH34" s="120">
        <v>1.1961024475466524E-2</v>
      </c>
      <c r="AFI34" s="120">
        <v>1.1437303269725653E-2</v>
      </c>
      <c r="AFJ34" s="120">
        <v>1.1437303269725642E-2</v>
      </c>
      <c r="AFK34" s="120">
        <v>1.0924560691744866E-2</v>
      </c>
      <c r="AFL34" s="120">
        <v>1.092456069174488E-2</v>
      </c>
      <c r="AFM34" s="120">
        <v>1.0422962029359092E-2</v>
      </c>
      <c r="AFN34" s="120">
        <v>1.0422962029359103E-2</v>
      </c>
      <c r="AFO34" s="120">
        <v>9.9326683833720203E-3</v>
      </c>
      <c r="AFP34" s="120">
        <v>9.9326683833720082E-3</v>
      </c>
      <c r="AFQ34" s="120">
        <v>9.4538361472911153E-3</v>
      </c>
      <c r="AFR34" s="120">
        <v>9.4538361472911239E-3</v>
      </c>
      <c r="AFS34" s="120">
        <v>8.9866164576992928E-3</v>
      </c>
      <c r="AFT34" s="120">
        <v>8.9866164576992928E-3</v>
      </c>
      <c r="AFU34" s="120">
        <v>8.5311546146005224E-3</v>
      </c>
      <c r="AFV34" s="120">
        <v>8.531154614600505E-3</v>
      </c>
      <c r="AFW34" s="120">
        <v>8.0875894711944906E-3</v>
      </c>
      <c r="AFX34" s="120">
        <v>8.0875894711944837E-3</v>
      </c>
      <c r="AFY34" s="120">
        <v>7.6560527926781523E-3</v>
      </c>
      <c r="AFZ34" s="120">
        <v>7.656052792678161E-3</v>
      </c>
      <c r="AGA34" s="120">
        <v>7.2366685838441648E-3</v>
      </c>
      <c r="AGB34" s="120">
        <v>7.2366685838441674E-3</v>
      </c>
      <c r="AGC34" s="120">
        <v>6.8295523854527791E-3</v>
      </c>
      <c r="AGD34" s="120">
        <v>6.8295523854527834E-3</v>
      </c>
      <c r="AGE34" s="120">
        <v>6.4348105395960909E-3</v>
      </c>
      <c r="AGF34" s="120">
        <v>6.434810539596084E-3</v>
      </c>
      <c r="AGG34" s="120">
        <v>6.0525394245593894E-3</v>
      </c>
      <c r="AGH34" s="120">
        <v>6.0525394245593877E-3</v>
      </c>
      <c r="AGI34" s="120">
        <v>5.6828246600166034E-3</v>
      </c>
      <c r="AGJ34" s="120">
        <v>5.6828246600165999E-3</v>
      </c>
      <c r="AGK34" s="120">
        <v>5.3257402837815675E-3</v>
      </c>
      <c r="AGL34" s="120">
        <v>5.325740283781564E-3</v>
      </c>
      <c r="AGM34" s="120">
        <v>4.9813479017804529E-3</v>
      </c>
      <c r="AGN34" s="120">
        <v>4.9813479017804582E-3</v>
      </c>
      <c r="AGO34" s="120">
        <v>4.6496958134176793E-3</v>
      </c>
      <c r="AGP34" s="120">
        <v>4.6496958134176758E-3</v>
      </c>
      <c r="AGQ34" s="120">
        <v>4.3308181150863078E-3</v>
      </c>
      <c r="AGR34" s="120">
        <v>4.3308181150863061E-3</v>
      </c>
      <c r="AGS34" s="120">
        <v>4.0247337852294274E-3</v>
      </c>
      <c r="AGT34" s="120">
        <v>4.0247337852294283E-3</v>
      </c>
      <c r="AGU34" s="120">
        <v>3.7314457550981753E-3</v>
      </c>
      <c r="AGV34" s="120">
        <v>3.7314457550981731E-3</v>
      </c>
      <c r="AGW34" s="120">
        <v>3.4509399701825568E-3</v>
      </c>
      <c r="AGX34" s="120">
        <v>3.4509399701825559E-3</v>
      </c>
      <c r="AGY34" s="120">
        <v>3.18318444821765E-3</v>
      </c>
      <c r="AGZ34" s="120">
        <v>3.18318444821765E-3</v>
      </c>
      <c r="AHA34" s="120">
        <v>2.9281283406971705E-3</v>
      </c>
      <c r="AHB34" s="120">
        <v>2.9281283406971713E-3</v>
      </c>
      <c r="AHC34" s="120">
        <v>2.6857010059628508E-3</v>
      </c>
      <c r="AHD34" s="120">
        <v>2.6857010059628521E-3</v>
      </c>
      <c r="AHE34" s="120">
        <v>2.4558111031850413E-3</v>
      </c>
      <c r="AHF34" s="120">
        <v>2.45581110318504E-3</v>
      </c>
      <c r="AHG34" s="120">
        <v>2.2383457179088154E-3</v>
      </c>
      <c r="AHH34" s="120">
        <v>2.2383457179088158E-3</v>
      </c>
      <c r="AHI34" s="120">
        <v>2.0331695313091321E-3</v>
      </c>
      <c r="AHJ34" s="120">
        <v>2.0331695313091317E-3</v>
      </c>
      <c r="AHK34" s="120">
        <v>1.8401240468733445E-3</v>
      </c>
      <c r="AHL34" s="120">
        <v>1.8401240468733436E-3</v>
      </c>
      <c r="AHM34" s="120">
        <v>1.6590268898995491E-3</v>
      </c>
      <c r="AHN34" s="120">
        <v>1.6590268898995487E-3</v>
      </c>
      <c r="AHO34" s="120">
        <v>1.4896711969493305E-3</v>
      </c>
      <c r="AHP34" s="120">
        <v>1.4896711969493315E-3</v>
      </c>
      <c r="AHQ34" s="120">
        <v>1.3318251141996131E-3</v>
      </c>
      <c r="AHR34" s="120">
        <v>1.3318251141996127E-3</v>
      </c>
      <c r="AHS34" s="120">
        <v>1.1852314254676953E-3</v>
      </c>
      <c r="AHT34" s="120">
        <v>1.1852314254676957E-3</v>
      </c>
      <c r="AHU34" s="120">
        <v>1.0496073324912289E-3</v>
      </c>
      <c r="AHV34" s="120">
        <v>1.0496073324912287E-3</v>
      </c>
      <c r="AHW34" s="120">
        <v>9.2464441177193173E-4</v>
      </c>
      <c r="AHX34" s="120">
        <v>9.2464441177193151E-4</v>
      </c>
      <c r="AHY34" s="120">
        <v>8.1000877386236013E-4</v>
      </c>
      <c r="AHZ34" s="120">
        <v>8.1000877386235991E-4</v>
      </c>
      <c r="AIA34" s="120">
        <v>7.0534145229275084E-4</v>
      </c>
      <c r="AIB34" s="120">
        <v>7.0534145229275127E-4</v>
      </c>
      <c r="AIC34" s="120">
        <v>6.1025905028079866E-4</v>
      </c>
      <c r="AID34" s="120">
        <v>6.1025905028079855E-4</v>
      </c>
      <c r="AIE34" s="120">
        <v>5.2435467379502399E-4</v>
      </c>
      <c r="AIF34" s="120">
        <v>5.2435467379502508E-4</v>
      </c>
      <c r="AIG34" s="120">
        <v>4.4719917927692849E-4</v>
      </c>
      <c r="AIH34" s="120">
        <v>4.4719917927692849E-4</v>
      </c>
      <c r="AII34" s="120">
        <v>3.7834276316077865E-4</v>
      </c>
      <c r="AIJ34" s="120">
        <v>3.7834276316077876E-4</v>
      </c>
      <c r="AIK34" s="120">
        <v>3.173169180222808E-4</v>
      </c>
      <c r="AIL34" s="120">
        <v>3.1731691802228102E-4</v>
      </c>
      <c r="AIM34" s="120">
        <v>2.6363677646526874E-4</v>
      </c>
      <c r="AIN34" s="120">
        <v>2.6363677646526902E-4</v>
      </c>
      <c r="AIO34" s="120">
        <v>2.1680385841747667E-4</v>
      </c>
      <c r="AIP34" s="120">
        <v>2.1680385841747662E-4</v>
      </c>
      <c r="AIQ34" s="120">
        <v>1.7630923003028782E-4</v>
      </c>
      <c r="AIR34" s="120">
        <v>1.7630923003028777E-4</v>
      </c>
      <c r="AIS34" s="120">
        <v>1.4163707253552721E-4</v>
      </c>
      <c r="AIT34" s="120">
        <v>1.4163707253552729E-4</v>
      </c>
      <c r="AIU34" s="120">
        <v>1.1226864689498805E-4</v>
      </c>
      <c r="AIV34" s="120">
        <v>1.1226864689498799E-4</v>
      </c>
      <c r="AIW34" s="120">
        <v>8.7686624628460202E-5</v>
      </c>
      <c r="AIX34" s="120">
        <v>8.7686624628460189E-5</v>
      </c>
      <c r="AIY34" s="120">
        <v>6.7379736669154612E-5</v>
      </c>
      <c r="AIZ34" s="120">
        <v>6.7379736669154612E-5</v>
      </c>
      <c r="AJA34" s="120">
        <v>5.0847670487901768E-5</v>
      </c>
      <c r="AJB34" s="120">
        <v>5.0847670487901781E-5</v>
      </c>
      <c r="AJC34" s="120">
        <v>3.7606121325417532E-5</v>
      </c>
      <c r="AJD34" s="120">
        <v>3.7606121325417519E-5</v>
      </c>
      <c r="AJE34" s="120">
        <v>2.7191876822818532E-5</v>
      </c>
      <c r="AJF34" s="120">
        <v>2.7191876822818539E-5</v>
      </c>
      <c r="AJG34" s="120">
        <v>1.9167786796225883E-5</v>
      </c>
      <c r="AJH34" s="120">
        <v>1.916778679622589E-5</v>
      </c>
      <c r="AJI34" s="120">
        <v>1.3127443164284718E-5</v>
      </c>
      <c r="AJJ34" s="120">
        <v>1.3127443164284713E-5</v>
      </c>
      <c r="AJK34" s="120">
        <v>8.6993717047789687E-6</v>
      </c>
      <c r="AJL34" s="120">
        <v>8.6993717047789687E-6</v>
      </c>
      <c r="AJM34" s="120">
        <v>5.5505208891304392E-6</v>
      </c>
      <c r="AJN34" s="120">
        <v>5.5505208891304383E-6</v>
      </c>
      <c r="AJO34" s="120">
        <v>3.3888279489246993E-6</v>
      </c>
      <c r="AJP34" s="120">
        <v>3.3888279489246997E-6</v>
      </c>
      <c r="AJQ34" s="120">
        <v>1.9646537765538596E-6</v>
      </c>
      <c r="AJR34" s="120">
        <v>1.9646537765538596E-6</v>
      </c>
      <c r="AJS34" s="120">
        <v>1.0709118214435875E-6</v>
      </c>
      <c r="AJT34" s="120">
        <v>1.0709118214435875E-6</v>
      </c>
      <c r="AJU34" s="120">
        <v>5.4177689889911562E-7</v>
      </c>
      <c r="AJV34" s="120">
        <v>5.4177689889911562E-7</v>
      </c>
      <c r="AJW34" s="120">
        <v>2.4995097192004323E-7</v>
      </c>
      <c r="AJX34" s="120">
        <v>2.4995097192004323E-7</v>
      </c>
      <c r="AJY34" s="120">
        <v>1.0258372640237212E-7</v>
      </c>
      <c r="AJZ34" s="120">
        <v>1.0258372640237212E-7</v>
      </c>
      <c r="AKA34" s="120">
        <v>3.6088749766349792E-8</v>
      </c>
      <c r="AKB34" s="120">
        <v>3.6088749766349792E-8</v>
      </c>
      <c r="AKC34" s="120">
        <v>1.0244548320770264E-8</v>
      </c>
      <c r="AKD34" s="120">
        <v>1.0244548320770264E-8</v>
      </c>
      <c r="AKE34" s="120">
        <v>2.0954757928848267E-9</v>
      </c>
      <c r="AKF34" s="120">
        <v>2.0954757928848267E-9</v>
      </c>
      <c r="AKG34" s="120">
        <v>2.3283064365386963E-10</v>
      </c>
      <c r="AKH34" s="120" t="s">
        <v>105</v>
      </c>
      <c r="AKI34" s="120" t="s">
        <v>105</v>
      </c>
      <c r="AKJ34" s="120" t="s">
        <v>105</v>
      </c>
      <c r="AKK34" s="120" t="s">
        <v>105</v>
      </c>
      <c r="AKL34" s="120" t="s">
        <v>105</v>
      </c>
      <c r="AKM34" s="120" t="s">
        <v>105</v>
      </c>
      <c r="AKN34" s="120" t="s">
        <v>105</v>
      </c>
      <c r="AKO34" s="120" t="s">
        <v>105</v>
      </c>
      <c r="AKP34" s="120" t="s">
        <v>105</v>
      </c>
      <c r="AKQ34" s="120" t="s">
        <v>105</v>
      </c>
      <c r="AKR34" s="120" t="s">
        <v>105</v>
      </c>
      <c r="AKS34" s="120" t="s">
        <v>105</v>
      </c>
      <c r="AKT34" s="120" t="s">
        <v>105</v>
      </c>
      <c r="AKU34" s="120" t="s">
        <v>105</v>
      </c>
      <c r="AKV34" s="120" t="s">
        <v>105</v>
      </c>
      <c r="AKW34" s="120" t="s">
        <v>105</v>
      </c>
      <c r="AKX34" s="120" t="s">
        <v>105</v>
      </c>
      <c r="AKY34" s="120" t="s">
        <v>105</v>
      </c>
      <c r="AKZ34" s="120" t="s">
        <v>105</v>
      </c>
      <c r="ALA34" s="120" t="s">
        <v>105</v>
      </c>
      <c r="ALB34" s="120" t="s">
        <v>105</v>
      </c>
      <c r="ALC34" s="120" t="s">
        <v>105</v>
      </c>
      <c r="ALD34" s="120" t="s">
        <v>105</v>
      </c>
      <c r="ALE34" s="120" t="s">
        <v>105</v>
      </c>
      <c r="ALF34" s="120" t="s">
        <v>105</v>
      </c>
      <c r="ALG34" s="120" t="s">
        <v>105</v>
      </c>
      <c r="ALH34" s="120" t="s">
        <v>105</v>
      </c>
      <c r="ALI34" s="120" t="s">
        <v>105</v>
      </c>
      <c r="ALJ34" s="120" t="s">
        <v>105</v>
      </c>
      <c r="ALK34" s="120" t="s">
        <v>105</v>
      </c>
      <c r="ALL34" s="120" t="s">
        <v>105</v>
      </c>
      <c r="ALM34" s="120" t="s">
        <v>105</v>
      </c>
      <c r="ALN34" s="120"/>
    </row>
    <row r="35" spans="1:1002" hidden="1">
      <c r="A35" s="119">
        <v>34</v>
      </c>
      <c r="B35" s="120">
        <v>0.29668498185640468</v>
      </c>
      <c r="C35" s="120">
        <v>0.29668498185640474</v>
      </c>
      <c r="D35" s="120">
        <v>0.29620148386489387</v>
      </c>
      <c r="E35" s="120">
        <v>0.29620148386489337</v>
      </c>
      <c r="F35" s="120">
        <v>0.29571705777776963</v>
      </c>
      <c r="G35" s="120">
        <v>0.29571705777776947</v>
      </c>
      <c r="H35" s="120">
        <v>0.29523170104502566</v>
      </c>
      <c r="I35" s="120">
        <v>0.29523170104502544</v>
      </c>
      <c r="J35" s="120">
        <v>0.29474541110952535</v>
      </c>
      <c r="K35" s="120">
        <v>0.29474541110952501</v>
      </c>
      <c r="L35" s="120">
        <v>0.29425818540701842</v>
      </c>
      <c r="M35" s="120">
        <v>0.29425818540701815</v>
      </c>
      <c r="N35" s="120">
        <v>0.29377002136615288</v>
      </c>
      <c r="O35" s="120">
        <v>0.29377002136615271</v>
      </c>
      <c r="P35" s="120">
        <v>0.29328091640849152</v>
      </c>
      <c r="Q35" s="120">
        <v>0.29328091640849135</v>
      </c>
      <c r="R35" s="120">
        <v>0.29279086794852521</v>
      </c>
      <c r="S35" s="120">
        <v>0.29279086794852577</v>
      </c>
      <c r="T35" s="120">
        <v>0.29229987339369129</v>
      </c>
      <c r="U35" s="120">
        <v>0.29229987339369118</v>
      </c>
      <c r="V35" s="120">
        <v>0.29180793014438933</v>
      </c>
      <c r="W35" s="120">
        <v>0.29180793014438922</v>
      </c>
      <c r="X35" s="120">
        <v>0.29131503559399968</v>
      </c>
      <c r="Y35" s="120">
        <v>0.29131503559399968</v>
      </c>
      <c r="Z35" s="120">
        <v>0.2908211871289017</v>
      </c>
      <c r="AA35" s="120">
        <v>0.29082118712890209</v>
      </c>
      <c r="AB35" s="120">
        <v>0.29032638212849499</v>
      </c>
      <c r="AC35" s="120">
        <v>0.29032638212849537</v>
      </c>
      <c r="AD35" s="120">
        <v>0.28983061796521709</v>
      </c>
      <c r="AE35" s="120">
        <v>0.28983061796521742</v>
      </c>
      <c r="AF35" s="120">
        <v>0.28933389200456822</v>
      </c>
      <c r="AG35" s="120">
        <v>0.28933389200456794</v>
      </c>
      <c r="AH35" s="120">
        <v>0.28883620160513024</v>
      </c>
      <c r="AI35" s="120">
        <v>0.28883620160513013</v>
      </c>
      <c r="AJ35" s="120">
        <v>0.28833754411859353</v>
      </c>
      <c r="AK35" s="120">
        <v>0.28833754411859364</v>
      </c>
      <c r="AL35" s="120">
        <v>0.28783791688977917</v>
      </c>
      <c r="AM35" s="120">
        <v>0.28783791688977906</v>
      </c>
      <c r="AN35" s="120">
        <v>0.28733731725666306</v>
      </c>
      <c r="AO35" s="120">
        <v>0.28733731725666317</v>
      </c>
      <c r="AP35" s="120">
        <v>0.28683574255040489</v>
      </c>
      <c r="AQ35" s="120">
        <v>0.286835742550405</v>
      </c>
      <c r="AR35" s="120">
        <v>0.28633319009537372</v>
      </c>
      <c r="AS35" s="120">
        <v>0.28633319009537406</v>
      </c>
      <c r="AT35" s="120">
        <v>0.28582965720917719</v>
      </c>
      <c r="AU35" s="120">
        <v>0.28582965720917752</v>
      </c>
      <c r="AV35" s="120">
        <v>0.28532514120268959</v>
      </c>
      <c r="AW35" s="120">
        <v>0.28532514120269004</v>
      </c>
      <c r="AX35" s="120">
        <v>0.28481963938008337</v>
      </c>
      <c r="AY35" s="120">
        <v>0.28481963938008337</v>
      </c>
      <c r="AZ35" s="120">
        <v>0.28431314903885946</v>
      </c>
      <c r="BA35" s="120">
        <v>0.28431314903885957</v>
      </c>
      <c r="BB35" s="120">
        <v>0.28380566746988151</v>
      </c>
      <c r="BC35" s="120">
        <v>0.28380566746988184</v>
      </c>
      <c r="BD35" s="120">
        <v>0.28329719195740882</v>
      </c>
      <c r="BE35" s="120">
        <v>0.2832971919574086</v>
      </c>
      <c r="BF35" s="120">
        <v>0.28278771977913009</v>
      </c>
      <c r="BG35" s="120">
        <v>0.28278771977913014</v>
      </c>
      <c r="BH35" s="120">
        <v>0.28227724820620248</v>
      </c>
      <c r="BI35" s="120">
        <v>0.28227724820620248</v>
      </c>
      <c r="BJ35" s="120">
        <v>0.2817657745032856</v>
      </c>
      <c r="BK35" s="120">
        <v>0.28176577450328577</v>
      </c>
      <c r="BL35" s="120">
        <v>0.28125329592858161</v>
      </c>
      <c r="BM35" s="120">
        <v>0.28125329592858206</v>
      </c>
      <c r="BN35" s="120">
        <v>0.28073980973387624</v>
      </c>
      <c r="BO35" s="120">
        <v>0.28073980973387624</v>
      </c>
      <c r="BP35" s="120">
        <v>0.28022531316457627</v>
      </c>
      <c r="BQ35" s="120">
        <v>0.28022531316457661</v>
      </c>
      <c r="BR35" s="120">
        <v>0.27970980345975627</v>
      </c>
      <c r="BS35" s="120">
        <v>0.27970980345975627</v>
      </c>
      <c r="BT35" s="120">
        <v>0.27919327785219872</v>
      </c>
      <c r="BU35" s="120">
        <v>0.27919327785219877</v>
      </c>
      <c r="BV35" s="120">
        <v>0.27867573356844083</v>
      </c>
      <c r="BW35" s="120">
        <v>0.27867573356844083</v>
      </c>
      <c r="BX35" s="120">
        <v>0.27815716782882044</v>
      </c>
      <c r="BY35" s="120">
        <v>0.27815716782882066</v>
      </c>
      <c r="BZ35" s="120">
        <v>0.27763757784752457</v>
      </c>
      <c r="CA35" s="120">
        <v>0.27763757784752524</v>
      </c>
      <c r="CB35" s="120">
        <v>0.2771169608326377</v>
      </c>
      <c r="CC35" s="120">
        <v>0.27711696083263776</v>
      </c>
      <c r="CD35" s="120">
        <v>0.2765953139861918</v>
      </c>
      <c r="CE35" s="120">
        <v>0.27659531398619225</v>
      </c>
      <c r="CF35" s="120">
        <v>0.27607263450422009</v>
      </c>
      <c r="CG35" s="120">
        <v>0.27607263450422009</v>
      </c>
      <c r="CH35" s="120">
        <v>0.27554891957681038</v>
      </c>
      <c r="CI35" s="120">
        <v>0.27554891957681032</v>
      </c>
      <c r="CJ35" s="120">
        <v>0.27502416638815963</v>
      </c>
      <c r="CK35" s="120">
        <v>0.27502416638815952</v>
      </c>
      <c r="CL35" s="120">
        <v>0.27449837211663186</v>
      </c>
      <c r="CM35" s="120">
        <v>0.27449837211663142</v>
      </c>
      <c r="CN35" s="120">
        <v>0.27397153393481405</v>
      </c>
      <c r="CO35" s="120">
        <v>0.27397153393481416</v>
      </c>
      <c r="CP35" s="120">
        <v>0.27344364900957996</v>
      </c>
      <c r="CQ35" s="120">
        <v>0.2734436490095799</v>
      </c>
      <c r="CR35" s="120">
        <v>0.27291471450214838</v>
      </c>
      <c r="CS35" s="120">
        <v>0.27291471450214894</v>
      </c>
      <c r="CT35" s="120">
        <v>0.27238472756814947</v>
      </c>
      <c r="CU35" s="120">
        <v>0.27238472756814974</v>
      </c>
      <c r="CV35" s="120">
        <v>0.271853685357686</v>
      </c>
      <c r="CW35" s="120">
        <v>0.27185368535768628</v>
      </c>
      <c r="CX35" s="120">
        <v>0.27132158501540438</v>
      </c>
      <c r="CY35" s="120">
        <v>0.27132158501540438</v>
      </c>
      <c r="CZ35" s="120">
        <v>0.270788423680561</v>
      </c>
      <c r="DA35" s="120">
        <v>0.27078842368056094</v>
      </c>
      <c r="DB35" s="120">
        <v>0.27025419848709337</v>
      </c>
      <c r="DC35" s="120">
        <v>0.27025419848709348</v>
      </c>
      <c r="DD35" s="120">
        <v>0.26971890656369152</v>
      </c>
      <c r="DE35" s="120">
        <v>0.26971890656369174</v>
      </c>
      <c r="DF35" s="120">
        <v>0.26918254503387445</v>
      </c>
      <c r="DG35" s="120">
        <v>0.2691825450338744</v>
      </c>
      <c r="DH35" s="120">
        <v>0.26864511101606353</v>
      </c>
      <c r="DI35" s="120">
        <v>0.26864511101606375</v>
      </c>
      <c r="DJ35" s="120">
        <v>0.2681066016236629</v>
      </c>
      <c r="DK35" s="120">
        <v>0.2681066016236629</v>
      </c>
      <c r="DL35" s="120">
        <v>0.2675670139651391</v>
      </c>
      <c r="DM35" s="120">
        <v>0.2675670139651391</v>
      </c>
      <c r="DN35" s="120">
        <v>0.2670263451441019</v>
      </c>
      <c r="DO35" s="120">
        <v>0.2670263451441014</v>
      </c>
      <c r="DP35" s="120">
        <v>0.26648459225938981</v>
      </c>
      <c r="DQ35" s="120">
        <v>0.26648459225938964</v>
      </c>
      <c r="DR35" s="120">
        <v>0.26594175240515777</v>
      </c>
      <c r="DS35" s="120">
        <v>0.26594175240515749</v>
      </c>
      <c r="DT35" s="120">
        <v>0.26539782267096268</v>
      </c>
      <c r="DU35" s="120">
        <v>0.26539782267096285</v>
      </c>
      <c r="DV35" s="120">
        <v>0.26485280014185708</v>
      </c>
      <c r="DW35" s="120">
        <v>0.26485280014185697</v>
      </c>
      <c r="DX35" s="120">
        <v>0.26430668189848028</v>
      </c>
      <c r="DY35" s="120">
        <v>0.2643066818984805</v>
      </c>
      <c r="DZ35" s="120">
        <v>0.26375946501715436</v>
      </c>
      <c r="EA35" s="120">
        <v>0.26375946501715447</v>
      </c>
      <c r="EB35" s="120">
        <v>0.26321114656998196</v>
      </c>
      <c r="EC35" s="120">
        <v>0.26321114656998262</v>
      </c>
      <c r="ED35" s="120">
        <v>0.26266172362494661</v>
      </c>
      <c r="EE35" s="120">
        <v>0.26266172362494683</v>
      </c>
      <c r="EF35" s="120">
        <v>0.26211119324601373</v>
      </c>
      <c r="EG35" s="120">
        <v>0.26211119324601401</v>
      </c>
      <c r="EH35" s="120">
        <v>0.26155955249323837</v>
      </c>
      <c r="EI35" s="120">
        <v>0.26155955249323865</v>
      </c>
      <c r="EJ35" s="120">
        <v>0.26100679842286917</v>
      </c>
      <c r="EK35" s="120">
        <v>0.2610067984228695</v>
      </c>
      <c r="EL35" s="120">
        <v>0.2604529280874619</v>
      </c>
      <c r="EM35" s="120">
        <v>0.26045292808746145</v>
      </c>
      <c r="EN35" s="120">
        <v>0.25989793853598764</v>
      </c>
      <c r="EO35" s="120">
        <v>0.25989793853598797</v>
      </c>
      <c r="EP35" s="120">
        <v>0.25934182681395418</v>
      </c>
      <c r="EQ35" s="120">
        <v>0.25934182681395457</v>
      </c>
      <c r="ER35" s="120">
        <v>0.25878458996351883</v>
      </c>
      <c r="ES35" s="120">
        <v>0.25878458996351911</v>
      </c>
      <c r="ET35" s="120">
        <v>0.25822622502361037</v>
      </c>
      <c r="EU35" s="120">
        <v>0.2582262250236102</v>
      </c>
      <c r="EV35" s="120">
        <v>0.2576667290300545</v>
      </c>
      <c r="EW35" s="120">
        <v>0.25766672903005416</v>
      </c>
      <c r="EX35" s="120">
        <v>0.25710609901569809</v>
      </c>
      <c r="EY35" s="120">
        <v>0.25710609901569825</v>
      </c>
      <c r="EZ35" s="120">
        <v>0.25654433201054089</v>
      </c>
      <c r="FA35" s="120">
        <v>0.25654433201054122</v>
      </c>
      <c r="FB35" s="120">
        <v>0.25598142504186572</v>
      </c>
      <c r="FC35" s="120">
        <v>0.25598142504186572</v>
      </c>
      <c r="FD35" s="120">
        <v>0.25541737513437407</v>
      </c>
      <c r="FE35" s="120">
        <v>0.25541737513437396</v>
      </c>
      <c r="FF35" s="120">
        <v>0.25485217931032672</v>
      </c>
      <c r="FG35" s="120">
        <v>0.25485217931032639</v>
      </c>
      <c r="FH35" s="120">
        <v>0.25428583458968224</v>
      </c>
      <c r="FI35" s="120">
        <v>0.25428583458968229</v>
      </c>
      <c r="FJ35" s="120">
        <v>0.25371833799024562</v>
      </c>
      <c r="FK35" s="120">
        <v>0.25371833799024573</v>
      </c>
      <c r="FL35" s="120">
        <v>0.25314968652781245</v>
      </c>
      <c r="FM35" s="120">
        <v>0.25314968652781256</v>
      </c>
      <c r="FN35" s="120">
        <v>0.25257987721632319</v>
      </c>
      <c r="FO35" s="120">
        <v>0.25257987721632313</v>
      </c>
      <c r="FP35" s="120">
        <v>0.25200890706801637</v>
      </c>
      <c r="FQ35" s="120">
        <v>0.25200890706801632</v>
      </c>
      <c r="FR35" s="120">
        <v>0.25143677309358953</v>
      </c>
      <c r="FS35" s="120">
        <v>0.25143677309358942</v>
      </c>
      <c r="FT35" s="120">
        <v>0.25086347230235678</v>
      </c>
      <c r="FU35" s="120">
        <v>0.25086347230235712</v>
      </c>
      <c r="FV35" s="120">
        <v>0.2502890017024193</v>
      </c>
      <c r="FW35" s="120">
        <v>0.25028900170241919</v>
      </c>
      <c r="FX35" s="120">
        <v>0.2497133583008298</v>
      </c>
      <c r="FY35" s="120">
        <v>0.24971335830082961</v>
      </c>
      <c r="FZ35" s="120">
        <v>0.24913653910376884</v>
      </c>
      <c r="GA35" s="120">
        <v>0.24913653910376893</v>
      </c>
      <c r="GB35" s="120">
        <v>0.24855854111672027</v>
      </c>
      <c r="GC35" s="120">
        <v>0.24855854111672021</v>
      </c>
      <c r="GD35" s="120">
        <v>0.24797936134465082</v>
      </c>
      <c r="GE35" s="120">
        <v>0.24797936134465082</v>
      </c>
      <c r="GF35" s="120">
        <v>0.24739899679219646</v>
      </c>
      <c r="GG35" s="120">
        <v>0.24739899679219643</v>
      </c>
      <c r="GH35" s="120">
        <v>0.24681744446384959</v>
      </c>
      <c r="GI35" s="120">
        <v>0.24681744446384982</v>
      </c>
      <c r="GJ35" s="120">
        <v>0.24623470136415235</v>
      </c>
      <c r="GK35" s="120">
        <v>0.2462347013641526</v>
      </c>
      <c r="GL35" s="120">
        <v>0.24565076449789386</v>
      </c>
      <c r="GM35" s="120">
        <v>0.24565076449789364</v>
      </c>
      <c r="GN35" s="120">
        <v>0.24506563087030889</v>
      </c>
      <c r="GO35" s="120">
        <v>0.24506563087030878</v>
      </c>
      <c r="GP35" s="120">
        <v>0.24447929748728736</v>
      </c>
      <c r="GQ35" s="120">
        <v>0.24447929748728711</v>
      </c>
      <c r="GR35" s="120">
        <v>0.24389176135557994</v>
      </c>
      <c r="GS35" s="120">
        <v>0.24389176135558011</v>
      </c>
      <c r="GT35" s="120">
        <v>0.24330301948301697</v>
      </c>
      <c r="GU35" s="120">
        <v>0.24330301948301686</v>
      </c>
      <c r="GV35" s="120">
        <v>0.24271306887872213</v>
      </c>
      <c r="GW35" s="120">
        <v>0.24271306887872218</v>
      </c>
      <c r="GX35" s="120">
        <v>0.24212190655334112</v>
      </c>
      <c r="GY35" s="120">
        <v>0.24212190655334123</v>
      </c>
      <c r="GZ35" s="120">
        <v>0.24152952951926698</v>
      </c>
      <c r="HA35" s="120">
        <v>0.24152952951926671</v>
      </c>
      <c r="HB35" s="120">
        <v>0.24093593479087416</v>
      </c>
      <c r="HC35" s="120">
        <v>0.24093593479087413</v>
      </c>
      <c r="HD35" s="120">
        <v>0.24034111938475761</v>
      </c>
      <c r="HE35" s="120">
        <v>0.24034111938475755</v>
      </c>
      <c r="HF35" s="120">
        <v>0.23974508031997516</v>
      </c>
      <c r="HG35" s="120">
        <v>0.23974508031997524</v>
      </c>
      <c r="HH35" s="120">
        <v>0.23914781461829643</v>
      </c>
      <c r="HI35" s="120">
        <v>0.23914781461829643</v>
      </c>
      <c r="HJ35" s="120">
        <v>0.23854931930445628</v>
      </c>
      <c r="HK35" s="120">
        <v>0.23854931930445633</v>
      </c>
      <c r="HL35" s="120">
        <v>0.23794959140641414</v>
      </c>
      <c r="HM35" s="120">
        <v>0.23794959140641406</v>
      </c>
      <c r="HN35" s="120">
        <v>0.23734862795561829</v>
      </c>
      <c r="HO35" s="120">
        <v>0.2373486279556184</v>
      </c>
      <c r="HP35" s="120">
        <v>0.23674642598727624</v>
      </c>
      <c r="HQ35" s="120">
        <v>0.23674642598727622</v>
      </c>
      <c r="HR35" s="120">
        <v>0.2361429825406301</v>
      </c>
      <c r="HS35" s="120">
        <v>0.23614298254063046</v>
      </c>
      <c r="HT35" s="120">
        <v>0.23553829465923909</v>
      </c>
      <c r="HU35" s="120">
        <v>0.23553829465923881</v>
      </c>
      <c r="HV35" s="120">
        <v>0.234932359391265</v>
      </c>
      <c r="HW35" s="120">
        <v>0.23493235939126472</v>
      </c>
      <c r="HX35" s="120">
        <v>0.23432517378976744</v>
      </c>
      <c r="HY35" s="120">
        <v>0.23432517378976717</v>
      </c>
      <c r="HZ35" s="120">
        <v>0.23371673491300282</v>
      </c>
      <c r="IA35" s="120">
        <v>0.23371673491300279</v>
      </c>
      <c r="IB35" s="120">
        <v>0.23310703982472972</v>
      </c>
      <c r="IC35" s="120">
        <v>0.23310703982472966</v>
      </c>
      <c r="ID35" s="120">
        <v>0.23249608559452065</v>
      </c>
      <c r="IE35" s="120">
        <v>0.23249608559452073</v>
      </c>
      <c r="IF35" s="120">
        <v>0.2318838692980823</v>
      </c>
      <c r="IG35" s="120">
        <v>0.23188386929808247</v>
      </c>
      <c r="IH35" s="120">
        <v>0.2312703880175784</v>
      </c>
      <c r="II35" s="120">
        <v>0.23127038801757846</v>
      </c>
      <c r="IJ35" s="120">
        <v>0.23065563884196333</v>
      </c>
      <c r="IK35" s="120">
        <v>0.23065563884196316</v>
      </c>
      <c r="IL35" s="120">
        <v>0.23003961886732002</v>
      </c>
      <c r="IM35" s="120">
        <v>0.23003961886731966</v>
      </c>
      <c r="IN35" s="120">
        <v>0.2294223251972051</v>
      </c>
      <c r="IO35" s="120">
        <v>0.22942232519720507</v>
      </c>
      <c r="IP35" s="120">
        <v>0.22880375494300412</v>
      </c>
      <c r="IQ35" s="120">
        <v>0.22880375494300387</v>
      </c>
      <c r="IR35" s="120">
        <v>0.228183905224288</v>
      </c>
      <c r="IS35" s="120">
        <v>0.22818390522428805</v>
      </c>
      <c r="IT35" s="120">
        <v>0.22756277316918366</v>
      </c>
      <c r="IU35" s="120">
        <v>0.22756277316918377</v>
      </c>
      <c r="IV35" s="120">
        <v>0.22694035591474768</v>
      </c>
      <c r="IW35" s="120">
        <v>0.22694035591474768</v>
      </c>
      <c r="IX35" s="120">
        <v>0.22631665060734812</v>
      </c>
      <c r="IY35" s="120">
        <v>0.22631665060734801</v>
      </c>
      <c r="IZ35" s="120">
        <v>0.22569165440305666</v>
      </c>
      <c r="JA35" s="120">
        <v>0.22569165440305664</v>
      </c>
      <c r="JB35" s="120">
        <v>0.22506536446804615</v>
      </c>
      <c r="JC35" s="120">
        <v>0.2250653644680462</v>
      </c>
      <c r="JD35" s="120">
        <v>0.22443777797899758</v>
      </c>
      <c r="JE35" s="120">
        <v>0.22443777797899778</v>
      </c>
      <c r="JF35" s="120">
        <v>0.22380889212351451</v>
      </c>
      <c r="JG35" s="120">
        <v>0.2238088921235146</v>
      </c>
      <c r="JH35" s="120">
        <v>0.22317870410054697</v>
      </c>
      <c r="JI35" s="120">
        <v>0.22317870410054685</v>
      </c>
      <c r="JJ35" s="120">
        <v>0.22254721112082318</v>
      </c>
      <c r="JK35" s="120">
        <v>0.22254721112082287</v>
      </c>
      <c r="JL35" s="120">
        <v>0.22191441040728971</v>
      </c>
      <c r="JM35" s="120">
        <v>0.22191441040728976</v>
      </c>
      <c r="JN35" s="120">
        <v>0.22128029919556291</v>
      </c>
      <c r="JO35" s="120">
        <v>0.22128029919556289</v>
      </c>
      <c r="JP35" s="120">
        <v>0.22064487473438602</v>
      </c>
      <c r="JQ35" s="120">
        <v>0.22064487473438574</v>
      </c>
      <c r="JR35" s="120">
        <v>0.22000813428609717</v>
      </c>
      <c r="JS35" s="120">
        <v>0.2200081342860972</v>
      </c>
      <c r="JT35" s="120">
        <v>0.21937007512710921</v>
      </c>
      <c r="JU35" s="120">
        <v>0.21937007512710924</v>
      </c>
      <c r="JV35" s="120">
        <v>0.21873069454839461</v>
      </c>
      <c r="JW35" s="120">
        <v>0.21873069454839458</v>
      </c>
      <c r="JX35" s="120">
        <v>0.21808998985598357</v>
      </c>
      <c r="JY35" s="120">
        <v>0.21808998985598357</v>
      </c>
      <c r="JZ35" s="120">
        <v>0.21744795837147154</v>
      </c>
      <c r="KA35" s="120">
        <v>0.21744795837147143</v>
      </c>
      <c r="KB35" s="120">
        <v>0.21680459743253575</v>
      </c>
      <c r="KC35" s="120">
        <v>0.21680459743253552</v>
      </c>
      <c r="KD35" s="120">
        <v>0.21615990439346383</v>
      </c>
      <c r="KE35" s="120">
        <v>0.21615990439346361</v>
      </c>
      <c r="KF35" s="120">
        <v>0.21551387662569227</v>
      </c>
      <c r="KG35" s="120">
        <v>0.21551387662569221</v>
      </c>
      <c r="KH35" s="120">
        <v>0.21486651151835567</v>
      </c>
      <c r="KI35" s="120">
        <v>0.21486651151835578</v>
      </c>
      <c r="KJ35" s="120">
        <v>0.21421780647884719</v>
      </c>
      <c r="KK35" s="120">
        <v>0.21421780647884717</v>
      </c>
      <c r="KL35" s="120">
        <v>0.21356775893338989</v>
      </c>
      <c r="KM35" s="120">
        <v>0.21356775893338986</v>
      </c>
      <c r="KN35" s="120">
        <v>0.21291636632762059</v>
      </c>
      <c r="KO35" s="120">
        <v>0.21291636632762054</v>
      </c>
      <c r="KP35" s="120">
        <v>0.2122636261271843</v>
      </c>
      <c r="KQ35" s="120">
        <v>0.21226362612718441</v>
      </c>
      <c r="KR35" s="120">
        <v>0.21160953581834202</v>
      </c>
      <c r="KS35" s="120">
        <v>0.21160953581834199</v>
      </c>
      <c r="KT35" s="120">
        <v>0.2109540929085886</v>
      </c>
      <c r="KU35" s="120">
        <v>0.21095409290858838</v>
      </c>
      <c r="KV35" s="120">
        <v>0.21029729492728483</v>
      </c>
      <c r="KW35" s="120">
        <v>0.21029729492728494</v>
      </c>
      <c r="KX35" s="120">
        <v>0.20963913942630205</v>
      </c>
      <c r="KY35" s="120">
        <v>0.20963913942630194</v>
      </c>
      <c r="KZ35" s="120">
        <v>0.20897962398067887</v>
      </c>
      <c r="LA35" s="120">
        <v>0.20897962398067893</v>
      </c>
      <c r="LB35" s="120">
        <v>0.20831874618929111</v>
      </c>
      <c r="LC35" s="120">
        <v>0.20831874618929097</v>
      </c>
      <c r="LD35" s="120">
        <v>0.20765650367553648</v>
      </c>
      <c r="LE35" s="120">
        <v>0.20765650367553623</v>
      </c>
      <c r="LF35" s="120">
        <v>0.20699289408803032</v>
      </c>
      <c r="LG35" s="120">
        <v>0.2069928940880304</v>
      </c>
      <c r="LH35" s="120">
        <v>0.20632791510131954</v>
      </c>
      <c r="LI35" s="120">
        <v>0.20632791510131962</v>
      </c>
      <c r="LJ35" s="120">
        <v>0.2056615644166061</v>
      </c>
      <c r="LK35" s="120">
        <v>0.20566156441660605</v>
      </c>
      <c r="LL35" s="120">
        <v>0.20499383976248753</v>
      </c>
      <c r="LM35" s="120">
        <v>0.20499383976248747</v>
      </c>
      <c r="LN35" s="120">
        <v>0.20432473889571248</v>
      </c>
      <c r="LO35" s="120">
        <v>0.20432473889571226</v>
      </c>
      <c r="LP35" s="120">
        <v>0.20365425960195035</v>
      </c>
      <c r="LQ35" s="120">
        <v>0.20365425960195011</v>
      </c>
      <c r="LR35" s="120">
        <v>0.20298239969657716</v>
      </c>
      <c r="LS35" s="120">
        <v>0.20298239969657694</v>
      </c>
      <c r="LT35" s="120">
        <v>0.20230915702547586</v>
      </c>
      <c r="LU35" s="120">
        <v>0.20230915702547597</v>
      </c>
      <c r="LV35" s="120">
        <v>0.20163452946585461</v>
      </c>
      <c r="LW35" s="120">
        <v>0.20163452946585445</v>
      </c>
      <c r="LX35" s="120">
        <v>0.20095851492707845</v>
      </c>
      <c r="LY35" s="120">
        <v>0.20095851492707867</v>
      </c>
      <c r="LZ35" s="120">
        <v>0.20028111135152193</v>
      </c>
      <c r="MA35" s="120">
        <v>0.20028111135152205</v>
      </c>
      <c r="MB35" s="120">
        <v>0.19960231671543424</v>
      </c>
      <c r="MC35" s="120">
        <v>0.1996023167154341</v>
      </c>
      <c r="MD35" s="120">
        <v>0.19892212902982373</v>
      </c>
      <c r="ME35" s="120">
        <v>0.19892212902982395</v>
      </c>
      <c r="MF35" s="120">
        <v>0.19824054634136054</v>
      </c>
      <c r="MG35" s="120">
        <v>0.19824054634136065</v>
      </c>
      <c r="MH35" s="120">
        <v>0.19755756673329722</v>
      </c>
      <c r="MI35" s="120">
        <v>0.19755756673329711</v>
      </c>
      <c r="MJ35" s="120">
        <v>0.19687318832640527</v>
      </c>
      <c r="MK35" s="120">
        <v>0.19687318832640499</v>
      </c>
      <c r="ML35" s="120">
        <v>0.19618740927993411</v>
      </c>
      <c r="MM35" s="120">
        <v>0.19618740927993414</v>
      </c>
      <c r="MN35" s="120">
        <v>0.19550022779258633</v>
      </c>
      <c r="MO35" s="120">
        <v>0.19550022779258625</v>
      </c>
      <c r="MP35" s="120">
        <v>0.19481164210351382</v>
      </c>
      <c r="MQ35" s="120">
        <v>0.19481164210351365</v>
      </c>
      <c r="MR35" s="120">
        <v>0.19412165049333269</v>
      </c>
      <c r="MS35" s="120">
        <v>0.19412165049333269</v>
      </c>
      <c r="MT35" s="120">
        <v>0.19343025128515937</v>
      </c>
      <c r="MU35" s="120">
        <v>0.19343025128515956</v>
      </c>
      <c r="MV35" s="120">
        <v>0.19273744284566818</v>
      </c>
      <c r="MW35" s="120">
        <v>0.19273744284566818</v>
      </c>
      <c r="MX35" s="120">
        <v>0.19204322358616632</v>
      </c>
      <c r="MY35" s="120">
        <v>0.19204322358616632</v>
      </c>
      <c r="MZ35" s="120">
        <v>0.19134759196369527</v>
      </c>
      <c r="NA35" s="120">
        <v>0.19134759196369533</v>
      </c>
      <c r="NB35" s="120">
        <v>0.19065054648215066</v>
      </c>
      <c r="NC35" s="120">
        <v>0.19065054648215082</v>
      </c>
      <c r="ND35" s="120">
        <v>0.18995208569342578</v>
      </c>
      <c r="NE35" s="120">
        <v>0.18995208569342573</v>
      </c>
      <c r="NF35" s="120">
        <v>0.18925220819857708</v>
      </c>
      <c r="NG35" s="120">
        <v>0.18925220819857702</v>
      </c>
      <c r="NH35" s="120">
        <v>0.18855091264901402</v>
      </c>
      <c r="NI35" s="120">
        <v>0.18855091264901397</v>
      </c>
      <c r="NJ35" s="120">
        <v>0.18784819774771208</v>
      </c>
      <c r="NK35" s="120">
        <v>0.18784819774771197</v>
      </c>
      <c r="NL35" s="120">
        <v>0.18714406225045011</v>
      </c>
      <c r="NM35" s="120">
        <v>0.18714406225045011</v>
      </c>
      <c r="NN35" s="120">
        <v>0.18643850496707154</v>
      </c>
      <c r="NO35" s="120">
        <v>0.18643850496707146</v>
      </c>
      <c r="NP35" s="120">
        <v>0.18573152476277208</v>
      </c>
      <c r="NQ35" s="120">
        <v>0.18573152476277191</v>
      </c>
      <c r="NR35" s="120">
        <v>0.18502312055941136</v>
      </c>
      <c r="NS35" s="120">
        <v>0.18502312055941139</v>
      </c>
      <c r="NT35" s="120">
        <v>0.18431329133685373</v>
      </c>
      <c r="NU35" s="120">
        <v>0.18431329133685395</v>
      </c>
      <c r="NV35" s="120">
        <v>0.18360203613433249</v>
      </c>
      <c r="NW35" s="120">
        <v>0.18360203613433246</v>
      </c>
      <c r="NX35" s="120">
        <v>0.18288935405184173</v>
      </c>
      <c r="NY35" s="120">
        <v>0.18288935405184184</v>
      </c>
      <c r="NZ35" s="120">
        <v>0.18217524425155959</v>
      </c>
      <c r="OA35" s="120">
        <v>0.18217524425155962</v>
      </c>
      <c r="OB35" s="120">
        <v>0.18145970595929461</v>
      </c>
      <c r="OC35" s="120">
        <v>0.18145970595929456</v>
      </c>
      <c r="OD35" s="120">
        <v>0.18074273846596514</v>
      </c>
      <c r="OE35" s="120">
        <v>0.18074273846596506</v>
      </c>
      <c r="OF35" s="120">
        <v>0.18002434112910634</v>
      </c>
      <c r="OG35" s="120">
        <v>0.1800243411291059</v>
      </c>
      <c r="OH35" s="120">
        <v>0.17930451337440642</v>
      </c>
      <c r="OI35" s="120">
        <v>0.17930451337440662</v>
      </c>
      <c r="OJ35" s="120">
        <v>0.17858325469727721</v>
      </c>
      <c r="OK35" s="120">
        <v>0.17858325469727745</v>
      </c>
      <c r="OL35" s="120">
        <v>0.17786056466445099</v>
      </c>
      <c r="OM35" s="120">
        <v>0.1778605646644511</v>
      </c>
      <c r="ON35" s="120">
        <v>0.17713644291561292</v>
      </c>
      <c r="OO35" s="120">
        <v>0.17713644291561303</v>
      </c>
      <c r="OP35" s="120">
        <v>0.17641088916506509</v>
      </c>
      <c r="OQ35" s="120">
        <v>0.17641088916506506</v>
      </c>
      <c r="OR35" s="120">
        <v>0.17568390320342311</v>
      </c>
      <c r="OS35" s="120">
        <v>0.17568390320342306</v>
      </c>
      <c r="OT35" s="120">
        <v>0.17495548489934776</v>
      </c>
      <c r="OU35" s="120">
        <v>0.17495548489934779</v>
      </c>
      <c r="OV35" s="120">
        <v>0.17422563420130971</v>
      </c>
      <c r="OW35" s="120">
        <v>0.17422563420130965</v>
      </c>
      <c r="OX35" s="120">
        <v>0.17349435113939043</v>
      </c>
      <c r="OY35" s="120">
        <v>0.17349435113939063</v>
      </c>
      <c r="OZ35" s="120">
        <v>0.17276163582712017</v>
      </c>
      <c r="PA35" s="120">
        <v>0.17276163582712009</v>
      </c>
      <c r="PB35" s="120">
        <v>0.17202748846335</v>
      </c>
      <c r="PC35" s="120">
        <v>0.17202748846334964</v>
      </c>
      <c r="PD35" s="120">
        <v>0.17129190933416297</v>
      </c>
      <c r="PE35" s="120">
        <v>0.17129190933416283</v>
      </c>
      <c r="PF35" s="120">
        <v>0.17055489881482408</v>
      </c>
      <c r="PG35" s="120">
        <v>0.170554898814824</v>
      </c>
      <c r="PH35" s="120">
        <v>0.16981645737176776</v>
      </c>
      <c r="PI35" s="120">
        <v>0.1698164573717679</v>
      </c>
      <c r="PJ35" s="120">
        <v>0.1690765855646261</v>
      </c>
      <c r="PK35" s="120">
        <v>0.16907658556462618</v>
      </c>
      <c r="PL35" s="120">
        <v>0.16833528404829645</v>
      </c>
      <c r="PM35" s="120">
        <v>0.16833528404829659</v>
      </c>
      <c r="PN35" s="120">
        <v>0.16759255357505168</v>
      </c>
      <c r="PO35" s="120">
        <v>0.16759255357505157</v>
      </c>
      <c r="PP35" s="120">
        <v>0.16684839499669241</v>
      </c>
      <c r="PQ35" s="120">
        <v>0.16684839499669238</v>
      </c>
      <c r="PR35" s="120">
        <v>0.16610280926674129</v>
      </c>
      <c r="PS35" s="120">
        <v>0.16610280926674117</v>
      </c>
      <c r="PT35" s="120">
        <v>0.16535579744268239</v>
      </c>
      <c r="PU35" s="120">
        <v>0.16535579744268233</v>
      </c>
      <c r="PV35" s="120">
        <v>0.16460736068824533</v>
      </c>
      <c r="PW35" s="120">
        <v>0.16460736068824533</v>
      </c>
      <c r="PX35" s="120">
        <v>0.16385750027573331</v>
      </c>
      <c r="PY35" s="120">
        <v>0.16385750027573345</v>
      </c>
      <c r="PZ35" s="120">
        <v>0.16310621758840108</v>
      </c>
      <c r="QA35" s="120">
        <v>0.1631062175884011</v>
      </c>
      <c r="QB35" s="120">
        <v>0.16235351412287671</v>
      </c>
      <c r="QC35" s="120">
        <v>0.16235351412287649</v>
      </c>
      <c r="QD35" s="120">
        <v>0.16159939149163427</v>
      </c>
      <c r="QE35" s="120">
        <v>0.16159939149163458</v>
      </c>
      <c r="QF35" s="120">
        <v>0.16084385142551713</v>
      </c>
      <c r="QG35" s="120">
        <v>0.16084385142551716</v>
      </c>
      <c r="QH35" s="120">
        <v>0.16008689577630733</v>
      </c>
      <c r="QI35" s="120">
        <v>0.16008689577630753</v>
      </c>
      <c r="QJ35" s="120">
        <v>0.15932852651935134</v>
      </c>
      <c r="QK35" s="120">
        <v>0.15932852651935153</v>
      </c>
      <c r="QL35" s="120">
        <v>0.15856874575623531</v>
      </c>
      <c r="QM35" s="120">
        <v>0.15856874575623511</v>
      </c>
      <c r="QN35" s="120">
        <v>0.15780755571751479</v>
      </c>
      <c r="QO35" s="120">
        <v>0.15780755571751481</v>
      </c>
      <c r="QP35" s="120">
        <v>0.1570449587655007</v>
      </c>
      <c r="QQ35" s="120">
        <v>0.15704495876550081</v>
      </c>
      <c r="QR35" s="120">
        <v>0.15628095739709769</v>
      </c>
      <c r="QS35" s="120">
        <v>0.15628095739709758</v>
      </c>
      <c r="QT35" s="120">
        <v>0.15551555424670235</v>
      </c>
      <c r="QU35" s="120">
        <v>0.15551555424670233</v>
      </c>
      <c r="QV35" s="120">
        <v>0.15474875208915878</v>
      </c>
      <c r="QW35" s="120">
        <v>0.15474875208915881</v>
      </c>
      <c r="QX35" s="120">
        <v>0.15398055384277298</v>
      </c>
      <c r="QY35" s="120">
        <v>0.15398055384277318</v>
      </c>
      <c r="QZ35" s="120">
        <v>0.15321096257238753</v>
      </c>
      <c r="RA35" s="120">
        <v>0.15321096257238764</v>
      </c>
      <c r="RB35" s="120">
        <v>0.15243998149251778</v>
      </c>
      <c r="RC35" s="120">
        <v>0.15243998149251786</v>
      </c>
      <c r="RD35" s="120">
        <v>0.15166761397055289</v>
      </c>
      <c r="RE35" s="120">
        <v>0.15166761397055281</v>
      </c>
      <c r="RF35" s="120">
        <v>0.15089386353001782</v>
      </c>
      <c r="RG35" s="120">
        <v>0.15089386353001752</v>
      </c>
      <c r="RH35" s="120">
        <v>0.15011873385390292</v>
      </c>
      <c r="RI35" s="120">
        <v>0.15011873385390312</v>
      </c>
      <c r="RJ35" s="120">
        <v>0.14934222878806064</v>
      </c>
      <c r="RK35" s="120">
        <v>0.14934222878806072</v>
      </c>
      <c r="RL35" s="120">
        <v>0.14856435234466794</v>
      </c>
      <c r="RM35" s="120">
        <v>0.14856435234466789</v>
      </c>
      <c r="RN35" s="120">
        <v>0.14778510870575981</v>
      </c>
      <c r="RO35" s="120">
        <v>0.14778510870575998</v>
      </c>
      <c r="RP35" s="120">
        <v>0.14700450222683539</v>
      </c>
      <c r="RQ35" s="120">
        <v>0.14700450222683553</v>
      </c>
      <c r="RR35" s="120">
        <v>0.14622253744053082</v>
      </c>
      <c r="RS35" s="120">
        <v>0.14622253744053085</v>
      </c>
      <c r="RT35" s="120">
        <v>0.14543921906037238</v>
      </c>
      <c r="RU35" s="120">
        <v>0.14543921906037238</v>
      </c>
      <c r="RV35" s="120">
        <v>0.14465455198460009</v>
      </c>
      <c r="RW35" s="120">
        <v>0.1446545519846002</v>
      </c>
      <c r="RX35" s="120">
        <v>0.14386854130007029</v>
      </c>
      <c r="RY35" s="120">
        <v>0.14386854130007018</v>
      </c>
      <c r="RZ35" s="120">
        <v>0.14308119228623445</v>
      </c>
      <c r="SA35" s="120">
        <v>0.14308119228623464</v>
      </c>
      <c r="SB35" s="120">
        <v>0.14229251041920074</v>
      </c>
      <c r="SC35" s="120">
        <v>0.14229251041920066</v>
      </c>
      <c r="SD35" s="120">
        <v>0.14150250137587334</v>
      </c>
      <c r="SE35" s="120">
        <v>0.14150250137587314</v>
      </c>
      <c r="SF35" s="120">
        <v>0.14071117103817682</v>
      </c>
      <c r="SG35" s="120">
        <v>0.14071117103817696</v>
      </c>
      <c r="SH35" s="120">
        <v>0.13991852549736553</v>
      </c>
      <c r="SI35" s="120">
        <v>0.13991852549736589</v>
      </c>
      <c r="SJ35" s="120">
        <v>0.13912457105841811</v>
      </c>
      <c r="SK35" s="120">
        <v>0.13912457105841794</v>
      </c>
      <c r="SL35" s="120">
        <v>0.1383293142445178</v>
      </c>
      <c r="SM35" s="120">
        <v>0.13832931424451778</v>
      </c>
      <c r="SN35" s="120">
        <v>0.13753276180162866</v>
      </c>
      <c r="SO35" s="120">
        <v>0.1375327618016286</v>
      </c>
      <c r="SP35" s="120">
        <v>0.13673492070315607</v>
      </c>
      <c r="SQ35" s="120">
        <v>0.13673492070315615</v>
      </c>
      <c r="SR35" s="120">
        <v>0.13593579815470544</v>
      </c>
      <c r="SS35" s="120">
        <v>0.1359357981547053</v>
      </c>
      <c r="ST35" s="120">
        <v>0.13513540159893328</v>
      </c>
      <c r="SU35" s="120">
        <v>0.13513540159893325</v>
      </c>
      <c r="SV35" s="120">
        <v>0.13433373872049664</v>
      </c>
      <c r="SW35" s="120">
        <v>0.13433373872049645</v>
      </c>
      <c r="SX35" s="120">
        <v>0.13353081745110021</v>
      </c>
      <c r="SY35" s="120">
        <v>0.13353081745109979</v>
      </c>
      <c r="SZ35" s="120">
        <v>0.13272664597464479</v>
      </c>
      <c r="TA35" s="120">
        <v>0.13272664597464495</v>
      </c>
      <c r="TB35" s="120">
        <v>0.13192123273247991</v>
      </c>
      <c r="TC35" s="120">
        <v>0.13192123273247991</v>
      </c>
      <c r="TD35" s="120">
        <v>0.13111458642875579</v>
      </c>
      <c r="TE35" s="120">
        <v>0.13111458642875576</v>
      </c>
      <c r="TF35" s="120">
        <v>0.13030671603588911</v>
      </c>
      <c r="TG35" s="120">
        <v>0.13030671603588903</v>
      </c>
      <c r="TH35" s="120">
        <v>0.1294976308001328</v>
      </c>
      <c r="TI35" s="120">
        <v>0.1294976308001328</v>
      </c>
      <c r="TJ35" s="120">
        <v>0.12868734024725736</v>
      </c>
      <c r="TK35" s="120">
        <v>0.12868734024725753</v>
      </c>
      <c r="TL35" s="120">
        <v>0.12787585418834599</v>
      </c>
      <c r="TM35" s="120">
        <v>0.12787585418834585</v>
      </c>
      <c r="TN35" s="120">
        <v>0.12706318272570441</v>
      </c>
      <c r="TO35" s="120">
        <v>0.12706318272570435</v>
      </c>
      <c r="TP35" s="120">
        <v>0.12624933625888765</v>
      </c>
      <c r="TQ35" s="120">
        <v>0.12624933625888773</v>
      </c>
      <c r="TR35" s="120">
        <v>0.1254343254908464</v>
      </c>
      <c r="TS35" s="120">
        <v>0.12543432549084649</v>
      </c>
      <c r="TT35" s="120">
        <v>0.1246181614341955</v>
      </c>
      <c r="TU35" s="120">
        <v>0.12461816143419555</v>
      </c>
      <c r="TV35" s="120">
        <v>0.12380085541760572</v>
      </c>
      <c r="TW35" s="120">
        <v>0.12380085541760566</v>
      </c>
      <c r="TX35" s="120">
        <v>0.12298241909232238</v>
      </c>
      <c r="TY35" s="120">
        <v>0.12298241909232246</v>
      </c>
      <c r="TZ35" s="120">
        <v>0.12216286443881268</v>
      </c>
      <c r="UA35" s="120">
        <v>0.12216286443881254</v>
      </c>
      <c r="UB35" s="120">
        <v>0.12134220377354257</v>
      </c>
      <c r="UC35" s="120">
        <v>0.12134220377354238</v>
      </c>
      <c r="UD35" s="120">
        <v>0.1205204497558898</v>
      </c>
      <c r="UE35" s="120">
        <v>0.12052044975588984</v>
      </c>
      <c r="UF35" s="120">
        <v>0.119697615395191</v>
      </c>
      <c r="UG35" s="120">
        <v>0.11969761539519107</v>
      </c>
      <c r="UH35" s="120">
        <v>0.1188737140579266</v>
      </c>
      <c r="UI35" s="120">
        <v>0.1188737140579266</v>
      </c>
      <c r="UJ35" s="120">
        <v>0.118048759475048</v>
      </c>
      <c r="UK35" s="120">
        <v>0.118048759475048</v>
      </c>
      <c r="UL35" s="120">
        <v>0.11722276574944777</v>
      </c>
      <c r="UM35" s="120">
        <v>0.11722276574944787</v>
      </c>
      <c r="UN35" s="120">
        <v>0.11639574736357533</v>
      </c>
      <c r="UO35" s="120">
        <v>0.11639574736357527</v>
      </c>
      <c r="UP35" s="120">
        <v>0.11556771918720109</v>
      </c>
      <c r="UQ35" s="120">
        <v>0.11556771918720117</v>
      </c>
      <c r="UR35" s="120">
        <v>0.11473869648533326</v>
      </c>
      <c r="US35" s="120">
        <v>0.11473869648533326</v>
      </c>
      <c r="UT35" s="120">
        <v>0.11390869492628566</v>
      </c>
      <c r="UU35" s="120">
        <v>0.11390869492628566</v>
      </c>
      <c r="UV35" s="120">
        <v>0.11307773058990511</v>
      </c>
      <c r="UW35" s="120">
        <v>0.11307773058990504</v>
      </c>
      <c r="UX35" s="120">
        <v>0.11224581997595504</v>
      </c>
      <c r="UY35" s="120">
        <v>0.11224581997595515</v>
      </c>
      <c r="UZ35" s="120">
        <v>0.11141298001266386</v>
      </c>
      <c r="VA35" s="120">
        <v>0.11141298001266391</v>
      </c>
      <c r="VB35" s="120">
        <v>0.11057922806543566</v>
      </c>
      <c r="VC35" s="120">
        <v>0.11057922806543559</v>
      </c>
      <c r="VD35" s="120">
        <v>0.10974458194572859</v>
      </c>
      <c r="VE35" s="120">
        <v>0.10974458194572863</v>
      </c>
      <c r="VF35" s="120">
        <v>0.10890905992010516</v>
      </c>
      <c r="VG35" s="120">
        <v>0.10890905992010529</v>
      </c>
      <c r="VH35" s="120">
        <v>0.10807268071945288</v>
      </c>
      <c r="VI35" s="120">
        <v>0.10807268071945306</v>
      </c>
      <c r="VJ35" s="120">
        <v>0.10723546354838248</v>
      </c>
      <c r="VK35" s="120">
        <v>0.10723546354838243</v>
      </c>
      <c r="VL35" s="120">
        <v>0.10639742809480347</v>
      </c>
      <c r="VM35" s="120">
        <v>0.10639742809480353</v>
      </c>
      <c r="VN35" s="120">
        <v>0.10555859453968215</v>
      </c>
      <c r="VO35" s="120">
        <v>0.10555859453968203</v>
      </c>
      <c r="VP35" s="120">
        <v>0.10471898356698223</v>
      </c>
      <c r="VQ35" s="120">
        <v>0.10471898356698239</v>
      </c>
      <c r="VR35" s="120">
        <v>0.10387861637379468</v>
      </c>
      <c r="VS35" s="120">
        <v>0.10387861637379465</v>
      </c>
      <c r="VT35" s="120">
        <v>0.10303751468065366</v>
      </c>
      <c r="VU35" s="120">
        <v>0.10303751468065372</v>
      </c>
      <c r="VV35" s="120">
        <v>0.10219570074204945</v>
      </c>
      <c r="VW35" s="120">
        <v>0.10219570074204938</v>
      </c>
      <c r="VX35" s="120">
        <v>0.10135319735713309</v>
      </c>
      <c r="VY35" s="120">
        <v>0.10135319735713307</v>
      </c>
      <c r="VZ35" s="120">
        <v>0.10051002788062087</v>
      </c>
      <c r="WA35" s="120">
        <v>0.10051002788062105</v>
      </c>
      <c r="WB35" s="120">
        <v>9.966621623390054E-2</v>
      </c>
      <c r="WC35" s="120">
        <v>9.9666216233900456E-2</v>
      </c>
      <c r="WD35" s="120">
        <v>9.8821786916337723E-2</v>
      </c>
      <c r="WE35" s="120">
        <v>9.8821786916337709E-2</v>
      </c>
      <c r="WF35" s="120">
        <v>9.7976765016793421E-2</v>
      </c>
      <c r="WG35" s="120">
        <v>9.7976765016793393E-2</v>
      </c>
      <c r="WH35" s="120">
        <v>9.7131176225346352E-2</v>
      </c>
      <c r="WI35" s="120">
        <v>9.7131176225346436E-2</v>
      </c>
      <c r="WJ35" s="120">
        <v>9.6285046845230218E-2</v>
      </c>
      <c r="WK35" s="120">
        <v>9.6285046845230093E-2</v>
      </c>
      <c r="WL35" s="120">
        <v>9.5438403804981614E-2</v>
      </c>
      <c r="WM35" s="120">
        <v>9.5438403804981628E-2</v>
      </c>
      <c r="WN35" s="120">
        <v>9.4591274670808828E-2</v>
      </c>
      <c r="WO35" s="120">
        <v>9.4591274670808884E-2</v>
      </c>
      <c r="WP35" s="120">
        <v>9.3743687659176733E-2</v>
      </c>
      <c r="WQ35" s="120">
        <v>9.3743687659176705E-2</v>
      </c>
      <c r="WR35" s="120">
        <v>9.2895671649614528E-2</v>
      </c>
      <c r="WS35" s="120">
        <v>9.2895671649614611E-2</v>
      </c>
      <c r="WT35" s="120">
        <v>9.2047256197747479E-2</v>
      </c>
      <c r="WU35" s="120">
        <v>9.2047256197747507E-2</v>
      </c>
      <c r="WV35" s="120">
        <v>9.1198471548554441E-2</v>
      </c>
      <c r="WW35" s="120">
        <v>9.119847154855433E-2</v>
      </c>
      <c r="WX35" s="120">
        <v>9.0349348649853459E-2</v>
      </c>
      <c r="WY35" s="120">
        <v>9.0349348649853473E-2</v>
      </c>
      <c r="WZ35" s="120">
        <v>8.9499919166019168E-2</v>
      </c>
      <c r="XA35" s="120">
        <v>8.9499919166019251E-2</v>
      </c>
      <c r="XB35" s="120">
        <v>8.8650215491930529E-2</v>
      </c>
      <c r="XC35" s="120">
        <v>8.8650215491930529E-2</v>
      </c>
      <c r="XD35" s="120">
        <v>8.7800270767153132E-2</v>
      </c>
      <c r="XE35" s="120">
        <v>8.7800270767153146E-2</v>
      </c>
      <c r="XF35" s="120">
        <v>8.6950118890358238E-2</v>
      </c>
      <c r="XG35" s="120">
        <v>8.6950118890358294E-2</v>
      </c>
      <c r="XH35" s="120">
        <v>8.6099794533977314E-2</v>
      </c>
      <c r="XI35" s="120">
        <v>8.6099794533977203E-2</v>
      </c>
      <c r="XJ35" s="120">
        <v>8.5249333159095414E-2</v>
      </c>
      <c r="XK35" s="120">
        <v>8.5249333159095317E-2</v>
      </c>
      <c r="XL35" s="120">
        <v>8.4398771030584949E-2</v>
      </c>
      <c r="XM35" s="120">
        <v>8.4398771030584768E-2</v>
      </c>
      <c r="XN35" s="120">
        <v>8.3548145232478235E-2</v>
      </c>
      <c r="XO35" s="120">
        <v>8.3548145232478305E-2</v>
      </c>
      <c r="XP35" s="120">
        <v>8.2697493683582785E-2</v>
      </c>
      <c r="XQ35" s="120">
        <v>8.2697493683582618E-2</v>
      </c>
      <c r="XR35" s="120">
        <v>8.1846855153335812E-2</v>
      </c>
      <c r="XS35" s="120">
        <v>8.1846855153335937E-2</v>
      </c>
      <c r="XT35" s="120">
        <v>8.0996269277903529E-2</v>
      </c>
      <c r="XU35" s="120">
        <v>8.099626927790346E-2</v>
      </c>
      <c r="XV35" s="120">
        <v>8.0145776576517821E-2</v>
      </c>
      <c r="XW35" s="120">
        <v>8.0145776576517849E-2</v>
      </c>
      <c r="XX35" s="120">
        <v>7.9295418468058293E-2</v>
      </c>
      <c r="XY35" s="120">
        <v>7.9295418468058348E-2</v>
      </c>
      <c r="XZ35" s="120">
        <v>7.8445237287871256E-2</v>
      </c>
      <c r="YA35" s="120">
        <v>7.8445237287871353E-2</v>
      </c>
      <c r="YB35" s="120">
        <v>7.7595276304830207E-2</v>
      </c>
      <c r="YC35" s="120">
        <v>7.7595276304830221E-2</v>
      </c>
      <c r="YD35" s="120">
        <v>7.6745579738631789E-2</v>
      </c>
      <c r="YE35" s="120">
        <v>7.6745579738631706E-2</v>
      </c>
      <c r="YF35" s="120">
        <v>7.5896192777329979E-2</v>
      </c>
      <c r="YG35" s="120">
        <v>7.5896192777329993E-2</v>
      </c>
      <c r="YH35" s="120">
        <v>7.5047161595102066E-2</v>
      </c>
      <c r="YI35" s="120">
        <v>7.5047161595102094E-2</v>
      </c>
      <c r="YJ35" s="120">
        <v>7.4198533370245789E-2</v>
      </c>
      <c r="YK35" s="120">
        <v>7.4198533370245762E-2</v>
      </c>
      <c r="YL35" s="120">
        <v>7.3350356303403752E-2</v>
      </c>
      <c r="YM35" s="120">
        <v>7.3350356303403752E-2</v>
      </c>
      <c r="YN35" s="120">
        <v>7.2502679636011105E-2</v>
      </c>
      <c r="YO35" s="120">
        <v>7.2502679636011161E-2</v>
      </c>
      <c r="YP35" s="120">
        <v>7.1655553668962521E-2</v>
      </c>
      <c r="YQ35" s="120">
        <v>7.1655553668962424E-2</v>
      </c>
      <c r="YR35" s="120">
        <v>7.0809029781492394E-2</v>
      </c>
      <c r="YS35" s="120">
        <v>7.0809029781492325E-2</v>
      </c>
      <c r="YT35" s="120">
        <v>6.9963160450264072E-2</v>
      </c>
      <c r="YU35" s="120">
        <v>6.9963160450264059E-2</v>
      </c>
      <c r="YV35" s="120">
        <v>6.9117999268659497E-2</v>
      </c>
      <c r="YW35" s="120">
        <v>6.9117999268659525E-2</v>
      </c>
      <c r="YX35" s="120">
        <v>6.8273600966264794E-2</v>
      </c>
      <c r="YY35" s="120">
        <v>6.8273600966264739E-2</v>
      </c>
      <c r="YZ35" s="120">
        <v>6.7430021428540071E-2</v>
      </c>
      <c r="ZA35" s="120">
        <v>6.7430021428540127E-2</v>
      </c>
      <c r="ZB35" s="120">
        <v>6.6587317716668551E-2</v>
      </c>
      <c r="ZC35" s="120">
        <v>6.6587317716668634E-2</v>
      </c>
      <c r="ZD35" s="120">
        <v>6.5745548087572075E-2</v>
      </c>
      <c r="ZE35" s="120">
        <v>6.5745548087572117E-2</v>
      </c>
      <c r="ZF35" s="120">
        <v>6.4904772014083636E-2</v>
      </c>
      <c r="ZG35" s="120">
        <v>6.4904772014083553E-2</v>
      </c>
      <c r="ZH35" s="120">
        <v>6.406505020526386E-2</v>
      </c>
      <c r="ZI35" s="120">
        <v>6.4065050205263999E-2</v>
      </c>
      <c r="ZJ35" s="120">
        <v>6.3226444626851105E-2</v>
      </c>
      <c r="ZK35" s="120">
        <v>6.3226444626851133E-2</v>
      </c>
      <c r="ZL35" s="120">
        <v>6.2389018521825636E-2</v>
      </c>
      <c r="ZM35" s="120">
        <v>6.2389018521825615E-2</v>
      </c>
      <c r="ZN35" s="120">
        <v>6.1552836431078783E-2</v>
      </c>
      <c r="ZO35" s="120">
        <v>6.1552836431078659E-2</v>
      </c>
      <c r="ZP35" s="120">
        <v>6.0717964214165199E-2</v>
      </c>
      <c r="ZQ35" s="120">
        <v>6.0717964214165185E-2</v>
      </c>
      <c r="ZR35" s="120">
        <v>5.9884469070122182E-2</v>
      </c>
      <c r="ZS35" s="120">
        <v>5.9884469070122175E-2</v>
      </c>
      <c r="ZT35" s="120">
        <v>5.9052419558335456E-2</v>
      </c>
      <c r="ZU35" s="120">
        <v>5.9052419558335525E-2</v>
      </c>
      <c r="ZV35" s="120">
        <v>5.8221885619429925E-2</v>
      </c>
      <c r="ZW35" s="120">
        <v>5.8221885619429974E-2</v>
      </c>
      <c r="ZX35" s="120">
        <v>5.7392938596162436E-2</v>
      </c>
      <c r="ZY35" s="120">
        <v>5.7392938596162443E-2</v>
      </c>
      <c r="ZZ35" s="120">
        <v>5.6565651254290729E-2</v>
      </c>
      <c r="AAA35" s="120">
        <v>5.6565651254290673E-2</v>
      </c>
      <c r="AAB35" s="120">
        <v>5.5740097803391828E-2</v>
      </c>
      <c r="AAC35" s="120">
        <v>5.5740097803391807E-2</v>
      </c>
      <c r="AAD35" s="120">
        <v>5.4916353917601302E-2</v>
      </c>
      <c r="AAE35" s="120">
        <v>5.4916353917601274E-2</v>
      </c>
      <c r="AAF35" s="120">
        <v>5.4094496756239931E-2</v>
      </c>
      <c r="AAG35" s="120">
        <v>5.4094496756239958E-2</v>
      </c>
      <c r="AAH35" s="120">
        <v>5.3274604984296488E-2</v>
      </c>
      <c r="AAI35" s="120">
        <v>5.3274604984296474E-2</v>
      </c>
      <c r="AAJ35" s="120">
        <v>5.2456758792728403E-2</v>
      </c>
      <c r="AAK35" s="120">
        <v>5.245675879272841E-2</v>
      </c>
      <c r="AAL35" s="120">
        <v>5.164103991854202E-2</v>
      </c>
      <c r="AAM35" s="120">
        <v>5.164103991854202E-2</v>
      </c>
      <c r="AAN35" s="120">
        <v>5.082753166461091E-2</v>
      </c>
      <c r="AAO35" s="120">
        <v>5.0827531664610903E-2</v>
      </c>
      <c r="AAP35" s="120">
        <v>5.0016318919186793E-2</v>
      </c>
      <c r="AAQ35" s="120">
        <v>5.0016318919186765E-2</v>
      </c>
      <c r="AAR35" s="120">
        <v>4.9207488175055644E-2</v>
      </c>
      <c r="AAS35" s="120">
        <v>4.9207488175055582E-2</v>
      </c>
      <c r="AAT35" s="120">
        <v>4.840112754828748E-2</v>
      </c>
      <c r="AAU35" s="120">
        <v>4.840112754828748E-2</v>
      </c>
      <c r="AAV35" s="120">
        <v>4.7597326796524925E-2</v>
      </c>
      <c r="AAW35" s="120">
        <v>4.7597326796525015E-2</v>
      </c>
      <c r="AAX35" s="120">
        <v>4.6796177336752016E-2</v>
      </c>
      <c r="AAY35" s="120">
        <v>4.6796177336751968E-2</v>
      </c>
      <c r="AAZ35" s="120">
        <v>4.599777226248019E-2</v>
      </c>
      <c r="ABA35" s="120">
        <v>4.5997772262480169E-2</v>
      </c>
      <c r="ABB35" s="120">
        <v>4.5202206360286074E-2</v>
      </c>
      <c r="ABC35" s="120">
        <v>4.5202206360286101E-2</v>
      </c>
      <c r="ABD35" s="120">
        <v>4.4409576125627764E-2</v>
      </c>
      <c r="ABE35" s="120">
        <v>4.4409576125627785E-2</v>
      </c>
      <c r="ABF35" s="120">
        <v>4.3619979777865178E-2</v>
      </c>
      <c r="ABG35" s="120">
        <v>4.361997977786522E-2</v>
      </c>
      <c r="ABH35" s="120">
        <v>4.2833517274403071E-2</v>
      </c>
      <c r="ABI35" s="120">
        <v>4.2833517274403016E-2</v>
      </c>
      <c r="ABJ35" s="120">
        <v>4.2050290323870469E-2</v>
      </c>
      <c r="ABK35" s="120">
        <v>4.2050290323870511E-2</v>
      </c>
      <c r="ABL35" s="120">
        <v>4.1270402398245157E-2</v>
      </c>
      <c r="ABM35" s="120">
        <v>4.1270402398245157E-2</v>
      </c>
      <c r="ABN35" s="120">
        <v>4.0493958743824734E-2</v>
      </c>
      <c r="ABO35" s="120">
        <v>4.0493958743824741E-2</v>
      </c>
      <c r="ABP35" s="120">
        <v>3.9721066390942181E-2</v>
      </c>
      <c r="ABQ35" s="120">
        <v>3.9721066390942243E-2</v>
      </c>
      <c r="ABR35" s="120">
        <v>3.8951834162314097E-2</v>
      </c>
      <c r="ABS35" s="120">
        <v>3.8951834162314063E-2</v>
      </c>
      <c r="ABT35" s="120">
        <v>3.818637267990467E-2</v>
      </c>
      <c r="ABU35" s="120">
        <v>3.8186372679904622E-2</v>
      </c>
      <c r="ABV35" s="120">
        <v>3.7424794370182979E-2</v>
      </c>
      <c r="ABW35" s="120">
        <v>3.7424794370183055E-2</v>
      </c>
      <c r="ABX35" s="120">
        <v>3.6667213467639515E-2</v>
      </c>
      <c r="ABY35" s="120">
        <v>3.6667213467639494E-2</v>
      </c>
      <c r="ABZ35" s="120">
        <v>3.5913746016422228E-2</v>
      </c>
      <c r="ACA35" s="120">
        <v>3.5913746016422256E-2</v>
      </c>
      <c r="ACB35" s="120">
        <v>3.5164509869946001E-2</v>
      </c>
      <c r="ACC35" s="120">
        <v>3.5164509869946015E-2</v>
      </c>
      <c r="ACD35" s="120">
        <v>3.4419624688315775E-2</v>
      </c>
      <c r="ACE35" s="120">
        <v>3.4419624688315768E-2</v>
      </c>
      <c r="ACF35" s="120">
        <v>3.3679211933398408E-2</v>
      </c>
      <c r="ACG35" s="120">
        <v>3.3679211933398373E-2</v>
      </c>
      <c r="ACH35" s="120">
        <v>3.2943394861367159E-2</v>
      </c>
      <c r="ACI35" s="120">
        <v>3.294339486136711E-2</v>
      </c>
      <c r="ACJ35" s="120">
        <v>3.2212298512531615E-2</v>
      </c>
      <c r="ACK35" s="120">
        <v>3.2212298512531608E-2</v>
      </c>
      <c r="ACL35" s="120">
        <v>3.1486049698257308E-2</v>
      </c>
      <c r="ACM35" s="120">
        <v>3.1486049698257364E-2</v>
      </c>
      <c r="ACN35" s="120">
        <v>3.0764776984766096E-2</v>
      </c>
      <c r="ACO35" s="120">
        <v>3.0764776984766082E-2</v>
      </c>
      <c r="ACP35" s="120">
        <v>3.0048610673596925E-2</v>
      </c>
      <c r="ACQ35" s="120">
        <v>3.0048610673596945E-2</v>
      </c>
      <c r="ACR35" s="120">
        <v>2.9337682778496937E-2</v>
      </c>
      <c r="ACS35" s="120">
        <v>2.9337682778496917E-2</v>
      </c>
      <c r="ACT35" s="120">
        <v>2.863212699849569E-2</v>
      </c>
      <c r="ACU35" s="120">
        <v>2.8632126998495652E-2</v>
      </c>
      <c r="ACV35" s="120">
        <v>2.7932078686906177E-2</v>
      </c>
      <c r="ACW35" s="120">
        <v>2.7932078686906173E-2</v>
      </c>
      <c r="ACX35" s="120">
        <v>2.7237674815980467E-2</v>
      </c>
      <c r="ACY35" s="120">
        <v>2.723767481598045E-2</v>
      </c>
      <c r="ACZ35" s="120">
        <v>2.6549053936933048E-2</v>
      </c>
      <c r="ADA35" s="120">
        <v>2.6549053936933027E-2</v>
      </c>
      <c r="ADB35" s="120">
        <v>2.5866356135032038E-2</v>
      </c>
      <c r="ADC35" s="120">
        <v>2.5866356135032069E-2</v>
      </c>
      <c r="ADD35" s="120">
        <v>2.5189722979441009E-2</v>
      </c>
      <c r="ADE35" s="120">
        <v>2.518972297944104E-2</v>
      </c>
      <c r="ADF35" s="120">
        <v>2.4519297467479266E-2</v>
      </c>
      <c r="ADG35" s="120">
        <v>2.4519297467479297E-2</v>
      </c>
      <c r="ADH35" s="120">
        <v>2.3855223962952136E-2</v>
      </c>
      <c r="ADI35" s="120">
        <v>2.3855223962952105E-2</v>
      </c>
      <c r="ADJ35" s="120">
        <v>2.319764812818537E-2</v>
      </c>
      <c r="ADK35" s="120">
        <v>2.3197648128185363E-2</v>
      </c>
      <c r="ADL35" s="120">
        <v>2.2546716849381108E-2</v>
      </c>
      <c r="ADM35" s="120">
        <v>2.2546716849381133E-2</v>
      </c>
      <c r="ADN35" s="120">
        <v>2.1902578154894312E-2</v>
      </c>
      <c r="ADO35" s="120">
        <v>2.1902578154894312E-2</v>
      </c>
      <c r="ADP35" s="120">
        <v>2.1265381126011406E-2</v>
      </c>
      <c r="ADQ35" s="120">
        <v>2.1265381126011444E-2</v>
      </c>
      <c r="ADR35" s="120">
        <v>2.0635275799794288E-2</v>
      </c>
      <c r="ADS35" s="120">
        <v>2.0635275799794291E-2</v>
      </c>
      <c r="ADT35" s="120">
        <v>2.0012413063533671E-2</v>
      </c>
      <c r="ADU35" s="120">
        <v>2.0012413063533668E-2</v>
      </c>
      <c r="ADV35" s="120">
        <v>1.9396944540338364E-2</v>
      </c>
      <c r="ADW35" s="120">
        <v>1.9396944540338378E-2</v>
      </c>
      <c r="ADX35" s="120">
        <v>1.8789022465367185E-2</v>
      </c>
      <c r="ADY35" s="120">
        <v>1.8789022465367143E-2</v>
      </c>
      <c r="ADZ35" s="120">
        <v>1.8188799552192492E-2</v>
      </c>
      <c r="AEA35" s="120">
        <v>1.8188799552192519E-2</v>
      </c>
      <c r="AEB35" s="120">
        <v>1.7596428848766322E-2</v>
      </c>
      <c r="AEC35" s="120">
        <v>1.7596428848766315E-2</v>
      </c>
      <c r="AED35" s="120">
        <v>1.7012063582441079E-2</v>
      </c>
      <c r="AEE35" s="120">
        <v>1.7012063582441082E-2</v>
      </c>
      <c r="AEF35" s="120">
        <v>1.6435856993481664E-2</v>
      </c>
      <c r="AEG35" s="120">
        <v>1.643585699348165E-2</v>
      </c>
      <c r="AEH35" s="120">
        <v>1.5867962156487711E-2</v>
      </c>
      <c r="AEI35" s="120">
        <v>1.5867962156487735E-2</v>
      </c>
      <c r="AEJ35" s="120">
        <v>1.5308531789131555E-2</v>
      </c>
      <c r="AEK35" s="120">
        <v>1.5308531789131549E-2</v>
      </c>
      <c r="AEL35" s="120">
        <v>1.4757718047602109E-2</v>
      </c>
      <c r="AEM35" s="120">
        <v>1.4757718047602123E-2</v>
      </c>
      <c r="AEN35" s="120">
        <v>1.4215672308135517E-2</v>
      </c>
      <c r="AEO35" s="120">
        <v>1.4215672308135521E-2</v>
      </c>
      <c r="AEP35" s="120">
        <v>1.3682544934001659E-2</v>
      </c>
      <c r="AEQ35" s="120">
        <v>1.3682544934001666E-2</v>
      </c>
      <c r="AER35" s="120">
        <v>1.315848502731117E-2</v>
      </c>
      <c r="AES35" s="120">
        <v>1.3158485027311161E-2</v>
      </c>
      <c r="AET35" s="120">
        <v>1.2643640165002905E-2</v>
      </c>
      <c r="AEU35" s="120">
        <v>1.2643640165002917E-2</v>
      </c>
      <c r="AEV35" s="120">
        <v>1.2138156118372989E-2</v>
      </c>
      <c r="AEW35" s="120">
        <v>1.2138156118372991E-2</v>
      </c>
      <c r="AEX35" s="120">
        <v>1.1642176555511344E-2</v>
      </c>
      <c r="AEY35" s="120">
        <v>1.1642176555511325E-2</v>
      </c>
      <c r="AEZ35" s="120">
        <v>1.1155842726022358E-2</v>
      </c>
      <c r="AFA35" s="120">
        <v>1.1155842726022347E-2</v>
      </c>
      <c r="AFB35" s="120">
        <v>1.0679293127422487E-2</v>
      </c>
      <c r="AFC35" s="120">
        <v>1.0679293127422492E-2</v>
      </c>
      <c r="AFD35" s="120">
        <v>1.0212663152631521E-2</v>
      </c>
      <c r="AFE35" s="120">
        <v>1.0212663152631528E-2</v>
      </c>
      <c r="AFF35" s="120">
        <v>9.7560847180058283E-3</v>
      </c>
      <c r="AFG35" s="120">
        <v>9.7560847180058127E-3</v>
      </c>
      <c r="AFH35" s="120">
        <v>9.3096858714033608E-3</v>
      </c>
      <c r="AFI35" s="120">
        <v>9.3096858714033608E-3</v>
      </c>
      <c r="AFJ35" s="120">
        <v>8.873590379821765E-3</v>
      </c>
      <c r="AFK35" s="120">
        <v>8.8735903798217615E-3</v>
      </c>
      <c r="AFL35" s="120">
        <v>8.4479172962150916E-3</v>
      </c>
      <c r="AFM35" s="120">
        <v>8.4479172962150847E-3</v>
      </c>
      <c r="AFN35" s="120">
        <v>8.0327805051720845E-3</v>
      </c>
      <c r="AFO35" s="120">
        <v>8.0327805051720897E-3</v>
      </c>
      <c r="AFP35" s="120">
        <v>7.6282882472327399E-3</v>
      </c>
      <c r="AFQ35" s="120">
        <v>7.6282882472327364E-3</v>
      </c>
      <c r="AFR35" s="120">
        <v>7.2345426217299462E-3</v>
      </c>
      <c r="AFS35" s="120">
        <v>7.2345426217299506E-3</v>
      </c>
      <c r="AFT35" s="120">
        <v>6.8516390681737345E-3</v>
      </c>
      <c r="AFU35" s="120">
        <v>6.8516390681737354E-3</v>
      </c>
      <c r="AFV35" s="120">
        <v>6.4796658263476673E-3</v>
      </c>
      <c r="AFW35" s="120">
        <v>6.479665826347669E-3</v>
      </c>
      <c r="AFX35" s="120">
        <v>6.1187033754636893E-3</v>
      </c>
      <c r="AFY35" s="120">
        <v>6.1187033754636858E-3</v>
      </c>
      <c r="AFZ35" s="120">
        <v>5.7688238529252367E-3</v>
      </c>
      <c r="AGA35" s="120">
        <v>5.7688238529252237E-3</v>
      </c>
      <c r="AGB35" s="120">
        <v>5.4300904534823925E-3</v>
      </c>
      <c r="AGC35" s="120">
        <v>5.4300904534823908E-3</v>
      </c>
      <c r="AGD35" s="120">
        <v>5.1025568098297478E-3</v>
      </c>
      <c r="AGE35" s="120">
        <v>5.1025568098297495E-3</v>
      </c>
      <c r="AGF35" s="120">
        <v>4.7862663560003247E-3</v>
      </c>
      <c r="AGG35" s="120">
        <v>4.7862663560003264E-3</v>
      </c>
      <c r="AGH35" s="120">
        <v>4.4812516752525209E-3</v>
      </c>
      <c r="AGI35" s="120">
        <v>4.4812516752525287E-3</v>
      </c>
      <c r="AGJ35" s="120">
        <v>4.18753383453242E-3</v>
      </c>
      <c r="AGK35" s="120">
        <v>4.1875338345324148E-3</v>
      </c>
      <c r="AGL35" s="120">
        <v>3.9051217080269887E-3</v>
      </c>
      <c r="AGM35" s="120">
        <v>3.9051217080269883E-3</v>
      </c>
      <c r="AGN35" s="120">
        <v>3.6340112928066491E-3</v>
      </c>
      <c r="AGO35" s="120">
        <v>3.6340112928066452E-3</v>
      </c>
      <c r="AGP35" s="120">
        <v>3.3741850200922027E-3</v>
      </c>
      <c r="AGQ35" s="120">
        <v>3.3741850200922018E-3</v>
      </c>
      <c r="AGR35" s="120">
        <v>3.125611066274838E-3</v>
      </c>
      <c r="AGS35" s="120">
        <v>3.1256110662748358E-3</v>
      </c>
      <c r="AGT35" s="120">
        <v>2.8882426684708213E-3</v>
      </c>
      <c r="AGU35" s="120">
        <v>2.8882426684708248E-3</v>
      </c>
      <c r="AGV35" s="120">
        <v>2.6620174501073889E-3</v>
      </c>
      <c r="AGW35" s="120">
        <v>2.662017450107388E-3</v>
      </c>
      <c r="AGX35" s="120">
        <v>2.4468567628141572E-3</v>
      </c>
      <c r="AGY35" s="120">
        <v>2.4468567628141585E-3</v>
      </c>
      <c r="AGZ35" s="120">
        <v>2.2426650517358804E-3</v>
      </c>
      <c r="AHA35" s="120">
        <v>2.2426650517358799E-3</v>
      </c>
      <c r="AHB35" s="120">
        <v>2.0493292522852603E-3</v>
      </c>
      <c r="AHC35" s="120">
        <v>2.0493292522852616E-3</v>
      </c>
      <c r="AHD35" s="120">
        <v>1.866718227316906E-3</v>
      </c>
      <c r="AHE35" s="120">
        <v>1.8667182273169065E-3</v>
      </c>
      <c r="AHF35" s="120">
        <v>1.6946822547182477E-3</v>
      </c>
      <c r="AHG35" s="120">
        <v>1.6946822547182477E-3</v>
      </c>
      <c r="AHH35" s="120">
        <v>1.5330525764724041E-3</v>
      </c>
      <c r="AHI35" s="120">
        <v>1.5330525764724041E-3</v>
      </c>
      <c r="AHJ35" s="120">
        <v>1.38164102133835E-3</v>
      </c>
      <c r="AHK35" s="120">
        <v>1.3816410213383496E-3</v>
      </c>
      <c r="AHL35" s="120">
        <v>1.2402397143976497E-3</v>
      </c>
      <c r="AHM35" s="120">
        <v>1.2402397143976495E-3</v>
      </c>
      <c r="AHN35" s="120">
        <v>1.1086208878113377E-3</v>
      </c>
      <c r="AHO35" s="120">
        <v>1.1086208878113384E-3</v>
      </c>
      <c r="AHP35" s="120">
        <v>9.865368081846031E-4</v>
      </c>
      <c r="AHQ35" s="120">
        <v>9.8653680818460376E-4</v>
      </c>
      <c r="AHR35" s="120">
        <v>8.7371983691237232E-4</v>
      </c>
      <c r="AHS35" s="120">
        <v>8.7371983691237264E-4</v>
      </c>
      <c r="AHT35" s="120">
        <v>7.6988264072726459E-4</v>
      </c>
      <c r="AHU35" s="120">
        <v>7.6988264072726438E-4</v>
      </c>
      <c r="AHV35" s="120">
        <v>6.7471857033333843E-4</v>
      </c>
      <c r="AHW35" s="120">
        <v>6.7471857033333854E-4</v>
      </c>
      <c r="AHX35" s="120">
        <v>5.8790222541256379E-4</v>
      </c>
      <c r="AHY35" s="120">
        <v>5.8790222541256444E-4</v>
      </c>
      <c r="AHZ35" s="120">
        <v>5.0909022434973391E-4</v>
      </c>
      <c r="AIA35" s="120">
        <v>5.0909022434973391E-4</v>
      </c>
      <c r="AIB35" s="120">
        <v>4.3792219663413377E-4</v>
      </c>
      <c r="AIC35" s="120">
        <v>4.3792219663413398E-4</v>
      </c>
      <c r="AID35" s="120">
        <v>3.7402201494492117E-4</v>
      </c>
      <c r="AIE35" s="120">
        <v>3.7402201494492144E-4</v>
      </c>
      <c r="AIF35" s="120">
        <v>3.1699928227764082E-4</v>
      </c>
      <c r="AIG35" s="120">
        <v>3.1699928227764098E-4</v>
      </c>
      <c r="AIH35" s="120">
        <v>2.6645108697203522E-4</v>
      </c>
      <c r="AII35" s="120">
        <v>2.6645108697203522E-4</v>
      </c>
      <c r="AIJ35" s="120">
        <v>2.2196403499337805E-4</v>
      </c>
      <c r="AIK35" s="120">
        <v>2.219640349933781E-4</v>
      </c>
      <c r="AIL35" s="120">
        <v>1.8311656412975101E-4</v>
      </c>
      <c r="AIM35" s="120">
        <v>1.8311656412975106E-4</v>
      </c>
      <c r="AIN35" s="120">
        <v>1.494815387237752E-4</v>
      </c>
      <c r="AIO35" s="120">
        <v>1.4948153872377523E-4</v>
      </c>
      <c r="AIP35" s="120">
        <v>1.2062911599790325E-4</v>
      </c>
      <c r="AIQ35" s="120">
        <v>1.2062911599790323E-4</v>
      </c>
      <c r="AIR35" s="120">
        <v>9.6129865823654025E-5</v>
      </c>
      <c r="AIS35" s="120">
        <v>9.6129865823653917E-5</v>
      </c>
      <c r="AIT35" s="120">
        <v>7.5558114844313974E-5</v>
      </c>
      <c r="AIU35" s="120">
        <v>7.5558114844313988E-5</v>
      </c>
      <c r="AIV35" s="120">
        <v>5.8495473186958449E-5</v>
      </c>
      <c r="AIW35" s="120">
        <v>5.8495473186958408E-5</v>
      </c>
      <c r="AIX35" s="120">
        <v>4.4534487714935838E-5</v>
      </c>
      <c r="AIY35" s="120">
        <v>4.4534487714935838E-5</v>
      </c>
      <c r="AIZ35" s="120">
        <v>3.3282350170320621E-5</v>
      </c>
      <c r="AJA35" s="120">
        <v>3.3282350170320621E-5</v>
      </c>
      <c r="AJB35" s="120">
        <v>2.4364572162933269E-5</v>
      </c>
      <c r="AJC35" s="120">
        <v>2.4364572162933276E-5</v>
      </c>
      <c r="AJD35" s="120">
        <v>1.7428522601632003E-5</v>
      </c>
      <c r="AJE35" s="120">
        <v>1.7428522601631996E-5</v>
      </c>
      <c r="AJF35" s="120">
        <v>1.2146708022957305E-5</v>
      </c>
      <c r="AJG35" s="120">
        <v>1.2146708022957309E-5</v>
      </c>
      <c r="AJH35" s="120">
        <v>8.219663963332513E-6</v>
      </c>
      <c r="AJI35" s="120">
        <v>8.2196639633325147E-6</v>
      </c>
      <c r="AJJ35" s="120">
        <v>5.3783181101496619E-6</v>
      </c>
      <c r="AJK35" s="120">
        <v>5.3783181101496602E-6</v>
      </c>
      <c r="AJL35" s="120">
        <v>3.3856859533720751E-6</v>
      </c>
      <c r="AJM35" s="120">
        <v>3.3856859533720751E-6</v>
      </c>
      <c r="AJN35" s="120">
        <v>2.0377698612961126E-6</v>
      </c>
      <c r="AJO35" s="120">
        <v>2.0377698612961126E-6</v>
      </c>
      <c r="AJP35" s="120">
        <v>1.1635558045952619E-6</v>
      </c>
      <c r="AJQ35" s="120">
        <v>1.1635558045952621E-6</v>
      </c>
      <c r="AJR35" s="120">
        <v>6.2404084388845149E-7</v>
      </c>
      <c r="AJS35" s="120">
        <v>6.2404084388845149E-7</v>
      </c>
      <c r="AJT35" s="120">
        <v>3.1028037028590916E-7</v>
      </c>
      <c r="AJU35" s="120">
        <v>3.1028037028590916E-7</v>
      </c>
      <c r="AJV35" s="120">
        <v>1.4051624930289108E-7</v>
      </c>
      <c r="AJW35" s="120">
        <v>1.4051624930289108E-7</v>
      </c>
      <c r="AJX35" s="120">
        <v>5.65314621780999E-8</v>
      </c>
      <c r="AJY35" s="120">
        <v>5.65314621780999E-8</v>
      </c>
      <c r="AJZ35" s="120">
        <v>1.946500560734421E-8</v>
      </c>
      <c r="AKA35" s="120">
        <v>1.946500560734421E-8</v>
      </c>
      <c r="AKB35" s="120">
        <v>5.398760549724102E-9</v>
      </c>
      <c r="AKC35" s="120">
        <v>5.398760549724102E-9</v>
      </c>
      <c r="AKD35" s="120">
        <v>1.076841726899147E-9</v>
      </c>
      <c r="AKE35" s="120">
        <v>1.076841726899147E-9</v>
      </c>
      <c r="AKF35" s="120">
        <v>1.1641532182693481E-10</v>
      </c>
      <c r="AKG35" s="120" t="s">
        <v>105</v>
      </c>
      <c r="AKH35" s="120" t="s">
        <v>105</v>
      </c>
      <c r="AKI35" s="120" t="s">
        <v>105</v>
      </c>
      <c r="AKJ35" s="120" t="s">
        <v>105</v>
      </c>
      <c r="AKK35" s="120" t="s">
        <v>105</v>
      </c>
      <c r="AKL35" s="120" t="s">
        <v>105</v>
      </c>
      <c r="AKM35" s="120" t="s">
        <v>105</v>
      </c>
      <c r="AKN35" s="120" t="s">
        <v>105</v>
      </c>
      <c r="AKO35" s="120" t="s">
        <v>105</v>
      </c>
      <c r="AKP35" s="120" t="s">
        <v>105</v>
      </c>
      <c r="AKQ35" s="120" t="s">
        <v>105</v>
      </c>
      <c r="AKR35" s="120" t="s">
        <v>105</v>
      </c>
      <c r="AKS35" s="120" t="s">
        <v>105</v>
      </c>
      <c r="AKT35" s="120" t="s">
        <v>105</v>
      </c>
      <c r="AKU35" s="120" t="s">
        <v>105</v>
      </c>
      <c r="AKV35" s="120" t="s">
        <v>105</v>
      </c>
      <c r="AKW35" s="120" t="s">
        <v>105</v>
      </c>
      <c r="AKX35" s="120" t="s">
        <v>105</v>
      </c>
      <c r="AKY35" s="120" t="s">
        <v>105</v>
      </c>
      <c r="AKZ35" s="120" t="s">
        <v>105</v>
      </c>
      <c r="ALA35" s="120" t="s">
        <v>105</v>
      </c>
      <c r="ALB35" s="120" t="s">
        <v>105</v>
      </c>
      <c r="ALC35" s="120" t="s">
        <v>105</v>
      </c>
      <c r="ALD35" s="120" t="s">
        <v>105</v>
      </c>
      <c r="ALE35" s="120" t="s">
        <v>105</v>
      </c>
      <c r="ALF35" s="120" t="s">
        <v>105</v>
      </c>
      <c r="ALG35" s="120" t="s">
        <v>105</v>
      </c>
      <c r="ALH35" s="120" t="s">
        <v>105</v>
      </c>
      <c r="ALI35" s="120" t="s">
        <v>105</v>
      </c>
      <c r="ALJ35" s="120" t="s">
        <v>105</v>
      </c>
      <c r="ALK35" s="120" t="s">
        <v>105</v>
      </c>
      <c r="ALL35" s="120" t="s">
        <v>105</v>
      </c>
      <c r="ALM35" s="120" t="s">
        <v>105</v>
      </c>
      <c r="ALN35" s="120"/>
    </row>
    <row r="36" spans="1:1002" hidden="1">
      <c r="A36" s="119">
        <v>35</v>
      </c>
      <c r="B36" s="120">
        <v>0.28252665639932023</v>
      </c>
      <c r="C36" s="120">
        <v>0.28204527333377943</v>
      </c>
      <c r="D36" s="120">
        <v>0.28204536931749025</v>
      </c>
      <c r="E36" s="120">
        <v>0.2815630968779993</v>
      </c>
      <c r="F36" s="120">
        <v>0.28156319112243766</v>
      </c>
      <c r="G36" s="120">
        <v>0.28108002699966517</v>
      </c>
      <c r="H36" s="120">
        <v>0.2810801195289086</v>
      </c>
      <c r="I36" s="120">
        <v>0.28059606140863896</v>
      </c>
      <c r="J36" s="120">
        <v>0.28059615224655354</v>
      </c>
      <c r="K36" s="120">
        <v>0.28011119780971738</v>
      </c>
      <c r="L36" s="120">
        <v>0.28011128697995918</v>
      </c>
      <c r="M36" s="120">
        <v>0.27962543390266598</v>
      </c>
      <c r="N36" s="120">
        <v>0.27962552142868002</v>
      </c>
      <c r="O36" s="120">
        <v>0.27913876738224863</v>
      </c>
      <c r="P36" s="120">
        <v>0.27913885328727117</v>
      </c>
      <c r="Q36" s="120">
        <v>0.27865119593826332</v>
      </c>
      <c r="R36" s="120">
        <v>0.2786512802453201</v>
      </c>
      <c r="S36" s="120">
        <v>0.27816271725557562</v>
      </c>
      <c r="T36" s="120">
        <v>0.27816279998748317</v>
      </c>
      <c r="U36" s="120">
        <v>0.27767332901415226</v>
      </c>
      <c r="V36" s="120">
        <v>0.27767341019351965</v>
      </c>
      <c r="W36" s="120">
        <v>0.27718302888910173</v>
      </c>
      <c r="X36" s="120">
        <v>0.27718310853832856</v>
      </c>
      <c r="Y36" s="120">
        <v>0.27669181455070829</v>
      </c>
      <c r="Z36" s="120">
        <v>0.2766918926919853</v>
      </c>
      <c r="AA36" s="120">
        <v>0.27619968366447023</v>
      </c>
      <c r="AB36" s="120">
        <v>0.27619976031978227</v>
      </c>
      <c r="AC36" s="120">
        <v>0.27570663389114175</v>
      </c>
      <c r="AD36" s="120">
        <v>0.27570670908226519</v>
      </c>
      <c r="AE36" s="120">
        <v>0.27521266288677121</v>
      </c>
      <c r="AF36" s="120">
        <v>0.27521273663527618</v>
      </c>
      <c r="AG36" s="120">
        <v>0.27471776830274403</v>
      </c>
      <c r="AH36" s="120">
        <v>0.27471784062999383</v>
      </c>
      <c r="AI36" s="120">
        <v>0.27422194778582576</v>
      </c>
      <c r="AJ36" s="120">
        <v>0.27422201871297802</v>
      </c>
      <c r="AK36" s="120">
        <v>0.2737251989782048</v>
      </c>
      <c r="AL36" s="120">
        <v>0.27372526852621182</v>
      </c>
      <c r="AM36" s="120">
        <v>0.27322751951753832</v>
      </c>
      <c r="AN36" s="120">
        <v>0.27322758770714706</v>
      </c>
      <c r="AO36" s="120">
        <v>0.27272890703699793</v>
      </c>
      <c r="AP36" s="120">
        <v>0.272728973888751</v>
      </c>
      <c r="AQ36" s="120">
        <v>0.27222935916531765</v>
      </c>
      <c r="AR36" s="120">
        <v>0.27222942469955413</v>
      </c>
      <c r="AS36" s="120">
        <v>0.27172887352684266</v>
      </c>
      <c r="AT36" s="120">
        <v>0.27172893776369883</v>
      </c>
      <c r="AU36" s="120">
        <v>0.27122744774157936</v>
      </c>
      <c r="AV36" s="120">
        <v>0.27122751070098766</v>
      </c>
      <c r="AW36" s="120">
        <v>0.27072507942524593</v>
      </c>
      <c r="AX36" s="120">
        <v>0.27072514112693702</v>
      </c>
      <c r="AY36" s="120">
        <v>0.27022176618932459</v>
      </c>
      <c r="AZ36" s="120">
        <v>0.2702218266528274</v>
      </c>
      <c r="BA36" s="120">
        <v>0.26971750564111679</v>
      </c>
      <c r="BB36" s="120">
        <v>0.26971756488575899</v>
      </c>
      <c r="BC36" s="120">
        <v>0.26921229538379693</v>
      </c>
      <c r="BD36" s="120">
        <v>0.2692123534287062</v>
      </c>
      <c r="BE36" s="120">
        <v>0.26870613301646917</v>
      </c>
      <c r="BF36" s="120">
        <v>0.26870618988057277</v>
      </c>
      <c r="BG36" s="120">
        <v>0.26819901613422648</v>
      </c>
      <c r="BH36" s="120">
        <v>0.26819907183625297</v>
      </c>
      <c r="BI36" s="120">
        <v>0.267690942328208</v>
      </c>
      <c r="BJ36" s="120">
        <v>0.26769099688668746</v>
      </c>
      <c r="BK36" s="120">
        <v>0.26718190918566159</v>
      </c>
      <c r="BL36" s="120">
        <v>0.26718196261892518</v>
      </c>
      <c r="BM36" s="120">
        <v>0.2666719142900042</v>
      </c>
      <c r="BN36" s="120">
        <v>0.26667196661618753</v>
      </c>
      <c r="BO36" s="120">
        <v>0.26616095522088667</v>
      </c>
      <c r="BP36" s="120">
        <v>0.26616100645792762</v>
      </c>
      <c r="BQ36" s="120">
        <v>0.26564902955425973</v>
      </c>
      <c r="BR36" s="120">
        <v>0.26564907971990087</v>
      </c>
      <c r="BS36" s="120">
        <v>0.2651361348624382</v>
      </c>
      <c r="BT36" s="120">
        <v>0.26513618397422706</v>
      </c>
      <c r="BU36" s="120">
        <v>0.26462226871417227</v>
      </c>
      <c r="BV36" s="120">
        <v>0.26462231678946163</v>
      </c>
      <c r="BW36" s="120">
        <v>0.26410742867471437</v>
      </c>
      <c r="BX36" s="120">
        <v>0.26410747573066368</v>
      </c>
      <c r="BY36" s="120">
        <v>0.26359161230589367</v>
      </c>
      <c r="BZ36" s="120">
        <v>0.26359165835946946</v>
      </c>
      <c r="CA36" s="120">
        <v>0.26307481716618653</v>
      </c>
      <c r="CB36" s="120">
        <v>0.26307486223416376</v>
      </c>
      <c r="CC36" s="120">
        <v>0.26255704081079301</v>
      </c>
      <c r="CD36" s="120">
        <v>0.2625570849097551</v>
      </c>
      <c r="CE36" s="120">
        <v>0.2620382807917131</v>
      </c>
      <c r="CF36" s="120">
        <v>0.2620383239380521</v>
      </c>
      <c r="CG36" s="120">
        <v>0.26151853465782349</v>
      </c>
      <c r="CH36" s="120">
        <v>0.26151857686774344</v>
      </c>
      <c r="CI36" s="120">
        <v>0.26099779995496125</v>
      </c>
      <c r="CJ36" s="120">
        <v>0.26099784124447573</v>
      </c>
      <c r="CK36" s="120">
        <v>0.26047607422600155</v>
      </c>
      <c r="CL36" s="120">
        <v>0.2604761146109375</v>
      </c>
      <c r="CM36" s="120">
        <v>0.25995335501094408</v>
      </c>
      <c r="CN36" s="120">
        <v>0.25995339450693955</v>
      </c>
      <c r="CO36" s="120">
        <v>0.25942963984699707</v>
      </c>
      <c r="CP36" s="120">
        <v>0.2594296784695056</v>
      </c>
      <c r="CQ36" s="120">
        <v>0.25890492626866579</v>
      </c>
      <c r="CR36" s="120">
        <v>0.25890496403295443</v>
      </c>
      <c r="CS36" s="120">
        <v>0.25837921180784168</v>
      </c>
      <c r="CT36" s="120">
        <v>0.25837924872899382</v>
      </c>
      <c r="CU36" s="120">
        <v>0.25785249399389293</v>
      </c>
      <c r="CV36" s="120">
        <v>0.25785253008680725</v>
      </c>
      <c r="CW36" s="120">
        <v>0.25732477035375911</v>
      </c>
      <c r="CX36" s="120">
        <v>0.25732480563315274</v>
      </c>
      <c r="CY36" s="120">
        <v>0.25679603841204535</v>
      </c>
      <c r="CZ36" s="120">
        <v>0.25679607289245315</v>
      </c>
      <c r="DA36" s="120">
        <v>0.25626629569112164</v>
      </c>
      <c r="DB36" s="120">
        <v>0.25626632938689781</v>
      </c>
      <c r="DC36" s="120">
        <v>0.25573553971122065</v>
      </c>
      <c r="DD36" s="120">
        <v>0.25573557263653818</v>
      </c>
      <c r="DE36" s="120">
        <v>0.25520376799053918</v>
      </c>
      <c r="DF36" s="120">
        <v>0.25520380015939392</v>
      </c>
      <c r="DG36" s="120">
        <v>0.25467097804534405</v>
      </c>
      <c r="DH36" s="120">
        <v>0.25467100947155297</v>
      </c>
      <c r="DI36" s="120">
        <v>0.25413716739007741</v>
      </c>
      <c r="DJ36" s="120">
        <v>0.25413719808728014</v>
      </c>
      <c r="DK36" s="120">
        <v>0.25360233353746359</v>
      </c>
      <c r="DL36" s="120">
        <v>0.25360236351912518</v>
      </c>
      <c r="DM36" s="120">
        <v>0.25306647399862375</v>
      </c>
      <c r="DN36" s="120">
        <v>0.25306650327803276</v>
      </c>
      <c r="DO36" s="120">
        <v>0.25252958628318356</v>
      </c>
      <c r="DP36" s="120">
        <v>0.2525296148734551</v>
      </c>
      <c r="DQ36" s="120">
        <v>0.25199166789939403</v>
      </c>
      <c r="DR36" s="120">
        <v>0.25199169581347081</v>
      </c>
      <c r="DS36" s="120">
        <v>0.25145271635424654</v>
      </c>
      <c r="DT36" s="120">
        <v>0.25145274360489811</v>
      </c>
      <c r="DU36" s="120">
        <v>0.25091272915359281</v>
      </c>
      <c r="DV36" s="120">
        <v>0.25091275575341887</v>
      </c>
      <c r="DW36" s="120">
        <v>0.25037170380226931</v>
      </c>
      <c r="DX36" s="120">
        <v>0.2503717297637002</v>
      </c>
      <c r="DY36" s="120">
        <v>0.24982963780422326</v>
      </c>
      <c r="DZ36" s="120">
        <v>0.24982966313951888</v>
      </c>
      <c r="EA36" s="120">
        <v>0.24928652866263851</v>
      </c>
      <c r="EB36" s="120">
        <v>0.24928655338389211</v>
      </c>
      <c r="EC36" s="120">
        <v>0.24874237388006795</v>
      </c>
      <c r="ED36" s="120">
        <v>0.2487423979992065</v>
      </c>
      <c r="EE36" s="120">
        <v>0.24819717095856697</v>
      </c>
      <c r="EF36" s="120">
        <v>0.24819719448735122</v>
      </c>
      <c r="EG36" s="120">
        <v>0.24765091739982864</v>
      </c>
      <c r="EH36" s="120">
        <v>0.24765094034985549</v>
      </c>
      <c r="EI36" s="120">
        <v>0.24710361070532416</v>
      </c>
      <c r="EJ36" s="120">
        <v>0.24710363308802713</v>
      </c>
      <c r="EK36" s="120">
        <v>0.24655524837644419</v>
      </c>
      <c r="EL36" s="120">
        <v>0.24655527020309431</v>
      </c>
      <c r="EM36" s="120">
        <v>0.24600582791464262</v>
      </c>
      <c r="EN36" s="120">
        <v>0.24600584919635074</v>
      </c>
      <c r="EO36" s="120">
        <v>0.24545534682158646</v>
      </c>
      <c r="EP36" s="120">
        <v>0.24545536756930236</v>
      </c>
      <c r="EQ36" s="120">
        <v>0.24490380259930469</v>
      </c>
      <c r="ER36" s="120">
        <v>0.2449038228238202</v>
      </c>
      <c r="ES36" s="120">
        <v>0.24435119275034289</v>
      </c>
      <c r="ET36" s="120">
        <v>0.24435121246229205</v>
      </c>
      <c r="EU36" s="120">
        <v>0.24379751477792033</v>
      </c>
      <c r="EV36" s="120">
        <v>0.24379753398778126</v>
      </c>
      <c r="EW36" s="120">
        <v>0.24324276618609025</v>
      </c>
      <c r="EX36" s="120">
        <v>0.24324278490418505</v>
      </c>
      <c r="EY36" s="120">
        <v>0.24268694447990266</v>
      </c>
      <c r="EZ36" s="120">
        <v>0.24268696271639978</v>
      </c>
      <c r="FA36" s="120">
        <v>0.24213004716557163</v>
      </c>
      <c r="FB36" s="120">
        <v>0.2421300649304865</v>
      </c>
      <c r="FC36" s="120">
        <v>0.24157207175064438</v>
      </c>
      <c r="FD36" s="120">
        <v>0.24157208905384109</v>
      </c>
      <c r="FE36" s="120">
        <v>0.24101301574417597</v>
      </c>
      <c r="FF36" s="120">
        <v>0.24101303259536808</v>
      </c>
      <c r="FG36" s="120">
        <v>0.24045287665690551</v>
      </c>
      <c r="FH36" s="120">
        <v>0.24045289306565695</v>
      </c>
      <c r="FI36" s="120">
        <v>0.23989165200143639</v>
      </c>
      <c r="FJ36" s="120">
        <v>0.23989166797716324</v>
      </c>
      <c r="FK36" s="120">
        <v>0.23932933929242103</v>
      </c>
      <c r="FL36" s="120">
        <v>0.23932935484439261</v>
      </c>
      <c r="FM36" s="120">
        <v>0.23876593604674701</v>
      </c>
      <c r="FN36" s="120">
        <v>0.2387659511840875</v>
      </c>
      <c r="FO36" s="120">
        <v>0.23820143978373176</v>
      </c>
      <c r="FP36" s="120">
        <v>0.23820145451541985</v>
      </c>
      <c r="FQ36" s="120">
        <v>0.23763584802531335</v>
      </c>
      <c r="FR36" s="120">
        <v>0.23763586236018558</v>
      </c>
      <c r="FS36" s="120">
        <v>0.23706915829625386</v>
      </c>
      <c r="FT36" s="120">
        <v>0.2370691722430045</v>
      </c>
      <c r="FU36" s="120">
        <v>0.23650136812433867</v>
      </c>
      <c r="FV36" s="120">
        <v>0.23650138169152154</v>
      </c>
      <c r="FW36" s="120">
        <v>0.23593247504058645</v>
      </c>
      <c r="FX36" s="120">
        <v>0.23593248823661619</v>
      </c>
      <c r="FY36" s="120">
        <v>0.23536247657945875</v>
      </c>
      <c r="FZ36" s="120">
        <v>0.23536248941261143</v>
      </c>
      <c r="GA36" s="120">
        <v>0.23479137027907571</v>
      </c>
      <c r="GB36" s="120">
        <v>0.23479138275749084</v>
      </c>
      <c r="GC36" s="120">
        <v>0.23421915368143487</v>
      </c>
      <c r="GD36" s="120">
        <v>0.23421916581311625</v>
      </c>
      <c r="GE36" s="120">
        <v>0.23364582433263564</v>
      </c>
      <c r="GF36" s="120">
        <v>0.23364583612545309</v>
      </c>
      <c r="GG36" s="120">
        <v>0.23307137978310752</v>
      </c>
      <c r="GH36" s="120">
        <v>0.23307139124479748</v>
      </c>
      <c r="GI36" s="120">
        <v>0.23249581758784232</v>
      </c>
      <c r="GJ36" s="120">
        <v>0.23249582872600952</v>
      </c>
      <c r="GK36" s="120">
        <v>0.23191913530663094</v>
      </c>
      <c r="GL36" s="120">
        <v>0.2319191461287507</v>
      </c>
      <c r="GM36" s="120">
        <v>0.23134133050430636</v>
      </c>
      <c r="GN36" s="120">
        <v>0.23134134101772327</v>
      </c>
      <c r="GO36" s="120">
        <v>0.23076240075098878</v>
      </c>
      <c r="GP36" s="120">
        <v>0.23076241096292086</v>
      </c>
      <c r="GQ36" s="120">
        <v>0.230182343622338</v>
      </c>
      <c r="GR36" s="120">
        <v>0.23018235353987529</v>
      </c>
      <c r="GS36" s="120">
        <v>0.22960115669980818</v>
      </c>
      <c r="GT36" s="120">
        <v>0.22960116632991726</v>
      </c>
      <c r="GU36" s="120">
        <v>0.22901883757091041</v>
      </c>
      <c r="GV36" s="120">
        <v>0.22901884692043234</v>
      </c>
      <c r="GW36" s="120">
        <v>0.22843538382947773</v>
      </c>
      <c r="GX36" s="120">
        <v>0.22843539290513187</v>
      </c>
      <c r="GY36" s="120">
        <v>0.22785079307593709</v>
      </c>
      <c r="GZ36" s="120">
        <v>0.22785080188432114</v>
      </c>
      <c r="HA36" s="120">
        <v>0.22726506291758514</v>
      </c>
      <c r="HB36" s="120">
        <v>0.22726507146517683</v>
      </c>
      <c r="HC36" s="120">
        <v>0.22667819096887162</v>
      </c>
      <c r="HD36" s="120">
        <v>0.22667819926202956</v>
      </c>
      <c r="HE36" s="120">
        <v>0.22609017485168428</v>
      </c>
      <c r="HF36" s="120">
        <v>0.22609018289665017</v>
      </c>
      <c r="HG36" s="120">
        <v>0.22550101219564381</v>
      </c>
      <c r="HH36" s="120">
        <v>0.22550101999854305</v>
      </c>
      <c r="HI36" s="120">
        <v>0.22491070063840107</v>
      </c>
      <c r="HJ36" s="120">
        <v>0.22491070820524439</v>
      </c>
      <c r="HK36" s="120">
        <v>0.22431923782594188</v>
      </c>
      <c r="HL36" s="120">
        <v>0.22431924516262636</v>
      </c>
      <c r="HM36" s="120">
        <v>0.22372662141289637</v>
      </c>
      <c r="HN36" s="120">
        <v>0.223726628525207</v>
      </c>
      <c r="HO36" s="120">
        <v>0.22313284906285585</v>
      </c>
      <c r="HP36" s="120">
        <v>0.22313285595646642</v>
      </c>
      <c r="HQ36" s="120">
        <v>0.22253791844869328</v>
      </c>
      <c r="HR36" s="120">
        <v>0.22253792512916837</v>
      </c>
      <c r="HS36" s="120">
        <v>0.22194182725289333</v>
      </c>
      <c r="HT36" s="120">
        <v>0.22194183372568951</v>
      </c>
      <c r="HU36" s="120">
        <v>0.22134457316788472</v>
      </c>
      <c r="HV36" s="120">
        <v>0.22134457943835159</v>
      </c>
      <c r="HW36" s="120">
        <v>0.22074615389638369</v>
      </c>
      <c r="HX36" s="120">
        <v>0.2207461599697646</v>
      </c>
      <c r="HY36" s="120">
        <v>0.22014656715173822</v>
      </c>
      <c r="HZ36" s="120">
        <v>0.22014657303317275</v>
      </c>
      <c r="IA36" s="120">
        <v>0.21954581065828438</v>
      </c>
      <c r="IB36" s="120">
        <v>0.21954581635280884</v>
      </c>
      <c r="IC36" s="120">
        <v>0.21894388215170532</v>
      </c>
      <c r="ID36" s="120">
        <v>0.21894388766425418</v>
      </c>
      <c r="IE36" s="120">
        <v>0.21834077937939944</v>
      </c>
      <c r="IF36" s="120">
        <v>0.21834078471480767</v>
      </c>
      <c r="IG36" s="120">
        <v>0.21773650010085593</v>
      </c>
      <c r="IH36" s="120">
        <v>0.21773650526385849</v>
      </c>
      <c r="II36" s="120">
        <v>0.21713104208803424</v>
      </c>
      <c r="IJ36" s="120">
        <v>0.21713104708326886</v>
      </c>
      <c r="IK36" s="120">
        <v>0.21652440312575469</v>
      </c>
      <c r="IL36" s="120">
        <v>0.21652440795776259</v>
      </c>
      <c r="IM36" s="120">
        <v>0.21591658101209435</v>
      </c>
      <c r="IN36" s="120">
        <v>0.21591658568532077</v>
      </c>
      <c r="IO36" s="120">
        <v>0.2153075735587901</v>
      </c>
      <c r="IP36" s="120">
        <v>0.21530757807758744</v>
      </c>
      <c r="IQ36" s="120">
        <v>0.21469737859165078</v>
      </c>
      <c r="IR36" s="120">
        <v>0.21469738296027799</v>
      </c>
      <c r="IS36" s="120">
        <v>0.2140859939509763</v>
      </c>
      <c r="IT36" s="120">
        <v>0.21408599817360124</v>
      </c>
      <c r="IU36" s="120">
        <v>0.21347341749198401</v>
      </c>
      <c r="IV36" s="120">
        <v>0.21347342157268523</v>
      </c>
      <c r="IW36" s="120">
        <v>0.21285964708524535</v>
      </c>
      <c r="IX36" s="120">
        <v>0.21285965102801163</v>
      </c>
      <c r="IY36" s="120">
        <v>0.21224468061712787</v>
      </c>
      <c r="IZ36" s="120">
        <v>0.2122446844258612</v>
      </c>
      <c r="JA36" s="120">
        <v>0.2116285159902484</v>
      </c>
      <c r="JB36" s="120">
        <v>0.21162851966876378</v>
      </c>
      <c r="JC36" s="120">
        <v>0.21101115112393193</v>
      </c>
      <c r="JD36" s="120">
        <v>0.2110111546759601</v>
      </c>
      <c r="JE36" s="120">
        <v>0.21039258395468216</v>
      </c>
      <c r="JF36" s="120">
        <v>0.21039258738386973</v>
      </c>
      <c r="JG36" s="120">
        <v>0.20977281243665799</v>
      </c>
      <c r="JH36" s="120">
        <v>0.20977281574656964</v>
      </c>
      <c r="JI36" s="120">
        <v>0.20915183454216182</v>
      </c>
      <c r="JJ36" s="120">
        <v>0.20915183773628082</v>
      </c>
      <c r="JK36" s="120">
        <v>0.20852964826213519</v>
      </c>
      <c r="JL36" s="120">
        <v>0.20852965134386423</v>
      </c>
      <c r="JM36" s="120">
        <v>0.20790625160666371</v>
      </c>
      <c r="JN36" s="120">
        <v>0.20790625457932729</v>
      </c>
      <c r="JO36" s="120">
        <v>0.20728164260549209</v>
      </c>
      <c r="JP36" s="120">
        <v>0.20728164547233766</v>
      </c>
      <c r="JQ36" s="120">
        <v>0.20665581930855001</v>
      </c>
      <c r="JR36" s="120">
        <v>0.20665582207274774</v>
      </c>
      <c r="JS36" s="120">
        <v>0.20602877978648554</v>
      </c>
      <c r="JT36" s="120">
        <v>0.20602878245113129</v>
      </c>
      <c r="JU36" s="120">
        <v>0.20540052213120993</v>
      </c>
      <c r="JV36" s="120">
        <v>0.20540052469932565</v>
      </c>
      <c r="JW36" s="120">
        <v>0.20477104445645283</v>
      </c>
      <c r="JX36" s="120">
        <v>0.20477104693098772</v>
      </c>
      <c r="JY36" s="120">
        <v>0.20414034489832777</v>
      </c>
      <c r="JZ36" s="120">
        <v>0.20414034728215974</v>
      </c>
      <c r="KA36" s="120">
        <v>0.20350842161590738</v>
      </c>
      <c r="KB36" s="120">
        <v>0.20350842391184387</v>
      </c>
      <c r="KC36" s="120">
        <v>0.2028752727918107</v>
      </c>
      <c r="KD36" s="120">
        <v>0.20287527500259023</v>
      </c>
      <c r="KE36" s="120">
        <v>0.20224089663280109</v>
      </c>
      <c r="KF36" s="120">
        <v>0.20224089876109436</v>
      </c>
      <c r="KG36" s="120">
        <v>0.20160529137039523</v>
      </c>
      <c r="KH36" s="120">
        <v>0.2016052934188059</v>
      </c>
      <c r="KI36" s="120">
        <v>0.20096845526148294</v>
      </c>
      <c r="KJ36" s="120">
        <v>0.20096845723254975</v>
      </c>
      <c r="KK36" s="120">
        <v>0.20033038658896038</v>
      </c>
      <c r="KL36" s="120">
        <v>0.20033038848515733</v>
      </c>
      <c r="KM36" s="120">
        <v>0.19969108366237343</v>
      </c>
      <c r="KN36" s="120">
        <v>0.19969108548611134</v>
      </c>
      <c r="KO36" s="120">
        <v>0.19905054481857376</v>
      </c>
      <c r="KP36" s="120">
        <v>0.19905054657220106</v>
      </c>
      <c r="KQ36" s="120">
        <v>0.19840876842238772</v>
      </c>
      <c r="KR36" s="120">
        <v>0.19840877010819236</v>
      </c>
      <c r="KS36" s="120">
        <v>0.19776575286729675</v>
      </c>
      <c r="KT36" s="120">
        <v>0.19776575448750677</v>
      </c>
      <c r="KU36" s="120">
        <v>0.1971214965761319</v>
      </c>
      <c r="KV36" s="120">
        <v>0.19712149813291624</v>
      </c>
      <c r="KW36" s="120">
        <v>0.19647599800178006</v>
      </c>
      <c r="KX36" s="120">
        <v>0.19647599949724981</v>
      </c>
      <c r="KY36" s="120">
        <v>0.19582925562790321</v>
      </c>
      <c r="KZ36" s="120">
        <v>0.19582925706411397</v>
      </c>
      <c r="LA36" s="120">
        <v>0.19518126796967455</v>
      </c>
      <c r="LB36" s="120">
        <v>0.19518126934862512</v>
      </c>
      <c r="LC36" s="120">
        <v>0.19453203357452226</v>
      </c>
      <c r="LD36" s="120">
        <v>0.19453203489815848</v>
      </c>
      <c r="LE36" s="120">
        <v>0.19388155102289456</v>
      </c>
      <c r="LF36" s="120">
        <v>0.19388155229310716</v>
      </c>
      <c r="LG36" s="120">
        <v>0.19322981892903213</v>
      </c>
      <c r="LH36" s="120">
        <v>0.19322982014766088</v>
      </c>
      <c r="LI36" s="120">
        <v>0.19257683594176003</v>
      </c>
      <c r="LJ36" s="120">
        <v>0.19257683711059345</v>
      </c>
      <c r="LK36" s="120">
        <v>0.1919226007452928</v>
      </c>
      <c r="LL36" s="120">
        <v>0.19192260186606869</v>
      </c>
      <c r="LM36" s="120">
        <v>0.19126711206005362</v>
      </c>
      <c r="LN36" s="120">
        <v>0.19126711313446071</v>
      </c>
      <c r="LO36" s="120">
        <v>0.19061036864351003</v>
      </c>
      <c r="LP36" s="120">
        <v>0.19061036967318909</v>
      </c>
      <c r="LQ36" s="120">
        <v>0.18995236929102574</v>
      </c>
      <c r="LR36" s="120">
        <v>0.18995237027757036</v>
      </c>
      <c r="LS36" s="120">
        <v>0.18929311283672762</v>
      </c>
      <c r="LT36" s="120">
        <v>0.18929311378168467</v>
      </c>
      <c r="LU36" s="120">
        <v>0.18863259815438788</v>
      </c>
      <c r="LV36" s="120">
        <v>0.18863259905925964</v>
      </c>
      <c r="LW36" s="120">
        <v>0.18797082415832503</v>
      </c>
      <c r="LX36" s="120">
        <v>0.18797082502456927</v>
      </c>
      <c r="LY36" s="120">
        <v>0.18730778980432125</v>
      </c>
      <c r="LZ36" s="120">
        <v>0.18730779063335248</v>
      </c>
      <c r="MA36" s="120">
        <v>0.18664349409055472</v>
      </c>
      <c r="MB36" s="120">
        <v>0.18664349488374585</v>
      </c>
      <c r="MC36" s="120">
        <v>0.18597793605855326</v>
      </c>
      <c r="MD36" s="120">
        <v>0.18597793681723493</v>
      </c>
      <c r="ME36" s="120">
        <v>0.18531111479416246</v>
      </c>
      <c r="MF36" s="120">
        <v>0.18531111551962437</v>
      </c>
      <c r="MG36" s="120">
        <v>0.18464302942853172</v>
      </c>
      <c r="MH36" s="120">
        <v>0.18464303012202593</v>
      </c>
      <c r="MI36" s="120">
        <v>0.18397367913912457</v>
      </c>
      <c r="MJ36" s="120">
        <v>0.1839736798018628</v>
      </c>
      <c r="MK36" s="120">
        <v>0.18330306315073958</v>
      </c>
      <c r="ML36" s="120">
        <v>0.18330306378389649</v>
      </c>
      <c r="MM36" s="120">
        <v>0.18263118073655715</v>
      </c>
      <c r="MN36" s="120">
        <v>0.1826311813412699</v>
      </c>
      <c r="MO36" s="120">
        <v>0.18195803121920093</v>
      </c>
      <c r="MP36" s="120">
        <v>0.1819580317965718</v>
      </c>
      <c r="MQ36" s="120">
        <v>0.18128361397182474</v>
      </c>
      <c r="MR36" s="120">
        <v>0.18128361452291997</v>
      </c>
      <c r="MS36" s="120">
        <v>0.18060792841921408</v>
      </c>
      <c r="MT36" s="120">
        <v>0.18060792894506542</v>
      </c>
      <c r="MU36" s="120">
        <v>0.17993097403891159</v>
      </c>
      <c r="MV36" s="120">
        <v>0.17993097454051846</v>
      </c>
      <c r="MW36" s="120">
        <v>0.1792527503623641</v>
      </c>
      <c r="MX36" s="120">
        <v>0.17925275084069223</v>
      </c>
      <c r="MY36" s="120">
        <v>0.178573256976089</v>
      </c>
      <c r="MZ36" s="120">
        <v>0.17857325743207259</v>
      </c>
      <c r="NA36" s="120">
        <v>0.1778924935228639</v>
      </c>
      <c r="NB36" s="120">
        <v>0.17789249395740625</v>
      </c>
      <c r="NC36" s="120">
        <v>0.17721045970293894</v>
      </c>
      <c r="ND36" s="120">
        <v>0.17721046011691316</v>
      </c>
      <c r="NE36" s="120">
        <v>0.17652715527527044</v>
      </c>
      <c r="NF36" s="120">
        <v>0.17652715566951996</v>
      </c>
      <c r="NG36" s="120">
        <v>0.17584258005877945</v>
      </c>
      <c r="NH36" s="120">
        <v>0.17584258043411871</v>
      </c>
      <c r="NI36" s="120">
        <v>0.17515673393363226</v>
      </c>
      <c r="NJ36" s="120">
        <v>0.17515673429084808</v>
      </c>
      <c r="NK36" s="120">
        <v>0.17446961684254639</v>
      </c>
      <c r="NL36" s="120">
        <v>0.1744696171823984</v>
      </c>
      <c r="NM36" s="120">
        <v>0.17378122879212088</v>
      </c>
      <c r="NN36" s="120">
        <v>0.17378122911534211</v>
      </c>
      <c r="NO36" s="120">
        <v>0.17309156985419005</v>
      </c>
      <c r="NP36" s="120">
        <v>0.17309157016148799</v>
      </c>
      <c r="NQ36" s="120">
        <v>0.17240064016720538</v>
      </c>
      <c r="NR36" s="120">
        <v>0.17240064045926146</v>
      </c>
      <c r="NS36" s="120">
        <v>0.17170843993764034</v>
      </c>
      <c r="NT36" s="120">
        <v>0.17170844021511247</v>
      </c>
      <c r="NU36" s="120">
        <v>0.17101496944142466</v>
      </c>
      <c r="NV36" s="120">
        <v>0.17101496970494726</v>
      </c>
      <c r="NW36" s="120">
        <v>0.17032022902540322</v>
      </c>
      <c r="NX36" s="120">
        <v>0.17032022927558677</v>
      </c>
      <c r="NY36" s="120">
        <v>0.1696242191088235</v>
      </c>
      <c r="NZ36" s="120">
        <v>0.16962421934625679</v>
      </c>
      <c r="OA36" s="120">
        <v>0.1689269401848511</v>
      </c>
      <c r="OB36" s="120">
        <v>0.16892694041010065</v>
      </c>
      <c r="OC36" s="120">
        <v>0.16822839282211272</v>
      </c>
      <c r="OD36" s="120">
        <v>0.16822839303572418</v>
      </c>
      <c r="OE36" s="120">
        <v>0.16752857766626983</v>
      </c>
      <c r="OF36" s="120">
        <v>0.16752857786876849</v>
      </c>
      <c r="OG36" s="120">
        <v>0.16682749544162043</v>
      </c>
      <c r="OH36" s="120">
        <v>0.16682749563351104</v>
      </c>
      <c r="OI36" s="120">
        <v>0.16612514695273234</v>
      </c>
      <c r="OJ36" s="120">
        <v>0.16612514713450055</v>
      </c>
      <c r="OK36" s="120">
        <v>0.16542153308610472</v>
      </c>
      <c r="OL36" s="120">
        <v>0.1654215332582179</v>
      </c>
      <c r="OM36" s="120">
        <v>0.16471665481186479</v>
      </c>
      <c r="ON36" s="120">
        <v>0.16471665497477178</v>
      </c>
      <c r="OO36" s="120">
        <v>0.16401051318549331</v>
      </c>
      <c r="OP36" s="120">
        <v>0.16401051333962535</v>
      </c>
      <c r="OQ36" s="120">
        <v>0.16330310934958345</v>
      </c>
      <c r="OR36" s="120">
        <v>0.16330310949535479</v>
      </c>
      <c r="OS36" s="120">
        <v>0.16259444453563365</v>
      </c>
      <c r="OT36" s="120">
        <v>0.16259444467344206</v>
      </c>
      <c r="OU36" s="120">
        <v>0.16188452006587317</v>
      </c>
      <c r="OV36" s="120">
        <v>0.16188452019610017</v>
      </c>
      <c r="OW36" s="120">
        <v>0.16117333735512196</v>
      </c>
      <c r="OX36" s="120">
        <v>0.16117333747813339</v>
      </c>
      <c r="OY36" s="120">
        <v>0.16046089791268681</v>
      </c>
      <c r="OZ36" s="120">
        <v>0.16046089802883415</v>
      </c>
      <c r="PA36" s="120">
        <v>0.15974720334429185</v>
      </c>
      <c r="PB36" s="120">
        <v>0.15974720345391205</v>
      </c>
      <c r="PC36" s="120">
        <v>0.15903225535404714</v>
      </c>
      <c r="PD36" s="120">
        <v>0.1590322554574625</v>
      </c>
      <c r="PE36" s="120">
        <v>0.15831605574645238</v>
      </c>
      <c r="PF36" s="120">
        <v>0.15831605584397163</v>
      </c>
      <c r="PG36" s="120">
        <v>0.15759860642843879</v>
      </c>
      <c r="PH36" s="120">
        <v>0.15759860652035784</v>
      </c>
      <c r="PI36" s="120">
        <v>0.1568799094114515</v>
      </c>
      <c r="PJ36" s="120">
        <v>0.15687990949805392</v>
      </c>
      <c r="PK36" s="120">
        <v>0.15615996681356892</v>
      </c>
      <c r="PL36" s="120">
        <v>0.15615996689512596</v>
      </c>
      <c r="PM36" s="120">
        <v>0.15543878086166302</v>
      </c>
      <c r="PN36" s="120">
        <v>0.15543878093843363</v>
      </c>
      <c r="PO36" s="120">
        <v>0.15471635389359958</v>
      </c>
      <c r="PP36" s="120">
        <v>0.15471635396583222</v>
      </c>
      <c r="PQ36" s="120">
        <v>0.15399268836048263</v>
      </c>
      <c r="PR36" s="120">
        <v>0.15399268842841368</v>
      </c>
      <c r="PS36" s="120">
        <v>0.15326778682893624</v>
      </c>
      <c r="PT36" s="120">
        <v>0.153267786892792</v>
      </c>
      <c r="PU36" s="120">
        <v>0.15254165198343453</v>
      </c>
      <c r="PV36" s="120">
        <v>0.15254165204343145</v>
      </c>
      <c r="PW36" s="120">
        <v>0.15181428662867325</v>
      </c>
      <c r="PX36" s="120">
        <v>0.15181428668501709</v>
      </c>
      <c r="PY36" s="120">
        <v>0.15108569369198468</v>
      </c>
      <c r="PZ36" s="120">
        <v>0.15108569374487277</v>
      </c>
      <c r="QA36" s="120">
        <v>0.15035587622580143</v>
      </c>
      <c r="QB36" s="120">
        <v>0.15035587627542152</v>
      </c>
      <c r="QC36" s="120">
        <v>0.14962483741016419</v>
      </c>
      <c r="QD36" s="120">
        <v>0.14962483745669486</v>
      </c>
      <c r="QE36" s="120">
        <v>0.14889258055527799</v>
      </c>
      <c r="QF36" s="120">
        <v>0.14889258059888988</v>
      </c>
      <c r="QG36" s="120">
        <v>0.14815910910411495</v>
      </c>
      <c r="QH36" s="120">
        <v>0.14815910914497077</v>
      </c>
      <c r="QI36" s="120">
        <v>0.14742442663506972</v>
      </c>
      <c r="QJ36" s="120">
        <v>0.14742442667332381</v>
      </c>
      <c r="QK36" s="120">
        <v>0.14668853686466043</v>
      </c>
      <c r="QL36" s="120">
        <v>0.14668853690046016</v>
      </c>
      <c r="QM36" s="120">
        <v>0.14595144365028406</v>
      </c>
      <c r="QN36" s="120">
        <v>0.14595144368376925</v>
      </c>
      <c r="QO36" s="120">
        <v>0.14521315099302315</v>
      </c>
      <c r="QP36" s="120">
        <v>0.14521315102432686</v>
      </c>
      <c r="QQ36" s="120">
        <v>0.14447366304050366</v>
      </c>
      <c r="QR36" s="120">
        <v>0.14447366306975229</v>
      </c>
      <c r="QS36" s="120">
        <v>0.14373298408980797</v>
      </c>
      <c r="QT36" s="120">
        <v>0.14373298411712176</v>
      </c>
      <c r="QU36" s="120">
        <v>0.14299111859044436</v>
      </c>
      <c r="QV36" s="120">
        <v>0.14299111861593705</v>
      </c>
      <c r="QW36" s="120">
        <v>0.1422480711473692</v>
      </c>
      <c r="QX36" s="120">
        <v>0.14224807117114924</v>
      </c>
      <c r="QY36" s="120">
        <v>0.14150384652406883</v>
      </c>
      <c r="QZ36" s="120">
        <v>0.14150384654623877</v>
      </c>
      <c r="RA36" s="120">
        <v>0.14075844964569753</v>
      </c>
      <c r="RB36" s="120">
        <v>0.14075844966635448</v>
      </c>
      <c r="RC36" s="120">
        <v>0.14001188560227643</v>
      </c>
      <c r="RD36" s="120">
        <v>0.14001188562151287</v>
      </c>
      <c r="RE36" s="120">
        <v>0.1392641596519518</v>
      </c>
      <c r="RF36" s="120">
        <v>0.139264159669855</v>
      </c>
      <c r="RG36" s="120">
        <v>0.13851527722431398</v>
      </c>
      <c r="RH36" s="120">
        <v>0.13851527724096635</v>
      </c>
      <c r="RI36" s="120">
        <v>0.13776524392378056</v>
      </c>
      <c r="RJ36" s="120">
        <v>0.1377652439392601</v>
      </c>
      <c r="RK36" s="120">
        <v>0.13701406553304032</v>
      </c>
      <c r="RL36" s="120">
        <v>0.13701406554742127</v>
      </c>
      <c r="RM36" s="120">
        <v>0.13626174801656601</v>
      </c>
      <c r="RN36" s="120">
        <v>0.13626174802991775</v>
      </c>
      <c r="RO36" s="120">
        <v>0.13550829752418977</v>
      </c>
      <c r="RP36" s="120">
        <v>0.13550829753657895</v>
      </c>
      <c r="RQ36" s="120">
        <v>0.13475372039474759</v>
      </c>
      <c r="RR36" s="120">
        <v>0.13475372040623571</v>
      </c>
      <c r="RS36" s="120">
        <v>0.13399802315978995</v>
      </c>
      <c r="RT36" s="120">
        <v>0.13399802317043624</v>
      </c>
      <c r="RU36" s="120">
        <v>0.13324121254736657</v>
      </c>
      <c r="RV36" s="120">
        <v>0.13324121255722618</v>
      </c>
      <c r="RW36" s="120">
        <v>0.13248329548587717</v>
      </c>
      <c r="RX36" s="120">
        <v>0.13248329549500265</v>
      </c>
      <c r="RY36" s="120">
        <v>0.131724279107998</v>
      </c>
      <c r="RZ36" s="120">
        <v>0.13172427911643814</v>
      </c>
      <c r="SA36" s="120">
        <v>0.13096417075468025</v>
      </c>
      <c r="SB36" s="120">
        <v>0.13096417076248118</v>
      </c>
      <c r="SC36" s="120">
        <v>0.13020297797922331</v>
      </c>
      <c r="SD36" s="120">
        <v>0.13020297798642916</v>
      </c>
      <c r="SE36" s="120">
        <v>0.12944070855142681</v>
      </c>
      <c r="SF36" s="120">
        <v>0.12944070855807785</v>
      </c>
      <c r="SG36" s="120">
        <v>0.12867737046181624</v>
      </c>
      <c r="SH36" s="120">
        <v>0.12867737046795083</v>
      </c>
      <c r="SI36" s="120">
        <v>0.12791297192595089</v>
      </c>
      <c r="SJ36" s="120">
        <v>0.12791297193160581</v>
      </c>
      <c r="SK36" s="120">
        <v>0.12714752138881114</v>
      </c>
      <c r="SL36" s="120">
        <v>0.12714752139401969</v>
      </c>
      <c r="SM36" s="120">
        <v>0.12638102752926778</v>
      </c>
      <c r="SN36" s="120">
        <v>0.12638102753406205</v>
      </c>
      <c r="SO36" s="120">
        <v>0.12561349926463428</v>
      </c>
      <c r="SP36" s="120">
        <v>0.12561349926904369</v>
      </c>
      <c r="SQ36" s="120">
        <v>0.12484494575530429</v>
      </c>
      <c r="SR36" s="120">
        <v>0.12484494575935695</v>
      </c>
      <c r="SS36" s="120">
        <v>0.12407537640947559</v>
      </c>
      <c r="ST36" s="120">
        <v>0.12407537641319735</v>
      </c>
      <c r="SU36" s="120">
        <v>0.12330480088796168</v>
      </c>
      <c r="SV36" s="120">
        <v>0.12330480089137721</v>
      </c>
      <c r="SW36" s="120">
        <v>0.12253322910909306</v>
      </c>
      <c r="SX36" s="120">
        <v>0.12253322911222511</v>
      </c>
      <c r="SY36" s="120">
        <v>0.12176067125370911</v>
      </c>
      <c r="SZ36" s="120">
        <v>0.12176067125657908</v>
      </c>
      <c r="TA36" s="120">
        <v>0.12098713777024248</v>
      </c>
      <c r="TB36" s="120">
        <v>0.12098713777286976</v>
      </c>
      <c r="TC36" s="120">
        <v>0.12021263937989743</v>
      </c>
      <c r="TD36" s="120">
        <v>0.12021263938230119</v>
      </c>
      <c r="TE36" s="120">
        <v>0.1194371870819259</v>
      </c>
      <c r="TF36" s="120">
        <v>0.11943718708412297</v>
      </c>
      <c r="TG36" s="120">
        <v>0.11866079215899687</v>
      </c>
      <c r="TH36" s="120">
        <v>0.11866079216100357</v>
      </c>
      <c r="TI36" s="120">
        <v>0.1178834661826695</v>
      </c>
      <c r="TJ36" s="120">
        <v>0.11788346618450066</v>
      </c>
      <c r="TK36" s="120">
        <v>0.11710522101896315</v>
      </c>
      <c r="TL36" s="120">
        <v>0.11710522102063306</v>
      </c>
      <c r="TM36" s="120">
        <v>0.11632606883403233</v>
      </c>
      <c r="TN36" s="120">
        <v>0.11632606883555355</v>
      </c>
      <c r="TO36" s="120">
        <v>0.11554602209994437</v>
      </c>
      <c r="TP36" s="120">
        <v>0.11554602210132893</v>
      </c>
      <c r="TQ36" s="120">
        <v>0.11476509360056289</v>
      </c>
      <c r="TR36" s="120">
        <v>0.11476509360182212</v>
      </c>
      <c r="TS36" s="120">
        <v>0.1139832964375402</v>
      </c>
      <c r="TT36" s="120">
        <v>0.11398329643868435</v>
      </c>
      <c r="TU36" s="120">
        <v>0.11320064403641732</v>
      </c>
      <c r="TV36" s="120">
        <v>0.11320064403745586</v>
      </c>
      <c r="TW36" s="120">
        <v>0.11241715015283607</v>
      </c>
      <c r="TX36" s="120">
        <v>0.11241715015377804</v>
      </c>
      <c r="TY36" s="120">
        <v>0.11163282887886436</v>
      </c>
      <c r="TZ36" s="120">
        <v>0.11163282887971805</v>
      </c>
      <c r="UA36" s="120">
        <v>0.11084769464943453</v>
      </c>
      <c r="UB36" s="120">
        <v>0.11084769465020738</v>
      </c>
      <c r="UC36" s="120">
        <v>0.11006176224890014</v>
      </c>
      <c r="UD36" s="120">
        <v>0.11006176224959899</v>
      </c>
      <c r="UE36" s="120">
        <v>0.10927504681770986</v>
      </c>
      <c r="UF36" s="120">
        <v>0.1092750468183413</v>
      </c>
      <c r="UG36" s="120">
        <v>0.10848756385920159</v>
      </c>
      <c r="UH36" s="120">
        <v>0.10848756385977154</v>
      </c>
      <c r="UI36" s="120">
        <v>0.1076993292465187</v>
      </c>
      <c r="UJ36" s="120">
        <v>0.10769932924703264</v>
      </c>
      <c r="UK36" s="120">
        <v>0.1069103592296503</v>
      </c>
      <c r="UL36" s="120">
        <v>0.10691035923011327</v>
      </c>
      <c r="UM36" s="120">
        <v>0.10612067044259675</v>
      </c>
      <c r="UN36" s="120">
        <v>0.10612067044301335</v>
      </c>
      <c r="UO36" s="120">
        <v>0.10533027991066238</v>
      </c>
      <c r="UP36" s="120">
        <v>0.1053302799110368</v>
      </c>
      <c r="UQ36" s="120">
        <v>0.10453920505787873</v>
      </c>
      <c r="UR36" s="120">
        <v>0.10453920505821498</v>
      </c>
      <c r="US36" s="120">
        <v>0.10374746371455741</v>
      </c>
      <c r="UT36" s="120">
        <v>0.10374746371485902</v>
      </c>
      <c r="UU36" s="120">
        <v>0.10295507412497713</v>
      </c>
      <c r="UV36" s="120">
        <v>0.10295507412524757</v>
      </c>
      <c r="UW36" s="120">
        <v>0.10216205495520519</v>
      </c>
      <c r="UX36" s="120">
        <v>0.1021620549554471</v>
      </c>
      <c r="UY36" s="120">
        <v>0.10136842530105541</v>
      </c>
      <c r="UZ36" s="120">
        <v>0.10136842530127152</v>
      </c>
      <c r="VA36" s="120">
        <v>0.10057420469618474</v>
      </c>
      <c r="VB36" s="120">
        <v>0.10057420469637794</v>
      </c>
      <c r="VC36" s="120">
        <v>9.9779413120331242E-2</v>
      </c>
      <c r="VD36" s="120">
        <v>9.9779413120503521E-2</v>
      </c>
      <c r="VE36" s="120">
        <v>9.8984071007692132E-2</v>
      </c>
      <c r="VF36" s="120">
        <v>9.898407100784562E-2</v>
      </c>
      <c r="VG36" s="120">
        <v>9.818819925544757E-2</v>
      </c>
      <c r="VH36" s="120">
        <v>9.8188199255584058E-2</v>
      </c>
      <c r="VI36" s="120">
        <v>9.7391819232428928E-2</v>
      </c>
      <c r="VJ36" s="120">
        <v>9.7391819232550247E-2</v>
      </c>
      <c r="VK36" s="120">
        <v>9.6594952787935215E-2</v>
      </c>
      <c r="VL36" s="120">
        <v>9.6594952788043045E-2</v>
      </c>
      <c r="VM36" s="120">
        <v>9.5797622260698975E-2</v>
      </c>
      <c r="VN36" s="120">
        <v>9.579762226079451E-2</v>
      </c>
      <c r="VO36" s="120">
        <v>9.4999850488000692E-2</v>
      </c>
      <c r="VP36" s="120">
        <v>9.4999850488085194E-2</v>
      </c>
      <c r="VQ36" s="120">
        <v>9.4201660814939178E-2</v>
      </c>
      <c r="VR36" s="120">
        <v>9.4201660815014007E-2</v>
      </c>
      <c r="VS36" s="120">
        <v>9.3403077103852497E-2</v>
      </c>
      <c r="VT36" s="120">
        <v>9.34030771039185E-2</v>
      </c>
      <c r="VU36" s="120">
        <v>9.2604123743896663E-2</v>
      </c>
      <c r="VV36" s="120">
        <v>9.2604123743954908E-2</v>
      </c>
      <c r="VW36" s="120">
        <v>9.1804825660780298E-2</v>
      </c>
      <c r="VX36" s="120">
        <v>9.1804825660831799E-2</v>
      </c>
      <c r="VY36" s="120">
        <v>9.1005208326658746E-2</v>
      </c>
      <c r="VZ36" s="120">
        <v>9.1005208326703724E-2</v>
      </c>
      <c r="WA36" s="120">
        <v>9.0205297770186113E-2</v>
      </c>
      <c r="WB36" s="120">
        <v>9.0205297770225776E-2</v>
      </c>
      <c r="WC36" s="120">
        <v>8.9405120586730807E-2</v>
      </c>
      <c r="WD36" s="120">
        <v>8.9405120586765571E-2</v>
      </c>
      <c r="WE36" s="120">
        <v>8.8604703948751917E-2</v>
      </c>
      <c r="WF36" s="120">
        <v>8.8604703948782421E-2</v>
      </c>
      <c r="WG36" s="120">
        <v>8.7804075616339253E-2</v>
      </c>
      <c r="WH36" s="120">
        <v>8.7804075616365745E-2</v>
      </c>
      <c r="WI36" s="120">
        <v>8.7003263947917991E-2</v>
      </c>
      <c r="WJ36" s="120">
        <v>8.7003263947941334E-2</v>
      </c>
      <c r="WK36" s="120">
        <v>8.6202297911119344E-2</v>
      </c>
      <c r="WL36" s="120">
        <v>8.6202297911139703E-2</v>
      </c>
      <c r="WM36" s="120">
        <v>8.5401207093816683E-2</v>
      </c>
      <c r="WN36" s="120">
        <v>8.5401207093834267E-2</v>
      </c>
      <c r="WO36" s="120">
        <v>8.4600021715328863E-2</v>
      </c>
      <c r="WP36" s="120">
        <v>8.4600021715344115E-2</v>
      </c>
      <c r="WQ36" s="120">
        <v>8.3798772637791744E-2</v>
      </c>
      <c r="WR36" s="120">
        <v>8.3798772637805025E-2</v>
      </c>
      <c r="WS36" s="120">
        <v>8.2997491377697574E-2</v>
      </c>
      <c r="WT36" s="120">
        <v>8.2997491377709023E-2</v>
      </c>
      <c r="WU36" s="120">
        <v>8.2196210117601504E-2</v>
      </c>
      <c r="WV36" s="120">
        <v>8.2196210117611593E-2</v>
      </c>
      <c r="WW36" s="120">
        <v>8.1394961717998732E-2</v>
      </c>
      <c r="WX36" s="120">
        <v>8.1394961718007433E-2</v>
      </c>
      <c r="WY36" s="120">
        <v>8.0593779729368598E-2</v>
      </c>
      <c r="WZ36" s="120">
        <v>8.0593779729375981E-2</v>
      </c>
      <c r="XA36" s="120">
        <v>7.979269840438695E-2</v>
      </c>
      <c r="XB36" s="120">
        <v>7.9792698404393375E-2</v>
      </c>
      <c r="XC36" s="120">
        <v>7.8991752710307589E-2</v>
      </c>
      <c r="XD36" s="120">
        <v>7.8991752710313001E-2</v>
      </c>
      <c r="XE36" s="120">
        <v>7.8190978341509371E-2</v>
      </c>
      <c r="XF36" s="120">
        <v>7.8190978341514047E-2</v>
      </c>
      <c r="XG36" s="120">
        <v>7.7390411732211131E-2</v>
      </c>
      <c r="XH36" s="120">
        <v>7.7390411732215197E-2</v>
      </c>
      <c r="XI36" s="120">
        <v>7.6590090069350483E-2</v>
      </c>
      <c r="XJ36" s="120">
        <v>7.6590090069353994E-2</v>
      </c>
      <c r="XK36" s="120">
        <v>7.579005130562784E-2</v>
      </c>
      <c r="XL36" s="120">
        <v>7.5790051305630893E-2</v>
      </c>
      <c r="XM36" s="120">
        <v>7.4990334172711476E-2</v>
      </c>
      <c r="XN36" s="120">
        <v>7.4990334172714029E-2</v>
      </c>
      <c r="XO36" s="120">
        <v>7.4190978194604268E-2</v>
      </c>
      <c r="XP36" s="120">
        <v>7.4190978194606363E-2</v>
      </c>
      <c r="XQ36" s="120">
        <v>7.3392023701166445E-2</v>
      </c>
      <c r="XR36" s="120">
        <v>7.3392023701168221E-2</v>
      </c>
      <c r="XS36" s="120">
        <v>7.2593511841796923E-2</v>
      </c>
      <c r="XT36" s="120">
        <v>7.2593511841798478E-2</v>
      </c>
      <c r="XU36" s="120">
        <v>7.1795484599263285E-2</v>
      </c>
      <c r="XV36" s="120">
        <v>7.1795484599264575E-2</v>
      </c>
      <c r="XW36" s="120">
        <v>7.099798480368423E-2</v>
      </c>
      <c r="XX36" s="120">
        <v>7.0997984803685243E-2</v>
      </c>
      <c r="XY36" s="120">
        <v>7.0201056146655144E-2</v>
      </c>
      <c r="XZ36" s="120">
        <v>7.020105614665588E-2</v>
      </c>
      <c r="YA36" s="120">
        <v>6.9404743195515803E-2</v>
      </c>
      <c r="YB36" s="120">
        <v>6.9404743195516622E-2</v>
      </c>
      <c r="YC36" s="120">
        <v>6.8609091407754785E-2</v>
      </c>
      <c r="YD36" s="120">
        <v>6.8609091407755465E-2</v>
      </c>
      <c r="YE36" s="120">
        <v>6.7814147145543333E-2</v>
      </c>
      <c r="YF36" s="120">
        <v>6.7814147145543943E-2</v>
      </c>
      <c r="YG36" s="120">
        <v>6.7019957690397383E-2</v>
      </c>
      <c r="YH36" s="120">
        <v>6.7019957690397786E-2</v>
      </c>
      <c r="YI36" s="120">
        <v>6.6226571257956127E-2</v>
      </c>
      <c r="YJ36" s="120">
        <v>6.6226571257956418E-2</v>
      </c>
      <c r="YK36" s="120">
        <v>6.5434037012874965E-2</v>
      </c>
      <c r="YL36" s="120">
        <v>6.5434037012875312E-2</v>
      </c>
      <c r="YM36" s="120">
        <v>6.4642405083822491E-2</v>
      </c>
      <c r="YN36" s="120">
        <v>6.4642405083822685E-2</v>
      </c>
      <c r="YO36" s="120">
        <v>6.3851726578573034E-2</v>
      </c>
      <c r="YP36" s="120">
        <v>6.3851726578573215E-2</v>
      </c>
      <c r="YQ36" s="120">
        <v>6.306205359918847E-2</v>
      </c>
      <c r="YR36" s="120">
        <v>6.3062053599188705E-2</v>
      </c>
      <c r="YS36" s="120">
        <v>6.2273439257277574E-2</v>
      </c>
      <c r="YT36" s="120">
        <v>6.2273439257277706E-2</v>
      </c>
      <c r="YU36" s="120">
        <v>6.148593768932125E-2</v>
      </c>
      <c r="YV36" s="120">
        <v>6.1485937689321396E-2</v>
      </c>
      <c r="YW36" s="120">
        <v>6.0699604072056282E-2</v>
      </c>
      <c r="YX36" s="120">
        <v>6.0699604072056351E-2</v>
      </c>
      <c r="YY36" s="120">
        <v>5.991449463790062E-2</v>
      </c>
      <c r="YZ36" s="120">
        <v>5.9914494637900634E-2</v>
      </c>
      <c r="ZA36" s="120">
        <v>5.9130666690410685E-2</v>
      </c>
      <c r="ZB36" s="120">
        <v>5.9130666690410727E-2</v>
      </c>
      <c r="ZC36" s="120">
        <v>5.8348178619754019E-2</v>
      </c>
      <c r="ZD36" s="120">
        <v>5.8348178619754075E-2</v>
      </c>
      <c r="ZE36" s="120">
        <v>5.7567089918183288E-2</v>
      </c>
      <c r="ZF36" s="120">
        <v>5.7567089918183323E-2</v>
      </c>
      <c r="ZG36" s="120">
        <v>5.6787461195493945E-2</v>
      </c>
      <c r="ZH36" s="120">
        <v>5.678746119549391E-2</v>
      </c>
      <c r="ZI36" s="120">
        <v>5.6009354194449343E-2</v>
      </c>
      <c r="ZJ36" s="120">
        <v>5.6009354194449371E-2</v>
      </c>
      <c r="ZK36" s="120">
        <v>5.5232831806153029E-2</v>
      </c>
      <c r="ZL36" s="120">
        <v>5.5232831806153043E-2</v>
      </c>
      <c r="ZM36" s="120">
        <v>5.4457958085347702E-2</v>
      </c>
      <c r="ZN36" s="120">
        <v>5.445795808534775E-2</v>
      </c>
      <c r="ZO36" s="120">
        <v>5.3684798265620524E-2</v>
      </c>
      <c r="ZP36" s="120">
        <v>5.3684798265620629E-2</v>
      </c>
      <c r="ZQ36" s="120">
        <v>5.291341877448992E-2</v>
      </c>
      <c r="ZR36" s="120">
        <v>5.2913418774489906E-2</v>
      </c>
      <c r="ZS36" s="120">
        <v>5.2143887248348682E-2</v>
      </c>
      <c r="ZT36" s="120">
        <v>5.2143887248348675E-2</v>
      </c>
      <c r="ZU36" s="120">
        <v>5.1376272547239109E-2</v>
      </c>
      <c r="ZV36" s="120">
        <v>5.1376272547239032E-2</v>
      </c>
      <c r="ZW36" s="120">
        <v>5.0610644769428247E-2</v>
      </c>
      <c r="ZX36" s="120">
        <v>5.0610644769428226E-2</v>
      </c>
      <c r="ZY36" s="120">
        <v>4.9847075265756158E-2</v>
      </c>
      <c r="ZZ36" s="120">
        <v>4.9847075265756227E-2</v>
      </c>
      <c r="AAA36" s="120">
        <v>4.908563665372228E-2</v>
      </c>
      <c r="AAB36" s="120">
        <v>4.9085636653722273E-2</v>
      </c>
      <c r="AAC36" s="120">
        <v>4.8326402831276746E-2</v>
      </c>
      <c r="AAD36" s="120">
        <v>4.8326402831276795E-2</v>
      </c>
      <c r="AAE36" s="120">
        <v>4.7569448990280039E-2</v>
      </c>
      <c r="AAF36" s="120">
        <v>4.7569448990280053E-2</v>
      </c>
      <c r="AAG36" s="120">
        <v>4.6814851629590849E-2</v>
      </c>
      <c r="AAH36" s="120">
        <v>4.6814851629590794E-2</v>
      </c>
      <c r="AAI36" s="120">
        <v>4.6062688567741483E-2</v>
      </c>
      <c r="AAJ36" s="120">
        <v>4.6062688567741511E-2</v>
      </c>
      <c r="AAK36" s="120">
        <v>4.5313038955156829E-2</v>
      </c>
      <c r="AAL36" s="120">
        <v>4.5313038955156815E-2</v>
      </c>
      <c r="AAM36" s="120">
        <v>4.4565983285868291E-2</v>
      </c>
      <c r="AAN36" s="120">
        <v>4.4565983285868319E-2</v>
      </c>
      <c r="AAO36" s="120">
        <v>4.3821603408675115E-2</v>
      </c>
      <c r="AAP36" s="120">
        <v>4.3821603408675157E-2</v>
      </c>
      <c r="AAQ36" s="120">
        <v>4.3079982537698382E-2</v>
      </c>
      <c r="AAR36" s="120">
        <v>4.3079982537698416E-2</v>
      </c>
      <c r="AAS36" s="120">
        <v>4.2341205262272301E-2</v>
      </c>
      <c r="AAT36" s="120">
        <v>4.2341205262272343E-2</v>
      </c>
      <c r="AAU36" s="120">
        <v>4.1605357556113352E-2</v>
      </c>
      <c r="AAV36" s="120">
        <v>4.1605357556113338E-2</v>
      </c>
      <c r="AAW36" s="120">
        <v>4.087252678570337E-2</v>
      </c>
      <c r="AAX36" s="120">
        <v>4.0872526785703349E-2</v>
      </c>
      <c r="AAY36" s="120">
        <v>4.0142801717820524E-2</v>
      </c>
      <c r="AAZ36" s="120">
        <v>4.014280171782051E-2</v>
      </c>
      <c r="ABA36" s="120">
        <v>3.9416272526147378E-2</v>
      </c>
      <c r="ABB36" s="120">
        <v>3.9416272526147378E-2</v>
      </c>
      <c r="ABC36" s="120">
        <v>3.8693030796880058E-2</v>
      </c>
      <c r="ABD36" s="120">
        <v>3.8693030796880024E-2</v>
      </c>
      <c r="ABE36" s="120">
        <v>3.7973169533259958E-2</v>
      </c>
      <c r="ABF36" s="120">
        <v>3.797316953325993E-2</v>
      </c>
      <c r="ABG36" s="120">
        <v>3.7256783158944373E-2</v>
      </c>
      <c r="ABH36" s="120">
        <v>3.7256783158944359E-2</v>
      </c>
      <c r="ABI36" s="120">
        <v>3.6543967520126279E-2</v>
      </c>
      <c r="ABJ36" s="120">
        <v>3.6543967520126321E-2</v>
      </c>
      <c r="ABK36" s="120">
        <v>3.5834819886310799E-2</v>
      </c>
      <c r="ABL36" s="120">
        <v>3.583481988631082E-2</v>
      </c>
      <c r="ABM36" s="120">
        <v>3.5129438949647596E-2</v>
      </c>
      <c r="ABN36" s="120">
        <v>3.5129438949647568E-2</v>
      </c>
      <c r="ABO36" s="120">
        <v>3.4427924822716699E-2</v>
      </c>
      <c r="ABP36" s="120">
        <v>3.442792482271663E-2</v>
      </c>
      <c r="ABQ36" s="120">
        <v>3.3730379034655943E-2</v>
      </c>
      <c r="ABR36" s="120">
        <v>3.3730379034655984E-2</v>
      </c>
      <c r="ABS36" s="120">
        <v>3.3036904525513867E-2</v>
      </c>
      <c r="ABT36" s="120">
        <v>3.3036904525513902E-2</v>
      </c>
      <c r="ABU36" s="120">
        <v>3.2347605638705666E-2</v>
      </c>
      <c r="ABV36" s="120">
        <v>3.2347605638705638E-2</v>
      </c>
      <c r="ABW36" s="120">
        <v>3.1662588111442867E-2</v>
      </c>
      <c r="ABX36" s="120">
        <v>3.1662588111442846E-2</v>
      </c>
      <c r="ABY36" s="120">
        <v>3.0981959063000129E-2</v>
      </c>
      <c r="ABZ36" s="120">
        <v>3.0981959063000108E-2</v>
      </c>
      <c r="ACA36" s="120">
        <v>3.0305826980676104E-2</v>
      </c>
      <c r="ACB36" s="120">
        <v>3.0305826980676093E-2</v>
      </c>
      <c r="ACC36" s="120">
        <v>2.9634301703297342E-2</v>
      </c>
      <c r="ACD36" s="120">
        <v>2.9634301703297339E-2</v>
      </c>
      <c r="ACE36" s="120">
        <v>2.8967494402106234E-2</v>
      </c>
      <c r="ACF36" s="120">
        <v>2.8967494402106247E-2</v>
      </c>
      <c r="ACG36" s="120">
        <v>2.8305517558866861E-2</v>
      </c>
      <c r="ACH36" s="120">
        <v>2.8305517558866872E-2</v>
      </c>
      <c r="ACI36" s="120">
        <v>2.7648484941012647E-2</v>
      </c>
      <c r="ACJ36" s="120">
        <v>2.7648484941012633E-2</v>
      </c>
      <c r="ACK36" s="120">
        <v>2.6996511573652779E-2</v>
      </c>
      <c r="ACL36" s="120">
        <v>2.6996511573652807E-2</v>
      </c>
      <c r="ACM36" s="120">
        <v>2.6349713708243638E-2</v>
      </c>
      <c r="ACN36" s="120">
        <v>2.6349713708243704E-2</v>
      </c>
      <c r="ACO36" s="120">
        <v>2.5708208787723341E-2</v>
      </c>
      <c r="ACP36" s="120">
        <v>2.5708208787723324E-2</v>
      </c>
      <c r="ACQ36" s="120">
        <v>2.5072115407897055E-2</v>
      </c>
      <c r="ACR36" s="120">
        <v>2.5072115407897028E-2</v>
      </c>
      <c r="ACS36" s="120">
        <v>2.4441553274851806E-2</v>
      </c>
      <c r="ACT36" s="120">
        <v>2.4441553274851837E-2</v>
      </c>
      <c r="ACU36" s="120">
        <v>2.3816643158168074E-2</v>
      </c>
      <c r="ACV36" s="120">
        <v>2.3816643158168071E-2</v>
      </c>
      <c r="ACW36" s="120">
        <v>2.3197506839685338E-2</v>
      </c>
      <c r="ACX36" s="120">
        <v>2.3197506839685352E-2</v>
      </c>
      <c r="ACY36" s="120">
        <v>2.2584267057569107E-2</v>
      </c>
      <c r="ACZ36" s="120">
        <v>2.2584267057569128E-2</v>
      </c>
      <c r="ADA36" s="120">
        <v>2.1977047445414268E-2</v>
      </c>
      <c r="ADB36" s="120">
        <v>2.1977047445414274E-2</v>
      </c>
      <c r="ADC36" s="120">
        <v>2.1375972466109738E-2</v>
      </c>
      <c r="ADD36" s="120">
        <v>2.1375972466109713E-2</v>
      </c>
      <c r="ADE36" s="120">
        <v>2.0781167340177334E-2</v>
      </c>
      <c r="ADF36" s="120">
        <v>2.078116734017732E-2</v>
      </c>
      <c r="ADG36" s="120">
        <v>2.0192757968287237E-2</v>
      </c>
      <c r="ADH36" s="120">
        <v>2.019275796828723E-2</v>
      </c>
      <c r="ADI36" s="120">
        <v>1.9610870847639517E-2</v>
      </c>
      <c r="ADJ36" s="120">
        <v>1.9610870847639524E-2</v>
      </c>
      <c r="ADK36" s="120">
        <v>1.9035632981891586E-2</v>
      </c>
      <c r="ADL36" s="120">
        <v>1.9035632981891575E-2</v>
      </c>
      <c r="ADM36" s="120">
        <v>1.8467171784298048E-2</v>
      </c>
      <c r="ADN36" s="120">
        <v>1.846717178429803E-2</v>
      </c>
      <c r="ADO36" s="120">
        <v>1.7905614973719799E-2</v>
      </c>
      <c r="ADP36" s="120">
        <v>1.7905614973719782E-2</v>
      </c>
      <c r="ADQ36" s="120">
        <v>1.7351090463147416E-2</v>
      </c>
      <c r="ADR36" s="120">
        <v>1.7351090463147402E-2</v>
      </c>
      <c r="ADS36" s="120">
        <v>1.6803726240372914E-2</v>
      </c>
      <c r="ADT36" s="120">
        <v>1.6803726240372917E-2</v>
      </c>
      <c r="ADU36" s="120">
        <v>1.6263650240434965E-2</v>
      </c>
      <c r="ADV36" s="120">
        <v>1.6263650240434965E-2</v>
      </c>
      <c r="ADW36" s="120">
        <v>1.5730990209451394E-2</v>
      </c>
      <c r="ADX36" s="120">
        <v>1.5730990209451422E-2</v>
      </c>
      <c r="ADY36" s="120">
        <v>1.5205873559445669E-2</v>
      </c>
      <c r="ADZ36" s="120">
        <v>1.5205873559445649E-2</v>
      </c>
      <c r="AEA36" s="120">
        <v>1.4688427213765084E-2</v>
      </c>
      <c r="AEB36" s="120">
        <v>1.4688427213765079E-2</v>
      </c>
      <c r="AEC36" s="120">
        <v>1.4178777442682398E-2</v>
      </c>
      <c r="AED36" s="120">
        <v>1.4178777442682401E-2</v>
      </c>
      <c r="AEE36" s="120">
        <v>1.3677049688766801E-2</v>
      </c>
      <c r="AEF36" s="120">
        <v>1.3677049688766785E-2</v>
      </c>
      <c r="AEG36" s="120">
        <v>1.31833683816073E-2</v>
      </c>
      <c r="AEH36" s="120">
        <v>1.3183368381607294E-2</v>
      </c>
      <c r="AEI36" s="120">
        <v>1.2697856741469345E-2</v>
      </c>
      <c r="AEJ36" s="120">
        <v>1.2697856741469359E-2</v>
      </c>
      <c r="AEK36" s="120">
        <v>1.2220636571466591E-2</v>
      </c>
      <c r="AEL36" s="120">
        <v>1.2220636571466579E-2</v>
      </c>
      <c r="AEM36" s="120">
        <v>1.1751828037832856E-2</v>
      </c>
      <c r="AEN36" s="120">
        <v>1.1751828037832838E-2</v>
      </c>
      <c r="AEO36" s="120">
        <v>1.1291549437886184E-2</v>
      </c>
      <c r="AEP36" s="120">
        <v>1.1291549437886184E-2</v>
      </c>
      <c r="AEQ36" s="120">
        <v>1.08399169552866E-2</v>
      </c>
      <c r="AER36" s="120">
        <v>1.0839916955286591E-2</v>
      </c>
      <c r="AES36" s="120">
        <v>1.0397044402203232E-2</v>
      </c>
      <c r="AET36" s="120">
        <v>1.0397044402203234E-2</v>
      </c>
      <c r="AEU36" s="120">
        <v>9.9630429480260328E-3</v>
      </c>
      <c r="AEV36" s="120">
        <v>9.9630429480260328E-3</v>
      </c>
      <c r="AEW36" s="120">
        <v>9.5380208342800751E-3</v>
      </c>
      <c r="AEX36" s="120">
        <v>9.5380208342800837E-3</v>
      </c>
      <c r="AEY36" s="120">
        <v>9.1220830754320283E-3</v>
      </c>
      <c r="AEZ36" s="120">
        <v>9.1220830754320491E-3</v>
      </c>
      <c r="AFA36" s="120">
        <v>8.7153311453139742E-3</v>
      </c>
      <c r="AFB36" s="120">
        <v>8.7153311453139724E-3</v>
      </c>
      <c r="AFC36" s="120">
        <v>8.3178626489348768E-3</v>
      </c>
      <c r="AFD36" s="120">
        <v>8.3178626489348716E-3</v>
      </c>
      <c r="AFE36" s="120">
        <v>7.9297709795030317E-3</v>
      </c>
      <c r="AFF36" s="120">
        <v>7.9297709795030334E-3</v>
      </c>
      <c r="AFG36" s="120">
        <v>7.5511449605451392E-3</v>
      </c>
      <c r="AFH36" s="120">
        <v>7.5511449605451348E-3</v>
      </c>
      <c r="AFI36" s="120">
        <v>7.1820684730810585E-3</v>
      </c>
      <c r="AFJ36" s="120">
        <v>7.1820684730810594E-3</v>
      </c>
      <c r="AFK36" s="120">
        <v>6.8226200678986621E-3</v>
      </c>
      <c r="AFL36" s="120">
        <v>6.8226200678986604E-3</v>
      </c>
      <c r="AFM36" s="120">
        <v>6.4728725630710804E-3</v>
      </c>
      <c r="AFN36" s="120">
        <v>6.4728725630710752E-3</v>
      </c>
      <c r="AFO36" s="120">
        <v>6.1328926269721435E-3</v>
      </c>
      <c r="AFP36" s="120">
        <v>6.1328926269721461E-3</v>
      </c>
      <c r="AFQ36" s="120">
        <v>5.8027403471743516E-3</v>
      </c>
      <c r="AFR36" s="120">
        <v>5.8027403471743507E-3</v>
      </c>
      <c r="AFS36" s="120">
        <v>5.4824687857605997E-3</v>
      </c>
      <c r="AFT36" s="120">
        <v>5.4824687857605997E-3</v>
      </c>
      <c r="AFU36" s="120">
        <v>5.172123521746958E-3</v>
      </c>
      <c r="AFV36" s="120">
        <v>5.1721235217469554E-3</v>
      </c>
      <c r="AFW36" s="120">
        <v>4.8717421815008466E-3</v>
      </c>
      <c r="AFX36" s="120">
        <v>4.8717421815008474E-3</v>
      </c>
      <c r="AFY36" s="120">
        <v>4.5813539582492194E-3</v>
      </c>
      <c r="AFZ36" s="120">
        <v>4.581353958249235E-3</v>
      </c>
      <c r="AGA36" s="120">
        <v>4.3009791220062809E-3</v>
      </c>
      <c r="AGB36" s="120">
        <v>4.3009791220062835E-3</v>
      </c>
      <c r="AGC36" s="120">
        <v>4.0306285215120042E-3</v>
      </c>
      <c r="AGD36" s="120">
        <v>4.0306285215120034E-3</v>
      </c>
      <c r="AGE36" s="120">
        <v>3.7703030800634047E-3</v>
      </c>
      <c r="AGF36" s="120">
        <v>3.7703030800634064E-3</v>
      </c>
      <c r="AGG36" s="120">
        <v>3.5199932874412656E-3</v>
      </c>
      <c r="AGH36" s="120">
        <v>3.519993287441269E-3</v>
      </c>
      <c r="AGI36" s="120">
        <v>3.2796786904884523E-3</v>
      </c>
      <c r="AGJ36" s="120">
        <v>3.2796786904884506E-3</v>
      </c>
      <c r="AGK36" s="120">
        <v>3.0493273852832668E-3</v>
      </c>
      <c r="AGL36" s="120">
        <v>3.0493273852832659E-3</v>
      </c>
      <c r="AGM36" s="120">
        <v>2.8288955142735184E-3</v>
      </c>
      <c r="AGN36" s="120">
        <v>2.8288955142735188E-3</v>
      </c>
      <c r="AGO36" s="120">
        <v>2.6183267721956185E-3</v>
      </c>
      <c r="AGP36" s="120">
        <v>2.6183267721956245E-3</v>
      </c>
      <c r="AGQ36" s="120">
        <v>2.4175519250980949E-3</v>
      </c>
      <c r="AGR36" s="120">
        <v>2.4175519250980975E-3</v>
      </c>
      <c r="AGS36" s="120">
        <v>2.226488347320245E-3</v>
      </c>
      <c r="AGT36" s="120">
        <v>2.2264883473202429E-3</v>
      </c>
      <c r="AGU36" s="120">
        <v>2.0450395818434734E-3</v>
      </c>
      <c r="AGV36" s="120">
        <v>2.0450395818434742E-3</v>
      </c>
      <c r="AGW36" s="120">
        <v>1.8730949300322193E-3</v>
      </c>
      <c r="AGX36" s="120">
        <v>1.873094930032218E-3</v>
      </c>
      <c r="AGY36" s="120">
        <v>1.7105290774106683E-3</v>
      </c>
      <c r="AGZ36" s="120">
        <v>1.710529077410667E-3</v>
      </c>
      <c r="AHA36" s="120">
        <v>1.5572017627745892E-3</v>
      </c>
      <c r="AHB36" s="120">
        <v>1.5572017627745877E-3</v>
      </c>
      <c r="AHC36" s="120">
        <v>1.412957498607668E-3</v>
      </c>
      <c r="AHD36" s="120">
        <v>1.4129574986076676E-3</v>
      </c>
      <c r="AHE36" s="120">
        <v>1.2776253514487725E-3</v>
      </c>
      <c r="AHF36" s="120">
        <v>1.2776253514487721E-3</v>
      </c>
      <c r="AHG36" s="120">
        <v>1.151018791527681E-3</v>
      </c>
      <c r="AHH36" s="120">
        <v>1.1510187915276817E-3</v>
      </c>
      <c r="AHI36" s="120">
        <v>1.0329356216356772E-3</v>
      </c>
      <c r="AHJ36" s="120">
        <v>1.0329356216356772E-3</v>
      </c>
      <c r="AHK36" s="120">
        <v>9.2315799580335468E-4</v>
      </c>
      <c r="AHL36" s="120">
        <v>9.2315799580335478E-4</v>
      </c>
      <c r="AHM36" s="120">
        <v>8.2145253889575047E-4</v>
      </c>
      <c r="AHN36" s="120">
        <v>8.2145253889574993E-4</v>
      </c>
      <c r="AHO36" s="120">
        <v>7.2757057867334565E-4</v>
      </c>
      <c r="AHP36" s="120">
        <v>7.2757057867334576E-4</v>
      </c>
      <c r="AHQ36" s="120">
        <v>6.412485021695932E-4</v>
      </c>
      <c r="AHR36" s="120">
        <v>6.4124850216959353E-4</v>
      </c>
      <c r="AHS36" s="120">
        <v>5.6220824835704947E-4</v>
      </c>
      <c r="AHT36" s="120">
        <v>5.6220824835704914E-4</v>
      </c>
      <c r="AHU36" s="120">
        <v>4.901579489633007E-4</v>
      </c>
      <c r="AHV36" s="120">
        <v>4.9015794896330048E-4</v>
      </c>
      <c r="AHW36" s="120">
        <v>4.2479272889474568E-4</v>
      </c>
      <c r="AHX36" s="120">
        <v>4.2479272889474578E-4</v>
      </c>
      <c r="AHY36" s="120">
        <v>3.6579567696276886E-4</v>
      </c>
      <c r="AHZ36" s="120">
        <v>3.6579567696276864E-4</v>
      </c>
      <c r="AIA36" s="120">
        <v>3.1283899640671654E-4</v>
      </c>
      <c r="AIB36" s="120">
        <v>3.1283899640671637E-4</v>
      </c>
      <c r="AIC36" s="120">
        <v>2.6558534298746985E-4</v>
      </c>
      <c r="AID36" s="120">
        <v>2.6558534298746957E-4</v>
      </c>
      <c r="AIE36" s="120">
        <v>2.2368935609481819E-4</v>
      </c>
      <c r="AIF36" s="120">
        <v>2.2368935609481808E-4</v>
      </c>
      <c r="AIG36" s="120">
        <v>1.8679938527835333E-4</v>
      </c>
      <c r="AIH36" s="120">
        <v>1.8679938527835338E-4</v>
      </c>
      <c r="AII36" s="120">
        <v>1.5455941078329144E-4</v>
      </c>
      <c r="AIJ36" s="120">
        <v>1.5455941078329163E-4</v>
      </c>
      <c r="AIK36" s="120">
        <v>1.2661115196447529E-4</v>
      </c>
      <c r="AIL36" s="120">
        <v>1.2661115196447529E-4</v>
      </c>
      <c r="AIM36" s="120">
        <v>1.0259635179423319E-4</v>
      </c>
      <c r="AIN36" s="120">
        <v>1.0259635179423321E-4</v>
      </c>
      <c r="AIO36" s="120">
        <v>8.2159219030073806E-5</v>
      </c>
      <c r="AIP36" s="120">
        <v>8.2159219030073833E-5</v>
      </c>
      <c r="AIQ36" s="120">
        <v>6.4949001965518573E-5</v>
      </c>
      <c r="AIR36" s="120">
        <v>6.49490019655186E-5</v>
      </c>
      <c r="AIS36" s="120">
        <v>5.0622659111780634E-5</v>
      </c>
      <c r="AIT36" s="120">
        <v>5.0622659111780661E-5</v>
      </c>
      <c r="AIU36" s="120">
        <v>3.8847582793639915E-5</v>
      </c>
      <c r="AIV36" s="120">
        <v>3.8847582793639942E-5</v>
      </c>
      <c r="AIW36" s="120">
        <v>2.9304321745456649E-5</v>
      </c>
      <c r="AIX36" s="120">
        <v>2.9304321745456662E-5</v>
      </c>
      <c r="AIY36" s="120">
        <v>2.1689238760717067E-5</v>
      </c>
      <c r="AIZ36" s="120">
        <v>2.1689238760717064E-5</v>
      </c>
      <c r="AJA36" s="120">
        <v>1.5717029852739474E-5</v>
      </c>
      <c r="AJB36" s="120">
        <v>1.5717029852739474E-5</v>
      </c>
      <c r="AJC36" s="120">
        <v>1.112302300044902E-5</v>
      </c>
      <c r="AJD36" s="120">
        <v>1.1123023000449024E-5</v>
      </c>
      <c r="AJE36" s="120">
        <v>7.6651683804454563E-6</v>
      </c>
      <c r="AJF36" s="120">
        <v>7.6651683804454529E-6</v>
      </c>
      <c r="AJG36" s="120">
        <v>5.1256292496887329E-6</v>
      </c>
      <c r="AJH36" s="120">
        <v>5.1256292496887346E-6</v>
      </c>
      <c r="AJI36" s="120">
        <v>3.3118847623803127E-6</v>
      </c>
      <c r="AJJ36" s="120">
        <v>3.3118847623803136E-6</v>
      </c>
      <c r="AJK36" s="120">
        <v>2.0572645155203526E-6</v>
      </c>
      <c r="AJL36" s="120">
        <v>2.0572645155203517E-6</v>
      </c>
      <c r="AJM36" s="120">
        <v>1.2208510176137111E-6</v>
      </c>
      <c r="AJN36" s="120">
        <v>1.2208510176137111E-6</v>
      </c>
      <c r="AJO36" s="120">
        <v>6.8671177366752545E-7</v>
      </c>
      <c r="AJP36" s="120">
        <v>6.8671177366752534E-7</v>
      </c>
      <c r="AJQ36" s="120">
        <v>3.6245783263666448E-7</v>
      </c>
      <c r="AJR36" s="120">
        <v>3.6245783263666453E-7</v>
      </c>
      <c r="AJS36" s="120">
        <v>1.7716986633331544E-7</v>
      </c>
      <c r="AJT36" s="120">
        <v>1.7716986633331544E-7</v>
      </c>
      <c r="AJU36" s="120">
        <v>7.8783841672702692E-8</v>
      </c>
      <c r="AJV36" s="120">
        <v>7.8783841672702692E-8</v>
      </c>
      <c r="AJW36" s="120">
        <v>3.1081526685738936E-8</v>
      </c>
      <c r="AJX36" s="120">
        <v>3.1081526685738936E-8</v>
      </c>
      <c r="AJY36" s="120">
        <v>1.0479197953827679E-8</v>
      </c>
      <c r="AJZ36" s="120">
        <v>1.0479197953827679E-8</v>
      </c>
      <c r="AKA36" s="120">
        <v>2.8412614483386278E-9</v>
      </c>
      <c r="AKB36" s="120">
        <v>2.8412614483386278E-9</v>
      </c>
      <c r="AKC36" s="120">
        <v>5.5297277867794037E-10</v>
      </c>
      <c r="AKD36" s="120">
        <v>5.5297277867794037E-10</v>
      </c>
      <c r="AKE36" s="120">
        <v>5.8207660913467407E-11</v>
      </c>
      <c r="AKF36" s="120" t="s">
        <v>105</v>
      </c>
      <c r="AKG36" s="120" t="s">
        <v>105</v>
      </c>
      <c r="AKH36" s="120" t="s">
        <v>105</v>
      </c>
      <c r="AKI36" s="120" t="s">
        <v>105</v>
      </c>
      <c r="AKJ36" s="120" t="s">
        <v>105</v>
      </c>
      <c r="AKK36" s="120" t="s">
        <v>105</v>
      </c>
      <c r="AKL36" s="120" t="s">
        <v>105</v>
      </c>
      <c r="AKM36" s="120" t="s">
        <v>105</v>
      </c>
      <c r="AKN36" s="120" t="s">
        <v>105</v>
      </c>
      <c r="AKO36" s="120" t="s">
        <v>105</v>
      </c>
      <c r="AKP36" s="120" t="s">
        <v>105</v>
      </c>
      <c r="AKQ36" s="120" t="s">
        <v>105</v>
      </c>
      <c r="AKR36" s="120" t="s">
        <v>105</v>
      </c>
      <c r="AKS36" s="120" t="s">
        <v>105</v>
      </c>
      <c r="AKT36" s="120" t="s">
        <v>105</v>
      </c>
      <c r="AKU36" s="120" t="s">
        <v>105</v>
      </c>
      <c r="AKV36" s="120" t="s">
        <v>105</v>
      </c>
      <c r="AKW36" s="120" t="s">
        <v>105</v>
      </c>
      <c r="AKX36" s="120" t="s">
        <v>105</v>
      </c>
      <c r="AKY36" s="120" t="s">
        <v>105</v>
      </c>
      <c r="AKZ36" s="120" t="s">
        <v>105</v>
      </c>
      <c r="ALA36" s="120" t="s">
        <v>105</v>
      </c>
      <c r="ALB36" s="120" t="s">
        <v>105</v>
      </c>
      <c r="ALC36" s="120" t="s">
        <v>105</v>
      </c>
      <c r="ALD36" s="120" t="s">
        <v>105</v>
      </c>
      <c r="ALE36" s="120" t="s">
        <v>105</v>
      </c>
      <c r="ALF36" s="120" t="s">
        <v>105</v>
      </c>
      <c r="ALG36" s="120" t="s">
        <v>105</v>
      </c>
      <c r="ALH36" s="120" t="s">
        <v>105</v>
      </c>
      <c r="ALI36" s="120" t="s">
        <v>105</v>
      </c>
      <c r="ALJ36" s="120" t="s">
        <v>105</v>
      </c>
      <c r="ALK36" s="120" t="s">
        <v>105</v>
      </c>
      <c r="ALL36" s="120" t="s">
        <v>105</v>
      </c>
      <c r="ALM36" s="120" t="s">
        <v>105</v>
      </c>
      <c r="ALN36" s="120"/>
    </row>
    <row r="37" spans="1:1002" hidden="1">
      <c r="A37" s="119">
        <v>36</v>
      </c>
      <c r="B37" s="120">
        <v>0.26836833094223583</v>
      </c>
      <c r="C37" s="120">
        <v>0.26836833094223578</v>
      </c>
      <c r="D37" s="120">
        <v>0.26788925477008674</v>
      </c>
      <c r="E37" s="120">
        <v>0.26788925477008646</v>
      </c>
      <c r="F37" s="120">
        <v>0.26740932446710564</v>
      </c>
      <c r="G37" s="120">
        <v>0.26740932446710564</v>
      </c>
      <c r="H37" s="120">
        <v>0.26692853801279165</v>
      </c>
      <c r="I37" s="120">
        <v>0.26692853801279154</v>
      </c>
      <c r="J37" s="120">
        <v>0.26644689338358146</v>
      </c>
      <c r="K37" s="120">
        <v>0.26644689338358118</v>
      </c>
      <c r="L37" s="120">
        <v>0.2659643885529</v>
      </c>
      <c r="M37" s="120">
        <v>0.26596438855289956</v>
      </c>
      <c r="N37" s="120">
        <v>0.26548102149120711</v>
      </c>
      <c r="O37" s="120">
        <v>0.26548102149120689</v>
      </c>
      <c r="P37" s="120">
        <v>0.26499679016605071</v>
      </c>
      <c r="Q37" s="120">
        <v>0.26499679016605043</v>
      </c>
      <c r="R37" s="120">
        <v>0.26451169254211476</v>
      </c>
      <c r="S37" s="120">
        <v>0.26451169254211526</v>
      </c>
      <c r="T37" s="120">
        <v>0.26402572658127521</v>
      </c>
      <c r="U37" s="120">
        <v>0.26402572658127521</v>
      </c>
      <c r="V37" s="120">
        <v>0.26353889024265015</v>
      </c>
      <c r="W37" s="120">
        <v>0.26353889024265009</v>
      </c>
      <c r="X37" s="120">
        <v>0.26305118148265749</v>
      </c>
      <c r="Y37" s="120">
        <v>0.26305118148265766</v>
      </c>
      <c r="Z37" s="120">
        <v>0.26256259825506906</v>
      </c>
      <c r="AA37" s="120">
        <v>0.26256259825506945</v>
      </c>
      <c r="AB37" s="120">
        <v>0.26207313851106945</v>
      </c>
      <c r="AC37" s="120">
        <v>0.26207313851106995</v>
      </c>
      <c r="AD37" s="120">
        <v>0.26158280019931313</v>
      </c>
      <c r="AE37" s="120">
        <v>0.26158280019931324</v>
      </c>
      <c r="AF37" s="120">
        <v>0.26109158126598414</v>
      </c>
      <c r="AG37" s="120">
        <v>0.26109158126598381</v>
      </c>
      <c r="AH37" s="120">
        <v>0.26059947965485758</v>
      </c>
      <c r="AI37" s="120">
        <v>0.2605994796548573</v>
      </c>
      <c r="AJ37" s="120">
        <v>0.26010649330736257</v>
      </c>
      <c r="AK37" s="120">
        <v>0.26010649330736241</v>
      </c>
      <c r="AL37" s="120">
        <v>0.25961262016264464</v>
      </c>
      <c r="AM37" s="120">
        <v>0.25961262016264464</v>
      </c>
      <c r="AN37" s="120">
        <v>0.25911785815763105</v>
      </c>
      <c r="AO37" s="120">
        <v>0.25911785815763094</v>
      </c>
      <c r="AP37" s="120">
        <v>0.25862220522709706</v>
      </c>
      <c r="AQ37" s="120">
        <v>0.25862220522709739</v>
      </c>
      <c r="AR37" s="120">
        <v>0.25812565930373471</v>
      </c>
      <c r="AS37" s="120">
        <v>0.25812565930373482</v>
      </c>
      <c r="AT37" s="120">
        <v>0.25762821831822036</v>
      </c>
      <c r="AU37" s="120">
        <v>0.25762821831822041</v>
      </c>
      <c r="AV37" s="120">
        <v>0.25712988019928573</v>
      </c>
      <c r="AW37" s="120">
        <v>0.25712988019928601</v>
      </c>
      <c r="AX37" s="120">
        <v>0.25663064287379078</v>
      </c>
      <c r="AY37" s="120">
        <v>0.25663064287379056</v>
      </c>
      <c r="AZ37" s="120">
        <v>0.25613050426679546</v>
      </c>
      <c r="BA37" s="120">
        <v>0.2561305042667954</v>
      </c>
      <c r="BB37" s="120">
        <v>0.25562946230163641</v>
      </c>
      <c r="BC37" s="120">
        <v>0.25562946230163652</v>
      </c>
      <c r="BD37" s="120">
        <v>0.25512751490000352</v>
      </c>
      <c r="BE37" s="120">
        <v>0.25512751490000318</v>
      </c>
      <c r="BF37" s="120">
        <v>0.25462465998201556</v>
      </c>
      <c r="BG37" s="120">
        <v>0.25462465998201533</v>
      </c>
      <c r="BH37" s="120">
        <v>0.2541208954663034</v>
      </c>
      <c r="BI37" s="120">
        <v>0.25412089546630334</v>
      </c>
      <c r="BJ37" s="120">
        <v>0.25361621927008926</v>
      </c>
      <c r="BK37" s="120">
        <v>0.25361621927008915</v>
      </c>
      <c r="BL37" s="120">
        <v>0.25311062930926886</v>
      </c>
      <c r="BM37" s="120">
        <v>0.25311062930926942</v>
      </c>
      <c r="BN37" s="120">
        <v>0.25260412349849848</v>
      </c>
      <c r="BO37" s="120">
        <v>0.25260412349849842</v>
      </c>
      <c r="BP37" s="120">
        <v>0.25209669975127891</v>
      </c>
      <c r="BQ37" s="120">
        <v>0.25209669975127885</v>
      </c>
      <c r="BR37" s="120">
        <v>0.25158835598004542</v>
      </c>
      <c r="BS37" s="120">
        <v>0.25158835598004536</v>
      </c>
      <c r="BT37" s="120">
        <v>0.25107909009625534</v>
      </c>
      <c r="BU37" s="120">
        <v>0.2510790900962554</v>
      </c>
      <c r="BV37" s="120">
        <v>0.25056890001048254</v>
      </c>
      <c r="BW37" s="120">
        <v>0.25056890001048221</v>
      </c>
      <c r="BX37" s="120">
        <v>0.25005778363250708</v>
      </c>
      <c r="BY37" s="120">
        <v>0.25005778363250719</v>
      </c>
      <c r="BZ37" s="120">
        <v>0.24954573887141501</v>
      </c>
      <c r="CA37" s="120">
        <v>0.24954573887141457</v>
      </c>
      <c r="CB37" s="120">
        <v>0.24903276363569019</v>
      </c>
      <c r="CC37" s="120">
        <v>0.24903276363569032</v>
      </c>
      <c r="CD37" s="120">
        <v>0.2485188558333184</v>
      </c>
      <c r="CE37" s="120">
        <v>0.24851885583331818</v>
      </c>
      <c r="CF37" s="120">
        <v>0.24800401337188382</v>
      </c>
      <c r="CG37" s="120">
        <v>0.24800401337188385</v>
      </c>
      <c r="CH37" s="120">
        <v>0.24748823415867632</v>
      </c>
      <c r="CI37" s="120">
        <v>0.24748823415867638</v>
      </c>
      <c r="CJ37" s="120">
        <v>0.2469715161007919</v>
      </c>
      <c r="CK37" s="120">
        <v>0.24697151610079202</v>
      </c>
      <c r="CL37" s="120">
        <v>0.24645385710524273</v>
      </c>
      <c r="CM37" s="120">
        <v>0.24645385710524301</v>
      </c>
      <c r="CN37" s="120">
        <v>0.2459352550790653</v>
      </c>
      <c r="CO37" s="120">
        <v>0.24593525507906541</v>
      </c>
      <c r="CP37" s="120">
        <v>0.24541570792943138</v>
      </c>
      <c r="CQ37" s="120">
        <v>0.2454157079294314</v>
      </c>
      <c r="CR37" s="120">
        <v>0.24489521356376071</v>
      </c>
      <c r="CS37" s="120">
        <v>0.24489521356376073</v>
      </c>
      <c r="CT37" s="120">
        <v>0.24437376988983794</v>
      </c>
      <c r="CU37" s="120">
        <v>0.24437376988983814</v>
      </c>
      <c r="CV37" s="120">
        <v>0.24385137481592875</v>
      </c>
      <c r="CW37" s="120">
        <v>0.24385137481592897</v>
      </c>
      <c r="CX37" s="120">
        <v>0.24332802625090105</v>
      </c>
      <c r="CY37" s="120">
        <v>0.24332802625090089</v>
      </c>
      <c r="CZ37" s="120">
        <v>0.24280372210434564</v>
      </c>
      <c r="DA37" s="120">
        <v>0.24280372210434559</v>
      </c>
      <c r="DB37" s="120">
        <v>0.24227846028670202</v>
      </c>
      <c r="DC37" s="120">
        <v>0.2422784602867018</v>
      </c>
      <c r="DD37" s="120">
        <v>0.24175223870938478</v>
      </c>
      <c r="DE37" s="120">
        <v>0.24175223870938486</v>
      </c>
      <c r="DF37" s="120">
        <v>0.24122505528491334</v>
      </c>
      <c r="DG37" s="120">
        <v>0.24122505528491314</v>
      </c>
      <c r="DH37" s="120">
        <v>0.24069690792704215</v>
      </c>
      <c r="DI37" s="120">
        <v>0.24069690792704213</v>
      </c>
      <c r="DJ37" s="120">
        <v>0.24016779455089723</v>
      </c>
      <c r="DK37" s="120">
        <v>0.24016779455089732</v>
      </c>
      <c r="DL37" s="120">
        <v>0.23963771307311138</v>
      </c>
      <c r="DM37" s="120">
        <v>0.23963771307311157</v>
      </c>
      <c r="DN37" s="120">
        <v>0.23910666141196346</v>
      </c>
      <c r="DO37" s="120">
        <v>0.23910666141196341</v>
      </c>
      <c r="DP37" s="120">
        <v>0.23857463748752053</v>
      </c>
      <c r="DQ37" s="120">
        <v>0.23857463748752047</v>
      </c>
      <c r="DR37" s="120">
        <v>0.23804163922178373</v>
      </c>
      <c r="DS37" s="120">
        <v>0.23804163922178384</v>
      </c>
      <c r="DT37" s="120">
        <v>0.2375076645388336</v>
      </c>
      <c r="DU37" s="120">
        <v>0.23750766453883362</v>
      </c>
      <c r="DV37" s="120">
        <v>0.23697271136498049</v>
      </c>
      <c r="DW37" s="120">
        <v>0.23697271136498066</v>
      </c>
      <c r="DX37" s="120">
        <v>0.23643677762891957</v>
      </c>
      <c r="DY37" s="120">
        <v>0.23643677762891938</v>
      </c>
      <c r="DZ37" s="120">
        <v>0.23589986126188328</v>
      </c>
      <c r="EA37" s="120">
        <v>0.23589986126188311</v>
      </c>
      <c r="EB37" s="120">
        <v>0.23536196019780214</v>
      </c>
      <c r="EC37" s="120">
        <v>0.23536196019780217</v>
      </c>
      <c r="ED37" s="120">
        <v>0.23482307237346631</v>
      </c>
      <c r="EE37" s="120">
        <v>0.23482307237346639</v>
      </c>
      <c r="EF37" s="120">
        <v>0.23428319572868839</v>
      </c>
      <c r="EG37" s="120">
        <v>0.2342831957286883</v>
      </c>
      <c r="EH37" s="120">
        <v>0.23374232820647248</v>
      </c>
      <c r="EI37" s="120">
        <v>0.23374232820647242</v>
      </c>
      <c r="EJ37" s="120">
        <v>0.23320046775318481</v>
      </c>
      <c r="EK37" s="120">
        <v>0.23320046775318504</v>
      </c>
      <c r="EL37" s="120">
        <v>0.23265761231872709</v>
      </c>
      <c r="EM37" s="120">
        <v>0.23265761231872711</v>
      </c>
      <c r="EN37" s="120">
        <v>0.23211375985671334</v>
      </c>
      <c r="EO37" s="120">
        <v>0.23211375985671326</v>
      </c>
      <c r="EP37" s="120">
        <v>0.23156890832465021</v>
      </c>
      <c r="EQ37" s="120">
        <v>0.23156890832465044</v>
      </c>
      <c r="ER37" s="120">
        <v>0.2310230556841216</v>
      </c>
      <c r="ES37" s="120">
        <v>0.23102305568412179</v>
      </c>
      <c r="ET37" s="120">
        <v>0.23047619990097393</v>
      </c>
      <c r="EU37" s="120">
        <v>0.23047619990097407</v>
      </c>
      <c r="EV37" s="120">
        <v>0.22992833894550818</v>
      </c>
      <c r="EW37" s="120">
        <v>0.22992833894550813</v>
      </c>
      <c r="EX37" s="120">
        <v>0.22937947079267201</v>
      </c>
      <c r="EY37" s="120">
        <v>0.22937947079267193</v>
      </c>
      <c r="EZ37" s="120">
        <v>0.22882959342225873</v>
      </c>
      <c r="FA37" s="120">
        <v>0.22882959342225892</v>
      </c>
      <c r="FB37" s="120">
        <v>0.22827870481910759</v>
      </c>
      <c r="FC37" s="120">
        <v>0.22827870481910778</v>
      </c>
      <c r="FD37" s="120">
        <v>0.22772680297330822</v>
      </c>
      <c r="FE37" s="120">
        <v>0.22772680297330833</v>
      </c>
      <c r="FF37" s="120">
        <v>0.2271738858804096</v>
      </c>
      <c r="FG37" s="120">
        <v>0.22717388588040971</v>
      </c>
      <c r="FH37" s="120">
        <v>0.22661995154163153</v>
      </c>
      <c r="FI37" s="120">
        <v>0.22661995154163153</v>
      </c>
      <c r="FJ37" s="120">
        <v>0.22606499796408103</v>
      </c>
      <c r="FK37" s="120">
        <v>0.2260649979640813</v>
      </c>
      <c r="FL37" s="120">
        <v>0.22550902316097288</v>
      </c>
      <c r="FM37" s="120">
        <v>0.22550902316097271</v>
      </c>
      <c r="FN37" s="120">
        <v>0.22495202515185209</v>
      </c>
      <c r="FO37" s="120">
        <v>0.22495202515185209</v>
      </c>
      <c r="FP37" s="120">
        <v>0.22439400196282328</v>
      </c>
      <c r="FQ37" s="120">
        <v>0.22439400196282311</v>
      </c>
      <c r="FR37" s="120">
        <v>0.22383495162678194</v>
      </c>
      <c r="FS37" s="120">
        <v>0.22383495162678221</v>
      </c>
      <c r="FT37" s="120">
        <v>0.22327487218365202</v>
      </c>
      <c r="FU37" s="120">
        <v>0.22327487218365205</v>
      </c>
      <c r="FV37" s="120">
        <v>0.22271376168062398</v>
      </c>
      <c r="FW37" s="120">
        <v>0.22271376168062404</v>
      </c>
      <c r="FX37" s="120">
        <v>0.22215161817240259</v>
      </c>
      <c r="FY37" s="120">
        <v>0.22215161817240242</v>
      </c>
      <c r="FZ37" s="120">
        <v>0.22158843972145403</v>
      </c>
      <c r="GA37" s="120">
        <v>0.22158843972145412</v>
      </c>
      <c r="GB37" s="120">
        <v>0.22102422439826142</v>
      </c>
      <c r="GC37" s="120">
        <v>0.22102422439826147</v>
      </c>
      <c r="GD37" s="120">
        <v>0.22045897028158171</v>
      </c>
      <c r="GE37" s="120">
        <v>0.22045897028158168</v>
      </c>
      <c r="GF37" s="120">
        <v>0.21989267545870969</v>
      </c>
      <c r="GG37" s="120">
        <v>0.21989267545870969</v>
      </c>
      <c r="GH37" s="120">
        <v>0.21932533802574536</v>
      </c>
      <c r="GI37" s="120">
        <v>0.21932533802574558</v>
      </c>
      <c r="GJ37" s="120">
        <v>0.21875695608786669</v>
      </c>
      <c r="GK37" s="120">
        <v>0.21875695608786694</v>
      </c>
      <c r="GL37" s="120">
        <v>0.21818752775960756</v>
      </c>
      <c r="GM37" s="120">
        <v>0.21818752775960734</v>
      </c>
      <c r="GN37" s="120">
        <v>0.21761705116513769</v>
      </c>
      <c r="GO37" s="120">
        <v>0.21761705116513755</v>
      </c>
      <c r="GP37" s="120">
        <v>0.2170455244385544</v>
      </c>
      <c r="GQ37" s="120">
        <v>0.21704552443855415</v>
      </c>
      <c r="GR37" s="120">
        <v>0.21647294572417067</v>
      </c>
      <c r="GS37" s="120">
        <v>0.21647294572417081</v>
      </c>
      <c r="GT37" s="120">
        <v>0.21589931317681754</v>
      </c>
      <c r="GU37" s="120">
        <v>0.21589931317681746</v>
      </c>
      <c r="GV37" s="120">
        <v>0.21532462496214255</v>
      </c>
      <c r="GW37" s="120">
        <v>0.21532462496214264</v>
      </c>
      <c r="GX37" s="120">
        <v>0.21474887925692268</v>
      </c>
      <c r="GY37" s="120">
        <v>0.21474887925692274</v>
      </c>
      <c r="GZ37" s="120">
        <v>0.21417207424937534</v>
      </c>
      <c r="HA37" s="120">
        <v>0.21417207424937501</v>
      </c>
      <c r="HB37" s="120">
        <v>0.21359420813947949</v>
      </c>
      <c r="HC37" s="120">
        <v>0.21359420813947946</v>
      </c>
      <c r="HD37" s="120">
        <v>0.21301527913930149</v>
      </c>
      <c r="HE37" s="120">
        <v>0.21301527913930149</v>
      </c>
      <c r="HF37" s="120">
        <v>0.21243528547332521</v>
      </c>
      <c r="HG37" s="120">
        <v>0.21243528547332521</v>
      </c>
      <c r="HH37" s="120">
        <v>0.2118542253787897</v>
      </c>
      <c r="HI37" s="120">
        <v>0.21185422537878973</v>
      </c>
      <c r="HJ37" s="120">
        <v>0.21127209710603254</v>
      </c>
      <c r="HK37" s="120">
        <v>0.21127209710603259</v>
      </c>
      <c r="HL37" s="120">
        <v>0.21068889891883857</v>
      </c>
      <c r="HM37" s="120">
        <v>0.21068889891883849</v>
      </c>
      <c r="HN37" s="120">
        <v>0.21010462909479571</v>
      </c>
      <c r="HO37" s="120">
        <v>0.21010462909479585</v>
      </c>
      <c r="HP37" s="120">
        <v>0.20951928592565663</v>
      </c>
      <c r="HQ37" s="120">
        <v>0.20951928592565663</v>
      </c>
      <c r="HR37" s="120">
        <v>0.20893286771770669</v>
      </c>
      <c r="HS37" s="120">
        <v>0.20893286771770697</v>
      </c>
      <c r="HT37" s="120">
        <v>0.20834537279213991</v>
      </c>
      <c r="HU37" s="120">
        <v>0.20834537279213963</v>
      </c>
      <c r="HV37" s="120">
        <v>0.20775679948543826</v>
      </c>
      <c r="HW37" s="120">
        <v>0.20775679948543802</v>
      </c>
      <c r="HX37" s="120">
        <v>0.20716714614976173</v>
      </c>
      <c r="HY37" s="120">
        <v>0.20716714614976148</v>
      </c>
      <c r="HZ37" s="120">
        <v>0.20657641115334266</v>
      </c>
      <c r="IA37" s="120">
        <v>0.20657641115334263</v>
      </c>
      <c r="IB37" s="120">
        <v>0.20598459288088794</v>
      </c>
      <c r="IC37" s="120">
        <v>0.20598459288088797</v>
      </c>
      <c r="ID37" s="120">
        <v>0.20539168973398778</v>
      </c>
      <c r="IE37" s="120">
        <v>0.2053916897339878</v>
      </c>
      <c r="IF37" s="120">
        <v>0.20479770013153309</v>
      </c>
      <c r="IG37" s="120">
        <v>0.2047977001315332</v>
      </c>
      <c r="IH37" s="120">
        <v>0.20420262251013857</v>
      </c>
      <c r="II37" s="120">
        <v>0.20420262251013863</v>
      </c>
      <c r="IJ37" s="120">
        <v>0.20360645532457433</v>
      </c>
      <c r="IK37" s="120">
        <v>0.20360645532457422</v>
      </c>
      <c r="IL37" s="120">
        <v>0.20300919704820519</v>
      </c>
      <c r="IM37" s="120">
        <v>0.20300919704820483</v>
      </c>
      <c r="IN37" s="120">
        <v>0.20241084617343641</v>
      </c>
      <c r="IO37" s="120">
        <v>0.20241084617343635</v>
      </c>
      <c r="IP37" s="120">
        <v>0.20181140121217078</v>
      </c>
      <c r="IQ37" s="120">
        <v>0.20181140121217048</v>
      </c>
      <c r="IR37" s="120">
        <v>0.20121086069626798</v>
      </c>
      <c r="IS37" s="120">
        <v>0.20121086069626806</v>
      </c>
      <c r="IT37" s="120">
        <v>0.2006092231780188</v>
      </c>
      <c r="IU37" s="120">
        <v>0.20060922317801894</v>
      </c>
      <c r="IV37" s="120">
        <v>0.20000648723062278</v>
      </c>
      <c r="IW37" s="120">
        <v>0.20000648723062275</v>
      </c>
      <c r="IX37" s="120">
        <v>0.19940265144867514</v>
      </c>
      <c r="IY37" s="120">
        <v>0.19940265144867508</v>
      </c>
      <c r="IZ37" s="120">
        <v>0.19879771444866567</v>
      </c>
      <c r="JA37" s="120">
        <v>0.19879771444866559</v>
      </c>
      <c r="JB37" s="120">
        <v>0.19819167486948142</v>
      </c>
      <c r="JC37" s="120">
        <v>0.19819167486948144</v>
      </c>
      <c r="JD37" s="120">
        <v>0.19758453137292262</v>
      </c>
      <c r="JE37" s="120">
        <v>0.19758453137292281</v>
      </c>
      <c r="JF37" s="120">
        <v>0.19697628264422501</v>
      </c>
      <c r="JG37" s="120">
        <v>0.19697628264422506</v>
      </c>
      <c r="JH37" s="120">
        <v>0.19636692739259229</v>
      </c>
      <c r="JI37" s="120">
        <v>0.19636692739259218</v>
      </c>
      <c r="JJ37" s="120">
        <v>0.19575646435173846</v>
      </c>
      <c r="JK37" s="120">
        <v>0.19575646435173824</v>
      </c>
      <c r="JL37" s="120">
        <v>0.19514489228043871</v>
      </c>
      <c r="JM37" s="120">
        <v>0.19514489228043885</v>
      </c>
      <c r="JN37" s="120">
        <v>0.19453220996309165</v>
      </c>
      <c r="JO37" s="120">
        <v>0.19453220996309165</v>
      </c>
      <c r="JP37" s="120">
        <v>0.1939184162102893</v>
      </c>
      <c r="JQ37" s="120">
        <v>0.19391841621028907</v>
      </c>
      <c r="JR37" s="120">
        <v>0.19330350985939831</v>
      </c>
      <c r="JS37" s="120">
        <v>0.19330350985939843</v>
      </c>
      <c r="JT37" s="120">
        <v>0.19268748977515335</v>
      </c>
      <c r="JU37" s="120">
        <v>0.19268748977515338</v>
      </c>
      <c r="JV37" s="120">
        <v>0.19207035485025664</v>
      </c>
      <c r="JW37" s="120">
        <v>0.19207035485025656</v>
      </c>
      <c r="JX37" s="120">
        <v>0.19145210400599183</v>
      </c>
      <c r="JY37" s="120">
        <v>0.19145210400599191</v>
      </c>
      <c r="JZ37" s="120">
        <v>0.19083273619284793</v>
      </c>
      <c r="KA37" s="120">
        <v>0.1908327361928478</v>
      </c>
      <c r="KB37" s="120">
        <v>0.19021225039115203</v>
      </c>
      <c r="KC37" s="120">
        <v>0.1902122503911518</v>
      </c>
      <c r="KD37" s="120">
        <v>0.18959064561171662</v>
      </c>
      <c r="KE37" s="120">
        <v>0.1895906456117164</v>
      </c>
      <c r="KF37" s="120">
        <v>0.18896792089649639</v>
      </c>
      <c r="KG37" s="120">
        <v>0.18896792089649631</v>
      </c>
      <c r="KH37" s="120">
        <v>0.18834407531925612</v>
      </c>
      <c r="KI37" s="120">
        <v>0.1883440753192562</v>
      </c>
      <c r="KJ37" s="120">
        <v>0.1877191079862523</v>
      </c>
      <c r="KK37" s="120">
        <v>0.18771910798625235</v>
      </c>
      <c r="KL37" s="120">
        <v>0.1870930180369248</v>
      </c>
      <c r="KM37" s="120">
        <v>0.18709301803692485</v>
      </c>
      <c r="KN37" s="120">
        <v>0.18646580464460205</v>
      </c>
      <c r="KO37" s="120">
        <v>0.18646580464460197</v>
      </c>
      <c r="KP37" s="120">
        <v>0.18583746701721782</v>
      </c>
      <c r="KQ37" s="120">
        <v>0.18583746701721796</v>
      </c>
      <c r="KR37" s="120">
        <v>0.18520800439804272</v>
      </c>
      <c r="KS37" s="120">
        <v>0.18520800439804264</v>
      </c>
      <c r="KT37" s="120">
        <v>0.18457741606642494</v>
      </c>
      <c r="KU37" s="120">
        <v>0.18457741606642483</v>
      </c>
      <c r="KV37" s="120">
        <v>0.1839457013385476</v>
      </c>
      <c r="KW37" s="120">
        <v>0.18394570133854765</v>
      </c>
      <c r="KX37" s="120">
        <v>0.18331285956819759</v>
      </c>
      <c r="KY37" s="120">
        <v>0.18331285956819746</v>
      </c>
      <c r="KZ37" s="120">
        <v>0.18267889014754901</v>
      </c>
      <c r="LA37" s="120">
        <v>0.18267889014754904</v>
      </c>
      <c r="LB37" s="120">
        <v>0.18204379250795916</v>
      </c>
      <c r="LC37" s="120">
        <v>0.18204379250795893</v>
      </c>
      <c r="LD37" s="120">
        <v>0.18140756612078041</v>
      </c>
      <c r="LE37" s="120">
        <v>0.18140756612078018</v>
      </c>
      <c r="LF37" s="120">
        <v>0.18077021049818401</v>
      </c>
      <c r="LG37" s="120">
        <v>0.18077021049818409</v>
      </c>
      <c r="LH37" s="120">
        <v>0.18013172519400217</v>
      </c>
      <c r="LI37" s="120">
        <v>0.1801317251940022</v>
      </c>
      <c r="LJ37" s="120">
        <v>0.1794921098045808</v>
      </c>
      <c r="LK37" s="120">
        <v>0.17949210980458077</v>
      </c>
      <c r="LL37" s="120">
        <v>0.1788513639696499</v>
      </c>
      <c r="LM37" s="120">
        <v>0.17885136396964987</v>
      </c>
      <c r="LN37" s="120">
        <v>0.17820948737320896</v>
      </c>
      <c r="LO37" s="120">
        <v>0.1782094873732088</v>
      </c>
      <c r="LP37" s="120">
        <v>0.17756647974442777</v>
      </c>
      <c r="LQ37" s="120">
        <v>0.17756647974442752</v>
      </c>
      <c r="LR37" s="120">
        <v>0.17692234085856356</v>
      </c>
      <c r="LS37" s="120">
        <v>0.17692234085856343</v>
      </c>
      <c r="LT37" s="120">
        <v>0.17627707053789343</v>
      </c>
      <c r="LU37" s="120">
        <v>0.17627707053789349</v>
      </c>
      <c r="LV37" s="120">
        <v>0.17563066865266469</v>
      </c>
      <c r="LW37" s="120">
        <v>0.17563066865266455</v>
      </c>
      <c r="LX37" s="120">
        <v>0.1749831351220601</v>
      </c>
      <c r="LY37" s="120">
        <v>0.17498313512206021</v>
      </c>
      <c r="LZ37" s="120">
        <v>0.174334469915183</v>
      </c>
      <c r="MA37" s="120">
        <v>0.17433446991518309</v>
      </c>
      <c r="MB37" s="120">
        <v>0.17368467305205745</v>
      </c>
      <c r="MC37" s="120">
        <v>0.17368467305205734</v>
      </c>
      <c r="MD37" s="120">
        <v>0.1730337446046461</v>
      </c>
      <c r="ME37" s="120">
        <v>0.17303374460464643</v>
      </c>
      <c r="MF37" s="120">
        <v>0.1723816846978882</v>
      </c>
      <c r="MG37" s="120">
        <v>0.17238168469788837</v>
      </c>
      <c r="MH37" s="120">
        <v>0.17172849351075467</v>
      </c>
      <c r="MI37" s="120">
        <v>0.17172849351075459</v>
      </c>
      <c r="MJ37" s="120">
        <v>0.17107417127732033</v>
      </c>
      <c r="MK37" s="120">
        <v>0.17107417127732011</v>
      </c>
      <c r="ML37" s="120">
        <v>0.17041871828785887</v>
      </c>
      <c r="MM37" s="120">
        <v>0.17041871828785887</v>
      </c>
      <c r="MN37" s="120">
        <v>0.16976213488995351</v>
      </c>
      <c r="MO37" s="120">
        <v>0.1697621348899534</v>
      </c>
      <c r="MP37" s="120">
        <v>0.16910442148962981</v>
      </c>
      <c r="MQ37" s="120">
        <v>0.16910442148962967</v>
      </c>
      <c r="MR37" s="120">
        <v>0.16844557855250725</v>
      </c>
      <c r="MS37" s="120">
        <v>0.16844557855250725</v>
      </c>
      <c r="MT37" s="120">
        <v>0.16778560660497147</v>
      </c>
      <c r="MU37" s="120">
        <v>0.16778560660497166</v>
      </c>
      <c r="MV37" s="120">
        <v>0.16712450623536873</v>
      </c>
      <c r="MW37" s="120">
        <v>0.1671245062353687</v>
      </c>
      <c r="MX37" s="120">
        <v>0.16646227809521813</v>
      </c>
      <c r="MY37" s="120">
        <v>0.16646227809521824</v>
      </c>
      <c r="MZ37" s="120">
        <v>0.16579892290044992</v>
      </c>
      <c r="NA37" s="120">
        <v>0.16579892290044995</v>
      </c>
      <c r="NB37" s="120">
        <v>0.16513444143266187</v>
      </c>
      <c r="NC37" s="120">
        <v>0.16513444143266207</v>
      </c>
      <c r="ND37" s="120">
        <v>0.16446883454040048</v>
      </c>
      <c r="NE37" s="120">
        <v>0.16446883454040037</v>
      </c>
      <c r="NF37" s="120">
        <v>0.16380210314046278</v>
      </c>
      <c r="NG37" s="120">
        <v>0.16380210314046273</v>
      </c>
      <c r="NH37" s="120">
        <v>0.16313424821922345</v>
      </c>
      <c r="NI37" s="120">
        <v>0.16313424821922334</v>
      </c>
      <c r="NJ37" s="120">
        <v>0.16246527083398402</v>
      </c>
      <c r="NK37" s="120">
        <v>0.1624652708339839</v>
      </c>
      <c r="NL37" s="120">
        <v>0.1617951721143468</v>
      </c>
      <c r="NM37" s="120">
        <v>0.16179517211434682</v>
      </c>
      <c r="NN37" s="120">
        <v>0.16112395326361265</v>
      </c>
      <c r="NO37" s="120">
        <v>0.16112395326361259</v>
      </c>
      <c r="NP37" s="120">
        <v>0.16045161556020388</v>
      </c>
      <c r="NQ37" s="120">
        <v>0.16045161556020368</v>
      </c>
      <c r="NR37" s="120">
        <v>0.15977816035911158</v>
      </c>
      <c r="NS37" s="120">
        <v>0.15977816035911155</v>
      </c>
      <c r="NT37" s="120">
        <v>0.15910358909337116</v>
      </c>
      <c r="NU37" s="120">
        <v>0.15910358909337149</v>
      </c>
      <c r="NV37" s="120">
        <v>0.15842790327556203</v>
      </c>
      <c r="NW37" s="120">
        <v>0.15842790327556194</v>
      </c>
      <c r="NX37" s="120">
        <v>0.15775110449933175</v>
      </c>
      <c r="NY37" s="120">
        <v>0.15775110449933175</v>
      </c>
      <c r="NZ37" s="120">
        <v>0.15707319444095397</v>
      </c>
      <c r="OA37" s="120">
        <v>0.15707319444095402</v>
      </c>
      <c r="OB37" s="120">
        <v>0.15639417486090668</v>
      </c>
      <c r="OC37" s="120">
        <v>0.15639417486090657</v>
      </c>
      <c r="OD37" s="120">
        <v>0.15571404760548324</v>
      </c>
      <c r="OE37" s="120">
        <v>0.1557140476054831</v>
      </c>
      <c r="OF37" s="120">
        <v>0.15503281460843063</v>
      </c>
      <c r="OG37" s="120">
        <v>0.15503281460843024</v>
      </c>
      <c r="OH37" s="120">
        <v>0.15435047789261572</v>
      </c>
      <c r="OI37" s="120">
        <v>0.15435047789261586</v>
      </c>
      <c r="OJ37" s="120">
        <v>0.15366703957172387</v>
      </c>
      <c r="OK37" s="120">
        <v>0.15366703957172401</v>
      </c>
      <c r="OL37" s="120">
        <v>0.15298250185198475</v>
      </c>
      <c r="OM37" s="120">
        <v>0.15298250185198489</v>
      </c>
      <c r="ON37" s="120">
        <v>0.15229686703393064</v>
      </c>
      <c r="OO37" s="120">
        <v>0.15229686703393081</v>
      </c>
      <c r="OP37" s="120">
        <v>0.15161013751418562</v>
      </c>
      <c r="OQ37" s="120">
        <v>0.15161013751418556</v>
      </c>
      <c r="OR37" s="120">
        <v>0.15092231578728646</v>
      </c>
      <c r="OS37" s="120">
        <v>0.15092231578728649</v>
      </c>
      <c r="OT37" s="120">
        <v>0.1502334044475363</v>
      </c>
      <c r="OU37" s="120">
        <v>0.15023340444753633</v>
      </c>
      <c r="OV37" s="120">
        <v>0.14954340619089065</v>
      </c>
      <c r="OW37" s="120">
        <v>0.14954340619089063</v>
      </c>
      <c r="OX37" s="120">
        <v>0.14885232381687638</v>
      </c>
      <c r="OY37" s="120">
        <v>0.1488523238168766</v>
      </c>
      <c r="OZ37" s="120">
        <v>0.14816016023054809</v>
      </c>
      <c r="PA37" s="120">
        <v>0.14816016023054804</v>
      </c>
      <c r="PB37" s="120">
        <v>0.14746691844447404</v>
      </c>
      <c r="PC37" s="120">
        <v>0.14746691844447374</v>
      </c>
      <c r="PD37" s="120">
        <v>0.146772601580762</v>
      </c>
      <c r="PE37" s="120">
        <v>0.14677260158076197</v>
      </c>
      <c r="PF37" s="120">
        <v>0.14607721287311909</v>
      </c>
      <c r="PG37" s="120">
        <v>0.14607721287311901</v>
      </c>
      <c r="PH37" s="120">
        <v>0.14538075566894793</v>
      </c>
      <c r="PI37" s="120">
        <v>0.14538075566894806</v>
      </c>
      <c r="PJ37" s="120">
        <v>0.14468323343148176</v>
      </c>
      <c r="PK37" s="120">
        <v>0.14468323343148193</v>
      </c>
      <c r="PL37" s="120">
        <v>0.14398464974195541</v>
      </c>
      <c r="PM37" s="120">
        <v>0.14398464974195552</v>
      </c>
      <c r="PN37" s="120">
        <v>0.14328500830181568</v>
      </c>
      <c r="PO37" s="120">
        <v>0.14328500830181559</v>
      </c>
      <c r="PP37" s="120">
        <v>0.14258431293497209</v>
      </c>
      <c r="PQ37" s="120">
        <v>0.14258431293497206</v>
      </c>
      <c r="PR37" s="120">
        <v>0.14188256759008608</v>
      </c>
      <c r="PS37" s="120">
        <v>0.14188256759008602</v>
      </c>
      <c r="PT37" s="120">
        <v>0.14117977634290163</v>
      </c>
      <c r="PU37" s="120">
        <v>0.14117977634290149</v>
      </c>
      <c r="PV37" s="120">
        <v>0.14047594339861758</v>
      </c>
      <c r="PW37" s="120">
        <v>0.14047594339861769</v>
      </c>
      <c r="PX37" s="120">
        <v>0.13977107309430087</v>
      </c>
      <c r="PY37" s="120">
        <v>0.13977107309430112</v>
      </c>
      <c r="PZ37" s="120">
        <v>0.13906516990134449</v>
      </c>
      <c r="QA37" s="120">
        <v>0.13906516990134449</v>
      </c>
      <c r="QB37" s="120">
        <v>0.13835823842796635</v>
      </c>
      <c r="QC37" s="120">
        <v>0.13835823842796616</v>
      </c>
      <c r="QD37" s="120">
        <v>0.13765028342175545</v>
      </c>
      <c r="QE37" s="120">
        <v>0.13765028342175578</v>
      </c>
      <c r="QF37" s="120">
        <v>0.13694130977226257</v>
      </c>
      <c r="QG37" s="120">
        <v>0.13694130977226265</v>
      </c>
      <c r="QH37" s="120">
        <v>0.13623132251363415</v>
      </c>
      <c r="QI37" s="120">
        <v>0.13623132251363426</v>
      </c>
      <c r="QJ37" s="120">
        <v>0.13552032682729623</v>
      </c>
      <c r="QK37" s="120">
        <v>0.13552032682729645</v>
      </c>
      <c r="QL37" s="120">
        <v>0.1348083280446849</v>
      </c>
      <c r="QM37" s="120">
        <v>0.13480832804468471</v>
      </c>
      <c r="QN37" s="120">
        <v>0.13409533165002369</v>
      </c>
      <c r="QO37" s="120">
        <v>0.1340953316500236</v>
      </c>
      <c r="QP37" s="120">
        <v>0.13338134328315301</v>
      </c>
      <c r="QQ37" s="120">
        <v>0.13338134328315321</v>
      </c>
      <c r="QR37" s="120">
        <v>0.13266636874240686</v>
      </c>
      <c r="QS37" s="120">
        <v>0.13266636874240667</v>
      </c>
      <c r="QT37" s="120">
        <v>0.13195041398754107</v>
      </c>
      <c r="QU37" s="120">
        <v>0.13195041398754107</v>
      </c>
      <c r="QV37" s="120">
        <v>0.13123348514271538</v>
      </c>
      <c r="QW37" s="120">
        <v>0.13123348514271543</v>
      </c>
      <c r="QX37" s="120">
        <v>0.13051558849952549</v>
      </c>
      <c r="QY37" s="120">
        <v>0.13051558849952563</v>
      </c>
      <c r="QZ37" s="120">
        <v>0.12979673052008991</v>
      </c>
      <c r="RA37" s="120">
        <v>0.12979673052009003</v>
      </c>
      <c r="RB37" s="120">
        <v>0.12907691784019118</v>
      </c>
      <c r="RC37" s="120">
        <v>0.12907691784019124</v>
      </c>
      <c r="RD37" s="120">
        <v>0.12835615727247296</v>
      </c>
      <c r="RE37" s="120">
        <v>0.12835615727247279</v>
      </c>
      <c r="RF37" s="120">
        <v>0.12763445580969227</v>
      </c>
      <c r="RG37" s="120">
        <v>0.12763445580969199</v>
      </c>
      <c r="RH37" s="120">
        <v>0.12691182062802972</v>
      </c>
      <c r="RI37" s="120">
        <v>0.12691182062802994</v>
      </c>
      <c r="RJ37" s="120">
        <v>0.12618825909045955</v>
      </c>
      <c r="RK37" s="120">
        <v>0.12618825909045961</v>
      </c>
      <c r="RL37" s="120">
        <v>0.12546377875017445</v>
      </c>
      <c r="RM37" s="120">
        <v>0.12546377875017445</v>
      </c>
      <c r="RN37" s="120">
        <v>0.12473838735407591</v>
      </c>
      <c r="RO37" s="120">
        <v>0.12473838735407586</v>
      </c>
      <c r="RP37" s="120">
        <v>0.12401209284632245</v>
      </c>
      <c r="RQ37" s="120">
        <v>0.12401209284632229</v>
      </c>
      <c r="RR37" s="120">
        <v>0.12328490337194056</v>
      </c>
      <c r="RS37" s="120">
        <v>0.12328490337194062</v>
      </c>
      <c r="RT37" s="120">
        <v>0.12255682728050013</v>
      </c>
      <c r="RU37" s="120">
        <v>0.12255682728050019</v>
      </c>
      <c r="RV37" s="120">
        <v>0.12182787312985244</v>
      </c>
      <c r="RW37" s="120">
        <v>0.12182787312985238</v>
      </c>
      <c r="RX37" s="120">
        <v>0.12109804968993498</v>
      </c>
      <c r="RY37" s="120">
        <v>0.12109804968993498</v>
      </c>
      <c r="RZ37" s="120">
        <v>0.12036736594664194</v>
      </c>
      <c r="SA37" s="120">
        <v>0.12036736594664188</v>
      </c>
      <c r="SB37" s="120">
        <v>0.11963583110576173</v>
      </c>
      <c r="SC37" s="120">
        <v>0.11963583110576183</v>
      </c>
      <c r="SD37" s="120">
        <v>0.11890345459698487</v>
      </c>
      <c r="SE37" s="120">
        <v>0.11890345459698486</v>
      </c>
      <c r="SF37" s="120">
        <v>0.11817024607797894</v>
      </c>
      <c r="SG37" s="120">
        <v>0.11817024607797891</v>
      </c>
      <c r="SH37" s="120">
        <v>0.11743621543853627</v>
      </c>
      <c r="SI37" s="120">
        <v>0.11743621543853625</v>
      </c>
      <c r="SJ37" s="120">
        <v>0.1167013728047933</v>
      </c>
      <c r="SK37" s="120">
        <v>0.11670137280479327</v>
      </c>
      <c r="SL37" s="120">
        <v>0.11596572854352166</v>
      </c>
      <c r="SM37" s="120">
        <v>0.11596572854352186</v>
      </c>
      <c r="SN37" s="120">
        <v>0.11522929326649539</v>
      </c>
      <c r="SO37" s="120">
        <v>0.11522929326649536</v>
      </c>
      <c r="SP37" s="120">
        <v>0.11449207783493147</v>
      </c>
      <c r="SQ37" s="120">
        <v>0.11449207783493143</v>
      </c>
      <c r="SR37" s="120">
        <v>0.11375409336400844</v>
      </c>
      <c r="SS37" s="120">
        <v>0.11375409336400839</v>
      </c>
      <c r="ST37" s="120">
        <v>0.11301535122746159</v>
      </c>
      <c r="SU37" s="120">
        <v>0.11301535122746161</v>
      </c>
      <c r="SV37" s="120">
        <v>0.11227586306225802</v>
      </c>
      <c r="SW37" s="120">
        <v>0.11227586306225792</v>
      </c>
      <c r="SX37" s="120">
        <v>0.11153564077335033</v>
      </c>
      <c r="SY37" s="120">
        <v>0.11153564077335033</v>
      </c>
      <c r="SZ37" s="120">
        <v>0.11079469653851312</v>
      </c>
      <c r="TA37" s="120">
        <v>0.11079469653851312</v>
      </c>
      <c r="TB37" s="120">
        <v>0.11005304281325992</v>
      </c>
      <c r="TC37" s="120">
        <v>0.11005304281325991</v>
      </c>
      <c r="TD37" s="120">
        <v>0.10931069233584671</v>
      </c>
      <c r="TE37" s="120">
        <v>0.10931069233584684</v>
      </c>
      <c r="TF37" s="120">
        <v>0.1085676581323568</v>
      </c>
      <c r="TG37" s="120">
        <v>0.10856765813235686</v>
      </c>
      <c r="TH37" s="120">
        <v>0.10782395352187432</v>
      </c>
      <c r="TI37" s="120">
        <v>0.1078239535218744</v>
      </c>
      <c r="TJ37" s="120">
        <v>0.10707959212174395</v>
      </c>
      <c r="TK37" s="120">
        <v>0.107079592121744</v>
      </c>
      <c r="TL37" s="120">
        <v>0.10633458785291994</v>
      </c>
      <c r="TM37" s="120">
        <v>0.10633458785291976</v>
      </c>
      <c r="TN37" s="120">
        <v>0.10558895494540269</v>
      </c>
      <c r="TO37" s="120">
        <v>0.10558895494540275</v>
      </c>
      <c r="TP37" s="120">
        <v>0.10484270794377026</v>
      </c>
      <c r="TQ37" s="120">
        <v>0.10484270794377032</v>
      </c>
      <c r="TR37" s="120">
        <v>0.10409586171279783</v>
      </c>
      <c r="TS37" s="120">
        <v>0.10409586171279787</v>
      </c>
      <c r="TT37" s="120">
        <v>0.10334843144317318</v>
      </c>
      <c r="TU37" s="120">
        <v>0.10334843144317321</v>
      </c>
      <c r="TV37" s="120">
        <v>0.10260043265730598</v>
      </c>
      <c r="TW37" s="120">
        <v>0.10260043265730599</v>
      </c>
      <c r="TX37" s="120">
        <v>0.10185188121523371</v>
      </c>
      <c r="TY37" s="120">
        <v>0.10185188121523379</v>
      </c>
      <c r="TZ37" s="120">
        <v>0.10110279332062344</v>
      </c>
      <c r="UA37" s="120">
        <v>0.10110279332062329</v>
      </c>
      <c r="UB37" s="120">
        <v>0.10035318552687217</v>
      </c>
      <c r="UC37" s="120">
        <v>0.100353185526872</v>
      </c>
      <c r="UD37" s="120">
        <v>9.9603074743308179E-2</v>
      </c>
      <c r="UE37" s="120">
        <v>9.9603074743308179E-2</v>
      </c>
      <c r="UF37" s="120">
        <v>9.885247824149157E-2</v>
      </c>
      <c r="UG37" s="120">
        <v>9.8852478241491626E-2</v>
      </c>
      <c r="UH37" s="120">
        <v>9.8101413661616454E-2</v>
      </c>
      <c r="UI37" s="120">
        <v>9.8101413661616496E-2</v>
      </c>
      <c r="UJ37" s="120">
        <v>9.7349899019017277E-2</v>
      </c>
      <c r="UK37" s="120">
        <v>9.7349899019017277E-2</v>
      </c>
      <c r="UL37" s="120">
        <v>9.6597952710778756E-2</v>
      </c>
      <c r="UM37" s="120">
        <v>9.6597952710778867E-2</v>
      </c>
      <c r="UN37" s="120">
        <v>9.5845593522451367E-2</v>
      </c>
      <c r="UO37" s="120">
        <v>9.5845593522451339E-2</v>
      </c>
      <c r="UP37" s="120">
        <v>9.5092840634872514E-2</v>
      </c>
      <c r="UQ37" s="120">
        <v>9.5092840634872583E-2</v>
      </c>
      <c r="UR37" s="120">
        <v>9.4339713631096708E-2</v>
      </c>
      <c r="US37" s="120">
        <v>9.4339713631096708E-2</v>
      </c>
      <c r="UT37" s="120">
        <v>9.3586232503432371E-2</v>
      </c>
      <c r="UU37" s="120">
        <v>9.3586232503432398E-2</v>
      </c>
      <c r="UV37" s="120">
        <v>9.283241766059E-2</v>
      </c>
      <c r="UW37" s="120">
        <v>9.2832417660589944E-2</v>
      </c>
      <c r="UX37" s="120">
        <v>9.2078289934939148E-2</v>
      </c>
      <c r="UY37" s="120">
        <v>9.2078289934939314E-2</v>
      </c>
      <c r="UZ37" s="120">
        <v>9.1323870589879175E-2</v>
      </c>
      <c r="VA37" s="120">
        <v>9.1323870589879216E-2</v>
      </c>
      <c r="VB37" s="120">
        <v>9.0569181327320225E-2</v>
      </c>
      <c r="VC37" s="120">
        <v>9.056918132732017E-2</v>
      </c>
      <c r="VD37" s="120">
        <v>8.9814244295278442E-2</v>
      </c>
      <c r="VE37" s="120">
        <v>8.9814244295278456E-2</v>
      </c>
      <c r="VF37" s="120">
        <v>8.9059082095586078E-2</v>
      </c>
      <c r="VG37" s="120">
        <v>8.9059082095586189E-2</v>
      </c>
      <c r="VH37" s="120">
        <v>8.8303717791715253E-2</v>
      </c>
      <c r="VI37" s="120">
        <v>8.8303717791715405E-2</v>
      </c>
      <c r="VJ37" s="120">
        <v>8.7548174916718069E-2</v>
      </c>
      <c r="VK37" s="120">
        <v>8.7548174916718E-2</v>
      </c>
      <c r="VL37" s="120">
        <v>8.679247748128259E-2</v>
      </c>
      <c r="VM37" s="120">
        <v>8.6792477481282701E-2</v>
      </c>
      <c r="VN37" s="120">
        <v>8.6036649981906854E-2</v>
      </c>
      <c r="VO37" s="120">
        <v>8.6036649981906729E-2</v>
      </c>
      <c r="VP37" s="120">
        <v>8.5280717409188134E-2</v>
      </c>
      <c r="VQ37" s="120">
        <v>8.5280717409188259E-2</v>
      </c>
      <c r="VR37" s="120">
        <v>8.4524705256233318E-2</v>
      </c>
      <c r="VS37" s="120">
        <v>8.4524705256233332E-2</v>
      </c>
      <c r="VT37" s="120">
        <v>8.3768639527183358E-2</v>
      </c>
      <c r="VU37" s="120">
        <v>8.3768639527183442E-2</v>
      </c>
      <c r="VV37" s="120">
        <v>8.3012546745860394E-2</v>
      </c>
      <c r="VW37" s="120">
        <v>8.3012546745860297E-2</v>
      </c>
      <c r="VX37" s="120">
        <v>8.2256453964530463E-2</v>
      </c>
      <c r="VY37" s="120">
        <v>8.2256453964530449E-2</v>
      </c>
      <c r="VZ37" s="120">
        <v>8.1500388772786564E-2</v>
      </c>
      <c r="WA37" s="120">
        <v>8.1500388772786717E-2</v>
      </c>
      <c r="WB37" s="120">
        <v>8.0744379306551026E-2</v>
      </c>
      <c r="WC37" s="120">
        <v>8.0744379306550956E-2</v>
      </c>
      <c r="WD37" s="120">
        <v>7.998845425719342E-2</v>
      </c>
      <c r="WE37" s="120">
        <v>7.9988454257193406E-2</v>
      </c>
      <c r="WF37" s="120">
        <v>7.923264288077142E-2</v>
      </c>
      <c r="WG37" s="120">
        <v>7.9232642880771392E-2</v>
      </c>
      <c r="WH37" s="120">
        <v>7.8476975007385111E-2</v>
      </c>
      <c r="WI37" s="120">
        <v>7.8476975007385208E-2</v>
      </c>
      <c r="WJ37" s="120">
        <v>7.7721481050652449E-2</v>
      </c>
      <c r="WK37" s="120">
        <v>7.772148105065238E-2</v>
      </c>
      <c r="WL37" s="120">
        <v>7.6966192017297791E-2</v>
      </c>
      <c r="WM37" s="120">
        <v>7.6966192017297791E-2</v>
      </c>
      <c r="WN37" s="120">
        <v>7.6211139516859705E-2</v>
      </c>
      <c r="WO37" s="120">
        <v>7.6211139516859788E-2</v>
      </c>
      <c r="WP37" s="120">
        <v>7.545635577151151E-2</v>
      </c>
      <c r="WQ37" s="120">
        <v>7.5456355771511496E-2</v>
      </c>
      <c r="WR37" s="120">
        <v>7.4701873625995507E-2</v>
      </c>
      <c r="WS37" s="120">
        <v>7.470187362599566E-2</v>
      </c>
      <c r="WT37" s="120">
        <v>7.3947726557670568E-2</v>
      </c>
      <c r="WU37" s="120">
        <v>7.3947726557670623E-2</v>
      </c>
      <c r="WV37" s="120">
        <v>7.3193948686668772E-2</v>
      </c>
      <c r="WW37" s="120">
        <v>7.3193948686668578E-2</v>
      </c>
      <c r="WX37" s="120">
        <v>7.2440574786161366E-2</v>
      </c>
      <c r="WY37" s="120">
        <v>7.2440574786161421E-2</v>
      </c>
      <c r="WZ37" s="120">
        <v>7.1687640292732807E-2</v>
      </c>
      <c r="XA37" s="120">
        <v>7.1687640292732821E-2</v>
      </c>
      <c r="XB37" s="120">
        <v>7.093518131685625E-2</v>
      </c>
      <c r="XC37" s="120">
        <v>7.0935181316856222E-2</v>
      </c>
      <c r="XD37" s="120">
        <v>7.018323465347287E-2</v>
      </c>
      <c r="XE37" s="120">
        <v>7.018323465347287E-2</v>
      </c>
      <c r="XF37" s="120">
        <v>6.9431837792669843E-2</v>
      </c>
      <c r="XG37" s="120">
        <v>6.9431837792669898E-2</v>
      </c>
      <c r="XH37" s="120">
        <v>6.8681028930453081E-2</v>
      </c>
      <c r="XI37" s="120">
        <v>6.8681028930452998E-2</v>
      </c>
      <c r="XJ37" s="120">
        <v>6.7930846979612575E-2</v>
      </c>
      <c r="XK37" s="120">
        <v>6.7930846979612533E-2</v>
      </c>
      <c r="XL37" s="120">
        <v>6.7181331580676795E-2</v>
      </c>
      <c r="XM37" s="120">
        <v>6.7181331580676629E-2</v>
      </c>
      <c r="XN37" s="120">
        <v>6.6432523112949809E-2</v>
      </c>
      <c r="XO37" s="120">
        <v>6.6432523112949879E-2</v>
      </c>
      <c r="XP37" s="120">
        <v>6.5684462705629956E-2</v>
      </c>
      <c r="XQ37" s="120">
        <v>6.5684462705629859E-2</v>
      </c>
      <c r="XR37" s="120">
        <v>6.4937192249000603E-2</v>
      </c>
      <c r="XS37" s="120">
        <v>6.4937192249000672E-2</v>
      </c>
      <c r="XT37" s="120">
        <v>6.4190754405693398E-2</v>
      </c>
      <c r="XU37" s="120">
        <v>6.4190754405693329E-2</v>
      </c>
      <c r="XV37" s="120">
        <v>6.3445192622011315E-2</v>
      </c>
      <c r="XW37" s="120">
        <v>6.3445192622011287E-2</v>
      </c>
      <c r="XX37" s="120">
        <v>6.270055113931218E-2</v>
      </c>
      <c r="XY37" s="120">
        <v>6.2700551139312277E-2</v>
      </c>
      <c r="XZ37" s="120">
        <v>6.1956875005440615E-2</v>
      </c>
      <c r="YA37" s="120">
        <v>6.1956875005440622E-2</v>
      </c>
      <c r="YB37" s="120">
        <v>6.1214210086203077E-2</v>
      </c>
      <c r="YC37" s="120">
        <v>6.1214210086203077E-2</v>
      </c>
      <c r="YD37" s="120">
        <v>6.0472603076879086E-2</v>
      </c>
      <c r="YE37" s="120">
        <v>6.0472603076879107E-2</v>
      </c>
      <c r="YF37" s="120">
        <v>5.9732101513757893E-2</v>
      </c>
      <c r="YG37" s="120">
        <v>5.9732101513757824E-2</v>
      </c>
      <c r="YH37" s="120">
        <v>5.8992753785693491E-2</v>
      </c>
      <c r="YI37" s="120">
        <v>5.8992753785693443E-2</v>
      </c>
      <c r="YJ37" s="120">
        <v>5.8254609145667047E-2</v>
      </c>
      <c r="YK37" s="120">
        <v>5.825460914566704E-2</v>
      </c>
      <c r="YL37" s="120">
        <v>5.7517717722346935E-2</v>
      </c>
      <c r="YM37" s="120">
        <v>5.7517717722346852E-2</v>
      </c>
      <c r="YN37" s="120">
        <v>5.6782130531634306E-2</v>
      </c>
      <c r="YO37" s="120">
        <v>5.6782130531634313E-2</v>
      </c>
      <c r="YP37" s="120">
        <v>5.6047899488183853E-2</v>
      </c>
      <c r="YQ37" s="120">
        <v>5.6047899488183894E-2</v>
      </c>
      <c r="YR37" s="120">
        <v>5.5315077416885003E-2</v>
      </c>
      <c r="YS37" s="120">
        <v>5.5315077416885058E-2</v>
      </c>
      <c r="YT37" s="120">
        <v>5.4583718064291388E-2</v>
      </c>
      <c r="YU37" s="120">
        <v>5.4583718064291353E-2</v>
      </c>
      <c r="YV37" s="120">
        <v>5.3853876109983205E-2</v>
      </c>
      <c r="YW37" s="120">
        <v>5.3853876109983226E-2</v>
      </c>
      <c r="YX37" s="120">
        <v>5.3125607177847867E-2</v>
      </c>
      <c r="YY37" s="120">
        <v>5.3125607177847901E-2</v>
      </c>
      <c r="YZ37" s="120">
        <v>5.2398967847261231E-2</v>
      </c>
      <c r="ZA37" s="120">
        <v>5.239896784726128E-2</v>
      </c>
      <c r="ZB37" s="120">
        <v>5.1674015664152938E-2</v>
      </c>
      <c r="ZC37" s="120">
        <v>5.167401566415291E-2</v>
      </c>
      <c r="ZD37" s="120">
        <v>5.095080915193613E-2</v>
      </c>
      <c r="ZE37" s="120">
        <v>5.0950809151936165E-2</v>
      </c>
      <c r="ZF37" s="120">
        <v>5.0229407822283072E-2</v>
      </c>
      <c r="ZG37" s="120">
        <v>5.0229407822283106E-2</v>
      </c>
      <c r="ZH37" s="120">
        <v>4.9509872185723891E-2</v>
      </c>
      <c r="ZI37" s="120">
        <v>4.9509872185723919E-2</v>
      </c>
      <c r="ZJ37" s="120">
        <v>4.879226376204765E-2</v>
      </c>
      <c r="ZK37" s="120">
        <v>4.8792263762047691E-2</v>
      </c>
      <c r="ZL37" s="120">
        <v>4.8076645090480444E-2</v>
      </c>
      <c r="ZM37" s="120">
        <v>4.8076645090480423E-2</v>
      </c>
      <c r="ZN37" s="120">
        <v>4.7363079739616717E-2</v>
      </c>
      <c r="ZO37" s="120">
        <v>4.73630797396166E-2</v>
      </c>
      <c r="ZP37" s="120">
        <v>4.6651632317076051E-2</v>
      </c>
      <c r="ZQ37" s="120">
        <v>4.6651632317076037E-2</v>
      </c>
      <c r="ZR37" s="120">
        <v>4.5942368478857631E-2</v>
      </c>
      <c r="ZS37" s="120">
        <v>4.5942368478857624E-2</v>
      </c>
      <c r="ZT37" s="120">
        <v>4.5235354938361894E-2</v>
      </c>
      <c r="ZU37" s="120">
        <v>4.5235354938361977E-2</v>
      </c>
      <c r="ZV37" s="120">
        <v>4.4530659475048126E-2</v>
      </c>
      <c r="ZW37" s="120">
        <v>4.4530659475048175E-2</v>
      </c>
      <c r="ZX37" s="120">
        <v>4.3828350942694008E-2</v>
      </c>
      <c r="ZY37" s="120">
        <v>4.3828350942694015E-2</v>
      </c>
      <c r="ZZ37" s="120">
        <v>4.3128499277221725E-2</v>
      </c>
      <c r="AAA37" s="120">
        <v>4.3128499277221684E-2</v>
      </c>
      <c r="AAB37" s="120">
        <v>4.2431175504052718E-2</v>
      </c>
      <c r="AAC37" s="120">
        <v>4.2431175504052718E-2</v>
      </c>
      <c r="AAD37" s="120">
        <v>4.1736451744952295E-2</v>
      </c>
      <c r="AAE37" s="120">
        <v>4.1736451744952281E-2</v>
      </c>
      <c r="AAF37" s="120">
        <v>4.1044401224320182E-2</v>
      </c>
      <c r="AAG37" s="120">
        <v>4.1044401224320209E-2</v>
      </c>
      <c r="AAH37" s="120">
        <v>4.03550982748851E-2</v>
      </c>
      <c r="AAI37" s="120">
        <v>4.0355098274885093E-2</v>
      </c>
      <c r="AAJ37" s="120">
        <v>3.9668618342754612E-2</v>
      </c>
      <c r="AAK37" s="120">
        <v>3.9668618342754598E-2</v>
      </c>
      <c r="AAL37" s="120">
        <v>3.8985037991771623E-2</v>
      </c>
      <c r="AAM37" s="120">
        <v>3.8985037991771609E-2</v>
      </c>
      <c r="AAN37" s="120">
        <v>3.8304434907125706E-2</v>
      </c>
      <c r="AAO37" s="120">
        <v>3.8304434907125692E-2</v>
      </c>
      <c r="AAP37" s="120">
        <v>3.7626887898163507E-2</v>
      </c>
      <c r="AAQ37" s="120">
        <v>3.7626887898163486E-2</v>
      </c>
      <c r="AAR37" s="120">
        <v>3.6952476900341182E-2</v>
      </c>
      <c r="AAS37" s="120">
        <v>3.6952476900341126E-2</v>
      </c>
      <c r="AAT37" s="120">
        <v>3.6281282976257198E-2</v>
      </c>
      <c r="AAU37" s="120">
        <v>3.6281282976257191E-2</v>
      </c>
      <c r="AAV37" s="120">
        <v>3.5613388315701752E-2</v>
      </c>
      <c r="AAW37" s="120">
        <v>3.5613388315701829E-2</v>
      </c>
      <c r="AAX37" s="120">
        <v>3.4948876234654688E-2</v>
      </c>
      <c r="AAY37" s="120">
        <v>3.4948876234654667E-2</v>
      </c>
      <c r="AAZ37" s="120">
        <v>3.4287831173160831E-2</v>
      </c>
      <c r="ABA37" s="120">
        <v>3.4287831173160796E-2</v>
      </c>
      <c r="ABB37" s="120">
        <v>3.3630338692008648E-2</v>
      </c>
      <c r="ABC37" s="120">
        <v>3.3630338692008675E-2</v>
      </c>
      <c r="ABD37" s="120">
        <v>3.2976485468132262E-2</v>
      </c>
      <c r="ABE37" s="120">
        <v>3.297648546813229E-2</v>
      </c>
      <c r="ABF37" s="120">
        <v>3.2326359288654689E-2</v>
      </c>
      <c r="ABG37" s="120">
        <v>3.2326359288654738E-2</v>
      </c>
      <c r="ABH37" s="120">
        <v>3.1680049043485634E-2</v>
      </c>
      <c r="ABI37" s="120">
        <v>3.1680049043485606E-2</v>
      </c>
      <c r="ABJ37" s="120">
        <v>3.1037644716382151E-2</v>
      </c>
      <c r="ABK37" s="120">
        <v>3.1037644716382165E-2</v>
      </c>
      <c r="ABL37" s="120">
        <v>3.0399237374376446E-2</v>
      </c>
      <c r="ABM37" s="120">
        <v>3.0399237374376477E-2</v>
      </c>
      <c r="ABN37" s="120">
        <v>2.9764919155470387E-2</v>
      </c>
      <c r="ABO37" s="120">
        <v>2.976491915547038E-2</v>
      </c>
      <c r="ABP37" s="120">
        <v>2.9134783254491134E-2</v>
      </c>
      <c r="ABQ37" s="120">
        <v>2.913478325449112E-2</v>
      </c>
      <c r="ABR37" s="120">
        <v>2.8508923906997843E-2</v>
      </c>
      <c r="ABS37" s="120">
        <v>2.8508923906997864E-2</v>
      </c>
      <c r="ABT37" s="120">
        <v>2.788743637112312E-2</v>
      </c>
      <c r="ABU37" s="120">
        <v>2.7887436371123165E-2</v>
      </c>
      <c r="ABV37" s="120">
        <v>2.7270416907228329E-2</v>
      </c>
      <c r="ABW37" s="120">
        <v>2.7270416907228319E-2</v>
      </c>
      <c r="ABX37" s="120">
        <v>2.6657962755246203E-2</v>
      </c>
      <c r="ABY37" s="120">
        <v>2.6657962755246224E-2</v>
      </c>
      <c r="ABZ37" s="120">
        <v>2.6050172109577996E-2</v>
      </c>
      <c r="ACA37" s="120">
        <v>2.6050172109577985E-2</v>
      </c>
      <c r="ACB37" s="120">
        <v>2.5447144091406183E-2</v>
      </c>
      <c r="ACC37" s="120">
        <v>2.54471440914062E-2</v>
      </c>
      <c r="ACD37" s="120">
        <v>2.4848978718278888E-2</v>
      </c>
      <c r="ACE37" s="120">
        <v>2.4848978718278875E-2</v>
      </c>
      <c r="ACF37" s="120">
        <v>2.4255776870814046E-2</v>
      </c>
      <c r="ACG37" s="120">
        <v>2.4255776870814059E-2</v>
      </c>
      <c r="ACH37" s="120">
        <v>2.3667640256366564E-2</v>
      </c>
      <c r="ACI37" s="120">
        <v>2.3667640256366553E-2</v>
      </c>
      <c r="ACJ37" s="120">
        <v>2.3084671369493683E-2</v>
      </c>
      <c r="ACK37" s="120">
        <v>2.3084671369493673E-2</v>
      </c>
      <c r="ACL37" s="120">
        <v>2.250697344904826E-2</v>
      </c>
      <c r="ACM37" s="120">
        <v>2.2506973449048215E-2</v>
      </c>
      <c r="ACN37" s="120">
        <v>2.1934650431721311E-2</v>
      </c>
      <c r="ACO37" s="120">
        <v>2.1934650431721298E-2</v>
      </c>
      <c r="ACP37" s="120">
        <v>2.1367806901849723E-2</v>
      </c>
      <c r="ACQ37" s="120">
        <v>2.1367806901849761E-2</v>
      </c>
      <c r="ACR37" s="120">
        <v>2.0806548037297118E-2</v>
      </c>
      <c r="ACS37" s="120">
        <v>2.0806548037297097E-2</v>
      </c>
      <c r="ACT37" s="120">
        <v>2.0250979551207977E-2</v>
      </c>
      <c r="ACU37" s="120">
        <v>2.025097955120796E-2</v>
      </c>
      <c r="ACV37" s="120">
        <v>1.9701207629429965E-2</v>
      </c>
      <c r="ACW37" s="120">
        <v>1.9701207629429961E-2</v>
      </c>
      <c r="ACX37" s="120">
        <v>1.9157338863390237E-2</v>
      </c>
      <c r="ACY37" s="120">
        <v>1.915733886339022E-2</v>
      </c>
      <c r="ACZ37" s="120">
        <v>1.8619480178205208E-2</v>
      </c>
      <c r="ADA37" s="120">
        <v>1.8619480178205184E-2</v>
      </c>
      <c r="ADB37" s="120">
        <v>1.8087738755796508E-2</v>
      </c>
      <c r="ADC37" s="120">
        <v>1.8087738755796536E-2</v>
      </c>
      <c r="ADD37" s="120">
        <v>1.7562221952778418E-2</v>
      </c>
      <c r="ADE37" s="120">
        <v>1.7562221952778446E-2</v>
      </c>
      <c r="ADF37" s="120">
        <v>1.7043037212875384E-2</v>
      </c>
      <c r="ADG37" s="120">
        <v>1.7043037212875416E-2</v>
      </c>
      <c r="ADH37" s="120">
        <v>1.6530291973622324E-2</v>
      </c>
      <c r="ADI37" s="120">
        <v>1.6530291973622307E-2</v>
      </c>
      <c r="ADJ37" s="120">
        <v>1.602409356709367E-2</v>
      </c>
      <c r="ADK37" s="120">
        <v>1.602409356709366E-2</v>
      </c>
      <c r="ADL37" s="120">
        <v>1.5524549114402059E-2</v>
      </c>
      <c r="ADM37" s="120">
        <v>1.5524549114402052E-2</v>
      </c>
      <c r="ADN37" s="120">
        <v>1.5031765413701763E-2</v>
      </c>
      <c r="ADO37" s="120">
        <v>1.503176541370177E-2</v>
      </c>
      <c r="ADP37" s="120">
        <v>1.4545848821428188E-2</v>
      </c>
      <c r="ADQ37" s="120">
        <v>1.4545848821428193E-2</v>
      </c>
      <c r="ADR37" s="120">
        <v>1.4066905126500513E-2</v>
      </c>
      <c r="ADS37" s="120">
        <v>1.4066905126500513E-2</v>
      </c>
      <c r="ADT37" s="120">
        <v>1.3595039417212174E-2</v>
      </c>
      <c r="ADU37" s="120">
        <v>1.3595039417212167E-2</v>
      </c>
      <c r="ADV37" s="120">
        <v>1.313035594053158E-2</v>
      </c>
      <c r="ADW37" s="120">
        <v>1.3130355940531581E-2</v>
      </c>
      <c r="ADX37" s="120">
        <v>1.267295795353564E-2</v>
      </c>
      <c r="ADY37" s="120">
        <v>1.2672957953535641E-2</v>
      </c>
      <c r="ADZ37" s="120">
        <v>1.2222947566698816E-2</v>
      </c>
      <c r="AEA37" s="120">
        <v>1.2222947566698823E-2</v>
      </c>
      <c r="AEB37" s="120">
        <v>1.178042557876385E-2</v>
      </c>
      <c r="AEC37" s="120">
        <v>1.1780425578763855E-2</v>
      </c>
      <c r="AED37" s="120">
        <v>1.134549130292371E-2</v>
      </c>
      <c r="AEE37" s="120">
        <v>1.1345491302923711E-2</v>
      </c>
      <c r="AEF37" s="120">
        <v>1.0918242384051927E-2</v>
      </c>
      <c r="AEG37" s="120">
        <v>1.0918242384051941E-2</v>
      </c>
      <c r="AEH37" s="120">
        <v>1.0498774606726866E-2</v>
      </c>
      <c r="AEI37" s="120">
        <v>1.0498774606726867E-2</v>
      </c>
      <c r="AEJ37" s="120">
        <v>1.0087181693807163E-2</v>
      </c>
      <c r="AEK37" s="120">
        <v>1.0087181693807162E-2</v>
      </c>
      <c r="AEL37" s="120">
        <v>9.6835550953310486E-3</v>
      </c>
      <c r="AEM37" s="120">
        <v>9.6835550953310624E-3</v>
      </c>
      <c r="AEN37" s="120">
        <v>9.2879837675301589E-3</v>
      </c>
      <c r="AEO37" s="120">
        <v>9.2879837675301571E-3</v>
      </c>
      <c r="AEP37" s="120">
        <v>8.9005539417707051E-3</v>
      </c>
      <c r="AEQ37" s="120">
        <v>8.9005539417707086E-3</v>
      </c>
      <c r="AER37" s="120">
        <v>8.5213488832620102E-3</v>
      </c>
      <c r="AES37" s="120">
        <v>8.5213488832619963E-3</v>
      </c>
      <c r="AET37" s="120">
        <v>8.1504486394035642E-3</v>
      </c>
      <c r="AEU37" s="120">
        <v>8.1504486394035711E-3</v>
      </c>
      <c r="AEV37" s="120">
        <v>7.7879297776790816E-3</v>
      </c>
      <c r="AEW37" s="120">
        <v>7.7879297776790816E-3</v>
      </c>
      <c r="AEX37" s="120">
        <v>7.4338651130488207E-3</v>
      </c>
      <c r="AEY37" s="120">
        <v>7.4338651130488233E-3</v>
      </c>
      <c r="AEZ37" s="120">
        <v>7.0883234248417318E-3</v>
      </c>
      <c r="AFA37" s="120">
        <v>7.0883234248417309E-3</v>
      </c>
      <c r="AFB37" s="120">
        <v>6.7513691632054658E-3</v>
      </c>
      <c r="AFC37" s="120">
        <v>6.7513691632054606E-3</v>
      </c>
      <c r="AFD37" s="120">
        <v>6.4230621452382279E-3</v>
      </c>
      <c r="AFE37" s="120">
        <v>6.4230621452382227E-3</v>
      </c>
      <c r="AFF37" s="120">
        <v>6.1034572410002368E-3</v>
      </c>
      <c r="AFG37" s="120">
        <v>6.1034572410002385E-3</v>
      </c>
      <c r="AFH37" s="120">
        <v>5.7926040496869132E-3</v>
      </c>
      <c r="AFI37" s="120">
        <v>5.7926040496869072E-3</v>
      </c>
      <c r="AFJ37" s="120">
        <v>5.4905465663403555E-3</v>
      </c>
      <c r="AFK37" s="120">
        <v>5.4905465663403572E-3</v>
      </c>
      <c r="AFL37" s="120">
        <v>5.1973228395822395E-3</v>
      </c>
      <c r="AFM37" s="120">
        <v>5.1973228395822448E-3</v>
      </c>
      <c r="AFN37" s="120">
        <v>4.9129646209700763E-3</v>
      </c>
      <c r="AFO37" s="120">
        <v>4.9129646209700789E-3</v>
      </c>
      <c r="AFP37" s="120">
        <v>4.6374970067115523E-3</v>
      </c>
      <c r="AFQ37" s="120">
        <v>4.6374970067115506E-3</v>
      </c>
      <c r="AFR37" s="120">
        <v>4.3709380726187535E-3</v>
      </c>
      <c r="AFS37" s="120">
        <v>4.3709380726187552E-3</v>
      </c>
      <c r="AFT37" s="120">
        <v>4.1132985033474649E-3</v>
      </c>
      <c r="AFU37" s="120">
        <v>4.1132985033474675E-3</v>
      </c>
      <c r="AFV37" s="120">
        <v>3.8645812171462426E-3</v>
      </c>
      <c r="AFW37" s="120">
        <v>3.8645812171462456E-3</v>
      </c>
      <c r="AFX37" s="120">
        <v>3.6247809875380038E-3</v>
      </c>
      <c r="AFY37" s="120">
        <v>3.6247809875380043E-3</v>
      </c>
      <c r="AFZ37" s="120">
        <v>3.3938840635732268E-3</v>
      </c>
      <c r="AGA37" s="120">
        <v>3.3938840635732255E-3</v>
      </c>
      <c r="AGB37" s="120">
        <v>3.1718677905301735E-3</v>
      </c>
      <c r="AGC37" s="120">
        <v>3.1718677905301735E-3</v>
      </c>
      <c r="AGD37" s="120">
        <v>2.9587002331942559E-3</v>
      </c>
      <c r="AGE37" s="120">
        <v>2.9587002331942554E-3</v>
      </c>
      <c r="AGF37" s="120">
        <v>2.7543398041264839E-3</v>
      </c>
      <c r="AGG37" s="120">
        <v>2.7543398041264835E-3</v>
      </c>
      <c r="AGH37" s="120">
        <v>2.5587348996300098E-3</v>
      </c>
      <c r="AGI37" s="120">
        <v>2.5587348996300077E-3</v>
      </c>
      <c r="AGJ37" s="120">
        <v>2.3718235464444837E-3</v>
      </c>
      <c r="AGK37" s="120">
        <v>2.371823546444485E-3</v>
      </c>
      <c r="AGL37" s="120">
        <v>2.1935330625395431E-3</v>
      </c>
      <c r="AGM37" s="120">
        <v>2.1935330625395422E-3</v>
      </c>
      <c r="AGN37" s="120">
        <v>2.0237797357403882E-3</v>
      </c>
      <c r="AGO37" s="120">
        <v>2.0237797357403834E-3</v>
      </c>
      <c r="AGP37" s="120">
        <v>1.8624685242990429E-3</v>
      </c>
      <c r="AGQ37" s="120">
        <v>1.8624685242990449E-3</v>
      </c>
      <c r="AGR37" s="120">
        <v>1.7094927839213553E-3</v>
      </c>
      <c r="AGS37" s="120">
        <v>1.7094927839213542E-3</v>
      </c>
      <c r="AGT37" s="120">
        <v>1.5647340261696673E-3</v>
      </c>
      <c r="AGU37" s="120">
        <v>1.5647340261696657E-3</v>
      </c>
      <c r="AGV37" s="120">
        <v>1.4280617135795592E-3</v>
      </c>
      <c r="AGW37" s="120">
        <v>1.4280617135795592E-3</v>
      </c>
      <c r="AGX37" s="120">
        <v>1.299333097250277E-3</v>
      </c>
      <c r="AGY37" s="120">
        <v>1.2993330972502777E-3</v>
      </c>
      <c r="AGZ37" s="120">
        <v>1.1783931030854543E-3</v>
      </c>
      <c r="AHA37" s="120">
        <v>1.1783931030854549E-3</v>
      </c>
      <c r="AHB37" s="120">
        <v>1.0650742732639181E-3</v>
      </c>
      <c r="AHC37" s="120">
        <v>1.0650742732639185E-3</v>
      </c>
      <c r="AHD37" s="120">
        <v>9.5919676989842989E-4</v>
      </c>
      <c r="AHE37" s="120">
        <v>9.5919676989843022E-4</v>
      </c>
      <c r="AHF37" s="120">
        <v>8.6056844817929742E-4</v>
      </c>
      <c r="AHG37" s="120">
        <v>8.605684481792972E-4</v>
      </c>
      <c r="AHH37" s="120">
        <v>7.6898500658295914E-4</v>
      </c>
      <c r="AHI37" s="120">
        <v>7.689850065829599E-4</v>
      </c>
      <c r="AHJ37" s="120">
        <v>6.8423022193300439E-4</v>
      </c>
      <c r="AHK37" s="120">
        <v>6.8423022193300504E-4</v>
      </c>
      <c r="AHL37" s="120">
        <v>6.0607627720905908E-4</v>
      </c>
      <c r="AHM37" s="120">
        <v>6.0607627720905919E-4</v>
      </c>
      <c r="AHN37" s="120">
        <v>5.342841899801617E-4</v>
      </c>
      <c r="AHO37" s="120">
        <v>5.3428418998016137E-4</v>
      </c>
      <c r="AHP37" s="120">
        <v>4.6860434916208891E-4</v>
      </c>
      <c r="AHQ37" s="120">
        <v>4.6860434916208863E-4</v>
      </c>
      <c r="AHR37" s="120">
        <v>4.0877716742681539E-4</v>
      </c>
      <c r="AHS37" s="120">
        <v>4.0877716742681528E-4</v>
      </c>
      <c r="AHT37" s="120">
        <v>3.5453385598683369E-4</v>
      </c>
      <c r="AHU37" s="120">
        <v>3.5453385598683331E-4</v>
      </c>
      <c r="AHV37" s="120">
        <v>3.0559732759326285E-4</v>
      </c>
      <c r="AHW37" s="120">
        <v>3.0559732759326291E-4</v>
      </c>
      <c r="AHX37" s="120">
        <v>2.6168323237692724E-4</v>
      </c>
      <c r="AHY37" s="120">
        <v>2.6168323237692718E-4</v>
      </c>
      <c r="AHZ37" s="120">
        <v>2.2250112957580381E-4</v>
      </c>
      <c r="AIA37" s="120">
        <v>2.22501129575804E-4</v>
      </c>
      <c r="AIB37" s="120">
        <v>1.8775579617929898E-4</v>
      </c>
      <c r="AIC37" s="120">
        <v>1.8775579617929898E-4</v>
      </c>
      <c r="AID37" s="120">
        <v>1.5714867103001827E-4</v>
      </c>
      <c r="AIE37" s="120">
        <v>1.5714867103001836E-4</v>
      </c>
      <c r="AIF37" s="120">
        <v>1.3037942991199532E-4</v>
      </c>
      <c r="AIG37" s="120">
        <v>1.303794299119954E-4</v>
      </c>
      <c r="AIH37" s="120">
        <v>1.0714768358467146E-4</v>
      </c>
      <c r="AII37" s="120">
        <v>1.0714768358467158E-4</v>
      </c>
      <c r="AIJ37" s="120">
        <v>8.7154786573205223E-5</v>
      </c>
      <c r="AIK37" s="120">
        <v>8.715478657320525E-5</v>
      </c>
      <c r="AIL37" s="120">
        <v>7.010573979919961E-5</v>
      </c>
      <c r="AIM37" s="120">
        <v>7.0105739799199637E-5</v>
      </c>
      <c r="AIN37" s="120">
        <v>5.5711164864691102E-5</v>
      </c>
      <c r="AIO37" s="120">
        <v>5.5711164864691088E-5</v>
      </c>
      <c r="AIP37" s="120">
        <v>4.3689322062244401E-5</v>
      </c>
      <c r="AIQ37" s="120">
        <v>4.3689322062244428E-5</v>
      </c>
      <c r="AIR37" s="120">
        <v>3.3768138107383134E-5</v>
      </c>
      <c r="AIS37" s="120">
        <v>3.3768138107383134E-5</v>
      </c>
      <c r="AIT37" s="120">
        <v>2.5687203379247356E-5</v>
      </c>
      <c r="AIU37" s="120">
        <v>2.5687203379247349E-5</v>
      </c>
      <c r="AIV37" s="120">
        <v>1.9199692400321428E-5</v>
      </c>
      <c r="AIW37" s="120">
        <v>1.9199692400321422E-5</v>
      </c>
      <c r="AIX37" s="120">
        <v>1.4074155775977476E-5</v>
      </c>
      <c r="AIY37" s="120">
        <v>1.4074155775977476E-5</v>
      </c>
      <c r="AIZ37" s="120">
        <v>1.0096127351113509E-5</v>
      </c>
      <c r="AJA37" s="120">
        <v>1.0096127351113507E-5</v>
      </c>
      <c r="AJB37" s="120">
        <v>7.0694875425456778E-6</v>
      </c>
      <c r="AJC37" s="120">
        <v>7.0694875425456787E-6</v>
      </c>
      <c r="AJD37" s="120">
        <v>4.8175233992660445E-6</v>
      </c>
      <c r="AJE37" s="120">
        <v>4.8175233992660462E-6</v>
      </c>
      <c r="AJF37" s="120">
        <v>3.1836287379335983E-6</v>
      </c>
      <c r="AJG37" s="120">
        <v>3.1836287379335962E-6</v>
      </c>
      <c r="AJH37" s="120">
        <v>2.0315945360449557E-6</v>
      </c>
      <c r="AJI37" s="120">
        <v>2.0315945360449561E-6</v>
      </c>
      <c r="AJJ37" s="120">
        <v>1.2454514146109652E-6</v>
      </c>
      <c r="AJK37" s="120">
        <v>1.2454514146109656E-6</v>
      </c>
      <c r="AJL37" s="120">
        <v>7.2884307766862843E-7</v>
      </c>
      <c r="AJM37" s="120">
        <v>7.2884307766862833E-7</v>
      </c>
      <c r="AJN37" s="120">
        <v>4.0393217393130953E-7</v>
      </c>
      <c r="AJO37" s="120">
        <v>4.0393217393130953E-7</v>
      </c>
      <c r="AJP37" s="120">
        <v>2.0986774273978881E-7</v>
      </c>
      <c r="AJQ37" s="120">
        <v>2.0986774273978878E-7</v>
      </c>
      <c r="AJR37" s="120">
        <v>1.0087482138487756E-7</v>
      </c>
      <c r="AJS37" s="120">
        <v>1.0087482138487758E-7</v>
      </c>
      <c r="AJT37" s="120">
        <v>4.4059362380721723E-8</v>
      </c>
      <c r="AJU37" s="120">
        <v>4.4059362380721723E-8</v>
      </c>
      <c r="AJV37" s="120">
        <v>1.7051434042514302E-8</v>
      </c>
      <c r="AJW37" s="120">
        <v>1.7051434042514302E-8</v>
      </c>
      <c r="AJX37" s="120">
        <v>5.6315911933779716E-9</v>
      </c>
      <c r="AJY37" s="120">
        <v>5.6315911933779716E-9</v>
      </c>
      <c r="AJZ37" s="120">
        <v>1.4933903003111482E-9</v>
      </c>
      <c r="AKA37" s="120">
        <v>1.4933903003111482E-9</v>
      </c>
      <c r="AKB37" s="120">
        <v>2.8376234695315361E-10</v>
      </c>
      <c r="AKC37" s="120">
        <v>2.8376234695315361E-10</v>
      </c>
      <c r="AKD37" s="120">
        <v>2.9103830456733704E-11</v>
      </c>
      <c r="AKE37" s="120" t="s">
        <v>105</v>
      </c>
      <c r="AKF37" s="120" t="s">
        <v>105</v>
      </c>
      <c r="AKG37" s="120" t="s">
        <v>105</v>
      </c>
      <c r="AKH37" s="120" t="s">
        <v>105</v>
      </c>
      <c r="AKI37" s="120" t="s">
        <v>105</v>
      </c>
      <c r="AKJ37" s="120" t="s">
        <v>105</v>
      </c>
      <c r="AKK37" s="120" t="s">
        <v>105</v>
      </c>
      <c r="AKL37" s="120" t="s">
        <v>105</v>
      </c>
      <c r="AKM37" s="120" t="s">
        <v>105</v>
      </c>
      <c r="AKN37" s="120" t="s">
        <v>105</v>
      </c>
      <c r="AKO37" s="120" t="s">
        <v>105</v>
      </c>
      <c r="AKP37" s="120" t="s">
        <v>105</v>
      </c>
      <c r="AKQ37" s="120" t="s">
        <v>105</v>
      </c>
      <c r="AKR37" s="120" t="s">
        <v>105</v>
      </c>
      <c r="AKS37" s="120" t="s">
        <v>105</v>
      </c>
      <c r="AKT37" s="120" t="s">
        <v>105</v>
      </c>
      <c r="AKU37" s="120" t="s">
        <v>105</v>
      </c>
      <c r="AKV37" s="120" t="s">
        <v>105</v>
      </c>
      <c r="AKW37" s="120" t="s">
        <v>105</v>
      </c>
      <c r="AKX37" s="120" t="s">
        <v>105</v>
      </c>
      <c r="AKY37" s="120" t="s">
        <v>105</v>
      </c>
      <c r="AKZ37" s="120" t="s">
        <v>105</v>
      </c>
      <c r="ALA37" s="120" t="s">
        <v>105</v>
      </c>
      <c r="ALB37" s="120" t="s">
        <v>105</v>
      </c>
      <c r="ALC37" s="120" t="s">
        <v>105</v>
      </c>
      <c r="ALD37" s="120" t="s">
        <v>105</v>
      </c>
      <c r="ALE37" s="120" t="s">
        <v>105</v>
      </c>
      <c r="ALF37" s="120" t="s">
        <v>105</v>
      </c>
      <c r="ALG37" s="120" t="s">
        <v>105</v>
      </c>
      <c r="ALH37" s="120" t="s">
        <v>105</v>
      </c>
      <c r="ALI37" s="120" t="s">
        <v>105</v>
      </c>
      <c r="ALJ37" s="120" t="s">
        <v>105</v>
      </c>
      <c r="ALK37" s="120" t="s">
        <v>105</v>
      </c>
      <c r="ALL37" s="120" t="s">
        <v>105</v>
      </c>
      <c r="ALM37" s="120" t="s">
        <v>105</v>
      </c>
      <c r="ALN37" s="120"/>
    </row>
    <row r="38" spans="1:1002" hidden="1">
      <c r="A38" s="119">
        <v>37</v>
      </c>
      <c r="B38" s="120">
        <v>0.25516664909711639</v>
      </c>
      <c r="C38" s="120">
        <v>0.25469138855069201</v>
      </c>
      <c r="D38" s="120">
        <v>0.25469148453440288</v>
      </c>
      <c r="E38" s="120">
        <v>0.25421541266217362</v>
      </c>
      <c r="F38" s="120">
        <v>0.25421550690661215</v>
      </c>
      <c r="G38" s="120">
        <v>0.25373862193454633</v>
      </c>
      <c r="H38" s="120">
        <v>0.25373871446378926</v>
      </c>
      <c r="I38" s="120">
        <v>0.25326101461694428</v>
      </c>
      <c r="J38" s="120">
        <v>0.25326110545485858</v>
      </c>
      <c r="K38" s="120">
        <v>0.25278258895744493</v>
      </c>
      <c r="L38" s="120">
        <v>0.25278267812768684</v>
      </c>
      <c r="M38" s="120">
        <v>0.25230334320313319</v>
      </c>
      <c r="N38" s="120">
        <v>0.25230343072914757</v>
      </c>
      <c r="O38" s="120">
        <v>0.25182327560016515</v>
      </c>
      <c r="P38" s="120">
        <v>0.25182336150518797</v>
      </c>
      <c r="Q38" s="120">
        <v>0.25134238439383755</v>
      </c>
      <c r="R38" s="120">
        <v>0.25134246870089422</v>
      </c>
      <c r="S38" s="120">
        <v>0.25086066782865474</v>
      </c>
      <c r="T38" s="120">
        <v>0.25086075056056284</v>
      </c>
      <c r="U38" s="120">
        <v>0.25037812414839788</v>
      </c>
      <c r="V38" s="120">
        <v>0.25037820532776556</v>
      </c>
      <c r="W38" s="120">
        <v>0.24989475159619842</v>
      </c>
      <c r="X38" s="120">
        <v>0.24989483124542516</v>
      </c>
      <c r="Y38" s="120">
        <v>0.2494105484146068</v>
      </c>
      <c r="Z38" s="120">
        <v>0.24941062655588439</v>
      </c>
      <c r="AA38" s="120">
        <v>0.24892551284566869</v>
      </c>
      <c r="AB38" s="120">
        <v>0.24892558950098073</v>
      </c>
      <c r="AC38" s="120">
        <v>0.24843964313099812</v>
      </c>
      <c r="AD38" s="120">
        <v>0.24843971832212183</v>
      </c>
      <c r="AE38" s="120">
        <v>0.24795293751185549</v>
      </c>
      <c r="AF38" s="120">
        <v>0.24795301126036051</v>
      </c>
      <c r="AG38" s="120">
        <v>0.2474653942292239</v>
      </c>
      <c r="AH38" s="120">
        <v>0.24746546655647389</v>
      </c>
      <c r="AI38" s="120">
        <v>0.24697701152388932</v>
      </c>
      <c r="AJ38" s="120">
        <v>0.24697708245104164</v>
      </c>
      <c r="AK38" s="120">
        <v>0.24648778763652032</v>
      </c>
      <c r="AL38" s="120">
        <v>0.24648785718452684</v>
      </c>
      <c r="AM38" s="120">
        <v>0.24599772080775073</v>
      </c>
      <c r="AN38" s="120">
        <v>0.24599778899735952</v>
      </c>
      <c r="AO38" s="120">
        <v>0.2455068092782639</v>
      </c>
      <c r="AP38" s="120">
        <v>0.24550687613001715</v>
      </c>
      <c r="AQ38" s="120">
        <v>0.24501505128887693</v>
      </c>
      <c r="AR38" s="120">
        <v>0.24501511682311403</v>
      </c>
      <c r="AS38" s="120">
        <v>0.24452244508062698</v>
      </c>
      <c r="AT38" s="120">
        <v>0.24452250931748368</v>
      </c>
      <c r="AU38" s="120">
        <v>0.24402898889486149</v>
      </c>
      <c r="AV38" s="120">
        <v>0.2440290518542701</v>
      </c>
      <c r="AW38" s="120">
        <v>0.24353468097332612</v>
      </c>
      <c r="AX38" s="120">
        <v>0.24353474267501704</v>
      </c>
      <c r="AY38" s="120">
        <v>0.24303951955825662</v>
      </c>
      <c r="AZ38" s="120">
        <v>0.24303958002175957</v>
      </c>
      <c r="BA38" s="120">
        <v>0.24254350289247406</v>
      </c>
      <c r="BB38" s="120">
        <v>0.24254356213711625</v>
      </c>
      <c r="BC38" s="120">
        <v>0.2420466292194762</v>
      </c>
      <c r="BD38" s="120">
        <v>0.24204668726438561</v>
      </c>
      <c r="BE38" s="120">
        <v>0.2415488967835373</v>
      </c>
      <c r="BF38" s="120">
        <v>0.24154895364764095</v>
      </c>
      <c r="BG38" s="120">
        <v>0.24105030382980452</v>
      </c>
      <c r="BH38" s="120">
        <v>0.24105035953183115</v>
      </c>
      <c r="BI38" s="120">
        <v>0.2405508486043989</v>
      </c>
      <c r="BJ38" s="120">
        <v>0.24055090316287808</v>
      </c>
      <c r="BK38" s="120">
        <v>0.24005052935451685</v>
      </c>
      <c r="BL38" s="120">
        <v>0.2400505827877808</v>
      </c>
      <c r="BM38" s="120">
        <v>0.23954934432853398</v>
      </c>
      <c r="BN38" s="120">
        <v>0.23954939665471722</v>
      </c>
      <c r="BO38" s="120">
        <v>0.23904729177611031</v>
      </c>
      <c r="BP38" s="120">
        <v>0.23904734301315145</v>
      </c>
      <c r="BQ38" s="120">
        <v>0.23854436994829831</v>
      </c>
      <c r="BR38" s="120">
        <v>0.23854442011393967</v>
      </c>
      <c r="BS38" s="120">
        <v>0.2380405770976522</v>
      </c>
      <c r="BT38" s="120">
        <v>0.23804062620944128</v>
      </c>
      <c r="BU38" s="120">
        <v>0.23753591147833839</v>
      </c>
      <c r="BV38" s="120">
        <v>0.237535959553628</v>
      </c>
      <c r="BW38" s="120">
        <v>0.23703037134624994</v>
      </c>
      <c r="BX38" s="120">
        <v>0.23703041840219979</v>
      </c>
      <c r="BY38" s="120">
        <v>0.23652395495912079</v>
      </c>
      <c r="BZ38" s="120">
        <v>0.23652400101269716</v>
      </c>
      <c r="CA38" s="120">
        <v>0.23601666057664281</v>
      </c>
      <c r="CB38" s="120">
        <v>0.23601670564462054</v>
      </c>
      <c r="CC38" s="120">
        <v>0.23550848646058753</v>
      </c>
      <c r="CD38" s="120">
        <v>0.23550853055954959</v>
      </c>
      <c r="CE38" s="120">
        <v>0.23499943087492367</v>
      </c>
      <c r="CF38" s="120">
        <v>0.23499947402126281</v>
      </c>
      <c r="CG38" s="120">
        <v>0.23448949208594425</v>
      </c>
      <c r="CH38" s="120">
        <v>0.23448953429586419</v>
      </c>
      <c r="CI38" s="120">
        <v>0.23397866836239134</v>
      </c>
      <c r="CJ38" s="120">
        <v>0.23397870965190573</v>
      </c>
      <c r="CK38" s="120">
        <v>0.23346695797558217</v>
      </c>
      <c r="CL38" s="120">
        <v>0.23346699836051735</v>
      </c>
      <c r="CM38" s="120">
        <v>0.23295435919954163</v>
      </c>
      <c r="CN38" s="120">
        <v>0.23295439869553689</v>
      </c>
      <c r="CO38" s="120">
        <v>0.23244087031113367</v>
      </c>
      <c r="CP38" s="120">
        <v>0.23244090893364217</v>
      </c>
      <c r="CQ38" s="120">
        <v>0.23192648959019682</v>
      </c>
      <c r="CR38" s="120">
        <v>0.23192652735448555</v>
      </c>
      <c r="CS38" s="120">
        <v>0.23141121531967995</v>
      </c>
      <c r="CT38" s="120">
        <v>0.23141125224083214</v>
      </c>
      <c r="CU38" s="120">
        <v>0.23089504578578343</v>
      </c>
      <c r="CV38" s="120">
        <v>0.23089508187869784</v>
      </c>
      <c r="CW38" s="120">
        <v>0.23037797927809908</v>
      </c>
      <c r="CX38" s="120">
        <v>0.23037801455749293</v>
      </c>
      <c r="CY38" s="120">
        <v>0.22986001408975643</v>
      </c>
      <c r="CZ38" s="120">
        <v>0.22986004857016457</v>
      </c>
      <c r="DA38" s="120">
        <v>0.22934114851756926</v>
      </c>
      <c r="DB38" s="120">
        <v>0.22934118221334504</v>
      </c>
      <c r="DC38" s="120">
        <v>0.22882138086218323</v>
      </c>
      <c r="DD38" s="120">
        <v>0.22882141378750104</v>
      </c>
      <c r="DE38" s="120">
        <v>0.22830070942823061</v>
      </c>
      <c r="DF38" s="120">
        <v>0.22830074159708535</v>
      </c>
      <c r="DG38" s="120">
        <v>0.22777913252448226</v>
      </c>
      <c r="DH38" s="120">
        <v>0.22777916395069103</v>
      </c>
      <c r="DI38" s="120">
        <v>0.22725664846400717</v>
      </c>
      <c r="DJ38" s="120">
        <v>0.22725667916121009</v>
      </c>
      <c r="DK38" s="120">
        <v>0.22673325556433097</v>
      </c>
      <c r="DL38" s="120">
        <v>0.2267332855459924</v>
      </c>
      <c r="DM38" s="120">
        <v>0.22620895214759951</v>
      </c>
      <c r="DN38" s="120">
        <v>0.22620898142700835</v>
      </c>
      <c r="DO38" s="120">
        <v>0.2256837365407432</v>
      </c>
      <c r="DP38" s="120">
        <v>0.22568376513101462</v>
      </c>
      <c r="DQ38" s="120">
        <v>0.22515760707564692</v>
      </c>
      <c r="DR38" s="120">
        <v>0.22515763498972352</v>
      </c>
      <c r="DS38" s="120">
        <v>0.2246305620893212</v>
      </c>
      <c r="DT38" s="120">
        <v>0.22463058933997299</v>
      </c>
      <c r="DU38" s="120">
        <v>0.22410259992407441</v>
      </c>
      <c r="DV38" s="120">
        <v>0.22410262652390037</v>
      </c>
      <c r="DW38" s="120">
        <v>0.22357371892769179</v>
      </c>
      <c r="DX38" s="120">
        <v>0.22357374488912224</v>
      </c>
      <c r="DY38" s="120">
        <v>0.22304391745361554</v>
      </c>
      <c r="DZ38" s="120">
        <v>0.22304394278891121</v>
      </c>
      <c r="EA38" s="120">
        <v>0.22251319386112778</v>
      </c>
      <c r="EB38" s="120">
        <v>0.22251321858238143</v>
      </c>
      <c r="EC38" s="120">
        <v>0.22198154651553645</v>
      </c>
      <c r="ED38" s="120">
        <v>0.22198157063467497</v>
      </c>
      <c r="EE38" s="120">
        <v>0.22144897378836575</v>
      </c>
      <c r="EF38" s="120">
        <v>0.22144899731715006</v>
      </c>
      <c r="EG38" s="120">
        <v>0.22091547405754799</v>
      </c>
      <c r="EH38" s="120">
        <v>0.22091549700757485</v>
      </c>
      <c r="EI38" s="120">
        <v>0.22038104570762068</v>
      </c>
      <c r="EJ38" s="120">
        <v>0.22038106809032362</v>
      </c>
      <c r="EK38" s="120">
        <v>0.21984568712992583</v>
      </c>
      <c r="EL38" s="120">
        <v>0.21984570895657601</v>
      </c>
      <c r="EM38" s="120">
        <v>0.21930939672281161</v>
      </c>
      <c r="EN38" s="120">
        <v>0.21930941800451964</v>
      </c>
      <c r="EO38" s="120">
        <v>0.21877217289184006</v>
      </c>
      <c r="EP38" s="120">
        <v>0.218772193639556</v>
      </c>
      <c r="EQ38" s="120">
        <v>0.21823401404999621</v>
      </c>
      <c r="ER38" s="120">
        <v>0.21823403427451168</v>
      </c>
      <c r="ES38" s="120">
        <v>0.21769491861790063</v>
      </c>
      <c r="ET38" s="120">
        <v>0.21769493832984982</v>
      </c>
      <c r="EU38" s="120">
        <v>0.2171548850240278</v>
      </c>
      <c r="EV38" s="120">
        <v>0.21715490423388872</v>
      </c>
      <c r="EW38" s="120">
        <v>0.21661391170492597</v>
      </c>
      <c r="EX38" s="120">
        <v>0.21661393042302082</v>
      </c>
      <c r="EY38" s="120">
        <v>0.21607199710544125</v>
      </c>
      <c r="EZ38" s="120">
        <v>0.21607201534193834</v>
      </c>
      <c r="FA38" s="120">
        <v>0.21552913967894619</v>
      </c>
      <c r="FB38" s="120">
        <v>0.21552915744386106</v>
      </c>
      <c r="FC38" s="120">
        <v>0.21498533788757115</v>
      </c>
      <c r="FD38" s="120">
        <v>0.21498535519076778</v>
      </c>
      <c r="FE38" s="120">
        <v>0.21444059020244066</v>
      </c>
      <c r="FF38" s="120">
        <v>0.21444060705363274</v>
      </c>
      <c r="FG38" s="120">
        <v>0.21389489510391391</v>
      </c>
      <c r="FH38" s="120">
        <v>0.21389491151266529</v>
      </c>
      <c r="FI38" s="120">
        <v>0.21334825108182673</v>
      </c>
      <c r="FJ38" s="120">
        <v>0.21334826705755358</v>
      </c>
      <c r="FK38" s="120">
        <v>0.21280065663574163</v>
      </c>
      <c r="FL38" s="120">
        <v>0.21280067218771326</v>
      </c>
      <c r="FM38" s="120">
        <v>0.21225211027519836</v>
      </c>
      <c r="FN38" s="120">
        <v>0.21225212541253879</v>
      </c>
      <c r="FO38" s="120">
        <v>0.21170261051997241</v>
      </c>
      <c r="FP38" s="120">
        <v>0.21170262525166056</v>
      </c>
      <c r="FQ38" s="120">
        <v>0.21115215590033293</v>
      </c>
      <c r="FR38" s="120">
        <v>0.21115217023520505</v>
      </c>
      <c r="FS38" s="120">
        <v>0.21060074495731063</v>
      </c>
      <c r="FT38" s="120">
        <v>0.21060075890406132</v>
      </c>
      <c r="FU38" s="120">
        <v>0.21004837624296541</v>
      </c>
      <c r="FV38" s="120">
        <v>0.21004838981014831</v>
      </c>
      <c r="FW38" s="120">
        <v>0.2094950483206616</v>
      </c>
      <c r="FX38" s="120">
        <v>0.20949506151669126</v>
      </c>
      <c r="FY38" s="120">
        <v>0.20894075976534607</v>
      </c>
      <c r="FZ38" s="120">
        <v>0.20894077259849875</v>
      </c>
      <c r="GA38" s="120">
        <v>0.2083855091638325</v>
      </c>
      <c r="GB38" s="120">
        <v>0.20838552164224758</v>
      </c>
      <c r="GC38" s="120">
        <v>0.20782929511508805</v>
      </c>
      <c r="GD38" s="120">
        <v>0.20782930724676946</v>
      </c>
      <c r="GE38" s="120">
        <v>0.20727211623052771</v>
      </c>
      <c r="GF38" s="120">
        <v>0.20727212802334516</v>
      </c>
      <c r="GG38" s="120">
        <v>0.20671397113431184</v>
      </c>
      <c r="GH38" s="120">
        <v>0.20671398259600182</v>
      </c>
      <c r="GI38" s="120">
        <v>0.20615485846364884</v>
      </c>
      <c r="GJ38" s="120">
        <v>0.20615486960181606</v>
      </c>
      <c r="GK38" s="120">
        <v>0.20559477686910291</v>
      </c>
      <c r="GL38" s="120">
        <v>0.20559478769122269</v>
      </c>
      <c r="GM38" s="120">
        <v>0.20503372501490832</v>
      </c>
      <c r="GN38" s="120">
        <v>0.20503373552832527</v>
      </c>
      <c r="GO38" s="120">
        <v>0.20447170157928637</v>
      </c>
      <c r="GP38" s="120">
        <v>0.20447171179121842</v>
      </c>
      <c r="GQ38" s="120">
        <v>0.20390870525477037</v>
      </c>
      <c r="GR38" s="120">
        <v>0.20390871517230771</v>
      </c>
      <c r="GS38" s="120">
        <v>0.20334473474853343</v>
      </c>
      <c r="GT38" s="120">
        <v>0.20334474437864244</v>
      </c>
      <c r="GU38" s="120">
        <v>0.20277978878272451</v>
      </c>
      <c r="GV38" s="120">
        <v>0.20277979813224639</v>
      </c>
      <c r="GW38" s="120">
        <v>0.20221386609480754</v>
      </c>
      <c r="GX38" s="120">
        <v>0.20221387517046177</v>
      </c>
      <c r="GY38" s="120">
        <v>0.20164696543790836</v>
      </c>
      <c r="GZ38" s="120">
        <v>0.20164697424629244</v>
      </c>
      <c r="HA38" s="120">
        <v>0.20107908558116494</v>
      </c>
      <c r="HB38" s="120">
        <v>0.20107909412875657</v>
      </c>
      <c r="HC38" s="120">
        <v>0.2005102253100873</v>
      </c>
      <c r="HD38" s="120">
        <v>0.20051023360324527</v>
      </c>
      <c r="HE38" s="120">
        <v>0.19994038342691869</v>
      </c>
      <c r="HF38" s="120">
        <v>0.19994039147188458</v>
      </c>
      <c r="HG38" s="120">
        <v>0.19936955875100668</v>
      </c>
      <c r="HH38" s="120">
        <v>0.19936956655390586</v>
      </c>
      <c r="HI38" s="120">
        <v>0.19879775011917836</v>
      </c>
      <c r="HJ38" s="120">
        <v>0.19879775768602168</v>
      </c>
      <c r="HK38" s="120">
        <v>0.19822495638612325</v>
      </c>
      <c r="HL38" s="120">
        <v>0.19822496372280773</v>
      </c>
      <c r="HM38" s="120">
        <v>0.19765117642478061</v>
      </c>
      <c r="HN38" s="120">
        <v>0.19765118353709124</v>
      </c>
      <c r="HO38" s="120">
        <v>0.19707640912673582</v>
      </c>
      <c r="HP38" s="120">
        <v>0.19707641602034642</v>
      </c>
      <c r="HQ38" s="120">
        <v>0.19650065340261999</v>
      </c>
      <c r="HR38" s="120">
        <v>0.19650066008309508</v>
      </c>
      <c r="HS38" s="120">
        <v>0.19592390818252065</v>
      </c>
      <c r="HT38" s="120">
        <v>0.19592391465531683</v>
      </c>
      <c r="HU38" s="120">
        <v>0.19534617241639457</v>
      </c>
      <c r="HV38" s="120">
        <v>0.19534617868686147</v>
      </c>
      <c r="HW38" s="120">
        <v>0.19476744507449234</v>
      </c>
      <c r="HX38" s="120">
        <v>0.19476745114787328</v>
      </c>
      <c r="HY38" s="120">
        <v>0.19418772514778473</v>
      </c>
      <c r="HZ38" s="120">
        <v>0.19418773102921918</v>
      </c>
      <c r="IA38" s="120">
        <v>0.19360701164840086</v>
      </c>
      <c r="IB38" s="120">
        <v>0.19360701734292529</v>
      </c>
      <c r="IC38" s="120">
        <v>0.19302530361007064</v>
      </c>
      <c r="ID38" s="120">
        <v>0.19302530912261959</v>
      </c>
      <c r="IE38" s="120">
        <v>0.19244260008857614</v>
      </c>
      <c r="IF38" s="120">
        <v>0.19244260542398434</v>
      </c>
      <c r="IG38" s="120">
        <v>0.19185890016221041</v>
      </c>
      <c r="IH38" s="120">
        <v>0.19185890532521305</v>
      </c>
      <c r="II38" s="120">
        <v>0.19127420293224295</v>
      </c>
      <c r="IJ38" s="120">
        <v>0.19127420792747762</v>
      </c>
      <c r="IK38" s="120">
        <v>0.19068850752339375</v>
      </c>
      <c r="IL38" s="120">
        <v>0.19068851235540166</v>
      </c>
      <c r="IM38" s="120">
        <v>0.19010181308431537</v>
      </c>
      <c r="IN38" s="120">
        <v>0.19010181775754181</v>
      </c>
      <c r="IO38" s="120">
        <v>0.18951411878808261</v>
      </c>
      <c r="IP38" s="120">
        <v>0.18951412330687992</v>
      </c>
      <c r="IQ38" s="120">
        <v>0.18892542383269018</v>
      </c>
      <c r="IR38" s="120">
        <v>0.18892542820131741</v>
      </c>
      <c r="IS38" s="120">
        <v>0.18833572744155985</v>
      </c>
      <c r="IT38" s="120">
        <v>0.1883357316641848</v>
      </c>
      <c r="IU38" s="120">
        <v>0.18774502886405392</v>
      </c>
      <c r="IV38" s="120">
        <v>0.18774503294475517</v>
      </c>
      <c r="IW38" s="120">
        <v>0.18715332737600016</v>
      </c>
      <c r="IX38" s="120">
        <v>0.18715333131876638</v>
      </c>
      <c r="IY38" s="120">
        <v>0.18656062228022233</v>
      </c>
      <c r="IZ38" s="120">
        <v>0.1865606260889556</v>
      </c>
      <c r="JA38" s="120">
        <v>0.18596691290708281</v>
      </c>
      <c r="JB38" s="120">
        <v>0.18596691658559822</v>
      </c>
      <c r="JC38" s="120">
        <v>0.18537219861503093</v>
      </c>
      <c r="JD38" s="120">
        <v>0.1853722021670591</v>
      </c>
      <c r="JE38" s="120">
        <v>0.18477647879116349</v>
      </c>
      <c r="JF38" s="120">
        <v>0.18477648222035109</v>
      </c>
      <c r="JG38" s="120">
        <v>0.18417975285179217</v>
      </c>
      <c r="JH38" s="120">
        <v>0.18417975616170379</v>
      </c>
      <c r="JI38" s="120">
        <v>0.18358202024302256</v>
      </c>
      <c r="JJ38" s="120">
        <v>0.18358202343714142</v>
      </c>
      <c r="JK38" s="120">
        <v>0.18298328044134129</v>
      </c>
      <c r="JL38" s="120">
        <v>0.18298328352307036</v>
      </c>
      <c r="JM38" s="120">
        <v>0.18238353295421406</v>
      </c>
      <c r="JN38" s="120">
        <v>0.18238353592687764</v>
      </c>
      <c r="JO38" s="120">
        <v>0.18178277732069129</v>
      </c>
      <c r="JP38" s="120">
        <v>0.18178278018753677</v>
      </c>
      <c r="JQ38" s="120">
        <v>0.18118101311202814</v>
      </c>
      <c r="JR38" s="120">
        <v>0.18118101587622587</v>
      </c>
      <c r="JS38" s="120">
        <v>0.18057823993231129</v>
      </c>
      <c r="JT38" s="120">
        <v>0.18057824259695701</v>
      </c>
      <c r="JU38" s="120">
        <v>0.17997445741909682</v>
      </c>
      <c r="JV38" s="120">
        <v>0.17997445998721254</v>
      </c>
      <c r="JW38" s="120">
        <v>0.17936966524406031</v>
      </c>
      <c r="JX38" s="120">
        <v>0.17936966771859511</v>
      </c>
      <c r="JY38" s="120">
        <v>0.17876386311365605</v>
      </c>
      <c r="JZ38" s="120">
        <v>0.17876386549748802</v>
      </c>
      <c r="KA38" s="120">
        <v>0.17815705076978822</v>
      </c>
      <c r="KB38" s="120">
        <v>0.17815705306572471</v>
      </c>
      <c r="KC38" s="120">
        <v>0.17754922799049291</v>
      </c>
      <c r="KD38" s="120">
        <v>0.17754923020127239</v>
      </c>
      <c r="KE38" s="120">
        <v>0.17694039459063177</v>
      </c>
      <c r="KF38" s="120">
        <v>0.17694039671892497</v>
      </c>
      <c r="KG38" s="120">
        <v>0.1763305504225974</v>
      </c>
      <c r="KH38" s="120">
        <v>0.17633055247100807</v>
      </c>
      <c r="KI38" s="120">
        <v>0.17571969537702942</v>
      </c>
      <c r="KJ38" s="120">
        <v>0.1757196973480962</v>
      </c>
      <c r="KK38" s="120">
        <v>0.17510782938354436</v>
      </c>
      <c r="KL38" s="120">
        <v>0.17510783127974128</v>
      </c>
      <c r="KM38" s="120">
        <v>0.17449495241147622</v>
      </c>
      <c r="KN38" s="120">
        <v>0.17449495423521416</v>
      </c>
      <c r="KO38" s="120">
        <v>0.17388106447063018</v>
      </c>
      <c r="KP38" s="120">
        <v>0.17388106622425745</v>
      </c>
      <c r="KQ38" s="120">
        <v>0.17326616561204822</v>
      </c>
      <c r="KR38" s="120">
        <v>0.1732661672978528</v>
      </c>
      <c r="KS38" s="120">
        <v>0.17265025592878855</v>
      </c>
      <c r="KT38" s="120">
        <v>0.17265025754899851</v>
      </c>
      <c r="KU38" s="120">
        <v>0.17203333555671765</v>
      </c>
      <c r="KV38" s="120">
        <v>0.17203333711350194</v>
      </c>
      <c r="KW38" s="120">
        <v>0.1714154046753153</v>
      </c>
      <c r="KX38" s="120">
        <v>0.17141540617078502</v>
      </c>
      <c r="KY38" s="120">
        <v>0.17079646350849173</v>
      </c>
      <c r="KZ38" s="120">
        <v>0.17079646494470249</v>
      </c>
      <c r="LA38" s="120">
        <v>0.17017651232542355</v>
      </c>
      <c r="LB38" s="120">
        <v>0.17017651370437412</v>
      </c>
      <c r="LC38" s="120">
        <v>0.16955555144139567</v>
      </c>
      <c r="LD38" s="120">
        <v>0.16955555276503181</v>
      </c>
      <c r="LE38" s="120">
        <v>0.16893358121866581</v>
      </c>
      <c r="LF38" s="120">
        <v>0.16893358248887835</v>
      </c>
      <c r="LG38" s="120">
        <v>0.16831060206733603</v>
      </c>
      <c r="LH38" s="120">
        <v>0.16831060328596481</v>
      </c>
      <c r="LI38" s="120">
        <v>0.16768661444624441</v>
      </c>
      <c r="LJ38" s="120">
        <v>0.16768661561507781</v>
      </c>
      <c r="LK38" s="120">
        <v>0.16706161886386878</v>
      </c>
      <c r="LL38" s="120">
        <v>0.16706161998464469</v>
      </c>
      <c r="LM38" s="120">
        <v>0.16643561587924621</v>
      </c>
      <c r="LN38" s="120">
        <v>0.16643561695365333</v>
      </c>
      <c r="LO38" s="120">
        <v>0.16580860610290757</v>
      </c>
      <c r="LP38" s="120">
        <v>0.16580860713258661</v>
      </c>
      <c r="LQ38" s="120">
        <v>0.16518059019782932</v>
      </c>
      <c r="LR38" s="120">
        <v>0.16518059118437384</v>
      </c>
      <c r="LS38" s="120">
        <v>0.16455156888039926</v>
      </c>
      <c r="LT38" s="120">
        <v>0.16455156982535629</v>
      </c>
      <c r="LU38" s="120">
        <v>0.16392154292139913</v>
      </c>
      <c r="LV38" s="120">
        <v>0.16392154382627094</v>
      </c>
      <c r="LW38" s="120">
        <v>0.1632905131470041</v>
      </c>
      <c r="LX38" s="120">
        <v>0.1632905140132484</v>
      </c>
      <c r="LY38" s="120">
        <v>0.16265848043979919</v>
      </c>
      <c r="LZ38" s="120">
        <v>0.16265848126883051</v>
      </c>
      <c r="MA38" s="120">
        <v>0.16202544573981148</v>
      </c>
      <c r="MB38" s="120">
        <v>0.16202544653300263</v>
      </c>
      <c r="MC38" s="120">
        <v>0.16139141004556143</v>
      </c>
      <c r="MD38" s="120">
        <v>0.16139141080424299</v>
      </c>
      <c r="ME38" s="120">
        <v>0.16075637441513038</v>
      </c>
      <c r="MF38" s="120">
        <v>0.16075637514059229</v>
      </c>
      <c r="MG38" s="120">
        <v>0.16012033996724501</v>
      </c>
      <c r="MH38" s="120">
        <v>0.16012034066073919</v>
      </c>
      <c r="MI38" s="120">
        <v>0.15948330788238457</v>
      </c>
      <c r="MJ38" s="120">
        <v>0.15948330854512274</v>
      </c>
      <c r="MK38" s="120">
        <v>0.1588452794039007</v>
      </c>
      <c r="ML38" s="120">
        <v>0.15884528003705761</v>
      </c>
      <c r="MM38" s="120">
        <v>0.15820625583916059</v>
      </c>
      <c r="MN38" s="120">
        <v>0.15820625644387337</v>
      </c>
      <c r="MO38" s="120">
        <v>0.15756623856070581</v>
      </c>
      <c r="MP38" s="120">
        <v>0.15756623913807666</v>
      </c>
      <c r="MQ38" s="120">
        <v>0.15692522900743464</v>
      </c>
      <c r="MR38" s="120">
        <v>0.15692522955852989</v>
      </c>
      <c r="MS38" s="120">
        <v>0.15628322868580047</v>
      </c>
      <c r="MT38" s="120">
        <v>0.15628322921165189</v>
      </c>
      <c r="MU38" s="120">
        <v>0.15564023917103173</v>
      </c>
      <c r="MV38" s="120">
        <v>0.1556402396726386</v>
      </c>
      <c r="MW38" s="120">
        <v>0.15499626210837328</v>
      </c>
      <c r="MX38" s="120">
        <v>0.15499626258670146</v>
      </c>
      <c r="MY38" s="120">
        <v>0.15435129921434745</v>
      </c>
      <c r="MZ38" s="120">
        <v>0.15435129967033109</v>
      </c>
      <c r="NA38" s="120">
        <v>0.153705352278036</v>
      </c>
      <c r="NB38" s="120">
        <v>0.15370535271257837</v>
      </c>
      <c r="NC38" s="120">
        <v>0.15305842316238513</v>
      </c>
      <c r="ND38" s="120">
        <v>0.15305842357635926</v>
      </c>
      <c r="NE38" s="120">
        <v>0.15241051380553033</v>
      </c>
      <c r="NF38" s="120">
        <v>0.15241051419977986</v>
      </c>
      <c r="NG38" s="120">
        <v>0.15176162622214595</v>
      </c>
      <c r="NH38" s="120">
        <v>0.15176162659748532</v>
      </c>
      <c r="NI38" s="120">
        <v>0.15111176250481445</v>
      </c>
      <c r="NJ38" s="120">
        <v>0.15111176286203029</v>
      </c>
      <c r="NK38" s="120">
        <v>0.15046092482542142</v>
      </c>
      <c r="NL38" s="120">
        <v>0.15046092516527343</v>
      </c>
      <c r="NM38" s="120">
        <v>0.14980911543657274</v>
      </c>
      <c r="NN38" s="120">
        <v>0.14980911575979394</v>
      </c>
      <c r="NO38" s="120">
        <v>0.1491563366730351</v>
      </c>
      <c r="NP38" s="120">
        <v>0.14915633698033298</v>
      </c>
      <c r="NQ38" s="120">
        <v>0.14850259095320201</v>
      </c>
      <c r="NR38" s="120">
        <v>0.14850259124525814</v>
      </c>
      <c r="NS38" s="120">
        <v>0.14784788078058275</v>
      </c>
      <c r="NT38" s="120">
        <v>0.14784788105805485</v>
      </c>
      <c r="NU38" s="120">
        <v>0.14719220874531833</v>
      </c>
      <c r="NV38" s="120">
        <v>0.14719220900884078</v>
      </c>
      <c r="NW38" s="120">
        <v>0.14653557752572069</v>
      </c>
      <c r="NX38" s="120">
        <v>0.14653557777590426</v>
      </c>
      <c r="NY38" s="120">
        <v>0.14587798988984008</v>
      </c>
      <c r="NZ38" s="120">
        <v>0.14587799012727334</v>
      </c>
      <c r="OA38" s="120">
        <v>0.14521944869705691</v>
      </c>
      <c r="OB38" s="120">
        <v>0.14521944892230645</v>
      </c>
      <c r="OC38" s="120">
        <v>0.14455995689970044</v>
      </c>
      <c r="OD38" s="120">
        <v>0.14455995711331193</v>
      </c>
      <c r="OE38" s="120">
        <v>0.14389951754469643</v>
      </c>
      <c r="OF38" s="120">
        <v>0.14389951774719506</v>
      </c>
      <c r="OG38" s="120">
        <v>0.14323813377524011</v>
      </c>
      <c r="OH38" s="120">
        <v>0.14323813396713078</v>
      </c>
      <c r="OI38" s="120">
        <v>0.14257580883249937</v>
      </c>
      <c r="OJ38" s="120">
        <v>0.14257580901426753</v>
      </c>
      <c r="OK38" s="120">
        <v>0.14191254605734333</v>
      </c>
      <c r="OL38" s="120">
        <v>0.14191254622945654</v>
      </c>
      <c r="OM38" s="120">
        <v>0.14124834889210497</v>
      </c>
      <c r="ON38" s="120">
        <v>0.14124834905501202</v>
      </c>
      <c r="OO38" s="120">
        <v>0.14058322088236824</v>
      </c>
      <c r="OP38" s="120">
        <v>0.14058322103650023</v>
      </c>
      <c r="OQ38" s="120">
        <v>0.1399171656787877</v>
      </c>
      <c r="OR38" s="120">
        <v>0.13991716582455907</v>
      </c>
      <c r="OS38" s="120">
        <v>0.13925018703893921</v>
      </c>
      <c r="OT38" s="120">
        <v>0.13925018717674748</v>
      </c>
      <c r="OU38" s="120">
        <v>0.13858228882919951</v>
      </c>
      <c r="OV38" s="120">
        <v>0.13858228895942656</v>
      </c>
      <c r="OW38" s="120">
        <v>0.13791347502665929</v>
      </c>
      <c r="OX38" s="120">
        <v>0.13791347514967064</v>
      </c>
      <c r="OY38" s="120">
        <v>0.13724374972106634</v>
      </c>
      <c r="OZ38" s="120">
        <v>0.13724374983721382</v>
      </c>
      <c r="PA38" s="120">
        <v>0.13657311711680417</v>
      </c>
      <c r="PB38" s="120">
        <v>0.13657311722642423</v>
      </c>
      <c r="PC38" s="120">
        <v>0.13590158153490037</v>
      </c>
      <c r="PD38" s="120">
        <v>0.13590158163831559</v>
      </c>
      <c r="PE38" s="120">
        <v>0.13522914741507153</v>
      </c>
      <c r="PF38" s="120">
        <v>0.13522914751259069</v>
      </c>
      <c r="PG38" s="120">
        <v>0.13455581931779914</v>
      </c>
      <c r="PH38" s="120">
        <v>0.13455581940971828</v>
      </c>
      <c r="PI38" s="120">
        <v>0.1338816019264446</v>
      </c>
      <c r="PJ38" s="120">
        <v>0.13388160201304705</v>
      </c>
      <c r="PK38" s="120">
        <v>0.13320650004939497</v>
      </c>
      <c r="PL38" s="120">
        <v>0.13320650013095198</v>
      </c>
      <c r="PM38" s="120">
        <v>0.13253051862224813</v>
      </c>
      <c r="PN38" s="120">
        <v>0.13253051869901886</v>
      </c>
      <c r="PO38" s="120">
        <v>0.13185366271003149</v>
      </c>
      <c r="PP38" s="120">
        <v>0.13185366278226412</v>
      </c>
      <c r="PQ38" s="120">
        <v>0.13117593750946149</v>
      </c>
      <c r="PR38" s="120">
        <v>0.13117593757739252</v>
      </c>
      <c r="PS38" s="120">
        <v>0.13049734835123572</v>
      </c>
      <c r="PT38" s="120">
        <v>0.13049734841509147</v>
      </c>
      <c r="PU38" s="120">
        <v>0.12981790070236854</v>
      </c>
      <c r="PV38" s="120">
        <v>0.12981790076236538</v>
      </c>
      <c r="PW38" s="120">
        <v>0.12913760016856207</v>
      </c>
      <c r="PX38" s="120">
        <v>0.129137600224906</v>
      </c>
      <c r="PY38" s="120">
        <v>0.12845645249661755</v>
      </c>
      <c r="PZ38" s="120">
        <v>0.12845645254950572</v>
      </c>
      <c r="QA38" s="120">
        <v>0.12777446357688751</v>
      </c>
      <c r="QB38" s="120">
        <v>0.1277744636265076</v>
      </c>
      <c r="QC38" s="120">
        <v>0.12709163944576812</v>
      </c>
      <c r="QD38" s="120">
        <v>0.12709163949229871</v>
      </c>
      <c r="QE38" s="120">
        <v>0.12640798628823355</v>
      </c>
      <c r="QF38" s="120">
        <v>0.12640798633184527</v>
      </c>
      <c r="QG38" s="120">
        <v>0.12572351044041044</v>
      </c>
      <c r="QH38" s="120">
        <v>0.12572351048126607</v>
      </c>
      <c r="QI38" s="120">
        <v>0.12503821839219875</v>
      </c>
      <c r="QJ38" s="120">
        <v>0.12503821843045301</v>
      </c>
      <c r="QK38" s="120">
        <v>0.12435211678993226</v>
      </c>
      <c r="QL38" s="120">
        <v>0.1243521168257319</v>
      </c>
      <c r="QM38" s="120">
        <v>0.12366521243908539</v>
      </c>
      <c r="QN38" s="120">
        <v>0.12366521247257052</v>
      </c>
      <c r="QO38" s="120">
        <v>0.12297751230702417</v>
      </c>
      <c r="QP38" s="120">
        <v>0.12297751233832793</v>
      </c>
      <c r="QQ38" s="120">
        <v>0.1222890235258027</v>
      </c>
      <c r="QR38" s="120">
        <v>0.12228902355505132</v>
      </c>
      <c r="QS38" s="120">
        <v>0.12159975339500562</v>
      </c>
      <c r="QT38" s="120">
        <v>0.12159975342231918</v>
      </c>
      <c r="QU38" s="120">
        <v>0.12090970938463783</v>
      </c>
      <c r="QV38" s="120">
        <v>0.1209097094101307</v>
      </c>
      <c r="QW38" s="120">
        <v>0.12021889913806172</v>
      </c>
      <c r="QX38" s="120">
        <v>0.12021889916184186</v>
      </c>
      <c r="QY38" s="120">
        <v>0.11952733047498244</v>
      </c>
      <c r="QZ38" s="120">
        <v>0.11952733049715239</v>
      </c>
      <c r="RA38" s="120">
        <v>0.11883501139448235</v>
      </c>
      <c r="RB38" s="120">
        <v>0.11883501141513965</v>
      </c>
      <c r="RC38" s="120">
        <v>0.11814195007810602</v>
      </c>
      <c r="RD38" s="120">
        <v>0.11814195009734238</v>
      </c>
      <c r="RE38" s="120">
        <v>0.1174481548929939</v>
      </c>
      <c r="RF38" s="120">
        <v>0.11744815491089702</v>
      </c>
      <c r="RG38" s="120">
        <v>0.11675363439507014</v>
      </c>
      <c r="RH38" s="120">
        <v>0.11675363441172226</v>
      </c>
      <c r="RI38" s="120">
        <v>0.11605839733227914</v>
      </c>
      <c r="RJ38" s="120">
        <v>0.11605839734775895</v>
      </c>
      <c r="RK38" s="120">
        <v>0.11536245264787875</v>
      </c>
      <c r="RL38" s="120">
        <v>0.11536245266225978</v>
      </c>
      <c r="RM38" s="120">
        <v>0.1146658094837827</v>
      </c>
      <c r="RN38" s="120">
        <v>0.11466580949713487</v>
      </c>
      <c r="RO38" s="120">
        <v>0.11396847718396194</v>
      </c>
      <c r="RP38" s="120">
        <v>0.1139684771963511</v>
      </c>
      <c r="RQ38" s="120">
        <v>0.11327046529789733</v>
      </c>
      <c r="RR38" s="120">
        <v>0.11327046530938577</v>
      </c>
      <c r="RS38" s="120">
        <v>0.11257178358409133</v>
      </c>
      <c r="RT38" s="120">
        <v>0.11257178359473768</v>
      </c>
      <c r="RU38" s="120">
        <v>0.11187244201363368</v>
      </c>
      <c r="RV38" s="120">
        <v>0.11187244202349342</v>
      </c>
      <c r="RW38" s="120">
        <v>0.11117245077382752</v>
      </c>
      <c r="RX38" s="120">
        <v>0.11117245078295294</v>
      </c>
      <c r="RY38" s="120">
        <v>0.1104718202718718</v>
      </c>
      <c r="RZ38" s="120">
        <v>0.11047182028031197</v>
      </c>
      <c r="SA38" s="120">
        <v>0.10977056113860355</v>
      </c>
      <c r="SB38" s="120">
        <v>0.10977056114640456</v>
      </c>
      <c r="SC38" s="120">
        <v>0.10906868423230014</v>
      </c>
      <c r="SD38" s="120">
        <v>0.10906868423950566</v>
      </c>
      <c r="SE38" s="120">
        <v>0.10836620064254286</v>
      </c>
      <c r="SF38" s="120">
        <v>0.10836620064919394</v>
      </c>
      <c r="SG38" s="120">
        <v>0.10766312169414158</v>
      </c>
      <c r="SH38" s="120">
        <v>0.10766312170027642</v>
      </c>
      <c r="SI38" s="120">
        <v>0.10695945895112169</v>
      </c>
      <c r="SJ38" s="120">
        <v>0.10695945895677654</v>
      </c>
      <c r="SK38" s="120">
        <v>0.10625522422077532</v>
      </c>
      <c r="SL38" s="120">
        <v>0.10625522422598387</v>
      </c>
      <c r="SM38" s="120">
        <v>0.10555042955777563</v>
      </c>
      <c r="SN38" s="120">
        <v>0.10555042956256962</v>
      </c>
      <c r="SO38" s="120">
        <v>0.1048450872683564</v>
      </c>
      <c r="SP38" s="120">
        <v>0.10484508727276586</v>
      </c>
      <c r="SQ38" s="120">
        <v>0.10413920991455858</v>
      </c>
      <c r="SR38" s="120">
        <v>0.10413920991861123</v>
      </c>
      <c r="SS38" s="120">
        <v>0.10343281031854122</v>
      </c>
      <c r="ST38" s="120">
        <v>0.10343281032226302</v>
      </c>
      <c r="SU38" s="120">
        <v>0.10272590156696153</v>
      </c>
      <c r="SV38" s="120">
        <v>0.10272590157037706</v>
      </c>
      <c r="SW38" s="120">
        <v>0.10201849701542279</v>
      </c>
      <c r="SX38" s="120">
        <v>0.10201849701855487</v>
      </c>
      <c r="SY38" s="120">
        <v>0.10131061029299156</v>
      </c>
      <c r="SZ38" s="120">
        <v>0.10131061029586151</v>
      </c>
      <c r="TA38" s="120">
        <v>0.10060225530678377</v>
      </c>
      <c r="TB38" s="120">
        <v>0.10060225530941108</v>
      </c>
      <c r="TC38" s="120">
        <v>9.9893446246622386E-2</v>
      </c>
      <c r="TD38" s="120">
        <v>9.989344624902613E-2</v>
      </c>
      <c r="TE38" s="120">
        <v>9.9184197589767764E-2</v>
      </c>
      <c r="TF38" s="120">
        <v>9.9184197591964895E-2</v>
      </c>
      <c r="TG38" s="120">
        <v>9.8474524105716832E-2</v>
      </c>
      <c r="TH38" s="120">
        <v>9.8474524107723588E-2</v>
      </c>
      <c r="TI38" s="120">
        <v>9.7764440861079299E-2</v>
      </c>
      <c r="TJ38" s="120">
        <v>9.7764440862910446E-2</v>
      </c>
      <c r="TK38" s="120">
        <v>9.705396322452485E-2</v>
      </c>
      <c r="TL38" s="120">
        <v>9.7053963226194778E-2</v>
      </c>
      <c r="TM38" s="120">
        <v>9.6343106871807152E-2</v>
      </c>
      <c r="TN38" s="120">
        <v>9.6343106873328338E-2</v>
      </c>
      <c r="TO38" s="120">
        <v>9.5631887790861139E-2</v>
      </c>
      <c r="TP38" s="120">
        <v>9.5631887792245726E-2</v>
      </c>
      <c r="TQ38" s="120">
        <v>9.4920322286977735E-2</v>
      </c>
      <c r="TR38" s="120">
        <v>9.4920322288236977E-2</v>
      </c>
      <c r="TS38" s="120">
        <v>9.4208426988055524E-2</v>
      </c>
      <c r="TT38" s="120">
        <v>9.4208426989199706E-2</v>
      </c>
      <c r="TU38" s="120">
        <v>9.3496218849929077E-2</v>
      </c>
      <c r="TV38" s="120">
        <v>9.3496218850967622E-2</v>
      </c>
      <c r="TW38" s="120">
        <v>9.2783715161775887E-2</v>
      </c>
      <c r="TX38" s="120">
        <v>9.2783715162717925E-2</v>
      </c>
      <c r="TY38" s="120">
        <v>9.2070933551603229E-2</v>
      </c>
      <c r="TZ38" s="120">
        <v>9.2070933552456935E-2</v>
      </c>
      <c r="UA38" s="120">
        <v>9.1357891991812046E-2</v>
      </c>
      <c r="UB38" s="120">
        <v>9.1357891992584872E-2</v>
      </c>
      <c r="UC38" s="120">
        <v>9.064460880484386E-2</v>
      </c>
      <c r="UD38" s="120">
        <v>9.0644608805542676E-2</v>
      </c>
      <c r="UE38" s="120">
        <v>8.9931102668906485E-2</v>
      </c>
      <c r="UF38" s="120">
        <v>8.993110266953791E-2</v>
      </c>
      <c r="UG38" s="120">
        <v>8.9217392623781672E-2</v>
      </c>
      <c r="UH38" s="120">
        <v>8.9217392624351577E-2</v>
      </c>
      <c r="UI38" s="120">
        <v>8.850349807671426E-2</v>
      </c>
      <c r="UJ38" s="120">
        <v>8.8503498077228224E-2</v>
      </c>
      <c r="UK38" s="120">
        <v>8.7789438808384232E-2</v>
      </c>
      <c r="UL38" s="120">
        <v>8.7789438808847181E-2</v>
      </c>
      <c r="UM38" s="120">
        <v>8.7075234978960969E-2</v>
      </c>
      <c r="UN38" s="120">
        <v>8.7075234979377525E-2</v>
      </c>
      <c r="UO38" s="120">
        <v>8.6360907134240272E-2</v>
      </c>
      <c r="UP38" s="120">
        <v>8.6360907134614723E-2</v>
      </c>
      <c r="UQ38" s="120">
        <v>8.5646476211866426E-2</v>
      </c>
      <c r="UR38" s="120">
        <v>8.5646476212202657E-2</v>
      </c>
      <c r="US38" s="120">
        <v>8.4931963547636019E-2</v>
      </c>
      <c r="UT38" s="120">
        <v>8.4931963547937667E-2</v>
      </c>
      <c r="UU38" s="120">
        <v>8.4217390881887635E-2</v>
      </c>
      <c r="UV38" s="120">
        <v>8.4217390882158072E-2</v>
      </c>
      <c r="UW38" s="120">
        <v>8.3502780365974694E-2</v>
      </c>
      <c r="UX38" s="120">
        <v>8.3502780366216584E-2</v>
      </c>
      <c r="UY38" s="120">
        <v>8.2788154568823186E-2</v>
      </c>
      <c r="UZ38" s="120">
        <v>8.2788154569039291E-2</v>
      </c>
      <c r="VA38" s="120">
        <v>8.2073536483573725E-2</v>
      </c>
      <c r="VB38" s="120">
        <v>8.2073536483766946E-2</v>
      </c>
      <c r="VC38" s="120">
        <v>8.1358949534309097E-2</v>
      </c>
      <c r="VD38" s="120">
        <v>8.135894953448139E-2</v>
      </c>
      <c r="VE38" s="120">
        <v>8.064441758286478E-2</v>
      </c>
      <c r="VF38" s="120">
        <v>8.0644417583018241E-2</v>
      </c>
      <c r="VG38" s="120">
        <v>7.9929964935724823E-2</v>
      </c>
      <c r="VH38" s="120">
        <v>7.9929964935861325E-2</v>
      </c>
      <c r="VI38" s="120">
        <v>7.9215616351001897E-2</v>
      </c>
      <c r="VJ38" s="120">
        <v>7.9215616351123258E-2</v>
      </c>
      <c r="VK38" s="120">
        <v>7.8501397045500784E-2</v>
      </c>
      <c r="VL38" s="120">
        <v>7.8501397045608573E-2</v>
      </c>
      <c r="VM38" s="120">
        <v>7.7787332701866399E-2</v>
      </c>
      <c r="VN38" s="120">
        <v>7.7787332701961948E-2</v>
      </c>
      <c r="VO38" s="120">
        <v>7.7073449475812766E-2</v>
      </c>
      <c r="VP38" s="120">
        <v>7.7073449475897282E-2</v>
      </c>
      <c r="VQ38" s="120">
        <v>7.6359774003437353E-2</v>
      </c>
      <c r="VR38" s="120">
        <v>7.6359774003512154E-2</v>
      </c>
      <c r="VS38" s="120">
        <v>7.5646333408614139E-2</v>
      </c>
      <c r="VT38" s="120">
        <v>7.5646333408680197E-2</v>
      </c>
      <c r="VU38" s="120">
        <v>7.4933155310470234E-2</v>
      </c>
      <c r="VV38" s="120">
        <v>7.4933155310528549E-2</v>
      </c>
      <c r="VW38" s="120">
        <v>7.4220267830940323E-2</v>
      </c>
      <c r="VX38" s="120">
        <v>7.4220267830991796E-2</v>
      </c>
      <c r="VY38" s="120">
        <v>7.3507699602402138E-2</v>
      </c>
      <c r="VZ38" s="120">
        <v>7.3507699602447116E-2</v>
      </c>
      <c r="WA38" s="120">
        <v>7.2795479775387348E-2</v>
      </c>
      <c r="WB38" s="120">
        <v>7.2795479775427024E-2</v>
      </c>
      <c r="WC38" s="120">
        <v>7.2083638026371091E-2</v>
      </c>
      <c r="WD38" s="120">
        <v>7.2083638026405786E-2</v>
      </c>
      <c r="WE38" s="120">
        <v>7.1372204565634895E-2</v>
      </c>
      <c r="WF38" s="120">
        <v>7.1372204565665426E-2</v>
      </c>
      <c r="WG38" s="120">
        <v>7.066121014520356E-2</v>
      </c>
      <c r="WH38" s="120">
        <v>7.0661210145230038E-2</v>
      </c>
      <c r="WI38" s="120">
        <v>6.9950686066852397E-2</v>
      </c>
      <c r="WJ38" s="120">
        <v>6.9950686066875739E-2</v>
      </c>
      <c r="WK38" s="120">
        <v>6.9240664190185403E-2</v>
      </c>
      <c r="WL38" s="120">
        <v>6.924066419020572E-2</v>
      </c>
      <c r="WM38" s="120">
        <v>6.8531176940778898E-2</v>
      </c>
      <c r="WN38" s="120">
        <v>6.8531176940796482E-2</v>
      </c>
      <c r="WO38" s="120">
        <v>6.7822257318390741E-2</v>
      </c>
      <c r="WP38" s="120">
        <v>6.7822257318405979E-2</v>
      </c>
      <c r="WQ38" s="120">
        <v>6.7113938905231221E-2</v>
      </c>
      <c r="WR38" s="120">
        <v>6.7113938905244488E-2</v>
      </c>
      <c r="WS38" s="120">
        <v>6.6406255874293774E-2</v>
      </c>
      <c r="WT38" s="120">
        <v>6.6406255874305209E-2</v>
      </c>
      <c r="WU38" s="120">
        <v>6.5699242997739715E-2</v>
      </c>
      <c r="WV38" s="120">
        <v>6.5699242997749818E-2</v>
      </c>
      <c r="WW38" s="120">
        <v>6.4992935655338466E-2</v>
      </c>
      <c r="WX38" s="120">
        <v>6.4992935655347125E-2</v>
      </c>
      <c r="WY38" s="120">
        <v>6.4287369842954231E-2</v>
      </c>
      <c r="WZ38" s="120">
        <v>6.4287369842961642E-2</v>
      </c>
      <c r="XA38" s="120">
        <v>6.3582582181078706E-2</v>
      </c>
      <c r="XB38" s="120">
        <v>6.3582582181085104E-2</v>
      </c>
      <c r="XC38" s="120">
        <v>6.2878609923404841E-2</v>
      </c>
      <c r="XD38" s="120">
        <v>6.2878609923410322E-2</v>
      </c>
      <c r="XE38" s="120">
        <v>6.2175490965436411E-2</v>
      </c>
      <c r="XF38" s="120">
        <v>6.2175490965441144E-2</v>
      </c>
      <c r="XG38" s="120">
        <v>6.1473263853128637E-2</v>
      </c>
      <c r="XH38" s="120">
        <v>6.1473263853132662E-2</v>
      </c>
      <c r="XI38" s="120">
        <v>6.0771967791555616E-2</v>
      </c>
      <c r="XJ38" s="120">
        <v>6.0771967791558988E-2</v>
      </c>
      <c r="XK38" s="120">
        <v>6.0071642653597261E-2</v>
      </c>
      <c r="XL38" s="120">
        <v>6.0071642653600224E-2</v>
      </c>
      <c r="XM38" s="120">
        <v>5.9372328988641879E-2</v>
      </c>
      <c r="XN38" s="120">
        <v>5.9372328988644328E-2</v>
      </c>
      <c r="XO38" s="120">
        <v>5.8674068031295434E-2</v>
      </c>
      <c r="XP38" s="120">
        <v>5.8674068031297599E-2</v>
      </c>
      <c r="XQ38" s="120">
        <v>5.7976901710093218E-2</v>
      </c>
      <c r="XR38" s="120">
        <v>5.7976901710094939E-2</v>
      </c>
      <c r="XS38" s="120">
        <v>5.72808726562044E-2</v>
      </c>
      <c r="XT38" s="120">
        <v>5.7280872656205961E-2</v>
      </c>
      <c r="XU38" s="120">
        <v>5.6586024212123373E-2</v>
      </c>
      <c r="XV38" s="120">
        <v>5.6586024212124664E-2</v>
      </c>
      <c r="XW38" s="120">
        <v>5.5892400440338393E-2</v>
      </c>
      <c r="XX38" s="120">
        <v>5.5892400440339489E-2</v>
      </c>
      <c r="XY38" s="120">
        <v>5.5200046131969369E-2</v>
      </c>
      <c r="XZ38" s="120">
        <v>5.5200046131970271E-2</v>
      </c>
      <c r="YA38" s="120">
        <v>5.4509006815365364E-2</v>
      </c>
      <c r="YB38" s="120">
        <v>5.4509006815366093E-2</v>
      </c>
      <c r="YC38" s="120">
        <v>5.3819328764651418E-2</v>
      </c>
      <c r="YD38" s="120">
        <v>5.3819328764652091E-2</v>
      </c>
      <c r="YE38" s="120">
        <v>5.3131059008214847E-2</v>
      </c>
      <c r="YF38" s="120">
        <v>5.3131059008215381E-2</v>
      </c>
      <c r="YG38" s="120">
        <v>5.2444245337118403E-2</v>
      </c>
      <c r="YH38" s="120">
        <v>5.244424533711893E-2</v>
      </c>
      <c r="YI38" s="120">
        <v>5.1758936313430856E-2</v>
      </c>
      <c r="YJ38" s="120">
        <v>5.1758936313431259E-2</v>
      </c>
      <c r="YK38" s="120">
        <v>5.1075181278459066E-2</v>
      </c>
      <c r="YL38" s="120">
        <v>5.1075181278459426E-2</v>
      </c>
      <c r="YM38" s="120">
        <v>5.0393030360871241E-2</v>
      </c>
      <c r="YN38" s="120">
        <v>5.0393030360871519E-2</v>
      </c>
      <c r="YO38" s="120">
        <v>4.9712534484695627E-2</v>
      </c>
      <c r="YP38" s="120">
        <v>4.9712534484695772E-2</v>
      </c>
      <c r="YQ38" s="120">
        <v>4.9033745377179236E-2</v>
      </c>
      <c r="YR38" s="120">
        <v>4.9033745377179333E-2</v>
      </c>
      <c r="YS38" s="120">
        <v>4.8356715576492536E-2</v>
      </c>
      <c r="YT38" s="120">
        <v>4.8356715576492688E-2</v>
      </c>
      <c r="YU38" s="120">
        <v>4.768149843926147E-2</v>
      </c>
      <c r="YV38" s="120">
        <v>4.7681498439261609E-2</v>
      </c>
      <c r="YW38" s="120">
        <v>4.7008148147910184E-2</v>
      </c>
      <c r="YX38" s="120">
        <v>4.7008148147910253E-2</v>
      </c>
      <c r="YY38" s="120">
        <v>4.6336719717795183E-2</v>
      </c>
      <c r="YZ38" s="120">
        <v>4.6336719717795197E-2</v>
      </c>
      <c r="ZA38" s="120">
        <v>4.5667269004111867E-2</v>
      </c>
      <c r="ZB38" s="120">
        <v>4.5667269004111929E-2</v>
      </c>
      <c r="ZC38" s="120">
        <v>4.4999852708551794E-2</v>
      </c>
      <c r="ZD38" s="120">
        <v>4.4999852708551863E-2</v>
      </c>
      <c r="ZE38" s="120">
        <v>4.4334528385689055E-2</v>
      </c>
      <c r="ZF38" s="120">
        <v>4.4334528385689069E-2</v>
      </c>
      <c r="ZG38" s="120">
        <v>4.3671354449072268E-2</v>
      </c>
      <c r="ZH38" s="120">
        <v>4.367135444907224E-2</v>
      </c>
      <c r="ZI38" s="120">
        <v>4.3010390176998495E-2</v>
      </c>
      <c r="ZJ38" s="120">
        <v>4.3010390176998536E-2</v>
      </c>
      <c r="ZK38" s="120">
        <v>4.235169571794236E-2</v>
      </c>
      <c r="ZL38" s="120">
        <v>4.2351695717942367E-2</v>
      </c>
      <c r="ZM38" s="120">
        <v>4.1695332095613151E-2</v>
      </c>
      <c r="ZN38" s="120">
        <v>4.1695332095613193E-2</v>
      </c>
      <c r="ZO38" s="120">
        <v>4.1041361213612675E-2</v>
      </c>
      <c r="ZP38" s="120">
        <v>4.1041361213612744E-2</v>
      </c>
      <c r="ZQ38" s="120">
        <v>4.0389845859662162E-2</v>
      </c>
      <c r="ZR38" s="120">
        <v>4.0389845859662155E-2</v>
      </c>
      <c r="ZS38" s="120">
        <v>3.9740849709366567E-2</v>
      </c>
      <c r="ZT38" s="120">
        <v>3.974084970936656E-2</v>
      </c>
      <c r="ZU38" s="120">
        <v>3.9094437329484831E-2</v>
      </c>
      <c r="ZV38" s="120">
        <v>3.9094437329484769E-2</v>
      </c>
      <c r="ZW38" s="120">
        <v>3.8450674180668089E-2</v>
      </c>
      <c r="ZX38" s="120">
        <v>3.8450674180668054E-2</v>
      </c>
      <c r="ZY38" s="120">
        <v>3.7809626619631852E-2</v>
      </c>
      <c r="ZZ38" s="120">
        <v>3.7809626619631921E-2</v>
      </c>
      <c r="AAA38" s="120">
        <v>3.7171361900721102E-2</v>
      </c>
      <c r="AAB38" s="120">
        <v>3.7171361900721088E-2</v>
      </c>
      <c r="AAC38" s="120">
        <v>3.6535948176828675E-2</v>
      </c>
      <c r="AAD38" s="120">
        <v>3.6535948176828745E-2</v>
      </c>
      <c r="AAE38" s="120">
        <v>3.590345449962451E-2</v>
      </c>
      <c r="AAF38" s="120">
        <v>3.5903454499624524E-2</v>
      </c>
      <c r="AAG38" s="120">
        <v>3.5273950819049583E-2</v>
      </c>
      <c r="AAH38" s="120">
        <v>3.5273950819049528E-2</v>
      </c>
      <c r="AAI38" s="120">
        <v>3.4647507982028702E-2</v>
      </c>
      <c r="AAJ38" s="120">
        <v>3.4647507982028723E-2</v>
      </c>
      <c r="AAK38" s="120">
        <v>3.4024197730352375E-2</v>
      </c>
      <c r="AAL38" s="120">
        <v>3.4024197730352354E-2</v>
      </c>
      <c r="AAM38" s="120">
        <v>3.3404092697674942E-2</v>
      </c>
      <c r="AAN38" s="120">
        <v>3.3404092697674977E-2</v>
      </c>
      <c r="AAO38" s="120">
        <v>3.2787266405576269E-2</v>
      </c>
      <c r="AAP38" s="120">
        <v>3.2787266405576283E-2</v>
      </c>
      <c r="AAQ38" s="120">
        <v>3.2173793258628597E-2</v>
      </c>
      <c r="AAR38" s="120">
        <v>3.2173793258628618E-2</v>
      </c>
      <c r="AAS38" s="120">
        <v>3.1563748538409951E-2</v>
      </c>
      <c r="AAT38" s="120">
        <v>3.1563748538409965E-2</v>
      </c>
      <c r="AAU38" s="120">
        <v>3.0957208396401033E-2</v>
      </c>
      <c r="AAV38" s="120">
        <v>3.095720839640104E-2</v>
      </c>
      <c r="AAW38" s="120">
        <v>3.0354249845700249E-2</v>
      </c>
      <c r="AAX38" s="120">
        <v>3.0354249845700232E-2</v>
      </c>
      <c r="AAY38" s="120">
        <v>2.9754950751488818E-2</v>
      </c>
      <c r="AAZ38" s="120">
        <v>2.9754950751488818E-2</v>
      </c>
      <c r="ABA38" s="120">
        <v>2.9159389820174225E-2</v>
      </c>
      <c r="ABB38" s="120">
        <v>2.9159389820174238E-2</v>
      </c>
      <c r="ABC38" s="120">
        <v>2.8567646587137285E-2</v>
      </c>
      <c r="ABD38" s="120">
        <v>2.8567646587137306E-2</v>
      </c>
      <c r="ABE38" s="120">
        <v>2.7979801403004653E-2</v>
      </c>
      <c r="ABF38" s="120">
        <v>2.7979801403004635E-2</v>
      </c>
      <c r="ABG38" s="120">
        <v>2.7395935418365054E-2</v>
      </c>
      <c r="ABH38" s="120">
        <v>2.7395935418365051E-2</v>
      </c>
      <c r="ABI38" s="120">
        <v>2.6816130566844974E-2</v>
      </c>
      <c r="ABJ38" s="120">
        <v>2.681613056684496E-2</v>
      </c>
      <c r="ABK38" s="120">
        <v>2.6240469546453538E-2</v>
      </c>
      <c r="ABL38" s="120">
        <v>2.6240469546453534E-2</v>
      </c>
      <c r="ABM38" s="120">
        <v>2.5669035799105372E-2</v>
      </c>
      <c r="ABN38" s="120">
        <v>2.5669035799105372E-2</v>
      </c>
      <c r="ABO38" s="120">
        <v>2.5101913488224058E-2</v>
      </c>
      <c r="ABP38" s="120">
        <v>2.5101913488224048E-2</v>
      </c>
      <c r="ABQ38" s="120">
        <v>2.4539187474326297E-2</v>
      </c>
      <c r="ABR38" s="120">
        <v>2.453918747432628E-2</v>
      </c>
      <c r="ABS38" s="120">
        <v>2.3980943288481861E-2</v>
      </c>
      <c r="ABT38" s="120">
        <v>2.3980943288481861E-2</v>
      </c>
      <c r="ABU38" s="120">
        <v>2.3427267103540622E-2</v>
      </c>
      <c r="ABV38" s="120">
        <v>2.3427267103540605E-2</v>
      </c>
      <c r="ABW38" s="120">
        <v>2.2878245703013785E-2</v>
      </c>
      <c r="ABX38" s="120">
        <v>2.2878245703013774E-2</v>
      </c>
      <c r="ABY38" s="120">
        <v>2.2333966447492318E-2</v>
      </c>
      <c r="ABZ38" s="120">
        <v>2.2333966447492311E-2</v>
      </c>
      <c r="ACA38" s="120">
        <v>2.1794517238479867E-2</v>
      </c>
      <c r="ACB38" s="120">
        <v>2.179451723847986E-2</v>
      </c>
      <c r="ACC38" s="120">
        <v>2.1259986479515054E-2</v>
      </c>
      <c r="ACD38" s="120">
        <v>2.1259986479515051E-2</v>
      </c>
      <c r="ACE38" s="120">
        <v>2.0730463034451523E-2</v>
      </c>
      <c r="ACF38" s="120">
        <v>2.0730463034451536E-2</v>
      </c>
      <c r="ACG38" s="120">
        <v>2.0206036182761254E-2</v>
      </c>
      <c r="ACH38" s="120">
        <v>2.0206036182761261E-2</v>
      </c>
      <c r="ACI38" s="120">
        <v>1.9686795571720456E-2</v>
      </c>
      <c r="ACJ38" s="120">
        <v>1.9686795571720449E-2</v>
      </c>
      <c r="ACK38" s="120">
        <v>1.9172831165334567E-2</v>
      </c>
      <c r="ACL38" s="120">
        <v>1.9172831165334591E-2</v>
      </c>
      <c r="ACM38" s="120">
        <v>1.8664233189852802E-2</v>
      </c>
      <c r="ACN38" s="120">
        <v>1.8664233189852872E-2</v>
      </c>
      <c r="ACO38" s="120">
        <v>1.8161092075719251E-2</v>
      </c>
      <c r="ACP38" s="120">
        <v>1.816109207571923E-2</v>
      </c>
      <c r="ACQ38" s="120">
        <v>1.7663498395802463E-2</v>
      </c>
      <c r="ACR38" s="120">
        <v>1.7663498395802439E-2</v>
      </c>
      <c r="ACS38" s="120">
        <v>1.7171542799742402E-2</v>
      </c>
      <c r="ACT38" s="120">
        <v>1.7171542799742416E-2</v>
      </c>
      <c r="ACU38" s="120">
        <v>1.6685315944247839E-2</v>
      </c>
      <c r="ACV38" s="120">
        <v>1.6685315944247835E-2</v>
      </c>
      <c r="ACW38" s="120">
        <v>1.6204908419174581E-2</v>
      </c>
      <c r="ACX38" s="120">
        <v>1.6204908419174581E-2</v>
      </c>
      <c r="ACY38" s="120">
        <v>1.5730410669211319E-2</v>
      </c>
      <c r="ACZ38" s="120">
        <v>1.5730410669211339E-2</v>
      </c>
      <c r="ADA38" s="120">
        <v>1.5261912910996121E-2</v>
      </c>
      <c r="ADB38" s="120">
        <v>1.5261912910996097E-2</v>
      </c>
      <c r="ADC38" s="120">
        <v>1.4799505045483318E-2</v>
      </c>
      <c r="ADD38" s="120">
        <v>1.4799505045483323E-2</v>
      </c>
      <c r="ADE38" s="120">
        <v>1.4343276565379546E-2</v>
      </c>
      <c r="ADF38" s="120">
        <v>1.4343276565379546E-2</v>
      </c>
      <c r="ADG38" s="120">
        <v>1.3893316457463572E-2</v>
      </c>
      <c r="ADH38" s="120">
        <v>1.3893316457463573E-2</v>
      </c>
      <c r="ADI38" s="120">
        <v>1.3449713099605107E-2</v>
      </c>
      <c r="ADJ38" s="120">
        <v>1.3449713099605118E-2</v>
      </c>
      <c r="ADK38" s="120">
        <v>1.3012554152295729E-2</v>
      </c>
      <c r="ADL38" s="120">
        <v>1.3012554152295727E-2</v>
      </c>
      <c r="ADM38" s="120">
        <v>1.2581926444506061E-2</v>
      </c>
      <c r="ADN38" s="120">
        <v>1.2581926444506054E-2</v>
      </c>
      <c r="ADO38" s="120">
        <v>1.215791585368373E-2</v>
      </c>
      <c r="ADP38" s="120">
        <v>1.2157915853683728E-2</v>
      </c>
      <c r="ADQ38" s="120">
        <v>1.174060717970897E-2</v>
      </c>
      <c r="ADR38" s="120">
        <v>1.1740607179708965E-2</v>
      </c>
      <c r="ADS38" s="120">
        <v>1.1330084012628104E-2</v>
      </c>
      <c r="ADT38" s="120">
        <v>1.1330084012628109E-2</v>
      </c>
      <c r="ADU38" s="120">
        <v>1.0926428593989363E-2</v>
      </c>
      <c r="ADV38" s="120">
        <v>1.0926428593989358E-2</v>
      </c>
      <c r="ADW38" s="120">
        <v>1.0529721671611765E-2</v>
      </c>
      <c r="ADX38" s="120">
        <v>1.0529721671611767E-2</v>
      </c>
      <c r="ADY38" s="120">
        <v>1.0140042347625611E-2</v>
      </c>
      <c r="ADZ38" s="120">
        <v>1.0140042347625595E-2</v>
      </c>
      <c r="AEA38" s="120">
        <v>9.7574679196325616E-3</v>
      </c>
      <c r="AEB38" s="120">
        <v>9.7574679196325582E-3</v>
      </c>
      <c r="AEC38" s="120">
        <v>9.3820737148453126E-3</v>
      </c>
      <c r="AED38" s="120">
        <v>9.3820737148453178E-3</v>
      </c>
      <c r="AEE38" s="120">
        <v>9.0139329170806221E-3</v>
      </c>
      <c r="AEF38" s="120">
        <v>9.0139329170806082E-3</v>
      </c>
      <c r="AEG38" s="120">
        <v>8.6531163864965819E-3</v>
      </c>
      <c r="AEH38" s="120">
        <v>8.6531163864965767E-3</v>
      </c>
      <c r="AEI38" s="120">
        <v>8.2996924719843882E-3</v>
      </c>
      <c r="AEJ38" s="120">
        <v>8.2996924719844004E-3</v>
      </c>
      <c r="AEK38" s="120">
        <v>7.9537268161477322E-3</v>
      </c>
      <c r="AEL38" s="120">
        <v>7.9537268161477288E-3</v>
      </c>
      <c r="AEM38" s="120">
        <v>7.6152821528292563E-3</v>
      </c>
      <c r="AEN38" s="120">
        <v>7.6152821528292589E-3</v>
      </c>
      <c r="AEO38" s="120">
        <v>7.2844180971741411E-3</v>
      </c>
      <c r="AEP38" s="120">
        <v>7.2844180971741316E-3</v>
      </c>
      <c r="AEQ38" s="120">
        <v>6.9611909282548141E-3</v>
      </c>
      <c r="AER38" s="120">
        <v>6.9611909282548201E-3</v>
      </c>
      <c r="AES38" s="120">
        <v>6.6456533643207746E-3</v>
      </c>
      <c r="AET38" s="120">
        <v>6.6456533643207746E-3</v>
      </c>
      <c r="AEU38" s="120">
        <v>6.3378543307811112E-3</v>
      </c>
      <c r="AEV38" s="120">
        <v>6.3378543307811121E-3</v>
      </c>
      <c r="AEW38" s="120">
        <v>6.0378387210780829E-3</v>
      </c>
      <c r="AEX38" s="120">
        <v>6.0378387210780812E-3</v>
      </c>
      <c r="AEY38" s="120">
        <v>5.7456471506656046E-3</v>
      </c>
      <c r="AEZ38" s="120">
        <v>5.7456471506656046E-3</v>
      </c>
      <c r="AFA38" s="120">
        <v>5.4613157043694851E-3</v>
      </c>
      <c r="AFB38" s="120">
        <v>5.4613157043694833E-3</v>
      </c>
      <c r="AFC38" s="120">
        <v>5.1848756774760512E-3</v>
      </c>
      <c r="AFD38" s="120">
        <v>5.1848756774760599E-3</v>
      </c>
      <c r="AFE38" s="120">
        <v>4.9163533109734155E-3</v>
      </c>
      <c r="AFF38" s="120">
        <v>4.9163533109734207E-3</v>
      </c>
      <c r="AFG38" s="120">
        <v>4.6557695214553387E-3</v>
      </c>
      <c r="AFH38" s="120">
        <v>4.6557695214553361E-3</v>
      </c>
      <c r="AFI38" s="120">
        <v>4.4031396262927567E-3</v>
      </c>
      <c r="AFJ38" s="120">
        <v>4.4031396262927593E-3</v>
      </c>
      <c r="AFK38" s="120">
        <v>4.1584730647820523E-3</v>
      </c>
      <c r="AFL38" s="120">
        <v>4.1584730647820549E-3</v>
      </c>
      <c r="AFM38" s="120">
        <v>3.9217731160934091E-3</v>
      </c>
      <c r="AFN38" s="120">
        <v>3.9217731160934039E-3</v>
      </c>
      <c r="AFO38" s="120">
        <v>3.6930366149680173E-3</v>
      </c>
      <c r="AFP38" s="120">
        <v>3.693036614968016E-3</v>
      </c>
      <c r="AFQ38" s="120">
        <v>3.4722536662487521E-3</v>
      </c>
      <c r="AFR38" s="120">
        <v>3.4722536662487478E-3</v>
      </c>
      <c r="AFS38" s="120">
        <v>3.2594073594769085E-3</v>
      </c>
      <c r="AFT38" s="120">
        <v>3.2594073594769081E-3</v>
      </c>
      <c r="AFU38" s="120">
        <v>3.0544734849479731E-3</v>
      </c>
      <c r="AFV38" s="120">
        <v>3.0544734849479744E-3</v>
      </c>
      <c r="AFW38" s="120">
        <v>2.8574202527916421E-3</v>
      </c>
      <c r="AFX38" s="120">
        <v>2.8574202527916399E-3</v>
      </c>
      <c r="AFY38" s="120">
        <v>2.6682080168267822E-3</v>
      </c>
      <c r="AFZ38" s="120">
        <v>2.6682080168267822E-3</v>
      </c>
      <c r="AGA38" s="120">
        <v>2.4867890051401696E-3</v>
      </c>
      <c r="AGB38" s="120">
        <v>2.4867890051401727E-3</v>
      </c>
      <c r="AGC38" s="120">
        <v>2.3131070595483437E-3</v>
      </c>
      <c r="AGD38" s="120">
        <v>2.3131070595483411E-3</v>
      </c>
      <c r="AGE38" s="120">
        <v>2.1470973863251062E-3</v>
      </c>
      <c r="AGF38" s="120">
        <v>2.1470973863251062E-3</v>
      </c>
      <c r="AGG38" s="120">
        <v>1.9886863208117018E-3</v>
      </c>
      <c r="AGH38" s="120">
        <v>1.9886863208117048E-3</v>
      </c>
      <c r="AGI38" s="120">
        <v>1.8377911087715619E-3</v>
      </c>
      <c r="AGJ38" s="120">
        <v>1.8377911087715634E-3</v>
      </c>
      <c r="AGK38" s="120">
        <v>1.6943197076057038E-3</v>
      </c>
      <c r="AGL38" s="120">
        <v>1.6943197076057042E-3</v>
      </c>
      <c r="AGM38" s="120">
        <v>1.5581706108055663E-3</v>
      </c>
      <c r="AGN38" s="120">
        <v>1.5581706108055656E-3</v>
      </c>
      <c r="AGO38" s="120">
        <v>1.4292326992851533E-3</v>
      </c>
      <c r="AGP38" s="120">
        <v>1.4292326992851514E-3</v>
      </c>
      <c r="AGQ38" s="120">
        <v>1.3073851234999955E-3</v>
      </c>
      <c r="AGR38" s="120">
        <v>1.3073851234999968E-3</v>
      </c>
      <c r="AGS38" s="120">
        <v>1.1924972205224643E-3</v>
      </c>
      <c r="AGT38" s="120">
        <v>1.1924972205224662E-3</v>
      </c>
      <c r="AGU38" s="120">
        <v>1.0844284704958588E-3</v>
      </c>
      <c r="AGV38" s="120">
        <v>1.0844284704958596E-3</v>
      </c>
      <c r="AGW38" s="120">
        <v>9.8302849712689861E-4</v>
      </c>
      <c r="AGX38" s="120">
        <v>9.830284971268984E-4</v>
      </c>
      <c r="AGY38" s="120">
        <v>8.8813711708988423E-4</v>
      </c>
      <c r="AGZ38" s="120">
        <v>8.8813711708988488E-4</v>
      </c>
      <c r="AHA38" s="120">
        <v>7.9958444339632085E-4</v>
      </c>
      <c r="AHB38" s="120">
        <v>7.9958444339632095E-4</v>
      </c>
      <c r="AHC38" s="120">
        <v>7.1719104792016919E-4</v>
      </c>
      <c r="AHD38" s="120">
        <v>7.171910479201694E-4</v>
      </c>
      <c r="AHE38" s="120">
        <v>6.4076818834808735E-4</v>
      </c>
      <c r="AHF38" s="120">
        <v>6.4076818834808724E-4</v>
      </c>
      <c r="AHG38" s="120">
        <v>5.7011810483091271E-4</v>
      </c>
      <c r="AHH38" s="120">
        <v>5.7011810483091196E-4</v>
      </c>
      <c r="AHI38" s="120">
        <v>5.0503439153024249E-4</v>
      </c>
      <c r="AHJ38" s="120">
        <v>5.0503439153024227E-4</v>
      </c>
      <c r="AHK38" s="120">
        <v>4.4530244806265519E-4</v>
      </c>
      <c r="AHL38" s="120">
        <v>4.4530244806265524E-4</v>
      </c>
      <c r="AHM38" s="120">
        <v>3.907000155223672E-4</v>
      </c>
      <c r="AHN38" s="120">
        <v>3.9070001552236704E-4</v>
      </c>
      <c r="AHO38" s="120">
        <v>3.4099780128697677E-4</v>
      </c>
      <c r="AHP38" s="120">
        <v>3.4099780128697688E-4</v>
      </c>
      <c r="AHQ38" s="120">
        <v>2.9596019615458396E-4</v>
      </c>
      <c r="AHR38" s="120">
        <v>2.9596019615458466E-4</v>
      </c>
      <c r="AHS38" s="120">
        <v>2.5534608649658121E-4</v>
      </c>
      <c r="AHT38" s="120">
        <v>2.5534608649658143E-4</v>
      </c>
      <c r="AHU38" s="120">
        <v>2.1890976301036633E-4</v>
      </c>
      <c r="AHV38" s="120">
        <v>2.1890976301036646E-4</v>
      </c>
      <c r="AHW38" s="120">
        <v>1.8640192629178006E-4</v>
      </c>
      <c r="AHX38" s="120">
        <v>1.8640192629178006E-4</v>
      </c>
      <c r="AHY38" s="120">
        <v>1.5757078779108537E-4</v>
      </c>
      <c r="AHZ38" s="120">
        <v>1.5757078779108535E-4</v>
      </c>
      <c r="AIA38" s="120">
        <v>1.321632627448913E-4</v>
      </c>
      <c r="AIB38" s="120">
        <v>1.3216326274489117E-4</v>
      </c>
      <c r="AIC38" s="120">
        <v>1.0992624937112812E-4</v>
      </c>
      <c r="AID38" s="120">
        <v>1.0992624937112816E-4</v>
      </c>
      <c r="AIE38" s="120">
        <v>9.0607985965218495E-5</v>
      </c>
      <c r="AIF38" s="120">
        <v>9.0607985965218454E-5</v>
      </c>
      <c r="AIG38" s="120">
        <v>7.3959474545637406E-5</v>
      </c>
      <c r="AIH38" s="120">
        <v>7.3959474545637392E-5</v>
      </c>
      <c r="AII38" s="120">
        <v>5.9735956386051385E-5</v>
      </c>
      <c r="AIJ38" s="120">
        <v>5.9735956386051412E-5</v>
      </c>
      <c r="AIK38" s="120">
        <v>4.7698421181935089E-5</v>
      </c>
      <c r="AIL38" s="120">
        <v>4.7698421181935103E-5</v>
      </c>
      <c r="AIM38" s="120">
        <v>3.7615127804166093E-5</v>
      </c>
      <c r="AIN38" s="120">
        <v>3.7615127804166086E-5</v>
      </c>
      <c r="AIO38" s="120">
        <v>2.926311069930839E-5</v>
      </c>
      <c r="AIP38" s="120">
        <v>2.9263110699308377E-5</v>
      </c>
      <c r="AIQ38" s="120">
        <v>2.242964215897026E-5</v>
      </c>
      <c r="AIR38" s="120">
        <v>2.2429642158970277E-5</v>
      </c>
      <c r="AIS38" s="120">
        <v>1.6913617102985634E-5</v>
      </c>
      <c r="AIT38" s="120">
        <v>1.6913617102985634E-5</v>
      </c>
      <c r="AIU38" s="120">
        <v>1.2526823964854771E-5</v>
      </c>
      <c r="AIV38" s="120">
        <v>1.2526823964854769E-5</v>
      </c>
      <c r="AIW38" s="120">
        <v>9.0950630551861997E-6</v>
      </c>
      <c r="AIX38" s="120">
        <v>9.0950630551862031E-6</v>
      </c>
      <c r="AIY38" s="120">
        <v>6.4590727912378831E-6</v>
      </c>
      <c r="AIZ38" s="120">
        <v>6.4590727912378822E-6</v>
      </c>
      <c r="AJA38" s="120">
        <v>4.4752248494875409E-6</v>
      </c>
      <c r="AJB38" s="120">
        <v>4.4752248494875401E-6</v>
      </c>
      <c r="AJC38" s="120">
        <v>3.0159520846423367E-6</v>
      </c>
      <c r="AJD38" s="120">
        <v>3.0159520846423371E-6</v>
      </c>
      <c r="AJE38" s="120">
        <v>1.9698784180866361E-6</v>
      </c>
      <c r="AJF38" s="120">
        <v>1.9698784180866369E-6</v>
      </c>
      <c r="AJG38" s="120">
        <v>1.2416282261784599E-6</v>
      </c>
      <c r="AJH38" s="120">
        <v>1.2416282261784593E-6</v>
      </c>
      <c r="AJI38" s="120">
        <v>7.5130430970959928E-7</v>
      </c>
      <c r="AJJ38" s="120">
        <v>7.5130430970959949E-7</v>
      </c>
      <c r="AJK38" s="120">
        <v>4.3363831370157868E-7</v>
      </c>
      <c r="AJL38" s="120">
        <v>4.3363831370157873E-7</v>
      </c>
      <c r="AJM38" s="120">
        <v>2.3683513772354564E-7</v>
      </c>
      <c r="AJN38" s="120">
        <v>2.3683513772354559E-7</v>
      </c>
      <c r="AJO38" s="120">
        <v>1.2115257419509362E-7</v>
      </c>
      <c r="AJP38" s="120">
        <v>1.2115257419509362E-7</v>
      </c>
      <c r="AJQ38" s="120">
        <v>5.7277652842913085E-8</v>
      </c>
      <c r="AJR38" s="120">
        <v>5.7277652842913078E-8</v>
      </c>
      <c r="AJS38" s="120">
        <v>2.4579776436439712E-8</v>
      </c>
      <c r="AJT38" s="120">
        <v>2.4579776436439715E-8</v>
      </c>
      <c r="AJU38" s="120">
        <v>9.334883088740753E-9</v>
      </c>
      <c r="AJV38" s="120">
        <v>9.334883088740753E-9</v>
      </c>
      <c r="AJW38" s="120">
        <v>3.0213413992896676E-9</v>
      </c>
      <c r="AJX38" s="120">
        <v>3.0213413992896676E-9</v>
      </c>
      <c r="AJY38" s="120">
        <v>7.8398443292826414E-10</v>
      </c>
      <c r="AJZ38" s="120">
        <v>7.8398443292826414E-10</v>
      </c>
      <c r="AKA38" s="120">
        <v>1.4551915228366852E-10</v>
      </c>
      <c r="AKB38" s="120">
        <v>1.4551915228366852E-10</v>
      </c>
      <c r="AKC38" s="120">
        <v>1.4551915228366852E-11</v>
      </c>
      <c r="AKD38" s="120" t="s">
        <v>105</v>
      </c>
      <c r="AKE38" s="120" t="s">
        <v>105</v>
      </c>
      <c r="AKF38" s="120" t="s">
        <v>105</v>
      </c>
      <c r="AKG38" s="120" t="s">
        <v>105</v>
      </c>
      <c r="AKH38" s="120" t="s">
        <v>105</v>
      </c>
      <c r="AKI38" s="120" t="s">
        <v>105</v>
      </c>
      <c r="AKJ38" s="120" t="s">
        <v>105</v>
      </c>
      <c r="AKK38" s="120" t="s">
        <v>105</v>
      </c>
      <c r="AKL38" s="120" t="s">
        <v>105</v>
      </c>
      <c r="AKM38" s="120" t="s">
        <v>105</v>
      </c>
      <c r="AKN38" s="120" t="s">
        <v>105</v>
      </c>
      <c r="AKO38" s="120" t="s">
        <v>105</v>
      </c>
      <c r="AKP38" s="120" t="s">
        <v>105</v>
      </c>
      <c r="AKQ38" s="120" t="s">
        <v>105</v>
      </c>
      <c r="AKR38" s="120" t="s">
        <v>105</v>
      </c>
      <c r="AKS38" s="120" t="s">
        <v>105</v>
      </c>
      <c r="AKT38" s="120" t="s">
        <v>105</v>
      </c>
      <c r="AKU38" s="120" t="s">
        <v>105</v>
      </c>
      <c r="AKV38" s="120" t="s">
        <v>105</v>
      </c>
      <c r="AKW38" s="120" t="s">
        <v>105</v>
      </c>
      <c r="AKX38" s="120" t="s">
        <v>105</v>
      </c>
      <c r="AKY38" s="120" t="s">
        <v>105</v>
      </c>
      <c r="AKZ38" s="120" t="s">
        <v>105</v>
      </c>
      <c r="ALA38" s="120" t="s">
        <v>105</v>
      </c>
      <c r="ALB38" s="120" t="s">
        <v>105</v>
      </c>
      <c r="ALC38" s="120" t="s">
        <v>105</v>
      </c>
      <c r="ALD38" s="120" t="s">
        <v>105</v>
      </c>
      <c r="ALE38" s="120" t="s">
        <v>105</v>
      </c>
      <c r="ALF38" s="120" t="s">
        <v>105</v>
      </c>
      <c r="ALG38" s="120" t="s">
        <v>105</v>
      </c>
      <c r="ALH38" s="120" t="s">
        <v>105</v>
      </c>
      <c r="ALI38" s="120" t="s">
        <v>105</v>
      </c>
      <c r="ALJ38" s="120" t="s">
        <v>105</v>
      </c>
      <c r="ALK38" s="120" t="s">
        <v>105</v>
      </c>
      <c r="ALL38" s="120" t="s">
        <v>105</v>
      </c>
      <c r="ALM38" s="120" t="s">
        <v>105</v>
      </c>
      <c r="ALN38" s="120"/>
    </row>
    <row r="39" spans="1:1002" hidden="1">
      <c r="A39" s="119">
        <v>38</v>
      </c>
      <c r="B39" s="120">
        <v>0.24196496725199718</v>
      </c>
      <c r="C39" s="120">
        <v>0.24196496725199709</v>
      </c>
      <c r="D39" s="120">
        <v>0.2414937142987191</v>
      </c>
      <c r="E39" s="120">
        <v>0.24149371429871905</v>
      </c>
      <c r="F39" s="120">
        <v>0.2410216893461187</v>
      </c>
      <c r="G39" s="120">
        <v>0.24102168934611876</v>
      </c>
      <c r="H39" s="120">
        <v>0.24054889091478709</v>
      </c>
      <c r="I39" s="120">
        <v>0.24054889091478712</v>
      </c>
      <c r="J39" s="120">
        <v>0.24007531752613576</v>
      </c>
      <c r="K39" s="120">
        <v>0.24007531752613587</v>
      </c>
      <c r="L39" s="120">
        <v>0.23960096770247374</v>
      </c>
      <c r="M39" s="120">
        <v>0.23960096770247344</v>
      </c>
      <c r="N39" s="120">
        <v>0.23912583996708775</v>
      </c>
      <c r="O39" s="120">
        <v>0.23912583996708756</v>
      </c>
      <c r="P39" s="120">
        <v>0.23864993284432498</v>
      </c>
      <c r="Q39" s="120">
        <v>0.23864993284432487</v>
      </c>
      <c r="R39" s="120">
        <v>0.23817324485967392</v>
      </c>
      <c r="S39" s="120">
        <v>0.23817324485967398</v>
      </c>
      <c r="T39" s="120">
        <v>0.23769577453985008</v>
      </c>
      <c r="U39" s="120">
        <v>0.23769577453985008</v>
      </c>
      <c r="V39" s="120">
        <v>0.23721752041288102</v>
      </c>
      <c r="W39" s="120">
        <v>0.23721752041288113</v>
      </c>
      <c r="X39" s="120">
        <v>0.23673848100819295</v>
      </c>
      <c r="Y39" s="120">
        <v>0.23673848100819289</v>
      </c>
      <c r="Z39" s="120">
        <v>0.23625865485669947</v>
      </c>
      <c r="AA39" s="120">
        <v>0.23625865485669964</v>
      </c>
      <c r="AB39" s="120">
        <v>0.23577804049089177</v>
      </c>
      <c r="AC39" s="120">
        <v>0.2357780404908919</v>
      </c>
      <c r="AD39" s="120">
        <v>0.23529663644493037</v>
      </c>
      <c r="AE39" s="120">
        <v>0.23529663644493037</v>
      </c>
      <c r="AF39" s="120">
        <v>0.23481444125473699</v>
      </c>
      <c r="AG39" s="120">
        <v>0.23481444125473686</v>
      </c>
      <c r="AH39" s="120">
        <v>0.23433145345809003</v>
      </c>
      <c r="AI39" s="120">
        <v>0.23433145345809001</v>
      </c>
      <c r="AJ39" s="120">
        <v>0.2338476715947205</v>
      </c>
      <c r="AK39" s="120">
        <v>0.23384767159472045</v>
      </c>
      <c r="AL39" s="120">
        <v>0.23336309420640927</v>
      </c>
      <c r="AM39" s="120">
        <v>0.23336309420640933</v>
      </c>
      <c r="AN39" s="120">
        <v>0.2328777198370881</v>
      </c>
      <c r="AO39" s="120">
        <v>0.23287771983708788</v>
      </c>
      <c r="AP39" s="120">
        <v>0.23239154703293741</v>
      </c>
      <c r="AQ39" s="120">
        <v>0.23239154703293766</v>
      </c>
      <c r="AR39" s="120">
        <v>0.23190457434249301</v>
      </c>
      <c r="AS39" s="120">
        <v>0.23190457434249273</v>
      </c>
      <c r="AT39" s="120">
        <v>0.23141680031674661</v>
      </c>
      <c r="AU39" s="120">
        <v>0.23141680031674636</v>
      </c>
      <c r="AV39" s="120">
        <v>0.23092822350925413</v>
      </c>
      <c r="AW39" s="120">
        <v>0.23092822350925418</v>
      </c>
      <c r="AX39" s="120">
        <v>0.23043884247624344</v>
      </c>
      <c r="AY39" s="120">
        <v>0.23043884247624336</v>
      </c>
      <c r="AZ39" s="120">
        <v>0.22994865577672374</v>
      </c>
      <c r="BA39" s="120">
        <v>0.22994865577672377</v>
      </c>
      <c r="BB39" s="120">
        <v>0.22945766197259593</v>
      </c>
      <c r="BC39" s="120">
        <v>0.22945766197259584</v>
      </c>
      <c r="BD39" s="120">
        <v>0.22896585962876764</v>
      </c>
      <c r="BE39" s="120">
        <v>0.22896585962876737</v>
      </c>
      <c r="BF39" s="120">
        <v>0.22847324731326629</v>
      </c>
      <c r="BG39" s="120">
        <v>0.22847324731326615</v>
      </c>
      <c r="BH39" s="120">
        <v>0.22797982359735863</v>
      </c>
      <c r="BI39" s="120">
        <v>0.22797982359735844</v>
      </c>
      <c r="BJ39" s="120">
        <v>0.22748558705566702</v>
      </c>
      <c r="BK39" s="120">
        <v>0.2274855870556671</v>
      </c>
      <c r="BL39" s="120">
        <v>0.22699053626629268</v>
      </c>
      <c r="BM39" s="120">
        <v>0.22699053626629276</v>
      </c>
      <c r="BN39" s="120">
        <v>0.22649466981093602</v>
      </c>
      <c r="BO39" s="120">
        <v>0.22649466981093605</v>
      </c>
      <c r="BP39" s="120">
        <v>0.22599798627502382</v>
      </c>
      <c r="BQ39" s="120">
        <v>0.22599798627502357</v>
      </c>
      <c r="BR39" s="120">
        <v>0.22550048424783409</v>
      </c>
      <c r="BS39" s="120">
        <v>0.22550048424783395</v>
      </c>
      <c r="BT39" s="120">
        <v>0.22500216232262704</v>
      </c>
      <c r="BU39" s="120">
        <v>0.2250021623226266</v>
      </c>
      <c r="BV39" s="120">
        <v>0.22450301909677378</v>
      </c>
      <c r="BW39" s="120">
        <v>0.22450301909677373</v>
      </c>
      <c r="BX39" s="120">
        <v>0.22400305317189226</v>
      </c>
      <c r="BY39" s="120">
        <v>0.22400305317189215</v>
      </c>
      <c r="BZ39" s="120">
        <v>0.22350226315397942</v>
      </c>
      <c r="CA39" s="120">
        <v>0.22350226315397895</v>
      </c>
      <c r="CB39" s="120">
        <v>0.22300064765355088</v>
      </c>
      <c r="CC39" s="120">
        <v>0.22300064765355093</v>
      </c>
      <c r="CD39" s="120">
        <v>0.22249820528578079</v>
      </c>
      <c r="CE39" s="120">
        <v>0.22249820528578057</v>
      </c>
      <c r="CF39" s="120">
        <v>0.22199493467064174</v>
      </c>
      <c r="CG39" s="120">
        <v>0.22199493467064171</v>
      </c>
      <c r="CH39" s="120">
        <v>0.22149083443305209</v>
      </c>
      <c r="CI39" s="120">
        <v>0.22149083443305223</v>
      </c>
      <c r="CJ39" s="120">
        <v>0.22098590320301958</v>
      </c>
      <c r="CK39" s="120">
        <v>0.22098590320301972</v>
      </c>
      <c r="CL39" s="120">
        <v>0.22048013961579194</v>
      </c>
      <c r="CM39" s="120">
        <v>0.22048013961579224</v>
      </c>
      <c r="CN39" s="120">
        <v>0.21997354231200844</v>
      </c>
      <c r="CO39" s="120">
        <v>0.21997354231200855</v>
      </c>
      <c r="CP39" s="120">
        <v>0.21946610993785298</v>
      </c>
      <c r="CQ39" s="120">
        <v>0.21946610993785301</v>
      </c>
      <c r="CR39" s="120">
        <v>0.21895784114521044</v>
      </c>
      <c r="CS39" s="120">
        <v>0.21895784114521044</v>
      </c>
      <c r="CT39" s="120">
        <v>0.21844873459182634</v>
      </c>
      <c r="CU39" s="120">
        <v>0.21844873459182648</v>
      </c>
      <c r="CV39" s="120">
        <v>0.21793878894146693</v>
      </c>
      <c r="CW39" s="120">
        <v>0.2179387889414672</v>
      </c>
      <c r="CX39" s="120">
        <v>0.21742800286408484</v>
      </c>
      <c r="CY39" s="120">
        <v>0.21742800286408467</v>
      </c>
      <c r="CZ39" s="120">
        <v>0.21691637503598349</v>
      </c>
      <c r="DA39" s="120">
        <v>0.21691637503598338</v>
      </c>
      <c r="DB39" s="120">
        <v>0.21640390413998806</v>
      </c>
      <c r="DC39" s="120">
        <v>0.21640390413998795</v>
      </c>
      <c r="DD39" s="120">
        <v>0.21589058886561724</v>
      </c>
      <c r="DE39" s="120">
        <v>0.21589058886561729</v>
      </c>
      <c r="DF39" s="120">
        <v>0.21537642790925743</v>
      </c>
      <c r="DG39" s="120">
        <v>0.21537642790925729</v>
      </c>
      <c r="DH39" s="120">
        <v>0.21486141997433991</v>
      </c>
      <c r="DI39" s="120">
        <v>0.21486141997433991</v>
      </c>
      <c r="DJ39" s="120">
        <v>0.21434556377152295</v>
      </c>
      <c r="DK39" s="120">
        <v>0.21434556377152303</v>
      </c>
      <c r="DL39" s="120">
        <v>0.21382885801887344</v>
      </c>
      <c r="DM39" s="120">
        <v>0.21382885801887364</v>
      </c>
      <c r="DN39" s="120">
        <v>0.21331130144205326</v>
      </c>
      <c r="DO39" s="120">
        <v>0.21331130144205324</v>
      </c>
      <c r="DP39" s="120">
        <v>0.21279289277450875</v>
      </c>
      <c r="DQ39" s="120">
        <v>0.21279289277450858</v>
      </c>
      <c r="DR39" s="120">
        <v>0.21227363075766337</v>
      </c>
      <c r="DS39" s="120">
        <v>0.21227363075766345</v>
      </c>
      <c r="DT39" s="120">
        <v>0.21175351414111238</v>
      </c>
      <c r="DU39" s="120">
        <v>0.2117535141411124</v>
      </c>
      <c r="DV39" s="120">
        <v>0.21123254168282024</v>
      </c>
      <c r="DW39" s="120">
        <v>0.21123254168282041</v>
      </c>
      <c r="DX39" s="120">
        <v>0.21071071214932494</v>
      </c>
      <c r="DY39" s="120">
        <v>0.21071071214932477</v>
      </c>
      <c r="DZ39" s="120">
        <v>0.21018802431593908</v>
      </c>
      <c r="EA39" s="120">
        <v>0.21018802431593894</v>
      </c>
      <c r="EB39" s="120">
        <v>0.20966447696696067</v>
      </c>
      <c r="EC39" s="120">
        <v>0.20966447696696069</v>
      </c>
      <c r="ED39" s="120">
        <v>0.20914006889588366</v>
      </c>
      <c r="EE39" s="120">
        <v>0.2091400688958838</v>
      </c>
      <c r="EF39" s="120">
        <v>0.20861479890561177</v>
      </c>
      <c r="EG39" s="120">
        <v>0.20861479890561174</v>
      </c>
      <c r="EH39" s="120">
        <v>0.20808866580867719</v>
      </c>
      <c r="EI39" s="120">
        <v>0.2080886658086771</v>
      </c>
      <c r="EJ39" s="120">
        <v>0.20756166842746235</v>
      </c>
      <c r="EK39" s="120">
        <v>0.20756166842746254</v>
      </c>
      <c r="EL39" s="120">
        <v>0.20703380559442494</v>
      </c>
      <c r="EM39" s="120">
        <v>0.20703380559442497</v>
      </c>
      <c r="EN39" s="120">
        <v>0.20650507615232599</v>
      </c>
      <c r="EO39" s="120">
        <v>0.2065050761523258</v>
      </c>
      <c r="EP39" s="120">
        <v>0.20597547895446178</v>
      </c>
      <c r="EQ39" s="120">
        <v>0.205975478954462</v>
      </c>
      <c r="ER39" s="120">
        <v>0.20544501286490177</v>
      </c>
      <c r="ES39" s="120">
        <v>0.20544501286490191</v>
      </c>
      <c r="ET39" s="120">
        <v>0.20491367675872571</v>
      </c>
      <c r="EU39" s="120">
        <v>0.20491367675872582</v>
      </c>
      <c r="EV39" s="120">
        <v>0.20438146952226927</v>
      </c>
      <c r="EW39" s="120">
        <v>0.20438146952226921</v>
      </c>
      <c r="EX39" s="120">
        <v>0.20384839005336963</v>
      </c>
      <c r="EY39" s="120">
        <v>0.2038483900533696</v>
      </c>
      <c r="EZ39" s="120">
        <v>0.20331443726161802</v>
      </c>
      <c r="FA39" s="120">
        <v>0.20331443726161816</v>
      </c>
      <c r="FB39" s="120">
        <v>0.20277961006861453</v>
      </c>
      <c r="FC39" s="120">
        <v>0.20277961006861475</v>
      </c>
      <c r="FD39" s="120">
        <v>0.20224390740822737</v>
      </c>
      <c r="FE39" s="120">
        <v>0.20224390740822737</v>
      </c>
      <c r="FF39" s="120">
        <v>0.20170732822685589</v>
      </c>
      <c r="FG39" s="120">
        <v>0.20170732822685611</v>
      </c>
      <c r="FH39" s="120">
        <v>0.20116987148369908</v>
      </c>
      <c r="FI39" s="120">
        <v>0.20116987148369916</v>
      </c>
      <c r="FJ39" s="120">
        <v>0.20063153615102614</v>
      </c>
      <c r="FK39" s="120">
        <v>0.20063153615102633</v>
      </c>
      <c r="FL39" s="120">
        <v>0.20009232121445369</v>
      </c>
      <c r="FM39" s="120">
        <v>0.20009232121445356</v>
      </c>
      <c r="FN39" s="120">
        <v>0.19955222567322556</v>
      </c>
      <c r="FO39" s="120">
        <v>0.19955222567322559</v>
      </c>
      <c r="FP39" s="120">
        <v>0.19901124854049784</v>
      </c>
      <c r="FQ39" s="120">
        <v>0.19901124854049773</v>
      </c>
      <c r="FR39" s="120">
        <v>0.19846938884362811</v>
      </c>
      <c r="FS39" s="120">
        <v>0.19846938884362836</v>
      </c>
      <c r="FT39" s="120">
        <v>0.19792664562447063</v>
      </c>
      <c r="FU39" s="120">
        <v>0.19792664562447063</v>
      </c>
      <c r="FV39" s="120">
        <v>0.19738301793967261</v>
      </c>
      <c r="FW39" s="120">
        <v>0.19738301793967269</v>
      </c>
      <c r="FX39" s="120">
        <v>0.1968385048609799</v>
      </c>
      <c r="FY39" s="120">
        <v>0.19683850486097976</v>
      </c>
      <c r="FZ39" s="120">
        <v>0.19629310547554343</v>
      </c>
      <c r="GA39" s="120">
        <v>0.19629310547554354</v>
      </c>
      <c r="GB39" s="120">
        <v>0.19574681888623374</v>
      </c>
      <c r="GC39" s="120">
        <v>0.19574681888623371</v>
      </c>
      <c r="GD39" s="120">
        <v>0.19519964421195721</v>
      </c>
      <c r="GE39" s="120">
        <v>0.19519964421195718</v>
      </c>
      <c r="GF39" s="120">
        <v>0.19465158058798065</v>
      </c>
      <c r="GG39" s="120">
        <v>0.19465158058798063</v>
      </c>
      <c r="GH39" s="120">
        <v>0.19410262716625826</v>
      </c>
      <c r="GI39" s="120">
        <v>0.19410262716625845</v>
      </c>
      <c r="GJ39" s="120">
        <v>0.1935527831157654</v>
      </c>
      <c r="GK39" s="120">
        <v>0.19355278311576565</v>
      </c>
      <c r="GL39" s="120">
        <v>0.19300204762283782</v>
      </c>
      <c r="GM39" s="120">
        <v>0.19300204762283768</v>
      </c>
      <c r="GN39" s="120">
        <v>0.19245041989151279</v>
      </c>
      <c r="GO39" s="120">
        <v>0.19245041989151271</v>
      </c>
      <c r="GP39" s="120">
        <v>0.19189789914388247</v>
      </c>
      <c r="GQ39" s="120">
        <v>0.19189789914388231</v>
      </c>
      <c r="GR39" s="120">
        <v>0.19134448462044473</v>
      </c>
      <c r="GS39" s="120">
        <v>0.19134448462044484</v>
      </c>
      <c r="GT39" s="120">
        <v>0.19079017558046737</v>
      </c>
      <c r="GU39" s="120">
        <v>0.19079017558046732</v>
      </c>
      <c r="GV39" s="120">
        <v>0.19023497130235018</v>
      </c>
      <c r="GW39" s="120">
        <v>0.19023497130235029</v>
      </c>
      <c r="GX39" s="120">
        <v>0.18967887108400086</v>
      </c>
      <c r="GY39" s="120">
        <v>0.18967887108400094</v>
      </c>
      <c r="GZ39" s="120">
        <v>0.18912187424320956</v>
      </c>
      <c r="HA39" s="120">
        <v>0.18912187424320917</v>
      </c>
      <c r="HB39" s="120">
        <v>0.18856398011803366</v>
      </c>
      <c r="HC39" s="120">
        <v>0.18856398011803363</v>
      </c>
      <c r="HD39" s="120">
        <v>0.18800518806718902</v>
      </c>
      <c r="HE39" s="120">
        <v>0.18800518806718908</v>
      </c>
      <c r="HF39" s="120">
        <v>0.18744549747044395</v>
      </c>
      <c r="HG39" s="120">
        <v>0.18744549747044406</v>
      </c>
      <c r="HH39" s="120">
        <v>0.18688490772902205</v>
      </c>
      <c r="HI39" s="120">
        <v>0.18688490772902205</v>
      </c>
      <c r="HJ39" s="120">
        <v>0.18632341826601087</v>
      </c>
      <c r="HK39" s="120">
        <v>0.1863234182660109</v>
      </c>
      <c r="HL39" s="120">
        <v>0.18576102852677695</v>
      </c>
      <c r="HM39" s="120">
        <v>0.18576102852677676</v>
      </c>
      <c r="HN39" s="120">
        <v>0.18519773797938677</v>
      </c>
      <c r="HO39" s="120">
        <v>0.18519773797938693</v>
      </c>
      <c r="HP39" s="120">
        <v>0.18463354611503621</v>
      </c>
      <c r="HQ39" s="120">
        <v>0.18463354611503616</v>
      </c>
      <c r="HR39" s="120">
        <v>0.18406845244848352</v>
      </c>
      <c r="HS39" s="120">
        <v>0.18406845244848385</v>
      </c>
      <c r="HT39" s="120">
        <v>0.18350245651849376</v>
      </c>
      <c r="HU39" s="120">
        <v>0.18350245651849351</v>
      </c>
      <c r="HV39" s="120">
        <v>0.18293555788828464</v>
      </c>
      <c r="HW39" s="120">
        <v>0.18293555788828439</v>
      </c>
      <c r="HX39" s="120">
        <v>0.1823677561459848</v>
      </c>
      <c r="HY39" s="120">
        <v>0.18236775614598452</v>
      </c>
      <c r="HZ39" s="120">
        <v>0.18179905090509574</v>
      </c>
      <c r="IA39" s="120">
        <v>0.18179905090509565</v>
      </c>
      <c r="IB39" s="120">
        <v>0.18122944180496259</v>
      </c>
      <c r="IC39" s="120">
        <v>0.18122944180496259</v>
      </c>
      <c r="ID39" s="120">
        <v>0.18065892851125143</v>
      </c>
      <c r="IE39" s="120">
        <v>0.18065892851125145</v>
      </c>
      <c r="IF39" s="120">
        <v>0.18008751071643564</v>
      </c>
      <c r="IG39" s="120">
        <v>0.18008751071643569</v>
      </c>
      <c r="IH39" s="120">
        <v>0.17951518814028752</v>
      </c>
      <c r="II39" s="120">
        <v>0.17951518814028758</v>
      </c>
      <c r="IJ39" s="120">
        <v>0.17894196053038086</v>
      </c>
      <c r="IK39" s="120">
        <v>0.17894196053038078</v>
      </c>
      <c r="IL39" s="120">
        <v>0.17836782766259807</v>
      </c>
      <c r="IM39" s="120">
        <v>0.17836782766259768</v>
      </c>
      <c r="IN39" s="120">
        <v>0.17779278934164724</v>
      </c>
      <c r="IO39" s="120">
        <v>0.17779278934164716</v>
      </c>
      <c r="IP39" s="120">
        <v>0.17721684540158908</v>
      </c>
      <c r="IQ39" s="120">
        <v>0.1772168454015888</v>
      </c>
      <c r="IR39" s="120">
        <v>0.17663999570636682</v>
      </c>
      <c r="IS39" s="120">
        <v>0.1766399957063669</v>
      </c>
      <c r="IT39" s="120">
        <v>0.17606224015035085</v>
      </c>
      <c r="IU39" s="120">
        <v>0.17606224015035099</v>
      </c>
      <c r="IV39" s="120">
        <v>0.17548357865888753</v>
      </c>
      <c r="IW39" s="120">
        <v>0.17548357865888753</v>
      </c>
      <c r="IX39" s="120">
        <v>0.17490401118885757</v>
      </c>
      <c r="IY39" s="120">
        <v>0.17490401118885757</v>
      </c>
      <c r="IZ39" s="120">
        <v>0.17432353772924555</v>
      </c>
      <c r="JA39" s="120">
        <v>0.17432353772924544</v>
      </c>
      <c r="JB39" s="120">
        <v>0.17374215830171502</v>
      </c>
      <c r="JC39" s="120">
        <v>0.17374215830171499</v>
      </c>
      <c r="JD39" s="120">
        <v>0.17315987296119559</v>
      </c>
      <c r="JE39" s="120">
        <v>0.17315987296119575</v>
      </c>
      <c r="JF39" s="120">
        <v>0.17257668179647723</v>
      </c>
      <c r="JG39" s="120">
        <v>0.17257668179647734</v>
      </c>
      <c r="JH39" s="120">
        <v>0.17199258493081532</v>
      </c>
      <c r="JI39" s="120">
        <v>0.17199258493081523</v>
      </c>
      <c r="JJ39" s="120">
        <v>0.17140758252254437</v>
      </c>
      <c r="JK39" s="120">
        <v>0.17140758252254412</v>
      </c>
      <c r="JL39" s="120">
        <v>0.17082167476570204</v>
      </c>
      <c r="JM39" s="120">
        <v>0.1708216747657022</v>
      </c>
      <c r="JN39" s="120">
        <v>0.17023486189066361</v>
      </c>
      <c r="JO39" s="120">
        <v>0.17023486189066367</v>
      </c>
      <c r="JP39" s="120">
        <v>0.16964714416478421</v>
      </c>
      <c r="JQ39" s="120">
        <v>0.16964714416478399</v>
      </c>
      <c r="JR39" s="120">
        <v>0.16905852189305337</v>
      </c>
      <c r="JS39" s="120">
        <v>0.16905852189305348</v>
      </c>
      <c r="JT39" s="120">
        <v>0.16846899541876065</v>
      </c>
      <c r="JU39" s="120">
        <v>0.1684689954187607</v>
      </c>
      <c r="JV39" s="120">
        <v>0.16787856512416835</v>
      </c>
      <c r="JW39" s="120">
        <v>0.16787856512416838</v>
      </c>
      <c r="JX39" s="120">
        <v>0.16728723143119836</v>
      </c>
      <c r="JY39" s="120">
        <v>0.16728723143119842</v>
      </c>
      <c r="JZ39" s="120">
        <v>0.1666949948021281</v>
      </c>
      <c r="KA39" s="120">
        <v>0.1666949948021279</v>
      </c>
      <c r="KB39" s="120">
        <v>0.16610185574029745</v>
      </c>
      <c r="KC39" s="120">
        <v>0.16610185574029721</v>
      </c>
      <c r="KD39" s="120">
        <v>0.16550781479082816</v>
      </c>
      <c r="KE39" s="120">
        <v>0.16550781479082793</v>
      </c>
      <c r="KF39" s="120">
        <v>0.16491287254135356</v>
      </c>
      <c r="KG39" s="120">
        <v>0.16491287254135356</v>
      </c>
      <c r="KH39" s="120">
        <v>0.16431702962276004</v>
      </c>
      <c r="KI39" s="120">
        <v>0.16431702962276004</v>
      </c>
      <c r="KJ39" s="120">
        <v>0.1637202867099401</v>
      </c>
      <c r="KK39" s="120">
        <v>0.1637202867099401</v>
      </c>
      <c r="KL39" s="120">
        <v>0.16312264452255773</v>
      </c>
      <c r="KM39" s="120">
        <v>0.16312264452255776</v>
      </c>
      <c r="KN39" s="120">
        <v>0.16252410382582633</v>
      </c>
      <c r="KO39" s="120">
        <v>0.16252410382582627</v>
      </c>
      <c r="KP39" s="120">
        <v>0.16192466543129705</v>
      </c>
      <c r="KQ39" s="120">
        <v>0.16192466543129724</v>
      </c>
      <c r="KR39" s="120">
        <v>0.16132433019766287</v>
      </c>
      <c r="KS39" s="120">
        <v>0.1613243301976629</v>
      </c>
      <c r="KT39" s="120">
        <v>0.16072309903157211</v>
      </c>
      <c r="KU39" s="120">
        <v>0.16072309903157192</v>
      </c>
      <c r="KV39" s="120">
        <v>0.16012097288845634</v>
      </c>
      <c r="KW39" s="120">
        <v>0.1601209728884565</v>
      </c>
      <c r="KX39" s="120">
        <v>0.15951795277337241</v>
      </c>
      <c r="KY39" s="120">
        <v>0.15951795277337233</v>
      </c>
      <c r="KZ39" s="120">
        <v>0.15891403974185592</v>
      </c>
      <c r="LA39" s="120">
        <v>0.15891403974185589</v>
      </c>
      <c r="LB39" s="120">
        <v>0.1583092349007891</v>
      </c>
      <c r="LC39" s="120">
        <v>0.15830923490078894</v>
      </c>
      <c r="LD39" s="120">
        <v>0.15770353940928322</v>
      </c>
      <c r="LE39" s="120">
        <v>0.15770353940928306</v>
      </c>
      <c r="LF39" s="120">
        <v>0.15709695447957275</v>
      </c>
      <c r="LG39" s="120">
        <v>0.15709695447957284</v>
      </c>
      <c r="LH39" s="120">
        <v>0.1564894813779274</v>
      </c>
      <c r="LI39" s="120">
        <v>0.15648948137792748</v>
      </c>
      <c r="LJ39" s="120">
        <v>0.15588112142557481</v>
      </c>
      <c r="LK39" s="120">
        <v>0.15588112142557475</v>
      </c>
      <c r="LL39" s="120">
        <v>0.15527187599963949</v>
      </c>
      <c r="LM39" s="120">
        <v>0.15527187599963954</v>
      </c>
      <c r="LN39" s="120">
        <v>0.15466174653409764</v>
      </c>
      <c r="LO39" s="120">
        <v>0.15466174653409753</v>
      </c>
      <c r="LP39" s="120">
        <v>0.15405073452074544</v>
      </c>
      <c r="LQ39" s="120">
        <v>0.1540507345207453</v>
      </c>
      <c r="LR39" s="120">
        <v>0.15343884151018414</v>
      </c>
      <c r="LS39" s="120">
        <v>0.153438841510184</v>
      </c>
      <c r="LT39" s="120">
        <v>0.15282606911281915</v>
      </c>
      <c r="LU39" s="120">
        <v>0.15282606911281918</v>
      </c>
      <c r="LV39" s="120">
        <v>0.1522124189998772</v>
      </c>
      <c r="LW39" s="120">
        <v>0.15221241899987711</v>
      </c>
      <c r="LX39" s="120">
        <v>0.15159789290443668</v>
      </c>
      <c r="LY39" s="120">
        <v>0.15159789290443676</v>
      </c>
      <c r="LZ39" s="120">
        <v>0.15098249262247798</v>
      </c>
      <c r="MA39" s="120">
        <v>0.15098249262247812</v>
      </c>
      <c r="MB39" s="120">
        <v>0.15036622001394775</v>
      </c>
      <c r="MC39" s="120">
        <v>0.15036622001394759</v>
      </c>
      <c r="MD39" s="120">
        <v>0.14974907700383985</v>
      </c>
      <c r="ME39" s="120">
        <v>0.14974907700384016</v>
      </c>
      <c r="MF39" s="120">
        <v>0.14913106558329636</v>
      </c>
      <c r="MG39" s="120">
        <v>0.14913106558329656</v>
      </c>
      <c r="MH39" s="120">
        <v>0.14851218781072362</v>
      </c>
      <c r="MI39" s="120">
        <v>0.14851218781072356</v>
      </c>
      <c r="MJ39" s="120">
        <v>0.14789244581292521</v>
      </c>
      <c r="MK39" s="120">
        <v>0.14789244581292499</v>
      </c>
      <c r="ML39" s="120">
        <v>0.14727184178625635</v>
      </c>
      <c r="MM39" s="120">
        <v>0.14727184178625635</v>
      </c>
      <c r="MN39" s="120">
        <v>0.14665037799779329</v>
      </c>
      <c r="MO39" s="120">
        <v>0.14665037799779326</v>
      </c>
      <c r="MP39" s="120">
        <v>0.14602805678652347</v>
      </c>
      <c r="MQ39" s="120">
        <v>0.14602805678652328</v>
      </c>
      <c r="MR39" s="120">
        <v>0.14540488056455253</v>
      </c>
      <c r="MS39" s="120">
        <v>0.1454048805645525</v>
      </c>
      <c r="MT39" s="120">
        <v>0.14478085181833233</v>
      </c>
      <c r="MU39" s="120">
        <v>0.14478085181833256</v>
      </c>
      <c r="MV39" s="120">
        <v>0.14415597310990844</v>
      </c>
      <c r="MW39" s="120">
        <v>0.14415597310990833</v>
      </c>
      <c r="MX39" s="120">
        <v>0.14353024707818479</v>
      </c>
      <c r="MY39" s="120">
        <v>0.14353024707818485</v>
      </c>
      <c r="MZ39" s="120">
        <v>0.14290367644021226</v>
      </c>
      <c r="NA39" s="120">
        <v>0.14290367644021224</v>
      </c>
      <c r="NB39" s="120">
        <v>0.14227626399249488</v>
      </c>
      <c r="NC39" s="120">
        <v>0.14227626399249502</v>
      </c>
      <c r="ND39" s="120">
        <v>0.1416480126123181</v>
      </c>
      <c r="NE39" s="120">
        <v>0.14164801261231796</v>
      </c>
      <c r="NF39" s="120">
        <v>0.1410189252590969</v>
      </c>
      <c r="NG39" s="120">
        <v>0.14101892525909682</v>
      </c>
      <c r="NH39" s="120">
        <v>0.14038900497574716</v>
      </c>
      <c r="NI39" s="120">
        <v>0.14038900497574702</v>
      </c>
      <c r="NJ39" s="120">
        <v>0.13975825489007665</v>
      </c>
      <c r="NK39" s="120">
        <v>0.13975825489007651</v>
      </c>
      <c r="NL39" s="120">
        <v>0.13912667821620006</v>
      </c>
      <c r="NM39" s="120">
        <v>0.13912667821620006</v>
      </c>
      <c r="NN39" s="120">
        <v>0.13849427825597518</v>
      </c>
      <c r="NO39" s="120">
        <v>0.13849427825597516</v>
      </c>
      <c r="NP39" s="120">
        <v>0.13786105840046214</v>
      </c>
      <c r="NQ39" s="120">
        <v>0.13786105840046192</v>
      </c>
      <c r="NR39" s="120">
        <v>0.1372270221314047</v>
      </c>
      <c r="NS39" s="120">
        <v>0.13722702213140472</v>
      </c>
      <c r="NT39" s="120">
        <v>0.13659217302273857</v>
      </c>
      <c r="NU39" s="120">
        <v>0.13659217302273877</v>
      </c>
      <c r="NV39" s="120">
        <v>0.13595651474211956</v>
      </c>
      <c r="NW39" s="120">
        <v>0.13595651474211951</v>
      </c>
      <c r="NX39" s="120">
        <v>0.13532005105247683</v>
      </c>
      <c r="NY39" s="120">
        <v>0.13532005105247663</v>
      </c>
      <c r="NZ39" s="120">
        <v>0.13468278581359275</v>
      </c>
      <c r="OA39" s="120">
        <v>0.13468278581359286</v>
      </c>
      <c r="OB39" s="120">
        <v>0.13404472298370632</v>
      </c>
      <c r="OC39" s="120">
        <v>0.13404472298370612</v>
      </c>
      <c r="OD39" s="120">
        <v>0.13340586662114068</v>
      </c>
      <c r="OE39" s="120">
        <v>0.13340586662114065</v>
      </c>
      <c r="OF39" s="120">
        <v>0.13276622088595946</v>
      </c>
      <c r="OG39" s="120">
        <v>0.13276622088595916</v>
      </c>
      <c r="OH39" s="120">
        <v>0.13212579004164587</v>
      </c>
      <c r="OI39" s="120">
        <v>0.13212579004164601</v>
      </c>
      <c r="OJ39" s="120">
        <v>0.13148457845681125</v>
      </c>
      <c r="OK39" s="120">
        <v>0.1314845784568113</v>
      </c>
      <c r="OL39" s="120">
        <v>0.13084259060692835</v>
      </c>
      <c r="OM39" s="120">
        <v>0.13084259060692838</v>
      </c>
      <c r="ON39" s="120">
        <v>0.13019983107609334</v>
      </c>
      <c r="OO39" s="120">
        <v>0.13019983107609354</v>
      </c>
      <c r="OP39" s="120">
        <v>0.12955630455881484</v>
      </c>
      <c r="OQ39" s="120">
        <v>0.12955630455881487</v>
      </c>
      <c r="OR39" s="120">
        <v>0.12891201586183176</v>
      </c>
      <c r="OS39" s="120">
        <v>0.12891201586183162</v>
      </c>
      <c r="OT39" s="120">
        <v>0.12826696990595865</v>
      </c>
      <c r="OU39" s="120">
        <v>0.12826696990595865</v>
      </c>
      <c r="OV39" s="120">
        <v>0.12762117172796239</v>
      </c>
      <c r="OW39" s="120">
        <v>0.12762117172796253</v>
      </c>
      <c r="OX39" s="120">
        <v>0.12697462648246494</v>
      </c>
      <c r="OY39" s="120">
        <v>0.12697462648246505</v>
      </c>
      <c r="OZ39" s="120">
        <v>0.12632733944387944</v>
      </c>
      <c r="PA39" s="120">
        <v>0.12632733944387947</v>
      </c>
      <c r="PB39" s="120">
        <v>0.12567931600837443</v>
      </c>
      <c r="PC39" s="120">
        <v>0.12567931600837423</v>
      </c>
      <c r="PD39" s="120">
        <v>0.12503056169586918</v>
      </c>
      <c r="PE39" s="120">
        <v>0.12503056169586926</v>
      </c>
      <c r="PF39" s="120">
        <v>0.12438108215206219</v>
      </c>
      <c r="PG39" s="120">
        <v>0.12438108215206221</v>
      </c>
      <c r="PH39" s="120">
        <v>0.12373088315048872</v>
      </c>
      <c r="PI39" s="120">
        <v>0.12373088315048875</v>
      </c>
      <c r="PJ39" s="120">
        <v>0.1230799705946125</v>
      </c>
      <c r="PK39" s="120">
        <v>0.12307997059461237</v>
      </c>
      <c r="PL39" s="120">
        <v>0.12242835051994874</v>
      </c>
      <c r="PM39" s="120">
        <v>0.12242835051994869</v>
      </c>
      <c r="PN39" s="120">
        <v>0.12177602909622209</v>
      </c>
      <c r="PO39" s="120">
        <v>0.12177602909622201</v>
      </c>
      <c r="PP39" s="120">
        <v>0.1211230126295561</v>
      </c>
      <c r="PQ39" s="120">
        <v>0.12112301262955595</v>
      </c>
      <c r="PR39" s="120">
        <v>0.12046930756469863</v>
      </c>
      <c r="PS39" s="120">
        <v>0.12046930756469877</v>
      </c>
      <c r="PT39" s="120">
        <v>0.11981492048728153</v>
      </c>
      <c r="PU39" s="120">
        <v>0.11981492048728147</v>
      </c>
      <c r="PV39" s="120">
        <v>0.11915985812611314</v>
      </c>
      <c r="PW39" s="120">
        <v>0.11915985812611316</v>
      </c>
      <c r="PX39" s="120">
        <v>0.11850412735551116</v>
      </c>
      <c r="PY39" s="120">
        <v>0.11850412735551125</v>
      </c>
      <c r="PZ39" s="120">
        <v>0.11784773519766692</v>
      </c>
      <c r="QA39" s="120">
        <v>0.11784773519766675</v>
      </c>
      <c r="QB39" s="120">
        <v>0.11719068882504871</v>
      </c>
      <c r="QC39" s="120">
        <v>0.11719068882504871</v>
      </c>
      <c r="QD39" s="120">
        <v>0.11653299556284219</v>
      </c>
      <c r="QE39" s="120">
        <v>0.11653299556284222</v>
      </c>
      <c r="QF39" s="120">
        <v>0.11587466289142809</v>
      </c>
      <c r="QG39" s="120">
        <v>0.11587466289142827</v>
      </c>
      <c r="QH39" s="120">
        <v>0.11521569844889815</v>
      </c>
      <c r="QI39" s="120">
        <v>0.11521569844889828</v>
      </c>
      <c r="QJ39" s="120">
        <v>0.11455611003360969</v>
      </c>
      <c r="QK39" s="120">
        <v>0.11455611003360956</v>
      </c>
      <c r="QL39" s="120">
        <v>0.11389590560677906</v>
      </c>
      <c r="QM39" s="120">
        <v>0.1138959056067791</v>
      </c>
      <c r="QN39" s="120">
        <v>0.11323509329511737</v>
      </c>
      <c r="QO39" s="120">
        <v>0.11323509329511738</v>
      </c>
      <c r="QP39" s="120">
        <v>0.1125736813935027</v>
      </c>
      <c r="QQ39" s="120">
        <v>0.11257368139350266</v>
      </c>
      <c r="QR39" s="120">
        <v>0.11191167836769583</v>
      </c>
      <c r="QS39" s="120">
        <v>0.11191167836769589</v>
      </c>
      <c r="QT39" s="120">
        <v>0.11124909285709732</v>
      </c>
      <c r="QU39" s="120">
        <v>0.11124909285709741</v>
      </c>
      <c r="QV39" s="120">
        <v>0.11058593367754578</v>
      </c>
      <c r="QW39" s="120">
        <v>0.11058593367754567</v>
      </c>
      <c r="QX39" s="120">
        <v>0.10992220982415807</v>
      </c>
      <c r="QY39" s="120">
        <v>0.10992220982415797</v>
      </c>
      <c r="QZ39" s="120">
        <v>0.10925793047421486</v>
      </c>
      <c r="RA39" s="120">
        <v>0.10925793047421475</v>
      </c>
      <c r="RB39" s="120">
        <v>0.10859310499008801</v>
      </c>
      <c r="RC39" s="120">
        <v>0.10859310499008797</v>
      </c>
      <c r="RD39" s="120">
        <v>0.10792774292221194</v>
      </c>
      <c r="RE39" s="120">
        <v>0.10792774292221194</v>
      </c>
      <c r="RF39" s="120">
        <v>0.10726185401210198</v>
      </c>
      <c r="RG39" s="120">
        <v>0.107261854012102</v>
      </c>
      <c r="RH39" s="120">
        <v>0.10659544819541483</v>
      </c>
      <c r="RI39" s="120">
        <v>0.10659544819541479</v>
      </c>
      <c r="RJ39" s="120">
        <v>0.10592853560505844</v>
      </c>
      <c r="RK39" s="120">
        <v>0.10592853560505844</v>
      </c>
      <c r="RL39" s="120">
        <v>0.1052611265743451</v>
      </c>
      <c r="RM39" s="120">
        <v>0.1052611265743449</v>
      </c>
      <c r="RN39" s="120">
        <v>0.10459323164019382</v>
      </c>
      <c r="RO39" s="120">
        <v>0.10459323164019373</v>
      </c>
      <c r="RP39" s="120">
        <v>0.10392486154637975</v>
      </c>
      <c r="RQ39" s="120">
        <v>0.10392486154637957</v>
      </c>
      <c r="RR39" s="120">
        <v>0.10325602724683096</v>
      </c>
      <c r="RS39" s="120">
        <v>0.10325602724683106</v>
      </c>
      <c r="RT39" s="120">
        <v>0.10258673990897521</v>
      </c>
      <c r="RU39" s="120">
        <v>0.1025867399089752</v>
      </c>
      <c r="RV39" s="120">
        <v>0.1019170109171344</v>
      </c>
      <c r="RW39" s="120">
        <v>0.10191701091713438</v>
      </c>
      <c r="RX39" s="120">
        <v>0.10124685187597088</v>
      </c>
      <c r="RY39" s="120">
        <v>0.10124685187597085</v>
      </c>
      <c r="RZ39" s="120">
        <v>0.10057627461398203</v>
      </c>
      <c r="SA39" s="120">
        <v>0.10057627461398203</v>
      </c>
      <c r="SB39" s="120">
        <v>9.9905291187047371E-2</v>
      </c>
      <c r="SC39" s="120">
        <v>9.9905291187047413E-2</v>
      </c>
      <c r="SD39" s="120">
        <v>9.9233913882026459E-2</v>
      </c>
      <c r="SE39" s="120">
        <v>9.9233913882026473E-2</v>
      </c>
      <c r="SF39" s="120">
        <v>9.8562155220408967E-2</v>
      </c>
      <c r="SG39" s="120">
        <v>9.8562155220408898E-2</v>
      </c>
      <c r="SH39" s="120">
        <v>9.7890027962016554E-2</v>
      </c>
      <c r="SI39" s="120">
        <v>9.7890027962016513E-2</v>
      </c>
      <c r="SJ39" s="120">
        <v>9.7217545108759781E-2</v>
      </c>
      <c r="SK39" s="120">
        <v>9.7217545108759795E-2</v>
      </c>
      <c r="SL39" s="120">
        <v>9.6544719908446042E-2</v>
      </c>
      <c r="SM39" s="120">
        <v>9.6544719908446208E-2</v>
      </c>
      <c r="SN39" s="120">
        <v>9.5871565858643842E-2</v>
      </c>
      <c r="SO39" s="120">
        <v>9.5871565858643829E-2</v>
      </c>
      <c r="SP39" s="120">
        <v>9.5198096710600255E-2</v>
      </c>
      <c r="SQ39" s="120">
        <v>9.5198096710600213E-2</v>
      </c>
      <c r="SR39" s="120">
        <v>9.4524326473214043E-2</v>
      </c>
      <c r="SS39" s="120">
        <v>9.4524326473214029E-2</v>
      </c>
      <c r="ST39" s="120">
        <v>9.3850269417064425E-2</v>
      </c>
      <c r="SU39" s="120">
        <v>9.3850269417064494E-2</v>
      </c>
      <c r="SV39" s="120">
        <v>9.317594007849607E-2</v>
      </c>
      <c r="SW39" s="120">
        <v>9.3175940078495945E-2</v>
      </c>
      <c r="SX39" s="120">
        <v>9.250135326375937E-2</v>
      </c>
      <c r="SY39" s="120">
        <v>9.2501353263759384E-2</v>
      </c>
      <c r="SZ39" s="120">
        <v>9.1826524053209888E-2</v>
      </c>
      <c r="TA39" s="120">
        <v>9.182652405320986E-2</v>
      </c>
      <c r="TB39" s="120">
        <v>9.1151467805562242E-2</v>
      </c>
      <c r="TC39" s="120">
        <v>9.1151467805562214E-2</v>
      </c>
      <c r="TD39" s="120">
        <v>9.0476200162205575E-2</v>
      </c>
      <c r="TE39" s="120">
        <v>9.0476200162205631E-2</v>
      </c>
      <c r="TF39" s="120">
        <v>8.9800737051573015E-2</v>
      </c>
      <c r="TG39" s="120">
        <v>8.9800737051573057E-2</v>
      </c>
      <c r="TH39" s="120">
        <v>8.912509469357284E-2</v>
      </c>
      <c r="TI39" s="120">
        <v>8.9125094693572895E-2</v>
      </c>
      <c r="TJ39" s="120">
        <v>8.8449289604076942E-2</v>
      </c>
      <c r="TK39" s="120">
        <v>8.8449289604076942E-2</v>
      </c>
      <c r="TL39" s="120">
        <v>8.7773338599469619E-2</v>
      </c>
      <c r="TM39" s="120">
        <v>8.7773338599469466E-2</v>
      </c>
      <c r="TN39" s="120">
        <v>8.7097258801253991E-2</v>
      </c>
      <c r="TO39" s="120">
        <v>8.7097258801254046E-2</v>
      </c>
      <c r="TP39" s="120">
        <v>8.6421067640721161E-2</v>
      </c>
      <c r="TQ39" s="120">
        <v>8.6421067640721133E-2</v>
      </c>
      <c r="TR39" s="120">
        <v>8.5744782863676108E-2</v>
      </c>
      <c r="TS39" s="120">
        <v>8.5744782863676094E-2</v>
      </c>
      <c r="TT39" s="120">
        <v>8.5068422535226243E-2</v>
      </c>
      <c r="TU39" s="120">
        <v>8.5068422535226257E-2</v>
      </c>
      <c r="TV39" s="120">
        <v>8.4392005044629265E-2</v>
      </c>
      <c r="TW39" s="120">
        <v>8.4392005044629237E-2</v>
      </c>
      <c r="TX39" s="120">
        <v>8.3715549110202125E-2</v>
      </c>
      <c r="TY39" s="120">
        <v>8.3715549110202209E-2</v>
      </c>
      <c r="TZ39" s="120">
        <v>8.3039073784290415E-2</v>
      </c>
      <c r="UA39" s="120">
        <v>8.3039073784290235E-2</v>
      </c>
      <c r="UB39" s="120">
        <v>8.2362598458297576E-2</v>
      </c>
      <c r="UC39" s="120">
        <v>8.2362598458297423E-2</v>
      </c>
      <c r="UD39" s="120">
        <v>8.1686142867777201E-2</v>
      </c>
      <c r="UE39" s="120">
        <v>8.1686142867777173E-2</v>
      </c>
      <c r="UF39" s="120">
        <v>8.100972709758425E-2</v>
      </c>
      <c r="UG39" s="120">
        <v>8.1009727097584305E-2</v>
      </c>
      <c r="UH39" s="120">
        <v>8.0333371587086727E-2</v>
      </c>
      <c r="UI39" s="120">
        <v>8.0333371587086741E-2</v>
      </c>
      <c r="UJ39" s="120">
        <v>7.965709713543917E-2</v>
      </c>
      <c r="UK39" s="120">
        <v>7.9657097135439128E-2</v>
      </c>
      <c r="UL39" s="120">
        <v>7.8980924906915634E-2</v>
      </c>
      <c r="UM39" s="120">
        <v>7.8980924906915731E-2</v>
      </c>
      <c r="UN39" s="120">
        <v>7.8304876436303683E-2</v>
      </c>
      <c r="UO39" s="120">
        <v>7.8304876436303697E-2</v>
      </c>
      <c r="UP39" s="120">
        <v>7.7628973634356932E-2</v>
      </c>
      <c r="UQ39" s="120">
        <v>7.7628973634357001E-2</v>
      </c>
      <c r="UR39" s="120">
        <v>7.6953238793308648E-2</v>
      </c>
      <c r="US39" s="120">
        <v>7.6953238793308634E-2</v>
      </c>
      <c r="UT39" s="120">
        <v>7.6277694592442921E-2</v>
      </c>
      <c r="UU39" s="120">
        <v>7.6277694592442935E-2</v>
      </c>
      <c r="UV39" s="120">
        <v>7.560236410372613E-2</v>
      </c>
      <c r="UW39" s="120">
        <v>7.5602364103726019E-2</v>
      </c>
      <c r="UX39" s="120">
        <v>7.4927270797494006E-2</v>
      </c>
      <c r="UY39" s="120">
        <v>7.4927270797494144E-2</v>
      </c>
      <c r="UZ39" s="120">
        <v>7.4252438548199462E-2</v>
      </c>
      <c r="VA39" s="120">
        <v>7.4252438548199504E-2</v>
      </c>
      <c r="VB39" s="120">
        <v>7.3577891640213638E-2</v>
      </c>
      <c r="VC39" s="120">
        <v>7.3577891640213541E-2</v>
      </c>
      <c r="VD39" s="120">
        <v>7.2903654773684323E-2</v>
      </c>
      <c r="VE39" s="120">
        <v>7.2903654773684379E-2</v>
      </c>
      <c r="VF39" s="120">
        <v>7.2229753070450375E-2</v>
      </c>
      <c r="VG39" s="120">
        <v>7.2229753070450473E-2</v>
      </c>
      <c r="VH39" s="120">
        <v>7.1556212080007398E-2</v>
      </c>
      <c r="VI39" s="120">
        <v>7.1556212080007536E-2</v>
      </c>
      <c r="VJ39" s="120">
        <v>7.0883057785528447E-2</v>
      </c>
      <c r="VK39" s="120">
        <v>7.0883057785528378E-2</v>
      </c>
      <c r="VL39" s="120">
        <v>7.0210316609934556E-2</v>
      </c>
      <c r="VM39" s="120">
        <v>7.0210316609934639E-2</v>
      </c>
      <c r="VN39" s="120">
        <v>6.9538015422017027E-2</v>
      </c>
      <c r="VO39" s="120">
        <v>6.9538015422016944E-2</v>
      </c>
      <c r="VP39" s="120">
        <v>6.8866181542606417E-2</v>
      </c>
      <c r="VQ39" s="120">
        <v>6.8866181542606569E-2</v>
      </c>
      <c r="VR39" s="120">
        <v>6.819484275079099E-2</v>
      </c>
      <c r="VS39" s="120">
        <v>6.8194842750790893E-2</v>
      </c>
      <c r="VT39" s="120">
        <v>6.7524027290177036E-2</v>
      </c>
      <c r="VU39" s="120">
        <v>6.7524027290177119E-2</v>
      </c>
      <c r="VV39" s="120">
        <v>6.6853763875196662E-2</v>
      </c>
      <c r="VW39" s="120">
        <v>6.6853763875196551E-2</v>
      </c>
      <c r="VX39" s="120">
        <v>6.6184081697453143E-2</v>
      </c>
      <c r="VY39" s="120">
        <v>6.6184081697453115E-2</v>
      </c>
      <c r="VZ39" s="120">
        <v>6.5515010432107709E-2</v>
      </c>
      <c r="WA39" s="120">
        <v>6.5515010432107862E-2</v>
      </c>
      <c r="WB39" s="120">
        <v>6.4846580244303023E-2</v>
      </c>
      <c r="WC39" s="120">
        <v>6.4846580244303009E-2</v>
      </c>
      <c r="WD39" s="120">
        <v>6.4178821795618179E-2</v>
      </c>
      <c r="WE39" s="120">
        <v>6.4178821795618235E-2</v>
      </c>
      <c r="WF39" s="120">
        <v>6.3511766250559418E-2</v>
      </c>
      <c r="WG39" s="120">
        <v>6.3511766250559404E-2</v>
      </c>
      <c r="WH39" s="120">
        <v>6.2845445283075008E-2</v>
      </c>
      <c r="WI39" s="120">
        <v>6.2845445283075077E-2</v>
      </c>
      <c r="WJ39" s="120">
        <v>6.2179891083098966E-2</v>
      </c>
      <c r="WK39" s="120">
        <v>6.2179891083098945E-2</v>
      </c>
      <c r="WL39" s="120">
        <v>6.1515136363113621E-2</v>
      </c>
      <c r="WM39" s="120">
        <v>6.1515136363113614E-2</v>
      </c>
      <c r="WN39" s="120">
        <v>6.0851214364733286E-2</v>
      </c>
      <c r="WO39" s="120">
        <v>6.0851214364733251E-2</v>
      </c>
      <c r="WP39" s="120">
        <v>6.0188158865300448E-2</v>
      </c>
      <c r="WQ39" s="120">
        <v>6.0188158865300503E-2</v>
      </c>
      <c r="WR39" s="120">
        <v>5.9526004184493532E-2</v>
      </c>
      <c r="WS39" s="120">
        <v>5.9526004184493581E-2</v>
      </c>
      <c r="WT39" s="120">
        <v>5.8864785190939871E-2</v>
      </c>
      <c r="WU39" s="120">
        <v>5.8864785190939857E-2</v>
      </c>
      <c r="WV39" s="120">
        <v>5.8204537308830767E-2</v>
      </c>
      <c r="WW39" s="120">
        <v>5.8204537308830774E-2</v>
      </c>
      <c r="WX39" s="120">
        <v>5.7545296524532885E-2</v>
      </c>
      <c r="WY39" s="120">
        <v>5.7545296524532899E-2</v>
      </c>
      <c r="WZ39" s="120">
        <v>5.6887099393190477E-2</v>
      </c>
      <c r="XA39" s="120">
        <v>5.6887099393190504E-2</v>
      </c>
      <c r="XB39" s="120">
        <v>5.6229983045313903E-2</v>
      </c>
      <c r="XC39" s="120">
        <v>5.6229983045313937E-2</v>
      </c>
      <c r="XD39" s="120">
        <v>5.5573985193347789E-2</v>
      </c>
      <c r="XE39" s="120">
        <v>5.5573985193347795E-2</v>
      </c>
      <c r="XF39" s="120">
        <v>5.4919144138212375E-2</v>
      </c>
      <c r="XG39" s="120">
        <v>5.4919144138212334E-2</v>
      </c>
      <c r="XH39" s="120">
        <v>5.4265498775812306E-2</v>
      </c>
      <c r="XI39" s="120">
        <v>5.4265498775812375E-2</v>
      </c>
      <c r="XJ39" s="120">
        <v>5.3613088603505457E-2</v>
      </c>
      <c r="XK39" s="120">
        <v>5.3613088603505478E-2</v>
      </c>
      <c r="XL39" s="120">
        <v>5.2961953726523708E-2</v>
      </c>
      <c r="XM39" s="120">
        <v>5.2961953726523708E-2</v>
      </c>
      <c r="XN39" s="120">
        <v>5.2312134864338861E-2</v>
      </c>
      <c r="XO39" s="120">
        <v>5.2312134864338847E-2</v>
      </c>
      <c r="XP39" s="120">
        <v>5.1663673356965284E-2</v>
      </c>
      <c r="XQ39" s="120">
        <v>5.1663673356965215E-2</v>
      </c>
      <c r="XR39" s="120">
        <v>5.1016611171189288E-2</v>
      </c>
      <c r="XS39" s="120">
        <v>5.1016611171189316E-2</v>
      </c>
      <c r="XT39" s="120">
        <v>5.0370990906718566E-2</v>
      </c>
      <c r="XU39" s="120">
        <v>5.0370990906718496E-2</v>
      </c>
      <c r="XV39" s="120">
        <v>4.972685580223804E-2</v>
      </c>
      <c r="XW39" s="120">
        <v>4.9726855802238061E-2</v>
      </c>
      <c r="XX39" s="120">
        <v>4.9084249741366721E-2</v>
      </c>
      <c r="XY39" s="120">
        <v>4.9084249741366714E-2</v>
      </c>
      <c r="XZ39" s="120">
        <v>4.8443217258499933E-2</v>
      </c>
      <c r="YA39" s="120">
        <v>4.8443217258499933E-2</v>
      </c>
      <c r="YB39" s="120">
        <v>4.7803803544529101E-2</v>
      </c>
      <c r="YC39" s="120">
        <v>4.7803803544529094E-2</v>
      </c>
      <c r="YD39" s="120">
        <v>4.7166054452425082E-2</v>
      </c>
      <c r="YE39" s="120">
        <v>4.7166054452425117E-2</v>
      </c>
      <c r="YF39" s="120">
        <v>4.6530016502672876E-2</v>
      </c>
      <c r="YG39" s="120">
        <v>4.6530016502672807E-2</v>
      </c>
      <c r="YH39" s="120">
        <v>4.5895736888544383E-2</v>
      </c>
      <c r="YI39" s="120">
        <v>4.5895736888544342E-2</v>
      </c>
      <c r="YJ39" s="120">
        <v>4.526326348119547E-2</v>
      </c>
      <c r="YK39" s="120">
        <v>4.5263263481195463E-2</v>
      </c>
      <c r="YL39" s="120">
        <v>4.4632644834571918E-2</v>
      </c>
      <c r="YM39" s="120">
        <v>4.463264483457182E-2</v>
      </c>
      <c r="YN39" s="120">
        <v>4.4003930190108724E-2</v>
      </c>
      <c r="YO39" s="120">
        <v>4.4003930190108745E-2</v>
      </c>
      <c r="YP39" s="120">
        <v>4.3377169481207692E-2</v>
      </c>
      <c r="YQ39" s="120">
        <v>4.3377169481207734E-2</v>
      </c>
      <c r="YR39" s="120">
        <v>4.275241333747367E-2</v>
      </c>
      <c r="YS39" s="120">
        <v>4.2752413337473712E-2</v>
      </c>
      <c r="YT39" s="120">
        <v>4.2129713088693968E-2</v>
      </c>
      <c r="YU39" s="120">
        <v>4.212971308869394E-2</v>
      </c>
      <c r="YV39" s="120">
        <v>4.1509120768540006E-2</v>
      </c>
      <c r="YW39" s="120">
        <v>4.1509120768540034E-2</v>
      </c>
      <c r="YX39" s="120">
        <v>4.0890689117972633E-2</v>
      </c>
      <c r="YY39" s="120">
        <v>4.0890689117972674E-2</v>
      </c>
      <c r="YZ39" s="120">
        <v>4.0274471588329169E-2</v>
      </c>
      <c r="ZA39" s="120">
        <v>4.027447158832919E-2</v>
      </c>
      <c r="ZB39" s="120">
        <v>3.9660522344070921E-2</v>
      </c>
      <c r="ZC39" s="120">
        <v>3.9660522344070907E-2</v>
      </c>
      <c r="ZD39" s="120">
        <v>3.9048896265167596E-2</v>
      </c>
      <c r="ZE39" s="120">
        <v>3.9048896265167631E-2</v>
      </c>
      <c r="ZF39" s="120">
        <v>3.8439648949095066E-2</v>
      </c>
      <c r="ZG39" s="120">
        <v>3.843964894909508E-2</v>
      </c>
      <c r="ZH39" s="120">
        <v>3.7832836712420582E-2</v>
      </c>
      <c r="ZI39" s="120">
        <v>3.7832836712420617E-2</v>
      </c>
      <c r="ZJ39" s="120">
        <v>3.7228516591949423E-2</v>
      </c>
      <c r="ZK39" s="120">
        <v>3.7228516591949472E-2</v>
      </c>
      <c r="ZL39" s="120">
        <v>3.6626746345404283E-2</v>
      </c>
      <c r="ZM39" s="120">
        <v>3.662674634540429E-2</v>
      </c>
      <c r="ZN39" s="120">
        <v>3.6027584451609675E-2</v>
      </c>
      <c r="ZO39" s="120">
        <v>3.6027584451609557E-2</v>
      </c>
      <c r="ZP39" s="120">
        <v>3.5431090110149437E-2</v>
      </c>
      <c r="ZQ39" s="120">
        <v>3.543109011014945E-2</v>
      </c>
      <c r="ZR39" s="120">
        <v>3.4837323240466678E-2</v>
      </c>
      <c r="ZS39" s="120">
        <v>3.4837323240466664E-2</v>
      </c>
      <c r="ZT39" s="120">
        <v>3.4246344480371241E-2</v>
      </c>
      <c r="ZU39" s="120">
        <v>3.424634448037131E-2</v>
      </c>
      <c r="ZV39" s="120">
        <v>3.3658215183921404E-2</v>
      </c>
      <c r="ZW39" s="120">
        <v>3.3658215183921425E-2</v>
      </c>
      <c r="ZX39" s="120">
        <v>3.3072997418642121E-2</v>
      </c>
      <c r="ZY39" s="120">
        <v>3.3072997418642093E-2</v>
      </c>
      <c r="ZZ39" s="120">
        <v>3.2490753962042089E-2</v>
      </c>
      <c r="AAA39" s="120">
        <v>3.2490753962042082E-2</v>
      </c>
      <c r="AAB39" s="120">
        <v>3.1911548297389472E-2</v>
      </c>
      <c r="AAC39" s="120">
        <v>3.1911548297389458E-2</v>
      </c>
      <c r="AAD39" s="120">
        <v>3.1335444608705181E-2</v>
      </c>
      <c r="AAE39" s="120">
        <v>3.1335444608705167E-2</v>
      </c>
      <c r="AAF39" s="120">
        <v>3.0762507774928845E-2</v>
      </c>
      <c r="AAG39" s="120">
        <v>3.0762507774928838E-2</v>
      </c>
      <c r="AAH39" s="120">
        <v>3.0192803363213935E-2</v>
      </c>
      <c r="AAI39" s="120">
        <v>3.019280336321396E-2</v>
      </c>
      <c r="AAJ39" s="120">
        <v>2.96263976213028E-2</v>
      </c>
      <c r="AAK39" s="120">
        <v>2.9626397621302786E-2</v>
      </c>
      <c r="AAL39" s="120">
        <v>2.906335746893314E-2</v>
      </c>
      <c r="AAM39" s="120">
        <v>2.906335746893314E-2</v>
      </c>
      <c r="AAN39" s="120">
        <v>2.8503750488224205E-2</v>
      </c>
      <c r="AAO39" s="120">
        <v>2.8503750488224247E-2</v>
      </c>
      <c r="AAP39" s="120">
        <v>2.7947644912989022E-2</v>
      </c>
      <c r="AAQ39" s="120">
        <v>2.7947644912989046E-2</v>
      </c>
      <c r="AAR39" s="120">
        <v>2.7395109616916033E-2</v>
      </c>
      <c r="AAS39" s="120">
        <v>2.7395109616916043E-2</v>
      </c>
      <c r="AAT39" s="120">
        <v>2.6846214100562784E-2</v>
      </c>
      <c r="AAU39" s="120">
        <v>2.6846214100562742E-2</v>
      </c>
      <c r="AAV39" s="120">
        <v>2.6301028477100311E-2</v>
      </c>
      <c r="AAW39" s="120">
        <v>2.6301028477100336E-2</v>
      </c>
      <c r="AAX39" s="120">
        <v>2.5759623456745821E-2</v>
      </c>
      <c r="AAY39" s="120">
        <v>2.5759623456745852E-2</v>
      </c>
      <c r="AAZ39" s="120">
        <v>2.5222070329816795E-2</v>
      </c>
      <c r="ABA39" s="120">
        <v>2.5222070329816777E-2</v>
      </c>
      <c r="ABB39" s="120">
        <v>2.4688440948339781E-2</v>
      </c>
      <c r="ABC39" s="120">
        <v>2.4688440948339739E-2</v>
      </c>
      <c r="ABD39" s="120">
        <v>2.4158807706142309E-2</v>
      </c>
      <c r="ABE39" s="120">
        <v>2.4158807706142323E-2</v>
      </c>
      <c r="ABF39" s="120">
        <v>2.3633243517354553E-2</v>
      </c>
      <c r="ABG39" s="120">
        <v>2.3633243517354536E-2</v>
      </c>
      <c r="ABH39" s="120">
        <v>2.311182179324445E-2</v>
      </c>
      <c r="ABI39" s="120">
        <v>2.3111821793244461E-2</v>
      </c>
      <c r="ABJ39" s="120">
        <v>2.2594616417307756E-2</v>
      </c>
      <c r="ABK39" s="120">
        <v>2.259461641730778E-2</v>
      </c>
      <c r="ABL39" s="120">
        <v>2.2081701718530616E-2</v>
      </c>
      <c r="ABM39" s="120">
        <v>2.2081701718530647E-2</v>
      </c>
      <c r="ABN39" s="120">
        <v>2.1573152442740356E-2</v>
      </c>
      <c r="ABO39" s="120">
        <v>2.1573152442740353E-2</v>
      </c>
      <c r="ABP39" s="120">
        <v>2.1069043721956962E-2</v>
      </c>
      <c r="ABQ39" s="120">
        <v>2.1069043721956941E-2</v>
      </c>
      <c r="ABR39" s="120">
        <v>2.0569451041654727E-2</v>
      </c>
      <c r="ABS39" s="120">
        <v>2.0569451041654738E-2</v>
      </c>
      <c r="ABT39" s="120">
        <v>2.0074450205840609E-2</v>
      </c>
      <c r="ABU39" s="120">
        <v>2.0074450205840647E-2</v>
      </c>
      <c r="ABV39" s="120">
        <v>1.958411729985288E-2</v>
      </c>
      <c r="ABW39" s="120">
        <v>1.958411729985288E-2</v>
      </c>
      <c r="ABX39" s="120">
        <v>1.9098528650781352E-2</v>
      </c>
      <c r="ABY39" s="120">
        <v>1.9098528650781359E-2</v>
      </c>
      <c r="ABZ39" s="120">
        <v>1.8617760785406626E-2</v>
      </c>
      <c r="ACA39" s="120">
        <v>1.8617760785406619E-2</v>
      </c>
      <c r="ACB39" s="120">
        <v>1.8141890385553541E-2</v>
      </c>
      <c r="ACC39" s="120">
        <v>1.8141890385553566E-2</v>
      </c>
      <c r="ACD39" s="120">
        <v>1.7670994240751216E-2</v>
      </c>
      <c r="ACE39" s="120">
        <v>1.7670994240751199E-2</v>
      </c>
      <c r="ACF39" s="120">
        <v>1.7205149198089024E-2</v>
      </c>
      <c r="ACG39" s="120">
        <v>1.7205149198089041E-2</v>
      </c>
      <c r="ACH39" s="120">
        <v>1.6744432109155959E-2</v>
      </c>
      <c r="ACI39" s="120">
        <v>1.6744432109155952E-2</v>
      </c>
      <c r="ACJ39" s="120">
        <v>1.62889197739472E-2</v>
      </c>
      <c r="ACK39" s="120">
        <v>1.6288919773947197E-2</v>
      </c>
      <c r="ACL39" s="120">
        <v>1.5838688881620943E-2</v>
      </c>
      <c r="ACM39" s="120">
        <v>1.5838688881620891E-2</v>
      </c>
      <c r="ACN39" s="120">
        <v>1.5393815947984403E-2</v>
      </c>
      <c r="ACO39" s="120">
        <v>1.5393815947984389E-2</v>
      </c>
      <c r="ACP39" s="120">
        <v>1.4954377249588747E-2</v>
      </c>
      <c r="ACQ39" s="120">
        <v>1.495437724958874E-2</v>
      </c>
      <c r="ACR39" s="120">
        <v>1.452044875430776E-2</v>
      </c>
      <c r="ACS39" s="120">
        <v>1.4520448754307771E-2</v>
      </c>
      <c r="ACT39" s="120">
        <v>1.409210604827685E-2</v>
      </c>
      <c r="ACU39" s="120">
        <v>1.4092106048276837E-2</v>
      </c>
      <c r="ACV39" s="120">
        <v>1.3669424259065706E-2</v>
      </c>
      <c r="ACW39" s="120">
        <v>1.3669424259065721E-2</v>
      </c>
      <c r="ACX39" s="120">
        <v>1.3252477974958909E-2</v>
      </c>
      <c r="ACY39" s="120">
        <v>1.3252477974958907E-2</v>
      </c>
      <c r="ACZ39" s="120">
        <v>1.284134116021747E-2</v>
      </c>
      <c r="ADA39" s="120">
        <v>1.2841341160217477E-2</v>
      </c>
      <c r="ADB39" s="120">
        <v>1.243608706619569E-2</v>
      </c>
      <c r="ADC39" s="120">
        <v>1.2436087066195705E-2</v>
      </c>
      <c r="ADD39" s="120">
        <v>1.2036788138188212E-2</v>
      </c>
      <c r="ADE39" s="120">
        <v>1.2036788138188214E-2</v>
      </c>
      <c r="ADF39" s="120">
        <v>1.16435159178837E-2</v>
      </c>
      <c r="ADG39" s="120">
        <v>1.1643515917883701E-2</v>
      </c>
      <c r="ADH39" s="120">
        <v>1.125634094130484E-2</v>
      </c>
      <c r="ADI39" s="120">
        <v>1.1256340941304852E-2</v>
      </c>
      <c r="ADJ39" s="120">
        <v>1.0875332632116557E-2</v>
      </c>
      <c r="ADK39" s="120">
        <v>1.0875332632116548E-2</v>
      </c>
      <c r="ADL39" s="120">
        <v>1.0500559190189395E-2</v>
      </c>
      <c r="ADM39" s="120">
        <v>1.0500559190189385E-2</v>
      </c>
      <c r="ADN39" s="120">
        <v>1.013208747531035E-2</v>
      </c>
      <c r="ADO39" s="120">
        <v>1.0132087475310355E-2</v>
      </c>
      <c r="ADP39" s="120">
        <v>9.7699828859392716E-3</v>
      </c>
      <c r="ADQ39" s="120">
        <v>9.7699828859392698E-3</v>
      </c>
      <c r="ADR39" s="120">
        <v>9.4143092329174154E-3</v>
      </c>
      <c r="ADS39" s="120">
        <v>9.4143092329174172E-3</v>
      </c>
      <c r="ADT39" s="120">
        <v>9.0651286080440478E-3</v>
      </c>
      <c r="ADU39" s="120">
        <v>9.0651286080440409E-3</v>
      </c>
      <c r="ADV39" s="120">
        <v>8.722501247447138E-3</v>
      </c>
      <c r="ADW39" s="120">
        <v>8.7225012474471467E-3</v>
      </c>
      <c r="ADX39" s="120">
        <v>8.3864853896878956E-3</v>
      </c>
      <c r="ADY39" s="120">
        <v>8.3864853896878991E-3</v>
      </c>
      <c r="ADZ39" s="120">
        <v>8.0571371285523725E-3</v>
      </c>
      <c r="AEA39" s="120">
        <v>8.0571371285523778E-3</v>
      </c>
      <c r="AEB39" s="120">
        <v>7.7345102605012681E-3</v>
      </c>
      <c r="AEC39" s="120">
        <v>7.7345102605012742E-3</v>
      </c>
      <c r="AED39" s="120">
        <v>7.4186561267669138E-3</v>
      </c>
      <c r="AEE39" s="120">
        <v>7.4186561267669156E-3</v>
      </c>
      <c r="AEF39" s="120">
        <v>7.1096234501093003E-3</v>
      </c>
      <c r="AEG39" s="120">
        <v>7.1096234501092969E-3</v>
      </c>
      <c r="AEH39" s="120">
        <v>6.8074581662662826E-3</v>
      </c>
      <c r="AEI39" s="120">
        <v>6.8074581662662809E-3</v>
      </c>
      <c r="AEJ39" s="120">
        <v>6.5122032501616261E-3</v>
      </c>
      <c r="AEK39" s="120">
        <v>6.5122032501616252E-3</v>
      </c>
      <c r="AEL39" s="120">
        <v>6.2238985369644124E-3</v>
      </c>
      <c r="AEM39" s="120">
        <v>6.2238985369644116E-3</v>
      </c>
      <c r="AEN39" s="120">
        <v>5.9425805381283546E-3</v>
      </c>
      <c r="AEO39" s="120">
        <v>5.9425805381283616E-3</v>
      </c>
      <c r="AEP39" s="120">
        <v>5.6682822525775597E-3</v>
      </c>
      <c r="AEQ39" s="120">
        <v>5.6682822525775554E-3</v>
      </c>
      <c r="AER39" s="120">
        <v>5.4010329732476249E-3</v>
      </c>
      <c r="AES39" s="120">
        <v>5.4010329732476197E-3</v>
      </c>
      <c r="AET39" s="120">
        <v>5.1408580892379763E-3</v>
      </c>
      <c r="AEU39" s="120">
        <v>5.1408580892379771E-3</v>
      </c>
      <c r="AEV39" s="120">
        <v>4.8877788838831409E-3</v>
      </c>
      <c r="AEW39" s="120">
        <v>4.8877788838831409E-3</v>
      </c>
      <c r="AEX39" s="120">
        <v>4.6418123291073424E-3</v>
      </c>
      <c r="AEY39" s="120">
        <v>4.6418123291073442E-3</v>
      </c>
      <c r="AEZ39" s="120">
        <v>4.4029708764894773E-3</v>
      </c>
      <c r="AFA39" s="120">
        <v>4.4029708764894782E-3</v>
      </c>
      <c r="AFB39" s="120">
        <v>4.1712622455335009E-3</v>
      </c>
      <c r="AFC39" s="120">
        <v>4.1712622455334939E-3</v>
      </c>
      <c r="AFD39" s="120">
        <v>3.9466892097138901E-3</v>
      </c>
      <c r="AFE39" s="120">
        <v>3.9466892097138866E-3</v>
      </c>
      <c r="AFF39" s="120">
        <v>3.7292493809465994E-3</v>
      </c>
      <c r="AFG39" s="120">
        <v>3.7292493809465998E-3</v>
      </c>
      <c r="AFH39" s="120">
        <v>3.5189349932237581E-3</v>
      </c>
      <c r="AFI39" s="120">
        <v>3.5189349932237615E-3</v>
      </c>
      <c r="AFJ39" s="120">
        <v>3.3157326862451719E-3</v>
      </c>
      <c r="AFK39" s="120">
        <v>3.3157326862451666E-3</v>
      </c>
      <c r="AFL39" s="120">
        <v>3.1196232899818668E-3</v>
      </c>
      <c r="AFM39" s="120">
        <v>3.119623289981869E-3</v>
      </c>
      <c r="AFN39" s="120">
        <v>2.9305816112167294E-3</v>
      </c>
      <c r="AFO39" s="120">
        <v>2.9305816112167285E-3</v>
      </c>
      <c r="AFP39" s="120">
        <v>2.7485762232244831E-3</v>
      </c>
      <c r="AFQ39" s="120">
        <v>2.7485762232244866E-3</v>
      </c>
      <c r="AFR39" s="120">
        <v>2.5735692598787452E-3</v>
      </c>
      <c r="AFS39" s="120">
        <v>2.5735692598787487E-3</v>
      </c>
      <c r="AFT39" s="120">
        <v>2.405516215606353E-3</v>
      </c>
      <c r="AFU39" s="120">
        <v>2.4055162156063508E-3</v>
      </c>
      <c r="AFV39" s="120">
        <v>2.2443657527497067E-3</v>
      </c>
      <c r="AFW39" s="120">
        <v>2.2443657527497088E-3</v>
      </c>
      <c r="AFX39" s="120">
        <v>2.0900595180452764E-3</v>
      </c>
      <c r="AFY39" s="120">
        <v>2.0900595180452751E-3</v>
      </c>
      <c r="AFZ39" s="120">
        <v>1.9425319700803376E-3</v>
      </c>
      <c r="AGA39" s="120">
        <v>1.9425319700803398E-3</v>
      </c>
      <c r="AGB39" s="120">
        <v>1.8017102197501725E-3</v>
      </c>
      <c r="AGC39" s="120">
        <v>1.801710219750174E-3</v>
      </c>
      <c r="AGD39" s="120">
        <v>1.667513885902428E-3</v>
      </c>
      <c r="AGE39" s="120">
        <v>1.6675138859024276E-3</v>
      </c>
      <c r="AGF39" s="120">
        <v>1.5398549685237272E-3</v>
      </c>
      <c r="AGG39" s="120">
        <v>1.5398549685237276E-3</v>
      </c>
      <c r="AGH39" s="120">
        <v>1.4186377419933979E-3</v>
      </c>
      <c r="AGI39" s="120">
        <v>1.4186377419933968E-3</v>
      </c>
      <c r="AGJ39" s="120">
        <v>1.3037586710986418E-3</v>
      </c>
      <c r="AGK39" s="120">
        <v>1.3037586710986416E-3</v>
      </c>
      <c r="AGL39" s="120">
        <v>1.1951063526718653E-3</v>
      </c>
      <c r="AGM39" s="120">
        <v>1.1951063526718653E-3</v>
      </c>
      <c r="AGN39" s="120">
        <v>1.0925614858707435E-3</v>
      </c>
      <c r="AGO39" s="120">
        <v>1.0925614858707435E-3</v>
      </c>
      <c r="AGP39" s="120">
        <v>9.959968742712592E-4</v>
      </c>
      <c r="AGQ39" s="120">
        <v>9.959968742712605E-4</v>
      </c>
      <c r="AGR39" s="120">
        <v>9.0527746307863676E-4</v>
      </c>
      <c r="AGS39" s="120">
        <v>9.0527746307863762E-4</v>
      </c>
      <c r="AGT39" s="120">
        <v>8.2026041487526442E-4</v>
      </c>
      <c r="AGU39" s="120">
        <v>8.2026041487526474E-4</v>
      </c>
      <c r="AGV39" s="120">
        <v>7.4079522741215902E-4</v>
      </c>
      <c r="AGW39" s="120">
        <v>7.4079522741215945E-4</v>
      </c>
      <c r="AGX39" s="120">
        <v>6.6672389700352054E-4</v>
      </c>
      <c r="AGY39" s="120">
        <v>6.6672389700351956E-4</v>
      </c>
      <c r="AGZ39" s="120">
        <v>5.9788113109431463E-4</v>
      </c>
      <c r="AHA39" s="120">
        <v>5.9788113109431442E-4</v>
      </c>
      <c r="AHB39" s="120">
        <v>5.3409461352872255E-4</v>
      </c>
      <c r="AHC39" s="120">
        <v>5.3409461352872212E-4</v>
      </c>
      <c r="AHD39" s="120">
        <v>4.7518532594190914E-4</v>
      </c>
      <c r="AHE39" s="120">
        <v>4.7518532594190892E-4</v>
      </c>
      <c r="AHF39" s="120">
        <v>4.2096792851687717E-4</v>
      </c>
      <c r="AHG39" s="120">
        <v>4.2096792851687717E-4</v>
      </c>
      <c r="AHH39" s="120">
        <v>3.7125120307886542E-4</v>
      </c>
      <c r="AHI39" s="120">
        <v>3.7125120307886542E-4</v>
      </c>
      <c r="AHJ39" s="120">
        <v>3.2583856112748048E-4</v>
      </c>
      <c r="AHK39" s="120">
        <v>3.2583856112748037E-4</v>
      </c>
      <c r="AHL39" s="120">
        <v>2.8452861891625173E-4</v>
      </c>
      <c r="AHM39" s="120">
        <v>2.8452861891625167E-4</v>
      </c>
      <c r="AHN39" s="120">
        <v>2.4711584106457287E-4</v>
      </c>
      <c r="AHO39" s="120">
        <v>2.4711584106457281E-4</v>
      </c>
      <c r="AHP39" s="120">
        <v>2.1339125341186468E-4</v>
      </c>
      <c r="AHQ39" s="120">
        <v>2.1339125341186485E-4</v>
      </c>
      <c r="AHR39" s="120">
        <v>1.831432248823536E-4</v>
      </c>
      <c r="AHS39" s="120">
        <v>1.8314322488235352E-4</v>
      </c>
      <c r="AHT39" s="120">
        <v>1.5615831700632903E-4</v>
      </c>
      <c r="AHU39" s="120">
        <v>1.5615831700632919E-4</v>
      </c>
      <c r="AHV39" s="120">
        <v>1.3222219842746986E-4</v>
      </c>
      <c r="AHW39" s="120">
        <v>1.3222219842746972E-4</v>
      </c>
      <c r="AHX39" s="120">
        <v>1.1112062020663298E-4</v>
      </c>
      <c r="AHY39" s="120">
        <v>1.1112062020663294E-4</v>
      </c>
      <c r="AHZ39" s="120">
        <v>9.2640446006366937E-5</v>
      </c>
      <c r="AIA39" s="120">
        <v>9.2640446006366829E-5</v>
      </c>
      <c r="AIB39" s="120">
        <v>7.6570729310483431E-5</v>
      </c>
      <c r="AIC39" s="120">
        <v>7.6570729310483431E-5</v>
      </c>
      <c r="AID39" s="120">
        <v>6.2703827712237955E-5</v>
      </c>
      <c r="AIE39" s="120">
        <v>6.2703827712237914E-5</v>
      </c>
      <c r="AIF39" s="120">
        <v>5.0836542018441583E-5</v>
      </c>
      <c r="AIG39" s="120">
        <v>5.0836542018441535E-5</v>
      </c>
      <c r="AIH39" s="120">
        <v>4.077126550660337E-5</v>
      </c>
      <c r="AII39" s="120">
        <v>4.0771265506603329E-5</v>
      </c>
      <c r="AIJ39" s="120">
        <v>3.2317126198897614E-5</v>
      </c>
      <c r="AIK39" s="120">
        <v>3.2317126198897594E-5</v>
      </c>
      <c r="AIL39" s="120">
        <v>2.5291102564670599E-5</v>
      </c>
      <c r="AIM39" s="120">
        <v>2.5291102564670606E-5</v>
      </c>
      <c r="AIN39" s="120">
        <v>1.951909074364107E-5</v>
      </c>
      <c r="AIO39" s="120">
        <v>1.9519090743641077E-5</v>
      </c>
      <c r="AIP39" s="120">
        <v>1.4836899336372363E-5</v>
      </c>
      <c r="AIQ39" s="120">
        <v>1.4836899336372356E-5</v>
      </c>
      <c r="AIR39" s="120">
        <v>1.10911462105574E-5</v>
      </c>
      <c r="AIS39" s="120">
        <v>1.1091146210557397E-5</v>
      </c>
      <c r="AIT39" s="120">
        <v>8.1400308267239148E-6</v>
      </c>
      <c r="AIU39" s="120">
        <v>8.1400308267239114E-6</v>
      </c>
      <c r="AIV39" s="120">
        <v>5.8539555293881106E-6</v>
      </c>
      <c r="AIW39" s="120">
        <v>5.8539555293881089E-6</v>
      </c>
      <c r="AIX39" s="120">
        <v>4.1159703343949293E-6</v>
      </c>
      <c r="AIY39" s="120">
        <v>4.115970334394931E-6</v>
      </c>
      <c r="AIZ39" s="120">
        <v>2.8220182313622561E-6</v>
      </c>
      <c r="AJA39" s="120">
        <v>2.8220182313622561E-6</v>
      </c>
      <c r="AJB39" s="120">
        <v>1.8809621564294019E-6</v>
      </c>
      <c r="AJC39" s="120">
        <v>1.8809621564294015E-6</v>
      </c>
      <c r="AJD39" s="120">
        <v>1.2143807700186295E-6</v>
      </c>
      <c r="AJE39" s="120">
        <v>1.2143807700186297E-6</v>
      </c>
      <c r="AJF39" s="120">
        <v>7.5612809823967508E-7</v>
      </c>
      <c r="AJG39" s="120">
        <v>7.561280982396753E-7</v>
      </c>
      <c r="AJH39" s="120">
        <v>4.51661916311963E-7</v>
      </c>
      <c r="AJI39" s="120">
        <v>4.5166191631196274E-7</v>
      </c>
      <c r="AJJ39" s="120">
        <v>2.5715720480823373E-7</v>
      </c>
      <c r="AJK39" s="120">
        <v>2.5715720480823379E-7</v>
      </c>
      <c r="AJL39" s="120">
        <v>1.3843354973452904E-7</v>
      </c>
      <c r="AJM39" s="120">
        <v>1.3843354973452906E-7</v>
      </c>
      <c r="AJN39" s="120">
        <v>6.973810151578165E-8</v>
      </c>
      <c r="AJO39" s="120">
        <v>6.9738101515781636E-8</v>
      </c>
      <c r="AJP39" s="120">
        <v>3.2437405650398432E-8</v>
      </c>
      <c r="AJQ39" s="120">
        <v>3.2437405650398432E-8</v>
      </c>
      <c r="AJR39" s="120">
        <v>1.3680484300948592E-8</v>
      </c>
      <c r="AJS39" s="120">
        <v>1.368048430094859E-8</v>
      </c>
      <c r="AJT39" s="120">
        <v>5.1001904921577079E-9</v>
      </c>
      <c r="AJU39" s="120">
        <v>5.1001904921577079E-9</v>
      </c>
      <c r="AJV39" s="120">
        <v>1.6183321349672042E-9</v>
      </c>
      <c r="AJW39" s="120">
        <v>1.6183321349672042E-9</v>
      </c>
      <c r="AJX39" s="120">
        <v>4.1109160520136356E-10</v>
      </c>
      <c r="AJY39" s="120">
        <v>4.1109160520136356E-10</v>
      </c>
      <c r="AJZ39" s="120">
        <v>7.4578565545380116E-11</v>
      </c>
      <c r="AKA39" s="120">
        <v>7.4578565545380116E-11</v>
      </c>
      <c r="AKB39" s="120">
        <v>7.2759576141834259E-12</v>
      </c>
      <c r="AKC39" s="120" t="s">
        <v>105</v>
      </c>
      <c r="AKD39" s="120" t="s">
        <v>105</v>
      </c>
      <c r="AKE39" s="120" t="s">
        <v>105</v>
      </c>
      <c r="AKF39" s="120" t="s">
        <v>105</v>
      </c>
      <c r="AKG39" s="120" t="s">
        <v>105</v>
      </c>
      <c r="AKH39" s="120" t="s">
        <v>105</v>
      </c>
      <c r="AKI39" s="120" t="s">
        <v>105</v>
      </c>
      <c r="AKJ39" s="120" t="s">
        <v>105</v>
      </c>
      <c r="AKK39" s="120" t="s">
        <v>105</v>
      </c>
      <c r="AKL39" s="120" t="s">
        <v>105</v>
      </c>
      <c r="AKM39" s="120" t="s">
        <v>105</v>
      </c>
      <c r="AKN39" s="120" t="s">
        <v>105</v>
      </c>
      <c r="AKO39" s="120" t="s">
        <v>105</v>
      </c>
      <c r="AKP39" s="120" t="s">
        <v>105</v>
      </c>
      <c r="AKQ39" s="120" t="s">
        <v>105</v>
      </c>
      <c r="AKR39" s="120" t="s">
        <v>105</v>
      </c>
      <c r="AKS39" s="120" t="s">
        <v>105</v>
      </c>
      <c r="AKT39" s="120" t="s">
        <v>105</v>
      </c>
      <c r="AKU39" s="120" t="s">
        <v>105</v>
      </c>
      <c r="AKV39" s="120" t="s">
        <v>105</v>
      </c>
      <c r="AKW39" s="120" t="s">
        <v>105</v>
      </c>
      <c r="AKX39" s="120" t="s">
        <v>105</v>
      </c>
      <c r="AKY39" s="120" t="s">
        <v>105</v>
      </c>
      <c r="AKZ39" s="120" t="s">
        <v>105</v>
      </c>
      <c r="ALA39" s="120" t="s">
        <v>105</v>
      </c>
      <c r="ALB39" s="120" t="s">
        <v>105</v>
      </c>
      <c r="ALC39" s="120" t="s">
        <v>105</v>
      </c>
      <c r="ALD39" s="120" t="s">
        <v>105</v>
      </c>
      <c r="ALE39" s="120" t="s">
        <v>105</v>
      </c>
      <c r="ALF39" s="120" t="s">
        <v>105</v>
      </c>
      <c r="ALG39" s="120" t="s">
        <v>105</v>
      </c>
      <c r="ALH39" s="120" t="s">
        <v>105</v>
      </c>
      <c r="ALI39" s="120" t="s">
        <v>105</v>
      </c>
      <c r="ALJ39" s="120" t="s">
        <v>105</v>
      </c>
      <c r="ALK39" s="120" t="s">
        <v>105</v>
      </c>
      <c r="ALL39" s="120" t="s">
        <v>105</v>
      </c>
      <c r="ALM39" s="120" t="s">
        <v>105</v>
      </c>
      <c r="ALN39" s="120"/>
    </row>
    <row r="40" spans="1:1002" hidden="1">
      <c r="A40" s="119">
        <v>39</v>
      </c>
      <c r="B40" s="120">
        <v>0.22970444576963206</v>
      </c>
      <c r="C40" s="120">
        <v>0.22923854595330215</v>
      </c>
      <c r="D40" s="120">
        <v>0.22923864193701279</v>
      </c>
      <c r="E40" s="120">
        <v>0.22877201593526444</v>
      </c>
      <c r="F40" s="120">
        <v>0.22877211017970306</v>
      </c>
      <c r="G40" s="120">
        <v>0.22830475675769121</v>
      </c>
      <c r="H40" s="120">
        <v>0.22830484928693423</v>
      </c>
      <c r="I40" s="120">
        <v>0.22783676721263005</v>
      </c>
      <c r="J40" s="120">
        <v>0.22783685805054443</v>
      </c>
      <c r="K40" s="120">
        <v>0.22736804609482633</v>
      </c>
      <c r="L40" s="120">
        <v>0.22736813526506783</v>
      </c>
      <c r="M40" s="120">
        <v>0.22689859220181358</v>
      </c>
      <c r="N40" s="120">
        <v>0.22689867972782765</v>
      </c>
      <c r="O40" s="120">
        <v>0.22642840433400982</v>
      </c>
      <c r="P40" s="120">
        <v>0.22642849023903233</v>
      </c>
      <c r="Q40" s="120">
        <v>0.22595748129481197</v>
      </c>
      <c r="R40" s="120">
        <v>0.22595756560186861</v>
      </c>
      <c r="S40" s="120">
        <v>0.2254858218906933</v>
      </c>
      <c r="T40" s="120">
        <v>0.22548590462260115</v>
      </c>
      <c r="U40" s="120">
        <v>0.22501342493130225</v>
      </c>
      <c r="V40" s="120">
        <v>0.22501350611066986</v>
      </c>
      <c r="W40" s="120">
        <v>0.22454028922956384</v>
      </c>
      <c r="X40" s="120">
        <v>0.22454036887879059</v>
      </c>
      <c r="Y40" s="120">
        <v>0.22406641360177904</v>
      </c>
      <c r="Z40" s="120">
        <v>0.22406649174305665</v>
      </c>
      <c r="AA40" s="120">
        <v>0.22359179686773059</v>
      </c>
      <c r="AB40" s="120">
        <v>0.22359187352304255</v>
      </c>
      <c r="AC40" s="120">
        <v>0.22311643785078569</v>
      </c>
      <c r="AD40" s="120">
        <v>0.22311651304190938</v>
      </c>
      <c r="AE40" s="120">
        <v>0.22264033537800529</v>
      </c>
      <c r="AF40" s="120">
        <v>0.22264040912651034</v>
      </c>
      <c r="AG40" s="120">
        <v>0.22216348828024987</v>
      </c>
      <c r="AH40" s="120">
        <v>0.22216356060749987</v>
      </c>
      <c r="AI40" s="120">
        <v>0.22168589539229072</v>
      </c>
      <c r="AJ40" s="120">
        <v>0.22168596631944298</v>
      </c>
      <c r="AK40" s="120">
        <v>0.22120755555292057</v>
      </c>
      <c r="AL40" s="120">
        <v>0.22120762510092715</v>
      </c>
      <c r="AM40" s="120">
        <v>0.22072846760506792</v>
      </c>
      <c r="AN40" s="120">
        <v>0.22072853579467672</v>
      </c>
      <c r="AO40" s="120">
        <v>0.22024863039591183</v>
      </c>
      <c r="AP40" s="120">
        <v>0.22024869724766516</v>
      </c>
      <c r="AQ40" s="120">
        <v>0.21976804277699843</v>
      </c>
      <c r="AR40" s="120">
        <v>0.21976810831123547</v>
      </c>
      <c r="AS40" s="120">
        <v>0.21928670360435853</v>
      </c>
      <c r="AT40" s="120">
        <v>0.21928676784121526</v>
      </c>
      <c r="AU40" s="120">
        <v>0.21880461173863119</v>
      </c>
      <c r="AV40" s="120">
        <v>0.21880467469803977</v>
      </c>
      <c r="AW40" s="120">
        <v>0.21832176604518219</v>
      </c>
      <c r="AX40" s="120">
        <v>0.21832182774687311</v>
      </c>
      <c r="AY40" s="120">
        <v>0.21783816539423007</v>
      </c>
      <c r="AZ40" s="120">
        <v>0.21783822585773305</v>
      </c>
      <c r="BA40" s="120">
        <v>0.21735380866097345</v>
      </c>
      <c r="BB40" s="120">
        <v>0.21735386790561567</v>
      </c>
      <c r="BC40" s="120">
        <v>0.21686869472571546</v>
      </c>
      <c r="BD40" s="120">
        <v>0.21686875277062495</v>
      </c>
      <c r="BE40" s="120">
        <v>0.21638282247399748</v>
      </c>
      <c r="BF40" s="120">
        <v>0.2163828793381011</v>
      </c>
      <c r="BG40" s="120">
        <v>0.21589619079672781</v>
      </c>
      <c r="BH40" s="120">
        <v>0.21589624649875444</v>
      </c>
      <c r="BI40" s="120">
        <v>0.21540879859031803</v>
      </c>
      <c r="BJ40" s="120">
        <v>0.21540885314879712</v>
      </c>
      <c r="BK40" s="120">
        <v>0.2149206447568173</v>
      </c>
      <c r="BL40" s="120">
        <v>0.21492069819008125</v>
      </c>
      <c r="BM40" s="120">
        <v>0.21443172820405151</v>
      </c>
      <c r="BN40" s="120">
        <v>0.21443178053023473</v>
      </c>
      <c r="BO40" s="120">
        <v>0.21394204784576179</v>
      </c>
      <c r="BP40" s="120">
        <v>0.21394209908280298</v>
      </c>
      <c r="BQ40" s="120">
        <v>0.21345160260174881</v>
      </c>
      <c r="BR40" s="120">
        <v>0.2134516527673902</v>
      </c>
      <c r="BS40" s="120">
        <v>0.2129603913980157</v>
      </c>
      <c r="BT40" s="120">
        <v>0.21296044050980475</v>
      </c>
      <c r="BU40" s="120">
        <v>0.21246841316691484</v>
      </c>
      <c r="BV40" s="120">
        <v>0.21246846124220448</v>
      </c>
      <c r="BW40" s="120">
        <v>0.21197566684729752</v>
      </c>
      <c r="BX40" s="120">
        <v>0.21197571390324729</v>
      </c>
      <c r="BY40" s="120">
        <v>0.21148215138466347</v>
      </c>
      <c r="BZ40" s="120">
        <v>0.21148219743823993</v>
      </c>
      <c r="CA40" s="120">
        <v>0.21098786573131509</v>
      </c>
      <c r="CB40" s="120">
        <v>0.2109879107992928</v>
      </c>
      <c r="CC40" s="120">
        <v>0.21049280884651433</v>
      </c>
      <c r="CD40" s="120">
        <v>0.21049285294547643</v>
      </c>
      <c r="CE40" s="120">
        <v>0.20999697969663755</v>
      </c>
      <c r="CF40" s="120">
        <v>0.20999702284297672</v>
      </c>
      <c r="CG40" s="120">
        <v>0.20950037725533915</v>
      </c>
      <c r="CH40" s="120">
        <v>0.20950041946525902</v>
      </c>
      <c r="CI40" s="120">
        <v>0.20900300050371307</v>
      </c>
      <c r="CJ40" s="120">
        <v>0.20900304179322751</v>
      </c>
      <c r="CK40" s="120">
        <v>0.20850484843045727</v>
      </c>
      <c r="CL40" s="120">
        <v>0.20850488881539253</v>
      </c>
      <c r="CM40" s="120">
        <v>0.20800592003204285</v>
      </c>
      <c r="CN40" s="120">
        <v>0.20800595952803813</v>
      </c>
      <c r="CO40" s="120">
        <v>0.20750621431288346</v>
      </c>
      <c r="CP40" s="120">
        <v>0.20750625293539193</v>
      </c>
      <c r="CQ40" s="120">
        <v>0.2070057302855092</v>
      </c>
      <c r="CR40" s="120">
        <v>0.20700576804979795</v>
      </c>
      <c r="CS40" s="120">
        <v>0.20650446697074093</v>
      </c>
      <c r="CT40" s="120">
        <v>0.20650450389189318</v>
      </c>
      <c r="CU40" s="120">
        <v>0.20600242339786959</v>
      </c>
      <c r="CV40" s="120">
        <v>0.206002459490784</v>
      </c>
      <c r="CW40" s="120">
        <v>0.20549959860483527</v>
      </c>
      <c r="CX40" s="120">
        <v>0.2054996338842292</v>
      </c>
      <c r="CY40" s="120">
        <v>0.20499599163841292</v>
      </c>
      <c r="CZ40" s="120">
        <v>0.20499602611882101</v>
      </c>
      <c r="DA40" s="120">
        <v>0.2044916015543975</v>
      </c>
      <c r="DB40" s="120">
        <v>0.20449163525017333</v>
      </c>
      <c r="DC40" s="120">
        <v>0.20398642741779269</v>
      </c>
      <c r="DD40" s="120">
        <v>0.20398646034311047</v>
      </c>
      <c r="DE40" s="120">
        <v>0.20348046830300401</v>
      </c>
      <c r="DF40" s="120">
        <v>0.20348050047185878</v>
      </c>
      <c r="DG40" s="120">
        <v>0.20297372329403227</v>
      </c>
      <c r="DH40" s="120">
        <v>0.20297375472024093</v>
      </c>
      <c r="DI40" s="120">
        <v>0.20246619148467263</v>
      </c>
      <c r="DJ40" s="120">
        <v>0.20246622218187554</v>
      </c>
      <c r="DK40" s="120">
        <v>0.20195787197871509</v>
      </c>
      <c r="DL40" s="120">
        <v>0.20195790196037655</v>
      </c>
      <c r="DM40" s="120">
        <v>0.20144876389014771</v>
      </c>
      <c r="DN40" s="120">
        <v>0.20144879316955663</v>
      </c>
      <c r="DO40" s="120">
        <v>0.20093886634336328</v>
      </c>
      <c r="DP40" s="120">
        <v>0.20093889493363479</v>
      </c>
      <c r="DQ40" s="120">
        <v>0.20042817847337022</v>
      </c>
      <c r="DR40" s="120">
        <v>0.20042820638744685</v>
      </c>
      <c r="DS40" s="120">
        <v>0.19991669942600571</v>
      </c>
      <c r="DT40" s="120">
        <v>0.19991672667665747</v>
      </c>
      <c r="DU40" s="120">
        <v>0.19940442835815039</v>
      </c>
      <c r="DV40" s="120">
        <v>0.19940445495797635</v>
      </c>
      <c r="DW40" s="120">
        <v>0.19889136443794908</v>
      </c>
      <c r="DX40" s="120">
        <v>0.19889139039937959</v>
      </c>
      <c r="DY40" s="120">
        <v>0.19837750684503394</v>
      </c>
      <c r="DZ40" s="120">
        <v>0.19837753218032961</v>
      </c>
      <c r="EA40" s="120">
        <v>0.19786285477075011</v>
      </c>
      <c r="EB40" s="120">
        <v>0.19786287949200371</v>
      </c>
      <c r="EC40" s="120">
        <v>0.19734740741838494</v>
      </c>
      <c r="ED40" s="120">
        <v>0.19734743153752346</v>
      </c>
      <c r="EE40" s="120">
        <v>0.19683116400340181</v>
      </c>
      <c r="EF40" s="120">
        <v>0.19683118753218606</v>
      </c>
      <c r="EG40" s="120">
        <v>0.19631412375367543</v>
      </c>
      <c r="EH40" s="120">
        <v>0.1963141467037024</v>
      </c>
      <c r="EI40" s="120">
        <v>0.19579628590973353</v>
      </c>
      <c r="EJ40" s="120">
        <v>0.19579630829243644</v>
      </c>
      <c r="EK40" s="120">
        <v>0.19527764972499922</v>
      </c>
      <c r="EL40" s="120">
        <v>0.19527767155164938</v>
      </c>
      <c r="EM40" s="120">
        <v>0.19475821446603836</v>
      </c>
      <c r="EN40" s="120">
        <v>0.19475823574774648</v>
      </c>
      <c r="EO40" s="120">
        <v>0.19423797941281157</v>
      </c>
      <c r="EP40" s="120">
        <v>0.1942380001605275</v>
      </c>
      <c r="EQ40" s="120">
        <v>0.19371694385892779</v>
      </c>
      <c r="ER40" s="120">
        <v>0.19371696408344333</v>
      </c>
      <c r="ES40" s="120">
        <v>0.19319510711190316</v>
      </c>
      <c r="ET40" s="120">
        <v>0.19319512682385237</v>
      </c>
      <c r="EU40" s="120">
        <v>0.19267246849342387</v>
      </c>
      <c r="EV40" s="120">
        <v>0.19267248770328477</v>
      </c>
      <c r="EW40" s="120">
        <v>0.19214902733961245</v>
      </c>
      <c r="EX40" s="120">
        <v>0.19214904605770733</v>
      </c>
      <c r="EY40" s="120">
        <v>0.1916247830012979</v>
      </c>
      <c r="EZ40" s="120">
        <v>0.19162480123779504</v>
      </c>
      <c r="FA40" s="120">
        <v>0.19109973484429019</v>
      </c>
      <c r="FB40" s="120">
        <v>0.19109975260920506</v>
      </c>
      <c r="FC40" s="120">
        <v>0.19057388224965835</v>
      </c>
      <c r="FD40" s="120">
        <v>0.19057389955285509</v>
      </c>
      <c r="FE40" s="120">
        <v>0.19004722461401408</v>
      </c>
      <c r="FF40" s="120">
        <v>0.19004724146520607</v>
      </c>
      <c r="FG40" s="120">
        <v>0.18951976134979828</v>
      </c>
      <c r="FH40" s="120">
        <v>0.18951977775854964</v>
      </c>
      <c r="FI40" s="120">
        <v>0.18899149188557157</v>
      </c>
      <c r="FJ40" s="120">
        <v>0.18899150786129845</v>
      </c>
      <c r="FK40" s="120">
        <v>0.18846241566631106</v>
      </c>
      <c r="FL40" s="120">
        <v>0.18846243121828268</v>
      </c>
      <c r="FM40" s="120">
        <v>0.18793253215370878</v>
      </c>
      <c r="FN40" s="120">
        <v>0.1879325472910493</v>
      </c>
      <c r="FO40" s="120">
        <v>0.18740184082647879</v>
      </c>
      <c r="FP40" s="120">
        <v>0.18740185555816691</v>
      </c>
      <c r="FQ40" s="120">
        <v>0.18687034118066254</v>
      </c>
      <c r="FR40" s="120">
        <v>0.18687035551553466</v>
      </c>
      <c r="FS40" s="120">
        <v>0.18633803272994609</v>
      </c>
      <c r="FT40" s="120">
        <v>0.18633804667669682</v>
      </c>
      <c r="FU40" s="120">
        <v>0.18580491500597587</v>
      </c>
      <c r="FV40" s="120">
        <v>0.18580492857315881</v>
      </c>
      <c r="FW40" s="120">
        <v>0.18527098755868376</v>
      </c>
      <c r="FX40" s="120">
        <v>0.18527100075471345</v>
      </c>
      <c r="FY40" s="120">
        <v>0.18473624995661345</v>
      </c>
      <c r="FZ40" s="120">
        <v>0.18473626278976607</v>
      </c>
      <c r="GA40" s="120">
        <v>0.18420070178725456</v>
      </c>
      <c r="GB40" s="120">
        <v>0.18420071426566967</v>
      </c>
      <c r="GC40" s="120">
        <v>0.18366434265737938</v>
      </c>
      <c r="GD40" s="120">
        <v>0.18366435478906082</v>
      </c>
      <c r="GE40" s="120">
        <v>0.18312717219338664</v>
      </c>
      <c r="GF40" s="120">
        <v>0.18312718398620412</v>
      </c>
      <c r="GG40" s="120">
        <v>0.18258919004164947</v>
      </c>
      <c r="GH40" s="120">
        <v>0.18258920150333943</v>
      </c>
      <c r="GI40" s="120">
        <v>0.18205039586886801</v>
      </c>
      <c r="GJ40" s="120">
        <v>0.18205040700703523</v>
      </c>
      <c r="GK40" s="120">
        <v>0.18151078936242837</v>
      </c>
      <c r="GL40" s="120">
        <v>0.1815108001845481</v>
      </c>
      <c r="GM40" s="120">
        <v>0.18097037023076701</v>
      </c>
      <c r="GN40" s="120">
        <v>0.18097038074418392</v>
      </c>
      <c r="GO40" s="120">
        <v>0.18042913820373904</v>
      </c>
      <c r="GP40" s="120">
        <v>0.18042914841567112</v>
      </c>
      <c r="GQ40" s="120">
        <v>0.17988709303299424</v>
      </c>
      <c r="GR40" s="120">
        <v>0.17988710295053159</v>
      </c>
      <c r="GS40" s="120">
        <v>0.17934423449235631</v>
      </c>
      <c r="GT40" s="120">
        <v>0.1793442441224653</v>
      </c>
      <c r="GU40" s="120">
        <v>0.17880056237821015</v>
      </c>
      <c r="GV40" s="120">
        <v>0.17880057172773195</v>
      </c>
      <c r="GW40" s="120">
        <v>0.17825607650989309</v>
      </c>
      <c r="GX40" s="120">
        <v>0.17825608558554726</v>
      </c>
      <c r="GY40" s="120">
        <v>0.17771077673009356</v>
      </c>
      <c r="GZ40" s="120">
        <v>0.17771078553847774</v>
      </c>
      <c r="HA40" s="120">
        <v>0.17716466290525346</v>
      </c>
      <c r="HB40" s="120">
        <v>0.17716467145284509</v>
      </c>
      <c r="HC40" s="120">
        <v>0.17661773492597996</v>
      </c>
      <c r="HD40" s="120">
        <v>0.17661774321913784</v>
      </c>
      <c r="HE40" s="120">
        <v>0.17606999270745949</v>
      </c>
      <c r="HF40" s="120">
        <v>0.17607000075242535</v>
      </c>
      <c r="HG40" s="120">
        <v>0.17552143618988147</v>
      </c>
      <c r="HH40" s="120">
        <v>0.17552144399278066</v>
      </c>
      <c r="HI40" s="120">
        <v>0.17497206533886572</v>
      </c>
      <c r="HJ40" s="120">
        <v>0.17497207290570907</v>
      </c>
      <c r="HK40" s="120">
        <v>0.17442188014589852</v>
      </c>
      <c r="HL40" s="120">
        <v>0.17442188748258305</v>
      </c>
      <c r="HM40" s="120">
        <v>0.1738708806287729</v>
      </c>
      <c r="HN40" s="120">
        <v>0.17387088774108347</v>
      </c>
      <c r="HO40" s="120">
        <v>0.17331906683203807</v>
      </c>
      <c r="HP40" s="120">
        <v>0.17331907372564867</v>
      </c>
      <c r="HQ40" s="120">
        <v>0.17276643882745238</v>
      </c>
      <c r="HR40" s="120">
        <v>0.17276644550792758</v>
      </c>
      <c r="HS40" s="120">
        <v>0.17221299671444704</v>
      </c>
      <c r="HT40" s="120">
        <v>0.17221300318724322</v>
      </c>
      <c r="HU40" s="120">
        <v>0.17165874062059241</v>
      </c>
      <c r="HV40" s="120">
        <v>0.17165874689105928</v>
      </c>
      <c r="HW40" s="120">
        <v>0.17110367070207644</v>
      </c>
      <c r="HX40" s="120">
        <v>0.17110367677545738</v>
      </c>
      <c r="HY40" s="120">
        <v>0.17054778714418437</v>
      </c>
      <c r="HZ40" s="120">
        <v>0.17054779302561882</v>
      </c>
      <c r="IA40" s="120">
        <v>0.16999109016179045</v>
      </c>
      <c r="IB40" s="120">
        <v>0.16999109585631494</v>
      </c>
      <c r="IC40" s="120">
        <v>0.16943357999985456</v>
      </c>
      <c r="ID40" s="120">
        <v>0.16943358551240351</v>
      </c>
      <c r="IE40" s="120">
        <v>0.16887525693392677</v>
      </c>
      <c r="IF40" s="120">
        <v>0.16887526226933508</v>
      </c>
      <c r="IG40" s="120">
        <v>0.16831612127066087</v>
      </c>
      <c r="IH40" s="120">
        <v>0.16831612643366345</v>
      </c>
      <c r="II40" s="120">
        <v>0.16775617334833218</v>
      </c>
      <c r="IJ40" s="120">
        <v>0.16775617834356693</v>
      </c>
      <c r="IK40" s="120">
        <v>0.16719541353736778</v>
      </c>
      <c r="IL40" s="120">
        <v>0.16719541836937565</v>
      </c>
      <c r="IM40" s="120">
        <v>0.16663384224087999</v>
      </c>
      <c r="IN40" s="120">
        <v>0.16663384691410646</v>
      </c>
      <c r="IO40" s="120">
        <v>0.16607145989521166</v>
      </c>
      <c r="IP40" s="120">
        <v>0.16607146441400905</v>
      </c>
      <c r="IQ40" s="120">
        <v>0.16550826697048748</v>
      </c>
      <c r="IR40" s="120">
        <v>0.16550827133911464</v>
      </c>
      <c r="IS40" s="120">
        <v>0.16494426397117393</v>
      </c>
      <c r="IT40" s="120">
        <v>0.16494426819379895</v>
      </c>
      <c r="IU40" s="120">
        <v>0.16437945143664806</v>
      </c>
      <c r="IV40" s="120">
        <v>0.16437945551734925</v>
      </c>
      <c r="IW40" s="120">
        <v>0.1638138299417749</v>
      </c>
      <c r="IX40" s="120">
        <v>0.16381383388454118</v>
      </c>
      <c r="IY40" s="120">
        <v>0.16324740009749275</v>
      </c>
      <c r="IZ40" s="120">
        <v>0.16324740390622597</v>
      </c>
      <c r="JA40" s="120">
        <v>0.1626801625514081</v>
      </c>
      <c r="JB40" s="120">
        <v>0.16268016622992357</v>
      </c>
      <c r="JC40" s="120">
        <v>0.16211211798839911</v>
      </c>
      <c r="JD40" s="120">
        <v>0.16211212154042731</v>
      </c>
      <c r="JE40" s="120">
        <v>0.16154326713122802</v>
      </c>
      <c r="JF40" s="120">
        <v>0.16154327056041562</v>
      </c>
      <c r="JG40" s="120">
        <v>0.16097361074116248</v>
      </c>
      <c r="JH40" s="120">
        <v>0.16097361405107419</v>
      </c>
      <c r="JI40" s="120">
        <v>0.16040314961860791</v>
      </c>
      <c r="JJ40" s="120">
        <v>0.16040315281272682</v>
      </c>
      <c r="JK40" s="120">
        <v>0.15983188460374695</v>
      </c>
      <c r="JL40" s="120">
        <v>0.15983188768547602</v>
      </c>
      <c r="JM40" s="120">
        <v>0.15925981657719035</v>
      </c>
      <c r="JN40" s="120">
        <v>0.15925981954985408</v>
      </c>
      <c r="JO40" s="120">
        <v>0.15868694646063605</v>
      </c>
      <c r="JP40" s="120">
        <v>0.15868694932748154</v>
      </c>
      <c r="JQ40" s="120">
        <v>0.15811327521753984</v>
      </c>
      <c r="JR40" s="120">
        <v>0.15811327798173758</v>
      </c>
      <c r="JS40" s="120">
        <v>0.15753880385379562</v>
      </c>
      <c r="JT40" s="120">
        <v>0.15753880651844132</v>
      </c>
      <c r="JU40" s="120">
        <v>0.15696353341842453</v>
      </c>
      <c r="JV40" s="120">
        <v>0.15696353598654017</v>
      </c>
      <c r="JW40" s="120">
        <v>0.15638746500427647</v>
      </c>
      <c r="JX40" s="120">
        <v>0.15638746747881133</v>
      </c>
      <c r="JY40" s="120">
        <v>0.15581059974874079</v>
      </c>
      <c r="JZ40" s="120">
        <v>0.15581060213257275</v>
      </c>
      <c r="KA40" s="120">
        <v>0.15523293883446765</v>
      </c>
      <c r="KB40" s="120">
        <v>0.15523294113040423</v>
      </c>
      <c r="KC40" s="120">
        <v>0.15465448349010152</v>
      </c>
      <c r="KD40" s="120">
        <v>0.15465448570088103</v>
      </c>
      <c r="KE40" s="120">
        <v>0.15407523499102416</v>
      </c>
      <c r="KF40" s="120">
        <v>0.15407523711931731</v>
      </c>
      <c r="KG40" s="120">
        <v>0.15349519466010972</v>
      </c>
      <c r="KH40" s="120">
        <v>0.15349519670852052</v>
      </c>
      <c r="KI40" s="120">
        <v>0.15291436386849069</v>
      </c>
      <c r="KJ40" s="120">
        <v>0.15291436583955759</v>
      </c>
      <c r="KK40" s="120">
        <v>0.15233274403633584</v>
      </c>
      <c r="KL40" s="120">
        <v>0.15233274593253276</v>
      </c>
      <c r="KM40" s="120">
        <v>0.15175033663363935</v>
      </c>
      <c r="KN40" s="120">
        <v>0.15175033845737723</v>
      </c>
      <c r="KO40" s="120">
        <v>0.1511671431810224</v>
      </c>
      <c r="KP40" s="120">
        <v>0.15116714493464978</v>
      </c>
      <c r="KQ40" s="120">
        <v>0.1505831652505463</v>
      </c>
      <c r="KR40" s="120">
        <v>0.15058316693635077</v>
      </c>
      <c r="KS40" s="120">
        <v>0.14999840446653726</v>
      </c>
      <c r="KT40" s="120">
        <v>0.14999840608674728</v>
      </c>
      <c r="KU40" s="120">
        <v>0.14941286250642624</v>
      </c>
      <c r="KV40" s="120">
        <v>0.14941286406321044</v>
      </c>
      <c r="KW40" s="120">
        <v>0.14882654110159763</v>
      </c>
      <c r="KX40" s="120">
        <v>0.1488265425970674</v>
      </c>
      <c r="KY40" s="120">
        <v>0.1482394420382529</v>
      </c>
      <c r="KZ40" s="120">
        <v>0.14823944347446349</v>
      </c>
      <c r="LA40" s="120">
        <v>0.14765156715828831</v>
      </c>
      <c r="LB40" s="120">
        <v>0.14765156853723888</v>
      </c>
      <c r="LC40" s="120">
        <v>0.1470629183601822</v>
      </c>
      <c r="LD40" s="120">
        <v>0.14706291968381832</v>
      </c>
      <c r="LE40" s="120">
        <v>0.14647349759990036</v>
      </c>
      <c r="LF40" s="120">
        <v>0.14647349887011285</v>
      </c>
      <c r="LG40" s="120">
        <v>0.14588330689180956</v>
      </c>
      <c r="LH40" s="120">
        <v>0.14588330811043831</v>
      </c>
      <c r="LI40" s="120">
        <v>0.14529234830961058</v>
      </c>
      <c r="LJ40" s="120">
        <v>0.14529234947844394</v>
      </c>
      <c r="LK40" s="120">
        <v>0.1447006239872807</v>
      </c>
      <c r="LL40" s="120">
        <v>0.14470062510805665</v>
      </c>
      <c r="LM40" s="120">
        <v>0.14410813612003284</v>
      </c>
      <c r="LN40" s="120">
        <v>0.14410813719443991</v>
      </c>
      <c r="LO40" s="120">
        <v>0.14351488696528747</v>
      </c>
      <c r="LP40" s="120">
        <v>0.14351488799496642</v>
      </c>
      <c r="LQ40" s="120">
        <v>0.14292087884366128</v>
      </c>
      <c r="LR40" s="120">
        <v>0.14292087983020574</v>
      </c>
      <c r="LS40" s="120">
        <v>0.14232611413996873</v>
      </c>
      <c r="LT40" s="120">
        <v>0.14232611508492571</v>
      </c>
      <c r="LU40" s="120">
        <v>0.14173059530423923</v>
      </c>
      <c r="LV40" s="120">
        <v>0.14173059620911113</v>
      </c>
      <c r="LW40" s="120">
        <v>0.1411343248527501</v>
      </c>
      <c r="LX40" s="120">
        <v>0.14113432571899442</v>
      </c>
      <c r="LY40" s="120">
        <v>0.14053730536907433</v>
      </c>
      <c r="LZ40" s="120">
        <v>0.14053730619810564</v>
      </c>
      <c r="MA40" s="120">
        <v>0.13993953950514471</v>
      </c>
      <c r="MB40" s="120">
        <v>0.13993954029833583</v>
      </c>
      <c r="MC40" s="120">
        <v>0.13934102998233372</v>
      </c>
      <c r="MD40" s="120">
        <v>0.13934103074101525</v>
      </c>
      <c r="ME40" s="120">
        <v>0.13874177959254985</v>
      </c>
      <c r="MF40" s="120">
        <v>0.13874178031801182</v>
      </c>
      <c r="MG40" s="120">
        <v>0.13814179119934819</v>
      </c>
      <c r="MH40" s="120">
        <v>0.13814179189284231</v>
      </c>
      <c r="MI40" s="120">
        <v>0.13754106773906261</v>
      </c>
      <c r="MJ40" s="120">
        <v>0.13754106840180083</v>
      </c>
      <c r="MK40" s="120">
        <v>0.13693961222194936</v>
      </c>
      <c r="ML40" s="120">
        <v>0.13693961285510625</v>
      </c>
      <c r="MM40" s="120">
        <v>0.13633742773335211</v>
      </c>
      <c r="MN40" s="120">
        <v>0.13633742833806489</v>
      </c>
      <c r="MO40" s="120">
        <v>0.13573451743488071</v>
      </c>
      <c r="MP40" s="120">
        <v>0.13573451801225156</v>
      </c>
      <c r="MQ40" s="120">
        <v>0.13513088456561195</v>
      </c>
      <c r="MR40" s="120">
        <v>0.13513088511670723</v>
      </c>
      <c r="MS40" s="120">
        <v>0.13452653244330454</v>
      </c>
      <c r="MT40" s="120">
        <v>0.13452653296915601</v>
      </c>
      <c r="MU40" s="120">
        <v>0.13392146446563333</v>
      </c>
      <c r="MV40" s="120">
        <v>0.13392146496724017</v>
      </c>
      <c r="MW40" s="120">
        <v>0.1333156841114434</v>
      </c>
      <c r="MX40" s="120">
        <v>0.13331568458977172</v>
      </c>
      <c r="MY40" s="120">
        <v>0.13270919494202219</v>
      </c>
      <c r="MZ40" s="120">
        <v>0.13270919539800582</v>
      </c>
      <c r="NA40" s="120">
        <v>0.13210200060238853</v>
      </c>
      <c r="NB40" s="120">
        <v>0.13210200103693093</v>
      </c>
      <c r="NC40" s="120">
        <v>0.1314941048226049</v>
      </c>
      <c r="ND40" s="120">
        <v>0.13149410523657915</v>
      </c>
      <c r="NE40" s="120">
        <v>0.13088551141910559</v>
      </c>
      <c r="NF40" s="120">
        <v>0.13088551181335503</v>
      </c>
      <c r="NG40" s="120">
        <v>0.13027622429604774</v>
      </c>
      <c r="NH40" s="120">
        <v>0.13027622467138711</v>
      </c>
      <c r="NI40" s="120">
        <v>0.12966624744667965</v>
      </c>
      <c r="NJ40" s="120">
        <v>0.12966624780389557</v>
      </c>
      <c r="NK40" s="120">
        <v>0.12905558495473163</v>
      </c>
      <c r="NL40" s="120">
        <v>0.12905558529458366</v>
      </c>
      <c r="NM40" s="120">
        <v>0.12844424099582741</v>
      </c>
      <c r="NN40" s="120">
        <v>0.1284442413190485</v>
      </c>
      <c r="NO40" s="120">
        <v>0.12783221983891518</v>
      </c>
      <c r="NP40" s="120">
        <v>0.12783222014621315</v>
      </c>
      <c r="NQ40" s="120">
        <v>0.12721952584772181</v>
      </c>
      <c r="NR40" s="120">
        <v>0.12721952613977788</v>
      </c>
      <c r="NS40" s="120">
        <v>0.12660616348222667</v>
      </c>
      <c r="NT40" s="120">
        <v>0.12660616375969871</v>
      </c>
      <c r="NU40" s="120">
        <v>0.12599213730015935</v>
      </c>
      <c r="NV40" s="120">
        <v>0.12599213756368177</v>
      </c>
      <c r="NW40" s="120">
        <v>0.1253774519585184</v>
      </c>
      <c r="NX40" s="120">
        <v>0.12537745220870206</v>
      </c>
      <c r="NY40" s="120">
        <v>0.12476211221511331</v>
      </c>
      <c r="NZ40" s="120">
        <v>0.12476211245254648</v>
      </c>
      <c r="OA40" s="120">
        <v>0.12414612293012864</v>
      </c>
      <c r="OB40" s="120">
        <v>0.12414612315537824</v>
      </c>
      <c r="OC40" s="120">
        <v>0.12352948906771193</v>
      </c>
      <c r="OD40" s="120">
        <v>0.12352948928132326</v>
      </c>
      <c r="OE40" s="120">
        <v>0.12291221569758468</v>
      </c>
      <c r="OF40" s="120">
        <v>0.12291221590008321</v>
      </c>
      <c r="OG40" s="120">
        <v>0.12229430799667838</v>
      </c>
      <c r="OH40" s="120">
        <v>0.12229430818856883</v>
      </c>
      <c r="OI40" s="120">
        <v>0.12167577125079239</v>
      </c>
      <c r="OJ40" s="120">
        <v>0.12167577143256086</v>
      </c>
      <c r="OK40" s="120">
        <v>0.12105661085627924</v>
      </c>
      <c r="OL40" s="120">
        <v>0.12105661102839246</v>
      </c>
      <c r="OM40" s="120">
        <v>0.12043683232175177</v>
      </c>
      <c r="ON40" s="120">
        <v>0.12043683248465893</v>
      </c>
      <c r="OO40" s="120">
        <v>0.11981644126981854</v>
      </c>
      <c r="OP40" s="120">
        <v>0.11981644142395081</v>
      </c>
      <c r="OQ40" s="120">
        <v>0.11919544343884196</v>
      </c>
      <c r="OR40" s="120">
        <v>0.11919544358461358</v>
      </c>
      <c r="OS40" s="120">
        <v>0.11857384468472412</v>
      </c>
      <c r="OT40" s="120">
        <v>0.11857384482253232</v>
      </c>
      <c r="OU40" s="120">
        <v>0.11795165098271784</v>
      </c>
      <c r="OV40" s="120">
        <v>0.11795165111294473</v>
      </c>
      <c r="OW40" s="120">
        <v>0.11732886842926567</v>
      </c>
      <c r="OX40" s="120">
        <v>0.11732886855227712</v>
      </c>
      <c r="OY40" s="120">
        <v>0.11670550324386371</v>
      </c>
      <c r="OZ40" s="120">
        <v>0.11670550336001111</v>
      </c>
      <c r="PA40" s="120">
        <v>0.1160815617709548</v>
      </c>
      <c r="PB40" s="120">
        <v>0.11608156188057482</v>
      </c>
      <c r="PC40" s="120">
        <v>0.11545705048184812</v>
      </c>
      <c r="PD40" s="120">
        <v>0.11545705058526318</v>
      </c>
      <c r="PE40" s="120">
        <v>0.11483197597666693</v>
      </c>
      <c r="PF40" s="120">
        <v>0.11483197607418605</v>
      </c>
      <c r="PG40" s="120">
        <v>0.11420634498632525</v>
      </c>
      <c r="PH40" s="120">
        <v>0.11420634507824443</v>
      </c>
      <c r="PI40" s="120">
        <v>0.11358016437453292</v>
      </c>
      <c r="PJ40" s="120">
        <v>0.11358016446113564</v>
      </c>
      <c r="PK40" s="120">
        <v>0.11295344113982976</v>
      </c>
      <c r="PL40" s="120">
        <v>0.11295344122138692</v>
      </c>
      <c r="PM40" s="120">
        <v>0.11232618241764931</v>
      </c>
      <c r="PN40" s="120">
        <v>0.11232618249442022</v>
      </c>
      <c r="PO40" s="120">
        <v>0.11169839548241234</v>
      </c>
      <c r="PP40" s="120">
        <v>0.11169839555464479</v>
      </c>
      <c r="PQ40" s="120">
        <v>0.11107008774965056</v>
      </c>
      <c r="PR40" s="120">
        <v>0.11107008781758146</v>
      </c>
      <c r="PS40" s="120">
        <v>0.11044126677816178</v>
      </c>
      <c r="PT40" s="120">
        <v>0.11044126684201765</v>
      </c>
      <c r="PU40" s="120">
        <v>0.10981194027219426</v>
      </c>
      <c r="PV40" s="120">
        <v>0.10981194033219092</v>
      </c>
      <c r="PW40" s="120">
        <v>0.10918211608366428</v>
      </c>
      <c r="PX40" s="120">
        <v>0.10918211614000831</v>
      </c>
      <c r="PY40" s="120">
        <v>0.10855180221440497</v>
      </c>
      <c r="PZ40" s="120">
        <v>0.10855180226729313</v>
      </c>
      <c r="QA40" s="120">
        <v>0.10792100681844619</v>
      </c>
      <c r="QB40" s="120">
        <v>0.10792100686806634</v>
      </c>
      <c r="QC40" s="120">
        <v>0.10728973820432923</v>
      </c>
      <c r="QD40" s="120">
        <v>0.10728973825085991</v>
      </c>
      <c r="QE40" s="120">
        <v>0.10665800483745107</v>
      </c>
      <c r="QF40" s="120">
        <v>0.106658004881063</v>
      </c>
      <c r="QG40" s="120">
        <v>0.10602581534244611</v>
      </c>
      <c r="QH40" s="120">
        <v>0.10602581538330175</v>
      </c>
      <c r="QI40" s="120">
        <v>0.10539317850559778</v>
      </c>
      <c r="QJ40" s="120">
        <v>0.10539317854385205</v>
      </c>
      <c r="QK40" s="120">
        <v>0.10476010327728685</v>
      </c>
      <c r="QL40" s="120">
        <v>0.10476010331308649</v>
      </c>
      <c r="QM40" s="120">
        <v>0.10412659877447282</v>
      </c>
      <c r="QN40" s="120">
        <v>0.10412659880795794</v>
      </c>
      <c r="QO40" s="120">
        <v>0.10349267428321057</v>
      </c>
      <c r="QP40" s="120">
        <v>0.10349267431451432</v>
      </c>
      <c r="QQ40" s="120">
        <v>0.10285833926120264</v>
      </c>
      <c r="QR40" s="120">
        <v>0.10285833929045123</v>
      </c>
      <c r="QS40" s="120">
        <v>0.10222360334038617</v>
      </c>
      <c r="QT40" s="120">
        <v>0.10222360336769971</v>
      </c>
      <c r="QU40" s="120">
        <v>0.101588476329557</v>
      </c>
      <c r="QV40" s="120">
        <v>0.10158847635504989</v>
      </c>
      <c r="QW40" s="120">
        <v>0.10095296821702962</v>
      </c>
      <c r="QX40" s="120">
        <v>0.10095296824080979</v>
      </c>
      <c r="QY40" s="120">
        <v>0.10031708917333353</v>
      </c>
      <c r="QZ40" s="120">
        <v>0.1003170891955035</v>
      </c>
      <c r="RA40" s="120">
        <v>9.9680849553947154E-2</v>
      </c>
      <c r="RB40" s="120">
        <v>9.9680849574604463E-2</v>
      </c>
      <c r="RC40" s="120">
        <v>9.9044259902069887E-2</v>
      </c>
      <c r="RD40" s="120">
        <v>9.9044259921306249E-2</v>
      </c>
      <c r="RE40" s="120">
        <v>9.8407330951429992E-2</v>
      </c>
      <c r="RF40" s="120">
        <v>9.8407330969333101E-2</v>
      </c>
      <c r="RG40" s="120">
        <v>9.7770073629133841E-2</v>
      </c>
      <c r="RH40" s="120">
        <v>9.7770073645786035E-2</v>
      </c>
      <c r="RI40" s="120">
        <v>9.7132499058550439E-2</v>
      </c>
      <c r="RJ40" s="120">
        <v>9.7132499074030237E-2</v>
      </c>
      <c r="RK40" s="120">
        <v>9.6494618562238108E-2</v>
      </c>
      <c r="RL40" s="120">
        <v>9.6494618576619132E-2</v>
      </c>
      <c r="RM40" s="120">
        <v>9.5856443664907087E-2</v>
      </c>
      <c r="RN40" s="120">
        <v>9.5856443678259295E-2</v>
      </c>
      <c r="RO40" s="120">
        <v>9.5217986096425511E-2</v>
      </c>
      <c r="RP40" s="120">
        <v>9.521798610881467E-2</v>
      </c>
      <c r="RQ40" s="120">
        <v>9.4579257794861829E-2</v>
      </c>
      <c r="RR40" s="120">
        <v>9.4579257806350264E-2</v>
      </c>
      <c r="RS40" s="120">
        <v>9.3940270909570772E-2</v>
      </c>
      <c r="RT40" s="120">
        <v>9.3940270920217117E-2</v>
      </c>
      <c r="RU40" s="120">
        <v>9.3301037804316728E-2</v>
      </c>
      <c r="RV40" s="120">
        <v>9.3301037814176424E-2</v>
      </c>
      <c r="RW40" s="120">
        <v>9.2661571060441233E-2</v>
      </c>
      <c r="RX40" s="120">
        <v>9.2661571069566684E-2</v>
      </c>
      <c r="RY40" s="120">
        <v>9.2021883480069872E-2</v>
      </c>
      <c r="RZ40" s="120">
        <v>9.2021883488509995E-2</v>
      </c>
      <c r="SA40" s="120">
        <v>9.1381988089360502E-2</v>
      </c>
      <c r="SB40" s="120">
        <v>9.1381988097161512E-2</v>
      </c>
      <c r="SC40" s="120">
        <v>9.0741898141794661E-2</v>
      </c>
      <c r="SD40" s="120">
        <v>9.0741898149000189E-2</v>
      </c>
      <c r="SE40" s="120">
        <v>9.0101627121510083E-2</v>
      </c>
      <c r="SF40" s="120">
        <v>9.0101627128161152E-2</v>
      </c>
      <c r="SG40" s="120">
        <v>8.9461188746676204E-2</v>
      </c>
      <c r="SH40" s="120">
        <v>8.9461188752811047E-2</v>
      </c>
      <c r="SI40" s="120">
        <v>8.8820596972911364E-2</v>
      </c>
      <c r="SJ40" s="120">
        <v>8.8820596978566216E-2</v>
      </c>
      <c r="SK40" s="120">
        <v>8.8179865996744267E-2</v>
      </c>
      <c r="SL40" s="120">
        <v>8.8179866001952795E-2</v>
      </c>
      <c r="SM40" s="120">
        <v>8.7539010259116784E-2</v>
      </c>
      <c r="SN40" s="120">
        <v>8.7539010263910769E-2</v>
      </c>
      <c r="SO40" s="120">
        <v>8.6898044448931275E-2</v>
      </c>
      <c r="SP40" s="120">
        <v>8.6898044453340761E-2</v>
      </c>
      <c r="SQ40" s="120">
        <v>8.6256983506641849E-2</v>
      </c>
      <c r="SR40" s="120">
        <v>8.6256983510694482E-2</v>
      </c>
      <c r="SS40" s="120">
        <v>8.5615842627886851E-2</v>
      </c>
      <c r="ST40" s="120">
        <v>8.5615842631608596E-2</v>
      </c>
      <c r="SU40" s="120">
        <v>8.4974637267167447E-2</v>
      </c>
      <c r="SV40" s="120">
        <v>8.4974637270582978E-2</v>
      </c>
      <c r="SW40" s="120">
        <v>8.4333383141569102E-2</v>
      </c>
      <c r="SX40" s="120">
        <v>8.4333383144701179E-2</v>
      </c>
      <c r="SY40" s="120">
        <v>8.3692096234527197E-2</v>
      </c>
      <c r="SZ40" s="120">
        <v>8.3692096237397151E-2</v>
      </c>
      <c r="TA40" s="120">
        <v>8.3050792799635939E-2</v>
      </c>
      <c r="TB40" s="120">
        <v>8.305079280226324E-2</v>
      </c>
      <c r="TC40" s="120">
        <v>8.2409489364502056E-2</v>
      </c>
      <c r="TD40" s="120">
        <v>8.2409489366905772E-2</v>
      </c>
      <c r="TE40" s="120">
        <v>8.1768202734643525E-2</v>
      </c>
      <c r="TF40" s="120">
        <v>8.176820273684067E-2</v>
      </c>
      <c r="TG40" s="120">
        <v>8.1126949997429282E-2</v>
      </c>
      <c r="TH40" s="120">
        <v>8.1126949999436052E-2</v>
      </c>
      <c r="TI40" s="120">
        <v>8.0485748526066506E-2</v>
      </c>
      <c r="TJ40" s="120">
        <v>8.048574852789768E-2</v>
      </c>
      <c r="TK40" s="120">
        <v>7.9844615983629019E-2</v>
      </c>
      <c r="TL40" s="120">
        <v>7.9844615985298933E-2</v>
      </c>
      <c r="TM40" s="120">
        <v>7.9203570327131753E-2</v>
      </c>
      <c r="TN40" s="120">
        <v>7.9203570328652967E-2</v>
      </c>
      <c r="TO40" s="120">
        <v>7.8562629811646967E-2</v>
      </c>
      <c r="TP40" s="120">
        <v>7.8562629813031554E-2</v>
      </c>
      <c r="TQ40" s="120">
        <v>7.7921812994464559E-2</v>
      </c>
      <c r="TR40" s="120">
        <v>7.7921812995723802E-2</v>
      </c>
      <c r="TS40" s="120">
        <v>7.7281138739296665E-2</v>
      </c>
      <c r="TT40" s="120">
        <v>7.7281138740440875E-2</v>
      </c>
      <c r="TU40" s="120">
        <v>7.6640626220523464E-2</v>
      </c>
      <c r="TV40" s="120">
        <v>7.6640626221562036E-2</v>
      </c>
      <c r="TW40" s="120">
        <v>7.6000294927482545E-2</v>
      </c>
      <c r="TX40" s="120">
        <v>7.6000294928424583E-2</v>
      </c>
      <c r="TY40" s="120">
        <v>7.5360164668801188E-2</v>
      </c>
      <c r="TZ40" s="120">
        <v>7.5360164669654894E-2</v>
      </c>
      <c r="UA40" s="120">
        <v>7.4720255576768438E-2</v>
      </c>
      <c r="UB40" s="120">
        <v>7.472025557754125E-2</v>
      </c>
      <c r="UC40" s="120">
        <v>7.4080588111750958E-2</v>
      </c>
      <c r="UD40" s="120">
        <v>7.4080588112449802E-2</v>
      </c>
      <c r="UE40" s="120">
        <v>7.3441183066647875E-2</v>
      </c>
      <c r="UF40" s="120">
        <v>7.3441183067279314E-2</v>
      </c>
      <c r="UG40" s="120">
        <v>7.2802061571386911E-2</v>
      </c>
      <c r="UH40" s="120">
        <v>7.2802061571956844E-2</v>
      </c>
      <c r="UI40" s="120">
        <v>7.2163245097459236E-2</v>
      </c>
      <c r="UJ40" s="120">
        <v>7.2163245097973214E-2</v>
      </c>
      <c r="UK40" s="120">
        <v>7.1524755462493997E-2</v>
      </c>
      <c r="UL40" s="120">
        <v>7.152475546295696E-2</v>
      </c>
      <c r="UM40" s="120">
        <v>7.0886614834870493E-2</v>
      </c>
      <c r="UN40" s="120">
        <v>7.0886614835287062E-2</v>
      </c>
      <c r="UO40" s="120">
        <v>7.0248845738367136E-2</v>
      </c>
      <c r="UP40" s="120">
        <v>7.0248845738741544E-2</v>
      </c>
      <c r="UQ40" s="120">
        <v>6.961147105684759E-2</v>
      </c>
      <c r="UR40" s="120">
        <v>6.9611471057183849E-2</v>
      </c>
      <c r="US40" s="120">
        <v>6.8974514038981208E-2</v>
      </c>
      <c r="UT40" s="120">
        <v>6.8974514039282828E-2</v>
      </c>
      <c r="UU40" s="120">
        <v>6.8337998302998193E-2</v>
      </c>
      <c r="UV40" s="120">
        <v>6.8337998303268685E-2</v>
      </c>
      <c r="UW40" s="120">
        <v>6.7701947841477358E-2</v>
      </c>
      <c r="UX40" s="120">
        <v>6.7701947841719262E-2</v>
      </c>
      <c r="UY40" s="120">
        <v>6.7066387026165117E-2</v>
      </c>
      <c r="UZ40" s="120">
        <v>6.7066387026381319E-2</v>
      </c>
      <c r="VA40" s="120">
        <v>6.6431340612825324E-2</v>
      </c>
      <c r="VB40" s="120">
        <v>6.6431340613018558E-2</v>
      </c>
      <c r="VC40" s="120">
        <v>6.5796833746118014E-2</v>
      </c>
      <c r="VD40" s="120">
        <v>6.5796833746290251E-2</v>
      </c>
      <c r="VE40" s="120">
        <v>6.5162891964503977E-2</v>
      </c>
      <c r="VF40" s="120">
        <v>6.5162891964657466E-2</v>
      </c>
      <c r="VG40" s="120">
        <v>6.4529541205176094E-2</v>
      </c>
      <c r="VH40" s="120">
        <v>6.4529541205312554E-2</v>
      </c>
      <c r="VI40" s="120">
        <v>6.389680780901312E-2</v>
      </c>
      <c r="VJ40" s="120">
        <v>6.3896807809134537E-2</v>
      </c>
      <c r="VK40" s="120">
        <v>6.3264718525555957E-2</v>
      </c>
      <c r="VL40" s="120">
        <v>6.3264718525663718E-2</v>
      </c>
      <c r="VM40" s="120">
        <v>6.2633300518002893E-2</v>
      </c>
      <c r="VN40" s="120">
        <v>6.2633300518098373E-2</v>
      </c>
      <c r="VO40" s="120">
        <v>6.2002581368221184E-2</v>
      </c>
      <c r="VP40" s="120">
        <v>6.200258136830579E-2</v>
      </c>
      <c r="VQ40" s="120">
        <v>6.1372589081775786E-2</v>
      </c>
      <c r="VR40" s="120">
        <v>6.1372589081850601E-2</v>
      </c>
      <c r="VS40" s="120">
        <v>6.0743352092967738E-2</v>
      </c>
      <c r="VT40" s="120">
        <v>6.0743352093033803E-2</v>
      </c>
      <c r="VU40" s="120">
        <v>6.0114899269883941E-2</v>
      </c>
      <c r="VV40" s="120">
        <v>6.0114899269942207E-2</v>
      </c>
      <c r="VW40" s="120">
        <v>5.9487259919452869E-2</v>
      </c>
      <c r="VX40" s="120">
        <v>5.9487259919504147E-2</v>
      </c>
      <c r="VY40" s="120">
        <v>5.8860463792503995E-2</v>
      </c>
      <c r="VZ40" s="120">
        <v>5.8860463792549167E-2</v>
      </c>
      <c r="WA40" s="120">
        <v>5.8234541088828334E-2</v>
      </c>
      <c r="WB40" s="120">
        <v>5.8234541088867976E-2</v>
      </c>
      <c r="WC40" s="120">
        <v>5.7609522462234802E-2</v>
      </c>
      <c r="WD40" s="120">
        <v>5.7609522462269622E-2</v>
      </c>
      <c r="WE40" s="120">
        <v>5.6985439025601506E-2</v>
      </c>
      <c r="WF40" s="120">
        <v>5.6985439025631968E-2</v>
      </c>
      <c r="WG40" s="120">
        <v>5.6362322355915213E-2</v>
      </c>
      <c r="WH40" s="120">
        <v>5.6362322355941921E-2</v>
      </c>
      <c r="WI40" s="120">
        <v>5.5740204499297771E-2</v>
      </c>
      <c r="WJ40" s="120">
        <v>5.574020449932103E-2</v>
      </c>
      <c r="WK40" s="120">
        <v>5.5119117976012488E-2</v>
      </c>
      <c r="WL40" s="120">
        <v>5.5119117976032764E-2</v>
      </c>
      <c r="WM40" s="120">
        <v>5.4499095785448384E-2</v>
      </c>
      <c r="WN40" s="120">
        <v>5.4499095785466037E-2</v>
      </c>
      <c r="WO40" s="120">
        <v>5.3880171411075851E-2</v>
      </c>
      <c r="WP40" s="120">
        <v>5.3880171411091193E-2</v>
      </c>
      <c r="WQ40" s="120">
        <v>5.3262378825369702E-2</v>
      </c>
      <c r="WR40" s="120">
        <v>5.326237882538299E-2</v>
      </c>
      <c r="WS40" s="120">
        <v>5.2645752494693408E-2</v>
      </c>
      <c r="WT40" s="120">
        <v>5.2645752494704913E-2</v>
      </c>
      <c r="WU40" s="120">
        <v>5.2030327384139971E-2</v>
      </c>
      <c r="WV40" s="120">
        <v>5.2030327384149935E-2</v>
      </c>
      <c r="WW40" s="120">
        <v>5.1416138962323062E-2</v>
      </c>
      <c r="WX40" s="120">
        <v>5.1416138962331687E-2</v>
      </c>
      <c r="WY40" s="120">
        <v>5.0803223206111581E-2</v>
      </c>
      <c r="WZ40" s="120">
        <v>5.0803223206119005E-2</v>
      </c>
      <c r="XA40" s="120">
        <v>5.019161660530231E-2</v>
      </c>
      <c r="XB40" s="120">
        <v>5.0191616605308638E-2</v>
      </c>
      <c r="XC40" s="120">
        <v>4.9581356167223041E-2</v>
      </c>
      <c r="XD40" s="120">
        <v>4.9581356167228523E-2</v>
      </c>
      <c r="XE40" s="120">
        <v>4.8972479421259194E-2</v>
      </c>
      <c r="XF40" s="120">
        <v>4.8972479421263926E-2</v>
      </c>
      <c r="XG40" s="120">
        <v>4.8365024423296023E-2</v>
      </c>
      <c r="XH40" s="120">
        <v>4.8365024423300054E-2</v>
      </c>
      <c r="XI40" s="120">
        <v>4.775902976006912E-2</v>
      </c>
      <c r="XJ40" s="120">
        <v>4.7759029760072513E-2</v>
      </c>
      <c r="XK40" s="120">
        <v>4.7154534553413695E-2</v>
      </c>
      <c r="XL40" s="120">
        <v>4.7154534553416658E-2</v>
      </c>
      <c r="XM40" s="120">
        <v>4.6551578464405538E-2</v>
      </c>
      <c r="XN40" s="120">
        <v>4.6551578464408015E-2</v>
      </c>
      <c r="XO40" s="120">
        <v>4.5950201697382266E-2</v>
      </c>
      <c r="XP40" s="120">
        <v>4.5950201697384452E-2</v>
      </c>
      <c r="XQ40" s="120">
        <v>4.5350445003837225E-2</v>
      </c>
      <c r="XR40" s="120">
        <v>4.535044500383896E-2</v>
      </c>
      <c r="XS40" s="120">
        <v>4.4752349686174218E-2</v>
      </c>
      <c r="XT40" s="120">
        <v>4.475234968617578E-2</v>
      </c>
      <c r="XU40" s="120">
        <v>4.4155957601313627E-2</v>
      </c>
      <c r="XV40" s="120">
        <v>4.415595760131491E-2</v>
      </c>
      <c r="XW40" s="120">
        <v>4.3561311164137743E-2</v>
      </c>
      <c r="XX40" s="120">
        <v>4.3561311164138819E-2</v>
      </c>
      <c r="XY40" s="120">
        <v>4.296845335076406E-2</v>
      </c>
      <c r="XZ40" s="120">
        <v>4.2968453350764997E-2</v>
      </c>
      <c r="YA40" s="120">
        <v>4.2377427701634524E-2</v>
      </c>
      <c r="YB40" s="120">
        <v>4.2377427701635252E-2</v>
      </c>
      <c r="YC40" s="120">
        <v>4.178827832440677E-2</v>
      </c>
      <c r="YD40" s="120">
        <v>4.1788278324407416E-2</v>
      </c>
      <c r="YE40" s="120">
        <v>4.1201049896635381E-2</v>
      </c>
      <c r="YF40" s="120">
        <v>4.120104989663595E-2</v>
      </c>
      <c r="YG40" s="120">
        <v>4.0615787668227203E-2</v>
      </c>
      <c r="YH40" s="120">
        <v>4.0615787668227717E-2</v>
      </c>
      <c r="YI40" s="120">
        <v>4.0032537463657807E-2</v>
      </c>
      <c r="YJ40" s="120">
        <v>4.003253746365823E-2</v>
      </c>
      <c r="YK40" s="120">
        <v>3.9451345683931875E-2</v>
      </c>
      <c r="YL40" s="120">
        <v>3.9451345683932229E-2</v>
      </c>
      <c r="YM40" s="120">
        <v>3.88722593082724E-2</v>
      </c>
      <c r="YN40" s="120">
        <v>3.8872259308272657E-2</v>
      </c>
      <c r="YO40" s="120">
        <v>3.829532589552187E-2</v>
      </c>
      <c r="YP40" s="120">
        <v>3.829532589552205E-2</v>
      </c>
      <c r="YQ40" s="120">
        <v>3.7720593585236238E-2</v>
      </c>
      <c r="YR40" s="120">
        <v>3.7720593585236335E-2</v>
      </c>
      <c r="YS40" s="120">
        <v>3.7148111098454888E-2</v>
      </c>
      <c r="YT40" s="120">
        <v>3.7148111098454999E-2</v>
      </c>
      <c r="YU40" s="120">
        <v>3.6577927738126424E-2</v>
      </c>
      <c r="YV40" s="120">
        <v>3.6577927738126563E-2</v>
      </c>
      <c r="YW40" s="120">
        <v>3.6010093389169912E-2</v>
      </c>
      <c r="YX40" s="120">
        <v>3.601009338916996E-2</v>
      </c>
      <c r="YY40" s="120">
        <v>3.5444658518150172E-2</v>
      </c>
      <c r="YZ40" s="120">
        <v>3.5444658518150179E-2</v>
      </c>
      <c r="ZA40" s="120">
        <v>3.488167417254652E-2</v>
      </c>
      <c r="ZB40" s="120">
        <v>3.488167417254659E-2</v>
      </c>
      <c r="ZC40" s="120">
        <v>3.4321191979590007E-2</v>
      </c>
      <c r="ZD40" s="120">
        <v>3.4321191979590084E-2</v>
      </c>
      <c r="ZE40" s="120">
        <v>3.3763264144646192E-2</v>
      </c>
      <c r="ZF40" s="120">
        <v>3.3763264144646192E-2</v>
      </c>
      <c r="ZG40" s="120">
        <v>3.3207943449117906E-2</v>
      </c>
      <c r="ZH40" s="120">
        <v>3.3207943449117885E-2</v>
      </c>
      <c r="ZI40" s="120">
        <v>3.2655283247842733E-2</v>
      </c>
      <c r="ZJ40" s="120">
        <v>3.2655283247842767E-2</v>
      </c>
      <c r="ZK40" s="120">
        <v>3.2105337465956577E-2</v>
      </c>
      <c r="ZL40" s="120">
        <v>3.2105337465956597E-2</v>
      </c>
      <c r="ZM40" s="120">
        <v>3.1558160595195429E-2</v>
      </c>
      <c r="ZN40" s="120">
        <v>3.1558160595195457E-2</v>
      </c>
      <c r="ZO40" s="120">
        <v>3.1013807689606494E-2</v>
      </c>
      <c r="ZP40" s="120">
        <v>3.101380768960648E-2</v>
      </c>
      <c r="ZQ40" s="120">
        <v>3.0472334360636712E-2</v>
      </c>
      <c r="ZR40" s="120">
        <v>3.0472334360636726E-2</v>
      </c>
      <c r="ZS40" s="120">
        <v>2.9933796771566813E-2</v>
      </c>
      <c r="ZT40" s="120">
        <v>2.9933796771566795E-2</v>
      </c>
      <c r="ZU40" s="120">
        <v>2.9398251631257762E-2</v>
      </c>
      <c r="ZV40" s="120">
        <v>2.9398251631257755E-2</v>
      </c>
      <c r="ZW40" s="120">
        <v>2.8865756187174772E-2</v>
      </c>
      <c r="ZX40" s="120">
        <v>2.8865756187174782E-2</v>
      </c>
      <c r="ZY40" s="120">
        <v>2.8336368217652442E-2</v>
      </c>
      <c r="ZZ40" s="120">
        <v>2.8336368217652421E-2</v>
      </c>
      <c r="AAA40" s="120">
        <v>2.7810146023363076E-2</v>
      </c>
      <c r="AAB40" s="120">
        <v>2.7810146023363073E-2</v>
      </c>
      <c r="AAC40" s="120">
        <v>2.7287148417950293E-2</v>
      </c>
      <c r="AAD40" s="120">
        <v>2.7287148417950324E-2</v>
      </c>
      <c r="AAE40" s="120">
        <v>2.6767434717785862E-2</v>
      </c>
      <c r="AAF40" s="120">
        <v>2.676743471778583E-2</v>
      </c>
      <c r="AAG40" s="120">
        <v>2.6251064730808155E-2</v>
      </c>
      <c r="AAH40" s="120">
        <v>2.6251064730808155E-2</v>
      </c>
      <c r="AAI40" s="120">
        <v>2.5738098744399206E-2</v>
      </c>
      <c r="AAJ40" s="120">
        <v>2.5738098744399203E-2</v>
      </c>
      <c r="AAK40" s="120">
        <v>2.5228597512253204E-2</v>
      </c>
      <c r="AAL40" s="120">
        <v>2.5228597512253224E-2</v>
      </c>
      <c r="AAM40" s="120">
        <v>2.4722622240191294E-2</v>
      </c>
      <c r="AAN40" s="120">
        <v>2.4722622240191235E-2</v>
      </c>
      <c r="AAO40" s="120">
        <v>2.4220234570872204E-2</v>
      </c>
      <c r="AAP40" s="120">
        <v>2.4220234570872162E-2</v>
      </c>
      <c r="AAQ40" s="120">
        <v>2.3721496567349509E-2</v>
      </c>
      <c r="AAR40" s="120">
        <v>2.3721496567349509E-2</v>
      </c>
      <c r="AAS40" s="120">
        <v>2.3226470695422108E-2</v>
      </c>
      <c r="AAT40" s="120">
        <v>2.3226470695422146E-2</v>
      </c>
      <c r="AAU40" s="120">
        <v>2.2735219804724444E-2</v>
      </c>
      <c r="AAV40" s="120">
        <v>2.2735219804724441E-2</v>
      </c>
      <c r="AAW40" s="120">
        <v>2.2247807108500425E-2</v>
      </c>
      <c r="AAX40" s="120">
        <v>2.2247807108500408E-2</v>
      </c>
      <c r="AAY40" s="120">
        <v>2.1764296162002886E-2</v>
      </c>
      <c r="AAZ40" s="120">
        <v>2.1764296162002879E-2</v>
      </c>
      <c r="ABA40" s="120">
        <v>2.1284750839459327E-2</v>
      </c>
      <c r="ABB40" s="120">
        <v>2.1284750839459347E-2</v>
      </c>
      <c r="ABC40" s="120">
        <v>2.0809235309542196E-2</v>
      </c>
      <c r="ABD40" s="120">
        <v>2.0809235309542217E-2</v>
      </c>
      <c r="ABE40" s="120">
        <v>2.0337814009279989E-2</v>
      </c>
      <c r="ABF40" s="120">
        <v>2.0337814009279982E-2</v>
      </c>
      <c r="ABG40" s="120">
        <v>1.9870551616344011E-2</v>
      </c>
      <c r="ABH40" s="120">
        <v>1.9870551616344E-2</v>
      </c>
      <c r="ABI40" s="120">
        <v>1.940751301964394E-2</v>
      </c>
      <c r="ABJ40" s="120">
        <v>1.940751301964392E-2</v>
      </c>
      <c r="ABK40" s="120">
        <v>1.8948763288162022E-2</v>
      </c>
      <c r="ABL40" s="120">
        <v>1.8948763288162015E-2</v>
      </c>
      <c r="ABM40" s="120">
        <v>1.8494367637955915E-2</v>
      </c>
      <c r="ABN40" s="120">
        <v>1.8494367637955918E-2</v>
      </c>
      <c r="ABO40" s="120">
        <v>1.8044391397256644E-2</v>
      </c>
      <c r="ABP40" s="120">
        <v>1.8044391397256641E-2</v>
      </c>
      <c r="ABQ40" s="120">
        <v>1.7598899969587585E-2</v>
      </c>
      <c r="ABR40" s="120">
        <v>1.7598899969587575E-2</v>
      </c>
      <c r="ABS40" s="120">
        <v>1.7157958794827614E-2</v>
      </c>
      <c r="ABT40" s="120">
        <v>1.7157958794827625E-2</v>
      </c>
      <c r="ABU40" s="120">
        <v>1.6721633308140676E-2</v>
      </c>
      <c r="ABV40" s="120">
        <v>1.6721633308140648E-2</v>
      </c>
      <c r="ABW40" s="120">
        <v>1.6289988896691979E-2</v>
      </c>
      <c r="ABX40" s="120">
        <v>1.6289988896691976E-2</v>
      </c>
      <c r="ABY40" s="120">
        <v>1.5863090854070408E-2</v>
      </c>
      <c r="ABZ40" s="120">
        <v>1.5863090854070387E-2</v>
      </c>
      <c r="ACA40" s="120">
        <v>1.5441004332333381E-2</v>
      </c>
      <c r="ACB40" s="120">
        <v>1.5441004332333395E-2</v>
      </c>
      <c r="ACC40" s="120">
        <v>1.5023794291592075E-2</v>
      </c>
      <c r="ACD40" s="120">
        <v>1.502379429159207E-2</v>
      </c>
      <c r="ACE40" s="120">
        <v>1.4611525447050897E-2</v>
      </c>
      <c r="ACF40" s="120">
        <v>1.4611525447050893E-2</v>
      </c>
      <c r="ACG40" s="120">
        <v>1.4204262213416807E-2</v>
      </c>
      <c r="ACH40" s="120">
        <v>1.4204262213416797E-2</v>
      </c>
      <c r="ACI40" s="120">
        <v>1.3802068646591437E-2</v>
      </c>
      <c r="ACJ40" s="120">
        <v>1.3802068646591436E-2</v>
      </c>
      <c r="ACK40" s="120">
        <v>1.3405008382559843E-2</v>
      </c>
      <c r="ACL40" s="120">
        <v>1.3405008382559841E-2</v>
      </c>
      <c r="ACM40" s="120">
        <v>1.3013144573388993E-2</v>
      </c>
      <c r="ACN40" s="120">
        <v>1.3013144573388999E-2</v>
      </c>
      <c r="ACO40" s="120">
        <v>1.2626539820249555E-2</v>
      </c>
      <c r="ACP40" s="120">
        <v>1.2626539820249572E-2</v>
      </c>
      <c r="ACQ40" s="120">
        <v>1.2245256103375048E-2</v>
      </c>
      <c r="ACR40" s="120">
        <v>1.2245256103375048E-2</v>
      </c>
      <c r="ACS40" s="120">
        <v>1.1869354708873131E-2</v>
      </c>
      <c r="ACT40" s="120">
        <v>1.1869354708873134E-2</v>
      </c>
      <c r="ACU40" s="120">
        <v>1.149889615230584E-2</v>
      </c>
      <c r="ACV40" s="120">
        <v>1.1498896152305843E-2</v>
      </c>
      <c r="ACW40" s="120">
        <v>1.1133940098956852E-2</v>
      </c>
      <c r="ACX40" s="120">
        <v>1.1133940098956834E-2</v>
      </c>
      <c r="ACY40" s="120">
        <v>1.0774545280706484E-2</v>
      </c>
      <c r="ACZ40" s="120">
        <v>1.0774545280706479E-2</v>
      </c>
      <c r="ADA40" s="120">
        <v>1.0420769409438835E-2</v>
      </c>
      <c r="ADB40" s="120">
        <v>1.0420769409438809E-2</v>
      </c>
      <c r="ADC40" s="120">
        <v>1.0072669086908091E-2</v>
      </c>
      <c r="ADD40" s="120">
        <v>1.0072669086908095E-2</v>
      </c>
      <c r="ADE40" s="120">
        <v>9.7302997109968824E-3</v>
      </c>
      <c r="ADF40" s="120">
        <v>9.7302997109968807E-3</v>
      </c>
      <c r="ADG40" s="120">
        <v>9.3937153783038331E-3</v>
      </c>
      <c r="ADH40" s="120">
        <v>9.3937153783038331E-3</v>
      </c>
      <c r="ADI40" s="120">
        <v>9.0629687830045963E-3</v>
      </c>
      <c r="ADJ40" s="120">
        <v>9.0629687830046067E-3</v>
      </c>
      <c r="ADK40" s="120">
        <v>8.738111111937362E-3</v>
      </c>
      <c r="ADL40" s="120">
        <v>8.7381111119373689E-3</v>
      </c>
      <c r="ADM40" s="120">
        <v>8.4191919358727087E-3</v>
      </c>
      <c r="ADN40" s="120">
        <v>8.4191919358727E-3</v>
      </c>
      <c r="ADO40" s="120">
        <v>8.1062590969369838E-3</v>
      </c>
      <c r="ADP40" s="120">
        <v>8.1062590969369804E-3</v>
      </c>
      <c r="ADQ40" s="120">
        <v>7.7993585921695627E-3</v>
      </c>
      <c r="ADR40" s="120">
        <v>7.7993585921695661E-3</v>
      </c>
      <c r="ADS40" s="120">
        <v>7.4985344532067268E-3</v>
      </c>
      <c r="ADT40" s="120">
        <v>7.4985344532067302E-3</v>
      </c>
      <c r="ADU40" s="120">
        <v>7.2038286220987222E-3</v>
      </c>
      <c r="ADV40" s="120">
        <v>7.2038286220987248E-3</v>
      </c>
      <c r="ADW40" s="120">
        <v>6.9152808232825222E-3</v>
      </c>
      <c r="ADX40" s="120">
        <v>6.9152808232825214E-3</v>
      </c>
      <c r="ADY40" s="120">
        <v>6.6329284317501857E-3</v>
      </c>
      <c r="ADZ40" s="120">
        <v>6.6329284317501796E-3</v>
      </c>
      <c r="AEA40" s="120">
        <v>6.3568063374722017E-3</v>
      </c>
      <c r="AEB40" s="120">
        <v>6.3568063374721991E-3</v>
      </c>
      <c r="AEC40" s="120">
        <v>6.0869468061572332E-3</v>
      </c>
      <c r="AED40" s="120">
        <v>6.0869468061572228E-3</v>
      </c>
      <c r="AEE40" s="120">
        <v>5.8233793364532212E-3</v>
      </c>
      <c r="AEF40" s="120">
        <v>5.8233793364532334E-3</v>
      </c>
      <c r="AEG40" s="120">
        <v>5.5661305137220179E-3</v>
      </c>
      <c r="AEH40" s="120">
        <v>5.5661305137220153E-3</v>
      </c>
      <c r="AEI40" s="120">
        <v>5.3152238605481718E-3</v>
      </c>
      <c r="AEJ40" s="120">
        <v>5.31522386054817E-3</v>
      </c>
      <c r="AEK40" s="120">
        <v>5.0706796841755268E-3</v>
      </c>
      <c r="AEL40" s="120">
        <v>5.0706796841755329E-3</v>
      </c>
      <c r="AEM40" s="120">
        <v>4.832514921099566E-3</v>
      </c>
      <c r="AEN40" s="120">
        <v>4.832514921099572E-3</v>
      </c>
      <c r="AEO40" s="120">
        <v>4.6007429790825803E-3</v>
      </c>
      <c r="AEP40" s="120">
        <v>4.6007429790825742E-3</v>
      </c>
      <c r="AEQ40" s="120">
        <v>4.3753735769002976E-3</v>
      </c>
      <c r="AER40" s="120">
        <v>4.3753735769003028E-3</v>
      </c>
      <c r="AES40" s="120">
        <v>4.1564125821744631E-3</v>
      </c>
      <c r="AET40" s="120">
        <v>4.1564125821744614E-3</v>
      </c>
      <c r="AEU40" s="120">
        <v>3.9438618476948439E-3</v>
      </c>
      <c r="AEV40" s="120">
        <v>3.9438618476948404E-3</v>
      </c>
      <c r="AEW40" s="120">
        <v>3.7377190466881985E-3</v>
      </c>
      <c r="AEX40" s="120">
        <v>3.7377190466881985E-3</v>
      </c>
      <c r="AEY40" s="120">
        <v>3.5379775075490851E-3</v>
      </c>
      <c r="AEZ40" s="120">
        <v>3.5379775075490847E-3</v>
      </c>
      <c r="AFA40" s="120">
        <v>3.3446260486094696E-3</v>
      </c>
      <c r="AFB40" s="120">
        <v>3.3446260486094696E-3</v>
      </c>
      <c r="AFC40" s="120">
        <v>3.1576488135909402E-3</v>
      </c>
      <c r="AFD40" s="120">
        <v>3.1576488135909384E-3</v>
      </c>
      <c r="AFE40" s="120">
        <v>2.9770251084543578E-3</v>
      </c>
      <c r="AFF40" s="120">
        <v>2.9770251084543582E-3</v>
      </c>
      <c r="AFG40" s="120">
        <v>2.8027292404378653E-3</v>
      </c>
      <c r="AFH40" s="120">
        <v>2.8027292404378653E-3</v>
      </c>
      <c r="AFI40" s="120">
        <v>2.6347303601547576E-3</v>
      </c>
      <c r="AFJ40" s="120">
        <v>2.6347303601547581E-3</v>
      </c>
      <c r="AFK40" s="120">
        <v>2.4729923077082801E-3</v>
      </c>
      <c r="AFL40" s="120">
        <v>2.472992307708281E-3</v>
      </c>
      <c r="AFM40" s="120">
        <v>2.3174734638703315E-3</v>
      </c>
      <c r="AFN40" s="120">
        <v>2.3174734638703315E-3</v>
      </c>
      <c r="AFO40" s="120">
        <v>2.1681266074654398E-3</v>
      </c>
      <c r="AFP40" s="120">
        <v>2.1681266074654371E-3</v>
      </c>
      <c r="AFQ40" s="120">
        <v>2.0248987802002215E-3</v>
      </c>
      <c r="AFR40" s="120">
        <v>2.0248987802002167E-3</v>
      </c>
      <c r="AFS40" s="120">
        <v>1.8877311602805884E-3</v>
      </c>
      <c r="AFT40" s="120">
        <v>1.8877311602805888E-3</v>
      </c>
      <c r="AFU40" s="120">
        <v>1.7565589462647285E-3</v>
      </c>
      <c r="AFV40" s="120">
        <v>1.7565589462647275E-3</v>
      </c>
      <c r="AFW40" s="120">
        <v>1.6313112527077728E-3</v>
      </c>
      <c r="AFX40" s="120">
        <v>1.6313112527077749E-3</v>
      </c>
      <c r="AFY40" s="120">
        <v>1.5119110192637676E-3</v>
      </c>
      <c r="AFZ40" s="120">
        <v>1.5119110192637667E-3</v>
      </c>
      <c r="AGA40" s="120">
        <v>1.3982749350205065E-3</v>
      </c>
      <c r="AGB40" s="120">
        <v>1.3982749350205058E-3</v>
      </c>
      <c r="AGC40" s="120">
        <v>1.2903133799520043E-3</v>
      </c>
      <c r="AGD40" s="120">
        <v>1.2903133799520052E-3</v>
      </c>
      <c r="AGE40" s="120">
        <v>1.1879303854797478E-3</v>
      </c>
      <c r="AGF40" s="120">
        <v>1.1879303854797464E-3</v>
      </c>
      <c r="AGG40" s="120">
        <v>1.0910236162357525E-3</v>
      </c>
      <c r="AGH40" s="120">
        <v>1.0910236162357519E-3</v>
      </c>
      <c r="AGI40" s="120">
        <v>9.9948437521523163E-4</v>
      </c>
      <c r="AGJ40" s="120">
        <v>9.9948437521523315E-4</v>
      </c>
      <c r="AGK40" s="120">
        <v>9.131976345915793E-4</v>
      </c>
      <c r="AGL40" s="120">
        <v>9.1319763459157951E-4</v>
      </c>
      <c r="AGM40" s="120">
        <v>8.3204209453816372E-4</v>
      </c>
      <c r="AGN40" s="120">
        <v>8.3204209453816426E-4</v>
      </c>
      <c r="AGO40" s="120">
        <v>7.5589027245633359E-4</v>
      </c>
      <c r="AGP40" s="120">
        <v>7.5589027245633359E-4</v>
      </c>
      <c r="AGQ40" s="120">
        <v>6.8460862504252627E-4</v>
      </c>
      <c r="AGR40" s="120">
        <v>6.8460862504252562E-4</v>
      </c>
      <c r="AGS40" s="120">
        <v>6.180577056348099E-4</v>
      </c>
      <c r="AGT40" s="120">
        <v>6.1805770563480979E-4</v>
      </c>
      <c r="AGU40" s="120">
        <v>5.5609235925467072E-4</v>
      </c>
      <c r="AGV40" s="120">
        <v>5.5609235925467039E-4</v>
      </c>
      <c r="AGW40" s="120">
        <v>4.9856195769742062E-4</v>
      </c>
      <c r="AGX40" s="120">
        <v>4.9856195769742084E-4</v>
      </c>
      <c r="AGY40" s="120">
        <v>4.4531067691715555E-4</v>
      </c>
      <c r="AGZ40" s="120">
        <v>4.4531067691715555E-4</v>
      </c>
      <c r="AHA40" s="120">
        <v>3.961778187923081E-4</v>
      </c>
      <c r="AHB40" s="120">
        <v>3.9617781879230799E-4</v>
      </c>
      <c r="AHC40" s="120">
        <v>3.5099817913727548E-4</v>
      </c>
      <c r="AHD40" s="120">
        <v>3.5099817913727537E-4</v>
      </c>
      <c r="AHE40" s="120">
        <v>3.0960246353573082E-4</v>
      </c>
      <c r="AHF40" s="120">
        <v>3.0960246353573076E-4</v>
      </c>
      <c r="AHG40" s="120">
        <v>2.7181775220284178E-4</v>
      </c>
      <c r="AHH40" s="120">
        <v>2.7181775220284178E-4</v>
      </c>
      <c r="AHI40" s="120">
        <v>2.3746801462748806E-4</v>
      </c>
      <c r="AHJ40" s="120">
        <v>2.3746801462748803E-4</v>
      </c>
      <c r="AHK40" s="120">
        <v>2.0637467419230574E-4</v>
      </c>
      <c r="AHL40" s="120">
        <v>2.0637467419230566E-4</v>
      </c>
      <c r="AHM40" s="120">
        <v>1.7835722231013634E-4</v>
      </c>
      <c r="AHN40" s="120">
        <v>1.7835722231013642E-4</v>
      </c>
      <c r="AHO40" s="120">
        <v>1.5323388084216913E-4</v>
      </c>
      <c r="AHP40" s="120">
        <v>1.5323388084216899E-4</v>
      </c>
      <c r="AHQ40" s="120">
        <v>1.3082231066914525E-4</v>
      </c>
      <c r="AHR40" s="120">
        <v>1.3082231066914514E-4</v>
      </c>
      <c r="AHS40" s="120">
        <v>1.1094036326812601E-4</v>
      </c>
      <c r="AHT40" s="120">
        <v>1.1094036326812587E-4</v>
      </c>
      <c r="AHU40" s="120">
        <v>9.3406871002291972E-5</v>
      </c>
      <c r="AHV40" s="120">
        <v>9.3406871002292026E-5</v>
      </c>
      <c r="AHW40" s="120">
        <v>7.8042470563159289E-5</v>
      </c>
      <c r="AHX40" s="120">
        <v>7.8042470563159262E-5</v>
      </c>
      <c r="AHY40" s="120">
        <v>6.4670452622180502E-5</v>
      </c>
      <c r="AHZ40" s="120">
        <v>6.4670452622180542E-5</v>
      </c>
      <c r="AIA40" s="120">
        <v>5.311762926784266E-5</v>
      </c>
      <c r="AIB40" s="120">
        <v>5.3117629267842674E-5</v>
      </c>
      <c r="AIC40" s="120">
        <v>4.3215209249838775E-5</v>
      </c>
      <c r="AID40" s="120">
        <v>4.3215209249838782E-5</v>
      </c>
      <c r="AIE40" s="120">
        <v>3.4799669459257368E-5</v>
      </c>
      <c r="AIF40" s="120">
        <v>3.4799669459257354E-5</v>
      </c>
      <c r="AIG40" s="120">
        <v>2.7713609491245699E-5</v>
      </c>
      <c r="AIH40" s="120">
        <v>2.7713609491245692E-5</v>
      </c>
      <c r="AII40" s="120">
        <v>2.1806574627155335E-5</v>
      </c>
      <c r="AIJ40" s="120">
        <v>2.1806574627155315E-5</v>
      </c>
      <c r="AIK40" s="120">
        <v>1.6935831215860095E-5</v>
      </c>
      <c r="AIL40" s="120">
        <v>1.6935831215860109E-5</v>
      </c>
      <c r="AIM40" s="120">
        <v>1.296707732517511E-5</v>
      </c>
      <c r="AIN40" s="120">
        <v>1.296707732517512E-5</v>
      </c>
      <c r="AIO40" s="120">
        <v>9.7750707879737616E-6</v>
      </c>
      <c r="AIP40" s="120">
        <v>9.7750707879737565E-6</v>
      </c>
      <c r="AIQ40" s="120">
        <v>7.2441565137744619E-6</v>
      </c>
      <c r="AIR40" s="120">
        <v>7.2441565137744619E-6</v>
      </c>
      <c r="AIS40" s="120">
        <v>5.2686753181291637E-6</v>
      </c>
      <c r="AIT40" s="120">
        <v>5.2686753181291654E-6</v>
      </c>
      <c r="AIU40" s="120">
        <v>3.7532376885930508E-6</v>
      </c>
      <c r="AIV40" s="120">
        <v>3.7532376885930508E-6</v>
      </c>
      <c r="AIW40" s="120">
        <v>2.6128480035900185E-6</v>
      </c>
      <c r="AIX40" s="120">
        <v>2.6128480035900177E-6</v>
      </c>
      <c r="AIY40" s="120">
        <v>1.7728678775519786E-6</v>
      </c>
      <c r="AIZ40" s="120">
        <v>1.772867877551979E-6</v>
      </c>
      <c r="AJA40" s="120">
        <v>1.1688116132369713E-6</v>
      </c>
      <c r="AJB40" s="120">
        <v>1.1688116132369715E-6</v>
      </c>
      <c r="AJC40" s="120">
        <v>7.4597222821646603E-7</v>
      </c>
      <c r="AJD40" s="120">
        <v>7.4597222821646571E-7</v>
      </c>
      <c r="AJE40" s="120">
        <v>4.5888312195062337E-7</v>
      </c>
      <c r="AJF40" s="120">
        <v>4.5888312195062342E-7</v>
      </c>
      <c r="AJG40" s="120">
        <v>2.706279703008907E-7</v>
      </c>
      <c r="AJH40" s="120">
        <v>2.706279703008908E-7</v>
      </c>
      <c r="AJI40" s="120">
        <v>1.5201952291432624E-7</v>
      </c>
      <c r="AJJ40" s="120">
        <v>1.5201952291432616E-7</v>
      </c>
      <c r="AJK40" s="120">
        <v>8.0676095914888877E-8</v>
      </c>
      <c r="AJL40" s="120">
        <v>8.067609591488889E-8</v>
      </c>
      <c r="AJM40" s="120">
        <v>4.003196174551249E-8</v>
      </c>
      <c r="AJN40" s="120">
        <v>4.0031961745512496E-8</v>
      </c>
      <c r="AJO40" s="120">
        <v>1.8323628836469655E-8</v>
      </c>
      <c r="AJP40" s="120">
        <v>1.8323628836469652E-8</v>
      </c>
      <c r="AJQ40" s="120">
        <v>7.5971584578837792E-9</v>
      </c>
      <c r="AJR40" s="120">
        <v>7.5971584578837792E-9</v>
      </c>
      <c r="AJS40" s="120">
        <v>2.7811921654574689E-9</v>
      </c>
      <c r="AJT40" s="120">
        <v>2.7811921654574689E-9</v>
      </c>
      <c r="AJU40" s="120">
        <v>8.6549789557466283E-10</v>
      </c>
      <c r="AJV40" s="120">
        <v>8.6549789557466283E-10</v>
      </c>
      <c r="AJW40" s="120">
        <v>2.1532287064474076E-10</v>
      </c>
      <c r="AJX40" s="120">
        <v>2.1532287064474076E-10</v>
      </c>
      <c r="AJY40" s="120">
        <v>3.8198777474462986E-11</v>
      </c>
      <c r="AJZ40" s="120">
        <v>3.8198777474462986E-11</v>
      </c>
      <c r="AKA40" s="120">
        <v>3.637978807091713E-12</v>
      </c>
      <c r="AKB40" s="120" t="s">
        <v>105</v>
      </c>
      <c r="AKC40" s="120" t="s">
        <v>105</v>
      </c>
      <c r="AKD40" s="120" t="s">
        <v>105</v>
      </c>
      <c r="AKE40" s="120" t="s">
        <v>105</v>
      </c>
      <c r="AKF40" s="120" t="s">
        <v>105</v>
      </c>
      <c r="AKG40" s="120" t="s">
        <v>105</v>
      </c>
      <c r="AKH40" s="120" t="s">
        <v>105</v>
      </c>
      <c r="AKI40" s="120" t="s">
        <v>105</v>
      </c>
      <c r="AKJ40" s="120" t="s">
        <v>105</v>
      </c>
      <c r="AKK40" s="120" t="s">
        <v>105</v>
      </c>
      <c r="AKL40" s="120" t="s">
        <v>105</v>
      </c>
      <c r="AKM40" s="120" t="s">
        <v>105</v>
      </c>
      <c r="AKN40" s="120" t="s">
        <v>105</v>
      </c>
      <c r="AKO40" s="120" t="s">
        <v>105</v>
      </c>
      <c r="AKP40" s="120" t="s">
        <v>105</v>
      </c>
      <c r="AKQ40" s="120" t="s">
        <v>105</v>
      </c>
      <c r="AKR40" s="120" t="s">
        <v>105</v>
      </c>
      <c r="AKS40" s="120" t="s">
        <v>105</v>
      </c>
      <c r="AKT40" s="120" t="s">
        <v>105</v>
      </c>
      <c r="AKU40" s="120" t="s">
        <v>105</v>
      </c>
      <c r="AKV40" s="120" t="s">
        <v>105</v>
      </c>
      <c r="AKW40" s="120" t="s">
        <v>105</v>
      </c>
      <c r="AKX40" s="120" t="s">
        <v>105</v>
      </c>
      <c r="AKY40" s="120" t="s">
        <v>105</v>
      </c>
      <c r="AKZ40" s="120" t="s">
        <v>105</v>
      </c>
      <c r="ALA40" s="120" t="s">
        <v>105</v>
      </c>
      <c r="ALB40" s="120" t="s">
        <v>105</v>
      </c>
      <c r="ALC40" s="120" t="s">
        <v>105</v>
      </c>
      <c r="ALD40" s="120" t="s">
        <v>105</v>
      </c>
      <c r="ALE40" s="120" t="s">
        <v>105</v>
      </c>
      <c r="ALF40" s="120" t="s">
        <v>105</v>
      </c>
      <c r="ALG40" s="120" t="s">
        <v>105</v>
      </c>
      <c r="ALH40" s="120" t="s">
        <v>105</v>
      </c>
      <c r="ALI40" s="120" t="s">
        <v>105</v>
      </c>
      <c r="ALJ40" s="120" t="s">
        <v>105</v>
      </c>
      <c r="ALK40" s="120" t="s">
        <v>105</v>
      </c>
      <c r="ALL40" s="120" t="s">
        <v>105</v>
      </c>
      <c r="ALM40" s="120" t="s">
        <v>105</v>
      </c>
      <c r="ALN40" s="120"/>
    </row>
    <row r="41" spans="1:1002" hidden="1">
      <c r="A41" s="119">
        <v>40</v>
      </c>
      <c r="B41" s="120">
        <v>0.21744392428726697</v>
      </c>
      <c r="C41" s="120">
        <v>0.21744392428726692</v>
      </c>
      <c r="D41" s="120">
        <v>0.21698356957530648</v>
      </c>
      <c r="E41" s="120">
        <v>0.21698356957530648</v>
      </c>
      <c r="F41" s="120">
        <v>0.21652253101328742</v>
      </c>
      <c r="G41" s="120">
        <v>0.21652253101328736</v>
      </c>
      <c r="H41" s="120">
        <v>0.21606080765908142</v>
      </c>
      <c r="I41" s="120">
        <v>0.21606080765908145</v>
      </c>
      <c r="J41" s="120">
        <v>0.21559839857495317</v>
      </c>
      <c r="K41" s="120">
        <v>0.21559839857495325</v>
      </c>
      <c r="L41" s="120">
        <v>0.21513530282766191</v>
      </c>
      <c r="M41" s="120">
        <v>0.21513530282766163</v>
      </c>
      <c r="N41" s="120">
        <v>0.21467151948856761</v>
      </c>
      <c r="O41" s="120">
        <v>0.21467151948856747</v>
      </c>
      <c r="P41" s="120">
        <v>0.21420704763373963</v>
      </c>
      <c r="Q41" s="120">
        <v>0.21420704763373949</v>
      </c>
      <c r="R41" s="120">
        <v>0.21374188634406333</v>
      </c>
      <c r="S41" s="120">
        <v>0.21374188634406335</v>
      </c>
      <c r="T41" s="120">
        <v>0.21327603470535222</v>
      </c>
      <c r="U41" s="120">
        <v>0.21327603470535211</v>
      </c>
      <c r="V41" s="120">
        <v>0.21280949180845871</v>
      </c>
      <c r="W41" s="120">
        <v>0.2128094918084589</v>
      </c>
      <c r="X41" s="120">
        <v>0.21234225674938828</v>
      </c>
      <c r="Y41" s="120">
        <v>0.21234225674938823</v>
      </c>
      <c r="Z41" s="120">
        <v>0.21187432862941383</v>
      </c>
      <c r="AA41" s="120">
        <v>0.21187432862941399</v>
      </c>
      <c r="AB41" s="120">
        <v>0.21140570655519331</v>
      </c>
      <c r="AC41" s="120">
        <v>0.21140570655519345</v>
      </c>
      <c r="AD41" s="120">
        <v>0.21093638963888842</v>
      </c>
      <c r="AE41" s="120">
        <v>0.21093638963888836</v>
      </c>
      <c r="AF41" s="120">
        <v>0.21046637699828369</v>
      </c>
      <c r="AG41" s="120">
        <v>0.21046637699828366</v>
      </c>
      <c r="AH41" s="120">
        <v>0.20999566775690964</v>
      </c>
      <c r="AI41" s="120">
        <v>0.20999566775690964</v>
      </c>
      <c r="AJ41" s="120">
        <v>0.20952426104416544</v>
      </c>
      <c r="AK41" s="120">
        <v>0.20952426104416541</v>
      </c>
      <c r="AL41" s="120">
        <v>0.20905215599544499</v>
      </c>
      <c r="AM41" s="120">
        <v>0.20905215599544502</v>
      </c>
      <c r="AN41" s="120">
        <v>0.20857935175226539</v>
      </c>
      <c r="AO41" s="120">
        <v>0.20857935175226519</v>
      </c>
      <c r="AP41" s="120">
        <v>0.20810584746239286</v>
      </c>
      <c r="AQ41" s="120">
        <v>0.20810584746239316</v>
      </c>
      <c r="AR41" s="120">
        <v>0.20763164227997791</v>
      </c>
      <c r="AS41" s="120">
        <v>0.20763164227997757</v>
      </c>
      <c r="AT41" s="120">
        <v>0.20715673536568391</v>
      </c>
      <c r="AU41" s="120">
        <v>0.20715673536568374</v>
      </c>
      <c r="AV41" s="120">
        <v>0.20668112588682541</v>
      </c>
      <c r="AW41" s="120">
        <v>0.20668112588682541</v>
      </c>
      <c r="AX41" s="120">
        <v>0.20620481301750279</v>
      </c>
      <c r="AY41" s="120">
        <v>0.20620481301750268</v>
      </c>
      <c r="AZ41" s="120">
        <v>0.20572779593874235</v>
      </c>
      <c r="BA41" s="120">
        <v>0.20572779593874244</v>
      </c>
      <c r="BB41" s="120">
        <v>0.20525007383863542</v>
      </c>
      <c r="BC41" s="120">
        <v>0.20525007383863525</v>
      </c>
      <c r="BD41" s="120">
        <v>0.2047716459124822</v>
      </c>
      <c r="BE41" s="120">
        <v>0.20477164591248209</v>
      </c>
      <c r="BF41" s="120">
        <v>0.20429251136293594</v>
      </c>
      <c r="BG41" s="120">
        <v>0.2042925113629358</v>
      </c>
      <c r="BH41" s="120">
        <v>0.20381266940015025</v>
      </c>
      <c r="BI41" s="120">
        <v>0.20381266940015008</v>
      </c>
      <c r="BJ41" s="120">
        <v>0.20333211924192726</v>
      </c>
      <c r="BK41" s="120">
        <v>0.20333211924192726</v>
      </c>
      <c r="BL41" s="120">
        <v>0.20285086011386988</v>
      </c>
      <c r="BM41" s="120">
        <v>0.20285086011386999</v>
      </c>
      <c r="BN41" s="120">
        <v>0.20236889124953344</v>
      </c>
      <c r="BO41" s="120">
        <v>0.20236889124953339</v>
      </c>
      <c r="BP41" s="120">
        <v>0.20188621189058215</v>
      </c>
      <c r="BQ41" s="120">
        <v>0.20188621189058195</v>
      </c>
      <c r="BR41" s="120">
        <v>0.20140282128694625</v>
      </c>
      <c r="BS41" s="120">
        <v>0.20140282128694612</v>
      </c>
      <c r="BT41" s="120">
        <v>0.20091871869698247</v>
      </c>
      <c r="BU41" s="120">
        <v>0.20091871869698208</v>
      </c>
      <c r="BV41" s="120">
        <v>0.20043390338763517</v>
      </c>
      <c r="BW41" s="120">
        <v>0.20043390338763517</v>
      </c>
      <c r="BX41" s="120">
        <v>0.19994837463460235</v>
      </c>
      <c r="BY41" s="120">
        <v>0.19994837463460224</v>
      </c>
      <c r="BZ41" s="120">
        <v>0.19946213172250041</v>
      </c>
      <c r="CA41" s="120">
        <v>0.19946213172249991</v>
      </c>
      <c r="CB41" s="120">
        <v>0.19897517394503472</v>
      </c>
      <c r="CC41" s="120">
        <v>0.19897517394503483</v>
      </c>
      <c r="CD41" s="120">
        <v>0.19848750060517206</v>
      </c>
      <c r="CE41" s="120">
        <v>0.19848750060517184</v>
      </c>
      <c r="CF41" s="120">
        <v>0.1979991110153117</v>
      </c>
      <c r="CG41" s="120">
        <v>0.1979991110153117</v>
      </c>
      <c r="CH41" s="120">
        <v>0.19751000449746592</v>
      </c>
      <c r="CI41" s="120">
        <v>0.197510004497466</v>
      </c>
      <c r="CJ41" s="120">
        <v>0.19702018038343547</v>
      </c>
      <c r="CK41" s="120">
        <v>0.19702018038343552</v>
      </c>
      <c r="CL41" s="120">
        <v>0.19652963801499312</v>
      </c>
      <c r="CM41" s="120">
        <v>0.1965296380149934</v>
      </c>
      <c r="CN41" s="120">
        <v>0.19603837674406782</v>
      </c>
      <c r="CO41" s="120">
        <v>0.19603837674406793</v>
      </c>
      <c r="CP41" s="120">
        <v>0.19554639593293088</v>
      </c>
      <c r="CQ41" s="120">
        <v>0.19554639593293086</v>
      </c>
      <c r="CR41" s="120">
        <v>0.19505369495438549</v>
      </c>
      <c r="CS41" s="120">
        <v>0.19505369495438551</v>
      </c>
      <c r="CT41" s="120">
        <v>0.19456027319196001</v>
      </c>
      <c r="CU41" s="120">
        <v>0.19456027319196015</v>
      </c>
      <c r="CV41" s="120">
        <v>0.19406613004010106</v>
      </c>
      <c r="CW41" s="120">
        <v>0.19406613004010129</v>
      </c>
      <c r="CX41" s="120">
        <v>0.19357126490437354</v>
      </c>
      <c r="CY41" s="120">
        <v>0.1935712649043734</v>
      </c>
      <c r="CZ41" s="120">
        <v>0.19307567720165847</v>
      </c>
      <c r="DA41" s="120">
        <v>0.19307567720165836</v>
      </c>
      <c r="DB41" s="120">
        <v>0.19257936636035855</v>
      </c>
      <c r="DC41" s="120">
        <v>0.19257936636035847</v>
      </c>
      <c r="DD41" s="120">
        <v>0.19208233182060369</v>
      </c>
      <c r="DE41" s="120">
        <v>0.19208233182060377</v>
      </c>
      <c r="DF41" s="120">
        <v>0.19158457303446014</v>
      </c>
      <c r="DG41" s="120">
        <v>0.19158457303446</v>
      </c>
      <c r="DH41" s="120">
        <v>0.19108608946614197</v>
      </c>
      <c r="DI41" s="120">
        <v>0.19108608946614195</v>
      </c>
      <c r="DJ41" s="120">
        <v>0.19058688059222817</v>
      </c>
      <c r="DK41" s="120">
        <v>0.19058688059222834</v>
      </c>
      <c r="DL41" s="120">
        <v>0.19008694590187963</v>
      </c>
      <c r="DM41" s="120">
        <v>0.1900869459018798</v>
      </c>
      <c r="DN41" s="120">
        <v>0.18958628489705995</v>
      </c>
      <c r="DO41" s="120">
        <v>0.18958628489705989</v>
      </c>
      <c r="DP41" s="120">
        <v>0.18908489709276086</v>
      </c>
      <c r="DQ41" s="120">
        <v>0.18908489709276069</v>
      </c>
      <c r="DR41" s="120">
        <v>0.18858278201723036</v>
      </c>
      <c r="DS41" s="120">
        <v>0.18858278201723033</v>
      </c>
      <c r="DT41" s="120">
        <v>0.18807993921220265</v>
      </c>
      <c r="DU41" s="120">
        <v>0.18807993921220267</v>
      </c>
      <c r="DV41" s="120">
        <v>0.18757636823313248</v>
      </c>
      <c r="DW41" s="120">
        <v>0.18757636823313267</v>
      </c>
      <c r="DX41" s="120">
        <v>0.18707206864943421</v>
      </c>
      <c r="DY41" s="120">
        <v>0.18707206864943401</v>
      </c>
      <c r="DZ41" s="120">
        <v>0.18656704004472008</v>
      </c>
      <c r="EA41" s="120">
        <v>0.18656704004471994</v>
      </c>
      <c r="EB41" s="120">
        <v>0.1860612820170468</v>
      </c>
      <c r="EC41" s="120">
        <v>0.18606128201704683</v>
      </c>
      <c r="ED41" s="120">
        <v>0.18555479417916323</v>
      </c>
      <c r="EE41" s="120">
        <v>0.18555479417916335</v>
      </c>
      <c r="EF41" s="120">
        <v>0.18504757615876041</v>
      </c>
      <c r="EG41" s="120">
        <v>0.18504757615876036</v>
      </c>
      <c r="EH41" s="120">
        <v>0.18453962759872758</v>
      </c>
      <c r="EI41" s="120">
        <v>0.18453962759872752</v>
      </c>
      <c r="EJ41" s="120">
        <v>0.18403094815741053</v>
      </c>
      <c r="EK41" s="120">
        <v>0.18403094815741058</v>
      </c>
      <c r="EL41" s="120">
        <v>0.18352153750887382</v>
      </c>
      <c r="EM41" s="120">
        <v>0.18352153750887382</v>
      </c>
      <c r="EN41" s="120">
        <v>0.18301139534316699</v>
      </c>
      <c r="EO41" s="120">
        <v>0.18301139534316682</v>
      </c>
      <c r="EP41" s="120">
        <v>0.18250052136659325</v>
      </c>
      <c r="EQ41" s="120">
        <v>0.18250052136659342</v>
      </c>
      <c r="ER41" s="120">
        <v>0.18198891530198488</v>
      </c>
      <c r="ES41" s="120">
        <v>0.18198891530198499</v>
      </c>
      <c r="ET41" s="120">
        <v>0.181476576888979</v>
      </c>
      <c r="EU41" s="120">
        <v>0.18147657688897917</v>
      </c>
      <c r="EV41" s="120">
        <v>0.18096350588430027</v>
      </c>
      <c r="EW41" s="120">
        <v>0.18096350588430019</v>
      </c>
      <c r="EX41" s="120">
        <v>0.18044970206204505</v>
      </c>
      <c r="EY41" s="120">
        <v>0.18044970206204505</v>
      </c>
      <c r="EZ41" s="120">
        <v>0.1799351652139721</v>
      </c>
      <c r="FA41" s="120">
        <v>0.17993516521397224</v>
      </c>
      <c r="FB41" s="120">
        <v>0.17941989514979556</v>
      </c>
      <c r="FC41" s="120">
        <v>0.17941989514979573</v>
      </c>
      <c r="FD41" s="120">
        <v>0.17890389169748278</v>
      </c>
      <c r="FE41" s="120">
        <v>0.17890389169748283</v>
      </c>
      <c r="FF41" s="120">
        <v>0.17838715470355626</v>
      </c>
      <c r="FG41" s="120">
        <v>0.17838715470355646</v>
      </c>
      <c r="FH41" s="120">
        <v>0.1778696840334002</v>
      </c>
      <c r="FI41" s="120">
        <v>0.17786968403340031</v>
      </c>
      <c r="FJ41" s="120">
        <v>0.1773514795715708</v>
      </c>
      <c r="FK41" s="120">
        <v>0.17735147957157102</v>
      </c>
      <c r="FL41" s="120">
        <v>0.1768325412221117</v>
      </c>
      <c r="FM41" s="120">
        <v>0.17683254122211151</v>
      </c>
      <c r="FN41" s="120">
        <v>0.17631286890887304</v>
      </c>
      <c r="FO41" s="120">
        <v>0.17631286890887307</v>
      </c>
      <c r="FP41" s="120">
        <v>0.17579246257583608</v>
      </c>
      <c r="FQ41" s="120">
        <v>0.17579246257583597</v>
      </c>
      <c r="FR41" s="120">
        <v>0.17527132218744121</v>
      </c>
      <c r="FS41" s="120">
        <v>0.17527132218744151</v>
      </c>
      <c r="FT41" s="120">
        <v>0.17474944772892295</v>
      </c>
      <c r="FU41" s="120">
        <v>0.17474944772892284</v>
      </c>
      <c r="FV41" s="120">
        <v>0.17422683920664503</v>
      </c>
      <c r="FW41" s="120">
        <v>0.17422683920664511</v>
      </c>
      <c r="FX41" s="120">
        <v>0.173703496648447</v>
      </c>
      <c r="FY41" s="120">
        <v>0.17370349664844695</v>
      </c>
      <c r="FZ41" s="120">
        <v>0.17317942010398876</v>
      </c>
      <c r="GA41" s="120">
        <v>0.17317942010398887</v>
      </c>
      <c r="GB41" s="120">
        <v>0.17265460964510557</v>
      </c>
      <c r="GC41" s="120">
        <v>0.17265460964510559</v>
      </c>
      <c r="GD41" s="120">
        <v>0.17212906536616443</v>
      </c>
      <c r="GE41" s="120">
        <v>0.17212906536616435</v>
      </c>
      <c r="GF41" s="120">
        <v>0.17160278738442758</v>
      </c>
      <c r="GG41" s="120">
        <v>0.17160278738442758</v>
      </c>
      <c r="GH41" s="120">
        <v>0.17107577584042058</v>
      </c>
      <c r="GI41" s="120">
        <v>0.17107577584042075</v>
      </c>
      <c r="GJ41" s="120">
        <v>0.17054803089830509</v>
      </c>
      <c r="GK41" s="120">
        <v>0.17054803089830528</v>
      </c>
      <c r="GL41" s="120">
        <v>0.17001955274625841</v>
      </c>
      <c r="GM41" s="120">
        <v>0.17001955274625824</v>
      </c>
      <c r="GN41" s="120">
        <v>0.16949034159685503</v>
      </c>
      <c r="GO41" s="120">
        <v>0.16949034159685489</v>
      </c>
      <c r="GP41" s="120">
        <v>0.16896039768745974</v>
      </c>
      <c r="GQ41" s="120">
        <v>0.16896039768745949</v>
      </c>
      <c r="GR41" s="120">
        <v>0.16842972128061848</v>
      </c>
      <c r="GS41" s="120">
        <v>0.16842972128061856</v>
      </c>
      <c r="GT41" s="120">
        <v>0.1678983126644632</v>
      </c>
      <c r="GU41" s="120">
        <v>0.16789831266446317</v>
      </c>
      <c r="GV41" s="120">
        <v>0.16736617215311372</v>
      </c>
      <c r="GW41" s="120">
        <v>0.16736617215311383</v>
      </c>
      <c r="GX41" s="120">
        <v>0.16683330008709366</v>
      </c>
      <c r="GY41" s="120">
        <v>0.16683330008709379</v>
      </c>
      <c r="GZ41" s="120">
        <v>0.1662996968337459</v>
      </c>
      <c r="HA41" s="120">
        <v>0.1662996968337456</v>
      </c>
      <c r="HB41" s="120">
        <v>0.16576536278765652</v>
      </c>
      <c r="HC41" s="120">
        <v>0.1657653627876565</v>
      </c>
      <c r="HD41" s="120">
        <v>0.16523029837108671</v>
      </c>
      <c r="HE41" s="120">
        <v>0.16523029837108677</v>
      </c>
      <c r="HF41" s="120">
        <v>0.16469450403440675</v>
      </c>
      <c r="HG41" s="120">
        <v>0.16469450403440694</v>
      </c>
      <c r="HH41" s="120">
        <v>0.16415798025653933</v>
      </c>
      <c r="HI41" s="120">
        <v>0.16415798025653935</v>
      </c>
      <c r="HJ41" s="120">
        <v>0.16362072754540727</v>
      </c>
      <c r="HK41" s="120">
        <v>0.16362072754540724</v>
      </c>
      <c r="HL41" s="120">
        <v>0.16308274643838913</v>
      </c>
      <c r="HM41" s="120">
        <v>0.16308274643838891</v>
      </c>
      <c r="HN41" s="120">
        <v>0.16254403750278021</v>
      </c>
      <c r="HO41" s="120">
        <v>0.16254403750278032</v>
      </c>
      <c r="HP41" s="120">
        <v>0.16200460133626118</v>
      </c>
      <c r="HQ41" s="120">
        <v>0.16200460133626118</v>
      </c>
      <c r="HR41" s="120">
        <v>0.16146443856737161</v>
      </c>
      <c r="HS41" s="120">
        <v>0.16146443856737186</v>
      </c>
      <c r="HT41" s="120">
        <v>0.16092354985599269</v>
      </c>
      <c r="HU41" s="120">
        <v>0.16092354985599244</v>
      </c>
      <c r="HV41" s="120">
        <v>0.1603819358938339</v>
      </c>
      <c r="HW41" s="120">
        <v>0.1603819358938337</v>
      </c>
      <c r="HX41" s="120">
        <v>0.15983959740492992</v>
      </c>
      <c r="HY41" s="120">
        <v>0.15983959740492973</v>
      </c>
      <c r="HZ41" s="120">
        <v>0.15929653514614192</v>
      </c>
      <c r="IA41" s="120">
        <v>0.15929653514614187</v>
      </c>
      <c r="IB41" s="120">
        <v>0.15875274990766725</v>
      </c>
      <c r="IC41" s="120">
        <v>0.15875274990766722</v>
      </c>
      <c r="ID41" s="120">
        <v>0.15820824251355559</v>
      </c>
      <c r="IE41" s="120">
        <v>0.15820824251355561</v>
      </c>
      <c r="IF41" s="120">
        <v>0.1576630138222346</v>
      </c>
      <c r="IG41" s="120">
        <v>0.15766301382223463</v>
      </c>
      <c r="IH41" s="120">
        <v>0.15711706472703937</v>
      </c>
      <c r="II41" s="120">
        <v>0.15711706472703932</v>
      </c>
      <c r="IJ41" s="120">
        <v>0.15657039615675306</v>
      </c>
      <c r="IK41" s="120">
        <v>0.15657039615675297</v>
      </c>
      <c r="IL41" s="120">
        <v>0.15602300907615321</v>
      </c>
      <c r="IM41" s="120">
        <v>0.15602300907615294</v>
      </c>
      <c r="IN41" s="120">
        <v>0.15547490448656562</v>
      </c>
      <c r="IO41" s="120">
        <v>0.15547490448656553</v>
      </c>
      <c r="IP41" s="120">
        <v>0.154926083426429</v>
      </c>
      <c r="IQ41" s="120">
        <v>0.15492608342642877</v>
      </c>
      <c r="IR41" s="120">
        <v>0.15437654697186251</v>
      </c>
      <c r="IS41" s="120">
        <v>0.15437654697186254</v>
      </c>
      <c r="IT41" s="120">
        <v>0.15382629623724708</v>
      </c>
      <c r="IU41" s="120">
        <v>0.15382629623724714</v>
      </c>
      <c r="IV41" s="120">
        <v>0.15327533237581101</v>
      </c>
      <c r="IW41" s="120">
        <v>0.15327533237581095</v>
      </c>
      <c r="IX41" s="120">
        <v>0.1527236565802248</v>
      </c>
      <c r="IY41" s="120">
        <v>0.15272365658022477</v>
      </c>
      <c r="IZ41" s="120">
        <v>0.15217127008320636</v>
      </c>
      <c r="JA41" s="120">
        <v>0.15217127008320627</v>
      </c>
      <c r="JB41" s="120">
        <v>0.15161817415813203</v>
      </c>
      <c r="JC41" s="120">
        <v>0.15161817415813209</v>
      </c>
      <c r="JD41" s="120">
        <v>0.15106437011965904</v>
      </c>
      <c r="JE41" s="120">
        <v>0.1510643701196592</v>
      </c>
      <c r="JF41" s="120">
        <v>0.15050985932435396</v>
      </c>
      <c r="JG41" s="120">
        <v>0.15050985932435407</v>
      </c>
      <c r="JH41" s="120">
        <v>0.149954643171333</v>
      </c>
      <c r="JI41" s="120">
        <v>0.14995464317133292</v>
      </c>
      <c r="JJ41" s="120">
        <v>0.14939872310290933</v>
      </c>
      <c r="JK41" s="120">
        <v>0.14939872310290897</v>
      </c>
      <c r="JL41" s="120">
        <v>0.14884210060524997</v>
      </c>
      <c r="JM41" s="120">
        <v>0.14884210060525008</v>
      </c>
      <c r="JN41" s="120">
        <v>0.14828477720904451</v>
      </c>
      <c r="JO41" s="120">
        <v>0.14828477720904457</v>
      </c>
      <c r="JP41" s="120">
        <v>0.1477267544901788</v>
      </c>
      <c r="JQ41" s="120">
        <v>0.14772675449017858</v>
      </c>
      <c r="JR41" s="120">
        <v>0.14716803407042173</v>
      </c>
      <c r="JS41" s="120">
        <v>0.14716803407042181</v>
      </c>
      <c r="JT41" s="120">
        <v>0.14660861761812197</v>
      </c>
      <c r="JU41" s="120">
        <v>0.14660861761812199</v>
      </c>
      <c r="JV41" s="120">
        <v>0.14604850684891196</v>
      </c>
      <c r="JW41" s="120">
        <v>0.14604850684891202</v>
      </c>
      <c r="JX41" s="120">
        <v>0.14548770352642426</v>
      </c>
      <c r="JY41" s="120">
        <v>0.14548770352642437</v>
      </c>
      <c r="JZ41" s="120">
        <v>0.1449262094630174</v>
      </c>
      <c r="KA41" s="120">
        <v>0.14492620946301718</v>
      </c>
      <c r="KB41" s="120">
        <v>0.14436402652051097</v>
      </c>
      <c r="KC41" s="120">
        <v>0.14436402652051075</v>
      </c>
      <c r="KD41" s="120">
        <v>0.14380115661093393</v>
      </c>
      <c r="KE41" s="120">
        <v>0.14380115661093379</v>
      </c>
      <c r="KF41" s="120">
        <v>0.14323760169728106</v>
      </c>
      <c r="KG41" s="120">
        <v>0.14323760169728106</v>
      </c>
      <c r="KH41" s="120">
        <v>0.14267336379428094</v>
      </c>
      <c r="KI41" s="120">
        <v>0.14267336379428092</v>
      </c>
      <c r="KJ41" s="120">
        <v>0.14210844496917502</v>
      </c>
      <c r="KK41" s="120">
        <v>0.14210844496917502</v>
      </c>
      <c r="KL41" s="120">
        <v>0.14154284734250774</v>
      </c>
      <c r="KM41" s="120">
        <v>0.14154284734250772</v>
      </c>
      <c r="KN41" s="120">
        <v>0.14097657308892814</v>
      </c>
      <c r="KO41" s="120">
        <v>0.14097657308892811</v>
      </c>
      <c r="KP41" s="120">
        <v>0.14040962443800242</v>
      </c>
      <c r="KQ41" s="120">
        <v>0.14040962443800273</v>
      </c>
      <c r="KR41" s="120">
        <v>0.13984200367503866</v>
      </c>
      <c r="KS41" s="120">
        <v>0.13984200367503874</v>
      </c>
      <c r="KT41" s="120">
        <v>0.13927371314192241</v>
      </c>
      <c r="KU41" s="120">
        <v>0.13927371314192233</v>
      </c>
      <c r="KV41" s="120">
        <v>0.13870475523796458</v>
      </c>
      <c r="KW41" s="120">
        <v>0.13870475523796461</v>
      </c>
      <c r="KX41" s="120">
        <v>0.13813513242076236</v>
      </c>
      <c r="KY41" s="120">
        <v>0.13813513242076228</v>
      </c>
      <c r="KZ41" s="120">
        <v>0.13756484720707116</v>
      </c>
      <c r="LA41" s="120">
        <v>0.13756484720707118</v>
      </c>
      <c r="LB41" s="120">
        <v>0.1369939021736887</v>
      </c>
      <c r="LC41" s="120">
        <v>0.13699390217368856</v>
      </c>
      <c r="LD41" s="120">
        <v>0.13642229995835342</v>
      </c>
      <c r="LE41" s="120">
        <v>0.13642229995835331</v>
      </c>
      <c r="LF41" s="120">
        <v>0.13585004326065298</v>
      </c>
      <c r="LG41" s="120">
        <v>0.135850043260653</v>
      </c>
      <c r="LH41" s="120">
        <v>0.13527713484294918</v>
      </c>
      <c r="LI41" s="120">
        <v>0.13527713484294931</v>
      </c>
      <c r="LJ41" s="120">
        <v>0.13470357753131312</v>
      </c>
      <c r="LK41" s="120">
        <v>0.13470357753131298</v>
      </c>
      <c r="LL41" s="120">
        <v>0.13412937421647375</v>
      </c>
      <c r="LM41" s="120">
        <v>0.13412937421647378</v>
      </c>
      <c r="LN41" s="120">
        <v>0.13355452785478217</v>
      </c>
      <c r="LO41" s="120">
        <v>0.13355452785478211</v>
      </c>
      <c r="LP41" s="120">
        <v>0.13297904146918746</v>
      </c>
      <c r="LQ41" s="120">
        <v>0.13297904146918735</v>
      </c>
      <c r="LR41" s="120">
        <v>0.13240291815022737</v>
      </c>
      <c r="LS41" s="120">
        <v>0.13240291815022714</v>
      </c>
      <c r="LT41" s="120">
        <v>0.13182616105703238</v>
      </c>
      <c r="LU41" s="120">
        <v>0.13182616105703232</v>
      </c>
      <c r="LV41" s="120">
        <v>0.13124877341834498</v>
      </c>
      <c r="LW41" s="120">
        <v>0.13124877341834496</v>
      </c>
      <c r="LX41" s="120">
        <v>0.13067075853355212</v>
      </c>
      <c r="LY41" s="120">
        <v>0.1306707585335522</v>
      </c>
      <c r="LZ41" s="120">
        <v>0.13009211977373331</v>
      </c>
      <c r="MA41" s="120">
        <v>0.13009211977373342</v>
      </c>
      <c r="MB41" s="120">
        <v>0.12951286058272379</v>
      </c>
      <c r="MC41" s="120">
        <v>0.12951286058272374</v>
      </c>
      <c r="MD41" s="120">
        <v>0.12893298447819074</v>
      </c>
      <c r="ME41" s="120">
        <v>0.12893298447819096</v>
      </c>
      <c r="MF41" s="120">
        <v>0.12835249505272731</v>
      </c>
      <c r="MG41" s="120">
        <v>0.12835249505272756</v>
      </c>
      <c r="MH41" s="120">
        <v>0.12777139597496104</v>
      </c>
      <c r="MI41" s="120">
        <v>0.12777139597496093</v>
      </c>
      <c r="MJ41" s="120">
        <v>0.12718969099067642</v>
      </c>
      <c r="MK41" s="120">
        <v>0.12718969099067626</v>
      </c>
      <c r="ML41" s="120">
        <v>0.12660738392395615</v>
      </c>
      <c r="MM41" s="120">
        <v>0.1266073839239561</v>
      </c>
      <c r="MN41" s="120">
        <v>0.12602447867833649</v>
      </c>
      <c r="MO41" s="120">
        <v>0.12602447867833649</v>
      </c>
      <c r="MP41" s="120">
        <v>0.12544097923797964</v>
      </c>
      <c r="MQ41" s="120">
        <v>0.12544097923797937</v>
      </c>
      <c r="MR41" s="120">
        <v>0.12485688966886185</v>
      </c>
      <c r="MS41" s="120">
        <v>0.12485688966886187</v>
      </c>
      <c r="MT41" s="120">
        <v>0.12427221411997968</v>
      </c>
      <c r="MU41" s="120">
        <v>0.1242722141199797</v>
      </c>
      <c r="MV41" s="120">
        <v>0.12368695682457165</v>
      </c>
      <c r="MW41" s="120">
        <v>0.12368695682457161</v>
      </c>
      <c r="MX41" s="120">
        <v>0.12310112210135858</v>
      </c>
      <c r="MY41" s="120">
        <v>0.12310112210135851</v>
      </c>
      <c r="MZ41" s="120">
        <v>0.1225147143557995</v>
      </c>
      <c r="NA41" s="120">
        <v>0.12251471435579937</v>
      </c>
      <c r="NB41" s="120">
        <v>0.12192773808136709</v>
      </c>
      <c r="NC41" s="120">
        <v>0.1219277380813671</v>
      </c>
      <c r="ND41" s="120">
        <v>0.12134019786084013</v>
      </c>
      <c r="NE41" s="120">
        <v>0.12134019786084009</v>
      </c>
      <c r="NF41" s="120">
        <v>0.12075209836761328</v>
      </c>
      <c r="NG41" s="120">
        <v>0.12075209836761326</v>
      </c>
      <c r="NH41" s="120">
        <v>0.12016344436702704</v>
      </c>
      <c r="NI41" s="120">
        <v>0.12016344436702713</v>
      </c>
      <c r="NJ41" s="120">
        <v>0.11957424071771444</v>
      </c>
      <c r="NK41" s="120">
        <v>0.11957424071771451</v>
      </c>
      <c r="NL41" s="120">
        <v>0.11898449237296729</v>
      </c>
      <c r="NM41" s="120">
        <v>0.11898449237296732</v>
      </c>
      <c r="NN41" s="120">
        <v>0.11839420438212211</v>
      </c>
      <c r="NO41" s="120">
        <v>0.11839420438212206</v>
      </c>
      <c r="NP41" s="120">
        <v>0.11780338189196386</v>
      </c>
      <c r="NQ41" s="120">
        <v>0.11780338189196403</v>
      </c>
      <c r="NR41" s="120">
        <v>0.11721203014815114</v>
      </c>
      <c r="NS41" s="120">
        <v>0.11721203014815113</v>
      </c>
      <c r="NT41" s="120">
        <v>0.11662015449665906</v>
      </c>
      <c r="NU41" s="120">
        <v>0.11662015449665911</v>
      </c>
      <c r="NV41" s="120">
        <v>0.11602776038524402</v>
      </c>
      <c r="NW41" s="120">
        <v>0.11602776038524398</v>
      </c>
      <c r="NX41" s="120">
        <v>0.11543485336492737</v>
      </c>
      <c r="NY41" s="120">
        <v>0.11543485336492727</v>
      </c>
      <c r="NZ41" s="120">
        <v>0.11484143909150031</v>
      </c>
      <c r="OA41" s="120">
        <v>0.11484143909150037</v>
      </c>
      <c r="OB41" s="120">
        <v>0.11424752332705028</v>
      </c>
      <c r="OC41" s="120">
        <v>0.11424752332705028</v>
      </c>
      <c r="OD41" s="120">
        <v>0.11365311194150596</v>
      </c>
      <c r="OE41" s="120">
        <v>0.11365311194150597</v>
      </c>
      <c r="OF41" s="120">
        <v>0.11305821091420701</v>
      </c>
      <c r="OG41" s="120">
        <v>0.11305821091420695</v>
      </c>
      <c r="OH41" s="120">
        <v>0.11246282633549182</v>
      </c>
      <c r="OI41" s="120">
        <v>0.11246282633549173</v>
      </c>
      <c r="OJ41" s="120">
        <v>0.11186696440831043</v>
      </c>
      <c r="OK41" s="120">
        <v>0.11186696440831038</v>
      </c>
      <c r="OL41" s="120">
        <v>0.11127063144985659</v>
      </c>
      <c r="OM41" s="120">
        <v>0.11127063144985651</v>
      </c>
      <c r="ON41" s="120">
        <v>0.11067383389322454</v>
      </c>
      <c r="OO41" s="120">
        <v>0.11067383389322448</v>
      </c>
      <c r="OP41" s="120">
        <v>0.11007657828908678</v>
      </c>
      <c r="OQ41" s="120">
        <v>0.11007657828908672</v>
      </c>
      <c r="OR41" s="120">
        <v>0.10947887130739539</v>
      </c>
      <c r="OS41" s="120">
        <v>0.1094788713073953</v>
      </c>
      <c r="OT41" s="120">
        <v>0.10888071973910601</v>
      </c>
      <c r="OU41" s="120">
        <v>0.10888071973910607</v>
      </c>
      <c r="OV41" s="120">
        <v>0.10828213049792709</v>
      </c>
      <c r="OW41" s="120">
        <v>0.10828213049792713</v>
      </c>
      <c r="OX41" s="120">
        <v>0.10768311062208932</v>
      </c>
      <c r="OY41" s="120">
        <v>0.10768311062208939</v>
      </c>
      <c r="OZ41" s="120">
        <v>0.10708366727614274</v>
      </c>
      <c r="PA41" s="120">
        <v>0.10708366727614277</v>
      </c>
      <c r="PB41" s="120">
        <v>0.10648380775277531</v>
      </c>
      <c r="PC41" s="120">
        <v>0.10648380775277529</v>
      </c>
      <c r="PD41" s="120">
        <v>0.1058835394746572</v>
      </c>
      <c r="PE41" s="120">
        <v>0.10588353947465722</v>
      </c>
      <c r="PF41" s="120">
        <v>0.10528286999630992</v>
      </c>
      <c r="PG41" s="120">
        <v>0.10528286999630999</v>
      </c>
      <c r="PH41" s="120">
        <v>0.10468180700600013</v>
      </c>
      <c r="PI41" s="120">
        <v>0.10468180700600019</v>
      </c>
      <c r="PJ41" s="120">
        <v>0.10408035832765879</v>
      </c>
      <c r="PK41" s="120">
        <v>0.10408035832765866</v>
      </c>
      <c r="PL41" s="120">
        <v>0.10347853192282511</v>
      </c>
      <c r="PM41" s="120">
        <v>0.10347853192282504</v>
      </c>
      <c r="PN41" s="120">
        <v>0.1028763358926184</v>
      </c>
      <c r="PO41" s="120">
        <v>0.10287633589261828</v>
      </c>
      <c r="PP41" s="120">
        <v>0.10227377847973348</v>
      </c>
      <c r="PQ41" s="120">
        <v>0.10227377847973335</v>
      </c>
      <c r="PR41" s="120">
        <v>0.10167086807046431</v>
      </c>
      <c r="PS41" s="120">
        <v>0.10167086807046441</v>
      </c>
      <c r="PT41" s="120">
        <v>0.10106761319675377</v>
      </c>
      <c r="PU41" s="120">
        <v>0.10106761319675377</v>
      </c>
      <c r="PV41" s="120">
        <v>0.10046402253826871</v>
      </c>
      <c r="PW41" s="120">
        <v>0.10046402253826875</v>
      </c>
      <c r="PX41" s="120">
        <v>9.9860104924505436E-2</v>
      </c>
      <c r="PY41" s="120">
        <v>9.9860104924505505E-2</v>
      </c>
      <c r="PZ41" s="120">
        <v>9.9255869336919336E-2</v>
      </c>
      <c r="QA41" s="120">
        <v>9.9255869336919197E-2</v>
      </c>
      <c r="QB41" s="120">
        <v>9.8651324911083985E-2</v>
      </c>
      <c r="QC41" s="120">
        <v>9.8651324911084026E-2</v>
      </c>
      <c r="QD41" s="120">
        <v>9.8046480938877634E-2</v>
      </c>
      <c r="QE41" s="120">
        <v>9.8046480938877648E-2</v>
      </c>
      <c r="QF41" s="120">
        <v>9.7441346870697929E-2</v>
      </c>
      <c r="QG41" s="120">
        <v>9.7441346870698137E-2</v>
      </c>
      <c r="QH41" s="120">
        <v>9.6835932317705375E-2</v>
      </c>
      <c r="QI41" s="120">
        <v>9.6835932317705486E-2</v>
      </c>
      <c r="QJ41" s="120">
        <v>9.6230247054094414E-2</v>
      </c>
      <c r="QK41" s="120">
        <v>9.6230247054094276E-2</v>
      </c>
      <c r="QL41" s="120">
        <v>9.5624301019393926E-2</v>
      </c>
      <c r="QM41" s="120">
        <v>9.5624301019393981E-2</v>
      </c>
      <c r="QN41" s="120">
        <v>9.5018104320798519E-2</v>
      </c>
      <c r="QO41" s="120">
        <v>9.5018104320798491E-2</v>
      </c>
      <c r="QP41" s="120">
        <v>9.4411667235525951E-2</v>
      </c>
      <c r="QQ41" s="120">
        <v>9.4411667235525965E-2</v>
      </c>
      <c r="QR41" s="120">
        <v>9.3805000213206619E-2</v>
      </c>
      <c r="QS41" s="120">
        <v>9.3805000213206688E-2</v>
      </c>
      <c r="QT41" s="120">
        <v>9.3198113878302111E-2</v>
      </c>
      <c r="QU41" s="120">
        <v>9.3198113878302208E-2</v>
      </c>
      <c r="QV41" s="120">
        <v>9.259101903255397E-2</v>
      </c>
      <c r="QW41" s="120">
        <v>9.2591019032553859E-2</v>
      </c>
      <c r="QX41" s="120">
        <v>9.1983726657461504E-2</v>
      </c>
      <c r="QY41" s="120">
        <v>9.198372665746142E-2</v>
      </c>
      <c r="QZ41" s="120">
        <v>9.1376247916792136E-2</v>
      </c>
      <c r="RA41" s="120">
        <v>9.1376247916792039E-2</v>
      </c>
      <c r="RB41" s="120">
        <v>9.0768594159120933E-2</v>
      </c>
      <c r="RC41" s="120">
        <v>9.0768594159120891E-2</v>
      </c>
      <c r="RD41" s="120">
        <v>9.0160776920400559E-2</v>
      </c>
      <c r="RE41" s="120">
        <v>9.0160776920400545E-2</v>
      </c>
      <c r="RF41" s="120">
        <v>8.9552807926564254E-2</v>
      </c>
      <c r="RG41" s="120">
        <v>8.9552807926564254E-2</v>
      </c>
      <c r="RH41" s="120">
        <v>8.8944699096157195E-2</v>
      </c>
      <c r="RI41" s="120">
        <v>8.8944699096157168E-2</v>
      </c>
      <c r="RJ41" s="120">
        <v>8.8336462543002037E-2</v>
      </c>
      <c r="RK41" s="120">
        <v>8.8336462543002023E-2</v>
      </c>
      <c r="RL41" s="120">
        <v>8.7728110578893154E-2</v>
      </c>
      <c r="RM41" s="120">
        <v>8.7728110578892973E-2</v>
      </c>
      <c r="RN41" s="120">
        <v>8.711965571632474E-2</v>
      </c>
      <c r="RO41" s="120">
        <v>8.7119655716324643E-2</v>
      </c>
      <c r="RP41" s="120">
        <v>8.6511110671249572E-2</v>
      </c>
      <c r="RQ41" s="120">
        <v>8.6511110671249419E-2</v>
      </c>
      <c r="RR41" s="120">
        <v>8.5902488365869556E-2</v>
      </c>
      <c r="RS41" s="120">
        <v>8.5902488365869653E-2</v>
      </c>
      <c r="RT41" s="120">
        <v>8.5293801931459037E-2</v>
      </c>
      <c r="RU41" s="120">
        <v>8.5293801931459065E-2</v>
      </c>
      <c r="RV41" s="120">
        <v>8.468506471121845E-2</v>
      </c>
      <c r="RW41" s="120">
        <v>8.4685064711218436E-2</v>
      </c>
      <c r="RX41" s="120">
        <v>8.4076290263162462E-2</v>
      </c>
      <c r="RY41" s="120">
        <v>8.4076290263162434E-2</v>
      </c>
      <c r="RZ41" s="120">
        <v>8.3467492363037993E-2</v>
      </c>
      <c r="SA41" s="120">
        <v>8.3467492363037965E-2</v>
      </c>
      <c r="SB41" s="120">
        <v>8.2858685007275668E-2</v>
      </c>
      <c r="SC41" s="120">
        <v>8.2858685007275737E-2</v>
      </c>
      <c r="SD41" s="120">
        <v>8.2249882415973918E-2</v>
      </c>
      <c r="SE41" s="120">
        <v>8.2249882415973877E-2</v>
      </c>
      <c r="SF41" s="120">
        <v>8.164109903591335E-2</v>
      </c>
      <c r="SG41" s="120">
        <v>8.1641099035913309E-2</v>
      </c>
      <c r="SH41" s="120">
        <v>8.1032349543605525E-2</v>
      </c>
      <c r="SI41" s="120">
        <v>8.103234954360547E-2</v>
      </c>
      <c r="SJ41" s="120">
        <v>8.0423648848372664E-2</v>
      </c>
      <c r="SK41" s="120">
        <v>8.0423648848372706E-2</v>
      </c>
      <c r="SL41" s="120">
        <v>7.9815012095459534E-2</v>
      </c>
      <c r="SM41" s="120">
        <v>7.9815012095459714E-2</v>
      </c>
      <c r="SN41" s="120">
        <v>7.9206454669177653E-2</v>
      </c>
      <c r="SO41" s="120">
        <v>7.9206454669177681E-2</v>
      </c>
      <c r="SP41" s="120">
        <v>7.8597992196081282E-2</v>
      </c>
      <c r="SQ41" s="120">
        <v>7.8597992196081254E-2</v>
      </c>
      <c r="SR41" s="120">
        <v>7.7989640548174935E-2</v>
      </c>
      <c r="SS41" s="120">
        <v>7.7989640548174935E-2</v>
      </c>
      <c r="ST41" s="120">
        <v>7.7381415846152782E-2</v>
      </c>
      <c r="SU41" s="120">
        <v>7.7381415846152837E-2</v>
      </c>
      <c r="SV41" s="120">
        <v>7.6773334462669887E-2</v>
      </c>
      <c r="SW41" s="120">
        <v>7.6773334462669818E-2</v>
      </c>
      <c r="SX41" s="120">
        <v>7.6165413025642989E-2</v>
      </c>
      <c r="SY41" s="120">
        <v>7.6165413025642975E-2</v>
      </c>
      <c r="SZ41" s="120">
        <v>7.5557668421584415E-2</v>
      </c>
      <c r="TA41" s="120">
        <v>7.5557668421584373E-2</v>
      </c>
      <c r="TB41" s="120">
        <v>7.4950117798964239E-2</v>
      </c>
      <c r="TC41" s="120">
        <v>7.4950117798964239E-2</v>
      </c>
      <c r="TD41" s="120">
        <v>7.4342778571605983E-2</v>
      </c>
      <c r="TE41" s="120">
        <v>7.4342778571606052E-2</v>
      </c>
      <c r="TF41" s="120">
        <v>7.3735668422108325E-2</v>
      </c>
      <c r="TG41" s="120">
        <v>7.3735668422108352E-2</v>
      </c>
      <c r="TH41" s="120">
        <v>7.3128805305299277E-2</v>
      </c>
      <c r="TI41" s="120">
        <v>7.3128805305299333E-2</v>
      </c>
      <c r="TJ41" s="120">
        <v>7.2522207451718446E-2</v>
      </c>
      <c r="TK41" s="120">
        <v>7.2522207451718418E-2</v>
      </c>
      <c r="TL41" s="120">
        <v>7.1915893371128262E-2</v>
      </c>
      <c r="TM41" s="120">
        <v>7.1915893371128067E-2</v>
      </c>
      <c r="TN41" s="120">
        <v>7.1309881856051929E-2</v>
      </c>
      <c r="TO41" s="120">
        <v>7.1309881856051999E-2</v>
      </c>
      <c r="TP41" s="120">
        <v>7.0704191985341974E-2</v>
      </c>
      <c r="TQ41" s="120">
        <v>7.0704191985341919E-2</v>
      </c>
      <c r="TR41" s="120">
        <v>7.0098843127771523E-2</v>
      </c>
      <c r="TS41" s="120">
        <v>7.0098843127771496E-2</v>
      </c>
      <c r="TT41" s="120">
        <v>6.9493854945655464E-2</v>
      </c>
      <c r="TU41" s="120">
        <v>6.9493854945655464E-2</v>
      </c>
      <c r="TV41" s="120">
        <v>6.8889247398494807E-2</v>
      </c>
      <c r="TW41" s="120">
        <v>6.8889247398494821E-2</v>
      </c>
      <c r="TX41" s="120">
        <v>6.8285040746647041E-2</v>
      </c>
      <c r="TY41" s="120">
        <v>6.8285040746647083E-2</v>
      </c>
      <c r="TZ41" s="120">
        <v>6.7681255555019373E-2</v>
      </c>
      <c r="UA41" s="120">
        <v>6.7681255555019249E-2</v>
      </c>
      <c r="UB41" s="120">
        <v>6.7077912696784939E-2</v>
      </c>
      <c r="UC41" s="120">
        <v>6.7077912696784883E-2</v>
      </c>
      <c r="UD41" s="120">
        <v>6.6475033357122376E-2</v>
      </c>
      <c r="UE41" s="120">
        <v>6.6475033357122265E-2</v>
      </c>
      <c r="UF41" s="120">
        <v>6.5872639036974351E-2</v>
      </c>
      <c r="UG41" s="120">
        <v>6.5872639036974379E-2</v>
      </c>
      <c r="UH41" s="120">
        <v>6.5270751556826989E-2</v>
      </c>
      <c r="UI41" s="120">
        <v>6.5270751556826989E-2</v>
      </c>
      <c r="UJ41" s="120">
        <v>6.4669393060507271E-2</v>
      </c>
      <c r="UK41" s="120">
        <v>6.4669393060507216E-2</v>
      </c>
      <c r="UL41" s="120">
        <v>6.4068586018998341E-2</v>
      </c>
      <c r="UM41" s="120">
        <v>6.4068586018998411E-2</v>
      </c>
      <c r="UN41" s="120">
        <v>6.3468353234270483E-2</v>
      </c>
      <c r="UO41" s="120">
        <v>6.3468353234270525E-2</v>
      </c>
      <c r="UP41" s="120">
        <v>6.2868717843126171E-2</v>
      </c>
      <c r="UQ41" s="120">
        <v>6.2868717843126296E-2</v>
      </c>
      <c r="UR41" s="120">
        <v>6.2269703321059015E-2</v>
      </c>
      <c r="US41" s="120">
        <v>6.2269703321058953E-2</v>
      </c>
      <c r="UT41" s="120">
        <v>6.1671333486122783E-2</v>
      </c>
      <c r="UU41" s="120">
        <v>6.1671333486122783E-2</v>
      </c>
      <c r="UV41" s="120">
        <v>6.1073632502811129E-2</v>
      </c>
      <c r="UW41" s="120">
        <v>6.107363250281108E-2</v>
      </c>
      <c r="UX41" s="120">
        <v>6.0476624885944567E-2</v>
      </c>
      <c r="UY41" s="120">
        <v>6.0476624885944533E-2</v>
      </c>
      <c r="UZ41" s="120">
        <v>5.9880335504563155E-2</v>
      </c>
      <c r="VA41" s="120">
        <v>5.9880335504563197E-2</v>
      </c>
      <c r="VB41" s="120">
        <v>5.9284789585823408E-2</v>
      </c>
      <c r="VC41" s="120">
        <v>5.9284789585823443E-2</v>
      </c>
      <c r="VD41" s="120">
        <v>5.8690012718896283E-2</v>
      </c>
      <c r="VE41" s="120">
        <v>5.8690012718896241E-2</v>
      </c>
      <c r="VF41" s="120">
        <v>5.8096030858864563E-2</v>
      </c>
      <c r="VG41" s="120">
        <v>5.8096030858864542E-2</v>
      </c>
      <c r="VH41" s="120">
        <v>5.7502870330617815E-2</v>
      </c>
      <c r="VI41" s="120">
        <v>5.7502870330617753E-2</v>
      </c>
      <c r="VJ41" s="120">
        <v>5.6910557832740578E-2</v>
      </c>
      <c r="VK41" s="120">
        <v>5.6910557832740599E-2</v>
      </c>
      <c r="VL41" s="120">
        <v>5.6319120441392985E-2</v>
      </c>
      <c r="VM41" s="120">
        <v>5.6319120441393047E-2</v>
      </c>
      <c r="VN41" s="120">
        <v>5.5728585614179683E-2</v>
      </c>
      <c r="VO41" s="120">
        <v>5.5728585614179753E-2</v>
      </c>
      <c r="VP41" s="120">
        <v>5.5138981194005024E-2</v>
      </c>
      <c r="VQ41" s="120">
        <v>5.5138981194005038E-2</v>
      </c>
      <c r="VR41" s="120">
        <v>5.4550335412910239E-2</v>
      </c>
      <c r="VS41" s="120">
        <v>5.4550335412910218E-2</v>
      </c>
      <c r="VT41" s="120">
        <v>5.3962676895890543E-2</v>
      </c>
      <c r="VU41" s="120">
        <v>5.3962676895890536E-2</v>
      </c>
      <c r="VV41" s="120">
        <v>5.3376034664687808E-2</v>
      </c>
      <c r="VW41" s="120">
        <v>5.3376034664687863E-2</v>
      </c>
      <c r="VX41" s="120">
        <v>5.279043814155527E-2</v>
      </c>
      <c r="VY41" s="120">
        <v>5.2790438141555249E-2</v>
      </c>
      <c r="VZ41" s="120">
        <v>5.2205917152990548E-2</v>
      </c>
      <c r="WA41" s="120">
        <v>5.2205917152990569E-2</v>
      </c>
      <c r="WB41" s="120">
        <v>5.162250193343302E-2</v>
      </c>
      <c r="WC41" s="120">
        <v>5.1622501933432999E-2</v>
      </c>
      <c r="WD41" s="120">
        <v>5.1040223128921015E-2</v>
      </c>
      <c r="WE41" s="120">
        <v>5.1040223128921001E-2</v>
      </c>
      <c r="WF41" s="120">
        <v>5.0459111800704504E-2</v>
      </c>
      <c r="WG41" s="120">
        <v>5.0459111800704448E-2</v>
      </c>
      <c r="WH41" s="120">
        <v>4.9879199428808682E-2</v>
      </c>
      <c r="WI41" s="120">
        <v>4.9879199428808627E-2</v>
      </c>
      <c r="WJ41" s="120">
        <v>4.9300517915543095E-2</v>
      </c>
      <c r="WK41" s="120">
        <v>4.9300517915543074E-2</v>
      </c>
      <c r="WL41" s="120">
        <v>4.8723099588951893E-2</v>
      </c>
      <c r="WM41" s="120">
        <v>4.8723099588951879E-2</v>
      </c>
      <c r="WN41" s="120">
        <v>4.8146977206198781E-2</v>
      </c>
      <c r="WO41" s="120">
        <v>4.8146977206198746E-2</v>
      </c>
      <c r="WP41" s="120">
        <v>4.7572183956881932E-2</v>
      </c>
      <c r="WQ41" s="120">
        <v>4.757218395688196E-2</v>
      </c>
      <c r="WR41" s="120">
        <v>4.6998753466272455E-2</v>
      </c>
      <c r="WS41" s="120">
        <v>4.6998753466272504E-2</v>
      </c>
      <c r="WT41" s="120">
        <v>4.6426719798469962E-2</v>
      </c>
      <c r="WU41" s="120">
        <v>4.6426719798469934E-2</v>
      </c>
      <c r="WV41" s="120">
        <v>4.5856117459469103E-2</v>
      </c>
      <c r="WW41" s="120">
        <v>4.5856117459469124E-2</v>
      </c>
      <c r="WX41" s="120">
        <v>4.5286981400130488E-2</v>
      </c>
      <c r="WY41" s="120">
        <v>4.5286981400130502E-2</v>
      </c>
      <c r="WZ41" s="120">
        <v>4.4719347019047527E-2</v>
      </c>
      <c r="XA41" s="120">
        <v>4.4719347019047548E-2</v>
      </c>
      <c r="XB41" s="120">
        <v>4.4153250165303373E-2</v>
      </c>
      <c r="XC41" s="120">
        <v>4.4153250165303422E-2</v>
      </c>
      <c r="XD41" s="120">
        <v>4.358872714110925E-2</v>
      </c>
      <c r="XE41" s="120">
        <v>4.3588727141109264E-2</v>
      </c>
      <c r="XF41" s="120">
        <v>4.302581470431547E-2</v>
      </c>
      <c r="XG41" s="120">
        <v>4.3025814704315428E-2</v>
      </c>
      <c r="XH41" s="120">
        <v>4.246455007078781E-2</v>
      </c>
      <c r="XI41" s="120">
        <v>4.2464550070787858E-2</v>
      </c>
      <c r="XJ41" s="120">
        <v>4.1904970916639563E-2</v>
      </c>
      <c r="XK41" s="120">
        <v>4.1904970916639576E-2</v>
      </c>
      <c r="XL41" s="120">
        <v>4.1347115380309607E-2</v>
      </c>
      <c r="XM41" s="120">
        <v>4.1347115380309621E-2</v>
      </c>
      <c r="XN41" s="120">
        <v>4.079102206447717E-2</v>
      </c>
      <c r="XO41" s="120">
        <v>4.079102206447717E-2</v>
      </c>
      <c r="XP41" s="120">
        <v>4.0236730037803613E-2</v>
      </c>
      <c r="XQ41" s="120">
        <v>4.0236730037803536E-2</v>
      </c>
      <c r="XR41" s="120">
        <v>3.9684278836488618E-2</v>
      </c>
      <c r="XS41" s="120">
        <v>3.9684278836488632E-2</v>
      </c>
      <c r="XT41" s="120">
        <v>3.9133708465633008E-2</v>
      </c>
      <c r="XU41" s="120">
        <v>3.9133708465632931E-2</v>
      </c>
      <c r="XV41" s="120">
        <v>3.8585059400391773E-2</v>
      </c>
      <c r="XW41" s="120">
        <v>3.8585059400391808E-2</v>
      </c>
      <c r="XX41" s="120">
        <v>3.8038372586910923E-2</v>
      </c>
      <c r="XY41" s="120">
        <v>3.803837258691091E-2</v>
      </c>
      <c r="XZ41" s="120">
        <v>3.7493689443030047E-2</v>
      </c>
      <c r="YA41" s="120">
        <v>3.7493689443030061E-2</v>
      </c>
      <c r="YB41" s="120">
        <v>3.695105185874141E-2</v>
      </c>
      <c r="YC41" s="120">
        <v>3.695105185874141E-2</v>
      </c>
      <c r="YD41" s="120">
        <v>3.6410502196389749E-2</v>
      </c>
      <c r="YE41" s="120">
        <v>3.641050219638977E-2</v>
      </c>
      <c r="YF41" s="120">
        <v>3.5872083290599023E-2</v>
      </c>
      <c r="YG41" s="120">
        <v>3.5872083290598961E-2</v>
      </c>
      <c r="YH41" s="120">
        <v>3.5335838447911071E-2</v>
      </c>
      <c r="YI41" s="120">
        <v>3.5335838447911022E-2</v>
      </c>
      <c r="YJ41" s="120">
        <v>3.4801811446120982E-2</v>
      </c>
      <c r="YK41" s="120">
        <v>3.4801811446120996E-2</v>
      </c>
      <c r="YL41" s="120">
        <v>3.4270046533292527E-2</v>
      </c>
      <c r="YM41" s="120">
        <v>3.427004653329245E-2</v>
      </c>
      <c r="YN41" s="120">
        <v>3.3740588426436603E-2</v>
      </c>
      <c r="YO41" s="120">
        <v>3.374058842643661E-2</v>
      </c>
      <c r="YP41" s="120">
        <v>3.3213482309836409E-2</v>
      </c>
      <c r="YQ41" s="120">
        <v>3.3213482309836471E-2</v>
      </c>
      <c r="YR41" s="120">
        <v>3.2688773832999007E-2</v>
      </c>
      <c r="YS41" s="120">
        <v>3.2688773832999049E-2</v>
      </c>
      <c r="YT41" s="120">
        <v>3.2166509108216029E-2</v>
      </c>
      <c r="YU41" s="120">
        <v>3.2166509108216043E-2</v>
      </c>
      <c r="YV41" s="120">
        <v>3.164673470771312E-2</v>
      </c>
      <c r="YW41" s="120">
        <v>3.1646734707713162E-2</v>
      </c>
      <c r="YX41" s="120">
        <v>3.112949766036726E-2</v>
      </c>
      <c r="YY41" s="120">
        <v>3.1129497660367305E-2</v>
      </c>
      <c r="YZ41" s="120">
        <v>3.0614845447971224E-2</v>
      </c>
      <c r="ZA41" s="120">
        <v>3.0614845447971228E-2</v>
      </c>
      <c r="ZB41" s="120">
        <v>3.0102826001022258E-2</v>
      </c>
      <c r="ZC41" s="120">
        <v>3.0102826001022279E-2</v>
      </c>
      <c r="ZD41" s="120">
        <v>2.9593487694012592E-2</v>
      </c>
      <c r="ZE41" s="120">
        <v>2.9593487694012571E-2</v>
      </c>
      <c r="ZF41" s="120">
        <v>2.9086879340197311E-2</v>
      </c>
      <c r="ZG41" s="120">
        <v>2.9086879340197318E-2</v>
      </c>
      <c r="ZH41" s="120">
        <v>2.858305018581523E-2</v>
      </c>
      <c r="ZI41" s="120">
        <v>2.8583050185815209E-2</v>
      </c>
      <c r="ZJ41" s="120">
        <v>2.8082049903736139E-2</v>
      </c>
      <c r="ZK41" s="120">
        <v>2.8082049903736157E-2</v>
      </c>
      <c r="ZL41" s="120">
        <v>2.7583928586508905E-2</v>
      </c>
      <c r="ZM41" s="120">
        <v>2.758392858650887E-2</v>
      </c>
      <c r="ZN41" s="120">
        <v>2.7088736738781202E-2</v>
      </c>
      <c r="ZO41" s="120">
        <v>2.7088736738781195E-2</v>
      </c>
      <c r="ZP41" s="120">
        <v>2.6596525269063545E-2</v>
      </c>
      <c r="ZQ41" s="120">
        <v>2.6596525269063552E-2</v>
      </c>
      <c r="ZR41" s="120">
        <v>2.610734548080676E-2</v>
      </c>
      <c r="ZS41" s="120">
        <v>2.6107345480806777E-2</v>
      </c>
      <c r="ZT41" s="120">
        <v>2.5621249062762322E-2</v>
      </c>
      <c r="ZU41" s="120">
        <v>2.5621249062762343E-2</v>
      </c>
      <c r="ZV41" s="120">
        <v>2.5138288078594064E-2</v>
      </c>
      <c r="ZW41" s="120">
        <v>2.5138288078594039E-2</v>
      </c>
      <c r="ZX41" s="120">
        <v>2.4658514955707436E-2</v>
      </c>
      <c r="ZY41" s="120">
        <v>2.4658514955707471E-2</v>
      </c>
      <c r="ZZ41" s="120">
        <v>2.4181982473262746E-2</v>
      </c>
      <c r="AAA41" s="120">
        <v>2.418198247326276E-2</v>
      </c>
      <c r="AAB41" s="120">
        <v>2.3708743749336632E-2</v>
      </c>
      <c r="AAC41" s="120">
        <v>2.3708743749336621E-2</v>
      </c>
      <c r="AAD41" s="120">
        <v>2.3238852227195454E-2</v>
      </c>
      <c r="AAE41" s="120">
        <v>2.3238852227195465E-2</v>
      </c>
      <c r="AAF41" s="120">
        <v>2.2772361660642813E-2</v>
      </c>
      <c r="AAG41" s="120">
        <v>2.2772361660642809E-2</v>
      </c>
      <c r="AAH41" s="120">
        <v>2.2309326098402367E-2</v>
      </c>
      <c r="AAI41" s="120">
        <v>2.2309326098402398E-2</v>
      </c>
      <c r="AAJ41" s="120">
        <v>2.1849799867495599E-2</v>
      </c>
      <c r="AAK41" s="120">
        <v>2.1849799867495596E-2</v>
      </c>
      <c r="AAL41" s="120">
        <v>2.1393837555573308E-2</v>
      </c>
      <c r="AAM41" s="120">
        <v>2.1393837555573308E-2</v>
      </c>
      <c r="AAN41" s="120">
        <v>2.0941493992158264E-2</v>
      </c>
      <c r="AAO41" s="120">
        <v>2.0941493992158302E-2</v>
      </c>
      <c r="AAP41" s="120">
        <v>2.0492824228755303E-2</v>
      </c>
      <c r="AAQ41" s="120">
        <v>2.049282422875532E-2</v>
      </c>
      <c r="AAR41" s="120">
        <v>2.0047883517782986E-2</v>
      </c>
      <c r="AAS41" s="120">
        <v>2.0047883517782986E-2</v>
      </c>
      <c r="AAT41" s="120">
        <v>1.9606727290281512E-2</v>
      </c>
      <c r="AAU41" s="120">
        <v>1.9606727290281459E-2</v>
      </c>
      <c r="AAV41" s="120">
        <v>1.916941113234857E-2</v>
      </c>
      <c r="AAW41" s="120">
        <v>1.9169411132348598E-2</v>
      </c>
      <c r="AAX41" s="120">
        <v>1.8735990760254992E-2</v>
      </c>
      <c r="AAY41" s="120">
        <v>1.873599076025503E-2</v>
      </c>
      <c r="AAZ41" s="120">
        <v>1.8306521994188966E-2</v>
      </c>
      <c r="ABA41" s="120">
        <v>1.8306521994188953E-2</v>
      </c>
      <c r="ABB41" s="120">
        <v>1.7881060730578914E-2</v>
      </c>
      <c r="ABC41" s="120">
        <v>1.788106073057889E-2</v>
      </c>
      <c r="ABD41" s="120">
        <v>1.7459662912942119E-2</v>
      </c>
      <c r="ABE41" s="120">
        <v>1.7459662912942125E-2</v>
      </c>
      <c r="ABF41" s="120">
        <v>1.7042384501205404E-2</v>
      </c>
      <c r="ABG41" s="120">
        <v>1.7042384501205383E-2</v>
      </c>
      <c r="ABH41" s="120">
        <v>1.6629281439443554E-2</v>
      </c>
      <c r="ABI41" s="120">
        <v>1.6629281439443561E-2</v>
      </c>
      <c r="ABJ41" s="120">
        <v>1.6220409621980084E-2</v>
      </c>
      <c r="ABK41" s="120">
        <v>1.6220409621980098E-2</v>
      </c>
      <c r="ABL41" s="120">
        <v>1.5815824857793422E-2</v>
      </c>
      <c r="ABM41" s="120">
        <v>1.581582485779345E-2</v>
      </c>
      <c r="ABN41" s="120">
        <v>1.5415582833171473E-2</v>
      </c>
      <c r="ABO41" s="120">
        <v>1.5415582833171463E-2</v>
      </c>
      <c r="ABP41" s="120">
        <v>1.5019739072556321E-2</v>
      </c>
      <c r="ABQ41" s="120">
        <v>1.5019739072556312E-2</v>
      </c>
      <c r="ABR41" s="120">
        <v>1.4628348897520439E-2</v>
      </c>
      <c r="ABS41" s="120">
        <v>1.4628348897520443E-2</v>
      </c>
      <c r="ABT41" s="120">
        <v>1.4241467383814635E-2</v>
      </c>
      <c r="ABU41" s="120">
        <v>1.4241467383814644E-2</v>
      </c>
      <c r="ABV41" s="120">
        <v>1.3859149316428411E-2</v>
      </c>
      <c r="ABW41" s="120">
        <v>1.3859149316428423E-2</v>
      </c>
      <c r="ABX41" s="120">
        <v>1.3481449142602586E-2</v>
      </c>
      <c r="ABY41" s="120">
        <v>1.3481449142602605E-2</v>
      </c>
      <c r="ABZ41" s="120">
        <v>1.3108420922734166E-2</v>
      </c>
      <c r="ACA41" s="120">
        <v>1.3108420922734149E-2</v>
      </c>
      <c r="ACB41" s="120">
        <v>1.2740118279113227E-2</v>
      </c>
      <c r="ACC41" s="120">
        <v>1.2740118279113232E-2</v>
      </c>
      <c r="ACD41" s="120">
        <v>1.2376594342432925E-2</v>
      </c>
      <c r="ACE41" s="120">
        <v>1.237659434243293E-2</v>
      </c>
      <c r="ACF41" s="120">
        <v>1.2017901696012762E-2</v>
      </c>
      <c r="ACG41" s="120">
        <v>1.2017901696012762E-2</v>
      </c>
      <c r="ACH41" s="120">
        <v>1.1664092317677658E-2</v>
      </c>
      <c r="ACI41" s="120">
        <v>1.1664092317677659E-2</v>
      </c>
      <c r="ACJ41" s="120">
        <v>1.1315217519235662E-2</v>
      </c>
      <c r="ACK41" s="120">
        <v>1.1315217519235664E-2</v>
      </c>
      <c r="ACL41" s="120">
        <v>1.0971327883498767E-2</v>
      </c>
      <c r="ACM41" s="120">
        <v>1.0971327883498772E-2</v>
      </c>
      <c r="ACN41" s="120">
        <v>1.0632473198793593E-2</v>
      </c>
      <c r="ACO41" s="120">
        <v>1.0632473198793572E-2</v>
      </c>
      <c r="ACP41" s="120">
        <v>1.0298702390910398E-2</v>
      </c>
      <c r="ACQ41" s="120">
        <v>1.0298702390910391E-2</v>
      </c>
      <c r="ACR41" s="120">
        <v>9.9700634524423383E-3</v>
      </c>
      <c r="ACS41" s="120">
        <v>9.9700634524423435E-3</v>
      </c>
      <c r="ACT41" s="120">
        <v>9.6466033694694205E-3</v>
      </c>
      <c r="ACU41" s="120">
        <v>9.64660336946941E-3</v>
      </c>
      <c r="ACV41" s="120">
        <v>9.3283680455459785E-3</v>
      </c>
      <c r="ACW41" s="120">
        <v>9.3283680455459889E-3</v>
      </c>
      <c r="ACX41" s="120">
        <v>9.0154022229547541E-3</v>
      </c>
      <c r="ACY41" s="120">
        <v>9.0154022229547593E-3</v>
      </c>
      <c r="ACZ41" s="120">
        <v>8.7077494011954856E-3</v>
      </c>
      <c r="ADA41" s="120">
        <v>8.7077494011954925E-3</v>
      </c>
      <c r="ADB41" s="120">
        <v>8.4054517526819337E-3</v>
      </c>
      <c r="ADC41" s="120">
        <v>8.4054517526819441E-3</v>
      </c>
      <c r="ADD41" s="120">
        <v>8.1085500356279806E-3</v>
      </c>
      <c r="ADE41" s="120">
        <v>8.1085500356279754E-3</v>
      </c>
      <c r="ADF41" s="120">
        <v>7.8170835041100582E-3</v>
      </c>
      <c r="ADG41" s="120">
        <v>7.81708350411006E-3</v>
      </c>
      <c r="ADH41" s="120">
        <v>7.5310898153028265E-3</v>
      </c>
      <c r="ADI41" s="120">
        <v>7.5310898153028352E-3</v>
      </c>
      <c r="ADJ41" s="120">
        <v>7.2506049338926445E-3</v>
      </c>
      <c r="ADK41" s="120">
        <v>7.2506049338926471E-3</v>
      </c>
      <c r="ADL41" s="120">
        <v>6.9756630336853358E-3</v>
      </c>
      <c r="ADM41" s="120">
        <v>6.9756630336853297E-3</v>
      </c>
      <c r="ADN41" s="120">
        <v>6.7062963964350606E-3</v>
      </c>
      <c r="ADO41" s="120">
        <v>6.7062963964350563E-3</v>
      </c>
      <c r="ADP41" s="120">
        <v>6.4425353079346891E-3</v>
      </c>
      <c r="ADQ41" s="120">
        <v>6.4425353079346883E-3</v>
      </c>
      <c r="ADR41" s="120">
        <v>6.1844079514217151E-3</v>
      </c>
      <c r="ADS41" s="120">
        <v>6.1844079514217108E-3</v>
      </c>
      <c r="ADT41" s="120">
        <v>5.9319402983694196E-3</v>
      </c>
      <c r="ADU41" s="120">
        <v>5.9319402983694213E-3</v>
      </c>
      <c r="ADV41" s="120">
        <v>5.6851559967503055E-3</v>
      </c>
      <c r="ADW41" s="120">
        <v>5.6851559967503011E-3</v>
      </c>
      <c r="ADX41" s="120">
        <v>5.4440762568771523E-3</v>
      </c>
      <c r="ADY41" s="120">
        <v>5.4440762568771601E-3</v>
      </c>
      <c r="ADZ41" s="120">
        <v>5.2087197349479772E-3</v>
      </c>
      <c r="AEA41" s="120">
        <v>5.2087197349479772E-3</v>
      </c>
      <c r="AEB41" s="120">
        <v>4.9791024144431283E-3</v>
      </c>
      <c r="AEC41" s="120">
        <v>4.9791024144431352E-3</v>
      </c>
      <c r="AED41" s="120">
        <v>4.7552374855475326E-3</v>
      </c>
      <c r="AEE41" s="120">
        <v>4.7552374855475317E-3</v>
      </c>
      <c r="AEF41" s="120">
        <v>4.5371352227971673E-3</v>
      </c>
      <c r="AEG41" s="120">
        <v>4.5371352227971638E-3</v>
      </c>
      <c r="AEH41" s="120">
        <v>4.324802861177748E-3</v>
      </c>
      <c r="AEI41" s="120">
        <v>4.3248028611777463E-3</v>
      </c>
      <c r="AEJ41" s="120">
        <v>4.1182444709347132E-3</v>
      </c>
      <c r="AEK41" s="120">
        <v>4.1182444709347132E-3</v>
      </c>
      <c r="AEL41" s="120">
        <v>3.9174608313866533E-3</v>
      </c>
      <c r="AEM41" s="120">
        <v>3.9174608313866524E-3</v>
      </c>
      <c r="AEN41" s="120">
        <v>3.7224493040707895E-3</v>
      </c>
      <c r="AEO41" s="120">
        <v>3.7224493040707895E-3</v>
      </c>
      <c r="AEP41" s="120">
        <v>3.5332037055875861E-3</v>
      </c>
      <c r="AEQ41" s="120">
        <v>3.5332037055875861E-3</v>
      </c>
      <c r="AER41" s="120">
        <v>3.3497141805529703E-3</v>
      </c>
      <c r="AES41" s="120">
        <v>3.3497141805529725E-3</v>
      </c>
      <c r="AET41" s="120">
        <v>3.1719670751109491E-3</v>
      </c>
      <c r="AEU41" s="120">
        <v>3.1719670751109486E-3</v>
      </c>
      <c r="AEV41" s="120">
        <v>2.9999448115065382E-3</v>
      </c>
      <c r="AEW41" s="120">
        <v>2.9999448115065382E-3</v>
      </c>
      <c r="AEX41" s="120">
        <v>2.8336257642690536E-3</v>
      </c>
      <c r="AEY41" s="120">
        <v>2.8336257642690541E-3</v>
      </c>
      <c r="AEZ41" s="120">
        <v>2.6729841386086946E-3</v>
      </c>
      <c r="AFA41" s="120">
        <v>2.6729841386086959E-3</v>
      </c>
      <c r="AFB41" s="120">
        <v>2.5179898516854405E-3</v>
      </c>
      <c r="AFC41" s="120">
        <v>2.5179898516854418E-3</v>
      </c>
      <c r="AFD41" s="120">
        <v>2.3686084174679889E-3</v>
      </c>
      <c r="AFE41" s="120">
        <v>2.3686084174679867E-3</v>
      </c>
      <c r="AFF41" s="120">
        <v>2.224800835962118E-3</v>
      </c>
      <c r="AFG41" s="120">
        <v>2.2248008359621197E-3</v>
      </c>
      <c r="AFH41" s="120">
        <v>2.0865234876519716E-3</v>
      </c>
      <c r="AFI41" s="120">
        <v>2.0865234876519751E-3</v>
      </c>
      <c r="AFJ41" s="120">
        <v>1.9537280340643439E-3</v>
      </c>
      <c r="AFK41" s="120">
        <v>1.95372803406434E-3</v>
      </c>
      <c r="AFL41" s="120">
        <v>1.8263613254346966E-3</v>
      </c>
      <c r="AFM41" s="120">
        <v>1.826361325434696E-3</v>
      </c>
      <c r="AFN41" s="120">
        <v>1.7043653165239349E-3</v>
      </c>
      <c r="AFO41" s="120">
        <v>1.7043653165239336E-3</v>
      </c>
      <c r="AFP41" s="120">
        <v>1.5876769917063938E-3</v>
      </c>
      <c r="AFQ41" s="120">
        <v>1.5876769917063922E-3</v>
      </c>
      <c r="AFR41" s="120">
        <v>1.4762283005216922E-3</v>
      </c>
      <c r="AFS41" s="120">
        <v>1.4762283005216924E-3</v>
      </c>
      <c r="AFT41" s="120">
        <v>1.3699461049548251E-3</v>
      </c>
      <c r="AFU41" s="120">
        <v>1.3699461049548251E-3</v>
      </c>
      <c r="AFV41" s="120">
        <v>1.2687521397797494E-3</v>
      </c>
      <c r="AFW41" s="120">
        <v>1.2687521397797487E-3</v>
      </c>
      <c r="AFX41" s="120">
        <v>1.1725629873702741E-3</v>
      </c>
      <c r="AFY41" s="120">
        <v>1.1725629873702739E-3</v>
      </c>
      <c r="AFZ41" s="120">
        <v>1.0812900684471962E-3</v>
      </c>
      <c r="AGA41" s="120">
        <v>1.0812900684471975E-3</v>
      </c>
      <c r="AGB41" s="120">
        <v>9.9483965029083916E-4</v>
      </c>
      <c r="AGC41" s="120">
        <v>9.9483965029084024E-4</v>
      </c>
      <c r="AGD41" s="120">
        <v>9.1311287400158117E-4</v>
      </c>
      <c r="AGE41" s="120">
        <v>9.1311287400158204E-4</v>
      </c>
      <c r="AGF41" s="120">
        <v>8.3600580243576596E-4</v>
      </c>
      <c r="AGG41" s="120">
        <v>8.3600580243576553E-4</v>
      </c>
      <c r="AGH41" s="120">
        <v>7.634094904781049E-4</v>
      </c>
      <c r="AGI41" s="120">
        <v>7.6340949047810501E-4</v>
      </c>
      <c r="AGJ41" s="120">
        <v>6.952100793318237E-4</v>
      </c>
      <c r="AGK41" s="120">
        <v>6.952100793318237E-4</v>
      </c>
      <c r="AGL41" s="120">
        <v>6.3128891651129397E-4</v>
      </c>
      <c r="AGM41" s="120">
        <v>6.3128891651129386E-4</v>
      </c>
      <c r="AGN41" s="120">
        <v>5.7152270320558478E-4</v>
      </c>
      <c r="AGO41" s="120">
        <v>5.7152270320558511E-4</v>
      </c>
      <c r="AGP41" s="120">
        <v>5.1578367064140571E-4</v>
      </c>
      <c r="AGQ41" s="120">
        <v>5.1578367064140517E-4</v>
      </c>
      <c r="AGR41" s="120">
        <v>4.6393978700641508E-4</v>
      </c>
      <c r="AGS41" s="120">
        <v>4.6393978700641502E-4</v>
      </c>
      <c r="AGT41" s="120">
        <v>4.1585499639435549E-4</v>
      </c>
      <c r="AGU41" s="120">
        <v>4.1585499639435592E-4</v>
      </c>
      <c r="AGV41" s="120">
        <v>3.7138949109718252E-4</v>
      </c>
      <c r="AGW41" s="120">
        <v>3.7138949109718269E-4</v>
      </c>
      <c r="AGX41" s="120">
        <v>3.3040001839132097E-4</v>
      </c>
      <c r="AGY41" s="120">
        <v>3.304000183913207E-4</v>
      </c>
      <c r="AGZ41" s="120">
        <v>2.9274022273999669E-4</v>
      </c>
      <c r="AHA41" s="120">
        <v>2.9274022273999701E-4</v>
      </c>
      <c r="AHB41" s="120">
        <v>2.5826102405589326E-4</v>
      </c>
      <c r="AHC41" s="120">
        <v>2.5826102405589315E-4</v>
      </c>
      <c r="AHD41" s="120">
        <v>2.2681103233264166E-4</v>
      </c>
      <c r="AHE41" s="120">
        <v>2.2681103233264158E-4</v>
      </c>
      <c r="AHF41" s="120">
        <v>1.9823699855458422E-4</v>
      </c>
      <c r="AHG41" s="120">
        <v>1.9823699855458433E-4</v>
      </c>
      <c r="AHH41" s="120">
        <v>1.7238430132681811E-4</v>
      </c>
      <c r="AHI41" s="120">
        <v>1.7238430132681808E-4</v>
      </c>
      <c r="AHJ41" s="120">
        <v>1.4909746812749578E-4</v>
      </c>
      <c r="AHK41" s="120">
        <v>1.4909746812749591E-4</v>
      </c>
      <c r="AHL41" s="120">
        <v>1.2822072946835949E-4</v>
      </c>
      <c r="AHM41" s="120">
        <v>1.2822072946835959E-4</v>
      </c>
      <c r="AHN41" s="120">
        <v>1.0959860355569964E-4</v>
      </c>
      <c r="AHO41" s="120">
        <v>1.0959860355569964E-4</v>
      </c>
      <c r="AHP41" s="120">
        <v>9.3076508272473305E-5</v>
      </c>
      <c r="AHQ41" s="120">
        <v>9.3076508272473332E-5</v>
      </c>
      <c r="AHR41" s="120">
        <v>7.8501396455936723E-5</v>
      </c>
      <c r="AHS41" s="120">
        <v>7.8501396455936778E-5</v>
      </c>
      <c r="AHT41" s="120">
        <v>6.5722409529922674E-5</v>
      </c>
      <c r="AHU41" s="120">
        <v>6.5722409529922661E-5</v>
      </c>
      <c r="AHV41" s="120">
        <v>5.4591543577114499E-5</v>
      </c>
      <c r="AHW41" s="120">
        <v>5.4591543577114438E-5</v>
      </c>
      <c r="AHX41" s="120">
        <v>4.4964320919685559E-5</v>
      </c>
      <c r="AHY41" s="120">
        <v>4.4964320919685566E-5</v>
      </c>
      <c r="AHZ41" s="120">
        <v>3.6700459237994134E-5</v>
      </c>
      <c r="AIA41" s="120">
        <v>3.6700459237994113E-5</v>
      </c>
      <c r="AIB41" s="120">
        <v>2.9664529225201862E-5</v>
      </c>
      <c r="AIC41" s="120">
        <v>2.9664529225201883E-5</v>
      </c>
      <c r="AID41" s="120">
        <v>2.3726590787439639E-5</v>
      </c>
      <c r="AIE41" s="120">
        <v>2.3726590787439629E-5</v>
      </c>
      <c r="AIF41" s="120">
        <v>1.8762796900073092E-5</v>
      </c>
      <c r="AIG41" s="120">
        <v>1.8762796900073105E-5</v>
      </c>
      <c r="AIH41" s="120">
        <v>1.4655953475888014E-5</v>
      </c>
      <c r="AII41" s="120">
        <v>1.4655953475888017E-5</v>
      </c>
      <c r="AIJ41" s="120">
        <v>1.129602305541302E-5</v>
      </c>
      <c r="AIK41" s="120">
        <v>1.129602305541302E-5</v>
      </c>
      <c r="AIL41" s="120">
        <v>8.5805598670496131E-6</v>
      </c>
      <c r="AIM41" s="120">
        <v>8.5805598670496029E-6</v>
      </c>
      <c r="AIN41" s="120">
        <v>6.4150639067091698E-6</v>
      </c>
      <c r="AIO41" s="120">
        <v>6.4150639067091673E-6</v>
      </c>
      <c r="AIP41" s="120">
        <v>4.7132422395751536E-6</v>
      </c>
      <c r="AIQ41" s="120">
        <v>4.7132422395751604E-6</v>
      </c>
      <c r="AIR41" s="120">
        <v>3.39716681699152E-6</v>
      </c>
      <c r="AIS41" s="120">
        <v>3.39716681699152E-6</v>
      </c>
      <c r="AIT41" s="120">
        <v>2.3973198095344211E-6</v>
      </c>
      <c r="AIU41" s="120">
        <v>2.3973198095344215E-6</v>
      </c>
      <c r="AIV41" s="120">
        <v>1.6525198477979912E-6</v>
      </c>
      <c r="AIW41" s="120">
        <v>1.6525198477979912E-6</v>
      </c>
      <c r="AIX41" s="120">
        <v>1.1097256727851063E-6</v>
      </c>
      <c r="AIY41" s="120">
        <v>1.1097256727851058E-6</v>
      </c>
      <c r="AIZ41" s="120">
        <v>7.2371752374170216E-7</v>
      </c>
      <c r="AJA41" s="120">
        <v>7.2371752374170237E-7</v>
      </c>
      <c r="AJB41" s="120">
        <v>4.566610700445411E-7</v>
      </c>
      <c r="AJC41" s="120">
        <v>4.5666107004454115E-7</v>
      </c>
      <c r="AJD41" s="120">
        <v>2.7756368641430201E-7</v>
      </c>
      <c r="AJE41" s="120">
        <v>2.775636864143019E-7</v>
      </c>
      <c r="AJF41" s="120">
        <v>1.6163814566157175E-7</v>
      </c>
      <c r="AJG41" s="120">
        <v>1.6163814566157175E-7</v>
      </c>
      <c r="AJH41" s="120">
        <v>8.9594024289818552E-8</v>
      </c>
      <c r="AJI41" s="120">
        <v>8.9594024289818579E-8</v>
      </c>
      <c r="AJJ41" s="120">
        <v>4.6881841020418611E-8</v>
      </c>
      <c r="AJK41" s="120">
        <v>4.6881841020418584E-8</v>
      </c>
      <c r="AJL41" s="120">
        <v>2.2918642095248739E-8</v>
      </c>
      <c r="AJM41" s="120">
        <v>2.2918642095248742E-8</v>
      </c>
      <c r="AJN41" s="120">
        <v>1.0325821975243343E-8</v>
      </c>
      <c r="AJO41" s="120">
        <v>1.0325821975243345E-8</v>
      </c>
      <c r="AJP41" s="120">
        <v>4.209852022540872E-9</v>
      </c>
      <c r="AJQ41" s="120">
        <v>4.209852022540872E-9</v>
      </c>
      <c r="AJR41" s="120">
        <v>1.5138326148189662E-9</v>
      </c>
      <c r="AJS41" s="120">
        <v>1.5138326148189662E-9</v>
      </c>
      <c r="AJT41" s="120">
        <v>4.6219383875722997E-10</v>
      </c>
      <c r="AJU41" s="120">
        <v>4.6219383875722997E-10</v>
      </c>
      <c r="AJV41" s="120">
        <v>1.1266365618212149E-10</v>
      </c>
      <c r="AJW41" s="120">
        <v>1.1266365618212149E-10</v>
      </c>
      <c r="AJX41" s="120">
        <v>1.9554136088117957E-11</v>
      </c>
      <c r="AJY41" s="120">
        <v>1.9554136088117957E-11</v>
      </c>
      <c r="AJZ41" s="120">
        <v>1.8189894035458565E-12</v>
      </c>
      <c r="AKA41" s="120" t="s">
        <v>105</v>
      </c>
      <c r="AKB41" s="120" t="s">
        <v>105</v>
      </c>
      <c r="AKC41" s="120" t="s">
        <v>105</v>
      </c>
      <c r="AKD41" s="120" t="s">
        <v>105</v>
      </c>
      <c r="AKE41" s="120" t="s">
        <v>105</v>
      </c>
      <c r="AKF41" s="120" t="s">
        <v>105</v>
      </c>
      <c r="AKG41" s="120" t="s">
        <v>105</v>
      </c>
      <c r="AKH41" s="120" t="s">
        <v>105</v>
      </c>
      <c r="AKI41" s="120" t="s">
        <v>105</v>
      </c>
      <c r="AKJ41" s="120" t="s">
        <v>105</v>
      </c>
      <c r="AKK41" s="120" t="s">
        <v>105</v>
      </c>
      <c r="AKL41" s="120" t="s">
        <v>105</v>
      </c>
      <c r="AKM41" s="120" t="s">
        <v>105</v>
      </c>
      <c r="AKN41" s="120" t="s">
        <v>105</v>
      </c>
      <c r="AKO41" s="120" t="s">
        <v>105</v>
      </c>
      <c r="AKP41" s="120" t="s">
        <v>105</v>
      </c>
      <c r="AKQ41" s="120" t="s">
        <v>105</v>
      </c>
      <c r="AKR41" s="120" t="s">
        <v>105</v>
      </c>
      <c r="AKS41" s="120" t="s">
        <v>105</v>
      </c>
      <c r="AKT41" s="120" t="s">
        <v>105</v>
      </c>
      <c r="AKU41" s="120" t="s">
        <v>105</v>
      </c>
      <c r="AKV41" s="120" t="s">
        <v>105</v>
      </c>
      <c r="AKW41" s="120" t="s">
        <v>105</v>
      </c>
      <c r="AKX41" s="120" t="s">
        <v>105</v>
      </c>
      <c r="AKY41" s="120" t="s">
        <v>105</v>
      </c>
      <c r="AKZ41" s="120" t="s">
        <v>105</v>
      </c>
      <c r="ALA41" s="120" t="s">
        <v>105</v>
      </c>
      <c r="ALB41" s="120" t="s">
        <v>105</v>
      </c>
      <c r="ALC41" s="120" t="s">
        <v>105</v>
      </c>
      <c r="ALD41" s="120" t="s">
        <v>105</v>
      </c>
      <c r="ALE41" s="120" t="s">
        <v>105</v>
      </c>
      <c r="ALF41" s="120" t="s">
        <v>105</v>
      </c>
      <c r="ALG41" s="120" t="s">
        <v>105</v>
      </c>
      <c r="ALH41" s="120" t="s">
        <v>105</v>
      </c>
      <c r="ALI41" s="120" t="s">
        <v>105</v>
      </c>
      <c r="ALJ41" s="120" t="s">
        <v>105</v>
      </c>
      <c r="ALK41" s="120" t="s">
        <v>105</v>
      </c>
      <c r="ALL41" s="120" t="s">
        <v>105</v>
      </c>
      <c r="ALM41" s="120" t="s">
        <v>105</v>
      </c>
      <c r="ALN41" s="120"/>
    </row>
    <row r="42" spans="1:1002" hidden="1">
      <c r="A42" s="119">
        <v>41</v>
      </c>
      <c r="B42" s="120">
        <v>0.20610294191607922</v>
      </c>
      <c r="C42" s="120">
        <v>0.20564930262123171</v>
      </c>
      <c r="D42" s="120">
        <v>0.20564939860494233</v>
      </c>
      <c r="E42" s="120">
        <v>0.20519512321534858</v>
      </c>
      <c r="F42" s="120">
        <v>0.20519521745978722</v>
      </c>
      <c r="G42" s="120">
        <v>0.20474030526888357</v>
      </c>
      <c r="H42" s="120">
        <v>0.20474039779812664</v>
      </c>
      <c r="I42" s="120">
        <v>0.20428484810553285</v>
      </c>
      <c r="J42" s="120">
        <v>0.20428493894344726</v>
      </c>
      <c r="K42" s="120">
        <v>0.20382875105508019</v>
      </c>
      <c r="L42" s="120">
        <v>0.20382884022532172</v>
      </c>
      <c r="M42" s="120">
        <v>0.20337201345350966</v>
      </c>
      <c r="N42" s="120">
        <v>0.2033721009795238</v>
      </c>
      <c r="O42" s="120">
        <v>0.20291463464312515</v>
      </c>
      <c r="P42" s="120">
        <v>0.20291472054814755</v>
      </c>
      <c r="Q42" s="120">
        <v>0.20245661397266701</v>
      </c>
      <c r="R42" s="120">
        <v>0.20245669827972368</v>
      </c>
      <c r="S42" s="120">
        <v>0.20199795079743343</v>
      </c>
      <c r="T42" s="120">
        <v>0.20199803352934137</v>
      </c>
      <c r="U42" s="120">
        <v>0.20153864447940201</v>
      </c>
      <c r="V42" s="120">
        <v>0.2015387256587696</v>
      </c>
      <c r="W42" s="120">
        <v>0.20107869438735387</v>
      </c>
      <c r="X42" s="120">
        <v>0.20107877403658059</v>
      </c>
      <c r="Y42" s="120">
        <v>0.20061809989699741</v>
      </c>
      <c r="Z42" s="120">
        <v>0.20061817803827509</v>
      </c>
      <c r="AA42" s="120">
        <v>0.20015686039109745</v>
      </c>
      <c r="AB42" s="120">
        <v>0.20015693704640944</v>
      </c>
      <c r="AC42" s="120">
        <v>0.1996949752596012</v>
      </c>
      <c r="AD42" s="120">
        <v>0.19969505045072483</v>
      </c>
      <c r="AE42" s="120">
        <v>0.19923244389977149</v>
      </c>
      <c r="AF42" s="120">
        <v>0.19923251764827654</v>
      </c>
      <c r="AG42" s="120">
        <v>0.19876926571631745</v>
      </c>
      <c r="AH42" s="120">
        <v>0.1987693380435675</v>
      </c>
      <c r="AI42" s="120">
        <v>0.19830544012152854</v>
      </c>
      <c r="AJ42" s="120">
        <v>0.1983055110486808</v>
      </c>
      <c r="AK42" s="120">
        <v>0.1978409665354102</v>
      </c>
      <c r="AL42" s="120">
        <v>0.19784103608341669</v>
      </c>
      <c r="AM42" s="120">
        <v>0.19737584438582217</v>
      </c>
      <c r="AN42" s="120">
        <v>0.19737591257543097</v>
      </c>
      <c r="AO42" s="120">
        <v>0.19691007310861852</v>
      </c>
      <c r="AP42" s="120">
        <v>0.19691013996037182</v>
      </c>
      <c r="AQ42" s="120">
        <v>0.19644365214778794</v>
      </c>
      <c r="AR42" s="120">
        <v>0.19644371768202498</v>
      </c>
      <c r="AS42" s="120">
        <v>0.19597658095559664</v>
      </c>
      <c r="AT42" s="120">
        <v>0.19597664519245325</v>
      </c>
      <c r="AU42" s="120">
        <v>0.19550885899273629</v>
      </c>
      <c r="AV42" s="120">
        <v>0.19550892195214492</v>
      </c>
      <c r="AW42" s="120">
        <v>0.19504048572846863</v>
      </c>
      <c r="AX42" s="120">
        <v>0.19504054743015961</v>
      </c>
      <c r="AY42" s="120">
        <v>0.1945714606407753</v>
      </c>
      <c r="AZ42" s="120">
        <v>0.19457152110427822</v>
      </c>
      <c r="BA42" s="120">
        <v>0.19410178321651142</v>
      </c>
      <c r="BB42" s="120">
        <v>0.19410184246115358</v>
      </c>
      <c r="BC42" s="120">
        <v>0.19363145295155504</v>
      </c>
      <c r="BD42" s="120">
        <v>0.19363151099646447</v>
      </c>
      <c r="BE42" s="120">
        <v>0.1931604693509667</v>
      </c>
      <c r="BF42" s="120">
        <v>0.1931605262150704</v>
      </c>
      <c r="BG42" s="120">
        <v>0.19268883192914379</v>
      </c>
      <c r="BH42" s="120">
        <v>0.19268888763117042</v>
      </c>
      <c r="BI42" s="120">
        <v>0.19221654020998213</v>
      </c>
      <c r="BJ42" s="120">
        <v>0.19221659476846126</v>
      </c>
      <c r="BK42" s="120">
        <v>0.19174359372703723</v>
      </c>
      <c r="BL42" s="120">
        <v>0.19174364716030112</v>
      </c>
      <c r="BM42" s="120">
        <v>0.19126999202368852</v>
      </c>
      <c r="BN42" s="120">
        <v>0.19127004434987174</v>
      </c>
      <c r="BO42" s="120">
        <v>0.19079573465330504</v>
      </c>
      <c r="BP42" s="120">
        <v>0.19079578589034624</v>
      </c>
      <c r="BQ42" s="120">
        <v>0.19032082117941504</v>
      </c>
      <c r="BR42" s="120">
        <v>0.19032087134505646</v>
      </c>
      <c r="BS42" s="120">
        <v>0.18984525117587653</v>
      </c>
      <c r="BT42" s="120">
        <v>0.18984530028766552</v>
      </c>
      <c r="BU42" s="120">
        <v>0.18936902422704932</v>
      </c>
      <c r="BV42" s="120">
        <v>0.18936907230233896</v>
      </c>
      <c r="BW42" s="120">
        <v>0.18889213992797277</v>
      </c>
      <c r="BX42" s="120">
        <v>0.18889218698392254</v>
      </c>
      <c r="BY42" s="120">
        <v>0.18841459788454107</v>
      </c>
      <c r="BZ42" s="120">
        <v>0.18841464393811741</v>
      </c>
      <c r="CA42" s="120">
        <v>0.18793639771368476</v>
      </c>
      <c r="CB42" s="120">
        <v>0.18793644278166252</v>
      </c>
      <c r="CC42" s="120">
        <v>0.18745753904355528</v>
      </c>
      <c r="CD42" s="120">
        <v>0.18745758314251737</v>
      </c>
      <c r="CE42" s="120">
        <v>0.18697802151370613</v>
      </c>
      <c r="CF42" s="120">
        <v>0.18697806466004535</v>
      </c>
      <c r="CG42" s="120">
        <v>0.18649784477528419</v>
      </c>
      <c r="CH42" s="120">
        <v>0.18649788698520406</v>
      </c>
      <c r="CI42" s="120">
        <v>0.18601700849121894</v>
      </c>
      <c r="CJ42" s="120">
        <v>0.18601704978073333</v>
      </c>
      <c r="CK42" s="120">
        <v>0.18553551233641383</v>
      </c>
      <c r="CL42" s="120">
        <v>0.18553555272134911</v>
      </c>
      <c r="CM42" s="120">
        <v>0.18505335599794392</v>
      </c>
      <c r="CN42" s="120">
        <v>0.18505339549393926</v>
      </c>
      <c r="CO42" s="120">
        <v>0.1845705391752524</v>
      </c>
      <c r="CP42" s="120">
        <v>0.18457057779776093</v>
      </c>
      <c r="CQ42" s="120">
        <v>0.18408706158035257</v>
      </c>
      <c r="CR42" s="120">
        <v>0.18408709934464129</v>
      </c>
      <c r="CS42" s="120">
        <v>0.18360292293803004</v>
      </c>
      <c r="CT42" s="120">
        <v>0.18360295985918235</v>
      </c>
      <c r="CU42" s="120">
        <v>0.18311812298605071</v>
      </c>
      <c r="CV42" s="120">
        <v>0.18311815907896517</v>
      </c>
      <c r="CW42" s="120">
        <v>0.18263266147536733</v>
      </c>
      <c r="CX42" s="120">
        <v>0.18263269675476121</v>
      </c>
      <c r="CY42" s="120">
        <v>0.18214653817033385</v>
      </c>
      <c r="CZ42" s="120">
        <v>0.18214657265074197</v>
      </c>
      <c r="DA42" s="120">
        <v>0.18165975284891925</v>
      </c>
      <c r="DB42" s="120">
        <v>0.18165978654469506</v>
      </c>
      <c r="DC42" s="120">
        <v>0.18117230530292425</v>
      </c>
      <c r="DD42" s="120">
        <v>0.18117233822824202</v>
      </c>
      <c r="DE42" s="120">
        <v>0.18068419533820357</v>
      </c>
      <c r="DF42" s="120">
        <v>0.18068422750705831</v>
      </c>
      <c r="DG42" s="120">
        <v>0.18019542277488773</v>
      </c>
      <c r="DH42" s="120">
        <v>0.18019545420109648</v>
      </c>
      <c r="DI42" s="120">
        <v>0.17970598744761124</v>
      </c>
      <c r="DJ42" s="120">
        <v>0.1797060181448141</v>
      </c>
      <c r="DK42" s="120">
        <v>0.17921588920574155</v>
      </c>
      <c r="DL42" s="120">
        <v>0.17921591918740301</v>
      </c>
      <c r="DM42" s="120">
        <v>0.17872512791361192</v>
      </c>
      <c r="DN42" s="120">
        <v>0.17872515719302079</v>
      </c>
      <c r="DO42" s="120">
        <v>0.17823370345075654</v>
      </c>
      <c r="DP42" s="120">
        <v>0.1782337320410281</v>
      </c>
      <c r="DQ42" s="120">
        <v>0.17774161571215116</v>
      </c>
      <c r="DR42" s="120">
        <v>0.17774164362622782</v>
      </c>
      <c r="DS42" s="120">
        <v>0.17724886460845496</v>
      </c>
      <c r="DT42" s="120">
        <v>0.17724889185910675</v>
      </c>
      <c r="DU42" s="120">
        <v>0.17675545006625495</v>
      </c>
      <c r="DV42" s="120">
        <v>0.17675547666608096</v>
      </c>
      <c r="DW42" s="120">
        <v>0.17626137202831627</v>
      </c>
      <c r="DX42" s="120">
        <v>0.17626139798974674</v>
      </c>
      <c r="DY42" s="120">
        <v>0.17576663045383414</v>
      </c>
      <c r="DZ42" s="120">
        <v>0.17576665578912978</v>
      </c>
      <c r="EA42" s="120">
        <v>0.17527122531868974</v>
      </c>
      <c r="EB42" s="120">
        <v>0.17527125003994334</v>
      </c>
      <c r="EC42" s="120">
        <v>0.17477515661570872</v>
      </c>
      <c r="ED42" s="120">
        <v>0.17477518073484719</v>
      </c>
      <c r="EE42" s="120">
        <v>0.17427842435492485</v>
      </c>
      <c r="EF42" s="120">
        <v>0.17427844788370916</v>
      </c>
      <c r="EG42" s="120">
        <v>0.17378102856384528</v>
      </c>
      <c r="EH42" s="120">
        <v>0.1737810515138723</v>
      </c>
      <c r="EI42" s="120">
        <v>0.17328296928772152</v>
      </c>
      <c r="EJ42" s="120">
        <v>0.17328299167042452</v>
      </c>
      <c r="EK42" s="120">
        <v>0.17278424658982197</v>
      </c>
      <c r="EL42" s="120">
        <v>0.17278426841647215</v>
      </c>
      <c r="EM42" s="120">
        <v>0.17228486055170922</v>
      </c>
      <c r="EN42" s="120">
        <v>0.17228488183341739</v>
      </c>
      <c r="EO42" s="120">
        <v>0.17178481127352205</v>
      </c>
      <c r="EP42" s="120">
        <v>0.17178483202123807</v>
      </c>
      <c r="EQ42" s="120">
        <v>0.17128409887425902</v>
      </c>
      <c r="ER42" s="120">
        <v>0.1712841190987745</v>
      </c>
      <c r="ES42" s="120">
        <v>0.1707827234920668</v>
      </c>
      <c r="ET42" s="120">
        <v>0.1707827432040161</v>
      </c>
      <c r="EU42" s="120">
        <v>0.17028068528453441</v>
      </c>
      <c r="EV42" s="120">
        <v>0.17028070449439531</v>
      </c>
      <c r="EW42" s="120">
        <v>0.16977798442898792</v>
      </c>
      <c r="EX42" s="120">
        <v>0.16977800314708283</v>
      </c>
      <c r="EY42" s="120">
        <v>0.16927462112279215</v>
      </c>
      <c r="EZ42" s="120">
        <v>0.1692746393592893</v>
      </c>
      <c r="FA42" s="120">
        <v>0.16877059558365429</v>
      </c>
      <c r="FB42" s="120">
        <v>0.16877061334856924</v>
      </c>
      <c r="FC42" s="120">
        <v>0.16826590804993311</v>
      </c>
      <c r="FD42" s="120">
        <v>0.16826592535312984</v>
      </c>
      <c r="FE42" s="120">
        <v>0.16776055878095156</v>
      </c>
      <c r="FF42" s="120">
        <v>0.16776057563214358</v>
      </c>
      <c r="FG42" s="120">
        <v>0.1672545480573146</v>
      </c>
      <c r="FH42" s="120">
        <v>0.1672545644660659</v>
      </c>
      <c r="FI42" s="120">
        <v>0.16674787618122902</v>
      </c>
      <c r="FJ42" s="120">
        <v>0.1667478921569559</v>
      </c>
      <c r="FK42" s="120">
        <v>0.16624054347683101</v>
      </c>
      <c r="FL42" s="120">
        <v>0.16624055902880261</v>
      </c>
      <c r="FM42" s="120">
        <v>0.16573255029051426</v>
      </c>
      <c r="FN42" s="120">
        <v>0.16573256542785475</v>
      </c>
      <c r="FO42" s="120">
        <v>0.16522389699126735</v>
      </c>
      <c r="FP42" s="120">
        <v>0.16522391172295553</v>
      </c>
      <c r="FQ42" s="120">
        <v>0.16471458397100941</v>
      </c>
      <c r="FR42" s="120">
        <v>0.16471459830588153</v>
      </c>
      <c r="FS42" s="120">
        <v>0.16420461164493688</v>
      </c>
      <c r="FT42" s="120">
        <v>0.16420462559168758</v>
      </c>
      <c r="FU42" s="120">
        <v>0.16369398045186981</v>
      </c>
      <c r="FV42" s="120">
        <v>0.16369399401905269</v>
      </c>
      <c r="FW42" s="120">
        <v>0.16318269085460649</v>
      </c>
      <c r="FX42" s="120">
        <v>0.1631827040506362</v>
      </c>
      <c r="FY42" s="120">
        <v>0.16267074334028039</v>
      </c>
      <c r="FZ42" s="120">
        <v>0.1626707561734331</v>
      </c>
      <c r="GA42" s="120">
        <v>0.16215813842072316</v>
      </c>
      <c r="GB42" s="120">
        <v>0.16215815089913821</v>
      </c>
      <c r="GC42" s="120">
        <v>0.16164487663283184</v>
      </c>
      <c r="GD42" s="120">
        <v>0.16164488876451324</v>
      </c>
      <c r="GE42" s="120">
        <v>0.16113095853894205</v>
      </c>
      <c r="GF42" s="120">
        <v>0.16113097033175947</v>
      </c>
      <c r="GG42" s="120">
        <v>0.16061638472720571</v>
      </c>
      <c r="GH42" s="120">
        <v>0.16061639618889567</v>
      </c>
      <c r="GI42" s="120">
        <v>0.16010115581197351</v>
      </c>
      <c r="GJ42" s="120">
        <v>0.16010116695014073</v>
      </c>
      <c r="GK42" s="120">
        <v>0.15958527243418219</v>
      </c>
      <c r="GL42" s="120">
        <v>0.15958528325630192</v>
      </c>
      <c r="GM42" s="120">
        <v>0.15906873526174944</v>
      </c>
      <c r="GN42" s="120">
        <v>0.15906874577516636</v>
      </c>
      <c r="GO42" s="120">
        <v>0.15855154498997079</v>
      </c>
      <c r="GP42" s="120">
        <v>0.15855155520190289</v>
      </c>
      <c r="GQ42" s="120">
        <v>0.15803370234192476</v>
      </c>
      <c r="GR42" s="120">
        <v>0.15803371225946217</v>
      </c>
      <c r="GS42" s="120">
        <v>0.15751520806888086</v>
      </c>
      <c r="GT42" s="120">
        <v>0.15751521769898991</v>
      </c>
      <c r="GU42" s="120">
        <v>0.15699606295071619</v>
      </c>
      <c r="GV42" s="120">
        <v>0.15699607230023799</v>
      </c>
      <c r="GW42" s="120">
        <v>0.15647626779633456</v>
      </c>
      <c r="GX42" s="120">
        <v>0.15647627687198867</v>
      </c>
      <c r="GY42" s="120">
        <v>0.15595582344409403</v>
      </c>
      <c r="GZ42" s="120">
        <v>0.15595583225247825</v>
      </c>
      <c r="HA42" s="120">
        <v>0.15543473076223774</v>
      </c>
      <c r="HB42" s="120">
        <v>0.1554347393098294</v>
      </c>
      <c r="HC42" s="120">
        <v>0.15491299064933303</v>
      </c>
      <c r="HD42" s="120">
        <v>0.154912998942491</v>
      </c>
      <c r="HE42" s="120">
        <v>0.15439060403471408</v>
      </c>
      <c r="HF42" s="120">
        <v>0.15439061207967983</v>
      </c>
      <c r="HG42" s="120">
        <v>0.15386757187893246</v>
      </c>
      <c r="HH42" s="120">
        <v>0.1538675796818316</v>
      </c>
      <c r="HI42" s="120">
        <v>0.15334389517421293</v>
      </c>
      <c r="HJ42" s="120">
        <v>0.15334390274105633</v>
      </c>
      <c r="HK42" s="120">
        <v>0.15281957494491596</v>
      </c>
      <c r="HL42" s="120">
        <v>0.1528195822816005</v>
      </c>
      <c r="HM42" s="120">
        <v>0.15229461224800497</v>
      </c>
      <c r="HN42" s="120">
        <v>0.15229461936031555</v>
      </c>
      <c r="HO42" s="120">
        <v>0.15176900817352257</v>
      </c>
      <c r="HP42" s="120">
        <v>0.15176901506713311</v>
      </c>
      <c r="HQ42" s="120">
        <v>0.15124276384506996</v>
      </c>
      <c r="HR42" s="120">
        <v>0.15124277052554524</v>
      </c>
      <c r="HS42" s="120">
        <v>0.15071588042029668</v>
      </c>
      <c r="HT42" s="120">
        <v>0.15071588689309293</v>
      </c>
      <c r="HU42" s="120">
        <v>0.15018835909139241</v>
      </c>
      <c r="HV42" s="120">
        <v>0.15018836536185931</v>
      </c>
      <c r="HW42" s="120">
        <v>0.14966020108559097</v>
      </c>
      <c r="HX42" s="120">
        <v>0.14966020715897185</v>
      </c>
      <c r="HY42" s="120">
        <v>0.14913140766567515</v>
      </c>
      <c r="HZ42" s="120">
        <v>0.14913141354710957</v>
      </c>
      <c r="IA42" s="120">
        <v>0.14860198013049322</v>
      </c>
      <c r="IB42" s="120">
        <v>0.14860198582501771</v>
      </c>
      <c r="IC42" s="120">
        <v>0.14807191981547985</v>
      </c>
      <c r="ID42" s="120">
        <v>0.14807192532802876</v>
      </c>
      <c r="IE42" s="120">
        <v>0.14754122809318446</v>
      </c>
      <c r="IF42" s="120">
        <v>0.14754123342859277</v>
      </c>
      <c r="IG42" s="120">
        <v>0.14700990637380845</v>
      </c>
      <c r="IH42" s="120">
        <v>0.14700991153681109</v>
      </c>
      <c r="II42" s="120">
        <v>0.14647795610574646</v>
      </c>
      <c r="IJ42" s="120">
        <v>0.14647796110098119</v>
      </c>
      <c r="IK42" s="120">
        <v>0.14594537877613814</v>
      </c>
      <c r="IL42" s="120">
        <v>0.14594538360814602</v>
      </c>
      <c r="IM42" s="120">
        <v>0.14541217591142586</v>
      </c>
      <c r="IN42" s="120">
        <v>0.14541218058465222</v>
      </c>
      <c r="IO42" s="120">
        <v>0.14487834907791936</v>
      </c>
      <c r="IP42" s="120">
        <v>0.14487835359671669</v>
      </c>
      <c r="IQ42" s="120">
        <v>0.14434389988237004</v>
      </c>
      <c r="IR42" s="120">
        <v>0.14434390425099725</v>
      </c>
      <c r="IS42" s="120">
        <v>0.14380882997255121</v>
      </c>
      <c r="IT42" s="120">
        <v>0.14380883419517626</v>
      </c>
      <c r="IU42" s="120">
        <v>0.14327314103784627</v>
      </c>
      <c r="IV42" s="120">
        <v>0.14327314511854758</v>
      </c>
      <c r="IW42" s="120">
        <v>0.14273683480984697</v>
      </c>
      <c r="IX42" s="120">
        <v>0.14273683875261328</v>
      </c>
      <c r="IY42" s="120">
        <v>0.14219991306295676</v>
      </c>
      <c r="IZ42" s="120">
        <v>0.14219991687169001</v>
      </c>
      <c r="JA42" s="120">
        <v>0.14166237761500436</v>
      </c>
      <c r="JB42" s="120">
        <v>0.14166238129351977</v>
      </c>
      <c r="JC42" s="120">
        <v>0.14112423032786503</v>
      </c>
      <c r="JD42" s="120">
        <v>0.14112423387989317</v>
      </c>
      <c r="JE42" s="120">
        <v>0.14058547310809041</v>
      </c>
      <c r="JF42" s="120">
        <v>0.1405854765372779</v>
      </c>
      <c r="JG42" s="120">
        <v>0.1400461079075456</v>
      </c>
      <c r="JH42" s="120">
        <v>0.14004611121745725</v>
      </c>
      <c r="JI42" s="120">
        <v>0.1395061367240579</v>
      </c>
      <c r="JJ42" s="120">
        <v>0.1395061399181769</v>
      </c>
      <c r="JK42" s="120">
        <v>0.13896556160207102</v>
      </c>
      <c r="JL42" s="120">
        <v>0.13896556468380006</v>
      </c>
      <c r="JM42" s="120">
        <v>0.13842438463330978</v>
      </c>
      <c r="JN42" s="120">
        <v>0.13842438760597345</v>
      </c>
      <c r="JO42" s="120">
        <v>0.13788260795745311</v>
      </c>
      <c r="JP42" s="120">
        <v>0.13788261082429851</v>
      </c>
      <c r="JQ42" s="120">
        <v>0.13734023376281737</v>
      </c>
      <c r="JR42" s="120">
        <v>0.1373402365270151</v>
      </c>
      <c r="JS42" s="120">
        <v>0.136797264287048</v>
      </c>
      <c r="JT42" s="120">
        <v>0.13679726695169353</v>
      </c>
      <c r="JU42" s="120">
        <v>0.13625370181781948</v>
      </c>
      <c r="JV42" s="120">
        <v>0.13625370438593515</v>
      </c>
      <c r="JW42" s="120">
        <v>0.13570954869354754</v>
      </c>
      <c r="JX42" s="120">
        <v>0.13570955116808237</v>
      </c>
      <c r="JY42" s="120">
        <v>0.13516480730410799</v>
      </c>
      <c r="JZ42" s="120">
        <v>0.13516480968793992</v>
      </c>
      <c r="KA42" s="120">
        <v>0.13461948009156663</v>
      </c>
      <c r="KB42" s="120">
        <v>0.13461948238750324</v>
      </c>
      <c r="KC42" s="120">
        <v>0.13407356955092001</v>
      </c>
      <c r="KD42" s="120">
        <v>0.13407357176169946</v>
      </c>
      <c r="KE42" s="120">
        <v>0.13352707823084342</v>
      </c>
      <c r="KF42" s="120">
        <v>0.13352708035913663</v>
      </c>
      <c r="KG42" s="120">
        <v>0.13298000873445237</v>
      </c>
      <c r="KH42" s="120">
        <v>0.1329800107828632</v>
      </c>
      <c r="KI42" s="120">
        <v>0.13243236372007119</v>
      </c>
      <c r="KJ42" s="120">
        <v>0.13243236569113812</v>
      </c>
      <c r="KK42" s="120">
        <v>0.13188414590201417</v>
      </c>
      <c r="KL42" s="120">
        <v>0.13188414779821109</v>
      </c>
      <c r="KM42" s="120">
        <v>0.13133535805137608</v>
      </c>
      <c r="KN42" s="120">
        <v>0.13133535987511391</v>
      </c>
      <c r="KO42" s="120">
        <v>0.13078600299683382</v>
      </c>
      <c r="KP42" s="120">
        <v>0.13078600475046115</v>
      </c>
      <c r="KQ42" s="120">
        <v>0.13023608362545916</v>
      </c>
      <c r="KR42" s="120">
        <v>0.13023608531126363</v>
      </c>
      <c r="KS42" s="120">
        <v>0.12968560288354017</v>
      </c>
      <c r="KT42" s="120">
        <v>0.12968560450375019</v>
      </c>
      <c r="KU42" s="120">
        <v>0.12913456377741828</v>
      </c>
      <c r="KV42" s="120">
        <v>0.12913456533420253</v>
      </c>
      <c r="KW42" s="120">
        <v>0.12858296937433153</v>
      </c>
      <c r="KX42" s="120">
        <v>0.12858297086980133</v>
      </c>
      <c r="KY42" s="120">
        <v>0.12803082280327166</v>
      </c>
      <c r="KZ42" s="120">
        <v>0.12803082423948239</v>
      </c>
      <c r="LA42" s="120">
        <v>0.127478127255854</v>
      </c>
      <c r="LB42" s="120">
        <v>0.12747812863480459</v>
      </c>
      <c r="LC42" s="120">
        <v>0.12692488598719492</v>
      </c>
      <c r="LD42" s="120">
        <v>0.12692488731083104</v>
      </c>
      <c r="LE42" s="120">
        <v>0.12637110231680643</v>
      </c>
      <c r="LF42" s="120">
        <v>0.12637110358701903</v>
      </c>
      <c r="LG42" s="120">
        <v>0.12581677962949642</v>
      </c>
      <c r="LH42" s="120">
        <v>0.12581678084812509</v>
      </c>
      <c r="LI42" s="120">
        <v>0.12526192137628797</v>
      </c>
      <c r="LJ42" s="120">
        <v>0.12526192254512136</v>
      </c>
      <c r="LK42" s="120">
        <v>0.12470653107534542</v>
      </c>
      <c r="LL42" s="120">
        <v>0.12470653219612128</v>
      </c>
      <c r="LM42" s="120">
        <v>0.12415061231291463</v>
      </c>
      <c r="LN42" s="120">
        <v>0.1241506133873217</v>
      </c>
      <c r="LO42" s="120">
        <v>0.12359416874427673</v>
      </c>
      <c r="LP42" s="120">
        <v>0.12359416977395571</v>
      </c>
      <c r="LQ42" s="120">
        <v>0.12303720409471339</v>
      </c>
      <c r="LR42" s="120">
        <v>0.12303720508125782</v>
      </c>
      <c r="LS42" s="120">
        <v>0.1224797221604858</v>
      </c>
      <c r="LT42" s="120">
        <v>0.12247972310544274</v>
      </c>
      <c r="LU42" s="120">
        <v>0.12192172680982531</v>
      </c>
      <c r="LV42" s="120">
        <v>0.12192172771469711</v>
      </c>
      <c r="LW42" s="120">
        <v>0.12136322198393976</v>
      </c>
      <c r="LX42" s="120">
        <v>0.12136322285018415</v>
      </c>
      <c r="LY42" s="120">
        <v>0.12080421169802985</v>
      </c>
      <c r="LZ42" s="120">
        <v>0.12080421252706142</v>
      </c>
      <c r="MA42" s="120">
        <v>0.12024470004232213</v>
      </c>
      <c r="MB42" s="120">
        <v>0.1202447008355132</v>
      </c>
      <c r="MC42" s="120">
        <v>0.11968469118311381</v>
      </c>
      <c r="MD42" s="120">
        <v>0.11968469194179515</v>
      </c>
      <c r="ME42" s="120">
        <v>0.11912418936383176</v>
      </c>
      <c r="MF42" s="120">
        <v>0.11912419008929417</v>
      </c>
      <c r="MG42" s="120">
        <v>0.11856319890610671</v>
      </c>
      <c r="MH42" s="120">
        <v>0.11856319959960086</v>
      </c>
      <c r="MI42" s="120">
        <v>0.11800172421085947</v>
      </c>
      <c r="MJ42" s="120">
        <v>0.11800172487359759</v>
      </c>
      <c r="MK42" s="120">
        <v>0.11743976975940323</v>
      </c>
      <c r="ML42" s="120">
        <v>0.11743977039255991</v>
      </c>
      <c r="MM42" s="120">
        <v>0.11687734011456019</v>
      </c>
      <c r="MN42" s="120">
        <v>0.11687734071927305</v>
      </c>
      <c r="MO42" s="120">
        <v>0.11631443992179219</v>
      </c>
      <c r="MP42" s="120">
        <v>0.11631444049916292</v>
      </c>
      <c r="MQ42" s="120">
        <v>0.115751073910347</v>
      </c>
      <c r="MR42" s="120">
        <v>0.11575107446144209</v>
      </c>
      <c r="MS42" s="120">
        <v>0.11518724689441925</v>
      </c>
      <c r="MT42" s="120">
        <v>0.1151872474202708</v>
      </c>
      <c r="MU42" s="120">
        <v>0.11462296377432614</v>
      </c>
      <c r="MV42" s="120">
        <v>0.11462296427593287</v>
      </c>
      <c r="MW42" s="120">
        <v>0.11405822953769985</v>
      </c>
      <c r="MX42" s="120">
        <v>0.11405823001602816</v>
      </c>
      <c r="MY42" s="120">
        <v>0.11349304926069494</v>
      </c>
      <c r="MZ42" s="120">
        <v>0.11349304971667878</v>
      </c>
      <c r="NA42" s="120">
        <v>0.11292742810921029</v>
      </c>
      <c r="NB42" s="120">
        <v>0.11292742854375283</v>
      </c>
      <c r="NC42" s="120">
        <v>0.11236137134012927</v>
      </c>
      <c r="ND42" s="120">
        <v>0.11236137175410352</v>
      </c>
      <c r="NE42" s="120">
        <v>0.11179488430257439</v>
      </c>
      <c r="NF42" s="120">
        <v>0.11179488469682368</v>
      </c>
      <c r="NG42" s="120">
        <v>0.11122797243917874</v>
      </c>
      <c r="NH42" s="120">
        <v>0.11122797281451792</v>
      </c>
      <c r="NI42" s="120">
        <v>0.11066064128737457</v>
      </c>
      <c r="NJ42" s="120">
        <v>0.11066064164459044</v>
      </c>
      <c r="NK42" s="120">
        <v>0.11009289648069724</v>
      </c>
      <c r="NL42" s="120">
        <v>0.11009289682054918</v>
      </c>
      <c r="NM42" s="120">
        <v>0.10952474375010718</v>
      </c>
      <c r="NN42" s="120">
        <v>0.10952474407332843</v>
      </c>
      <c r="NO42" s="120">
        <v>0.10895618892532881</v>
      </c>
      <c r="NP42" s="120">
        <v>0.10895618923262639</v>
      </c>
      <c r="NQ42" s="120">
        <v>0.10838723793620611</v>
      </c>
      <c r="NR42" s="120">
        <v>0.10838723822826207</v>
      </c>
      <c r="NS42" s="120">
        <v>0.10781789681407568</v>
      </c>
      <c r="NT42" s="120">
        <v>0.10781789709154802</v>
      </c>
      <c r="NU42" s="120">
        <v>0.10724817169315896</v>
      </c>
      <c r="NV42" s="120">
        <v>0.10724817195668149</v>
      </c>
      <c r="NW42" s="120">
        <v>0.10667806881196959</v>
      </c>
      <c r="NX42" s="120">
        <v>0.1066780690621533</v>
      </c>
      <c r="NY42" s="120">
        <v>0.10610759451474122</v>
      </c>
      <c r="NZ42" s="120">
        <v>0.10610759475217439</v>
      </c>
      <c r="OA42" s="120">
        <v>0.10553675525287208</v>
      </c>
      <c r="OB42" s="120">
        <v>0.10553675547812169</v>
      </c>
      <c r="OC42" s="120">
        <v>0.10496555758638865</v>
      </c>
      <c r="OD42" s="120">
        <v>0.1049655578</v>
      </c>
      <c r="OE42" s="120">
        <v>0.10439400818542727</v>
      </c>
      <c r="OF42" s="120">
        <v>0.10439400838792577</v>
      </c>
      <c r="OG42" s="120">
        <v>0.10382211383173554</v>
      </c>
      <c r="OH42" s="120">
        <v>0.103822114023626</v>
      </c>
      <c r="OI42" s="120">
        <v>0.10324988142019109</v>
      </c>
      <c r="OJ42" s="120">
        <v>0.10324988160195957</v>
      </c>
      <c r="OK42" s="120">
        <v>0.10267731796034155</v>
      </c>
      <c r="OL42" s="120">
        <v>0.10267731813245479</v>
      </c>
      <c r="OM42" s="120">
        <v>0.10210443057796127</v>
      </c>
      <c r="ON42" s="120">
        <v>0.10210443074086836</v>
      </c>
      <c r="OO42" s="120">
        <v>0.10153122651663039</v>
      </c>
      <c r="OP42" s="120">
        <v>0.10153122667076266</v>
      </c>
      <c r="OQ42" s="120">
        <v>0.10095771313933145</v>
      </c>
      <c r="OR42" s="120">
        <v>0.10095771328510308</v>
      </c>
      <c r="OS42" s="120">
        <v>0.10038389793006648</v>
      </c>
      <c r="OT42" s="120">
        <v>0.10038389806787472</v>
      </c>
      <c r="OU42" s="120">
        <v>9.9809788495494295E-2</v>
      </c>
      <c r="OV42" s="120">
        <v>9.9809788625721152E-2</v>
      </c>
      <c r="OW42" s="120">
        <v>9.9235392566588573E-2</v>
      </c>
      <c r="OX42" s="120">
        <v>9.9235392689600022E-2</v>
      </c>
      <c r="OY42" s="120">
        <v>9.8660718000315117E-2</v>
      </c>
      <c r="OZ42" s="120">
        <v>9.8660718116462473E-2</v>
      </c>
      <c r="PA42" s="120">
        <v>9.8085772781330738E-2</v>
      </c>
      <c r="PB42" s="120">
        <v>9.8085772890950759E-2</v>
      </c>
      <c r="PC42" s="120">
        <v>9.7510565023702436E-2</v>
      </c>
      <c r="PD42" s="120">
        <v>9.7510565127117532E-2</v>
      </c>
      <c r="PE42" s="120">
        <v>9.6935102972647499E-2</v>
      </c>
      <c r="PF42" s="120">
        <v>9.6935103070166603E-2</v>
      </c>
      <c r="PG42" s="120">
        <v>9.6359395006294715E-2</v>
      </c>
      <c r="PH42" s="120">
        <v>9.6359395098213868E-2</v>
      </c>
      <c r="PI42" s="120">
        <v>9.5783449637467488E-2</v>
      </c>
      <c r="PJ42" s="120">
        <v>9.5783449724070227E-2</v>
      </c>
      <c r="PK42" s="120">
        <v>9.5207275515487563E-2</v>
      </c>
      <c r="PL42" s="120">
        <v>9.5207275597044755E-2</v>
      </c>
      <c r="PM42" s="120">
        <v>9.463088142800076E-2</v>
      </c>
      <c r="PN42" s="120">
        <v>9.4630881504771683E-2</v>
      </c>
      <c r="PO42" s="120">
        <v>9.405427630282423E-2</v>
      </c>
      <c r="PP42" s="120">
        <v>9.4054276375056714E-2</v>
      </c>
      <c r="PQ42" s="120">
        <v>9.3477469209816103E-2</v>
      </c>
      <c r="PR42" s="120">
        <v>9.3477469277747027E-2</v>
      </c>
      <c r="PS42" s="120">
        <v>9.2900469362767024E-2</v>
      </c>
      <c r="PT42" s="120">
        <v>9.2900469426622889E-2</v>
      </c>
      <c r="PU42" s="120">
        <v>9.2323286121313269E-2</v>
      </c>
      <c r="PV42" s="120">
        <v>9.2323286181309958E-2</v>
      </c>
      <c r="PW42" s="120">
        <v>9.1745928992873205E-2</v>
      </c>
      <c r="PX42" s="120">
        <v>9.1745929049217231E-2</v>
      </c>
      <c r="PY42" s="120">
        <v>9.1168407634606055E-2</v>
      </c>
      <c r="PZ42" s="120">
        <v>9.1168407687494152E-2</v>
      </c>
      <c r="QA42" s="120">
        <v>9.0590731855392195E-2</v>
      </c>
      <c r="QB42" s="120">
        <v>9.0590731905012378E-2</v>
      </c>
      <c r="QC42" s="120">
        <v>9.0012911617838837E-2</v>
      </c>
      <c r="QD42" s="120">
        <v>9.0012911664369519E-2</v>
      </c>
      <c r="QE42" s="120">
        <v>8.9434957040304228E-2</v>
      </c>
      <c r="QF42" s="120">
        <v>8.9434957083916161E-2</v>
      </c>
      <c r="QG42" s="120">
        <v>8.8856878398950137E-2</v>
      </c>
      <c r="QH42" s="120">
        <v>8.8856878439805803E-2</v>
      </c>
      <c r="QI42" s="120">
        <v>8.8278686129813197E-2</v>
      </c>
      <c r="QJ42" s="120">
        <v>8.8278686168067444E-2</v>
      </c>
      <c r="QK42" s="120">
        <v>8.7700390830901725E-2</v>
      </c>
      <c r="QL42" s="120">
        <v>8.7700390866701367E-2</v>
      </c>
      <c r="QM42" s="120">
        <v>8.7122003264315143E-2</v>
      </c>
      <c r="QN42" s="120">
        <v>8.7122003297800232E-2</v>
      </c>
      <c r="QO42" s="120">
        <v>8.6543534358386409E-2</v>
      </c>
      <c r="QP42" s="120">
        <v>8.6543534389690174E-2</v>
      </c>
      <c r="QQ42" s="120">
        <v>8.5964995209849265E-2</v>
      </c>
      <c r="QR42" s="120">
        <v>8.5964995239097883E-2</v>
      </c>
      <c r="QS42" s="120">
        <v>8.5386397086027216E-2</v>
      </c>
      <c r="QT42" s="120">
        <v>8.5386397113340728E-2</v>
      </c>
      <c r="QU42" s="120">
        <v>8.4807751427047398E-2</v>
      </c>
      <c r="QV42" s="120">
        <v>8.4807751452540228E-2</v>
      </c>
      <c r="QW42" s="120">
        <v>8.4229069848078125E-2</v>
      </c>
      <c r="QX42" s="120">
        <v>8.4229069871858311E-2</v>
      </c>
      <c r="QY42" s="120">
        <v>8.3650364141589315E-2</v>
      </c>
      <c r="QZ42" s="120">
        <v>8.3650364163759303E-2</v>
      </c>
      <c r="RA42" s="120">
        <v>8.307164627963691E-2</v>
      </c>
      <c r="RB42" s="120">
        <v>8.3071646300294247E-2</v>
      </c>
      <c r="RC42" s="120">
        <v>8.2492928416171882E-2</v>
      </c>
      <c r="RD42" s="120">
        <v>8.2492928435408272E-2</v>
      </c>
      <c r="RE42" s="120">
        <v>8.1914222889371086E-2</v>
      </c>
      <c r="RF42" s="120">
        <v>8.1914222907274237E-2</v>
      </c>
      <c r="RG42" s="120">
        <v>8.1335542223994667E-2</v>
      </c>
      <c r="RH42" s="120">
        <v>8.1335542240646846E-2</v>
      </c>
      <c r="RI42" s="120">
        <v>8.0756899133763896E-2</v>
      </c>
      <c r="RJ42" s="120">
        <v>8.0756899149243694E-2</v>
      </c>
      <c r="RK42" s="120">
        <v>8.0178306523765952E-2</v>
      </c>
      <c r="RL42" s="120">
        <v>8.0178306538146962E-2</v>
      </c>
      <c r="RM42" s="120">
        <v>7.9599777492878859E-2</v>
      </c>
      <c r="RN42" s="120">
        <v>7.9599777506231068E-2</v>
      </c>
      <c r="RO42" s="120">
        <v>7.9021325336223774E-2</v>
      </c>
      <c r="RP42" s="120">
        <v>7.9021325348612934E-2</v>
      </c>
      <c r="RQ42" s="120">
        <v>7.8442963547636982E-2</v>
      </c>
      <c r="RR42" s="120">
        <v>7.8442963559125348E-2</v>
      </c>
      <c r="RS42" s="120">
        <v>7.786470582216852E-2</v>
      </c>
      <c r="RT42" s="120">
        <v>7.7864705832814907E-2</v>
      </c>
      <c r="RU42" s="120">
        <v>7.7286566058601375E-2</v>
      </c>
      <c r="RV42" s="120">
        <v>7.7286566068461085E-2</v>
      </c>
      <c r="RW42" s="120">
        <v>7.6708558361995638E-2</v>
      </c>
      <c r="RX42" s="120">
        <v>7.6708558371121033E-2</v>
      </c>
      <c r="RY42" s="120">
        <v>7.6130697046255025E-2</v>
      </c>
      <c r="RZ42" s="120">
        <v>7.6130697054695162E-2</v>
      </c>
      <c r="SA42" s="120">
        <v>7.5552996636715414E-2</v>
      </c>
      <c r="SB42" s="120">
        <v>7.5552996644516396E-2</v>
      </c>
      <c r="SC42" s="120">
        <v>7.4975471872756799E-2</v>
      </c>
      <c r="SD42" s="120">
        <v>7.497547187996241E-2</v>
      </c>
      <c r="SE42" s="120">
        <v>7.439813771043767E-2</v>
      </c>
      <c r="SF42" s="120">
        <v>7.4398137717088697E-2</v>
      </c>
      <c r="SG42" s="120">
        <v>7.38210093251504E-2</v>
      </c>
      <c r="SH42" s="120">
        <v>7.3821009331285256E-2</v>
      </c>
      <c r="SI42" s="120">
        <v>7.3244102114299589E-2</v>
      </c>
      <c r="SJ42" s="120">
        <v>7.3244102119954413E-2</v>
      </c>
      <c r="SK42" s="120">
        <v>7.2667431700001159E-2</v>
      </c>
      <c r="SL42" s="120">
        <v>7.2667431705209715E-2</v>
      </c>
      <c r="SM42" s="120">
        <v>7.2091013931802617E-2</v>
      </c>
      <c r="SN42" s="120">
        <v>7.2091013936596615E-2</v>
      </c>
      <c r="SO42" s="120">
        <v>7.1514864889424087E-2</v>
      </c>
      <c r="SP42" s="120">
        <v>7.1514864893833532E-2</v>
      </c>
      <c r="SQ42" s="120">
        <v>7.0939000885520659E-2</v>
      </c>
      <c r="SR42" s="120">
        <v>7.0939000889573348E-2</v>
      </c>
      <c r="SS42" s="120">
        <v>7.0363438468463019E-2</v>
      </c>
      <c r="ST42" s="120">
        <v>7.0363438472184764E-2</v>
      </c>
      <c r="SU42" s="120">
        <v>6.9788194425138284E-2</v>
      </c>
      <c r="SV42" s="120">
        <v>6.9788194428553829E-2</v>
      </c>
      <c r="SW42" s="120">
        <v>6.9213285783770562E-2</v>
      </c>
      <c r="SX42" s="120">
        <v>6.9213285786902598E-2</v>
      </c>
      <c r="SY42" s="120">
        <v>6.8638729816758795E-2</v>
      </c>
      <c r="SZ42" s="120">
        <v>6.8638729819628735E-2</v>
      </c>
      <c r="TA42" s="120">
        <v>6.8064544043532807E-2</v>
      </c>
      <c r="TB42" s="120">
        <v>6.8064544046160108E-2</v>
      </c>
      <c r="TC42" s="120">
        <v>6.7490746233426449E-2</v>
      </c>
      <c r="TD42" s="120">
        <v>6.7490746235830137E-2</v>
      </c>
      <c r="TE42" s="120">
        <v>6.691735440856858E-2</v>
      </c>
      <c r="TF42" s="120">
        <v>6.6917354410765753E-2</v>
      </c>
      <c r="TG42" s="120">
        <v>6.6344386846787382E-2</v>
      </c>
      <c r="TH42" s="120">
        <v>6.6344386848794179E-2</v>
      </c>
      <c r="TI42" s="120">
        <v>6.5771862084532146E-2</v>
      </c>
      <c r="TJ42" s="120">
        <v>6.5771862086363347E-2</v>
      </c>
      <c r="TK42" s="120">
        <v>6.5199798919807858E-2</v>
      </c>
      <c r="TL42" s="120">
        <v>6.5199798921477772E-2</v>
      </c>
      <c r="TM42" s="120">
        <v>6.4628216415124382E-2</v>
      </c>
      <c r="TN42" s="120">
        <v>6.4628216416645595E-2</v>
      </c>
      <c r="TO42" s="120">
        <v>6.4057133900456989E-2</v>
      </c>
      <c r="TP42" s="120">
        <v>6.4057133901841645E-2</v>
      </c>
      <c r="TQ42" s="120">
        <v>6.3486570976219292E-2</v>
      </c>
      <c r="TR42" s="120">
        <v>6.3486570977478507E-2</v>
      </c>
      <c r="TS42" s="120">
        <v>6.2916547516246327E-2</v>
      </c>
      <c r="TT42" s="120">
        <v>6.2916547517390509E-2</v>
      </c>
      <c r="TU42" s="120">
        <v>6.2347083670787465E-2</v>
      </c>
      <c r="TV42" s="120">
        <v>6.2347083671826134E-2</v>
      </c>
      <c r="TW42" s="120">
        <v>6.1778199869507132E-2</v>
      </c>
      <c r="TX42" s="120">
        <v>6.1778199870449205E-2</v>
      </c>
      <c r="TY42" s="120">
        <v>6.1209916824492956E-2</v>
      </c>
      <c r="TZ42" s="120">
        <v>6.1209916825346523E-2</v>
      </c>
      <c r="UA42" s="120">
        <v>6.0642255533270031E-2</v>
      </c>
      <c r="UB42" s="120">
        <v>6.064225553404274E-2</v>
      </c>
      <c r="UC42" s="120">
        <v>6.0075237281818794E-2</v>
      </c>
      <c r="UD42" s="120">
        <v>6.0075237282517624E-2</v>
      </c>
      <c r="UE42" s="120">
        <v>5.9508883647596822E-2</v>
      </c>
      <c r="UF42" s="120">
        <v>5.950888364822822E-2</v>
      </c>
      <c r="UG42" s="120">
        <v>5.8943216502561881E-2</v>
      </c>
      <c r="UH42" s="120">
        <v>5.8943216503131814E-2</v>
      </c>
      <c r="UI42" s="120">
        <v>5.8378258016194742E-2</v>
      </c>
      <c r="UJ42" s="120">
        <v>5.8378258016708651E-2</v>
      </c>
      <c r="UK42" s="120">
        <v>5.7814030658520484E-2</v>
      </c>
      <c r="UL42" s="120">
        <v>5.7814030658983398E-2</v>
      </c>
      <c r="UM42" s="120">
        <v>5.7250557203126239E-2</v>
      </c>
      <c r="UN42" s="120">
        <v>5.7250557203542773E-2</v>
      </c>
      <c r="UO42" s="120">
        <v>5.6687860730173907E-2</v>
      </c>
      <c r="UP42" s="120">
        <v>5.6687860730548351E-2</v>
      </c>
      <c r="UQ42" s="120">
        <v>5.6125964629404855E-2</v>
      </c>
      <c r="UR42" s="120">
        <v>5.612596462974119E-2</v>
      </c>
      <c r="US42" s="120">
        <v>5.5564892603136767E-2</v>
      </c>
      <c r="UT42" s="120">
        <v>5.5564892603438491E-2</v>
      </c>
      <c r="UU42" s="120">
        <v>5.5004668669247282E-2</v>
      </c>
      <c r="UV42" s="120">
        <v>5.5004668669517573E-2</v>
      </c>
      <c r="UW42" s="120">
        <v>5.444531716414483E-2</v>
      </c>
      <c r="UX42" s="120">
        <v>5.4445317164386824E-2</v>
      </c>
      <c r="UY42" s="120">
        <v>5.3886862745724046E-2</v>
      </c>
      <c r="UZ42" s="120">
        <v>5.3886862745940345E-2</v>
      </c>
      <c r="VA42" s="120">
        <v>5.3329330396301049E-2</v>
      </c>
      <c r="VB42" s="120">
        <v>5.3329330396494179E-2</v>
      </c>
      <c r="VC42" s="120">
        <v>5.2772745425528872E-2</v>
      </c>
      <c r="VD42" s="120">
        <v>5.2772745425701206E-2</v>
      </c>
      <c r="VE42" s="120">
        <v>5.2217133473288498E-2</v>
      </c>
      <c r="VF42" s="120">
        <v>5.2217133473442007E-2</v>
      </c>
      <c r="VG42" s="120">
        <v>5.1662520512553052E-2</v>
      </c>
      <c r="VH42" s="120">
        <v>5.1662520512689658E-2</v>
      </c>
      <c r="VI42" s="120">
        <v>5.1108932852222483E-2</v>
      </c>
      <c r="VJ42" s="120">
        <v>5.110893285234392E-2</v>
      </c>
      <c r="VK42" s="120">
        <v>5.0556397139925199E-2</v>
      </c>
      <c r="VL42" s="120">
        <v>5.055639714003296E-2</v>
      </c>
      <c r="VM42" s="120">
        <v>5.000494036478325E-2</v>
      </c>
      <c r="VN42" s="120">
        <v>5.0004940364878722E-2</v>
      </c>
      <c r="VO42" s="120">
        <v>4.9454589860138322E-2</v>
      </c>
      <c r="VP42" s="120">
        <v>4.9454589860222914E-2</v>
      </c>
      <c r="VQ42" s="120">
        <v>4.890537330623429E-2</v>
      </c>
      <c r="VR42" s="120">
        <v>4.8905373306309126E-2</v>
      </c>
      <c r="VS42" s="120">
        <v>4.8357318732852698E-2</v>
      </c>
      <c r="VT42" s="120">
        <v>4.8357318732918778E-2</v>
      </c>
      <c r="VU42" s="120">
        <v>4.7810454521897146E-2</v>
      </c>
      <c r="VV42" s="120">
        <v>4.7810454521955384E-2</v>
      </c>
      <c r="VW42" s="120">
        <v>4.7264809409922844E-2</v>
      </c>
      <c r="VX42" s="120">
        <v>4.7264809409974129E-2</v>
      </c>
      <c r="VY42" s="120">
        <v>4.6720412490606517E-2</v>
      </c>
      <c r="VZ42" s="120">
        <v>4.6720412490651682E-2</v>
      </c>
      <c r="WA42" s="120">
        <v>4.6177293217152818E-2</v>
      </c>
      <c r="WB42" s="120">
        <v>4.617729321719246E-2</v>
      </c>
      <c r="WC42" s="120">
        <v>4.5635481404631202E-2</v>
      </c>
      <c r="WD42" s="120">
        <v>4.5635481404666021E-2</v>
      </c>
      <c r="WE42" s="120">
        <v>4.5095007232240504E-2</v>
      </c>
      <c r="WF42" s="120">
        <v>4.5095007232270966E-2</v>
      </c>
      <c r="WG42" s="120">
        <v>4.4555901245493683E-2</v>
      </c>
      <c r="WH42" s="120">
        <v>4.4555901245520391E-2</v>
      </c>
      <c r="WI42" s="120">
        <v>4.4018194358319482E-2</v>
      </c>
      <c r="WJ42" s="120">
        <v>4.4018194358342755E-2</v>
      </c>
      <c r="WK42" s="120">
        <v>4.3481917855073673E-2</v>
      </c>
      <c r="WL42" s="120">
        <v>4.3481917855093956E-2</v>
      </c>
      <c r="WM42" s="120">
        <v>4.2947103392455388E-2</v>
      </c>
      <c r="WN42" s="120">
        <v>4.2947103392473034E-2</v>
      </c>
      <c r="WO42" s="120">
        <v>4.2413783001321634E-2</v>
      </c>
      <c r="WP42" s="120">
        <v>4.2413783001336976E-2</v>
      </c>
      <c r="WQ42" s="120">
        <v>4.1881989088394231E-2</v>
      </c>
      <c r="WR42" s="120">
        <v>4.1881989088407505E-2</v>
      </c>
      <c r="WS42" s="120">
        <v>4.1351754437851586E-2</v>
      </c>
      <c r="WT42" s="120">
        <v>4.1351754437863125E-2</v>
      </c>
      <c r="WU42" s="120">
        <v>4.0823112212799904E-2</v>
      </c>
      <c r="WV42" s="120">
        <v>4.0823112212809848E-2</v>
      </c>
      <c r="WW42" s="120">
        <v>4.0296095956615173E-2</v>
      </c>
      <c r="WX42" s="120">
        <v>4.0296095956623805E-2</v>
      </c>
      <c r="WY42" s="120">
        <v>3.9770739594149417E-2</v>
      </c>
      <c r="WZ42" s="120">
        <v>3.9770739594156855E-2</v>
      </c>
      <c r="XA42" s="120">
        <v>3.9247077432792779E-2</v>
      </c>
      <c r="XB42" s="120">
        <v>3.92470774327991E-2</v>
      </c>
      <c r="XC42" s="120">
        <v>3.8725144163383796E-2</v>
      </c>
      <c r="XD42" s="120">
        <v>3.8725144163389277E-2</v>
      </c>
      <c r="XE42" s="120">
        <v>3.8204974860959348E-2</v>
      </c>
      <c r="XF42" s="120">
        <v>3.8204974860964074E-2</v>
      </c>
      <c r="XG42" s="120">
        <v>3.7686604985334833E-2</v>
      </c>
      <c r="XH42" s="120">
        <v>3.7686604985338878E-2</v>
      </c>
      <c r="XI42" s="120">
        <v>3.7170070381506583E-2</v>
      </c>
      <c r="XJ42" s="120">
        <v>3.7170070381509976E-2</v>
      </c>
      <c r="XK42" s="120">
        <v>3.6655407279865472E-2</v>
      </c>
      <c r="XL42" s="120">
        <v>3.6655407279868442E-2</v>
      </c>
      <c r="XM42" s="120">
        <v>3.6142652296213683E-2</v>
      </c>
      <c r="XN42" s="120">
        <v>3.6142652296216132E-2</v>
      </c>
      <c r="XO42" s="120">
        <v>3.5631842431572074E-2</v>
      </c>
      <c r="XP42" s="120">
        <v>3.5631842431574252E-2</v>
      </c>
      <c r="XQ42" s="120">
        <v>3.5123015071769861E-2</v>
      </c>
      <c r="XR42" s="120">
        <v>3.5123015071771596E-2</v>
      </c>
      <c r="XS42" s="120">
        <v>3.4616207986803059E-2</v>
      </c>
      <c r="XT42" s="120">
        <v>3.461620798680462E-2</v>
      </c>
      <c r="XU42" s="120">
        <v>3.4111459329952243E-2</v>
      </c>
      <c r="XV42" s="120">
        <v>3.4111459329953499E-2</v>
      </c>
      <c r="XW42" s="120">
        <v>3.3608807636645886E-2</v>
      </c>
      <c r="XX42" s="120">
        <v>3.3608807636646913E-2</v>
      </c>
      <c r="XY42" s="120">
        <v>3.3108291823057773E-2</v>
      </c>
      <c r="XZ42" s="120">
        <v>3.3108291823058675E-2</v>
      </c>
      <c r="YA42" s="120">
        <v>3.2609951184425584E-2</v>
      </c>
      <c r="YB42" s="120">
        <v>3.260995118442634E-2</v>
      </c>
      <c r="YC42" s="120">
        <v>3.2113825393076043E-2</v>
      </c>
      <c r="YD42" s="120">
        <v>3.211382539307666E-2</v>
      </c>
      <c r="YE42" s="120">
        <v>3.1619954496144145E-2</v>
      </c>
      <c r="YF42" s="120">
        <v>3.16199544961447E-2</v>
      </c>
      <c r="YG42" s="120">
        <v>3.1128378912970722E-2</v>
      </c>
      <c r="YH42" s="120">
        <v>3.112837891297119E-2</v>
      </c>
      <c r="YI42" s="120">
        <v>3.0639139432164265E-2</v>
      </c>
      <c r="YJ42" s="120">
        <v>3.0639139432164605E-2</v>
      </c>
      <c r="YK42" s="120">
        <v>3.0152277208310097E-2</v>
      </c>
      <c r="YL42" s="120">
        <v>3.0152277208310391E-2</v>
      </c>
      <c r="YM42" s="120">
        <v>2.9667833758312504E-2</v>
      </c>
      <c r="YN42" s="120">
        <v>2.9667833758312747E-2</v>
      </c>
      <c r="YO42" s="120">
        <v>2.918585095735134E-2</v>
      </c>
      <c r="YP42" s="120">
        <v>2.9185850957351565E-2</v>
      </c>
      <c r="YQ42" s="120">
        <v>2.8706371034436674E-2</v>
      </c>
      <c r="YR42" s="120">
        <v>2.8706371034436844E-2</v>
      </c>
      <c r="YS42" s="120">
        <v>2.8229436567543186E-2</v>
      </c>
      <c r="YT42" s="120">
        <v>2.8229436567543301E-2</v>
      </c>
      <c r="YU42" s="120">
        <v>2.7755090478305634E-2</v>
      </c>
      <c r="YV42" s="120">
        <v>2.7755090478305735E-2</v>
      </c>
      <c r="YW42" s="120">
        <v>2.728337602625636E-2</v>
      </c>
      <c r="YX42" s="120">
        <v>2.7283376026256446E-2</v>
      </c>
      <c r="YY42" s="120">
        <v>2.6814336802584441E-2</v>
      </c>
      <c r="YZ42" s="120">
        <v>2.6814336802584483E-2</v>
      </c>
      <c r="ZA42" s="120">
        <v>2.6348016723395928E-2</v>
      </c>
      <c r="ZB42" s="120">
        <v>2.6348016723395994E-2</v>
      </c>
      <c r="ZC42" s="120">
        <v>2.5884460022454498E-2</v>
      </c>
      <c r="ZD42" s="120">
        <v>2.5884460022454547E-2</v>
      </c>
      <c r="ZE42" s="120">
        <v>2.5423711243378989E-2</v>
      </c>
      <c r="ZF42" s="120">
        <v>2.5423711243379023E-2</v>
      </c>
      <c r="ZG42" s="120">
        <v>2.496581523127675E-2</v>
      </c>
      <c r="ZH42" s="120">
        <v>2.4965815231276806E-2</v>
      </c>
      <c r="ZI42" s="120">
        <v>2.4510817123787672E-2</v>
      </c>
      <c r="ZJ42" s="120">
        <v>2.45108171237877E-2</v>
      </c>
      <c r="ZK42" s="120">
        <v>2.4058762341515747E-2</v>
      </c>
      <c r="ZL42" s="120">
        <v>2.4058762341515785E-2</v>
      </c>
      <c r="ZM42" s="120">
        <v>2.3609696577822366E-2</v>
      </c>
      <c r="ZN42" s="120">
        <v>2.3609696577822411E-2</v>
      </c>
      <c r="ZO42" s="120">
        <v>2.3163665787955898E-2</v>
      </c>
      <c r="ZP42" s="120">
        <v>2.3163665787955885E-2</v>
      </c>
      <c r="ZQ42" s="120">
        <v>2.2720716177490392E-2</v>
      </c>
      <c r="ZR42" s="120">
        <v>2.272071617749041E-2</v>
      </c>
      <c r="ZS42" s="120">
        <v>2.2280894190046741E-2</v>
      </c>
      <c r="ZT42" s="120">
        <v>2.2280894190046724E-2</v>
      </c>
      <c r="ZU42" s="120">
        <v>2.1844246494266924E-2</v>
      </c>
      <c r="ZV42" s="120">
        <v>2.184424649426691E-2</v>
      </c>
      <c r="ZW42" s="120">
        <v>2.1410819970013314E-2</v>
      </c>
      <c r="ZX42" s="120">
        <v>2.1410819970013331E-2</v>
      </c>
      <c r="ZY42" s="120">
        <v>2.0980661693762497E-2</v>
      </c>
      <c r="ZZ42" s="120">
        <v>2.0980661693762476E-2</v>
      </c>
      <c r="AAA42" s="120">
        <v>2.0553818923162451E-2</v>
      </c>
      <c r="AAB42" s="120">
        <v>2.0553818923162447E-2</v>
      </c>
      <c r="AAC42" s="120">
        <v>2.0130339080722953E-2</v>
      </c>
      <c r="AAD42" s="120">
        <v>2.0130339080722967E-2</v>
      </c>
      <c r="AAE42" s="120">
        <v>1.9710269736605075E-2</v>
      </c>
      <c r="AAF42" s="120">
        <v>1.9710269736605043E-2</v>
      </c>
      <c r="AAG42" s="120">
        <v>1.9293658590477457E-2</v>
      </c>
      <c r="AAH42" s="120">
        <v>1.9293658590477464E-2</v>
      </c>
      <c r="AAI42" s="120">
        <v>1.8880553452405583E-2</v>
      </c>
      <c r="AAJ42" s="120">
        <v>1.8880553452405576E-2</v>
      </c>
      <c r="AAK42" s="120">
        <v>1.8471002222737985E-2</v>
      </c>
      <c r="AAL42" s="120">
        <v>1.8471002222738009E-2</v>
      </c>
      <c r="AAM42" s="120">
        <v>1.8065052870955327E-2</v>
      </c>
      <c r="AAN42" s="120">
        <v>1.8065052870955268E-2</v>
      </c>
      <c r="AAO42" s="120">
        <v>1.76627534134444E-2</v>
      </c>
      <c r="AAP42" s="120">
        <v>1.7662753413444358E-2</v>
      </c>
      <c r="AAQ42" s="120">
        <v>1.7264151890161141E-2</v>
      </c>
      <c r="AAR42" s="120">
        <v>1.7264151890161141E-2</v>
      </c>
      <c r="AAS42" s="120">
        <v>1.686929634014387E-2</v>
      </c>
      <c r="AAT42" s="120">
        <v>1.6869296340143902E-2</v>
      </c>
      <c r="AAU42" s="120">
        <v>1.6478234775838475E-2</v>
      </c>
      <c r="AAV42" s="120">
        <v>1.6478234775838485E-2</v>
      </c>
      <c r="AAW42" s="120">
        <v>1.6091015156196768E-2</v>
      </c>
      <c r="AAX42" s="120">
        <v>1.6091015156196736E-2</v>
      </c>
      <c r="AAY42" s="120">
        <v>1.5707685358507167E-2</v>
      </c>
      <c r="AAZ42" s="120">
        <v>1.5707685358507164E-2</v>
      </c>
      <c r="ABA42" s="120">
        <v>1.5328293148918573E-2</v>
      </c>
      <c r="ABB42" s="120">
        <v>1.5328293148918586E-2</v>
      </c>
      <c r="ABC42" s="120">
        <v>1.4952886151615601E-2</v>
      </c>
      <c r="ABD42" s="120">
        <v>1.4952886151615594E-2</v>
      </c>
      <c r="ABE42" s="120">
        <v>1.4581511816604255E-2</v>
      </c>
      <c r="ABF42" s="120">
        <v>1.4581511816604251E-2</v>
      </c>
      <c r="ABG42" s="120">
        <v>1.4214217386066761E-2</v>
      </c>
      <c r="ABH42" s="120">
        <v>1.4214217386066767E-2</v>
      </c>
      <c r="ABI42" s="120">
        <v>1.3851049859243191E-2</v>
      </c>
      <c r="ABJ42" s="120">
        <v>1.3851049859243193E-2</v>
      </c>
      <c r="ABK42" s="120">
        <v>1.3492055955798193E-2</v>
      </c>
      <c r="ABL42" s="120">
        <v>1.3492055955798188E-2</v>
      </c>
      <c r="ABM42" s="120">
        <v>1.3137282077630975E-2</v>
      </c>
      <c r="ABN42" s="120">
        <v>1.3137282077630983E-2</v>
      </c>
      <c r="ABO42" s="120">
        <v>1.2786774269086289E-2</v>
      </c>
      <c r="ABP42" s="120">
        <v>1.2786774269086287E-2</v>
      </c>
      <c r="ABQ42" s="120">
        <v>1.2440578175525036E-2</v>
      </c>
      <c r="ABR42" s="120">
        <v>1.2440578175525033E-2</v>
      </c>
      <c r="ABS42" s="120">
        <v>1.2098739000213259E-2</v>
      </c>
      <c r="ABT42" s="120">
        <v>1.2098739000213254E-2</v>
      </c>
      <c r="ABU42" s="120">
        <v>1.1761301459488636E-2</v>
      </c>
      <c r="ABV42" s="120">
        <v>1.1761301459488626E-2</v>
      </c>
      <c r="ABW42" s="120">
        <v>1.1428309736164863E-2</v>
      </c>
      <c r="ABX42" s="120">
        <v>1.1428309736164837E-2</v>
      </c>
      <c r="ABY42" s="120">
        <v>1.109980743113481E-2</v>
      </c>
      <c r="ABZ42" s="120">
        <v>1.1099807431134822E-2</v>
      </c>
      <c r="ACA42" s="120">
        <v>1.0775837513134916E-2</v>
      </c>
      <c r="ACB42" s="120">
        <v>1.0775837513134923E-2</v>
      </c>
      <c r="ACC42" s="120">
        <v>1.045644226663439E-2</v>
      </c>
      <c r="ACD42" s="120">
        <v>1.0456442266634388E-2</v>
      </c>
      <c r="ACE42" s="120">
        <v>1.0141663237814964E-2</v>
      </c>
      <c r="ACF42" s="120">
        <v>1.0141663237814963E-2</v>
      </c>
      <c r="ACG42" s="120">
        <v>9.8315411786087138E-3</v>
      </c>
      <c r="ACH42" s="120">
        <v>9.8315411786087051E-3</v>
      </c>
      <c r="ACI42" s="120">
        <v>9.5261159887638832E-3</v>
      </c>
      <c r="ACJ42" s="120">
        <v>9.5261159887638815E-3</v>
      </c>
      <c r="ACK42" s="120">
        <v>9.2254266559114815E-3</v>
      </c>
      <c r="ACL42" s="120">
        <v>9.2254266559114763E-3</v>
      </c>
      <c r="ACM42" s="120">
        <v>8.9295111936085522E-3</v>
      </c>
      <c r="ACN42" s="120">
        <v>8.9295111936085591E-3</v>
      </c>
      <c r="ACO42" s="120">
        <v>8.6384065773375904E-3</v>
      </c>
      <c r="ACP42" s="120">
        <v>8.6384065773376061E-3</v>
      </c>
      <c r="ACQ42" s="120">
        <v>8.3521486784457356E-3</v>
      </c>
      <c r="ACR42" s="120">
        <v>8.3521486784457442E-3</v>
      </c>
      <c r="ACS42" s="120">
        <v>8.0707721960115563E-3</v>
      </c>
      <c r="ACT42" s="120">
        <v>8.0707721960115598E-3</v>
      </c>
      <c r="ACU42" s="120">
        <v>7.7943105866329901E-3</v>
      </c>
      <c r="ACV42" s="120">
        <v>7.7943105866329901E-3</v>
      </c>
      <c r="ACW42" s="120">
        <v>7.5227959921351142E-3</v>
      </c>
      <c r="ACX42" s="120">
        <v>7.5227959921351185E-3</v>
      </c>
      <c r="ACY42" s="120">
        <v>7.2562591652030398E-3</v>
      </c>
      <c r="ACZ42" s="120">
        <v>7.2562591652030363E-3</v>
      </c>
      <c r="ADA42" s="120">
        <v>6.9947293929521403E-3</v>
      </c>
      <c r="ADB42" s="120">
        <v>6.9947293929521412E-3</v>
      </c>
      <c r="ADC42" s="120">
        <v>6.7382344184558074E-3</v>
      </c>
      <c r="ADD42" s="120">
        <v>6.7382344184557987E-3</v>
      </c>
      <c r="ADE42" s="120">
        <v>6.4868003602590674E-3</v>
      </c>
      <c r="ADF42" s="120">
        <v>6.4868003602590778E-3</v>
      </c>
      <c r="ADG42" s="120">
        <v>6.2404516299162955E-3</v>
      </c>
      <c r="ADH42" s="120">
        <v>6.2404516299162998E-3</v>
      </c>
      <c r="ADI42" s="120">
        <v>5.9992108476010705E-3</v>
      </c>
      <c r="ADJ42" s="120">
        <v>5.9992108476010636E-3</v>
      </c>
      <c r="ADK42" s="120">
        <v>5.7630987558479341E-3</v>
      </c>
      <c r="ADL42" s="120">
        <v>5.763098755847941E-3</v>
      </c>
      <c r="ADM42" s="120">
        <v>5.5321341314979551E-3</v>
      </c>
      <c r="ADN42" s="120">
        <v>5.5321341314979611E-3</v>
      </c>
      <c r="ADO42" s="120">
        <v>5.3063336959331322E-3</v>
      </c>
      <c r="ADP42" s="120">
        <v>5.3063336959331287E-3</v>
      </c>
      <c r="ADQ42" s="120">
        <v>5.0857120236998147E-3</v>
      </c>
      <c r="ADR42" s="120">
        <v>5.0857120236998182E-3</v>
      </c>
      <c r="ADS42" s="120">
        <v>4.8702814496366939E-3</v>
      </c>
      <c r="ADT42" s="120">
        <v>4.8702814496366957E-3</v>
      </c>
      <c r="ADU42" s="120">
        <v>4.6600519746401205E-3</v>
      </c>
      <c r="ADV42" s="120">
        <v>4.6600519746401231E-3</v>
      </c>
      <c r="ADW42" s="120">
        <v>4.45503117021808E-3</v>
      </c>
      <c r="ADX42" s="120">
        <v>4.4550311702180817E-3</v>
      </c>
      <c r="ADY42" s="120">
        <v>4.2552240820041345E-3</v>
      </c>
      <c r="ADZ42" s="120">
        <v>4.2552240820041293E-3</v>
      </c>
      <c r="AEA42" s="120">
        <v>4.0606331324237526E-3</v>
      </c>
      <c r="AEB42" s="120">
        <v>4.0606331324237509E-3</v>
      </c>
      <c r="AEC42" s="120">
        <v>3.8712580227290372E-3</v>
      </c>
      <c r="AED42" s="120">
        <v>3.8712580227290372E-3</v>
      </c>
      <c r="AEE42" s="120">
        <v>3.6870956346418504E-3</v>
      </c>
      <c r="AEF42" s="120">
        <v>3.6870956346418469E-3</v>
      </c>
      <c r="AEG42" s="120">
        <v>3.5081399318723067E-3</v>
      </c>
      <c r="AEH42" s="120">
        <v>3.508139931872308E-3</v>
      </c>
      <c r="AEI42" s="120">
        <v>3.3343818618073204E-3</v>
      </c>
      <c r="AEJ42" s="120">
        <v>3.3343818618073191E-3</v>
      </c>
      <c r="AEK42" s="120">
        <v>3.1658092576939047E-3</v>
      </c>
      <c r="AEL42" s="120">
        <v>3.1658092576939021E-3</v>
      </c>
      <c r="AEM42" s="120">
        <v>3.0024067416737372E-3</v>
      </c>
      <c r="AEN42" s="120">
        <v>3.0024067416737407E-3</v>
      </c>
      <c r="AEO42" s="120">
        <v>2.8441556290590051E-3</v>
      </c>
      <c r="AEP42" s="120">
        <v>2.8441556290590042E-3</v>
      </c>
      <c r="AEQ42" s="120">
        <v>2.691033834274876E-3</v>
      </c>
      <c r="AER42" s="120">
        <v>2.6910338342748725E-3</v>
      </c>
      <c r="AES42" s="120">
        <v>2.5430157789314831E-3</v>
      </c>
      <c r="AET42" s="120">
        <v>2.5430157789314827E-3</v>
      </c>
      <c r="AEU42" s="120">
        <v>2.4000723025270573E-3</v>
      </c>
      <c r="AEV42" s="120">
        <v>2.4000723025270577E-3</v>
      </c>
      <c r="AEW42" s="120">
        <v>2.2621705763248784E-3</v>
      </c>
      <c r="AEX42" s="120">
        <v>2.2621705763248771E-3</v>
      </c>
      <c r="AEY42" s="120">
        <v>2.1292740209890226E-3</v>
      </c>
      <c r="AEZ42" s="120">
        <v>2.1292740209890213E-3</v>
      </c>
      <c r="AFA42" s="120">
        <v>2.0013422286079235E-3</v>
      </c>
      <c r="AFB42" s="120">
        <v>2.0013422286079231E-3</v>
      </c>
      <c r="AFC42" s="120">
        <v>1.8783308897799428E-3</v>
      </c>
      <c r="AFD42" s="120">
        <v>1.8783308897799434E-3</v>
      </c>
      <c r="AFE42" s="120">
        <v>1.7601917264816196E-3</v>
      </c>
      <c r="AFF42" s="120">
        <v>1.76019172648162E-3</v>
      </c>
      <c r="AFG42" s="120">
        <v>1.6468724314863735E-3</v>
      </c>
      <c r="AFH42" s="120">
        <v>1.6468724314863744E-3</v>
      </c>
      <c r="AFI42" s="120">
        <v>1.5383166151491888E-3</v>
      </c>
      <c r="AFJ42" s="120">
        <v>1.5383166151491899E-3</v>
      </c>
      <c r="AFK42" s="120">
        <v>1.4344637604204024E-3</v>
      </c>
      <c r="AFL42" s="120">
        <v>1.434463760420402E-3</v>
      </c>
      <c r="AFM42" s="120">
        <v>1.3352491869990611E-3</v>
      </c>
      <c r="AFN42" s="120">
        <v>1.3352491869990627E-3</v>
      </c>
      <c r="AFO42" s="120">
        <v>1.2406040255824276E-3</v>
      </c>
      <c r="AFP42" s="120">
        <v>1.2406040255824279E-3</v>
      </c>
      <c r="AFQ42" s="120">
        <v>1.1504552032125656E-3</v>
      </c>
      <c r="AFR42" s="120">
        <v>1.1504552032125667E-3</v>
      </c>
      <c r="AFS42" s="120">
        <v>1.0647254407627961E-3</v>
      </c>
      <c r="AFT42" s="120">
        <v>1.0647254407627966E-3</v>
      </c>
      <c r="AFU42" s="120">
        <v>9.8333326364492151E-4</v>
      </c>
      <c r="AFV42" s="120">
        <v>9.833332636449213E-4</v>
      </c>
      <c r="AFW42" s="120">
        <v>9.0619302685172507E-4</v>
      </c>
      <c r="AFX42" s="120">
        <v>9.0619302685172529E-4</v>
      </c>
      <c r="AFY42" s="120">
        <v>8.3321495547678068E-4</v>
      </c>
      <c r="AFZ42" s="120">
        <v>8.3321495547678101E-4</v>
      </c>
      <c r="AGA42" s="120">
        <v>7.6430520187388746E-4</v>
      </c>
      <c r="AGB42" s="120">
        <v>7.6430520187388692E-4</v>
      </c>
      <c r="AGC42" s="120">
        <v>6.9936592062967554E-4</v>
      </c>
      <c r="AGD42" s="120">
        <v>6.9936592062967511E-4</v>
      </c>
      <c r="AGE42" s="120">
        <v>6.3829536252341698E-4</v>
      </c>
      <c r="AGF42" s="120">
        <v>6.3829536252341687E-4</v>
      </c>
      <c r="AGG42" s="120">
        <v>5.8098798863577962E-4</v>
      </c>
      <c r="AGH42" s="120">
        <v>5.8098798863577918E-4</v>
      </c>
      <c r="AGI42" s="120">
        <v>5.2733460574097763E-4</v>
      </c>
      <c r="AGJ42" s="120">
        <v>5.2733460574097741E-4</v>
      </c>
      <c r="AGK42" s="120">
        <v>4.7722252407206799E-4</v>
      </c>
      <c r="AGL42" s="120">
        <v>4.7722252407206842E-4</v>
      </c>
      <c r="AGM42" s="120">
        <v>4.3053573848442412E-4</v>
      </c>
      <c r="AGN42" s="120">
        <v>4.3053573848442412E-4</v>
      </c>
      <c r="AGO42" s="120">
        <v>3.8715513395483613E-4</v>
      </c>
      <c r="AGP42" s="120">
        <v>3.8715513395483662E-4</v>
      </c>
      <c r="AGQ42" s="120">
        <v>3.4695871624028406E-4</v>
      </c>
      <c r="AGR42" s="120">
        <v>3.4695871624028385E-4</v>
      </c>
      <c r="AGS42" s="120">
        <v>3.0982186837801988E-4</v>
      </c>
      <c r="AGT42" s="120">
        <v>3.0982186837801956E-4</v>
      </c>
      <c r="AGU42" s="120">
        <v>2.7561763353404063E-4</v>
      </c>
      <c r="AGV42" s="120">
        <v>2.7561763353404047E-4</v>
      </c>
      <c r="AGW42" s="120">
        <v>2.4421702449694475E-4</v>
      </c>
      <c r="AGX42" s="120">
        <v>2.4421702449694481E-4</v>
      </c>
      <c r="AGY42" s="120">
        <v>2.1548935986548607E-4</v>
      </c>
      <c r="AGZ42" s="120">
        <v>2.1548935986548599E-4</v>
      </c>
      <c r="AHA42" s="120">
        <v>1.8930262668768566E-4</v>
      </c>
      <c r="AHB42" s="120">
        <v>1.893026266876856E-4</v>
      </c>
      <c r="AHC42" s="120">
        <v>1.6552386897451072E-4</v>
      </c>
      <c r="AHD42" s="120">
        <v>1.6552386897451078E-4</v>
      </c>
      <c r="AHE42" s="120">
        <v>1.4401960112955236E-4</v>
      </c>
      <c r="AHF42" s="120">
        <v>1.4401960112955242E-4</v>
      </c>
      <c r="AHG42" s="120">
        <v>1.2465624490632686E-4</v>
      </c>
      <c r="AHH42" s="120">
        <v>1.2465624490632681E-4</v>
      </c>
      <c r="AHI42" s="120">
        <v>1.0730058802614813E-4</v>
      </c>
      <c r="AHJ42" s="120">
        <v>1.0730058802614815E-4</v>
      </c>
      <c r="AHK42" s="120">
        <v>9.182026206268603E-5</v>
      </c>
      <c r="AHL42" s="120">
        <v>9.182026206268599E-5</v>
      </c>
      <c r="AHM42" s="120">
        <v>7.8084236626582809E-5</v>
      </c>
      <c r="AHN42" s="120">
        <v>7.8084236626582823E-5</v>
      </c>
      <c r="AHO42" s="120">
        <v>6.5963326269230198E-5</v>
      </c>
      <c r="AHP42" s="120">
        <v>6.5963326269230158E-5</v>
      </c>
      <c r="AHQ42" s="120">
        <v>5.5330705875801509E-5</v>
      </c>
      <c r="AHR42" s="120">
        <v>5.5330705875801502E-5</v>
      </c>
      <c r="AHS42" s="120">
        <v>4.6062429643747433E-5</v>
      </c>
      <c r="AHT42" s="120">
        <v>4.6062429643747426E-5</v>
      </c>
      <c r="AHU42" s="120">
        <v>3.8037948057553431E-5</v>
      </c>
      <c r="AHV42" s="120">
        <v>3.8037948057553465E-5</v>
      </c>
      <c r="AHW42" s="120">
        <v>3.1140616591069642E-5</v>
      </c>
      <c r="AHX42" s="120">
        <v>3.1140616591069669E-5</v>
      </c>
      <c r="AHY42" s="120">
        <v>2.5258189217190589E-5</v>
      </c>
      <c r="AHZ42" s="120">
        <v>2.525818921719061E-5</v>
      </c>
      <c r="AIA42" s="120">
        <v>2.0283289208145583E-5</v>
      </c>
      <c r="AIB42" s="120">
        <v>2.0283289208145553E-5</v>
      </c>
      <c r="AIC42" s="120">
        <v>1.6113849200564987E-5</v>
      </c>
      <c r="AID42" s="120">
        <v>1.611384920056498E-5</v>
      </c>
      <c r="AIE42" s="120">
        <v>1.2653512115621948E-5</v>
      </c>
      <c r="AIF42" s="120">
        <v>1.2653512115621957E-5</v>
      </c>
      <c r="AIG42" s="120">
        <v>9.8119843089004999E-6</v>
      </c>
      <c r="AIH42" s="120">
        <v>9.8119843089004914E-6</v>
      </c>
      <c r="AII42" s="120">
        <v>7.5053323246207192E-6</v>
      </c>
      <c r="AIJ42" s="120">
        <v>7.5053323246207183E-6</v>
      </c>
      <c r="AIK42" s="120">
        <v>5.6562148949659405E-6</v>
      </c>
      <c r="AIL42" s="120">
        <v>5.6562148949659388E-6</v>
      </c>
      <c r="AIM42" s="120">
        <v>4.1940424089241058E-6</v>
      </c>
      <c r="AIN42" s="120">
        <v>4.1940424089241008E-6</v>
      </c>
      <c r="AIO42" s="120">
        <v>3.0550570254445788E-6</v>
      </c>
      <c r="AIP42" s="120">
        <v>3.0550570254445793E-6</v>
      </c>
      <c r="AIQ42" s="120">
        <v>2.1823279653758552E-6</v>
      </c>
      <c r="AIR42" s="120">
        <v>2.1823279653758547E-6</v>
      </c>
      <c r="AIS42" s="120">
        <v>1.5256583158538733E-6</v>
      </c>
      <c r="AIT42" s="120">
        <v>1.5256583158538739E-6</v>
      </c>
      <c r="AIU42" s="120">
        <v>1.0414019304757921E-6</v>
      </c>
      <c r="AIV42" s="120">
        <v>1.0414019304757921E-6</v>
      </c>
      <c r="AIW42" s="120">
        <v>6.9219169200596391E-7</v>
      </c>
      <c r="AIX42" s="120">
        <v>6.9219169200596391E-7</v>
      </c>
      <c r="AIY42" s="120">
        <v>4.4658346801823318E-7</v>
      </c>
      <c r="AIZ42" s="120">
        <v>4.4658346801823297E-7</v>
      </c>
      <c r="AJA42" s="120">
        <v>2.7862343424643344E-7</v>
      </c>
      <c r="AJB42" s="120">
        <v>2.7862343424643349E-7</v>
      </c>
      <c r="AJC42" s="120">
        <v>1.673499118726163E-7</v>
      </c>
      <c r="AJD42" s="120">
        <v>1.6734991187261633E-7</v>
      </c>
      <c r="AJE42" s="120">
        <v>9.6244250877980413E-8</v>
      </c>
      <c r="AJF42" s="120">
        <v>9.6244250877980386E-8</v>
      </c>
      <c r="AJG42" s="120">
        <v>5.2648321022252802E-8</v>
      </c>
      <c r="AJH42" s="120">
        <v>5.2648321022252809E-8</v>
      </c>
      <c r="AJI42" s="120">
        <v>2.7168525665310916E-8</v>
      </c>
      <c r="AJJ42" s="120">
        <v>2.7168525665310926E-8</v>
      </c>
      <c r="AJK42" s="120">
        <v>1.3087586125948297E-8</v>
      </c>
      <c r="AJL42" s="120">
        <v>1.308758612594829E-8</v>
      </c>
      <c r="AJM42" s="120">
        <v>5.8053224449849941E-9</v>
      </c>
      <c r="AJN42" s="120">
        <v>5.8053224449849949E-9</v>
      </c>
      <c r="AJO42" s="120">
        <v>2.3280151140170346E-9</v>
      </c>
      <c r="AJP42" s="120">
        <v>2.3280151140170346E-9</v>
      </c>
      <c r="AJQ42" s="120">
        <v>8.2254558719796478E-10</v>
      </c>
      <c r="AJR42" s="120">
        <v>8.2254558719796478E-10</v>
      </c>
      <c r="AJS42" s="120">
        <v>2.4647306418046355E-10</v>
      </c>
      <c r="AJT42" s="120">
        <v>2.4647306418046355E-10</v>
      </c>
      <c r="AJU42" s="120">
        <v>5.8889781939797103E-11</v>
      </c>
      <c r="AJV42" s="120">
        <v>5.8889781939797103E-11</v>
      </c>
      <c r="AJW42" s="120">
        <v>1.0004441719502211E-11</v>
      </c>
      <c r="AJX42" s="120">
        <v>1.0004441719502211E-11</v>
      </c>
      <c r="AJY42" s="120">
        <v>9.0949470177292824E-13</v>
      </c>
      <c r="AJZ42" s="120" t="s">
        <v>105</v>
      </c>
      <c r="AKA42" s="120" t="s">
        <v>105</v>
      </c>
      <c r="AKB42" s="120" t="s">
        <v>105</v>
      </c>
      <c r="AKC42" s="120" t="s">
        <v>105</v>
      </c>
      <c r="AKD42" s="120" t="s">
        <v>105</v>
      </c>
      <c r="AKE42" s="120" t="s">
        <v>105</v>
      </c>
      <c r="AKF42" s="120" t="s">
        <v>105</v>
      </c>
      <c r="AKG42" s="120" t="s">
        <v>105</v>
      </c>
      <c r="AKH42" s="120" t="s">
        <v>105</v>
      </c>
      <c r="AKI42" s="120" t="s">
        <v>105</v>
      </c>
      <c r="AKJ42" s="120" t="s">
        <v>105</v>
      </c>
      <c r="AKK42" s="120" t="s">
        <v>105</v>
      </c>
      <c r="AKL42" s="120" t="s">
        <v>105</v>
      </c>
      <c r="AKM42" s="120" t="s">
        <v>105</v>
      </c>
      <c r="AKN42" s="120" t="s">
        <v>105</v>
      </c>
      <c r="AKO42" s="120" t="s">
        <v>105</v>
      </c>
      <c r="AKP42" s="120" t="s">
        <v>105</v>
      </c>
      <c r="AKQ42" s="120" t="s">
        <v>105</v>
      </c>
      <c r="AKR42" s="120" t="s">
        <v>105</v>
      </c>
      <c r="AKS42" s="120" t="s">
        <v>105</v>
      </c>
      <c r="AKT42" s="120" t="s">
        <v>105</v>
      </c>
      <c r="AKU42" s="120" t="s">
        <v>105</v>
      </c>
      <c r="AKV42" s="120" t="s">
        <v>105</v>
      </c>
      <c r="AKW42" s="120" t="s">
        <v>105</v>
      </c>
      <c r="AKX42" s="120" t="s">
        <v>105</v>
      </c>
      <c r="AKY42" s="120" t="s">
        <v>105</v>
      </c>
      <c r="AKZ42" s="120" t="s">
        <v>105</v>
      </c>
      <c r="ALA42" s="120" t="s">
        <v>105</v>
      </c>
      <c r="ALB42" s="120" t="s">
        <v>105</v>
      </c>
      <c r="ALC42" s="120" t="s">
        <v>105</v>
      </c>
      <c r="ALD42" s="120" t="s">
        <v>105</v>
      </c>
      <c r="ALE42" s="120" t="s">
        <v>105</v>
      </c>
      <c r="ALF42" s="120" t="s">
        <v>105</v>
      </c>
      <c r="ALG42" s="120" t="s">
        <v>105</v>
      </c>
      <c r="ALH42" s="120" t="s">
        <v>105</v>
      </c>
      <c r="ALI42" s="120" t="s">
        <v>105</v>
      </c>
      <c r="ALJ42" s="120" t="s">
        <v>105</v>
      </c>
      <c r="ALK42" s="120" t="s">
        <v>105</v>
      </c>
      <c r="ALL42" s="120" t="s">
        <v>105</v>
      </c>
      <c r="ALM42" s="120" t="s">
        <v>105</v>
      </c>
      <c r="ALN42" s="120"/>
    </row>
    <row r="43" spans="1:1002" hidden="1">
      <c r="A43" s="119">
        <v>42</v>
      </c>
      <c r="B43" s="120">
        <v>0.19476195954489151</v>
      </c>
      <c r="C43" s="120">
        <v>0.19476195954489148</v>
      </c>
      <c r="D43" s="120">
        <v>0.19431522763457817</v>
      </c>
      <c r="E43" s="120">
        <v>0.19431522763457817</v>
      </c>
      <c r="F43" s="120">
        <v>0.193867903906287</v>
      </c>
      <c r="G43" s="120">
        <v>0.19386790390628697</v>
      </c>
      <c r="H43" s="120">
        <v>0.19341998793717183</v>
      </c>
      <c r="I43" s="120">
        <v>0.19341998793717177</v>
      </c>
      <c r="J43" s="120">
        <v>0.19297147931194136</v>
      </c>
      <c r="K43" s="120">
        <v>0.19297147931194145</v>
      </c>
      <c r="L43" s="120">
        <v>0.19252237762298147</v>
      </c>
      <c r="M43" s="120">
        <v>0.19252237762298119</v>
      </c>
      <c r="N43" s="120">
        <v>0.19207268247047996</v>
      </c>
      <c r="O43" s="120">
        <v>0.19207268247047984</v>
      </c>
      <c r="P43" s="120">
        <v>0.19162239346255547</v>
      </c>
      <c r="Q43" s="120">
        <v>0.19162239346255536</v>
      </c>
      <c r="R43" s="120">
        <v>0.19117151021538403</v>
      </c>
      <c r="S43" s="120">
        <v>0.19117151021538401</v>
      </c>
      <c r="T43" s="120">
        <v>0.19072003235333057</v>
      </c>
      <c r="U43" s="120">
        <v>0.19072003235333049</v>
      </c>
      <c r="V43" s="120">
        <v>0.19026795950908051</v>
      </c>
      <c r="W43" s="120">
        <v>0.19026795950908065</v>
      </c>
      <c r="X43" s="120">
        <v>0.18981529132377289</v>
      </c>
      <c r="Y43" s="120">
        <v>0.18981529132377289</v>
      </c>
      <c r="Z43" s="120">
        <v>0.18936202744713629</v>
      </c>
      <c r="AA43" s="120">
        <v>0.18936202744713651</v>
      </c>
      <c r="AB43" s="120">
        <v>0.1889081675376256</v>
      </c>
      <c r="AC43" s="120">
        <v>0.18890816753762565</v>
      </c>
      <c r="AD43" s="120">
        <v>0.18845371126256122</v>
      </c>
      <c r="AE43" s="120">
        <v>0.18845371126256116</v>
      </c>
      <c r="AF43" s="120">
        <v>0.18799865829826939</v>
      </c>
      <c r="AG43" s="120">
        <v>0.18799865829826937</v>
      </c>
      <c r="AH43" s="120">
        <v>0.1875430083302253</v>
      </c>
      <c r="AI43" s="120">
        <v>0.18754300833022527</v>
      </c>
      <c r="AJ43" s="120">
        <v>0.18708676105319616</v>
      </c>
      <c r="AK43" s="120">
        <v>0.18708676105319613</v>
      </c>
      <c r="AL43" s="120">
        <v>0.18662991617138835</v>
      </c>
      <c r="AM43" s="120">
        <v>0.18662991617138835</v>
      </c>
      <c r="AN43" s="120">
        <v>0.18617247339859649</v>
      </c>
      <c r="AO43" s="120">
        <v>0.18617247339859636</v>
      </c>
      <c r="AP43" s="120">
        <v>0.18571443245835079</v>
      </c>
      <c r="AQ43" s="120">
        <v>0.18571443245835106</v>
      </c>
      <c r="AR43" s="120">
        <v>0.18525579308407211</v>
      </c>
      <c r="AS43" s="120">
        <v>0.18525579308407181</v>
      </c>
      <c r="AT43" s="120">
        <v>0.18479655501922257</v>
      </c>
      <c r="AU43" s="120">
        <v>0.1847965550192224</v>
      </c>
      <c r="AV43" s="120">
        <v>0.18433671801746443</v>
      </c>
      <c r="AW43" s="120">
        <v>0.18433671801746446</v>
      </c>
      <c r="AX43" s="120">
        <v>0.18387628184281637</v>
      </c>
      <c r="AY43" s="120">
        <v>0.18387628184281624</v>
      </c>
      <c r="AZ43" s="120">
        <v>0.18341524626981415</v>
      </c>
      <c r="BA43" s="120">
        <v>0.18341524626981423</v>
      </c>
      <c r="BB43" s="120">
        <v>0.18295361108367178</v>
      </c>
      <c r="BC43" s="120">
        <v>0.18295361108367159</v>
      </c>
      <c r="BD43" s="120">
        <v>0.18249137608044669</v>
      </c>
      <c r="BE43" s="120">
        <v>0.18249137608044649</v>
      </c>
      <c r="BF43" s="120">
        <v>0.18202854106720484</v>
      </c>
      <c r="BG43" s="120">
        <v>0.18202854106720481</v>
      </c>
      <c r="BH43" s="120">
        <v>0.18156510586219057</v>
      </c>
      <c r="BI43" s="120">
        <v>0.18156510586219043</v>
      </c>
      <c r="BJ43" s="120">
        <v>0.18110107029499528</v>
      </c>
      <c r="BK43" s="120">
        <v>0.18110107029499531</v>
      </c>
      <c r="BL43" s="120">
        <v>0.18063643420673242</v>
      </c>
      <c r="BM43" s="120">
        <v>0.1806364342067325</v>
      </c>
      <c r="BN43" s="120">
        <v>0.18017119745021007</v>
      </c>
      <c r="BO43" s="120">
        <v>0.1801711974502101</v>
      </c>
      <c r="BP43" s="120">
        <v>0.17970535989011024</v>
      </c>
      <c r="BQ43" s="120">
        <v>0.17970535989010997</v>
      </c>
      <c r="BR43" s="120">
        <v>0.17923892140316663</v>
      </c>
      <c r="BS43" s="120">
        <v>0.17923892140316655</v>
      </c>
      <c r="BT43" s="120">
        <v>0.17877188187834858</v>
      </c>
      <c r="BU43" s="120">
        <v>0.17877188187834817</v>
      </c>
      <c r="BV43" s="120">
        <v>0.1783042412170428</v>
      </c>
      <c r="BW43" s="120">
        <v>0.1783042412170428</v>
      </c>
      <c r="BX43" s="120">
        <v>0.17783599933324271</v>
      </c>
      <c r="BY43" s="120">
        <v>0.17783599933324268</v>
      </c>
      <c r="BZ43" s="120">
        <v>0.17736715615373447</v>
      </c>
      <c r="CA43" s="120">
        <v>0.177367156153734</v>
      </c>
      <c r="CB43" s="120">
        <v>0.17689771161829029</v>
      </c>
      <c r="CC43" s="120">
        <v>0.17689771161829029</v>
      </c>
      <c r="CD43" s="120">
        <v>0.17642766567986271</v>
      </c>
      <c r="CE43" s="120">
        <v>0.17642766567986254</v>
      </c>
      <c r="CF43" s="120">
        <v>0.17595701830477894</v>
      </c>
      <c r="CG43" s="120">
        <v>0.17595701830477886</v>
      </c>
      <c r="CH43" s="120">
        <v>0.1754857694729422</v>
      </c>
      <c r="CI43" s="120">
        <v>0.17548576947294231</v>
      </c>
      <c r="CJ43" s="120">
        <v>0.17501391917803119</v>
      </c>
      <c r="CK43" s="120">
        <v>0.17501391917803125</v>
      </c>
      <c r="CL43" s="120">
        <v>0.17454146742770507</v>
      </c>
      <c r="CM43" s="120">
        <v>0.17454146742770532</v>
      </c>
      <c r="CN43" s="120">
        <v>0.1740684142438107</v>
      </c>
      <c r="CO43" s="120">
        <v>0.17406841424381078</v>
      </c>
      <c r="CP43" s="120">
        <v>0.17359475966259097</v>
      </c>
      <c r="CQ43" s="120">
        <v>0.173594759662591</v>
      </c>
      <c r="CR43" s="120">
        <v>0.17312050373489712</v>
      </c>
      <c r="CS43" s="120">
        <v>0.17312050373489707</v>
      </c>
      <c r="CT43" s="120">
        <v>0.17264564652640463</v>
      </c>
      <c r="CU43" s="120">
        <v>0.17264564652640477</v>
      </c>
      <c r="CV43" s="120">
        <v>0.17217018811782928</v>
      </c>
      <c r="CW43" s="120">
        <v>0.17217018811782947</v>
      </c>
      <c r="CX43" s="120">
        <v>0.1716941286051489</v>
      </c>
      <c r="CY43" s="120">
        <v>0.17169412860514877</v>
      </c>
      <c r="CZ43" s="120">
        <v>0.17121746809982535</v>
      </c>
      <c r="DA43" s="120">
        <v>0.17121746809982522</v>
      </c>
      <c r="DB43" s="120">
        <v>0.17074020672903154</v>
      </c>
      <c r="DC43" s="120">
        <v>0.17074020672903145</v>
      </c>
      <c r="DD43" s="120">
        <v>0.17026234463588036</v>
      </c>
      <c r="DE43" s="120">
        <v>0.17026234463588047</v>
      </c>
      <c r="DF43" s="120">
        <v>0.16978388197965655</v>
      </c>
      <c r="DG43" s="120">
        <v>0.16978388197965646</v>
      </c>
      <c r="DH43" s="120">
        <v>0.16930481893605098</v>
      </c>
      <c r="DI43" s="120">
        <v>0.16930481893605093</v>
      </c>
      <c r="DJ43" s="120">
        <v>0.16882515569740006</v>
      </c>
      <c r="DK43" s="120">
        <v>0.16882515569740023</v>
      </c>
      <c r="DL43" s="120">
        <v>0.16834489247292633</v>
      </c>
      <c r="DM43" s="120">
        <v>0.16834489247292653</v>
      </c>
      <c r="DN43" s="120">
        <v>0.1678640294889816</v>
      </c>
      <c r="DO43" s="120">
        <v>0.16786402948898158</v>
      </c>
      <c r="DP43" s="120">
        <v>0.16738256698929532</v>
      </c>
      <c r="DQ43" s="120">
        <v>0.16738256698929518</v>
      </c>
      <c r="DR43" s="120">
        <v>0.16690050523522532</v>
      </c>
      <c r="DS43" s="120">
        <v>0.16690050523522526</v>
      </c>
      <c r="DT43" s="120">
        <v>0.16641784450601083</v>
      </c>
      <c r="DU43" s="120">
        <v>0.1664178445060108</v>
      </c>
      <c r="DV43" s="120">
        <v>0.1659345850990295</v>
      </c>
      <c r="DW43" s="120">
        <v>0.16593458509902964</v>
      </c>
      <c r="DX43" s="120">
        <v>0.16545072733005933</v>
      </c>
      <c r="DY43" s="120">
        <v>0.16545072733005914</v>
      </c>
      <c r="DZ43" s="120">
        <v>0.16496627153353952</v>
      </c>
      <c r="EA43" s="120">
        <v>0.1649662715335394</v>
      </c>
      <c r="EB43" s="120">
        <v>0.16448121806283994</v>
      </c>
      <c r="EC43" s="120">
        <v>0.16448121806283991</v>
      </c>
      <c r="ED43" s="120">
        <v>0.16399556729053116</v>
      </c>
      <c r="EE43" s="120">
        <v>0.16399556729053122</v>
      </c>
      <c r="EF43" s="120">
        <v>0.16350931960865792</v>
      </c>
      <c r="EG43" s="120">
        <v>0.1635093196086578</v>
      </c>
      <c r="EH43" s="120">
        <v>0.16302247542901699</v>
      </c>
      <c r="EI43" s="120">
        <v>0.16302247542901688</v>
      </c>
      <c r="EJ43" s="120">
        <v>0.16253503518343845</v>
      </c>
      <c r="EK43" s="120">
        <v>0.16253503518343848</v>
      </c>
      <c r="EL43" s="120">
        <v>0.16204699932407043</v>
      </c>
      <c r="EM43" s="120">
        <v>0.16204699932407043</v>
      </c>
      <c r="EN43" s="120">
        <v>0.16155836832366779</v>
      </c>
      <c r="EO43" s="120">
        <v>0.16155836832366752</v>
      </c>
      <c r="EP43" s="120">
        <v>0.16106914267588285</v>
      </c>
      <c r="EQ43" s="120">
        <v>0.16106914267588301</v>
      </c>
      <c r="ER43" s="120">
        <v>0.16057932289556409</v>
      </c>
      <c r="ES43" s="120">
        <v>0.16057932289556415</v>
      </c>
      <c r="ET43" s="120">
        <v>0.16008890951905316</v>
      </c>
      <c r="EU43" s="120">
        <v>0.1600889095190533</v>
      </c>
      <c r="EV43" s="120">
        <v>0.15959790310449035</v>
      </c>
      <c r="EW43" s="120">
        <v>0.15959790310449032</v>
      </c>
      <c r="EX43" s="120">
        <v>0.1591063042321206</v>
      </c>
      <c r="EY43" s="120">
        <v>0.1591063042321206</v>
      </c>
      <c r="EZ43" s="120">
        <v>0.15861411350460652</v>
      </c>
      <c r="FA43" s="120">
        <v>0.15861411350460661</v>
      </c>
      <c r="FB43" s="120">
        <v>0.15812133154734295</v>
      </c>
      <c r="FC43" s="120">
        <v>0.15812133154734309</v>
      </c>
      <c r="FD43" s="120">
        <v>0.15762795900877691</v>
      </c>
      <c r="FE43" s="120">
        <v>0.15762795900877685</v>
      </c>
      <c r="FF43" s="120">
        <v>0.1571339965607309</v>
      </c>
      <c r="FG43" s="120">
        <v>0.15713399656073107</v>
      </c>
      <c r="FH43" s="120">
        <v>0.15663944489873163</v>
      </c>
      <c r="FI43" s="120">
        <v>0.15663944489873166</v>
      </c>
      <c r="FJ43" s="120">
        <v>0.15614430474234098</v>
      </c>
      <c r="FK43" s="120">
        <v>0.1561443047423412</v>
      </c>
      <c r="FL43" s="120">
        <v>0.15564857683549357</v>
      </c>
      <c r="FM43" s="120">
        <v>0.15564857683549338</v>
      </c>
      <c r="FN43" s="120">
        <v>0.15515226194683646</v>
      </c>
      <c r="FO43" s="120">
        <v>0.15515226194683651</v>
      </c>
      <c r="FP43" s="120">
        <v>0.15465536087007498</v>
      </c>
      <c r="FQ43" s="120">
        <v>0.15465536087007492</v>
      </c>
      <c r="FR43" s="120">
        <v>0.15415787442432186</v>
      </c>
      <c r="FS43" s="120">
        <v>0.15415787442432208</v>
      </c>
      <c r="FT43" s="120">
        <v>0.15365980345445221</v>
      </c>
      <c r="FU43" s="120">
        <v>0.15365980345445218</v>
      </c>
      <c r="FV43" s="120">
        <v>0.15316114883146037</v>
      </c>
      <c r="FW43" s="120">
        <v>0.15316114883146037</v>
      </c>
      <c r="FX43" s="120">
        <v>0.1526619114528254</v>
      </c>
      <c r="FY43" s="120">
        <v>0.15266191145282537</v>
      </c>
      <c r="FZ43" s="120">
        <v>0.15216209224287744</v>
      </c>
      <c r="GA43" s="120">
        <v>0.15216209224287749</v>
      </c>
      <c r="GB43" s="120">
        <v>0.15166169215317091</v>
      </c>
      <c r="GC43" s="120">
        <v>0.15166169215317099</v>
      </c>
      <c r="GD43" s="120">
        <v>0.151160712162862</v>
      </c>
      <c r="GE43" s="120">
        <v>0.15116071216286198</v>
      </c>
      <c r="GF43" s="120">
        <v>0.15065915327909138</v>
      </c>
      <c r="GG43" s="120">
        <v>0.1506591532790913</v>
      </c>
      <c r="GH43" s="120">
        <v>0.15015701653737085</v>
      </c>
      <c r="GI43" s="120">
        <v>0.15015701653737104</v>
      </c>
      <c r="GJ43" s="120">
        <v>0.14965430300197638</v>
      </c>
      <c r="GK43" s="120">
        <v>0.14965430300197655</v>
      </c>
      <c r="GL43" s="120">
        <v>0.14915101376634546</v>
      </c>
      <c r="GM43" s="120">
        <v>0.14915101376634529</v>
      </c>
      <c r="GN43" s="120">
        <v>0.14864714995347775</v>
      </c>
      <c r="GO43" s="120">
        <v>0.14864714995347764</v>
      </c>
      <c r="GP43" s="120">
        <v>0.1481427127163461</v>
      </c>
      <c r="GQ43" s="120">
        <v>0.14814271271634591</v>
      </c>
      <c r="GR43" s="120">
        <v>0.14763770323830583</v>
      </c>
      <c r="GS43" s="120">
        <v>0.14763770323830588</v>
      </c>
      <c r="GT43" s="120">
        <v>0.14713212273351653</v>
      </c>
      <c r="GU43" s="120">
        <v>0.14713212273351647</v>
      </c>
      <c r="GV43" s="120">
        <v>0.14662597244736222</v>
      </c>
      <c r="GW43" s="120">
        <v>0.14662597244736236</v>
      </c>
      <c r="GX43" s="120">
        <v>0.14611925365688366</v>
      </c>
      <c r="GY43" s="120">
        <v>0.14611925365688369</v>
      </c>
      <c r="GZ43" s="120">
        <v>0.14561196767121051</v>
      </c>
      <c r="HA43" s="120">
        <v>0.14561196767121026</v>
      </c>
      <c r="HB43" s="120">
        <v>0.1451041158320022</v>
      </c>
      <c r="HC43" s="120">
        <v>0.1451041158320022</v>
      </c>
      <c r="HD43" s="120">
        <v>0.14459569951389525</v>
      </c>
      <c r="HE43" s="120">
        <v>0.14459569951389534</v>
      </c>
      <c r="HF43" s="120">
        <v>0.14408672012495291</v>
      </c>
      <c r="HG43" s="120">
        <v>0.14408672012495313</v>
      </c>
      <c r="HH43" s="120">
        <v>0.14357717910712384</v>
      </c>
      <c r="HI43" s="120">
        <v>0.14357717910712398</v>
      </c>
      <c r="HJ43" s="120">
        <v>0.14306707793670539</v>
      </c>
      <c r="HK43" s="120">
        <v>0.14306707793670542</v>
      </c>
      <c r="HL43" s="120">
        <v>0.14255641812481185</v>
      </c>
      <c r="HM43" s="120">
        <v>0.14255641812481162</v>
      </c>
      <c r="HN43" s="120">
        <v>0.1420452012178508</v>
      </c>
      <c r="HO43" s="120">
        <v>0.14204520121785094</v>
      </c>
      <c r="HP43" s="120">
        <v>0.14153342879800507</v>
      </c>
      <c r="HQ43" s="120">
        <v>0.14153342879800507</v>
      </c>
      <c r="HR43" s="120">
        <v>0.14102110248371888</v>
      </c>
      <c r="HS43" s="120">
        <v>0.14102110248371905</v>
      </c>
      <c r="HT43" s="120">
        <v>0.14050822393019319</v>
      </c>
      <c r="HU43" s="120">
        <v>0.14050822393019288</v>
      </c>
      <c r="HV43" s="120">
        <v>0.13999479482988467</v>
      </c>
      <c r="HW43" s="120">
        <v>0.13999479482988444</v>
      </c>
      <c r="HX43" s="120">
        <v>0.13948081691301378</v>
      </c>
      <c r="HY43" s="120">
        <v>0.13948081691301359</v>
      </c>
      <c r="HZ43" s="120">
        <v>0.13896629194807722</v>
      </c>
      <c r="IA43" s="120">
        <v>0.13896629194807714</v>
      </c>
      <c r="IB43" s="120">
        <v>0.13845122174236815</v>
      </c>
      <c r="IC43" s="120">
        <v>0.13845122174236815</v>
      </c>
      <c r="ID43" s="120">
        <v>0.13793560814250197</v>
      </c>
      <c r="IE43" s="120">
        <v>0.13793560814250197</v>
      </c>
      <c r="IF43" s="120">
        <v>0.13741945303495096</v>
      </c>
      <c r="IG43" s="120">
        <v>0.13741945303495096</v>
      </c>
      <c r="IH43" s="120">
        <v>0.1369027583465828</v>
      </c>
      <c r="II43" s="120">
        <v>0.1369027583465828</v>
      </c>
      <c r="IJ43" s="120">
        <v>0.13638552604520926</v>
      </c>
      <c r="IK43" s="120">
        <v>0.13638552604520907</v>
      </c>
      <c r="IL43" s="120">
        <v>0.13586775814013879</v>
      </c>
      <c r="IM43" s="120">
        <v>0.13586775814013863</v>
      </c>
      <c r="IN43" s="120">
        <v>0.13534945668273887</v>
      </c>
      <c r="IO43" s="120">
        <v>0.13534945668273884</v>
      </c>
      <c r="IP43" s="120">
        <v>0.13483062376700433</v>
      </c>
      <c r="IQ43" s="120">
        <v>0.13483062376700417</v>
      </c>
      <c r="IR43" s="120">
        <v>0.13431126153013201</v>
      </c>
      <c r="IS43" s="120">
        <v>0.13431126153013218</v>
      </c>
      <c r="IT43" s="120">
        <v>0.13379137215310533</v>
      </c>
      <c r="IU43" s="120">
        <v>0.13379137215310535</v>
      </c>
      <c r="IV43" s="120">
        <v>0.13327095786128407</v>
      </c>
      <c r="IW43" s="120">
        <v>0.13327095786128393</v>
      </c>
      <c r="IX43" s="120">
        <v>0.13275002092500188</v>
      </c>
      <c r="IY43" s="120">
        <v>0.13275002092500179</v>
      </c>
      <c r="IZ43" s="120">
        <v>0.13222856366017366</v>
      </c>
      <c r="JA43" s="120">
        <v>0.13222856366017352</v>
      </c>
      <c r="JB43" s="120">
        <v>0.13170658842890748</v>
      </c>
      <c r="JC43" s="120">
        <v>0.13170658842890745</v>
      </c>
      <c r="JD43" s="120">
        <v>0.13118409764012734</v>
      </c>
      <c r="JE43" s="120">
        <v>0.13118409764012756</v>
      </c>
      <c r="JF43" s="120">
        <v>0.13066109375020188</v>
      </c>
      <c r="JG43" s="120">
        <v>0.13066109375020196</v>
      </c>
      <c r="JH43" s="120">
        <v>0.13013757926358149</v>
      </c>
      <c r="JI43" s="120">
        <v>0.13013757926358138</v>
      </c>
      <c r="JJ43" s="120">
        <v>0.12961355673344457</v>
      </c>
      <c r="JK43" s="120">
        <v>0.1296135567334443</v>
      </c>
      <c r="JL43" s="120">
        <v>0.12908902876235018</v>
      </c>
      <c r="JM43" s="120">
        <v>0.12908902876235037</v>
      </c>
      <c r="JN43" s="120">
        <v>0.12856399800290233</v>
      </c>
      <c r="JO43" s="120">
        <v>0.12856399800290244</v>
      </c>
      <c r="JP43" s="120">
        <v>0.12803846715841824</v>
      </c>
      <c r="JQ43" s="120">
        <v>0.12803846715841816</v>
      </c>
      <c r="JR43" s="120">
        <v>0.12751243898360842</v>
      </c>
      <c r="JS43" s="120">
        <v>0.12751243898360862</v>
      </c>
      <c r="JT43" s="120">
        <v>0.1269859162852652</v>
      </c>
      <c r="JU43" s="120">
        <v>0.12698591628526529</v>
      </c>
      <c r="JV43" s="120">
        <v>0.12645890192295825</v>
      </c>
      <c r="JW43" s="120">
        <v>0.12645890192295833</v>
      </c>
      <c r="JX43" s="120">
        <v>0.12593139880974039</v>
      </c>
      <c r="JY43" s="120">
        <v>0.12593139880974061</v>
      </c>
      <c r="JZ43" s="120">
        <v>0.12540340991286253</v>
      </c>
      <c r="KA43" s="120">
        <v>0.12540340991286225</v>
      </c>
      <c r="KB43" s="120">
        <v>0.12487493825449536</v>
      </c>
      <c r="KC43" s="120">
        <v>0.12487493825449537</v>
      </c>
      <c r="KD43" s="120">
        <v>0.12434598691246505</v>
      </c>
      <c r="KE43" s="120">
        <v>0.12434598691246504</v>
      </c>
      <c r="KF43" s="120">
        <v>0.12381655902099224</v>
      </c>
      <c r="KG43" s="120">
        <v>0.12381655902099224</v>
      </c>
      <c r="KH43" s="120">
        <v>0.12328665777144551</v>
      </c>
      <c r="KI43" s="120">
        <v>0.12328665777144546</v>
      </c>
      <c r="KJ43" s="120">
        <v>0.12275628641310116</v>
      </c>
      <c r="KK43" s="120">
        <v>0.12275628641310116</v>
      </c>
      <c r="KL43" s="120">
        <v>0.12222544825391451</v>
      </c>
      <c r="KM43" s="120">
        <v>0.1222254482539146</v>
      </c>
      <c r="KN43" s="120">
        <v>0.12169414666129952</v>
      </c>
      <c r="KO43" s="120">
        <v>0.12169414666129966</v>
      </c>
      <c r="KP43" s="120">
        <v>0.12116238506292</v>
      </c>
      <c r="KQ43" s="120">
        <v>0.12116238506292004</v>
      </c>
      <c r="KR43" s="120">
        <v>0.12063016694748854</v>
      </c>
      <c r="KS43" s="120">
        <v>0.12063016694748864</v>
      </c>
      <c r="KT43" s="120">
        <v>0.12009749586557784</v>
      </c>
      <c r="KU43" s="120">
        <v>0.12009749586557782</v>
      </c>
      <c r="KV43" s="120">
        <v>0.11956437543044041</v>
      </c>
      <c r="KW43" s="120">
        <v>0.11956437543044045</v>
      </c>
      <c r="KX43" s="120">
        <v>0.11903080931884036</v>
      </c>
      <c r="KY43" s="120">
        <v>0.11903080931884033</v>
      </c>
      <c r="KZ43" s="120">
        <v>0.11849680127189358</v>
      </c>
      <c r="LA43" s="120">
        <v>0.11849680127189346</v>
      </c>
      <c r="LB43" s="120">
        <v>0.11796235509592061</v>
      </c>
      <c r="LC43" s="120">
        <v>0.11796235509592042</v>
      </c>
      <c r="LD43" s="120">
        <v>0.11742747466330845</v>
      </c>
      <c r="LE43" s="120">
        <v>0.11742747466330848</v>
      </c>
      <c r="LF43" s="120">
        <v>0.11689216391338482</v>
      </c>
      <c r="LG43" s="120">
        <v>0.11689216391338469</v>
      </c>
      <c r="LH43" s="120">
        <v>0.1163564268533011</v>
      </c>
      <c r="LI43" s="120">
        <v>0.11635642685330112</v>
      </c>
      <c r="LJ43" s="120">
        <v>0.1158202675589297</v>
      </c>
      <c r="LK43" s="120">
        <v>0.11582026755892973</v>
      </c>
      <c r="LL43" s="120">
        <v>0.11528369017576884</v>
      </c>
      <c r="LM43" s="120">
        <v>0.11528369017576884</v>
      </c>
      <c r="LN43" s="120">
        <v>0.11474669891986133</v>
      </c>
      <c r="LO43" s="120">
        <v>0.11474669891986133</v>
      </c>
      <c r="LP43" s="120">
        <v>0.11420929807872399</v>
      </c>
      <c r="LQ43" s="120">
        <v>0.1142092980787239</v>
      </c>
      <c r="LR43" s="120">
        <v>0.11367149201228828</v>
      </c>
      <c r="LS43" s="120">
        <v>0.11367149201228824</v>
      </c>
      <c r="LT43" s="120">
        <v>0.11313328515385308</v>
      </c>
      <c r="LU43" s="120">
        <v>0.11313328515385297</v>
      </c>
      <c r="LV43" s="120">
        <v>0.11259468201104934</v>
      </c>
      <c r="LW43" s="120">
        <v>0.11259468201104933</v>
      </c>
      <c r="LX43" s="120">
        <v>0.11205568716681619</v>
      </c>
      <c r="LY43" s="120">
        <v>0.11205568716681612</v>
      </c>
      <c r="LZ43" s="120">
        <v>0.11151630528038942</v>
      </c>
      <c r="MA43" s="120">
        <v>0.11151630528038942</v>
      </c>
      <c r="MB43" s="120">
        <v>0.11097654108830257</v>
      </c>
      <c r="MC43" s="120">
        <v>0.11097654108830263</v>
      </c>
      <c r="MD43" s="120">
        <v>0.11043639940539962</v>
      </c>
      <c r="ME43" s="120">
        <v>0.11043639940539959</v>
      </c>
      <c r="MF43" s="120">
        <v>0.10989588512586093</v>
      </c>
      <c r="MG43" s="120">
        <v>0.10989588512586089</v>
      </c>
      <c r="MH43" s="120">
        <v>0.10935500322424076</v>
      </c>
      <c r="MI43" s="120">
        <v>0.10935500322424083</v>
      </c>
      <c r="MJ43" s="120">
        <v>0.10881375875651884</v>
      </c>
      <c r="MK43" s="120">
        <v>0.1088137587565189</v>
      </c>
      <c r="ML43" s="120">
        <v>0.10827215686116372</v>
      </c>
      <c r="MM43" s="120">
        <v>0.10827215686116375</v>
      </c>
      <c r="MN43" s="120">
        <v>0.10773020276020957</v>
      </c>
      <c r="MO43" s="120">
        <v>0.10773020276020955</v>
      </c>
      <c r="MP43" s="120">
        <v>0.10718790176034625</v>
      </c>
      <c r="MQ43" s="120">
        <v>0.10718790176034618</v>
      </c>
      <c r="MR43" s="120">
        <v>0.10664525925402234</v>
      </c>
      <c r="MS43" s="120">
        <v>0.10664525925402239</v>
      </c>
      <c r="MT43" s="120">
        <v>0.10610228072056191</v>
      </c>
      <c r="MU43" s="120">
        <v>0.1061022807205619</v>
      </c>
      <c r="MV43" s="120">
        <v>0.10555897172729407</v>
      </c>
      <c r="MW43" s="120">
        <v>0.105558971727294</v>
      </c>
      <c r="MX43" s="120">
        <v>0.10501533793069774</v>
      </c>
      <c r="MY43" s="120">
        <v>0.10501533793069766</v>
      </c>
      <c r="MZ43" s="120">
        <v>0.10447138507755804</v>
      </c>
      <c r="NA43" s="120">
        <v>0.10447138507755795</v>
      </c>
      <c r="NB43" s="120">
        <v>0.10392711900613857</v>
      </c>
      <c r="NC43" s="120">
        <v>0.10392711900613855</v>
      </c>
      <c r="ND43" s="120">
        <v>0.10338254564736693</v>
      </c>
      <c r="NE43" s="120">
        <v>0.1033825456473669</v>
      </c>
      <c r="NF43" s="120">
        <v>0.10283767102603407</v>
      </c>
      <c r="NG43" s="120">
        <v>0.10283767102603407</v>
      </c>
      <c r="NH43" s="120">
        <v>0.1022925012620088</v>
      </c>
      <c r="NI43" s="120">
        <v>0.10229250126200891</v>
      </c>
      <c r="NJ43" s="120">
        <v>0.10174704257146638</v>
      </c>
      <c r="NK43" s="120">
        <v>0.10174704257146648</v>
      </c>
      <c r="NL43" s="120">
        <v>0.10120130126813107</v>
      </c>
      <c r="NM43" s="120">
        <v>0.10120130126813112</v>
      </c>
      <c r="NN43" s="120">
        <v>0.10065528376453475</v>
      </c>
      <c r="NO43" s="120">
        <v>0.10065528376453473</v>
      </c>
      <c r="NP43" s="120">
        <v>0.10010899657328891</v>
      </c>
      <c r="NQ43" s="120">
        <v>0.10010899657328903</v>
      </c>
      <c r="NR43" s="120">
        <v>9.956244630837302E-2</v>
      </c>
      <c r="NS43" s="120">
        <v>9.9562446308373007E-2</v>
      </c>
      <c r="NT43" s="120">
        <v>9.9015639686436938E-2</v>
      </c>
      <c r="NU43" s="120">
        <v>9.9015639686436965E-2</v>
      </c>
      <c r="NV43" s="120">
        <v>9.8468583528118964E-2</v>
      </c>
      <c r="NW43" s="120">
        <v>9.8468583528118908E-2</v>
      </c>
      <c r="NX43" s="120">
        <v>9.7921284759379251E-2</v>
      </c>
      <c r="NY43" s="120">
        <v>9.7921284759379154E-2</v>
      </c>
      <c r="NZ43" s="120">
        <v>9.7373750412848459E-2</v>
      </c>
      <c r="OA43" s="120">
        <v>9.73737504128485E-2</v>
      </c>
      <c r="OB43" s="120">
        <v>9.6825987629193075E-2</v>
      </c>
      <c r="OC43" s="120">
        <v>9.6825987629193075E-2</v>
      </c>
      <c r="OD43" s="120">
        <v>9.6278003658494038E-2</v>
      </c>
      <c r="OE43" s="120">
        <v>9.6278003658494052E-2</v>
      </c>
      <c r="OF43" s="120">
        <v>9.5729805861644549E-2</v>
      </c>
      <c r="OG43" s="120">
        <v>9.5729805861644465E-2</v>
      </c>
      <c r="OH43" s="120">
        <v>9.5181401711760164E-2</v>
      </c>
      <c r="OI43" s="120">
        <v>9.518140171176008E-2</v>
      </c>
      <c r="OJ43" s="120">
        <v>9.4632798795608708E-2</v>
      </c>
      <c r="OK43" s="120">
        <v>9.463279879560868E-2</v>
      </c>
      <c r="OL43" s="120">
        <v>9.4084004815052982E-2</v>
      </c>
      <c r="OM43" s="120">
        <v>9.4084004815052899E-2</v>
      </c>
      <c r="ON43" s="120">
        <v>9.3535027588512204E-2</v>
      </c>
      <c r="OO43" s="120">
        <v>9.3535027588512093E-2</v>
      </c>
      <c r="OP43" s="120">
        <v>9.2985875052438535E-2</v>
      </c>
      <c r="OQ43" s="120">
        <v>9.298587505243848E-2</v>
      </c>
      <c r="OR43" s="120">
        <v>9.2436555262810777E-2</v>
      </c>
      <c r="OS43" s="120">
        <v>9.2436555262810693E-2</v>
      </c>
      <c r="OT43" s="120">
        <v>9.1887076396643438E-2</v>
      </c>
      <c r="OU43" s="120">
        <v>9.188707639664348E-2</v>
      </c>
      <c r="OV43" s="120">
        <v>9.1337446753515211E-2</v>
      </c>
      <c r="OW43" s="120">
        <v>9.1337446753515253E-2</v>
      </c>
      <c r="OX43" s="120">
        <v>9.078767475711072E-2</v>
      </c>
      <c r="OY43" s="120">
        <v>9.0787674757110817E-2</v>
      </c>
      <c r="OZ43" s="120">
        <v>9.0237768956782219E-2</v>
      </c>
      <c r="PA43" s="120">
        <v>9.0237768956782233E-2</v>
      </c>
      <c r="PB43" s="120">
        <v>8.9687738029126191E-2</v>
      </c>
      <c r="PC43" s="120">
        <v>8.9687738029126149E-2</v>
      </c>
      <c r="PD43" s="120">
        <v>8.9137590779577877E-2</v>
      </c>
      <c r="PE43" s="120">
        <v>8.9137590779577919E-2</v>
      </c>
      <c r="PF43" s="120">
        <v>8.858733614402331E-2</v>
      </c>
      <c r="PG43" s="120">
        <v>8.8587336144023351E-2</v>
      </c>
      <c r="PH43" s="120">
        <v>8.8036983190427631E-2</v>
      </c>
      <c r="PI43" s="120">
        <v>8.8036983190427659E-2</v>
      </c>
      <c r="PJ43" s="120">
        <v>8.7486541120481653E-2</v>
      </c>
      <c r="PK43" s="120">
        <v>8.7486541120481529E-2</v>
      </c>
      <c r="PL43" s="120">
        <v>8.6936019271264403E-2</v>
      </c>
      <c r="PM43" s="120">
        <v>8.693601927126432E-2</v>
      </c>
      <c r="PN43" s="120">
        <v>8.6385427116924957E-2</v>
      </c>
      <c r="PO43" s="120">
        <v>8.6385427116924832E-2</v>
      </c>
      <c r="PP43" s="120">
        <v>8.5834774270379929E-2</v>
      </c>
      <c r="PQ43" s="120">
        <v>8.5834774270379791E-2</v>
      </c>
      <c r="PR43" s="120">
        <v>8.5284070485029742E-2</v>
      </c>
      <c r="PS43" s="120">
        <v>8.5284070485029839E-2</v>
      </c>
      <c r="PT43" s="120">
        <v>8.4733325656492026E-2</v>
      </c>
      <c r="PU43" s="120">
        <v>8.4733325656491984E-2</v>
      </c>
      <c r="PV43" s="120">
        <v>8.418254982435118E-2</v>
      </c>
      <c r="PW43" s="120">
        <v>8.4182549824351235E-2</v>
      </c>
      <c r="PX43" s="120">
        <v>8.3631753173929027E-2</v>
      </c>
      <c r="PY43" s="120">
        <v>8.3631753173929096E-2</v>
      </c>
      <c r="PZ43" s="120">
        <v>8.3080946038068954E-2</v>
      </c>
      <c r="QA43" s="120">
        <v>8.3080946038068815E-2</v>
      </c>
      <c r="QB43" s="120">
        <v>8.2530138898940744E-2</v>
      </c>
      <c r="QC43" s="120">
        <v>8.25301388989408E-2</v>
      </c>
      <c r="QD43" s="120">
        <v>8.1979342389861432E-2</v>
      </c>
      <c r="QE43" s="120">
        <v>8.1979342389861445E-2</v>
      </c>
      <c r="QF43" s="120">
        <v>8.1428567297134408E-2</v>
      </c>
      <c r="QG43" s="120">
        <v>8.142856729713456E-2</v>
      </c>
      <c r="QH43" s="120">
        <v>8.0877824561906217E-2</v>
      </c>
      <c r="QI43" s="120">
        <v>8.0877824561906328E-2</v>
      </c>
      <c r="QJ43" s="120">
        <v>8.0327125282040501E-2</v>
      </c>
      <c r="QK43" s="120">
        <v>8.0327125282040376E-2</v>
      </c>
      <c r="QL43" s="120">
        <v>7.9776480714008807E-2</v>
      </c>
      <c r="QM43" s="120">
        <v>7.9776480714008904E-2</v>
      </c>
      <c r="QN43" s="120">
        <v>7.9225902274801974E-2</v>
      </c>
      <c r="QO43" s="120">
        <v>7.9225902274801946E-2</v>
      </c>
      <c r="QP43" s="120">
        <v>7.8675401543854384E-2</v>
      </c>
      <c r="QQ43" s="120">
        <v>7.8675401543854356E-2</v>
      </c>
      <c r="QR43" s="120">
        <v>7.8124990264989147E-2</v>
      </c>
      <c r="QS43" s="120">
        <v>7.812499026498923E-2</v>
      </c>
      <c r="QT43" s="120">
        <v>7.757468034837936E-2</v>
      </c>
      <c r="QU43" s="120">
        <v>7.7574680348379443E-2</v>
      </c>
      <c r="QV43" s="120">
        <v>7.7024483872526514E-2</v>
      </c>
      <c r="QW43" s="120">
        <v>7.7024483872526361E-2</v>
      </c>
      <c r="QX43" s="120">
        <v>7.6474413086255119E-2</v>
      </c>
      <c r="QY43" s="120">
        <v>7.6474413086255008E-2</v>
      </c>
      <c r="QZ43" s="120">
        <v>7.5924480410726483E-2</v>
      </c>
      <c r="RA43" s="120">
        <v>7.59244804107264E-2</v>
      </c>
      <c r="RB43" s="120">
        <v>7.5374698441467533E-2</v>
      </c>
      <c r="RC43" s="120">
        <v>7.5374698441467491E-2</v>
      </c>
      <c r="RD43" s="120">
        <v>7.4825079950415985E-2</v>
      </c>
      <c r="RE43" s="120">
        <v>7.4825079950415943E-2</v>
      </c>
      <c r="RF43" s="120">
        <v>7.4275637887984219E-2</v>
      </c>
      <c r="RG43" s="120">
        <v>7.4275637887984178E-2</v>
      </c>
      <c r="RH43" s="120">
        <v>7.3726385385136484E-2</v>
      </c>
      <c r="RI43" s="120">
        <v>7.3726385385136498E-2</v>
      </c>
      <c r="RJ43" s="120">
        <v>7.3177335755485337E-2</v>
      </c>
      <c r="RK43" s="120">
        <v>7.3177335755485309E-2</v>
      </c>
      <c r="RL43" s="120">
        <v>7.2628502497400785E-2</v>
      </c>
      <c r="RM43" s="120">
        <v>7.2628502497400563E-2</v>
      </c>
      <c r="RN43" s="120">
        <v>7.2079899296137395E-2</v>
      </c>
      <c r="RO43" s="120">
        <v>7.2079899296137312E-2</v>
      </c>
      <c r="RP43" s="120">
        <v>7.1531540025976281E-2</v>
      </c>
      <c r="RQ43" s="120">
        <v>7.1531540025976142E-2</v>
      </c>
      <c r="RR43" s="120">
        <v>7.0983438752381153E-2</v>
      </c>
      <c r="RS43" s="120">
        <v>7.098343875238125E-2</v>
      </c>
      <c r="RT43" s="120">
        <v>7.0435609734170804E-2</v>
      </c>
      <c r="RU43" s="120">
        <v>7.043560973417079E-2</v>
      </c>
      <c r="RV43" s="120">
        <v>6.9888067425703679E-2</v>
      </c>
      <c r="RW43" s="120">
        <v>6.9888067425703665E-2</v>
      </c>
      <c r="RX43" s="120">
        <v>6.934082647907959E-2</v>
      </c>
      <c r="RY43" s="120">
        <v>6.9340826479079631E-2</v>
      </c>
      <c r="RZ43" s="120">
        <v>6.8793901746352332E-2</v>
      </c>
      <c r="SA43" s="120">
        <v>6.8793901746352359E-2</v>
      </c>
      <c r="SB43" s="120">
        <v>6.824730828175718E-2</v>
      </c>
      <c r="SC43" s="120">
        <v>6.8247308281757166E-2</v>
      </c>
      <c r="SD43" s="120">
        <v>6.7701061343950861E-2</v>
      </c>
      <c r="SE43" s="120">
        <v>6.7701061343950888E-2</v>
      </c>
      <c r="SF43" s="120">
        <v>6.715517639826403E-2</v>
      </c>
      <c r="SG43" s="120">
        <v>6.7155176398264002E-2</v>
      </c>
      <c r="SH43" s="120">
        <v>6.6609669118964973E-2</v>
      </c>
      <c r="SI43" s="120">
        <v>6.6609669118964931E-2</v>
      </c>
      <c r="SJ43" s="120">
        <v>6.6064555391536148E-2</v>
      </c>
      <c r="SK43" s="120">
        <v>6.6064555391536162E-2</v>
      </c>
      <c r="SL43" s="120">
        <v>6.5519851314959868E-2</v>
      </c>
      <c r="SM43" s="120">
        <v>6.551985131496002E-2</v>
      </c>
      <c r="SN43" s="120">
        <v>6.4975573204015549E-2</v>
      </c>
      <c r="SO43" s="120">
        <v>6.4975573204015591E-2</v>
      </c>
      <c r="SP43" s="120">
        <v>6.4431737591585811E-2</v>
      </c>
      <c r="SQ43" s="120">
        <v>6.4431737591585742E-2</v>
      </c>
      <c r="SR43" s="120">
        <v>6.3888361230971774E-2</v>
      </c>
      <c r="SS43" s="120">
        <v>6.3888361230971746E-2</v>
      </c>
      <c r="ST43" s="120">
        <v>6.3345461098216801E-2</v>
      </c>
      <c r="SU43" s="120">
        <v>6.3345461098216829E-2</v>
      </c>
      <c r="SV43" s="120">
        <v>6.280305439443773E-2</v>
      </c>
      <c r="SW43" s="120">
        <v>6.2803054394437702E-2</v>
      </c>
      <c r="SX43" s="120">
        <v>6.2261158548162242E-2</v>
      </c>
      <c r="SY43" s="120">
        <v>6.2261158548162297E-2</v>
      </c>
      <c r="SZ43" s="120">
        <v>6.1719791217673001E-2</v>
      </c>
      <c r="TA43" s="120">
        <v>6.1719791217672973E-2</v>
      </c>
      <c r="TB43" s="120">
        <v>6.1178970293356047E-2</v>
      </c>
      <c r="TC43" s="120">
        <v>6.1178970293356012E-2</v>
      </c>
      <c r="TD43" s="120">
        <v>6.0638713900054313E-2</v>
      </c>
      <c r="TE43" s="120">
        <v>6.0638713900054313E-2</v>
      </c>
      <c r="TF43" s="120">
        <v>6.0099040399423188E-2</v>
      </c>
      <c r="TG43" s="120">
        <v>6.0099040399423147E-2</v>
      </c>
      <c r="TH43" s="120">
        <v>5.9559968392288935E-2</v>
      </c>
      <c r="TI43" s="120">
        <v>5.9559968392288956E-2</v>
      </c>
      <c r="TJ43" s="120">
        <v>5.9021516721008319E-2</v>
      </c>
      <c r="TK43" s="120">
        <v>5.9021516721008235E-2</v>
      </c>
      <c r="TL43" s="120">
        <v>5.848370447182713E-2</v>
      </c>
      <c r="TM43" s="120">
        <v>5.848370447182713E-2</v>
      </c>
      <c r="TN43" s="120">
        <v>5.7946550977239171E-2</v>
      </c>
      <c r="TO43" s="120">
        <v>5.7946550977239254E-2</v>
      </c>
      <c r="TP43" s="120">
        <v>5.7410075818341288E-2</v>
      </c>
      <c r="TQ43" s="120">
        <v>5.7410075818341323E-2</v>
      </c>
      <c r="TR43" s="120">
        <v>5.6874298827185477E-2</v>
      </c>
      <c r="TS43" s="120">
        <v>5.6874298827185497E-2</v>
      </c>
      <c r="TT43" s="120">
        <v>5.6339240089125539E-2</v>
      </c>
      <c r="TU43" s="120">
        <v>5.6339240089125553E-2</v>
      </c>
      <c r="TV43" s="120">
        <v>5.5804919945157405E-2</v>
      </c>
      <c r="TW43" s="120">
        <v>5.5804919945157419E-2</v>
      </c>
      <c r="TX43" s="120">
        <v>5.5271358994251257E-2</v>
      </c>
      <c r="TY43" s="120">
        <v>5.5271358994251167E-2</v>
      </c>
      <c r="TZ43" s="120">
        <v>5.4738578095673854E-2</v>
      </c>
      <c r="UA43" s="120">
        <v>5.4738578095673909E-2</v>
      </c>
      <c r="UB43" s="120">
        <v>5.4206598371300589E-2</v>
      </c>
      <c r="UC43" s="120">
        <v>5.4206598371300617E-2</v>
      </c>
      <c r="UD43" s="120">
        <v>5.367544120791283E-2</v>
      </c>
      <c r="UE43" s="120">
        <v>5.3675441207912816E-2</v>
      </c>
      <c r="UF43" s="120">
        <v>5.3145128259482026E-2</v>
      </c>
      <c r="UG43" s="120">
        <v>5.3145128259482012E-2</v>
      </c>
      <c r="UH43" s="120">
        <v>5.2615681449436624E-2</v>
      </c>
      <c r="UI43" s="120">
        <v>5.2615681449436638E-2</v>
      </c>
      <c r="UJ43" s="120">
        <v>5.2087122972910085E-2</v>
      </c>
      <c r="UK43" s="120">
        <v>5.2087122972910134E-2</v>
      </c>
      <c r="UL43" s="120">
        <v>5.1559475298968489E-2</v>
      </c>
      <c r="UM43" s="120">
        <v>5.1559475298968517E-2</v>
      </c>
      <c r="UN43" s="120">
        <v>5.1032761172815154E-2</v>
      </c>
      <c r="UO43" s="120">
        <v>5.1032761172815307E-2</v>
      </c>
      <c r="UP43" s="120">
        <v>5.0507003617970461E-2</v>
      </c>
      <c r="UQ43" s="120">
        <v>5.0507003617970413E-2</v>
      </c>
      <c r="UR43" s="120">
        <v>4.9982225938423358E-2</v>
      </c>
      <c r="US43" s="120">
        <v>4.9982225938423289E-2</v>
      </c>
      <c r="UT43" s="120">
        <v>4.9458451720754207E-2</v>
      </c>
      <c r="UU43" s="120">
        <v>4.9458451720754207E-2</v>
      </c>
      <c r="UV43" s="120">
        <v>4.8935704836224017E-2</v>
      </c>
      <c r="UW43" s="120">
        <v>4.8935704836223955E-2</v>
      </c>
      <c r="UX43" s="120">
        <v>4.8414009442829094E-2</v>
      </c>
      <c r="UY43" s="120">
        <v>4.8414009442829059E-2</v>
      </c>
      <c r="UZ43" s="120">
        <v>4.7893389987317535E-2</v>
      </c>
      <c r="VA43" s="120">
        <v>4.7893389987317563E-2</v>
      </c>
      <c r="VB43" s="120">
        <v>4.7373871207164964E-2</v>
      </c>
      <c r="VC43" s="120">
        <v>4.7373871207165005E-2</v>
      </c>
      <c r="VD43" s="120">
        <v>4.6855478132506144E-2</v>
      </c>
      <c r="VE43" s="120">
        <v>4.6855478132506116E-2</v>
      </c>
      <c r="VF43" s="120">
        <v>4.6338236088019451E-2</v>
      </c>
      <c r="VG43" s="120">
        <v>4.6338236088019416E-2</v>
      </c>
      <c r="VH43" s="120">
        <v>4.5822170694761501E-2</v>
      </c>
      <c r="VI43" s="120">
        <v>4.5822170694761452E-2</v>
      </c>
      <c r="VJ43" s="120">
        <v>4.5307307871947256E-2</v>
      </c>
      <c r="VK43" s="120">
        <v>4.5307307871947269E-2</v>
      </c>
      <c r="VL43" s="120">
        <v>4.4793673838672929E-2</v>
      </c>
      <c r="VM43" s="120">
        <v>4.4793673838672984E-2</v>
      </c>
      <c r="VN43" s="120">
        <v>4.4281295115577761E-2</v>
      </c>
      <c r="VO43" s="120">
        <v>4.428129511557783E-2</v>
      </c>
      <c r="VP43" s="120">
        <v>4.377019852644079E-2</v>
      </c>
      <c r="VQ43" s="120">
        <v>4.3770198526440783E-2</v>
      </c>
      <c r="VR43" s="120">
        <v>4.3260411199708013E-2</v>
      </c>
      <c r="VS43" s="120">
        <v>4.3260411199708013E-2</v>
      </c>
      <c r="VT43" s="120">
        <v>4.2751960569947012E-2</v>
      </c>
      <c r="VU43" s="120">
        <v>4.2751960569947005E-2</v>
      </c>
      <c r="VV43" s="120">
        <v>4.2244874379222974E-2</v>
      </c>
      <c r="VW43" s="120">
        <v>4.224487437922303E-2</v>
      </c>
      <c r="VX43" s="120">
        <v>4.1739180678392988E-2</v>
      </c>
      <c r="VY43" s="120">
        <v>4.1739180678392968E-2</v>
      </c>
      <c r="VZ43" s="120">
        <v>4.1234907828312815E-2</v>
      </c>
      <c r="WA43" s="120">
        <v>4.123490782831285E-2</v>
      </c>
      <c r="WB43" s="120">
        <v>4.07320845009519E-2</v>
      </c>
      <c r="WC43" s="120">
        <v>4.0732084500951893E-2</v>
      </c>
      <c r="WD43" s="120">
        <v>4.0230739680411021E-2</v>
      </c>
      <c r="WE43" s="120">
        <v>4.0230739680411014E-2</v>
      </c>
      <c r="WF43" s="120">
        <v>3.9730902663837421E-2</v>
      </c>
      <c r="WG43" s="120">
        <v>3.9730902663837386E-2</v>
      </c>
      <c r="WH43" s="120">
        <v>3.9232603062232085E-2</v>
      </c>
      <c r="WI43" s="120">
        <v>3.9232603062232016E-2</v>
      </c>
      <c r="WJ43" s="120">
        <v>3.8735870801142415E-2</v>
      </c>
      <c r="WK43" s="120">
        <v>3.8735870801142394E-2</v>
      </c>
      <c r="WL43" s="120">
        <v>3.8240736121236026E-2</v>
      </c>
      <c r="WM43" s="120">
        <v>3.8240736121236012E-2</v>
      </c>
      <c r="WN43" s="120">
        <v>3.7747229578747293E-2</v>
      </c>
      <c r="WO43" s="120">
        <v>3.7747229578747259E-2</v>
      </c>
      <c r="WP43" s="120">
        <v>3.7255382045792027E-2</v>
      </c>
      <c r="WQ43" s="120">
        <v>3.7255382045792054E-2</v>
      </c>
      <c r="WR43" s="120">
        <v>3.6765224710542568E-2</v>
      </c>
      <c r="WS43" s="120">
        <v>3.6765224710542589E-2</v>
      </c>
      <c r="WT43" s="120">
        <v>3.6276789077256295E-2</v>
      </c>
      <c r="WU43" s="120">
        <v>3.6276789077256281E-2</v>
      </c>
      <c r="WV43" s="120">
        <v>3.5790106966150592E-2</v>
      </c>
      <c r="WW43" s="120">
        <v>3.5790106966150613E-2</v>
      </c>
      <c r="WX43" s="120">
        <v>3.5305210513117122E-2</v>
      </c>
      <c r="WY43" s="120">
        <v>3.5305210513117101E-2</v>
      </c>
      <c r="WZ43" s="120">
        <v>3.4822132169266155E-2</v>
      </c>
      <c r="XA43" s="120">
        <v>3.4822132169266197E-2</v>
      </c>
      <c r="XB43" s="120">
        <v>3.4340904700294848E-2</v>
      </c>
      <c r="XC43" s="120">
        <v>3.4340904700294876E-2</v>
      </c>
      <c r="XD43" s="120">
        <v>3.3861561185669277E-2</v>
      </c>
      <c r="XE43" s="120">
        <v>3.3861561185669319E-2</v>
      </c>
      <c r="XF43" s="120">
        <v>3.3384135017612657E-2</v>
      </c>
      <c r="XG43" s="120">
        <v>3.3384135017612594E-2</v>
      </c>
      <c r="XH43" s="120">
        <v>3.290865989988994E-2</v>
      </c>
      <c r="XI43" s="120">
        <v>3.2908659899889954E-2</v>
      </c>
      <c r="XJ43" s="120">
        <v>3.2435169846380382E-2</v>
      </c>
      <c r="XK43" s="120">
        <v>3.2435169846380403E-2</v>
      </c>
      <c r="XL43" s="120">
        <v>3.1963699179427263E-2</v>
      </c>
      <c r="XM43" s="120">
        <v>3.1963699179427277E-2</v>
      </c>
      <c r="XN43" s="120">
        <v>3.1494282527955109E-2</v>
      </c>
      <c r="XO43" s="120">
        <v>3.1494282527955116E-2</v>
      </c>
      <c r="XP43" s="120">
        <v>3.1026954825344861E-2</v>
      </c>
      <c r="XQ43" s="120">
        <v>3.1026954825344871E-2</v>
      </c>
      <c r="XR43" s="120">
        <v>3.056175130705463E-2</v>
      </c>
      <c r="XS43" s="120">
        <v>3.0561751307054623E-2</v>
      </c>
      <c r="XT43" s="120">
        <v>3.0098707507976226E-2</v>
      </c>
      <c r="XU43" s="120">
        <v>3.0098707507976233E-2</v>
      </c>
      <c r="XV43" s="120">
        <v>2.9637859259515273E-2</v>
      </c>
      <c r="XW43" s="120">
        <v>2.9637859259515266E-2</v>
      </c>
      <c r="XX43" s="120">
        <v>2.9179242686382927E-2</v>
      </c>
      <c r="XY43" s="120">
        <v>2.9179242686382945E-2</v>
      </c>
      <c r="XZ43" s="120">
        <v>2.8722894203087324E-2</v>
      </c>
      <c r="YA43" s="120">
        <v>2.8722894203087324E-2</v>
      </c>
      <c r="YB43" s="120">
        <v>2.8268850510111236E-2</v>
      </c>
      <c r="YC43" s="120">
        <v>2.8268850510111247E-2</v>
      </c>
      <c r="YD43" s="120">
        <v>2.7817148589763592E-2</v>
      </c>
      <c r="YE43" s="120">
        <v>2.7817148589763578E-2</v>
      </c>
      <c r="YF43" s="120">
        <v>2.7367825701690329E-2</v>
      </c>
      <c r="YG43" s="120">
        <v>2.7367825701690308E-2</v>
      </c>
      <c r="YH43" s="120">
        <v>2.6920919378031354E-2</v>
      </c>
      <c r="YI43" s="120">
        <v>2.6920919378031385E-2</v>
      </c>
      <c r="YJ43" s="120">
        <v>2.6476467418208267E-2</v>
      </c>
      <c r="YK43" s="120">
        <v>2.6476467418208298E-2</v>
      </c>
      <c r="YL43" s="120">
        <v>2.6034507883328315E-2</v>
      </c>
      <c r="YM43" s="120">
        <v>2.6034507883328322E-2</v>
      </c>
      <c r="YN43" s="120">
        <v>2.5595079090188891E-2</v>
      </c>
      <c r="YO43" s="120">
        <v>2.5595079090188884E-2</v>
      </c>
      <c r="YP43" s="120">
        <v>2.515821960486668E-2</v>
      </c>
      <c r="YQ43" s="120">
        <v>2.5158219604866652E-2</v>
      </c>
      <c r="YR43" s="120">
        <v>2.4723968235874662E-2</v>
      </c>
      <c r="YS43" s="120">
        <v>2.4723968235874676E-2</v>
      </c>
      <c r="YT43" s="120">
        <v>2.4292364026870579E-2</v>
      </c>
      <c r="YU43" s="120">
        <v>2.4292364026870586E-2</v>
      </c>
      <c r="YV43" s="120">
        <v>2.3863446248898371E-2</v>
      </c>
      <c r="YW43" s="120">
        <v>2.3863446248898374E-2</v>
      </c>
      <c r="YX43" s="120">
        <v>2.343725439214564E-2</v>
      </c>
      <c r="YY43" s="120">
        <v>2.3437254392145678E-2</v>
      </c>
      <c r="YZ43" s="120">
        <v>2.3013828157197741E-2</v>
      </c>
      <c r="ZA43" s="120">
        <v>2.3013828157197744E-2</v>
      </c>
      <c r="ZB43" s="120">
        <v>2.2593207445769738E-2</v>
      </c>
      <c r="ZC43" s="120">
        <v>2.2593207445769748E-2</v>
      </c>
      <c r="ZD43" s="120">
        <v>2.2175432350896501E-2</v>
      </c>
      <c r="ZE43" s="120">
        <v>2.2175432350896477E-2</v>
      </c>
      <c r="ZF43" s="120">
        <v>2.1760543146560739E-2</v>
      </c>
      <c r="ZG43" s="120">
        <v>2.176054314656075E-2</v>
      </c>
      <c r="ZH43" s="120">
        <v>2.1348580276738371E-2</v>
      </c>
      <c r="ZI43" s="120">
        <v>2.1348580276738353E-2</v>
      </c>
      <c r="ZJ43" s="120">
        <v>2.0939584343839256E-2</v>
      </c>
      <c r="ZK43" s="120">
        <v>2.0939584343839256E-2</v>
      </c>
      <c r="ZL43" s="120">
        <v>2.0533596096522666E-2</v>
      </c>
      <c r="ZM43" s="120">
        <v>2.0533596096522638E-2</v>
      </c>
      <c r="ZN43" s="120">
        <v>2.0130656416863613E-2</v>
      </c>
      <c r="ZO43" s="120">
        <v>2.0130656416863617E-2</v>
      </c>
      <c r="ZP43" s="120">
        <v>1.9730806306848234E-2</v>
      </c>
      <c r="ZQ43" s="120">
        <v>1.9730806306848238E-2</v>
      </c>
      <c r="ZR43" s="120">
        <v>1.9334086874174056E-2</v>
      </c>
      <c r="ZS43" s="120">
        <v>1.933408687417407E-2</v>
      </c>
      <c r="ZT43" s="120">
        <v>1.8940539317331119E-2</v>
      </c>
      <c r="ZU43" s="120">
        <v>1.894053931733114E-2</v>
      </c>
      <c r="ZV43" s="120">
        <v>1.8550204909939756E-2</v>
      </c>
      <c r="ZW43" s="120">
        <v>1.8550204909939739E-2</v>
      </c>
      <c r="ZX43" s="120">
        <v>1.8163124984319226E-2</v>
      </c>
      <c r="ZY43" s="120">
        <v>1.8163124984319278E-2</v>
      </c>
      <c r="ZZ43" s="120">
        <v>1.7779340914262205E-2</v>
      </c>
      <c r="AAA43" s="120">
        <v>1.7779340914262212E-2</v>
      </c>
      <c r="AAB43" s="120">
        <v>1.7398894096988259E-2</v>
      </c>
      <c r="AAC43" s="120">
        <v>1.7398894096988256E-2</v>
      </c>
      <c r="AAD43" s="120">
        <v>1.7021825934250487E-2</v>
      </c>
      <c r="AAE43" s="120">
        <v>1.7021825934250494E-2</v>
      </c>
      <c r="AAF43" s="120">
        <v>1.6648177812567281E-2</v>
      </c>
      <c r="AAG43" s="120">
        <v>1.6648177812567288E-2</v>
      </c>
      <c r="AAH43" s="120">
        <v>1.6277991082552561E-2</v>
      </c>
      <c r="AAI43" s="120">
        <v>1.6277991082552585E-2</v>
      </c>
      <c r="AAJ43" s="120">
        <v>1.5911307037315549E-2</v>
      </c>
      <c r="AAK43" s="120">
        <v>1.591130703731556E-2</v>
      </c>
      <c r="AAL43" s="120">
        <v>1.5548166889902669E-2</v>
      </c>
      <c r="AAM43" s="120">
        <v>1.5548166889902669E-2</v>
      </c>
      <c r="AAN43" s="120">
        <v>1.5188611749752308E-2</v>
      </c>
      <c r="AAO43" s="120">
        <v>1.5188611749752296E-2</v>
      </c>
      <c r="AAP43" s="120">
        <v>1.4832682598133435E-2</v>
      </c>
      <c r="AAQ43" s="120">
        <v>1.4832682598133433E-2</v>
      </c>
      <c r="AAR43" s="120">
        <v>1.4480420262539314E-2</v>
      </c>
      <c r="AAS43" s="120">
        <v>1.4480420262539304E-2</v>
      </c>
      <c r="AAT43" s="120">
        <v>1.4131865390006269E-2</v>
      </c>
      <c r="AAU43" s="120">
        <v>1.4131865390006272E-2</v>
      </c>
      <c r="AAV43" s="120">
        <v>1.3787058419328407E-2</v>
      </c>
      <c r="AAW43" s="120">
        <v>1.3787058419328398E-2</v>
      </c>
      <c r="AAX43" s="120">
        <v>1.3446039552138508E-2</v>
      </c>
      <c r="AAY43" s="120">
        <v>1.3446039552138508E-2</v>
      </c>
      <c r="AAZ43" s="120">
        <v>1.3108848722825358E-2</v>
      </c>
      <c r="ABA43" s="120">
        <v>1.310884872282536E-2</v>
      </c>
      <c r="ABB43" s="120">
        <v>1.2775525567258264E-2</v>
      </c>
      <c r="ABC43" s="120">
        <v>1.2775525567258264E-2</v>
      </c>
      <c r="ABD43" s="120">
        <v>1.2446109390289067E-2</v>
      </c>
      <c r="ABE43" s="120">
        <v>1.2446109390289065E-2</v>
      </c>
      <c r="ABF43" s="120">
        <v>1.2120639132003109E-2</v>
      </c>
      <c r="ABG43" s="120">
        <v>1.2120639132003102E-2</v>
      </c>
      <c r="ABH43" s="120">
        <v>1.1799153332689962E-2</v>
      </c>
      <c r="ABI43" s="120">
        <v>1.1799153332689966E-2</v>
      </c>
      <c r="ABJ43" s="120">
        <v>1.1481690096506262E-2</v>
      </c>
      <c r="ABK43" s="120">
        <v>1.148169009650625E-2</v>
      </c>
      <c r="ABL43" s="120">
        <v>1.1168287053802937E-2</v>
      </c>
      <c r="ABM43" s="120">
        <v>1.116828705380294E-2</v>
      </c>
      <c r="ABN43" s="120">
        <v>1.0858981322090495E-2</v>
      </c>
      <c r="ABO43" s="120">
        <v>1.085898132209049E-2</v>
      </c>
      <c r="ABP43" s="120">
        <v>1.0553809465616255E-2</v>
      </c>
      <c r="ABQ43" s="120">
        <v>1.0553809465616248E-2</v>
      </c>
      <c r="ABR43" s="120">
        <v>1.025280745352963E-2</v>
      </c>
      <c r="ABS43" s="120">
        <v>1.0252807453529635E-2</v>
      </c>
      <c r="ABT43" s="120">
        <v>9.9560106166118739E-3</v>
      </c>
      <c r="ABU43" s="120">
        <v>9.9560106166118826E-3</v>
      </c>
      <c r="ABV43" s="120">
        <v>9.6634536025488414E-3</v>
      </c>
      <c r="ABW43" s="120">
        <v>9.6634536025488518E-3</v>
      </c>
      <c r="ABX43" s="120">
        <v>9.375170329727088E-3</v>
      </c>
      <c r="ABY43" s="120">
        <v>9.3751703297271002E-3</v>
      </c>
      <c r="ABZ43" s="120">
        <v>9.0911939395354763E-3</v>
      </c>
      <c r="ACA43" s="120">
        <v>9.0911939395354677E-3</v>
      </c>
      <c r="ACB43" s="120">
        <v>8.8115567471566247E-3</v>
      </c>
      <c r="ACC43" s="120">
        <v>8.8115567471566247E-3</v>
      </c>
      <c r="ACD43" s="120">
        <v>8.5362901908358508E-3</v>
      </c>
      <c r="ACE43" s="120">
        <v>8.5362901908358612E-3</v>
      </c>
      <c r="ACF43" s="120">
        <v>8.2654247796171611E-3</v>
      </c>
      <c r="ACG43" s="120">
        <v>8.2654247796171629E-3</v>
      </c>
      <c r="ACH43" s="120">
        <v>7.9989900395397578E-3</v>
      </c>
      <c r="ACI43" s="120">
        <v>7.9989900395397526E-3</v>
      </c>
      <c r="ACJ43" s="120">
        <v>7.7370144582921043E-3</v>
      </c>
      <c r="ACK43" s="120">
        <v>7.737014458292106E-3</v>
      </c>
      <c r="ACL43" s="120">
        <v>7.4795254283241902E-3</v>
      </c>
      <c r="ACM43" s="120">
        <v>7.4795254283241885E-3</v>
      </c>
      <c r="ACN43" s="120">
        <v>7.2265491884235178E-3</v>
      </c>
      <c r="ACO43" s="120">
        <v>7.2265491884235195E-3</v>
      </c>
      <c r="ACP43" s="120">
        <v>6.9781107637648197E-3</v>
      </c>
      <c r="ACQ43" s="120">
        <v>6.9781107637648093E-3</v>
      </c>
      <c r="ACR43" s="120">
        <v>6.7342339044491554E-3</v>
      </c>
      <c r="ACS43" s="120">
        <v>6.7342339044491493E-3</v>
      </c>
      <c r="ACT43" s="120">
        <v>6.4949410225537017E-3</v>
      </c>
      <c r="ACU43" s="120">
        <v>6.4949410225537052E-3</v>
      </c>
      <c r="ACV43" s="120">
        <v>6.2602531277200007E-3</v>
      </c>
      <c r="ACW43" s="120">
        <v>6.2602531277199981E-3</v>
      </c>
      <c r="ACX43" s="120">
        <v>6.0301897613154734E-3</v>
      </c>
      <c r="ACY43" s="120">
        <v>6.0301897613154742E-3</v>
      </c>
      <c r="ACZ43" s="120">
        <v>5.8047689292105818E-3</v>
      </c>
      <c r="ADA43" s="120">
        <v>5.8047689292105784E-3</v>
      </c>
      <c r="ADB43" s="120">
        <v>5.5840070332223279E-3</v>
      </c>
      <c r="ADC43" s="120">
        <v>5.5840070332223244E-3</v>
      </c>
      <c r="ADD43" s="120">
        <v>5.3679188012836238E-3</v>
      </c>
      <c r="ADE43" s="120">
        <v>5.3679188012836238E-3</v>
      </c>
      <c r="ADF43" s="120">
        <v>5.1565172164080878E-3</v>
      </c>
      <c r="ADG43" s="120">
        <v>5.1565172164080809E-3</v>
      </c>
      <c r="ADH43" s="120">
        <v>4.9498134445297732E-3</v>
      </c>
      <c r="ADI43" s="120">
        <v>4.949813444529781E-3</v>
      </c>
      <c r="ADJ43" s="120">
        <v>4.7478167613094809E-3</v>
      </c>
      <c r="ADK43" s="120">
        <v>4.7478167613094818E-3</v>
      </c>
      <c r="ADL43" s="120">
        <v>4.5505344780105445E-3</v>
      </c>
      <c r="ADM43" s="120">
        <v>4.5505344780105402E-3</v>
      </c>
      <c r="ADN43" s="120">
        <v>4.3579718665608625E-3</v>
      </c>
      <c r="ADO43" s="120">
        <v>4.3579718665608599E-3</v>
      </c>
      <c r="ADP43" s="120">
        <v>4.17013208393157E-3</v>
      </c>
      <c r="ADQ43" s="120">
        <v>4.1701320839315674E-3</v>
      </c>
      <c r="ADR43" s="120">
        <v>3.9870160959779195E-3</v>
      </c>
      <c r="ADS43" s="120">
        <v>3.9870160959779143E-3</v>
      </c>
      <c r="ADT43" s="120">
        <v>3.8086226009039744E-3</v>
      </c>
      <c r="ADU43" s="120">
        <v>3.8086226009039765E-3</v>
      </c>
      <c r="ADV43" s="120">
        <v>3.6349479525299381E-3</v>
      </c>
      <c r="ADW43" s="120">
        <v>3.6349479525299346E-3</v>
      </c>
      <c r="ADX43" s="120">
        <v>3.4659860835590146E-3</v>
      </c>
      <c r="ADY43" s="120">
        <v>3.4659860835590138E-3</v>
      </c>
      <c r="ADZ43" s="120">
        <v>3.3017284290602837E-3</v>
      </c>
      <c r="AEA43" s="120">
        <v>3.301728429060285E-3</v>
      </c>
      <c r="AEB43" s="120">
        <v>3.1421638504043762E-3</v>
      </c>
      <c r="AEC43" s="120">
        <v>3.1421638504043753E-3</v>
      </c>
      <c r="AED43" s="120">
        <v>2.9872785599105349E-3</v>
      </c>
      <c r="AEE43" s="120">
        <v>2.9872785599105354E-3</v>
      </c>
      <c r="AEF43" s="120">
        <v>2.8370560464865335E-3</v>
      </c>
      <c r="AEG43" s="120">
        <v>2.8370560464865326E-3</v>
      </c>
      <c r="AEH43" s="120">
        <v>2.6914770025668693E-3</v>
      </c>
      <c r="AEI43" s="120">
        <v>2.6914770025668689E-3</v>
      </c>
      <c r="AEJ43" s="120">
        <v>2.5505192526799236E-3</v>
      </c>
      <c r="AEK43" s="120">
        <v>2.5505192526799267E-3</v>
      </c>
      <c r="AEL43" s="120">
        <v>2.414157684001151E-3</v>
      </c>
      <c r="AEM43" s="120">
        <v>2.4141576840011492E-3</v>
      </c>
      <c r="AEN43" s="120">
        <v>2.2823641792766927E-3</v>
      </c>
      <c r="AEO43" s="120">
        <v>2.2823641792766923E-3</v>
      </c>
      <c r="AEP43" s="120">
        <v>2.1551075525304223E-3</v>
      </c>
      <c r="AEQ43" s="120">
        <v>2.1551075525304232E-3</v>
      </c>
      <c r="AER43" s="120">
        <v>2.0323534879967751E-3</v>
      </c>
      <c r="AES43" s="120">
        <v>2.0323534879967786E-3</v>
      </c>
      <c r="AET43" s="120">
        <v>1.9140644827520168E-3</v>
      </c>
      <c r="AEU43" s="120">
        <v>1.9140644827520146E-3</v>
      </c>
      <c r="AEV43" s="120">
        <v>1.8001997935475755E-3</v>
      </c>
      <c r="AEW43" s="120">
        <v>1.8001997935475759E-3</v>
      </c>
      <c r="AEX43" s="120">
        <v>1.6907153883807015E-3</v>
      </c>
      <c r="AEY43" s="120">
        <v>1.6907153883807002E-3</v>
      </c>
      <c r="AEZ43" s="120">
        <v>1.5855639033693478E-3</v>
      </c>
      <c r="AFA43" s="120">
        <v>1.5855639033693495E-3</v>
      </c>
      <c r="AFB43" s="120">
        <v>1.4846946055304053E-3</v>
      </c>
      <c r="AFC43" s="120">
        <v>1.4846946055304051E-3</v>
      </c>
      <c r="AFD43" s="120">
        <v>1.3880533620918966E-3</v>
      </c>
      <c r="AFE43" s="120">
        <v>1.3880533620918975E-3</v>
      </c>
      <c r="AFF43" s="120">
        <v>1.295582617001119E-3</v>
      </c>
      <c r="AFG43" s="120">
        <v>1.2955826170011166E-3</v>
      </c>
      <c r="AFH43" s="120">
        <v>1.2072213753207765E-3</v>
      </c>
      <c r="AFI43" s="120">
        <v>1.2072213753207752E-3</v>
      </c>
      <c r="AFJ43" s="120">
        <v>1.1229051962340379E-3</v>
      </c>
      <c r="AFK43" s="120">
        <v>1.1229051962340386E-3</v>
      </c>
      <c r="AFL43" s="120">
        <v>1.0425661954061071E-3</v>
      </c>
      <c r="AFM43" s="120">
        <v>1.0425661954061073E-3</v>
      </c>
      <c r="AFN43" s="120">
        <v>9.6613305747418892E-4</v>
      </c>
      <c r="AFO43" s="120">
        <v>9.6613305747418902E-4</v>
      </c>
      <c r="AFP43" s="120">
        <v>8.9353105945846163E-4</v>
      </c>
      <c r="AFQ43" s="120">
        <v>8.9353105945846195E-4</v>
      </c>
      <c r="AFR43" s="120">
        <v>8.2468210590344051E-4</v>
      </c>
      <c r="AFS43" s="120">
        <v>8.2468210590344007E-4</v>
      </c>
      <c r="AFT43" s="120">
        <v>7.5950477657076715E-4</v>
      </c>
      <c r="AFU43" s="120">
        <v>7.5950477657076726E-4</v>
      </c>
      <c r="AFV43" s="120">
        <v>6.9791438751009433E-4</v>
      </c>
      <c r="AFW43" s="120">
        <v>6.9791438751009389E-4</v>
      </c>
      <c r="AFX43" s="120">
        <v>6.3982306633317688E-4</v>
      </c>
      <c r="AFY43" s="120">
        <v>6.3982306633317699E-4</v>
      </c>
      <c r="AFZ43" s="120">
        <v>5.8513984250636484E-4</v>
      </c>
      <c r="AGA43" s="120">
        <v>5.8513984250636473E-4</v>
      </c>
      <c r="AGB43" s="120">
        <v>5.3377075345693501E-4</v>
      </c>
      <c r="AGC43" s="120">
        <v>5.3377075345693544E-4</v>
      </c>
      <c r="AGD43" s="120">
        <v>4.856189672577697E-4</v>
      </c>
      <c r="AGE43" s="120">
        <v>4.8561896725776937E-4</v>
      </c>
      <c r="AGF43" s="120">
        <v>4.4058492261106794E-4</v>
      </c>
      <c r="AGG43" s="120">
        <v>4.4058492261106816E-4</v>
      </c>
      <c r="AGH43" s="120">
        <v>3.9856648679345374E-4</v>
      </c>
      <c r="AGI43" s="120">
        <v>3.9856648679345379E-4</v>
      </c>
      <c r="AGJ43" s="120">
        <v>3.594591321501314E-4</v>
      </c>
      <c r="AGK43" s="120">
        <v>3.5945913215013119E-4</v>
      </c>
      <c r="AGL43" s="120">
        <v>3.2315613163284265E-4</v>
      </c>
      <c r="AGM43" s="120">
        <v>3.231561316328426E-4</v>
      </c>
      <c r="AGN43" s="120">
        <v>2.8954877376326357E-4</v>
      </c>
      <c r="AGO43" s="120">
        <v>2.8954877376326341E-4</v>
      </c>
      <c r="AGP43" s="120">
        <v>2.5852659726826785E-4</v>
      </c>
      <c r="AGQ43" s="120">
        <v>2.5852659726826791E-4</v>
      </c>
      <c r="AGR43" s="120">
        <v>2.2997764547415237E-4</v>
      </c>
      <c r="AGS43" s="120">
        <v>2.2997764547415231E-4</v>
      </c>
      <c r="AGT43" s="120">
        <v>2.0378874036168374E-4</v>
      </c>
      <c r="AGU43" s="120">
        <v>2.0378874036168382E-4</v>
      </c>
      <c r="AGV43" s="120">
        <v>1.7984577597089825E-4</v>
      </c>
      <c r="AGW43" s="120">
        <v>1.798457759708982E-4</v>
      </c>
      <c r="AGX43" s="120">
        <v>1.5803403060256848E-4</v>
      </c>
      <c r="AGY43" s="120">
        <v>1.5803403060256861E-4</v>
      </c>
      <c r="AGZ43" s="120">
        <v>1.3823849699097518E-4</v>
      </c>
      <c r="AHA43" s="120">
        <v>1.3823849699097512E-4</v>
      </c>
      <c r="AHB43" s="120">
        <v>1.2034422931947835E-4</v>
      </c>
      <c r="AHC43" s="120">
        <v>1.2034422931947832E-4</v>
      </c>
      <c r="AHD43" s="120">
        <v>1.0423670561637983E-4</v>
      </c>
      <c r="AHE43" s="120">
        <v>1.0423670561637982E-4</v>
      </c>
      <c r="AHF43" s="120">
        <v>8.9802203704520678E-5</v>
      </c>
      <c r="AHG43" s="120">
        <v>8.9802203704520664E-5</v>
      </c>
      <c r="AHH43" s="120">
        <v>7.6928188485835439E-5</v>
      </c>
      <c r="AHI43" s="120">
        <v>7.6928188485835466E-5</v>
      </c>
      <c r="AHJ43" s="120">
        <v>6.5503707924800459E-5</v>
      </c>
      <c r="AHK43" s="120">
        <v>6.5503707924800459E-5</v>
      </c>
      <c r="AHL43" s="120">
        <v>5.5419794657012515E-5</v>
      </c>
      <c r="AHM43" s="120">
        <v>5.5419794657012481E-5</v>
      </c>
      <c r="AHN43" s="120">
        <v>4.6569869697465988E-5</v>
      </c>
      <c r="AHO43" s="120">
        <v>4.6569869697466015E-5</v>
      </c>
      <c r="AHP43" s="120">
        <v>3.8850144265987092E-5</v>
      </c>
      <c r="AHQ43" s="120">
        <v>3.8850144265987044E-5</v>
      </c>
      <c r="AHR43" s="120">
        <v>3.2160015295666322E-5</v>
      </c>
      <c r="AHS43" s="120">
        <v>3.2160015295666315E-5</v>
      </c>
      <c r="AHT43" s="120">
        <v>2.640244975757214E-5</v>
      </c>
      <c r="AHU43" s="120">
        <v>2.6402449757572133E-5</v>
      </c>
      <c r="AHV43" s="120">
        <v>2.1484352537992389E-5</v>
      </c>
      <c r="AHW43" s="120">
        <v>2.1484352537992406E-5</v>
      </c>
      <c r="AHX43" s="120">
        <v>1.7316912262453795E-5</v>
      </c>
      <c r="AHY43" s="120">
        <v>1.7316912262453805E-5</v>
      </c>
      <c r="AHZ43" s="120">
        <v>1.3815919196387045E-5</v>
      </c>
      <c r="AIA43" s="120">
        <v>1.3815919196387047E-5</v>
      </c>
      <c r="AIB43" s="120">
        <v>1.0902049191089251E-5</v>
      </c>
      <c r="AIC43" s="120">
        <v>1.0902049191089246E-5</v>
      </c>
      <c r="AID43" s="120">
        <v>8.5011076136903168E-6</v>
      </c>
      <c r="AIE43" s="120">
        <v>8.5011076136903151E-6</v>
      </c>
      <c r="AIF43" s="120">
        <v>6.5442273311708128E-6</v>
      </c>
      <c r="AIG43" s="120">
        <v>6.5442273311708145E-6</v>
      </c>
      <c r="AIH43" s="120">
        <v>4.9680151419129722E-6</v>
      </c>
      <c r="AII43" s="120">
        <v>4.9680151419129688E-6</v>
      </c>
      <c r="AIJ43" s="120">
        <v>3.7146415938284181E-6</v>
      </c>
      <c r="AIK43" s="120">
        <v>3.7146415938284164E-6</v>
      </c>
      <c r="AIL43" s="120">
        <v>2.7318699228822619E-6</v>
      </c>
      <c r="AIM43" s="120">
        <v>2.7318699228822649E-6</v>
      </c>
      <c r="AIN43" s="120">
        <v>1.973020911139033E-6</v>
      </c>
      <c r="AIO43" s="120">
        <v>1.973020911139033E-6</v>
      </c>
      <c r="AIP43" s="120">
        <v>1.3968718113140028E-6</v>
      </c>
      <c r="AIQ43" s="120">
        <v>1.3968718113140021E-6</v>
      </c>
      <c r="AIR43" s="120">
        <v>9.6748911376018862E-7</v>
      </c>
      <c r="AIS43" s="120">
        <v>9.6748911376018947E-7</v>
      </c>
      <c r="AIT43" s="120">
        <v>6.5399682217332647E-7</v>
      </c>
      <c r="AIU43" s="120">
        <v>6.5399682217332647E-7</v>
      </c>
      <c r="AIV43" s="120">
        <v>4.3028401315359276E-7</v>
      </c>
      <c r="AIW43" s="120">
        <v>4.3028401315359281E-7</v>
      </c>
      <c r="AIX43" s="120">
        <v>2.7465771122682161E-7</v>
      </c>
      <c r="AIY43" s="120">
        <v>2.7465771122682161E-7</v>
      </c>
      <c r="AIZ43" s="120">
        <v>1.6944941229476382E-7</v>
      </c>
      <c r="AJA43" s="120">
        <v>1.6944941229476374E-7</v>
      </c>
      <c r="AJB43" s="120">
        <v>1.0058579844832592E-7</v>
      </c>
      <c r="AJC43" s="120">
        <v>1.0058579844832596E-7</v>
      </c>
      <c r="AJD43" s="120">
        <v>5.7136137330930654E-8</v>
      </c>
      <c r="AJE43" s="120">
        <v>5.7136137330930661E-8</v>
      </c>
      <c r="AJF43" s="120">
        <v>3.0850356094389033E-8</v>
      </c>
      <c r="AJG43" s="120">
        <v>3.085035609438902E-8</v>
      </c>
      <c r="AJH43" s="120">
        <v>1.5702617754687062E-8</v>
      </c>
      <c r="AJI43" s="120">
        <v>1.5702617754687065E-8</v>
      </c>
      <c r="AJJ43" s="120">
        <v>7.4552103102032419E-9</v>
      </c>
      <c r="AJK43" s="120">
        <v>7.4552103102032452E-9</v>
      </c>
      <c r="AJL43" s="120">
        <v>3.2565301566478419E-9</v>
      </c>
      <c r="AJM43" s="120">
        <v>3.2565301566478407E-9</v>
      </c>
      <c r="AJN43" s="120">
        <v>1.2848229147266466E-9</v>
      </c>
      <c r="AJO43" s="120">
        <v>1.2848229147266466E-9</v>
      </c>
      <c r="AJP43" s="120">
        <v>4.4617820549319731E-10</v>
      </c>
      <c r="AJQ43" s="120">
        <v>4.4617820549319731E-10</v>
      </c>
      <c r="AJR43" s="120">
        <v>1.3125855957696331E-10</v>
      </c>
      <c r="AJS43" s="120">
        <v>1.3125855957696331E-10</v>
      </c>
      <c r="AJT43" s="120">
        <v>3.0752289603697136E-11</v>
      </c>
      <c r="AJU43" s="120">
        <v>3.0752289603697136E-11</v>
      </c>
      <c r="AJV43" s="120">
        <v>5.1159076974727213E-12</v>
      </c>
      <c r="AJW43" s="120">
        <v>5.1159076974727213E-12</v>
      </c>
      <c r="AJX43" s="120">
        <v>4.5474735088646412E-13</v>
      </c>
      <c r="AJY43" s="120" t="s">
        <v>105</v>
      </c>
      <c r="AJZ43" s="120" t="s">
        <v>105</v>
      </c>
      <c r="AKA43" s="120" t="s">
        <v>105</v>
      </c>
      <c r="AKB43" s="120" t="s">
        <v>105</v>
      </c>
      <c r="AKC43" s="120" t="s">
        <v>105</v>
      </c>
      <c r="AKD43" s="120" t="s">
        <v>105</v>
      </c>
      <c r="AKE43" s="120" t="s">
        <v>105</v>
      </c>
      <c r="AKF43" s="120" t="s">
        <v>105</v>
      </c>
      <c r="AKG43" s="120" t="s">
        <v>105</v>
      </c>
      <c r="AKH43" s="120" t="s">
        <v>105</v>
      </c>
      <c r="AKI43" s="120" t="s">
        <v>105</v>
      </c>
      <c r="AKJ43" s="120" t="s">
        <v>105</v>
      </c>
      <c r="AKK43" s="120" t="s">
        <v>105</v>
      </c>
      <c r="AKL43" s="120" t="s">
        <v>105</v>
      </c>
      <c r="AKM43" s="120" t="s">
        <v>105</v>
      </c>
      <c r="AKN43" s="120" t="s">
        <v>105</v>
      </c>
      <c r="AKO43" s="120" t="s">
        <v>105</v>
      </c>
      <c r="AKP43" s="120" t="s">
        <v>105</v>
      </c>
      <c r="AKQ43" s="120" t="s">
        <v>105</v>
      </c>
      <c r="AKR43" s="120" t="s">
        <v>105</v>
      </c>
      <c r="AKS43" s="120" t="s">
        <v>105</v>
      </c>
      <c r="AKT43" s="120" t="s">
        <v>105</v>
      </c>
      <c r="AKU43" s="120" t="s">
        <v>105</v>
      </c>
      <c r="AKV43" s="120" t="s">
        <v>105</v>
      </c>
      <c r="AKW43" s="120" t="s">
        <v>105</v>
      </c>
      <c r="AKX43" s="120" t="s">
        <v>105</v>
      </c>
      <c r="AKY43" s="120" t="s">
        <v>105</v>
      </c>
      <c r="AKZ43" s="120" t="s">
        <v>105</v>
      </c>
      <c r="ALA43" s="120" t="s">
        <v>105</v>
      </c>
      <c r="ALB43" s="120" t="s">
        <v>105</v>
      </c>
      <c r="ALC43" s="120" t="s">
        <v>105</v>
      </c>
      <c r="ALD43" s="120" t="s">
        <v>105</v>
      </c>
      <c r="ALE43" s="120" t="s">
        <v>105</v>
      </c>
      <c r="ALF43" s="120" t="s">
        <v>105</v>
      </c>
      <c r="ALG43" s="120" t="s">
        <v>105</v>
      </c>
      <c r="ALH43" s="120" t="s">
        <v>105</v>
      </c>
      <c r="ALI43" s="120" t="s">
        <v>105</v>
      </c>
      <c r="ALJ43" s="120" t="s">
        <v>105</v>
      </c>
      <c r="ALK43" s="120" t="s">
        <v>105</v>
      </c>
      <c r="ALL43" s="120" t="s">
        <v>105</v>
      </c>
      <c r="ALM43" s="120" t="s">
        <v>105</v>
      </c>
      <c r="ALN43" s="120"/>
    </row>
    <row r="44" spans="1:1002" hidden="1">
      <c r="A44" s="119">
        <v>43</v>
      </c>
      <c r="B44" s="120">
        <v>0.18431345371347096</v>
      </c>
      <c r="C44" s="120">
        <v>0.18387461646855124</v>
      </c>
      <c r="D44" s="120">
        <v>0.18387471245226192</v>
      </c>
      <c r="E44" s="120">
        <v>0.18343533205380777</v>
      </c>
      <c r="F44" s="120">
        <v>0.18343542629824633</v>
      </c>
      <c r="G44" s="120">
        <v>0.18299550254369037</v>
      </c>
      <c r="H44" s="120">
        <v>0.18299559507293348</v>
      </c>
      <c r="I44" s="120">
        <v>0.18255512776881075</v>
      </c>
      <c r="J44" s="120">
        <v>0.18255521860672513</v>
      </c>
      <c r="K44" s="120">
        <v>0.1821142075688027</v>
      </c>
      <c r="L44" s="120">
        <v>0.18211429673904417</v>
      </c>
      <c r="M44" s="120">
        <v>0.18167274179245269</v>
      </c>
      <c r="N44" s="120">
        <v>0.18167282931846679</v>
      </c>
      <c r="O44" s="120">
        <v>0.18123073029783454</v>
      </c>
      <c r="P44" s="120">
        <v>0.18123081620285691</v>
      </c>
      <c r="Q44" s="120">
        <v>0.18078817295244373</v>
      </c>
      <c r="R44" s="120">
        <v>0.1807882572595004</v>
      </c>
      <c r="S44" s="120">
        <v>0.1803450696333346</v>
      </c>
      <c r="T44" s="120">
        <v>0.18034515236524251</v>
      </c>
      <c r="U44" s="120">
        <v>0.17990142022725902</v>
      </c>
      <c r="V44" s="120">
        <v>0.17990150140662675</v>
      </c>
      <c r="W44" s="120">
        <v>0.17945722463080738</v>
      </c>
      <c r="X44" s="120">
        <v>0.17945730428003406</v>
      </c>
      <c r="Y44" s="120">
        <v>0.17901248275054843</v>
      </c>
      <c r="Z44" s="120">
        <v>0.17901256089182602</v>
      </c>
      <c r="AA44" s="120">
        <v>0.17856719450317551</v>
      </c>
      <c r="AB44" s="120">
        <v>0.17856727115848764</v>
      </c>
      <c r="AC44" s="120">
        <v>0.17812135981565011</v>
      </c>
      <c r="AD44" s="120">
        <v>0.1781214350067738</v>
      </c>
      <c r="AE44" s="120">
        <v>0.17767497862535078</v>
      </c>
      <c r="AF44" s="120">
        <v>0.17767505237385575</v>
      </c>
      <c r="AG44" s="120">
        <v>0.17722805088022131</v>
      </c>
      <c r="AH44" s="120">
        <v>0.17722812320747133</v>
      </c>
      <c r="AI44" s="120">
        <v>0.17678057653892207</v>
      </c>
      <c r="AJ44" s="120">
        <v>0.17678064746607433</v>
      </c>
      <c r="AK44" s="120">
        <v>0.17633255557098207</v>
      </c>
      <c r="AL44" s="120">
        <v>0.17633262511898856</v>
      </c>
      <c r="AM44" s="120">
        <v>0.17588398795695459</v>
      </c>
      <c r="AN44" s="120">
        <v>0.17588405614656333</v>
      </c>
      <c r="AO44" s="120">
        <v>0.17543487368857416</v>
      </c>
      <c r="AP44" s="120">
        <v>0.17543494054032746</v>
      </c>
      <c r="AQ44" s="120">
        <v>0.17498521276891421</v>
      </c>
      <c r="AR44" s="120">
        <v>0.17498527830315133</v>
      </c>
      <c r="AS44" s="120">
        <v>0.17453500521254697</v>
      </c>
      <c r="AT44" s="120">
        <v>0.17453506944940364</v>
      </c>
      <c r="AU44" s="120">
        <v>0.17408425104570854</v>
      </c>
      <c r="AV44" s="120">
        <v>0.17408431400511712</v>
      </c>
      <c r="AW44" s="120">
        <v>0.17363295030646025</v>
      </c>
      <c r="AX44" s="120">
        <v>0.17363301200815129</v>
      </c>
      <c r="AY44" s="120">
        <v>0.17318110304485718</v>
      </c>
      <c r="AZ44" s="120">
        <v>0.17318116350836016</v>
      </c>
      <c r="BA44" s="120">
        <v>0.17272870932311701</v>
      </c>
      <c r="BB44" s="120">
        <v>0.17272876856775915</v>
      </c>
      <c r="BC44" s="120">
        <v>0.17227576921578819</v>
      </c>
      <c r="BD44" s="120">
        <v>0.17227582726069757</v>
      </c>
      <c r="BE44" s="120">
        <v>0.17182228280992626</v>
      </c>
      <c r="BF44" s="120">
        <v>0.17182233967402996</v>
      </c>
      <c r="BG44" s="120">
        <v>0.1713682502052658</v>
      </c>
      <c r="BH44" s="120">
        <v>0.17136830590729232</v>
      </c>
      <c r="BI44" s="120">
        <v>0.17091367151439874</v>
      </c>
      <c r="BJ44" s="120">
        <v>0.17091372607287783</v>
      </c>
      <c r="BK44" s="120">
        <v>0.17045854686295342</v>
      </c>
      <c r="BL44" s="120">
        <v>0.1704586002962174</v>
      </c>
      <c r="BM44" s="120">
        <v>0.17000287638977654</v>
      </c>
      <c r="BN44" s="120">
        <v>0.17000292871595971</v>
      </c>
      <c r="BO44" s="120">
        <v>0.16954666024711518</v>
      </c>
      <c r="BP44" s="120">
        <v>0.16954671148415634</v>
      </c>
      <c r="BQ44" s="120">
        <v>0.16908989860080489</v>
      </c>
      <c r="BR44" s="120">
        <v>0.1690899487664462</v>
      </c>
      <c r="BS44" s="120">
        <v>0.16863259163045655</v>
      </c>
      <c r="BT44" s="120">
        <v>0.16863264074224563</v>
      </c>
      <c r="BU44" s="120">
        <v>0.16817473952964701</v>
      </c>
      <c r="BV44" s="120">
        <v>0.16817478760493665</v>
      </c>
      <c r="BW44" s="120">
        <v>0.16771634250611284</v>
      </c>
      <c r="BX44" s="120">
        <v>0.16771638956206261</v>
      </c>
      <c r="BY44" s="120">
        <v>0.16725740078194429</v>
      </c>
      <c r="BZ44" s="120">
        <v>0.16725744683552066</v>
      </c>
      <c r="CA44" s="120">
        <v>0.16679791459378321</v>
      </c>
      <c r="CB44" s="120">
        <v>0.16679795966176089</v>
      </c>
      <c r="CC44" s="120">
        <v>0.16633788419302528</v>
      </c>
      <c r="CD44" s="120">
        <v>0.16633792829198735</v>
      </c>
      <c r="CE44" s="120">
        <v>0.16587730984601895</v>
      </c>
      <c r="CF44" s="120">
        <v>0.16587735299235823</v>
      </c>
      <c r="CG44" s="120">
        <v>0.16541619183427356</v>
      </c>
      <c r="CH44" s="120">
        <v>0.16541623404419337</v>
      </c>
      <c r="CI44" s="120">
        <v>0.16495453045466565</v>
      </c>
      <c r="CJ44" s="120">
        <v>0.1649545717441801</v>
      </c>
      <c r="CK44" s="120">
        <v>0.16449232601964872</v>
      </c>
      <c r="CL44" s="120">
        <v>0.16449236640458395</v>
      </c>
      <c r="CM44" s="120">
        <v>0.16402957885746672</v>
      </c>
      <c r="CN44" s="120">
        <v>0.16402961835346205</v>
      </c>
      <c r="CO44" s="120">
        <v>0.16356628931236919</v>
      </c>
      <c r="CP44" s="120">
        <v>0.1635663279348778</v>
      </c>
      <c r="CQ44" s="120">
        <v>0.1631024577448294</v>
      </c>
      <c r="CR44" s="120">
        <v>0.16310249550911815</v>
      </c>
      <c r="CS44" s="120">
        <v>0.16263808453176412</v>
      </c>
      <c r="CT44" s="120">
        <v>0.16263812145291637</v>
      </c>
      <c r="CU44" s="120">
        <v>0.16217317006675883</v>
      </c>
      <c r="CV44" s="120">
        <v>0.16217320615967337</v>
      </c>
      <c r="CW44" s="120">
        <v>0.16170771476029153</v>
      </c>
      <c r="CX44" s="120">
        <v>0.16170775003968541</v>
      </c>
      <c r="CY44" s="120">
        <v>0.16124171903996365</v>
      </c>
      <c r="CZ44" s="120">
        <v>0.16124175352037179</v>
      </c>
      <c r="DA44" s="120">
        <v>0.16077518335073124</v>
      </c>
      <c r="DB44" s="120">
        <v>0.16077521704650699</v>
      </c>
      <c r="DC44" s="120">
        <v>0.16030810815513857</v>
      </c>
      <c r="DD44" s="120">
        <v>0.16030814108045632</v>
      </c>
      <c r="DE44" s="120">
        <v>0.15984049393355731</v>
      </c>
      <c r="DF44" s="120">
        <v>0.15984052610241206</v>
      </c>
      <c r="DG44" s="120">
        <v>0.15937234118442514</v>
      </c>
      <c r="DH44" s="120">
        <v>0.15937237261063394</v>
      </c>
      <c r="DI44" s="120">
        <v>0.15890365042449059</v>
      </c>
      <c r="DJ44" s="120">
        <v>0.15890368112169354</v>
      </c>
      <c r="DK44" s="120">
        <v>0.1584344221890589</v>
      </c>
      <c r="DL44" s="120">
        <v>0.15843445217072027</v>
      </c>
      <c r="DM44" s="120">
        <v>0.15796465703224119</v>
      </c>
      <c r="DN44" s="120">
        <v>0.15796468631165003</v>
      </c>
      <c r="DO44" s="120">
        <v>0.15749435552720664</v>
      </c>
      <c r="DP44" s="120">
        <v>0.15749438411747821</v>
      </c>
      <c r="DQ44" s="120">
        <v>0.15702351826643918</v>
      </c>
      <c r="DR44" s="120">
        <v>0.15702354618051581</v>
      </c>
      <c r="DS44" s="120">
        <v>0.15655214586199562</v>
      </c>
      <c r="DT44" s="120">
        <v>0.15655217311264741</v>
      </c>
      <c r="DU44" s="120">
        <v>0.15608023894576667</v>
      </c>
      <c r="DV44" s="120">
        <v>0.15608026554559265</v>
      </c>
      <c r="DW44" s="120">
        <v>0.15560779816974302</v>
      </c>
      <c r="DX44" s="120">
        <v>0.15560782413117358</v>
      </c>
      <c r="DY44" s="120">
        <v>0.15513482420628413</v>
      </c>
      <c r="DZ44" s="120">
        <v>0.15513484954157983</v>
      </c>
      <c r="EA44" s="120">
        <v>0.15466131774838907</v>
      </c>
      <c r="EB44" s="120">
        <v>0.15466134246964269</v>
      </c>
      <c r="EC44" s="120">
        <v>0.1541872795099711</v>
      </c>
      <c r="ED44" s="120">
        <v>0.15418730362910957</v>
      </c>
      <c r="EE44" s="120">
        <v>0.15371271022613756</v>
      </c>
      <c r="EF44" s="120">
        <v>0.15371273375492192</v>
      </c>
      <c r="EG44" s="120">
        <v>0.15323761065347039</v>
      </c>
      <c r="EH44" s="120">
        <v>0.15323763360349738</v>
      </c>
      <c r="EI44" s="120">
        <v>0.15276198157031232</v>
      </c>
      <c r="EJ44" s="120">
        <v>0.15276200395301531</v>
      </c>
      <c r="EK44" s="120">
        <v>0.15228582377705502</v>
      </c>
      <c r="EL44" s="120">
        <v>0.15228584560370523</v>
      </c>
      <c r="EM44" s="120">
        <v>0.15180913809643162</v>
      </c>
      <c r="EN44" s="120">
        <v>0.15180915937813977</v>
      </c>
      <c r="EO44" s="120">
        <v>0.15133192537381293</v>
      </c>
      <c r="EP44" s="120">
        <v>0.15133194612152895</v>
      </c>
      <c r="EQ44" s="120">
        <v>0.15085418647750706</v>
      </c>
      <c r="ER44" s="120">
        <v>0.15085420670202249</v>
      </c>
      <c r="ES44" s="120">
        <v>0.15037592229906152</v>
      </c>
      <c r="ET44" s="120">
        <v>0.15037594201101084</v>
      </c>
      <c r="EU44" s="120">
        <v>0.14989713375357222</v>
      </c>
      <c r="EV44" s="120">
        <v>0.14989715296343309</v>
      </c>
      <c r="EW44" s="120">
        <v>0.14941782177999266</v>
      </c>
      <c r="EX44" s="120">
        <v>0.14941784049808748</v>
      </c>
      <c r="EY44" s="120">
        <v>0.14893798734144906</v>
      </c>
      <c r="EZ44" s="120">
        <v>0.1489380055779462</v>
      </c>
      <c r="FA44" s="120">
        <v>0.14845763142555893</v>
      </c>
      <c r="FB44" s="120">
        <v>0.14845764919047386</v>
      </c>
      <c r="FC44" s="120">
        <v>0.14797675504475313</v>
      </c>
      <c r="FD44" s="120">
        <v>0.1479767723479499</v>
      </c>
      <c r="FE44" s="120">
        <v>0.1474953592366022</v>
      </c>
      <c r="FF44" s="120">
        <v>0.1474953760877942</v>
      </c>
      <c r="FG44" s="120">
        <v>0.14701344506414757</v>
      </c>
      <c r="FH44" s="120">
        <v>0.14701346147289895</v>
      </c>
      <c r="FI44" s="120">
        <v>0.1465310136162343</v>
      </c>
      <c r="FJ44" s="120">
        <v>0.14653102959196118</v>
      </c>
      <c r="FK44" s="120">
        <v>0.14604806600785136</v>
      </c>
      <c r="FL44" s="120">
        <v>0.14604808155982299</v>
      </c>
      <c r="FM44" s="120">
        <v>0.14556460338047253</v>
      </c>
      <c r="FN44" s="120">
        <v>0.14556461851781305</v>
      </c>
      <c r="FO44" s="120">
        <v>0.14508062690240564</v>
      </c>
      <c r="FP44" s="120">
        <v>0.14508064163409382</v>
      </c>
      <c r="FQ44" s="120">
        <v>0.14459613776914043</v>
      </c>
      <c r="FR44" s="120">
        <v>0.14459615210401258</v>
      </c>
      <c r="FS44" s="120">
        <v>0.14411113720370727</v>
      </c>
      <c r="FT44" s="120">
        <v>0.14411115115045797</v>
      </c>
      <c r="FU44" s="120">
        <v>0.14362562645703447</v>
      </c>
      <c r="FV44" s="120">
        <v>0.1436256400242174</v>
      </c>
      <c r="FW44" s="120">
        <v>0.14313960680831431</v>
      </c>
      <c r="FX44" s="120">
        <v>0.14313962000434396</v>
      </c>
      <c r="FY44" s="120">
        <v>0.14265307956537032</v>
      </c>
      <c r="FZ44" s="120">
        <v>0.14265309239852311</v>
      </c>
      <c r="GA44" s="120">
        <v>0.1421660460650318</v>
      </c>
      <c r="GB44" s="120">
        <v>0.14216605854344694</v>
      </c>
      <c r="GC44" s="120">
        <v>0.14167850767351015</v>
      </c>
      <c r="GD44" s="120">
        <v>0.14167851980519144</v>
      </c>
      <c r="GE44" s="120">
        <v>0.14119046578678196</v>
      </c>
      <c r="GF44" s="120">
        <v>0.1411904775795994</v>
      </c>
      <c r="GG44" s="120">
        <v>0.14070192183097685</v>
      </c>
      <c r="GH44" s="120">
        <v>0.14070193329266681</v>
      </c>
      <c r="GI44" s="120">
        <v>0.14021287726276854</v>
      </c>
      <c r="GJ44" s="120">
        <v>0.14021288840093585</v>
      </c>
      <c r="GK44" s="120">
        <v>0.13972333356977096</v>
      </c>
      <c r="GL44" s="120">
        <v>0.13972334439189074</v>
      </c>
      <c r="GM44" s="120">
        <v>0.13923329227094114</v>
      </c>
      <c r="GN44" s="120">
        <v>0.13923330278435814</v>
      </c>
      <c r="GO44" s="120">
        <v>0.13874275491698446</v>
      </c>
      <c r="GP44" s="120">
        <v>0.13874276512891651</v>
      </c>
      <c r="GQ44" s="120">
        <v>0.13825172309076705</v>
      </c>
      <c r="GR44" s="120">
        <v>0.13825173300830451</v>
      </c>
      <c r="GS44" s="120">
        <v>0.13776019840773096</v>
      </c>
      <c r="GT44" s="120">
        <v>0.13776020803783989</v>
      </c>
      <c r="GU44" s="120">
        <v>0.13726818251631678</v>
      </c>
      <c r="GV44" s="120">
        <v>0.13726819186583863</v>
      </c>
      <c r="GW44" s="120">
        <v>0.13677567709839025</v>
      </c>
      <c r="GX44" s="120">
        <v>0.13677568617404434</v>
      </c>
      <c r="GY44" s="120">
        <v>0.1362826838696734</v>
      </c>
      <c r="GZ44" s="120">
        <v>0.13628269267805754</v>
      </c>
      <c r="HA44" s="120">
        <v>0.13578920458018276</v>
      </c>
      <c r="HB44" s="120">
        <v>0.13578921312777431</v>
      </c>
      <c r="HC44" s="120">
        <v>0.1352952410146713</v>
      </c>
      <c r="HD44" s="120">
        <v>0.13529524930782932</v>
      </c>
      <c r="HE44" s="120">
        <v>0.13480079499307657</v>
      </c>
      <c r="HF44" s="120">
        <v>0.13480080303804234</v>
      </c>
      <c r="HG44" s="120">
        <v>0.13430586837097366</v>
      </c>
      <c r="HH44" s="120">
        <v>0.13430587617387277</v>
      </c>
      <c r="HI44" s="120">
        <v>0.13381046304003497</v>
      </c>
      <c r="HJ44" s="120">
        <v>0.13381047060687837</v>
      </c>
      <c r="HK44" s="120">
        <v>0.13331458092849485</v>
      </c>
      <c r="HL44" s="120">
        <v>0.13331458826517936</v>
      </c>
      <c r="HM44" s="120">
        <v>0.13281822400161836</v>
      </c>
      <c r="HN44" s="120">
        <v>0.13281823111392885</v>
      </c>
      <c r="HO44" s="120">
        <v>0.13232139426217934</v>
      </c>
      <c r="HP44" s="120">
        <v>0.1323214011557898</v>
      </c>
      <c r="HQ44" s="120">
        <v>0.13182409375094026</v>
      </c>
      <c r="HR44" s="120">
        <v>0.13182410043141549</v>
      </c>
      <c r="HS44" s="120">
        <v>0.13132632454714141</v>
      </c>
      <c r="HT44" s="120">
        <v>0.13132633101993774</v>
      </c>
      <c r="HU44" s="120">
        <v>0.13082808876899338</v>
      </c>
      <c r="HV44" s="120">
        <v>0.1308280950394603</v>
      </c>
      <c r="HW44" s="120">
        <v>0.13032938857417789</v>
      </c>
      <c r="HX44" s="120">
        <v>0.13032939464755874</v>
      </c>
      <c r="HY44" s="120">
        <v>0.12983022616035203</v>
      </c>
      <c r="HZ44" s="120">
        <v>0.12983023204178648</v>
      </c>
      <c r="IA44" s="120">
        <v>0.12933060376566108</v>
      </c>
      <c r="IB44" s="120">
        <v>0.12933060946018549</v>
      </c>
      <c r="IC44" s="120">
        <v>0.12883052366925646</v>
      </c>
      <c r="ID44" s="120">
        <v>0.12883052918180546</v>
      </c>
      <c r="IE44" s="120">
        <v>0.12832998819181951</v>
      </c>
      <c r="IF44" s="120">
        <v>0.12832999352722782</v>
      </c>
      <c r="IG44" s="120">
        <v>0.12782899969609346</v>
      </c>
      <c r="IH44" s="120">
        <v>0.12782900485909607</v>
      </c>
      <c r="II44" s="120">
        <v>0.12732756058741918</v>
      </c>
      <c r="IJ44" s="120">
        <v>0.1273275655826539</v>
      </c>
      <c r="IK44" s="120">
        <v>0.12682567331428002</v>
      </c>
      <c r="IL44" s="120">
        <v>0.12682567814628776</v>
      </c>
      <c r="IM44" s="120">
        <v>0.12632334036885148</v>
      </c>
      <c r="IN44" s="120">
        <v>0.12632334504207784</v>
      </c>
      <c r="IO44" s="120">
        <v>0.12582056428755825</v>
      </c>
      <c r="IP44" s="120">
        <v>0.12582056880635548</v>
      </c>
      <c r="IQ44" s="120">
        <v>0.12531734765163829</v>
      </c>
      <c r="IR44" s="120">
        <v>0.12531735202026559</v>
      </c>
      <c r="IS44" s="120">
        <v>0.12481369308771294</v>
      </c>
      <c r="IT44" s="120">
        <v>0.12481369731033815</v>
      </c>
      <c r="IU44" s="120">
        <v>0.12430960326836452</v>
      </c>
      <c r="IV44" s="120">
        <v>0.1243096073490657</v>
      </c>
      <c r="IW44" s="120">
        <v>0.1238050809127209</v>
      </c>
      <c r="IX44" s="120">
        <v>0.12380508485548725</v>
      </c>
      <c r="IY44" s="120">
        <v>0.12330012878704684</v>
      </c>
      <c r="IZ44" s="120">
        <v>0.12330013259578</v>
      </c>
      <c r="JA44" s="120">
        <v>0.12279474970534268</v>
      </c>
      <c r="JB44" s="120">
        <v>0.12279475338385808</v>
      </c>
      <c r="JC44" s="120">
        <v>0.12228894652994987</v>
      </c>
      <c r="JD44" s="120">
        <v>0.12228895008197803</v>
      </c>
      <c r="JE44" s="120">
        <v>0.12178272217216468</v>
      </c>
      <c r="JF44" s="120">
        <v>0.12178272560135245</v>
      </c>
      <c r="JG44" s="120">
        <v>0.1212760795928583</v>
      </c>
      <c r="JH44" s="120">
        <v>0.12127608290276998</v>
      </c>
      <c r="JI44" s="120">
        <v>0.12076902180310502</v>
      </c>
      <c r="JJ44" s="120">
        <v>0.1207690249972237</v>
      </c>
      <c r="JK44" s="120">
        <v>0.12026155186481768</v>
      </c>
      <c r="JL44" s="120">
        <v>0.12026155494654656</v>
      </c>
      <c r="JM44" s="120">
        <v>0.11975367289139074</v>
      </c>
      <c r="JN44" s="120">
        <v>0.11975367586405446</v>
      </c>
      <c r="JO44" s="120">
        <v>0.11924538804835166</v>
      </c>
      <c r="JP44" s="120">
        <v>0.11924539091519692</v>
      </c>
      <c r="JQ44" s="120">
        <v>0.11873670055401882</v>
      </c>
      <c r="JR44" s="120">
        <v>0.11873670331821667</v>
      </c>
      <c r="JS44" s="120">
        <v>0.11822761368016904</v>
      </c>
      <c r="JT44" s="120">
        <v>0.11822761634481475</v>
      </c>
      <c r="JU44" s="120">
        <v>0.11771813075271105</v>
      </c>
      <c r="JV44" s="120">
        <v>0.11771813332082678</v>
      </c>
      <c r="JW44" s="120">
        <v>0.11720825515236902</v>
      </c>
      <c r="JX44" s="120">
        <v>0.11720825762690394</v>
      </c>
      <c r="JY44" s="120">
        <v>0.11669799031537312</v>
      </c>
      <c r="JZ44" s="120">
        <v>0.11669799269920494</v>
      </c>
      <c r="KA44" s="120">
        <v>0.11618733973415785</v>
      </c>
      <c r="KB44" s="120">
        <v>0.1161873420300943</v>
      </c>
      <c r="KC44" s="120">
        <v>0.11567630695807073</v>
      </c>
      <c r="KD44" s="120">
        <v>0.11567630916885026</v>
      </c>
      <c r="KE44" s="120">
        <v>0.11516489559408644</v>
      </c>
      <c r="KF44" s="120">
        <v>0.11516489772237948</v>
      </c>
      <c r="KG44" s="120">
        <v>0.11465310930753196</v>
      </c>
      <c r="KH44" s="120">
        <v>0.11465311135594272</v>
      </c>
      <c r="KI44" s="120">
        <v>0.11414095182281965</v>
      </c>
      <c r="KJ44" s="120">
        <v>0.11414095379388645</v>
      </c>
      <c r="KK44" s="120">
        <v>0.11362842692418811</v>
      </c>
      <c r="KL44" s="120">
        <v>0.11362842882038508</v>
      </c>
      <c r="KM44" s="120">
        <v>0.11311553845645304</v>
      </c>
      <c r="KN44" s="120">
        <v>0.11311554028019062</v>
      </c>
      <c r="KO44" s="120">
        <v>0.11260229032576545</v>
      </c>
      <c r="KP44" s="120">
        <v>0.11260229207939278</v>
      </c>
      <c r="KQ44" s="120">
        <v>0.11208868650038116</v>
      </c>
      <c r="KR44" s="120">
        <v>0.11208868818618585</v>
      </c>
      <c r="KS44" s="120">
        <v>0.11157473101143707</v>
      </c>
      <c r="KT44" s="120">
        <v>0.11157473263164697</v>
      </c>
      <c r="KU44" s="120">
        <v>0.11106042795373734</v>
      </c>
      <c r="KV44" s="120">
        <v>0.11106042951052145</v>
      </c>
      <c r="KW44" s="120">
        <v>0.11054578148654944</v>
      </c>
      <c r="KX44" s="120">
        <v>0.11054578298201942</v>
      </c>
      <c r="KY44" s="120">
        <v>0.11003079583440883</v>
      </c>
      <c r="KZ44" s="120">
        <v>0.11003079727061943</v>
      </c>
      <c r="LA44" s="120">
        <v>0.10951547528793301</v>
      </c>
      <c r="LB44" s="120">
        <v>0.10951547666688377</v>
      </c>
      <c r="LC44" s="120">
        <v>0.10899982420464589</v>
      </c>
      <c r="LD44" s="120">
        <v>0.10899982552828173</v>
      </c>
      <c r="LE44" s="120">
        <v>0.10848384700981073</v>
      </c>
      <c r="LF44" s="120">
        <v>0.10848384828002341</v>
      </c>
      <c r="LG44" s="120">
        <v>0.10796754819727304</v>
      </c>
      <c r="LH44" s="120">
        <v>0.10796754941590185</v>
      </c>
      <c r="LI44" s="120">
        <v>0.10745093233031426</v>
      </c>
      <c r="LJ44" s="120">
        <v>0.10745093349914764</v>
      </c>
      <c r="LK44" s="120">
        <v>0.10693400404251402</v>
      </c>
      <c r="LL44" s="120">
        <v>0.10693400516328988</v>
      </c>
      <c r="LM44" s="120">
        <v>0.10641676803862304</v>
      </c>
      <c r="LN44" s="120">
        <v>0.10641676911303014</v>
      </c>
      <c r="LO44" s="120">
        <v>0.10589922909544597</v>
      </c>
      <c r="LP44" s="120">
        <v>0.10589923012512498</v>
      </c>
      <c r="LQ44" s="120">
        <v>0.10538139206273442</v>
      </c>
      <c r="LR44" s="120">
        <v>0.10538139304927885</v>
      </c>
      <c r="LS44" s="120">
        <v>0.1048632618640907</v>
      </c>
      <c r="LT44" s="120">
        <v>0.10486326280904765</v>
      </c>
      <c r="LU44" s="120">
        <v>0.10434484349788062</v>
      </c>
      <c r="LV44" s="120">
        <v>0.10434484440275245</v>
      </c>
      <c r="LW44" s="120">
        <v>0.1038261420381589</v>
      </c>
      <c r="LX44" s="120">
        <v>0.10382614290440328</v>
      </c>
      <c r="LY44" s="120">
        <v>0.10330716263560237</v>
      </c>
      <c r="LZ44" s="120">
        <v>0.10330716346463398</v>
      </c>
      <c r="MA44" s="120">
        <v>0.1027879105184567</v>
      </c>
      <c r="MB44" s="120">
        <v>0.10278791131164774</v>
      </c>
      <c r="MC44" s="120">
        <v>0.10226839099349141</v>
      </c>
      <c r="MD44" s="120">
        <v>0.10226839175217281</v>
      </c>
      <c r="ME44" s="120">
        <v>0.10174860944696743</v>
      </c>
      <c r="MF44" s="120">
        <v>0.10174861017242987</v>
      </c>
      <c r="MG44" s="120">
        <v>0.10122857134561504</v>
      </c>
      <c r="MH44" s="120">
        <v>0.10122857203910922</v>
      </c>
      <c r="MI44" s="120">
        <v>0.10070828223762221</v>
      </c>
      <c r="MJ44" s="120">
        <v>0.1007082829003603</v>
      </c>
      <c r="MK44" s="120">
        <v>0.10018774775363457</v>
      </c>
      <c r="ML44" s="120">
        <v>0.10018774838679126</v>
      </c>
      <c r="MM44" s="120">
        <v>9.9666973607767301E-2</v>
      </c>
      <c r="MN44" s="120">
        <v>9.9666974212480192E-2</v>
      </c>
      <c r="MO44" s="120">
        <v>9.9145965598626887E-2</v>
      </c>
      <c r="MP44" s="120">
        <v>9.9145966175997621E-2</v>
      </c>
      <c r="MQ44" s="120">
        <v>9.8624729610345324E-2</v>
      </c>
      <c r="MR44" s="120">
        <v>9.862473016144041E-2</v>
      </c>
      <c r="MS44" s="120">
        <v>9.8103271613625517E-2</v>
      </c>
      <c r="MT44" s="120">
        <v>9.8103272139477088E-2</v>
      </c>
      <c r="MU44" s="120">
        <v>9.7581597666797651E-2</v>
      </c>
      <c r="MV44" s="120">
        <v>9.7581598168404393E-2</v>
      </c>
      <c r="MW44" s="120">
        <v>9.7059713916888141E-2</v>
      </c>
      <c r="MX44" s="120">
        <v>9.7059714395216448E-2</v>
      </c>
      <c r="MY44" s="120">
        <v>9.6537626600700394E-2</v>
      </c>
      <c r="MZ44" s="120">
        <v>9.6537627056684228E-2</v>
      </c>
      <c r="NA44" s="120">
        <v>9.601534204590563E-2</v>
      </c>
      <c r="NB44" s="120">
        <v>9.6015342480448157E-2</v>
      </c>
      <c r="NC44" s="120">
        <v>9.5492866672147833E-2</v>
      </c>
      <c r="ND44" s="120">
        <v>9.5492867086122063E-2</v>
      </c>
      <c r="NE44" s="120">
        <v>9.4970206992159426E-2</v>
      </c>
      <c r="NF44" s="120">
        <v>9.4970207386408753E-2</v>
      </c>
      <c r="NG44" s="120">
        <v>9.4447369612889367E-2</v>
      </c>
      <c r="NH44" s="120">
        <v>9.4447369988228488E-2</v>
      </c>
      <c r="NI44" s="120">
        <v>9.3924361236643245E-2</v>
      </c>
      <c r="NJ44" s="120">
        <v>9.3924361593859029E-2</v>
      </c>
      <c r="NK44" s="120">
        <v>9.3401188662235693E-2</v>
      </c>
      <c r="NL44" s="120">
        <v>9.3401189002087617E-2</v>
      </c>
      <c r="NM44" s="120">
        <v>9.2877858786155065E-2</v>
      </c>
      <c r="NN44" s="120">
        <v>9.2877859109376321E-2</v>
      </c>
      <c r="NO44" s="120">
        <v>9.2354378603740642E-2</v>
      </c>
      <c r="NP44" s="120">
        <v>9.2354378911038273E-2</v>
      </c>
      <c r="NQ44" s="120">
        <v>9.1830755210371928E-2</v>
      </c>
      <c r="NR44" s="120">
        <v>9.1830755502427919E-2</v>
      </c>
      <c r="NS44" s="120">
        <v>9.1306995802670363E-2</v>
      </c>
      <c r="NT44" s="120">
        <v>9.1306996080142699E-2</v>
      </c>
      <c r="NU44" s="120">
        <v>9.0783107679714939E-2</v>
      </c>
      <c r="NV44" s="120">
        <v>9.078310794323749E-2</v>
      </c>
      <c r="NW44" s="120">
        <v>9.0259098244268213E-2</v>
      </c>
      <c r="NX44" s="120">
        <v>9.0259098494451906E-2</v>
      </c>
      <c r="NY44" s="120">
        <v>8.9734975004017087E-2</v>
      </c>
      <c r="NZ44" s="120">
        <v>8.9734975241450243E-2</v>
      </c>
      <c r="OA44" s="120">
        <v>8.921074557282492E-2</v>
      </c>
      <c r="OB44" s="120">
        <v>8.9210745798074531E-2</v>
      </c>
      <c r="OC44" s="120">
        <v>8.8686417671997517E-2</v>
      </c>
      <c r="OD44" s="120">
        <v>8.8686417885608826E-2</v>
      </c>
      <c r="OE44" s="120">
        <v>8.816199913156085E-2</v>
      </c>
      <c r="OF44" s="120">
        <v>8.8161999334059382E-2</v>
      </c>
      <c r="OG44" s="120">
        <v>8.7637497891553395E-2</v>
      </c>
      <c r="OH44" s="120">
        <v>8.7637498083443885E-2</v>
      </c>
      <c r="OI44" s="120">
        <v>8.7112922003329082E-2</v>
      </c>
      <c r="OJ44" s="120">
        <v>8.7112922185097558E-2</v>
      </c>
      <c r="OK44" s="120">
        <v>8.6588279630875828E-2</v>
      </c>
      <c r="OL44" s="120">
        <v>8.658827980298911E-2</v>
      </c>
      <c r="OM44" s="120">
        <v>8.606357905214454E-2</v>
      </c>
      <c r="ON44" s="120">
        <v>8.6063579215051658E-2</v>
      </c>
      <c r="OO44" s="120">
        <v>8.5538828660393806E-2</v>
      </c>
      <c r="OP44" s="120">
        <v>8.5538828814526027E-2</v>
      </c>
      <c r="OQ44" s="120">
        <v>8.501403696554552E-2</v>
      </c>
      <c r="OR44" s="120">
        <v>8.5014037111317137E-2</v>
      </c>
      <c r="OS44" s="120">
        <v>8.4489212595554877E-2</v>
      </c>
      <c r="OT44" s="120">
        <v>8.448921273336317E-2</v>
      </c>
      <c r="OU44" s="120">
        <v>8.3964364297792665E-2</v>
      </c>
      <c r="OV44" s="120">
        <v>8.3964364428019522E-2</v>
      </c>
      <c r="OW44" s="120">
        <v>8.3439500940441932E-2</v>
      </c>
      <c r="OX44" s="120">
        <v>8.3439501063453353E-2</v>
      </c>
      <c r="OY44" s="120">
        <v>8.2914631513906503E-2</v>
      </c>
      <c r="OZ44" s="120">
        <v>8.2914631630053859E-2</v>
      </c>
      <c r="PA44" s="120">
        <v>8.2389765132233714E-2</v>
      </c>
      <c r="PB44" s="120">
        <v>8.2389765241853735E-2</v>
      </c>
      <c r="PC44" s="120">
        <v>8.1864911034549848E-2</v>
      </c>
      <c r="PD44" s="120">
        <v>8.186491113796493E-2</v>
      </c>
      <c r="PE44" s="120">
        <v>8.1340078586508338E-2</v>
      </c>
      <c r="PF44" s="120">
        <v>8.1340078684027498E-2</v>
      </c>
      <c r="PG44" s="120">
        <v>8.0815277281751974E-2</v>
      </c>
      <c r="PH44" s="120">
        <v>8.0815277373671168E-2</v>
      </c>
      <c r="PI44" s="120">
        <v>8.029051674338783E-2</v>
      </c>
      <c r="PJ44" s="120">
        <v>8.029051682999061E-2</v>
      </c>
      <c r="PK44" s="120">
        <v>7.9765806725475522E-2</v>
      </c>
      <c r="PL44" s="120">
        <v>7.9765806807032699E-2</v>
      </c>
      <c r="PM44" s="120">
        <v>7.9241157114527894E-2</v>
      </c>
      <c r="PN44" s="120">
        <v>7.9241157191298817E-2</v>
      </c>
      <c r="PO44" s="120">
        <v>7.8716577931025447E-2</v>
      </c>
      <c r="PP44" s="120">
        <v>7.8716578003257889E-2</v>
      </c>
      <c r="PQ44" s="120">
        <v>7.8192079330943492E-2</v>
      </c>
      <c r="PR44" s="120">
        <v>7.8192079398874445E-2</v>
      </c>
      <c r="PS44" s="120">
        <v>7.7667671607292654E-2</v>
      </c>
      <c r="PT44" s="120">
        <v>7.7667671671148547E-2</v>
      </c>
      <c r="PU44" s="120">
        <v>7.7143365191670726E-2</v>
      </c>
      <c r="PV44" s="120">
        <v>7.7143365251667387E-2</v>
      </c>
      <c r="PW44" s="120">
        <v>7.6619170655829266E-2</v>
      </c>
      <c r="PX44" s="120">
        <v>7.6619170712173307E-2</v>
      </c>
      <c r="PY44" s="120">
        <v>7.6095098713252166E-2</v>
      </c>
      <c r="PZ44" s="120">
        <v>7.6095098766140248E-2</v>
      </c>
      <c r="QA44" s="120">
        <v>7.5571160220745462E-2</v>
      </c>
      <c r="QB44" s="120">
        <v>7.5571160270365589E-2</v>
      </c>
      <c r="QC44" s="120">
        <v>7.5047366180042763E-2</v>
      </c>
      <c r="QD44" s="120">
        <v>7.5047366226573486E-2</v>
      </c>
      <c r="QE44" s="120">
        <v>7.4523727739418635E-2</v>
      </c>
      <c r="QF44" s="120">
        <v>7.4523727783030666E-2</v>
      </c>
      <c r="QG44" s="120">
        <v>7.4000256195318942E-2</v>
      </c>
      <c r="QH44" s="120">
        <v>7.4000256236174608E-2</v>
      </c>
      <c r="QI44" s="120">
        <v>7.3476962993999487E-2</v>
      </c>
      <c r="QJ44" s="120">
        <v>7.3476963032253761E-2</v>
      </c>
      <c r="QK44" s="120">
        <v>7.2953859733179E-2</v>
      </c>
      <c r="QL44" s="120">
        <v>7.2953859768978641E-2</v>
      </c>
      <c r="QM44" s="120">
        <v>7.2430958163702666E-2</v>
      </c>
      <c r="QN44" s="120">
        <v>7.2430958197187784E-2</v>
      </c>
      <c r="QO44" s="120">
        <v>7.1908270191217483E-2</v>
      </c>
      <c r="QP44" s="120">
        <v>7.190827022252122E-2</v>
      </c>
      <c r="QQ44" s="120">
        <v>7.1385807877859433E-2</v>
      </c>
      <c r="QR44" s="120">
        <v>7.1385807907108023E-2</v>
      </c>
      <c r="QS44" s="120">
        <v>7.0863583443951272E-2</v>
      </c>
      <c r="QT44" s="120">
        <v>7.0863583471264771E-2</v>
      </c>
      <c r="QU44" s="120">
        <v>7.0341609269711475E-2</v>
      </c>
      <c r="QV44" s="120">
        <v>7.0341609295204374E-2</v>
      </c>
      <c r="QW44" s="120">
        <v>6.9819897896974611E-2</v>
      </c>
      <c r="QX44" s="120">
        <v>6.9819897920754798E-2</v>
      </c>
      <c r="QY44" s="120">
        <v>6.9298462030920729E-2</v>
      </c>
      <c r="QZ44" s="120">
        <v>6.9298462053090704E-2</v>
      </c>
      <c r="RA44" s="120">
        <v>6.8777314541815918E-2</v>
      </c>
      <c r="RB44" s="120">
        <v>6.8777314562473213E-2</v>
      </c>
      <c r="RC44" s="120">
        <v>6.8256468466763087E-2</v>
      </c>
      <c r="RD44" s="120">
        <v>6.8256468485999505E-2</v>
      </c>
      <c r="RE44" s="120">
        <v>6.7735937011460814E-2</v>
      </c>
      <c r="RF44" s="120">
        <v>6.7735937029363952E-2</v>
      </c>
      <c r="RG44" s="120">
        <v>6.7215733551973689E-2</v>
      </c>
      <c r="RH44" s="120">
        <v>6.7215733568625882E-2</v>
      </c>
      <c r="RI44" s="120">
        <v>6.6695871636509085E-2</v>
      </c>
      <c r="RJ44" s="120">
        <v>6.6695871651988814E-2</v>
      </c>
      <c r="RK44" s="120">
        <v>6.6176364987204694E-2</v>
      </c>
      <c r="RL44" s="120">
        <v>6.617636500158576E-2</v>
      </c>
      <c r="RM44" s="120">
        <v>6.565722750192228E-2</v>
      </c>
      <c r="RN44" s="120">
        <v>6.5657227515274474E-2</v>
      </c>
      <c r="RO44" s="120">
        <v>6.5138473256050877E-2</v>
      </c>
      <c r="RP44" s="120">
        <v>6.5138473268439953E-2</v>
      </c>
      <c r="RQ44" s="120">
        <v>6.4620116504315303E-2</v>
      </c>
      <c r="RR44" s="120">
        <v>6.4620116515803683E-2</v>
      </c>
      <c r="RS44" s="120">
        <v>6.4102171682593995E-2</v>
      </c>
      <c r="RT44" s="120">
        <v>6.4102171693240367E-2</v>
      </c>
      <c r="RU44" s="120">
        <v>6.3584653409740219E-2</v>
      </c>
      <c r="RV44" s="120">
        <v>6.3584653419599901E-2</v>
      </c>
      <c r="RW44" s="120">
        <v>6.3067576489411692E-2</v>
      </c>
      <c r="RX44" s="120">
        <v>6.3067576498537073E-2</v>
      </c>
      <c r="RY44" s="120">
        <v>6.2550955911904182E-2</v>
      </c>
      <c r="RZ44" s="120">
        <v>6.2550955920344237E-2</v>
      </c>
      <c r="SA44" s="120">
        <v>6.2034806855989215E-2</v>
      </c>
      <c r="SB44" s="120">
        <v>6.2034806863790329E-2</v>
      </c>
      <c r="SC44" s="120">
        <v>6.1519144690757498E-2</v>
      </c>
      <c r="SD44" s="120">
        <v>6.1519144697963074E-2</v>
      </c>
      <c r="SE44" s="120">
        <v>6.1003984977464114E-2</v>
      </c>
      <c r="SF44" s="120">
        <v>6.1003984984115078E-2</v>
      </c>
      <c r="SG44" s="120">
        <v>6.0489343471377535E-2</v>
      </c>
      <c r="SH44" s="120">
        <v>6.0489343477512419E-2</v>
      </c>
      <c r="SI44" s="120">
        <v>5.9975236123630364E-2</v>
      </c>
      <c r="SJ44" s="120">
        <v>5.997523612928507E-2</v>
      </c>
      <c r="SK44" s="120">
        <v>5.9461679083071158E-2</v>
      </c>
      <c r="SL44" s="120">
        <v>5.9461679088279713E-2</v>
      </c>
      <c r="SM44" s="120">
        <v>5.8948688698117264E-2</v>
      </c>
      <c r="SN44" s="120">
        <v>5.8948688702911471E-2</v>
      </c>
      <c r="SO44" s="120">
        <v>5.8436281518607011E-2</v>
      </c>
      <c r="SP44" s="120">
        <v>5.8436281523016484E-2</v>
      </c>
      <c r="SQ44" s="120">
        <v>5.7924474297650824E-2</v>
      </c>
      <c r="SR44" s="120">
        <v>5.7924474301703409E-2</v>
      </c>
      <c r="SS44" s="120">
        <v>5.7413283993480488E-2</v>
      </c>
      <c r="ST44" s="120">
        <v>5.7413283997202379E-2</v>
      </c>
      <c r="SU44" s="120">
        <v>5.6902727771295354E-2</v>
      </c>
      <c r="SV44" s="120">
        <v>5.6902727774710921E-2</v>
      </c>
      <c r="SW44" s="120">
        <v>5.6392823005104925E-2</v>
      </c>
      <c r="SX44" s="120">
        <v>5.6392823008236899E-2</v>
      </c>
      <c r="SY44" s="120">
        <v>5.5883587279565751E-2</v>
      </c>
      <c r="SZ44" s="120">
        <v>5.5883587282435573E-2</v>
      </c>
      <c r="TA44" s="120">
        <v>5.5375038391813215E-2</v>
      </c>
      <c r="TB44" s="120">
        <v>5.5375038394440669E-2</v>
      </c>
      <c r="TC44" s="120">
        <v>5.4867194353285541E-2</v>
      </c>
      <c r="TD44" s="120">
        <v>5.486719435568925E-2</v>
      </c>
      <c r="TE44" s="120">
        <v>5.4360073391540017E-2</v>
      </c>
      <c r="TF44" s="120">
        <v>5.4360073393737163E-2</v>
      </c>
      <c r="TG44" s="120">
        <v>5.3853693952058947E-2</v>
      </c>
      <c r="TH44" s="120">
        <v>5.3853693954065633E-2</v>
      </c>
      <c r="TI44" s="120">
        <v>5.3348074700045871E-2</v>
      </c>
      <c r="TJ44" s="120">
        <v>5.3348074701877204E-2</v>
      </c>
      <c r="TK44" s="120">
        <v>5.2843234522208675E-2</v>
      </c>
      <c r="TL44" s="120">
        <v>5.2843234523878471E-2</v>
      </c>
      <c r="TM44" s="120">
        <v>5.2339192528529893E-2</v>
      </c>
      <c r="TN44" s="120">
        <v>5.2339192530051079E-2</v>
      </c>
      <c r="TO44" s="120">
        <v>5.1835968054021457E-2</v>
      </c>
      <c r="TP44" s="120">
        <v>5.1835968055406009E-2</v>
      </c>
      <c r="TQ44" s="120">
        <v>5.1333580660463361E-2</v>
      </c>
      <c r="TR44" s="120">
        <v>5.1333580661722555E-2</v>
      </c>
      <c r="TS44" s="120">
        <v>5.0832050138124654E-2</v>
      </c>
      <c r="TT44" s="120">
        <v>5.0832050139268781E-2</v>
      </c>
      <c r="TU44" s="120">
        <v>5.0331396507463634E-2</v>
      </c>
      <c r="TV44" s="120">
        <v>5.0331396508502282E-2</v>
      </c>
      <c r="TW44" s="120">
        <v>4.9831640020807713E-2</v>
      </c>
      <c r="TX44" s="120">
        <v>4.9831640021749779E-2</v>
      </c>
      <c r="TY44" s="120">
        <v>4.9332801164009378E-2</v>
      </c>
      <c r="TZ44" s="120">
        <v>4.9332801164862945E-2</v>
      </c>
      <c r="UA44" s="120">
        <v>4.8834900658077787E-2</v>
      </c>
      <c r="UB44" s="120">
        <v>4.8834900658850496E-2</v>
      </c>
      <c r="UC44" s="120">
        <v>4.833795946078244E-2</v>
      </c>
      <c r="UD44" s="120">
        <v>4.833795946148129E-2</v>
      </c>
      <c r="UE44" s="120">
        <v>4.7841998768228811E-2</v>
      </c>
      <c r="UF44" s="120">
        <v>4.7841998768860194E-2</v>
      </c>
      <c r="UG44" s="120">
        <v>4.734704001640213E-2</v>
      </c>
      <c r="UH44" s="120">
        <v>4.7347040016972076E-2</v>
      </c>
      <c r="UI44" s="120">
        <v>4.685310488267852E-2</v>
      </c>
      <c r="UJ44" s="120">
        <v>4.6853104883192422E-2</v>
      </c>
      <c r="UK44" s="120">
        <v>4.6360215287299784E-2</v>
      </c>
      <c r="UL44" s="120">
        <v>4.6360215287762685E-2</v>
      </c>
      <c r="UM44" s="120">
        <v>4.5868393394810809E-2</v>
      </c>
      <c r="UN44" s="120">
        <v>4.5868393395227351E-2</v>
      </c>
      <c r="UO44" s="120">
        <v>4.5377661615456706E-2</v>
      </c>
      <c r="UP44" s="120">
        <v>4.5377661615831143E-2</v>
      </c>
      <c r="UQ44" s="120">
        <v>4.4888042606535977E-2</v>
      </c>
      <c r="UR44" s="120">
        <v>4.4888042606872312E-2</v>
      </c>
      <c r="US44" s="120">
        <v>4.4399559273709838E-2</v>
      </c>
      <c r="UT44" s="120">
        <v>4.4399559274011575E-2</v>
      </c>
      <c r="UU44" s="120">
        <v>4.3912234772261138E-2</v>
      </c>
      <c r="UV44" s="120">
        <v>4.3912234772531436E-2</v>
      </c>
      <c r="UW44" s="120">
        <v>4.3426092508303073E-2</v>
      </c>
      <c r="UX44" s="120">
        <v>4.342609250854506E-2</v>
      </c>
      <c r="UY44" s="120">
        <v>4.2941156139934072E-2</v>
      </c>
      <c r="UZ44" s="120">
        <v>4.2941156140150379E-2</v>
      </c>
      <c r="VA44" s="120">
        <v>4.2457449578334083E-2</v>
      </c>
      <c r="VB44" s="120">
        <v>4.2457449578527227E-2</v>
      </c>
      <c r="VC44" s="120">
        <v>4.1974996988801118E-2</v>
      </c>
      <c r="VD44" s="120">
        <v>4.1974996988973459E-2</v>
      </c>
      <c r="VE44" s="120">
        <v>4.1493822791723721E-2</v>
      </c>
      <c r="VF44" s="120">
        <v>4.1493822791877237E-2</v>
      </c>
      <c r="VG44" s="120">
        <v>4.101395166348578E-2</v>
      </c>
      <c r="VH44" s="120">
        <v>4.1013951663622386E-2</v>
      </c>
      <c r="VI44" s="120">
        <v>4.0535408537300407E-2</v>
      </c>
      <c r="VJ44" s="120">
        <v>4.0535408537421866E-2</v>
      </c>
      <c r="VK44" s="120">
        <v>4.0058218603969339E-2</v>
      </c>
      <c r="VL44" s="120">
        <v>4.0058218604077094E-2</v>
      </c>
      <c r="VM44" s="120">
        <v>3.9582407312562712E-2</v>
      </c>
      <c r="VN44" s="120">
        <v>3.9582407312658191E-2</v>
      </c>
      <c r="VO44" s="120">
        <v>3.9108000371017353E-2</v>
      </c>
      <c r="VP44" s="120">
        <v>3.9108000371101938E-2</v>
      </c>
      <c r="VQ44" s="120">
        <v>3.8635023746647262E-2</v>
      </c>
      <c r="VR44" s="120">
        <v>3.8635023746722078E-2</v>
      </c>
      <c r="VS44" s="120">
        <v>3.8163503666563327E-2</v>
      </c>
      <c r="VT44" s="120">
        <v>3.8163503666629413E-2</v>
      </c>
      <c r="VU44" s="120">
        <v>3.7693466617996878E-2</v>
      </c>
      <c r="VV44" s="120">
        <v>3.769346661805513E-2</v>
      </c>
      <c r="VW44" s="120">
        <v>3.7224939348523209E-2</v>
      </c>
      <c r="VX44" s="120">
        <v>3.7224939348574466E-2</v>
      </c>
      <c r="VY44" s="120">
        <v>3.6757948866179425E-2</v>
      </c>
      <c r="VZ44" s="120">
        <v>3.6757948866224591E-2</v>
      </c>
      <c r="WA44" s="120">
        <v>3.6292522439472882E-2</v>
      </c>
      <c r="WB44" s="120">
        <v>3.6292522439512531E-2</v>
      </c>
      <c r="WC44" s="120">
        <v>3.582868759727259E-2</v>
      </c>
      <c r="WD44" s="120">
        <v>3.5828687597307389E-2</v>
      </c>
      <c r="WE44" s="120">
        <v>3.536647212858151E-2</v>
      </c>
      <c r="WF44" s="120">
        <v>3.536647212861195E-2</v>
      </c>
      <c r="WG44" s="120">
        <v>3.490590408218109E-2</v>
      </c>
      <c r="WH44" s="120">
        <v>3.4905904082207805E-2</v>
      </c>
      <c r="WI44" s="120">
        <v>3.4447011766144571E-2</v>
      </c>
      <c r="WJ44" s="120">
        <v>3.444701176616783E-2</v>
      </c>
      <c r="WK44" s="120">
        <v>3.3989823747211129E-2</v>
      </c>
      <c r="WL44" s="120">
        <v>3.3989823747231439E-2</v>
      </c>
      <c r="WM44" s="120">
        <v>3.3534368850016635E-2</v>
      </c>
      <c r="WN44" s="120">
        <v>3.3534368850034316E-2</v>
      </c>
      <c r="WO44" s="120">
        <v>3.3080676156172897E-2</v>
      </c>
      <c r="WP44" s="120">
        <v>3.3080676156188212E-2</v>
      </c>
      <c r="WQ44" s="120">
        <v>3.2628775003189892E-2</v>
      </c>
      <c r="WR44" s="120">
        <v>3.2628775003203145E-2</v>
      </c>
      <c r="WS44" s="120">
        <v>3.217869498323362E-2</v>
      </c>
      <c r="WT44" s="120">
        <v>3.2178694983245132E-2</v>
      </c>
      <c r="WU44" s="120">
        <v>3.1730465941712652E-2</v>
      </c>
      <c r="WV44" s="120">
        <v>3.1730465941722602E-2</v>
      </c>
      <c r="WW44" s="120">
        <v>3.1284117975686046E-2</v>
      </c>
      <c r="WX44" s="120">
        <v>3.1284117975694685E-2</v>
      </c>
      <c r="WY44" s="120">
        <v>3.0839681432084785E-2</v>
      </c>
      <c r="WZ44" s="120">
        <v>3.0839681432092227E-2</v>
      </c>
      <c r="XA44" s="120">
        <v>3.0397186905739563E-2</v>
      </c>
      <c r="XB44" s="120">
        <v>3.0397186905745978E-2</v>
      </c>
      <c r="XC44" s="120">
        <v>2.9956665237205939E-2</v>
      </c>
      <c r="XD44" s="120">
        <v>2.9956665237211428E-2</v>
      </c>
      <c r="XE44" s="120">
        <v>2.9518147510379251E-2</v>
      </c>
      <c r="XF44" s="120">
        <v>2.9518147510383952E-2</v>
      </c>
      <c r="XG44" s="120">
        <v>2.908166504989038E-2</v>
      </c>
      <c r="XH44" s="120">
        <v>2.9081665049894411E-2</v>
      </c>
      <c r="XI44" s="120">
        <v>2.8647249418273308E-2</v>
      </c>
      <c r="XJ44" s="120">
        <v>2.864724941827677E-2</v>
      </c>
      <c r="XK44" s="120">
        <v>2.8214932412895393E-2</v>
      </c>
      <c r="XL44" s="120">
        <v>2.8214932412898276E-2</v>
      </c>
      <c r="XM44" s="120">
        <v>2.7784746062640874E-2</v>
      </c>
      <c r="XN44" s="120">
        <v>2.7784746062643362E-2</v>
      </c>
      <c r="XO44" s="120">
        <v>2.7356722624338175E-2</v>
      </c>
      <c r="XP44" s="120">
        <v>2.7356722624340284E-2</v>
      </c>
      <c r="XQ44" s="120">
        <v>2.6930894578919874E-2</v>
      </c>
      <c r="XR44" s="120">
        <v>2.6930894578921668E-2</v>
      </c>
      <c r="XS44" s="120">
        <v>2.6507294627306159E-2</v>
      </c>
      <c r="XT44" s="120">
        <v>2.6507294627307668E-2</v>
      </c>
      <c r="XU44" s="120">
        <v>2.6085955686000195E-2</v>
      </c>
      <c r="XV44" s="120">
        <v>2.6085955686001472E-2</v>
      </c>
      <c r="XW44" s="120">
        <v>2.566691088238466E-2</v>
      </c>
      <c r="XX44" s="120">
        <v>2.5666910882385714E-2</v>
      </c>
      <c r="XY44" s="120">
        <v>2.5250193549708103E-2</v>
      </c>
      <c r="XZ44" s="120">
        <v>2.5250193549708991E-2</v>
      </c>
      <c r="YA44" s="120">
        <v>2.4835837221749073E-2</v>
      </c>
      <c r="YB44" s="120">
        <v>2.4835837221749819E-2</v>
      </c>
      <c r="YC44" s="120">
        <v>2.4423875627146461E-2</v>
      </c>
      <c r="YD44" s="120">
        <v>2.4423875627147106E-2</v>
      </c>
      <c r="YE44" s="120">
        <v>2.4014342683383032E-2</v>
      </c>
      <c r="YF44" s="120">
        <v>2.4014342683383563E-2</v>
      </c>
      <c r="YG44" s="120">
        <v>2.3607272490409892E-2</v>
      </c>
      <c r="YH44" s="120">
        <v>2.3607272490410353E-2</v>
      </c>
      <c r="YI44" s="120">
        <v>2.3202699323898502E-2</v>
      </c>
      <c r="YJ44" s="120">
        <v>2.3202699323898849E-2</v>
      </c>
      <c r="YK44" s="120">
        <v>2.2800657628106506E-2</v>
      </c>
      <c r="YL44" s="120">
        <v>2.2800657628106794E-2</v>
      </c>
      <c r="YM44" s="120">
        <v>2.240118200834414E-2</v>
      </c>
      <c r="YN44" s="120">
        <v>2.240118200834439E-2</v>
      </c>
      <c r="YO44" s="120">
        <v>2.2004307223026431E-2</v>
      </c>
      <c r="YP44" s="120">
        <v>2.200430722302666E-2</v>
      </c>
      <c r="YQ44" s="120">
        <v>2.1610068175296631E-2</v>
      </c>
      <c r="YR44" s="120">
        <v>2.1610068175296794E-2</v>
      </c>
      <c r="YS44" s="120">
        <v>2.121849990420617E-2</v>
      </c>
      <c r="YT44" s="120">
        <v>2.1218499904206309E-2</v>
      </c>
      <c r="YU44" s="120">
        <v>2.0829637575435541E-2</v>
      </c>
      <c r="YV44" s="120">
        <v>2.0829637575435642E-2</v>
      </c>
      <c r="YW44" s="120">
        <v>2.0443516471540382E-2</v>
      </c>
      <c r="YX44" s="120">
        <v>2.0443516471540475E-2</v>
      </c>
      <c r="YY44" s="120">
        <v>2.0060171981706919E-2</v>
      </c>
      <c r="YZ44" s="120">
        <v>2.006017198170696E-2</v>
      </c>
      <c r="ZA44" s="120">
        <v>1.9679639590999561E-2</v>
      </c>
      <c r="ZB44" s="120">
        <v>1.9679639590999626E-2</v>
      </c>
      <c r="ZC44" s="120">
        <v>1.9301954869085005E-2</v>
      </c>
      <c r="ZD44" s="120">
        <v>1.930195486908505E-2</v>
      </c>
      <c r="ZE44" s="120">
        <v>1.8927153458413972E-2</v>
      </c>
      <c r="ZF44" s="120">
        <v>1.8927153458414E-2</v>
      </c>
      <c r="ZG44" s="120">
        <v>1.8555271061844743E-2</v>
      </c>
      <c r="ZH44" s="120">
        <v>1.8555271061844798E-2</v>
      </c>
      <c r="ZI44" s="120">
        <v>1.8186343429689038E-2</v>
      </c>
      <c r="ZJ44" s="120">
        <v>1.8186343429689059E-2</v>
      </c>
      <c r="ZK44" s="120">
        <v>1.7820406346162766E-2</v>
      </c>
      <c r="ZL44" s="120">
        <v>1.78204063461628E-2</v>
      </c>
      <c r="ZM44" s="120">
        <v>1.7457495615222911E-2</v>
      </c>
      <c r="ZN44" s="120">
        <v>1.7457495615222952E-2</v>
      </c>
      <c r="ZO44" s="120">
        <v>1.7097647045771335E-2</v>
      </c>
      <c r="ZP44" s="120">
        <v>1.7097647045771335E-2</v>
      </c>
      <c r="ZQ44" s="120">
        <v>1.674089643620608E-2</v>
      </c>
      <c r="ZR44" s="120">
        <v>1.6740896436206108E-2</v>
      </c>
      <c r="ZS44" s="120">
        <v>1.6387279558301403E-2</v>
      </c>
      <c r="ZT44" s="120">
        <v>1.6387279558301375E-2</v>
      </c>
      <c r="ZU44" s="120">
        <v>1.6036832140395359E-2</v>
      </c>
      <c r="ZV44" s="120">
        <v>1.6036832140395349E-2</v>
      </c>
      <c r="ZW44" s="120">
        <v>1.5689589849866153E-2</v>
      </c>
      <c r="ZX44" s="120">
        <v>1.5689589849866174E-2</v>
      </c>
      <c r="ZY44" s="120">
        <v>1.5345588274876016E-2</v>
      </c>
      <c r="ZZ44" s="120">
        <v>1.5345588274876022E-2</v>
      </c>
      <c r="AAA44" s="120">
        <v>1.500486290536197E-2</v>
      </c>
      <c r="AAB44" s="120">
        <v>1.500486290536196E-2</v>
      </c>
      <c r="AAC44" s="120">
        <v>1.4667449113253564E-2</v>
      </c>
      <c r="AAD44" s="120">
        <v>1.4667449113253569E-2</v>
      </c>
      <c r="AAE44" s="120">
        <v>1.433338213189589E-2</v>
      </c>
      <c r="AAF44" s="120">
        <v>1.4333382131895887E-2</v>
      </c>
      <c r="AAG44" s="120">
        <v>1.4002697034657131E-2</v>
      </c>
      <c r="AAH44" s="120">
        <v>1.4002697034657122E-2</v>
      </c>
      <c r="AAI44" s="120">
        <v>1.3675428712699568E-2</v>
      </c>
      <c r="AAJ44" s="120">
        <v>1.3675428712699571E-2</v>
      </c>
      <c r="AAK44" s="120">
        <v>1.335161185189312E-2</v>
      </c>
      <c r="AAL44" s="120">
        <v>1.3351611851893107E-2</v>
      </c>
      <c r="AAM44" s="120">
        <v>1.3031280908850048E-2</v>
      </c>
      <c r="AAN44" s="120">
        <v>1.3031280908850062E-2</v>
      </c>
      <c r="AAO44" s="120">
        <v>1.2714470086060208E-2</v>
      </c>
      <c r="AAP44" s="120">
        <v>1.271447008606021E-2</v>
      </c>
      <c r="AAQ44" s="120">
        <v>1.2401213306105713E-2</v>
      </c>
      <c r="AAR44" s="120">
        <v>1.2401213306105718E-2</v>
      </c>
      <c r="AAS44" s="120">
        <v>1.2091544184934744E-2</v>
      </c>
      <c r="AAT44" s="120">
        <v>1.2091544184934758E-2</v>
      </c>
      <c r="AAU44" s="120">
        <v>1.1785496004174039E-2</v>
      </c>
      <c r="AAV44" s="120">
        <v>1.1785496004174027E-2</v>
      </c>
      <c r="AAW44" s="120">
        <v>1.1483101682460046E-2</v>
      </c>
      <c r="AAX44" s="120">
        <v>1.1483101682460058E-2</v>
      </c>
      <c r="AAY44" s="120">
        <v>1.118439374576986E-2</v>
      </c>
      <c r="AAZ44" s="120">
        <v>1.1184393745769853E-2</v>
      </c>
      <c r="ABA44" s="120">
        <v>1.0889404296732146E-2</v>
      </c>
      <c r="ABB44" s="120">
        <v>1.0889404296732163E-2</v>
      </c>
      <c r="ABC44" s="120">
        <v>1.0598164982900931E-2</v>
      </c>
      <c r="ABD44" s="120">
        <v>1.0598164982900926E-2</v>
      </c>
      <c r="ABE44" s="120">
        <v>1.0310706963973879E-2</v>
      </c>
      <c r="ABF44" s="120">
        <v>1.0310706963973876E-2</v>
      </c>
      <c r="ABG44" s="120">
        <v>1.0027060877939441E-2</v>
      </c>
      <c r="ABH44" s="120">
        <v>1.0027060877939449E-2</v>
      </c>
      <c r="ABI44" s="120">
        <v>9.7472568061367382E-3</v>
      </c>
      <c r="ABJ44" s="120">
        <v>9.7472568061367417E-3</v>
      </c>
      <c r="ABK44" s="120">
        <v>9.4713242372143087E-3</v>
      </c>
      <c r="ABL44" s="120">
        <v>9.4713242372143E-3</v>
      </c>
      <c r="ABM44" s="120">
        <v>9.1992920299749023E-3</v>
      </c>
      <c r="ABN44" s="120">
        <v>9.1992920299749058E-3</v>
      </c>
      <c r="ABO44" s="120">
        <v>8.9311883750946945E-3</v>
      </c>
      <c r="ABP44" s="120">
        <v>8.9311883750946962E-3</v>
      </c>
      <c r="ABQ44" s="120">
        <v>8.6670407557074593E-3</v>
      </c>
      <c r="ABR44" s="120">
        <v>8.6670407557074593E-3</v>
      </c>
      <c r="ABS44" s="120">
        <v>8.4068759068460144E-3</v>
      </c>
      <c r="ABT44" s="120">
        <v>8.4068759068460109E-3</v>
      </c>
      <c r="ABU44" s="120">
        <v>8.1507197737351288E-3</v>
      </c>
      <c r="ABV44" s="120">
        <v>8.1507197737351201E-3</v>
      </c>
      <c r="ABW44" s="120">
        <v>7.8985974689328373E-3</v>
      </c>
      <c r="ABX44" s="120">
        <v>7.8985974689328182E-3</v>
      </c>
      <c r="ABY44" s="120">
        <v>7.6505332283193948E-3</v>
      </c>
      <c r="ABZ44" s="120">
        <v>7.6505332283193957E-3</v>
      </c>
      <c r="ACA44" s="120">
        <v>7.4065503659360241E-3</v>
      </c>
      <c r="ACB44" s="120">
        <v>7.4065503659360285E-3</v>
      </c>
      <c r="ACC44" s="120">
        <v>7.1666712276788544E-3</v>
      </c>
      <c r="ACD44" s="120">
        <v>7.1666712276788553E-3</v>
      </c>
      <c r="ACE44" s="120">
        <v>6.9309171438567494E-3</v>
      </c>
      <c r="ACF44" s="120">
        <v>6.9309171438567494E-3</v>
      </c>
      <c r="ACG44" s="120">
        <v>6.6993083806256085E-3</v>
      </c>
      <c r="ACH44" s="120">
        <v>6.6993083806256059E-3</v>
      </c>
      <c r="ACI44" s="120">
        <v>6.4718640903156316E-3</v>
      </c>
      <c r="ACJ44" s="120">
        <v>6.4718640903156325E-3</v>
      </c>
      <c r="ACK44" s="120">
        <v>6.2486022606727254E-3</v>
      </c>
      <c r="ACL44" s="120">
        <v>6.2486022606727202E-3</v>
      </c>
      <c r="ACM44" s="120">
        <v>6.0295396630398292E-3</v>
      </c>
      <c r="ACN44" s="120">
        <v>6.0295396630398335E-3</v>
      </c>
      <c r="ACO44" s="120">
        <v>5.8146917995094312E-3</v>
      </c>
      <c r="ACP44" s="120">
        <v>5.8146917995094329E-3</v>
      </c>
      <c r="ACQ44" s="120">
        <v>5.6040728490838777E-3</v>
      </c>
      <c r="ACR44" s="120">
        <v>5.6040728490838864E-3</v>
      </c>
      <c r="ACS44" s="120">
        <v>5.3976956128867441E-3</v>
      </c>
      <c r="ACT44" s="120">
        <v>5.3976956128867493E-3</v>
      </c>
      <c r="ACU44" s="120">
        <v>5.1955714584744185E-3</v>
      </c>
      <c r="ACV44" s="120">
        <v>5.1955714584744185E-3</v>
      </c>
      <c r="ACW44" s="120">
        <v>4.9977102633048821E-3</v>
      </c>
      <c r="ACX44" s="120">
        <v>4.9977102633048899E-3</v>
      </c>
      <c r="ACY44" s="120">
        <v>4.8041203574279087E-3</v>
      </c>
      <c r="ACZ44" s="120">
        <v>4.8041203574279052E-3</v>
      </c>
      <c r="ADA44" s="120">
        <v>4.6148084654690164E-3</v>
      </c>
      <c r="ADB44" s="120">
        <v>4.6148084654690207E-3</v>
      </c>
      <c r="ADC44" s="120">
        <v>4.4297796479888414E-3</v>
      </c>
      <c r="ADD44" s="120">
        <v>4.4297796479888293E-3</v>
      </c>
      <c r="ADE44" s="120">
        <v>4.2490372423081785E-3</v>
      </c>
      <c r="ADF44" s="120">
        <v>4.2490372423081872E-3</v>
      </c>
      <c r="ADG44" s="120">
        <v>4.0725828028998689E-3</v>
      </c>
      <c r="ADH44" s="120">
        <v>4.0725828028998715E-3</v>
      </c>
      <c r="ADI44" s="120">
        <v>3.9004160414584902E-3</v>
      </c>
      <c r="ADJ44" s="120">
        <v>3.9004160414584915E-3</v>
      </c>
      <c r="ADK44" s="120">
        <v>3.7325347667710338E-3</v>
      </c>
      <c r="ADL44" s="120">
        <v>3.7325347667710282E-3</v>
      </c>
      <c r="ADM44" s="120">
        <v>3.5689348245231322E-3</v>
      </c>
      <c r="ADN44" s="120">
        <v>3.5689348245231279E-3</v>
      </c>
      <c r="ADO44" s="120">
        <v>3.4096100371885877E-3</v>
      </c>
      <c r="ADP44" s="120">
        <v>3.4096100371885877E-3</v>
      </c>
      <c r="ADQ44" s="120">
        <v>3.2545521441633201E-3</v>
      </c>
      <c r="ADR44" s="120">
        <v>3.2545521441633188E-3</v>
      </c>
      <c r="ADS44" s="120">
        <v>3.1037507423191352E-3</v>
      </c>
      <c r="ADT44" s="120">
        <v>3.1037507423191339E-3</v>
      </c>
      <c r="ADU44" s="120">
        <v>2.9571932271678322E-3</v>
      </c>
      <c r="ADV44" s="120">
        <v>2.9571932271678335E-3</v>
      </c>
      <c r="ADW44" s="120">
        <v>2.8148647348417884E-3</v>
      </c>
      <c r="ADX44" s="120">
        <v>2.8148647348417923E-3</v>
      </c>
      <c r="ADY44" s="120">
        <v>2.676748085113896E-3</v>
      </c>
      <c r="ADZ44" s="120">
        <v>2.6767480851138965E-3</v>
      </c>
      <c r="AEA44" s="120">
        <v>2.5428237256968143E-3</v>
      </c>
      <c r="AEB44" s="120">
        <v>2.5428237256968143E-3</v>
      </c>
      <c r="AEC44" s="120">
        <v>2.4130696780797125E-3</v>
      </c>
      <c r="AED44" s="120">
        <v>2.4130696780797129E-3</v>
      </c>
      <c r="AEE44" s="120">
        <v>2.2874614851792203E-3</v>
      </c>
      <c r="AEF44" s="120">
        <v>2.2874614851792182E-3</v>
      </c>
      <c r="AEG44" s="120">
        <v>2.165972161100759E-3</v>
      </c>
      <c r="AEH44" s="120">
        <v>2.1659721611007603E-3</v>
      </c>
      <c r="AEI44" s="120">
        <v>2.0485721433264165E-3</v>
      </c>
      <c r="AEJ44" s="120">
        <v>2.0485721433264165E-3</v>
      </c>
      <c r="AEK44" s="120">
        <v>1.9352292476659473E-3</v>
      </c>
      <c r="AEL44" s="120">
        <v>1.935229247665948E-3</v>
      </c>
      <c r="AEM44" s="120">
        <v>1.8259086263285652E-3</v>
      </c>
      <c r="AEN44" s="120">
        <v>1.8259086263285637E-3</v>
      </c>
      <c r="AEO44" s="120">
        <v>1.7205727294943803E-3</v>
      </c>
      <c r="AEP44" s="120">
        <v>1.7205727294943816E-3</v>
      </c>
      <c r="AEQ44" s="120">
        <v>1.6191812707859708E-3</v>
      </c>
      <c r="AER44" s="120">
        <v>1.6191812707859721E-3</v>
      </c>
      <c r="AES44" s="120">
        <v>1.5216911970620736E-3</v>
      </c>
      <c r="AET44" s="120">
        <v>1.5216911970620741E-3</v>
      </c>
      <c r="AEU44" s="120">
        <v>1.4280566629769726E-3</v>
      </c>
      <c r="AEV44" s="120">
        <v>1.428056662976972E-3</v>
      </c>
      <c r="AEW44" s="120">
        <v>1.338229010770274E-3</v>
      </c>
      <c r="AEX44" s="120">
        <v>1.3382290107702749E-3</v>
      </c>
      <c r="AEY44" s="120">
        <v>1.2521567557723791E-3</v>
      </c>
      <c r="AEZ44" s="120">
        <v>1.2521567557723786E-3</v>
      </c>
      <c r="AFA44" s="120">
        <v>1.1697855781307759E-3</v>
      </c>
      <c r="AFB44" s="120">
        <v>1.1697855781307755E-3</v>
      </c>
      <c r="AFC44" s="120">
        <v>1.091058321280868E-3</v>
      </c>
      <c r="AFD44" s="120">
        <v>1.0910583212808684E-3</v>
      </c>
      <c r="AFE44" s="120">
        <v>1.0159149977021754E-3</v>
      </c>
      <c r="AFF44" s="120">
        <v>1.0159149977021758E-3</v>
      </c>
      <c r="AFG44" s="120">
        <v>9.4429280251586009E-4</v>
      </c>
      <c r="AFH44" s="120">
        <v>9.4429280251586041E-4</v>
      </c>
      <c r="AFI44" s="120">
        <v>8.7612613549236285E-4</v>
      </c>
      <c r="AFJ44" s="120">
        <v>8.7612613549236328E-4</v>
      </c>
      <c r="AFK44" s="120">
        <v>8.1134663204767332E-4</v>
      </c>
      <c r="AFL44" s="120">
        <v>8.1134663204767408E-4</v>
      </c>
      <c r="AFM44" s="120">
        <v>7.4988320381315246E-4</v>
      </c>
      <c r="AFN44" s="120">
        <v>7.4988320381315268E-4</v>
      </c>
      <c r="AFO44" s="120">
        <v>6.9166208936595073E-4</v>
      </c>
      <c r="AFP44" s="120">
        <v>6.9166208936595084E-4</v>
      </c>
      <c r="AFQ44" s="120">
        <v>6.3660691570435746E-4</v>
      </c>
      <c r="AFR44" s="120">
        <v>6.3660691570435735E-4</v>
      </c>
      <c r="AFS44" s="120">
        <v>5.8463877104408433E-4</v>
      </c>
      <c r="AFT44" s="120">
        <v>5.8463877104408411E-4</v>
      </c>
      <c r="AFU44" s="120">
        <v>5.3567628949661289E-4</v>
      </c>
      <c r="AFV44" s="120">
        <v>5.3567628949661311E-4</v>
      </c>
      <c r="AFW44" s="120">
        <v>4.8963574816846304E-4</v>
      </c>
      <c r="AFX44" s="120">
        <v>4.8963574816846304E-4</v>
      </c>
      <c r="AFY44" s="120">
        <v>4.4643117718957286E-4</v>
      </c>
      <c r="AFZ44" s="120">
        <v>4.4643117718957276E-4</v>
      </c>
      <c r="AGA44" s="120">
        <v>4.0597448313884189E-4</v>
      </c>
      <c r="AGB44" s="120">
        <v>4.0597448313884233E-4</v>
      </c>
      <c r="AGC44" s="120">
        <v>3.6817558628419469E-4</v>
      </c>
      <c r="AGD44" s="120">
        <v>3.6817558628419501E-4</v>
      </c>
      <c r="AGE44" s="120">
        <v>3.3294257199212215E-4</v>
      </c>
      <c r="AGF44" s="120">
        <v>3.3294257199212242E-4</v>
      </c>
      <c r="AGG44" s="120">
        <v>3.0018185658635654E-4</v>
      </c>
      <c r="AGH44" s="120">
        <v>3.0018185658635659E-4</v>
      </c>
      <c r="AGI44" s="120">
        <v>2.6979836784592979E-4</v>
      </c>
      <c r="AGJ44" s="120">
        <v>2.6979836784592952E-4</v>
      </c>
      <c r="AGK44" s="120">
        <v>2.4169574022819455E-4</v>
      </c>
      <c r="AGL44" s="120">
        <v>2.4169574022819444E-4</v>
      </c>
      <c r="AGM44" s="120">
        <v>2.15776524781261E-4</v>
      </c>
      <c r="AGN44" s="120">
        <v>2.1577652478126092E-4</v>
      </c>
      <c r="AGO44" s="120">
        <v>1.9194241357169104E-4</v>
      </c>
      <c r="AGP44" s="120">
        <v>1.9194241357169101E-4</v>
      </c>
      <c r="AGQ44" s="120">
        <v>1.7009447829625173E-4</v>
      </c>
      <c r="AGR44" s="120">
        <v>1.7009447829625175E-4</v>
      </c>
      <c r="AGS44" s="120">
        <v>1.5013342257028496E-4</v>
      </c>
      <c r="AGT44" s="120">
        <v>1.5013342257028486E-4</v>
      </c>
      <c r="AGU44" s="120">
        <v>1.3195984718932725E-4</v>
      </c>
      <c r="AGV44" s="120">
        <v>1.3195984718932722E-4</v>
      </c>
      <c r="AGW44" s="120">
        <v>1.1547452744485189E-4</v>
      </c>
      <c r="AGX44" s="120">
        <v>1.1547452744485186E-4</v>
      </c>
      <c r="AGY44" s="120">
        <v>1.0057870133965122E-4</v>
      </c>
      <c r="AGZ44" s="120">
        <v>1.0057870133965119E-4</v>
      </c>
      <c r="AHA44" s="120">
        <v>8.7174367294264653E-5</v>
      </c>
      <c r="AHB44" s="120">
        <v>8.7174367294264667E-5</v>
      </c>
      <c r="AHC44" s="120">
        <v>7.5164589664445893E-5</v>
      </c>
      <c r="AHD44" s="120">
        <v>7.5164589664445907E-5</v>
      </c>
      <c r="AHE44" s="120">
        <v>6.445381010320716E-5</v>
      </c>
      <c r="AHF44" s="120">
        <v>6.4453810103207106E-5</v>
      </c>
      <c r="AHG44" s="120">
        <v>5.494816250271446E-5</v>
      </c>
      <c r="AHH44" s="120">
        <v>5.4948162502714487E-5</v>
      </c>
      <c r="AHI44" s="120">
        <v>4.6555788945522814E-5</v>
      </c>
      <c r="AHJ44" s="120">
        <v>4.6555788945522821E-5</v>
      </c>
      <c r="AHK44" s="120">
        <v>3.9187153786914846E-5</v>
      </c>
      <c r="AHL44" s="120">
        <v>3.918715378691486E-5</v>
      </c>
      <c r="AHM44" s="120">
        <v>3.2755352687442172E-5</v>
      </c>
      <c r="AHN44" s="120">
        <v>3.2755352687442186E-5</v>
      </c>
      <c r="AHO44" s="120">
        <v>2.7176413125701826E-5</v>
      </c>
      <c r="AHP44" s="120">
        <v>2.7176413125701799E-5</v>
      </c>
      <c r="AHQ44" s="120">
        <v>2.2369582656172596E-5</v>
      </c>
      <c r="AHR44" s="120">
        <v>2.2369582656172596E-5</v>
      </c>
      <c r="AHS44" s="120">
        <v>1.8257600947585244E-5</v>
      </c>
      <c r="AHT44" s="120">
        <v>1.8257600947585227E-5</v>
      </c>
      <c r="AHU44" s="120">
        <v>1.4766951457590836E-5</v>
      </c>
      <c r="AHV44" s="120">
        <v>1.4766951457590826E-5</v>
      </c>
      <c r="AHW44" s="120">
        <v>1.1828088484915139E-5</v>
      </c>
      <c r="AHX44" s="120">
        <v>1.1828088484915131E-5</v>
      </c>
      <c r="AHY44" s="120">
        <v>9.3756353077170184E-6</v>
      </c>
      <c r="AHZ44" s="120">
        <v>9.375635307717015E-6</v>
      </c>
      <c r="AIA44" s="120">
        <v>7.3485491846285312E-6</v>
      </c>
      <c r="AIB44" s="120">
        <v>7.3485491846285295E-6</v>
      </c>
      <c r="AIC44" s="120">
        <v>5.690249181613521E-6</v>
      </c>
      <c r="AID44" s="120">
        <v>5.6902491816135176E-6</v>
      </c>
      <c r="AIE44" s="120">
        <v>4.3487031117586869E-6</v>
      </c>
      <c r="AIF44" s="120">
        <v>4.3487031117586852E-6</v>
      </c>
      <c r="AIG44" s="120">
        <v>3.2764703534411354E-6</v>
      </c>
      <c r="AIH44" s="120">
        <v>3.2764703534411358E-6</v>
      </c>
      <c r="AII44" s="120">
        <v>2.4306979592052193E-6</v>
      </c>
      <c r="AIJ44" s="120">
        <v>2.4306979592052189E-6</v>
      </c>
      <c r="AIK44" s="120">
        <v>1.773068292690897E-6</v>
      </c>
      <c r="AIL44" s="120">
        <v>1.7730682926908962E-6</v>
      </c>
      <c r="AIM44" s="120">
        <v>1.2696974368404283E-6</v>
      </c>
      <c r="AIN44" s="120">
        <v>1.269697436840429E-6</v>
      </c>
      <c r="AIO44" s="120">
        <v>8.9098479683348755E-7</v>
      </c>
      <c r="AIP44" s="120">
        <v>8.9098479683348776E-7</v>
      </c>
      <c r="AIQ44" s="120">
        <v>6.1141565725215019E-7</v>
      </c>
      <c r="AIR44" s="120">
        <v>6.1141565725214977E-7</v>
      </c>
      <c r="AIS44" s="120">
        <v>4.0931991166650604E-7</v>
      </c>
      <c r="AIT44" s="120">
        <v>4.093199116665061E-7</v>
      </c>
      <c r="AIU44" s="120">
        <v>2.6659171387086091E-7</v>
      </c>
      <c r="AIV44" s="120">
        <v>2.6659171387086086E-7</v>
      </c>
      <c r="AIW44" s="120">
        <v>1.6837633430122172E-7</v>
      </c>
      <c r="AIX44" s="120">
        <v>1.6837633430122174E-7</v>
      </c>
      <c r="AIY44" s="120">
        <v>1.0273195443541006E-7</v>
      </c>
      <c r="AIZ44" s="120">
        <v>1.0273195443541008E-7</v>
      </c>
      <c r="AJA44" s="120">
        <v>6.0275390343094058E-8</v>
      </c>
      <c r="AJB44" s="120">
        <v>6.0275390343094031E-8</v>
      </c>
      <c r="AJC44" s="120">
        <v>3.3821685024035604E-8</v>
      </c>
      <c r="AJD44" s="120">
        <v>3.3821685024035611E-8</v>
      </c>
      <c r="AJE44" s="120">
        <v>1.8028023783880912E-8</v>
      </c>
      <c r="AJF44" s="120">
        <v>1.8028023783880915E-8</v>
      </c>
      <c r="AJG44" s="120">
        <v>9.0523911665252343E-9</v>
      </c>
      <c r="AJH44" s="120">
        <v>9.0523911665252294E-9</v>
      </c>
      <c r="AJI44" s="120">
        <v>4.2367098440632126E-9</v>
      </c>
      <c r="AJJ44" s="120">
        <v>4.2367098440632134E-9</v>
      </c>
      <c r="AJK44" s="120">
        <v>1.822834494458192E-9</v>
      </c>
      <c r="AJL44" s="120">
        <v>1.8228344944581924E-9</v>
      </c>
      <c r="AJM44" s="120">
        <v>7.077378683106874E-10</v>
      </c>
      <c r="AJN44" s="120">
        <v>7.0773786831068719E-10</v>
      </c>
      <c r="AJO44" s="120">
        <v>2.4163071543625847E-10</v>
      </c>
      <c r="AJP44" s="120">
        <v>2.4163071543625847E-10</v>
      </c>
      <c r="AJQ44" s="120">
        <v>6.9810823788429843E-11</v>
      </c>
      <c r="AJR44" s="120">
        <v>6.9810823788429843E-11</v>
      </c>
      <c r="AJS44" s="120">
        <v>1.6044054973463062E-11</v>
      </c>
      <c r="AJT44" s="120">
        <v>1.6044054973463062E-11</v>
      </c>
      <c r="AJU44" s="120">
        <v>2.6147972675971687E-12</v>
      </c>
      <c r="AJV44" s="120">
        <v>2.6147972675971687E-12</v>
      </c>
      <c r="AJW44" s="120">
        <v>2.2737367544323206E-13</v>
      </c>
      <c r="AJX44" s="120" t="s">
        <v>105</v>
      </c>
      <c r="AJY44" s="120" t="s">
        <v>105</v>
      </c>
      <c r="AJZ44" s="120" t="s">
        <v>105</v>
      </c>
      <c r="AKA44" s="120" t="s">
        <v>105</v>
      </c>
      <c r="AKB44" s="120" t="s">
        <v>105</v>
      </c>
      <c r="AKC44" s="120" t="s">
        <v>105</v>
      </c>
      <c r="AKD44" s="120" t="s">
        <v>105</v>
      </c>
      <c r="AKE44" s="120" t="s">
        <v>105</v>
      </c>
      <c r="AKF44" s="120" t="s">
        <v>105</v>
      </c>
      <c r="AKG44" s="120" t="s">
        <v>105</v>
      </c>
      <c r="AKH44" s="120" t="s">
        <v>105</v>
      </c>
      <c r="AKI44" s="120" t="s">
        <v>105</v>
      </c>
      <c r="AKJ44" s="120" t="s">
        <v>105</v>
      </c>
      <c r="AKK44" s="120" t="s">
        <v>105</v>
      </c>
      <c r="AKL44" s="120" t="s">
        <v>105</v>
      </c>
      <c r="AKM44" s="120" t="s">
        <v>105</v>
      </c>
      <c r="AKN44" s="120" t="s">
        <v>105</v>
      </c>
      <c r="AKO44" s="120" t="s">
        <v>105</v>
      </c>
      <c r="AKP44" s="120" t="s">
        <v>105</v>
      </c>
      <c r="AKQ44" s="120" t="s">
        <v>105</v>
      </c>
      <c r="AKR44" s="120" t="s">
        <v>105</v>
      </c>
      <c r="AKS44" s="120" t="s">
        <v>105</v>
      </c>
      <c r="AKT44" s="120" t="s">
        <v>105</v>
      </c>
      <c r="AKU44" s="120" t="s">
        <v>105</v>
      </c>
      <c r="AKV44" s="120" t="s">
        <v>105</v>
      </c>
      <c r="AKW44" s="120" t="s">
        <v>105</v>
      </c>
      <c r="AKX44" s="120" t="s">
        <v>105</v>
      </c>
      <c r="AKY44" s="120" t="s">
        <v>105</v>
      </c>
      <c r="AKZ44" s="120" t="s">
        <v>105</v>
      </c>
      <c r="ALA44" s="120" t="s">
        <v>105</v>
      </c>
      <c r="ALB44" s="120" t="s">
        <v>105</v>
      </c>
      <c r="ALC44" s="120" t="s">
        <v>105</v>
      </c>
      <c r="ALD44" s="120" t="s">
        <v>105</v>
      </c>
      <c r="ALE44" s="120" t="s">
        <v>105</v>
      </c>
      <c r="ALF44" s="120" t="s">
        <v>105</v>
      </c>
      <c r="ALG44" s="120" t="s">
        <v>105</v>
      </c>
      <c r="ALH44" s="120" t="s">
        <v>105</v>
      </c>
      <c r="ALI44" s="120" t="s">
        <v>105</v>
      </c>
      <c r="ALJ44" s="120" t="s">
        <v>105</v>
      </c>
      <c r="ALK44" s="120" t="s">
        <v>105</v>
      </c>
      <c r="ALL44" s="120" t="s">
        <v>105</v>
      </c>
      <c r="ALM44" s="120" t="s">
        <v>105</v>
      </c>
      <c r="ALN44" s="120"/>
    </row>
    <row r="45" spans="1:1002" hidden="1">
      <c r="A45" s="119">
        <v>44</v>
      </c>
      <c r="B45" s="120">
        <v>0.17386494788205048</v>
      </c>
      <c r="C45" s="120">
        <v>0.17386494788205034</v>
      </c>
      <c r="D45" s="120">
        <v>0.17343419726994569</v>
      </c>
      <c r="E45" s="120">
        <v>0.17343419726994566</v>
      </c>
      <c r="F45" s="120">
        <v>0.17300294869020563</v>
      </c>
      <c r="G45" s="120">
        <v>0.17300294869020569</v>
      </c>
      <c r="H45" s="120">
        <v>0.17257120220869518</v>
      </c>
      <c r="I45" s="120">
        <v>0.17257120220869512</v>
      </c>
      <c r="J45" s="120">
        <v>0.1721389579015089</v>
      </c>
      <c r="K45" s="120">
        <v>0.17213895790150893</v>
      </c>
      <c r="L45" s="120">
        <v>0.17170621585510698</v>
      </c>
      <c r="M45" s="120">
        <v>0.1717062158551067</v>
      </c>
      <c r="N45" s="120">
        <v>0.17127297616645365</v>
      </c>
      <c r="O45" s="120">
        <v>0.17127297616645354</v>
      </c>
      <c r="P45" s="120">
        <v>0.17083923894315842</v>
      </c>
      <c r="Q45" s="120">
        <v>0.17083923894315833</v>
      </c>
      <c r="R45" s="120">
        <v>0.17040500430361677</v>
      </c>
      <c r="S45" s="120">
        <v>0.17040500430361671</v>
      </c>
      <c r="T45" s="120">
        <v>0.16997027237715445</v>
      </c>
      <c r="U45" s="120">
        <v>0.1699702723771544</v>
      </c>
      <c r="V45" s="120">
        <v>0.16953504330417293</v>
      </c>
      <c r="W45" s="120">
        <v>0.16953504330417302</v>
      </c>
      <c r="X45" s="120">
        <v>0.16909931723629526</v>
      </c>
      <c r="Y45" s="120">
        <v>0.16909931723629534</v>
      </c>
      <c r="Z45" s="120">
        <v>0.16866309433651572</v>
      </c>
      <c r="AA45" s="120">
        <v>0.16866309433651586</v>
      </c>
      <c r="AB45" s="120">
        <v>0.16822637477934962</v>
      </c>
      <c r="AC45" s="120">
        <v>0.16822637477934971</v>
      </c>
      <c r="AD45" s="120">
        <v>0.16778915875098641</v>
      </c>
      <c r="AE45" s="120">
        <v>0.16778915875098627</v>
      </c>
      <c r="AF45" s="120">
        <v>0.16735144644944211</v>
      </c>
      <c r="AG45" s="120">
        <v>0.16735144644944205</v>
      </c>
      <c r="AH45" s="120">
        <v>0.16691323808471731</v>
      </c>
      <c r="AI45" s="120">
        <v>0.16691323808471734</v>
      </c>
      <c r="AJ45" s="120">
        <v>0.1664745338789525</v>
      </c>
      <c r="AK45" s="120">
        <v>0.16647453387895253</v>
      </c>
      <c r="AL45" s="120">
        <v>0.1660353340665888</v>
      </c>
      <c r="AM45" s="120">
        <v>0.16603533406658888</v>
      </c>
      <c r="AN45" s="120">
        <v>0.16559563889453016</v>
      </c>
      <c r="AO45" s="120">
        <v>0.16559563889452997</v>
      </c>
      <c r="AP45" s="120">
        <v>0.16515544862230416</v>
      </c>
      <c r="AQ45" s="120">
        <v>0.16515544862230436</v>
      </c>
      <c r="AR45" s="120">
        <v>0.16471476352223061</v>
      </c>
      <c r="AS45" s="120">
        <v>0.16471476352223022</v>
      </c>
      <c r="AT45" s="120">
        <v>0.16427358387958468</v>
      </c>
      <c r="AU45" s="120">
        <v>0.1642735838795846</v>
      </c>
      <c r="AV45" s="120">
        <v>0.16383190999276978</v>
      </c>
      <c r="AW45" s="120">
        <v>0.16383190999276973</v>
      </c>
      <c r="AX45" s="120">
        <v>0.16338974217348626</v>
      </c>
      <c r="AY45" s="120">
        <v>0.16338974217348615</v>
      </c>
      <c r="AZ45" s="120">
        <v>0.16294708074690617</v>
      </c>
      <c r="BA45" s="120">
        <v>0.16294708074690625</v>
      </c>
      <c r="BB45" s="120">
        <v>0.16250392605184652</v>
      </c>
      <c r="BC45" s="120">
        <v>0.16250392605184635</v>
      </c>
      <c r="BD45" s="120">
        <v>0.16206027844094839</v>
      </c>
      <c r="BE45" s="120">
        <v>0.16206027844094828</v>
      </c>
      <c r="BF45" s="120">
        <v>0.16161613828085516</v>
      </c>
      <c r="BG45" s="120">
        <v>0.16161613828085511</v>
      </c>
      <c r="BH45" s="120">
        <v>0.16117150595239413</v>
      </c>
      <c r="BI45" s="120">
        <v>0.16117150595239405</v>
      </c>
      <c r="BJ45" s="120">
        <v>0.16072638185076038</v>
      </c>
      <c r="BK45" s="120">
        <v>0.16072638185076035</v>
      </c>
      <c r="BL45" s="120">
        <v>0.16028076638570243</v>
      </c>
      <c r="BM45" s="120">
        <v>0.16028076638570249</v>
      </c>
      <c r="BN45" s="120">
        <v>0.15983465998170934</v>
      </c>
      <c r="BO45" s="120">
        <v>0.1598346599817094</v>
      </c>
      <c r="BP45" s="120">
        <v>0.15938806307820247</v>
      </c>
      <c r="BQ45" s="120">
        <v>0.1593880630782023</v>
      </c>
      <c r="BR45" s="120">
        <v>0.15894097612972583</v>
      </c>
      <c r="BS45" s="120">
        <v>0.15894097612972569</v>
      </c>
      <c r="BT45" s="120">
        <v>0.15849339960614264</v>
      </c>
      <c r="BU45" s="120">
        <v>0.15849339960614225</v>
      </c>
      <c r="BV45" s="120">
        <v>0.15804533399283044</v>
      </c>
      <c r="BW45" s="120">
        <v>0.15804533399283038</v>
      </c>
      <c r="BX45" s="120">
        <v>0.15759677979088249</v>
      </c>
      <c r="BY45" s="120">
        <v>0.15759677979088246</v>
      </c>
      <c r="BZ45" s="120">
        <v>0.15714773751730679</v>
      </c>
      <c r="CA45" s="120">
        <v>0.1571477375173064</v>
      </c>
      <c r="CB45" s="120">
        <v>0.15669820770523152</v>
      </c>
      <c r="CC45" s="120">
        <v>0.15669820770523155</v>
      </c>
      <c r="CD45" s="120">
        <v>0.15624819090411199</v>
      </c>
      <c r="CE45" s="120">
        <v>0.15624819090411179</v>
      </c>
      <c r="CF45" s="120">
        <v>0.15579768767993746</v>
      </c>
      <c r="CG45" s="120">
        <v>0.15579768767993743</v>
      </c>
      <c r="CH45" s="120">
        <v>0.15534669861544453</v>
      </c>
      <c r="CI45" s="120">
        <v>0.15534669861544459</v>
      </c>
      <c r="CJ45" s="120">
        <v>0.15489522431032898</v>
      </c>
      <c r="CK45" s="120">
        <v>0.15489522431032907</v>
      </c>
      <c r="CL45" s="120">
        <v>0.15444326538146283</v>
      </c>
      <c r="CM45" s="120">
        <v>0.15444326538146302</v>
      </c>
      <c r="CN45" s="120">
        <v>0.15399082246311346</v>
      </c>
      <c r="CO45" s="120">
        <v>0.15399082246311363</v>
      </c>
      <c r="CP45" s="120">
        <v>0.1535378962071646</v>
      </c>
      <c r="CQ45" s="120">
        <v>0.15353789620716465</v>
      </c>
      <c r="CR45" s="120">
        <v>0.15308448728333918</v>
      </c>
      <c r="CS45" s="120">
        <v>0.15308448728333907</v>
      </c>
      <c r="CT45" s="120">
        <v>0.15263059637942814</v>
      </c>
      <c r="CU45" s="120">
        <v>0.15263059637942819</v>
      </c>
      <c r="CV45" s="120">
        <v>0.15217622420151744</v>
      </c>
      <c r="CW45" s="120">
        <v>0.15217622420151761</v>
      </c>
      <c r="CX45" s="120">
        <v>0.15172137147422191</v>
      </c>
      <c r="CY45" s="120">
        <v>0.15172137147422182</v>
      </c>
      <c r="CZ45" s="120">
        <v>0.15126603894091814</v>
      </c>
      <c r="DA45" s="120">
        <v>0.15126603894091797</v>
      </c>
      <c r="DB45" s="120">
        <v>0.15081022736398247</v>
      </c>
      <c r="DC45" s="120">
        <v>0.15081022736398242</v>
      </c>
      <c r="DD45" s="120">
        <v>0.15035393752503234</v>
      </c>
      <c r="DE45" s="120">
        <v>0.15035393752503243</v>
      </c>
      <c r="DF45" s="120">
        <v>0.14989717022516763</v>
      </c>
      <c r="DG45" s="120">
        <v>0.14989717022516755</v>
      </c>
      <c r="DH45" s="120">
        <v>0.14943992628521688</v>
      </c>
      <c r="DI45" s="120">
        <v>0.1494399262852168</v>
      </c>
      <c r="DJ45" s="120">
        <v>0.14898220654598698</v>
      </c>
      <c r="DK45" s="120">
        <v>0.14898220654598709</v>
      </c>
      <c r="DL45" s="120">
        <v>0.14852401186851427</v>
      </c>
      <c r="DM45" s="120">
        <v>0.14852401186851441</v>
      </c>
      <c r="DN45" s="120">
        <v>0.14806534313431841</v>
      </c>
      <c r="DO45" s="120">
        <v>0.14806534313431843</v>
      </c>
      <c r="DP45" s="120">
        <v>0.14760620124566107</v>
      </c>
      <c r="DQ45" s="120">
        <v>0.14760620124566098</v>
      </c>
      <c r="DR45" s="120">
        <v>0.14714658712580633</v>
      </c>
      <c r="DS45" s="120">
        <v>0.14714658712580636</v>
      </c>
      <c r="DT45" s="120">
        <v>0.14668650171928396</v>
      </c>
      <c r="DU45" s="120">
        <v>0.14668650171928388</v>
      </c>
      <c r="DV45" s="120">
        <v>0.14622594599215583</v>
      </c>
      <c r="DW45" s="120">
        <v>0.14622594599215594</v>
      </c>
      <c r="DX45" s="120">
        <v>0.14576492093228782</v>
      </c>
      <c r="DY45" s="120">
        <v>0.14576492093228763</v>
      </c>
      <c r="DZ45" s="120">
        <v>0.1453034275496202</v>
      </c>
      <c r="EA45" s="120">
        <v>0.14530342754962014</v>
      </c>
      <c r="EB45" s="120">
        <v>0.14484146687644547</v>
      </c>
      <c r="EC45" s="120">
        <v>0.14484146687644547</v>
      </c>
      <c r="ED45" s="120">
        <v>0.14437903996768797</v>
      </c>
      <c r="EE45" s="120">
        <v>0.14437903996768794</v>
      </c>
      <c r="EF45" s="120">
        <v>0.1439161479011859</v>
      </c>
      <c r="EG45" s="120">
        <v>0.1439161479011857</v>
      </c>
      <c r="EH45" s="120">
        <v>0.14345279177797771</v>
      </c>
      <c r="EI45" s="120">
        <v>0.14345279177797771</v>
      </c>
      <c r="EJ45" s="120">
        <v>0.14298897272259212</v>
      </c>
      <c r="EK45" s="120">
        <v>0.14298897272259214</v>
      </c>
      <c r="EL45" s="120">
        <v>0.14252469188334008</v>
      </c>
      <c r="EM45" s="120">
        <v>0.14252469188334008</v>
      </c>
      <c r="EN45" s="120">
        <v>0.14205995043261177</v>
      </c>
      <c r="EO45" s="120">
        <v>0.14205995043261149</v>
      </c>
      <c r="EP45" s="120">
        <v>0.1415947495671751</v>
      </c>
      <c r="EQ45" s="120">
        <v>0.14159474956717519</v>
      </c>
      <c r="ER45" s="120">
        <v>0.14112909050848091</v>
      </c>
      <c r="ES45" s="120">
        <v>0.14112909050848102</v>
      </c>
      <c r="ET45" s="120">
        <v>0.1406629745029685</v>
      </c>
      <c r="EU45" s="120">
        <v>0.14066297450296855</v>
      </c>
      <c r="EV45" s="120">
        <v>0.14019640282237589</v>
      </c>
      <c r="EW45" s="120">
        <v>0.14019640282237592</v>
      </c>
      <c r="EX45" s="120">
        <v>0.13972937676405436</v>
      </c>
      <c r="EY45" s="120">
        <v>0.13972937676405431</v>
      </c>
      <c r="EZ45" s="120">
        <v>0.13926189765128594</v>
      </c>
      <c r="FA45" s="120">
        <v>0.13926189765128597</v>
      </c>
      <c r="FB45" s="120">
        <v>0.13879396683360479</v>
      </c>
      <c r="FC45" s="120">
        <v>0.13879396683360506</v>
      </c>
      <c r="FD45" s="120">
        <v>0.13832558568712286</v>
      </c>
      <c r="FE45" s="120">
        <v>0.13832558568712289</v>
      </c>
      <c r="FF45" s="120">
        <v>0.13785675561485761</v>
      </c>
      <c r="FG45" s="120">
        <v>0.13785675561485775</v>
      </c>
      <c r="FH45" s="120">
        <v>0.13738747804706622</v>
      </c>
      <c r="FI45" s="120">
        <v>0.1373874780470663</v>
      </c>
      <c r="FJ45" s="120">
        <v>0.13691775444158133</v>
      </c>
      <c r="FK45" s="120">
        <v>0.1369177544415815</v>
      </c>
      <c r="FL45" s="120">
        <v>0.13644758628415246</v>
      </c>
      <c r="FM45" s="120">
        <v>0.13644758628415224</v>
      </c>
      <c r="FN45" s="120">
        <v>0.13597697508878964</v>
      </c>
      <c r="FO45" s="120">
        <v>0.13597697508878961</v>
      </c>
      <c r="FP45" s="120">
        <v>0.1355059223981126</v>
      </c>
      <c r="FQ45" s="120">
        <v>0.13550592239811249</v>
      </c>
      <c r="FR45" s="120">
        <v>0.13503442978370331</v>
      </c>
      <c r="FS45" s="120">
        <v>0.1350344297837035</v>
      </c>
      <c r="FT45" s="120">
        <v>0.13456249884646371</v>
      </c>
      <c r="FU45" s="120">
        <v>0.13456249884646368</v>
      </c>
      <c r="FV45" s="120">
        <v>0.13409013121697438</v>
      </c>
      <c r="FW45" s="120">
        <v>0.13409013121697455</v>
      </c>
      <c r="FX45" s="120">
        <v>0.13361732855586253</v>
      </c>
      <c r="FY45" s="120">
        <v>0.13361732855586242</v>
      </c>
      <c r="FZ45" s="120">
        <v>0.13314409255416873</v>
      </c>
      <c r="GA45" s="120">
        <v>0.13314409255416879</v>
      </c>
      <c r="GB45" s="120">
        <v>0.13267042493372297</v>
      </c>
      <c r="GC45" s="120">
        <v>0.13267042493372311</v>
      </c>
      <c r="GD45" s="120">
        <v>0.13219632744752091</v>
      </c>
      <c r="GE45" s="120">
        <v>0.13219632744752094</v>
      </c>
      <c r="GF45" s="120">
        <v>0.1317218018801074</v>
      </c>
      <c r="GG45" s="120">
        <v>0.13172180188010729</v>
      </c>
      <c r="GH45" s="120">
        <v>0.13124685004796285</v>
      </c>
      <c r="GI45" s="120">
        <v>0.13124685004796308</v>
      </c>
      <c r="GJ45" s="120">
        <v>0.13077147379989534</v>
      </c>
      <c r="GK45" s="120">
        <v>0.13077147379989554</v>
      </c>
      <c r="GL45" s="120">
        <v>0.13029567501743591</v>
      </c>
      <c r="GM45" s="120">
        <v>0.1302956750174358</v>
      </c>
      <c r="GN45" s="120">
        <v>0.12981945561523847</v>
      </c>
      <c r="GO45" s="120">
        <v>0.12981945561523828</v>
      </c>
      <c r="GP45" s="120">
        <v>0.12934281754148694</v>
      </c>
      <c r="GQ45" s="120">
        <v>0.1293428175414868</v>
      </c>
      <c r="GR45" s="120">
        <v>0.12886576277830319</v>
      </c>
      <c r="GS45" s="120">
        <v>0.12886576277830325</v>
      </c>
      <c r="GT45" s="120">
        <v>0.12838829334216326</v>
      </c>
      <c r="GU45" s="120">
        <v>0.12838829334216312</v>
      </c>
      <c r="GV45" s="120">
        <v>0.1279104112843151</v>
      </c>
      <c r="GW45" s="120">
        <v>0.12791041128431524</v>
      </c>
      <c r="GX45" s="120">
        <v>0.12743211869120494</v>
      </c>
      <c r="GY45" s="120">
        <v>0.12743211869120497</v>
      </c>
      <c r="GZ45" s="120">
        <v>0.12695341768490453</v>
      </c>
      <c r="HA45" s="120">
        <v>0.12695341768490453</v>
      </c>
      <c r="HB45" s="120">
        <v>0.12647431042354643</v>
      </c>
      <c r="HC45" s="120">
        <v>0.12647431042354643</v>
      </c>
      <c r="HD45" s="120">
        <v>0.12599479910176345</v>
      </c>
      <c r="HE45" s="120">
        <v>0.12599479910176339</v>
      </c>
      <c r="HF45" s="120">
        <v>0.12551488595113172</v>
      </c>
      <c r="HG45" s="120">
        <v>0.12551488595113183</v>
      </c>
      <c r="HH45" s="120">
        <v>0.12503457324062181</v>
      </c>
      <c r="HI45" s="120">
        <v>0.12503457324062173</v>
      </c>
      <c r="HJ45" s="120">
        <v>0.1245538632770514</v>
      </c>
      <c r="HK45" s="120">
        <v>0.1245538632770514</v>
      </c>
      <c r="HL45" s="120">
        <v>0.12407275840554677</v>
      </c>
      <c r="HM45" s="120">
        <v>0.12407275840554668</v>
      </c>
      <c r="HN45" s="120">
        <v>0.123591261010007</v>
      </c>
      <c r="HO45" s="120">
        <v>0.12359126101000692</v>
      </c>
      <c r="HP45" s="120">
        <v>0.12310937351357457</v>
      </c>
      <c r="HQ45" s="120">
        <v>0.12310937351357468</v>
      </c>
      <c r="HR45" s="120">
        <v>0.12262709837911216</v>
      </c>
      <c r="HS45" s="120">
        <v>0.12262709837911208</v>
      </c>
      <c r="HT45" s="120">
        <v>0.12214443810968223</v>
      </c>
      <c r="HU45" s="120">
        <v>0.1221444381096823</v>
      </c>
      <c r="HV45" s="120">
        <v>0.12166139524903585</v>
      </c>
      <c r="HW45" s="120">
        <v>0.12166139524903591</v>
      </c>
      <c r="HX45" s="120">
        <v>0.1211779723821039</v>
      </c>
      <c r="HY45" s="120">
        <v>0.1211779723821039</v>
      </c>
      <c r="HZ45" s="120">
        <v>0.12069417213549562</v>
      </c>
      <c r="IA45" s="120">
        <v>0.12069417213549562</v>
      </c>
      <c r="IB45" s="120">
        <v>0.12020999717800282</v>
      </c>
      <c r="IC45" s="120">
        <v>0.12020999717800288</v>
      </c>
      <c r="ID45" s="120">
        <v>0.11972545022110892</v>
      </c>
      <c r="IE45" s="120">
        <v>0.11972545022110904</v>
      </c>
      <c r="IF45" s="120">
        <v>0.11924053401950468</v>
      </c>
      <c r="IG45" s="120">
        <v>0.11924053401950464</v>
      </c>
      <c r="IH45" s="120">
        <v>0.11875525137160937</v>
      </c>
      <c r="II45" s="120">
        <v>0.11875525137160943</v>
      </c>
      <c r="IJ45" s="120">
        <v>0.11826960512009843</v>
      </c>
      <c r="IK45" s="120">
        <v>0.11826960512009851</v>
      </c>
      <c r="IL45" s="120">
        <v>0.11778359815243669</v>
      </c>
      <c r="IM45" s="120">
        <v>0.11778359815243659</v>
      </c>
      <c r="IN45" s="120">
        <v>0.1172972334014168</v>
      </c>
      <c r="IO45" s="120">
        <v>0.11729723340141682</v>
      </c>
      <c r="IP45" s="120">
        <v>0.11681051384570655</v>
      </c>
      <c r="IQ45" s="120">
        <v>0.11681051384570654</v>
      </c>
      <c r="IR45" s="120">
        <v>0.11632344251039883</v>
      </c>
      <c r="IS45" s="120">
        <v>0.1163234425103989</v>
      </c>
      <c r="IT45" s="120">
        <v>0.11583602246757081</v>
      </c>
      <c r="IU45" s="120">
        <v>0.11583602246757076</v>
      </c>
      <c r="IV45" s="120">
        <v>0.11534825683684739</v>
      </c>
      <c r="IW45" s="120">
        <v>0.11534825683684732</v>
      </c>
      <c r="IX45" s="120">
        <v>0.11486014878597266</v>
      </c>
      <c r="IY45" s="120">
        <v>0.11486014878597259</v>
      </c>
      <c r="IZ45" s="120">
        <v>0.1143717015313865</v>
      </c>
      <c r="JA45" s="120">
        <v>0.11437170153138657</v>
      </c>
      <c r="JB45" s="120">
        <v>0.11388291833880868</v>
      </c>
      <c r="JC45" s="120">
        <v>0.11388291833880868</v>
      </c>
      <c r="JD45" s="120">
        <v>0.11339380252382865</v>
      </c>
      <c r="JE45" s="120">
        <v>0.11339380252382869</v>
      </c>
      <c r="JF45" s="120">
        <v>0.11290435745250291</v>
      </c>
      <c r="JG45" s="120">
        <v>0.11290435745250291</v>
      </c>
      <c r="JH45" s="120">
        <v>0.11241458654195843</v>
      </c>
      <c r="JI45" s="120">
        <v>0.11241458654195845</v>
      </c>
      <c r="JJ45" s="120">
        <v>0.11192449326100301</v>
      </c>
      <c r="JK45" s="120">
        <v>0.11192449326100311</v>
      </c>
      <c r="JL45" s="120">
        <v>0.11143408113074287</v>
      </c>
      <c r="JM45" s="120">
        <v>0.11143408113074291</v>
      </c>
      <c r="JN45" s="120">
        <v>0.11094335372520654</v>
      </c>
      <c r="JO45" s="120">
        <v>0.1109433537252065</v>
      </c>
      <c r="JP45" s="120">
        <v>0.11045231467197576</v>
      </c>
      <c r="JQ45" s="120">
        <v>0.11045231467197576</v>
      </c>
      <c r="JR45" s="120">
        <v>0.10996096765282483</v>
      </c>
      <c r="JS45" s="120">
        <v>0.10996096765282477</v>
      </c>
      <c r="JT45" s="120">
        <v>0.10946931640436432</v>
      </c>
      <c r="JU45" s="120">
        <v>0.10946931640436434</v>
      </c>
      <c r="JV45" s="120">
        <v>0.10897736471869521</v>
      </c>
      <c r="JW45" s="120">
        <v>0.10897736471869514</v>
      </c>
      <c r="JX45" s="120">
        <v>0.10848511644406736</v>
      </c>
      <c r="JY45" s="120">
        <v>0.10848511644406733</v>
      </c>
      <c r="JZ45" s="120">
        <v>0.1079925754855475</v>
      </c>
      <c r="KA45" s="120">
        <v>0.10799257548554733</v>
      </c>
      <c r="KB45" s="120">
        <v>0.10749974580569323</v>
      </c>
      <c r="KC45" s="120">
        <v>0.10749974580569328</v>
      </c>
      <c r="KD45" s="120">
        <v>0.10700663142523544</v>
      </c>
      <c r="KE45" s="120">
        <v>0.10700663142523541</v>
      </c>
      <c r="KF45" s="120">
        <v>0.10651323642376671</v>
      </c>
      <c r="KG45" s="120">
        <v>0.10651323642376671</v>
      </c>
      <c r="KH45" s="120">
        <v>0.10601956494043993</v>
      </c>
      <c r="KI45" s="120">
        <v>0.10601956494043993</v>
      </c>
      <c r="KJ45" s="120">
        <v>0.10552562117467176</v>
      </c>
      <c r="KK45" s="120">
        <v>0.10552562117467175</v>
      </c>
      <c r="KL45" s="120">
        <v>0.10503140938685562</v>
      </c>
      <c r="KM45" s="120">
        <v>0.10503140938685576</v>
      </c>
      <c r="KN45" s="120">
        <v>0.10453693389908172</v>
      </c>
      <c r="KO45" s="120">
        <v>0.10453693389908188</v>
      </c>
      <c r="KP45" s="120">
        <v>0.10404219909586557</v>
      </c>
      <c r="KQ45" s="120">
        <v>0.10404219909586558</v>
      </c>
      <c r="KR45" s="120">
        <v>0.10354720942488317</v>
      </c>
      <c r="KS45" s="120">
        <v>0.10354720942488325</v>
      </c>
      <c r="KT45" s="120">
        <v>0.10305196939771609</v>
      </c>
      <c r="KU45" s="120">
        <v>0.10305196939771606</v>
      </c>
      <c r="KV45" s="120">
        <v>0.10255648359060249</v>
      </c>
      <c r="KW45" s="120">
        <v>0.10255648359060252</v>
      </c>
      <c r="KX45" s="120">
        <v>0.10206075664519842</v>
      </c>
      <c r="KY45" s="120">
        <v>0.10206075664519837</v>
      </c>
      <c r="KZ45" s="120">
        <v>0.10156479326934525</v>
      </c>
      <c r="LA45" s="120">
        <v>0.1015647932693451</v>
      </c>
      <c r="LB45" s="120">
        <v>0.10106859823784693</v>
      </c>
      <c r="LC45" s="120">
        <v>0.10106859823784677</v>
      </c>
      <c r="LD45" s="120">
        <v>0.10057217639325503</v>
      </c>
      <c r="LE45" s="120">
        <v>0.10057217639325503</v>
      </c>
      <c r="LF45" s="120">
        <v>0.10007553264666201</v>
      </c>
      <c r="LG45" s="120">
        <v>0.10007553264666191</v>
      </c>
      <c r="LH45" s="120">
        <v>9.9578671978502634E-2</v>
      </c>
      <c r="LI45" s="120">
        <v>9.9578671978502661E-2</v>
      </c>
      <c r="LJ45" s="120">
        <v>9.9081599439365578E-2</v>
      </c>
      <c r="LK45" s="120">
        <v>9.9081599439365564E-2</v>
      </c>
      <c r="LL45" s="120">
        <v>9.8584320150810936E-2</v>
      </c>
      <c r="LM45" s="120">
        <v>9.8584320150810936E-2</v>
      </c>
      <c r="LN45" s="120">
        <v>9.8086839306198936E-2</v>
      </c>
      <c r="LO45" s="120">
        <v>9.8086839306198936E-2</v>
      </c>
      <c r="LP45" s="120">
        <v>9.7589162171525912E-2</v>
      </c>
      <c r="LQ45" s="120">
        <v>9.7589162171525815E-2</v>
      </c>
      <c r="LR45" s="120">
        <v>9.7091294086269389E-2</v>
      </c>
      <c r="LS45" s="120">
        <v>9.7091294086269347E-2</v>
      </c>
      <c r="LT45" s="120">
        <v>9.6593240464242225E-2</v>
      </c>
      <c r="LU45" s="120">
        <v>9.6593240464242114E-2</v>
      </c>
      <c r="LV45" s="120">
        <v>9.609500679445554E-2</v>
      </c>
      <c r="LW45" s="120">
        <v>9.6095006794455512E-2</v>
      </c>
      <c r="LX45" s="120">
        <v>9.5596598641990382E-2</v>
      </c>
      <c r="LY45" s="120">
        <v>9.5596598641990299E-2</v>
      </c>
      <c r="LZ45" s="120">
        <v>9.5098021648878539E-2</v>
      </c>
      <c r="MA45" s="120">
        <v>9.5098021648878567E-2</v>
      </c>
      <c r="MB45" s="120">
        <v>9.4599281534992932E-2</v>
      </c>
      <c r="MC45" s="120">
        <v>9.4599281534992974E-2</v>
      </c>
      <c r="MD45" s="120">
        <v>9.4100384098945999E-2</v>
      </c>
      <c r="ME45" s="120">
        <v>9.4100384098945944E-2</v>
      </c>
      <c r="MF45" s="120">
        <v>9.3601335218998771E-2</v>
      </c>
      <c r="MG45" s="120">
        <v>9.3601335218998702E-2</v>
      </c>
      <c r="MH45" s="120">
        <v>9.310214085397768E-2</v>
      </c>
      <c r="MI45" s="120">
        <v>9.3102140853977722E-2</v>
      </c>
      <c r="MJ45" s="120">
        <v>9.2602807044201749E-2</v>
      </c>
      <c r="MK45" s="120">
        <v>9.2602807044201818E-2</v>
      </c>
      <c r="ML45" s="120">
        <v>9.21033399124188E-2</v>
      </c>
      <c r="MM45" s="120">
        <v>9.2103339912418855E-2</v>
      </c>
      <c r="MN45" s="120">
        <v>9.1603745664750824E-2</v>
      </c>
      <c r="MO45" s="120">
        <v>9.1603745664750796E-2</v>
      </c>
      <c r="MP45" s="120">
        <v>9.1104030591648996E-2</v>
      </c>
      <c r="MQ45" s="120">
        <v>9.1104030591648927E-2</v>
      </c>
      <c r="MR45" s="120">
        <v>9.060420106885847E-2</v>
      </c>
      <c r="MS45" s="120">
        <v>9.0604201068858511E-2</v>
      </c>
      <c r="MT45" s="120">
        <v>9.0104263558392267E-2</v>
      </c>
      <c r="MU45" s="120">
        <v>9.0104263558392267E-2</v>
      </c>
      <c r="MV45" s="120">
        <v>8.9604224609514685E-2</v>
      </c>
      <c r="MW45" s="120">
        <v>8.9604224609514616E-2</v>
      </c>
      <c r="MX45" s="120">
        <v>8.9104090859735141E-2</v>
      </c>
      <c r="MY45" s="120">
        <v>8.910409085973503E-2</v>
      </c>
      <c r="MZ45" s="120">
        <v>8.8603869035810398E-2</v>
      </c>
      <c r="NA45" s="120">
        <v>8.8603869035810343E-2</v>
      </c>
      <c r="NB45" s="120">
        <v>8.810356595475774E-2</v>
      </c>
      <c r="NC45" s="120">
        <v>8.810356595475774E-2</v>
      </c>
      <c r="ND45" s="120">
        <v>8.7603188524877196E-2</v>
      </c>
      <c r="NE45" s="120">
        <v>8.7603188524877182E-2</v>
      </c>
      <c r="NF45" s="120">
        <v>8.7102743746783409E-2</v>
      </c>
      <c r="NG45" s="120">
        <v>8.7102743746783465E-2</v>
      </c>
      <c r="NH45" s="120">
        <v>8.6602238714448193E-2</v>
      </c>
      <c r="NI45" s="120">
        <v>8.660223871444829E-2</v>
      </c>
      <c r="NJ45" s="120">
        <v>8.6101680616251702E-2</v>
      </c>
      <c r="NK45" s="120">
        <v>8.6101680616251786E-2</v>
      </c>
      <c r="NL45" s="120">
        <v>8.560107673604421E-2</v>
      </c>
      <c r="NM45" s="120">
        <v>8.5601076736044251E-2</v>
      </c>
      <c r="NN45" s="120">
        <v>8.5100434454217916E-2</v>
      </c>
      <c r="NO45" s="120">
        <v>8.5100434454217874E-2</v>
      </c>
      <c r="NP45" s="120">
        <v>8.4599761248787625E-2</v>
      </c>
      <c r="NQ45" s="120">
        <v>8.4599761248787722E-2</v>
      </c>
      <c r="NR45" s="120">
        <v>8.4099064696482817E-2</v>
      </c>
      <c r="NS45" s="120">
        <v>8.4099064696482831E-2</v>
      </c>
      <c r="NT45" s="120">
        <v>8.3598352473848433E-2</v>
      </c>
      <c r="NU45" s="120">
        <v>8.3598352473848447E-2</v>
      </c>
      <c r="NV45" s="120">
        <v>8.309763235835603E-2</v>
      </c>
      <c r="NW45" s="120">
        <v>8.3097632358355905E-2</v>
      </c>
      <c r="NX45" s="120">
        <v>8.2596912229524616E-2</v>
      </c>
      <c r="NY45" s="120">
        <v>8.2596912229524547E-2</v>
      </c>
      <c r="NZ45" s="120">
        <v>8.2096200070052028E-2</v>
      </c>
      <c r="OA45" s="120">
        <v>8.2096200070052083E-2</v>
      </c>
      <c r="OB45" s="120">
        <v>8.1595503966955973E-2</v>
      </c>
      <c r="OC45" s="120">
        <v>8.1595503966955973E-2</v>
      </c>
      <c r="OD45" s="120">
        <v>8.1094832112723614E-2</v>
      </c>
      <c r="OE45" s="120">
        <v>8.1094832112723642E-2</v>
      </c>
      <c r="OF45" s="120">
        <v>8.0594192806474202E-2</v>
      </c>
      <c r="OG45" s="120">
        <v>8.0594192806474146E-2</v>
      </c>
      <c r="OH45" s="120">
        <v>8.0093594455127592E-2</v>
      </c>
      <c r="OI45" s="120">
        <v>8.0093594455127495E-2</v>
      </c>
      <c r="OJ45" s="120">
        <v>7.9593045574586421E-2</v>
      </c>
      <c r="OK45" s="120">
        <v>7.959304557458638E-2</v>
      </c>
      <c r="OL45" s="120">
        <v>7.909255479092521E-2</v>
      </c>
      <c r="OM45" s="120">
        <v>7.9092554790925113E-2</v>
      </c>
      <c r="ON45" s="120">
        <v>7.8592130841591126E-2</v>
      </c>
      <c r="OO45" s="120">
        <v>7.8592130841591043E-2</v>
      </c>
      <c r="OP45" s="120">
        <v>7.8091782576613505E-2</v>
      </c>
      <c r="OQ45" s="120">
        <v>7.8091782576613408E-2</v>
      </c>
      <c r="OR45" s="120">
        <v>7.7591518959823497E-2</v>
      </c>
      <c r="OS45" s="120">
        <v>7.7591518959823441E-2</v>
      </c>
      <c r="OT45" s="120">
        <v>7.7091349070082901E-2</v>
      </c>
      <c r="OU45" s="120">
        <v>7.7091349070082957E-2</v>
      </c>
      <c r="OV45" s="120">
        <v>7.6591282102523861E-2</v>
      </c>
      <c r="OW45" s="120">
        <v>7.6591282102523903E-2</v>
      </c>
      <c r="OX45" s="120">
        <v>7.6091327369796014E-2</v>
      </c>
      <c r="OY45" s="120">
        <v>7.6091327369796097E-2</v>
      </c>
      <c r="OZ45" s="120">
        <v>7.5591494303325485E-2</v>
      </c>
      <c r="PA45" s="120">
        <v>7.5591494303325471E-2</v>
      </c>
      <c r="PB45" s="120">
        <v>7.509179245458128E-2</v>
      </c>
      <c r="PC45" s="120">
        <v>7.5091792454581238E-2</v>
      </c>
      <c r="PD45" s="120">
        <v>7.4592231496351954E-2</v>
      </c>
      <c r="PE45" s="120">
        <v>7.4592231496351982E-2</v>
      </c>
      <c r="PF45" s="120">
        <v>7.4092821224031671E-2</v>
      </c>
      <c r="PG45" s="120">
        <v>7.4092821224031727E-2</v>
      </c>
      <c r="PH45" s="120">
        <v>7.3593571556914733E-2</v>
      </c>
      <c r="PI45" s="120">
        <v>7.3593571556914719E-2</v>
      </c>
      <c r="PJ45" s="120">
        <v>7.3094492539499539E-2</v>
      </c>
      <c r="PK45" s="120">
        <v>7.3094492539499414E-2</v>
      </c>
      <c r="PL45" s="120">
        <v>7.2595594342800995E-2</v>
      </c>
      <c r="PM45" s="120">
        <v>7.2595594342800968E-2</v>
      </c>
      <c r="PN45" s="120">
        <v>7.2096887265672649E-2</v>
      </c>
      <c r="PO45" s="120">
        <v>7.2096887265672538E-2</v>
      </c>
      <c r="PP45" s="120">
        <v>7.1598381736135849E-2</v>
      </c>
      <c r="PQ45" s="120">
        <v>7.1598381736135711E-2</v>
      </c>
      <c r="PR45" s="120">
        <v>7.1100088312719134E-2</v>
      </c>
      <c r="PS45" s="120">
        <v>7.1100088312719273E-2</v>
      </c>
      <c r="PT45" s="120">
        <v>7.0602017685805069E-2</v>
      </c>
      <c r="PU45" s="120">
        <v>7.0602017685805013E-2</v>
      </c>
      <c r="PV45" s="120">
        <v>7.0104180678983566E-2</v>
      </c>
      <c r="PW45" s="120">
        <v>7.0104180678983607E-2</v>
      </c>
      <c r="PX45" s="120">
        <v>6.9606588250417586E-2</v>
      </c>
      <c r="PY45" s="120">
        <v>6.9606588250417697E-2</v>
      </c>
      <c r="PZ45" s="120">
        <v>6.9109251494211543E-2</v>
      </c>
      <c r="QA45" s="120">
        <v>6.9109251494211404E-2</v>
      </c>
      <c r="QB45" s="120">
        <v>6.8612181641790435E-2</v>
      </c>
      <c r="QC45" s="120">
        <v>6.861218164179049E-2</v>
      </c>
      <c r="QD45" s="120">
        <v>6.8115390063285569E-2</v>
      </c>
      <c r="QE45" s="120">
        <v>6.8115390063285541E-2</v>
      </c>
      <c r="QF45" s="120">
        <v>6.7618888268926897E-2</v>
      </c>
      <c r="QG45" s="120">
        <v>6.7618888268927063E-2</v>
      </c>
      <c r="QH45" s="120">
        <v>6.7122687910443027E-2</v>
      </c>
      <c r="QI45" s="120">
        <v>6.7122687910443096E-2</v>
      </c>
      <c r="QJ45" s="120">
        <v>6.6626800782467008E-2</v>
      </c>
      <c r="QK45" s="120">
        <v>6.6626800782466883E-2</v>
      </c>
      <c r="QL45" s="120">
        <v>6.6131238823948418E-2</v>
      </c>
      <c r="QM45" s="120">
        <v>6.6131238823948515E-2</v>
      </c>
      <c r="QN45" s="120">
        <v>6.5636014119573607E-2</v>
      </c>
      <c r="QO45" s="120">
        <v>6.5636014119573607E-2</v>
      </c>
      <c r="QP45" s="120">
        <v>6.5141138901188014E-2</v>
      </c>
      <c r="QQ45" s="120">
        <v>6.5141138901188E-2</v>
      </c>
      <c r="QR45" s="120">
        <v>6.4646625549226885E-2</v>
      </c>
      <c r="QS45" s="120">
        <v>6.4646625549226941E-2</v>
      </c>
      <c r="QT45" s="120">
        <v>6.415248659415021E-2</v>
      </c>
      <c r="QU45" s="120">
        <v>6.4152486594150238E-2</v>
      </c>
      <c r="QV45" s="120">
        <v>6.3658734717882234E-2</v>
      </c>
      <c r="QW45" s="120">
        <v>6.365873471788204E-2</v>
      </c>
      <c r="QX45" s="120">
        <v>6.3165382755254462E-2</v>
      </c>
      <c r="QY45" s="120">
        <v>6.3165382755254407E-2</v>
      </c>
      <c r="QZ45" s="120">
        <v>6.2672443695454882E-2</v>
      </c>
      <c r="RA45" s="120">
        <v>6.2672443695454882E-2</v>
      </c>
      <c r="RB45" s="120">
        <v>6.2179930683478789E-2</v>
      </c>
      <c r="RC45" s="120">
        <v>6.2179930683478796E-2</v>
      </c>
      <c r="RD45" s="120">
        <v>6.1687857021583067E-2</v>
      </c>
      <c r="RE45" s="120">
        <v>6.1687857021582991E-2</v>
      </c>
      <c r="RF45" s="120">
        <v>6.1196236170743663E-2</v>
      </c>
      <c r="RG45" s="120">
        <v>6.1196236170743649E-2</v>
      </c>
      <c r="RH45" s="120">
        <v>6.0705081752115295E-2</v>
      </c>
      <c r="RI45" s="120">
        <v>6.0705081752115385E-2</v>
      </c>
      <c r="RJ45" s="120">
        <v>6.0214407548492277E-2</v>
      </c>
      <c r="RK45" s="120">
        <v>6.0214407548492256E-2</v>
      </c>
      <c r="RL45" s="120">
        <v>5.9724227505770625E-2</v>
      </c>
      <c r="RM45" s="120">
        <v>5.9724227505770645E-2</v>
      </c>
      <c r="RN45" s="120">
        <v>5.923455573441147E-2</v>
      </c>
      <c r="RO45" s="120">
        <v>5.923455573441154E-2</v>
      </c>
      <c r="RP45" s="120">
        <v>5.8745406510903597E-2</v>
      </c>
      <c r="RQ45" s="120">
        <v>5.8745406510903583E-2</v>
      </c>
      <c r="RR45" s="120">
        <v>5.8256794279226247E-2</v>
      </c>
      <c r="RS45" s="120">
        <v>5.8256794279226261E-2</v>
      </c>
      <c r="RT45" s="120">
        <v>5.7768733652309834E-2</v>
      </c>
      <c r="RU45" s="120">
        <v>5.7768733652309834E-2</v>
      </c>
      <c r="RV45" s="120">
        <v>5.7281239413496145E-2</v>
      </c>
      <c r="RW45" s="120">
        <v>5.7281239413496172E-2</v>
      </c>
      <c r="RX45" s="120">
        <v>5.679432651799457E-2</v>
      </c>
      <c r="RY45" s="120">
        <v>5.6794326517994612E-2</v>
      </c>
      <c r="RZ45" s="120">
        <v>5.6308010094336156E-2</v>
      </c>
      <c r="SA45" s="120">
        <v>5.6308010094336149E-2</v>
      </c>
      <c r="SB45" s="120">
        <v>5.5822305445823492E-2</v>
      </c>
      <c r="SC45" s="120">
        <v>5.5822305445823485E-2</v>
      </c>
      <c r="SD45" s="120">
        <v>5.5337228051975287E-2</v>
      </c>
      <c r="SE45" s="120">
        <v>5.5337228051975308E-2</v>
      </c>
      <c r="SF45" s="120">
        <v>5.4852793569966175E-2</v>
      </c>
      <c r="SG45" s="120">
        <v>5.4852793569966189E-2</v>
      </c>
      <c r="SH45" s="120">
        <v>5.4369017836059796E-2</v>
      </c>
      <c r="SI45" s="120">
        <v>5.4369017836059762E-2</v>
      </c>
      <c r="SJ45" s="120">
        <v>5.388591686703402E-2</v>
      </c>
      <c r="SK45" s="120">
        <v>5.3885916867034055E-2</v>
      </c>
      <c r="SL45" s="120">
        <v>5.3403506861599566E-2</v>
      </c>
      <c r="SM45" s="120">
        <v>5.3403506861599552E-2</v>
      </c>
      <c r="SN45" s="120">
        <v>5.2921804201807358E-2</v>
      </c>
      <c r="SO45" s="120">
        <v>5.2921804201807289E-2</v>
      </c>
      <c r="SP45" s="120">
        <v>5.2440825454447226E-2</v>
      </c>
      <c r="SQ45" s="120">
        <v>5.2440825454447226E-2</v>
      </c>
      <c r="SR45" s="120">
        <v>5.1960587372435155E-2</v>
      </c>
      <c r="SS45" s="120">
        <v>5.1960587372435224E-2</v>
      </c>
      <c r="ST45" s="120">
        <v>5.1481106896187893E-2</v>
      </c>
      <c r="SU45" s="120">
        <v>5.1481106896187852E-2</v>
      </c>
      <c r="SV45" s="120">
        <v>5.1002401154984084E-2</v>
      </c>
      <c r="SW45" s="120">
        <v>5.1002401154984112E-2</v>
      </c>
      <c r="SX45" s="120">
        <v>5.0524487468311549E-2</v>
      </c>
      <c r="SY45" s="120">
        <v>5.0524487468311612E-2</v>
      </c>
      <c r="SZ45" s="120">
        <v>5.0047383347198153E-2</v>
      </c>
      <c r="TA45" s="120">
        <v>5.0047383347198139E-2</v>
      </c>
      <c r="TB45" s="120">
        <v>4.9571106495525298E-2</v>
      </c>
      <c r="TC45" s="120">
        <v>4.9571106495525256E-2</v>
      </c>
      <c r="TD45" s="120">
        <v>4.9095674811324187E-2</v>
      </c>
      <c r="TE45" s="120">
        <v>4.909567481132418E-2</v>
      </c>
      <c r="TF45" s="120">
        <v>4.8621106388051137E-2</v>
      </c>
      <c r="TG45" s="120">
        <v>4.8621106388051102E-2</v>
      </c>
      <c r="TH45" s="120">
        <v>4.8147419515842338E-2</v>
      </c>
      <c r="TI45" s="120">
        <v>4.8147419515842359E-2</v>
      </c>
      <c r="TJ45" s="120">
        <v>4.7674632682746111E-2</v>
      </c>
      <c r="TK45" s="120">
        <v>4.7674632682746014E-2</v>
      </c>
      <c r="TL45" s="120">
        <v>4.720276457592984E-2</v>
      </c>
      <c r="TM45" s="120">
        <v>4.7202764575929854E-2</v>
      </c>
      <c r="TN45" s="120">
        <v>4.6731834082862987E-2</v>
      </c>
      <c r="TO45" s="120">
        <v>4.6731834082863057E-2</v>
      </c>
      <c r="TP45" s="120">
        <v>4.626186029247073E-2</v>
      </c>
      <c r="TQ45" s="120">
        <v>4.6261860292470744E-2</v>
      </c>
      <c r="TR45" s="120">
        <v>4.5792862496259627E-2</v>
      </c>
      <c r="TS45" s="120">
        <v>4.5792862496259683E-2</v>
      </c>
      <c r="TT45" s="120">
        <v>4.5324860189412029E-2</v>
      </c>
      <c r="TU45" s="120">
        <v>4.5324860189412043E-2</v>
      </c>
      <c r="TV45" s="120">
        <v>4.4857873071847174E-2</v>
      </c>
      <c r="TW45" s="120">
        <v>4.4857873071847201E-2</v>
      </c>
      <c r="TX45" s="120">
        <v>4.4391921049248301E-2</v>
      </c>
      <c r="TY45" s="120">
        <v>4.4391921049248217E-2</v>
      </c>
      <c r="TZ45" s="120">
        <v>4.3927024234052044E-2</v>
      </c>
      <c r="UA45" s="120">
        <v>4.3927024234052099E-2</v>
      </c>
      <c r="UB45" s="120">
        <v>4.3463202946400409E-2</v>
      </c>
      <c r="UC45" s="120">
        <v>4.3463202946400423E-2</v>
      </c>
      <c r="UD45" s="120">
        <v>4.3000477715049751E-2</v>
      </c>
      <c r="UE45" s="120">
        <v>4.3000477715049765E-2</v>
      </c>
      <c r="UF45" s="120">
        <v>4.2538869278238377E-2</v>
      </c>
      <c r="UG45" s="120">
        <v>4.2538869278238349E-2</v>
      </c>
      <c r="UH45" s="120">
        <v>4.2078398584507529E-2</v>
      </c>
      <c r="UI45" s="120">
        <v>4.2078398584507515E-2</v>
      </c>
      <c r="UJ45" s="120">
        <v>4.1619086793474765E-2</v>
      </c>
      <c r="UK45" s="120">
        <v>4.1619086793474827E-2</v>
      </c>
      <c r="UL45" s="120">
        <v>4.1160955276556874E-2</v>
      </c>
      <c r="UM45" s="120">
        <v>4.1160955276556915E-2</v>
      </c>
      <c r="UN45" s="120">
        <v>4.0704025617639542E-2</v>
      </c>
      <c r="UO45" s="120">
        <v>4.0704025617639673E-2</v>
      </c>
      <c r="UP45" s="120">
        <v>4.0248319613691831E-2</v>
      </c>
      <c r="UQ45" s="120">
        <v>4.0248319613691776E-2</v>
      </c>
      <c r="UR45" s="120">
        <v>3.9793859275321274E-2</v>
      </c>
      <c r="US45" s="120">
        <v>3.9793859275321225E-2</v>
      </c>
      <c r="UT45" s="120">
        <v>3.9340666827268937E-2</v>
      </c>
      <c r="UU45" s="120">
        <v>3.9340666827268944E-2</v>
      </c>
      <c r="UV45" s="120">
        <v>3.8888764708838855E-2</v>
      </c>
      <c r="UW45" s="120">
        <v>3.8888764708838813E-2</v>
      </c>
      <c r="UX45" s="120">
        <v>3.8438175574261033E-2</v>
      </c>
      <c r="UY45" s="120">
        <v>3.8438175574260991E-2</v>
      </c>
      <c r="UZ45" s="120">
        <v>3.7988922292983222E-2</v>
      </c>
      <c r="VA45" s="120">
        <v>3.798892229298325E-2</v>
      </c>
      <c r="VB45" s="120">
        <v>3.7541027949889484E-2</v>
      </c>
      <c r="VC45" s="120">
        <v>3.7541027949889512E-2</v>
      </c>
      <c r="VD45" s="120">
        <v>3.7094515845440781E-2</v>
      </c>
      <c r="VE45" s="120">
        <v>3.7094515845440733E-2</v>
      </c>
      <c r="VF45" s="120">
        <v>3.6649409495735037E-2</v>
      </c>
      <c r="VG45" s="120">
        <v>3.6649409495735023E-2</v>
      </c>
      <c r="VH45" s="120">
        <v>3.6205732632483265E-2</v>
      </c>
      <c r="VI45" s="120">
        <v>3.6205732632483188E-2</v>
      </c>
      <c r="VJ45" s="120">
        <v>3.5763509202896469E-2</v>
      </c>
      <c r="VK45" s="120">
        <v>3.5763509202896483E-2</v>
      </c>
      <c r="VL45" s="120">
        <v>3.5322763369481258E-2</v>
      </c>
      <c r="VM45" s="120">
        <v>3.5322763369481279E-2</v>
      </c>
      <c r="VN45" s="120">
        <v>3.4883519509738614E-2</v>
      </c>
      <c r="VO45" s="120">
        <v>3.4883519509738704E-2</v>
      </c>
      <c r="VP45" s="120">
        <v>3.4445802215763099E-2</v>
      </c>
      <c r="VQ45" s="120">
        <v>3.4445802215763079E-2</v>
      </c>
      <c r="VR45" s="120">
        <v>3.4009636293736149E-2</v>
      </c>
      <c r="VS45" s="120">
        <v>3.400963629373617E-2</v>
      </c>
      <c r="VT45" s="120">
        <v>3.3575046763311814E-2</v>
      </c>
      <c r="VU45" s="120">
        <v>3.3575046763311807E-2</v>
      </c>
      <c r="VV45" s="120">
        <v>3.3142058856887285E-2</v>
      </c>
      <c r="VW45" s="120">
        <v>3.3142058856887341E-2</v>
      </c>
      <c r="VX45" s="120">
        <v>3.2710698018755931E-2</v>
      </c>
      <c r="VY45" s="120">
        <v>3.2710698018755938E-2</v>
      </c>
      <c r="VZ45" s="120">
        <v>3.2280989904136394E-2</v>
      </c>
      <c r="WA45" s="120">
        <v>3.2280989904136401E-2</v>
      </c>
      <c r="WB45" s="120">
        <v>3.1852960378073156E-2</v>
      </c>
      <c r="WC45" s="120">
        <v>3.1852960378073135E-2</v>
      </c>
      <c r="WD45" s="120">
        <v>3.1426635514203778E-2</v>
      </c>
      <c r="WE45" s="120">
        <v>3.1426635514203757E-2</v>
      </c>
      <c r="WF45" s="120">
        <v>3.1002041593386501E-2</v>
      </c>
      <c r="WG45" s="120">
        <v>3.1002041593386483E-2</v>
      </c>
      <c r="WH45" s="120">
        <v>3.0579205102183465E-2</v>
      </c>
      <c r="WI45" s="120">
        <v>3.0579205102183472E-2</v>
      </c>
      <c r="WJ45" s="120">
        <v>3.0158152731193225E-2</v>
      </c>
      <c r="WK45" s="120">
        <v>3.0158152731193266E-2</v>
      </c>
      <c r="WL45" s="120">
        <v>2.973891137322679E-2</v>
      </c>
      <c r="WM45" s="120">
        <v>2.9738911373226835E-2</v>
      </c>
      <c r="WN45" s="120">
        <v>2.9321508121321321E-2</v>
      </c>
      <c r="WO45" s="120">
        <v>2.9321508121321296E-2</v>
      </c>
      <c r="WP45" s="120">
        <v>2.8905970266584424E-2</v>
      </c>
      <c r="WQ45" s="120">
        <v>2.8905970266584383E-2</v>
      </c>
      <c r="WR45" s="120">
        <v>2.8492325295863756E-2</v>
      </c>
      <c r="WS45" s="120">
        <v>2.8492325295863763E-2</v>
      </c>
      <c r="WT45" s="120">
        <v>2.8080600889234014E-2</v>
      </c>
      <c r="WU45" s="120">
        <v>2.8080600889233989E-2</v>
      </c>
      <c r="WV45" s="120">
        <v>2.7670824917294647E-2</v>
      </c>
      <c r="WW45" s="120">
        <v>2.7670824917294685E-2</v>
      </c>
      <c r="WX45" s="120">
        <v>2.726302543827221E-2</v>
      </c>
      <c r="WY45" s="120">
        <v>2.7263025438272193E-2</v>
      </c>
      <c r="WZ45" s="120">
        <v>2.6857230694918303E-2</v>
      </c>
      <c r="XA45" s="120">
        <v>2.6857230694918292E-2</v>
      </c>
      <c r="XB45" s="120">
        <v>2.6453469111197087E-2</v>
      </c>
      <c r="XC45" s="120">
        <v>2.6453469111197087E-2</v>
      </c>
      <c r="XD45" s="120">
        <v>2.6051769288753558E-2</v>
      </c>
      <c r="XE45" s="120">
        <v>2.6051769288753548E-2</v>
      </c>
      <c r="XF45" s="120">
        <v>2.5652160003155285E-2</v>
      </c>
      <c r="XG45" s="120">
        <v>2.5652160003155268E-2</v>
      </c>
      <c r="XH45" s="120">
        <v>2.5254670199898896E-2</v>
      </c>
      <c r="XI45" s="120">
        <v>2.525467019989891E-2</v>
      </c>
      <c r="XJ45" s="120">
        <v>2.4859328990173103E-2</v>
      </c>
      <c r="XK45" s="120">
        <v>2.4859328990173124E-2</v>
      </c>
      <c r="XL45" s="120">
        <v>2.4466165646369307E-2</v>
      </c>
      <c r="XM45" s="120">
        <v>2.4466165646369328E-2</v>
      </c>
      <c r="XN45" s="120">
        <v>2.4075209597331601E-2</v>
      </c>
      <c r="XO45" s="120">
        <v>2.4075209597331622E-2</v>
      </c>
      <c r="XP45" s="120">
        <v>2.3686490423335715E-2</v>
      </c>
      <c r="XQ45" s="120">
        <v>2.3686490423335718E-2</v>
      </c>
      <c r="XR45" s="120">
        <v>2.3300037850788706E-2</v>
      </c>
      <c r="XS45" s="120">
        <v>2.3300037850788709E-2</v>
      </c>
      <c r="XT45" s="120">
        <v>2.2915881746639114E-2</v>
      </c>
      <c r="XU45" s="120">
        <v>2.2915881746639125E-2</v>
      </c>
      <c r="XV45" s="120">
        <v>2.2534052112487664E-2</v>
      </c>
      <c r="XW45" s="120">
        <v>2.253405211248765E-2</v>
      </c>
      <c r="XX45" s="120">
        <v>2.2154579078388508E-2</v>
      </c>
      <c r="XY45" s="120">
        <v>2.2154579078388525E-2</v>
      </c>
      <c r="XZ45" s="120">
        <v>2.1777492896330658E-2</v>
      </c>
      <c r="YA45" s="120">
        <v>2.1777492896330655E-2</v>
      </c>
      <c r="YB45" s="120">
        <v>2.1402823933388399E-2</v>
      </c>
      <c r="YC45" s="120">
        <v>2.1402823933388406E-2</v>
      </c>
      <c r="YD45" s="120">
        <v>2.1030602664530617E-2</v>
      </c>
      <c r="YE45" s="120">
        <v>2.10306026645306E-2</v>
      </c>
      <c r="YF45" s="120">
        <v>2.0660859665076806E-2</v>
      </c>
      <c r="YG45" s="120">
        <v>2.0660859665076782E-2</v>
      </c>
      <c r="YH45" s="120">
        <v>2.0293625602789349E-2</v>
      </c>
      <c r="YI45" s="120">
        <v>2.0293625602789359E-2</v>
      </c>
      <c r="YJ45" s="120">
        <v>1.9928931229589428E-2</v>
      </c>
      <c r="YK45" s="120">
        <v>1.9928931229589469E-2</v>
      </c>
      <c r="YL45" s="120">
        <v>1.9566807372885273E-2</v>
      </c>
      <c r="YM45" s="120">
        <v>1.9566807372885273E-2</v>
      </c>
      <c r="YN45" s="120">
        <v>1.9207284926499885E-2</v>
      </c>
      <c r="YO45" s="120">
        <v>1.9207284926499882E-2</v>
      </c>
      <c r="YP45" s="120">
        <v>1.8850394841186627E-2</v>
      </c>
      <c r="YQ45" s="120">
        <v>1.8850394841186609E-2</v>
      </c>
      <c r="YR45" s="120">
        <v>1.8496168114718929E-2</v>
      </c>
      <c r="YS45" s="120">
        <v>1.8496168114718933E-2</v>
      </c>
      <c r="YT45" s="120">
        <v>1.8144635781542032E-2</v>
      </c>
      <c r="YU45" s="120">
        <v>1.8144635781542046E-2</v>
      </c>
      <c r="YV45" s="120">
        <v>1.7795828901972909E-2</v>
      </c>
      <c r="YW45" s="120">
        <v>1.7795828901972906E-2</v>
      </c>
      <c r="YX45" s="120">
        <v>1.744977855093531E-2</v>
      </c>
      <c r="YY45" s="120">
        <v>1.7449778550935335E-2</v>
      </c>
      <c r="YZ45" s="120">
        <v>1.7106515806216183E-2</v>
      </c>
      <c r="ZA45" s="120">
        <v>1.7106515806216176E-2</v>
      </c>
      <c r="ZB45" s="120">
        <v>1.6766071736229515E-2</v>
      </c>
      <c r="ZC45" s="120">
        <v>1.6766071736229543E-2</v>
      </c>
      <c r="ZD45" s="120">
        <v>1.6428477387273599E-2</v>
      </c>
      <c r="ZE45" s="120">
        <v>1.6428477387273571E-2</v>
      </c>
      <c r="ZF45" s="120">
        <v>1.6093763770267257E-2</v>
      </c>
      <c r="ZG45" s="120">
        <v>1.6093763770267271E-2</v>
      </c>
      <c r="ZH45" s="120">
        <v>1.5761961846951229E-2</v>
      </c>
      <c r="ZI45" s="120">
        <v>1.5761961846951215E-2</v>
      </c>
      <c r="ZJ45" s="120">
        <v>1.5433102515538862E-2</v>
      </c>
      <c r="ZK45" s="120">
        <v>1.5433102515538862E-2</v>
      </c>
      <c r="ZL45" s="120">
        <v>1.5107216595802921E-2</v>
      </c>
      <c r="ZM45" s="120">
        <v>1.5107216595802921E-2</v>
      </c>
      <c r="ZN45" s="120">
        <v>1.4784334813582307E-2</v>
      </c>
      <c r="ZO45" s="120">
        <v>1.4784334813582307E-2</v>
      </c>
      <c r="ZP45" s="120">
        <v>1.4464487784694455E-2</v>
      </c>
      <c r="ZQ45" s="120">
        <v>1.4464487784694457E-2</v>
      </c>
      <c r="ZR45" s="120">
        <v>1.4147705998238148E-2</v>
      </c>
      <c r="ZS45" s="120">
        <v>1.4147705998238152E-2</v>
      </c>
      <c r="ZT45" s="120">
        <v>1.3834019799271648E-2</v>
      </c>
      <c r="ZU45" s="120">
        <v>1.3834019799271641E-2</v>
      </c>
      <c r="ZV45" s="120">
        <v>1.3523459370850935E-2</v>
      </c>
      <c r="ZW45" s="120">
        <v>1.3523459370850924E-2</v>
      </c>
      <c r="ZX45" s="120">
        <v>1.3216054715413122E-2</v>
      </c>
      <c r="ZY45" s="120">
        <v>1.3216054715413114E-2</v>
      </c>
      <c r="ZZ45" s="120">
        <v>1.2911835635489846E-2</v>
      </c>
      <c r="AAA45" s="120">
        <v>1.2911835635489857E-2</v>
      </c>
      <c r="AAB45" s="120">
        <v>1.2610831713735665E-2</v>
      </c>
      <c r="AAC45" s="120">
        <v>1.2610831713735669E-2</v>
      </c>
      <c r="AAD45" s="120">
        <v>1.2313072292256658E-2</v>
      </c>
      <c r="AAE45" s="120">
        <v>1.2313072292256651E-2</v>
      </c>
      <c r="AAF45" s="120">
        <v>1.2018586451224484E-2</v>
      </c>
      <c r="AAG45" s="120">
        <v>1.2018586451224502E-2</v>
      </c>
      <c r="AAH45" s="120">
        <v>1.1727402986761681E-2</v>
      </c>
      <c r="AAI45" s="120">
        <v>1.1727402986761688E-2</v>
      </c>
      <c r="AAJ45" s="120">
        <v>1.1439550388083586E-2</v>
      </c>
      <c r="AAK45" s="120">
        <v>1.1439550388083591E-2</v>
      </c>
      <c r="AAL45" s="120">
        <v>1.1155056813883546E-2</v>
      </c>
      <c r="AAM45" s="120">
        <v>1.1155056813883549E-2</v>
      </c>
      <c r="AAN45" s="120">
        <v>1.0873950067947813E-2</v>
      </c>
      <c r="AAO45" s="120">
        <v>1.0873950067947802E-2</v>
      </c>
      <c r="AAP45" s="120">
        <v>1.0596257573986984E-2</v>
      </c>
      <c r="AAQ45" s="120">
        <v>1.0596257573986979E-2</v>
      </c>
      <c r="AAR45" s="120">
        <v>1.0322006349672123E-2</v>
      </c>
      <c r="AAS45" s="120">
        <v>1.0322006349672109E-2</v>
      </c>
      <c r="AAT45" s="120">
        <v>1.0051222979863248E-2</v>
      </c>
      <c r="AAU45" s="120">
        <v>1.0051222979863257E-2</v>
      </c>
      <c r="AAV45" s="120">
        <v>9.7839335890196506E-3</v>
      </c>
      <c r="AAW45" s="120">
        <v>9.7839335890196368E-3</v>
      </c>
      <c r="AAX45" s="120">
        <v>9.5201638127816058E-3</v>
      </c>
      <c r="AAY45" s="120">
        <v>9.5201638127816075E-3</v>
      </c>
      <c r="AAZ45" s="120">
        <v>9.2599387687143497E-3</v>
      </c>
      <c r="ABA45" s="120">
        <v>9.2599387687143462E-3</v>
      </c>
      <c r="ABB45" s="120">
        <v>9.0032830262060624E-3</v>
      </c>
      <c r="ABC45" s="120">
        <v>9.0032830262060659E-3</v>
      </c>
      <c r="ABD45" s="120">
        <v>8.7502205755127863E-3</v>
      </c>
      <c r="ABE45" s="120">
        <v>8.7502205755127793E-3</v>
      </c>
      <c r="ABF45" s="120">
        <v>8.5007747959446461E-3</v>
      </c>
      <c r="ABG45" s="120">
        <v>8.5007747959446392E-3</v>
      </c>
      <c r="ABH45" s="120">
        <v>8.2549684231889367E-3</v>
      </c>
      <c r="ABI45" s="120">
        <v>8.254968423188935E-3</v>
      </c>
      <c r="ABJ45" s="120">
        <v>8.0128235157672228E-3</v>
      </c>
      <c r="ABK45" s="120">
        <v>8.0128235157672124E-3</v>
      </c>
      <c r="ABL45" s="120">
        <v>7.7743614206256693E-3</v>
      </c>
      <c r="ABM45" s="120">
        <v>7.7743614206256641E-3</v>
      </c>
      <c r="ABN45" s="120">
        <v>7.539602737859313E-3</v>
      </c>
      <c r="ABO45" s="120">
        <v>7.5396027378593156E-3</v>
      </c>
      <c r="ABP45" s="120">
        <v>7.3085672845731352E-3</v>
      </c>
      <c r="ABQ45" s="120">
        <v>7.3085672845731309E-3</v>
      </c>
      <c r="ABR45" s="120">
        <v>7.0812740578852975E-3</v>
      </c>
      <c r="ABS45" s="120">
        <v>7.0812740578852923E-3</v>
      </c>
      <c r="ABT45" s="120">
        <v>6.8577411970801557E-3</v>
      </c>
      <c r="ABU45" s="120">
        <v>6.8577411970801496E-3</v>
      </c>
      <c r="ABV45" s="120">
        <v>6.637985944921398E-3</v>
      </c>
      <c r="ABW45" s="120">
        <v>6.6379859449213945E-3</v>
      </c>
      <c r="ABX45" s="120">
        <v>6.4220246081385674E-3</v>
      </c>
      <c r="ABY45" s="120">
        <v>6.4220246081385613E-3</v>
      </c>
      <c r="ABZ45" s="120">
        <v>6.2098725171033176E-3</v>
      </c>
      <c r="ACA45" s="120">
        <v>6.209872517103315E-3</v>
      </c>
      <c r="ACB45" s="120">
        <v>6.0015439847154357E-3</v>
      </c>
      <c r="ACC45" s="120">
        <v>6.0015439847154357E-3</v>
      </c>
      <c r="ACD45" s="120">
        <v>5.7970522645218597E-3</v>
      </c>
      <c r="ACE45" s="120">
        <v>5.7970522645218589E-3</v>
      </c>
      <c r="ACF45" s="120">
        <v>5.5964095080963411E-3</v>
      </c>
      <c r="ACG45" s="120">
        <v>5.5964095080963446E-3</v>
      </c>
      <c r="ACH45" s="120">
        <v>5.3996267217114539E-3</v>
      </c>
      <c r="ACI45" s="120">
        <v>5.3996267217114565E-3</v>
      </c>
      <c r="ACJ45" s="120">
        <v>5.2067137223391598E-3</v>
      </c>
      <c r="ACK45" s="120">
        <v>5.2067137223391598E-3</v>
      </c>
      <c r="ACL45" s="120">
        <v>5.0176790930212501E-3</v>
      </c>
      <c r="ACM45" s="120">
        <v>5.0176790930212475E-3</v>
      </c>
      <c r="ACN45" s="120">
        <v>4.8325301376561502E-3</v>
      </c>
      <c r="ACO45" s="120">
        <v>4.8325301376561519E-3</v>
      </c>
      <c r="ACP45" s="120">
        <v>4.6512728352540444E-3</v>
      </c>
      <c r="ACQ45" s="120">
        <v>4.6512728352540366E-3</v>
      </c>
      <c r="ACR45" s="120">
        <v>4.4739117937186192E-3</v>
      </c>
      <c r="ACS45" s="120">
        <v>4.4739117937186122E-3</v>
      </c>
      <c r="ACT45" s="120">
        <v>4.300450203219796E-3</v>
      </c>
      <c r="ACU45" s="120">
        <v>4.3004502032198003E-3</v>
      </c>
      <c r="ACV45" s="120">
        <v>4.1308897892288346E-3</v>
      </c>
      <c r="ACW45" s="120">
        <v>4.1308897892288338E-3</v>
      </c>
      <c r="ACX45" s="120">
        <v>3.9652307652943055E-3</v>
      </c>
      <c r="ACY45" s="120">
        <v>3.9652307652943107E-3</v>
      </c>
      <c r="ACZ45" s="120">
        <v>3.8034717856452261E-3</v>
      </c>
      <c r="ADA45" s="120">
        <v>3.8034717856452256E-3</v>
      </c>
      <c r="ADB45" s="120">
        <v>3.6456098977157058E-3</v>
      </c>
      <c r="ADC45" s="120">
        <v>3.6456098977157049E-3</v>
      </c>
      <c r="ADD45" s="120">
        <v>3.4916404946940434E-3</v>
      </c>
      <c r="ADE45" s="120">
        <v>3.4916404946940421E-3</v>
      </c>
      <c r="ADF45" s="120">
        <v>3.3415572682082865E-3</v>
      </c>
      <c r="ADG45" s="120">
        <v>3.3415572682082878E-3</v>
      </c>
      <c r="ADH45" s="120">
        <v>3.1953521612699699E-3</v>
      </c>
      <c r="ADI45" s="120">
        <v>3.1953521612699694E-3</v>
      </c>
      <c r="ADJ45" s="120">
        <v>3.0530153216074989E-3</v>
      </c>
      <c r="ADK45" s="120">
        <v>3.0530153216075015E-3</v>
      </c>
      <c r="ADL45" s="120">
        <v>2.9145350555315167E-3</v>
      </c>
      <c r="ADM45" s="120">
        <v>2.9145350555315214E-3</v>
      </c>
      <c r="ADN45" s="120">
        <v>2.7798977824853967E-3</v>
      </c>
      <c r="ADO45" s="120">
        <v>2.7798977824853984E-3</v>
      </c>
      <c r="ADP45" s="120">
        <v>2.6490879904456071E-3</v>
      </c>
      <c r="ADQ45" s="120">
        <v>2.6490879904456071E-3</v>
      </c>
      <c r="ADR45" s="120">
        <v>2.5220881923487207E-3</v>
      </c>
      <c r="ADS45" s="120">
        <v>2.5220881923487186E-3</v>
      </c>
      <c r="ADT45" s="120">
        <v>2.3988788837342938E-3</v>
      </c>
      <c r="ADU45" s="120">
        <v>2.3988788837342959E-3</v>
      </c>
      <c r="ADV45" s="120">
        <v>2.2794385018057289E-3</v>
      </c>
      <c r="ADW45" s="120">
        <v>2.2794385018057254E-3</v>
      </c>
      <c r="ADX45" s="120">
        <v>2.1637433861245699E-3</v>
      </c>
      <c r="ADY45" s="120">
        <v>2.1637433861245699E-3</v>
      </c>
      <c r="ADZ45" s="120">
        <v>2.0517677411675084E-3</v>
      </c>
      <c r="AEA45" s="120">
        <v>2.0517677411675101E-3</v>
      </c>
      <c r="AEB45" s="120">
        <v>1.9434836009892518E-3</v>
      </c>
      <c r="AEC45" s="120">
        <v>1.943483600989252E-3</v>
      </c>
      <c r="AED45" s="120">
        <v>1.8388607962488905E-3</v>
      </c>
      <c r="AEE45" s="120">
        <v>1.8388607962488905E-3</v>
      </c>
      <c r="AEF45" s="120">
        <v>1.7378669238719043E-3</v>
      </c>
      <c r="AEG45" s="120">
        <v>1.7378669238719059E-3</v>
      </c>
      <c r="AEH45" s="120">
        <v>1.6404673196346521E-3</v>
      </c>
      <c r="AEI45" s="120">
        <v>1.6404673196346508E-3</v>
      </c>
      <c r="AEJ45" s="120">
        <v>1.5466250339729098E-3</v>
      </c>
      <c r="AEK45" s="120">
        <v>1.5466250339729089E-3</v>
      </c>
      <c r="AEL45" s="120">
        <v>1.4563008113307435E-3</v>
      </c>
      <c r="AEM45" s="120">
        <v>1.4563008113307446E-3</v>
      </c>
      <c r="AEN45" s="120">
        <v>1.3694530733804357E-3</v>
      </c>
      <c r="AEO45" s="120">
        <v>1.3694530733804355E-3</v>
      </c>
      <c r="AEP45" s="120">
        <v>1.286037906458339E-3</v>
      </c>
      <c r="AEQ45" s="120">
        <v>1.2860379064583384E-3</v>
      </c>
      <c r="AER45" s="120">
        <v>1.2060090535751648E-3</v>
      </c>
      <c r="AES45" s="120">
        <v>1.206009053575165E-3</v>
      </c>
      <c r="AET45" s="120">
        <v>1.1293179113721313E-3</v>
      </c>
      <c r="AEU45" s="120">
        <v>1.1293179113721298E-3</v>
      </c>
      <c r="AEV45" s="120">
        <v>1.0559135324063687E-3</v>
      </c>
      <c r="AEW45" s="120">
        <v>1.0559135324063676E-3</v>
      </c>
      <c r="AEX45" s="120">
        <v>9.8574263315984764E-4</v>
      </c>
      <c r="AEY45" s="120">
        <v>9.8574263315984807E-4</v>
      </c>
      <c r="AEZ45" s="120">
        <v>9.1874960817541103E-4</v>
      </c>
      <c r="AFA45" s="120">
        <v>9.1874960817541038E-4</v>
      </c>
      <c r="AFB45" s="120">
        <v>8.5487655073114533E-4</v>
      </c>
      <c r="AFC45" s="120">
        <v>8.5487655073114652E-4</v>
      </c>
      <c r="AFD45" s="120">
        <v>7.9406328046983964E-4</v>
      </c>
      <c r="AFE45" s="120">
        <v>7.9406328046983964E-4</v>
      </c>
      <c r="AFF45" s="120">
        <v>7.3624737840323126E-4</v>
      </c>
      <c r="AFG45" s="120">
        <v>7.3624737840323191E-4</v>
      </c>
      <c r="AFH45" s="120">
        <v>6.8136422971094412E-4</v>
      </c>
      <c r="AFI45" s="120">
        <v>6.8136422971094347E-4</v>
      </c>
      <c r="AFJ45" s="120">
        <v>6.2934707475068876E-4</v>
      </c>
      <c r="AFK45" s="120">
        <v>6.2934707475068832E-4</v>
      </c>
      <c r="AFL45" s="120">
        <v>5.8012706868924044E-4</v>
      </c>
      <c r="AFM45" s="120">
        <v>5.8012706868923914E-4</v>
      </c>
      <c r="AFN45" s="120">
        <v>5.3363335015211655E-4</v>
      </c>
      <c r="AFO45" s="120">
        <v>5.3363335015211644E-4</v>
      </c>
      <c r="AFP45" s="120">
        <v>4.8979311927344049E-4</v>
      </c>
      <c r="AFQ45" s="120">
        <v>4.897931192734406E-4</v>
      </c>
      <c r="AFR45" s="120">
        <v>4.4853172550527457E-4</v>
      </c>
      <c r="AFS45" s="120">
        <v>4.4853172550527435E-4</v>
      </c>
      <c r="AFT45" s="120">
        <v>4.0977276551740124E-4</v>
      </c>
      <c r="AFU45" s="120">
        <v>4.0977276551740129E-4</v>
      </c>
      <c r="AFV45" s="120">
        <v>3.7343819148313216E-4</v>
      </c>
      <c r="AFW45" s="120">
        <v>3.7343819148313173E-4</v>
      </c>
      <c r="AFX45" s="120">
        <v>3.3944843000374963E-4</v>
      </c>
      <c r="AFY45" s="120">
        <v>3.3944843000374941E-4</v>
      </c>
      <c r="AFZ45" s="120">
        <v>3.0772251187278121E-4</v>
      </c>
      <c r="AGA45" s="120">
        <v>3.0772251187278121E-4</v>
      </c>
      <c r="AGB45" s="120">
        <v>2.7817821282074911E-4</v>
      </c>
      <c r="AGC45" s="120">
        <v>2.7817821282074884E-4</v>
      </c>
      <c r="AGD45" s="120">
        <v>2.5073220531062027E-4</v>
      </c>
      <c r="AGE45" s="120">
        <v>2.5073220531061983E-4</v>
      </c>
      <c r="AGF45" s="120">
        <v>2.2530022137317722E-4</v>
      </c>
      <c r="AGG45" s="120">
        <v>2.2530022137317706E-4</v>
      </c>
      <c r="AGH45" s="120">
        <v>2.0179722637925961E-4</v>
      </c>
      <c r="AGI45" s="120">
        <v>2.017972263792595E-4</v>
      </c>
      <c r="AGJ45" s="120">
        <v>1.8013760354172764E-4</v>
      </c>
      <c r="AGK45" s="120">
        <v>1.8013760354172758E-4</v>
      </c>
      <c r="AGL45" s="120">
        <v>1.6023534882354641E-4</v>
      </c>
      <c r="AGM45" s="120">
        <v>1.6023534882354644E-4</v>
      </c>
      <c r="AGN45" s="120">
        <v>1.4200427579925831E-4</v>
      </c>
      <c r="AGO45" s="120">
        <v>1.420042757992585E-4</v>
      </c>
      <c r="AGP45" s="120">
        <v>1.2535822987511433E-4</v>
      </c>
      <c r="AGQ45" s="120">
        <v>1.2535822987511425E-4</v>
      </c>
      <c r="AGR45" s="120">
        <v>1.1021131111835118E-4</v>
      </c>
      <c r="AGS45" s="120">
        <v>1.1021131111835125E-4</v>
      </c>
      <c r="AGT45" s="120">
        <v>9.6478104778886082E-5</v>
      </c>
      <c r="AGU45" s="120">
        <v>9.6478104778886E-5</v>
      </c>
      <c r="AGV45" s="120">
        <v>8.4073918407756142E-5</v>
      </c>
      <c r="AGW45" s="120">
        <v>8.4073918407756115E-5</v>
      </c>
      <c r="AGX45" s="120">
        <v>7.291502428713528E-5</v>
      </c>
      <c r="AGY45" s="120">
        <v>7.2915024287135429E-5</v>
      </c>
      <c r="AGZ45" s="120">
        <v>6.2918905688327174E-5</v>
      </c>
      <c r="AHA45" s="120">
        <v>6.2918905688327134E-5</v>
      </c>
      <c r="AHB45" s="120">
        <v>5.4004505269050978E-5</v>
      </c>
      <c r="AHC45" s="120">
        <v>5.4004505269050971E-5</v>
      </c>
      <c r="AHD45" s="120">
        <v>4.6092473712511985E-5</v>
      </c>
      <c r="AHE45" s="120">
        <v>4.6092473712512005E-5</v>
      </c>
      <c r="AHF45" s="120">
        <v>3.9105416501893534E-5</v>
      </c>
      <c r="AHG45" s="120">
        <v>3.9105416501893473E-5</v>
      </c>
      <c r="AHH45" s="120">
        <v>3.2968136519593475E-5</v>
      </c>
      <c r="AHI45" s="120">
        <v>3.2968136519593448E-5</v>
      </c>
      <c r="AHJ45" s="120">
        <v>2.760786996624519E-5</v>
      </c>
      <c r="AHK45" s="120">
        <v>2.7607869966245197E-5</v>
      </c>
      <c r="AHL45" s="120">
        <v>2.2954512916817181E-5</v>
      </c>
      <c r="AHM45" s="120">
        <v>2.2954512916817191E-5</v>
      </c>
      <c r="AHN45" s="120">
        <v>1.8940835677418376E-5</v>
      </c>
      <c r="AHO45" s="120">
        <v>1.89408356774184E-5</v>
      </c>
      <c r="AHP45" s="120">
        <v>1.5502681985416553E-5</v>
      </c>
      <c r="AHQ45" s="120">
        <v>1.5502681985416577E-5</v>
      </c>
      <c r="AHR45" s="120">
        <v>1.2579150016678854E-5</v>
      </c>
      <c r="AHS45" s="120">
        <v>1.2579150016678851E-5</v>
      </c>
      <c r="AHT45" s="120">
        <v>1.0112752137598308E-5</v>
      </c>
      <c r="AHU45" s="120">
        <v>1.0112752137598313E-5</v>
      </c>
      <c r="AHV45" s="120">
        <v>8.0495503771892516E-6</v>
      </c>
      <c r="AHW45" s="120">
        <v>8.0495503771892516E-6</v>
      </c>
      <c r="AHX45" s="120">
        <v>6.3392647073764795E-6</v>
      </c>
      <c r="AHY45" s="120">
        <v>6.3392647073764795E-6</v>
      </c>
      <c r="AHZ45" s="120">
        <v>4.9353514190469877E-6</v>
      </c>
      <c r="AIA45" s="120">
        <v>4.9353514190469937E-6</v>
      </c>
      <c r="AIB45" s="120">
        <v>3.795049178167804E-6</v>
      </c>
      <c r="AIC45" s="120">
        <v>3.795049178167801E-6</v>
      </c>
      <c r="AID45" s="120">
        <v>2.8793907495367238E-6</v>
      </c>
      <c r="AIE45" s="120">
        <v>2.8793907495367221E-6</v>
      </c>
      <c r="AIF45" s="120">
        <v>2.1531788923465581E-6</v>
      </c>
      <c r="AIG45" s="120">
        <v>2.1531788923465589E-6</v>
      </c>
      <c r="AIH45" s="120">
        <v>1.5849255649693022E-6</v>
      </c>
      <c r="AII45" s="120">
        <v>1.5849255649693016E-6</v>
      </c>
      <c r="AIJ45" s="120">
        <v>1.1467543245820197E-6</v>
      </c>
      <c r="AIK45" s="120">
        <v>1.1467543245820195E-6</v>
      </c>
      <c r="AIL45" s="120">
        <v>8.1426666249952896E-7</v>
      </c>
      <c r="AIM45" s="120">
        <v>8.1426666249952864E-7</v>
      </c>
      <c r="AIN45" s="120">
        <v>5.6637396254182345E-7</v>
      </c>
      <c r="AIO45" s="120">
        <v>5.6637396254182366E-7</v>
      </c>
      <c r="AIP45" s="120">
        <v>3.8509778235297242E-7</v>
      </c>
      <c r="AIQ45" s="120">
        <v>3.8509778235297242E-7</v>
      </c>
      <c r="AIR45" s="120">
        <v>2.553422007441105E-7</v>
      </c>
      <c r="AIS45" s="120">
        <v>2.553422007441105E-7</v>
      </c>
      <c r="AIT45" s="120">
        <v>1.6464300115968575E-7</v>
      </c>
      <c r="AIU45" s="120">
        <v>1.6464300115968575E-7</v>
      </c>
      <c r="AIV45" s="120">
        <v>1.0289941458812897E-7</v>
      </c>
      <c r="AIW45" s="120">
        <v>1.0289941458812896E-7</v>
      </c>
      <c r="AIX45" s="120">
        <v>6.2094957375621873E-8</v>
      </c>
      <c r="AIY45" s="120">
        <v>6.2094957375621886E-8</v>
      </c>
      <c r="AIZ45" s="120">
        <v>3.6014496576056334E-8</v>
      </c>
      <c r="AJA45" s="120">
        <v>3.6014496576056334E-8</v>
      </c>
      <c r="AJB45" s="120">
        <v>1.9964982237862149E-8</v>
      </c>
      <c r="AJC45" s="120">
        <v>1.9964982237862143E-8</v>
      </c>
      <c r="AJD45" s="120">
        <v>1.0507232717140571E-8</v>
      </c>
      <c r="AJE45" s="120">
        <v>1.0507232717140576E-8</v>
      </c>
      <c r="AJF45" s="120">
        <v>5.2056914733727985E-9</v>
      </c>
      <c r="AJG45" s="120">
        <v>5.2056914733727993E-9</v>
      </c>
      <c r="AJH45" s="120">
        <v>2.402164578363398E-9</v>
      </c>
      <c r="AJI45" s="120">
        <v>2.4021645783633967E-9</v>
      </c>
      <c r="AJJ45" s="120">
        <v>1.0182093779231847E-9</v>
      </c>
      <c r="AJK45" s="120">
        <v>1.0182093779231849E-9</v>
      </c>
      <c r="AJL45" s="120">
        <v>3.8913883226854296E-10</v>
      </c>
      <c r="AJM45" s="120">
        <v>3.8913883226854306E-10</v>
      </c>
      <c r="AJN45" s="120">
        <v>1.3065282189472785E-10</v>
      </c>
      <c r="AJO45" s="120">
        <v>1.3065282189472782E-10</v>
      </c>
      <c r="AJP45" s="120">
        <v>3.7083225379319629E-11</v>
      </c>
      <c r="AJQ45" s="120">
        <v>3.7083225379319629E-11</v>
      </c>
      <c r="AJR45" s="120">
        <v>8.3630879998963792E-12</v>
      </c>
      <c r="AJS45" s="120">
        <v>8.3630879998963792E-12</v>
      </c>
      <c r="AJT45" s="120">
        <v>1.3358203432289883E-12</v>
      </c>
      <c r="AJU45" s="120">
        <v>1.3358203432289883E-12</v>
      </c>
      <c r="AJV45" s="120">
        <v>1.1368683772161603E-13</v>
      </c>
      <c r="AJW45" s="120" t="s">
        <v>105</v>
      </c>
      <c r="AJX45" s="120" t="s">
        <v>105</v>
      </c>
      <c r="AJY45" s="120" t="s">
        <v>105</v>
      </c>
      <c r="AJZ45" s="120" t="s">
        <v>105</v>
      </c>
      <c r="AKA45" s="120" t="s">
        <v>105</v>
      </c>
      <c r="AKB45" s="120" t="s">
        <v>105</v>
      </c>
      <c r="AKC45" s="120" t="s">
        <v>105</v>
      </c>
      <c r="AKD45" s="120" t="s">
        <v>105</v>
      </c>
      <c r="AKE45" s="120" t="s">
        <v>105</v>
      </c>
      <c r="AKF45" s="120" t="s">
        <v>105</v>
      </c>
      <c r="AKG45" s="120" t="s">
        <v>105</v>
      </c>
      <c r="AKH45" s="120" t="s">
        <v>105</v>
      </c>
      <c r="AKI45" s="120" t="s">
        <v>105</v>
      </c>
      <c r="AKJ45" s="120" t="s">
        <v>105</v>
      </c>
      <c r="AKK45" s="120" t="s">
        <v>105</v>
      </c>
      <c r="AKL45" s="120" t="s">
        <v>105</v>
      </c>
      <c r="AKM45" s="120" t="s">
        <v>105</v>
      </c>
      <c r="AKN45" s="120" t="s">
        <v>105</v>
      </c>
      <c r="AKO45" s="120" t="s">
        <v>105</v>
      </c>
      <c r="AKP45" s="120" t="s">
        <v>105</v>
      </c>
      <c r="AKQ45" s="120" t="s">
        <v>105</v>
      </c>
      <c r="AKR45" s="120" t="s">
        <v>105</v>
      </c>
      <c r="AKS45" s="120" t="s">
        <v>105</v>
      </c>
      <c r="AKT45" s="120" t="s">
        <v>105</v>
      </c>
      <c r="AKU45" s="120" t="s">
        <v>105</v>
      </c>
      <c r="AKV45" s="120" t="s">
        <v>105</v>
      </c>
      <c r="AKW45" s="120" t="s">
        <v>105</v>
      </c>
      <c r="AKX45" s="120" t="s">
        <v>105</v>
      </c>
      <c r="AKY45" s="120" t="s">
        <v>105</v>
      </c>
      <c r="AKZ45" s="120" t="s">
        <v>105</v>
      </c>
      <c r="ALA45" s="120" t="s">
        <v>105</v>
      </c>
      <c r="ALB45" s="120" t="s">
        <v>105</v>
      </c>
      <c r="ALC45" s="120" t="s">
        <v>105</v>
      </c>
      <c r="ALD45" s="120" t="s">
        <v>105</v>
      </c>
      <c r="ALE45" s="120" t="s">
        <v>105</v>
      </c>
      <c r="ALF45" s="120" t="s">
        <v>105</v>
      </c>
      <c r="ALG45" s="120" t="s">
        <v>105</v>
      </c>
      <c r="ALH45" s="120" t="s">
        <v>105</v>
      </c>
      <c r="ALI45" s="120" t="s">
        <v>105</v>
      </c>
      <c r="ALJ45" s="120" t="s">
        <v>105</v>
      </c>
      <c r="ALK45" s="120" t="s">
        <v>105</v>
      </c>
      <c r="ALL45" s="120" t="s">
        <v>105</v>
      </c>
      <c r="ALM45" s="120" t="s">
        <v>105</v>
      </c>
      <c r="ALN45" s="120"/>
    </row>
    <row r="46" spans="1:1002" hidden="1">
      <c r="A46" s="119">
        <v>45</v>
      </c>
      <c r="B46" s="120">
        <v>0.16427714272256691</v>
      </c>
      <c r="C46" s="120">
        <v>0.16385527929554949</v>
      </c>
      <c r="D46" s="120">
        <v>0.1638553752792602</v>
      </c>
      <c r="E46" s="120">
        <v>0.16343306248608361</v>
      </c>
      <c r="F46" s="120">
        <v>0.16343315673052217</v>
      </c>
      <c r="G46" s="120">
        <v>0.16301039483672095</v>
      </c>
      <c r="H46" s="120">
        <v>0.16301048736596407</v>
      </c>
      <c r="I46" s="120">
        <v>0.16258727664857955</v>
      </c>
      <c r="J46" s="120">
        <v>0.16258736748649394</v>
      </c>
      <c r="K46" s="120">
        <v>0.16216370823421516</v>
      </c>
      <c r="L46" s="120">
        <v>0.16216379740445663</v>
      </c>
      <c r="M46" s="120">
        <v>0.16173968991776072</v>
      </c>
      <c r="N46" s="120">
        <v>0.16173977744377488</v>
      </c>
      <c r="O46" s="120">
        <v>0.16131522203507254</v>
      </c>
      <c r="P46" s="120">
        <v>0.16131530794009491</v>
      </c>
      <c r="Q46" s="120">
        <v>0.16089030493387294</v>
      </c>
      <c r="R46" s="120">
        <v>0.1608903892409296</v>
      </c>
      <c r="S46" s="120">
        <v>0.1604649389738988</v>
      </c>
      <c r="T46" s="120">
        <v>0.16046502170580673</v>
      </c>
      <c r="U46" s="120">
        <v>0.16003912452704974</v>
      </c>
      <c r="V46" s="120">
        <v>0.16003920570641744</v>
      </c>
      <c r="W46" s="120">
        <v>0.1596128619775386</v>
      </c>
      <c r="X46" s="120">
        <v>0.15961294162676537</v>
      </c>
      <c r="Y46" s="120">
        <v>0.1591861517220422</v>
      </c>
      <c r="Z46" s="120">
        <v>0.15918622986331982</v>
      </c>
      <c r="AA46" s="120">
        <v>0.15875899416985614</v>
      </c>
      <c r="AB46" s="120">
        <v>0.15875907082516835</v>
      </c>
      <c r="AC46" s="120">
        <v>0.15833138974304933</v>
      </c>
      <c r="AD46" s="120">
        <v>0.15833146493417299</v>
      </c>
      <c r="AE46" s="120">
        <v>0.1579033388766217</v>
      </c>
      <c r="AF46" s="120">
        <v>0.15790341262512669</v>
      </c>
      <c r="AG46" s="120">
        <v>0.15747484201866285</v>
      </c>
      <c r="AH46" s="120">
        <v>0.15747491434591276</v>
      </c>
      <c r="AI46" s="120">
        <v>0.15704589963051258</v>
      </c>
      <c r="AJ46" s="120">
        <v>0.15704597055766481</v>
      </c>
      <c r="AK46" s="120">
        <v>0.15661651218692299</v>
      </c>
      <c r="AL46" s="120">
        <v>0.15661658173492948</v>
      </c>
      <c r="AM46" s="120">
        <v>0.15618668017622306</v>
      </c>
      <c r="AN46" s="120">
        <v>0.15618674836583185</v>
      </c>
      <c r="AO46" s="120">
        <v>0.15575640410048575</v>
      </c>
      <c r="AP46" s="120">
        <v>0.15575647095223902</v>
      </c>
      <c r="AQ46" s="120">
        <v>0.15532568447569461</v>
      </c>
      <c r="AR46" s="120">
        <v>0.15532575000993176</v>
      </c>
      <c r="AS46" s="120">
        <v>0.15489452183191352</v>
      </c>
      <c r="AT46" s="120">
        <v>0.15489458606877016</v>
      </c>
      <c r="AU46" s="120">
        <v>0.15446291671346063</v>
      </c>
      <c r="AV46" s="120">
        <v>0.15446297967286923</v>
      </c>
      <c r="AW46" s="120">
        <v>0.15403086967907925</v>
      </c>
      <c r="AX46" s="120">
        <v>0.15403093138077023</v>
      </c>
      <c r="AY46" s="120">
        <v>0.15359838130211517</v>
      </c>
      <c r="AZ46" s="120">
        <v>0.1535984417656181</v>
      </c>
      <c r="BA46" s="120">
        <v>0.15316545217069549</v>
      </c>
      <c r="BB46" s="120">
        <v>0.1531655114153376</v>
      </c>
      <c r="BC46" s="120">
        <v>0.15273208288790457</v>
      </c>
      <c r="BD46" s="120">
        <v>0.15273214093281384</v>
      </c>
      <c r="BE46" s="120">
        <v>0.15229827407197033</v>
      </c>
      <c r="BF46" s="120">
        <v>0.15229833093607409</v>
      </c>
      <c r="BG46" s="120">
        <v>0.15186402635644433</v>
      </c>
      <c r="BH46" s="120">
        <v>0.15186408205847085</v>
      </c>
      <c r="BI46" s="120">
        <v>0.15142934039038941</v>
      </c>
      <c r="BJ46" s="120">
        <v>0.15142939494886859</v>
      </c>
      <c r="BK46" s="120">
        <v>0.15099421683856731</v>
      </c>
      <c r="BL46" s="120">
        <v>0.15099427027183132</v>
      </c>
      <c r="BM46" s="120">
        <v>0.15055865638162841</v>
      </c>
      <c r="BN46" s="120">
        <v>0.15055870870781157</v>
      </c>
      <c r="BO46" s="120">
        <v>0.15012265971630365</v>
      </c>
      <c r="BP46" s="120">
        <v>0.15012271095334476</v>
      </c>
      <c r="BQ46" s="120">
        <v>0.14968622755559965</v>
      </c>
      <c r="BR46" s="120">
        <v>0.14968627772124096</v>
      </c>
      <c r="BS46" s="120">
        <v>0.14924936062899483</v>
      </c>
      <c r="BT46" s="120">
        <v>0.14924940974078385</v>
      </c>
      <c r="BU46" s="120">
        <v>0.14881205968263744</v>
      </c>
      <c r="BV46" s="120">
        <v>0.14881210775792708</v>
      </c>
      <c r="BW46" s="120">
        <v>0.14837432547954804</v>
      </c>
      <c r="BX46" s="120">
        <v>0.14837437253549776</v>
      </c>
      <c r="BY46" s="120">
        <v>0.14793615879982067</v>
      </c>
      <c r="BZ46" s="120">
        <v>0.14793620485339701</v>
      </c>
      <c r="CA46" s="120">
        <v>0.14749756044082959</v>
      </c>
      <c r="CB46" s="120">
        <v>0.14749760550880722</v>
      </c>
      <c r="CC46" s="120">
        <v>0.14705853121743775</v>
      </c>
      <c r="CD46" s="120">
        <v>0.14705857531639985</v>
      </c>
      <c r="CE46" s="120">
        <v>0.14661907196220475</v>
      </c>
      <c r="CF46" s="120">
        <v>0.14661911510854397</v>
      </c>
      <c r="CG46" s="120">
        <v>0.14617918352560133</v>
      </c>
      <c r="CH46" s="120">
        <v>0.14617922573552111</v>
      </c>
      <c r="CI46" s="120">
        <v>0.14573886677622355</v>
      </c>
      <c r="CJ46" s="120">
        <v>0.145738908065738</v>
      </c>
      <c r="CK46" s="120">
        <v>0.14529812260100936</v>
      </c>
      <c r="CL46" s="120">
        <v>0.14529816298594458</v>
      </c>
      <c r="CM46" s="120">
        <v>0.14485695190545927</v>
      </c>
      <c r="CN46" s="120">
        <v>0.14485699140145467</v>
      </c>
      <c r="CO46" s="120">
        <v>0.14441535561385804</v>
      </c>
      <c r="CP46" s="120">
        <v>0.14441539423636671</v>
      </c>
      <c r="CQ46" s="120">
        <v>0.14397333466949983</v>
      </c>
      <c r="CR46" s="120">
        <v>0.14397337243378858</v>
      </c>
      <c r="CS46" s="120">
        <v>0.14353089003491407</v>
      </c>
      <c r="CT46" s="120">
        <v>0.14353092695606642</v>
      </c>
      <c r="CU46" s="120">
        <v>0.14308802269209756</v>
      </c>
      <c r="CV46" s="120">
        <v>0.1430880587850121</v>
      </c>
      <c r="CW46" s="120">
        <v>0.14264473364274363</v>
      </c>
      <c r="CX46" s="120">
        <v>0.14264476892213745</v>
      </c>
      <c r="CY46" s="120">
        <v>0.14220102390847997</v>
      </c>
      <c r="CZ46" s="120">
        <v>0.14220105838888816</v>
      </c>
      <c r="DA46" s="120">
        <v>0.14175689453110479</v>
      </c>
      <c r="DB46" s="120">
        <v>0.14175692822688041</v>
      </c>
      <c r="DC46" s="120">
        <v>0.14131234657282621</v>
      </c>
      <c r="DD46" s="120">
        <v>0.14131237949814404</v>
      </c>
      <c r="DE46" s="120">
        <v>0.14086738111650754</v>
      </c>
      <c r="DF46" s="120">
        <v>0.1408674132853624</v>
      </c>
      <c r="DG46" s="120">
        <v>0.1404219992659099</v>
      </c>
      <c r="DH46" s="120">
        <v>0.14042203069211878</v>
      </c>
      <c r="DI46" s="120">
        <v>0.13997620214594306</v>
      </c>
      <c r="DJ46" s="120">
        <v>0.139976232843146</v>
      </c>
      <c r="DK46" s="120">
        <v>0.13952999090291535</v>
      </c>
      <c r="DL46" s="120">
        <v>0.13953002088457669</v>
      </c>
      <c r="DM46" s="120">
        <v>0.13908336670478769</v>
      </c>
      <c r="DN46" s="120">
        <v>0.13908339598419639</v>
      </c>
      <c r="DO46" s="120">
        <v>0.13863633074143022</v>
      </c>
      <c r="DP46" s="120">
        <v>0.13863635933170171</v>
      </c>
      <c r="DQ46" s="120">
        <v>0.13818888422488287</v>
      </c>
      <c r="DR46" s="120">
        <v>0.13818891213895945</v>
      </c>
      <c r="DS46" s="120">
        <v>0.1377410283896171</v>
      </c>
      <c r="DT46" s="120">
        <v>0.13774105564026898</v>
      </c>
      <c r="DU46" s="120">
        <v>0.13729276449280117</v>
      </c>
      <c r="DV46" s="120">
        <v>0.13729279109262721</v>
      </c>
      <c r="DW46" s="120">
        <v>0.1368440938145688</v>
      </c>
      <c r="DX46" s="120">
        <v>0.13684411977599922</v>
      </c>
      <c r="DY46" s="120">
        <v>0.13639501765829115</v>
      </c>
      <c r="DZ46" s="120">
        <v>0.13639504299358682</v>
      </c>
      <c r="EA46" s="120">
        <v>0.13594553735085119</v>
      </c>
      <c r="EB46" s="120">
        <v>0.1359455620721049</v>
      </c>
      <c r="EC46" s="120">
        <v>0.13549565424291973</v>
      </c>
      <c r="ED46" s="120">
        <v>0.1354956783620582</v>
      </c>
      <c r="EE46" s="120">
        <v>0.13504536970923831</v>
      </c>
      <c r="EF46" s="120">
        <v>0.13504539323802273</v>
      </c>
      <c r="EG46" s="120">
        <v>0.13459468514890105</v>
      </c>
      <c r="EH46" s="120">
        <v>0.13459470809892807</v>
      </c>
      <c r="EI46" s="120">
        <v>0.1341436019856431</v>
      </c>
      <c r="EJ46" s="120">
        <v>0.13414362436834598</v>
      </c>
      <c r="EK46" s="120">
        <v>0.1336921216681293</v>
      </c>
      <c r="EL46" s="120">
        <v>0.13369214349477956</v>
      </c>
      <c r="EM46" s="120">
        <v>0.1332402456702485</v>
      </c>
      <c r="EN46" s="120">
        <v>0.13324026695195673</v>
      </c>
      <c r="EO46" s="120">
        <v>0.13278797549141</v>
      </c>
      <c r="EP46" s="120">
        <v>0.13278799623912613</v>
      </c>
      <c r="EQ46" s="120">
        <v>0.13233531265684334</v>
      </c>
      <c r="ER46" s="120">
        <v>0.13233533288135865</v>
      </c>
      <c r="ES46" s="120">
        <v>0.13188225871790046</v>
      </c>
      <c r="ET46" s="120">
        <v>0.13188227842984984</v>
      </c>
      <c r="EU46" s="120">
        <v>0.13142881525236491</v>
      </c>
      <c r="EV46" s="120">
        <v>0.13142883446222575</v>
      </c>
      <c r="EW46" s="120">
        <v>0.1309749838647592</v>
      </c>
      <c r="EX46" s="120">
        <v>0.13097500258285402</v>
      </c>
      <c r="EY46" s="120">
        <v>0.13052076618665967</v>
      </c>
      <c r="EZ46" s="120">
        <v>0.13052078442315693</v>
      </c>
      <c r="FA46" s="120">
        <v>0.13006616387701311</v>
      </c>
      <c r="FB46" s="120">
        <v>0.13006618164192799</v>
      </c>
      <c r="FC46" s="120">
        <v>0.12961117862245697</v>
      </c>
      <c r="FD46" s="120">
        <v>0.12961119592565379</v>
      </c>
      <c r="FE46" s="120">
        <v>0.1291558121376436</v>
      </c>
      <c r="FF46" s="120">
        <v>0.1291558289888356</v>
      </c>
      <c r="FG46" s="120">
        <v>0.12870006616556789</v>
      </c>
      <c r="FH46" s="120">
        <v>0.12870008257431928</v>
      </c>
      <c r="FI46" s="120">
        <v>0.12824394247789828</v>
      </c>
      <c r="FJ46" s="120">
        <v>0.12824395845362499</v>
      </c>
      <c r="FK46" s="120">
        <v>0.12778744287531166</v>
      </c>
      <c r="FL46" s="120">
        <v>0.12778745842728337</v>
      </c>
      <c r="FM46" s="120">
        <v>0.12733056918783203</v>
      </c>
      <c r="FN46" s="120">
        <v>0.12733058432517247</v>
      </c>
      <c r="FO46" s="120">
        <v>0.12687332327517353</v>
      </c>
      <c r="FP46" s="120">
        <v>0.12687333800686179</v>
      </c>
      <c r="FQ46" s="120">
        <v>0.12641570702708455</v>
      </c>
      <c r="FR46" s="120">
        <v>0.12641572136195667</v>
      </c>
      <c r="FS46" s="120">
        <v>0.12595772236369976</v>
      </c>
      <c r="FT46" s="120">
        <v>0.1259577363104506</v>
      </c>
      <c r="FU46" s="120">
        <v>0.12549937123589283</v>
      </c>
      <c r="FV46" s="120">
        <v>0.12549938480307582</v>
      </c>
      <c r="FW46" s="120">
        <v>0.12504065562563477</v>
      </c>
      <c r="FX46" s="120">
        <v>0.12504066882166451</v>
      </c>
      <c r="FY46" s="120">
        <v>0.12458157754635456</v>
      </c>
      <c r="FZ46" s="120">
        <v>0.12458159037950714</v>
      </c>
      <c r="GA46" s="120">
        <v>0.12412213904330577</v>
      </c>
      <c r="GB46" s="120">
        <v>0.12412215152172093</v>
      </c>
      <c r="GC46" s="120">
        <v>0.12366234219393597</v>
      </c>
      <c r="GD46" s="120">
        <v>0.12366235432561745</v>
      </c>
      <c r="GE46" s="120">
        <v>0.12320218910825979</v>
      </c>
      <c r="GF46" s="120">
        <v>0.12320220090107722</v>
      </c>
      <c r="GG46" s="120">
        <v>0.12274168192923773</v>
      </c>
      <c r="GH46" s="120">
        <v>0.12274169339092783</v>
      </c>
      <c r="GI46" s="120">
        <v>0.12228082283315751</v>
      </c>
      <c r="GJ46" s="120">
        <v>0.12228083397132505</v>
      </c>
      <c r="GK46" s="120">
        <v>0.12181961403002001</v>
      </c>
      <c r="GL46" s="120">
        <v>0.1218196248521395</v>
      </c>
      <c r="GM46" s="120">
        <v>0.12135805776393035</v>
      </c>
      <c r="GN46" s="120">
        <v>0.12135806827734735</v>
      </c>
      <c r="GO46" s="120">
        <v>0.12089615631349214</v>
      </c>
      <c r="GP46" s="120">
        <v>0.12089616652542394</v>
      </c>
      <c r="GQ46" s="120">
        <v>0.12043391199220665</v>
      </c>
      <c r="GR46" s="120">
        <v>0.12043392190974414</v>
      </c>
      <c r="GS46" s="120">
        <v>0.11997132714887551</v>
      </c>
      <c r="GT46" s="120">
        <v>0.11997133677898431</v>
      </c>
      <c r="GU46" s="120">
        <v>0.11950840416800963</v>
      </c>
      <c r="GV46" s="120">
        <v>0.11950841351753162</v>
      </c>
      <c r="GW46" s="120">
        <v>0.11904514547024032</v>
      </c>
      <c r="GX46" s="120">
        <v>0.11904515454589437</v>
      </c>
      <c r="GY46" s="120">
        <v>0.11858155351273646</v>
      </c>
      <c r="GZ46" s="120">
        <v>0.11858156232112045</v>
      </c>
      <c r="HA46" s="120">
        <v>0.11811763078962623</v>
      </c>
      <c r="HB46" s="120">
        <v>0.11811763933721753</v>
      </c>
      <c r="HC46" s="120">
        <v>0.11765337983242156</v>
      </c>
      <c r="HD46" s="120">
        <v>0.1176533881255797</v>
      </c>
      <c r="HE46" s="120">
        <v>0.11718880321045035</v>
      </c>
      <c r="HF46" s="120">
        <v>0.11718881125541639</v>
      </c>
      <c r="HG46" s="120">
        <v>0.11672390353129007</v>
      </c>
      <c r="HH46" s="120">
        <v>0.11672391133418943</v>
      </c>
      <c r="HI46" s="120">
        <v>0.11625868344120854</v>
      </c>
      <c r="HJ46" s="120">
        <v>0.11625869100805186</v>
      </c>
      <c r="HK46" s="120">
        <v>0.11579314562560794</v>
      </c>
      <c r="HL46" s="120">
        <v>0.11579315296229244</v>
      </c>
      <c r="HM46" s="120">
        <v>0.11532729280947501</v>
      </c>
      <c r="HN46" s="120">
        <v>0.11532729992178561</v>
      </c>
      <c r="HO46" s="120">
        <v>0.11486112775783461</v>
      </c>
      <c r="HP46" s="120">
        <v>0.11486113465144515</v>
      </c>
      <c r="HQ46" s="120">
        <v>0.11439465327620911</v>
      </c>
      <c r="HR46" s="120">
        <v>0.11439465995668446</v>
      </c>
      <c r="HS46" s="120">
        <v>0.1139278722110828</v>
      </c>
      <c r="HT46" s="120">
        <v>0.1139278786838791</v>
      </c>
      <c r="HU46" s="120">
        <v>0.11346078745037098</v>
      </c>
      <c r="HV46" s="120">
        <v>0.11346079372083759</v>
      </c>
      <c r="HW46" s="120">
        <v>0.1129934019238937</v>
      </c>
      <c r="HX46" s="120">
        <v>0.11299340799727442</v>
      </c>
      <c r="HY46" s="120">
        <v>0.1125257186038556</v>
      </c>
      <c r="HZ46" s="120">
        <v>0.11252572448528982</v>
      </c>
      <c r="IA46" s="120">
        <v>0.11205774050533011</v>
      </c>
      <c r="IB46" s="120">
        <v>0.11205774619985441</v>
      </c>
      <c r="IC46" s="120">
        <v>0.11158947068674932</v>
      </c>
      <c r="ID46" s="120">
        <v>0.11158947619929839</v>
      </c>
      <c r="IE46" s="120">
        <v>0.11112091225039841</v>
      </c>
      <c r="IF46" s="120">
        <v>0.11112091758580658</v>
      </c>
      <c r="IG46" s="120">
        <v>0.11065206834291587</v>
      </c>
      <c r="IH46" s="120">
        <v>0.11065207350591849</v>
      </c>
      <c r="II46" s="120">
        <v>0.1101829421557996</v>
      </c>
      <c r="IJ46" s="120">
        <v>0.11018294715103408</v>
      </c>
      <c r="IK46" s="120">
        <v>0.10971353692591697</v>
      </c>
      <c r="IL46" s="120">
        <v>0.10971354175792461</v>
      </c>
      <c r="IM46" s="120">
        <v>0.10924385593602175</v>
      </c>
      <c r="IN46" s="120">
        <v>0.10924386060924811</v>
      </c>
      <c r="IO46" s="120">
        <v>0.10877390251527537</v>
      </c>
      <c r="IP46" s="120">
        <v>0.10877390703407251</v>
      </c>
      <c r="IQ46" s="120">
        <v>0.10830368003977479</v>
      </c>
      <c r="IR46" s="120">
        <v>0.10830368440840193</v>
      </c>
      <c r="IS46" s="120">
        <v>0.10783319193308488</v>
      </c>
      <c r="IT46" s="120">
        <v>0.10783319615571005</v>
      </c>
      <c r="IU46" s="120">
        <v>0.107362441666777</v>
      </c>
      <c r="IV46" s="120">
        <v>0.10736244574747816</v>
      </c>
      <c r="IW46" s="120">
        <v>0.10689143276097376</v>
      </c>
      <c r="IX46" s="120">
        <v>0.10689143670374011</v>
      </c>
      <c r="IY46" s="120">
        <v>0.10642016878489832</v>
      </c>
      <c r="IZ46" s="120">
        <v>0.10642017259363148</v>
      </c>
      <c r="JA46" s="120">
        <v>0.10594865335743042</v>
      </c>
      <c r="JB46" s="120">
        <v>0.10594865703594582</v>
      </c>
      <c r="JC46" s="120">
        <v>0.10547689014766751</v>
      </c>
      <c r="JD46" s="120">
        <v>0.10547689369969566</v>
      </c>
      <c r="JE46" s="120">
        <v>0.1050048828754927</v>
      </c>
      <c r="JF46" s="120">
        <v>0.1050048863046804</v>
      </c>
      <c r="JG46" s="120">
        <v>0.10453263531214751</v>
      </c>
      <c r="JH46" s="120">
        <v>0.10453263862205921</v>
      </c>
      <c r="JI46" s="120">
        <v>0.10406015128081188</v>
      </c>
      <c r="JJ46" s="120">
        <v>0.10406015447493051</v>
      </c>
      <c r="JK46" s="120">
        <v>0.10358743465718855</v>
      </c>
      <c r="JL46" s="120">
        <v>0.10358743773891738</v>
      </c>
      <c r="JM46" s="120">
        <v>0.10311448937009504</v>
      </c>
      <c r="JN46" s="120">
        <v>0.10311449234275875</v>
      </c>
      <c r="JO46" s="120">
        <v>0.10264131940206137</v>
      </c>
      <c r="JP46" s="120">
        <v>0.10264132226890658</v>
      </c>
      <c r="JQ46" s="120">
        <v>0.10216792878993271</v>
      </c>
      <c r="JR46" s="120">
        <v>0.10216793155413052</v>
      </c>
      <c r="JS46" s="120">
        <v>0.10169432162548052</v>
      </c>
      <c r="JT46" s="120">
        <v>0.10169432429012629</v>
      </c>
      <c r="JU46" s="120">
        <v>0.10122050205601768</v>
      </c>
      <c r="JV46" s="120">
        <v>0.10122050462413343</v>
      </c>
      <c r="JW46" s="120">
        <v>0.10074647428502123</v>
      </c>
      <c r="JX46" s="120">
        <v>0.10074647675955614</v>
      </c>
      <c r="JY46" s="120">
        <v>0.10027224257276154</v>
      </c>
      <c r="JZ46" s="120">
        <v>0.1002722449565934</v>
      </c>
      <c r="KA46" s="120">
        <v>9.9797811236936831E-2</v>
      </c>
      <c r="KB46" s="120">
        <v>9.9797813532873286E-2</v>
      </c>
      <c r="KC46" s="120">
        <v>9.9323184653315813E-2</v>
      </c>
      <c r="KD46" s="120">
        <v>9.9323186864095289E-2</v>
      </c>
      <c r="KE46" s="120">
        <v>9.8848367256384378E-2</v>
      </c>
      <c r="KF46" s="120">
        <v>9.884836938467742E-2</v>
      </c>
      <c r="KG46" s="120">
        <v>9.8373363540001466E-2</v>
      </c>
      <c r="KH46" s="120">
        <v>9.8373365588412226E-2</v>
      </c>
      <c r="KI46" s="120">
        <v>9.7898178058060198E-2</v>
      </c>
      <c r="KJ46" s="120">
        <v>9.7898180029127008E-2</v>
      </c>
      <c r="KK46" s="120">
        <v>9.7422815425155393E-2</v>
      </c>
      <c r="KL46" s="120">
        <v>9.7422817321352301E-2</v>
      </c>
      <c r="KM46" s="120">
        <v>9.694728031725848E-2</v>
      </c>
      <c r="KN46" s="120">
        <v>9.6947282140996086E-2</v>
      </c>
      <c r="KO46" s="120">
        <v>9.6471577472398304E-2</v>
      </c>
      <c r="KP46" s="120">
        <v>9.6471579226025631E-2</v>
      </c>
      <c r="KQ46" s="120">
        <v>9.5995711691349989E-2</v>
      </c>
      <c r="KR46" s="120">
        <v>9.5995713377154679E-2</v>
      </c>
      <c r="KS46" s="120">
        <v>9.5519687838329467E-2</v>
      </c>
      <c r="KT46" s="120">
        <v>9.551968945853935E-2</v>
      </c>
      <c r="KU46" s="120">
        <v>9.5043510841694795E-2</v>
      </c>
      <c r="KV46" s="120">
        <v>9.5043512398478941E-2</v>
      </c>
      <c r="KW46" s="120">
        <v>9.4567185694655595E-2</v>
      </c>
      <c r="KX46" s="120">
        <v>9.4567187190125579E-2</v>
      </c>
      <c r="KY46" s="120">
        <v>9.4090717455987904E-2</v>
      </c>
      <c r="KZ46" s="120">
        <v>9.4090718892198555E-2</v>
      </c>
      <c r="LA46" s="120">
        <v>9.3614111250757165E-2</v>
      </c>
      <c r="LB46" s="120">
        <v>9.3614112629707882E-2</v>
      </c>
      <c r="LC46" s="120">
        <v>9.3137372271047639E-2</v>
      </c>
      <c r="LD46" s="120">
        <v>9.3137373594683492E-2</v>
      </c>
      <c r="LE46" s="120">
        <v>9.266050577669932E-2</v>
      </c>
      <c r="LF46" s="120">
        <v>9.2660507046912005E-2</v>
      </c>
      <c r="LG46" s="120">
        <v>9.2183517096050771E-2</v>
      </c>
      <c r="LH46" s="120">
        <v>9.2183518314679622E-2</v>
      </c>
      <c r="LI46" s="120">
        <v>9.1706411626691062E-2</v>
      </c>
      <c r="LJ46" s="120">
        <v>9.1706412795524453E-2</v>
      </c>
      <c r="LK46" s="120">
        <v>9.1229194836217067E-2</v>
      </c>
      <c r="LL46" s="120">
        <v>9.1229195956992915E-2</v>
      </c>
      <c r="LM46" s="120">
        <v>9.0751872262998801E-2</v>
      </c>
      <c r="LN46" s="120">
        <v>9.0751873337405919E-2</v>
      </c>
      <c r="LO46" s="120">
        <v>9.0274449516951918E-2</v>
      </c>
      <c r="LP46" s="120">
        <v>9.0274450546630941E-2</v>
      </c>
      <c r="LQ46" s="120">
        <v>8.9796932280317224E-2</v>
      </c>
      <c r="LR46" s="120">
        <v>8.9796933266861639E-2</v>
      </c>
      <c r="LS46" s="120">
        <v>8.9319326308447994E-2</v>
      </c>
      <c r="LT46" s="120">
        <v>8.9319327253404926E-2</v>
      </c>
      <c r="LU46" s="120">
        <v>8.8841637430603582E-2</v>
      </c>
      <c r="LV46" s="120">
        <v>8.8841638335475398E-2</v>
      </c>
      <c r="LW46" s="120">
        <v>8.8363871550752135E-2</v>
      </c>
      <c r="LX46" s="120">
        <v>8.8363872416996503E-2</v>
      </c>
      <c r="LY46" s="120">
        <v>8.7886034648378214E-2</v>
      </c>
      <c r="LZ46" s="120">
        <v>8.7886035477409793E-2</v>
      </c>
      <c r="MA46" s="120">
        <v>8.7408132779300415E-2</v>
      </c>
      <c r="MB46" s="120">
        <v>8.7408133572491498E-2</v>
      </c>
      <c r="MC46" s="120">
        <v>8.6930172076494477E-2</v>
      </c>
      <c r="MD46" s="120">
        <v>8.6930172835175845E-2</v>
      </c>
      <c r="ME46" s="120">
        <v>8.6452158750924477E-2</v>
      </c>
      <c r="MF46" s="120">
        <v>8.6452159476386903E-2</v>
      </c>
      <c r="MG46" s="120">
        <v>8.5974099092382364E-2</v>
      </c>
      <c r="MH46" s="120">
        <v>8.5974099785876584E-2</v>
      </c>
      <c r="MI46" s="120">
        <v>8.5495999470333262E-2</v>
      </c>
      <c r="MJ46" s="120">
        <v>8.549600013307132E-2</v>
      </c>
      <c r="MK46" s="120">
        <v>8.5017866334769071E-2</v>
      </c>
      <c r="ML46" s="120">
        <v>8.5017866967925695E-2</v>
      </c>
      <c r="MM46" s="120">
        <v>8.4539706217070396E-2</v>
      </c>
      <c r="MN46" s="120">
        <v>8.4539706821783314E-2</v>
      </c>
      <c r="MO46" s="120">
        <v>8.4061525730874692E-2</v>
      </c>
      <c r="MP46" s="120">
        <v>8.4061526308245413E-2</v>
      </c>
      <c r="MQ46" s="120">
        <v>8.3583331572952529E-2</v>
      </c>
      <c r="MR46" s="120">
        <v>8.3583332124047602E-2</v>
      </c>
      <c r="MS46" s="120">
        <v>8.3105130524091519E-2</v>
      </c>
      <c r="MT46" s="120">
        <v>8.3105131049943035E-2</v>
      </c>
      <c r="MU46" s="120">
        <v>8.2626929449986883E-2</v>
      </c>
      <c r="MV46" s="120">
        <v>8.2626929951593667E-2</v>
      </c>
      <c r="MW46" s="120">
        <v>8.214873530214109E-2</v>
      </c>
      <c r="MX46" s="120">
        <v>8.2148735780469342E-2</v>
      </c>
      <c r="MY46" s="120">
        <v>8.1670555118769708E-2</v>
      </c>
      <c r="MZ46" s="120">
        <v>8.1670555574753528E-2</v>
      </c>
      <c r="NA46" s="120">
        <v>8.1192396025715027E-2</v>
      </c>
      <c r="NB46" s="120">
        <v>8.1192396460257582E-2</v>
      </c>
      <c r="NC46" s="120">
        <v>8.0714265237367647E-2</v>
      </c>
      <c r="ND46" s="120">
        <v>8.0714265651341849E-2</v>
      </c>
      <c r="NE46" s="120">
        <v>8.0236170057594924E-2</v>
      </c>
      <c r="NF46" s="120">
        <v>8.0236170451844183E-2</v>
      </c>
      <c r="NG46" s="120">
        <v>7.9758117880677534E-2</v>
      </c>
      <c r="NH46" s="120">
        <v>7.9758118256016669E-2</v>
      </c>
      <c r="NI46" s="120">
        <v>7.9280116192253336E-2</v>
      </c>
      <c r="NJ46" s="120">
        <v>7.9280116549469093E-2</v>
      </c>
      <c r="NK46" s="120">
        <v>7.8802172570267878E-2</v>
      </c>
      <c r="NL46" s="120">
        <v>7.8802172910119789E-2</v>
      </c>
      <c r="NM46" s="120">
        <v>7.8324294685933465E-2</v>
      </c>
      <c r="NN46" s="120">
        <v>7.8324295009154749E-2</v>
      </c>
      <c r="NO46" s="120">
        <v>7.7846490304695121E-2</v>
      </c>
      <c r="NP46" s="120">
        <v>7.7846490611992739E-2</v>
      </c>
      <c r="NQ46" s="120">
        <v>7.7368767287203502E-2</v>
      </c>
      <c r="NR46" s="120">
        <v>7.7368767579259506E-2</v>
      </c>
      <c r="NS46" s="120">
        <v>7.6891133590295313E-2</v>
      </c>
      <c r="NT46" s="120">
        <v>7.6891133867767622E-2</v>
      </c>
      <c r="NU46" s="120">
        <v>7.6413597267981956E-2</v>
      </c>
      <c r="NV46" s="120">
        <v>7.6413597531504548E-2</v>
      </c>
      <c r="NW46" s="120">
        <v>7.5936166472443639E-2</v>
      </c>
      <c r="NX46" s="120">
        <v>7.5936166722627318E-2</v>
      </c>
      <c r="NY46" s="120">
        <v>7.545884945503202E-2</v>
      </c>
      <c r="NZ46" s="120">
        <v>7.5458849692465163E-2</v>
      </c>
      <c r="OA46" s="120">
        <v>7.4981654567279232E-2</v>
      </c>
      <c r="OB46" s="120">
        <v>7.4981654792528815E-2</v>
      </c>
      <c r="OC46" s="120">
        <v>7.4504590261914458E-2</v>
      </c>
      <c r="OD46" s="120">
        <v>7.4504590475525712E-2</v>
      </c>
      <c r="OE46" s="120">
        <v>7.4027665093886419E-2</v>
      </c>
      <c r="OF46" s="120">
        <v>7.4027665296384923E-2</v>
      </c>
      <c r="OG46" s="120">
        <v>7.3550887721394898E-2</v>
      </c>
      <c r="OH46" s="120">
        <v>7.3550887913285359E-2</v>
      </c>
      <c r="OI46" s="120">
        <v>7.3074266906925894E-2</v>
      </c>
      <c r="OJ46" s="120">
        <v>7.3074267088694425E-2</v>
      </c>
      <c r="OK46" s="120">
        <v>7.2597811518296931E-2</v>
      </c>
      <c r="OL46" s="120">
        <v>7.2597811690410227E-2</v>
      </c>
      <c r="OM46" s="120">
        <v>7.2121530529705699E-2</v>
      </c>
      <c r="ON46" s="120">
        <v>7.2121530692612845E-2</v>
      </c>
      <c r="OO46" s="120">
        <v>7.1645433022788294E-2</v>
      </c>
      <c r="OP46" s="120">
        <v>7.1645433176920501E-2</v>
      </c>
      <c r="OQ46" s="120">
        <v>7.1169528187681297E-2</v>
      </c>
      <c r="OR46" s="120">
        <v>7.1169528333452858E-2</v>
      </c>
      <c r="OS46" s="120">
        <v>7.0693825324091991E-2</v>
      </c>
      <c r="OT46" s="120">
        <v>7.0693825461900298E-2</v>
      </c>
      <c r="OU46" s="120">
        <v>7.0218333842373234E-2</v>
      </c>
      <c r="OV46" s="120">
        <v>7.0218333972600161E-2</v>
      </c>
      <c r="OW46" s="120">
        <v>6.9743063264605887E-2</v>
      </c>
      <c r="OX46" s="120">
        <v>6.9743063387617335E-2</v>
      </c>
      <c r="OY46" s="120">
        <v>6.926802322568569E-2</v>
      </c>
      <c r="OZ46" s="120">
        <v>6.9268023341833074E-2</v>
      </c>
      <c r="PA46" s="120">
        <v>6.8793223474417228E-2</v>
      </c>
      <c r="PB46" s="120">
        <v>6.8793223584037236E-2</v>
      </c>
      <c r="PC46" s="120">
        <v>6.8318673874612629E-2</v>
      </c>
      <c r="PD46" s="120">
        <v>6.8318673978027697E-2</v>
      </c>
      <c r="PE46" s="120">
        <v>6.7844384406195626E-2</v>
      </c>
      <c r="PF46" s="120">
        <v>6.7844384503714786E-2</v>
      </c>
      <c r="PG46" s="120">
        <v>6.7370365166311452E-2</v>
      </c>
      <c r="PH46" s="120">
        <v>6.7370365258230702E-2</v>
      </c>
      <c r="PI46" s="120">
        <v>6.6896626370441595E-2</v>
      </c>
      <c r="PJ46" s="120">
        <v>6.6896626457044361E-2</v>
      </c>
      <c r="PK46" s="120">
        <v>6.6423178353523307E-2</v>
      </c>
      <c r="PL46" s="120">
        <v>6.6423178435080499E-2</v>
      </c>
      <c r="PM46" s="120">
        <v>6.5950031571074028E-2</v>
      </c>
      <c r="PN46" s="120">
        <v>6.5950031647844951E-2</v>
      </c>
      <c r="PO46" s="120">
        <v>6.547719660031967E-2</v>
      </c>
      <c r="PP46" s="120">
        <v>6.5477196672552057E-2</v>
      </c>
      <c r="PQ46" s="120">
        <v>6.5004684141327929E-2</v>
      </c>
      <c r="PR46" s="120">
        <v>6.5004684209258895E-2</v>
      </c>
      <c r="PS46" s="120">
        <v>6.4532505018145878E-2</v>
      </c>
      <c r="PT46" s="120">
        <v>6.4532505082001784E-2</v>
      </c>
      <c r="PU46" s="120">
        <v>6.40606701799393E-2</v>
      </c>
      <c r="PV46" s="120">
        <v>6.406067023993596E-2</v>
      </c>
      <c r="PW46" s="120">
        <v>6.3589190702138018E-2</v>
      </c>
      <c r="PX46" s="120">
        <v>6.3589190758482017E-2</v>
      </c>
      <c r="PY46" s="120">
        <v>6.3118077787583174E-2</v>
      </c>
      <c r="PZ46" s="120">
        <v>6.3118077840471368E-2</v>
      </c>
      <c r="QA46" s="120">
        <v>6.264734276767743E-2</v>
      </c>
      <c r="QB46" s="120">
        <v>6.2647342817297461E-2</v>
      </c>
      <c r="QC46" s="120">
        <v>6.2176997103538134E-2</v>
      </c>
      <c r="QD46" s="120">
        <v>6.2176997150068941E-2</v>
      </c>
      <c r="QE46" s="120">
        <v>6.1707052387152433E-2</v>
      </c>
      <c r="QF46" s="120">
        <v>6.1707052430764575E-2</v>
      </c>
      <c r="QG46" s="120">
        <v>6.1237520342535066E-2</v>
      </c>
      <c r="QH46" s="120">
        <v>6.1237520383390892E-2</v>
      </c>
      <c r="QI46" s="120">
        <v>6.0768412826886727E-2</v>
      </c>
      <c r="QJ46" s="120">
        <v>6.0768412865140863E-2</v>
      </c>
      <c r="QK46" s="120">
        <v>6.0299741831754863E-2</v>
      </c>
      <c r="QL46" s="120">
        <v>6.0299741867554456E-2</v>
      </c>
      <c r="QM46" s="120">
        <v>5.9831519484194372E-2</v>
      </c>
      <c r="QN46" s="120">
        <v>5.9831519517679482E-2</v>
      </c>
      <c r="QO46" s="120">
        <v>5.9363758047929802E-2</v>
      </c>
      <c r="QP46" s="120">
        <v>5.936375807923347E-2</v>
      </c>
      <c r="QQ46" s="120">
        <v>5.8896469924516547E-2</v>
      </c>
      <c r="QR46" s="120">
        <v>5.8896469953765136E-2</v>
      </c>
      <c r="QS46" s="120">
        <v>5.8429667654502533E-2</v>
      </c>
      <c r="QT46" s="120">
        <v>5.842966768181624E-2</v>
      </c>
      <c r="QU46" s="120">
        <v>5.7963363918589084E-2</v>
      </c>
      <c r="QV46" s="120">
        <v>5.7963363944081865E-2</v>
      </c>
      <c r="QW46" s="120">
        <v>5.7497571538789601E-2</v>
      </c>
      <c r="QX46" s="120">
        <v>5.7497571562569627E-2</v>
      </c>
      <c r="QY46" s="120">
        <v>5.7032303479588084E-2</v>
      </c>
      <c r="QZ46" s="120">
        <v>5.7032303501757975E-2</v>
      </c>
      <c r="RA46" s="120">
        <v>5.6567572849093861E-2</v>
      </c>
      <c r="RB46" s="120">
        <v>5.656757286975099E-2</v>
      </c>
      <c r="RC46" s="120">
        <v>5.610339290019456E-2</v>
      </c>
      <c r="RD46" s="120">
        <v>5.6103392919431075E-2</v>
      </c>
      <c r="RE46" s="120">
        <v>5.5639777031705175E-2</v>
      </c>
      <c r="RF46" s="120">
        <v>5.5639777049608277E-2</v>
      </c>
      <c r="RG46" s="120">
        <v>5.5176738789513666E-2</v>
      </c>
      <c r="RH46" s="120">
        <v>5.5176738806165943E-2</v>
      </c>
      <c r="RI46" s="120">
        <v>5.471429186772158E-2</v>
      </c>
      <c r="RJ46" s="120">
        <v>5.4714291883201205E-2</v>
      </c>
      <c r="RK46" s="120">
        <v>5.4252450109779797E-2</v>
      </c>
      <c r="RL46" s="120">
        <v>5.4252450124160724E-2</v>
      </c>
      <c r="RM46" s="120">
        <v>5.3791227509618914E-2</v>
      </c>
      <c r="RN46" s="120">
        <v>5.3791227522970914E-2</v>
      </c>
      <c r="RO46" s="120">
        <v>5.3330638212772168E-2</v>
      </c>
      <c r="RP46" s="120">
        <v>5.3330638225161126E-2</v>
      </c>
      <c r="RQ46" s="120">
        <v>5.2870696517491864E-2</v>
      </c>
      <c r="RR46" s="120">
        <v>5.2870696528980306E-2</v>
      </c>
      <c r="RS46" s="120">
        <v>5.2411416875858569E-2</v>
      </c>
      <c r="RT46" s="120">
        <v>5.2411416886504879E-2</v>
      </c>
      <c r="RU46" s="120">
        <v>5.1952813894879574E-2</v>
      </c>
      <c r="RV46" s="120">
        <v>5.1952813904739367E-2</v>
      </c>
      <c r="RW46" s="120">
        <v>5.1494902337580604E-2</v>
      </c>
      <c r="RX46" s="120">
        <v>5.1494902346705937E-2</v>
      </c>
      <c r="RY46" s="120">
        <v>5.1037697124085006E-2</v>
      </c>
      <c r="RZ46" s="120">
        <v>5.1037697132525005E-2</v>
      </c>
      <c r="SA46" s="120">
        <v>5.0581213332683096E-2</v>
      </c>
      <c r="SB46" s="120">
        <v>5.0581213340484196E-2</v>
      </c>
      <c r="SC46" s="120">
        <v>5.0125466200889465E-2</v>
      </c>
      <c r="SD46" s="120">
        <v>5.0125466208095049E-2</v>
      </c>
      <c r="SE46" s="120">
        <v>4.9670471126486516E-2</v>
      </c>
      <c r="SF46" s="120">
        <v>4.9670471133137446E-2</v>
      </c>
      <c r="SG46" s="120">
        <v>4.9216243668554843E-2</v>
      </c>
      <c r="SH46" s="120">
        <v>4.9216243674689741E-2</v>
      </c>
      <c r="SI46" s="120">
        <v>4.8762799548489166E-2</v>
      </c>
      <c r="SJ46" s="120">
        <v>4.8762799554143858E-2</v>
      </c>
      <c r="SK46" s="120">
        <v>4.8310154650996952E-2</v>
      </c>
      <c r="SL46" s="120">
        <v>4.8310154656205515E-2</v>
      </c>
      <c r="SM46" s="120">
        <v>4.7858325025081826E-2</v>
      </c>
      <c r="SN46" s="120">
        <v>4.7858325029876025E-2</v>
      </c>
      <c r="SO46" s="120">
        <v>4.7407326885007574E-2</v>
      </c>
      <c r="SP46" s="120">
        <v>4.740732688941704E-2</v>
      </c>
      <c r="SQ46" s="120">
        <v>4.6957176611243628E-2</v>
      </c>
      <c r="SR46" s="120">
        <v>4.6957176615296234E-2</v>
      </c>
      <c r="SS46" s="120">
        <v>4.6507890751389974E-2</v>
      </c>
      <c r="ST46" s="120">
        <v>4.6507890755111837E-2</v>
      </c>
      <c r="SU46" s="120">
        <v>4.6059486021080343E-2</v>
      </c>
      <c r="SV46" s="120">
        <v>4.6059486024495923E-2</v>
      </c>
      <c r="SW46" s="120">
        <v>4.5611979304863291E-2</v>
      </c>
      <c r="SX46" s="120">
        <v>4.5611979307995258E-2</v>
      </c>
      <c r="SY46" s="120">
        <v>4.5165387657057472E-2</v>
      </c>
      <c r="SZ46" s="120">
        <v>4.5165387659927295E-2</v>
      </c>
      <c r="TA46" s="120">
        <v>4.471972830258307E-2</v>
      </c>
      <c r="TB46" s="120">
        <v>4.4719728305210531E-2</v>
      </c>
      <c r="TC46" s="120">
        <v>4.4275018637764979E-2</v>
      </c>
      <c r="TD46" s="120">
        <v>4.4275018640168695E-2</v>
      </c>
      <c r="TE46" s="120">
        <v>4.3831276231108357E-2</v>
      </c>
      <c r="TF46" s="120">
        <v>4.3831276233305488E-2</v>
      </c>
      <c r="TG46" s="120">
        <v>4.3388518824043258E-2</v>
      </c>
      <c r="TH46" s="120">
        <v>4.3388518826049945E-2</v>
      </c>
      <c r="TI46" s="120">
        <v>4.294676433163884E-2</v>
      </c>
      <c r="TJ46" s="120">
        <v>4.2946764333470187E-2</v>
      </c>
      <c r="TK46" s="120">
        <v>4.250603084328336E-2</v>
      </c>
      <c r="TL46" s="120">
        <v>4.2506030844953149E-2</v>
      </c>
      <c r="TM46" s="120">
        <v>4.2066336623329821E-2</v>
      </c>
      <c r="TN46" s="120">
        <v>4.2066336624851007E-2</v>
      </c>
      <c r="TO46" s="120">
        <v>4.1627700111704677E-2</v>
      </c>
      <c r="TP46" s="120">
        <v>4.1627700113089222E-2</v>
      </c>
      <c r="TQ46" s="120">
        <v>4.1190139924478127E-2</v>
      </c>
      <c r="TR46" s="120">
        <v>4.1190139925737286E-2</v>
      </c>
      <c r="TS46" s="120">
        <v>4.0753674854394698E-2</v>
      </c>
      <c r="TT46" s="120">
        <v>4.0753674855538831E-2</v>
      </c>
      <c r="TU46" s="120">
        <v>4.0318323871360445E-2</v>
      </c>
      <c r="TV46" s="120">
        <v>4.0318323872399094E-2</v>
      </c>
      <c r="TW46" s="120">
        <v>3.9884106122886689E-2</v>
      </c>
      <c r="TX46" s="120">
        <v>3.9884106123828728E-2</v>
      </c>
      <c r="TY46" s="120">
        <v>3.9451040934487057E-2</v>
      </c>
      <c r="TZ46" s="120">
        <v>3.945104093534061E-2</v>
      </c>
      <c r="UA46" s="120">
        <v>3.9019147810026404E-2</v>
      </c>
      <c r="UB46" s="120">
        <v>3.9019147810799126E-2</v>
      </c>
      <c r="UC46" s="120">
        <v>3.8588446432018392E-2</v>
      </c>
      <c r="UD46" s="120">
        <v>3.8588446432717236E-2</v>
      </c>
      <c r="UE46" s="120">
        <v>3.8158956661870719E-2</v>
      </c>
      <c r="UF46" s="120">
        <v>3.815895666250211E-2</v>
      </c>
      <c r="UG46" s="120">
        <v>3.7730698540074561E-2</v>
      </c>
      <c r="UH46" s="120">
        <v>3.7730698540644494E-2</v>
      </c>
      <c r="UI46" s="120">
        <v>3.7303692286336509E-2</v>
      </c>
      <c r="UJ46" s="120">
        <v>3.7303692286850404E-2</v>
      </c>
      <c r="UK46" s="120">
        <v>3.6877958299649856E-2</v>
      </c>
      <c r="UL46" s="120">
        <v>3.6877958300112736E-2</v>
      </c>
      <c r="UM46" s="120">
        <v>3.6453517158303E-2</v>
      </c>
      <c r="UN46" s="120">
        <v>3.6453517158719535E-2</v>
      </c>
      <c r="UO46" s="120">
        <v>3.6030389619822648E-2</v>
      </c>
      <c r="UP46" s="120">
        <v>3.6030389620197091E-2</v>
      </c>
      <c r="UQ46" s="120">
        <v>3.5608596620847581E-2</v>
      </c>
      <c r="UR46" s="120">
        <v>3.5608596621183923E-2</v>
      </c>
      <c r="US46" s="120">
        <v>3.5188159276932619E-2</v>
      </c>
      <c r="UT46" s="120">
        <v>3.5188159277234378E-2</v>
      </c>
      <c r="UU46" s="120">
        <v>3.4769098882276743E-2</v>
      </c>
      <c r="UV46" s="120">
        <v>3.4769098882547048E-2</v>
      </c>
      <c r="UW46" s="120">
        <v>3.4351436909374568E-2</v>
      </c>
      <c r="UX46" s="120">
        <v>3.4351436909616541E-2</v>
      </c>
      <c r="UY46" s="120">
        <v>3.3935195008587903E-2</v>
      </c>
      <c r="UZ46" s="120">
        <v>3.3935195008804202E-2</v>
      </c>
      <c r="VA46" s="120">
        <v>3.3520395007632417E-2</v>
      </c>
      <c r="VB46" s="120">
        <v>3.3520395007825575E-2</v>
      </c>
      <c r="VC46" s="120">
        <v>3.3107058910977892E-2</v>
      </c>
      <c r="VD46" s="120">
        <v>3.3107058911150254E-2</v>
      </c>
      <c r="VE46" s="120">
        <v>3.2695208899157759E-2</v>
      </c>
      <c r="VF46" s="120">
        <v>3.2695208899311268E-2</v>
      </c>
      <c r="VG46" s="120">
        <v>3.2284867327984253E-2</v>
      </c>
      <c r="VH46" s="120">
        <v>3.2284867328120886E-2</v>
      </c>
      <c r="VI46" s="120">
        <v>3.1876056727665962E-2</v>
      </c>
      <c r="VJ46" s="120">
        <v>3.1876056727787427E-2</v>
      </c>
      <c r="VK46" s="120">
        <v>3.146879980182362E-2</v>
      </c>
      <c r="VL46" s="120">
        <v>3.1468799801931409E-2</v>
      </c>
      <c r="VM46" s="120">
        <v>3.1063119426399836E-2</v>
      </c>
      <c r="VN46" s="120">
        <v>3.1063119426495388E-2</v>
      </c>
      <c r="VO46" s="120">
        <v>3.0659038648460018E-2</v>
      </c>
      <c r="VP46" s="120">
        <v>3.0659038648544627E-2</v>
      </c>
      <c r="VQ46" s="120">
        <v>3.0256580684878881E-2</v>
      </c>
      <c r="VR46" s="120">
        <v>3.0256580684953717E-2</v>
      </c>
      <c r="VS46" s="120">
        <v>2.9855768920908993E-2</v>
      </c>
      <c r="VT46" s="120">
        <v>2.9855768920975086E-2</v>
      </c>
      <c r="VU46" s="120">
        <v>2.9456626908626757E-2</v>
      </c>
      <c r="VV46" s="120">
        <v>2.945662690868504E-2</v>
      </c>
      <c r="VW46" s="120">
        <v>2.9059178365251456E-2</v>
      </c>
      <c r="VX46" s="120">
        <v>2.9059178365302769E-2</v>
      </c>
      <c r="VY46" s="120">
        <v>2.8663447171332453E-2</v>
      </c>
      <c r="VZ46" s="120">
        <v>2.8663447171377639E-2</v>
      </c>
      <c r="WA46" s="120">
        <v>2.8269457368799881E-2</v>
      </c>
      <c r="WB46" s="120">
        <v>2.826945736883955E-2</v>
      </c>
      <c r="WC46" s="120">
        <v>2.7877233158873707E-2</v>
      </c>
      <c r="WD46" s="120">
        <v>2.7877233158908492E-2</v>
      </c>
      <c r="WE46" s="120">
        <v>2.7486798899826012E-2</v>
      </c>
      <c r="WF46" s="120">
        <v>2.7486798899856491E-2</v>
      </c>
      <c r="WG46" s="120">
        <v>2.7098179104591853E-2</v>
      </c>
      <c r="WH46" s="120">
        <v>2.7098179104618477E-2</v>
      </c>
      <c r="WI46" s="120">
        <v>2.6711398438222376E-2</v>
      </c>
      <c r="WJ46" s="120">
        <v>2.6711398438245611E-2</v>
      </c>
      <c r="WK46" s="120">
        <v>2.6326481715175362E-2</v>
      </c>
      <c r="WL46" s="120">
        <v>2.6326481715195582E-2</v>
      </c>
      <c r="WM46" s="120">
        <v>2.5943453896437013E-2</v>
      </c>
      <c r="WN46" s="120">
        <v>2.5943453896454673E-2</v>
      </c>
      <c r="WO46" s="120">
        <v>2.5562340086469702E-2</v>
      </c>
      <c r="WP46" s="120">
        <v>2.5562340086485065E-2</v>
      </c>
      <c r="WQ46" s="120">
        <v>2.5183165529978919E-2</v>
      </c>
      <c r="WR46" s="120">
        <v>2.5183165529992231E-2</v>
      </c>
      <c r="WS46" s="120">
        <v>2.4805955608493923E-2</v>
      </c>
      <c r="WT46" s="120">
        <v>2.4805955608505476E-2</v>
      </c>
      <c r="WU46" s="120">
        <v>2.4430735836755309E-2</v>
      </c>
      <c r="WV46" s="120">
        <v>2.443073583676527E-2</v>
      </c>
      <c r="WW46" s="120">
        <v>2.4057531858903282E-2</v>
      </c>
      <c r="WX46" s="120">
        <v>2.4057531858911858E-2</v>
      </c>
      <c r="WY46" s="120">
        <v>2.3686369444459593E-2</v>
      </c>
      <c r="WZ46" s="120">
        <v>2.3686369444467028E-2</v>
      </c>
      <c r="XA46" s="120">
        <v>2.3317274484097029E-2</v>
      </c>
      <c r="XB46" s="120">
        <v>2.3317274484103444E-2</v>
      </c>
      <c r="XC46" s="120">
        <v>2.295027298518823E-2</v>
      </c>
      <c r="XD46" s="120">
        <v>2.2950272985193716E-2</v>
      </c>
      <c r="XE46" s="120">
        <v>2.2585391067127845E-2</v>
      </c>
      <c r="XF46" s="120">
        <v>2.2585391067132546E-2</v>
      </c>
      <c r="XG46" s="120">
        <v>2.222265495642016E-2</v>
      </c>
      <c r="XH46" s="120">
        <v>2.2222654956424188E-2</v>
      </c>
      <c r="XI46" s="120">
        <v>2.1862090981524508E-2</v>
      </c>
      <c r="XJ46" s="120">
        <v>2.1862090981527971E-2</v>
      </c>
      <c r="XK46" s="120">
        <v>2.1503725567450855E-2</v>
      </c>
      <c r="XL46" s="120">
        <v>2.1503725567453735E-2</v>
      </c>
      <c r="XM46" s="120">
        <v>2.1147585230097778E-2</v>
      </c>
      <c r="XN46" s="120">
        <v>2.1147585230100269E-2</v>
      </c>
      <c r="XO46" s="120">
        <v>2.0793696570325069E-2</v>
      </c>
      <c r="XP46" s="120">
        <v>2.0793696570327182E-2</v>
      </c>
      <c r="XQ46" s="120">
        <v>2.0442086267751566E-2</v>
      </c>
      <c r="XR46" s="120">
        <v>2.0442086267753359E-2</v>
      </c>
      <c r="XS46" s="120">
        <v>2.009278107427126E-2</v>
      </c>
      <c r="XT46" s="120">
        <v>2.0092781074272783E-2</v>
      </c>
      <c r="XU46" s="120">
        <v>1.9745807807278054E-2</v>
      </c>
      <c r="XV46" s="120">
        <v>1.9745807807279324E-2</v>
      </c>
      <c r="XW46" s="120">
        <v>1.940119334259064E-2</v>
      </c>
      <c r="XX46" s="120">
        <v>1.9401193342591706E-2</v>
      </c>
      <c r="XY46" s="120">
        <v>1.9058964607068955E-2</v>
      </c>
      <c r="XZ46" s="120">
        <v>1.9058964607069847E-2</v>
      </c>
      <c r="YA46" s="120">
        <v>1.8719148570912236E-2</v>
      </c>
      <c r="YB46" s="120">
        <v>1.8719148570912975E-2</v>
      </c>
      <c r="YC46" s="120">
        <v>1.8381772239630358E-2</v>
      </c>
      <c r="YD46" s="120">
        <v>1.8381772239631014E-2</v>
      </c>
      <c r="YE46" s="120">
        <v>1.8046862645678168E-2</v>
      </c>
      <c r="YF46" s="120">
        <v>1.8046862645678712E-2</v>
      </c>
      <c r="YG46" s="120">
        <v>1.7714446839743676E-2</v>
      </c>
      <c r="YH46" s="120">
        <v>1.7714446839744134E-2</v>
      </c>
      <c r="YI46" s="120">
        <v>1.7384551881680223E-2</v>
      </c>
      <c r="YJ46" s="120">
        <v>1.7384551881680563E-2</v>
      </c>
      <c r="YK46" s="120">
        <v>1.7057204831072436E-2</v>
      </c>
      <c r="YL46" s="120">
        <v>1.7057204831072731E-2</v>
      </c>
      <c r="YM46" s="120">
        <v>1.673243273742641E-2</v>
      </c>
      <c r="YN46" s="120">
        <v>1.6732432737426656E-2</v>
      </c>
      <c r="YO46" s="120">
        <v>1.6410262629973332E-2</v>
      </c>
      <c r="YP46" s="120">
        <v>1.6410262629973554E-2</v>
      </c>
      <c r="YQ46" s="120">
        <v>1.6090721507076591E-2</v>
      </c>
      <c r="YR46" s="120">
        <v>1.6090721507076765E-2</v>
      </c>
      <c r="YS46" s="120">
        <v>1.5773836325231692E-2</v>
      </c>
      <c r="YT46" s="120">
        <v>1.5773836325231824E-2</v>
      </c>
      <c r="YU46" s="120">
        <v>1.5459633987648561E-2</v>
      </c>
      <c r="YV46" s="120">
        <v>1.5459633987648673E-2</v>
      </c>
      <c r="YW46" s="120">
        <v>1.5148141332405447E-2</v>
      </c>
      <c r="YX46" s="120">
        <v>1.5148141332405539E-2</v>
      </c>
      <c r="YY46" s="120">
        <v>1.4839385120163719E-2</v>
      </c>
      <c r="YZ46" s="120">
        <v>1.4839385120163813E-2</v>
      </c>
      <c r="ZA46" s="120">
        <v>1.4533392021432801E-2</v>
      </c>
      <c r="ZB46" s="120">
        <v>1.4533392021432863E-2</v>
      </c>
      <c r="ZC46" s="120">
        <v>1.4230188603374071E-2</v>
      </c>
      <c r="ZD46" s="120">
        <v>1.4230188603374093E-2</v>
      </c>
      <c r="ZE46" s="120">
        <v>1.3929801316133181E-2</v>
      </c>
      <c r="ZF46" s="120">
        <v>1.3929801316133222E-2</v>
      </c>
      <c r="ZG46" s="120">
        <v>1.3632256478689797E-2</v>
      </c>
      <c r="ZH46" s="120">
        <v>1.3632256478689828E-2</v>
      </c>
      <c r="ZI46" s="120">
        <v>1.3337580264213403E-2</v>
      </c>
      <c r="ZJ46" s="120">
        <v>1.3337580264213434E-2</v>
      </c>
      <c r="ZK46" s="120">
        <v>1.3045798684914959E-2</v>
      </c>
      <c r="ZL46" s="120">
        <v>1.3045798684914976E-2</v>
      </c>
      <c r="ZM46" s="120">
        <v>1.275693757638291E-2</v>
      </c>
      <c r="ZN46" s="120">
        <v>1.2756937576382936E-2</v>
      </c>
      <c r="ZO46" s="120">
        <v>1.2471022581393276E-2</v>
      </c>
      <c r="ZP46" s="120">
        <v>1.2471022581393298E-2</v>
      </c>
      <c r="ZQ46" s="120">
        <v>1.2188079133182816E-2</v>
      </c>
      <c r="ZR46" s="120">
        <v>1.2188079133182816E-2</v>
      </c>
      <c r="ZS46" s="120">
        <v>1.1908132438174924E-2</v>
      </c>
      <c r="ZT46" s="120">
        <v>1.1908132438174925E-2</v>
      </c>
      <c r="ZU46" s="120">
        <v>1.1631207458147941E-2</v>
      </c>
      <c r="ZV46" s="120">
        <v>1.1631207458147953E-2</v>
      </c>
      <c r="ZW46" s="120">
        <v>1.1357328891835669E-2</v>
      </c>
      <c r="ZX46" s="120">
        <v>1.1357328891835676E-2</v>
      </c>
      <c r="ZY46" s="120">
        <v>1.108652115595021E-2</v>
      </c>
      <c r="ZZ46" s="120">
        <v>1.1086521155950215E-2</v>
      </c>
      <c r="AAA46" s="120">
        <v>1.0818808365617747E-2</v>
      </c>
      <c r="AAB46" s="120">
        <v>1.0818808365617738E-2</v>
      </c>
      <c r="AAC46" s="120">
        <v>1.0554214314217781E-2</v>
      </c>
      <c r="AAD46" s="120">
        <v>1.055421431421779E-2</v>
      </c>
      <c r="AAE46" s="120">
        <v>1.0292762452617409E-2</v>
      </c>
      <c r="AAF46" s="120">
        <v>1.0292762452617404E-2</v>
      </c>
      <c r="AAG46" s="120">
        <v>1.0034475867791872E-2</v>
      </c>
      <c r="AAH46" s="120">
        <v>1.0034475867791857E-2</v>
      </c>
      <c r="AAI46" s="120">
        <v>9.7793772608238093E-3</v>
      </c>
      <c r="AAJ46" s="120">
        <v>9.7793772608238145E-3</v>
      </c>
      <c r="AAK46" s="120">
        <v>9.5274889242740607E-3</v>
      </c>
      <c r="AAL46" s="120">
        <v>9.5274889242740485E-3</v>
      </c>
      <c r="AAM46" s="120">
        <v>9.2788327189170464E-3</v>
      </c>
      <c r="AAN46" s="120">
        <v>9.2788327189170603E-3</v>
      </c>
      <c r="AAO46" s="120">
        <v>9.0334300498353982E-3</v>
      </c>
      <c r="AAP46" s="120">
        <v>9.0334300498353982E-3</v>
      </c>
      <c r="AAQ46" s="120">
        <v>8.7913018418682484E-3</v>
      </c>
      <c r="AAR46" s="120">
        <v>8.7913018418682518E-3</v>
      </c>
      <c r="AAS46" s="120">
        <v>8.5524685144094757E-3</v>
      </c>
      <c r="AAT46" s="120">
        <v>8.5524685144094878E-3</v>
      </c>
      <c r="AAU46" s="120">
        <v>8.3169499555524763E-3</v>
      </c>
      <c r="AAV46" s="120">
        <v>8.3169499555524641E-3</v>
      </c>
      <c r="AAW46" s="120">
        <v>8.0847654955792311E-3</v>
      </c>
      <c r="AAX46" s="120">
        <v>8.084765495579245E-3</v>
      </c>
      <c r="AAY46" s="120">
        <v>7.85593387979335E-3</v>
      </c>
      <c r="AAZ46" s="120">
        <v>7.85593387979335E-3</v>
      </c>
      <c r="ABA46" s="120">
        <v>7.6304732406965647E-3</v>
      </c>
      <c r="ABB46" s="120">
        <v>7.6304732406965569E-3</v>
      </c>
      <c r="ABC46" s="120">
        <v>7.4084010695111904E-3</v>
      </c>
      <c r="ABD46" s="120">
        <v>7.4084010695111974E-3</v>
      </c>
      <c r="ABE46" s="120">
        <v>7.1897341870516811E-3</v>
      </c>
      <c r="ABF46" s="120">
        <v>7.1897341870516777E-3</v>
      </c>
      <c r="ABG46" s="120">
        <v>6.9744887139498489E-3</v>
      </c>
      <c r="ABH46" s="120">
        <v>6.9744887139498489E-3</v>
      </c>
      <c r="ABI46" s="120">
        <v>6.7626800402411334E-3</v>
      </c>
      <c r="ABJ46" s="120">
        <v>6.76268004024113E-3</v>
      </c>
      <c r="ABK46" s="120">
        <v>6.5543227943201127E-3</v>
      </c>
      <c r="ABL46" s="120">
        <v>6.5543227943201145E-3</v>
      </c>
      <c r="ABM46" s="120">
        <v>6.3494308112764285E-3</v>
      </c>
      <c r="ABN46" s="120">
        <v>6.3494308112764268E-3</v>
      </c>
      <c r="ABO46" s="120">
        <v>6.1480171006239393E-3</v>
      </c>
      <c r="ABP46" s="120">
        <v>6.148017100623941E-3</v>
      </c>
      <c r="ABQ46" s="120">
        <v>5.9500938134388016E-3</v>
      </c>
      <c r="ABR46" s="120">
        <v>5.9500938134388129E-3</v>
      </c>
      <c r="ABS46" s="120">
        <v>5.7556722089245702E-3</v>
      </c>
      <c r="ABT46" s="120">
        <v>5.7556722089245754E-3</v>
      </c>
      <c r="ABU46" s="120">
        <v>5.5647626204251765E-3</v>
      </c>
      <c r="ABV46" s="120">
        <v>5.5647626204251748E-3</v>
      </c>
      <c r="ABW46" s="120">
        <v>5.3773744209099604E-3</v>
      </c>
      <c r="ABX46" s="120">
        <v>5.3773744209099673E-3</v>
      </c>
      <c r="ABY46" s="120">
        <v>5.193515987957727E-3</v>
      </c>
      <c r="ABZ46" s="120">
        <v>5.1935159879577288E-3</v>
      </c>
      <c r="ACA46" s="120">
        <v>5.0131946682706041E-3</v>
      </c>
      <c r="ACB46" s="120">
        <v>5.0131946682706058E-3</v>
      </c>
      <c r="ACC46" s="120">
        <v>4.8364167417520171E-3</v>
      </c>
      <c r="ACD46" s="120">
        <v>4.8364167417520214E-3</v>
      </c>
      <c r="ACE46" s="120">
        <v>4.6631873851869692E-3</v>
      </c>
      <c r="ACF46" s="120">
        <v>4.6631873851869666E-3</v>
      </c>
      <c r="ACG46" s="120">
        <v>4.4935106355670825E-3</v>
      </c>
      <c r="ACH46" s="120">
        <v>4.4935106355670799E-3</v>
      </c>
      <c r="ACI46" s="120">
        <v>4.3273893531072822E-3</v>
      </c>
      <c r="ACJ46" s="120">
        <v>4.3273893531072839E-3</v>
      </c>
      <c r="ACK46" s="120">
        <v>4.1648251840055925E-3</v>
      </c>
      <c r="ACL46" s="120">
        <v>4.1648251840055899E-3</v>
      </c>
      <c r="ACM46" s="120">
        <v>4.0058185230026659E-3</v>
      </c>
      <c r="ACN46" s="120">
        <v>4.0058185230026711E-3</v>
      </c>
      <c r="ACO46" s="120">
        <v>3.8503684758028709E-3</v>
      </c>
      <c r="ACP46" s="120">
        <v>3.85036847580287E-3</v>
      </c>
      <c r="ACQ46" s="120">
        <v>3.6984728214242008E-3</v>
      </c>
      <c r="ACR46" s="120">
        <v>3.6984728214241999E-3</v>
      </c>
      <c r="ACS46" s="120">
        <v>3.5501279745504878E-3</v>
      </c>
      <c r="ACT46" s="120">
        <v>3.5501279745504826E-3</v>
      </c>
      <c r="ACU46" s="120">
        <v>3.4053289479651794E-3</v>
      </c>
      <c r="ACV46" s="120">
        <v>3.4053289479651794E-3</v>
      </c>
      <c r="ACW46" s="120">
        <v>3.2640693151527859E-3</v>
      </c>
      <c r="ACX46" s="120">
        <v>3.2640693151527885E-3</v>
      </c>
      <c r="ACY46" s="120">
        <v>3.1263411731607066E-3</v>
      </c>
      <c r="ACZ46" s="120">
        <v>3.1263411731607066E-3</v>
      </c>
      <c r="ADA46" s="120">
        <v>2.9921351058214336E-3</v>
      </c>
      <c r="ADB46" s="120">
        <v>2.9921351058214301E-3</v>
      </c>
      <c r="ADC46" s="120">
        <v>2.8614401474425736E-3</v>
      </c>
      <c r="ADD46" s="120">
        <v>2.8614401474425771E-3</v>
      </c>
      <c r="ADE46" s="120">
        <v>2.7342437470798957E-3</v>
      </c>
      <c r="ADF46" s="120">
        <v>2.7342437470798927E-3</v>
      </c>
      <c r="ADG46" s="120">
        <v>2.6105317335167015E-3</v>
      </c>
      <c r="ADH46" s="120">
        <v>2.6105317335166998E-3</v>
      </c>
      <c r="ADI46" s="120">
        <v>2.4902882810814487E-3</v>
      </c>
      <c r="ADJ46" s="120">
        <v>2.4902882810814491E-3</v>
      </c>
      <c r="ADK46" s="120">
        <v>2.3734958764439688E-3</v>
      </c>
      <c r="ADL46" s="120">
        <v>2.3734958764439645E-3</v>
      </c>
      <c r="ADM46" s="120">
        <v>2.2601352865399115E-3</v>
      </c>
      <c r="ADN46" s="120">
        <v>2.2601352865399072E-3</v>
      </c>
      <c r="ADO46" s="120">
        <v>2.1501855277822096E-3</v>
      </c>
      <c r="ADP46" s="120">
        <v>2.1501855277822105E-3</v>
      </c>
      <c r="ADQ46" s="120">
        <v>2.0436238367278936E-3</v>
      </c>
      <c r="ADR46" s="120">
        <v>2.0436238367278936E-3</v>
      </c>
      <c r="ADS46" s="120">
        <v>1.9404256423783039E-3</v>
      </c>
      <c r="ADT46" s="120">
        <v>1.9404256423783033E-3</v>
      </c>
      <c r="ADU46" s="120">
        <v>1.840564540300761E-3</v>
      </c>
      <c r="ADV46" s="120">
        <v>1.8405645403007599E-3</v>
      </c>
      <c r="ADW46" s="120">
        <v>1.7440122687696663E-3</v>
      </c>
      <c r="ADX46" s="120">
        <v>1.7440122687696652E-3</v>
      </c>
      <c r="ADY46" s="120">
        <v>1.6507386871352425E-3</v>
      </c>
      <c r="ADZ46" s="120">
        <v>1.6507386871352431E-3</v>
      </c>
      <c r="AEA46" s="120">
        <v>1.5607117566382033E-3</v>
      </c>
      <c r="AEB46" s="120">
        <v>1.5607117566382043E-3</v>
      </c>
      <c r="AEC46" s="120">
        <v>1.4738975238987916E-3</v>
      </c>
      <c r="AED46" s="120">
        <v>1.4738975238987916E-3</v>
      </c>
      <c r="AEE46" s="120">
        <v>1.3902601073185611E-3</v>
      </c>
      <c r="AEF46" s="120">
        <v>1.3902601073185598E-3</v>
      </c>
      <c r="AEG46" s="120">
        <v>1.3097616866430495E-3</v>
      </c>
      <c r="AEH46" s="120">
        <v>1.3097616866430491E-3</v>
      </c>
      <c r="AEI46" s="120">
        <v>1.2323624959428856E-3</v>
      </c>
      <c r="AEJ46" s="120">
        <v>1.2323624959428871E-3</v>
      </c>
      <c r="AEK46" s="120">
        <v>1.158020820279871E-3</v>
      </c>
      <c r="AEL46" s="120">
        <v>1.1580208202798706E-3</v>
      </c>
      <c r="AEM46" s="120">
        <v>1.0866929963329235E-3</v>
      </c>
      <c r="AEN46" s="120">
        <v>1.0866929963329226E-3</v>
      </c>
      <c r="AEO46" s="120">
        <v>1.0183334172664908E-3</v>
      </c>
      <c r="AEP46" s="120">
        <v>1.0183334172664917E-3</v>
      </c>
      <c r="AEQ46" s="120">
        <v>9.528945421307057E-4</v>
      </c>
      <c r="AER46" s="120">
        <v>9.5289454213070635E-4</v>
      </c>
      <c r="AES46" s="120">
        <v>8.9032691008825626E-4</v>
      </c>
      <c r="AET46" s="120">
        <v>8.9032691008825637E-4</v>
      </c>
      <c r="AEU46" s="120">
        <v>8.3057915976728785E-4</v>
      </c>
      <c r="AEV46" s="120">
        <v>8.3057915976728774E-4</v>
      </c>
      <c r="AEW46" s="120">
        <v>7.7359805404246214E-4</v>
      </c>
      <c r="AEX46" s="120">
        <v>7.7359805404246204E-4</v>
      </c>
      <c r="AEY46" s="120">
        <v>7.1932851054731708E-4</v>
      </c>
      <c r="AEZ46" s="120">
        <v>7.1932851054731708E-4</v>
      </c>
      <c r="AFA46" s="120">
        <v>6.6771363822004529E-4</v>
      </c>
      <c r="AFB46" s="120">
        <v>6.6771363822004475E-4</v>
      </c>
      <c r="AFC46" s="120">
        <v>6.1869478018142406E-4</v>
      </c>
      <c r="AFD46" s="120">
        <v>6.1869478018142308E-4</v>
      </c>
      <c r="AFE46" s="120">
        <v>5.7221156323750513E-4</v>
      </c>
      <c r="AFF46" s="120">
        <v>5.7221156323750523E-4</v>
      </c>
      <c r="AFG46" s="120">
        <v>5.2820195429060363E-4</v>
      </c>
      <c r="AFH46" s="120">
        <v>5.2820195429060428E-4</v>
      </c>
      <c r="AFI46" s="120">
        <v>4.866023239295242E-4</v>
      </c>
      <c r="AFJ46" s="120">
        <v>4.8660232392952365E-4</v>
      </c>
      <c r="AFK46" s="120">
        <v>4.4734751745370354E-4</v>
      </c>
      <c r="AFL46" s="120">
        <v>4.4734751745370365E-4</v>
      </c>
      <c r="AFM46" s="120">
        <v>4.1037093356532689E-4</v>
      </c>
      <c r="AFN46" s="120">
        <v>4.1037093356532657E-4</v>
      </c>
      <c r="AFO46" s="120">
        <v>3.7560461093828318E-4</v>
      </c>
      <c r="AFP46" s="120">
        <v>3.7560461093828301E-4</v>
      </c>
      <c r="AFQ46" s="120">
        <v>3.4297932284252407E-4</v>
      </c>
      <c r="AFR46" s="120">
        <v>3.4297932284252391E-4</v>
      </c>
      <c r="AFS46" s="120">
        <v>3.1242467996646427E-4</v>
      </c>
      <c r="AFT46" s="120">
        <v>3.1242467996646421E-4</v>
      </c>
      <c r="AFU46" s="120">
        <v>2.8386924153818948E-4</v>
      </c>
      <c r="AFV46" s="120">
        <v>2.8386924153818953E-4</v>
      </c>
      <c r="AFW46" s="120">
        <v>2.5724063479780058E-4</v>
      </c>
      <c r="AFX46" s="120">
        <v>2.5724063479780118E-4</v>
      </c>
      <c r="AFY46" s="120">
        <v>2.3246568281792631E-4</v>
      </c>
      <c r="AFZ46" s="120">
        <v>2.3246568281792617E-4</v>
      </c>
      <c r="AGA46" s="120">
        <v>2.0947054060672067E-4</v>
      </c>
      <c r="AGB46" s="120">
        <v>2.0947054060672048E-4</v>
      </c>
      <c r="AGC46" s="120">
        <v>1.881808393573032E-4</v>
      </c>
      <c r="AGD46" s="120">
        <v>1.8818083935730328E-4</v>
      </c>
      <c r="AGE46" s="120">
        <v>1.6852183862911803E-4</v>
      </c>
      <c r="AGF46" s="120">
        <v>1.6852183862911814E-4</v>
      </c>
      <c r="AGG46" s="120">
        <v>1.5041858615999758E-4</v>
      </c>
      <c r="AGH46" s="120">
        <v>1.5041858615999777E-4</v>
      </c>
      <c r="AGI46" s="120">
        <v>1.3379608491258932E-4</v>
      </c>
      <c r="AGJ46" s="120">
        <v>1.3379608491258951E-4</v>
      </c>
      <c r="AGK46" s="120">
        <v>1.1857946685526067E-4</v>
      </c>
      <c r="AGL46" s="120">
        <v>1.1857946685526062E-4</v>
      </c>
      <c r="AGM46" s="120">
        <v>1.0469417286583193E-4</v>
      </c>
      <c r="AGN46" s="120">
        <v>1.0469417286583185E-4</v>
      </c>
      <c r="AGO46" s="120">
        <v>9.2066138026825967E-5</v>
      </c>
      <c r="AGP46" s="120">
        <v>9.2066138026825899E-5</v>
      </c>
      <c r="AGQ46" s="120">
        <v>8.0621981453976832E-5</v>
      </c>
      <c r="AGR46" s="120">
        <v>8.0621981453976791E-5</v>
      </c>
      <c r="AGS46" s="120">
        <v>7.0289199666417491E-5</v>
      </c>
      <c r="AGT46" s="120">
        <v>7.0289199666417546E-5</v>
      </c>
      <c r="AGU46" s="120">
        <v>6.0996362368444804E-5</v>
      </c>
      <c r="AGV46" s="120">
        <v>6.0996362368444804E-5</v>
      </c>
      <c r="AGW46" s="120">
        <v>5.2673309370660378E-5</v>
      </c>
      <c r="AGX46" s="120">
        <v>5.2673309370660358E-5</v>
      </c>
      <c r="AGY46" s="120">
        <v>4.5251347234619521E-5</v>
      </c>
      <c r="AGZ46" s="120">
        <v>4.5251347234619575E-5</v>
      </c>
      <c r="AHA46" s="120">
        <v>3.8663444082389655E-5</v>
      </c>
      <c r="AHB46" s="120">
        <v>3.8663444082389641E-5</v>
      </c>
      <c r="AHC46" s="120">
        <v>3.2844420873656028E-5</v>
      </c>
      <c r="AHD46" s="120">
        <v>3.2844420873656035E-5</v>
      </c>
      <c r="AHE46" s="120">
        <v>2.7731137321816894E-5</v>
      </c>
      <c r="AHF46" s="120">
        <v>2.7731137321816881E-5</v>
      </c>
      <c r="AHG46" s="120">
        <v>2.3262670501072499E-5</v>
      </c>
      <c r="AHH46" s="120">
        <v>2.3262670501072506E-5</v>
      </c>
      <c r="AHI46" s="120">
        <v>1.9380484093664112E-5</v>
      </c>
      <c r="AHJ46" s="120">
        <v>1.9380484093664109E-5</v>
      </c>
      <c r="AHK46" s="120">
        <v>1.6028586145575534E-5</v>
      </c>
      <c r="AHL46" s="120">
        <v>1.6028586145575517E-5</v>
      </c>
      <c r="AHM46" s="120">
        <v>1.3153673146192193E-5</v>
      </c>
      <c r="AHN46" s="120">
        <v>1.3153673146192183E-5</v>
      </c>
      <c r="AHO46" s="120">
        <v>1.0705258229134951E-5</v>
      </c>
      <c r="AHP46" s="120">
        <v>1.0705258229134963E-5</v>
      </c>
      <c r="AHQ46" s="120">
        <v>8.6357813146605351E-6</v>
      </c>
      <c r="AHR46" s="120">
        <v>8.6357813146605436E-6</v>
      </c>
      <c r="AHS46" s="120">
        <v>6.9006990857724862E-6</v>
      </c>
      <c r="AHT46" s="120">
        <v>6.9006990857724871E-6</v>
      </c>
      <c r="AHU46" s="120">
        <v>5.4585528176057903E-6</v>
      </c>
      <c r="AHV46" s="120">
        <v>5.4585528176057886E-6</v>
      </c>
      <c r="AHW46" s="120">
        <v>4.2710122694633692E-6</v>
      </c>
      <c r="AHX46" s="120">
        <v>4.2710122694633632E-6</v>
      </c>
      <c r="AHY46" s="120">
        <v>3.302894107035949E-6</v>
      </c>
      <c r="AHZ46" s="120">
        <v>3.3028941070359477E-6</v>
      </c>
      <c r="AIA46" s="120">
        <v>2.5221536534654523E-6</v>
      </c>
      <c r="AIB46" s="120">
        <v>2.522153653465454E-6</v>
      </c>
      <c r="AIC46" s="120">
        <v>1.8998491747220828E-6</v>
      </c>
      <c r="AID46" s="120">
        <v>1.899849174722083E-6</v>
      </c>
      <c r="AIE46" s="120">
        <v>1.4100783873147618E-6</v>
      </c>
      <c r="AIF46" s="120">
        <v>1.4100783873147614E-6</v>
      </c>
      <c r="AIG46" s="120">
        <v>1.0298874312519795E-6</v>
      </c>
      <c r="AIH46" s="120">
        <v>1.0298874312519816E-6</v>
      </c>
      <c r="AII46" s="120">
        <v>7.3915317073338506E-7</v>
      </c>
      <c r="AIJ46" s="120">
        <v>7.3915317073338464E-7</v>
      </c>
      <c r="AIK46" s="120">
        <v>5.2044035647314148E-7</v>
      </c>
      <c r="AIL46" s="120">
        <v>5.20440356473142E-7</v>
      </c>
      <c r="AIM46" s="120">
        <v>3.5883588815862843E-7</v>
      </c>
      <c r="AIN46" s="120">
        <v>3.5883588815862885E-7</v>
      </c>
      <c r="AIO46" s="120">
        <v>2.4176312825015989E-7</v>
      </c>
      <c r="AIP46" s="120">
        <v>2.4176312825015978E-7</v>
      </c>
      <c r="AIQ46" s="120">
        <v>1.5877990745379468E-7</v>
      </c>
      <c r="AIR46" s="120">
        <v>1.5877990745379465E-7</v>
      </c>
      <c r="AIS46" s="120">
        <v>1.0136448982171495E-7</v>
      </c>
      <c r="AIT46" s="120">
        <v>1.0136448982171497E-7</v>
      </c>
      <c r="AIU46" s="120">
        <v>6.2694288448510594E-8</v>
      </c>
      <c r="AIV46" s="120">
        <v>6.2694288448510607E-8</v>
      </c>
      <c r="AIW46" s="120">
        <v>3.7422494875036202E-8</v>
      </c>
      <c r="AIX46" s="120">
        <v>3.7422494875036195E-8</v>
      </c>
      <c r="AIY46" s="120">
        <v>2.1457960315833698E-8</v>
      </c>
      <c r="AIZ46" s="120">
        <v>2.1457960315833701E-8</v>
      </c>
      <c r="AJA46" s="120">
        <v>1.1753602809018613E-8</v>
      </c>
      <c r="AJB46" s="120">
        <v>1.1753602809018613E-8</v>
      </c>
      <c r="AJC46" s="120">
        <v>6.1082794516886823E-9</v>
      </c>
      <c r="AJD46" s="120">
        <v>6.108279451688679E-9</v>
      </c>
      <c r="AJE46" s="120">
        <v>2.9864416504002392E-9</v>
      </c>
      <c r="AJF46" s="120">
        <v>2.9864416504002404E-9</v>
      </c>
      <c r="AJG46" s="120">
        <v>1.3589917802203646E-9</v>
      </c>
      <c r="AJH46" s="120">
        <v>1.3589917802203648E-9</v>
      </c>
      <c r="AJI46" s="120">
        <v>5.6761931266358111E-10</v>
      </c>
      <c r="AJJ46" s="120">
        <v>5.676193126635808E-10</v>
      </c>
      <c r="AJK46" s="120">
        <v>2.1358426138817777E-10</v>
      </c>
      <c r="AJL46" s="120">
        <v>2.1358426138817777E-10</v>
      </c>
      <c r="AJM46" s="120">
        <v>7.0539796226398721E-11</v>
      </c>
      <c r="AJN46" s="120">
        <v>7.0539796226398734E-11</v>
      </c>
      <c r="AJO46" s="120">
        <v>1.9674928353197177E-11</v>
      </c>
      <c r="AJP46" s="120">
        <v>1.9674928353197174E-11</v>
      </c>
      <c r="AJQ46" s="120">
        <v>4.3556269702094141E-12</v>
      </c>
      <c r="AJR46" s="120">
        <v>4.3556269702094141E-12</v>
      </c>
      <c r="AJS46" s="120">
        <v>6.8212102632969618E-13</v>
      </c>
      <c r="AJT46" s="120">
        <v>6.8212102632969618E-13</v>
      </c>
      <c r="AJU46" s="120">
        <v>5.6843418860808015E-14</v>
      </c>
      <c r="AJV46" s="120" t="s">
        <v>105</v>
      </c>
      <c r="AJW46" s="120" t="s">
        <v>105</v>
      </c>
      <c r="AJX46" s="120" t="s">
        <v>105</v>
      </c>
      <c r="AJY46" s="120" t="s">
        <v>105</v>
      </c>
      <c r="AJZ46" s="120" t="s">
        <v>105</v>
      </c>
      <c r="AKA46" s="120" t="s">
        <v>105</v>
      </c>
      <c r="AKB46" s="120" t="s">
        <v>105</v>
      </c>
      <c r="AKC46" s="120" t="s">
        <v>105</v>
      </c>
      <c r="AKD46" s="120" t="s">
        <v>105</v>
      </c>
      <c r="AKE46" s="120" t="s">
        <v>105</v>
      </c>
      <c r="AKF46" s="120" t="s">
        <v>105</v>
      </c>
      <c r="AKG46" s="120" t="s">
        <v>105</v>
      </c>
      <c r="AKH46" s="120" t="s">
        <v>105</v>
      </c>
      <c r="AKI46" s="120" t="s">
        <v>105</v>
      </c>
      <c r="AKJ46" s="120" t="s">
        <v>105</v>
      </c>
      <c r="AKK46" s="120" t="s">
        <v>105</v>
      </c>
      <c r="AKL46" s="120" t="s">
        <v>105</v>
      </c>
      <c r="AKM46" s="120" t="s">
        <v>105</v>
      </c>
      <c r="AKN46" s="120" t="s">
        <v>105</v>
      </c>
      <c r="AKO46" s="120" t="s">
        <v>105</v>
      </c>
      <c r="AKP46" s="120" t="s">
        <v>105</v>
      </c>
      <c r="AKQ46" s="120" t="s">
        <v>105</v>
      </c>
      <c r="AKR46" s="120" t="s">
        <v>105</v>
      </c>
      <c r="AKS46" s="120" t="s">
        <v>105</v>
      </c>
      <c r="AKT46" s="120" t="s">
        <v>105</v>
      </c>
      <c r="AKU46" s="120" t="s">
        <v>105</v>
      </c>
      <c r="AKV46" s="120" t="s">
        <v>105</v>
      </c>
      <c r="AKW46" s="120" t="s">
        <v>105</v>
      </c>
      <c r="AKX46" s="120" t="s">
        <v>105</v>
      </c>
      <c r="AKY46" s="120" t="s">
        <v>105</v>
      </c>
      <c r="AKZ46" s="120" t="s">
        <v>105</v>
      </c>
      <c r="ALA46" s="120" t="s">
        <v>105</v>
      </c>
      <c r="ALB46" s="120" t="s">
        <v>105</v>
      </c>
      <c r="ALC46" s="120" t="s">
        <v>105</v>
      </c>
      <c r="ALD46" s="120" t="s">
        <v>105</v>
      </c>
      <c r="ALE46" s="120" t="s">
        <v>105</v>
      </c>
      <c r="ALF46" s="120" t="s">
        <v>105</v>
      </c>
      <c r="ALG46" s="120" t="s">
        <v>105</v>
      </c>
      <c r="ALH46" s="120" t="s">
        <v>105</v>
      </c>
      <c r="ALI46" s="120" t="s">
        <v>105</v>
      </c>
      <c r="ALJ46" s="120" t="s">
        <v>105</v>
      </c>
      <c r="ALK46" s="120" t="s">
        <v>105</v>
      </c>
      <c r="ALL46" s="120" t="s">
        <v>105</v>
      </c>
      <c r="ALM46" s="120" t="s">
        <v>105</v>
      </c>
      <c r="ALN46" s="120"/>
    </row>
    <row r="47" spans="1:1002" hidden="1">
      <c r="A47" s="119">
        <v>46</v>
      </c>
      <c r="B47" s="120">
        <v>0.15468933756308328</v>
      </c>
      <c r="C47" s="120">
        <v>0.1546893375630832</v>
      </c>
      <c r="D47" s="120">
        <v>0.15427655328857476</v>
      </c>
      <c r="E47" s="120">
        <v>0.15427655328857462</v>
      </c>
      <c r="F47" s="120">
        <v>0.15386336477083873</v>
      </c>
      <c r="G47" s="120">
        <v>0.15386336477083878</v>
      </c>
      <c r="H47" s="120">
        <v>0.15344977252323297</v>
      </c>
      <c r="I47" s="120">
        <v>0.15344977252323291</v>
      </c>
      <c r="J47" s="120">
        <v>0.15303577707147903</v>
      </c>
      <c r="K47" s="120">
        <v>0.15303577707147917</v>
      </c>
      <c r="L47" s="120">
        <v>0.15262137895380623</v>
      </c>
      <c r="M47" s="120">
        <v>0.15262137895380595</v>
      </c>
      <c r="N47" s="120">
        <v>0.15220657872109611</v>
      </c>
      <c r="O47" s="120">
        <v>0.15220657872109608</v>
      </c>
      <c r="P47" s="120">
        <v>0.15179137693703137</v>
      </c>
      <c r="Q47" s="120">
        <v>0.15179137693703132</v>
      </c>
      <c r="R47" s="120">
        <v>0.15137577417824247</v>
      </c>
      <c r="S47" s="120">
        <v>0.15137577417824236</v>
      </c>
      <c r="T47" s="120">
        <v>0.15095977103445901</v>
      </c>
      <c r="U47" s="120">
        <v>0.15095977103445896</v>
      </c>
      <c r="V47" s="120">
        <v>0.15054336810866195</v>
      </c>
      <c r="W47" s="120">
        <v>0.1505433681086619</v>
      </c>
      <c r="X47" s="120">
        <v>0.15012656601723548</v>
      </c>
      <c r="Y47" s="120">
        <v>0.15012656601723551</v>
      </c>
      <c r="Z47" s="120">
        <v>0.14970936539012397</v>
      </c>
      <c r="AA47" s="120">
        <v>0.14970936539012406</v>
      </c>
      <c r="AB47" s="120">
        <v>0.14929176687098705</v>
      </c>
      <c r="AC47" s="120">
        <v>0.14929176687098711</v>
      </c>
      <c r="AD47" s="120">
        <v>0.14887377111735967</v>
      </c>
      <c r="AE47" s="120">
        <v>0.14887377111735961</v>
      </c>
      <c r="AF47" s="120">
        <v>0.14845537880081122</v>
      </c>
      <c r="AG47" s="120">
        <v>0.14845537880081119</v>
      </c>
      <c r="AH47" s="120">
        <v>0.14803659060710828</v>
      </c>
      <c r="AI47" s="120">
        <v>0.14803659060710825</v>
      </c>
      <c r="AJ47" s="120">
        <v>0.14761740723637712</v>
      </c>
      <c r="AK47" s="120">
        <v>0.1476174072363772</v>
      </c>
      <c r="AL47" s="120">
        <v>0.14719782940327017</v>
      </c>
      <c r="AM47" s="120">
        <v>0.1471978294032702</v>
      </c>
      <c r="AN47" s="120">
        <v>0.14677785783713354</v>
      </c>
      <c r="AO47" s="120">
        <v>0.14677785783713329</v>
      </c>
      <c r="AP47" s="120">
        <v>0.14635749328217387</v>
      </c>
      <c r="AQ47" s="120">
        <v>0.14635749328217409</v>
      </c>
      <c r="AR47" s="120">
        <v>0.14593673649763292</v>
      </c>
      <c r="AS47" s="120">
        <v>0.14593673649763261</v>
      </c>
      <c r="AT47" s="120">
        <v>0.14551558825795563</v>
      </c>
      <c r="AU47" s="120">
        <v>0.14551558825795557</v>
      </c>
      <c r="AV47" s="120">
        <v>0.14509404935296866</v>
      </c>
      <c r="AW47" s="120">
        <v>0.14509404935296863</v>
      </c>
      <c r="AX47" s="120">
        <v>0.1446721205880542</v>
      </c>
      <c r="AY47" s="120">
        <v>0.14467212058805409</v>
      </c>
      <c r="AZ47" s="120">
        <v>0.14424980278433014</v>
      </c>
      <c r="BA47" s="120">
        <v>0.14424980278433031</v>
      </c>
      <c r="BB47" s="120">
        <v>0.14382709677882871</v>
      </c>
      <c r="BC47" s="120">
        <v>0.14382709677882857</v>
      </c>
      <c r="BD47" s="120">
        <v>0.14340400342467935</v>
      </c>
      <c r="BE47" s="120">
        <v>0.14340400342467932</v>
      </c>
      <c r="BF47" s="120">
        <v>0.14298052359129293</v>
      </c>
      <c r="BG47" s="120">
        <v>0.14298052359129282</v>
      </c>
      <c r="BH47" s="120">
        <v>0.14255665816454755</v>
      </c>
      <c r="BI47" s="120">
        <v>0.14255665816454752</v>
      </c>
      <c r="BJ47" s="120">
        <v>0.1421324080469768</v>
      </c>
      <c r="BK47" s="120">
        <v>0.14213240804697683</v>
      </c>
      <c r="BL47" s="120">
        <v>0.14170777415796015</v>
      </c>
      <c r="BM47" s="120">
        <v>0.14170777415796018</v>
      </c>
      <c r="BN47" s="120">
        <v>0.14128275743391377</v>
      </c>
      <c r="BO47" s="120">
        <v>0.14128275743391386</v>
      </c>
      <c r="BP47" s="120">
        <v>0.1408573588284871</v>
      </c>
      <c r="BQ47" s="120">
        <v>0.14085735882848685</v>
      </c>
      <c r="BR47" s="120">
        <v>0.14043157931275613</v>
      </c>
      <c r="BS47" s="120">
        <v>0.1404315793127561</v>
      </c>
      <c r="BT47" s="120">
        <v>0.14000541987542514</v>
      </c>
      <c r="BU47" s="120">
        <v>0.1400054198754247</v>
      </c>
      <c r="BV47" s="120">
        <v>0.1395788815230237</v>
      </c>
      <c r="BW47" s="120">
        <v>0.13957888152302367</v>
      </c>
      <c r="BX47" s="120">
        <v>0.13915196528011298</v>
      </c>
      <c r="BY47" s="120">
        <v>0.13915196528011298</v>
      </c>
      <c r="BZ47" s="120">
        <v>0.13872467218948728</v>
      </c>
      <c r="CA47" s="120">
        <v>0.13872467218948706</v>
      </c>
      <c r="CB47" s="120">
        <v>0.13829700331238295</v>
      </c>
      <c r="CC47" s="120">
        <v>0.13829700331238293</v>
      </c>
      <c r="CD47" s="120">
        <v>0.1378689597286876</v>
      </c>
      <c r="CE47" s="120">
        <v>0.13786895972868748</v>
      </c>
      <c r="CF47" s="120">
        <v>0.13744054253715043</v>
      </c>
      <c r="CG47" s="120">
        <v>0.13744054253715046</v>
      </c>
      <c r="CH47" s="120">
        <v>0.13701175285559769</v>
      </c>
      <c r="CI47" s="120">
        <v>0.13701175285559775</v>
      </c>
      <c r="CJ47" s="120">
        <v>0.13658259182114704</v>
      </c>
      <c r="CK47" s="120">
        <v>0.1365825918211471</v>
      </c>
      <c r="CL47" s="120">
        <v>0.13615306059042639</v>
      </c>
      <c r="CM47" s="120">
        <v>0.13615306059042664</v>
      </c>
      <c r="CN47" s="120">
        <v>0.13572316033979578</v>
      </c>
      <c r="CO47" s="120">
        <v>0.13572316033979592</v>
      </c>
      <c r="CP47" s="120">
        <v>0.13529289226556873</v>
      </c>
      <c r="CQ47" s="120">
        <v>0.13529289226556879</v>
      </c>
      <c r="CR47" s="120">
        <v>0.13486225758423798</v>
      </c>
      <c r="CS47" s="120">
        <v>0.13486225758423795</v>
      </c>
      <c r="CT47" s="120">
        <v>0.13443125753270468</v>
      </c>
      <c r="CU47" s="120">
        <v>0.13443125753270477</v>
      </c>
      <c r="CV47" s="120">
        <v>0.13399989336850682</v>
      </c>
      <c r="CW47" s="120">
        <v>0.13399989336850679</v>
      </c>
      <c r="CX47" s="120">
        <v>0.133568166370053</v>
      </c>
      <c r="CY47" s="120">
        <v>0.13356816637005306</v>
      </c>
      <c r="CZ47" s="120">
        <v>0.13313607783685813</v>
      </c>
      <c r="DA47" s="120">
        <v>0.13313607783685794</v>
      </c>
      <c r="DB47" s="120">
        <v>0.13270362908977831</v>
      </c>
      <c r="DC47" s="120">
        <v>0.13270362908977831</v>
      </c>
      <c r="DD47" s="120">
        <v>0.13227082147125571</v>
      </c>
      <c r="DE47" s="120">
        <v>0.13227082147125577</v>
      </c>
      <c r="DF47" s="120">
        <v>0.13183765634555702</v>
      </c>
      <c r="DG47" s="120">
        <v>0.13183765634555683</v>
      </c>
      <c r="DH47" s="120">
        <v>0.1314041350990206</v>
      </c>
      <c r="DI47" s="120">
        <v>0.13140413509902057</v>
      </c>
      <c r="DJ47" s="120">
        <v>0.13097025914030502</v>
      </c>
      <c r="DK47" s="120">
        <v>0.13097025914030527</v>
      </c>
      <c r="DL47" s="120">
        <v>0.13053602990063914</v>
      </c>
      <c r="DM47" s="120">
        <v>0.13053602990063928</v>
      </c>
      <c r="DN47" s="120">
        <v>0.13010144883407446</v>
      </c>
      <c r="DO47" s="120">
        <v>0.13010144883407454</v>
      </c>
      <c r="DP47" s="120">
        <v>0.12966651741774238</v>
      </c>
      <c r="DQ47" s="120">
        <v>0.12966651741774238</v>
      </c>
      <c r="DR47" s="120">
        <v>0.12923123715211257</v>
      </c>
      <c r="DS47" s="120">
        <v>0.12923123715211252</v>
      </c>
      <c r="DT47" s="120">
        <v>0.12879560956125388</v>
      </c>
      <c r="DU47" s="120">
        <v>0.1287956095612538</v>
      </c>
      <c r="DV47" s="120">
        <v>0.12835963619309862</v>
      </c>
      <c r="DW47" s="120">
        <v>0.12835963619309873</v>
      </c>
      <c r="DX47" s="120">
        <v>0.1279233186197106</v>
      </c>
      <c r="DY47" s="120">
        <v>0.12792331861971049</v>
      </c>
      <c r="DZ47" s="120">
        <v>0.12748665843755355</v>
      </c>
      <c r="EA47" s="120">
        <v>0.12748665843755355</v>
      </c>
      <c r="EB47" s="120">
        <v>0.12704965726776421</v>
      </c>
      <c r="EC47" s="120">
        <v>0.12704965726776413</v>
      </c>
      <c r="ED47" s="120">
        <v>0.12661231675642851</v>
      </c>
      <c r="EE47" s="120">
        <v>0.12661231675642853</v>
      </c>
      <c r="EF47" s="120">
        <v>0.12617463857485944</v>
      </c>
      <c r="EG47" s="120">
        <v>0.12617463857485933</v>
      </c>
      <c r="EH47" s="120">
        <v>0.12573662441987826</v>
      </c>
      <c r="EI47" s="120">
        <v>0.12573662441987818</v>
      </c>
      <c r="EJ47" s="120">
        <v>0.12529827601409971</v>
      </c>
      <c r="EK47" s="120">
        <v>0.12529827601409987</v>
      </c>
      <c r="EL47" s="120">
        <v>0.12485959510621911</v>
      </c>
      <c r="EM47" s="120">
        <v>0.12485959510621904</v>
      </c>
      <c r="EN47" s="120">
        <v>0.12442058347130147</v>
      </c>
      <c r="EO47" s="120">
        <v>0.12442058347130147</v>
      </c>
      <c r="EP47" s="120">
        <v>0.12398124291107702</v>
      </c>
      <c r="EQ47" s="120">
        <v>0.12398124291107705</v>
      </c>
      <c r="ER47" s="120">
        <v>0.12354157525423642</v>
      </c>
      <c r="ES47" s="120">
        <v>0.12354157525423651</v>
      </c>
      <c r="ET47" s="120">
        <v>0.12310158235673116</v>
      </c>
      <c r="EU47" s="120">
        <v>0.1231015823567312</v>
      </c>
      <c r="EV47" s="120">
        <v>0.12266126610207555</v>
      </c>
      <c r="EW47" s="120">
        <v>0.12266126610207566</v>
      </c>
      <c r="EX47" s="120">
        <v>0.12222062840165368</v>
      </c>
      <c r="EY47" s="120">
        <v>0.12222062840165365</v>
      </c>
      <c r="EZ47" s="120">
        <v>0.12177967119502783</v>
      </c>
      <c r="FA47" s="120">
        <v>0.12177967119502778</v>
      </c>
      <c r="FB47" s="120">
        <v>0.12133839645025143</v>
      </c>
      <c r="FC47" s="120">
        <v>0.1213383964502513</v>
      </c>
      <c r="FD47" s="120">
        <v>0.12089680616418474</v>
      </c>
      <c r="FE47" s="120">
        <v>0.12089680616418465</v>
      </c>
      <c r="FF47" s="120">
        <v>0.12045490236281359</v>
      </c>
      <c r="FG47" s="120">
        <v>0.12045490236281362</v>
      </c>
      <c r="FH47" s="120">
        <v>0.12001268710157237</v>
      </c>
      <c r="FI47" s="120">
        <v>0.12001268710157227</v>
      </c>
      <c r="FJ47" s="120">
        <v>0.11957016246566882</v>
      </c>
      <c r="FK47" s="120">
        <v>0.11957016246566882</v>
      </c>
      <c r="FL47" s="120">
        <v>0.11912733057041425</v>
      </c>
      <c r="FM47" s="120">
        <v>0.11912733057041423</v>
      </c>
      <c r="FN47" s="120">
        <v>0.11868419356155549</v>
      </c>
      <c r="FO47" s="120">
        <v>0.11868419356155555</v>
      </c>
      <c r="FP47" s="120">
        <v>0.11824075361561091</v>
      </c>
      <c r="FQ47" s="120">
        <v>0.11824075361561098</v>
      </c>
      <c r="FR47" s="120">
        <v>0.11779701294021019</v>
      </c>
      <c r="FS47" s="120">
        <v>0.11779701294021015</v>
      </c>
      <c r="FT47" s="120">
        <v>0.11735297377443722</v>
      </c>
      <c r="FU47" s="120">
        <v>0.11735297377443735</v>
      </c>
      <c r="FV47" s="120">
        <v>0.11690863838917734</v>
      </c>
      <c r="FW47" s="120">
        <v>0.11690863838917732</v>
      </c>
      <c r="FX47" s="120">
        <v>0.11646400908746633</v>
      </c>
      <c r="FY47" s="120">
        <v>0.11646400908746629</v>
      </c>
      <c r="FZ47" s="120">
        <v>0.11601908820484551</v>
      </c>
      <c r="GA47" s="120">
        <v>0.11601908820484548</v>
      </c>
      <c r="GB47" s="120">
        <v>0.11557387810971884</v>
      </c>
      <c r="GC47" s="120">
        <v>0.11557387810971882</v>
      </c>
      <c r="GD47" s="120">
        <v>0.11512838120371395</v>
      </c>
      <c r="GE47" s="120">
        <v>0.11512838120371384</v>
      </c>
      <c r="GF47" s="120">
        <v>0.11468259992204716</v>
      </c>
      <c r="GG47" s="120">
        <v>0.11468259992204713</v>
      </c>
      <c r="GH47" s="120">
        <v>0.11423653673389272</v>
      </c>
      <c r="GI47" s="120">
        <v>0.11423653673389277</v>
      </c>
      <c r="GJ47" s="120">
        <v>0.11379019414275464</v>
      </c>
      <c r="GK47" s="120">
        <v>0.11379019414275465</v>
      </c>
      <c r="GL47" s="120">
        <v>0.11334357468684328</v>
      </c>
      <c r="GM47" s="120">
        <v>0.11334357468684336</v>
      </c>
      <c r="GN47" s="120">
        <v>0.11289668093945623</v>
      </c>
      <c r="GO47" s="120">
        <v>0.11289668093945614</v>
      </c>
      <c r="GP47" s="120">
        <v>0.11244951550936108</v>
      </c>
      <c r="GQ47" s="120">
        <v>0.11244951550936116</v>
      </c>
      <c r="GR47" s="120">
        <v>0.11200208104118499</v>
      </c>
      <c r="GS47" s="120">
        <v>0.11200208104118495</v>
      </c>
      <c r="GT47" s="120">
        <v>0.11155438021580552</v>
      </c>
      <c r="GU47" s="120">
        <v>0.11155438021580567</v>
      </c>
      <c r="GV47" s="120">
        <v>0.11110641575074798</v>
      </c>
      <c r="GW47" s="120">
        <v>0.11110641575074799</v>
      </c>
      <c r="GX47" s="120">
        <v>0.11065819040058379</v>
      </c>
      <c r="GY47" s="120">
        <v>0.11065819040058374</v>
      </c>
      <c r="GZ47" s="120">
        <v>0.11020970695733644</v>
      </c>
      <c r="HA47" s="120">
        <v>0.11020970695733656</v>
      </c>
      <c r="HB47" s="120">
        <v>0.10976096825088874</v>
      </c>
      <c r="HC47" s="120">
        <v>0.10976096825088881</v>
      </c>
      <c r="HD47" s="120">
        <v>0.10931197714939588</v>
      </c>
      <c r="HE47" s="120">
        <v>0.10931197714939574</v>
      </c>
      <c r="HF47" s="120">
        <v>0.10886273655970091</v>
      </c>
      <c r="HG47" s="120">
        <v>0.1088627365597008</v>
      </c>
      <c r="HH47" s="120">
        <v>0.1084132494277571</v>
      </c>
      <c r="HI47" s="120">
        <v>0.10841324942775717</v>
      </c>
      <c r="HJ47" s="120">
        <v>0.10796351873905231</v>
      </c>
      <c r="HK47" s="120">
        <v>0.10796351873905224</v>
      </c>
      <c r="HL47" s="120">
        <v>0.10751354751903811</v>
      </c>
      <c r="HM47" s="120">
        <v>0.10751354751903808</v>
      </c>
      <c r="HN47" s="120">
        <v>0.10706333883356423</v>
      </c>
      <c r="HO47" s="120">
        <v>0.10706333883356417</v>
      </c>
      <c r="HP47" s="120">
        <v>0.10661289578931574</v>
      </c>
      <c r="HQ47" s="120">
        <v>0.10661289578931581</v>
      </c>
      <c r="HR47" s="120">
        <v>0.10616222153425676</v>
      </c>
      <c r="HS47" s="120">
        <v>0.10616222153425668</v>
      </c>
      <c r="HT47" s="120">
        <v>0.10571131925807598</v>
      </c>
      <c r="HU47" s="120">
        <v>0.10571131925807606</v>
      </c>
      <c r="HV47" s="120">
        <v>0.10526019219263931</v>
      </c>
      <c r="HW47" s="120">
        <v>0.10526019219263937</v>
      </c>
      <c r="HX47" s="120">
        <v>0.10480884361244494</v>
      </c>
      <c r="HY47" s="120">
        <v>0.10480884361244494</v>
      </c>
      <c r="HZ47" s="120">
        <v>0.10435727683508403</v>
      </c>
      <c r="IA47" s="120">
        <v>0.10435727683508401</v>
      </c>
      <c r="IB47" s="120">
        <v>0.103905495221706</v>
      </c>
      <c r="IC47" s="120">
        <v>0.10390549522170603</v>
      </c>
      <c r="ID47" s="120">
        <v>0.10345350217748786</v>
      </c>
      <c r="IE47" s="120">
        <v>0.10345350217748794</v>
      </c>
      <c r="IF47" s="120">
        <v>0.10300130115210848</v>
      </c>
      <c r="IG47" s="120">
        <v>0.10300130115210845</v>
      </c>
      <c r="IH47" s="120">
        <v>0.10254889564022761</v>
      </c>
      <c r="II47" s="120">
        <v>0.10254889564022769</v>
      </c>
      <c r="IJ47" s="120">
        <v>0.10209628918196975</v>
      </c>
      <c r="IK47" s="120">
        <v>0.10209628918196981</v>
      </c>
      <c r="IL47" s="120">
        <v>0.10164348536341256</v>
      </c>
      <c r="IM47" s="120">
        <v>0.10164348536341251</v>
      </c>
      <c r="IN47" s="120">
        <v>0.10119048781707941</v>
      </c>
      <c r="IO47" s="120">
        <v>0.1011904878170794</v>
      </c>
      <c r="IP47" s="120">
        <v>0.10073730022243847</v>
      </c>
      <c r="IQ47" s="120">
        <v>0.1007373002224385</v>
      </c>
      <c r="IR47" s="120">
        <v>0.10028392630640504</v>
      </c>
      <c r="IS47" s="120">
        <v>0.10028392630640512</v>
      </c>
      <c r="IT47" s="120">
        <v>9.983036984384927E-2</v>
      </c>
      <c r="IU47" s="120">
        <v>9.9830369843849201E-2</v>
      </c>
      <c r="IV47" s="120">
        <v>9.9376634658108948E-2</v>
      </c>
      <c r="IW47" s="120">
        <v>9.9376634658108892E-2</v>
      </c>
      <c r="IX47" s="120">
        <v>9.8922724621507557E-2</v>
      </c>
      <c r="IY47" s="120">
        <v>9.8922724621507474E-2</v>
      </c>
      <c r="IZ47" s="120">
        <v>9.8468643655876431E-2</v>
      </c>
      <c r="JA47" s="120">
        <v>9.8468643655876514E-2</v>
      </c>
      <c r="JB47" s="120">
        <v>9.801439573308296E-2</v>
      </c>
      <c r="JC47" s="120">
        <v>9.801439573308296E-2</v>
      </c>
      <c r="JD47" s="120">
        <v>9.7559984875562694E-2</v>
      </c>
      <c r="JE47" s="120">
        <v>9.7559984875562777E-2</v>
      </c>
      <c r="JF47" s="120">
        <v>9.7105415156857916E-2</v>
      </c>
      <c r="JG47" s="120">
        <v>9.7105415156857888E-2</v>
      </c>
      <c r="JH47" s="120">
        <v>9.6650690702159994E-2</v>
      </c>
      <c r="JI47" s="120">
        <v>9.6650690702160022E-2</v>
      </c>
      <c r="JJ47" s="120">
        <v>9.6195815688858002E-2</v>
      </c>
      <c r="JK47" s="120">
        <v>9.61958156888581E-2</v>
      </c>
      <c r="JL47" s="120">
        <v>9.5740794347091901E-2</v>
      </c>
      <c r="JM47" s="120">
        <v>9.5740794347091929E-2</v>
      </c>
      <c r="JN47" s="120">
        <v>9.5285630960310952E-2</v>
      </c>
      <c r="JO47" s="120">
        <v>9.528563096031098E-2</v>
      </c>
      <c r="JP47" s="120">
        <v>9.4830329865837421E-2</v>
      </c>
      <c r="JQ47" s="120">
        <v>9.4830329865837434E-2</v>
      </c>
      <c r="JR47" s="120">
        <v>9.4374895455436203E-2</v>
      </c>
      <c r="JS47" s="120">
        <v>9.4374895455436147E-2</v>
      </c>
      <c r="JT47" s="120">
        <v>9.3919332175888257E-2</v>
      </c>
      <c r="JU47" s="120">
        <v>9.3919332175888326E-2</v>
      </c>
      <c r="JV47" s="120">
        <v>9.3463644529571621E-2</v>
      </c>
      <c r="JW47" s="120">
        <v>9.3463644529571538E-2</v>
      </c>
      <c r="JX47" s="120">
        <v>9.3007837075044938E-2</v>
      </c>
      <c r="JY47" s="120">
        <v>9.3007837075044925E-2</v>
      </c>
      <c r="JZ47" s="120">
        <v>9.255191442763927E-2</v>
      </c>
      <c r="KA47" s="120">
        <v>9.2551914427639131E-2</v>
      </c>
      <c r="KB47" s="120">
        <v>9.2095881260053358E-2</v>
      </c>
      <c r="KC47" s="120">
        <v>9.20958812600534E-2</v>
      </c>
      <c r="KD47" s="120">
        <v>9.1639742302955157E-2</v>
      </c>
      <c r="KE47" s="120">
        <v>9.1639742302955157E-2</v>
      </c>
      <c r="KF47" s="120">
        <v>9.1183502345588127E-2</v>
      </c>
      <c r="KG47" s="120">
        <v>9.1183502345588127E-2</v>
      </c>
      <c r="KH47" s="120">
        <v>9.0727166236384493E-2</v>
      </c>
      <c r="KI47" s="120">
        <v>9.0727166236384466E-2</v>
      </c>
      <c r="KJ47" s="120">
        <v>9.0270738883582252E-2</v>
      </c>
      <c r="KK47" s="120">
        <v>9.0270738883582252E-2</v>
      </c>
      <c r="KL47" s="120">
        <v>8.9814225255848965E-2</v>
      </c>
      <c r="KM47" s="120">
        <v>8.9814225255849103E-2</v>
      </c>
      <c r="KN47" s="120">
        <v>8.9357630382910433E-2</v>
      </c>
      <c r="KO47" s="120">
        <v>8.9357630382910613E-2</v>
      </c>
      <c r="KP47" s="120">
        <v>8.8900959356185694E-2</v>
      </c>
      <c r="KQ47" s="120">
        <v>8.8900959356185708E-2</v>
      </c>
      <c r="KR47" s="120">
        <v>8.8444217329426186E-2</v>
      </c>
      <c r="KS47" s="120">
        <v>8.8444217329426256E-2</v>
      </c>
      <c r="KT47" s="120">
        <v>8.7987409519362583E-2</v>
      </c>
      <c r="KU47" s="120">
        <v>8.7987409519362542E-2</v>
      </c>
      <c r="KV47" s="120">
        <v>8.7530541206355422E-2</v>
      </c>
      <c r="KW47" s="120">
        <v>8.753054120635545E-2</v>
      </c>
      <c r="KX47" s="120">
        <v>8.7073617735052705E-2</v>
      </c>
      <c r="KY47" s="120">
        <v>8.707361773505265E-2</v>
      </c>
      <c r="KZ47" s="120">
        <v>8.6616644515051841E-2</v>
      </c>
      <c r="LA47" s="120">
        <v>8.6616644515051688E-2</v>
      </c>
      <c r="LB47" s="120">
        <v>8.615962702156886E-2</v>
      </c>
      <c r="LC47" s="120">
        <v>8.6159627021568638E-2</v>
      </c>
      <c r="LD47" s="120">
        <v>8.5702570796111974E-2</v>
      </c>
      <c r="LE47" s="120">
        <v>8.5702570796111946E-2</v>
      </c>
      <c r="LF47" s="120">
        <v>8.5245481447162E-2</v>
      </c>
      <c r="LG47" s="120">
        <v>8.5245481447161875E-2</v>
      </c>
      <c r="LH47" s="120">
        <v>8.4788364650856596E-2</v>
      </c>
      <c r="LI47" s="120">
        <v>8.4788364650856637E-2</v>
      </c>
      <c r="LJ47" s="120">
        <v>8.4331226151683328E-2</v>
      </c>
      <c r="LK47" s="120">
        <v>8.4331226151683328E-2</v>
      </c>
      <c r="LL47" s="120">
        <v>8.3874071763174893E-2</v>
      </c>
      <c r="LM47" s="120">
        <v>8.3874071763174879E-2</v>
      </c>
      <c r="LN47" s="120">
        <v>8.3416907368612875E-2</v>
      </c>
      <c r="LO47" s="120">
        <v>8.3416907368612875E-2</v>
      </c>
      <c r="LP47" s="120">
        <v>8.2959738921735943E-2</v>
      </c>
      <c r="LQ47" s="120">
        <v>8.2959738921735846E-2</v>
      </c>
      <c r="LR47" s="120">
        <v>8.2502572447453904E-2</v>
      </c>
      <c r="LS47" s="120">
        <v>8.2502572447453848E-2</v>
      </c>
      <c r="LT47" s="120">
        <v>8.2045414042567655E-2</v>
      </c>
      <c r="LU47" s="120">
        <v>8.2045414042567544E-2</v>
      </c>
      <c r="LV47" s="120">
        <v>8.1588269876495242E-2</v>
      </c>
      <c r="LW47" s="120">
        <v>8.1588269876495215E-2</v>
      </c>
      <c r="LX47" s="120">
        <v>8.1131146192002623E-2</v>
      </c>
      <c r="LY47" s="120">
        <v>8.113114619200254E-2</v>
      </c>
      <c r="LZ47" s="120">
        <v>8.0674049305941048E-2</v>
      </c>
      <c r="MA47" s="120">
        <v>8.0674049305941034E-2</v>
      </c>
      <c r="MB47" s="120">
        <v>8.0216985609990063E-2</v>
      </c>
      <c r="MC47" s="120">
        <v>8.0216985609990132E-2</v>
      </c>
      <c r="MD47" s="120">
        <v>7.9759961571405719E-2</v>
      </c>
      <c r="ME47" s="120">
        <v>7.9759961571405663E-2</v>
      </c>
      <c r="MF47" s="120">
        <v>7.930298373377502E-2</v>
      </c>
      <c r="MG47" s="120">
        <v>7.9302983733774909E-2</v>
      </c>
      <c r="MH47" s="120">
        <v>7.8846058717775488E-2</v>
      </c>
      <c r="MI47" s="120">
        <v>7.8846058717775558E-2</v>
      </c>
      <c r="MJ47" s="120">
        <v>7.838919322194092E-2</v>
      </c>
      <c r="MK47" s="120">
        <v>7.8389193221941003E-2</v>
      </c>
      <c r="ML47" s="120">
        <v>7.7932394023432591E-2</v>
      </c>
      <c r="MM47" s="120">
        <v>7.7932394023432661E-2</v>
      </c>
      <c r="MN47" s="120">
        <v>7.7475667978815776E-2</v>
      </c>
      <c r="MO47" s="120">
        <v>7.7475667978815749E-2</v>
      </c>
      <c r="MP47" s="120">
        <v>7.7019022024841829E-2</v>
      </c>
      <c r="MQ47" s="120">
        <v>7.7019022024841802E-2</v>
      </c>
      <c r="MR47" s="120">
        <v>7.6562463179236734E-2</v>
      </c>
      <c r="MS47" s="120">
        <v>7.6562463179236803E-2</v>
      </c>
      <c r="MT47" s="120">
        <v>7.6105998541493816E-2</v>
      </c>
      <c r="MU47" s="120">
        <v>7.610599854149383E-2</v>
      </c>
      <c r="MV47" s="120">
        <v>7.5649635293672648E-2</v>
      </c>
      <c r="MW47" s="120">
        <v>7.5649635293672593E-2</v>
      </c>
      <c r="MX47" s="120">
        <v>7.5193380701203544E-2</v>
      </c>
      <c r="MY47" s="120">
        <v>7.5193380701203419E-2</v>
      </c>
      <c r="MZ47" s="120">
        <v>7.4737242113696645E-2</v>
      </c>
      <c r="NA47" s="120">
        <v>7.4737242113696548E-2</v>
      </c>
      <c r="NB47" s="120">
        <v>7.4281226965757396E-2</v>
      </c>
      <c r="NC47" s="120">
        <v>7.4281226965757438E-2</v>
      </c>
      <c r="ND47" s="120">
        <v>7.3825342777806474E-2</v>
      </c>
      <c r="NE47" s="120">
        <v>7.382534277780653E-2</v>
      </c>
      <c r="NF47" s="120">
        <v>7.3369597156904956E-2</v>
      </c>
      <c r="NG47" s="120">
        <v>7.3369597156904956E-2</v>
      </c>
      <c r="NH47" s="120">
        <v>7.2913997797585187E-2</v>
      </c>
      <c r="NI47" s="120">
        <v>7.2913997797585284E-2</v>
      </c>
      <c r="NJ47" s="120">
        <v>7.2458552482686539E-2</v>
      </c>
      <c r="NK47" s="120">
        <v>7.2458552482686622E-2</v>
      </c>
      <c r="NL47" s="120">
        <v>7.2003269084195382E-2</v>
      </c>
      <c r="NM47" s="120">
        <v>7.2003269084195423E-2</v>
      </c>
      <c r="NN47" s="120">
        <v>7.1548155564091553E-2</v>
      </c>
      <c r="NO47" s="120">
        <v>7.1548155564091553E-2</v>
      </c>
      <c r="NP47" s="120">
        <v>7.1093219975197852E-2</v>
      </c>
      <c r="NQ47" s="120">
        <v>7.1093219975197991E-2</v>
      </c>
      <c r="NR47" s="120">
        <v>7.0638470462036224E-2</v>
      </c>
      <c r="NS47" s="120">
        <v>7.0638470462036237E-2</v>
      </c>
      <c r="NT47" s="120">
        <v>7.0183915261686838E-2</v>
      </c>
      <c r="NU47" s="120">
        <v>7.0183915261686852E-2</v>
      </c>
      <c r="NV47" s="120">
        <v>6.9729562704653053E-2</v>
      </c>
      <c r="NW47" s="120">
        <v>6.972956270465297E-2</v>
      </c>
      <c r="NX47" s="120">
        <v>6.9275421215730021E-2</v>
      </c>
      <c r="NY47" s="120">
        <v>6.9275421215729979E-2</v>
      </c>
      <c r="NZ47" s="120">
        <v>6.8821499314878326E-2</v>
      </c>
      <c r="OA47" s="120">
        <v>6.8821499314878354E-2</v>
      </c>
      <c r="OB47" s="120">
        <v>6.8367805618101671E-2</v>
      </c>
      <c r="OC47" s="120">
        <v>6.8367805618101726E-2</v>
      </c>
      <c r="OD47" s="120">
        <v>6.7914348838327837E-2</v>
      </c>
      <c r="OE47" s="120">
        <v>6.7914348838327851E-2</v>
      </c>
      <c r="OF47" s="120">
        <v>6.7461137786295644E-2</v>
      </c>
      <c r="OG47" s="120">
        <v>6.746113778629563E-2</v>
      </c>
      <c r="OH47" s="120">
        <v>6.7008181371443112E-2</v>
      </c>
      <c r="OI47" s="120">
        <v>6.7008181371443029E-2</v>
      </c>
      <c r="OJ47" s="120">
        <v>6.6555488602802429E-2</v>
      </c>
      <c r="OK47" s="120">
        <v>6.6555488602802332E-2</v>
      </c>
      <c r="OL47" s="120">
        <v>6.6103068589895217E-2</v>
      </c>
      <c r="OM47" s="120">
        <v>6.6103068589895148E-2</v>
      </c>
      <c r="ON47" s="120">
        <v>6.5650930543634509E-2</v>
      </c>
      <c r="OO47" s="120">
        <v>6.5650930543634481E-2</v>
      </c>
      <c r="OP47" s="120">
        <v>6.5199083777227468E-2</v>
      </c>
      <c r="OQ47" s="120">
        <v>6.5199083777227371E-2</v>
      </c>
      <c r="OR47" s="120">
        <v>6.4747537707082178E-2</v>
      </c>
      <c r="OS47" s="120">
        <v>6.4747537707082164E-2</v>
      </c>
      <c r="OT47" s="120">
        <v>6.4296301853717708E-2</v>
      </c>
      <c r="OU47" s="120">
        <v>6.429630185371768E-2</v>
      </c>
      <c r="OV47" s="120">
        <v>6.3845385842676433E-2</v>
      </c>
      <c r="OW47" s="120">
        <v>6.3845385842676461E-2</v>
      </c>
      <c r="OX47" s="120">
        <v>6.3394799405438698E-2</v>
      </c>
      <c r="OY47" s="120">
        <v>6.3394799405438768E-2</v>
      </c>
      <c r="OZ47" s="120">
        <v>6.2944552380340663E-2</v>
      </c>
      <c r="PA47" s="120">
        <v>6.2944552380340663E-2</v>
      </c>
      <c r="PB47" s="120">
        <v>6.2494654713493102E-2</v>
      </c>
      <c r="PC47" s="120">
        <v>6.2494654713493115E-2</v>
      </c>
      <c r="PD47" s="120">
        <v>6.2045116459703384E-2</v>
      </c>
      <c r="PE47" s="120">
        <v>6.2045116459703356E-2</v>
      </c>
      <c r="PF47" s="120">
        <v>6.1595947783397845E-2</v>
      </c>
      <c r="PG47" s="120">
        <v>6.1595947783397817E-2</v>
      </c>
      <c r="PH47" s="120">
        <v>6.1147158959546644E-2</v>
      </c>
      <c r="PI47" s="120">
        <v>6.1147158959546616E-2</v>
      </c>
      <c r="PJ47" s="120">
        <v>6.0698760374589031E-2</v>
      </c>
      <c r="PK47" s="120">
        <v>6.0698760374589052E-2</v>
      </c>
      <c r="PL47" s="120">
        <v>6.0250762527359975E-2</v>
      </c>
      <c r="PM47" s="120">
        <v>6.0250762527359995E-2</v>
      </c>
      <c r="PN47" s="120">
        <v>5.9803176030017099E-2</v>
      </c>
      <c r="PO47" s="120">
        <v>5.9803176030017169E-2</v>
      </c>
      <c r="PP47" s="120">
        <v>5.935601160896832E-2</v>
      </c>
      <c r="PQ47" s="120">
        <v>5.9356011608968265E-2</v>
      </c>
      <c r="PR47" s="120">
        <v>5.8909280105798788E-2</v>
      </c>
      <c r="PS47" s="120">
        <v>5.8909280105798739E-2</v>
      </c>
      <c r="PT47" s="120">
        <v>5.8462992478198444E-2</v>
      </c>
      <c r="PU47" s="120">
        <v>5.8462992478198431E-2</v>
      </c>
      <c r="PV47" s="120">
        <v>5.8017159800888486E-2</v>
      </c>
      <c r="PW47" s="120">
        <v>5.8017159800888417E-2</v>
      </c>
      <c r="PX47" s="120">
        <v>5.7571793266546448E-2</v>
      </c>
      <c r="PY47" s="120">
        <v>5.7571793266546427E-2</v>
      </c>
      <c r="PZ47" s="120">
        <v>5.7126904186731171E-2</v>
      </c>
      <c r="QA47" s="120">
        <v>5.7126904186731151E-2</v>
      </c>
      <c r="QB47" s="120">
        <v>5.6682503992804466E-2</v>
      </c>
      <c r="QC47" s="120">
        <v>5.6682503992804452E-2</v>
      </c>
      <c r="QD47" s="120">
        <v>5.6238604236852285E-2</v>
      </c>
      <c r="QE47" s="120">
        <v>5.6238604236852202E-2</v>
      </c>
      <c r="QF47" s="120">
        <v>5.5795216592602156E-2</v>
      </c>
      <c r="QG47" s="120">
        <v>5.5795216592602143E-2</v>
      </c>
      <c r="QH47" s="120">
        <v>5.535235285633866E-2</v>
      </c>
      <c r="QI47" s="120">
        <v>5.5352352856338667E-2</v>
      </c>
      <c r="QJ47" s="120">
        <v>5.4910024947814842E-2</v>
      </c>
      <c r="QK47" s="120">
        <v>5.4910024947814912E-2</v>
      </c>
      <c r="QL47" s="120">
        <v>5.446824491116041E-2</v>
      </c>
      <c r="QM47" s="120">
        <v>5.4468244911160424E-2</v>
      </c>
      <c r="QN47" s="120">
        <v>5.4027024915785357E-2</v>
      </c>
      <c r="QO47" s="120">
        <v>5.4027024915785385E-2</v>
      </c>
      <c r="QP47" s="120">
        <v>5.3586377257278939E-2</v>
      </c>
      <c r="QQ47" s="120">
        <v>5.3586377257278932E-2</v>
      </c>
      <c r="QR47" s="120">
        <v>5.3146314358303429E-2</v>
      </c>
      <c r="QS47" s="120">
        <v>5.3146314358303394E-2</v>
      </c>
      <c r="QT47" s="120">
        <v>5.2706848769482242E-2</v>
      </c>
      <c r="QU47" s="120">
        <v>5.2706848769482298E-2</v>
      </c>
      <c r="QV47" s="120">
        <v>5.2267993170281558E-2</v>
      </c>
      <c r="QW47" s="120">
        <v>5.2267993170281517E-2</v>
      </c>
      <c r="QX47" s="120">
        <v>5.1829760369884875E-2</v>
      </c>
      <c r="QY47" s="120">
        <v>5.1829760369884931E-2</v>
      </c>
      <c r="QZ47" s="120">
        <v>5.1392163308061088E-2</v>
      </c>
      <c r="RA47" s="120">
        <v>5.1392163308061144E-2</v>
      </c>
      <c r="RB47" s="120">
        <v>5.0955215056023184E-2</v>
      </c>
      <c r="RC47" s="120">
        <v>5.0955215056023184E-2</v>
      </c>
      <c r="RD47" s="120">
        <v>5.0518928817279082E-2</v>
      </c>
      <c r="RE47" s="120">
        <v>5.0518928817279013E-2</v>
      </c>
      <c r="RF47" s="120">
        <v>5.0083317928472884E-2</v>
      </c>
      <c r="RG47" s="120">
        <v>5.0083317928472891E-2</v>
      </c>
      <c r="RH47" s="120">
        <v>4.9648395860216576E-2</v>
      </c>
      <c r="RI47" s="120">
        <v>4.9648395860216646E-2</v>
      </c>
      <c r="RJ47" s="120">
        <v>4.921417621791014E-2</v>
      </c>
      <c r="RK47" s="120">
        <v>4.9214176217910105E-2</v>
      </c>
      <c r="RL47" s="120">
        <v>4.878067274255081E-2</v>
      </c>
      <c r="RM47" s="120">
        <v>4.8780672742550837E-2</v>
      </c>
      <c r="RN47" s="120">
        <v>4.8347899311530343E-2</v>
      </c>
      <c r="RO47" s="120">
        <v>4.8347899311530426E-2</v>
      </c>
      <c r="RP47" s="120">
        <v>4.7915869939418668E-2</v>
      </c>
      <c r="RQ47" s="120">
        <v>4.791586993941864E-2</v>
      </c>
      <c r="RR47" s="120">
        <v>4.7484598778734358E-2</v>
      </c>
      <c r="RS47" s="120">
        <v>4.7484598778734372E-2</v>
      </c>
      <c r="RT47" s="120">
        <v>4.7054100120699924E-2</v>
      </c>
      <c r="RU47" s="120">
        <v>4.7054100120699952E-2</v>
      </c>
      <c r="RV47" s="120">
        <v>4.662438839598259E-2</v>
      </c>
      <c r="RW47" s="120">
        <v>4.6624388395982604E-2</v>
      </c>
      <c r="RX47" s="120">
        <v>4.6195478175417311E-2</v>
      </c>
      <c r="RY47" s="120">
        <v>4.6195478175417359E-2</v>
      </c>
      <c r="RZ47" s="120">
        <v>4.5767384170713861E-2</v>
      </c>
      <c r="SA47" s="120">
        <v>4.5767384170713861E-2</v>
      </c>
      <c r="SB47" s="120">
        <v>4.5340121235144915E-2</v>
      </c>
      <c r="SC47" s="120">
        <v>4.5340121235144908E-2</v>
      </c>
      <c r="SD47" s="120">
        <v>4.4913704364214817E-2</v>
      </c>
      <c r="SE47" s="120">
        <v>4.4913704364214872E-2</v>
      </c>
      <c r="SF47" s="120">
        <v>4.4488148696308724E-2</v>
      </c>
      <c r="SG47" s="120">
        <v>4.4488148696308717E-2</v>
      </c>
      <c r="SH47" s="120">
        <v>4.4063469513319686E-2</v>
      </c>
      <c r="SI47" s="120">
        <v>4.4063469513319679E-2</v>
      </c>
      <c r="SJ47" s="120">
        <v>4.3639682241253683E-2</v>
      </c>
      <c r="SK47" s="120">
        <v>4.3639682241253704E-2</v>
      </c>
      <c r="SL47" s="120">
        <v>4.3216802450811463E-2</v>
      </c>
      <c r="SM47" s="120">
        <v>4.3216802450811449E-2</v>
      </c>
      <c r="SN47" s="120">
        <v>4.2794845857944699E-2</v>
      </c>
      <c r="SO47" s="120">
        <v>4.2794845857944616E-2</v>
      </c>
      <c r="SP47" s="120">
        <v>4.2373828324386881E-2</v>
      </c>
      <c r="SQ47" s="120">
        <v>4.2373828324386888E-2</v>
      </c>
      <c r="SR47" s="120">
        <v>4.195376585815732E-2</v>
      </c>
      <c r="SS47" s="120">
        <v>4.195376585815741E-2</v>
      </c>
      <c r="ST47" s="120">
        <v>4.1534674614035788E-2</v>
      </c>
      <c r="SU47" s="120">
        <v>4.1534674614035746E-2</v>
      </c>
      <c r="SV47" s="120">
        <v>4.1116570894007762E-2</v>
      </c>
      <c r="SW47" s="120">
        <v>4.1116570894007803E-2</v>
      </c>
      <c r="SX47" s="120">
        <v>4.0699471147678981E-2</v>
      </c>
      <c r="SY47" s="120">
        <v>4.069947114767903E-2</v>
      </c>
      <c r="SZ47" s="120">
        <v>4.0283391972656443E-2</v>
      </c>
      <c r="TA47" s="120">
        <v>4.0283391972656443E-2</v>
      </c>
      <c r="TB47" s="120">
        <v>3.9868350114895763E-2</v>
      </c>
      <c r="TC47" s="120">
        <v>3.9868350114895722E-2</v>
      </c>
      <c r="TD47" s="120">
        <v>3.9454362469013196E-2</v>
      </c>
      <c r="TE47" s="120">
        <v>3.9454362469013203E-2</v>
      </c>
      <c r="TF47" s="120">
        <v>3.904144607855984E-2</v>
      </c>
      <c r="TG47" s="120">
        <v>3.9041446078559819E-2</v>
      </c>
      <c r="TH47" s="120">
        <v>3.8629618136257551E-2</v>
      </c>
      <c r="TI47" s="120">
        <v>3.8629618136257544E-2</v>
      </c>
      <c r="TJ47" s="120">
        <v>3.8218895984194264E-2</v>
      </c>
      <c r="TK47" s="120">
        <v>3.8218895984194173E-2</v>
      </c>
      <c r="TL47" s="120">
        <v>3.7809297113976473E-2</v>
      </c>
      <c r="TM47" s="120">
        <v>3.7809297113976501E-2</v>
      </c>
      <c r="TN47" s="120">
        <v>3.7400839166839027E-2</v>
      </c>
      <c r="TO47" s="120">
        <v>3.7400839166839138E-2</v>
      </c>
      <c r="TP47" s="120">
        <v>3.6993539933707728E-2</v>
      </c>
      <c r="TQ47" s="120">
        <v>3.6993539933707756E-2</v>
      </c>
      <c r="TR47" s="120">
        <v>3.6587417355214966E-2</v>
      </c>
      <c r="TS47" s="120">
        <v>3.6587417355214993E-2</v>
      </c>
      <c r="TT47" s="120">
        <v>3.6182489521665633E-2</v>
      </c>
      <c r="TU47" s="120">
        <v>3.6182489521665646E-2</v>
      </c>
      <c r="TV47" s="120">
        <v>3.5778774672951007E-2</v>
      </c>
      <c r="TW47" s="120">
        <v>3.5778774672951028E-2</v>
      </c>
      <c r="TX47" s="120">
        <v>3.5376291198409182E-2</v>
      </c>
      <c r="TY47" s="120">
        <v>3.5376291198409113E-2</v>
      </c>
      <c r="TZ47" s="120">
        <v>3.497505763662917E-2</v>
      </c>
      <c r="UA47" s="120">
        <v>3.4975057636629232E-2</v>
      </c>
      <c r="UB47" s="120">
        <v>3.457509267519783E-2</v>
      </c>
      <c r="UC47" s="120">
        <v>3.4575092675197844E-2</v>
      </c>
      <c r="UD47" s="120">
        <v>3.4176415150384727E-2</v>
      </c>
      <c r="UE47" s="120">
        <v>3.4176415150384734E-2</v>
      </c>
      <c r="UF47" s="120">
        <v>3.3779044046765856E-2</v>
      </c>
      <c r="UG47" s="120">
        <v>3.3779044046765856E-2</v>
      </c>
      <c r="UH47" s="120">
        <v>3.3382998496781446E-2</v>
      </c>
      <c r="UI47" s="120">
        <v>3.338299849678146E-2</v>
      </c>
      <c r="UJ47" s="120">
        <v>3.2988297780226064E-2</v>
      </c>
      <c r="UK47" s="120">
        <v>3.2988297780226113E-2</v>
      </c>
      <c r="UL47" s="120">
        <v>3.2594961323668604E-2</v>
      </c>
      <c r="UM47" s="120">
        <v>3.2594961323668667E-2</v>
      </c>
      <c r="UN47" s="120">
        <v>3.2203008699799543E-2</v>
      </c>
      <c r="UO47" s="120">
        <v>3.2203008699799633E-2</v>
      </c>
      <c r="UP47" s="120">
        <v>3.1812459626702379E-2</v>
      </c>
      <c r="UQ47" s="120">
        <v>3.181245962670233E-2</v>
      </c>
      <c r="UR47" s="120">
        <v>3.1423333967046566E-2</v>
      </c>
      <c r="US47" s="120">
        <v>3.1423333967046503E-2</v>
      </c>
      <c r="UT47" s="120">
        <v>3.1035651727199777E-2</v>
      </c>
      <c r="UU47" s="120">
        <v>3.1035651727199774E-2</v>
      </c>
      <c r="UV47" s="120">
        <v>3.0649433056255199E-2</v>
      </c>
      <c r="UW47" s="120">
        <v>3.0649433056255226E-2</v>
      </c>
      <c r="UX47" s="120">
        <v>3.0264698244972063E-2</v>
      </c>
      <c r="UY47" s="120">
        <v>3.0264698244972046E-2</v>
      </c>
      <c r="UZ47" s="120">
        <v>2.9881467724625205E-2</v>
      </c>
      <c r="VA47" s="120">
        <v>2.9881467724625202E-2</v>
      </c>
      <c r="VB47" s="120">
        <v>2.9499762065761659E-2</v>
      </c>
      <c r="VC47" s="120">
        <v>2.9499762065761662E-2</v>
      </c>
      <c r="VD47" s="120">
        <v>2.9119601976859658E-2</v>
      </c>
      <c r="VE47" s="120">
        <v>2.911960197685963E-2</v>
      </c>
      <c r="VF47" s="120">
        <v>2.8741008302887488E-2</v>
      </c>
      <c r="VG47" s="120">
        <v>2.8741008302887481E-2</v>
      </c>
      <c r="VH47" s="120">
        <v>2.8364002023758488E-2</v>
      </c>
      <c r="VI47" s="120">
        <v>2.8364002023758488E-2</v>
      </c>
      <c r="VJ47" s="120">
        <v>2.7988604252678392E-2</v>
      </c>
      <c r="VK47" s="120">
        <v>2.7988604252678375E-2</v>
      </c>
      <c r="VL47" s="120">
        <v>2.7614836234381518E-2</v>
      </c>
      <c r="VM47" s="120">
        <v>2.7614836234381535E-2</v>
      </c>
      <c r="VN47" s="120">
        <v>2.7242719343252092E-2</v>
      </c>
      <c r="VO47" s="120">
        <v>2.7242719343252075E-2</v>
      </c>
      <c r="VP47" s="120">
        <v>2.6872275081326176E-2</v>
      </c>
      <c r="VQ47" s="120">
        <v>2.6872275081326155E-2</v>
      </c>
      <c r="VR47" s="120">
        <v>2.6503525076171274E-2</v>
      </c>
      <c r="VS47" s="120">
        <v>2.6503525076171278E-2</v>
      </c>
      <c r="VT47" s="120">
        <v>2.6136491078638358E-2</v>
      </c>
      <c r="VU47" s="120">
        <v>2.6136491078638358E-2</v>
      </c>
      <c r="VV47" s="120">
        <v>2.577119496048275E-2</v>
      </c>
      <c r="VW47" s="120">
        <v>2.5771194960482746E-2</v>
      </c>
      <c r="VX47" s="120">
        <v>2.5407658711849565E-2</v>
      </c>
      <c r="VY47" s="120">
        <v>2.5407658711849548E-2</v>
      </c>
      <c r="VZ47" s="120">
        <v>2.5045904438618864E-2</v>
      </c>
      <c r="WA47" s="120">
        <v>2.5045904438618798E-2</v>
      </c>
      <c r="WB47" s="120">
        <v>2.4685954359605976E-2</v>
      </c>
      <c r="WC47" s="120">
        <v>2.4685954359605994E-2</v>
      </c>
      <c r="WD47" s="120">
        <v>2.4327830803613226E-2</v>
      </c>
      <c r="WE47" s="120">
        <v>2.4327830803613226E-2</v>
      </c>
      <c r="WF47" s="120">
        <v>2.3971556206326478E-2</v>
      </c>
      <c r="WG47" s="120">
        <v>2.3971556206326471E-2</v>
      </c>
      <c r="WH47" s="120">
        <v>2.3617153107053486E-2</v>
      </c>
      <c r="WI47" s="120">
        <v>2.3617153107053496E-2</v>
      </c>
      <c r="WJ47" s="120">
        <v>2.326464414529799E-2</v>
      </c>
      <c r="WK47" s="120">
        <v>2.3264644145298038E-2</v>
      </c>
      <c r="WL47" s="120">
        <v>2.2914052057164368E-2</v>
      </c>
      <c r="WM47" s="120">
        <v>2.2914052057164409E-2</v>
      </c>
      <c r="WN47" s="120">
        <v>2.2565399671588035E-2</v>
      </c>
      <c r="WO47" s="120">
        <v>2.2565399671588011E-2</v>
      </c>
      <c r="WP47" s="120">
        <v>2.2218709906385706E-2</v>
      </c>
      <c r="WQ47" s="120">
        <v>2.2218709906385668E-2</v>
      </c>
      <c r="WR47" s="120">
        <v>2.1874005764120703E-2</v>
      </c>
      <c r="WS47" s="120">
        <v>2.1874005764120706E-2</v>
      </c>
      <c r="WT47" s="120">
        <v>2.1531310327776935E-2</v>
      </c>
      <c r="WU47" s="120">
        <v>2.1531310327776918E-2</v>
      </c>
      <c r="WV47" s="120">
        <v>2.1190646756235901E-2</v>
      </c>
      <c r="WW47" s="120">
        <v>2.1190646756235932E-2</v>
      </c>
      <c r="WX47" s="120">
        <v>2.0852038279551507E-2</v>
      </c>
      <c r="WY47" s="120">
        <v>2.0852038279551496E-2</v>
      </c>
      <c r="WZ47" s="120">
        <v>2.0515508194015753E-2</v>
      </c>
      <c r="XA47" s="120">
        <v>2.0515508194015743E-2</v>
      </c>
      <c r="XB47" s="120">
        <v>2.0181079857009801E-2</v>
      </c>
      <c r="XC47" s="120">
        <v>2.0181079857009798E-2</v>
      </c>
      <c r="XD47" s="120">
        <v>1.9848776681633876E-2</v>
      </c>
      <c r="XE47" s="120">
        <v>1.9848776681633866E-2</v>
      </c>
      <c r="XF47" s="120">
        <v>1.9518622131109803E-2</v>
      </c>
      <c r="XG47" s="120">
        <v>1.9518622131109793E-2</v>
      </c>
      <c r="XH47" s="120">
        <v>1.919063971294948E-2</v>
      </c>
      <c r="XI47" s="120">
        <v>1.9190639712949494E-2</v>
      </c>
      <c r="XJ47" s="120">
        <v>1.8864852972882842E-2</v>
      </c>
      <c r="XK47" s="120">
        <v>1.8864852972882856E-2</v>
      </c>
      <c r="XL47" s="120">
        <v>1.8541285488538162E-2</v>
      </c>
      <c r="XM47" s="120">
        <v>1.854128548853818E-2</v>
      </c>
      <c r="XN47" s="120">
        <v>1.8219960862868929E-2</v>
      </c>
      <c r="XO47" s="120">
        <v>1.8219960862868947E-2</v>
      </c>
      <c r="XP47" s="120">
        <v>1.7900902717318642E-2</v>
      </c>
      <c r="XQ47" s="120">
        <v>1.7900902717318659E-2</v>
      </c>
      <c r="XR47" s="120">
        <v>1.7584134684718009E-2</v>
      </c>
      <c r="XS47" s="120">
        <v>1.758413468471802E-2</v>
      </c>
      <c r="XT47" s="120">
        <v>1.7269680401906459E-2</v>
      </c>
      <c r="XU47" s="120">
        <v>1.7269680401906462E-2</v>
      </c>
      <c r="XV47" s="120">
        <v>1.6957563502070984E-2</v>
      </c>
      <c r="XW47" s="120">
        <v>1.695756350207097E-2</v>
      </c>
      <c r="XX47" s="120">
        <v>1.6647807606794903E-2</v>
      </c>
      <c r="XY47" s="120">
        <v>1.6647807606794914E-2</v>
      </c>
      <c r="XZ47" s="120">
        <v>1.6340436317809029E-2</v>
      </c>
      <c r="YA47" s="120">
        <v>1.6340436317809022E-2</v>
      </c>
      <c r="YB47" s="120">
        <v>1.6035473208437564E-2</v>
      </c>
      <c r="YC47" s="120">
        <v>1.6035473208437557E-2</v>
      </c>
      <c r="YD47" s="120">
        <v>1.5732941814731411E-2</v>
      </c>
      <c r="YE47" s="120">
        <v>1.5732941814731397E-2</v>
      </c>
      <c r="YF47" s="120">
        <v>1.5432865626280618E-2</v>
      </c>
      <c r="YG47" s="120">
        <v>1.5432865626280637E-2</v>
      </c>
      <c r="YH47" s="120">
        <v>1.513526807669892E-2</v>
      </c>
      <c r="YI47" s="120">
        <v>1.5135268076698924E-2</v>
      </c>
      <c r="YJ47" s="120">
        <v>1.4840172533771727E-2</v>
      </c>
      <c r="YK47" s="120">
        <v>1.4840172533771716E-2</v>
      </c>
      <c r="YL47" s="120">
        <v>1.4547602289260185E-2</v>
      </c>
      <c r="YM47" s="120">
        <v>1.4547602289260195E-2</v>
      </c>
      <c r="YN47" s="120">
        <v>1.4257580548353436E-2</v>
      </c>
      <c r="YO47" s="120">
        <v>1.4257580548353415E-2</v>
      </c>
      <c r="YP47" s="120">
        <v>1.3970130418760473E-2</v>
      </c>
      <c r="YQ47" s="120">
        <v>1.3970130418760473E-2</v>
      </c>
      <c r="YR47" s="120">
        <v>1.3685274899434616E-2</v>
      </c>
      <c r="YS47" s="120">
        <v>1.3685274899434606E-2</v>
      </c>
      <c r="YT47" s="120">
        <v>1.3403036868921633E-2</v>
      </c>
      <c r="YU47" s="120">
        <v>1.3403036868921633E-2</v>
      </c>
      <c r="YV47" s="120">
        <v>1.3123439073324424E-2</v>
      </c>
      <c r="YW47" s="120">
        <v>1.3123439073324432E-2</v>
      </c>
      <c r="YX47" s="120">
        <v>1.2846504113875759E-2</v>
      </c>
      <c r="YY47" s="120">
        <v>1.284650411387574E-2</v>
      </c>
      <c r="YZ47" s="120">
        <v>1.2572254434111432E-2</v>
      </c>
      <c r="ZA47" s="120">
        <v>1.2572254434111417E-2</v>
      </c>
      <c r="ZB47" s="120">
        <v>1.2300712306636206E-2</v>
      </c>
      <c r="ZC47" s="120">
        <v>1.2300712306636217E-2</v>
      </c>
      <c r="ZD47" s="120">
        <v>1.2031899819474621E-2</v>
      </c>
      <c r="ZE47" s="120">
        <v>1.2031899819474629E-2</v>
      </c>
      <c r="ZF47" s="120">
        <v>1.1765838861999174E-2</v>
      </c>
      <c r="ZG47" s="120">
        <v>1.1765838861999179E-2</v>
      </c>
      <c r="ZH47" s="120">
        <v>1.1502551110428435E-2</v>
      </c>
      <c r="ZI47" s="120">
        <v>1.150255111042843E-2</v>
      </c>
      <c r="ZJ47" s="120">
        <v>1.1242058012888002E-2</v>
      </c>
      <c r="ZK47" s="120">
        <v>1.1242058012888006E-2</v>
      </c>
      <c r="ZL47" s="120">
        <v>1.0984380774027035E-2</v>
      </c>
      <c r="ZM47" s="120">
        <v>1.0984380774027035E-2</v>
      </c>
      <c r="ZN47" s="120">
        <v>1.0729540339183564E-2</v>
      </c>
      <c r="ZO47" s="120">
        <v>1.0729540339183559E-2</v>
      </c>
      <c r="ZP47" s="120">
        <v>1.0477557378092139E-2</v>
      </c>
      <c r="ZQ47" s="120">
        <v>1.0477557378092146E-2</v>
      </c>
      <c r="ZR47" s="120">
        <v>1.0228452268127488E-2</v>
      </c>
      <c r="ZS47" s="120">
        <v>1.02284522681275E-2</v>
      </c>
      <c r="ZT47" s="120">
        <v>9.9822450770782091E-3</v>
      </c>
      <c r="ZU47" s="120">
        <v>9.9822450770781987E-3</v>
      </c>
      <c r="ZV47" s="120">
        <v>9.738955545444971E-3</v>
      </c>
      <c r="ZW47" s="120">
        <v>9.7389555454449588E-3</v>
      </c>
      <c r="ZX47" s="120">
        <v>9.4986030682582337E-3</v>
      </c>
      <c r="ZY47" s="120">
        <v>9.4986030682582181E-3</v>
      </c>
      <c r="ZZ47" s="120">
        <v>9.2612066764105865E-3</v>
      </c>
      <c r="AAA47" s="120">
        <v>9.2612066764105935E-3</v>
      </c>
      <c r="AAB47" s="120">
        <v>9.0267850174998131E-3</v>
      </c>
      <c r="AAC47" s="120">
        <v>9.0267850174998183E-3</v>
      </c>
      <c r="AAD47" s="120">
        <v>8.7953563361789187E-3</v>
      </c>
      <c r="AAE47" s="120">
        <v>8.7953563361789118E-3</v>
      </c>
      <c r="AAF47" s="120">
        <v>8.5669384540103255E-3</v>
      </c>
      <c r="AAG47" s="120">
        <v>8.5669384540103394E-3</v>
      </c>
      <c r="AAH47" s="120">
        <v>8.3415487488220346E-3</v>
      </c>
      <c r="AAI47" s="120">
        <v>8.3415487488220433E-3</v>
      </c>
      <c r="AAJ47" s="120">
        <v>8.1192041335640449E-3</v>
      </c>
      <c r="AAK47" s="120">
        <v>8.1192041335640449E-3</v>
      </c>
      <c r="AAL47" s="120">
        <v>7.8999210346645532E-3</v>
      </c>
      <c r="AAM47" s="120">
        <v>7.8999210346645601E-3</v>
      </c>
      <c r="AAN47" s="120">
        <v>7.683715369886308E-3</v>
      </c>
      <c r="AAO47" s="120">
        <v>7.6837153698862968E-3</v>
      </c>
      <c r="AAP47" s="120">
        <v>7.4706025256838175E-3</v>
      </c>
      <c r="AAQ47" s="120">
        <v>7.4706025256838062E-3</v>
      </c>
      <c r="AAR47" s="120">
        <v>7.260597334064374E-3</v>
      </c>
      <c r="AAS47" s="120">
        <v>7.2605973340643748E-3</v>
      </c>
      <c r="AAT47" s="120">
        <v>7.0537140489557145E-3</v>
      </c>
      <c r="AAU47" s="120">
        <v>7.0537140489557223E-3</v>
      </c>
      <c r="AAV47" s="120">
        <v>6.849966322085288E-3</v>
      </c>
      <c r="AAW47" s="120">
        <v>6.8499663220852828E-3</v>
      </c>
      <c r="AAX47" s="120">
        <v>6.6493671783768755E-3</v>
      </c>
      <c r="AAY47" s="120">
        <v>6.6493671783768712E-3</v>
      </c>
      <c r="AAZ47" s="120">
        <v>6.451928990872359E-3</v>
      </c>
      <c r="ABA47" s="120">
        <v>6.4519289908723694E-3</v>
      </c>
      <c r="ABB47" s="120">
        <v>6.2576634551870557E-3</v>
      </c>
      <c r="ABC47" s="120">
        <v>6.2576634551870496E-3</v>
      </c>
      <c r="ABD47" s="120">
        <v>6.0665815635096128E-3</v>
      </c>
      <c r="ABE47" s="120">
        <v>6.0665815635096145E-3</v>
      </c>
      <c r="ABF47" s="120">
        <v>5.8786935781587101E-3</v>
      </c>
      <c r="ABG47" s="120">
        <v>5.8786935781587118E-3</v>
      </c>
      <c r="ABH47" s="120">
        <v>5.6940090047107655E-3</v>
      </c>
      <c r="ABI47" s="120">
        <v>5.6940090047107716E-3</v>
      </c>
      <c r="ABJ47" s="120">
        <v>5.5125365647150492E-3</v>
      </c>
      <c r="ABK47" s="120">
        <v>5.5125365647150449E-3</v>
      </c>
      <c r="ABL47" s="120">
        <v>5.3342841680145588E-3</v>
      </c>
      <c r="ABM47" s="120">
        <v>5.3342841680145536E-3</v>
      </c>
      <c r="ABN47" s="120">
        <v>5.1592588846935405E-3</v>
      </c>
      <c r="ABO47" s="120">
        <v>5.1592588846935414E-3</v>
      </c>
      <c r="ABP47" s="120">
        <v>4.9874669166747486E-3</v>
      </c>
      <c r="ABQ47" s="120">
        <v>4.9874669166747416E-3</v>
      </c>
      <c r="ABR47" s="120">
        <v>4.8189135689923283E-3</v>
      </c>
      <c r="ABS47" s="120">
        <v>4.8189135689923265E-3</v>
      </c>
      <c r="ABT47" s="120">
        <v>4.6536032207689943E-3</v>
      </c>
      <c r="ABU47" s="120">
        <v>4.6536032207689882E-3</v>
      </c>
      <c r="ABV47" s="120">
        <v>4.4915392959289507E-3</v>
      </c>
      <c r="ABW47" s="120">
        <v>4.4915392959289525E-3</v>
      </c>
      <c r="ABX47" s="120">
        <v>4.332724233681369E-3</v>
      </c>
      <c r="ABY47" s="120">
        <v>4.3327242336813621E-3</v>
      </c>
      <c r="ABZ47" s="120">
        <v>4.1771594588121391E-3</v>
      </c>
      <c r="ACA47" s="120">
        <v>4.1771594588121356E-3</v>
      </c>
      <c r="ACB47" s="120">
        <v>4.0248453518257751E-3</v>
      </c>
      <c r="ACC47" s="120">
        <v>4.0248453518257751E-3</v>
      </c>
      <c r="ACD47" s="120">
        <v>3.8757812189821848E-3</v>
      </c>
      <c r="ACE47" s="120">
        <v>3.875781218982184E-3</v>
      </c>
      <c r="ACF47" s="120">
        <v>3.7299652622775951E-3</v>
      </c>
      <c r="ACG47" s="120">
        <v>3.7299652622775942E-3</v>
      </c>
      <c r="ACH47" s="120">
        <v>3.5873945494227085E-3</v>
      </c>
      <c r="ACI47" s="120">
        <v>3.587394549422712E-3</v>
      </c>
      <c r="ACJ47" s="120">
        <v>3.4480649838754115E-3</v>
      </c>
      <c r="ACK47" s="120">
        <v>3.4480649838754072E-3</v>
      </c>
      <c r="ACL47" s="120">
        <v>3.3119712749899296E-3</v>
      </c>
      <c r="ACM47" s="120">
        <v>3.3119712749899301E-3</v>
      </c>
      <c r="ACN47" s="120">
        <v>3.1791069083491916E-3</v>
      </c>
      <c r="ACO47" s="120">
        <v>3.1791069083491911E-3</v>
      </c>
      <c r="ACP47" s="120">
        <v>3.0494641163516982E-3</v>
      </c>
      <c r="ACQ47" s="120">
        <v>3.0494641163516995E-3</v>
      </c>
      <c r="ACR47" s="120">
        <v>2.9230338491297823E-3</v>
      </c>
      <c r="ACS47" s="120">
        <v>2.9230338491297854E-3</v>
      </c>
      <c r="ACT47" s="120">
        <v>2.7998057458811709E-3</v>
      </c>
      <c r="ACU47" s="120">
        <v>2.7998057458811731E-3</v>
      </c>
      <c r="ACV47" s="120">
        <v>2.6797681067015234E-3</v>
      </c>
      <c r="ACW47" s="120">
        <v>2.679768106701523E-3</v>
      </c>
      <c r="ACX47" s="120">
        <v>2.5629078650112728E-3</v>
      </c>
      <c r="ACY47" s="120">
        <v>2.5629078650112737E-3</v>
      </c>
      <c r="ACZ47" s="120">
        <v>2.4492105606761876E-3</v>
      </c>
      <c r="ADA47" s="120">
        <v>2.4492105606761885E-3</v>
      </c>
      <c r="ADB47" s="120">
        <v>2.3386603139271545E-3</v>
      </c>
      <c r="ADC47" s="120">
        <v>2.3386603139271532E-3</v>
      </c>
      <c r="ADD47" s="120">
        <v>2.2312398001911107E-3</v>
      </c>
      <c r="ADE47" s="120">
        <v>2.2312398001911107E-3</v>
      </c>
      <c r="ADF47" s="120">
        <v>2.1269302259514984E-3</v>
      </c>
      <c r="ADG47" s="120">
        <v>2.1269302259514988E-3</v>
      </c>
      <c r="ADH47" s="120">
        <v>2.025711305763431E-3</v>
      </c>
      <c r="ADI47" s="120">
        <v>2.0257113057634314E-3</v>
      </c>
      <c r="ADJ47" s="120">
        <v>1.9275612405553989E-3</v>
      </c>
      <c r="ADK47" s="120">
        <v>1.9275612405553993E-3</v>
      </c>
      <c r="ADL47" s="120">
        <v>1.8324566973564171E-3</v>
      </c>
      <c r="ADM47" s="120">
        <v>1.8324566973564173E-3</v>
      </c>
      <c r="ADN47" s="120">
        <v>1.7403727905944209E-3</v>
      </c>
      <c r="ADO47" s="120">
        <v>1.7403727905944222E-3</v>
      </c>
      <c r="ADP47" s="120">
        <v>1.6512830651188143E-3</v>
      </c>
      <c r="ADQ47" s="120">
        <v>1.6512830651188156E-3</v>
      </c>
      <c r="ADR47" s="120">
        <v>1.5651594811070689E-3</v>
      </c>
      <c r="ADS47" s="120">
        <v>1.5651594811070669E-3</v>
      </c>
      <c r="ADT47" s="120">
        <v>1.48197240102231E-3</v>
      </c>
      <c r="ADU47" s="120">
        <v>1.4819724010223106E-3</v>
      </c>
      <c r="ADV47" s="120">
        <v>1.4016905787957907E-3</v>
      </c>
      <c r="ADW47" s="120">
        <v>1.4016905787957905E-3</v>
      </c>
      <c r="ADX47" s="120">
        <v>1.3242811514147619E-3</v>
      </c>
      <c r="ADY47" s="120">
        <v>1.3242811514147623E-3</v>
      </c>
      <c r="ADZ47" s="120">
        <v>1.2497096331029779E-3</v>
      </c>
      <c r="AEA47" s="120">
        <v>1.2497096331029771E-3</v>
      </c>
      <c r="AEB47" s="120">
        <v>1.1779399122871569E-3</v>
      </c>
      <c r="AEC47" s="120">
        <v>1.1779399122871567E-3</v>
      </c>
      <c r="AED47" s="120">
        <v>1.1089342515486927E-3</v>
      </c>
      <c r="AEE47" s="120">
        <v>1.1089342515486931E-3</v>
      </c>
      <c r="AEF47" s="120">
        <v>1.0426532907652159E-3</v>
      </c>
      <c r="AEG47" s="120">
        <v>1.0426532907652163E-3</v>
      </c>
      <c r="AEH47" s="120">
        <v>9.7905605365144577E-4</v>
      </c>
      <c r="AEI47" s="120">
        <v>9.7905605365144577E-4</v>
      </c>
      <c r="AEJ47" s="120">
        <v>9.1809995791286439E-4</v>
      </c>
      <c r="AEK47" s="120">
        <v>9.1809995791286418E-4</v>
      </c>
      <c r="AEL47" s="120">
        <v>8.5974082922899765E-4</v>
      </c>
      <c r="AEM47" s="120">
        <v>8.5974082922899765E-4</v>
      </c>
      <c r="AEN47" s="120">
        <v>8.0393291928540934E-4</v>
      </c>
      <c r="AEO47" s="120">
        <v>8.0393291928540923E-4</v>
      </c>
      <c r="AEP47" s="120">
        <v>7.5062892807464387E-4</v>
      </c>
      <c r="AEQ47" s="120">
        <v>7.5062892807464322E-4</v>
      </c>
      <c r="AER47" s="120">
        <v>6.9978003068624814E-4</v>
      </c>
      <c r="AES47" s="120">
        <v>6.9978003068624825E-4</v>
      </c>
      <c r="AET47" s="120">
        <v>6.5133590880438186E-4</v>
      </c>
      <c r="AEU47" s="120">
        <v>6.5133590880438207E-4</v>
      </c>
      <c r="AEV47" s="120">
        <v>6.0524478712820626E-4</v>
      </c>
      <c r="AEW47" s="120">
        <v>6.0524478712820594E-4</v>
      </c>
      <c r="AEX47" s="120">
        <v>5.6145347492507589E-4</v>
      </c>
      <c r="AEY47" s="120">
        <v>5.6145347492507611E-4</v>
      </c>
      <c r="AEZ47" s="120">
        <v>5.1990741291922313E-4</v>
      </c>
      <c r="AFA47" s="120">
        <v>5.1990741291922248E-4</v>
      </c>
      <c r="AFB47" s="120">
        <v>4.805507257089446E-4</v>
      </c>
      <c r="AFC47" s="120">
        <v>4.8055072570894449E-4</v>
      </c>
      <c r="AFD47" s="120">
        <v>4.433262798930069E-4</v>
      </c>
      <c r="AFE47" s="120">
        <v>4.4332627989300717E-4</v>
      </c>
      <c r="AFF47" s="120">
        <v>4.0817574807178002E-4</v>
      </c>
      <c r="AFG47" s="120">
        <v>4.081757480717804E-4</v>
      </c>
      <c r="AFH47" s="120">
        <v>3.7503967887026407E-4</v>
      </c>
      <c r="AFI47" s="120">
        <v>3.7503967887026445E-4</v>
      </c>
      <c r="AFJ47" s="120">
        <v>3.4385757310835909E-4</v>
      </c>
      <c r="AFK47" s="120">
        <v>3.4385757310835931E-4</v>
      </c>
      <c r="AFL47" s="120">
        <v>3.145679662181674E-4</v>
      </c>
      <c r="AFM47" s="120">
        <v>3.1456796621816773E-4</v>
      </c>
      <c r="AFN47" s="120">
        <v>2.8710851697853605E-4</v>
      </c>
      <c r="AFO47" s="120">
        <v>2.8710851697853616E-4</v>
      </c>
      <c r="AFP47" s="120">
        <v>2.6141610260312537E-4</v>
      </c>
      <c r="AFQ47" s="120">
        <v>2.614161026031258E-4</v>
      </c>
      <c r="AFR47" s="120">
        <v>2.3742692017977298E-4</v>
      </c>
      <c r="AFS47" s="120">
        <v>2.3742692017977323E-4</v>
      </c>
      <c r="AFT47" s="120">
        <v>2.1507659441552746E-4</v>
      </c>
      <c r="AFU47" s="120">
        <v>2.1507659441552751E-4</v>
      </c>
      <c r="AFV47" s="120">
        <v>1.9430029159324684E-4</v>
      </c>
      <c r="AFW47" s="120">
        <v>1.9430029159324692E-4</v>
      </c>
      <c r="AFX47" s="120">
        <v>1.7503283959185273E-4</v>
      </c>
      <c r="AFY47" s="120">
        <v>1.7503283959185271E-4</v>
      </c>
      <c r="AFZ47" s="120">
        <v>1.5720885376307108E-4</v>
      </c>
      <c r="AGA47" s="120">
        <v>1.5720885376307127E-4</v>
      </c>
      <c r="AGB47" s="120">
        <v>1.4076286839269202E-4</v>
      </c>
      <c r="AGC47" s="120">
        <v>1.4076286839269202E-4</v>
      </c>
      <c r="AGD47" s="120">
        <v>1.256294734039863E-4</v>
      </c>
      <c r="AGE47" s="120">
        <v>1.2562947340398643E-4</v>
      </c>
      <c r="AGF47" s="120">
        <v>1.1174345588505887E-4</v>
      </c>
      <c r="AGG47" s="120">
        <v>1.1174345588505878E-4</v>
      </c>
      <c r="AGH47" s="120">
        <v>9.9039945940735815E-5</v>
      </c>
      <c r="AGI47" s="120">
        <v>9.9039945940735923E-5</v>
      </c>
      <c r="AGJ47" s="120">
        <v>8.7454566283451371E-5</v>
      </c>
      <c r="AGK47" s="120">
        <v>8.7454566283451453E-5</v>
      </c>
      <c r="AGL47" s="120">
        <v>7.692358488697469E-5</v>
      </c>
      <c r="AGM47" s="120">
        <v>7.692358488697465E-5</v>
      </c>
      <c r="AGN47" s="120">
        <v>6.7384069932405302E-5</v>
      </c>
      <c r="AGO47" s="120">
        <v>6.7384069932405316E-5</v>
      </c>
      <c r="AGP47" s="120">
        <v>5.8774046178537567E-5</v>
      </c>
      <c r="AGQ47" s="120">
        <v>5.8774046178537567E-5</v>
      </c>
      <c r="AGR47" s="120">
        <v>5.1032651789602402E-5</v>
      </c>
      <c r="AGS47" s="120">
        <v>5.1032651789602415E-5</v>
      </c>
      <c r="AGT47" s="120">
        <v>4.4100294553949016E-5</v>
      </c>
      <c r="AGU47" s="120">
        <v>4.4100294553948975E-5</v>
      </c>
      <c r="AGV47" s="120">
        <v>3.7918806329133473E-5</v>
      </c>
      <c r="AGW47" s="120">
        <v>3.7918806329133459E-5</v>
      </c>
      <c r="AGX47" s="120">
        <v>3.2431594454185395E-5</v>
      </c>
      <c r="AGY47" s="120">
        <v>3.2431594454185375E-5</v>
      </c>
      <c r="AGZ47" s="120">
        <v>2.7583788780912009E-5</v>
      </c>
      <c r="AHA47" s="120">
        <v>2.7583788780912003E-5</v>
      </c>
      <c r="AHB47" s="120">
        <v>2.3322382895728285E-5</v>
      </c>
      <c r="AHC47" s="120">
        <v>2.3322382895728309E-5</v>
      </c>
      <c r="AHD47" s="120">
        <v>1.9596368034800078E-5</v>
      </c>
      <c r="AHE47" s="120">
        <v>1.9596368034800078E-5</v>
      </c>
      <c r="AHF47" s="120">
        <v>1.6356858141740268E-5</v>
      </c>
      <c r="AHG47" s="120">
        <v>1.6356858141740275E-5</v>
      </c>
      <c r="AHH47" s="120">
        <v>1.3557204482551547E-5</v>
      </c>
      <c r="AHI47" s="120">
        <v>1.3557204482551537E-5</v>
      </c>
      <c r="AHJ47" s="120">
        <v>1.1153098221083034E-5</v>
      </c>
      <c r="AHK47" s="120">
        <v>1.1153098221083037E-5</v>
      </c>
      <c r="AHL47" s="120">
        <v>9.102659374333866E-6</v>
      </c>
      <c r="AHM47" s="120">
        <v>9.1026593743338592E-6</v>
      </c>
      <c r="AHN47" s="120">
        <v>7.3665106149660066E-6</v>
      </c>
      <c r="AHO47" s="120">
        <v>7.3665106149660049E-6</v>
      </c>
      <c r="AHP47" s="120">
        <v>5.9078344728533519E-6</v>
      </c>
      <c r="AHQ47" s="120">
        <v>5.9078344728533545E-6</v>
      </c>
      <c r="AHR47" s="120">
        <v>4.6924126126422278E-6</v>
      </c>
      <c r="AHS47" s="120">
        <v>4.6924126126422311E-6</v>
      </c>
      <c r="AHT47" s="120">
        <v>3.6886460339466603E-6</v>
      </c>
      <c r="AHU47" s="120">
        <v>3.6886460339466611E-6</v>
      </c>
      <c r="AHV47" s="120">
        <v>2.8675552580223235E-6</v>
      </c>
      <c r="AHW47" s="120">
        <v>2.8675552580223231E-6</v>
      </c>
      <c r="AHX47" s="120">
        <v>2.2027598315502504E-6</v>
      </c>
      <c r="AHY47" s="120">
        <v>2.2027598315502491E-6</v>
      </c>
      <c r="AHZ47" s="120">
        <v>1.6704367950249096E-6</v>
      </c>
      <c r="AIA47" s="120">
        <v>1.6704367950249092E-6</v>
      </c>
      <c r="AIB47" s="120">
        <v>1.2492581287631032E-6</v>
      </c>
      <c r="AIC47" s="120">
        <v>1.2492581287631038E-6</v>
      </c>
      <c r="AID47" s="120">
        <v>9.2030759990744009E-7</v>
      </c>
      <c r="AIE47" s="120">
        <v>9.2030759990743999E-7</v>
      </c>
      <c r="AIF47" s="120">
        <v>6.6697788228296369E-7</v>
      </c>
      <c r="AIG47" s="120">
        <v>6.669778822829639E-7</v>
      </c>
      <c r="AIH47" s="120">
        <v>4.748492975346602E-7</v>
      </c>
      <c r="AII47" s="120">
        <v>4.7484929753466052E-7</v>
      </c>
      <c r="AIJ47" s="120">
        <v>3.3155201688474993E-7</v>
      </c>
      <c r="AIK47" s="120">
        <v>3.3155201688475004E-7</v>
      </c>
      <c r="AIL47" s="120">
        <v>2.2661405044675457E-7</v>
      </c>
      <c r="AIM47" s="120">
        <v>2.2661405044675457E-7</v>
      </c>
      <c r="AIN47" s="120">
        <v>1.5129781377543377E-7</v>
      </c>
      <c r="AIO47" s="120">
        <v>1.5129781377543393E-7</v>
      </c>
      <c r="AIP47" s="120">
        <v>9.8428474147347243E-8</v>
      </c>
      <c r="AIQ47" s="120">
        <v>9.8428474147347256E-8</v>
      </c>
      <c r="AIR47" s="120">
        <v>6.2217614163478799E-8</v>
      </c>
      <c r="AIS47" s="120">
        <v>6.2217614163478799E-8</v>
      </c>
      <c r="AIT47" s="120">
        <v>3.8085978483744183E-8</v>
      </c>
      <c r="AIU47" s="120">
        <v>3.8085978483744183E-8</v>
      </c>
      <c r="AIV47" s="120">
        <v>2.2489162308892232E-8</v>
      </c>
      <c r="AIW47" s="120">
        <v>2.2489162308892235E-8</v>
      </c>
      <c r="AIX47" s="120">
        <v>1.2750032374450519E-8</v>
      </c>
      <c r="AIY47" s="120">
        <v>1.2750032374450517E-8</v>
      </c>
      <c r="AIZ47" s="120">
        <v>6.9014240556110676E-9</v>
      </c>
      <c r="AJA47" s="120">
        <v>6.9014240556110684E-9</v>
      </c>
      <c r="AJB47" s="120">
        <v>3.542223380175076E-9</v>
      </c>
      <c r="AJC47" s="120">
        <v>3.5422233801750769E-9</v>
      </c>
      <c r="AJD47" s="120">
        <v>1.7093261862367874E-9</v>
      </c>
      <c r="AJE47" s="120">
        <v>1.7093261862367866E-9</v>
      </c>
      <c r="AJF47" s="120">
        <v>7.6719182742768212E-10</v>
      </c>
      <c r="AJG47" s="120">
        <v>7.6719182742768243E-10</v>
      </c>
      <c r="AJH47" s="120">
        <v>3.1581898207733161E-10</v>
      </c>
      <c r="AJI47" s="120">
        <v>3.1581898207733171E-10</v>
      </c>
      <c r="AJJ47" s="120">
        <v>1.1702924740397694E-10</v>
      </c>
      <c r="AJK47" s="120">
        <v>1.1702924740397691E-10</v>
      </c>
      <c r="AJL47" s="120">
        <v>3.8029690507812568E-11</v>
      </c>
      <c r="AJM47" s="120">
        <v>3.8029690507812575E-11</v>
      </c>
      <c r="AJN47" s="120">
        <v>1.042677055806962E-11</v>
      </c>
      <c r="AJO47" s="120">
        <v>1.0426770558069622E-11</v>
      </c>
      <c r="AJP47" s="120">
        <v>2.2666313270747196E-12</v>
      </c>
      <c r="AJQ47" s="120">
        <v>2.2666313270747196E-12</v>
      </c>
      <c r="AJR47" s="120">
        <v>3.4816594052244909E-13</v>
      </c>
      <c r="AJS47" s="120">
        <v>3.4816594052244909E-13</v>
      </c>
      <c r="AJT47" s="120">
        <v>2.8421709430404007E-14</v>
      </c>
      <c r="AJU47" s="120" t="s">
        <v>105</v>
      </c>
      <c r="AJV47" s="120" t="s">
        <v>105</v>
      </c>
      <c r="AJW47" s="120" t="s">
        <v>105</v>
      </c>
      <c r="AJX47" s="120" t="s">
        <v>105</v>
      </c>
      <c r="AJY47" s="120" t="s">
        <v>105</v>
      </c>
      <c r="AJZ47" s="120" t="s">
        <v>105</v>
      </c>
      <c r="AKA47" s="120" t="s">
        <v>105</v>
      </c>
      <c r="AKB47" s="120" t="s">
        <v>105</v>
      </c>
      <c r="AKC47" s="120" t="s">
        <v>105</v>
      </c>
      <c r="AKD47" s="120" t="s">
        <v>105</v>
      </c>
      <c r="AKE47" s="120" t="s">
        <v>105</v>
      </c>
      <c r="AKF47" s="120" t="s">
        <v>105</v>
      </c>
      <c r="AKG47" s="120" t="s">
        <v>105</v>
      </c>
      <c r="AKH47" s="120" t="s">
        <v>105</v>
      </c>
      <c r="AKI47" s="120" t="s">
        <v>105</v>
      </c>
      <c r="AKJ47" s="120" t="s">
        <v>105</v>
      </c>
      <c r="AKK47" s="120" t="s">
        <v>105</v>
      </c>
      <c r="AKL47" s="120" t="s">
        <v>105</v>
      </c>
      <c r="AKM47" s="120" t="s">
        <v>105</v>
      </c>
      <c r="AKN47" s="120" t="s">
        <v>105</v>
      </c>
      <c r="AKO47" s="120" t="s">
        <v>105</v>
      </c>
      <c r="AKP47" s="120" t="s">
        <v>105</v>
      </c>
      <c r="AKQ47" s="120" t="s">
        <v>105</v>
      </c>
      <c r="AKR47" s="120" t="s">
        <v>105</v>
      </c>
      <c r="AKS47" s="120" t="s">
        <v>105</v>
      </c>
      <c r="AKT47" s="120" t="s">
        <v>105</v>
      </c>
      <c r="AKU47" s="120" t="s">
        <v>105</v>
      </c>
      <c r="AKV47" s="120" t="s">
        <v>105</v>
      </c>
      <c r="AKW47" s="120" t="s">
        <v>105</v>
      </c>
      <c r="AKX47" s="120" t="s">
        <v>105</v>
      </c>
      <c r="AKY47" s="120" t="s">
        <v>105</v>
      </c>
      <c r="AKZ47" s="120" t="s">
        <v>105</v>
      </c>
      <c r="ALA47" s="120" t="s">
        <v>105</v>
      </c>
      <c r="ALB47" s="120" t="s">
        <v>105</v>
      </c>
      <c r="ALC47" s="120" t="s">
        <v>105</v>
      </c>
      <c r="ALD47" s="120" t="s">
        <v>105</v>
      </c>
      <c r="ALE47" s="120" t="s">
        <v>105</v>
      </c>
      <c r="ALF47" s="120" t="s">
        <v>105</v>
      </c>
      <c r="ALG47" s="120" t="s">
        <v>105</v>
      </c>
      <c r="ALH47" s="120" t="s">
        <v>105</v>
      </c>
      <c r="ALI47" s="120" t="s">
        <v>105</v>
      </c>
      <c r="ALJ47" s="120" t="s">
        <v>105</v>
      </c>
      <c r="ALK47" s="120" t="s">
        <v>105</v>
      </c>
      <c r="ALL47" s="120" t="s">
        <v>105</v>
      </c>
      <c r="ALM47" s="120" t="s">
        <v>105</v>
      </c>
      <c r="ALN47" s="120"/>
    </row>
    <row r="48" spans="1:1002" hidden="1">
      <c r="A48" s="119">
        <v>47</v>
      </c>
      <c r="B48" s="120">
        <v>0.14592648695843097</v>
      </c>
      <c r="C48" s="120">
        <v>0.14552339583061691</v>
      </c>
      <c r="D48" s="120">
        <v>0.14552349181432761</v>
      </c>
      <c r="E48" s="120">
        <v>0.14512004409106566</v>
      </c>
      <c r="F48" s="120">
        <v>0.14512013833550413</v>
      </c>
      <c r="G48" s="120">
        <v>0.14471633470495662</v>
      </c>
      <c r="H48" s="120">
        <v>0.14471642723419975</v>
      </c>
      <c r="I48" s="120">
        <v>0.14431226839788627</v>
      </c>
      <c r="J48" s="120">
        <v>0.14431235923580069</v>
      </c>
      <c r="K48" s="120">
        <v>0.14390784590874314</v>
      </c>
      <c r="L48" s="120">
        <v>0.1439079350789845</v>
      </c>
      <c r="M48" s="120">
        <v>0.14350306798985116</v>
      </c>
      <c r="N48" s="120">
        <v>0.14350315551586526</v>
      </c>
      <c r="O48" s="120">
        <v>0.14309793540711963</v>
      </c>
      <c r="P48" s="120">
        <v>0.14309802131214203</v>
      </c>
      <c r="Q48" s="120">
        <v>0.14269244894018976</v>
      </c>
      <c r="R48" s="120">
        <v>0.1426925332472464</v>
      </c>
      <c r="S48" s="120">
        <v>0.14228660938258592</v>
      </c>
      <c r="T48" s="120">
        <v>0.14228669211449391</v>
      </c>
      <c r="U48" s="120">
        <v>0.14188041754186814</v>
      </c>
      <c r="V48" s="120">
        <v>0.14188049872123584</v>
      </c>
      <c r="W48" s="120">
        <v>0.14147387423978525</v>
      </c>
      <c r="X48" s="120">
        <v>0.14147395388901196</v>
      </c>
      <c r="Y48" s="120">
        <v>0.14106698031242876</v>
      </c>
      <c r="Z48" s="120">
        <v>0.14106705845370651</v>
      </c>
      <c r="AA48" s="120">
        <v>0.14065973661039191</v>
      </c>
      <c r="AB48" s="120">
        <v>0.14065981326570406</v>
      </c>
      <c r="AC48" s="120">
        <v>0.14025214399892483</v>
      </c>
      <c r="AD48" s="120">
        <v>0.14025221919004846</v>
      </c>
      <c r="AE48" s="120">
        <v>0.13984420335809755</v>
      </c>
      <c r="AF48" s="120">
        <v>0.13984427710660244</v>
      </c>
      <c r="AG48" s="120">
        <v>0.13943591558295962</v>
      </c>
      <c r="AH48" s="120">
        <v>0.13943598791020945</v>
      </c>
      <c r="AI48" s="120">
        <v>0.13902728158370395</v>
      </c>
      <c r="AJ48" s="120">
        <v>0.1390273525108561</v>
      </c>
      <c r="AK48" s="120">
        <v>0.13861830228583136</v>
      </c>
      <c r="AL48" s="120">
        <v>0.13861837183383791</v>
      </c>
      <c r="AM48" s="120">
        <v>0.13820897863031728</v>
      </c>
      <c r="AN48" s="120">
        <v>0.13820904681992605</v>
      </c>
      <c r="AO48" s="120">
        <v>0.13779931157378089</v>
      </c>
      <c r="AP48" s="120">
        <v>0.13779937842553408</v>
      </c>
      <c r="AQ48" s="120">
        <v>0.13738930208865366</v>
      </c>
      <c r="AR48" s="120">
        <v>0.1373893676228907</v>
      </c>
      <c r="AS48" s="120">
        <v>0.13697895116335174</v>
      </c>
      <c r="AT48" s="120">
        <v>0.13697901540020829</v>
      </c>
      <c r="AU48" s="120">
        <v>0.13656825980245049</v>
      </c>
      <c r="AV48" s="120">
        <v>0.13656832276185912</v>
      </c>
      <c r="AW48" s="120">
        <v>0.13615722902685798</v>
      </c>
      <c r="AX48" s="120">
        <v>0.13615729072854899</v>
      </c>
      <c r="AY48" s="120">
        <v>0.13574585987399301</v>
      </c>
      <c r="AZ48" s="120">
        <v>0.13574592033749597</v>
      </c>
      <c r="BA48" s="120">
        <v>0.13533415339796512</v>
      </c>
      <c r="BB48" s="120">
        <v>0.13533421264260734</v>
      </c>
      <c r="BC48" s="120">
        <v>0.13492211066975263</v>
      </c>
      <c r="BD48" s="120">
        <v>0.13492216871466189</v>
      </c>
      <c r="BE48" s="120">
        <v>0.13450973277738826</v>
      </c>
      <c r="BF48" s="120">
        <v>0.13450978964149193</v>
      </c>
      <c r="BG48" s="120">
        <v>0.13409702082614136</v>
      </c>
      <c r="BH48" s="120">
        <v>0.13409707652816788</v>
      </c>
      <c r="BI48" s="120">
        <v>0.13368397593870551</v>
      </c>
      <c r="BJ48" s="120">
        <v>0.13368403049718472</v>
      </c>
      <c r="BK48" s="120">
        <v>0.1332705992553864</v>
      </c>
      <c r="BL48" s="120">
        <v>0.13327065268865035</v>
      </c>
      <c r="BM48" s="120">
        <v>0.13285689193429195</v>
      </c>
      <c r="BN48" s="120">
        <v>0.13285694426047512</v>
      </c>
      <c r="BO48" s="120">
        <v>0.1324428551515241</v>
      </c>
      <c r="BP48" s="120">
        <v>0.13244290638856529</v>
      </c>
      <c r="BQ48" s="120">
        <v>0.1320284901013741</v>
      </c>
      <c r="BR48" s="120">
        <v>0.1320285402670153</v>
      </c>
      <c r="BS48" s="120">
        <v>0.1316137979965174</v>
      </c>
      <c r="BT48" s="120">
        <v>0.13161384710830637</v>
      </c>
      <c r="BU48" s="120">
        <v>0.13119878006821195</v>
      </c>
      <c r="BV48" s="120">
        <v>0.13119882814350162</v>
      </c>
      <c r="BW48" s="120">
        <v>0.13078343756649938</v>
      </c>
      <c r="BX48" s="120">
        <v>0.13078348462244904</v>
      </c>
      <c r="BY48" s="120">
        <v>0.13036777176040529</v>
      </c>
      <c r="BZ48" s="120">
        <v>0.13036781781398163</v>
      </c>
      <c r="CA48" s="120">
        <v>0.12995178393814455</v>
      </c>
      <c r="CB48" s="120">
        <v>0.12995182900612204</v>
      </c>
      <c r="CC48" s="120">
        <v>0.12953547540732813</v>
      </c>
      <c r="CD48" s="120">
        <v>0.12953551950629025</v>
      </c>
      <c r="CE48" s="120">
        <v>0.12911884749517022</v>
      </c>
      <c r="CF48" s="120">
        <v>0.12911889064150944</v>
      </c>
      <c r="CG48" s="120">
        <v>0.12870190154869954</v>
      </c>
      <c r="CH48" s="120">
        <v>0.12870194375861937</v>
      </c>
      <c r="CI48" s="120">
        <v>0.12828463893497186</v>
      </c>
      <c r="CJ48" s="120">
        <v>0.12828468022448644</v>
      </c>
      <c r="CK48" s="120">
        <v>0.12786706104128476</v>
      </c>
      <c r="CL48" s="120">
        <v>0.12786710142621988</v>
      </c>
      <c r="CM48" s="120">
        <v>0.12744916927539393</v>
      </c>
      <c r="CN48" s="120">
        <v>0.12744920877138932</v>
      </c>
      <c r="CO48" s="120">
        <v>0.12703096506573375</v>
      </c>
      <c r="CP48" s="120">
        <v>0.1270310036882423</v>
      </c>
      <c r="CQ48" s="120">
        <v>0.12661244986163761</v>
      </c>
      <c r="CR48" s="120">
        <v>0.12661248762592653</v>
      </c>
      <c r="CS48" s="120">
        <v>0.1261936251335618</v>
      </c>
      <c r="CT48" s="120">
        <v>0.12619366205471408</v>
      </c>
      <c r="CU48" s="120">
        <v>0.12577449237331187</v>
      </c>
      <c r="CV48" s="120">
        <v>0.12577452846622658</v>
      </c>
      <c r="CW48" s="120">
        <v>0.12535505309426989</v>
      </c>
      <c r="CX48" s="120">
        <v>0.12535508837366388</v>
      </c>
      <c r="CY48" s="120">
        <v>0.12493530883162625</v>
      </c>
      <c r="CZ48" s="120">
        <v>0.1249353433120341</v>
      </c>
      <c r="DA48" s="120">
        <v>0.12451526114261099</v>
      </c>
      <c r="DB48" s="120">
        <v>0.12451529483838678</v>
      </c>
      <c r="DC48" s="120">
        <v>0.12409491160673057</v>
      </c>
      <c r="DD48" s="120">
        <v>0.12409494453204824</v>
      </c>
      <c r="DE48" s="120">
        <v>0.12367426182600395</v>
      </c>
      <c r="DF48" s="120">
        <v>0.12367429399485874</v>
      </c>
      <c r="DG48" s="120">
        <v>0.12325331342520375</v>
      </c>
      <c r="DH48" s="120">
        <v>0.12325334485141271</v>
      </c>
      <c r="DI48" s="120">
        <v>0.12283206805209816</v>
      </c>
      <c r="DJ48" s="120">
        <v>0.12283209874930112</v>
      </c>
      <c r="DK48" s="120">
        <v>0.12241052737769513</v>
      </c>
      <c r="DL48" s="120">
        <v>0.12241055735935663</v>
      </c>
      <c r="DM48" s="120">
        <v>0.12198869309649088</v>
      </c>
      <c r="DN48" s="120">
        <v>0.12198872237589979</v>
      </c>
      <c r="DO48" s="120">
        <v>0.12156656692671881</v>
      </c>
      <c r="DP48" s="120">
        <v>0.12156659551699041</v>
      </c>
      <c r="DQ48" s="120">
        <v>0.12114415061060205</v>
      </c>
      <c r="DR48" s="120">
        <v>0.12114417852467857</v>
      </c>
      <c r="DS48" s="120">
        <v>0.12072144591460807</v>
      </c>
      <c r="DT48" s="120">
        <v>0.12072147316525972</v>
      </c>
      <c r="DU48" s="120">
        <v>0.12029845462970655</v>
      </c>
      <c r="DV48" s="120">
        <v>0.12029848122953281</v>
      </c>
      <c r="DW48" s="120">
        <v>0.1198751785716286</v>
      </c>
      <c r="DX48" s="120">
        <v>0.11987520453305897</v>
      </c>
      <c r="DY48" s="120">
        <v>0.11945161958112999</v>
      </c>
      <c r="DZ48" s="120">
        <v>0.11945164491642533</v>
      </c>
      <c r="EA48" s="120">
        <v>0.11902777952425579</v>
      </c>
      <c r="EB48" s="120">
        <v>0.11902780424550936</v>
      </c>
      <c r="EC48" s="120">
        <v>0.11860366029260853</v>
      </c>
      <c r="ED48" s="120">
        <v>0.11860368441174698</v>
      </c>
      <c r="EE48" s="120">
        <v>0.1181792638036188</v>
      </c>
      <c r="EF48" s="120">
        <v>0.11817928733240304</v>
      </c>
      <c r="EG48" s="120">
        <v>0.11775459200081764</v>
      </c>
      <c r="EH48" s="120">
        <v>0.11775461495084452</v>
      </c>
      <c r="EI48" s="120">
        <v>0.11732964685411353</v>
      </c>
      <c r="EJ48" s="120">
        <v>0.11732966923681643</v>
      </c>
      <c r="EK48" s="120">
        <v>0.11690443036007056</v>
      </c>
      <c r="EL48" s="120">
        <v>0.11690445218672088</v>
      </c>
      <c r="EM48" s="120">
        <v>0.11647894454218952</v>
      </c>
      <c r="EN48" s="120">
        <v>0.11647896582389747</v>
      </c>
      <c r="EO48" s="120">
        <v>0.11605319145119283</v>
      </c>
      <c r="EP48" s="120">
        <v>0.11605321219890875</v>
      </c>
      <c r="EQ48" s="120">
        <v>0.11562717316531097</v>
      </c>
      <c r="ER48" s="120">
        <v>0.11562719338982647</v>
      </c>
      <c r="ES48" s="120">
        <v>0.11520089179057259</v>
      </c>
      <c r="ET48" s="120">
        <v>0.11520091150252196</v>
      </c>
      <c r="EU48" s="120">
        <v>0.11477434946109753</v>
      </c>
      <c r="EV48" s="120">
        <v>0.11477436867095836</v>
      </c>
      <c r="EW48" s="120">
        <v>0.11434754833939216</v>
      </c>
      <c r="EX48" s="120">
        <v>0.11434756705748696</v>
      </c>
      <c r="EY48" s="120">
        <v>0.11392049061664768</v>
      </c>
      <c r="EZ48" s="120">
        <v>0.11392050885314495</v>
      </c>
      <c r="FA48" s="120">
        <v>0.11349317851304254</v>
      </c>
      <c r="FB48" s="120">
        <v>0.1134931962779577</v>
      </c>
      <c r="FC48" s="120">
        <v>0.11306561427804585</v>
      </c>
      <c r="FD48" s="120">
        <v>0.11306563158124291</v>
      </c>
      <c r="FE48" s="120">
        <v>0.11263780019072582</v>
      </c>
      <c r="FF48" s="120">
        <v>0.11263781704191793</v>
      </c>
      <c r="FG48" s="120">
        <v>0.11220973856005942</v>
      </c>
      <c r="FH48" s="120">
        <v>0.11220975496881092</v>
      </c>
      <c r="FI48" s="120">
        <v>0.11178143172524639</v>
      </c>
      <c r="FJ48" s="120">
        <v>0.11178144770097335</v>
      </c>
      <c r="FK48" s="120">
        <v>0.11135288205602598</v>
      </c>
      <c r="FL48" s="120">
        <v>0.11135289760799769</v>
      </c>
      <c r="FM48" s="120">
        <v>0.11092409195299627</v>
      </c>
      <c r="FN48" s="120">
        <v>0.11092410709033658</v>
      </c>
      <c r="FO48" s="120">
        <v>0.11049506384793749</v>
      </c>
      <c r="FP48" s="120">
        <v>0.11049507857962561</v>
      </c>
      <c r="FQ48" s="120">
        <v>0.11006580020413734</v>
      </c>
      <c r="FR48" s="120">
        <v>0.11006581453900953</v>
      </c>
      <c r="FS48" s="120">
        <v>0.10963630351672059</v>
      </c>
      <c r="FT48" s="120">
        <v>0.10963631746347129</v>
      </c>
      <c r="FU48" s="120">
        <v>0.10920657631298174</v>
      </c>
      <c r="FV48" s="120">
        <v>0.10920658988016477</v>
      </c>
      <c r="FW48" s="120">
        <v>0.10877662115271988</v>
      </c>
      <c r="FX48" s="120">
        <v>0.10877663434874961</v>
      </c>
      <c r="FY48" s="120">
        <v>0.10834644062857804</v>
      </c>
      <c r="FZ48" s="120">
        <v>0.10834645346173069</v>
      </c>
      <c r="GA48" s="120">
        <v>0.10791603736638521</v>
      </c>
      <c r="GB48" s="120">
        <v>0.10791604984480033</v>
      </c>
      <c r="GC48" s="120">
        <v>0.1074854140255017</v>
      </c>
      <c r="GD48" s="120">
        <v>0.10748542615718318</v>
      </c>
      <c r="GE48" s="120">
        <v>0.10705457329916789</v>
      </c>
      <c r="GF48" s="120">
        <v>0.10705458509198534</v>
      </c>
      <c r="GG48" s="120">
        <v>0.10662351791485655</v>
      </c>
      <c r="GH48" s="120">
        <v>0.10662352937654662</v>
      </c>
      <c r="GI48" s="120">
        <v>0.10619225063462805</v>
      </c>
      <c r="GJ48" s="120">
        <v>0.1061922617727956</v>
      </c>
      <c r="GK48" s="120">
        <v>0.10576077425548931</v>
      </c>
      <c r="GL48" s="120">
        <v>0.10576078507760876</v>
      </c>
      <c r="GM48" s="120">
        <v>0.10532909160975637</v>
      </c>
      <c r="GN48" s="120">
        <v>0.10532910212317335</v>
      </c>
      <c r="GO48" s="120">
        <v>0.10489720556542015</v>
      </c>
      <c r="GP48" s="120">
        <v>0.10489721577735193</v>
      </c>
      <c r="GQ48" s="120">
        <v>0.10446511902651567</v>
      </c>
      <c r="GR48" s="120">
        <v>0.10446512894405312</v>
      </c>
      <c r="GS48" s="120">
        <v>0.1040328349334944</v>
      </c>
      <c r="GT48" s="120">
        <v>0.10403284456360319</v>
      </c>
      <c r="GU48" s="120">
        <v>0.1036003562636017</v>
      </c>
      <c r="GV48" s="120">
        <v>0.10360036561312373</v>
      </c>
      <c r="GW48" s="120">
        <v>0.10316768603125569</v>
      </c>
      <c r="GX48" s="120">
        <v>0.10316769510690976</v>
      </c>
      <c r="GY48" s="120">
        <v>0.10273482728843103</v>
      </c>
      <c r="GZ48" s="120">
        <v>0.102734836096815</v>
      </c>
      <c r="HA48" s="120">
        <v>0.1023017831250469</v>
      </c>
      <c r="HB48" s="120">
        <v>0.10230179167263823</v>
      </c>
      <c r="HC48" s="120">
        <v>0.10186855666935606</v>
      </c>
      <c r="HD48" s="120">
        <v>0.10186856496251416</v>
      </c>
      <c r="HE48" s="120">
        <v>0.10143515108834116</v>
      </c>
      <c r="HF48" s="120">
        <v>0.10143515913330722</v>
      </c>
      <c r="HG48" s="120">
        <v>0.10100156958811154</v>
      </c>
      <c r="HH48" s="120">
        <v>0.10100157739101094</v>
      </c>
      <c r="HI48" s="120">
        <v>0.1005678154143058</v>
      </c>
      <c r="HJ48" s="120">
        <v>0.10056782298114911</v>
      </c>
      <c r="HK48" s="120">
        <v>0.10013389185249655</v>
      </c>
      <c r="HL48" s="120">
        <v>0.10013389918918103</v>
      </c>
      <c r="HM48" s="120">
        <v>9.9699802228601142E-2</v>
      </c>
      <c r="HN48" s="120">
        <v>9.9699809340911716E-2</v>
      </c>
      <c r="HO48" s="120">
        <v>9.9265549909293732E-2</v>
      </c>
      <c r="HP48" s="120">
        <v>9.9265556802904331E-2</v>
      </c>
      <c r="HQ48" s="120">
        <v>9.8831138302422489E-2</v>
      </c>
      <c r="HR48" s="120">
        <v>9.8831144982897814E-2</v>
      </c>
      <c r="HS48" s="120">
        <v>9.8396570857430546E-2</v>
      </c>
      <c r="HT48" s="120">
        <v>9.8396577330226845E-2</v>
      </c>
      <c r="HU48" s="120">
        <v>9.7961851065781119E-2</v>
      </c>
      <c r="HV48" s="120">
        <v>9.7961857336247696E-2</v>
      </c>
      <c r="HW48" s="120">
        <v>9.7526982461385053E-2</v>
      </c>
      <c r="HX48" s="120">
        <v>9.7526988534765768E-2</v>
      </c>
      <c r="HY48" s="120">
        <v>9.7091968621034308E-2</v>
      </c>
      <c r="HZ48" s="120">
        <v>9.7091974502468537E-2</v>
      </c>
      <c r="IA48" s="120">
        <v>9.6656813164837915E-2</v>
      </c>
      <c r="IB48" s="120">
        <v>9.6656818859362198E-2</v>
      </c>
      <c r="IC48" s="120">
        <v>9.6221519756662738E-2</v>
      </c>
      <c r="ID48" s="120">
        <v>9.6221525269211822E-2</v>
      </c>
      <c r="IE48" s="120">
        <v>9.5786092104577489E-2</v>
      </c>
      <c r="IF48" s="120">
        <v>9.5786097439985673E-2</v>
      </c>
      <c r="IG48" s="120">
        <v>9.5350533961301054E-2</v>
      </c>
      <c r="IH48" s="120">
        <v>9.5350539124303704E-2</v>
      </c>
      <c r="II48" s="120">
        <v>9.4914849124655754E-2</v>
      </c>
      <c r="IJ48" s="120">
        <v>9.491485411989023E-2</v>
      </c>
      <c r="IK48" s="120">
        <v>9.447904143802266E-2</v>
      </c>
      <c r="IL48" s="120">
        <v>9.4479046270030315E-2</v>
      </c>
      <c r="IM48" s="120">
        <v>9.4043114790803253E-2</v>
      </c>
      <c r="IN48" s="120">
        <v>9.4043119464029656E-2</v>
      </c>
      <c r="IO48" s="120">
        <v>9.3607073118883402E-2</v>
      </c>
      <c r="IP48" s="120">
        <v>9.3607077637680489E-2</v>
      </c>
      <c r="IQ48" s="120">
        <v>9.3170920405102206E-2</v>
      </c>
      <c r="IR48" s="120">
        <v>9.3170924773729361E-2</v>
      </c>
      <c r="IS48" s="120">
        <v>9.2734660679725356E-2</v>
      </c>
      <c r="IT48" s="120">
        <v>9.2734664902350536E-2</v>
      </c>
      <c r="IU48" s="120">
        <v>9.2298298020921446E-2</v>
      </c>
      <c r="IV48" s="120">
        <v>9.2298302101622584E-2</v>
      </c>
      <c r="IW48" s="120">
        <v>9.186183655524402E-2</v>
      </c>
      <c r="IX48" s="120">
        <v>9.1861840498010369E-2</v>
      </c>
      <c r="IY48" s="120">
        <v>9.1425280458116626E-2</v>
      </c>
      <c r="IZ48" s="120">
        <v>9.1425284266849774E-2</v>
      </c>
      <c r="JA48" s="120">
        <v>9.0988633954322606E-2</v>
      </c>
      <c r="JB48" s="120">
        <v>9.0988637632837988E-2</v>
      </c>
      <c r="JC48" s="120">
        <v>9.0551901318498468E-2</v>
      </c>
      <c r="JD48" s="120">
        <v>9.0551904870526612E-2</v>
      </c>
      <c r="JE48" s="120">
        <v>9.0115086875632855E-2</v>
      </c>
      <c r="JF48" s="120">
        <v>9.0115090304820594E-2</v>
      </c>
      <c r="JG48" s="120">
        <v>8.9678195001568234E-2</v>
      </c>
      <c r="JH48" s="120">
        <v>8.967819831147994E-2</v>
      </c>
      <c r="JI48" s="120">
        <v>8.9241230123508153E-2</v>
      </c>
      <c r="JJ48" s="120">
        <v>8.9241233317626789E-2</v>
      </c>
      <c r="JK48" s="120">
        <v>8.8804196720527667E-2</v>
      </c>
      <c r="JL48" s="120">
        <v>8.8804199802256512E-2</v>
      </c>
      <c r="JM48" s="120">
        <v>8.8367099324088816E-2</v>
      </c>
      <c r="JN48" s="120">
        <v>8.8367102296752459E-2</v>
      </c>
      <c r="JO48" s="120">
        <v>8.7929942518560622E-2</v>
      </c>
      <c r="JP48" s="120">
        <v>8.7929945385405855E-2</v>
      </c>
      <c r="JQ48" s="120">
        <v>8.7492730941742133E-2</v>
      </c>
      <c r="JR48" s="120">
        <v>8.7492733705939948E-2</v>
      </c>
      <c r="JS48" s="120">
        <v>8.7055469285391804E-2</v>
      </c>
      <c r="JT48" s="120">
        <v>8.7055471950037516E-2</v>
      </c>
      <c r="JU48" s="120">
        <v>8.6618162295759013E-2</v>
      </c>
      <c r="JV48" s="120">
        <v>8.6618164863874775E-2</v>
      </c>
      <c r="JW48" s="120">
        <v>8.6180814774121872E-2</v>
      </c>
      <c r="JX48" s="120">
        <v>8.6180817248656796E-2</v>
      </c>
      <c r="JY48" s="120">
        <v>8.5743431577328305E-2</v>
      </c>
      <c r="JZ48" s="120">
        <v>8.5743433961160076E-2</v>
      </c>
      <c r="KA48" s="120">
        <v>8.5306017618341431E-2</v>
      </c>
      <c r="KB48" s="120">
        <v>8.5306019914277886E-2</v>
      </c>
      <c r="KC48" s="120">
        <v>8.4868577866790959E-2</v>
      </c>
      <c r="KD48" s="120">
        <v>8.4868580077570477E-2</v>
      </c>
      <c r="KE48" s="120">
        <v>8.443111734952595E-2</v>
      </c>
      <c r="KF48" s="120">
        <v>8.4431119477818964E-2</v>
      </c>
      <c r="KG48" s="120">
        <v>8.3993641151174789E-2</v>
      </c>
      <c r="KH48" s="120">
        <v>8.3993643199585577E-2</v>
      </c>
      <c r="KI48" s="120">
        <v>8.3556154414708761E-2</v>
      </c>
      <c r="KJ48" s="120">
        <v>8.3556156385775571E-2</v>
      </c>
      <c r="KK48" s="120">
        <v>8.3118662342009139E-2</v>
      </c>
      <c r="KL48" s="120">
        <v>8.3118664238206033E-2</v>
      </c>
      <c r="KM48" s="120">
        <v>8.268117019443974E-2</v>
      </c>
      <c r="KN48" s="120">
        <v>8.268117201817736E-2</v>
      </c>
      <c r="KO48" s="120">
        <v>8.2243683293422909E-2</v>
      </c>
      <c r="KP48" s="120">
        <v>8.2243685047050291E-2</v>
      </c>
      <c r="KQ48" s="120">
        <v>8.180620702102144E-2</v>
      </c>
      <c r="KR48" s="120">
        <v>8.1806208706826131E-2</v>
      </c>
      <c r="KS48" s="120">
        <v>8.1368746820523058E-2</v>
      </c>
      <c r="KT48" s="120">
        <v>8.1368748440732885E-2</v>
      </c>
      <c r="KU48" s="120">
        <v>8.0931308197030302E-2</v>
      </c>
      <c r="KV48" s="120">
        <v>8.0931309753814462E-2</v>
      </c>
      <c r="KW48" s="120">
        <v>8.0493896718055305E-2</v>
      </c>
      <c r="KX48" s="120">
        <v>8.0493898213525317E-2</v>
      </c>
      <c r="KY48" s="120">
        <v>8.0056518014117367E-2</v>
      </c>
      <c r="KZ48" s="120">
        <v>8.0056519450327976E-2</v>
      </c>
      <c r="LA48" s="120">
        <v>7.9619177779346212E-2</v>
      </c>
      <c r="LB48" s="120">
        <v>7.9619179158296985E-2</v>
      </c>
      <c r="LC48" s="120">
        <v>7.9181881772089638E-2</v>
      </c>
      <c r="LD48" s="120">
        <v>7.9181883095725492E-2</v>
      </c>
      <c r="LE48" s="120">
        <v>7.8744635815524613E-2</v>
      </c>
      <c r="LF48" s="120">
        <v>7.874463708573734E-2</v>
      </c>
      <c r="LG48" s="120">
        <v>7.8307445798272965E-2</v>
      </c>
      <c r="LH48" s="120">
        <v>7.8307447016901829E-2</v>
      </c>
      <c r="LI48" s="120">
        <v>7.7870317675022199E-2</v>
      </c>
      <c r="LJ48" s="120">
        <v>7.7870318843855577E-2</v>
      </c>
      <c r="LK48" s="120">
        <v>7.7433257467149574E-2</v>
      </c>
      <c r="LL48" s="120">
        <v>7.7433258587925435E-2</v>
      </c>
      <c r="LM48" s="120">
        <v>7.6996271263350971E-2</v>
      </c>
      <c r="LN48" s="120">
        <v>7.6996272337758048E-2</v>
      </c>
      <c r="LO48" s="120">
        <v>7.6559365220273831E-2</v>
      </c>
      <c r="LP48" s="120">
        <v>7.6559366249952826E-2</v>
      </c>
      <c r="LQ48" s="120">
        <v>7.6122545563154495E-2</v>
      </c>
      <c r="LR48" s="120">
        <v>7.6122546549698938E-2</v>
      </c>
      <c r="LS48" s="120">
        <v>7.568581858645973E-2</v>
      </c>
      <c r="LT48" s="120">
        <v>7.5685819531416634E-2</v>
      </c>
      <c r="LU48" s="120">
        <v>7.524919065453152E-2</v>
      </c>
      <c r="LV48" s="120">
        <v>7.5249191559403336E-2</v>
      </c>
      <c r="LW48" s="120">
        <v>7.4812668202238308E-2</v>
      </c>
      <c r="LX48" s="120">
        <v>7.4812669068482676E-2</v>
      </c>
      <c r="LY48" s="120">
        <v>7.437625773562688E-2</v>
      </c>
      <c r="LZ48" s="120">
        <v>7.4376258564658487E-2</v>
      </c>
      <c r="MA48" s="120">
        <v>7.3939965832581681E-2</v>
      </c>
      <c r="MB48" s="120">
        <v>7.3939966625772721E-2</v>
      </c>
      <c r="MC48" s="120">
        <v>7.350379914348576E-2</v>
      </c>
      <c r="MD48" s="120">
        <v>7.3503799902167183E-2</v>
      </c>
      <c r="ME48" s="120">
        <v>7.3067764391886864E-2</v>
      </c>
      <c r="MF48" s="120">
        <v>7.3067765117349331E-2</v>
      </c>
      <c r="MG48" s="120">
        <v>7.2631868375167483E-2</v>
      </c>
      <c r="MH48" s="120">
        <v>7.2631869068661703E-2</v>
      </c>
      <c r="MI48" s="120">
        <v>7.2196117965217799E-2</v>
      </c>
      <c r="MJ48" s="120">
        <v>7.2196118627955844E-2</v>
      </c>
      <c r="MK48" s="120">
        <v>7.1760520109112963E-2</v>
      </c>
      <c r="ML48" s="120">
        <v>7.1760520742269573E-2</v>
      </c>
      <c r="MM48" s="120">
        <v>7.1325081829794953E-2</v>
      </c>
      <c r="MN48" s="120">
        <v>7.1325082434507844E-2</v>
      </c>
      <c r="MO48" s="120">
        <v>7.0889810226756791E-2</v>
      </c>
      <c r="MP48" s="120">
        <v>7.0889810804127512E-2</v>
      </c>
      <c r="MQ48" s="120">
        <v>7.0454712476731088E-2</v>
      </c>
      <c r="MR48" s="120">
        <v>7.0454713027826132E-2</v>
      </c>
      <c r="MS48" s="120">
        <v>7.0019795834382129E-2</v>
      </c>
      <c r="MT48" s="120">
        <v>7.0019796360233644E-2</v>
      </c>
      <c r="MU48" s="120">
        <v>6.9585067633000791E-2</v>
      </c>
      <c r="MV48" s="120">
        <v>6.9585068134607561E-2</v>
      </c>
      <c r="MW48" s="120">
        <v>6.9150535285204096E-2</v>
      </c>
      <c r="MX48" s="120">
        <v>6.9150535763532334E-2</v>
      </c>
      <c r="MY48" s="120">
        <v>6.8716206283637171E-2</v>
      </c>
      <c r="MZ48" s="120">
        <v>6.871620673962095E-2</v>
      </c>
      <c r="NA48" s="120">
        <v>6.8282088201678068E-2</v>
      </c>
      <c r="NB48" s="120">
        <v>6.8282088636220609E-2</v>
      </c>
      <c r="NC48" s="120">
        <v>6.7848188694147216E-2</v>
      </c>
      <c r="ND48" s="120">
        <v>6.7848189108121432E-2</v>
      </c>
      <c r="NE48" s="120">
        <v>6.7414515498018093E-2</v>
      </c>
      <c r="NF48" s="120">
        <v>6.7414515892267407E-2</v>
      </c>
      <c r="NG48" s="120">
        <v>6.6981076433132405E-2</v>
      </c>
      <c r="NH48" s="120">
        <v>6.6981076808471526E-2</v>
      </c>
      <c r="NI48" s="120">
        <v>6.6547879402917245E-2</v>
      </c>
      <c r="NJ48" s="120">
        <v>6.6547879760133058E-2</v>
      </c>
      <c r="NK48" s="120">
        <v>6.6114932395105394E-2</v>
      </c>
      <c r="NL48" s="120">
        <v>6.6114932734957291E-2</v>
      </c>
      <c r="NM48" s="120">
        <v>6.5682243482457381E-2</v>
      </c>
      <c r="NN48" s="120">
        <v>6.5682243805678692E-2</v>
      </c>
      <c r="NO48" s="120">
        <v>6.5249820823487972E-2</v>
      </c>
      <c r="NP48" s="120">
        <v>6.5249821130785521E-2</v>
      </c>
      <c r="NQ48" s="120">
        <v>6.4817672663192452E-2</v>
      </c>
      <c r="NR48" s="120">
        <v>6.4817672955248512E-2</v>
      </c>
      <c r="NS48" s="120">
        <v>6.4385807333777148E-2</v>
      </c>
      <c r="NT48" s="120">
        <v>6.4385807611249526E-2</v>
      </c>
      <c r="NU48" s="120">
        <v>6.3954233255391707E-2</v>
      </c>
      <c r="NV48" s="120">
        <v>6.39542335189143E-2</v>
      </c>
      <c r="NW48" s="120">
        <v>6.3522958936862287E-2</v>
      </c>
      <c r="NX48" s="120">
        <v>6.3522959187046008E-2</v>
      </c>
      <c r="NY48" s="120">
        <v>6.3091992976427952E-2</v>
      </c>
      <c r="NZ48" s="120">
        <v>6.3091993213861122E-2</v>
      </c>
      <c r="OA48" s="120">
        <v>6.2661344062477517E-2</v>
      </c>
      <c r="OB48" s="120">
        <v>6.266134428772703E-2</v>
      </c>
      <c r="OC48" s="120">
        <v>6.2231020974288932E-2</v>
      </c>
      <c r="OD48" s="120">
        <v>6.2231021187900415E-2</v>
      </c>
      <c r="OE48" s="120">
        <v>6.1801032582769408E-2</v>
      </c>
      <c r="OF48" s="120">
        <v>6.1801032785267766E-2</v>
      </c>
      <c r="OG48" s="120">
        <v>6.1371387851196328E-2</v>
      </c>
      <c r="OH48" s="120">
        <v>6.1371388043086741E-2</v>
      </c>
      <c r="OI48" s="120">
        <v>6.0942095835960275E-2</v>
      </c>
      <c r="OJ48" s="120">
        <v>6.0942096017728598E-2</v>
      </c>
      <c r="OK48" s="120">
        <v>6.051316568730776E-2</v>
      </c>
      <c r="OL48" s="120">
        <v>6.0513165859420986E-2</v>
      </c>
      <c r="OM48" s="120">
        <v>6.008460665008461E-2</v>
      </c>
      <c r="ON48" s="120">
        <v>6.0084606812991742E-2</v>
      </c>
      <c r="OO48" s="120">
        <v>5.9656428064480731E-2</v>
      </c>
      <c r="OP48" s="120">
        <v>5.9656428218612889E-2</v>
      </c>
      <c r="OQ48" s="120">
        <v>5.9228639366773535E-2</v>
      </c>
      <c r="OR48" s="120">
        <v>5.9228639512544853E-2</v>
      </c>
      <c r="OS48" s="120">
        <v>5.8801250090072352E-2</v>
      </c>
      <c r="OT48" s="120">
        <v>5.8801250227880637E-2</v>
      </c>
      <c r="OU48" s="120">
        <v>5.8374269865062167E-2</v>
      </c>
      <c r="OV48" s="120">
        <v>5.8374269995289094E-2</v>
      </c>
      <c r="OW48" s="120">
        <v>5.7947708420747035E-2</v>
      </c>
      <c r="OX48" s="120">
        <v>5.794770854375865E-2</v>
      </c>
      <c r="OY48" s="120">
        <v>5.7521575585191796E-2</v>
      </c>
      <c r="OZ48" s="120">
        <v>5.7521575701339277E-2</v>
      </c>
      <c r="PA48" s="120">
        <v>5.7095881286264125E-2</v>
      </c>
      <c r="PB48" s="120">
        <v>5.7095881395883917E-2</v>
      </c>
      <c r="PC48" s="120">
        <v>5.6670635552373609E-2</v>
      </c>
      <c r="PD48" s="120">
        <v>5.6670635655788643E-2</v>
      </c>
      <c r="PE48" s="120">
        <v>5.6245848513211155E-2</v>
      </c>
      <c r="PF48" s="120">
        <v>5.6245848610730342E-2</v>
      </c>
      <c r="PG48" s="120">
        <v>5.5821530400484279E-2</v>
      </c>
      <c r="PH48" s="120">
        <v>5.582153049240357E-2</v>
      </c>
      <c r="PI48" s="120">
        <v>5.5397691548651679E-2</v>
      </c>
      <c r="PJ48" s="120">
        <v>5.5397691635254348E-2</v>
      </c>
      <c r="PK48" s="120">
        <v>5.4974342395654741E-2</v>
      </c>
      <c r="PL48" s="120">
        <v>5.4974342477211828E-2</v>
      </c>
      <c r="PM48" s="120">
        <v>5.4551493483645963E-2</v>
      </c>
      <c r="PN48" s="120">
        <v>5.4551493560416726E-2</v>
      </c>
      <c r="PO48" s="120">
        <v>5.4129155459714681E-2</v>
      </c>
      <c r="PP48" s="120">
        <v>5.412915553194711E-2</v>
      </c>
      <c r="PQ48" s="120">
        <v>5.3707339076608518E-2</v>
      </c>
      <c r="PR48" s="120">
        <v>5.3707339144539547E-2</v>
      </c>
      <c r="PS48" s="120">
        <v>5.3286055193451608E-2</v>
      </c>
      <c r="PT48" s="120">
        <v>5.3286055257307424E-2</v>
      </c>
      <c r="PU48" s="120">
        <v>5.2865314776457617E-2</v>
      </c>
      <c r="PV48" s="120">
        <v>5.2865314836454458E-2</v>
      </c>
      <c r="PW48" s="120">
        <v>5.2445128899638857E-2</v>
      </c>
      <c r="PX48" s="120">
        <v>5.2445128955982905E-2</v>
      </c>
      <c r="PY48" s="120">
        <v>5.2025508745509715E-2</v>
      </c>
      <c r="PZ48" s="120">
        <v>5.2025508798397943E-2</v>
      </c>
      <c r="QA48" s="120">
        <v>5.1606465605784815E-2</v>
      </c>
      <c r="QB48" s="120">
        <v>5.160646565540479E-2</v>
      </c>
      <c r="QC48" s="120">
        <v>5.1188010882070763E-2</v>
      </c>
      <c r="QD48" s="120">
        <v>5.1188010928601577E-2</v>
      </c>
      <c r="QE48" s="120">
        <v>5.0770156086551985E-2</v>
      </c>
      <c r="QF48" s="120">
        <v>5.0770156130164112E-2</v>
      </c>
      <c r="QG48" s="120">
        <v>5.0352912842669226E-2</v>
      </c>
      <c r="QH48" s="120">
        <v>5.0352912883525065E-2</v>
      </c>
      <c r="QI48" s="120">
        <v>4.9936292885790608E-2</v>
      </c>
      <c r="QJ48" s="120">
        <v>4.9936292924044758E-2</v>
      </c>
      <c r="QK48" s="120">
        <v>4.9520308063874974E-2</v>
      </c>
      <c r="QL48" s="120">
        <v>4.9520308099674566E-2</v>
      </c>
      <c r="QM48" s="120">
        <v>4.9104970338126483E-2</v>
      </c>
      <c r="QN48" s="120">
        <v>4.9104970371611614E-2</v>
      </c>
      <c r="QO48" s="120">
        <v>4.8690291783640954E-2</v>
      </c>
      <c r="QP48" s="120">
        <v>4.8690291814944608E-2</v>
      </c>
      <c r="QQ48" s="120">
        <v>4.8276284590041324E-2</v>
      </c>
      <c r="QR48" s="120">
        <v>4.8276284619289928E-2</v>
      </c>
      <c r="QS48" s="120">
        <v>4.7862961062104262E-2</v>
      </c>
      <c r="QT48" s="120">
        <v>4.7862961089417969E-2</v>
      </c>
      <c r="QU48" s="120">
        <v>4.7450333620375505E-2</v>
      </c>
      <c r="QV48" s="120">
        <v>4.745033364586828E-2</v>
      </c>
      <c r="QW48" s="120">
        <v>4.7038414801773426E-2</v>
      </c>
      <c r="QX48" s="120">
        <v>4.7038414825553439E-2</v>
      </c>
      <c r="QY48" s="120">
        <v>4.6627217260181764E-2</v>
      </c>
      <c r="QZ48" s="120">
        <v>4.6627217282351648E-2</v>
      </c>
      <c r="RA48" s="120">
        <v>4.6216753767028419E-2</v>
      </c>
      <c r="RB48" s="120">
        <v>4.6216753787685527E-2</v>
      </c>
      <c r="RC48" s="120">
        <v>4.5807037211851816E-2</v>
      </c>
      <c r="RD48" s="120">
        <v>4.5807037231088338E-2</v>
      </c>
      <c r="RE48" s="120">
        <v>4.5398080602852851E-2</v>
      </c>
      <c r="RF48" s="120">
        <v>4.5398080620755933E-2</v>
      </c>
      <c r="RG48" s="120">
        <v>4.498989706743213E-2</v>
      </c>
      <c r="RH48" s="120">
        <v>4.4989897084084407E-2</v>
      </c>
      <c r="RI48" s="120">
        <v>4.4582499852711704E-2</v>
      </c>
      <c r="RJ48" s="120">
        <v>4.4582499868191343E-2</v>
      </c>
      <c r="RK48" s="120">
        <v>4.4175902326040427E-2</v>
      </c>
      <c r="RL48" s="120">
        <v>4.417590234042134E-2</v>
      </c>
      <c r="RM48" s="120">
        <v>4.3770117975482768E-2</v>
      </c>
      <c r="RN48" s="120">
        <v>4.3770117988834747E-2</v>
      </c>
      <c r="RO48" s="120">
        <v>4.3365160410288685E-2</v>
      </c>
      <c r="RP48" s="120">
        <v>4.3365160422677643E-2</v>
      </c>
      <c r="RQ48" s="120">
        <v>4.2961043361345423E-2</v>
      </c>
      <c r="RR48" s="120">
        <v>4.2961043372833851E-2</v>
      </c>
      <c r="RS48" s="120">
        <v>4.2557780681610174E-2</v>
      </c>
      <c r="RT48" s="120">
        <v>4.2557780692256485E-2</v>
      </c>
      <c r="RU48" s="120">
        <v>4.2155386346520329E-2</v>
      </c>
      <c r="RV48" s="120">
        <v>4.2155386356380123E-2</v>
      </c>
      <c r="RW48" s="120">
        <v>4.1753874454384617E-2</v>
      </c>
      <c r="RX48" s="120">
        <v>4.1753874463509935E-2</v>
      </c>
      <c r="RY48" s="120">
        <v>4.1353259226749706E-2</v>
      </c>
      <c r="RZ48" s="120">
        <v>4.1353259235189718E-2</v>
      </c>
      <c r="SA48" s="120">
        <v>4.0953555008744612E-2</v>
      </c>
      <c r="SB48" s="120">
        <v>4.0953555016545726E-2</v>
      </c>
      <c r="SC48" s="120">
        <v>4.055477626940035E-2</v>
      </c>
      <c r="SD48" s="120">
        <v>4.0554776276605912E-2</v>
      </c>
      <c r="SE48" s="120">
        <v>4.0156937601943228E-2</v>
      </c>
      <c r="SF48" s="120">
        <v>4.0156937608594186E-2</v>
      </c>
      <c r="SG48" s="120">
        <v>3.9760053724062584E-2</v>
      </c>
      <c r="SH48" s="120">
        <v>3.9760053730197462E-2</v>
      </c>
      <c r="SI48" s="120">
        <v>3.9364139478150185E-2</v>
      </c>
      <c r="SJ48" s="120">
        <v>3.9364139483804898E-2</v>
      </c>
      <c r="SK48" s="120">
        <v>3.8969209831510455E-2</v>
      </c>
      <c r="SL48" s="120">
        <v>3.8969209836719011E-2</v>
      </c>
      <c r="SM48" s="120">
        <v>3.8575279876541066E-2</v>
      </c>
      <c r="SN48" s="120">
        <v>3.8575279881335259E-2</v>
      </c>
      <c r="SO48" s="120">
        <v>3.8182364830881665E-2</v>
      </c>
      <c r="SP48" s="120">
        <v>3.8182364835291138E-2</v>
      </c>
      <c r="SQ48" s="120">
        <v>3.7790480037530147E-2</v>
      </c>
      <c r="SR48" s="120">
        <v>3.7790480041582759E-2</v>
      </c>
      <c r="SS48" s="120">
        <v>3.7399640964924832E-2</v>
      </c>
      <c r="ST48" s="120">
        <v>3.7399640968646702E-2</v>
      </c>
      <c r="SU48" s="120">
        <v>3.700986320699115E-2</v>
      </c>
      <c r="SV48" s="120">
        <v>3.7009863210406717E-2</v>
      </c>
      <c r="SW48" s="120">
        <v>3.6621162483152302E-2</v>
      </c>
      <c r="SX48" s="120">
        <v>3.662116248628431E-2</v>
      </c>
      <c r="SY48" s="120">
        <v>3.6233554638300594E-2</v>
      </c>
      <c r="SZ48" s="120">
        <v>3.6233554641170396E-2</v>
      </c>
      <c r="TA48" s="120">
        <v>3.5847055642729816E-2</v>
      </c>
      <c r="TB48" s="120">
        <v>3.5847055645357277E-2</v>
      </c>
      <c r="TC48" s="120">
        <v>3.5461681592026478E-2</v>
      </c>
      <c r="TD48" s="120">
        <v>3.5461681594430194E-2</v>
      </c>
      <c r="TE48" s="120">
        <v>3.5077448706918042E-2</v>
      </c>
      <c r="TF48" s="120">
        <v>3.5077448709115173E-2</v>
      </c>
      <c r="TG48" s="120">
        <v>3.4694373333076373E-2</v>
      </c>
      <c r="TH48" s="120">
        <v>3.4694373335083066E-2</v>
      </c>
      <c r="TI48" s="120">
        <v>3.4312471940876284E-2</v>
      </c>
      <c r="TJ48" s="120">
        <v>3.4312471942707604E-2</v>
      </c>
      <c r="TK48" s="120">
        <v>3.3931761125104994E-2</v>
      </c>
      <c r="TL48" s="120">
        <v>3.393176112677479E-2</v>
      </c>
      <c r="TM48" s="120">
        <v>3.3552257604623166E-2</v>
      </c>
      <c r="TN48" s="120">
        <v>3.355225760614431E-2</v>
      </c>
      <c r="TO48" s="120">
        <v>3.3173978221973578E-2</v>
      </c>
      <c r="TP48" s="120">
        <v>3.3173978223358137E-2</v>
      </c>
      <c r="TQ48" s="120">
        <v>3.2796939942937385E-2</v>
      </c>
      <c r="TR48" s="120">
        <v>3.2796939944196579E-2</v>
      </c>
      <c r="TS48" s="120">
        <v>3.2421159856035317E-2</v>
      </c>
      <c r="TT48" s="120">
        <v>3.2421159857179416E-2</v>
      </c>
      <c r="TU48" s="120">
        <v>3.2046655171970882E-2</v>
      </c>
      <c r="TV48" s="120">
        <v>3.2046655173009482E-2</v>
      </c>
      <c r="TW48" s="120">
        <v>3.1673443223015352E-2</v>
      </c>
      <c r="TX48" s="120">
        <v>3.1673443223957404E-2</v>
      </c>
      <c r="TY48" s="120">
        <v>3.1301541462331189E-2</v>
      </c>
      <c r="TZ48" s="120">
        <v>3.1301541463184777E-2</v>
      </c>
      <c r="UA48" s="120">
        <v>3.0930967463232054E-2</v>
      </c>
      <c r="UB48" s="120">
        <v>3.0930967464004769E-2</v>
      </c>
      <c r="UC48" s="120">
        <v>3.0561738918377278E-2</v>
      </c>
      <c r="UD48" s="120">
        <v>3.0561738919076153E-2</v>
      </c>
      <c r="UE48" s="120">
        <v>3.0193873638898739E-2</v>
      </c>
      <c r="UF48" s="120">
        <v>3.019387363953013E-2</v>
      </c>
      <c r="UG48" s="120">
        <v>2.9827389553457144E-2</v>
      </c>
      <c r="UH48" s="120">
        <v>2.9827389554027063E-2</v>
      </c>
      <c r="UI48" s="120">
        <v>2.9462304707226408E-2</v>
      </c>
      <c r="UJ48" s="120">
        <v>2.9462304707740354E-2</v>
      </c>
      <c r="UK48" s="120">
        <v>2.9098637260802331E-2</v>
      </c>
      <c r="UL48" s="120">
        <v>2.9098637261265277E-2</v>
      </c>
      <c r="UM48" s="120">
        <v>2.8736405489034288E-2</v>
      </c>
      <c r="UN48" s="120">
        <v>2.8736405489450906E-2</v>
      </c>
      <c r="UO48" s="120">
        <v>2.8375627779776588E-2</v>
      </c>
      <c r="UP48" s="120">
        <v>2.8375627780151087E-2</v>
      </c>
      <c r="UQ48" s="120">
        <v>2.8016322632557118E-2</v>
      </c>
      <c r="UR48" s="120">
        <v>2.8016322632893418E-2</v>
      </c>
      <c r="US48" s="120">
        <v>2.7658508657160429E-2</v>
      </c>
      <c r="UT48" s="120">
        <v>2.7658508657462104E-2</v>
      </c>
      <c r="UU48" s="120">
        <v>2.7302204572122808E-2</v>
      </c>
      <c r="UV48" s="120">
        <v>2.7302204572393095E-2</v>
      </c>
      <c r="UW48" s="120">
        <v>2.6947429203135847E-2</v>
      </c>
      <c r="UX48" s="120">
        <v>2.6947429203377796E-2</v>
      </c>
      <c r="UY48" s="120">
        <v>2.6594201481356172E-2</v>
      </c>
      <c r="UZ48" s="120">
        <v>2.6594201481572471E-2</v>
      </c>
      <c r="VA48" s="120">
        <v>2.6242540441617994E-2</v>
      </c>
      <c r="VB48" s="120">
        <v>2.6242540441811152E-2</v>
      </c>
      <c r="VC48" s="120">
        <v>2.5892465220545443E-2</v>
      </c>
      <c r="VD48" s="120">
        <v>2.5892465220717746E-2</v>
      </c>
      <c r="VE48" s="120">
        <v>2.554399505456155E-2</v>
      </c>
      <c r="VF48" s="120">
        <v>2.5543995054715083E-2</v>
      </c>
      <c r="VG48" s="120">
        <v>2.5197149277790706E-2</v>
      </c>
      <c r="VH48" s="120">
        <v>2.5197149277927329E-2</v>
      </c>
      <c r="VI48" s="120">
        <v>2.4851947319850951E-2</v>
      </c>
      <c r="VJ48" s="120">
        <v>2.4851947319972374E-2</v>
      </c>
      <c r="VK48" s="120">
        <v>2.4508408703533133E-2</v>
      </c>
      <c r="VL48" s="120">
        <v>2.4508408703640894E-2</v>
      </c>
      <c r="VM48" s="120">
        <v>2.4166553042363228E-2</v>
      </c>
      <c r="VN48" s="120">
        <v>2.416655304245878E-2</v>
      </c>
      <c r="VO48" s="120">
        <v>2.3826400038044124E-2</v>
      </c>
      <c r="VP48" s="120">
        <v>2.382640003812873E-2</v>
      </c>
      <c r="VQ48" s="120">
        <v>2.3487969477773436E-2</v>
      </c>
      <c r="VR48" s="120">
        <v>2.3487969477848269E-2</v>
      </c>
      <c r="VS48" s="120">
        <v>2.3151281231433563E-2</v>
      </c>
      <c r="VT48" s="120">
        <v>2.3151281231499655E-2</v>
      </c>
      <c r="VU48" s="120">
        <v>2.2816355248649958E-2</v>
      </c>
      <c r="VV48" s="120">
        <v>2.2816355248708235E-2</v>
      </c>
      <c r="VW48" s="120">
        <v>2.248321155571404E-2</v>
      </c>
      <c r="VX48" s="120">
        <v>2.248321155576536E-2</v>
      </c>
      <c r="VY48" s="120">
        <v>2.2151870252366649E-2</v>
      </c>
      <c r="VZ48" s="120">
        <v>2.2151870252411839E-2</v>
      </c>
      <c r="WA48" s="120">
        <v>2.1822351508437709E-2</v>
      </c>
      <c r="WB48" s="120">
        <v>2.1822351508477365E-2</v>
      </c>
      <c r="WC48" s="120">
        <v>2.1494675560338277E-2</v>
      </c>
      <c r="WD48" s="120">
        <v>2.1494675560373065E-2</v>
      </c>
      <c r="WE48" s="120">
        <v>2.116886270740044E-2</v>
      </c>
      <c r="WF48" s="120">
        <v>2.116886270743093E-2</v>
      </c>
      <c r="WG48" s="120">
        <v>2.0844933308061076E-2</v>
      </c>
      <c r="WH48" s="120">
        <v>2.0844933308087701E-2</v>
      </c>
      <c r="WI48" s="120">
        <v>2.0522907775884617E-2</v>
      </c>
      <c r="WJ48" s="120">
        <v>2.0522907775907845E-2</v>
      </c>
      <c r="WK48" s="120">
        <v>2.0202806575420708E-2</v>
      </c>
      <c r="WL48" s="120">
        <v>2.0202806575440938E-2</v>
      </c>
      <c r="WM48" s="120">
        <v>1.9884650217891799E-2</v>
      </c>
      <c r="WN48" s="120">
        <v>1.9884650217909462E-2</v>
      </c>
      <c r="WO48" s="120">
        <v>1.9568459256706319E-2</v>
      </c>
      <c r="WP48" s="120">
        <v>1.9568459256721682E-2</v>
      </c>
      <c r="WQ48" s="120">
        <v>1.925425428279242E-2</v>
      </c>
      <c r="WR48" s="120">
        <v>1.9254254282805743E-2</v>
      </c>
      <c r="WS48" s="120">
        <v>1.8942055919747482E-2</v>
      </c>
      <c r="WT48" s="120">
        <v>1.8942055919759032E-2</v>
      </c>
      <c r="WU48" s="120">
        <v>1.8631884818798523E-2</v>
      </c>
      <c r="WV48" s="120">
        <v>1.8631884818808495E-2</v>
      </c>
      <c r="WW48" s="120">
        <v>1.8323761653568579E-2</v>
      </c>
      <c r="WX48" s="120">
        <v>1.8323761653577148E-2</v>
      </c>
      <c r="WY48" s="120">
        <v>1.8017707114643403E-2</v>
      </c>
      <c r="WZ48" s="120">
        <v>1.8017707114650835E-2</v>
      </c>
      <c r="XA48" s="120">
        <v>1.7713741903934457E-2</v>
      </c>
      <c r="XB48" s="120">
        <v>1.7713741903940868E-2</v>
      </c>
      <c r="XC48" s="120">
        <v>1.7411886728831372E-2</v>
      </c>
      <c r="XD48" s="120">
        <v>1.7411886728836857E-2</v>
      </c>
      <c r="XE48" s="120">
        <v>1.7112162296139887E-2</v>
      </c>
      <c r="XF48" s="120">
        <v>1.7112162296144595E-2</v>
      </c>
      <c r="XG48" s="120">
        <v>1.6814589305799425E-2</v>
      </c>
      <c r="XH48" s="120">
        <v>1.6814589305803443E-2</v>
      </c>
      <c r="XI48" s="120">
        <v>1.6519188444374486E-2</v>
      </c>
      <c r="XJ48" s="120">
        <v>1.6519188444377959E-2</v>
      </c>
      <c r="XK48" s="120">
        <v>1.6225980378314853E-2</v>
      </c>
      <c r="XL48" s="120">
        <v>1.6225980378317743E-2</v>
      </c>
      <c r="XM48" s="120">
        <v>1.5934985746978582E-2</v>
      </c>
      <c r="XN48" s="120">
        <v>1.5934985746981059E-2</v>
      </c>
      <c r="XO48" s="120">
        <v>1.5646225155412814E-2</v>
      </c>
      <c r="XP48" s="120">
        <v>1.5646225155414945E-2</v>
      </c>
      <c r="XQ48" s="120">
        <v>1.5359719166885756E-2</v>
      </c>
      <c r="XR48" s="120">
        <v>1.535971916688755E-2</v>
      </c>
      <c r="XS48" s="120">
        <v>1.507548829516476E-2</v>
      </c>
      <c r="XT48" s="120">
        <v>1.5075488295166273E-2</v>
      </c>
      <c r="XU48" s="120">
        <v>1.4793552996534853E-2</v>
      </c>
      <c r="XV48" s="120">
        <v>1.4793552996536152E-2</v>
      </c>
      <c r="XW48" s="120">
        <v>1.4513933661551312E-2</v>
      </c>
      <c r="XX48" s="120">
        <v>1.4513933661552377E-2</v>
      </c>
      <c r="XY48" s="120">
        <v>1.4236650606520865E-2</v>
      </c>
      <c r="XZ48" s="120">
        <v>1.4236650606521762E-2</v>
      </c>
      <c r="YA48" s="120">
        <v>1.3961724064705805E-2</v>
      </c>
      <c r="YB48" s="120">
        <v>1.396172406470657E-2</v>
      </c>
      <c r="YC48" s="120">
        <v>1.3689174177244783E-2</v>
      </c>
      <c r="YD48" s="120">
        <v>1.3689174177245416E-2</v>
      </c>
      <c r="YE48" s="120">
        <v>1.3419020983784627E-2</v>
      </c>
      <c r="YF48" s="120">
        <v>1.3419020983785146E-2</v>
      </c>
      <c r="YG48" s="120">
        <v>1.3151284412817559E-2</v>
      </c>
      <c r="YH48" s="120">
        <v>1.3151284412817984E-2</v>
      </c>
      <c r="YI48" s="120">
        <v>1.2885984271717634E-2</v>
      </c>
      <c r="YJ48" s="120">
        <v>1.2885984271718011E-2</v>
      </c>
      <c r="YK48" s="120">
        <v>1.2623140236471009E-2</v>
      </c>
      <c r="YL48" s="120">
        <v>1.2623140236471302E-2</v>
      </c>
      <c r="YM48" s="120">
        <v>1.2362771841093986E-2</v>
      </c>
      <c r="YN48" s="120">
        <v>1.2362771841094246E-2</v>
      </c>
      <c r="YO48" s="120">
        <v>1.2104898466733511E-2</v>
      </c>
      <c r="YP48" s="120">
        <v>1.2104898466733731E-2</v>
      </c>
      <c r="YQ48" s="120">
        <v>1.1849539330444352E-2</v>
      </c>
      <c r="YR48" s="120">
        <v>1.1849539330444541E-2</v>
      </c>
      <c r="YS48" s="120">
        <v>1.1596713473637514E-2</v>
      </c>
      <c r="YT48" s="120">
        <v>1.1596713473637664E-2</v>
      </c>
      <c r="YU48" s="120">
        <v>1.1346439750194705E-2</v>
      </c>
      <c r="YV48" s="120">
        <v>1.1346439750194811E-2</v>
      </c>
      <c r="YW48" s="120">
        <v>1.1098736814243415E-2</v>
      </c>
      <c r="YX48" s="120">
        <v>1.1098736814243514E-2</v>
      </c>
      <c r="YY48" s="120">
        <v>1.085362310758776E-2</v>
      </c>
      <c r="YZ48" s="120">
        <v>1.0853623107587852E-2</v>
      </c>
      <c r="ZA48" s="120">
        <v>1.0611116846790029E-2</v>
      </c>
      <c r="ZB48" s="120">
        <v>1.0611116846790091E-2</v>
      </c>
      <c r="ZC48" s="120">
        <v>1.0371236009898364E-2</v>
      </c>
      <c r="ZD48" s="120">
        <v>1.037123600989839E-2</v>
      </c>
      <c r="ZE48" s="120">
        <v>1.0133998322816079E-2</v>
      </c>
      <c r="ZF48" s="120">
        <v>1.0133998322816123E-2</v>
      </c>
      <c r="ZG48" s="120">
        <v>9.8994212453085619E-3</v>
      </c>
      <c r="ZH48" s="120">
        <v>9.8994212453085966E-3</v>
      </c>
      <c r="ZI48" s="120">
        <v>9.6675219566434573E-3</v>
      </c>
      <c r="ZJ48" s="120">
        <v>9.667521956643485E-3</v>
      </c>
      <c r="ZK48" s="120">
        <v>9.4383173408610528E-3</v>
      </c>
      <c r="ZL48" s="120">
        <v>9.4383173408610788E-3</v>
      </c>
      <c r="ZM48" s="120">
        <v>9.2118239716711611E-3</v>
      </c>
      <c r="ZN48" s="120">
        <v>9.2118239716711871E-3</v>
      </c>
      <c r="ZO48" s="120">
        <v>8.9880580969738388E-3</v>
      </c>
      <c r="ZP48" s="120">
        <v>8.9880580969738597E-3</v>
      </c>
      <c r="ZQ48" s="120">
        <v>8.7670356230014727E-3</v>
      </c>
      <c r="ZR48" s="120">
        <v>8.7670356230014797E-3</v>
      </c>
      <c r="ZS48" s="120">
        <v>8.5487720980800732E-3</v>
      </c>
      <c r="ZT48" s="120">
        <v>8.5487720980800801E-3</v>
      </c>
      <c r="ZU48" s="120">
        <v>8.3332826960084549E-3</v>
      </c>
      <c r="ZV48" s="120">
        <v>8.333282696008474E-3</v>
      </c>
      <c r="ZW48" s="120">
        <v>8.1205821990542482E-3</v>
      </c>
      <c r="ZX48" s="120">
        <v>8.1205821990542673E-3</v>
      </c>
      <c r="ZY48" s="120">
        <v>7.9106849805662283E-3</v>
      </c>
      <c r="ZZ48" s="120">
        <v>7.9106849805662335E-3</v>
      </c>
      <c r="AAA48" s="120">
        <v>7.7036049872034338E-3</v>
      </c>
      <c r="AAB48" s="120">
        <v>7.7036049872034459E-3</v>
      </c>
      <c r="AAC48" s="120">
        <v>7.4993557207818562E-3</v>
      </c>
      <c r="AAD48" s="120">
        <v>7.4993557207818544E-3</v>
      </c>
      <c r="AAE48" s="120">
        <v>7.2979502197404169E-3</v>
      </c>
      <c r="AAF48" s="120">
        <v>7.2979502197404256E-3</v>
      </c>
      <c r="AAG48" s="120">
        <v>7.099401040228802E-3</v>
      </c>
      <c r="AAH48" s="120">
        <v>7.0994010402288046E-3</v>
      </c>
      <c r="AAI48" s="120">
        <v>6.9037202368202747E-3</v>
      </c>
      <c r="AAJ48" s="120">
        <v>6.9037202368202851E-3</v>
      </c>
      <c r="AAK48" s="120">
        <v>6.7109193428540352E-3</v>
      </c>
      <c r="AAL48" s="120">
        <v>6.7109193428540317E-3</v>
      </c>
      <c r="AAM48" s="120">
        <v>6.5210093504120712E-3</v>
      </c>
      <c r="AAN48" s="120">
        <v>6.5210093504120834E-3</v>
      </c>
      <c r="AAO48" s="120">
        <v>6.334000689937197E-3</v>
      </c>
      <c r="AAP48" s="120">
        <v>6.3340006899372083E-3</v>
      </c>
      <c r="AAQ48" s="120">
        <v>6.1499032094993666E-3</v>
      </c>
      <c r="AAR48" s="120">
        <v>6.1499032094993683E-3</v>
      </c>
      <c r="AAS48" s="120">
        <v>5.9687261537192627E-3</v>
      </c>
      <c r="AAT48" s="120">
        <v>5.9687261537192497E-3</v>
      </c>
      <c r="AAU48" s="120">
        <v>5.7904781423589805E-3</v>
      </c>
      <c r="AAV48" s="120">
        <v>5.7904781423589883E-3</v>
      </c>
      <c r="AAW48" s="120">
        <v>5.6151671485913223E-3</v>
      </c>
      <c r="AAX48" s="120">
        <v>5.6151671485913197E-3</v>
      </c>
      <c r="AAY48" s="120">
        <v>5.4428004769603916E-3</v>
      </c>
      <c r="AAZ48" s="120">
        <v>5.4428004769603924E-3</v>
      </c>
      <c r="ABA48" s="120">
        <v>5.2733847410481741E-3</v>
      </c>
      <c r="ABB48" s="120">
        <v>5.2733847410481654E-3</v>
      </c>
      <c r="ABC48" s="120">
        <v>5.1069258408629097E-3</v>
      </c>
      <c r="ABD48" s="120">
        <v>5.1069258408629132E-3</v>
      </c>
      <c r="ABE48" s="120">
        <v>4.943428939967548E-3</v>
      </c>
      <c r="ABF48" s="120">
        <v>4.9434289399675471E-3</v>
      </c>
      <c r="ABG48" s="120">
        <v>4.7828984423675747E-3</v>
      </c>
      <c r="ABH48" s="120">
        <v>4.782898442367573E-3</v>
      </c>
      <c r="ABI48" s="120">
        <v>4.6253379691804097E-3</v>
      </c>
      <c r="ABJ48" s="120">
        <v>4.625337969180408E-3</v>
      </c>
      <c r="ABK48" s="120">
        <v>4.470750335109977E-3</v>
      </c>
      <c r="ABL48" s="120">
        <v>4.4707503351099779E-3</v>
      </c>
      <c r="ABM48" s="120">
        <v>4.3191375247526795E-3</v>
      </c>
      <c r="ABN48" s="120">
        <v>4.3191375247526777E-3</v>
      </c>
      <c r="ABO48" s="120">
        <v>4.1705006687631444E-3</v>
      </c>
      <c r="ABP48" s="120">
        <v>4.1705006687631462E-3</v>
      </c>
      <c r="ABQ48" s="120">
        <v>4.0248400199106816E-3</v>
      </c>
      <c r="ABR48" s="120">
        <v>4.0248400199106903E-3</v>
      </c>
      <c r="ABS48" s="120">
        <v>3.8821549290600815E-3</v>
      </c>
      <c r="ABT48" s="120">
        <v>3.8821549290600828E-3</v>
      </c>
      <c r="ABU48" s="120">
        <v>3.7424438211127965E-3</v>
      </c>
      <c r="ABV48" s="120">
        <v>3.7424438211128013E-3</v>
      </c>
      <c r="ABW48" s="120">
        <v>3.6057041709479437E-3</v>
      </c>
      <c r="ABX48" s="120">
        <v>3.605704170947948E-3</v>
      </c>
      <c r="ABY48" s="120">
        <v>3.4719324794049997E-3</v>
      </c>
      <c r="ABZ48" s="120">
        <v>3.4719324794049945E-3</v>
      </c>
      <c r="ACA48" s="120">
        <v>3.3411242493536731E-3</v>
      </c>
      <c r="ACB48" s="120">
        <v>3.3411242493536736E-3</v>
      </c>
      <c r="ACC48" s="120">
        <v>3.213273961899537E-3</v>
      </c>
      <c r="ACD48" s="120">
        <v>3.2132739618995379E-3</v>
      </c>
      <c r="ACE48" s="120">
        <v>3.0883750527773979E-3</v>
      </c>
      <c r="ACF48" s="120">
        <v>3.0883750527773992E-3</v>
      </c>
      <c r="ACG48" s="120">
        <v>2.9664198889881059E-3</v>
      </c>
      <c r="ACH48" s="120">
        <v>2.9664198889881041E-3</v>
      </c>
      <c r="ACI48" s="120">
        <v>2.847399745738141E-3</v>
      </c>
      <c r="ACJ48" s="120">
        <v>2.8473997457381444E-3</v>
      </c>
      <c r="ACK48" s="120">
        <v>2.7313047837452232E-3</v>
      </c>
      <c r="ACL48" s="120">
        <v>2.7313047837452227E-3</v>
      </c>
      <c r="ACM48" s="120">
        <v>2.6181240269771886E-3</v>
      </c>
      <c r="ACN48" s="120">
        <v>2.6181240269771882E-3</v>
      </c>
      <c r="ACO48" s="120">
        <v>2.5078453408955113E-3</v>
      </c>
      <c r="ACP48" s="120">
        <v>2.50784534089551E-3</v>
      </c>
      <c r="ACQ48" s="120">
        <v>2.4004554112791983E-3</v>
      </c>
      <c r="ACR48" s="120">
        <v>2.4004554112791966E-3</v>
      </c>
      <c r="ACS48" s="120">
        <v>2.2959397237090821E-3</v>
      </c>
      <c r="ACT48" s="120">
        <v>2.2959397237090787E-3</v>
      </c>
      <c r="ACU48" s="120">
        <v>2.1942825437971667E-3</v>
      </c>
      <c r="ACV48" s="120">
        <v>2.1942825437971658E-3</v>
      </c>
      <c r="ACW48" s="120">
        <v>2.0954668982502596E-3</v>
      </c>
      <c r="ACX48" s="120">
        <v>2.0954668982502622E-3</v>
      </c>
      <c r="ACY48" s="120">
        <v>1.9994745568618424E-3</v>
      </c>
      <c r="ACZ48" s="120">
        <v>1.9994745568618429E-3</v>
      </c>
      <c r="ADA48" s="120">
        <v>1.9062860155309403E-3</v>
      </c>
      <c r="ADB48" s="120">
        <v>1.9062860155309434E-3</v>
      </c>
      <c r="ADC48" s="120">
        <v>1.8158804804117331E-3</v>
      </c>
      <c r="ADD48" s="120">
        <v>1.8158804804117342E-3</v>
      </c>
      <c r="ADE48" s="120">
        <v>1.7282358533023234E-3</v>
      </c>
      <c r="ADF48" s="120">
        <v>1.7282358533023247E-3</v>
      </c>
      <c r="ADG48" s="120">
        <v>1.6433287183862952E-3</v>
      </c>
      <c r="ADH48" s="120">
        <v>1.6433287183862933E-3</v>
      </c>
      <c r="ADI48" s="120">
        <v>1.5611343304454139E-3</v>
      </c>
      <c r="ADJ48" s="120">
        <v>1.5611343304454133E-3</v>
      </c>
      <c r="ADK48" s="120">
        <v>1.481626604666832E-3</v>
      </c>
      <c r="ADL48" s="120">
        <v>1.4816266046668331E-3</v>
      </c>
      <c r="ADM48" s="120">
        <v>1.4047781081729242E-3</v>
      </c>
      <c r="ADN48" s="120">
        <v>1.4047781081729239E-3</v>
      </c>
      <c r="ADO48" s="120">
        <v>1.3305600534066324E-3</v>
      </c>
      <c r="ADP48" s="120">
        <v>1.3305600534066313E-3</v>
      </c>
      <c r="ADQ48" s="120">
        <v>1.2589422935097368E-3</v>
      </c>
      <c r="ADR48" s="120">
        <v>1.2589422935097392E-3</v>
      </c>
      <c r="ADS48" s="120">
        <v>1.1898933198358302E-3</v>
      </c>
      <c r="ADT48" s="120">
        <v>1.1898933198358304E-3</v>
      </c>
      <c r="ADU48" s="120">
        <v>1.1233802617438607E-3</v>
      </c>
      <c r="ADV48" s="120">
        <v>1.1233802617438592E-3</v>
      </c>
      <c r="ADW48" s="120">
        <v>1.0593688888219145E-3</v>
      </c>
      <c r="ADX48" s="120">
        <v>1.0593688888219134E-3</v>
      </c>
      <c r="ADY48" s="120">
        <v>9.9782361569428148E-4</v>
      </c>
      <c r="ADZ48" s="120">
        <v>9.9782361569428256E-4</v>
      </c>
      <c r="AEA48" s="120">
        <v>9.3870750956775138E-4</v>
      </c>
      <c r="AEB48" s="120">
        <v>9.3870750956775214E-4</v>
      </c>
      <c r="AEC48" s="120">
        <v>8.819823006755216E-4</v>
      </c>
      <c r="AED48" s="120">
        <v>8.8198230067552215E-4</v>
      </c>
      <c r="AEE48" s="120">
        <v>8.2760839577882494E-4</v>
      </c>
      <c r="AEF48" s="120">
        <v>8.2760839577882537E-4</v>
      </c>
      <c r="AEG48" s="120">
        <v>7.7554489488738249E-4</v>
      </c>
      <c r="AEH48" s="120">
        <v>7.7554489488738259E-4</v>
      </c>
      <c r="AEI48" s="120">
        <v>7.2574961136000584E-4</v>
      </c>
      <c r="AEJ48" s="120">
        <v>7.2574961136000573E-4</v>
      </c>
      <c r="AEK48" s="120">
        <v>6.781790955458579E-4</v>
      </c>
      <c r="AEL48" s="120">
        <v>6.7817909554585779E-4</v>
      </c>
      <c r="AEM48" s="120">
        <v>6.3278866212507288E-4</v>
      </c>
      <c r="AEN48" s="120">
        <v>6.3278866212507256E-4</v>
      </c>
      <c r="AEO48" s="120">
        <v>5.8953242130432805E-4</v>
      </c>
      <c r="AEP48" s="120">
        <v>5.8953242130432848E-4</v>
      </c>
      <c r="AEQ48" s="120">
        <v>5.4836331401858095E-4</v>
      </c>
      <c r="AER48" s="120">
        <v>5.4836331401858117E-4</v>
      </c>
      <c r="AES48" s="120">
        <v>5.0923315128424023E-4</v>
      </c>
      <c r="AET48" s="120">
        <v>5.0923315128424034E-4</v>
      </c>
      <c r="AEU48" s="120">
        <v>4.7209265784147597E-4</v>
      </c>
      <c r="AEV48" s="120">
        <v>4.720926578414763E-4</v>
      </c>
      <c r="AEW48" s="120">
        <v>4.3689152021394995E-4</v>
      </c>
      <c r="AEX48" s="120">
        <v>4.3689152021395022E-4</v>
      </c>
      <c r="AEY48" s="120">
        <v>4.0357843930283454E-4</v>
      </c>
      <c r="AEZ48" s="120">
        <v>4.0357843930283459E-4</v>
      </c>
      <c r="AFA48" s="120">
        <v>3.7210118761839988E-4</v>
      </c>
      <c r="AFB48" s="120">
        <v>3.7210118761840021E-4</v>
      </c>
      <c r="AFC48" s="120">
        <v>3.4240667123646546E-4</v>
      </c>
      <c r="AFD48" s="120">
        <v>3.424066712364653E-4</v>
      </c>
      <c r="AFE48" s="120">
        <v>3.1444099654850813E-4</v>
      </c>
      <c r="AFF48" s="120">
        <v>3.1444099654850803E-4</v>
      </c>
      <c r="AFG48" s="120">
        <v>2.8814954185295641E-4</v>
      </c>
      <c r="AFH48" s="120">
        <v>2.8814954185295597E-4</v>
      </c>
      <c r="AFI48" s="120">
        <v>2.6347703381100469E-4</v>
      </c>
      <c r="AFJ48" s="120">
        <v>2.6347703381100431E-4</v>
      </c>
      <c r="AFK48" s="120">
        <v>2.4036762876301503E-4</v>
      </c>
      <c r="AFL48" s="120">
        <v>2.40367628763015E-4</v>
      </c>
      <c r="AFM48" s="120">
        <v>2.1876499887100843E-4</v>
      </c>
      <c r="AFN48" s="120">
        <v>2.1876499887100848E-4</v>
      </c>
      <c r="AFO48" s="120">
        <v>1.9861242301878892E-4</v>
      </c>
      <c r="AFP48" s="120">
        <v>1.9861242301878881E-4</v>
      </c>
      <c r="AFQ48" s="120">
        <v>1.7985288236372721E-4</v>
      </c>
      <c r="AFR48" s="120">
        <v>1.7985288236372715E-4</v>
      </c>
      <c r="AFS48" s="120">
        <v>1.6242916039308194E-4</v>
      </c>
      <c r="AFT48" s="120">
        <v>1.6242916039308194E-4</v>
      </c>
      <c r="AFU48" s="120">
        <v>1.4628394729286536E-4</v>
      </c>
      <c r="AFV48" s="120">
        <v>1.4628394729286517E-4</v>
      </c>
      <c r="AFW48" s="120">
        <v>1.3135994838869261E-4</v>
      </c>
      <c r="AFX48" s="120">
        <v>1.3135994838869261E-4</v>
      </c>
      <c r="AFY48" s="120">
        <v>1.1759999636577906E-4</v>
      </c>
      <c r="AFZ48" s="120">
        <v>1.1759999636577912E-4</v>
      </c>
      <c r="AGA48" s="120">
        <v>1.0494716691942186E-4</v>
      </c>
      <c r="AGB48" s="120">
        <v>1.0494716691942187E-4</v>
      </c>
      <c r="AGC48" s="120">
        <v>9.3344897428080883E-5</v>
      </c>
      <c r="AGD48" s="120">
        <v>9.3344897428080775E-5</v>
      </c>
      <c r="AGE48" s="120">
        <v>8.2737108178854672E-5</v>
      </c>
      <c r="AGF48" s="120">
        <v>8.273710817885474E-5</v>
      </c>
      <c r="AGG48" s="120">
        <v>7.3068325610119975E-5</v>
      </c>
      <c r="AGH48" s="120">
        <v>7.3068325610119961E-5</v>
      </c>
      <c r="AGI48" s="120">
        <v>6.4283806968882322E-5</v>
      </c>
      <c r="AGJ48" s="120">
        <v>6.4283806968882309E-5</v>
      </c>
      <c r="AGK48" s="120">
        <v>5.6329665711642206E-5</v>
      </c>
      <c r="AGL48" s="120">
        <v>5.6329665711642227E-5</v>
      </c>
      <c r="AGM48" s="120">
        <v>4.9152996908117322E-5</v>
      </c>
      <c r="AGN48" s="120">
        <v>4.9152996908117288E-5</v>
      </c>
      <c r="AGO48" s="120">
        <v>4.2702001837984584E-5</v>
      </c>
      <c r="AGP48" s="120">
        <v>4.2702001837984577E-5</v>
      </c>
      <c r="AGQ48" s="120">
        <v>3.6926110903098328E-5</v>
      </c>
      <c r="AGR48" s="120">
        <v>3.6926110903098328E-5</v>
      </c>
      <c r="AGS48" s="120">
        <v>3.177610391278734E-5</v>
      </c>
      <c r="AGT48" s="120">
        <v>3.1776103912787353E-5</v>
      </c>
      <c r="AGU48" s="120">
        <v>2.7204226739453184E-5</v>
      </c>
      <c r="AGV48" s="120">
        <v>2.7204226739453194E-5</v>
      </c>
      <c r="AGW48" s="120">
        <v>2.3164303287606547E-5</v>
      </c>
      <c r="AGX48" s="120">
        <v>2.316430328760652E-5</v>
      </c>
      <c r="AGY48" s="120">
        <v>1.9611841673751287E-5</v>
      </c>
      <c r="AGZ48" s="120">
        <v>1.9611841673751283E-5</v>
      </c>
      <c r="AHA48" s="120">
        <v>1.6504133479434381E-5</v>
      </c>
      <c r="AHB48" s="120">
        <v>1.6504133479434367E-5</v>
      </c>
      <c r="AHC48" s="120">
        <v>1.3800344917800589E-5</v>
      </c>
      <c r="AHD48" s="120">
        <v>1.3800344917800584E-5</v>
      </c>
      <c r="AHE48" s="120">
        <v>1.1461598747783254E-5</v>
      </c>
      <c r="AHF48" s="120">
        <v>1.1461598747783258E-5</v>
      </c>
      <c r="AHG48" s="120">
        <v>9.4510457824080616E-6</v>
      </c>
      <c r="AHH48" s="120">
        <v>9.4510457824080582E-6</v>
      </c>
      <c r="AHI48" s="120">
        <v>7.7339248714389628E-6</v>
      </c>
      <c r="AHJ48" s="120">
        <v>7.733924871438951E-6</v>
      </c>
      <c r="AHK48" s="120">
        <v>6.2776102965905479E-6</v>
      </c>
      <c r="AHL48" s="120">
        <v>6.2776102965905513E-6</v>
      </c>
      <c r="AHM48" s="120">
        <v>5.0516456024755286E-6</v>
      </c>
      <c r="AHN48" s="120">
        <v>5.0516456024755312E-6</v>
      </c>
      <c r="AHO48" s="120">
        <v>4.0277630007970489E-6</v>
      </c>
      <c r="AHP48" s="120">
        <v>4.0277630007970464E-6</v>
      </c>
      <c r="AHQ48" s="120">
        <v>3.1798876310461658E-6</v>
      </c>
      <c r="AHR48" s="120">
        <v>3.1798876310461658E-6</v>
      </c>
      <c r="AHS48" s="120">
        <v>2.4841261395119735E-6</v>
      </c>
      <c r="AHT48" s="120">
        <v>2.4841261395119761E-6</v>
      </c>
      <c r="AHU48" s="120">
        <v>1.9187392502875323E-6</v>
      </c>
      <c r="AHV48" s="120">
        <v>1.9187392502875332E-6</v>
      </c>
      <c r="AHW48" s="120">
        <v>1.4640982465812786E-6</v>
      </c>
      <c r="AHX48" s="120">
        <v>1.4640982465812788E-6</v>
      </c>
      <c r="AHY48" s="120">
        <v>1.1026255560645484E-6</v>
      </c>
      <c r="AHZ48" s="120">
        <v>1.1026255560645488E-6</v>
      </c>
      <c r="AIA48" s="120">
        <v>8.1871993658436686E-7</v>
      </c>
      <c r="AIB48" s="120">
        <v>8.1871993658436707E-7</v>
      </c>
      <c r="AIC48" s="120">
        <v>5.9866708280412491E-7</v>
      </c>
      <c r="AID48" s="120">
        <v>5.986670828041248E-7</v>
      </c>
      <c r="AIE48" s="120">
        <v>4.3053681250011935E-7</v>
      </c>
      <c r="AIF48" s="120">
        <v>4.3053681250011935E-7</v>
      </c>
      <c r="AIG48" s="120">
        <v>3.0406833331394682E-7</v>
      </c>
      <c r="AIH48" s="120">
        <v>3.0406833331394629E-7</v>
      </c>
      <c r="AII48" s="120">
        <v>2.1054542433593648E-7</v>
      </c>
      <c r="AIJ48" s="120">
        <v>2.1054542433593659E-7</v>
      </c>
      <c r="AIK48" s="120">
        <v>1.4266367729635825E-7</v>
      </c>
      <c r="AIL48" s="120">
        <v>1.4266367729635828E-7</v>
      </c>
      <c r="AIM48" s="120">
        <v>9.4392212734880442E-8</v>
      </c>
      <c r="AIN48" s="120">
        <v>9.4392212734880402E-8</v>
      </c>
      <c r="AIO48" s="120">
        <v>6.0832499300707875E-8</v>
      </c>
      <c r="AIP48" s="120">
        <v>6.0832499300707875E-8</v>
      </c>
      <c r="AIQ48" s="120">
        <v>3.8077040840899837E-8</v>
      </c>
      <c r="AIR48" s="120">
        <v>3.8077040840899837E-8</v>
      </c>
      <c r="AIS48" s="120">
        <v>2.3070738505242647E-8</v>
      </c>
      <c r="AIT48" s="120">
        <v>2.3070738505242644E-8</v>
      </c>
      <c r="AIU48" s="120">
        <v>1.3477668518977772E-8</v>
      </c>
      <c r="AIV48" s="120">
        <v>1.3477668518977772E-8</v>
      </c>
      <c r="AIW48" s="120">
        <v>7.5558297427482692E-9</v>
      </c>
      <c r="AIX48" s="120">
        <v>7.5558297427482708E-9</v>
      </c>
      <c r="AIY48" s="120">
        <v>4.0421044330673375E-9</v>
      </c>
      <c r="AIZ48" s="120">
        <v>4.0421044330673367E-9</v>
      </c>
      <c r="AJA48" s="120">
        <v>2.0492453022035242E-9</v>
      </c>
      <c r="AJB48" s="120">
        <v>2.0492453022035242E-9</v>
      </c>
      <c r="AJC48" s="120">
        <v>9.7616730866147139E-10</v>
      </c>
      <c r="AJD48" s="120">
        <v>9.761673086614716E-10</v>
      </c>
      <c r="AJE48" s="120">
        <v>4.322107220733341E-10</v>
      </c>
      <c r="AJF48" s="120">
        <v>4.3221072207333389E-10</v>
      </c>
      <c r="AJG48" s="120">
        <v>1.7539187463500023E-10</v>
      </c>
      <c r="AJH48" s="120">
        <v>1.7539187463500028E-10</v>
      </c>
      <c r="AJI48" s="120">
        <v>6.4018651491082323E-11</v>
      </c>
      <c r="AJJ48" s="120">
        <v>6.4018651491082336E-11</v>
      </c>
      <c r="AJK48" s="120">
        <v>2.0474233419776059E-11</v>
      </c>
      <c r="AJL48" s="120">
        <v>2.0474233419776052E-11</v>
      </c>
      <c r="AJM48" s="120">
        <v>5.5195847892264274E-12</v>
      </c>
      <c r="AJN48" s="120">
        <v>5.5195847892264283E-12</v>
      </c>
      <c r="AJO48" s="120">
        <v>1.1786127629420662E-12</v>
      </c>
      <c r="AJP48" s="120">
        <v>1.1786127629420662E-12</v>
      </c>
      <c r="AJQ48" s="120">
        <v>1.7763568394002505E-13</v>
      </c>
      <c r="AJR48" s="120">
        <v>1.7763568394002505E-13</v>
      </c>
      <c r="AJS48" s="120">
        <v>1.4210854715202004E-14</v>
      </c>
      <c r="AJT48" s="120" t="s">
        <v>105</v>
      </c>
      <c r="AJU48" s="120" t="s">
        <v>105</v>
      </c>
      <c r="AJV48" s="120" t="s">
        <v>105</v>
      </c>
      <c r="AJW48" s="120" t="s">
        <v>105</v>
      </c>
      <c r="AJX48" s="120" t="s">
        <v>105</v>
      </c>
      <c r="AJY48" s="120" t="s">
        <v>105</v>
      </c>
      <c r="AJZ48" s="120" t="s">
        <v>105</v>
      </c>
      <c r="AKA48" s="120" t="s">
        <v>105</v>
      </c>
      <c r="AKB48" s="120" t="s">
        <v>105</v>
      </c>
      <c r="AKC48" s="120" t="s">
        <v>105</v>
      </c>
      <c r="AKD48" s="120" t="s">
        <v>105</v>
      </c>
      <c r="AKE48" s="120" t="s">
        <v>105</v>
      </c>
      <c r="AKF48" s="120" t="s">
        <v>105</v>
      </c>
      <c r="AKG48" s="120" t="s">
        <v>105</v>
      </c>
      <c r="AKH48" s="120" t="s">
        <v>105</v>
      </c>
      <c r="AKI48" s="120" t="s">
        <v>105</v>
      </c>
      <c r="AKJ48" s="120" t="s">
        <v>105</v>
      </c>
      <c r="AKK48" s="120" t="s">
        <v>105</v>
      </c>
      <c r="AKL48" s="120" t="s">
        <v>105</v>
      </c>
      <c r="AKM48" s="120" t="s">
        <v>105</v>
      </c>
      <c r="AKN48" s="120" t="s">
        <v>105</v>
      </c>
      <c r="AKO48" s="120" t="s">
        <v>105</v>
      </c>
      <c r="AKP48" s="120" t="s">
        <v>105</v>
      </c>
      <c r="AKQ48" s="120" t="s">
        <v>105</v>
      </c>
      <c r="AKR48" s="120" t="s">
        <v>105</v>
      </c>
      <c r="AKS48" s="120" t="s">
        <v>105</v>
      </c>
      <c r="AKT48" s="120" t="s">
        <v>105</v>
      </c>
      <c r="AKU48" s="120" t="s">
        <v>105</v>
      </c>
      <c r="AKV48" s="120" t="s">
        <v>105</v>
      </c>
      <c r="AKW48" s="120" t="s">
        <v>105</v>
      </c>
      <c r="AKX48" s="120" t="s">
        <v>105</v>
      </c>
      <c r="AKY48" s="120" t="s">
        <v>105</v>
      </c>
      <c r="AKZ48" s="120" t="s">
        <v>105</v>
      </c>
      <c r="ALA48" s="120" t="s">
        <v>105</v>
      </c>
      <c r="ALB48" s="120" t="s">
        <v>105</v>
      </c>
      <c r="ALC48" s="120" t="s">
        <v>105</v>
      </c>
      <c r="ALD48" s="120" t="s">
        <v>105</v>
      </c>
      <c r="ALE48" s="120" t="s">
        <v>105</v>
      </c>
      <c r="ALF48" s="120" t="s">
        <v>105</v>
      </c>
      <c r="ALG48" s="120" t="s">
        <v>105</v>
      </c>
      <c r="ALH48" s="120" t="s">
        <v>105</v>
      </c>
      <c r="ALI48" s="120" t="s">
        <v>105</v>
      </c>
      <c r="ALJ48" s="120" t="s">
        <v>105</v>
      </c>
      <c r="ALK48" s="120" t="s">
        <v>105</v>
      </c>
      <c r="ALL48" s="120" t="s">
        <v>105</v>
      </c>
      <c r="ALM48" s="120" t="s">
        <v>105</v>
      </c>
      <c r="ALN48" s="120"/>
    </row>
    <row r="49" spans="1:1002" hidden="1">
      <c r="A49" s="119">
        <v>48</v>
      </c>
      <c r="B49" s="120">
        <v>0.1371636363537786</v>
      </c>
      <c r="C49" s="120">
        <v>0.1371636363537786</v>
      </c>
      <c r="D49" s="120">
        <v>0.13677043034008049</v>
      </c>
      <c r="E49" s="120">
        <v>0.13677043034008041</v>
      </c>
      <c r="F49" s="120">
        <v>0.1363769119001696</v>
      </c>
      <c r="G49" s="120">
        <v>0.13637691190016962</v>
      </c>
      <c r="H49" s="120">
        <v>0.13598308194516651</v>
      </c>
      <c r="I49" s="120">
        <v>0.13598308194516648</v>
      </c>
      <c r="J49" s="120">
        <v>0.13558894140012237</v>
      </c>
      <c r="K49" s="120">
        <v>0.13558894140012248</v>
      </c>
      <c r="L49" s="120">
        <v>0.13519449120416288</v>
      </c>
      <c r="M49" s="120">
        <v>0.13519449120416266</v>
      </c>
      <c r="N49" s="120">
        <v>0.13479973231063444</v>
      </c>
      <c r="O49" s="120">
        <v>0.1347997323106343</v>
      </c>
      <c r="P49" s="120">
        <v>0.13440466568725265</v>
      </c>
      <c r="Q49" s="120">
        <v>0.13440466568725265</v>
      </c>
      <c r="R49" s="120">
        <v>0.13400929231625036</v>
      </c>
      <c r="S49" s="120">
        <v>0.13400929231625022</v>
      </c>
      <c r="T49" s="120">
        <v>0.1336136131945288</v>
      </c>
      <c r="U49" s="120">
        <v>0.13361361319452866</v>
      </c>
      <c r="V49" s="120">
        <v>0.13321762933380973</v>
      </c>
      <c r="W49" s="120">
        <v>0.13321762933380971</v>
      </c>
      <c r="X49" s="120">
        <v>0.13282134176078847</v>
      </c>
      <c r="Y49" s="120">
        <v>0.13282134176078836</v>
      </c>
      <c r="Z49" s="120">
        <v>0.13242475151728911</v>
      </c>
      <c r="AA49" s="120">
        <v>0.13242475151728916</v>
      </c>
      <c r="AB49" s="120">
        <v>0.1320278596604211</v>
      </c>
      <c r="AC49" s="120">
        <v>0.1320278596604211</v>
      </c>
      <c r="AD49" s="120">
        <v>0.13163066726273734</v>
      </c>
      <c r="AE49" s="120">
        <v>0.13163066726273734</v>
      </c>
      <c r="AF49" s="120">
        <v>0.13123317541239368</v>
      </c>
      <c r="AG49" s="120">
        <v>0.13123317541239379</v>
      </c>
      <c r="AH49" s="120">
        <v>0.13083538521331062</v>
      </c>
      <c r="AI49" s="120">
        <v>0.1308353852133107</v>
      </c>
      <c r="AJ49" s="120">
        <v>0.13043729778533511</v>
      </c>
      <c r="AK49" s="120">
        <v>0.13043729778533517</v>
      </c>
      <c r="AL49" s="120">
        <v>0.13003891426440567</v>
      </c>
      <c r="AM49" s="120">
        <v>0.13003891426440564</v>
      </c>
      <c r="AN49" s="120">
        <v>0.12964023580271863</v>
      </c>
      <c r="AO49" s="120">
        <v>0.12964023580271852</v>
      </c>
      <c r="AP49" s="120">
        <v>0.12924126356889429</v>
      </c>
      <c r="AQ49" s="120">
        <v>0.12924126356889448</v>
      </c>
      <c r="AR49" s="120">
        <v>0.12884199874814856</v>
      </c>
      <c r="AS49" s="120">
        <v>0.12884199874814839</v>
      </c>
      <c r="AT49" s="120">
        <v>0.12844244254246098</v>
      </c>
      <c r="AU49" s="120">
        <v>0.12844244254246087</v>
      </c>
      <c r="AV49" s="120">
        <v>0.12804259617074956</v>
      </c>
      <c r="AW49" s="120">
        <v>0.12804259617074962</v>
      </c>
      <c r="AX49" s="120">
        <v>0.12764246086904374</v>
      </c>
      <c r="AY49" s="120">
        <v>0.12764246086904377</v>
      </c>
      <c r="AZ49" s="120">
        <v>0.12724203789066171</v>
      </c>
      <c r="BA49" s="120">
        <v>0.1272420378906618</v>
      </c>
      <c r="BB49" s="120">
        <v>0.12684132850638591</v>
      </c>
      <c r="BC49" s="120">
        <v>0.12684132850638585</v>
      </c>
      <c r="BD49" s="120">
        <v>0.12644033400464449</v>
      </c>
      <c r="BE49" s="120">
        <v>0.12644033400464438</v>
      </c>
      <c r="BF49" s="120">
        <v>0.12603905569169094</v>
      </c>
      <c r="BG49" s="120">
        <v>0.12603905569169088</v>
      </c>
      <c r="BH49" s="120">
        <v>0.12563749489178819</v>
      </c>
      <c r="BI49" s="120">
        <v>0.12563749489178816</v>
      </c>
      <c r="BJ49" s="120">
        <v>0.12523565294739261</v>
      </c>
      <c r="BK49" s="120">
        <v>0.12523565294739267</v>
      </c>
      <c r="BL49" s="120">
        <v>0.1248335312193406</v>
      </c>
      <c r="BM49" s="120">
        <v>0.12483353121934052</v>
      </c>
      <c r="BN49" s="120">
        <v>0.12443113108703645</v>
      </c>
      <c r="BO49" s="120">
        <v>0.12443113108703646</v>
      </c>
      <c r="BP49" s="120">
        <v>0.12402845394864322</v>
      </c>
      <c r="BQ49" s="120">
        <v>0.12402845394864331</v>
      </c>
      <c r="BR49" s="120">
        <v>0.12362550122127453</v>
      </c>
      <c r="BS49" s="120">
        <v>0.12362550122127451</v>
      </c>
      <c r="BT49" s="120">
        <v>0.12322227434118745</v>
      </c>
      <c r="BU49" s="120">
        <v>0.12322227434118747</v>
      </c>
      <c r="BV49" s="120">
        <v>0.1228187747639795</v>
      </c>
      <c r="BW49" s="120">
        <v>0.12281877476397947</v>
      </c>
      <c r="BX49" s="120">
        <v>0.12241500396478505</v>
      </c>
      <c r="BY49" s="120">
        <v>0.12241500396478508</v>
      </c>
      <c r="BZ49" s="120">
        <v>0.12201096343847584</v>
      </c>
      <c r="CA49" s="120">
        <v>0.12201096343847578</v>
      </c>
      <c r="CB49" s="120">
        <v>0.12160665469986115</v>
      </c>
      <c r="CC49" s="120">
        <v>0.12160665469986122</v>
      </c>
      <c r="CD49" s="120">
        <v>0.12120207928389271</v>
      </c>
      <c r="CE49" s="120">
        <v>0.12120207928389271</v>
      </c>
      <c r="CF49" s="120">
        <v>0.12079723874586859</v>
      </c>
      <c r="CG49" s="120">
        <v>0.12079723874586859</v>
      </c>
      <c r="CH49" s="120">
        <v>0.12039213466164092</v>
      </c>
      <c r="CI49" s="120">
        <v>0.12039213466164105</v>
      </c>
      <c r="CJ49" s="120">
        <v>0.11998676862782583</v>
      </c>
      <c r="CK49" s="120">
        <v>0.11998676862782577</v>
      </c>
      <c r="CL49" s="120">
        <v>0.11958114226201363</v>
      </c>
      <c r="CM49" s="120">
        <v>0.11958114226201355</v>
      </c>
      <c r="CN49" s="120">
        <v>0.11917525720298289</v>
      </c>
      <c r="CO49" s="120">
        <v>0.11917525720298294</v>
      </c>
      <c r="CP49" s="120">
        <v>0.11876911511091576</v>
      </c>
      <c r="CQ49" s="120">
        <v>0.11876911511091573</v>
      </c>
      <c r="CR49" s="120">
        <v>0.11836271766761489</v>
      </c>
      <c r="CS49" s="120">
        <v>0.11836271766761486</v>
      </c>
      <c r="CT49" s="120">
        <v>0.11795606657672342</v>
      </c>
      <c r="CU49" s="120">
        <v>0.11795606657672339</v>
      </c>
      <c r="CV49" s="120">
        <v>0.11754916356394646</v>
      </c>
      <c r="CW49" s="120">
        <v>0.11754916356394636</v>
      </c>
      <c r="CX49" s="120">
        <v>0.11714201037727465</v>
      </c>
      <c r="CY49" s="120">
        <v>0.11714201037727467</v>
      </c>
      <c r="CZ49" s="120">
        <v>0.11673460878721026</v>
      </c>
      <c r="DA49" s="120">
        <v>0.11673460878721023</v>
      </c>
      <c r="DB49" s="120">
        <v>0.11632696058699513</v>
      </c>
      <c r="DC49" s="120">
        <v>0.11632696058699517</v>
      </c>
      <c r="DD49" s="120">
        <v>0.11591906759284071</v>
      </c>
      <c r="DE49" s="120">
        <v>0.11591906759284068</v>
      </c>
      <c r="DF49" s="120">
        <v>0.11551093164416056</v>
      </c>
      <c r="DG49" s="120">
        <v>0.11551093164416039</v>
      </c>
      <c r="DH49" s="120">
        <v>0.11510255460380478</v>
      </c>
      <c r="DI49" s="120">
        <v>0.11510255460380479</v>
      </c>
      <c r="DJ49" s="120">
        <v>0.1146939383582971</v>
      </c>
      <c r="DK49" s="120">
        <v>0.11469393835829715</v>
      </c>
      <c r="DL49" s="120">
        <v>0.11428508481807398</v>
      </c>
      <c r="DM49" s="120">
        <v>0.11428508481807392</v>
      </c>
      <c r="DN49" s="120">
        <v>0.11387599591772511</v>
      </c>
      <c r="DO49" s="120">
        <v>0.11387599591772517</v>
      </c>
      <c r="DP49" s="120">
        <v>0.11346667361623834</v>
      </c>
      <c r="DQ49" s="120">
        <v>0.11346667361623841</v>
      </c>
      <c r="DR49" s="120">
        <v>0.11305711989724443</v>
      </c>
      <c r="DS49" s="120">
        <v>0.11305711989724435</v>
      </c>
      <c r="DT49" s="120">
        <v>0.11264733676926564</v>
      </c>
      <c r="DU49" s="120">
        <v>0.11264733676926569</v>
      </c>
      <c r="DV49" s="120">
        <v>0.11223732626596682</v>
      </c>
      <c r="DW49" s="120">
        <v>0.11223732626596677</v>
      </c>
      <c r="DX49" s="120">
        <v>0.11182709044640732</v>
      </c>
      <c r="DY49" s="120">
        <v>0.11182709044640737</v>
      </c>
      <c r="DZ49" s="120">
        <v>0.11141663139529727</v>
      </c>
      <c r="EA49" s="120">
        <v>0.11141663139529731</v>
      </c>
      <c r="EB49" s="120">
        <v>0.1110059512232546</v>
      </c>
      <c r="EC49" s="120">
        <v>0.1110059512232546</v>
      </c>
      <c r="ED49" s="120">
        <v>0.11059505206706551</v>
      </c>
      <c r="EE49" s="120">
        <v>0.1105950520670656</v>
      </c>
      <c r="EF49" s="120">
        <v>0.11018393608994675</v>
      </c>
      <c r="EG49" s="120">
        <v>0.11018393608994678</v>
      </c>
      <c r="EH49" s="120">
        <v>0.10977260548181075</v>
      </c>
      <c r="EI49" s="120">
        <v>0.10977260548181071</v>
      </c>
      <c r="EJ49" s="120">
        <v>0.10936106245953306</v>
      </c>
      <c r="EK49" s="120">
        <v>0.10936106245953316</v>
      </c>
      <c r="EL49" s="120">
        <v>0.10894930926722267</v>
      </c>
      <c r="EM49" s="120">
        <v>0.1089493092672226</v>
      </c>
      <c r="EN49" s="120">
        <v>0.10853734817649346</v>
      </c>
      <c r="EO49" s="120">
        <v>0.10853734817649346</v>
      </c>
      <c r="EP49" s="120">
        <v>0.10812518148674044</v>
      </c>
      <c r="EQ49" s="120">
        <v>0.1081251814867405</v>
      </c>
      <c r="ER49" s="120">
        <v>0.10771281152541648</v>
      </c>
      <c r="ES49" s="120">
        <v>0.10771281152541655</v>
      </c>
      <c r="ET49" s="120">
        <v>0.10730024064831278</v>
      </c>
      <c r="EU49" s="120">
        <v>0.10730024064831278</v>
      </c>
      <c r="EV49" s="120">
        <v>0.10688747123984116</v>
      </c>
      <c r="EW49" s="120">
        <v>0.1068874712398413</v>
      </c>
      <c r="EX49" s="120">
        <v>0.10647450571332023</v>
      </c>
      <c r="EY49" s="120">
        <v>0.10647450571332019</v>
      </c>
      <c r="EZ49" s="120">
        <v>0.10606134651126206</v>
      </c>
      <c r="FA49" s="120">
        <v>0.10606134651126206</v>
      </c>
      <c r="FB49" s="120">
        <v>0.105647996105664</v>
      </c>
      <c r="FC49" s="120">
        <v>0.10564799610566387</v>
      </c>
      <c r="FD49" s="120">
        <v>0.10523445699830107</v>
      </c>
      <c r="FE49" s="120">
        <v>0.105234456998301</v>
      </c>
      <c r="FF49" s="120">
        <v>0.10482073172102227</v>
      </c>
      <c r="FG49" s="120">
        <v>0.10482073172102235</v>
      </c>
      <c r="FH49" s="120">
        <v>0.1044068228360495</v>
      </c>
      <c r="FI49" s="120">
        <v>0.10440682283604942</v>
      </c>
      <c r="FJ49" s="120">
        <v>0.10399273293627789</v>
      </c>
      <c r="FK49" s="120">
        <v>0.10399273293627787</v>
      </c>
      <c r="FL49" s="120">
        <v>0.1035784646455811</v>
      </c>
      <c r="FM49" s="120">
        <v>0.10357846464558108</v>
      </c>
      <c r="FN49" s="120">
        <v>0.10316402061911768</v>
      </c>
      <c r="FO49" s="120">
        <v>0.10316402061911771</v>
      </c>
      <c r="FP49" s="120">
        <v>0.10274940354364029</v>
      </c>
      <c r="FQ49" s="120">
        <v>0.10274940354364034</v>
      </c>
      <c r="FR49" s="120">
        <v>0.10233461613780886</v>
      </c>
      <c r="FS49" s="120">
        <v>0.10233461613780888</v>
      </c>
      <c r="FT49" s="120">
        <v>0.10191966115250535</v>
      </c>
      <c r="FU49" s="120">
        <v>0.10191966115250543</v>
      </c>
      <c r="FV49" s="120">
        <v>0.1015045413711522</v>
      </c>
      <c r="FW49" s="120">
        <v>0.10150454137115218</v>
      </c>
      <c r="FX49" s="120">
        <v>0.10108925961003287</v>
      </c>
      <c r="FY49" s="120">
        <v>0.1010892596100328</v>
      </c>
      <c r="FZ49" s="120">
        <v>0.10067381871861585</v>
      </c>
      <c r="GA49" s="120">
        <v>0.10067381871861585</v>
      </c>
      <c r="GB49" s="120">
        <v>0.10025822157988182</v>
      </c>
      <c r="GC49" s="120">
        <v>0.10025822157988179</v>
      </c>
      <c r="GD49" s="120">
        <v>9.9842471110652406E-2</v>
      </c>
      <c r="GE49" s="120">
        <v>9.984247111065235E-2</v>
      </c>
      <c r="GF49" s="120">
        <v>9.9426570261923516E-2</v>
      </c>
      <c r="GG49" s="120">
        <v>9.942657026192353E-2</v>
      </c>
      <c r="GH49" s="120">
        <v>9.901052201920052E-2</v>
      </c>
      <c r="GI49" s="120">
        <v>9.9010522019200575E-2</v>
      </c>
      <c r="GJ49" s="120">
        <v>9.8594329402836564E-2</v>
      </c>
      <c r="GK49" s="120">
        <v>9.8594329402836578E-2</v>
      </c>
      <c r="GL49" s="120">
        <v>9.8177995468374232E-2</v>
      </c>
      <c r="GM49" s="120">
        <v>9.8177995468374302E-2</v>
      </c>
      <c r="GN49" s="120">
        <v>9.776152330689046E-2</v>
      </c>
      <c r="GO49" s="120">
        <v>9.7761523306890377E-2</v>
      </c>
      <c r="GP49" s="120">
        <v>9.7344916045342803E-2</v>
      </c>
      <c r="GQ49" s="120">
        <v>9.7344916045342858E-2</v>
      </c>
      <c r="GR49" s="120">
        <v>9.6928176846921274E-2</v>
      </c>
      <c r="GS49" s="120">
        <v>9.6928176846921232E-2</v>
      </c>
      <c r="GT49" s="120">
        <v>9.6511308911400875E-2</v>
      </c>
      <c r="GU49" s="120">
        <v>9.6511308911401014E-2</v>
      </c>
      <c r="GV49" s="120">
        <v>9.6094315475499459E-2</v>
      </c>
      <c r="GW49" s="120">
        <v>9.60943154754995E-2</v>
      </c>
      <c r="GX49" s="120">
        <v>9.5677199813235692E-2</v>
      </c>
      <c r="GY49" s="120">
        <v>9.567719981323565E-2</v>
      </c>
      <c r="GZ49" s="120">
        <v>9.525996523629357E-2</v>
      </c>
      <c r="HA49" s="120">
        <v>9.5259965236293723E-2</v>
      </c>
      <c r="HB49" s="120">
        <v>9.4842615094387683E-2</v>
      </c>
      <c r="HC49" s="120">
        <v>9.4842615094387767E-2</v>
      </c>
      <c r="HD49" s="120">
        <v>9.4425152775632418E-2</v>
      </c>
      <c r="HE49" s="120">
        <v>9.4425152775632307E-2</v>
      </c>
      <c r="HF49" s="120">
        <v>9.4007581706913534E-2</v>
      </c>
      <c r="HG49" s="120">
        <v>9.4007581706913423E-2</v>
      </c>
      <c r="HH49" s="120">
        <v>9.3589905354264799E-2</v>
      </c>
      <c r="HI49" s="120">
        <v>9.3589905354264896E-2</v>
      </c>
      <c r="HJ49" s="120">
        <v>9.3172127223245915E-2</v>
      </c>
      <c r="HK49" s="120">
        <v>9.3172127223245832E-2</v>
      </c>
      <c r="HL49" s="120">
        <v>9.2754250859323956E-2</v>
      </c>
      <c r="HM49" s="120">
        <v>9.2754250859323845E-2</v>
      </c>
      <c r="HN49" s="120">
        <v>9.2336279848259206E-2</v>
      </c>
      <c r="HO49" s="120">
        <v>9.2336279848259192E-2</v>
      </c>
      <c r="HP49" s="120">
        <v>9.1918217816492925E-2</v>
      </c>
      <c r="HQ49" s="120">
        <v>9.1918217816492995E-2</v>
      </c>
      <c r="HR49" s="120">
        <v>9.1500068431538864E-2</v>
      </c>
      <c r="HS49" s="120">
        <v>9.1500068431538767E-2</v>
      </c>
      <c r="HT49" s="120">
        <v>9.1081835402377728E-2</v>
      </c>
      <c r="HU49" s="120">
        <v>9.1081835402377812E-2</v>
      </c>
      <c r="HV49" s="120">
        <v>9.0663522479856082E-2</v>
      </c>
      <c r="HW49" s="120">
        <v>9.0663522479856165E-2</v>
      </c>
      <c r="HX49" s="120">
        <v>9.0245133457086568E-2</v>
      </c>
      <c r="HY49" s="120">
        <v>9.0245133457086596E-2</v>
      </c>
      <c r="HZ49" s="120">
        <v>8.9826672169853031E-2</v>
      </c>
      <c r="IA49" s="120">
        <v>8.9826672169853031E-2</v>
      </c>
      <c r="IB49" s="120">
        <v>8.9408142497018422E-2</v>
      </c>
      <c r="IC49" s="120">
        <v>8.9408142497018464E-2</v>
      </c>
      <c r="ID49" s="120">
        <v>8.8989548360935783E-2</v>
      </c>
      <c r="IE49" s="120">
        <v>8.8989548360935866E-2</v>
      </c>
      <c r="IF49" s="120">
        <v>8.8570893727862865E-2</v>
      </c>
      <c r="IG49" s="120">
        <v>8.8570893727862796E-2</v>
      </c>
      <c r="IH49" s="120">
        <v>8.8152182608379787E-2</v>
      </c>
      <c r="II49" s="120">
        <v>8.8152182608379898E-2</v>
      </c>
      <c r="IJ49" s="120">
        <v>8.773341905781068E-2</v>
      </c>
      <c r="IK49" s="120">
        <v>8.7733419057810777E-2</v>
      </c>
      <c r="IL49" s="120">
        <v>8.7314607176648074E-2</v>
      </c>
      <c r="IM49" s="120">
        <v>8.7314607176647949E-2</v>
      </c>
      <c r="IN49" s="120">
        <v>8.6895751110979899E-2</v>
      </c>
      <c r="IO49" s="120">
        <v>8.6895751110979927E-2</v>
      </c>
      <c r="IP49" s="120">
        <v>8.6476855052922519E-2</v>
      </c>
      <c r="IQ49" s="120">
        <v>8.6476855052922533E-2</v>
      </c>
      <c r="IR49" s="120">
        <v>8.6057923241053672E-2</v>
      </c>
      <c r="IS49" s="120">
        <v>8.6057923241053796E-2</v>
      </c>
      <c r="IT49" s="120">
        <v>8.5638959960851815E-2</v>
      </c>
      <c r="IU49" s="120">
        <v>8.5638959960851802E-2</v>
      </c>
      <c r="IV49" s="120">
        <v>8.5219969545136234E-2</v>
      </c>
      <c r="IW49" s="120">
        <v>8.5219969545136207E-2</v>
      </c>
      <c r="IX49" s="120">
        <v>8.4800956374513167E-2</v>
      </c>
      <c r="IY49" s="120">
        <v>8.4800956374513084E-2</v>
      </c>
      <c r="IZ49" s="120">
        <v>8.4381924877823117E-2</v>
      </c>
      <c r="JA49" s="120">
        <v>8.43819248778232E-2</v>
      </c>
      <c r="JB49" s="120">
        <v>8.3962879532593029E-2</v>
      </c>
      <c r="JC49" s="120">
        <v>8.3962879532593043E-2</v>
      </c>
      <c r="JD49" s="120">
        <v>8.3543824865490557E-2</v>
      </c>
      <c r="JE49" s="120">
        <v>8.3543824865490626E-2</v>
      </c>
      <c r="JF49" s="120">
        <v>8.3124765452783272E-2</v>
      </c>
      <c r="JG49" s="120">
        <v>8.3124765452783245E-2</v>
      </c>
      <c r="JH49" s="120">
        <v>8.2705705920799857E-2</v>
      </c>
      <c r="JI49" s="120">
        <v>8.2705705920799844E-2</v>
      </c>
      <c r="JJ49" s="120">
        <v>8.2286650946395562E-2</v>
      </c>
      <c r="JK49" s="120">
        <v>8.2286650946395673E-2</v>
      </c>
      <c r="JL49" s="120">
        <v>8.1867605257421094E-2</v>
      </c>
      <c r="JM49" s="120">
        <v>8.1867605257421094E-2</v>
      </c>
      <c r="JN49" s="120">
        <v>8.1448573633193952E-2</v>
      </c>
      <c r="JO49" s="120">
        <v>8.1448573633193994E-2</v>
      </c>
      <c r="JP49" s="120">
        <v>8.1029560904974277E-2</v>
      </c>
      <c r="JQ49" s="120">
        <v>8.1029560904974263E-2</v>
      </c>
      <c r="JR49" s="120">
        <v>8.061057195644368E-2</v>
      </c>
      <c r="JS49" s="120">
        <v>8.0610571956443625E-2</v>
      </c>
      <c r="JT49" s="120">
        <v>8.019161172418679E-2</v>
      </c>
      <c r="JU49" s="120">
        <v>8.0191611724186873E-2</v>
      </c>
      <c r="JV49" s="120">
        <v>7.9772685198177928E-2</v>
      </c>
      <c r="JW49" s="120">
        <v>7.9772685198177873E-2</v>
      </c>
      <c r="JX49" s="120">
        <v>7.9353797422268654E-2</v>
      </c>
      <c r="JY49" s="120">
        <v>7.9353797422268613E-2</v>
      </c>
      <c r="JZ49" s="120">
        <v>7.8934953494680882E-2</v>
      </c>
      <c r="KA49" s="120">
        <v>7.8934953494680743E-2</v>
      </c>
      <c r="KB49" s="120">
        <v>7.8516158568502414E-2</v>
      </c>
      <c r="KC49" s="120">
        <v>7.8516158568502428E-2</v>
      </c>
      <c r="KD49" s="120">
        <v>7.8097417852185769E-2</v>
      </c>
      <c r="KE49" s="120">
        <v>7.8097417852185755E-2</v>
      </c>
      <c r="KF49" s="120">
        <v>7.7678736610049828E-2</v>
      </c>
      <c r="KG49" s="120">
        <v>7.7678736610049856E-2</v>
      </c>
      <c r="KH49" s="120">
        <v>7.7260120162786633E-2</v>
      </c>
      <c r="KI49" s="120">
        <v>7.7260120162786577E-2</v>
      </c>
      <c r="KJ49" s="120">
        <v>7.6841573887968889E-2</v>
      </c>
      <c r="KK49" s="120">
        <v>7.6841573887968875E-2</v>
      </c>
      <c r="KL49" s="120">
        <v>7.6423103220563116E-2</v>
      </c>
      <c r="KM49" s="120">
        <v>7.6423103220563268E-2</v>
      </c>
      <c r="KN49" s="120">
        <v>7.60047136534443E-2</v>
      </c>
      <c r="KO49" s="120">
        <v>7.6004713653444425E-2</v>
      </c>
      <c r="KP49" s="120">
        <v>7.5586410737914916E-2</v>
      </c>
      <c r="KQ49" s="120">
        <v>7.558641073791493E-2</v>
      </c>
      <c r="KR49" s="120">
        <v>7.5168200084226061E-2</v>
      </c>
      <c r="KS49" s="120">
        <v>7.5168200084226131E-2</v>
      </c>
      <c r="KT49" s="120">
        <v>7.4750087362103174E-2</v>
      </c>
      <c r="KU49" s="120">
        <v>7.475008736210316E-2</v>
      </c>
      <c r="KV49" s="120">
        <v>7.4332078301273502E-2</v>
      </c>
      <c r="KW49" s="120">
        <v>7.4332078301273571E-2</v>
      </c>
      <c r="KX49" s="120">
        <v>7.3914178691997873E-2</v>
      </c>
      <c r="KY49" s="120">
        <v>7.3914178691997831E-2</v>
      </c>
      <c r="KZ49" s="120">
        <v>7.3496394385604097E-2</v>
      </c>
      <c r="LA49" s="120">
        <v>7.3496394385603972E-2</v>
      </c>
      <c r="LB49" s="120">
        <v>7.3078731295025096E-2</v>
      </c>
      <c r="LC49" s="120">
        <v>7.3078731295024901E-2</v>
      </c>
      <c r="LD49" s="120">
        <v>7.2661195395338982E-2</v>
      </c>
      <c r="LE49" s="120">
        <v>7.2661195395338982E-2</v>
      </c>
      <c r="LF49" s="120">
        <v>7.2243792724312667E-2</v>
      </c>
      <c r="LG49" s="120">
        <v>7.2243792724312528E-2</v>
      </c>
      <c r="LH49" s="120">
        <v>7.1826529382947063E-2</v>
      </c>
      <c r="LI49" s="120">
        <v>7.1826529382947077E-2</v>
      </c>
      <c r="LJ49" s="120">
        <v>7.1409411536027798E-2</v>
      </c>
      <c r="LK49" s="120">
        <v>7.1409411536027811E-2</v>
      </c>
      <c r="LL49" s="120">
        <v>7.0992445412675964E-2</v>
      </c>
      <c r="LM49" s="120">
        <v>7.0992445412675922E-2</v>
      </c>
      <c r="LN49" s="120">
        <v>7.0575637306903194E-2</v>
      </c>
      <c r="LO49" s="120">
        <v>7.0575637306903194E-2</v>
      </c>
      <c r="LP49" s="120">
        <v>7.0158993578169682E-2</v>
      </c>
      <c r="LQ49" s="120">
        <v>7.0158993578169654E-2</v>
      </c>
      <c r="LR49" s="120">
        <v>6.9742520651943946E-2</v>
      </c>
      <c r="LS49" s="120">
        <v>6.9742520651943946E-2</v>
      </c>
      <c r="LT49" s="120">
        <v>6.93262250202656E-2</v>
      </c>
      <c r="LU49" s="120">
        <v>6.9326225020265503E-2</v>
      </c>
      <c r="LV49" s="120">
        <v>6.8910113242311444E-2</v>
      </c>
      <c r="LW49" s="120">
        <v>6.8910113242311416E-2</v>
      </c>
      <c r="LX49" s="120">
        <v>6.8494191944962743E-2</v>
      </c>
      <c r="LY49" s="120">
        <v>6.8494191944962673E-2</v>
      </c>
      <c r="LZ49" s="120">
        <v>6.8078467823375913E-2</v>
      </c>
      <c r="MA49" s="120">
        <v>6.8078467823375927E-2</v>
      </c>
      <c r="MB49" s="120">
        <v>6.7662947641555407E-2</v>
      </c>
      <c r="MC49" s="120">
        <v>6.7662947641555435E-2</v>
      </c>
      <c r="MD49" s="120">
        <v>6.7247638232928605E-2</v>
      </c>
      <c r="ME49" s="120">
        <v>6.7247638232928578E-2</v>
      </c>
      <c r="MF49" s="120">
        <v>6.6832546500923629E-2</v>
      </c>
      <c r="MG49" s="120">
        <v>6.6832546500923531E-2</v>
      </c>
      <c r="MH49" s="120">
        <v>6.641767941954789E-2</v>
      </c>
      <c r="MI49" s="120">
        <v>6.6417679419547987E-2</v>
      </c>
      <c r="MJ49" s="120">
        <v>6.6003044033970781E-2</v>
      </c>
      <c r="MK49" s="120">
        <v>6.6003044033970892E-2</v>
      </c>
      <c r="ML49" s="120">
        <v>6.5588647461106556E-2</v>
      </c>
      <c r="MM49" s="120">
        <v>6.5588647461106653E-2</v>
      </c>
      <c r="MN49" s="120">
        <v>6.5174496890199898E-2</v>
      </c>
      <c r="MO49" s="120">
        <v>6.5174496890199871E-2</v>
      </c>
      <c r="MP49" s="120">
        <v>6.4760599583413153E-2</v>
      </c>
      <c r="MQ49" s="120">
        <v>6.4760599583413153E-2</v>
      </c>
      <c r="MR49" s="120">
        <v>6.4346962876415531E-2</v>
      </c>
      <c r="MS49" s="120">
        <v>6.4346962876415614E-2</v>
      </c>
      <c r="MT49" s="120">
        <v>6.3933594178973513E-2</v>
      </c>
      <c r="MU49" s="120">
        <v>6.3933594178973471E-2</v>
      </c>
      <c r="MV49" s="120">
        <v>6.3520500975542515E-2</v>
      </c>
      <c r="MW49" s="120">
        <v>6.352050097554246E-2</v>
      </c>
      <c r="MX49" s="120">
        <v>6.3107690825861193E-2</v>
      </c>
      <c r="MY49" s="120">
        <v>6.3107690825861151E-2</v>
      </c>
      <c r="MZ49" s="120">
        <v>6.2695171365545269E-2</v>
      </c>
      <c r="NA49" s="120">
        <v>6.2695171365545102E-2</v>
      </c>
      <c r="NB49" s="120">
        <v>6.2282950306683828E-2</v>
      </c>
      <c r="NC49" s="120">
        <v>6.2282950306683779E-2</v>
      </c>
      <c r="ND49" s="120">
        <v>6.187103543843632E-2</v>
      </c>
      <c r="NE49" s="120">
        <v>6.1871035438436271E-2</v>
      </c>
      <c r="NF49" s="120">
        <v>6.1459434627629816E-2</v>
      </c>
      <c r="NG49" s="120">
        <v>6.1459434627629761E-2</v>
      </c>
      <c r="NH49" s="120">
        <v>6.104815581935788E-2</v>
      </c>
      <c r="NI49" s="120">
        <v>6.1048155819357873E-2</v>
      </c>
      <c r="NJ49" s="120">
        <v>6.0637207037579681E-2</v>
      </c>
      <c r="NK49" s="120">
        <v>6.0637207037579653E-2</v>
      </c>
      <c r="NL49" s="120">
        <v>6.0226596385719249E-2</v>
      </c>
      <c r="NM49" s="120">
        <v>6.0226596385719255E-2</v>
      </c>
      <c r="NN49" s="120">
        <v>5.9816332047265726E-2</v>
      </c>
      <c r="NO49" s="120">
        <v>5.9816332047265754E-2</v>
      </c>
      <c r="NP49" s="120">
        <v>5.9406422286373162E-2</v>
      </c>
      <c r="NQ49" s="120">
        <v>5.9406422286373231E-2</v>
      </c>
      <c r="NR49" s="120">
        <v>5.8996875448460814E-2</v>
      </c>
      <c r="NS49" s="120">
        <v>5.89968754484608E-2</v>
      </c>
      <c r="NT49" s="120">
        <v>5.8587699960812173E-2</v>
      </c>
      <c r="NU49" s="120">
        <v>5.8587699960812194E-2</v>
      </c>
      <c r="NV49" s="120">
        <v>5.8178904333175518E-2</v>
      </c>
      <c r="NW49" s="120">
        <v>5.8178904333175491E-2</v>
      </c>
      <c r="NX49" s="120">
        <v>5.7770497158361973E-2</v>
      </c>
      <c r="NY49" s="120">
        <v>5.7770497158361932E-2</v>
      </c>
      <c r="NZ49" s="120">
        <v>5.7362487112843939E-2</v>
      </c>
      <c r="OA49" s="120">
        <v>5.7362487112843918E-2</v>
      </c>
      <c r="OB49" s="120">
        <v>5.6954882957352376E-2</v>
      </c>
      <c r="OC49" s="120">
        <v>5.695488295735239E-2</v>
      </c>
      <c r="OD49" s="120">
        <v>5.6547693537472882E-2</v>
      </c>
      <c r="OE49" s="120">
        <v>5.6547693537472903E-2</v>
      </c>
      <c r="OF49" s="120">
        <v>5.6140927784239909E-2</v>
      </c>
      <c r="OG49" s="120">
        <v>5.6140927784239875E-2</v>
      </c>
      <c r="OH49" s="120">
        <v>5.5734594714730384E-2</v>
      </c>
      <c r="OI49" s="120">
        <v>5.5734594714730398E-2</v>
      </c>
      <c r="OJ49" s="120">
        <v>5.5328703432654912E-2</v>
      </c>
      <c r="OK49" s="120">
        <v>5.5328703432654995E-2</v>
      </c>
      <c r="OL49" s="120">
        <v>5.4923263128946777E-2</v>
      </c>
      <c r="OM49" s="120">
        <v>5.4923263128946763E-2</v>
      </c>
      <c r="ON49" s="120">
        <v>5.451828308234892E-2</v>
      </c>
      <c r="OO49" s="120">
        <v>5.4518283082348899E-2</v>
      </c>
      <c r="OP49" s="120">
        <v>5.4113772659998297E-2</v>
      </c>
      <c r="OQ49" s="120">
        <v>5.4113772659998345E-2</v>
      </c>
      <c r="OR49" s="120">
        <v>5.3709741318007598E-2</v>
      </c>
      <c r="OS49" s="120">
        <v>5.3709741318007674E-2</v>
      </c>
      <c r="OT49" s="120">
        <v>5.3306198602043546E-2</v>
      </c>
      <c r="OU49" s="120">
        <v>5.3306198602043497E-2</v>
      </c>
      <c r="OV49" s="120">
        <v>5.2903154147901747E-2</v>
      </c>
      <c r="OW49" s="120">
        <v>5.2903154147901761E-2</v>
      </c>
      <c r="OX49" s="120">
        <v>5.2500617682078518E-2</v>
      </c>
      <c r="OY49" s="120">
        <v>5.2500617682078483E-2</v>
      </c>
      <c r="OZ49" s="120">
        <v>5.2098599022337842E-2</v>
      </c>
      <c r="PA49" s="120">
        <v>5.2098599022337891E-2</v>
      </c>
      <c r="PB49" s="120">
        <v>5.1697108078274726E-2</v>
      </c>
      <c r="PC49" s="120">
        <v>5.1697108078274739E-2</v>
      </c>
      <c r="PD49" s="120">
        <v>5.1296154851873901E-2</v>
      </c>
      <c r="PE49" s="120">
        <v>5.1296154851873874E-2</v>
      </c>
      <c r="PF49" s="120">
        <v>5.089574943806284E-2</v>
      </c>
      <c r="PG49" s="120">
        <v>5.0895749438062812E-2</v>
      </c>
      <c r="PH49" s="120">
        <v>5.0495902025260497E-2</v>
      </c>
      <c r="PI49" s="120">
        <v>5.0495902025260483E-2</v>
      </c>
      <c r="PJ49" s="120">
        <v>5.0096622895919665E-2</v>
      </c>
      <c r="PK49" s="120">
        <v>5.0096622895919693E-2</v>
      </c>
      <c r="PL49" s="120">
        <v>4.9697922427063682E-2</v>
      </c>
      <c r="PM49" s="120">
        <v>4.9697922427063695E-2</v>
      </c>
      <c r="PN49" s="120">
        <v>4.9299811090816367E-2</v>
      </c>
      <c r="PO49" s="120">
        <v>4.9299811090816444E-2</v>
      </c>
      <c r="PP49" s="120">
        <v>4.8902299454925899E-2</v>
      </c>
      <c r="PQ49" s="120">
        <v>4.8902299454925871E-2</v>
      </c>
      <c r="PR49" s="120">
        <v>4.8505398183280299E-2</v>
      </c>
      <c r="PS49" s="120">
        <v>4.8505398183280257E-2</v>
      </c>
      <c r="PT49" s="120">
        <v>4.8109118036416404E-2</v>
      </c>
      <c r="PU49" s="120">
        <v>4.810911803641639E-2</v>
      </c>
      <c r="PV49" s="120">
        <v>4.7713469872020423E-2</v>
      </c>
      <c r="PW49" s="120">
        <v>4.7713469872020367E-2</v>
      </c>
      <c r="PX49" s="120">
        <v>4.7318464645419368E-2</v>
      </c>
      <c r="PY49" s="120">
        <v>4.7318464645419341E-2</v>
      </c>
      <c r="PZ49" s="120">
        <v>4.6924113410064701E-2</v>
      </c>
      <c r="QA49" s="120">
        <v>4.6924113410064659E-2</v>
      </c>
      <c r="QB49" s="120">
        <v>4.6530427318005121E-2</v>
      </c>
      <c r="QC49" s="120">
        <v>4.6530427318005121E-2</v>
      </c>
      <c r="QD49" s="120">
        <v>4.6137417620350868E-2</v>
      </c>
      <c r="QE49" s="120">
        <v>4.6137417620350799E-2</v>
      </c>
      <c r="QF49" s="120">
        <v>4.5745095667726068E-2</v>
      </c>
      <c r="QG49" s="120">
        <v>4.5745095667726041E-2</v>
      </c>
      <c r="QH49" s="120">
        <v>4.5353472910711463E-2</v>
      </c>
      <c r="QI49" s="120">
        <v>4.535347291071147E-2</v>
      </c>
      <c r="QJ49" s="120">
        <v>4.4962560900274659E-2</v>
      </c>
      <c r="QK49" s="120">
        <v>4.4962560900274742E-2</v>
      </c>
      <c r="QL49" s="120">
        <v>4.4572371288188722E-2</v>
      </c>
      <c r="QM49" s="120">
        <v>4.4572371288188715E-2</v>
      </c>
      <c r="QN49" s="120">
        <v>4.4182915827437858E-2</v>
      </c>
      <c r="QO49" s="120">
        <v>4.4182915827437885E-2</v>
      </c>
      <c r="QP49" s="120">
        <v>4.3794206372610285E-2</v>
      </c>
      <c r="QQ49" s="120">
        <v>4.3794206372610264E-2</v>
      </c>
      <c r="QR49" s="120">
        <v>4.3406254880276419E-2</v>
      </c>
      <c r="QS49" s="120">
        <v>4.3406254880276406E-2</v>
      </c>
      <c r="QT49" s="120">
        <v>4.3019073409353695E-2</v>
      </c>
      <c r="QU49" s="120">
        <v>4.301907340935375E-2</v>
      </c>
      <c r="QV49" s="120">
        <v>4.2632674121455001E-2</v>
      </c>
      <c r="QW49" s="120">
        <v>4.263267412145498E-2</v>
      </c>
      <c r="QX49" s="120">
        <v>4.2247069281222009E-2</v>
      </c>
      <c r="QY49" s="120">
        <v>4.2247069281222058E-2</v>
      </c>
      <c r="QZ49" s="120">
        <v>4.1862271256642207E-2</v>
      </c>
      <c r="RA49" s="120">
        <v>4.1862271256642269E-2</v>
      </c>
      <c r="RB49" s="120">
        <v>4.1478292519347877E-2</v>
      </c>
      <c r="RC49" s="120">
        <v>4.1478292519347863E-2</v>
      </c>
      <c r="RD49" s="120">
        <v>4.1095145644897593E-2</v>
      </c>
      <c r="RE49" s="120">
        <v>4.1095145644897538E-2</v>
      </c>
      <c r="RF49" s="120">
        <v>4.0712843313038975E-2</v>
      </c>
      <c r="RG49" s="120">
        <v>4.071284331303901E-2</v>
      </c>
      <c r="RH49" s="120">
        <v>4.0331398307952245E-2</v>
      </c>
      <c r="RI49" s="120">
        <v>4.0331398307952314E-2</v>
      </c>
      <c r="RJ49" s="120">
        <v>3.9950823518472546E-2</v>
      </c>
      <c r="RK49" s="120">
        <v>3.9950823518472511E-2</v>
      </c>
      <c r="RL49" s="120">
        <v>3.957113193829187E-2</v>
      </c>
      <c r="RM49" s="120">
        <v>3.9571131938291926E-2</v>
      </c>
      <c r="RN49" s="120">
        <v>3.9192336666139152E-2</v>
      </c>
      <c r="RO49" s="120">
        <v>3.9192336666139242E-2</v>
      </c>
      <c r="RP49" s="120">
        <v>3.8814450905936625E-2</v>
      </c>
      <c r="RQ49" s="120">
        <v>3.8814450905936625E-2</v>
      </c>
      <c r="RR49" s="120">
        <v>3.8437487966933345E-2</v>
      </c>
      <c r="RS49" s="120">
        <v>3.8437487966933359E-2</v>
      </c>
      <c r="RT49" s="120">
        <v>3.8061461263813032E-2</v>
      </c>
      <c r="RU49" s="120">
        <v>3.8061461263813059E-2</v>
      </c>
      <c r="RV49" s="120">
        <v>3.7686384316777663E-2</v>
      </c>
      <c r="RW49" s="120">
        <v>3.7686384316777677E-2</v>
      </c>
      <c r="RX49" s="120">
        <v>3.731227075160258E-2</v>
      </c>
      <c r="RY49" s="120">
        <v>3.7312270751602601E-2</v>
      </c>
      <c r="RZ49" s="120">
        <v>3.6939134299665582E-2</v>
      </c>
      <c r="SA49" s="120">
        <v>3.6939134299665576E-2</v>
      </c>
      <c r="SB49" s="120">
        <v>3.656698879794653E-2</v>
      </c>
      <c r="SC49" s="120">
        <v>3.6566988797946551E-2</v>
      </c>
      <c r="SD49" s="120">
        <v>3.6195848188997001E-2</v>
      </c>
      <c r="SE49" s="120">
        <v>3.619584818899705E-2</v>
      </c>
      <c r="SF49" s="120">
        <v>3.5825726520879654E-2</v>
      </c>
      <c r="SG49" s="120">
        <v>3.5825726520879654E-2</v>
      </c>
      <c r="SH49" s="120">
        <v>3.5456637947075237E-2</v>
      </c>
      <c r="SI49" s="120">
        <v>3.5456637947075202E-2</v>
      </c>
      <c r="SJ49" s="120">
        <v>3.50885967263561E-2</v>
      </c>
      <c r="SK49" s="120">
        <v>3.5088596726356121E-2</v>
      </c>
      <c r="SL49" s="120">
        <v>3.4721617222626566E-2</v>
      </c>
      <c r="SM49" s="120">
        <v>3.4721617222626552E-2</v>
      </c>
      <c r="SN49" s="120">
        <v>3.4355713904725832E-2</v>
      </c>
      <c r="SO49" s="120">
        <v>3.4355713904725735E-2</v>
      </c>
      <c r="SP49" s="120">
        <v>3.3990901346195382E-2</v>
      </c>
      <c r="SQ49" s="120">
        <v>3.3990901346195375E-2</v>
      </c>
      <c r="SR49" s="120">
        <v>3.3627194225008199E-2</v>
      </c>
      <c r="SS49" s="120">
        <v>3.3627194225008275E-2</v>
      </c>
      <c r="ST49" s="120">
        <v>3.3264607323257624E-2</v>
      </c>
      <c r="SU49" s="120">
        <v>3.3264607323257596E-2</v>
      </c>
      <c r="SV49" s="120">
        <v>3.2903155526805665E-2</v>
      </c>
      <c r="SW49" s="120">
        <v>3.2903155526805679E-2</v>
      </c>
      <c r="SX49" s="120">
        <v>3.2542853824889653E-2</v>
      </c>
      <c r="SY49" s="120">
        <v>3.2542853824889709E-2</v>
      </c>
      <c r="SZ49" s="120">
        <v>3.2183717309684355E-2</v>
      </c>
      <c r="TA49" s="120">
        <v>3.2183717309684355E-2</v>
      </c>
      <c r="TB49" s="120">
        <v>3.1825761175818812E-2</v>
      </c>
      <c r="TC49" s="120">
        <v>3.1825761175818791E-2</v>
      </c>
      <c r="TD49" s="120">
        <v>3.14690007198472E-2</v>
      </c>
      <c r="TE49" s="120">
        <v>3.1469000719847179E-2</v>
      </c>
      <c r="TF49" s="120">
        <v>3.111345133967048E-2</v>
      </c>
      <c r="TG49" s="120">
        <v>3.111345133967048E-2</v>
      </c>
      <c r="TH49" s="120">
        <v>3.0759128533908643E-2</v>
      </c>
      <c r="TI49" s="120">
        <v>3.0759128533908629E-2</v>
      </c>
      <c r="TJ49" s="120">
        <v>3.0406047901220916E-2</v>
      </c>
      <c r="TK49" s="120">
        <v>3.0406047901220916E-2</v>
      </c>
      <c r="TL49" s="120">
        <v>3.0054225139573128E-2</v>
      </c>
      <c r="TM49" s="120">
        <v>3.0054225139573138E-2</v>
      </c>
      <c r="TN49" s="120">
        <v>2.970367604544966E-2</v>
      </c>
      <c r="TO49" s="120">
        <v>2.970367604544966E-2</v>
      </c>
      <c r="TP49" s="120">
        <v>2.9354416513008567E-2</v>
      </c>
      <c r="TQ49" s="120">
        <v>2.935441651300856E-2</v>
      </c>
      <c r="TR49" s="120">
        <v>2.9006462533178221E-2</v>
      </c>
      <c r="TS49" s="120">
        <v>2.900646253317821E-2</v>
      </c>
      <c r="TT49" s="120">
        <v>2.865983019269323E-2</v>
      </c>
      <c r="TU49" s="120">
        <v>2.865983019269322E-2</v>
      </c>
      <c r="TV49" s="120">
        <v>2.8314535673067985E-2</v>
      </c>
      <c r="TW49" s="120">
        <v>2.8314535673067971E-2</v>
      </c>
      <c r="TX49" s="120">
        <v>2.7970595249505598E-2</v>
      </c>
      <c r="TY49" s="120">
        <v>2.7970595249505594E-2</v>
      </c>
      <c r="TZ49" s="120">
        <v>2.7628025289740368E-2</v>
      </c>
      <c r="UA49" s="120">
        <v>2.7628025289740343E-2</v>
      </c>
      <c r="UB49" s="120">
        <v>2.7286842252811715E-2</v>
      </c>
      <c r="UC49" s="120">
        <v>2.7286842252811715E-2</v>
      </c>
      <c r="UD49" s="120">
        <v>2.694706268776758E-2</v>
      </c>
      <c r="UE49" s="120">
        <v>2.6947062687767587E-2</v>
      </c>
      <c r="UF49" s="120">
        <v>2.660870323229441E-2</v>
      </c>
      <c r="UG49" s="120">
        <v>2.660870323229441E-2</v>
      </c>
      <c r="UH49" s="120">
        <v>2.6271780611272673E-2</v>
      </c>
      <c r="UI49" s="120">
        <v>2.6271780611272694E-2</v>
      </c>
      <c r="UJ49" s="120">
        <v>2.5936311635254606E-2</v>
      </c>
      <c r="UK49" s="120">
        <v>2.5936311635254571E-2</v>
      </c>
      <c r="UL49" s="120">
        <v>2.5602313198861915E-2</v>
      </c>
      <c r="UM49" s="120">
        <v>2.5602313198861897E-2</v>
      </c>
      <c r="UN49" s="120">
        <v>2.5269802279102214E-2</v>
      </c>
      <c r="UO49" s="120">
        <v>2.5269802279102197E-2</v>
      </c>
      <c r="UP49" s="120">
        <v>2.4938795933599833E-2</v>
      </c>
      <c r="UQ49" s="120">
        <v>2.4938795933599857E-2</v>
      </c>
      <c r="UR49" s="120">
        <v>2.460931129874027E-2</v>
      </c>
      <c r="US49" s="120">
        <v>2.4609311298740263E-2</v>
      </c>
      <c r="UT49" s="120">
        <v>2.4281365587724438E-2</v>
      </c>
      <c r="UU49" s="120">
        <v>2.4281365587724434E-2</v>
      </c>
      <c r="UV49" s="120">
        <v>2.3954976088530991E-2</v>
      </c>
      <c r="UW49" s="120">
        <v>2.3954976088531019E-2</v>
      </c>
      <c r="UX49" s="120">
        <v>2.3630160161783528E-2</v>
      </c>
      <c r="UY49" s="120">
        <v>2.3630160161783511E-2</v>
      </c>
      <c r="UZ49" s="120">
        <v>2.3306935238519733E-2</v>
      </c>
      <c r="VA49" s="120">
        <v>2.3306935238519733E-2</v>
      </c>
      <c r="VB49" s="120">
        <v>2.2985318817860638E-2</v>
      </c>
      <c r="VC49" s="120">
        <v>2.2985318817860634E-2</v>
      </c>
      <c r="VD49" s="120">
        <v>2.2665328464575831E-2</v>
      </c>
      <c r="VE49" s="120">
        <v>2.2665328464575807E-2</v>
      </c>
      <c r="VF49" s="120">
        <v>2.2346981806542678E-2</v>
      </c>
      <c r="VG49" s="120">
        <v>2.2346981806542671E-2</v>
      </c>
      <c r="VH49" s="120">
        <v>2.2030296532096174E-2</v>
      </c>
      <c r="VI49" s="120">
        <v>2.2030296532096174E-2</v>
      </c>
      <c r="VJ49" s="120">
        <v>2.1715290387266356E-2</v>
      </c>
      <c r="VK49" s="120">
        <v>2.1715290387266346E-2</v>
      </c>
      <c r="VL49" s="120">
        <v>2.1401981172900271E-2</v>
      </c>
      <c r="VM49" s="120">
        <v>2.1401981172900281E-2</v>
      </c>
      <c r="VN49" s="120">
        <v>2.1090386741665475E-2</v>
      </c>
      <c r="VO49" s="120">
        <v>2.1090386741665464E-2</v>
      </c>
      <c r="VP49" s="120">
        <v>2.0780524994931285E-2</v>
      </c>
      <c r="VQ49" s="120">
        <v>2.0780524994931257E-2</v>
      </c>
      <c r="VR49" s="120">
        <v>2.047241387952526E-2</v>
      </c>
      <c r="VS49" s="120">
        <v>2.0472413879525263E-2</v>
      </c>
      <c r="VT49" s="120">
        <v>2.0166071384360953E-2</v>
      </c>
      <c r="VU49" s="120">
        <v>2.0166071384360971E-2</v>
      </c>
      <c r="VV49" s="120">
        <v>1.9861515536933719E-2</v>
      </c>
      <c r="VW49" s="120">
        <v>1.9861515536933706E-2</v>
      </c>
      <c r="VX49" s="120">
        <v>1.9558764399681156E-2</v>
      </c>
      <c r="VY49" s="120">
        <v>1.9558764399681145E-2</v>
      </c>
      <c r="VZ49" s="120">
        <v>1.9257836066204806E-2</v>
      </c>
      <c r="WA49" s="120">
        <v>1.9257836066204743E-2</v>
      </c>
      <c r="WB49" s="120">
        <v>1.8958748657348756E-2</v>
      </c>
      <c r="WC49" s="120">
        <v>1.895874865734876E-2</v>
      </c>
      <c r="WD49" s="120">
        <v>1.8661520317132897E-2</v>
      </c>
      <c r="WE49" s="120">
        <v>1.866152031713289E-2</v>
      </c>
      <c r="WF49" s="120">
        <v>1.8366169208535375E-2</v>
      </c>
      <c r="WG49" s="120">
        <v>1.8366169208535361E-2</v>
      </c>
      <c r="WH49" s="120">
        <v>1.8072713509121915E-2</v>
      </c>
      <c r="WI49" s="120">
        <v>1.8072713509121926E-2</v>
      </c>
      <c r="WJ49" s="120">
        <v>1.7781171406517707E-2</v>
      </c>
      <c r="WK49" s="120">
        <v>1.7781171406517731E-2</v>
      </c>
      <c r="WL49" s="120">
        <v>1.7491561093717512E-2</v>
      </c>
      <c r="WM49" s="120">
        <v>1.7491561093717547E-2</v>
      </c>
      <c r="WN49" s="120">
        <v>1.7203900764230885E-2</v>
      </c>
      <c r="WO49" s="120">
        <v>1.7203900764230857E-2</v>
      </c>
      <c r="WP49" s="120">
        <v>1.6918208607057665E-2</v>
      </c>
      <c r="WQ49" s="120">
        <v>1.6918208607057648E-2</v>
      </c>
      <c r="WR49" s="120">
        <v>1.6634502801490789E-2</v>
      </c>
      <c r="WS49" s="120">
        <v>1.6634502801490779E-2</v>
      </c>
      <c r="WT49" s="120">
        <v>1.6352801511741125E-2</v>
      </c>
      <c r="WU49" s="120">
        <v>1.6352801511741091E-2</v>
      </c>
      <c r="WV49" s="120">
        <v>1.6073122881381092E-2</v>
      </c>
      <c r="WW49" s="120">
        <v>1.6073122881381113E-2</v>
      </c>
      <c r="WX49" s="120">
        <v>1.579548502760279E-2</v>
      </c>
      <c r="WY49" s="120">
        <v>1.57954850276028E-2</v>
      </c>
      <c r="WZ49" s="120">
        <v>1.5519906035285923E-2</v>
      </c>
      <c r="XA49" s="120">
        <v>1.5519906035285932E-2</v>
      </c>
      <c r="XB49" s="120">
        <v>1.5246403950871928E-2</v>
      </c>
      <c r="XC49" s="120">
        <v>1.5246403950871937E-2</v>
      </c>
      <c r="XD49" s="120">
        <v>1.4974996776039843E-2</v>
      </c>
      <c r="XE49" s="120">
        <v>1.497499677603983E-2</v>
      </c>
      <c r="XF49" s="120">
        <v>1.4705702461179374E-2</v>
      </c>
      <c r="XG49" s="120">
        <v>1.4705702461179387E-2</v>
      </c>
      <c r="XH49" s="120">
        <v>1.443853889865742E-2</v>
      </c>
      <c r="XI49" s="120">
        <v>1.4438538898657429E-2</v>
      </c>
      <c r="XJ49" s="120">
        <v>1.4173523915873041E-2</v>
      </c>
      <c r="XK49" s="120">
        <v>1.4173523915873039E-2</v>
      </c>
      <c r="XL49" s="120">
        <v>1.3910675268097326E-2</v>
      </c>
      <c r="XM49" s="120">
        <v>1.3910675268097328E-2</v>
      </c>
      <c r="XN49" s="120">
        <v>1.3650010631093196E-2</v>
      </c>
      <c r="XO49" s="120">
        <v>1.3650010631093206E-2</v>
      </c>
      <c r="XP49" s="120">
        <v>1.3391547593511218E-2</v>
      </c>
      <c r="XQ49" s="120">
        <v>1.3391547593511247E-2</v>
      </c>
      <c r="XR49" s="120">
        <v>1.313530364905708E-2</v>
      </c>
      <c r="XS49" s="120">
        <v>1.3135303649057075E-2</v>
      </c>
      <c r="XT49" s="120">
        <v>1.2881296188426105E-2</v>
      </c>
      <c r="XU49" s="120">
        <v>1.2881296188426102E-2</v>
      </c>
      <c r="XV49" s="120">
        <v>1.2629542491001318E-2</v>
      </c>
      <c r="XW49" s="120">
        <v>1.2629542491001317E-2</v>
      </c>
      <c r="XX49" s="120">
        <v>1.2380059716309851E-2</v>
      </c>
      <c r="XY49" s="120">
        <v>1.2380059716309854E-2</v>
      </c>
      <c r="XZ49" s="120">
        <v>1.2132864895234498E-2</v>
      </c>
      <c r="YA49" s="120">
        <v>1.2132864895234491E-2</v>
      </c>
      <c r="YB49" s="120">
        <v>1.1887974920975562E-2</v>
      </c>
      <c r="YC49" s="120">
        <v>1.1887974920975566E-2</v>
      </c>
      <c r="YD49" s="120">
        <v>1.1645406539759427E-2</v>
      </c>
      <c r="YE49" s="120">
        <v>1.1645406539759429E-2</v>
      </c>
      <c r="YF49" s="120">
        <v>1.1405176341289678E-2</v>
      </c>
      <c r="YG49" s="120">
        <v>1.1405176341289694E-2</v>
      </c>
      <c r="YH49" s="120">
        <v>1.1167300748937049E-2</v>
      </c>
      <c r="YI49" s="120">
        <v>1.1167300748937056E-2</v>
      </c>
      <c r="YJ49" s="120">
        <v>1.0931796009664291E-2</v>
      </c>
      <c r="YK49" s="120">
        <v>1.0931796009664282E-2</v>
      </c>
      <c r="YL49" s="120">
        <v>1.0698678183682416E-2</v>
      </c>
      <c r="YM49" s="120">
        <v>1.069867818368242E-2</v>
      </c>
      <c r="YN49" s="120">
        <v>1.0467963133835054E-2</v>
      </c>
      <c r="YO49" s="120">
        <v>1.0467963133835041E-2</v>
      </c>
      <c r="YP49" s="120">
        <v>1.0239666514706989E-2</v>
      </c>
      <c r="YQ49" s="120">
        <v>1.0239666514706983E-2</v>
      </c>
      <c r="YR49" s="120">
        <v>1.0013803761454465E-2</v>
      </c>
      <c r="YS49" s="120">
        <v>1.0013803761454455E-2</v>
      </c>
      <c r="YT49" s="120">
        <v>9.7903900783536963E-3</v>
      </c>
      <c r="YU49" s="120">
        <v>9.7903900783536946E-3</v>
      </c>
      <c r="YV49" s="120">
        <v>9.5694404270651994E-3</v>
      </c>
      <c r="YW49" s="120">
        <v>9.5694404270652046E-3</v>
      </c>
      <c r="YX49" s="120">
        <v>9.3509695146112674E-3</v>
      </c>
      <c r="YY49" s="120">
        <v>9.3509695146112588E-3</v>
      </c>
      <c r="YZ49" s="120">
        <v>9.1349917810642726E-3</v>
      </c>
      <c r="ZA49" s="120">
        <v>9.134991781064257E-3</v>
      </c>
      <c r="ZB49" s="120">
        <v>8.9215213869439734E-3</v>
      </c>
      <c r="ZC49" s="120">
        <v>8.9215213869439803E-3</v>
      </c>
      <c r="ZD49" s="120">
        <v>8.7105722003221597E-3</v>
      </c>
      <c r="ZE49" s="120">
        <v>8.7105722003221666E-3</v>
      </c>
      <c r="ZF49" s="120">
        <v>8.5021577836330731E-3</v>
      </c>
      <c r="ZG49" s="120">
        <v>8.5021577836330731E-3</v>
      </c>
      <c r="ZH49" s="120">
        <v>8.2962913801887563E-3</v>
      </c>
      <c r="ZI49" s="120">
        <v>8.2962913801887493E-3</v>
      </c>
      <c r="ZJ49" s="120">
        <v>8.0929859003989624E-3</v>
      </c>
      <c r="ZK49" s="120">
        <v>8.0929859003989642E-3</v>
      </c>
      <c r="ZL49" s="120">
        <v>7.892253907695124E-3</v>
      </c>
      <c r="ZM49" s="120">
        <v>7.8922539076951206E-3</v>
      </c>
      <c r="ZN49" s="120">
        <v>7.6941076041587998E-3</v>
      </c>
      <c r="ZO49" s="120">
        <v>7.6941076041588041E-3</v>
      </c>
      <c r="ZP49" s="120">
        <v>7.4985588158555695E-3</v>
      </c>
      <c r="ZQ49" s="120">
        <v>7.4985588158555799E-3</v>
      </c>
      <c r="ZR49" s="120">
        <v>7.3056189778754731E-3</v>
      </c>
      <c r="ZS49" s="120">
        <v>7.3056189778754714E-3</v>
      </c>
      <c r="ZT49" s="120">
        <v>7.1152991190819477E-3</v>
      </c>
      <c r="ZU49" s="120">
        <v>7.1152991190819451E-3</v>
      </c>
      <c r="ZV49" s="120">
        <v>6.9276098465719648E-3</v>
      </c>
      <c r="ZW49" s="120">
        <v>6.9276098465719579E-3</v>
      </c>
      <c r="ZX49" s="120">
        <v>6.7425613298502879E-3</v>
      </c>
      <c r="ZY49" s="120">
        <v>6.7425613298502879E-3</v>
      </c>
      <c r="ZZ49" s="120">
        <v>6.5601632847218927E-3</v>
      </c>
      <c r="AAA49" s="120">
        <v>6.560163284721884E-3</v>
      </c>
      <c r="AAB49" s="120">
        <v>6.3804249569070692E-3</v>
      </c>
      <c r="AAC49" s="120">
        <v>6.3804249569070675E-3</v>
      </c>
      <c r="AAD49" s="120">
        <v>6.2033551053847953E-3</v>
      </c>
      <c r="AAE49" s="120">
        <v>6.2033551053847918E-3</v>
      </c>
      <c r="AAF49" s="120">
        <v>6.0289619854705127E-3</v>
      </c>
      <c r="AAG49" s="120">
        <v>6.0289619854705092E-3</v>
      </c>
      <c r="AAH49" s="120">
        <v>5.8572533316355643E-3</v>
      </c>
      <c r="AAI49" s="120">
        <v>5.8572533316355573E-3</v>
      </c>
      <c r="AAJ49" s="120">
        <v>5.6882363400765244E-3</v>
      </c>
      <c r="AAK49" s="120">
        <v>5.6882363400765261E-3</v>
      </c>
      <c r="AAL49" s="120">
        <v>5.5219176510435015E-3</v>
      </c>
      <c r="AAM49" s="120">
        <v>5.5219176510434998E-3</v>
      </c>
      <c r="AAN49" s="120">
        <v>5.3583033309378587E-3</v>
      </c>
      <c r="AAO49" s="120">
        <v>5.3583033309378483E-3</v>
      </c>
      <c r="AAP49" s="120">
        <v>5.1973988541905982E-3</v>
      </c>
      <c r="AAQ49" s="120">
        <v>5.1973988541905878E-3</v>
      </c>
      <c r="AAR49" s="120">
        <v>5.039209084934361E-3</v>
      </c>
      <c r="AAS49" s="120">
        <v>5.0392090849343636E-3</v>
      </c>
      <c r="AAT49" s="120">
        <v>4.883738258482785E-3</v>
      </c>
      <c r="AAU49" s="120">
        <v>4.8837382584827919E-3</v>
      </c>
      <c r="AAV49" s="120">
        <v>4.7309899626326885E-3</v>
      </c>
      <c r="AAW49" s="120">
        <v>4.7309899626326833E-3</v>
      </c>
      <c r="AAX49" s="120">
        <v>4.580967118805763E-3</v>
      </c>
      <c r="AAY49" s="120">
        <v>4.5809671188057604E-3</v>
      </c>
      <c r="AAZ49" s="120">
        <v>4.4336719630484276E-3</v>
      </c>
      <c r="ABA49" s="120">
        <v>4.4336719630484354E-3</v>
      </c>
      <c r="ABB49" s="120">
        <v>4.2891060269092752E-3</v>
      </c>
      <c r="ABC49" s="120">
        <v>4.2891060269092743E-3</v>
      </c>
      <c r="ABD49" s="120">
        <v>4.1472701182162118E-3</v>
      </c>
      <c r="ABE49" s="120">
        <v>4.1472701182162118E-3</v>
      </c>
      <c r="ABF49" s="120">
        <v>4.0081643017763841E-3</v>
      </c>
      <c r="ABG49" s="120">
        <v>4.0081643017763893E-3</v>
      </c>
      <c r="ABH49" s="120">
        <v>3.8717878800243835E-3</v>
      </c>
      <c r="ABI49" s="120">
        <v>3.8717878800243804E-3</v>
      </c>
      <c r="ABJ49" s="120">
        <v>3.7381393736457672E-3</v>
      </c>
      <c r="ABK49" s="120">
        <v>3.7381393736457668E-3</v>
      </c>
      <c r="ABL49" s="120">
        <v>3.6072165022053948E-3</v>
      </c>
      <c r="ABM49" s="120">
        <v>3.6072165022053926E-3</v>
      </c>
      <c r="ABN49" s="120">
        <v>3.4790161648118223E-3</v>
      </c>
      <c r="ABO49" s="120">
        <v>3.4790161648118201E-3</v>
      </c>
      <c r="ABP49" s="120">
        <v>3.3535344208515429E-3</v>
      </c>
      <c r="ABQ49" s="120">
        <v>3.3535344208515411E-3</v>
      </c>
      <c r="ABR49" s="120">
        <v>3.2307664708290497E-3</v>
      </c>
      <c r="ABS49" s="120">
        <v>3.2307664708290506E-3</v>
      </c>
      <c r="ABT49" s="120">
        <v>3.1107066373511753E-3</v>
      </c>
      <c r="ABU49" s="120">
        <v>3.1107066373511709E-3</v>
      </c>
      <c r="ABV49" s="120">
        <v>2.9933483462966466E-3</v>
      </c>
      <c r="ABW49" s="120">
        <v>2.9933483462966427E-3</v>
      </c>
      <c r="ABX49" s="120">
        <v>2.8786841082145296E-3</v>
      </c>
      <c r="ABY49" s="120">
        <v>2.8786841082145305E-3</v>
      </c>
      <c r="ABZ49" s="120">
        <v>2.7667054999978512E-3</v>
      </c>
      <c r="ACA49" s="120">
        <v>2.7667054999978551E-3</v>
      </c>
      <c r="ACB49" s="120">
        <v>2.6574031468815655E-3</v>
      </c>
      <c r="ACC49" s="120">
        <v>2.6574031468815629E-3</v>
      </c>
      <c r="ACD49" s="120">
        <v>2.5507667048168909E-3</v>
      </c>
      <c r="ACE49" s="120">
        <v>2.5507667048168892E-3</v>
      </c>
      <c r="ACF49" s="120">
        <v>2.4467848432772033E-3</v>
      </c>
      <c r="ACG49" s="120">
        <v>2.4467848432772029E-3</v>
      </c>
      <c r="ACH49" s="120">
        <v>2.3454452285535006E-3</v>
      </c>
      <c r="ACI49" s="120">
        <v>2.3454452285535032E-3</v>
      </c>
      <c r="ACJ49" s="120">
        <v>2.2467345076008769E-3</v>
      </c>
      <c r="ACK49" s="120">
        <v>2.2467345076008735E-3</v>
      </c>
      <c r="ACL49" s="120">
        <v>2.1506382925005159E-3</v>
      </c>
      <c r="ACM49" s="120">
        <v>2.150638292500518E-3</v>
      </c>
      <c r="ACN49" s="120">
        <v>2.0571411456051835E-3</v>
      </c>
      <c r="ACO49" s="120">
        <v>2.0571411456051835E-3</v>
      </c>
      <c r="ACP49" s="120">
        <v>1.9662265654393218E-3</v>
      </c>
      <c r="ACQ49" s="120">
        <v>1.9662265654393231E-3</v>
      </c>
      <c r="ACR49" s="120">
        <v>1.8778769734286117E-3</v>
      </c>
      <c r="ACS49" s="120">
        <v>1.8778769734286115E-3</v>
      </c>
      <c r="ACT49" s="120">
        <v>1.7920737015369879E-3</v>
      </c>
      <c r="ACU49" s="120">
        <v>1.7920737015369877E-3</v>
      </c>
      <c r="ACV49" s="120">
        <v>1.7087969808928091E-3</v>
      </c>
      <c r="ACW49" s="120">
        <v>1.7087969808928093E-3</v>
      </c>
      <c r="ACX49" s="120">
        <v>1.628025931489252E-3</v>
      </c>
      <c r="ACY49" s="120">
        <v>1.6280259314892524E-3</v>
      </c>
      <c r="ACZ49" s="120">
        <v>1.5497385530474971E-3</v>
      </c>
      <c r="ADA49" s="120">
        <v>1.5497385530474958E-3</v>
      </c>
      <c r="ADB49" s="120">
        <v>1.4739117171347299E-3</v>
      </c>
      <c r="ADC49" s="120">
        <v>1.4739117171347282E-3</v>
      </c>
      <c r="ADD49" s="120">
        <v>1.4005211606323588E-3</v>
      </c>
      <c r="ADE49" s="120">
        <v>1.4005211606323575E-3</v>
      </c>
      <c r="ADF49" s="120">
        <v>1.3295414806531495E-3</v>
      </c>
      <c r="ADG49" s="120">
        <v>1.3295414806531482E-3</v>
      </c>
      <c r="ADH49" s="120">
        <v>1.2609461310091566E-3</v>
      </c>
      <c r="ADI49" s="120">
        <v>1.2609461310091569E-3</v>
      </c>
      <c r="ADJ49" s="120">
        <v>1.1947074203354279E-3</v>
      </c>
      <c r="ADK49" s="120">
        <v>1.1947074203354281E-3</v>
      </c>
      <c r="ADL49" s="120">
        <v>1.1307965119772493E-3</v>
      </c>
      <c r="ADM49" s="120">
        <v>1.1307965119772493E-3</v>
      </c>
      <c r="ADN49" s="120">
        <v>1.0691834257514272E-3</v>
      </c>
      <c r="ADO49" s="120">
        <v>1.0691834257514276E-3</v>
      </c>
      <c r="ADP49" s="120">
        <v>1.0098370416944486E-3</v>
      </c>
      <c r="ADQ49" s="120">
        <v>1.0098370416944489E-3</v>
      </c>
      <c r="ADR49" s="120">
        <v>9.5272510591240794E-4</v>
      </c>
      <c r="ADS49" s="120">
        <v>9.5272510591240815E-4</v>
      </c>
      <c r="ADT49" s="120">
        <v>8.9781423864935032E-4</v>
      </c>
      <c r="ADU49" s="120">
        <v>8.9781423864934869E-4</v>
      </c>
      <c r="ADV49" s="120">
        <v>8.4506994469192738E-4</v>
      </c>
      <c r="ADW49" s="120">
        <v>8.4506994469192662E-4</v>
      </c>
      <c r="ADX49" s="120">
        <v>7.9445662622906494E-4</v>
      </c>
      <c r="ADY49" s="120">
        <v>7.9445662622906494E-4</v>
      </c>
      <c r="ADZ49" s="120">
        <v>7.4593759828558677E-4</v>
      </c>
      <c r="AEA49" s="120">
        <v>7.4593759828558645E-4</v>
      </c>
      <c r="AEB49" s="120">
        <v>6.994751068483473E-4</v>
      </c>
      <c r="AEC49" s="120">
        <v>6.9947510684834676E-4</v>
      </c>
      <c r="AED49" s="120">
        <v>6.550303498023516E-4</v>
      </c>
      <c r="AEE49" s="120">
        <v>6.5503034980235139E-4</v>
      </c>
      <c r="AEF49" s="120">
        <v>6.1256350079243432E-4</v>
      </c>
      <c r="AEG49" s="120">
        <v>6.1256350079243334E-4</v>
      </c>
      <c r="AEH49" s="120">
        <v>5.7203373612331931E-4</v>
      </c>
      <c r="AEI49" s="120">
        <v>5.7203373612331953E-4</v>
      </c>
      <c r="AEJ49" s="120">
        <v>5.3339926480714729E-4</v>
      </c>
      <c r="AEK49" s="120">
        <v>5.3339926480714707E-4</v>
      </c>
      <c r="AEL49" s="120">
        <v>4.9661736186271794E-4</v>
      </c>
      <c r="AEM49" s="120">
        <v>4.9661736186271805E-4</v>
      </c>
      <c r="AEN49" s="120">
        <v>4.6164440496473578E-4</v>
      </c>
      <c r="AEO49" s="120">
        <v>4.6164440496473616E-4</v>
      </c>
      <c r="AEP49" s="120">
        <v>4.2843591453401293E-4</v>
      </c>
      <c r="AEQ49" s="120">
        <v>4.2843591453401299E-4</v>
      </c>
      <c r="AER49" s="120">
        <v>3.9694659735091414E-4</v>
      </c>
      <c r="AES49" s="120">
        <v>3.9694659735091409E-4</v>
      </c>
      <c r="AET49" s="120">
        <v>3.6713039376409882E-4</v>
      </c>
      <c r="AEU49" s="120">
        <v>3.6713039376409866E-4</v>
      </c>
      <c r="AEV49" s="120">
        <v>3.3894052855474617E-4</v>
      </c>
      <c r="AEW49" s="120">
        <v>3.3894052855474623E-4</v>
      </c>
      <c r="AEX49" s="120">
        <v>3.1232956550282423E-4</v>
      </c>
      <c r="AEY49" s="120">
        <v>3.1232956550282368E-4</v>
      </c>
      <c r="AEZ49" s="120">
        <v>2.872494656864466E-4</v>
      </c>
      <c r="AFA49" s="120">
        <v>2.8724946568644633E-4</v>
      </c>
      <c r="AFB49" s="120">
        <v>2.6365164952785576E-4</v>
      </c>
      <c r="AFC49" s="120">
        <v>2.6365164952785571E-4</v>
      </c>
      <c r="AFD49" s="120">
        <v>2.4148706257992375E-4</v>
      </c>
      <c r="AFE49" s="120">
        <v>2.4148706257992369E-4</v>
      </c>
      <c r="AFF49" s="120">
        <v>2.2070624502523592E-4</v>
      </c>
      <c r="AFG49" s="120">
        <v>2.2070624502523592E-4</v>
      </c>
      <c r="AFH49" s="120">
        <v>2.0125940483564791E-4</v>
      </c>
      <c r="AFI49" s="120">
        <v>2.0125940483564802E-4</v>
      </c>
      <c r="AFJ49" s="120">
        <v>1.8309649451364962E-4</v>
      </c>
      <c r="AFK49" s="120">
        <v>1.8309649451364964E-4</v>
      </c>
      <c r="AFL49" s="120">
        <v>1.6616729130786246E-4</v>
      </c>
      <c r="AFM49" s="120">
        <v>1.661672913078623E-4</v>
      </c>
      <c r="AFN49" s="120">
        <v>1.50421480763481E-4</v>
      </c>
      <c r="AFO49" s="120">
        <v>1.5042148076348108E-4</v>
      </c>
      <c r="AFP49" s="120">
        <v>1.3580874343445219E-4</v>
      </c>
      <c r="AFQ49" s="120">
        <v>1.3580874343445219E-4</v>
      </c>
      <c r="AFR49" s="120">
        <v>1.2227884454768133E-4</v>
      </c>
      <c r="AFS49" s="120">
        <v>1.2227884454768151E-4</v>
      </c>
      <c r="AFT49" s="120">
        <v>1.0978172637063629E-4</v>
      </c>
      <c r="AFU49" s="120">
        <v>1.097817263706363E-4</v>
      </c>
      <c r="AFV49" s="120">
        <v>9.8267602992483676E-5</v>
      </c>
      <c r="AFW49" s="120">
        <v>9.8267602992483635E-5</v>
      </c>
      <c r="AFX49" s="120">
        <v>8.7687057185532408E-5</v>
      </c>
      <c r="AFY49" s="120">
        <v>8.7687057185532408E-5</v>
      </c>
      <c r="AFZ49" s="120">
        <v>7.7991138968486965E-5</v>
      </c>
      <c r="AGA49" s="120">
        <v>7.7991138968486938E-5</v>
      </c>
      <c r="AGB49" s="120">
        <v>6.9131465446151672E-5</v>
      </c>
      <c r="AGC49" s="120">
        <v>6.913146544615174E-5</v>
      </c>
      <c r="AGD49" s="120">
        <v>6.1060321452175318E-5</v>
      </c>
      <c r="AGE49" s="120">
        <v>6.106032145217525E-5</v>
      </c>
      <c r="AGF49" s="120">
        <v>5.3730760472650566E-5</v>
      </c>
      <c r="AGG49" s="120">
        <v>5.3730760472650633E-5</v>
      </c>
      <c r="AGH49" s="120">
        <v>4.7096705279504175E-5</v>
      </c>
      <c r="AGI49" s="120">
        <v>4.7096705279504135E-5</v>
      </c>
      <c r="AGJ49" s="120">
        <v>4.111304765431328E-5</v>
      </c>
      <c r="AGK49" s="120">
        <v>4.1113047654313273E-5</v>
      </c>
      <c r="AGL49" s="120">
        <v>3.573574653630981E-5</v>
      </c>
      <c r="AGM49" s="120">
        <v>3.5735746536309837E-5</v>
      </c>
      <c r="AGN49" s="120">
        <v>3.0921923883829287E-5</v>
      </c>
      <c r="AGO49" s="120">
        <v>3.0921923883829274E-5</v>
      </c>
      <c r="AGP49" s="120">
        <v>2.6629957497431591E-5</v>
      </c>
      <c r="AGQ49" s="120">
        <v>2.6629957497431577E-5</v>
      </c>
      <c r="AGR49" s="120">
        <v>2.2819570016594282E-5</v>
      </c>
      <c r="AGS49" s="120">
        <v>2.2819570016594262E-5</v>
      </c>
      <c r="AGT49" s="120">
        <v>1.945191327162569E-5</v>
      </c>
      <c r="AGU49" s="120">
        <v>1.945191327162569E-5</v>
      </c>
      <c r="AGV49" s="120">
        <v>1.6489647149772909E-5</v>
      </c>
      <c r="AGW49" s="120">
        <v>1.6489647149772929E-5</v>
      </c>
      <c r="AGX49" s="120">
        <v>1.3897012121027637E-5</v>
      </c>
      <c r="AGY49" s="120">
        <v>1.3897012121027622E-5</v>
      </c>
      <c r="AGZ49" s="120">
        <v>1.1639894566590547E-5</v>
      </c>
      <c r="AHA49" s="120">
        <v>1.1639894566590546E-5</v>
      </c>
      <c r="AHB49" s="120">
        <v>9.6858840631404645E-6</v>
      </c>
      <c r="AHC49" s="120">
        <v>9.6858840631404645E-6</v>
      </c>
      <c r="AHD49" s="120">
        <v>8.0043218008011009E-6</v>
      </c>
      <c r="AHE49" s="120">
        <v>8.004321800801106E-6</v>
      </c>
      <c r="AHF49" s="120">
        <v>6.566339353826235E-6</v>
      </c>
      <c r="AHG49" s="120">
        <v>6.5663393538262324E-6</v>
      </c>
      <c r="AHH49" s="120">
        <v>5.3448870822645697E-6</v>
      </c>
      <c r="AHI49" s="120">
        <v>5.3448870822645671E-6</v>
      </c>
      <c r="AHJ49" s="120">
        <v>4.3147515217948739E-6</v>
      </c>
      <c r="AHK49" s="120">
        <v>4.3147515217948705E-6</v>
      </c>
      <c r="AHL49" s="120">
        <v>3.4525612188472408E-6</v>
      </c>
      <c r="AHM49" s="120">
        <v>3.4525612188472387E-6</v>
      </c>
      <c r="AHN49" s="120">
        <v>2.7367805899850519E-6</v>
      </c>
      <c r="AHO49" s="120">
        <v>2.736780589985051E-6</v>
      </c>
      <c r="AHP49" s="120">
        <v>2.1476915287407438E-6</v>
      </c>
      <c r="AHQ49" s="120">
        <v>2.1476915287407438E-6</v>
      </c>
      <c r="AHR49" s="120">
        <v>1.6673626494501007E-6</v>
      </c>
      <c r="AHS49" s="120">
        <v>1.6673626494501017E-6</v>
      </c>
      <c r="AHT49" s="120">
        <v>1.2796062450772916E-6</v>
      </c>
      <c r="AHU49" s="120">
        <v>1.2796062450772916E-6</v>
      </c>
      <c r="AHV49" s="120">
        <v>9.6992324255274199E-7</v>
      </c>
      <c r="AHW49" s="120">
        <v>9.6992324255274178E-7</v>
      </c>
      <c r="AHX49" s="120">
        <v>7.2543666161230813E-7</v>
      </c>
      <c r="AHY49" s="120">
        <v>7.2543666161230855E-7</v>
      </c>
      <c r="AHZ49" s="120">
        <v>5.3481431710418664E-7</v>
      </c>
      <c r="AIA49" s="120">
        <v>5.3481431710418622E-7</v>
      </c>
      <c r="AIB49" s="120">
        <v>3.8818174440563169E-7</v>
      </c>
      <c r="AIC49" s="120">
        <v>3.881817444056318E-7</v>
      </c>
      <c r="AID49" s="120">
        <v>2.7702656570080962E-7</v>
      </c>
      <c r="AIE49" s="120">
        <v>2.7702656570080972E-7</v>
      </c>
      <c r="AIF49" s="120">
        <v>1.9409574271727466E-7</v>
      </c>
      <c r="AIG49" s="120">
        <v>1.940957427172746E-7</v>
      </c>
      <c r="AIH49" s="120">
        <v>1.3328736909323269E-7</v>
      </c>
      <c r="AII49" s="120">
        <v>1.3328736909323253E-7</v>
      </c>
      <c r="AIJ49" s="120">
        <v>8.9538831787123102E-8</v>
      </c>
      <c r="AIK49" s="120">
        <v>8.9538831787123128E-8</v>
      </c>
      <c r="AIL49" s="120">
        <v>5.8713304145961997E-8</v>
      </c>
      <c r="AIM49" s="120">
        <v>5.8713304145962003E-8</v>
      </c>
      <c r="AIN49" s="120">
        <v>3.7486611694326991E-8</v>
      </c>
      <c r="AIO49" s="120">
        <v>3.7486611694326971E-8</v>
      </c>
      <c r="AIP49" s="120">
        <v>2.3236524454068504E-8</v>
      </c>
      <c r="AIQ49" s="120">
        <v>2.3236524454068507E-8</v>
      </c>
      <c r="AIR49" s="120">
        <v>1.3936467518320874E-8</v>
      </c>
      <c r="AIS49" s="120">
        <v>1.3936467518320876E-8</v>
      </c>
      <c r="AIT49" s="120">
        <v>8.0554985267411065E-9</v>
      </c>
      <c r="AIU49" s="120">
        <v>8.0554985267411049E-9</v>
      </c>
      <c r="AIV49" s="120">
        <v>4.4661747290633121E-9</v>
      </c>
      <c r="AIW49" s="120">
        <v>4.4661747290633113E-9</v>
      </c>
      <c r="AIX49" s="120">
        <v>2.3616271110460212E-9</v>
      </c>
      <c r="AIY49" s="120">
        <v>2.3616271110460216E-9</v>
      </c>
      <c r="AIZ49" s="120">
        <v>1.182784810523606E-9</v>
      </c>
      <c r="AJA49" s="120">
        <v>1.1827848105236058E-9</v>
      </c>
      <c r="AJB49" s="120">
        <v>5.5626722423197245E-10</v>
      </c>
      <c r="AJC49" s="120">
        <v>5.5626722423197245E-10</v>
      </c>
      <c r="AJD49" s="120">
        <v>2.4300843108615577E-10</v>
      </c>
      <c r="AJE49" s="120">
        <v>2.4300843108615583E-10</v>
      </c>
      <c r="AJF49" s="120">
        <v>9.7229616718985693E-11</v>
      </c>
      <c r="AJG49" s="120">
        <v>9.7229616718985642E-11</v>
      </c>
      <c r="AJH49" s="120">
        <v>3.4964767192668938E-11</v>
      </c>
      <c r="AJI49" s="120">
        <v>3.4964767192668944E-11</v>
      </c>
      <c r="AJJ49" s="120">
        <v>1.1008055578187737E-11</v>
      </c>
      <c r="AJK49" s="120">
        <v>1.1008055578187738E-11</v>
      </c>
      <c r="AJL49" s="120">
        <v>2.9187763317395369E-12</v>
      </c>
      <c r="AJM49" s="120">
        <v>2.9187763317395361E-12</v>
      </c>
      <c r="AJN49" s="120">
        <v>6.1239902038323635E-13</v>
      </c>
      <c r="AJO49" s="120">
        <v>6.1239902038323635E-13</v>
      </c>
      <c r="AJP49" s="120">
        <v>9.0594198809412774E-14</v>
      </c>
      <c r="AJQ49" s="120">
        <v>9.0594198809412774E-14</v>
      </c>
      <c r="AJR49" s="120">
        <v>7.1054273576010019E-15</v>
      </c>
      <c r="AJS49" s="120" t="s">
        <v>105</v>
      </c>
      <c r="AJT49" s="120" t="s">
        <v>105</v>
      </c>
      <c r="AJU49" s="120" t="s">
        <v>105</v>
      </c>
      <c r="AJV49" s="120" t="s">
        <v>105</v>
      </c>
      <c r="AJW49" s="120" t="s">
        <v>105</v>
      </c>
      <c r="AJX49" s="120" t="s">
        <v>105</v>
      </c>
      <c r="AJY49" s="120" t="s">
        <v>105</v>
      </c>
      <c r="AJZ49" s="120" t="s">
        <v>105</v>
      </c>
      <c r="AKA49" s="120" t="s">
        <v>105</v>
      </c>
      <c r="AKB49" s="120" t="s">
        <v>105</v>
      </c>
      <c r="AKC49" s="120" t="s">
        <v>105</v>
      </c>
      <c r="AKD49" s="120" t="s">
        <v>105</v>
      </c>
      <c r="AKE49" s="120" t="s">
        <v>105</v>
      </c>
      <c r="AKF49" s="120" t="s">
        <v>105</v>
      </c>
      <c r="AKG49" s="120" t="s">
        <v>105</v>
      </c>
      <c r="AKH49" s="120" t="s">
        <v>105</v>
      </c>
      <c r="AKI49" s="120" t="s">
        <v>105</v>
      </c>
      <c r="AKJ49" s="120" t="s">
        <v>105</v>
      </c>
      <c r="AKK49" s="120" t="s">
        <v>105</v>
      </c>
      <c r="AKL49" s="120" t="s">
        <v>105</v>
      </c>
      <c r="AKM49" s="120" t="s">
        <v>105</v>
      </c>
      <c r="AKN49" s="120" t="s">
        <v>105</v>
      </c>
      <c r="AKO49" s="120" t="s">
        <v>105</v>
      </c>
      <c r="AKP49" s="120" t="s">
        <v>105</v>
      </c>
      <c r="AKQ49" s="120" t="s">
        <v>105</v>
      </c>
      <c r="AKR49" s="120" t="s">
        <v>105</v>
      </c>
      <c r="AKS49" s="120" t="s">
        <v>105</v>
      </c>
      <c r="AKT49" s="120" t="s">
        <v>105</v>
      </c>
      <c r="AKU49" s="120" t="s">
        <v>105</v>
      </c>
      <c r="AKV49" s="120" t="s">
        <v>105</v>
      </c>
      <c r="AKW49" s="120" t="s">
        <v>105</v>
      </c>
      <c r="AKX49" s="120" t="s">
        <v>105</v>
      </c>
      <c r="AKY49" s="120" t="s">
        <v>105</v>
      </c>
      <c r="AKZ49" s="120" t="s">
        <v>105</v>
      </c>
      <c r="ALA49" s="120" t="s">
        <v>105</v>
      </c>
      <c r="ALB49" s="120" t="s">
        <v>105</v>
      </c>
      <c r="ALC49" s="120" t="s">
        <v>105</v>
      </c>
      <c r="ALD49" s="120" t="s">
        <v>105</v>
      </c>
      <c r="ALE49" s="120" t="s">
        <v>105</v>
      </c>
      <c r="ALF49" s="120" t="s">
        <v>105</v>
      </c>
      <c r="ALG49" s="120" t="s">
        <v>105</v>
      </c>
      <c r="ALH49" s="120" t="s">
        <v>105</v>
      </c>
      <c r="ALI49" s="120" t="s">
        <v>105</v>
      </c>
      <c r="ALJ49" s="120" t="s">
        <v>105</v>
      </c>
      <c r="ALK49" s="120" t="s">
        <v>105</v>
      </c>
      <c r="ALL49" s="120" t="s">
        <v>105</v>
      </c>
      <c r="ALM49" s="120" t="s">
        <v>105</v>
      </c>
      <c r="ALN49" s="120"/>
    </row>
    <row r="50" spans="1:1002" hidden="1">
      <c r="A50" s="119">
        <v>49</v>
      </c>
      <c r="B50" s="120">
        <v>0.12918676662397108</v>
      </c>
      <c r="C50" s="120">
        <v>0.12880387687694028</v>
      </c>
      <c r="D50" s="120">
        <v>0.12880397286065107</v>
      </c>
      <c r="E50" s="120">
        <v>0.12842081658909527</v>
      </c>
      <c r="F50" s="120">
        <v>0.12842091083353374</v>
      </c>
      <c r="G50" s="120">
        <v>0.1280374890953826</v>
      </c>
      <c r="H50" s="120">
        <v>0.12803758162462581</v>
      </c>
      <c r="I50" s="120">
        <v>0.12765389549244657</v>
      </c>
      <c r="J50" s="120">
        <v>0.12765398633036107</v>
      </c>
      <c r="K50" s="120">
        <v>0.12727003689150182</v>
      </c>
      <c r="L50" s="120">
        <v>0.12727012606174321</v>
      </c>
      <c r="M50" s="120">
        <v>0.12688591441847405</v>
      </c>
      <c r="N50" s="120">
        <v>0.12688600194448812</v>
      </c>
      <c r="O50" s="120">
        <v>0.12650152921414906</v>
      </c>
      <c r="P50" s="120">
        <v>0.12650161511917132</v>
      </c>
      <c r="Q50" s="120">
        <v>0.12611688243431543</v>
      </c>
      <c r="R50" s="120">
        <v>0.12611696674137221</v>
      </c>
      <c r="S50" s="120">
        <v>0.12573197524991458</v>
      </c>
      <c r="T50" s="120">
        <v>0.1257320579818226</v>
      </c>
      <c r="U50" s="120">
        <v>0.12534680884718927</v>
      </c>
      <c r="V50" s="120">
        <v>0.125346890026557</v>
      </c>
      <c r="W50" s="120">
        <v>0.12496138442783432</v>
      </c>
      <c r="X50" s="120">
        <v>0.12496146407706114</v>
      </c>
      <c r="Y50" s="120">
        <v>0.12457570320914811</v>
      </c>
      <c r="Z50" s="120">
        <v>0.12457578135042574</v>
      </c>
      <c r="AA50" s="120">
        <v>0.12418976642418644</v>
      </c>
      <c r="AB50" s="120">
        <v>0.12418984307949882</v>
      </c>
      <c r="AC50" s="120">
        <v>0.12380357532191735</v>
      </c>
      <c r="AD50" s="120">
        <v>0.12380365051304112</v>
      </c>
      <c r="AE50" s="120">
        <v>0.1234171311673771</v>
      </c>
      <c r="AF50" s="120">
        <v>0.12341720491588212</v>
      </c>
      <c r="AG50" s="120">
        <v>0.12303043524182791</v>
      </c>
      <c r="AH50" s="120">
        <v>0.12303050756907769</v>
      </c>
      <c r="AI50" s="120">
        <v>0.12264348884291738</v>
      </c>
      <c r="AJ50" s="120">
        <v>0.1226435597700696</v>
      </c>
      <c r="AK50" s="120">
        <v>0.12225629328483886</v>
      </c>
      <c r="AL50" s="120">
        <v>0.12225636283284561</v>
      </c>
      <c r="AM50" s="120">
        <v>0.12186884989849404</v>
      </c>
      <c r="AN50" s="120">
        <v>0.12186891808810274</v>
      </c>
      <c r="AO50" s="120">
        <v>0.12148116003165614</v>
      </c>
      <c r="AP50" s="120">
        <v>0.12148122688340952</v>
      </c>
      <c r="AQ50" s="120">
        <v>0.12109322504913525</v>
      </c>
      <c r="AR50" s="120">
        <v>0.12109329058337226</v>
      </c>
      <c r="AS50" s="120">
        <v>0.1207050463329451</v>
      </c>
      <c r="AT50" s="120">
        <v>0.12070511056980138</v>
      </c>
      <c r="AU50" s="120">
        <v>0.12031662528247131</v>
      </c>
      <c r="AV50" s="120">
        <v>0.12031668824187983</v>
      </c>
      <c r="AW50" s="120">
        <v>0.11992796331464101</v>
      </c>
      <c r="AX50" s="120">
        <v>0.11992802501633221</v>
      </c>
      <c r="AY50" s="120">
        <v>0.1195390618640947</v>
      </c>
      <c r="AZ50" s="120">
        <v>0.1195391223275975</v>
      </c>
      <c r="BA50" s="120">
        <v>0.11914992238335832</v>
      </c>
      <c r="BB50" s="120">
        <v>0.11914998162800067</v>
      </c>
      <c r="BC50" s="120">
        <v>0.11876054634301911</v>
      </c>
      <c r="BD50" s="120">
        <v>0.11876060438792832</v>
      </c>
      <c r="BE50" s="120">
        <v>0.11837093523190052</v>
      </c>
      <c r="BF50" s="120">
        <v>0.11837099209600414</v>
      </c>
      <c r="BG50" s="120">
        <v>0.11798109055724028</v>
      </c>
      <c r="BH50" s="120">
        <v>0.11798114625926676</v>
      </c>
      <c r="BI50" s="120">
        <v>0.11759101384487078</v>
      </c>
      <c r="BJ50" s="120">
        <v>0.11759106840335005</v>
      </c>
      <c r="BK50" s="120">
        <v>0.11720070663939887</v>
      </c>
      <c r="BL50" s="120">
        <v>0.11720076007266279</v>
      </c>
      <c r="BM50" s="120">
        <v>0.1168101705043892</v>
      </c>
      <c r="BN50" s="120">
        <v>0.11681022283057256</v>
      </c>
      <c r="BO50" s="120">
        <v>0.11641940702254881</v>
      </c>
      <c r="BP50" s="120">
        <v>0.11641945825958971</v>
      </c>
      <c r="BQ50" s="120">
        <v>0.11602841779591253</v>
      </c>
      <c r="BR50" s="120">
        <v>0.11602846796155376</v>
      </c>
      <c r="BS50" s="120">
        <v>0.11563720444603166</v>
      </c>
      <c r="BT50" s="120">
        <v>0.11563725355782042</v>
      </c>
      <c r="BU50" s="120">
        <v>0.11524576861416279</v>
      </c>
      <c r="BV50" s="120">
        <v>0.11524581668945229</v>
      </c>
      <c r="BW50" s="120">
        <v>0.11485411196145952</v>
      </c>
      <c r="BX50" s="120">
        <v>0.11485415901740902</v>
      </c>
      <c r="BY50" s="120">
        <v>0.11446223616916493</v>
      </c>
      <c r="BZ50" s="120">
        <v>0.11446228222274124</v>
      </c>
      <c r="CA50" s="120">
        <v>0.11407014293880693</v>
      </c>
      <c r="CB50" s="120">
        <v>0.11407018800678434</v>
      </c>
      <c r="CC50" s="120">
        <v>0.11367783399239427</v>
      </c>
      <c r="CD50" s="120">
        <v>0.11367787809135618</v>
      </c>
      <c r="CE50" s="120">
        <v>0.11328531107261516</v>
      </c>
      <c r="CF50" s="120">
        <v>0.11328535421895455</v>
      </c>
      <c r="CG50" s="120">
        <v>0.11289257594303748</v>
      </c>
      <c r="CH50" s="120">
        <v>0.11289261815295708</v>
      </c>
      <c r="CI50" s="120">
        <v>0.11249963038831005</v>
      </c>
      <c r="CJ50" s="120">
        <v>0.1124996716778244</v>
      </c>
      <c r="CK50" s="120">
        <v>0.1121064762143669</v>
      </c>
      <c r="CL50" s="120">
        <v>0.11210651659930237</v>
      </c>
      <c r="CM50" s="120">
        <v>0.11171311524863331</v>
      </c>
      <c r="CN50" s="120">
        <v>0.11171315474462884</v>
      </c>
      <c r="CO50" s="120">
        <v>0.11131954934023219</v>
      </c>
      <c r="CP50" s="120">
        <v>0.11131958796274065</v>
      </c>
      <c r="CQ50" s="120">
        <v>0.11092578036019396</v>
      </c>
      <c r="CR50" s="120">
        <v>0.11092581812448288</v>
      </c>
      <c r="CS50" s="120">
        <v>0.11053181020166791</v>
      </c>
      <c r="CT50" s="120">
        <v>0.11053184712282012</v>
      </c>
      <c r="CU50" s="120">
        <v>0.11013764078013497</v>
      </c>
      <c r="CV50" s="120">
        <v>0.11013767687304978</v>
      </c>
      <c r="CW50" s="120">
        <v>0.10974327403362281</v>
      </c>
      <c r="CX50" s="120">
        <v>0.10974330931301682</v>
      </c>
      <c r="CY50" s="120">
        <v>0.10934871192292311</v>
      </c>
      <c r="CZ50" s="120">
        <v>0.10934874640333092</v>
      </c>
      <c r="DA50" s="120">
        <v>0.10895395643180945</v>
      </c>
      <c r="DB50" s="120">
        <v>0.10895399012758525</v>
      </c>
      <c r="DC50" s="120">
        <v>0.10855900956725981</v>
      </c>
      <c r="DD50" s="120">
        <v>0.10855904249257749</v>
      </c>
      <c r="DE50" s="120">
        <v>0.10816387335967741</v>
      </c>
      <c r="DF50" s="120">
        <v>0.10816390552853218</v>
      </c>
      <c r="DG50" s="120">
        <v>0.10776854986311703</v>
      </c>
      <c r="DH50" s="120">
        <v>0.10776858128932598</v>
      </c>
      <c r="DI50" s="120">
        <v>0.10737304115551143</v>
      </c>
      <c r="DJ50" s="120">
        <v>0.1073730718527144</v>
      </c>
      <c r="DK50" s="120">
        <v>0.10697734933889917</v>
      </c>
      <c r="DL50" s="120">
        <v>0.10697737932056067</v>
      </c>
      <c r="DM50" s="120">
        <v>0.10658147653965697</v>
      </c>
      <c r="DN50" s="120">
        <v>0.10658150581906589</v>
      </c>
      <c r="DO50" s="120">
        <v>0.10618542490873151</v>
      </c>
      <c r="DP50" s="120">
        <v>0.10618545349900313</v>
      </c>
      <c r="DQ50" s="120">
        <v>0.10578919662187476</v>
      </c>
      <c r="DR50" s="120">
        <v>0.10578922453595127</v>
      </c>
      <c r="DS50" s="120">
        <v>0.10539279387988065</v>
      </c>
      <c r="DT50" s="120">
        <v>0.10539282113053228</v>
      </c>
      <c r="DU50" s="120">
        <v>0.10499621890882484</v>
      </c>
      <c r="DV50" s="120">
        <v>0.10499624550865105</v>
      </c>
      <c r="DW50" s="120">
        <v>0.10459947396030497</v>
      </c>
      <c r="DX50" s="120">
        <v>0.10459949992173531</v>
      </c>
      <c r="DY50" s="120">
        <v>0.10420256131168479</v>
      </c>
      <c r="DZ50" s="120">
        <v>0.10420258664698011</v>
      </c>
      <c r="EA50" s="120">
        <v>0.10380548326633886</v>
      </c>
      <c r="EB50" s="120">
        <v>0.1038055079875924</v>
      </c>
      <c r="EC50" s="120">
        <v>0.10340824215390065</v>
      </c>
      <c r="ED50" s="120">
        <v>0.10340826627303912</v>
      </c>
      <c r="EE50" s="120">
        <v>0.10301084033051243</v>
      </c>
      <c r="EF50" s="120">
        <v>0.10301086385929666</v>
      </c>
      <c r="EG50" s="120">
        <v>0.10261328017907592</v>
      </c>
      <c r="EH50" s="120">
        <v>0.10261330312910281</v>
      </c>
      <c r="EI50" s="120">
        <v>0.10221556410950793</v>
      </c>
      <c r="EJ50" s="120">
        <v>0.10221558649221082</v>
      </c>
      <c r="EK50" s="120">
        <v>0.10181769455899577</v>
      </c>
      <c r="EL50" s="120">
        <v>0.10181771638564607</v>
      </c>
      <c r="EM50" s="120">
        <v>0.10141967399225568</v>
      </c>
      <c r="EN50" s="120">
        <v>0.10141969527396361</v>
      </c>
      <c r="EO50" s="120">
        <v>0.10102150490179411</v>
      </c>
      <c r="EP50" s="120">
        <v>0.10102152564951</v>
      </c>
      <c r="EQ50" s="120">
        <v>0.10062318980817003</v>
      </c>
      <c r="ER50" s="120">
        <v>0.10062321003268559</v>
      </c>
      <c r="ES50" s="120">
        <v>0.10022473126026051</v>
      </c>
      <c r="ET50" s="120">
        <v>0.10022475097220987</v>
      </c>
      <c r="EU50" s="120">
        <v>9.982613183552802E-2</v>
      </c>
      <c r="EV50" s="120">
        <v>9.982615104538882E-2</v>
      </c>
      <c r="EW50" s="120">
        <v>9.9427394140290462E-2</v>
      </c>
      <c r="EX50" s="120">
        <v>9.9427412858385272E-2</v>
      </c>
      <c r="EY50" s="120">
        <v>9.9028520809992707E-2</v>
      </c>
      <c r="EZ50" s="120">
        <v>9.9028539046489936E-2</v>
      </c>
      <c r="FA50" s="120">
        <v>9.8629514509481542E-2</v>
      </c>
      <c r="FB50" s="120">
        <v>9.862953227439672E-2</v>
      </c>
      <c r="FC50" s="120">
        <v>9.8230377933281904E-2</v>
      </c>
      <c r="FD50" s="120">
        <v>9.8230395236478946E-2</v>
      </c>
      <c r="FE50" s="120">
        <v>9.7831113805876183E-2</v>
      </c>
      <c r="FF50" s="120">
        <v>9.7831130657068305E-2</v>
      </c>
      <c r="FG50" s="120">
        <v>9.7431724881985274E-2</v>
      </c>
      <c r="FH50" s="120">
        <v>9.743174129073677E-2</v>
      </c>
      <c r="FI50" s="120">
        <v>9.7032213946852464E-2</v>
      </c>
      <c r="FJ50" s="120">
        <v>9.7032229922579483E-2</v>
      </c>
      <c r="FK50" s="120">
        <v>9.6632583816529755E-2</v>
      </c>
      <c r="FL50" s="120">
        <v>9.6632599368501465E-2</v>
      </c>
      <c r="FM50" s="120">
        <v>9.6232837338165914E-2</v>
      </c>
      <c r="FN50" s="120">
        <v>9.6232852475506239E-2</v>
      </c>
      <c r="FO50" s="120">
        <v>9.5832977390297919E-2</v>
      </c>
      <c r="FP50" s="120">
        <v>9.5832992121985996E-2</v>
      </c>
      <c r="FQ50" s="120">
        <v>9.5433006883143393E-2</v>
      </c>
      <c r="FR50" s="120">
        <v>9.5433021218015585E-2</v>
      </c>
      <c r="FS50" s="120">
        <v>9.5032928758897142E-2</v>
      </c>
      <c r="FT50" s="120">
        <v>9.5032942705647869E-2</v>
      </c>
      <c r="FU50" s="120">
        <v>9.4632745992029116E-2</v>
      </c>
      <c r="FV50" s="120">
        <v>9.4632759559212104E-2</v>
      </c>
      <c r="FW50" s="120">
        <v>9.4232461589584482E-2</v>
      </c>
      <c r="FX50" s="120">
        <v>9.4232474785614251E-2</v>
      </c>
      <c r="FY50" s="120">
        <v>9.3832078591487539E-2</v>
      </c>
      <c r="FZ50" s="120">
        <v>9.383209142464019E-2</v>
      </c>
      <c r="GA50" s="120">
        <v>9.3431600070846471E-2</v>
      </c>
      <c r="GB50" s="120">
        <v>9.3431612549261606E-2</v>
      </c>
      <c r="GC50" s="120">
        <v>9.3031029134261867E-2</v>
      </c>
      <c r="GD50" s="120">
        <v>9.3031041265943318E-2</v>
      </c>
      <c r="GE50" s="120">
        <v>9.2630368922136816E-2</v>
      </c>
      <c r="GF50" s="120">
        <v>9.2630380714954261E-2</v>
      </c>
      <c r="GG50" s="120">
        <v>9.2229622608990522E-2</v>
      </c>
      <c r="GH50" s="120">
        <v>9.2229634070680591E-2</v>
      </c>
      <c r="GI50" s="120">
        <v>9.182879340377309E-2</v>
      </c>
      <c r="GJ50" s="120">
        <v>9.1828804541940631E-2</v>
      </c>
      <c r="GK50" s="120">
        <v>9.1427884550183872E-2</v>
      </c>
      <c r="GL50" s="120">
        <v>9.1427895372303322E-2</v>
      </c>
      <c r="GM50" s="120">
        <v>9.1026899326992233E-2</v>
      </c>
      <c r="GN50" s="120">
        <v>9.1026909840409218E-2</v>
      </c>
      <c r="GO50" s="120">
        <v>9.0625841048360606E-2</v>
      </c>
      <c r="GP50" s="120">
        <v>9.0625851260292406E-2</v>
      </c>
      <c r="GQ50" s="120">
        <v>9.022471306417007E-2</v>
      </c>
      <c r="GR50" s="120">
        <v>9.0224722981707528E-2</v>
      </c>
      <c r="GS50" s="120">
        <v>8.9823518760348067E-2</v>
      </c>
      <c r="GT50" s="120">
        <v>8.9823528390456861E-2</v>
      </c>
      <c r="GU50" s="120">
        <v>8.9422261559200328E-2</v>
      </c>
      <c r="GV50" s="120">
        <v>8.9422270908722346E-2</v>
      </c>
      <c r="GW50" s="120">
        <v>8.9020944919743314E-2</v>
      </c>
      <c r="GX50" s="120">
        <v>8.9020953995397362E-2</v>
      </c>
      <c r="GY50" s="120">
        <v>8.8619572338040256E-2</v>
      </c>
      <c r="GZ50" s="120">
        <v>8.8619581146424195E-2</v>
      </c>
      <c r="HA50" s="120">
        <v>8.8218147347540535E-2</v>
      </c>
      <c r="HB50" s="120">
        <v>8.821815589513185E-2</v>
      </c>
      <c r="HC50" s="120">
        <v>8.7816673519419464E-2</v>
      </c>
      <c r="HD50" s="120">
        <v>8.7816681812577527E-2</v>
      </c>
      <c r="HE50" s="120">
        <v>8.7415154462923444E-2</v>
      </c>
      <c r="HF50" s="120">
        <v>8.7415162507889499E-2</v>
      </c>
      <c r="HG50" s="120">
        <v>8.7013593825715302E-2</v>
      </c>
      <c r="HH50" s="120">
        <v>8.7013601628614753E-2</v>
      </c>
      <c r="HI50" s="120">
        <v>8.6611995294223976E-2</v>
      </c>
      <c r="HJ50" s="120">
        <v>8.6612002861067322E-2</v>
      </c>
      <c r="HK50" s="120">
        <v>8.6210362593995116E-2</v>
      </c>
      <c r="HL50" s="120">
        <v>8.6210369930679598E-2</v>
      </c>
      <c r="HM50" s="120">
        <v>8.5808699490046603E-2</v>
      </c>
      <c r="HN50" s="120">
        <v>8.5808706602357163E-2</v>
      </c>
      <c r="HO50" s="120">
        <v>8.5407009787224666E-2</v>
      </c>
      <c r="HP50" s="120">
        <v>8.5407016680835321E-2</v>
      </c>
      <c r="HQ50" s="120">
        <v>8.5005297330563473E-2</v>
      </c>
      <c r="HR50" s="120">
        <v>8.5005304011038813E-2</v>
      </c>
      <c r="HS50" s="120">
        <v>8.460356600564696E-2</v>
      </c>
      <c r="HT50" s="120">
        <v>8.4603572478443245E-2</v>
      </c>
      <c r="HU50" s="120">
        <v>8.4201819738974518E-2</v>
      </c>
      <c r="HV50" s="120">
        <v>8.4201826009441053E-2</v>
      </c>
      <c r="HW50" s="120">
        <v>8.3800062498327249E-2</v>
      </c>
      <c r="HX50" s="120">
        <v>8.3800068571707936E-2</v>
      </c>
      <c r="HY50" s="120">
        <v>8.3398298293138884E-2</v>
      </c>
      <c r="HZ50" s="120">
        <v>8.3398304174573154E-2</v>
      </c>
      <c r="IA50" s="120">
        <v>8.2996531174868146E-2</v>
      </c>
      <c r="IB50" s="120">
        <v>8.2996536869392457E-2</v>
      </c>
      <c r="IC50" s="120">
        <v>8.2594765237374176E-2</v>
      </c>
      <c r="ID50" s="120">
        <v>8.2594770749923246E-2</v>
      </c>
      <c r="IE50" s="120">
        <v>8.2193004617294244E-2</v>
      </c>
      <c r="IF50" s="120">
        <v>8.2193009952702442E-2</v>
      </c>
      <c r="IG50" s="120">
        <v>8.1791253494424565E-2</v>
      </c>
      <c r="IH50" s="120">
        <v>8.1791258657427215E-2</v>
      </c>
      <c r="II50" s="120">
        <v>8.1389516092104014E-2</v>
      </c>
      <c r="IJ50" s="120">
        <v>8.1389521087338434E-2</v>
      </c>
      <c r="IK50" s="120">
        <v>8.0987796677598853E-2</v>
      </c>
      <c r="IL50" s="120">
        <v>8.0987801509606522E-2</v>
      </c>
      <c r="IM50" s="120">
        <v>8.0586099562492672E-2</v>
      </c>
      <c r="IN50" s="120">
        <v>8.0586104235719061E-2</v>
      </c>
      <c r="IO50" s="120">
        <v>8.0184429103076424E-2</v>
      </c>
      <c r="IP50" s="120">
        <v>8.0184433621873566E-2</v>
      </c>
      <c r="IQ50" s="120">
        <v>7.9782789700742818E-2</v>
      </c>
      <c r="IR50" s="120">
        <v>7.9782794069369931E-2</v>
      </c>
      <c r="IS50" s="120">
        <v>7.9381185802382223E-2</v>
      </c>
      <c r="IT50" s="120">
        <v>7.9381190025007445E-2</v>
      </c>
      <c r="IU50" s="120">
        <v>7.8979621900782129E-2</v>
      </c>
      <c r="IV50" s="120">
        <v>7.8979625981483267E-2</v>
      </c>
      <c r="IW50" s="120">
        <v>7.8578102535028352E-2</v>
      </c>
      <c r="IX50" s="120">
        <v>7.8578106477794701E-2</v>
      </c>
      <c r="IY50" s="120">
        <v>7.8176632290909556E-2</v>
      </c>
      <c r="IZ50" s="120">
        <v>7.8176636099642663E-2</v>
      </c>
      <c r="JA50" s="120">
        <v>7.7775215801323822E-2</v>
      </c>
      <c r="JB50" s="120">
        <v>7.7775219479839189E-2</v>
      </c>
      <c r="JC50" s="120">
        <v>7.7373857746687633E-2</v>
      </c>
      <c r="JD50" s="120">
        <v>7.737386129871579E-2</v>
      </c>
      <c r="JE50" s="120">
        <v>7.6972562855348411E-2</v>
      </c>
      <c r="JF50" s="120">
        <v>7.6972566284536123E-2</v>
      </c>
      <c r="JG50" s="120">
        <v>7.6571335903998242E-2</v>
      </c>
      <c r="JH50" s="120">
        <v>7.6571339213909947E-2</v>
      </c>
      <c r="JI50" s="120">
        <v>7.6170181718091548E-2</v>
      </c>
      <c r="JJ50" s="120">
        <v>7.617018491221017E-2</v>
      </c>
      <c r="JK50" s="120">
        <v>7.5769105172263665E-2</v>
      </c>
      <c r="JL50" s="120">
        <v>7.5769108253992551E-2</v>
      </c>
      <c r="JM50" s="120">
        <v>7.5368111190753428E-2</v>
      </c>
      <c r="JN50" s="120">
        <v>7.5368114163417058E-2</v>
      </c>
      <c r="JO50" s="120">
        <v>7.4967204747827407E-2</v>
      </c>
      <c r="JP50" s="120">
        <v>7.496720761467264E-2</v>
      </c>
      <c r="JQ50" s="120">
        <v>7.4566390868206378E-2</v>
      </c>
      <c r="JR50" s="120">
        <v>7.4566393632404207E-2</v>
      </c>
      <c r="JS50" s="120">
        <v>7.4165674627495487E-2</v>
      </c>
      <c r="JT50" s="120">
        <v>7.4165677292141241E-2</v>
      </c>
      <c r="JU50" s="120">
        <v>7.3765061152614705E-2</v>
      </c>
      <c r="JV50" s="120">
        <v>7.3765063720730439E-2</v>
      </c>
      <c r="JW50" s="120">
        <v>7.3364555622233915E-2</v>
      </c>
      <c r="JX50" s="120">
        <v>7.3364558096768839E-2</v>
      </c>
      <c r="JY50" s="120">
        <v>7.296416326720892E-2</v>
      </c>
      <c r="JZ50" s="120">
        <v>7.2964165651040719E-2</v>
      </c>
      <c r="KA50" s="120">
        <v>7.2563889371020054E-2</v>
      </c>
      <c r="KB50" s="120">
        <v>7.2563891666956454E-2</v>
      </c>
      <c r="KC50" s="120">
        <v>7.2163739270213897E-2</v>
      </c>
      <c r="KD50" s="120">
        <v>7.2163741480993387E-2</v>
      </c>
      <c r="KE50" s="120">
        <v>7.176371835484556E-2</v>
      </c>
      <c r="KF50" s="120">
        <v>7.1763720483138602E-2</v>
      </c>
      <c r="KG50" s="120">
        <v>7.1363832068924909E-2</v>
      </c>
      <c r="KH50" s="120">
        <v>7.1363834117335684E-2</v>
      </c>
      <c r="KI50" s="120">
        <v>7.0964085910864394E-2</v>
      </c>
      <c r="KJ50" s="120">
        <v>7.0964087881931204E-2</v>
      </c>
      <c r="KK50" s="120">
        <v>7.0564485433928639E-2</v>
      </c>
      <c r="KL50" s="120">
        <v>7.0564487330125575E-2</v>
      </c>
      <c r="KM50" s="120">
        <v>7.0165036246686768E-2</v>
      </c>
      <c r="KN50" s="120">
        <v>7.0165038070424415E-2</v>
      </c>
      <c r="KO50" s="120">
        <v>6.9765744013465913E-2</v>
      </c>
      <c r="KP50" s="120">
        <v>6.9765745767093337E-2</v>
      </c>
      <c r="KQ50" s="120">
        <v>6.9366614454808379E-2</v>
      </c>
      <c r="KR50" s="120">
        <v>6.9366616140613138E-2</v>
      </c>
      <c r="KS50" s="120">
        <v>6.8967653347929245E-2</v>
      </c>
      <c r="KT50" s="120">
        <v>6.8967654968139058E-2</v>
      </c>
      <c r="KU50" s="120">
        <v>6.8568866527176045E-2</v>
      </c>
      <c r="KV50" s="120">
        <v>6.8568868083960149E-2</v>
      </c>
      <c r="KW50" s="120">
        <v>6.817025988449181E-2</v>
      </c>
      <c r="KX50" s="120">
        <v>6.8170261379961766E-2</v>
      </c>
      <c r="KY50" s="120">
        <v>6.7771839369878323E-2</v>
      </c>
      <c r="KZ50" s="120">
        <v>6.7771840806088932E-2</v>
      </c>
      <c r="LA50" s="120">
        <v>6.7373610991861704E-2</v>
      </c>
      <c r="LB50" s="120">
        <v>6.7373612370812422E-2</v>
      </c>
      <c r="LC50" s="120">
        <v>6.6975580817960165E-2</v>
      </c>
      <c r="LD50" s="120">
        <v>6.6975582141595977E-2</v>
      </c>
      <c r="LE50" s="120">
        <v>6.6577754975153308E-2</v>
      </c>
      <c r="LF50" s="120">
        <v>6.6577756245366049E-2</v>
      </c>
      <c r="LG50" s="120">
        <v>6.6180139650352104E-2</v>
      </c>
      <c r="LH50" s="120">
        <v>6.6180140868981011E-2</v>
      </c>
      <c r="LI50" s="120">
        <v>6.5782741090871968E-2</v>
      </c>
      <c r="LJ50" s="120">
        <v>6.578274225970529E-2</v>
      </c>
      <c r="LK50" s="120">
        <v>6.5385565604906035E-2</v>
      </c>
      <c r="LL50" s="120">
        <v>6.538556672568191E-2</v>
      </c>
      <c r="LM50" s="120">
        <v>6.4988619562000902E-2</v>
      </c>
      <c r="LN50" s="120">
        <v>6.4988620636407951E-2</v>
      </c>
      <c r="LO50" s="120">
        <v>6.4591909393532557E-2</v>
      </c>
      <c r="LP50" s="120">
        <v>6.4591910423211482E-2</v>
      </c>
      <c r="LQ50" s="120">
        <v>6.4195441593184813E-2</v>
      </c>
      <c r="LR50" s="120">
        <v>6.4195442579729159E-2</v>
      </c>
      <c r="LS50" s="120">
        <v>6.3799222717428078E-2</v>
      </c>
      <c r="LT50" s="120">
        <v>6.3799223662385038E-2</v>
      </c>
      <c r="LU50" s="120">
        <v>6.3403259385999486E-2</v>
      </c>
      <c r="LV50" s="120">
        <v>6.3403260290871274E-2</v>
      </c>
      <c r="LW50" s="120">
        <v>6.3007558282384579E-2</v>
      </c>
      <c r="LX50" s="120">
        <v>6.3007559148628933E-2</v>
      </c>
      <c r="LY50" s="120">
        <v>6.2612126154298481E-2</v>
      </c>
      <c r="LZ50" s="120">
        <v>6.261212698333006E-2</v>
      </c>
      <c r="MA50" s="120">
        <v>6.2216969814170145E-2</v>
      </c>
      <c r="MB50" s="120">
        <v>6.2216970607361199E-2</v>
      </c>
      <c r="MC50" s="120">
        <v>6.1822096139625048E-2</v>
      </c>
      <c r="MD50" s="120">
        <v>6.1822096898306582E-2</v>
      </c>
      <c r="ME50" s="120">
        <v>6.1427512073970375E-2</v>
      </c>
      <c r="MF50" s="120">
        <v>6.1427512799432794E-2</v>
      </c>
      <c r="MG50" s="120">
        <v>6.1033224626679615E-2</v>
      </c>
      <c r="MH50" s="120">
        <v>6.103322532017378E-2</v>
      </c>
      <c r="MI50" s="120">
        <v>6.0639240873878078E-2</v>
      </c>
      <c r="MJ50" s="120">
        <v>6.0639241536616234E-2</v>
      </c>
      <c r="MK50" s="120">
        <v>6.0245567958828759E-2</v>
      </c>
      <c r="ML50" s="120">
        <v>6.0245568591985432E-2</v>
      </c>
      <c r="MM50" s="120">
        <v>5.9852213092418241E-2</v>
      </c>
      <c r="MN50" s="120">
        <v>5.9852213697131132E-2</v>
      </c>
      <c r="MO50" s="120">
        <v>5.9459183553642957E-2</v>
      </c>
      <c r="MP50" s="120">
        <v>5.9459184131013684E-2</v>
      </c>
      <c r="MQ50" s="120">
        <v>5.9066486690095239E-2</v>
      </c>
      <c r="MR50" s="120">
        <v>5.9066487241190263E-2</v>
      </c>
      <c r="MS50" s="120">
        <v>5.8674129918449093E-2</v>
      </c>
      <c r="MT50" s="120">
        <v>5.8674130444300691E-2</v>
      </c>
      <c r="MU50" s="120">
        <v>5.8282120724946145E-2</v>
      </c>
      <c r="MV50" s="120">
        <v>5.8282121226553019E-2</v>
      </c>
      <c r="MW50" s="120">
        <v>5.7890466665880908E-2</v>
      </c>
      <c r="MX50" s="120">
        <v>5.7890467144208965E-2</v>
      </c>
      <c r="MY50" s="120">
        <v>5.7499175368085104E-2</v>
      </c>
      <c r="MZ50" s="120">
        <v>5.7499175824068799E-2</v>
      </c>
      <c r="NA50" s="120">
        <v>5.7108254529412254E-2</v>
      </c>
      <c r="NB50" s="120">
        <v>5.7108254963954733E-2</v>
      </c>
      <c r="NC50" s="120">
        <v>5.6717711919220412E-2</v>
      </c>
      <c r="ND50" s="120">
        <v>5.6717712333194656E-2</v>
      </c>
      <c r="NE50" s="120">
        <v>5.6327555378854519E-2</v>
      </c>
      <c r="NF50" s="120">
        <v>5.6327555773103916E-2</v>
      </c>
      <c r="NG50" s="120">
        <v>5.59377928221272E-2</v>
      </c>
      <c r="NH50" s="120">
        <v>5.5937793197466446E-2</v>
      </c>
      <c r="NI50" s="120">
        <v>5.5548432235798528E-2</v>
      </c>
      <c r="NJ50" s="120">
        <v>5.5548432593014431E-2</v>
      </c>
      <c r="NK50" s="120">
        <v>5.5159481680053989E-2</v>
      </c>
      <c r="NL50" s="120">
        <v>5.5159482019906031E-2</v>
      </c>
      <c r="NM50" s="120">
        <v>5.4770949288981095E-2</v>
      </c>
      <c r="NN50" s="120">
        <v>5.4770949612202267E-2</v>
      </c>
      <c r="NO50" s="120">
        <v>5.4382843271043542E-2</v>
      </c>
      <c r="NP50" s="120">
        <v>5.4382843578341077E-2</v>
      </c>
      <c r="NQ50" s="120">
        <v>5.3995171909554107E-2</v>
      </c>
      <c r="NR50" s="120">
        <v>5.3995172201610278E-2</v>
      </c>
      <c r="NS50" s="120">
        <v>5.3607943563144418E-2</v>
      </c>
      <c r="NT50" s="120">
        <v>5.3607943840616762E-2</v>
      </c>
      <c r="NU50" s="120">
        <v>5.322116666623266E-2</v>
      </c>
      <c r="NV50" s="120">
        <v>5.3221166929755197E-2</v>
      </c>
      <c r="NW50" s="120">
        <v>5.2834849729488681E-2</v>
      </c>
      <c r="NX50" s="120">
        <v>5.2834849979672353E-2</v>
      </c>
      <c r="NY50" s="120">
        <v>5.2449001340295918E-2</v>
      </c>
      <c r="NZ50" s="120">
        <v>5.2449001577729165E-2</v>
      </c>
      <c r="OA50" s="120">
        <v>5.2063630163210334E-2</v>
      </c>
      <c r="OB50" s="120">
        <v>5.2063630388459847E-2</v>
      </c>
      <c r="OC50" s="120">
        <v>5.1678744940415841E-2</v>
      </c>
      <c r="OD50" s="120">
        <v>5.1678745154027338E-2</v>
      </c>
      <c r="OE50" s="120">
        <v>5.1294354492176397E-2</v>
      </c>
      <c r="OF50" s="120">
        <v>5.1294354694674762E-2</v>
      </c>
      <c r="OG50" s="120">
        <v>5.0910467717283435E-2</v>
      </c>
      <c r="OH50" s="120">
        <v>5.0910467909173869E-2</v>
      </c>
      <c r="OI50" s="120">
        <v>5.0527093593500508E-2</v>
      </c>
      <c r="OJ50" s="120">
        <v>5.0527093775268817E-2</v>
      </c>
      <c r="OK50" s="120">
        <v>5.0144241178002216E-2</v>
      </c>
      <c r="OL50" s="120">
        <v>5.0144241350115429E-2</v>
      </c>
      <c r="OM50" s="120">
        <v>4.9761919607808916E-2</v>
      </c>
      <c r="ON50" s="120">
        <v>4.9761919770716034E-2</v>
      </c>
      <c r="OO50" s="120">
        <v>4.9380138100217054E-2</v>
      </c>
      <c r="OP50" s="120">
        <v>4.9380138254349212E-2</v>
      </c>
      <c r="OQ50" s="120">
        <v>4.8998905953223142E-2</v>
      </c>
      <c r="OR50" s="120">
        <v>4.8998906098994467E-2</v>
      </c>
      <c r="OS50" s="120">
        <v>4.861823254594299E-2</v>
      </c>
      <c r="OT50" s="120">
        <v>4.8618232683751275E-2</v>
      </c>
      <c r="OU50" s="120">
        <v>4.8238127339024828E-2</v>
      </c>
      <c r="OV50" s="120">
        <v>4.8238127469251733E-2</v>
      </c>
      <c r="OW50" s="120">
        <v>4.7858599875056473E-2</v>
      </c>
      <c r="OX50" s="120">
        <v>4.7858599998068088E-2</v>
      </c>
      <c r="OY50" s="120">
        <v>4.7479659778965157E-2</v>
      </c>
      <c r="OZ50" s="120">
        <v>4.7479659895112651E-2</v>
      </c>
      <c r="PA50" s="120">
        <v>4.7101316758411664E-2</v>
      </c>
      <c r="PB50" s="120">
        <v>4.7101316868031456E-2</v>
      </c>
      <c r="PC50" s="120">
        <v>4.6723580604175856E-2</v>
      </c>
      <c r="PD50" s="120">
        <v>4.6723580707590889E-2</v>
      </c>
      <c r="PE50" s="120">
        <v>4.6346461190536592E-2</v>
      </c>
      <c r="PF50" s="120">
        <v>4.6346461288055772E-2</v>
      </c>
      <c r="PG50" s="120">
        <v>4.5969968475641353E-2</v>
      </c>
      <c r="PH50" s="120">
        <v>4.5969968567560637E-2</v>
      </c>
      <c r="PI50" s="120">
        <v>4.5594112501869302E-2</v>
      </c>
      <c r="PJ50" s="120">
        <v>4.5594112588471944E-2</v>
      </c>
      <c r="PK50" s="120">
        <v>4.5218903396184659E-2</v>
      </c>
      <c r="PL50" s="120">
        <v>4.5218903477741774E-2</v>
      </c>
      <c r="PM50" s="120">
        <v>4.4844351370481421E-2</v>
      </c>
      <c r="PN50" s="120">
        <v>4.4844351447252205E-2</v>
      </c>
      <c r="PO50" s="120">
        <v>4.4470466721918206E-2</v>
      </c>
      <c r="PP50" s="120">
        <v>4.4470466794150634E-2</v>
      </c>
      <c r="PQ50" s="120">
        <v>4.4097259833243224E-2</v>
      </c>
      <c r="PR50" s="120">
        <v>4.4097259901174246E-2</v>
      </c>
      <c r="PS50" s="120">
        <v>4.37247411731089E-2</v>
      </c>
      <c r="PT50" s="120">
        <v>4.3724741236964723E-2</v>
      </c>
      <c r="PU50" s="120">
        <v>4.3352921296375177E-2</v>
      </c>
      <c r="PV50" s="120">
        <v>4.3352921356372018E-2</v>
      </c>
      <c r="PW50" s="120">
        <v>4.2981810844401877E-2</v>
      </c>
      <c r="PX50" s="120">
        <v>4.2981810900745938E-2</v>
      </c>
      <c r="PY50" s="120">
        <v>4.261142054532898E-2</v>
      </c>
      <c r="PZ50" s="120">
        <v>4.2611420598217195E-2</v>
      </c>
      <c r="QA50" s="120">
        <v>4.224176121434451E-2</v>
      </c>
      <c r="QB50" s="120">
        <v>4.2241761263964485E-2</v>
      </c>
      <c r="QC50" s="120">
        <v>4.1872843753939473E-2</v>
      </c>
      <c r="QD50" s="120">
        <v>4.1872843800470294E-2</v>
      </c>
      <c r="QE50" s="120">
        <v>4.1504679154149605E-2</v>
      </c>
      <c r="QF50" s="120">
        <v>4.1504679197761726E-2</v>
      </c>
      <c r="QG50" s="120">
        <v>4.1137278492782856E-2</v>
      </c>
      <c r="QH50" s="120">
        <v>4.1137278533638674E-2</v>
      </c>
      <c r="QI50" s="120">
        <v>4.077065293563234E-2</v>
      </c>
      <c r="QJ50" s="120">
        <v>4.077065297388649E-2</v>
      </c>
      <c r="QK50" s="120">
        <v>4.0404813736674511E-2</v>
      </c>
      <c r="QL50" s="120">
        <v>4.0404813772474138E-2</v>
      </c>
      <c r="QM50" s="120">
        <v>4.0039772238250948E-2</v>
      </c>
      <c r="QN50" s="120">
        <v>4.0039772271736079E-2</v>
      </c>
      <c r="QO50" s="120">
        <v>3.9675539871234816E-2</v>
      </c>
      <c r="QP50" s="120">
        <v>3.9675539902538491E-2</v>
      </c>
      <c r="QQ50" s="120">
        <v>3.9312128155179205E-2</v>
      </c>
      <c r="QR50" s="120">
        <v>3.9312128184427787E-2</v>
      </c>
      <c r="QS50" s="120">
        <v>3.8949548698448543E-2</v>
      </c>
      <c r="QT50" s="120">
        <v>3.8949548725762277E-2</v>
      </c>
      <c r="QU50" s="120">
        <v>3.8587813198331988E-2</v>
      </c>
      <c r="QV50" s="120">
        <v>3.8587813223824749E-2</v>
      </c>
      <c r="QW50" s="120">
        <v>3.8226933441136528E-2</v>
      </c>
      <c r="QX50" s="120">
        <v>3.8226933464916527E-2</v>
      </c>
      <c r="QY50" s="120">
        <v>3.7866921302262345E-2</v>
      </c>
      <c r="QZ50" s="120">
        <v>3.7866921324432243E-2</v>
      </c>
      <c r="RA50" s="120">
        <v>3.750778874625612E-2</v>
      </c>
      <c r="RB50" s="120">
        <v>3.7507788766913221E-2</v>
      </c>
      <c r="RC50" s="120">
        <v>3.7149547826843925E-2</v>
      </c>
      <c r="RD50" s="120">
        <v>3.7149547846080433E-2</v>
      </c>
      <c r="RE50" s="120">
        <v>3.6792210686942217E-2</v>
      </c>
      <c r="RF50" s="120">
        <v>3.6792210704845292E-2</v>
      </c>
      <c r="RG50" s="120">
        <v>3.6435789558645883E-2</v>
      </c>
      <c r="RH50" s="120">
        <v>3.6435789575298159E-2</v>
      </c>
      <c r="RI50" s="120">
        <v>3.6080296763192909E-2</v>
      </c>
      <c r="RJ50" s="120">
        <v>3.6080296778672555E-2</v>
      </c>
      <c r="RK50" s="120">
        <v>3.5725744710904617E-2</v>
      </c>
      <c r="RL50" s="120">
        <v>3.5725744725285523E-2</v>
      </c>
      <c r="RM50" s="120">
        <v>3.5372145901101076E-2</v>
      </c>
      <c r="RN50" s="120">
        <v>3.5372145914453035E-2</v>
      </c>
      <c r="RO50" s="120">
        <v>3.5019512921989793E-2</v>
      </c>
      <c r="RP50" s="120">
        <v>3.5019512934378765E-2</v>
      </c>
      <c r="RQ50" s="120">
        <v>3.4667858450527812E-2</v>
      </c>
      <c r="RR50" s="120">
        <v>3.4667858462016254E-2</v>
      </c>
      <c r="RS50" s="120">
        <v>3.4317195252256551E-2</v>
      </c>
      <c r="RT50" s="120">
        <v>3.431719526290284E-2</v>
      </c>
      <c r="RU50" s="120">
        <v>3.396753618110579E-2</v>
      </c>
      <c r="RV50" s="120">
        <v>3.3967536190965604E-2</v>
      </c>
      <c r="RW50" s="120">
        <v>3.3618894179170758E-2</v>
      </c>
      <c r="RX50" s="120">
        <v>3.3618894188296097E-2</v>
      </c>
      <c r="RY50" s="120">
        <v>3.327128227645549E-2</v>
      </c>
      <c r="RZ50" s="120">
        <v>3.3271282284895537E-2</v>
      </c>
      <c r="SA50" s="120">
        <v>3.2924713590586546E-2</v>
      </c>
      <c r="SB50" s="120">
        <v>3.2924713598387639E-2</v>
      </c>
      <c r="SC50" s="120">
        <v>3.2579201326492752E-2</v>
      </c>
      <c r="SD50" s="120">
        <v>3.2579201333698293E-2</v>
      </c>
      <c r="SE50" s="120">
        <v>3.223475877605083E-2</v>
      </c>
      <c r="SF50" s="120">
        <v>3.2234758782701795E-2</v>
      </c>
      <c r="SG50" s="120">
        <v>3.1891399317696731E-2</v>
      </c>
      <c r="SH50" s="120">
        <v>3.1891399323831615E-2</v>
      </c>
      <c r="SI50" s="120">
        <v>3.1549136416000219E-2</v>
      </c>
      <c r="SJ50" s="120">
        <v>3.1549136421654911E-2</v>
      </c>
      <c r="SK50" s="120">
        <v>3.1207983621201821E-2</v>
      </c>
      <c r="SL50" s="120">
        <v>3.120798362641037E-2</v>
      </c>
      <c r="SM50" s="120">
        <v>3.0867954568712035E-2</v>
      </c>
      <c r="SN50" s="120">
        <v>3.0867954573506141E-2</v>
      </c>
      <c r="SO50" s="120">
        <v>3.0529062978569839E-2</v>
      </c>
      <c r="SP50" s="120">
        <v>3.0529062982979274E-2</v>
      </c>
      <c r="SQ50" s="120">
        <v>3.0191322654860634E-2</v>
      </c>
      <c r="SR50" s="120">
        <v>3.0191322658913236E-2</v>
      </c>
      <c r="SS50" s="120">
        <v>2.9854747485091711E-2</v>
      </c>
      <c r="ST50" s="120">
        <v>2.9854747488813591E-2</v>
      </c>
      <c r="SU50" s="120">
        <v>2.9519351439524028E-2</v>
      </c>
      <c r="SV50" s="120">
        <v>2.9519351442939625E-2</v>
      </c>
      <c r="SW50" s="120">
        <v>2.9185148570459039E-2</v>
      </c>
      <c r="SX50" s="120">
        <v>2.9185148573591085E-2</v>
      </c>
      <c r="SY50" s="120">
        <v>2.8852153011478816E-2</v>
      </c>
      <c r="SZ50" s="120">
        <v>2.8852153014348663E-2</v>
      </c>
      <c r="TA50" s="120">
        <v>2.8520378976638869E-2</v>
      </c>
      <c r="TB50" s="120">
        <v>2.8520378979266375E-2</v>
      </c>
      <c r="TC50" s="120">
        <v>2.8189840759611118E-2</v>
      </c>
      <c r="TD50" s="120">
        <v>2.8189840762014771E-2</v>
      </c>
      <c r="TE50" s="120">
        <v>2.7860552732776381E-2</v>
      </c>
      <c r="TF50" s="120">
        <v>2.7860552734973516E-2</v>
      </c>
      <c r="TG50" s="120">
        <v>2.7532529346264573E-2</v>
      </c>
      <c r="TH50" s="120">
        <v>2.7532529348271325E-2</v>
      </c>
      <c r="TI50" s="120">
        <v>2.7205785126940957E-2</v>
      </c>
      <c r="TJ50" s="120">
        <v>2.7205785128772222E-2</v>
      </c>
      <c r="TK50" s="120">
        <v>2.6880334677336769E-2</v>
      </c>
      <c r="TL50" s="120">
        <v>2.688033467900651E-2</v>
      </c>
      <c r="TM50" s="120">
        <v>2.6556192674523107E-2</v>
      </c>
      <c r="TN50" s="120">
        <v>2.6556192676044303E-2</v>
      </c>
      <c r="TO50" s="120">
        <v>2.6233373868925807E-2</v>
      </c>
      <c r="TP50" s="120">
        <v>2.6233373870310453E-2</v>
      </c>
      <c r="TQ50" s="120">
        <v>2.5911893083079736E-2</v>
      </c>
      <c r="TR50" s="120">
        <v>2.5911893084338979E-2</v>
      </c>
      <c r="TS50" s="120">
        <v>2.5591765210321117E-2</v>
      </c>
      <c r="TT50" s="120">
        <v>2.5591765211465261E-2</v>
      </c>
      <c r="TU50" s="120">
        <v>2.5273005213415599E-2</v>
      </c>
      <c r="TV50" s="120">
        <v>2.5273005214454244E-2</v>
      </c>
      <c r="TW50" s="120">
        <v>2.4955628123120611E-2</v>
      </c>
      <c r="TX50" s="120">
        <v>2.4955628124062653E-2</v>
      </c>
      <c r="TY50" s="120">
        <v>2.4639649036679985E-2</v>
      </c>
      <c r="TZ50" s="120">
        <v>2.4639649037533583E-2</v>
      </c>
      <c r="UA50" s="120">
        <v>2.432508311624863E-2</v>
      </c>
      <c r="UB50" s="120">
        <v>2.4325083117021348E-2</v>
      </c>
      <c r="UC50" s="120">
        <v>2.4011945587246151E-2</v>
      </c>
      <c r="UD50" s="120">
        <v>2.4011945587945019E-2</v>
      </c>
      <c r="UE50" s="120">
        <v>2.3700251736636438E-2</v>
      </c>
      <c r="UF50" s="120">
        <v>2.3700251737267843E-2</v>
      </c>
      <c r="UG50" s="120">
        <v>2.3390016911131673E-2</v>
      </c>
      <c r="UH50" s="120">
        <v>2.3390016911701582E-2</v>
      </c>
      <c r="UI50" s="120">
        <v>2.308125651531898E-2</v>
      </c>
      <c r="UJ50" s="120">
        <v>2.3081256515832944E-2</v>
      </c>
      <c r="UK50" s="120">
        <v>2.2773986009706818E-2</v>
      </c>
      <c r="UL50" s="120">
        <v>2.2773986010169757E-2</v>
      </c>
      <c r="UM50" s="120">
        <v>2.2468220908689513E-2</v>
      </c>
      <c r="UN50" s="120">
        <v>2.2468220909106128E-2</v>
      </c>
      <c r="UO50" s="120">
        <v>2.21639767784278E-2</v>
      </c>
      <c r="UP50" s="120">
        <v>2.2163976778802306E-2</v>
      </c>
      <c r="UQ50" s="120">
        <v>2.1861269234642586E-2</v>
      </c>
      <c r="UR50" s="120">
        <v>2.1861269234978886E-2</v>
      </c>
      <c r="US50" s="120">
        <v>2.1560113940320091E-2</v>
      </c>
      <c r="UT50" s="120">
        <v>2.1560113940621774E-2</v>
      </c>
      <c r="UU50" s="120">
        <v>2.1260526603326065E-2</v>
      </c>
      <c r="UV50" s="120">
        <v>2.1260526603596355E-2</v>
      </c>
      <c r="UW50" s="120">
        <v>2.0962522973926184E-2</v>
      </c>
      <c r="UX50" s="120">
        <v>2.0962522974168132E-2</v>
      </c>
      <c r="UY50" s="120">
        <v>2.0666118842210857E-2</v>
      </c>
      <c r="UZ50" s="120">
        <v>2.066611884242716E-2</v>
      </c>
      <c r="VA50" s="120">
        <v>2.0371330035421471E-2</v>
      </c>
      <c r="VB50" s="120">
        <v>2.0371330035614636E-2</v>
      </c>
      <c r="VC50" s="120">
        <v>2.0078172415175833E-2</v>
      </c>
      <c r="VD50" s="120">
        <v>2.007817241534814E-2</v>
      </c>
      <c r="VE50" s="120">
        <v>1.9786661874590057E-2</v>
      </c>
      <c r="VF50" s="120">
        <v>1.9786661874743598E-2</v>
      </c>
      <c r="VG50" s="120">
        <v>1.9496814335294634E-2</v>
      </c>
      <c r="VH50" s="120">
        <v>1.949681433543125E-2</v>
      </c>
      <c r="VI50" s="120">
        <v>1.9208645744341404E-2</v>
      </c>
      <c r="VJ50" s="120">
        <v>1.9208645744462825E-2</v>
      </c>
      <c r="VK50" s="120">
        <v>1.8922172070999558E-2</v>
      </c>
      <c r="VL50" s="120">
        <v>1.8922172071107319E-2</v>
      </c>
      <c r="VM50" s="120">
        <v>1.8637409303437328E-2</v>
      </c>
      <c r="VN50" s="120">
        <v>1.8637409303532887E-2</v>
      </c>
      <c r="VO50" s="120">
        <v>1.8354373445286804E-2</v>
      </c>
      <c r="VP50" s="120">
        <v>1.835437344537141E-2</v>
      </c>
      <c r="VQ50" s="120">
        <v>1.8073080512089092E-2</v>
      </c>
      <c r="VR50" s="120">
        <v>1.8073080512163921E-2</v>
      </c>
      <c r="VS50" s="120">
        <v>1.7793546527616957E-2</v>
      </c>
      <c r="VT50" s="120">
        <v>1.7793546527683043E-2</v>
      </c>
      <c r="VU50" s="120">
        <v>1.7515787520071983E-2</v>
      </c>
      <c r="VV50" s="120">
        <v>1.7515787520130263E-2</v>
      </c>
      <c r="VW50" s="120">
        <v>1.7239819518153378E-2</v>
      </c>
      <c r="VX50" s="120">
        <v>1.7239819518204701E-2</v>
      </c>
      <c r="VY50" s="120">
        <v>1.6965658546995641E-2</v>
      </c>
      <c r="VZ50" s="120">
        <v>1.6965658547040824E-2</v>
      </c>
      <c r="WA50" s="120">
        <v>1.6693320623971789E-2</v>
      </c>
      <c r="WB50" s="120">
        <v>1.6693320624011448E-2</v>
      </c>
      <c r="WC50" s="120">
        <v>1.6422821754359246E-2</v>
      </c>
      <c r="WD50" s="120">
        <v>1.6422821754394031E-2</v>
      </c>
      <c r="WE50" s="120">
        <v>1.6154177926865354E-2</v>
      </c>
      <c r="WF50" s="120">
        <v>1.615417792689584E-2</v>
      </c>
      <c r="WG50" s="120">
        <v>1.5887405109009649E-2</v>
      </c>
      <c r="WH50" s="120">
        <v>1.5887405109036266E-2</v>
      </c>
      <c r="WI50" s="120">
        <v>1.5622519242359226E-2</v>
      </c>
      <c r="WJ50" s="120">
        <v>1.5622519242382494E-2</v>
      </c>
      <c r="WK50" s="120">
        <v>1.5359536237614737E-2</v>
      </c>
      <c r="WL50" s="120">
        <v>1.5359536237635019E-2</v>
      </c>
      <c r="WM50" s="120">
        <v>1.5098471969543279E-2</v>
      </c>
      <c r="WN50" s="120">
        <v>1.5098471969560925E-2</v>
      </c>
      <c r="WO50" s="120">
        <v>1.4839342271755403E-2</v>
      </c>
      <c r="WP50" s="120">
        <v>1.4839342271770735E-2</v>
      </c>
      <c r="WQ50" s="120">
        <v>1.4582162931322884E-2</v>
      </c>
      <c r="WR50" s="120">
        <v>1.4582162931336205E-2</v>
      </c>
      <c r="WS50" s="120">
        <v>1.4326949683234062E-2</v>
      </c>
      <c r="WT50" s="120">
        <v>1.4326949683245596E-2</v>
      </c>
      <c r="WU50" s="120">
        <v>1.4073718204683667E-2</v>
      </c>
      <c r="WV50" s="120">
        <v>1.4073718204693626E-2</v>
      </c>
      <c r="WW50" s="120">
        <v>1.3822484109193629E-2</v>
      </c>
      <c r="WX50" s="120">
        <v>1.3822484109202247E-2</v>
      </c>
      <c r="WY50" s="120">
        <v>1.3573262940562185E-2</v>
      </c>
      <c r="WZ50" s="120">
        <v>1.3573262940569602E-2</v>
      </c>
      <c r="XA50" s="120">
        <v>1.3326070166637376E-2</v>
      </c>
      <c r="XB50" s="120">
        <v>1.3326070166643748E-2</v>
      </c>
      <c r="XC50" s="120">
        <v>1.3080921172912506E-2</v>
      </c>
      <c r="XD50" s="120">
        <v>1.3080921172917991E-2</v>
      </c>
      <c r="XE50" s="120">
        <v>1.283783125593977E-2</v>
      </c>
      <c r="XF50" s="120">
        <v>1.2837831255944471E-2</v>
      </c>
      <c r="XG50" s="120">
        <v>1.2596815616559332E-2</v>
      </c>
      <c r="XH50" s="120">
        <v>1.2596815616563357E-2</v>
      </c>
      <c r="XI50" s="120">
        <v>1.2357889352940356E-2</v>
      </c>
      <c r="XJ50" s="120">
        <v>1.2357889352943779E-2</v>
      </c>
      <c r="XK50" s="120">
        <v>1.2121067453431262E-2</v>
      </c>
      <c r="XL50" s="120">
        <v>1.2121067453434196E-2</v>
      </c>
      <c r="XM50" s="120">
        <v>1.1886364789216083E-2</v>
      </c>
      <c r="XN50" s="120">
        <v>1.1886364789218574E-2</v>
      </c>
      <c r="XO50" s="120">
        <v>1.1653796106773584E-2</v>
      </c>
      <c r="XP50" s="120">
        <v>1.165379610677568E-2</v>
      </c>
      <c r="XQ50" s="120">
        <v>1.1423376020136737E-2</v>
      </c>
      <c r="XR50" s="120">
        <v>1.1423376020138532E-2</v>
      </c>
      <c r="XS50" s="120">
        <v>1.1195119002949385E-2</v>
      </c>
      <c r="XT50" s="120">
        <v>1.11951190029509E-2</v>
      </c>
      <c r="XU50" s="120">
        <v>1.0969039380317352E-2</v>
      </c>
      <c r="XV50" s="120">
        <v>1.0969039380318651E-2</v>
      </c>
      <c r="XW50" s="120">
        <v>1.0745151320451323E-2</v>
      </c>
      <c r="XX50" s="120">
        <v>1.0745151320452388E-2</v>
      </c>
      <c r="XY50" s="120">
        <v>1.0523468826098843E-2</v>
      </c>
      <c r="XZ50" s="120">
        <v>1.052346882609974E-2</v>
      </c>
      <c r="YA50" s="120">
        <v>1.0304005725763175E-2</v>
      </c>
      <c r="YB50" s="120">
        <v>1.0304005725763937E-2</v>
      </c>
      <c r="YC50" s="120">
        <v>1.0086775664706348E-2</v>
      </c>
      <c r="YD50" s="120">
        <v>1.0086775664706981E-2</v>
      </c>
      <c r="YE50" s="120">
        <v>9.8717920957342338E-3</v>
      </c>
      <c r="YF50" s="120">
        <v>9.8717920957347525E-3</v>
      </c>
      <c r="YG50" s="120">
        <v>9.6590682697618273E-3</v>
      </c>
      <c r="YH50" s="120">
        <v>9.6590682697622558E-3</v>
      </c>
      <c r="YI50" s="120">
        <v>9.4486172261564784E-3</v>
      </c>
      <c r="YJ50" s="120">
        <v>9.4486172261568514E-3</v>
      </c>
      <c r="YK50" s="120">
        <v>9.2404517828575585E-3</v>
      </c>
      <c r="YL50" s="120">
        <v>9.2404517828578482E-3</v>
      </c>
      <c r="YM50" s="120">
        <v>9.0345845262708533E-3</v>
      </c>
      <c r="YN50" s="120">
        <v>9.03458452627111E-3</v>
      </c>
      <c r="YO50" s="120">
        <v>8.8310278009365688E-3</v>
      </c>
      <c r="YP50" s="120">
        <v>8.8310278009367943E-3</v>
      </c>
      <c r="YQ50" s="120">
        <v>8.6297936989696185E-3</v>
      </c>
      <c r="YR50" s="120">
        <v>8.6297936989698041E-3</v>
      </c>
      <c r="YS50" s="120">
        <v>8.430894049271399E-3</v>
      </c>
      <c r="YT50" s="120">
        <v>8.4308940492715499E-3</v>
      </c>
      <c r="YU50" s="120">
        <v>8.2343404065126843E-3</v>
      </c>
      <c r="YV50" s="120">
        <v>8.2343404065127919E-3</v>
      </c>
      <c r="YW50" s="120">
        <v>8.0401440398869938E-3</v>
      </c>
      <c r="YX50" s="120">
        <v>8.040144039887084E-3</v>
      </c>
      <c r="YY50" s="120">
        <v>7.8483159216347544E-3</v>
      </c>
      <c r="YZ50" s="120">
        <v>7.8483159216348498E-3</v>
      </c>
      <c r="ZA50" s="120">
        <v>7.6588667153384858E-3</v>
      </c>
      <c r="ZB50" s="120">
        <v>7.6588667153385474E-3</v>
      </c>
      <c r="ZC50" s="120">
        <v>7.4718067639895818E-3</v>
      </c>
      <c r="ZD50" s="120">
        <v>7.4718067639896416E-3</v>
      </c>
      <c r="ZE50" s="120">
        <v>7.287146077828259E-3</v>
      </c>
      <c r="ZF50" s="120">
        <v>7.2871460778282989E-3</v>
      </c>
      <c r="ZG50" s="120">
        <v>7.1048943219575826E-3</v>
      </c>
      <c r="ZH50" s="120">
        <v>7.1048943219576251E-3</v>
      </c>
      <c r="ZI50" s="120">
        <v>6.9250608037340509E-3</v>
      </c>
      <c r="ZJ50" s="120">
        <v>6.9250608037340769E-3</v>
      </c>
      <c r="ZK50" s="120">
        <v>6.7476544599368764E-3</v>
      </c>
      <c r="ZL50" s="120">
        <v>6.7476544599369007E-3</v>
      </c>
      <c r="ZM50" s="120">
        <v>6.5726838437190861E-3</v>
      </c>
      <c r="ZN50" s="120">
        <v>6.5726838437190974E-3</v>
      </c>
      <c r="ZO50" s="120">
        <v>6.4001571113437641E-3</v>
      </c>
      <c r="ZP50" s="120">
        <v>6.4001571113437685E-3</v>
      </c>
      <c r="ZQ50" s="120">
        <v>6.2300820087096915E-3</v>
      </c>
      <c r="ZR50" s="120">
        <v>6.2300820087097027E-3</v>
      </c>
      <c r="ZS50" s="120">
        <v>6.0624658576708774E-3</v>
      </c>
      <c r="ZT50" s="120">
        <v>6.0624658576708922E-3</v>
      </c>
      <c r="ZU50" s="120">
        <v>5.897315542155431E-3</v>
      </c>
      <c r="ZV50" s="120">
        <v>5.8973155421554388E-3</v>
      </c>
      <c r="ZW50" s="120">
        <v>5.7346374940896675E-3</v>
      </c>
      <c r="ZX50" s="120">
        <v>5.734637494089671E-3</v>
      </c>
      <c r="ZY50" s="120">
        <v>5.5744376791343406E-3</v>
      </c>
      <c r="ZZ50" s="120">
        <v>5.5744376791343484E-3</v>
      </c>
      <c r="AAA50" s="120">
        <v>5.4167215822403334E-3</v>
      </c>
      <c r="AAB50" s="120">
        <v>5.4167215822403447E-3</v>
      </c>
      <c r="AAC50" s="120">
        <v>5.2614941930322805E-3</v>
      </c>
      <c r="AAD50" s="120">
        <v>5.2614941930322788E-3</v>
      </c>
      <c r="AAE50" s="120">
        <v>5.1087599910291659E-3</v>
      </c>
      <c r="AAF50" s="120">
        <v>5.1087599910291737E-3</v>
      </c>
      <c r="AAG50" s="120">
        <v>4.9585229307122164E-3</v>
      </c>
      <c r="AAH50" s="120">
        <v>4.958522930712219E-3</v>
      </c>
      <c r="AAI50" s="120">
        <v>4.8107864264508417E-3</v>
      </c>
      <c r="AAJ50" s="120">
        <v>4.8107864264508521E-3</v>
      </c>
      <c r="AAK50" s="120">
        <v>4.6655533372990171E-3</v>
      </c>
      <c r="AAL50" s="120">
        <v>4.6655533372990136E-3</v>
      </c>
      <c r="AAM50" s="120">
        <v>4.5228259516749292E-3</v>
      </c>
      <c r="AAN50" s="120">
        <v>4.5228259516749414E-3</v>
      </c>
      <c r="AAO50" s="120">
        <v>4.3826059719384979E-3</v>
      </c>
      <c r="AAP50" s="120">
        <v>4.3826059719385092E-3</v>
      </c>
      <c r="AAQ50" s="120">
        <v>4.2448944988818091E-3</v>
      </c>
      <c r="AAR50" s="120">
        <v>4.2448944988818117E-3</v>
      </c>
      <c r="AAS50" s="120">
        <v>4.109692016149467E-3</v>
      </c>
      <c r="AAT50" s="120">
        <v>4.109692016149454E-3</v>
      </c>
      <c r="AAU50" s="120">
        <v>3.9769983746066034E-3</v>
      </c>
      <c r="AAV50" s="120">
        <v>3.9769983746066086E-3</v>
      </c>
      <c r="AAW50" s="120">
        <v>3.8468127766740426E-3</v>
      </c>
      <c r="AAX50" s="120">
        <v>3.8468127766740456E-3</v>
      </c>
      <c r="AAY50" s="120">
        <v>3.7191337606511344E-3</v>
      </c>
      <c r="AAZ50" s="120">
        <v>3.7191337606511349E-3</v>
      </c>
      <c r="ABA50" s="120">
        <v>3.5939591850486876E-3</v>
      </c>
      <c r="ABB50" s="120">
        <v>3.5939591850486863E-3</v>
      </c>
      <c r="ABC50" s="120">
        <v>3.4712862129556436E-3</v>
      </c>
      <c r="ABD50" s="120">
        <v>3.4712862129556419E-3</v>
      </c>
      <c r="ABE50" s="120">
        <v>3.3511112964648773E-3</v>
      </c>
      <c r="ABF50" s="120">
        <v>3.3511112964648747E-3</v>
      </c>
      <c r="ABG50" s="120">
        <v>3.2334301611852021E-3</v>
      </c>
      <c r="ABH50" s="120">
        <v>3.233430161185203E-3</v>
      </c>
      <c r="ABI50" s="120">
        <v>3.1182377908683567E-3</v>
      </c>
      <c r="ABJ50" s="120">
        <v>3.1182377908683585E-3</v>
      </c>
      <c r="ABK50" s="120">
        <v>3.0055284121815562E-3</v>
      </c>
      <c r="ABL50" s="120">
        <v>3.0055284121815566E-3</v>
      </c>
      <c r="ABM50" s="120">
        <v>2.8952954796581045E-3</v>
      </c>
      <c r="ABN50" s="120">
        <v>2.8952954796581071E-3</v>
      </c>
      <c r="ABO50" s="120">
        <v>2.787531660860495E-3</v>
      </c>
      <c r="ABP50" s="120">
        <v>2.7875316608604972E-3</v>
      </c>
      <c r="ABQ50" s="120">
        <v>2.6822288217923946E-3</v>
      </c>
      <c r="ABR50" s="120">
        <v>2.6822288217923933E-3</v>
      </c>
      <c r="ABS50" s="120">
        <v>2.5793780125980196E-3</v>
      </c>
      <c r="ABT50" s="120">
        <v>2.5793780125980209E-3</v>
      </c>
      <c r="ABU50" s="120">
        <v>2.4789694535895458E-3</v>
      </c>
      <c r="ABV50" s="120">
        <v>2.4789694535895519E-3</v>
      </c>
      <c r="ABW50" s="120">
        <v>2.3809925216453412E-3</v>
      </c>
      <c r="ABX50" s="120">
        <v>2.3809925216453447E-3</v>
      </c>
      <c r="ABY50" s="120">
        <v>2.2854357370240613E-3</v>
      </c>
      <c r="ABZ50" s="120">
        <v>2.2854357370240565E-3</v>
      </c>
      <c r="ACA50" s="120">
        <v>2.1922867506420367E-3</v>
      </c>
      <c r="ACB50" s="120">
        <v>2.1922867506420363E-3</v>
      </c>
      <c r="ACC50" s="120">
        <v>2.1015323318635884E-3</v>
      </c>
      <c r="ACD50" s="120">
        <v>2.1015323318635888E-3</v>
      </c>
      <c r="ACE50" s="120">
        <v>2.0131583568563801E-3</v>
      </c>
      <c r="ACF50" s="120">
        <v>2.013158356856381E-3</v>
      </c>
      <c r="ACG50" s="120">
        <v>1.9271497975663003E-3</v>
      </c>
      <c r="ACH50" s="120">
        <v>1.927149797566302E-3</v>
      </c>
      <c r="ACI50" s="120">
        <v>1.8434907113688609E-3</v>
      </c>
      <c r="ACJ50" s="120">
        <v>1.8434907113688609E-3</v>
      </c>
      <c r="ACK50" s="120">
        <v>1.7621642314565233E-3</v>
      </c>
      <c r="ACL50" s="120">
        <v>1.7621642314565224E-3</v>
      </c>
      <c r="ACM50" s="120">
        <v>1.6831525580238466E-3</v>
      </c>
      <c r="ACN50" s="120">
        <v>1.683152558023847E-3</v>
      </c>
      <c r="ACO50" s="120">
        <v>1.6064369503148547E-3</v>
      </c>
      <c r="ACP50" s="120">
        <v>1.6064369503148543E-3</v>
      </c>
      <c r="ACQ50" s="120">
        <v>1.5319977195994484E-3</v>
      </c>
      <c r="ACR50" s="120">
        <v>1.5319977195994471E-3</v>
      </c>
      <c r="ACS50" s="120">
        <v>1.4598142231481434E-3</v>
      </c>
      <c r="ACT50" s="120">
        <v>1.4598142231481441E-3</v>
      </c>
      <c r="ACU50" s="120">
        <v>1.3898648592768081E-3</v>
      </c>
      <c r="ACV50" s="120">
        <v>1.3898648592768079E-3</v>
      </c>
      <c r="ACW50" s="120">
        <v>1.3221270635353566E-3</v>
      </c>
      <c r="ACX50" s="120">
        <v>1.3221270635353562E-3</v>
      </c>
      <c r="ACY50" s="120">
        <v>1.2565773061166637E-3</v>
      </c>
      <c r="ACZ50" s="120">
        <v>1.2565773061166648E-3</v>
      </c>
      <c r="ADA50" s="120">
        <v>1.1931910905640512E-3</v>
      </c>
      <c r="ADB50" s="120">
        <v>1.1931910905640542E-3</v>
      </c>
      <c r="ADC50" s="120">
        <v>1.1319429538577234E-3</v>
      </c>
      <c r="ADD50" s="120">
        <v>1.1319429538577247E-3</v>
      </c>
      <c r="ADE50" s="120">
        <v>1.0728064679623916E-3</v>
      </c>
      <c r="ADF50" s="120">
        <v>1.0728064679623932E-3</v>
      </c>
      <c r="ADG50" s="120">
        <v>1.015754242920001E-3</v>
      </c>
      <c r="ADH50" s="120">
        <v>1.0157542429199999E-3</v>
      </c>
      <c r="ADI50" s="120">
        <v>9.6075793157289935E-4</v>
      </c>
      <c r="ADJ50" s="120">
        <v>9.6075793157289957E-4</v>
      </c>
      <c r="ADK50" s="120">
        <v>9.0778823600402446E-4</v>
      </c>
      <c r="ADL50" s="120">
        <v>9.0778823600402511E-4</v>
      </c>
      <c r="ADM50" s="120">
        <v>8.5681491578157385E-4</v>
      </c>
      <c r="ADN50" s="120">
        <v>8.5681491578157439E-4</v>
      </c>
      <c r="ADO50" s="120">
        <v>8.0780679809622224E-4</v>
      </c>
      <c r="ADP50" s="120">
        <v>8.078067980962242E-4</v>
      </c>
      <c r="ADQ50" s="120">
        <v>7.6073178987916127E-4</v>
      </c>
      <c r="ADR50" s="120">
        <v>7.6073178987916159E-4</v>
      </c>
      <c r="ADS50" s="120">
        <v>7.1555689198898604E-4</v>
      </c>
      <c r="ADT50" s="120">
        <v>7.1555689198898658E-4</v>
      </c>
      <c r="ADU50" s="120">
        <v>6.7224821555483946E-4</v>
      </c>
      <c r="ADV50" s="120">
        <v>6.7224821555484065E-4</v>
      </c>
      <c r="ADW50" s="120">
        <v>6.3077100056193941E-4</v>
      </c>
      <c r="ADX50" s="120">
        <v>6.3077100056193897E-4</v>
      </c>
      <c r="ADY50" s="120">
        <v>5.9108963676384786E-4</v>
      </c>
      <c r="ADZ50" s="120">
        <v>5.9108963676384786E-4</v>
      </c>
      <c r="AEA50" s="120">
        <v>5.5316768700342162E-4</v>
      </c>
      <c r="AEB50" s="120">
        <v>5.5316768700342227E-4</v>
      </c>
      <c r="AEC50" s="120">
        <v>5.1696791302117181E-4</v>
      </c>
      <c r="AED50" s="120">
        <v>5.1696791302117257E-4</v>
      </c>
      <c r="AEE50" s="120">
        <v>4.8245230382587784E-4</v>
      </c>
      <c r="AEF50" s="120">
        <v>4.8245230382587805E-4</v>
      </c>
      <c r="AEG50" s="120">
        <v>4.4958210669748463E-4</v>
      </c>
      <c r="AEH50" s="120">
        <v>4.4958210669748469E-4</v>
      </c>
      <c r="AEI50" s="120">
        <v>4.1831786088663322E-4</v>
      </c>
      <c r="AEJ50" s="120">
        <v>4.1831786088663317E-4</v>
      </c>
      <c r="AEK50" s="120">
        <v>3.8861943406843618E-4</v>
      </c>
      <c r="AEL50" s="120">
        <v>3.8861943406843613E-4</v>
      </c>
      <c r="AEM50" s="120">
        <v>3.6044606160036267E-4</v>
      </c>
      <c r="AEN50" s="120">
        <v>3.6044606160036261E-4</v>
      </c>
      <c r="AEO50" s="120">
        <v>3.3375638862514378E-4</v>
      </c>
      <c r="AEP50" s="120">
        <v>3.3375638862514351E-4</v>
      </c>
      <c r="AEQ50" s="120">
        <v>3.0850851504944491E-4</v>
      </c>
      <c r="AER50" s="120">
        <v>3.0850851504944491E-4</v>
      </c>
      <c r="AES50" s="120">
        <v>2.8466004341758805E-4</v>
      </c>
      <c r="AET50" s="120">
        <v>2.8466004341758816E-4</v>
      </c>
      <c r="AEU50" s="120">
        <v>2.6216812968672145E-4</v>
      </c>
      <c r="AEV50" s="120">
        <v>2.6216812968672172E-4</v>
      </c>
      <c r="AEW50" s="120">
        <v>2.4098953689554245E-4</v>
      </c>
      <c r="AEX50" s="120">
        <v>2.4098953689554256E-4</v>
      </c>
      <c r="AEY50" s="120">
        <v>2.2108069170281288E-4</v>
      </c>
      <c r="AEZ50" s="120">
        <v>2.2108069170281294E-4</v>
      </c>
      <c r="AFA50" s="120">
        <v>2.0239774375449291E-4</v>
      </c>
      <c r="AFB50" s="120">
        <v>2.0239774375449275E-4</v>
      </c>
      <c r="AFC50" s="120">
        <v>1.8489662781924615E-4</v>
      </c>
      <c r="AFD50" s="120">
        <v>1.8489662781924615E-4</v>
      </c>
      <c r="AFE50" s="120">
        <v>1.6853312861133941E-4</v>
      </c>
      <c r="AFF50" s="120">
        <v>1.6853312861133928E-4</v>
      </c>
      <c r="AFG50" s="120">
        <v>1.5326294819751588E-4</v>
      </c>
      <c r="AFH50" s="120">
        <v>1.532629481975158E-4</v>
      </c>
      <c r="AFI50" s="120">
        <v>1.390417758602915E-4</v>
      </c>
      <c r="AFJ50" s="120">
        <v>1.3904177586029163E-4</v>
      </c>
      <c r="AFK50" s="120">
        <v>1.2582536026428434E-4</v>
      </c>
      <c r="AFL50" s="120">
        <v>1.2582536026428432E-4</v>
      </c>
      <c r="AFM50" s="120">
        <v>1.135695837447163E-4</v>
      </c>
      <c r="AFN50" s="120">
        <v>1.1356958374471624E-4</v>
      </c>
      <c r="AFO50" s="120">
        <v>1.0223053850817317E-4</v>
      </c>
      <c r="AFP50" s="120">
        <v>1.0223053850817324E-4</v>
      </c>
      <c r="AFQ50" s="120">
        <v>9.1764604505177209E-5</v>
      </c>
      <c r="AFR50" s="120">
        <v>9.1764604505177195E-5</v>
      </c>
      <c r="AFS50" s="120">
        <v>8.2128528702281049E-5</v>
      </c>
      <c r="AFT50" s="120">
        <v>8.2128528702281062E-5</v>
      </c>
      <c r="AFU50" s="120">
        <v>7.3279505448407413E-5</v>
      </c>
      <c r="AFV50" s="120">
        <v>7.3279505448407508E-5</v>
      </c>
      <c r="AFW50" s="120">
        <v>6.5175257596274672E-5</v>
      </c>
      <c r="AFX50" s="120">
        <v>6.5175257596274618E-5</v>
      </c>
      <c r="AFY50" s="120">
        <v>5.7774118005285725E-5</v>
      </c>
      <c r="AFZ50" s="120">
        <v>5.7774118005285711E-5</v>
      </c>
      <c r="AGA50" s="120">
        <v>5.1035111017552005E-5</v>
      </c>
      <c r="AGB50" s="120">
        <v>5.1035111017552005E-5</v>
      </c>
      <c r="AGC50" s="120">
        <v>4.4918033464222508E-5</v>
      </c>
      <c r="AGD50" s="120">
        <v>4.4918033464222542E-5</v>
      </c>
      <c r="AGE50" s="120">
        <v>3.9383534725495876E-5</v>
      </c>
      <c r="AGF50" s="120">
        <v>3.9383534725495848E-5</v>
      </c>
      <c r="AGG50" s="120">
        <v>3.4393195335181211E-5</v>
      </c>
      <c r="AGH50" s="120">
        <v>3.4393195335181204E-5</v>
      </c>
      <c r="AGI50" s="120">
        <v>2.9909603590126042E-5</v>
      </c>
      <c r="AGJ50" s="120">
        <v>2.9909603590126029E-5</v>
      </c>
      <c r="AGK50" s="120">
        <v>2.5896429596984333E-5</v>
      </c>
      <c r="AGL50" s="120">
        <v>2.5896429596984333E-5</v>
      </c>
      <c r="AGM50" s="120">
        <v>2.2318496164502352E-5</v>
      </c>
      <c r="AGN50" s="120">
        <v>2.2318496164502352E-5</v>
      </c>
      <c r="AGO50" s="120">
        <v>1.9141845929673944E-5</v>
      </c>
      <c r="AGP50" s="120">
        <v>1.9141845929673947E-5</v>
      </c>
      <c r="AGQ50" s="120">
        <v>1.6333804091764819E-5</v>
      </c>
      <c r="AGR50" s="120">
        <v>1.6333804091764829E-5</v>
      </c>
      <c r="AGS50" s="120">
        <v>1.386303612040122E-5</v>
      </c>
      <c r="AGT50" s="120">
        <v>1.3863036120401218E-5</v>
      </c>
      <c r="AGU50" s="120">
        <v>1.16995998037982E-5</v>
      </c>
      <c r="AGV50" s="120">
        <v>1.16995998037982E-5</v>
      </c>
      <c r="AGW50" s="120">
        <v>9.8149910119393042E-6</v>
      </c>
      <c r="AGX50" s="120">
        <v>9.814991011939311E-6</v>
      </c>
      <c r="AGY50" s="120">
        <v>8.1821825683039727E-6</v>
      </c>
      <c r="AGZ50" s="120">
        <v>8.1821825683039676E-6</v>
      </c>
      <c r="AHA50" s="120">
        <v>6.7756556537467148E-6</v>
      </c>
      <c r="AHB50" s="120">
        <v>6.7756556537467207E-6</v>
      </c>
      <c r="AHC50" s="120">
        <v>5.5714232084803397E-6</v>
      </c>
      <c r="AHD50" s="120">
        <v>5.5714232084803431E-6</v>
      </c>
      <c r="AHE50" s="120">
        <v>4.5470448538189672E-6</v>
      </c>
      <c r="AHF50" s="120">
        <v>4.5470448538189629E-6</v>
      </c>
      <c r="AHG50" s="120">
        <v>3.6816329252444215E-6</v>
      </c>
      <c r="AHH50" s="120">
        <v>3.6816329252444193E-6</v>
      </c>
      <c r="AHI50" s="120">
        <v>2.9558492930901753E-6</v>
      </c>
      <c r="AHJ50" s="120">
        <v>2.9558492930901753E-6</v>
      </c>
      <c r="AHK50" s="120">
        <v>2.3518927469991948E-6</v>
      </c>
      <c r="AHL50" s="120">
        <v>2.3518927469991974E-6</v>
      </c>
      <c r="AHM50" s="120">
        <v>1.8534768352189488E-6</v>
      </c>
      <c r="AHN50" s="120">
        <v>1.8534768352189496E-6</v>
      </c>
      <c r="AHO50" s="120">
        <v>1.4457981791730567E-6</v>
      </c>
      <c r="AHP50" s="120">
        <v>1.4457981791730557E-6</v>
      </c>
      <c r="AHQ50" s="120">
        <v>1.1154954264353204E-6</v>
      </c>
      <c r="AHR50" s="120">
        <v>1.1154954264353204E-6</v>
      </c>
      <c r="AHS50" s="120">
        <v>8.5059915938822598E-7</v>
      </c>
      <c r="AHT50" s="120">
        <v>8.5059915938822609E-7</v>
      </c>
      <c r="AHU50" s="120">
        <v>6.4047323986705094E-7</v>
      </c>
      <c r="AHV50" s="120">
        <v>6.4047323986705094E-7</v>
      </c>
      <c r="AHW50" s="120">
        <v>4.7574823852420579E-7</v>
      </c>
      <c r="AHX50" s="120">
        <v>4.7574823852420558E-7</v>
      </c>
      <c r="AHY50" s="120">
        <v>3.4824776716006822E-7</v>
      </c>
      <c r="AHZ50" s="120">
        <v>3.4824776716006785E-7</v>
      </c>
      <c r="AIA50" s="120">
        <v>2.509086976240061E-7</v>
      </c>
      <c r="AIB50" s="120">
        <v>2.5090869762400589E-7</v>
      </c>
      <c r="AIC50" s="120">
        <v>1.7769640600713868E-7</v>
      </c>
      <c r="AID50" s="120">
        <v>1.7769640600713876E-7</v>
      </c>
      <c r="AIE50" s="120">
        <v>1.235163189015002E-7</v>
      </c>
      <c r="AIF50" s="120">
        <v>1.2351631890150018E-7</v>
      </c>
      <c r="AIG50" s="120">
        <v>8.4123152120602815E-8</v>
      </c>
      <c r="AIH50" s="120">
        <v>8.4123152120602801E-8</v>
      </c>
      <c r="AII50" s="120">
        <v>5.6029313850528654E-8</v>
      </c>
      <c r="AIJ50" s="120">
        <v>5.6029313850528668E-8</v>
      </c>
      <c r="AIK50" s="120">
        <v>3.6413986277888005E-8</v>
      </c>
      <c r="AIL50" s="120">
        <v>3.6413986277887991E-8</v>
      </c>
      <c r="AIM50" s="120">
        <v>2.3034395557043571E-8</v>
      </c>
      <c r="AIN50" s="120">
        <v>2.3034395557043568E-8</v>
      </c>
      <c r="AIO50" s="120">
        <v>1.4140724087946083E-8</v>
      </c>
      <c r="AIP50" s="120">
        <v>1.4140724087946078E-8</v>
      </c>
      <c r="AIQ50" s="120">
        <v>8.396008067237178E-9</v>
      </c>
      <c r="AIR50" s="120">
        <v>8.396008067237178E-9</v>
      </c>
      <c r="AIS50" s="120">
        <v>4.8021965313991047E-9</v>
      </c>
      <c r="AIT50" s="120">
        <v>4.8021965313991056E-9</v>
      </c>
      <c r="AIU50" s="120">
        <v>2.6333285345044384E-9</v>
      </c>
      <c r="AIV50" s="120">
        <v>2.6333285345044384E-9</v>
      </c>
      <c r="AIW50" s="120">
        <v>1.3765197153783536E-9</v>
      </c>
      <c r="AIX50" s="120">
        <v>1.3765197153783534E-9</v>
      </c>
      <c r="AIY50" s="120">
        <v>6.8114978902470563E-10</v>
      </c>
      <c r="AIZ50" s="120">
        <v>6.8114978902470574E-10</v>
      </c>
      <c r="AJA50" s="120">
        <v>3.1632431884368739E-10</v>
      </c>
      <c r="AJB50" s="120">
        <v>3.1632431884368734E-10</v>
      </c>
      <c r="AJC50" s="120">
        <v>1.363671398024735E-10</v>
      </c>
      <c r="AJD50" s="120">
        <v>1.363671398024735E-10</v>
      </c>
      <c r="AJE50" s="120">
        <v>5.3806140098977557E-11</v>
      </c>
      <c r="AJF50" s="120">
        <v>5.3806140098977564E-11</v>
      </c>
      <c r="AJG50" s="120">
        <v>1.906735880297106E-11</v>
      </c>
      <c r="AJH50" s="120">
        <v>1.9067358802971054E-11</v>
      </c>
      <c r="AJI50" s="120">
        <v>5.9108828942555639E-12</v>
      </c>
      <c r="AJJ50" s="120">
        <v>5.9108828942555647E-12</v>
      </c>
      <c r="AJK50" s="120">
        <v>1.5418777365994174E-12</v>
      </c>
      <c r="AJL50" s="120">
        <v>1.5418777365994176E-12</v>
      </c>
      <c r="AJM50" s="120">
        <v>3.1796787425264483E-13</v>
      </c>
      <c r="AJN50" s="120">
        <v>3.1796787425264483E-13</v>
      </c>
      <c r="AJO50" s="120">
        <v>4.6185277824406512E-14</v>
      </c>
      <c r="AJP50" s="120">
        <v>4.6185277824406512E-14</v>
      </c>
      <c r="AJQ50" s="120">
        <v>3.5527136788005009E-15</v>
      </c>
      <c r="AJR50" s="120" t="s">
        <v>105</v>
      </c>
      <c r="AJS50" s="120" t="s">
        <v>105</v>
      </c>
      <c r="AJT50" s="120" t="s">
        <v>105</v>
      </c>
      <c r="AJU50" s="120" t="s">
        <v>105</v>
      </c>
      <c r="AJV50" s="120" t="s">
        <v>105</v>
      </c>
      <c r="AJW50" s="120" t="s">
        <v>105</v>
      </c>
      <c r="AJX50" s="120" t="s">
        <v>105</v>
      </c>
      <c r="AJY50" s="120" t="s">
        <v>105</v>
      </c>
      <c r="AJZ50" s="120" t="s">
        <v>105</v>
      </c>
      <c r="AKA50" s="120" t="s">
        <v>105</v>
      </c>
      <c r="AKB50" s="120" t="s">
        <v>105</v>
      </c>
      <c r="AKC50" s="120" t="s">
        <v>105</v>
      </c>
      <c r="AKD50" s="120" t="s">
        <v>105</v>
      </c>
      <c r="AKE50" s="120" t="s">
        <v>105</v>
      </c>
      <c r="AKF50" s="120" t="s">
        <v>105</v>
      </c>
      <c r="AKG50" s="120" t="s">
        <v>105</v>
      </c>
      <c r="AKH50" s="120" t="s">
        <v>105</v>
      </c>
      <c r="AKI50" s="120" t="s">
        <v>105</v>
      </c>
      <c r="AKJ50" s="120" t="s">
        <v>105</v>
      </c>
      <c r="AKK50" s="120" t="s">
        <v>105</v>
      </c>
      <c r="AKL50" s="120" t="s">
        <v>105</v>
      </c>
      <c r="AKM50" s="120" t="s">
        <v>105</v>
      </c>
      <c r="AKN50" s="120" t="s">
        <v>105</v>
      </c>
      <c r="AKO50" s="120" t="s">
        <v>105</v>
      </c>
      <c r="AKP50" s="120" t="s">
        <v>105</v>
      </c>
      <c r="AKQ50" s="120" t="s">
        <v>105</v>
      </c>
      <c r="AKR50" s="120" t="s">
        <v>105</v>
      </c>
      <c r="AKS50" s="120" t="s">
        <v>105</v>
      </c>
      <c r="AKT50" s="120" t="s">
        <v>105</v>
      </c>
      <c r="AKU50" s="120" t="s">
        <v>105</v>
      </c>
      <c r="AKV50" s="120" t="s">
        <v>105</v>
      </c>
      <c r="AKW50" s="120" t="s">
        <v>105</v>
      </c>
      <c r="AKX50" s="120" t="s">
        <v>105</v>
      </c>
      <c r="AKY50" s="120" t="s">
        <v>105</v>
      </c>
      <c r="AKZ50" s="120" t="s">
        <v>105</v>
      </c>
      <c r="ALA50" s="120" t="s">
        <v>105</v>
      </c>
      <c r="ALB50" s="120" t="s">
        <v>105</v>
      </c>
      <c r="ALC50" s="120" t="s">
        <v>105</v>
      </c>
      <c r="ALD50" s="120" t="s">
        <v>105</v>
      </c>
      <c r="ALE50" s="120" t="s">
        <v>105</v>
      </c>
      <c r="ALF50" s="120" t="s">
        <v>105</v>
      </c>
      <c r="ALG50" s="120" t="s">
        <v>105</v>
      </c>
      <c r="ALH50" s="120" t="s">
        <v>105</v>
      </c>
      <c r="ALI50" s="120" t="s">
        <v>105</v>
      </c>
      <c r="ALJ50" s="120" t="s">
        <v>105</v>
      </c>
      <c r="ALK50" s="120" t="s">
        <v>105</v>
      </c>
      <c r="ALL50" s="120" t="s">
        <v>105</v>
      </c>
      <c r="ALM50" s="120" t="s">
        <v>105</v>
      </c>
      <c r="ALN50" s="120"/>
    </row>
    <row r="51" spans="1:1002" hidden="1">
      <c r="A51" s="119">
        <v>50</v>
      </c>
      <c r="B51" s="120">
        <v>0.12120989689416356</v>
      </c>
      <c r="C51" s="120">
        <v>0.12120989689416357</v>
      </c>
      <c r="D51" s="120">
        <v>0.12083751538122152</v>
      </c>
      <c r="E51" s="120">
        <v>0.12083751538122151</v>
      </c>
      <c r="F51" s="120">
        <v>0.12046490976689772</v>
      </c>
      <c r="G51" s="120">
        <v>0.12046490976689787</v>
      </c>
      <c r="H51" s="120">
        <v>0.12009208130408505</v>
      </c>
      <c r="I51" s="120">
        <v>0.12009208130408495</v>
      </c>
      <c r="J51" s="120">
        <v>0.11971903126059991</v>
      </c>
      <c r="K51" s="120">
        <v>0.11971903126059993</v>
      </c>
      <c r="L51" s="120">
        <v>0.11934576091932349</v>
      </c>
      <c r="M51" s="120">
        <v>0.11934576091932347</v>
      </c>
      <c r="N51" s="120">
        <v>0.118972271578342</v>
      </c>
      <c r="O51" s="120">
        <v>0.11897227157834198</v>
      </c>
      <c r="P51" s="120">
        <v>0.11859856455109005</v>
      </c>
      <c r="Q51" s="120">
        <v>0.11859856455109011</v>
      </c>
      <c r="R51" s="120">
        <v>0.11822464116649387</v>
      </c>
      <c r="S51" s="120">
        <v>0.11822464116649381</v>
      </c>
      <c r="T51" s="120">
        <v>0.11785050276911656</v>
      </c>
      <c r="U51" s="120">
        <v>0.11785050276911641</v>
      </c>
      <c r="V51" s="120">
        <v>0.11747615071930406</v>
      </c>
      <c r="W51" s="120">
        <v>0.11747615071930402</v>
      </c>
      <c r="X51" s="120">
        <v>0.11710158639333373</v>
      </c>
      <c r="Y51" s="120">
        <v>0.11710158639333372</v>
      </c>
      <c r="Z51" s="120">
        <v>0.11672681118356228</v>
      </c>
      <c r="AA51" s="120">
        <v>0.11672681118356218</v>
      </c>
      <c r="AB51" s="120">
        <v>0.1163518264985765</v>
      </c>
      <c r="AC51" s="120">
        <v>0.11635182649857642</v>
      </c>
      <c r="AD51" s="120">
        <v>0.11597663376334491</v>
      </c>
      <c r="AE51" s="120">
        <v>0.1159766337633449</v>
      </c>
      <c r="AF51" s="120">
        <v>0.11560123441937042</v>
      </c>
      <c r="AG51" s="120">
        <v>0.1156012344193704</v>
      </c>
      <c r="AH51" s="120">
        <v>0.1152256299248447</v>
      </c>
      <c r="AI51" s="120">
        <v>0.11522562992484474</v>
      </c>
      <c r="AJ51" s="120">
        <v>0.11484982175480404</v>
      </c>
      <c r="AK51" s="120">
        <v>0.11484982175480389</v>
      </c>
      <c r="AL51" s="120">
        <v>0.11447381140128554</v>
      </c>
      <c r="AM51" s="120">
        <v>0.11447381140128553</v>
      </c>
      <c r="AN51" s="120">
        <v>0.11409760037348687</v>
      </c>
      <c r="AO51" s="120">
        <v>0.11409760037348683</v>
      </c>
      <c r="AP51" s="120">
        <v>0.11372119019792459</v>
      </c>
      <c r="AQ51" s="120">
        <v>0.11372119019792457</v>
      </c>
      <c r="AR51" s="120">
        <v>0.1133445824185961</v>
      </c>
      <c r="AS51" s="120">
        <v>0.11334458241859613</v>
      </c>
      <c r="AT51" s="120">
        <v>0.11296777859714197</v>
      </c>
      <c r="AU51" s="120">
        <v>0.11296777859714205</v>
      </c>
      <c r="AV51" s="120">
        <v>0.11259078031301013</v>
      </c>
      <c r="AW51" s="120">
        <v>0.11259078031301002</v>
      </c>
      <c r="AX51" s="120">
        <v>0.11221358916362051</v>
      </c>
      <c r="AY51" s="120">
        <v>0.11221358916362058</v>
      </c>
      <c r="AZ51" s="120">
        <v>0.11183620676453324</v>
      </c>
      <c r="BA51" s="120">
        <v>0.11183620676453306</v>
      </c>
      <c r="BB51" s="120">
        <v>0.11145863474961545</v>
      </c>
      <c r="BC51" s="120">
        <v>0.11145863474961541</v>
      </c>
      <c r="BD51" s="120">
        <v>0.11108087477121228</v>
      </c>
      <c r="BE51" s="120">
        <v>0.11108087477121233</v>
      </c>
      <c r="BF51" s="120">
        <v>0.11070292850031735</v>
      </c>
      <c r="BG51" s="120">
        <v>0.11070292850031725</v>
      </c>
      <c r="BH51" s="120">
        <v>0.11032479762674538</v>
      </c>
      <c r="BI51" s="120">
        <v>0.11032479762674539</v>
      </c>
      <c r="BJ51" s="120">
        <v>0.10994648385930737</v>
      </c>
      <c r="BK51" s="120">
        <v>0.10994648385930732</v>
      </c>
      <c r="BL51" s="120">
        <v>0.109567988925985</v>
      </c>
      <c r="BM51" s="120">
        <v>0.10956798892598489</v>
      </c>
      <c r="BN51" s="120">
        <v>0.10918931457410866</v>
      </c>
      <c r="BO51" s="120">
        <v>0.10918931457410873</v>
      </c>
      <c r="BP51" s="120">
        <v>0.10881046257053621</v>
      </c>
      <c r="BQ51" s="120">
        <v>0.10881046257053628</v>
      </c>
      <c r="BR51" s="120">
        <v>0.108431434701833</v>
      </c>
      <c r="BS51" s="120">
        <v>0.10843143470183299</v>
      </c>
      <c r="BT51" s="120">
        <v>0.10805223277445342</v>
      </c>
      <c r="BU51" s="120">
        <v>0.10805223277445343</v>
      </c>
      <c r="BV51" s="120">
        <v>0.10767285861492507</v>
      </c>
      <c r="BW51" s="120">
        <v>0.10767285861492508</v>
      </c>
      <c r="BX51" s="120">
        <v>0.10729331407003298</v>
      </c>
      <c r="BY51" s="120">
        <v>0.10729331407003301</v>
      </c>
      <c r="BZ51" s="120">
        <v>0.10691360100700667</v>
      </c>
      <c r="CA51" s="120">
        <v>0.1069136010070066</v>
      </c>
      <c r="CB51" s="120">
        <v>0.1065337213137075</v>
      </c>
      <c r="CC51" s="120">
        <v>0.10653372131370757</v>
      </c>
      <c r="CD51" s="120">
        <v>0.10615367689881969</v>
      </c>
      <c r="CE51" s="120">
        <v>0.10615367689881972</v>
      </c>
      <c r="CF51" s="120">
        <v>0.10577346969204049</v>
      </c>
      <c r="CG51" s="120">
        <v>0.1057734696920405</v>
      </c>
      <c r="CH51" s="120">
        <v>0.10539310164427326</v>
      </c>
      <c r="CI51" s="120">
        <v>0.10539310164427342</v>
      </c>
      <c r="CJ51" s="120">
        <v>0.10501257472782295</v>
      </c>
      <c r="CK51" s="120">
        <v>0.10501257472782287</v>
      </c>
      <c r="CL51" s="120">
        <v>0.10463189093659114</v>
      </c>
      <c r="CM51" s="120">
        <v>0.10463189093659109</v>
      </c>
      <c r="CN51" s="120">
        <v>0.10425105228627479</v>
      </c>
      <c r="CO51" s="120">
        <v>0.10425105228627482</v>
      </c>
      <c r="CP51" s="120">
        <v>0.10387006081456554</v>
      </c>
      <c r="CQ51" s="120">
        <v>0.10387006081456554</v>
      </c>
      <c r="CR51" s="120">
        <v>0.10348891858135088</v>
      </c>
      <c r="CS51" s="120">
        <v>0.10348891858135087</v>
      </c>
      <c r="CT51" s="120">
        <v>0.10310762766891682</v>
      </c>
      <c r="CU51" s="120">
        <v>0.1031076276689168</v>
      </c>
      <c r="CV51" s="120">
        <v>0.10272619018215309</v>
      </c>
      <c r="CW51" s="120">
        <v>0.10272619018215302</v>
      </c>
      <c r="CX51" s="120">
        <v>0.10234460824875899</v>
      </c>
      <c r="CY51" s="120">
        <v>0.10234460824875903</v>
      </c>
      <c r="CZ51" s="120">
        <v>0.10196288401945158</v>
      </c>
      <c r="DA51" s="120">
        <v>0.10196288401945149</v>
      </c>
      <c r="DB51" s="120">
        <v>0.1015810196681754</v>
      </c>
      <c r="DC51" s="120">
        <v>0.10158101966817548</v>
      </c>
      <c r="DD51" s="120">
        <v>0.10119901739231425</v>
      </c>
      <c r="DE51" s="120">
        <v>0.10119901739231421</v>
      </c>
      <c r="DF51" s="120">
        <v>0.10081687941290381</v>
      </c>
      <c r="DG51" s="120">
        <v>0.10081687941290364</v>
      </c>
      <c r="DH51" s="120">
        <v>0.1004346079748472</v>
      </c>
      <c r="DI51" s="120">
        <v>0.10043460797484723</v>
      </c>
      <c r="DJ51" s="120">
        <v>0.10005220534713168</v>
      </c>
      <c r="DK51" s="120">
        <v>0.10005220534713176</v>
      </c>
      <c r="DL51" s="120">
        <v>9.9669673823047339E-2</v>
      </c>
      <c r="DM51" s="120">
        <v>9.9669673823047311E-2</v>
      </c>
      <c r="DN51" s="120">
        <v>9.9287015720406671E-2</v>
      </c>
      <c r="DO51" s="120">
        <v>9.9287015720406727E-2</v>
      </c>
      <c r="DP51" s="120">
        <v>9.8904233381767889E-2</v>
      </c>
      <c r="DQ51" s="120">
        <v>9.8904233381768E-2</v>
      </c>
      <c r="DR51" s="120">
        <v>9.8521329174658098E-2</v>
      </c>
      <c r="DS51" s="120">
        <v>9.8521329174658029E-2</v>
      </c>
      <c r="DT51" s="120">
        <v>9.813830549179893E-2</v>
      </c>
      <c r="DU51" s="120">
        <v>9.8138305491799013E-2</v>
      </c>
      <c r="DV51" s="120">
        <v>9.7755164751335319E-2</v>
      </c>
      <c r="DW51" s="120">
        <v>9.7755164751335305E-2</v>
      </c>
      <c r="DX51" s="120">
        <v>9.7371909397063333E-2</v>
      </c>
      <c r="DY51" s="120">
        <v>9.737190939706343E-2</v>
      </c>
      <c r="DZ51" s="120">
        <v>9.6988541898662961E-2</v>
      </c>
      <c r="EA51" s="120">
        <v>9.6988541898663003E-2</v>
      </c>
      <c r="EB51" s="120">
        <v>9.6605064751930231E-2</v>
      </c>
      <c r="EC51" s="120">
        <v>9.6605064751930175E-2</v>
      </c>
      <c r="ED51" s="120">
        <v>9.6221480479012703E-2</v>
      </c>
      <c r="EE51" s="120">
        <v>9.6221480479012828E-2</v>
      </c>
      <c r="EF51" s="120">
        <v>9.5837791628646571E-2</v>
      </c>
      <c r="EG51" s="120">
        <v>9.5837791628646612E-2</v>
      </c>
      <c r="EH51" s="120">
        <v>9.5454000776394876E-2</v>
      </c>
      <c r="EI51" s="120">
        <v>9.5454000776394862E-2</v>
      </c>
      <c r="EJ51" s="120">
        <v>9.5070110524888576E-2</v>
      </c>
      <c r="EK51" s="120">
        <v>9.5070110524888687E-2</v>
      </c>
      <c r="EL51" s="120">
        <v>9.4686123504069492E-2</v>
      </c>
      <c r="EM51" s="120">
        <v>9.4686123504069408E-2</v>
      </c>
      <c r="EN51" s="120">
        <v>9.4302042371433747E-2</v>
      </c>
      <c r="EO51" s="120">
        <v>9.4302042371433775E-2</v>
      </c>
      <c r="EP51" s="120">
        <v>9.3917869812279564E-2</v>
      </c>
      <c r="EQ51" s="120">
        <v>9.3917869812279633E-2</v>
      </c>
      <c r="ER51" s="120">
        <v>9.3533608539954682E-2</v>
      </c>
      <c r="ES51" s="120">
        <v>9.3533608539954752E-2</v>
      </c>
      <c r="ET51" s="120">
        <v>9.3149261296106983E-2</v>
      </c>
      <c r="EU51" s="120">
        <v>9.3149261296106969E-2</v>
      </c>
      <c r="EV51" s="120">
        <v>9.2764830850936494E-2</v>
      </c>
      <c r="EW51" s="120">
        <v>9.2764830850936564E-2</v>
      </c>
      <c r="EX51" s="120">
        <v>9.2380320003450311E-2</v>
      </c>
      <c r="EY51" s="120">
        <v>9.2380320003450311E-2</v>
      </c>
      <c r="EZ51" s="120">
        <v>9.199573158171781E-2</v>
      </c>
      <c r="FA51" s="120">
        <v>9.1995731581717782E-2</v>
      </c>
      <c r="FB51" s="120">
        <v>9.161106844312944E-2</v>
      </c>
      <c r="FC51" s="120">
        <v>9.161106844312937E-2</v>
      </c>
      <c r="FD51" s="120">
        <v>9.1226333474656834E-2</v>
      </c>
      <c r="FE51" s="120">
        <v>9.1226333474656751E-2</v>
      </c>
      <c r="FF51" s="120">
        <v>9.084152959311434E-2</v>
      </c>
      <c r="FG51" s="120">
        <v>9.0841529593114367E-2</v>
      </c>
      <c r="FH51" s="120">
        <v>9.0456659745424065E-2</v>
      </c>
      <c r="FI51" s="120">
        <v>9.0456659745424009E-2</v>
      </c>
      <c r="FJ51" s="120">
        <v>9.0071726908881058E-2</v>
      </c>
      <c r="FK51" s="120">
        <v>9.0071726908880975E-2</v>
      </c>
      <c r="FL51" s="120">
        <v>8.9686734091421833E-2</v>
      </c>
      <c r="FM51" s="120">
        <v>8.9686734091421791E-2</v>
      </c>
      <c r="FN51" s="120">
        <v>8.9301684331894796E-2</v>
      </c>
      <c r="FO51" s="120">
        <v>8.9301684331894823E-2</v>
      </c>
      <c r="FP51" s="120">
        <v>8.8916580700331718E-2</v>
      </c>
      <c r="FQ51" s="120">
        <v>8.891658070033176E-2</v>
      </c>
      <c r="FR51" s="120">
        <v>8.8531426298222318E-2</v>
      </c>
      <c r="FS51" s="120">
        <v>8.8531426298222318E-2</v>
      </c>
      <c r="FT51" s="120">
        <v>8.8146224258790373E-2</v>
      </c>
      <c r="FU51" s="120">
        <v>8.8146224258790457E-2</v>
      </c>
      <c r="FV51" s="120">
        <v>8.7760977747272012E-2</v>
      </c>
      <c r="FW51" s="120">
        <v>8.776097774727197E-2</v>
      </c>
      <c r="FX51" s="120">
        <v>8.7375689961195602E-2</v>
      </c>
      <c r="FY51" s="120">
        <v>8.7375689961195546E-2</v>
      </c>
      <c r="FZ51" s="120">
        <v>8.6990364130664508E-2</v>
      </c>
      <c r="GA51" s="120">
        <v>8.699036413066448E-2</v>
      </c>
      <c r="GB51" s="120">
        <v>8.660500351864138E-2</v>
      </c>
      <c r="GC51" s="120">
        <v>8.6605003518641394E-2</v>
      </c>
      <c r="GD51" s="120">
        <v>8.621961142123423E-2</v>
      </c>
      <c r="GE51" s="120">
        <v>8.6219611421234119E-2</v>
      </c>
      <c r="GF51" s="120">
        <v>8.5834191167985019E-2</v>
      </c>
      <c r="GG51" s="120">
        <v>8.5834191167985074E-2</v>
      </c>
      <c r="GH51" s="120">
        <v>8.544874612216069E-2</v>
      </c>
      <c r="GI51" s="120">
        <v>8.5448746122160746E-2</v>
      </c>
      <c r="GJ51" s="120">
        <v>8.5063279681044698E-2</v>
      </c>
      <c r="GK51" s="120">
        <v>8.5063279681044726E-2</v>
      </c>
      <c r="GL51" s="120">
        <v>8.4677795276232398E-2</v>
      </c>
      <c r="GM51" s="120">
        <v>8.4677795276232454E-2</v>
      </c>
      <c r="GN51" s="120">
        <v>8.4292296373927975E-2</v>
      </c>
      <c r="GO51" s="120">
        <v>8.4292296373927864E-2</v>
      </c>
      <c r="GP51" s="120">
        <v>8.3906786475241996E-2</v>
      </c>
      <c r="GQ51" s="120">
        <v>8.3906786475242079E-2</v>
      </c>
      <c r="GR51" s="120">
        <v>8.3521269116493768E-2</v>
      </c>
      <c r="GS51" s="120">
        <v>8.352126911649374E-2</v>
      </c>
      <c r="GT51" s="120">
        <v>8.3135747869512833E-2</v>
      </c>
      <c r="GU51" s="120">
        <v>8.313574786951293E-2</v>
      </c>
      <c r="GV51" s="120">
        <v>8.2750226341945232E-2</v>
      </c>
      <c r="GW51" s="120">
        <v>8.275022634194526E-2</v>
      </c>
      <c r="GX51" s="120">
        <v>8.2364708177559046E-2</v>
      </c>
      <c r="GY51" s="120">
        <v>8.2364708177559018E-2</v>
      </c>
      <c r="GZ51" s="120">
        <v>8.1979197056554834E-2</v>
      </c>
      <c r="HA51" s="120">
        <v>8.1979197056554931E-2</v>
      </c>
      <c r="HB51" s="120">
        <v>8.1593696695876017E-2</v>
      </c>
      <c r="HC51" s="120">
        <v>8.1593696695876114E-2</v>
      </c>
      <c r="HD51" s="120">
        <v>8.1208210849522636E-2</v>
      </c>
      <c r="HE51" s="120">
        <v>8.1208210849522539E-2</v>
      </c>
      <c r="HF51" s="120">
        <v>8.0822743308865436E-2</v>
      </c>
      <c r="HG51" s="120">
        <v>8.0822743308865325E-2</v>
      </c>
      <c r="HH51" s="120">
        <v>8.0437297902964694E-2</v>
      </c>
      <c r="HI51" s="120">
        <v>8.0437297902964749E-2</v>
      </c>
      <c r="HJ51" s="120">
        <v>8.0051878498888729E-2</v>
      </c>
      <c r="HK51" s="120">
        <v>8.0051878498888673E-2</v>
      </c>
      <c r="HL51" s="120">
        <v>7.9666489002035226E-2</v>
      </c>
      <c r="HM51" s="120">
        <v>7.9666489002035157E-2</v>
      </c>
      <c r="HN51" s="120">
        <v>7.9281133356455119E-2</v>
      </c>
      <c r="HO51" s="120">
        <v>7.928113335645505E-2</v>
      </c>
      <c r="HP51" s="120">
        <v>7.8895815545177717E-2</v>
      </c>
      <c r="HQ51" s="120">
        <v>7.88958155451778E-2</v>
      </c>
      <c r="HR51" s="120">
        <v>7.8510539590538733E-2</v>
      </c>
      <c r="HS51" s="120">
        <v>7.8510539590538664E-2</v>
      </c>
      <c r="HT51" s="120">
        <v>7.8125309554508762E-2</v>
      </c>
      <c r="HU51" s="120">
        <v>7.8125309554508832E-2</v>
      </c>
      <c r="HV51" s="120">
        <v>7.7740129539026051E-2</v>
      </c>
      <c r="HW51" s="120">
        <v>7.7740129539026134E-2</v>
      </c>
      <c r="HX51" s="120">
        <v>7.7355003686329304E-2</v>
      </c>
      <c r="HY51" s="120">
        <v>7.7355003686329304E-2</v>
      </c>
      <c r="HZ51" s="120">
        <v>7.696993617929325E-2</v>
      </c>
      <c r="IA51" s="120">
        <v>7.6969936179293222E-2</v>
      </c>
      <c r="IB51" s="120">
        <v>7.6584931241766477E-2</v>
      </c>
      <c r="IC51" s="120">
        <v>7.658493124176656E-2</v>
      </c>
      <c r="ID51" s="120">
        <v>7.6199993138910696E-2</v>
      </c>
      <c r="IE51" s="120">
        <v>7.6199993138910738E-2</v>
      </c>
      <c r="IF51" s="120">
        <v>7.5815126177542005E-2</v>
      </c>
      <c r="IG51" s="120">
        <v>7.5815126177541964E-2</v>
      </c>
      <c r="IH51" s="120">
        <v>7.5430334706474644E-2</v>
      </c>
      <c r="II51" s="120">
        <v>7.5430334706474769E-2</v>
      </c>
      <c r="IJ51" s="120">
        <v>7.5045623116866217E-2</v>
      </c>
      <c r="IK51" s="120">
        <v>7.50456231168663E-2</v>
      </c>
      <c r="IL51" s="120">
        <v>7.466099584256497E-2</v>
      </c>
      <c r="IM51" s="120">
        <v>7.4660995842564873E-2</v>
      </c>
      <c r="IN51" s="120">
        <v>7.4276457360458195E-2</v>
      </c>
      <c r="IO51" s="120">
        <v>7.4276457360458167E-2</v>
      </c>
      <c r="IP51" s="120">
        <v>7.3892012190824641E-2</v>
      </c>
      <c r="IQ51" s="120">
        <v>7.3892012190824655E-2</v>
      </c>
      <c r="IR51" s="120">
        <v>7.3507664897686176E-2</v>
      </c>
      <c r="IS51" s="120">
        <v>7.3507664897686217E-2</v>
      </c>
      <c r="IT51" s="120">
        <v>7.3123420089163088E-2</v>
      </c>
      <c r="IU51" s="120">
        <v>7.312342008916306E-2</v>
      </c>
      <c r="IV51" s="120">
        <v>7.2739282417830328E-2</v>
      </c>
      <c r="IW51" s="120">
        <v>7.2739282417830287E-2</v>
      </c>
      <c r="IX51" s="120">
        <v>7.2355256581076222E-2</v>
      </c>
      <c r="IY51" s="120">
        <v>7.2355256581076166E-2</v>
      </c>
      <c r="IZ51" s="120">
        <v>7.1971347321462237E-2</v>
      </c>
      <c r="JA51" s="120">
        <v>7.197134732146232E-2</v>
      </c>
      <c r="JB51" s="120">
        <v>7.158755942708539E-2</v>
      </c>
      <c r="JC51" s="120">
        <v>7.1587559427085404E-2</v>
      </c>
      <c r="JD51" s="120">
        <v>7.1203897731941038E-2</v>
      </c>
      <c r="JE51" s="120">
        <v>7.1203897731941107E-2</v>
      </c>
      <c r="JF51" s="120">
        <v>7.082036711628896E-2</v>
      </c>
      <c r="JG51" s="120">
        <v>7.0820367116289001E-2</v>
      </c>
      <c r="JH51" s="120">
        <v>7.0436972507020038E-2</v>
      </c>
      <c r="JI51" s="120">
        <v>7.0436972507020065E-2</v>
      </c>
      <c r="JJ51" s="120">
        <v>7.0053718878024793E-2</v>
      </c>
      <c r="JK51" s="120">
        <v>7.0053718878024862E-2</v>
      </c>
      <c r="JL51" s="120">
        <v>6.9670611250563994E-2</v>
      </c>
      <c r="JM51" s="120">
        <v>6.967061125056398E-2</v>
      </c>
      <c r="JN51" s="120">
        <v>6.9287654693640149E-2</v>
      </c>
      <c r="JO51" s="120">
        <v>6.9287654693640163E-2</v>
      </c>
      <c r="JP51" s="120">
        <v>6.8904854324370976E-2</v>
      </c>
      <c r="JQ51" s="120">
        <v>6.8904854324370962E-2</v>
      </c>
      <c r="JR51" s="120">
        <v>6.8522215308364734E-2</v>
      </c>
      <c r="JS51" s="120">
        <v>6.852221530836472E-2</v>
      </c>
      <c r="JT51" s="120">
        <v>6.8139742860095665E-2</v>
      </c>
      <c r="JU51" s="120">
        <v>6.813974286009572E-2</v>
      </c>
      <c r="JV51" s="120">
        <v>6.7757442243282964E-2</v>
      </c>
      <c r="JW51" s="120">
        <v>6.775744224328295E-2</v>
      </c>
      <c r="JX51" s="120">
        <v>6.7375318771269038E-2</v>
      </c>
      <c r="JY51" s="120">
        <v>6.7375318771268997E-2</v>
      </c>
      <c r="JZ51" s="120">
        <v>6.6993377807400584E-2</v>
      </c>
      <c r="KA51" s="120">
        <v>6.6993377807400487E-2</v>
      </c>
      <c r="KB51" s="120">
        <v>6.6611624765410521E-2</v>
      </c>
      <c r="KC51" s="120">
        <v>6.6611624765410507E-2</v>
      </c>
      <c r="KD51" s="120">
        <v>6.6230065109801006E-2</v>
      </c>
      <c r="KE51" s="120">
        <v>6.6230065109800978E-2</v>
      </c>
      <c r="KF51" s="120">
        <v>6.5848704356227361E-2</v>
      </c>
      <c r="KG51" s="120">
        <v>6.5848704356227403E-2</v>
      </c>
      <c r="KH51" s="120">
        <v>6.5467548071884762E-2</v>
      </c>
      <c r="KI51" s="120">
        <v>6.5467548071884679E-2</v>
      </c>
      <c r="KJ51" s="120">
        <v>6.5086601875893504E-2</v>
      </c>
      <c r="KK51" s="120">
        <v>6.5086601875893532E-2</v>
      </c>
      <c r="KL51" s="120">
        <v>6.4705871439688034E-2</v>
      </c>
      <c r="KM51" s="120">
        <v>6.4705871439688117E-2</v>
      </c>
      <c r="KN51" s="120">
        <v>6.4325362487404558E-2</v>
      </c>
      <c r="KO51" s="120">
        <v>6.4325362487404669E-2</v>
      </c>
      <c r="KP51" s="120">
        <v>6.3945080796271772E-2</v>
      </c>
      <c r="KQ51" s="120">
        <v>6.3945080796271717E-2</v>
      </c>
      <c r="KR51" s="120">
        <v>6.3565032197000201E-2</v>
      </c>
      <c r="KS51" s="120">
        <v>6.3565032197000298E-2</v>
      </c>
      <c r="KT51" s="120">
        <v>6.3185222574174929E-2</v>
      </c>
      <c r="KU51" s="120">
        <v>6.3185222574174915E-2</v>
      </c>
      <c r="KV51" s="120">
        <v>6.2805657866646852E-2</v>
      </c>
      <c r="KW51" s="120">
        <v>6.2805657866646755E-2</v>
      </c>
      <c r="KX51" s="120">
        <v>6.2426344067925632E-2</v>
      </c>
      <c r="KY51" s="120">
        <v>6.2426344067925674E-2</v>
      </c>
      <c r="KZ51" s="120">
        <v>6.2047287226573627E-2</v>
      </c>
      <c r="LA51" s="120">
        <v>6.2047287226573704E-2</v>
      </c>
      <c r="LB51" s="120">
        <v>6.1668493446599623E-2</v>
      </c>
      <c r="LC51" s="120">
        <v>6.1668493446599602E-2</v>
      </c>
      <c r="LD51" s="120">
        <v>6.1289968887853027E-2</v>
      </c>
      <c r="LE51" s="120">
        <v>6.1289968887853041E-2</v>
      </c>
      <c r="LF51" s="120">
        <v>6.0911719766419362E-2</v>
      </c>
      <c r="LG51" s="120">
        <v>6.0911719766419313E-2</v>
      </c>
      <c r="LH51" s="120">
        <v>6.0533752355014944E-2</v>
      </c>
      <c r="LI51" s="120">
        <v>6.0533752355014965E-2</v>
      </c>
      <c r="LJ51" s="120">
        <v>6.0156072983382824E-2</v>
      </c>
      <c r="LK51" s="120">
        <v>6.0156072983382804E-2</v>
      </c>
      <c r="LL51" s="120">
        <v>5.9778688038687924E-2</v>
      </c>
      <c r="LM51" s="120">
        <v>5.9778688038687924E-2</v>
      </c>
      <c r="LN51" s="120">
        <v>5.940160396591268E-2</v>
      </c>
      <c r="LO51" s="120">
        <v>5.9401603965912701E-2</v>
      </c>
      <c r="LP51" s="120">
        <v>5.9024827268253359E-2</v>
      </c>
      <c r="LQ51" s="120">
        <v>5.9024827268253352E-2</v>
      </c>
      <c r="LR51" s="120">
        <v>5.8648364507514414E-2</v>
      </c>
      <c r="LS51" s="120">
        <v>5.8648364507514393E-2</v>
      </c>
      <c r="LT51" s="120">
        <v>5.8272222304504455E-2</v>
      </c>
      <c r="LU51" s="120">
        <v>5.8272222304504455E-2</v>
      </c>
      <c r="LV51" s="120">
        <v>5.7896407339431064E-2</v>
      </c>
      <c r="LW51" s="120">
        <v>5.7896407339431105E-2</v>
      </c>
      <c r="LX51" s="120">
        <v>5.7520926352295075E-2</v>
      </c>
      <c r="LY51" s="120">
        <v>5.7520926352294999E-2</v>
      </c>
      <c r="LZ51" s="120">
        <v>5.714578614328427E-2</v>
      </c>
      <c r="MA51" s="120">
        <v>5.7145786143284263E-2</v>
      </c>
      <c r="MB51" s="120">
        <v>5.6770993573167006E-2</v>
      </c>
      <c r="MC51" s="120">
        <v>5.6770993573166999E-2</v>
      </c>
      <c r="MD51" s="120">
        <v>5.6396555563684468E-2</v>
      </c>
      <c r="ME51" s="120">
        <v>5.639655556368442E-2</v>
      </c>
      <c r="MF51" s="120">
        <v>5.6022479097941939E-2</v>
      </c>
      <c r="MG51" s="120">
        <v>5.6022479097941898E-2</v>
      </c>
      <c r="MH51" s="120">
        <v>5.5648771220799614E-2</v>
      </c>
      <c r="MI51" s="120">
        <v>5.56487712207996E-2</v>
      </c>
      <c r="MJ51" s="120">
        <v>5.5275439039261631E-2</v>
      </c>
      <c r="MK51" s="120">
        <v>5.5275439039261659E-2</v>
      </c>
      <c r="ML51" s="120">
        <v>5.4902489722864302E-2</v>
      </c>
      <c r="MM51" s="120">
        <v>5.4902489722864309E-2</v>
      </c>
      <c r="MN51" s="120">
        <v>5.4529930504062379E-2</v>
      </c>
      <c r="MO51" s="120">
        <v>5.4529930504062366E-2</v>
      </c>
      <c r="MP51" s="120">
        <v>5.4157768678614215E-2</v>
      </c>
      <c r="MQ51" s="120">
        <v>5.415776867861425E-2</v>
      </c>
      <c r="MR51" s="120">
        <v>5.3786011605964967E-2</v>
      </c>
      <c r="MS51" s="120">
        <v>5.3786011605964974E-2</v>
      </c>
      <c r="MT51" s="120">
        <v>5.3414666709627877E-2</v>
      </c>
      <c r="MU51" s="120">
        <v>5.3414666709627821E-2</v>
      </c>
      <c r="MV51" s="120">
        <v>5.3043741477563466E-2</v>
      </c>
      <c r="MW51" s="120">
        <v>5.3043741477563473E-2</v>
      </c>
      <c r="MX51" s="120">
        <v>5.2673243462556821E-2</v>
      </c>
      <c r="MY51" s="120">
        <v>5.2673243462556869E-2</v>
      </c>
      <c r="MZ51" s="120">
        <v>5.2303180282592378E-2</v>
      </c>
      <c r="NA51" s="120">
        <v>5.2303180282592371E-2</v>
      </c>
      <c r="NB51" s="120">
        <v>5.1933559621225631E-2</v>
      </c>
      <c r="NC51" s="120">
        <v>5.1933559621225589E-2</v>
      </c>
      <c r="ND51" s="120">
        <v>5.1564389227952978E-2</v>
      </c>
      <c r="NE51" s="120">
        <v>5.1564389227952909E-2</v>
      </c>
      <c r="NF51" s="120">
        <v>5.1195676918578001E-2</v>
      </c>
      <c r="NG51" s="120">
        <v>5.1195676918577945E-2</v>
      </c>
      <c r="NH51" s="120">
        <v>5.0827430575575011E-2</v>
      </c>
      <c r="NI51" s="120">
        <v>5.0827430575575011E-2</v>
      </c>
      <c r="NJ51" s="120">
        <v>5.0459658148449181E-2</v>
      </c>
      <c r="NK51" s="120">
        <v>5.0459658148449126E-2</v>
      </c>
      <c r="NL51" s="120">
        <v>5.009236765409282E-2</v>
      </c>
      <c r="NM51" s="120">
        <v>5.0092367654092855E-2</v>
      </c>
      <c r="NN51" s="120">
        <v>4.9725567177138802E-2</v>
      </c>
      <c r="NO51" s="120">
        <v>4.9725567177138823E-2</v>
      </c>
      <c r="NP51" s="120">
        <v>4.9359264870308991E-2</v>
      </c>
      <c r="NQ51" s="120">
        <v>4.9359264870309068E-2</v>
      </c>
      <c r="NR51" s="120">
        <v>4.8993468954759742E-2</v>
      </c>
      <c r="NS51" s="120">
        <v>4.8993468954759735E-2</v>
      </c>
      <c r="NT51" s="120">
        <v>4.8628187720421323E-2</v>
      </c>
      <c r="NU51" s="120">
        <v>4.8628187720421351E-2</v>
      </c>
      <c r="NV51" s="120">
        <v>4.8263429526334889E-2</v>
      </c>
      <c r="NW51" s="120">
        <v>4.8263429526334889E-2</v>
      </c>
      <c r="NX51" s="120">
        <v>4.789920280098274E-2</v>
      </c>
      <c r="NY51" s="120">
        <v>4.7899202800982692E-2</v>
      </c>
      <c r="NZ51" s="120">
        <v>4.7535516042614384E-2</v>
      </c>
      <c r="OA51" s="120">
        <v>4.7535516042614356E-2</v>
      </c>
      <c r="OB51" s="120">
        <v>4.7172377819567318E-2</v>
      </c>
      <c r="OC51" s="120">
        <v>4.7172377819567304E-2</v>
      </c>
      <c r="OD51" s="120">
        <v>4.6809796770581794E-2</v>
      </c>
      <c r="OE51" s="120">
        <v>4.6809796770581821E-2</v>
      </c>
      <c r="OF51" s="120">
        <v>4.6447781605109623E-2</v>
      </c>
      <c r="OG51" s="120">
        <v>4.6447781605109581E-2</v>
      </c>
      <c r="OH51" s="120">
        <v>4.608634110361734E-2</v>
      </c>
      <c r="OI51" s="120">
        <v>4.6086341103617354E-2</v>
      </c>
      <c r="OJ51" s="120">
        <v>4.5725484117882714E-2</v>
      </c>
      <c r="OK51" s="120">
        <v>4.5725484117882791E-2</v>
      </c>
      <c r="OL51" s="120">
        <v>4.5365219571284095E-2</v>
      </c>
      <c r="OM51" s="120">
        <v>4.5365219571284081E-2</v>
      </c>
      <c r="ON51" s="120">
        <v>4.5005556459083169E-2</v>
      </c>
      <c r="OO51" s="120">
        <v>4.5005556459083128E-2</v>
      </c>
      <c r="OP51" s="120">
        <v>4.4646503848700114E-2</v>
      </c>
      <c r="OQ51" s="120">
        <v>4.4646503848700142E-2</v>
      </c>
      <c r="OR51" s="120">
        <v>4.4288070879981357E-2</v>
      </c>
      <c r="OS51" s="120">
        <v>4.4288070879981427E-2</v>
      </c>
      <c r="OT51" s="120">
        <v>4.3930266765458997E-2</v>
      </c>
      <c r="OU51" s="120">
        <v>4.393026676545897E-2</v>
      </c>
      <c r="OV51" s="120">
        <v>4.3573100790601726E-2</v>
      </c>
      <c r="OW51" s="120">
        <v>4.357310079060172E-2</v>
      </c>
      <c r="OX51" s="120">
        <v>4.3216582314057665E-2</v>
      </c>
      <c r="OY51" s="120">
        <v>4.3216582314057624E-2</v>
      </c>
      <c r="OZ51" s="120">
        <v>4.2860720767887446E-2</v>
      </c>
      <c r="PA51" s="120">
        <v>4.2860720767887509E-2</v>
      </c>
      <c r="PB51" s="120">
        <v>4.2505525657788194E-2</v>
      </c>
      <c r="PC51" s="120">
        <v>4.2505525657788201E-2</v>
      </c>
      <c r="PD51" s="120">
        <v>4.215100656330787E-2</v>
      </c>
      <c r="PE51" s="120">
        <v>4.2151006563307843E-2</v>
      </c>
      <c r="PF51" s="120">
        <v>4.1797173138048704E-2</v>
      </c>
      <c r="PG51" s="120">
        <v>4.179717313804867E-2</v>
      </c>
      <c r="PH51" s="120">
        <v>4.1444035109860777E-2</v>
      </c>
      <c r="PI51" s="120">
        <v>4.1444035109860791E-2</v>
      </c>
      <c r="PJ51" s="120">
        <v>4.1091602281024223E-2</v>
      </c>
      <c r="PK51" s="120">
        <v>4.1091602281024257E-2</v>
      </c>
      <c r="PL51" s="120">
        <v>4.0739884528419874E-2</v>
      </c>
      <c r="PM51" s="120">
        <v>4.0739884528419888E-2</v>
      </c>
      <c r="PN51" s="120">
        <v>4.0388891803688036E-2</v>
      </c>
      <c r="PO51" s="120">
        <v>4.0388891803688078E-2</v>
      </c>
      <c r="PP51" s="120">
        <v>4.0038634133375363E-2</v>
      </c>
      <c r="PQ51" s="120">
        <v>4.0038634133375349E-2</v>
      </c>
      <c r="PR51" s="120">
        <v>3.9689121619068193E-2</v>
      </c>
      <c r="PS51" s="120">
        <v>3.9689121619068145E-2</v>
      </c>
      <c r="PT51" s="120">
        <v>3.9340364437513042E-2</v>
      </c>
      <c r="PU51" s="120">
        <v>3.9340364437513042E-2</v>
      </c>
      <c r="PV51" s="120">
        <v>3.8992372840723613E-2</v>
      </c>
      <c r="PW51" s="120">
        <v>3.8992372840723551E-2</v>
      </c>
      <c r="PX51" s="120">
        <v>3.8645157156072509E-2</v>
      </c>
      <c r="PY51" s="120">
        <v>3.8645157156072502E-2</v>
      </c>
      <c r="PZ51" s="120">
        <v>3.8298727786369682E-2</v>
      </c>
      <c r="QA51" s="120">
        <v>3.8298727786369641E-2</v>
      </c>
      <c r="QB51" s="120">
        <v>3.7953095209923841E-2</v>
      </c>
      <c r="QC51" s="120">
        <v>3.7953095209923828E-2</v>
      </c>
      <c r="QD51" s="120">
        <v>3.760826998058972E-2</v>
      </c>
      <c r="QE51" s="120">
        <v>3.7608269980589672E-2</v>
      </c>
      <c r="QF51" s="120">
        <v>3.7264262727797398E-2</v>
      </c>
      <c r="QG51" s="120">
        <v>3.7264262727797384E-2</v>
      </c>
      <c r="QH51" s="120">
        <v>3.6921084156565892E-2</v>
      </c>
      <c r="QI51" s="120">
        <v>3.6921084156565871E-2</v>
      </c>
      <c r="QJ51" s="120">
        <v>3.6578745047498314E-2</v>
      </c>
      <c r="QK51" s="120">
        <v>3.6578745047498397E-2</v>
      </c>
      <c r="QL51" s="120">
        <v>3.6237256256759547E-2</v>
      </c>
      <c r="QM51" s="120">
        <v>3.6237256256759533E-2</v>
      </c>
      <c r="QN51" s="120">
        <v>3.5896628716034273E-2</v>
      </c>
      <c r="QO51" s="120">
        <v>3.5896628716034287E-2</v>
      </c>
      <c r="QP51" s="120">
        <v>3.555687343246669E-2</v>
      </c>
      <c r="QQ51" s="120">
        <v>3.5556873432466676E-2</v>
      </c>
      <c r="QR51" s="120">
        <v>3.5218001488579162E-2</v>
      </c>
      <c r="QS51" s="120">
        <v>3.5218001488579127E-2</v>
      </c>
      <c r="QT51" s="120">
        <v>3.4880024042170853E-2</v>
      </c>
      <c r="QU51" s="120">
        <v>3.4880024042170908E-2</v>
      </c>
      <c r="QV51" s="120">
        <v>3.454295232619449E-2</v>
      </c>
      <c r="QW51" s="120">
        <v>3.4542952326194476E-2</v>
      </c>
      <c r="QX51" s="120">
        <v>3.4206797648611044E-2</v>
      </c>
      <c r="QY51" s="120">
        <v>3.4206797648611093E-2</v>
      </c>
      <c r="QZ51" s="120">
        <v>3.3871571392222265E-2</v>
      </c>
      <c r="RA51" s="120">
        <v>3.3871571392222334E-2</v>
      </c>
      <c r="RB51" s="120">
        <v>3.3537285014478557E-2</v>
      </c>
      <c r="RC51" s="120">
        <v>3.3537285014478578E-2</v>
      </c>
      <c r="RD51" s="120">
        <v>3.3203950047263273E-2</v>
      </c>
      <c r="RE51" s="120">
        <v>3.3203950047263217E-2</v>
      </c>
      <c r="RF51" s="120">
        <v>3.2871578096651609E-2</v>
      </c>
      <c r="RG51" s="120">
        <v>3.2871578096651616E-2</v>
      </c>
      <c r="RH51" s="120">
        <v>3.2540180842644088E-2</v>
      </c>
      <c r="RI51" s="120">
        <v>3.2540180842644137E-2</v>
      </c>
      <c r="RJ51" s="120">
        <v>3.2209770038872577E-2</v>
      </c>
      <c r="RK51" s="120">
        <v>3.2209770038872591E-2</v>
      </c>
      <c r="RL51" s="120">
        <v>3.1880357512279175E-2</v>
      </c>
      <c r="RM51" s="120">
        <v>3.1880357512279224E-2</v>
      </c>
      <c r="RN51" s="120">
        <v>3.1551955162766931E-2</v>
      </c>
      <c r="RO51" s="120">
        <v>3.1551955162767008E-2</v>
      </c>
      <c r="RP51" s="120">
        <v>3.122457496282097E-2</v>
      </c>
      <c r="RQ51" s="120">
        <v>3.122457496282096E-2</v>
      </c>
      <c r="RR51" s="120">
        <v>3.089822895709915E-2</v>
      </c>
      <c r="RS51" s="120">
        <v>3.089822895709915E-2</v>
      </c>
      <c r="RT51" s="120">
        <v>3.0572929261992707E-2</v>
      </c>
      <c r="RU51" s="120">
        <v>3.0572929261992711E-2</v>
      </c>
      <c r="RV51" s="120">
        <v>3.0248688065153528E-2</v>
      </c>
      <c r="RW51" s="120">
        <v>3.0248688065153548E-2</v>
      </c>
      <c r="RX51" s="120">
        <v>2.9925517624989576E-2</v>
      </c>
      <c r="RY51" s="120">
        <v>2.9925517624989594E-2</v>
      </c>
      <c r="RZ51" s="120">
        <v>2.9603430270125491E-2</v>
      </c>
      <c r="SA51" s="120">
        <v>2.9603430270125526E-2</v>
      </c>
      <c r="SB51" s="120">
        <v>2.9282438398828749E-2</v>
      </c>
      <c r="SC51" s="120">
        <v>2.9282438398828752E-2</v>
      </c>
      <c r="SD51" s="120">
        <v>2.8962554478399582E-2</v>
      </c>
      <c r="SE51" s="120">
        <v>2.8962554478399613E-2</v>
      </c>
      <c r="SF51" s="120">
        <v>2.8643791044523949E-2</v>
      </c>
      <c r="SG51" s="120">
        <v>2.8643791044523914E-2</v>
      </c>
      <c r="SH51" s="120">
        <v>2.8326160700587966E-2</v>
      </c>
      <c r="SI51" s="120">
        <v>2.8326160700587955E-2</v>
      </c>
      <c r="SJ51" s="120">
        <v>2.8009676116953774E-2</v>
      </c>
      <c r="SK51" s="120">
        <v>2.8009676116953763E-2</v>
      </c>
      <c r="SL51" s="120">
        <v>2.769435003019418E-2</v>
      </c>
      <c r="SM51" s="120">
        <v>2.7694350030194187E-2</v>
      </c>
      <c r="SN51" s="120">
        <v>2.7380195242286538E-2</v>
      </c>
      <c r="SO51" s="120">
        <v>2.7380195242286555E-2</v>
      </c>
      <c r="SP51" s="120">
        <v>2.7067224619763158E-2</v>
      </c>
      <c r="SQ51" s="120">
        <v>2.7067224619763162E-2</v>
      </c>
      <c r="SR51" s="120">
        <v>2.6755451092818263E-2</v>
      </c>
      <c r="SS51" s="120">
        <v>2.675545109281828E-2</v>
      </c>
      <c r="ST51" s="120">
        <v>2.6444887654369607E-2</v>
      </c>
      <c r="SU51" s="120">
        <v>2.6444887654369621E-2</v>
      </c>
      <c r="SV51" s="120">
        <v>2.6135547359073585E-2</v>
      </c>
      <c r="SW51" s="120">
        <v>2.6135547359073596E-2</v>
      </c>
      <c r="SX51" s="120">
        <v>2.5827443322292472E-2</v>
      </c>
      <c r="SY51" s="120">
        <v>2.5827443322292469E-2</v>
      </c>
      <c r="SZ51" s="120">
        <v>2.5520588719012961E-2</v>
      </c>
      <c r="TA51" s="120">
        <v>2.5520588719012954E-2</v>
      </c>
      <c r="TB51" s="120">
        <v>2.5214996782713914E-2</v>
      </c>
      <c r="TC51" s="120">
        <v>2.5214996782713901E-2</v>
      </c>
      <c r="TD51" s="120">
        <v>2.491068080418235E-2</v>
      </c>
      <c r="TE51" s="120">
        <v>2.4910680804182364E-2</v>
      </c>
      <c r="TF51" s="120">
        <v>2.4607654130276546E-2</v>
      </c>
      <c r="TG51" s="120">
        <v>2.4607654130276546E-2</v>
      </c>
      <c r="TH51" s="120">
        <v>2.430593016263401E-2</v>
      </c>
      <c r="TI51" s="120">
        <v>2.4305930162634007E-2</v>
      </c>
      <c r="TJ51" s="120">
        <v>2.4005522356323528E-2</v>
      </c>
      <c r="TK51" s="120">
        <v>2.4005522356323538E-2</v>
      </c>
      <c r="TL51" s="120">
        <v>2.3706444218439884E-2</v>
      </c>
      <c r="TM51" s="120">
        <v>2.3706444218439884E-2</v>
      </c>
      <c r="TN51" s="120">
        <v>2.340870930663895E-2</v>
      </c>
      <c r="TO51" s="120">
        <v>2.3408709306638947E-2</v>
      </c>
      <c r="TP51" s="120">
        <v>2.3112331227612332E-2</v>
      </c>
      <c r="TQ51" s="120">
        <v>2.3112331227612332E-2</v>
      </c>
      <c r="TR51" s="120">
        <v>2.2817323635499723E-2</v>
      </c>
      <c r="TS51" s="120">
        <v>2.2817323635499726E-2</v>
      </c>
      <c r="TT51" s="120">
        <v>2.2523700230237288E-2</v>
      </c>
      <c r="TU51" s="120">
        <v>2.2523700230237285E-2</v>
      </c>
      <c r="TV51" s="120">
        <v>2.2231474755840499E-2</v>
      </c>
      <c r="TW51" s="120">
        <v>2.2231474755840478E-2</v>
      </c>
      <c r="TX51" s="120">
        <v>2.1940660998619708E-2</v>
      </c>
      <c r="TY51" s="120">
        <v>2.1940660998619705E-2</v>
      </c>
      <c r="TZ51" s="120">
        <v>2.1651272785326806E-2</v>
      </c>
      <c r="UA51" s="120">
        <v>2.1651272785326772E-2</v>
      </c>
      <c r="UB51" s="120">
        <v>2.1363323981230978E-2</v>
      </c>
      <c r="UC51" s="120">
        <v>2.1363323981230972E-2</v>
      </c>
      <c r="UD51" s="120">
        <v>2.1076828488122461E-2</v>
      </c>
      <c r="UE51" s="120">
        <v>2.1076828488122468E-2</v>
      </c>
      <c r="UF51" s="120">
        <v>2.0791800242241268E-2</v>
      </c>
      <c r="UG51" s="120">
        <v>2.0791800242241268E-2</v>
      </c>
      <c r="UH51" s="120">
        <v>2.0508253212130491E-2</v>
      </c>
      <c r="UI51" s="120">
        <v>2.0508253212130508E-2</v>
      </c>
      <c r="UJ51" s="120">
        <v>2.0226201396411275E-2</v>
      </c>
      <c r="UK51" s="120">
        <v>2.0226201396411254E-2</v>
      </c>
      <c r="UL51" s="120">
        <v>1.9945658821477603E-2</v>
      </c>
      <c r="UM51" s="120">
        <v>1.9945658821477596E-2</v>
      </c>
      <c r="UN51" s="120">
        <v>1.9666639539110041E-2</v>
      </c>
      <c r="UO51" s="120">
        <v>1.9666639539110024E-2</v>
      </c>
      <c r="UP51" s="120">
        <v>1.9389157624004776E-2</v>
      </c>
      <c r="UQ51" s="120">
        <v>1.9389157624004786E-2</v>
      </c>
      <c r="UR51" s="120">
        <v>1.9113227171217499E-2</v>
      </c>
      <c r="US51" s="120">
        <v>1.9113227171217488E-2</v>
      </c>
      <c r="UT51" s="120">
        <v>1.8838862293519106E-2</v>
      </c>
      <c r="UU51" s="120">
        <v>1.883886229351911E-2</v>
      </c>
      <c r="UV51" s="120">
        <v>1.8566077118661713E-2</v>
      </c>
      <c r="UW51" s="120">
        <v>1.856607711866173E-2</v>
      </c>
      <c r="UX51" s="120">
        <v>1.8294885786552743E-2</v>
      </c>
      <c r="UY51" s="120">
        <v>1.829488578655273E-2</v>
      </c>
      <c r="UZ51" s="120">
        <v>1.8025302446334584E-2</v>
      </c>
      <c r="VA51" s="120">
        <v>1.8025302446334577E-2</v>
      </c>
      <c r="VB51" s="120">
        <v>1.7757341253368635E-2</v>
      </c>
      <c r="VC51" s="120">
        <v>1.7757341253368638E-2</v>
      </c>
      <c r="VD51" s="120">
        <v>1.7491016366120445E-2</v>
      </c>
      <c r="VE51" s="120">
        <v>1.7491016366120417E-2</v>
      </c>
      <c r="VF51" s="120">
        <v>1.7226341942944513E-2</v>
      </c>
      <c r="VG51" s="120">
        <v>1.7226341942944503E-2</v>
      </c>
      <c r="VH51" s="120">
        <v>1.6963332138766326E-2</v>
      </c>
      <c r="VI51" s="120">
        <v>1.6963332138766336E-2</v>
      </c>
      <c r="VJ51" s="120">
        <v>1.6702001101659297E-2</v>
      </c>
      <c r="VK51" s="120">
        <v>1.670200110165929E-2</v>
      </c>
      <c r="VL51" s="120">
        <v>1.6442362969314374E-2</v>
      </c>
      <c r="VM51" s="120">
        <v>1.6442362969314388E-2</v>
      </c>
      <c r="VN51" s="120">
        <v>1.6184431865400292E-2</v>
      </c>
      <c r="VO51" s="120">
        <v>1.6184431865400282E-2</v>
      </c>
      <c r="VP51" s="120">
        <v>1.5928221895811532E-2</v>
      </c>
      <c r="VQ51" s="120">
        <v>1.5928221895811528E-2</v>
      </c>
      <c r="VR51" s="120">
        <v>1.5673747144802568E-2</v>
      </c>
      <c r="VS51" s="120">
        <v>1.5673747144802574E-2</v>
      </c>
      <c r="VT51" s="120">
        <v>1.5421021671005128E-2</v>
      </c>
      <c r="VU51" s="120">
        <v>1.5421021671005116E-2</v>
      </c>
      <c r="VV51" s="120">
        <v>1.5170059503326786E-2</v>
      </c>
      <c r="VW51" s="120">
        <v>1.5170059503326793E-2</v>
      </c>
      <c r="VX51" s="120">
        <v>1.4920874636728223E-2</v>
      </c>
      <c r="VY51" s="120">
        <v>1.4920874636728251E-2</v>
      </c>
      <c r="VZ51" s="120">
        <v>1.4673481027876833E-2</v>
      </c>
      <c r="WA51" s="120">
        <v>1.4673481027876837E-2</v>
      </c>
      <c r="WB51" s="120">
        <v>1.442789259067416E-2</v>
      </c>
      <c r="WC51" s="120">
        <v>1.4427892590674177E-2</v>
      </c>
      <c r="WD51" s="120">
        <v>1.4184123191655146E-2</v>
      </c>
      <c r="WE51" s="120">
        <v>1.418412319165514E-2</v>
      </c>
      <c r="WF51" s="120">
        <v>1.3942186645256278E-2</v>
      </c>
      <c r="WG51" s="120">
        <v>1.3942186645256278E-2</v>
      </c>
      <c r="WH51" s="120">
        <v>1.3702096708950642E-2</v>
      </c>
      <c r="WI51" s="120">
        <v>1.3702096708950633E-2</v>
      </c>
      <c r="WJ51" s="120">
        <v>1.3463867078247262E-2</v>
      </c>
      <c r="WK51" s="120">
        <v>1.3463867078247253E-2</v>
      </c>
      <c r="WL51" s="120">
        <v>1.3227511381552502E-2</v>
      </c>
      <c r="WM51" s="120">
        <v>1.32275113815525E-2</v>
      </c>
      <c r="WN51" s="120">
        <v>1.2993043174890993E-2</v>
      </c>
      <c r="WO51" s="120">
        <v>1.2993043174891E-2</v>
      </c>
      <c r="WP51" s="120">
        <v>1.276047593648383E-2</v>
      </c>
      <c r="WQ51" s="120">
        <v>1.2760475936483844E-2</v>
      </c>
      <c r="WR51" s="120">
        <v>1.2529823061181623E-2</v>
      </c>
      <c r="WS51" s="120">
        <v>1.2529823061181604E-2</v>
      </c>
      <c r="WT51" s="120">
        <v>1.2301097854750101E-2</v>
      </c>
      <c r="WU51" s="120">
        <v>1.2301097854750106E-2</v>
      </c>
      <c r="WV51" s="120">
        <v>1.207431352800617E-2</v>
      </c>
      <c r="WW51" s="120">
        <v>1.2074313528006166E-2</v>
      </c>
      <c r="WX51" s="120">
        <v>1.1849483190801695E-2</v>
      </c>
      <c r="WY51" s="120">
        <v>1.1849483190801702E-2</v>
      </c>
      <c r="WZ51" s="120">
        <v>1.1626619845853278E-2</v>
      </c>
      <c r="XA51" s="120">
        <v>1.1626619845853284E-2</v>
      </c>
      <c r="XB51" s="120">
        <v>1.1405736382415566E-2</v>
      </c>
      <c r="XC51" s="120">
        <v>1.1405736382415583E-2</v>
      </c>
      <c r="XD51" s="120">
        <v>1.118684556979614E-2</v>
      </c>
      <c r="XE51" s="120">
        <v>1.1186845569796126E-2</v>
      </c>
      <c r="XF51" s="120">
        <v>1.0969960050709569E-2</v>
      </c>
      <c r="XG51" s="120">
        <v>1.0969960050709576E-2</v>
      </c>
      <c r="XH51" s="120">
        <v>1.0755092334469295E-2</v>
      </c>
      <c r="XI51" s="120">
        <v>1.0755092334469307E-2</v>
      </c>
      <c r="XJ51" s="120">
        <v>1.0542254790014518E-2</v>
      </c>
      <c r="XK51" s="120">
        <v>1.0542254790014515E-2</v>
      </c>
      <c r="XL51" s="120">
        <v>1.0331459638771063E-2</v>
      </c>
      <c r="XM51" s="120">
        <v>1.0331459638771067E-2</v>
      </c>
      <c r="XN51" s="120">
        <v>1.0122718947343958E-2</v>
      </c>
      <c r="XO51" s="120">
        <v>1.012271894734397E-2</v>
      </c>
      <c r="XP51" s="120">
        <v>9.9160446200401414E-3</v>
      </c>
      <c r="XQ51" s="120">
        <v>9.9160446200401622E-3</v>
      </c>
      <c r="XR51" s="120">
        <v>9.7114483912199862E-3</v>
      </c>
      <c r="XS51" s="120">
        <v>9.7114483912199775E-3</v>
      </c>
      <c r="XT51" s="120">
        <v>9.5089418174756964E-3</v>
      </c>
      <c r="XU51" s="120">
        <v>9.5089418174756947E-3</v>
      </c>
      <c r="XV51" s="120">
        <v>9.3085362696359829E-3</v>
      </c>
      <c r="XW51" s="120">
        <v>9.3085362696359811E-3</v>
      </c>
      <c r="XX51" s="120">
        <v>9.110242924594926E-3</v>
      </c>
      <c r="XY51" s="120">
        <v>9.1102429245949364E-3</v>
      </c>
      <c r="XZ51" s="120">
        <v>8.9140727569649841E-3</v>
      </c>
      <c r="YA51" s="120">
        <v>8.9140727569649754E-3</v>
      </c>
      <c r="YB51" s="120">
        <v>8.7200365305523109E-3</v>
      </c>
      <c r="YC51" s="120">
        <v>8.7200365305523178E-3</v>
      </c>
      <c r="YD51" s="120">
        <v>8.5281447896545341E-3</v>
      </c>
      <c r="YE51" s="120">
        <v>8.5281447896545393E-3</v>
      </c>
      <c r="YF51" s="120">
        <v>8.3384078501798319E-3</v>
      </c>
      <c r="YG51" s="120">
        <v>8.3384078501798405E-3</v>
      </c>
      <c r="YH51" s="120">
        <v>8.1508357905874674E-3</v>
      </c>
      <c r="YI51" s="120">
        <v>8.1508357905874674E-3</v>
      </c>
      <c r="YJ51" s="120">
        <v>7.9654384426494102E-3</v>
      </c>
      <c r="YK51" s="120">
        <v>7.9654384426494137E-3</v>
      </c>
      <c r="YL51" s="120">
        <v>7.7822253820332915E-3</v>
      </c>
      <c r="YM51" s="120">
        <v>7.7822253820332794E-3</v>
      </c>
      <c r="YN51" s="120">
        <v>7.6012059187071622E-3</v>
      </c>
      <c r="YO51" s="120">
        <v>7.60120591870717E-3</v>
      </c>
      <c r="YP51" s="120">
        <v>7.4223890871665992E-3</v>
      </c>
      <c r="YQ51" s="120">
        <v>7.4223890871665966E-3</v>
      </c>
      <c r="YR51" s="120">
        <v>7.2457836364851324E-3</v>
      </c>
      <c r="YS51" s="120">
        <v>7.2457836364851263E-3</v>
      </c>
      <c r="YT51" s="120">
        <v>7.0713980201893931E-3</v>
      </c>
      <c r="YU51" s="120">
        <v>7.0713980201893966E-3</v>
      </c>
      <c r="YV51" s="120">
        <v>6.8992403859603896E-3</v>
      </c>
      <c r="YW51" s="120">
        <v>6.8992403859603783E-3</v>
      </c>
      <c r="YX51" s="120">
        <v>6.7293185651628997E-3</v>
      </c>
      <c r="YY51" s="120">
        <v>6.7293185651628971E-3</v>
      </c>
      <c r="YZ51" s="120">
        <v>6.5616400622054193E-3</v>
      </c>
      <c r="ZA51" s="120">
        <v>6.561640062205421E-3</v>
      </c>
      <c r="ZB51" s="120">
        <v>6.396212043733117E-3</v>
      </c>
      <c r="ZC51" s="120">
        <v>6.396212043733104E-3</v>
      </c>
      <c r="ZD51" s="120">
        <v>6.233041327657101E-3</v>
      </c>
      <c r="ZE51" s="120">
        <v>6.2330413276570924E-3</v>
      </c>
      <c r="ZF51" s="120">
        <v>6.0721343720235264E-3</v>
      </c>
      <c r="ZG51" s="120">
        <v>6.0721343720235264E-3</v>
      </c>
      <c r="ZH51" s="120">
        <v>5.9134972637264879E-3</v>
      </c>
      <c r="ZI51" s="120">
        <v>5.913497263726481E-3</v>
      </c>
      <c r="ZJ51" s="120">
        <v>5.7571357070691853E-3</v>
      </c>
      <c r="ZK51" s="120">
        <v>5.7571357070691845E-3</v>
      </c>
      <c r="ZL51" s="120">
        <v>5.6030550121786782E-3</v>
      </c>
      <c r="ZM51" s="120">
        <v>5.6030550121786817E-3</v>
      </c>
      <c r="ZN51" s="120">
        <v>5.4512600832793941E-3</v>
      </c>
      <c r="ZO51" s="120">
        <v>5.451260083279401E-3</v>
      </c>
      <c r="ZP51" s="120">
        <v>5.3017554068319657E-3</v>
      </c>
      <c r="ZQ51" s="120">
        <v>5.3017554068319752E-3</v>
      </c>
      <c r="ZR51" s="120">
        <v>5.1545450395439323E-3</v>
      </c>
      <c r="ZS51" s="120">
        <v>5.154545039543928E-3</v>
      </c>
      <c r="ZT51" s="120">
        <v>5.0096325962598349E-3</v>
      </c>
      <c r="ZU51" s="120">
        <v>5.009632596259834E-3</v>
      </c>
      <c r="ZV51" s="120">
        <v>4.867021237738911E-3</v>
      </c>
      <c r="ZW51" s="120">
        <v>4.8670212377389093E-3</v>
      </c>
      <c r="ZX51" s="120">
        <v>4.726713658329054E-3</v>
      </c>
      <c r="ZY51" s="120">
        <v>4.726713658329054E-3</v>
      </c>
      <c r="ZZ51" s="120">
        <v>4.5887120735468049E-3</v>
      </c>
      <c r="AAA51" s="120">
        <v>4.5887120735467971E-3</v>
      </c>
      <c r="AAB51" s="120">
        <v>4.4530182075736202E-3</v>
      </c>
      <c r="AAC51" s="120">
        <v>4.4530182075736184E-3</v>
      </c>
      <c r="AAD51" s="120">
        <v>4.319633280679764E-3</v>
      </c>
      <c r="AAE51" s="120">
        <v>4.3196332806797614E-3</v>
      </c>
      <c r="AAF51" s="120">
        <v>4.1885579965878338E-3</v>
      </c>
      <c r="AAG51" s="120">
        <v>4.1885579965878312E-3</v>
      </c>
      <c r="AAH51" s="120">
        <v>4.0597925297888721E-3</v>
      </c>
      <c r="AAI51" s="120">
        <v>4.0597925297888686E-3</v>
      </c>
      <c r="AAJ51" s="120">
        <v>3.9333365128251781E-3</v>
      </c>
      <c r="AAK51" s="120">
        <v>3.9333365128251764E-3</v>
      </c>
      <c r="AAL51" s="120">
        <v>3.8091890235545222E-3</v>
      </c>
      <c r="AAM51" s="120">
        <v>3.8091890235545261E-3</v>
      </c>
      <c r="AAN51" s="120">
        <v>3.6873485724120132E-3</v>
      </c>
      <c r="AAO51" s="120">
        <v>3.687348572412018E-3</v>
      </c>
      <c r="AAP51" s="120">
        <v>3.5678130896864141E-3</v>
      </c>
      <c r="AAQ51" s="120">
        <v>3.567813089686415E-3</v>
      </c>
      <c r="AAR51" s="120">
        <v>3.4505799128292623E-3</v>
      </c>
      <c r="AAS51" s="120">
        <v>3.4505799128292619E-3</v>
      </c>
      <c r="AAT51" s="120">
        <v>3.33564577381613E-3</v>
      </c>
      <c r="AAU51" s="120">
        <v>3.3356457738161305E-3</v>
      </c>
      <c r="AAV51" s="120">
        <v>3.2230067865805234E-3</v>
      </c>
      <c r="AAW51" s="120">
        <v>3.2230067865805243E-3</v>
      </c>
      <c r="AAX51" s="120">
        <v>3.1126584345423235E-3</v>
      </c>
      <c r="AAY51" s="120">
        <v>3.1126584345423209E-3</v>
      </c>
      <c r="AAZ51" s="120">
        <v>3.0045955582538413E-3</v>
      </c>
      <c r="ABA51" s="120">
        <v>3.0045955582538391E-3</v>
      </c>
      <c r="ABB51" s="120">
        <v>2.8988123431880983E-3</v>
      </c>
      <c r="ABC51" s="120">
        <v>2.8988123431880996E-3</v>
      </c>
      <c r="ABD51" s="120">
        <v>2.7953023076950716E-3</v>
      </c>
      <c r="ABE51" s="120">
        <v>2.7953023076950747E-3</v>
      </c>
      <c r="ABF51" s="120">
        <v>2.6940582911533632E-3</v>
      </c>
      <c r="ABG51" s="120">
        <v>2.6940582911533649E-3</v>
      </c>
      <c r="ABH51" s="120">
        <v>2.5950724423460226E-3</v>
      </c>
      <c r="ABI51" s="120">
        <v>2.5950724423460213E-3</v>
      </c>
      <c r="ABJ51" s="120">
        <v>2.4983362080909502E-3</v>
      </c>
      <c r="ABK51" s="120">
        <v>2.4983362080909493E-3</v>
      </c>
      <c r="ABL51" s="120">
        <v>2.4038403221577184E-3</v>
      </c>
      <c r="ABM51" s="120">
        <v>2.403840322157718E-3</v>
      </c>
      <c r="ABN51" s="120">
        <v>2.3115747945043909E-3</v>
      </c>
      <c r="ABO51" s="120">
        <v>2.3115747945043888E-3</v>
      </c>
      <c r="ABP51" s="120">
        <v>2.2215289008694519E-3</v>
      </c>
      <c r="ABQ51" s="120">
        <v>2.2215289008694502E-3</v>
      </c>
      <c r="ABR51" s="120">
        <v>2.133691172755736E-3</v>
      </c>
      <c r="ABS51" s="120">
        <v>2.133691172755736E-3</v>
      </c>
      <c r="ABT51" s="120">
        <v>2.048049387844867E-3</v>
      </c>
      <c r="ABU51" s="120">
        <v>2.0480493878448618E-3</v>
      </c>
      <c r="ABV51" s="120">
        <v>1.964590560882459E-3</v>
      </c>
      <c r="ABW51" s="120">
        <v>1.9645905608824568E-3</v>
      </c>
      <c r="ABX51" s="120">
        <v>1.8833009350761572E-3</v>
      </c>
      <c r="ABY51" s="120">
        <v>1.8833009350761559E-3</v>
      </c>
      <c r="ABZ51" s="120">
        <v>1.8041659740502636E-3</v>
      </c>
      <c r="ACA51" s="120">
        <v>1.8041659740502649E-3</v>
      </c>
      <c r="ACB51" s="120">
        <v>1.7271703544025035E-3</v>
      </c>
      <c r="ACC51" s="120">
        <v>1.7271703544025031E-3</v>
      </c>
      <c r="ACD51" s="120">
        <v>1.6522979589102867E-3</v>
      </c>
      <c r="ACE51" s="120">
        <v>1.6522979589102874E-3</v>
      </c>
      <c r="ACF51" s="120">
        <v>1.5795318704355603E-3</v>
      </c>
      <c r="ACG51" s="120">
        <v>1.5795318704355593E-3</v>
      </c>
      <c r="ACH51" s="120">
        <v>1.5088543665791024E-3</v>
      </c>
      <c r="ACI51" s="120">
        <v>1.5088543665791013E-3</v>
      </c>
      <c r="ACJ51" s="120">
        <v>1.4402469151368498E-3</v>
      </c>
      <c r="ACK51" s="120">
        <v>1.4402469151368507E-3</v>
      </c>
      <c r="ACL51" s="120">
        <v>1.3736901704125288E-3</v>
      </c>
      <c r="ACM51" s="120">
        <v>1.3736901704125295E-3</v>
      </c>
      <c r="ACN51" s="120">
        <v>1.309163970442511E-3</v>
      </c>
      <c r="ACO51" s="120">
        <v>1.3091639704425108E-3</v>
      </c>
      <c r="ACP51" s="120">
        <v>1.2466473351903865E-3</v>
      </c>
      <c r="ACQ51" s="120">
        <v>1.2466473351903881E-3</v>
      </c>
      <c r="ACR51" s="120">
        <v>1.1861184657702829E-3</v>
      </c>
      <c r="ACS51" s="120">
        <v>1.1861184657702827E-3</v>
      </c>
      <c r="ACT51" s="120">
        <v>1.1275547447593E-3</v>
      </c>
      <c r="ACU51" s="120">
        <v>1.1275547447593E-3</v>
      </c>
      <c r="ACV51" s="120">
        <v>1.0709327376608063E-3</v>
      </c>
      <c r="ACW51" s="120">
        <v>1.0709327376608069E-3</v>
      </c>
      <c r="ACX51" s="120">
        <v>1.0162281955814595E-3</v>
      </c>
      <c r="ACY51" s="120">
        <v>1.01622819558146E-3</v>
      </c>
      <c r="ACZ51" s="120">
        <v>9.6341605918583281E-4</v>
      </c>
      <c r="ADA51" s="120">
        <v>9.6341605918583238E-4</v>
      </c>
      <c r="ADB51" s="120">
        <v>9.1247046399337765E-4</v>
      </c>
      <c r="ADC51" s="120">
        <v>9.1247046399337776E-4</v>
      </c>
      <c r="ADD51" s="120">
        <v>8.6336474708308987E-4</v>
      </c>
      <c r="ADE51" s="120">
        <v>8.6336474708309063E-4</v>
      </c>
      <c r="ADF51" s="120">
        <v>8.1607145527163487E-4</v>
      </c>
      <c r="ADG51" s="120">
        <v>8.1607145527163422E-4</v>
      </c>
      <c r="ADH51" s="120">
        <v>7.7056235483084377E-4</v>
      </c>
      <c r="ADI51" s="120">
        <v>7.7056235483084312E-4</v>
      </c>
      <c r="ADJ51" s="120">
        <v>7.2680844281037052E-4</v>
      </c>
      <c r="ADK51" s="120">
        <v>7.2680844281036998E-4</v>
      </c>
      <c r="ADL51" s="120">
        <v>6.8477996003080122E-4</v>
      </c>
      <c r="ADM51" s="120">
        <v>6.8477996003080122E-4</v>
      </c>
      <c r="ADN51" s="120">
        <v>6.4444640581172094E-4</v>
      </c>
      <c r="ADO51" s="120">
        <v>6.4444640581171964E-4</v>
      </c>
      <c r="ADP51" s="120">
        <v>6.0577655449799844E-4</v>
      </c>
      <c r="ADQ51" s="120">
        <v>6.0577655449799801E-4</v>
      </c>
      <c r="ADR51" s="120">
        <v>5.6873847384591536E-4</v>
      </c>
      <c r="ADS51" s="120">
        <v>5.6873847384591536E-4</v>
      </c>
      <c r="ADT51" s="120">
        <v>5.3329954532862274E-4</v>
      </c>
      <c r="ADU51" s="120">
        <v>5.3329954532862155E-4</v>
      </c>
      <c r="ADV51" s="120">
        <v>4.9942648641775414E-4</v>
      </c>
      <c r="ADW51" s="120">
        <v>4.9942648641775349E-4</v>
      </c>
      <c r="ADX51" s="120">
        <v>4.6708537489481306E-4</v>
      </c>
      <c r="ADY51" s="120">
        <v>4.6708537489481263E-4</v>
      </c>
      <c r="ADZ51" s="120">
        <v>4.3624167524210873E-4</v>
      </c>
      <c r="AEA51" s="120">
        <v>4.3624167524210905E-4</v>
      </c>
      <c r="AEB51" s="120">
        <v>4.0686026715849654E-4</v>
      </c>
      <c r="AEC51" s="120">
        <v>4.0686026715849719E-4</v>
      </c>
      <c r="AED51" s="120">
        <v>3.7890547623999375E-4</v>
      </c>
      <c r="AEE51" s="120">
        <v>3.7890547623999364E-4</v>
      </c>
      <c r="AEF51" s="120">
        <v>3.5234110685932211E-4</v>
      </c>
      <c r="AEG51" s="120">
        <v>3.5234110685932179E-4</v>
      </c>
      <c r="AEH51" s="120">
        <v>3.2713047727165001E-4</v>
      </c>
      <c r="AEI51" s="120">
        <v>3.2713047727164996E-4</v>
      </c>
      <c r="AEJ51" s="120">
        <v>3.0323645696611948E-4</v>
      </c>
      <c r="AEK51" s="120">
        <v>3.0323645696611959E-4</v>
      </c>
      <c r="AEL51" s="120">
        <v>2.8062150627415459E-4</v>
      </c>
      <c r="AEM51" s="120">
        <v>2.8062150627415448E-4</v>
      </c>
      <c r="AEN51" s="120">
        <v>2.592477182359895E-4</v>
      </c>
      <c r="AEO51" s="120">
        <v>2.5924771823598988E-4</v>
      </c>
      <c r="AEP51" s="120">
        <v>2.3907686271627397E-4</v>
      </c>
      <c r="AEQ51" s="120">
        <v>2.3907686271627408E-4</v>
      </c>
      <c r="AER51" s="120">
        <v>2.2007043274797569E-4</v>
      </c>
      <c r="AES51" s="120">
        <v>2.2007043274797585E-4</v>
      </c>
      <c r="AET51" s="120">
        <v>2.021896930710775E-4</v>
      </c>
      <c r="AEU51" s="120">
        <v>2.0218969307107752E-4</v>
      </c>
      <c r="AEV51" s="120">
        <v>1.8539573081869721E-4</v>
      </c>
      <c r="AEW51" s="120">
        <v>1.8539573081869715E-4</v>
      </c>
      <c r="AEX51" s="120">
        <v>1.6964950828826121E-4</v>
      </c>
      <c r="AEY51" s="120">
        <v>1.6964950828826121E-4</v>
      </c>
      <c r="AEZ51" s="120">
        <v>1.549119177191793E-4</v>
      </c>
      <c r="AFA51" s="120">
        <v>1.5491191771917933E-4</v>
      </c>
      <c r="AFB51" s="120">
        <v>1.4114383798112979E-4</v>
      </c>
      <c r="AFC51" s="120">
        <v>1.4114383798112976E-4</v>
      </c>
      <c r="AFD51" s="120">
        <v>1.283061930585685E-4</v>
      </c>
      <c r="AFE51" s="120">
        <v>1.2830619305856866E-4</v>
      </c>
      <c r="AFF51" s="120">
        <v>1.1636001219744271E-4</v>
      </c>
      <c r="AFG51" s="120">
        <v>1.1636001219744255E-4</v>
      </c>
      <c r="AFH51" s="120">
        <v>1.0526649155938386E-4</v>
      </c>
      <c r="AFI51" s="120">
        <v>1.0526649155938387E-4</v>
      </c>
      <c r="AFJ51" s="120">
        <v>9.4987057206933666E-5</v>
      </c>
      <c r="AFK51" s="120">
        <v>9.4987057206933666E-5</v>
      </c>
      <c r="AFL51" s="120">
        <v>8.54834292207062E-5</v>
      </c>
      <c r="AFM51" s="120">
        <v>8.5483429220706227E-5</v>
      </c>
      <c r="AFN51" s="120">
        <v>7.6717686725951458E-5</v>
      </c>
      <c r="AFO51" s="120">
        <v>7.6717686725951391E-5</v>
      </c>
      <c r="AFP51" s="120">
        <v>6.8652333581894237E-5</v>
      </c>
      <c r="AFQ51" s="120">
        <v>6.8652333581894251E-5</v>
      </c>
      <c r="AFR51" s="120">
        <v>6.125036446267293E-5</v>
      </c>
      <c r="AFS51" s="120">
        <v>6.125036446267289E-5</v>
      </c>
      <c r="AFT51" s="120">
        <v>5.4475331033925799E-5</v>
      </c>
      <c r="AFU51" s="120">
        <v>5.4475331033925833E-5</v>
      </c>
      <c r="AFV51" s="120">
        <v>4.8291407904331232E-5</v>
      </c>
      <c r="AFW51" s="120">
        <v>4.8291407904331259E-5</v>
      </c>
      <c r="AFX51" s="120">
        <v>4.2663458007016801E-5</v>
      </c>
      <c r="AFY51" s="120">
        <v>4.2663458007016788E-5</v>
      </c>
      <c r="AFZ51" s="120">
        <v>3.7557097042084519E-5</v>
      </c>
      <c r="AGA51" s="120">
        <v>3.7557097042084546E-5</v>
      </c>
      <c r="AGB51" s="120">
        <v>3.2938756588952325E-5</v>
      </c>
      <c r="AGC51" s="120">
        <v>3.2938756588952291E-5</v>
      </c>
      <c r="AGD51" s="120">
        <v>2.877574547626978E-5</v>
      </c>
      <c r="AGE51" s="120">
        <v>2.8775745476269797E-5</v>
      </c>
      <c r="AGF51" s="120">
        <v>2.5036308978341155E-5</v>
      </c>
      <c r="AGG51" s="120">
        <v>2.5036308978341165E-5</v>
      </c>
      <c r="AGH51" s="120">
        <v>2.1689685390858216E-5</v>
      </c>
      <c r="AGI51" s="120">
        <v>2.1689685390858233E-5</v>
      </c>
      <c r="AGJ51" s="120">
        <v>1.8706159525938802E-5</v>
      </c>
      <c r="AGK51" s="120">
        <v>1.8706159525938798E-5</v>
      </c>
      <c r="AGL51" s="120">
        <v>1.6057112657658866E-5</v>
      </c>
      <c r="AGM51" s="120">
        <v>1.6057112657658869E-5</v>
      </c>
      <c r="AGN51" s="120">
        <v>1.3715068445175431E-5</v>
      </c>
      <c r="AGO51" s="120">
        <v>1.3715068445175441E-5</v>
      </c>
      <c r="AGP51" s="120">
        <v>1.1653734361916304E-5</v>
      </c>
      <c r="AGQ51" s="120">
        <v>1.1653734361916302E-5</v>
      </c>
      <c r="AGR51" s="120">
        <v>9.8480381669353727E-6</v>
      </c>
      <c r="AGS51" s="120">
        <v>9.8480381669353676E-6</v>
      </c>
      <c r="AGT51" s="120">
        <v>8.2741589691767479E-6</v>
      </c>
      <c r="AGU51" s="120">
        <v>8.2741589691767513E-6</v>
      </c>
      <c r="AGV51" s="120">
        <v>6.9095524578234944E-6</v>
      </c>
      <c r="AGW51" s="120">
        <v>6.9095524578234944E-6</v>
      </c>
      <c r="AGX51" s="120">
        <v>5.7329699028509796E-6</v>
      </c>
      <c r="AGY51" s="120">
        <v>5.7329699028509813E-6</v>
      </c>
      <c r="AGZ51" s="120">
        <v>4.7244705700173921E-6</v>
      </c>
      <c r="AHA51" s="120">
        <v>4.7244705700173887E-6</v>
      </c>
      <c r="AHB51" s="120">
        <v>3.8654272443529752E-6</v>
      </c>
      <c r="AHC51" s="120">
        <v>3.8654272443529709E-6</v>
      </c>
      <c r="AHD51" s="120">
        <v>3.1385246161595726E-6</v>
      </c>
      <c r="AHE51" s="120">
        <v>3.1385246161595683E-6</v>
      </c>
      <c r="AHF51" s="120">
        <v>2.5277503538116934E-6</v>
      </c>
      <c r="AHG51" s="120">
        <v>2.5277503538116943E-6</v>
      </c>
      <c r="AHH51" s="120">
        <v>2.0183787682242724E-6</v>
      </c>
      <c r="AHI51" s="120">
        <v>2.0183787682242745E-6</v>
      </c>
      <c r="AHJ51" s="120">
        <v>1.596947064385473E-6</v>
      </c>
      <c r="AHK51" s="120">
        <v>1.5969470643854747E-6</v>
      </c>
      <c r="AHL51" s="120">
        <v>1.2512242751511518E-6</v>
      </c>
      <c r="AHM51" s="120">
        <v>1.2512242751511518E-6</v>
      </c>
      <c r="AHN51" s="120">
        <v>9.701730804528467E-7</v>
      </c>
      <c r="AHO51" s="120">
        <v>9.7017308045284754E-7</v>
      </c>
      <c r="AHP51" s="120">
        <v>7.4390482960536844E-7</v>
      </c>
      <c r="AHQ51" s="120">
        <v>7.4390482960536834E-7</v>
      </c>
      <c r="AHR51" s="120">
        <v>5.6362820342053991E-7</v>
      </c>
      <c r="AHS51" s="120">
        <v>5.6362820342054012E-7</v>
      </c>
      <c r="AHT51" s="120">
        <v>4.2159207369916043E-7</v>
      </c>
      <c r="AHU51" s="120">
        <v>4.2159207369916017E-7</v>
      </c>
      <c r="AHV51" s="120">
        <v>3.1102323718136011E-7</v>
      </c>
      <c r="AHW51" s="120">
        <v>3.1102323718136021E-7</v>
      </c>
      <c r="AHX51" s="120">
        <v>2.2605981543610285E-7</v>
      </c>
      <c r="AHY51" s="120">
        <v>2.2605981543610282E-7</v>
      </c>
      <c r="AHZ51" s="120">
        <v>1.6168121721594917E-7</v>
      </c>
      <c r="AIA51" s="120">
        <v>1.6168121721594914E-7</v>
      </c>
      <c r="AIB51" s="120">
        <v>1.1363565084238009E-7</v>
      </c>
      <c r="AIC51" s="120">
        <v>1.1363565084238006E-7</v>
      </c>
      <c r="AID51" s="120">
        <v>7.8366246313467896E-8</v>
      </c>
      <c r="AIE51" s="120">
        <v>7.8366246313467988E-8</v>
      </c>
      <c r="AIF51" s="120">
        <v>5.2936895085725712E-8</v>
      </c>
      <c r="AIG51" s="120">
        <v>5.2936895085725725E-8</v>
      </c>
      <c r="AIH51" s="120">
        <v>3.4958935147973041E-8</v>
      </c>
      <c r="AII51" s="120">
        <v>3.4958935147973034E-8</v>
      </c>
      <c r="AIJ51" s="120">
        <v>2.251979591393416E-8</v>
      </c>
      <c r="AIK51" s="120">
        <v>2.2519795913934174E-8</v>
      </c>
      <c r="AIL51" s="120">
        <v>1.4114668409813957E-8</v>
      </c>
      <c r="AIM51" s="120">
        <v>1.4114668409813958E-8</v>
      </c>
      <c r="AIN51" s="120">
        <v>8.5821794197601517E-9</v>
      </c>
      <c r="AIO51" s="120">
        <v>8.5821794197601533E-9</v>
      </c>
      <c r="AIP51" s="120">
        <v>5.0449237218236529E-9</v>
      </c>
      <c r="AIQ51" s="120">
        <v>5.044923721823652E-9</v>
      </c>
      <c r="AIR51" s="120">
        <v>2.8555486161534813E-9</v>
      </c>
      <c r="AIS51" s="120">
        <v>2.8555486161534817E-9</v>
      </c>
      <c r="AIT51" s="120">
        <v>1.5488945360571046E-9</v>
      </c>
      <c r="AIU51" s="120">
        <v>1.5488945360571048E-9</v>
      </c>
      <c r="AIV51" s="120">
        <v>8.0048233994556479E-10</v>
      </c>
      <c r="AIW51" s="120">
        <v>8.0048233994556479E-10</v>
      </c>
      <c r="AIX51" s="120">
        <v>3.9141231971068576E-10</v>
      </c>
      <c r="AIY51" s="120">
        <v>3.9141231971068571E-10</v>
      </c>
      <c r="AIZ51" s="120">
        <v>1.7951476752580547E-10</v>
      </c>
      <c r="AJA51" s="120">
        <v>1.795147675258055E-10</v>
      </c>
      <c r="AJB51" s="120">
        <v>7.6381413455402238E-11</v>
      </c>
      <c r="AJC51" s="120">
        <v>7.6381413455402225E-11</v>
      </c>
      <c r="AJD51" s="120">
        <v>2.9725848518791231E-11</v>
      </c>
      <c r="AJE51" s="120">
        <v>2.9725848518791231E-11</v>
      </c>
      <c r="AJF51" s="120">
        <v>1.0382663478969435E-11</v>
      </c>
      <c r="AJG51" s="120">
        <v>1.0382663478969435E-11</v>
      </c>
      <c r="AJH51" s="120">
        <v>3.1699504132731708E-12</v>
      </c>
      <c r="AJI51" s="120">
        <v>3.16995041327317E-12</v>
      </c>
      <c r="AJJ51" s="120">
        <v>8.1371021032339276E-13</v>
      </c>
      <c r="AJK51" s="120">
        <v>8.1371021032339286E-13</v>
      </c>
      <c r="AJL51" s="120">
        <v>1.6497914145929826E-13</v>
      </c>
      <c r="AJM51" s="120">
        <v>1.6497914145929826E-13</v>
      </c>
      <c r="AJN51" s="120">
        <v>2.3536728122053319E-14</v>
      </c>
      <c r="AJO51" s="120">
        <v>2.3536728122053319E-14</v>
      </c>
      <c r="AJP51" s="120">
        <v>1.7763568394002505E-15</v>
      </c>
      <c r="AJQ51" s="120" t="s">
        <v>105</v>
      </c>
      <c r="AJR51" s="120" t="s">
        <v>105</v>
      </c>
      <c r="AJS51" s="120" t="s">
        <v>105</v>
      </c>
      <c r="AJT51" s="120" t="s">
        <v>105</v>
      </c>
      <c r="AJU51" s="120" t="s">
        <v>105</v>
      </c>
      <c r="AJV51" s="120" t="s">
        <v>105</v>
      </c>
      <c r="AJW51" s="120" t="s">
        <v>105</v>
      </c>
      <c r="AJX51" s="120" t="s">
        <v>105</v>
      </c>
      <c r="AJY51" s="120" t="s">
        <v>105</v>
      </c>
      <c r="AJZ51" s="120" t="s">
        <v>105</v>
      </c>
      <c r="AKA51" s="120" t="s">
        <v>105</v>
      </c>
      <c r="AKB51" s="120" t="s">
        <v>105</v>
      </c>
      <c r="AKC51" s="120" t="s">
        <v>105</v>
      </c>
      <c r="AKD51" s="120" t="s">
        <v>105</v>
      </c>
      <c r="AKE51" s="120" t="s">
        <v>105</v>
      </c>
      <c r="AKF51" s="120" t="s">
        <v>105</v>
      </c>
      <c r="AKG51" s="120" t="s">
        <v>105</v>
      </c>
      <c r="AKH51" s="120" t="s">
        <v>105</v>
      </c>
      <c r="AKI51" s="120" t="s">
        <v>105</v>
      </c>
      <c r="AKJ51" s="120" t="s">
        <v>105</v>
      </c>
      <c r="AKK51" s="120" t="s">
        <v>105</v>
      </c>
      <c r="AKL51" s="120" t="s">
        <v>105</v>
      </c>
      <c r="AKM51" s="120" t="s">
        <v>105</v>
      </c>
      <c r="AKN51" s="120" t="s">
        <v>105</v>
      </c>
      <c r="AKO51" s="120" t="s">
        <v>105</v>
      </c>
      <c r="AKP51" s="120" t="s">
        <v>105</v>
      </c>
      <c r="AKQ51" s="120" t="s">
        <v>105</v>
      </c>
      <c r="AKR51" s="120" t="s">
        <v>105</v>
      </c>
      <c r="AKS51" s="120" t="s">
        <v>105</v>
      </c>
      <c r="AKT51" s="120" t="s">
        <v>105</v>
      </c>
      <c r="AKU51" s="120" t="s">
        <v>105</v>
      </c>
      <c r="AKV51" s="120" t="s">
        <v>105</v>
      </c>
      <c r="AKW51" s="120" t="s">
        <v>105</v>
      </c>
      <c r="AKX51" s="120" t="s">
        <v>105</v>
      </c>
      <c r="AKY51" s="120" t="s">
        <v>105</v>
      </c>
      <c r="AKZ51" s="120" t="s">
        <v>105</v>
      </c>
      <c r="ALA51" s="120" t="s">
        <v>105</v>
      </c>
      <c r="ALB51" s="120" t="s">
        <v>105</v>
      </c>
      <c r="ALC51" s="120" t="s">
        <v>105</v>
      </c>
      <c r="ALD51" s="120" t="s">
        <v>105</v>
      </c>
      <c r="ALE51" s="120" t="s">
        <v>105</v>
      </c>
      <c r="ALF51" s="120" t="s">
        <v>105</v>
      </c>
      <c r="ALG51" s="120" t="s">
        <v>105</v>
      </c>
      <c r="ALH51" s="120" t="s">
        <v>105</v>
      </c>
      <c r="ALI51" s="120" t="s">
        <v>105</v>
      </c>
      <c r="ALJ51" s="120" t="s">
        <v>105</v>
      </c>
      <c r="ALK51" s="120" t="s">
        <v>105</v>
      </c>
      <c r="ALL51" s="120" t="s">
        <v>105</v>
      </c>
      <c r="ALM51" s="120" t="s">
        <v>105</v>
      </c>
      <c r="ALN51" s="120"/>
    </row>
    <row r="52" spans="1:1002" hidden="1">
      <c r="A52" s="119">
        <v>51</v>
      </c>
      <c r="B52" s="120">
        <v>0.11397753500580469</v>
      </c>
      <c r="C52" s="120">
        <v>0.11361591691138678</v>
      </c>
      <c r="D52" s="120">
        <v>0.11361601289509743</v>
      </c>
      <c r="E52" s="120">
        <v>0.11325421417334774</v>
      </c>
      <c r="F52" s="120">
        <v>0.11325430841778605</v>
      </c>
      <c r="G52" s="120">
        <v>0.11289233043841314</v>
      </c>
      <c r="H52" s="120">
        <v>0.11289242296765631</v>
      </c>
      <c r="I52" s="120">
        <v>0.11253026711572324</v>
      </c>
      <c r="J52" s="120">
        <v>0.11253035795363769</v>
      </c>
      <c r="K52" s="120">
        <v>0.11216802562969806</v>
      </c>
      <c r="L52" s="120">
        <v>0.11216811479993946</v>
      </c>
      <c r="M52" s="120">
        <v>0.11180560742017259</v>
      </c>
      <c r="N52" s="120">
        <v>0.1118056949461865</v>
      </c>
      <c r="O52" s="120">
        <v>0.11144301394253486</v>
      </c>
      <c r="P52" s="120">
        <v>0.11144309984755704</v>
      </c>
      <c r="Q52" s="120">
        <v>0.11108024666786476</v>
      </c>
      <c r="R52" s="120">
        <v>0.11108033097492134</v>
      </c>
      <c r="S52" s="120">
        <v>0.11071730708307308</v>
      </c>
      <c r="T52" s="120">
        <v>0.11071738981498129</v>
      </c>
      <c r="U52" s="120">
        <v>0.1103541966910435</v>
      </c>
      <c r="V52" s="120">
        <v>0.11035427787041116</v>
      </c>
      <c r="W52" s="120">
        <v>0.10999091701077371</v>
      </c>
      <c r="X52" s="120">
        <v>0.10999099666000056</v>
      </c>
      <c r="Y52" s="120">
        <v>0.10962746957751932</v>
      </c>
      <c r="Z52" s="120">
        <v>0.1096275477187969</v>
      </c>
      <c r="AA52" s="120">
        <v>0.10926385594293793</v>
      </c>
      <c r="AB52" s="120">
        <v>0.10926393259825029</v>
      </c>
      <c r="AC52" s="120">
        <v>0.10890007767523549</v>
      </c>
      <c r="AD52" s="120">
        <v>0.10890015286635926</v>
      </c>
      <c r="AE52" s="120">
        <v>0.1085361363593127</v>
      </c>
      <c r="AF52" s="120">
        <v>0.10853621010781772</v>
      </c>
      <c r="AG52" s="120">
        <v>0.10817203359691291</v>
      </c>
      <c r="AH52" s="120">
        <v>0.10817210592416265</v>
      </c>
      <c r="AI52" s="120">
        <v>0.10780777100677208</v>
      </c>
      <c r="AJ52" s="120">
        <v>0.10780784193392433</v>
      </c>
      <c r="AK52" s="120">
        <v>0.1074433502247689</v>
      </c>
      <c r="AL52" s="120">
        <v>0.10744341977277566</v>
      </c>
      <c r="AM52" s="120">
        <v>0.10707877290407701</v>
      </c>
      <c r="AN52" s="120">
        <v>0.10707884109368562</v>
      </c>
      <c r="AO52" s="120">
        <v>0.10671404071531752</v>
      </c>
      <c r="AP52" s="120">
        <v>0.10671410756707086</v>
      </c>
      <c r="AQ52" s="120">
        <v>0.10634915534671389</v>
      </c>
      <c r="AR52" s="120">
        <v>0.10634922088095093</v>
      </c>
      <c r="AS52" s="120">
        <v>0.10598411850424716</v>
      </c>
      <c r="AT52" s="120">
        <v>0.10598418274110345</v>
      </c>
      <c r="AU52" s="120">
        <v>0.10561893191181279</v>
      </c>
      <c r="AV52" s="120">
        <v>0.10561899487122134</v>
      </c>
      <c r="AW52" s="120">
        <v>0.10525359731137904</v>
      </c>
      <c r="AX52" s="120">
        <v>0.10525365901307024</v>
      </c>
      <c r="AY52" s="120">
        <v>0.10488811646314646</v>
      </c>
      <c r="AZ52" s="120">
        <v>0.10488817692664926</v>
      </c>
      <c r="BA52" s="120">
        <v>0.10452249114570782</v>
      </c>
      <c r="BB52" s="120">
        <v>0.10452255039035022</v>
      </c>
      <c r="BC52" s="120">
        <v>0.10415672315621173</v>
      </c>
      <c r="BD52" s="120">
        <v>0.10415678120112093</v>
      </c>
      <c r="BE52" s="120">
        <v>0.10379081431052414</v>
      </c>
      <c r="BF52" s="120">
        <v>0.10379087117462781</v>
      </c>
      <c r="BG52" s="120">
        <v>0.10342476644339417</v>
      </c>
      <c r="BH52" s="120">
        <v>0.10342482214542066</v>
      </c>
      <c r="BI52" s="120">
        <v>0.10305858140862</v>
      </c>
      <c r="BJ52" s="120">
        <v>0.10305863596709924</v>
      </c>
      <c r="BK52" s="120">
        <v>0.10269226107921577</v>
      </c>
      <c r="BL52" s="120">
        <v>0.10269231451247969</v>
      </c>
      <c r="BM52" s="120">
        <v>0.10232580734758059</v>
      </c>
      <c r="BN52" s="120">
        <v>0.10232585967376391</v>
      </c>
      <c r="BO52" s="120">
        <v>0.10195922212566863</v>
      </c>
      <c r="BP52" s="120">
        <v>0.10195927336270955</v>
      </c>
      <c r="BQ52" s="120">
        <v>0.10159250734516001</v>
      </c>
      <c r="BR52" s="120">
        <v>0.10159255751080129</v>
      </c>
      <c r="BS52" s="120">
        <v>0.10122566495763434</v>
      </c>
      <c r="BT52" s="120">
        <v>0.1012257140694231</v>
      </c>
      <c r="BU52" s="120">
        <v>0.10085869693474406</v>
      </c>
      <c r="BV52" s="120">
        <v>0.10085874501003353</v>
      </c>
      <c r="BW52" s="120">
        <v>0.10049160526839067</v>
      </c>
      <c r="BX52" s="120">
        <v>0.10049165232434021</v>
      </c>
      <c r="BY52" s="120">
        <v>0.10012439197090112</v>
      </c>
      <c r="BZ52" s="120">
        <v>0.10012443802447743</v>
      </c>
      <c r="CA52" s="120">
        <v>9.9757059075206281E-2</v>
      </c>
      <c r="CB52" s="120">
        <v>9.9757104143183672E-2</v>
      </c>
      <c r="CC52" s="120">
        <v>9.9389608635020874E-2</v>
      </c>
      <c r="CD52" s="120">
        <v>9.9389652733982758E-2</v>
      </c>
      <c r="CE52" s="120">
        <v>9.902204272502424E-2</v>
      </c>
      <c r="CF52" s="120">
        <v>9.9022085871363616E-2</v>
      </c>
      <c r="CG52" s="120">
        <v>9.865436344104353E-2</v>
      </c>
      <c r="CH52" s="120">
        <v>9.8654405650963145E-2</v>
      </c>
      <c r="CI52" s="120">
        <v>9.8286572900236777E-2</v>
      </c>
      <c r="CJ52" s="120">
        <v>9.8286614189751126E-2</v>
      </c>
      <c r="CK52" s="120">
        <v>9.7918673241278842E-2</v>
      </c>
      <c r="CL52" s="120">
        <v>9.7918713626214293E-2</v>
      </c>
      <c r="CM52" s="120">
        <v>9.7550666624548865E-2</v>
      </c>
      <c r="CN52" s="120">
        <v>9.7550706120544367E-2</v>
      </c>
      <c r="CO52" s="120">
        <v>9.7182555232317461E-2</v>
      </c>
      <c r="CP52" s="120">
        <v>9.718259385482593E-2</v>
      </c>
      <c r="CQ52" s="120">
        <v>9.6814341268937135E-2</v>
      </c>
      <c r="CR52" s="120">
        <v>9.6814379033226122E-2</v>
      </c>
      <c r="CS52" s="120">
        <v>9.6446026961033826E-2</v>
      </c>
      <c r="CT52" s="120">
        <v>9.6446063882185989E-2</v>
      </c>
      <c r="CU52" s="120">
        <v>9.6077614557698643E-2</v>
      </c>
      <c r="CV52" s="120">
        <v>9.6077650650613425E-2</v>
      </c>
      <c r="CW52" s="120">
        <v>9.5709106330683233E-2</v>
      </c>
      <c r="CX52" s="120">
        <v>9.5709141610077236E-2</v>
      </c>
      <c r="CY52" s="120">
        <v>9.5340504574594934E-2</v>
      </c>
      <c r="CZ52" s="120">
        <v>9.5340539055002782E-2</v>
      </c>
      <c r="DA52" s="120">
        <v>9.4971811607093518E-2</v>
      </c>
      <c r="DB52" s="120">
        <v>9.497184530286934E-2</v>
      </c>
      <c r="DC52" s="120">
        <v>9.4603029769091157E-2</v>
      </c>
      <c r="DD52" s="120">
        <v>9.4603062694408852E-2</v>
      </c>
      <c r="DE52" s="120">
        <v>9.4234161424951002E-2</v>
      </c>
      <c r="DF52" s="120">
        <v>9.4234193593805762E-2</v>
      </c>
      <c r="DG52" s="120">
        <v>9.3865208962690252E-2</v>
      </c>
      <c r="DH52" s="120">
        <v>9.3865240388899193E-2</v>
      </c>
      <c r="DI52" s="120">
        <v>9.3496174794183026E-2</v>
      </c>
      <c r="DJ52" s="120">
        <v>9.3496205491385972E-2</v>
      </c>
      <c r="DK52" s="120">
        <v>9.3127061355364332E-2</v>
      </c>
      <c r="DL52" s="120">
        <v>9.3127091337025819E-2</v>
      </c>
      <c r="DM52" s="120">
        <v>9.2757871106437656E-2</v>
      </c>
      <c r="DN52" s="120">
        <v>9.2757900385846595E-2</v>
      </c>
      <c r="DO52" s="120">
        <v>9.2388606532081932E-2</v>
      </c>
      <c r="DP52" s="120">
        <v>9.2388635122353555E-2</v>
      </c>
      <c r="DQ52" s="120">
        <v>9.2019270141661239E-2</v>
      </c>
      <c r="DR52" s="120">
        <v>9.2019298055737733E-2</v>
      </c>
      <c r="DS52" s="120">
        <v>9.1649864469435419E-2</v>
      </c>
      <c r="DT52" s="120">
        <v>9.1649891720087001E-2</v>
      </c>
      <c r="DU52" s="120">
        <v>9.1280392074773176E-2</v>
      </c>
      <c r="DV52" s="120">
        <v>9.128041867459942E-2</v>
      </c>
      <c r="DW52" s="120">
        <v>9.091085554236561E-2</v>
      </c>
      <c r="DX52" s="120">
        <v>9.0910881503795976E-2</v>
      </c>
      <c r="DY52" s="120">
        <v>9.0541257482442072E-2</v>
      </c>
      <c r="DZ52" s="120">
        <v>9.0541282817737406E-2</v>
      </c>
      <c r="EA52" s="120">
        <v>9.0171600530987148E-2</v>
      </c>
      <c r="EB52" s="120">
        <v>9.0171625252240734E-2</v>
      </c>
      <c r="EC52" s="120">
        <v>8.9801887349959697E-2</v>
      </c>
      <c r="ED52" s="120">
        <v>8.9801911469098092E-2</v>
      </c>
      <c r="EE52" s="120">
        <v>8.9432120627513226E-2</v>
      </c>
      <c r="EF52" s="120">
        <v>8.943214415629748E-2</v>
      </c>
      <c r="EG52" s="120">
        <v>8.9062303078217331E-2</v>
      </c>
      <c r="EH52" s="120">
        <v>8.9062326028244224E-2</v>
      </c>
      <c r="EI52" s="120">
        <v>8.8692437443281799E-2</v>
      </c>
      <c r="EJ52" s="120">
        <v>8.869245982598474E-2</v>
      </c>
      <c r="EK52" s="120">
        <v>8.8322526490781608E-2</v>
      </c>
      <c r="EL52" s="120">
        <v>8.8322548317431901E-2</v>
      </c>
      <c r="EM52" s="120">
        <v>8.7952573015883134E-2</v>
      </c>
      <c r="EN52" s="120">
        <v>8.795259429759103E-2</v>
      </c>
      <c r="EO52" s="120">
        <v>8.7582579841073413E-2</v>
      </c>
      <c r="EP52" s="120">
        <v>8.7582600588789292E-2</v>
      </c>
      <c r="EQ52" s="120">
        <v>8.7212549816389234E-2</v>
      </c>
      <c r="ER52" s="120">
        <v>8.7212570040904769E-2</v>
      </c>
      <c r="ES52" s="120">
        <v>8.6842485819648985E-2</v>
      </c>
      <c r="ET52" s="120">
        <v>8.6842505531598405E-2</v>
      </c>
      <c r="EU52" s="120">
        <v>8.6472390756685918E-2</v>
      </c>
      <c r="EV52" s="120">
        <v>8.6472409966546732E-2</v>
      </c>
      <c r="EW52" s="120">
        <v>8.6102267561582707E-2</v>
      </c>
      <c r="EX52" s="120">
        <v>8.6102286279677531E-2</v>
      </c>
      <c r="EY52" s="120">
        <v>8.5732119196907888E-2</v>
      </c>
      <c r="EZ52" s="120">
        <v>8.5732137433405103E-2</v>
      </c>
      <c r="FA52" s="120">
        <v>8.5361948653954009E-2</v>
      </c>
      <c r="FB52" s="120">
        <v>8.5361966418869145E-2</v>
      </c>
      <c r="FC52" s="120">
        <v>8.4991758952976837E-2</v>
      </c>
      <c r="FD52" s="120">
        <v>8.4991776256173907E-2</v>
      </c>
      <c r="FE52" s="120">
        <v>8.4621553143437306E-2</v>
      </c>
      <c r="FF52" s="120">
        <v>8.4621569994629456E-2</v>
      </c>
      <c r="FG52" s="120">
        <v>8.4251334304243433E-2</v>
      </c>
      <c r="FH52" s="120">
        <v>8.4251350712994971E-2</v>
      </c>
      <c r="FI52" s="120">
        <v>8.3881105543995568E-2</v>
      </c>
      <c r="FJ52" s="120">
        <v>8.3881121519722601E-2</v>
      </c>
      <c r="FK52" s="120">
        <v>8.3510870001232224E-2</v>
      </c>
      <c r="FL52" s="120">
        <v>8.3510885553203962E-2</v>
      </c>
      <c r="FM52" s="120">
        <v>8.3140630844677654E-2</v>
      </c>
      <c r="FN52" s="120">
        <v>8.3140645982017952E-2</v>
      </c>
      <c r="FO52" s="120">
        <v>8.2770391273491728E-2</v>
      </c>
      <c r="FP52" s="120">
        <v>8.277040600517982E-2</v>
      </c>
      <c r="FQ52" s="120">
        <v>8.2400154517520127E-2</v>
      </c>
      <c r="FR52" s="120">
        <v>8.2400168852392319E-2</v>
      </c>
      <c r="FS52" s="120">
        <v>8.2029923837547494E-2</v>
      </c>
      <c r="FT52" s="120">
        <v>8.2029937784298221E-2</v>
      </c>
      <c r="FU52" s="120">
        <v>8.1659702525551811E-2</v>
      </c>
      <c r="FV52" s="120">
        <v>8.1659716092734827E-2</v>
      </c>
      <c r="FW52" s="120">
        <v>8.1289493904959459E-2</v>
      </c>
      <c r="FX52" s="120">
        <v>8.1289507100989186E-2</v>
      </c>
      <c r="FY52" s="120">
        <v>8.0919301330903554E-2</v>
      </c>
      <c r="FZ52" s="120">
        <v>8.0919314164056191E-2</v>
      </c>
      <c r="GA52" s="120">
        <v>8.0549128190482516E-2</v>
      </c>
      <c r="GB52" s="120">
        <v>8.0549140668897637E-2</v>
      </c>
      <c r="GC52" s="120">
        <v>8.0178977903020893E-2</v>
      </c>
      <c r="GD52" s="120">
        <v>8.0178990034702358E-2</v>
      </c>
      <c r="GE52" s="120">
        <v>7.9808853920331435E-2</v>
      </c>
      <c r="GF52" s="120">
        <v>7.980886571314888E-2</v>
      </c>
      <c r="GG52" s="120">
        <v>7.9438759726979627E-2</v>
      </c>
      <c r="GH52" s="120">
        <v>7.9438771188669724E-2</v>
      </c>
      <c r="GI52" s="120">
        <v>7.9068698840548388E-2</v>
      </c>
      <c r="GJ52" s="120">
        <v>7.9068709978715956E-2</v>
      </c>
      <c r="GK52" s="120">
        <v>7.8698674811905608E-2</v>
      </c>
      <c r="GL52" s="120">
        <v>7.8698685634025045E-2</v>
      </c>
      <c r="GM52" s="120">
        <v>7.832869122547266E-2</v>
      </c>
      <c r="GN52" s="120">
        <v>7.8328701738889644E-2</v>
      </c>
      <c r="GO52" s="120">
        <v>7.7958751699495094E-2</v>
      </c>
      <c r="GP52" s="120">
        <v>7.7958761911426908E-2</v>
      </c>
      <c r="GQ52" s="120">
        <v>7.7588859886314088E-2</v>
      </c>
      <c r="GR52" s="120">
        <v>7.7588869803851546E-2</v>
      </c>
      <c r="GS52" s="120">
        <v>7.7219019472639441E-2</v>
      </c>
      <c r="GT52" s="120">
        <v>7.7219029102748221E-2</v>
      </c>
      <c r="GU52" s="120">
        <v>7.6849234179825532E-2</v>
      </c>
      <c r="GV52" s="120">
        <v>7.684924352934755E-2</v>
      </c>
      <c r="GW52" s="120">
        <v>7.647950776414722E-2</v>
      </c>
      <c r="GX52" s="120">
        <v>7.6479516839801309E-2</v>
      </c>
      <c r="GY52" s="120">
        <v>7.6109844017077793E-2</v>
      </c>
      <c r="GZ52" s="120">
        <v>7.610985282546176E-2</v>
      </c>
      <c r="HA52" s="120">
        <v>7.5740246765569355E-2</v>
      </c>
      <c r="HB52" s="120">
        <v>7.574025531316067E-2</v>
      </c>
      <c r="HC52" s="120">
        <v>7.5370719872332764E-2</v>
      </c>
      <c r="HD52" s="120">
        <v>7.5370728165490827E-2</v>
      </c>
      <c r="HE52" s="120">
        <v>7.5001267236121619E-2</v>
      </c>
      <c r="HF52" s="120">
        <v>7.5001275281087659E-2</v>
      </c>
      <c r="HG52" s="120">
        <v>7.4631892792015334E-2</v>
      </c>
      <c r="HH52" s="120">
        <v>7.4631900594914785E-2</v>
      </c>
      <c r="HI52" s="120">
        <v>7.4262600511705509E-2</v>
      </c>
      <c r="HJ52" s="120">
        <v>7.4262608078548883E-2</v>
      </c>
      <c r="HK52" s="120">
        <v>7.3893394403782259E-2</v>
      </c>
      <c r="HL52" s="120">
        <v>7.3893401740466755E-2</v>
      </c>
      <c r="HM52" s="120">
        <v>7.3524278514023683E-2</v>
      </c>
      <c r="HN52" s="120">
        <v>7.3524285626334285E-2</v>
      </c>
      <c r="HO52" s="120">
        <v>7.3155256925685447E-2</v>
      </c>
      <c r="HP52" s="120">
        <v>7.3155263819296087E-2</v>
      </c>
      <c r="HQ52" s="120">
        <v>7.2786333759792113E-2</v>
      </c>
      <c r="HR52" s="120">
        <v>7.278634044026748E-2</v>
      </c>
      <c r="HS52" s="120">
        <v>7.2417513175430354E-2</v>
      </c>
      <c r="HT52" s="120">
        <v>7.2417519648226666E-2</v>
      </c>
      <c r="HU52" s="120">
        <v>7.2048799370043118E-2</v>
      </c>
      <c r="HV52" s="120">
        <v>7.2048805640509681E-2</v>
      </c>
      <c r="HW52" s="120">
        <v>7.1680196579725006E-2</v>
      </c>
      <c r="HX52" s="120">
        <v>7.1680202653105707E-2</v>
      </c>
      <c r="HY52" s="120">
        <v>7.1311709079519725E-2</v>
      </c>
      <c r="HZ52" s="120">
        <v>7.1311714960953995E-2</v>
      </c>
      <c r="IA52" s="120">
        <v>7.0943341183718325E-2</v>
      </c>
      <c r="IB52" s="120">
        <v>7.094334687824265E-2</v>
      </c>
      <c r="IC52" s="120">
        <v>7.0575097246158916E-2</v>
      </c>
      <c r="ID52" s="120">
        <v>7.0575102758708014E-2</v>
      </c>
      <c r="IE52" s="120">
        <v>7.0206981660527246E-2</v>
      </c>
      <c r="IF52" s="120">
        <v>7.020698699593543E-2</v>
      </c>
      <c r="IG52" s="120">
        <v>6.9838998860659376E-2</v>
      </c>
      <c r="IH52" s="120">
        <v>6.9839004023662027E-2</v>
      </c>
      <c r="II52" s="120">
        <v>6.9471153320845483E-2</v>
      </c>
      <c r="IJ52" s="120">
        <v>6.9471158316079973E-2</v>
      </c>
      <c r="IK52" s="120">
        <v>6.9103449556133761E-2</v>
      </c>
      <c r="IL52" s="120">
        <v>6.9103454388141347E-2</v>
      </c>
      <c r="IM52" s="120">
        <v>6.8735892122637046E-2</v>
      </c>
      <c r="IN52" s="120">
        <v>6.8735896795863463E-2</v>
      </c>
      <c r="IO52" s="120">
        <v>6.8368485617839897E-2</v>
      </c>
      <c r="IP52" s="120">
        <v>6.8368490136637053E-2</v>
      </c>
      <c r="IQ52" s="120">
        <v>6.8001234680906464E-2</v>
      </c>
      <c r="IR52" s="120">
        <v>6.8001239049533646E-2</v>
      </c>
      <c r="IS52" s="120">
        <v>6.7634143992990226E-2</v>
      </c>
      <c r="IT52" s="120">
        <v>6.7634148215615419E-2</v>
      </c>
      <c r="IU52" s="120">
        <v>6.7267218277544005E-2</v>
      </c>
      <c r="IV52" s="120">
        <v>6.7267222358245171E-2</v>
      </c>
      <c r="IW52" s="120">
        <v>6.6900462300632221E-2</v>
      </c>
      <c r="IX52" s="120">
        <v>6.6900466243398543E-2</v>
      </c>
      <c r="IY52" s="120">
        <v>6.6533880871242734E-2</v>
      </c>
      <c r="IZ52" s="120">
        <v>6.6533884679975841E-2</v>
      </c>
      <c r="JA52" s="120">
        <v>6.6167478841600846E-2</v>
      </c>
      <c r="JB52" s="120">
        <v>6.6167482520116214E-2</v>
      </c>
      <c r="JC52" s="120">
        <v>6.5801261107483189E-2</v>
      </c>
      <c r="JD52" s="120">
        <v>6.5801264659511388E-2</v>
      </c>
      <c r="JE52" s="120">
        <v>6.5435232608533789E-2</v>
      </c>
      <c r="JF52" s="120">
        <v>6.5435236037721473E-2</v>
      </c>
      <c r="JG52" s="120">
        <v>6.5069398328579692E-2</v>
      </c>
      <c r="JH52" s="120">
        <v>6.5069401638491384E-2</v>
      </c>
      <c r="JI52" s="120">
        <v>6.4703763295948527E-2</v>
      </c>
      <c r="JJ52" s="120">
        <v>6.4703766490067205E-2</v>
      </c>
      <c r="JK52" s="120">
        <v>6.4338332583786031E-2</v>
      </c>
      <c r="JL52" s="120">
        <v>6.4338335665514931E-2</v>
      </c>
      <c r="JM52" s="120">
        <v>6.3973111310374559E-2</v>
      </c>
      <c r="JN52" s="120">
        <v>6.3973114283038229E-2</v>
      </c>
      <c r="JO52" s="120">
        <v>6.3608104639452934E-2</v>
      </c>
      <c r="JP52" s="120">
        <v>6.3608107506298195E-2</v>
      </c>
      <c r="JQ52" s="120">
        <v>6.324331778053556E-2</v>
      </c>
      <c r="JR52" s="120">
        <v>6.3243320544733361E-2</v>
      </c>
      <c r="JS52" s="120">
        <v>6.2878755989233925E-2</v>
      </c>
      <c r="JT52" s="120">
        <v>6.2878758653879735E-2</v>
      </c>
      <c r="JU52" s="120">
        <v>6.2514424567576735E-2</v>
      </c>
      <c r="JV52" s="120">
        <v>6.2514427135692496E-2</v>
      </c>
      <c r="JW52" s="120">
        <v>6.2150328864331937E-2</v>
      </c>
      <c r="JX52" s="120">
        <v>6.2150331338866813E-2</v>
      </c>
      <c r="JY52" s="120">
        <v>6.1786474275329052E-2</v>
      </c>
      <c r="JZ52" s="120">
        <v>6.1786476659160872E-2</v>
      </c>
      <c r="KA52" s="120">
        <v>6.1422866243780995E-2</v>
      </c>
      <c r="KB52" s="120">
        <v>6.1422868539717332E-2</v>
      </c>
      <c r="KC52" s="120">
        <v>6.1059510260607179E-2</v>
      </c>
      <c r="KD52" s="120">
        <v>6.1059512471386523E-2</v>
      </c>
      <c r="KE52" s="120">
        <v>6.0696411864756349E-2</v>
      </c>
      <c r="KF52" s="120">
        <v>6.0696413993049425E-2</v>
      </c>
      <c r="KG52" s="120">
        <v>6.0333576643529875E-2</v>
      </c>
      <c r="KH52" s="120">
        <v>6.0333578691940615E-2</v>
      </c>
      <c r="KI52" s="120">
        <v>5.9971010232905027E-2</v>
      </c>
      <c r="KJ52" s="120">
        <v>5.9971012203971871E-2</v>
      </c>
      <c r="KK52" s="120">
        <v>5.9608718317858474E-2</v>
      </c>
      <c r="KL52" s="120">
        <v>5.9608720214055382E-2</v>
      </c>
      <c r="KM52" s="120">
        <v>5.9246706632689369E-2</v>
      </c>
      <c r="KN52" s="120">
        <v>5.9246708456427294E-2</v>
      </c>
      <c r="KO52" s="120">
        <v>5.8884980961343404E-2</v>
      </c>
      <c r="KP52" s="120">
        <v>5.888498271497089E-2</v>
      </c>
      <c r="KQ52" s="120">
        <v>5.8523547137735069E-2</v>
      </c>
      <c r="KR52" s="120">
        <v>5.8523548823539807E-2</v>
      </c>
      <c r="KS52" s="120">
        <v>5.8162411046071318E-2</v>
      </c>
      <c r="KT52" s="120">
        <v>5.8162412666281207E-2</v>
      </c>
      <c r="KU52" s="120">
        <v>5.7801578621173889E-2</v>
      </c>
      <c r="KV52" s="120">
        <v>5.7801580177958063E-2</v>
      </c>
      <c r="KW52" s="120">
        <v>5.7441055848801791E-2</v>
      </c>
      <c r="KX52" s="120">
        <v>5.7441057344271691E-2</v>
      </c>
      <c r="KY52" s="120">
        <v>5.7080848765973011E-2</v>
      </c>
      <c r="KZ52" s="120">
        <v>5.7080850202183467E-2</v>
      </c>
      <c r="LA52" s="120">
        <v>5.6720963461285683E-2</v>
      </c>
      <c r="LB52" s="120">
        <v>5.6720964840236296E-2</v>
      </c>
      <c r="LC52" s="120">
        <v>5.6361406075238964E-2</v>
      </c>
      <c r="LD52" s="120">
        <v>5.6361407398874727E-2</v>
      </c>
      <c r="LE52" s="120">
        <v>5.6002182800552712E-2</v>
      </c>
      <c r="LF52" s="120">
        <v>5.6002184070765321E-2</v>
      </c>
      <c r="LG52" s="120">
        <v>5.5643299882486487E-2</v>
      </c>
      <c r="LH52" s="120">
        <v>5.5643301101115372E-2</v>
      </c>
      <c r="LI52" s="120">
        <v>5.5284763619157927E-2</v>
      </c>
      <c r="LJ52" s="120">
        <v>5.5284764787991256E-2</v>
      </c>
      <c r="LK52" s="120">
        <v>5.4926580361859524E-2</v>
      </c>
      <c r="LL52" s="120">
        <v>5.4926581482635385E-2</v>
      </c>
      <c r="LM52" s="120">
        <v>5.4568756515374878E-2</v>
      </c>
      <c r="LN52" s="120">
        <v>5.4568757589781823E-2</v>
      </c>
      <c r="LO52" s="120">
        <v>5.4211298538292874E-2</v>
      </c>
      <c r="LP52" s="120">
        <v>5.4211299567971862E-2</v>
      </c>
      <c r="LQ52" s="120">
        <v>5.3854212943321898E-2</v>
      </c>
      <c r="LR52" s="120">
        <v>5.3854213929866224E-2</v>
      </c>
      <c r="LS52" s="120">
        <v>5.3497506297600715E-2</v>
      </c>
      <c r="LT52" s="120">
        <v>5.349750724255764E-2</v>
      </c>
      <c r="LU52" s="120">
        <v>5.3141185223009375E-2</v>
      </c>
      <c r="LV52" s="120">
        <v>5.314118612788106E-2</v>
      </c>
      <c r="LW52" s="120">
        <v>5.2785256396477659E-2</v>
      </c>
      <c r="LX52" s="120">
        <v>5.2785257262722013E-2</v>
      </c>
      <c r="LY52" s="120">
        <v>5.2429726550291531E-2</v>
      </c>
      <c r="LZ52" s="120">
        <v>5.2429727379323159E-2</v>
      </c>
      <c r="MA52" s="120">
        <v>5.2074602472398368E-2</v>
      </c>
      <c r="MB52" s="120">
        <v>5.2074603265589429E-2</v>
      </c>
      <c r="MC52" s="120">
        <v>5.1719891006708936E-2</v>
      </c>
      <c r="MD52" s="120">
        <v>5.1719891765390463E-2</v>
      </c>
      <c r="ME52" s="120">
        <v>5.1365599053398457E-2</v>
      </c>
      <c r="MF52" s="120">
        <v>5.1365599778860842E-2</v>
      </c>
      <c r="MG52" s="120">
        <v>5.1011733569204173E-2</v>
      </c>
      <c r="MH52" s="120">
        <v>5.1011734262698338E-2</v>
      </c>
      <c r="MI52" s="120">
        <v>5.0658301567721109E-2</v>
      </c>
      <c r="MJ52" s="120">
        <v>5.0658302230459244E-2</v>
      </c>
      <c r="MK52" s="120">
        <v>5.0305310119694559E-2</v>
      </c>
      <c r="ML52" s="120">
        <v>5.0305310752851246E-2</v>
      </c>
      <c r="MM52" s="120">
        <v>4.9952766353310377E-2</v>
      </c>
      <c r="MN52" s="120">
        <v>4.9952766958023267E-2</v>
      </c>
      <c r="MO52" s="120">
        <v>4.9600677454481774E-2</v>
      </c>
      <c r="MP52" s="120">
        <v>4.9600678031852502E-2</v>
      </c>
      <c r="MQ52" s="120">
        <v>4.9249050667133254E-2</v>
      </c>
      <c r="MR52" s="120">
        <v>4.9249051218228285E-2</v>
      </c>
      <c r="MS52" s="120">
        <v>4.8897893293480876E-2</v>
      </c>
      <c r="MT52" s="120">
        <v>4.8897893819332482E-2</v>
      </c>
      <c r="MU52" s="120">
        <v>4.8547212694309498E-2</v>
      </c>
      <c r="MV52" s="120">
        <v>4.8547213195916358E-2</v>
      </c>
      <c r="MW52" s="120">
        <v>4.8197016289246046E-2</v>
      </c>
      <c r="MX52" s="120">
        <v>4.8197016767574111E-2</v>
      </c>
      <c r="MY52" s="120">
        <v>4.7847311557028628E-2</v>
      </c>
      <c r="MZ52" s="120">
        <v>4.7847312013012316E-2</v>
      </c>
      <c r="NA52" s="120">
        <v>4.7498106035772494E-2</v>
      </c>
      <c r="NB52" s="120">
        <v>4.7498106470314973E-2</v>
      </c>
      <c r="NC52" s="120">
        <v>4.7149407323230773E-2</v>
      </c>
      <c r="ND52" s="120">
        <v>4.7149407737204996E-2</v>
      </c>
      <c r="NE52" s="120">
        <v>4.6801223077051299E-2</v>
      </c>
      <c r="NF52" s="120">
        <v>4.6801223471300668E-2</v>
      </c>
      <c r="NG52" s="120">
        <v>4.6453561015028691E-2</v>
      </c>
      <c r="NH52" s="120">
        <v>4.6453561390367923E-2</v>
      </c>
      <c r="NI52" s="120">
        <v>4.6106428915351501E-2</v>
      </c>
      <c r="NJ52" s="120">
        <v>4.6106429272567404E-2</v>
      </c>
      <c r="NK52" s="120">
        <v>4.5759834616844276E-2</v>
      </c>
      <c r="NL52" s="120">
        <v>4.5759834956696326E-2</v>
      </c>
      <c r="NM52" s="120">
        <v>4.5413786019204615E-2</v>
      </c>
      <c r="NN52" s="120">
        <v>4.5413786342425808E-2</v>
      </c>
      <c r="NO52" s="120">
        <v>4.5068291083234076E-2</v>
      </c>
      <c r="NP52" s="120">
        <v>4.5068291390531603E-2</v>
      </c>
      <c r="NQ52" s="120">
        <v>4.4723357831064028E-2</v>
      </c>
      <c r="NR52" s="120">
        <v>4.4723358123120185E-2</v>
      </c>
      <c r="NS52" s="120">
        <v>4.4378994346375031E-2</v>
      </c>
      <c r="NT52" s="120">
        <v>4.4378994623847381E-2</v>
      </c>
      <c r="NU52" s="120">
        <v>4.4035208774610028E-2</v>
      </c>
      <c r="NV52" s="120">
        <v>4.4035209038132572E-2</v>
      </c>
      <c r="NW52" s="120">
        <v>4.369200932318109E-2</v>
      </c>
      <c r="NX52" s="120">
        <v>4.3692009573364762E-2</v>
      </c>
      <c r="NY52" s="120">
        <v>4.3349404261669465E-2</v>
      </c>
      <c r="NZ52" s="120">
        <v>4.3349404499102705E-2</v>
      </c>
      <c r="OA52" s="120">
        <v>4.3007401922018386E-2</v>
      </c>
      <c r="OB52" s="120">
        <v>4.3007402147267913E-2</v>
      </c>
      <c r="OC52" s="120">
        <v>4.2666010698718781E-2</v>
      </c>
      <c r="OD52" s="120">
        <v>4.2666010912330278E-2</v>
      </c>
      <c r="OE52" s="120">
        <v>4.2325239048987232E-2</v>
      </c>
      <c r="OF52" s="120">
        <v>4.2325239251485604E-2</v>
      </c>
      <c r="OG52" s="120">
        <v>4.1985095492935727E-2</v>
      </c>
      <c r="OH52" s="120">
        <v>4.1985095684826161E-2</v>
      </c>
      <c r="OI52" s="120">
        <v>4.1645588613734207E-2</v>
      </c>
      <c r="OJ52" s="120">
        <v>4.1645588795502488E-2</v>
      </c>
      <c r="OK52" s="120">
        <v>4.1306727057763358E-2</v>
      </c>
      <c r="OL52" s="120">
        <v>4.1306727229876564E-2</v>
      </c>
      <c r="OM52" s="120">
        <v>4.0968519534759239E-2</v>
      </c>
      <c r="ON52" s="120">
        <v>4.0968519697666371E-2</v>
      </c>
      <c r="OO52" s="120">
        <v>4.0630974817949202E-2</v>
      </c>
      <c r="OP52" s="120">
        <v>4.0630974972081374E-2</v>
      </c>
      <c r="OQ52" s="120">
        <v>4.0294101744177149E-2</v>
      </c>
      <c r="OR52" s="120">
        <v>4.0294101889948496E-2</v>
      </c>
      <c r="OS52" s="120">
        <v>3.9957909214019871E-2</v>
      </c>
      <c r="OT52" s="120">
        <v>3.9957909351828157E-2</v>
      </c>
      <c r="OU52" s="120">
        <v>3.9622406191893111E-2</v>
      </c>
      <c r="OV52" s="120">
        <v>3.9622406322119996E-2</v>
      </c>
      <c r="OW52" s="120">
        <v>3.9287601706146973E-2</v>
      </c>
      <c r="OX52" s="120">
        <v>3.928760182915856E-2</v>
      </c>
      <c r="OY52" s="120">
        <v>3.8953504849150077E-2</v>
      </c>
      <c r="OZ52" s="120">
        <v>3.8953504965297578E-2</v>
      </c>
      <c r="PA52" s="120">
        <v>3.8620124777363346E-2</v>
      </c>
      <c r="PB52" s="120">
        <v>3.8620124886983152E-2</v>
      </c>
      <c r="PC52" s="120">
        <v>3.828747071140054E-2</v>
      </c>
      <c r="PD52" s="120">
        <v>3.8287470814815573E-2</v>
      </c>
      <c r="PE52" s="120">
        <v>3.7955551936079093E-2</v>
      </c>
      <c r="PF52" s="120">
        <v>3.7955552033598301E-2</v>
      </c>
      <c r="PG52" s="120">
        <v>3.7624377800455973E-2</v>
      </c>
      <c r="PH52" s="120">
        <v>3.7624377892375237E-2</v>
      </c>
      <c r="PI52" s="120">
        <v>3.7293957717852266E-2</v>
      </c>
      <c r="PJ52" s="120">
        <v>3.7293957804454901E-2</v>
      </c>
      <c r="PK52" s="120">
        <v>3.6964301165863848E-2</v>
      </c>
      <c r="PL52" s="120">
        <v>3.696430124742095E-2</v>
      </c>
      <c r="PM52" s="120">
        <v>3.6635417686358349E-2</v>
      </c>
      <c r="PN52" s="120">
        <v>3.663541776312914E-2</v>
      </c>
      <c r="PO52" s="120">
        <v>3.6307316885457956E-2</v>
      </c>
      <c r="PP52" s="120">
        <v>3.6307316957690391E-2</v>
      </c>
      <c r="PQ52" s="120">
        <v>3.5980008433507488E-2</v>
      </c>
      <c r="PR52" s="120">
        <v>3.5980008501438496E-2</v>
      </c>
      <c r="PS52" s="120">
        <v>3.5653502065027404E-2</v>
      </c>
      <c r="PT52" s="120">
        <v>3.5653502128883213E-2</v>
      </c>
      <c r="PU52" s="120">
        <v>3.5327807578650894E-2</v>
      </c>
      <c r="PV52" s="120">
        <v>3.5327807638647755E-2</v>
      </c>
      <c r="PW52" s="120">
        <v>3.500293483704521E-2</v>
      </c>
      <c r="PX52" s="120">
        <v>3.5002934893389272E-2</v>
      </c>
      <c r="PY52" s="120">
        <v>3.4678893766816009E-2</v>
      </c>
      <c r="PZ52" s="120">
        <v>3.4678893819704217E-2</v>
      </c>
      <c r="QA52" s="120">
        <v>3.4355694358394778E-2</v>
      </c>
      <c r="QB52" s="120">
        <v>3.4355694408014753E-2</v>
      </c>
      <c r="QC52" s="120">
        <v>3.4033346665908182E-2</v>
      </c>
      <c r="QD52" s="120">
        <v>3.4033346712438996E-2</v>
      </c>
      <c r="QE52" s="120">
        <v>3.3711860807029731E-2</v>
      </c>
      <c r="QF52" s="120">
        <v>3.3711860850641824E-2</v>
      </c>
      <c r="QG52" s="120">
        <v>3.3391246962811927E-2</v>
      </c>
      <c r="QH52" s="120">
        <v>3.3391247003667725E-2</v>
      </c>
      <c r="QI52" s="120">
        <v>3.3071515377499416E-2</v>
      </c>
      <c r="QJ52" s="120">
        <v>3.3071515415753538E-2</v>
      </c>
      <c r="QK52" s="120">
        <v>3.2752676358322276E-2</v>
      </c>
      <c r="QL52" s="120">
        <v>3.2752676394121931E-2</v>
      </c>
      <c r="QM52" s="120">
        <v>3.243474027526811E-2</v>
      </c>
      <c r="QN52" s="120">
        <v>3.2434740308753235E-2</v>
      </c>
      <c r="QO52" s="120">
        <v>3.2117717560833745E-2</v>
      </c>
      <c r="QP52" s="120">
        <v>3.2117717592137399E-2</v>
      </c>
      <c r="QQ52" s="120">
        <v>3.1801618709754176E-2</v>
      </c>
      <c r="QR52" s="120">
        <v>3.1801618739002772E-2</v>
      </c>
      <c r="QS52" s="120">
        <v>3.1486454278709733E-2</v>
      </c>
      <c r="QT52" s="120">
        <v>3.1486454306023433E-2</v>
      </c>
      <c r="QU52" s="120">
        <v>3.1172234886009776E-2</v>
      </c>
      <c r="QV52" s="120">
        <v>3.1172234911502558E-2</v>
      </c>
      <c r="QW52" s="120">
        <v>3.0858971211252403E-2</v>
      </c>
      <c r="QX52" s="120">
        <v>3.0858971235032465E-2</v>
      </c>
      <c r="QY52" s="120">
        <v>3.0546673994959812E-2</v>
      </c>
      <c r="QZ52" s="120">
        <v>3.0546674017129731E-2</v>
      </c>
      <c r="RA52" s="120">
        <v>3.023535403818851E-2</v>
      </c>
      <c r="RB52" s="120">
        <v>3.0235354058845646E-2</v>
      </c>
      <c r="RC52" s="120">
        <v>2.9925022202113221E-2</v>
      </c>
      <c r="RD52" s="120">
        <v>2.9925022221349656E-2</v>
      </c>
      <c r="RE52" s="120">
        <v>2.9615689407584252E-2</v>
      </c>
      <c r="RF52" s="120">
        <v>2.9615689425487327E-2</v>
      </c>
      <c r="RG52" s="120">
        <v>2.9307366634657359E-2</v>
      </c>
      <c r="RH52" s="120">
        <v>2.9307366651309653E-2</v>
      </c>
      <c r="RI52" s="120">
        <v>2.9000064922095344E-2</v>
      </c>
      <c r="RJ52" s="120">
        <v>2.9000064937575051E-2</v>
      </c>
      <c r="RK52" s="120">
        <v>2.8693795366840552E-2</v>
      </c>
      <c r="RL52" s="120">
        <v>2.8693795381221451E-2</v>
      </c>
      <c r="RM52" s="120">
        <v>2.8388569123457334E-2</v>
      </c>
      <c r="RN52" s="120">
        <v>2.8388569136809344E-2</v>
      </c>
      <c r="RO52" s="120">
        <v>2.8084397403544202E-2</v>
      </c>
      <c r="RP52" s="120">
        <v>2.8084397415933292E-2</v>
      </c>
      <c r="RQ52" s="120">
        <v>2.778129147511401E-2</v>
      </c>
      <c r="RR52" s="120">
        <v>2.7781291486602334E-2</v>
      </c>
      <c r="RS52" s="120">
        <v>2.7479262661941787E-2</v>
      </c>
      <c r="RT52" s="120">
        <v>2.747926267258818E-2</v>
      </c>
      <c r="RU52" s="120">
        <v>2.7178322342879577E-2</v>
      </c>
      <c r="RV52" s="120">
        <v>2.7178322352739311E-2</v>
      </c>
      <c r="RW52" s="120">
        <v>2.6878481951136374E-2</v>
      </c>
      <c r="RX52" s="120">
        <v>2.6878481960261724E-2</v>
      </c>
      <c r="RY52" s="120">
        <v>2.6579752973523715E-2</v>
      </c>
      <c r="RZ52" s="120">
        <v>2.65797529819638E-2</v>
      </c>
      <c r="SA52" s="120">
        <v>2.6282146949664451E-2</v>
      </c>
      <c r="SB52" s="120">
        <v>2.6282146957465495E-2</v>
      </c>
      <c r="SC52" s="120">
        <v>2.5985675471164774E-2</v>
      </c>
      <c r="SD52" s="120">
        <v>2.5985675478370326E-2</v>
      </c>
      <c r="SE52" s="120">
        <v>2.5690350180748407E-2</v>
      </c>
      <c r="SF52" s="120">
        <v>2.5690350187399402E-2</v>
      </c>
      <c r="SG52" s="120">
        <v>2.5396182771351108E-2</v>
      </c>
      <c r="SH52" s="120">
        <v>2.5396182777485947E-2</v>
      </c>
      <c r="SI52" s="120">
        <v>2.5103184985175733E-2</v>
      </c>
      <c r="SJ52" s="120">
        <v>2.5103184990830526E-2</v>
      </c>
      <c r="SK52" s="120">
        <v>2.4811368612705709E-2</v>
      </c>
      <c r="SL52" s="120">
        <v>2.4811368617914244E-2</v>
      </c>
      <c r="SM52" s="120">
        <v>2.4520745491676339E-2</v>
      </c>
      <c r="SN52" s="120">
        <v>2.4520745496470455E-2</v>
      </c>
      <c r="SO52" s="120">
        <v>2.4231327506003267E-2</v>
      </c>
      <c r="SP52" s="120">
        <v>2.4231327510412695E-2</v>
      </c>
      <c r="SQ52" s="120">
        <v>2.3943126584665693E-2</v>
      </c>
      <c r="SR52" s="120">
        <v>2.3943126588718302E-2</v>
      </c>
      <c r="SS52" s="120">
        <v>2.365615470054485E-2</v>
      </c>
      <c r="ST52" s="120">
        <v>2.3656154704266727E-2</v>
      </c>
      <c r="SU52" s="120">
        <v>2.3370423869215208E-2</v>
      </c>
      <c r="SV52" s="120">
        <v>2.3370423872630806E-2</v>
      </c>
      <c r="SW52" s="120">
        <v>2.3085946147688153E-2</v>
      </c>
      <c r="SX52" s="120">
        <v>2.3085946150820196E-2</v>
      </c>
      <c r="SY52" s="120">
        <v>2.2802733633106118E-2</v>
      </c>
      <c r="SZ52" s="120">
        <v>2.2802733635975955E-2</v>
      </c>
      <c r="TA52" s="120">
        <v>2.2520798461387031E-2</v>
      </c>
      <c r="TB52" s="120">
        <v>2.2520798464014547E-2</v>
      </c>
      <c r="TC52" s="120">
        <v>2.224015280581669E-2</v>
      </c>
      <c r="TD52" s="120">
        <v>2.2240152808220344E-2</v>
      </c>
      <c r="TE52" s="120">
        <v>2.1960808875588347E-2</v>
      </c>
      <c r="TF52" s="120">
        <v>2.1960808877785475E-2</v>
      </c>
      <c r="TG52" s="120">
        <v>2.1682778914288513E-2</v>
      </c>
      <c r="TH52" s="120">
        <v>2.1682778916295272E-2</v>
      </c>
      <c r="TI52" s="120">
        <v>2.1406075198327049E-2</v>
      </c>
      <c r="TJ52" s="120">
        <v>2.1406075200158307E-2</v>
      </c>
      <c r="TK52" s="120">
        <v>2.1130710035310307E-2</v>
      </c>
      <c r="TL52" s="120">
        <v>2.1130710036980048E-2</v>
      </c>
      <c r="TM52" s="120">
        <v>2.0856695762356669E-2</v>
      </c>
      <c r="TN52" s="120">
        <v>2.0856695763877855E-2</v>
      </c>
      <c r="TO52" s="120">
        <v>2.0584044744352086E-2</v>
      </c>
      <c r="TP52" s="120">
        <v>2.0584044745736732E-2</v>
      </c>
      <c r="TQ52" s="120">
        <v>2.0312769372144927E-2</v>
      </c>
      <c r="TR52" s="120">
        <v>2.0312769373404149E-2</v>
      </c>
      <c r="TS52" s="120">
        <v>2.0042882060678335E-2</v>
      </c>
      <c r="TT52" s="120">
        <v>2.0042882061822483E-2</v>
      </c>
      <c r="TU52" s="120">
        <v>1.9774395247058971E-2</v>
      </c>
      <c r="TV52" s="120">
        <v>1.9774395248097626E-2</v>
      </c>
      <c r="TW52" s="120">
        <v>1.9507321388560338E-2</v>
      </c>
      <c r="TX52" s="120">
        <v>1.9507321389502376E-2</v>
      </c>
      <c r="TY52" s="120">
        <v>1.9241672960559425E-2</v>
      </c>
      <c r="TZ52" s="120">
        <v>1.9241672961413034E-2</v>
      </c>
      <c r="UA52" s="120">
        <v>1.8977462454404913E-2</v>
      </c>
      <c r="UB52" s="120">
        <v>1.8977462455177632E-2</v>
      </c>
      <c r="UC52" s="120">
        <v>1.8714702375215796E-2</v>
      </c>
      <c r="UD52" s="120">
        <v>1.8714702375914664E-2</v>
      </c>
      <c r="UE52" s="120">
        <v>1.8453405239608499E-2</v>
      </c>
      <c r="UF52" s="120">
        <v>1.84534052402399E-2</v>
      </c>
      <c r="UG52" s="120">
        <v>1.8193583573350859E-2</v>
      </c>
      <c r="UH52" s="120">
        <v>1.8193583573920778E-2</v>
      </c>
      <c r="UI52" s="120">
        <v>1.7935249908942033E-2</v>
      </c>
      <c r="UJ52" s="120">
        <v>1.7935249909455983E-2</v>
      </c>
      <c r="UK52" s="120">
        <v>1.7678416783115689E-2</v>
      </c>
      <c r="UL52" s="120">
        <v>1.7678416783578624E-2</v>
      </c>
      <c r="UM52" s="120">
        <v>1.7423096734265675E-2</v>
      </c>
      <c r="UN52" s="120">
        <v>1.7423096734682283E-2</v>
      </c>
      <c r="UO52" s="120">
        <v>1.7169302299792254E-2</v>
      </c>
      <c r="UP52" s="120">
        <v>1.716930230016675E-2</v>
      </c>
      <c r="UQ52" s="120">
        <v>1.6917046013366983E-2</v>
      </c>
      <c r="UR52" s="120">
        <v>1.6917046013703276E-2</v>
      </c>
      <c r="US52" s="120">
        <v>1.6666340402114881E-2</v>
      </c>
      <c r="UT52" s="120">
        <v>1.666634040241656E-2</v>
      </c>
      <c r="UU52" s="120">
        <v>1.6417197983712151E-2</v>
      </c>
      <c r="UV52" s="120">
        <v>1.6417197983982428E-2</v>
      </c>
      <c r="UW52" s="120">
        <v>1.6169631263397287E-2</v>
      </c>
      <c r="UX52" s="120">
        <v>1.6169631263639239E-2</v>
      </c>
      <c r="UY52" s="120">
        <v>1.5923652730894602E-2</v>
      </c>
      <c r="UZ52" s="120">
        <v>1.5923652731110918E-2</v>
      </c>
      <c r="VA52" s="120">
        <v>1.5679274857247689E-2</v>
      </c>
      <c r="VB52" s="120">
        <v>1.5679274857440858E-2</v>
      </c>
      <c r="VC52" s="120">
        <v>1.5436510091561453E-2</v>
      </c>
      <c r="VD52" s="120">
        <v>1.543651009173375E-2</v>
      </c>
      <c r="VE52" s="120">
        <v>1.5195370857650799E-2</v>
      </c>
      <c r="VF52" s="120">
        <v>1.519537085780431E-2</v>
      </c>
      <c r="VG52" s="120">
        <v>1.4955869550594379E-2</v>
      </c>
      <c r="VH52" s="120">
        <v>1.4955869550730989E-2</v>
      </c>
      <c r="VI52" s="120">
        <v>1.4718018533191244E-2</v>
      </c>
      <c r="VJ52" s="120">
        <v>1.4718018533312656E-2</v>
      </c>
      <c r="VK52" s="120">
        <v>1.4481830132319011E-2</v>
      </c>
      <c r="VL52" s="120">
        <v>1.4481830132426786E-2</v>
      </c>
      <c r="VM52" s="120">
        <v>1.4247316635191423E-2</v>
      </c>
      <c r="VN52" s="120">
        <v>1.4247316635287003E-2</v>
      </c>
      <c r="VO52" s="120">
        <v>1.4014490285513754E-2</v>
      </c>
      <c r="VP52" s="120">
        <v>1.4014490285598369E-2</v>
      </c>
      <c r="VQ52" s="120">
        <v>1.3783363279533974E-2</v>
      </c>
      <c r="VR52" s="120">
        <v>1.3783363279608782E-2</v>
      </c>
      <c r="VS52" s="120">
        <v>1.3553947761988169E-2</v>
      </c>
      <c r="VT52" s="120">
        <v>1.3553947762054252E-2</v>
      </c>
      <c r="VU52" s="120">
        <v>1.3326255821938277E-2</v>
      </c>
      <c r="VV52" s="120">
        <v>1.332625582199656E-2</v>
      </c>
      <c r="VW52" s="120">
        <v>1.3100299488500214E-2</v>
      </c>
      <c r="VX52" s="120">
        <v>1.3100299488551527E-2</v>
      </c>
      <c r="VY52" s="120">
        <v>1.2876090726460829E-2</v>
      </c>
      <c r="VZ52" s="120">
        <v>1.2876090726505965E-2</v>
      </c>
      <c r="WA52" s="120">
        <v>1.2653641431781847E-2</v>
      </c>
      <c r="WB52" s="120">
        <v>1.2653641431821488E-2</v>
      </c>
      <c r="WC52" s="120">
        <v>1.243296342698909E-2</v>
      </c>
      <c r="WD52" s="120">
        <v>1.2432963427023845E-2</v>
      </c>
      <c r="WE52" s="120">
        <v>1.221406845644493E-2</v>
      </c>
      <c r="WF52" s="120">
        <v>1.2214068456475395E-2</v>
      </c>
      <c r="WG52" s="120">
        <v>1.1996968181502917E-2</v>
      </c>
      <c r="WH52" s="120">
        <v>1.1996968181529559E-2</v>
      </c>
      <c r="WI52" s="120">
        <v>1.1781674175542038E-2</v>
      </c>
      <c r="WJ52" s="120">
        <v>1.1781674175565301E-2</v>
      </c>
      <c r="WK52" s="120">
        <v>1.1568197918879768E-2</v>
      </c>
      <c r="WL52" s="120">
        <v>1.1568197918900045E-2</v>
      </c>
      <c r="WM52" s="120">
        <v>1.1356550793561725E-2</v>
      </c>
      <c r="WN52" s="120">
        <v>1.1356550793579367E-2</v>
      </c>
      <c r="WO52" s="120">
        <v>1.1146744078026599E-2</v>
      </c>
      <c r="WP52" s="120">
        <v>1.1146744078041939E-2</v>
      </c>
      <c r="WQ52" s="120">
        <v>1.0938788941644802E-2</v>
      </c>
      <c r="WR52" s="120">
        <v>1.0938788941658119E-2</v>
      </c>
      <c r="WS52" s="120">
        <v>1.0732696439129146E-2</v>
      </c>
      <c r="WT52" s="120">
        <v>1.0732696439140682E-2</v>
      </c>
      <c r="WU52" s="120">
        <v>1.0528477504816549E-2</v>
      </c>
      <c r="WV52" s="120">
        <v>1.052847750482651E-2</v>
      </c>
      <c r="WW52" s="120">
        <v>1.0326142946818707E-2</v>
      </c>
      <c r="WX52" s="120">
        <v>1.0326142946827318E-2</v>
      </c>
      <c r="WY52" s="120">
        <v>1.0125703441041219E-2</v>
      </c>
      <c r="WZ52" s="120">
        <v>1.0125703441048637E-2</v>
      </c>
      <c r="XA52" s="120">
        <v>9.9271695250691926E-3</v>
      </c>
      <c r="XB52" s="120">
        <v>9.9271695250755607E-3</v>
      </c>
      <c r="XC52" s="120">
        <v>9.7305515919186621E-3</v>
      </c>
      <c r="XD52" s="120">
        <v>9.7305515919241508E-3</v>
      </c>
      <c r="XE52" s="120">
        <v>9.5358598836524835E-3</v>
      </c>
      <c r="XF52" s="120">
        <v>9.5358598836571828E-3</v>
      </c>
      <c r="XG52" s="120">
        <v>9.3431044848598221E-3</v>
      </c>
      <c r="XH52" s="120">
        <v>9.3431044848638484E-3</v>
      </c>
      <c r="XI52" s="120">
        <v>9.1522953159982566E-3</v>
      </c>
      <c r="XJ52" s="120">
        <v>9.1522953160016827E-3</v>
      </c>
      <c r="XK52" s="120">
        <v>8.9634421265977638E-3</v>
      </c>
      <c r="XL52" s="120">
        <v>8.9634421266006938E-3</v>
      </c>
      <c r="XM52" s="120">
        <v>8.7765544883260521E-3</v>
      </c>
      <c r="XN52" s="120">
        <v>8.7765544883285466E-3</v>
      </c>
      <c r="XO52" s="120">
        <v>8.5916417879143541E-3</v>
      </c>
      <c r="XP52" s="120">
        <v>8.5916417879164514E-3</v>
      </c>
      <c r="XQ52" s="120">
        <v>8.4087132199435893E-3</v>
      </c>
      <c r="XR52" s="120">
        <v>8.408713219945383E-3</v>
      </c>
      <c r="XS52" s="120">
        <v>8.2277777794905731E-3</v>
      </c>
      <c r="XT52" s="120">
        <v>8.2277777794920841E-3</v>
      </c>
      <c r="XU52" s="120">
        <v>8.0488442546340355E-3</v>
      </c>
      <c r="XV52" s="120">
        <v>8.0488442546353314E-3</v>
      </c>
      <c r="XW52" s="120">
        <v>7.8719212188206357E-3</v>
      </c>
      <c r="XX52" s="120">
        <v>7.8719212188217043E-3</v>
      </c>
      <c r="XY52" s="120">
        <v>7.6970170230910217E-3</v>
      </c>
      <c r="XZ52" s="120">
        <v>7.6970170230919351E-3</v>
      </c>
      <c r="YA52" s="120">
        <v>7.5241397881667931E-3</v>
      </c>
      <c r="YB52" s="120">
        <v>7.5241397881675503E-3</v>
      </c>
      <c r="YC52" s="120">
        <v>7.3532973963982848E-3</v>
      </c>
      <c r="YD52" s="120">
        <v>7.3532973963989241E-3</v>
      </c>
      <c r="YE52" s="120">
        <v>7.1844974835748423E-3</v>
      </c>
      <c r="YF52" s="120">
        <v>7.1844974835753653E-3</v>
      </c>
      <c r="YG52" s="120">
        <v>7.0177474305978451E-3</v>
      </c>
      <c r="YH52" s="120">
        <v>7.0177474305982857E-3</v>
      </c>
      <c r="YI52" s="120">
        <v>6.8530543550184633E-3</v>
      </c>
      <c r="YJ52" s="120">
        <v>6.8530543550188224E-3</v>
      </c>
      <c r="YK52" s="120">
        <v>6.6904251024412567E-3</v>
      </c>
      <c r="YL52" s="120">
        <v>6.6904251024415638E-3</v>
      </c>
      <c r="YM52" s="120">
        <v>6.5298662377957098E-3</v>
      </c>
      <c r="YN52" s="120">
        <v>6.5298662377959666E-3</v>
      </c>
      <c r="YO52" s="120">
        <v>6.3713840364777495E-3</v>
      </c>
      <c r="YP52" s="120">
        <v>6.3713840364779551E-3</v>
      </c>
      <c r="YQ52" s="120">
        <v>6.2149844753635695E-3</v>
      </c>
      <c r="YR52" s="120">
        <v>6.2149844753637412E-3</v>
      </c>
      <c r="YS52" s="120">
        <v>6.0606732236988597E-3</v>
      </c>
      <c r="YT52" s="120">
        <v>6.060673223699002E-3</v>
      </c>
      <c r="YU52" s="120">
        <v>5.9084556338661141E-3</v>
      </c>
      <c r="YV52" s="120">
        <v>5.9084556338662329E-3</v>
      </c>
      <c r="YW52" s="120">
        <v>5.7583367320337767E-3</v>
      </c>
      <c r="YX52" s="120">
        <v>5.7583367320338764E-3</v>
      </c>
      <c r="YY52" s="120">
        <v>5.6103212086910347E-3</v>
      </c>
      <c r="YZ52" s="120">
        <v>5.6103212086911136E-3</v>
      </c>
      <c r="ZA52" s="120">
        <v>5.4644134090723554E-3</v>
      </c>
      <c r="ZB52" s="120">
        <v>5.4644134090724222E-3</v>
      </c>
      <c r="ZC52" s="120">
        <v>5.3206173234766254E-3</v>
      </c>
      <c r="ZD52" s="120">
        <v>5.3206173234766844E-3</v>
      </c>
      <c r="ZE52" s="120">
        <v>5.1789365774859283E-3</v>
      </c>
      <c r="ZF52" s="120">
        <v>5.1789365774859647E-3</v>
      </c>
      <c r="ZG52" s="120">
        <v>5.0393744220894703E-3</v>
      </c>
      <c r="ZH52" s="120">
        <v>5.039374422089511E-3</v>
      </c>
      <c r="ZI52" s="120">
        <v>4.9019337237189119E-3</v>
      </c>
      <c r="ZJ52" s="120">
        <v>4.901933723718937E-3</v>
      </c>
      <c r="ZK52" s="120">
        <v>4.7666169542014908E-3</v>
      </c>
      <c r="ZL52" s="120">
        <v>4.7666169542015142E-3</v>
      </c>
      <c r="ZM52" s="120">
        <v>4.6334261806382764E-3</v>
      </c>
      <c r="ZN52" s="120">
        <v>4.633426180638286E-3</v>
      </c>
      <c r="ZO52" s="120">
        <v>4.5023630552150371E-3</v>
      </c>
      <c r="ZP52" s="120">
        <v>4.5023630552150406E-3</v>
      </c>
      <c r="ZQ52" s="120">
        <v>4.3734288049542581E-3</v>
      </c>
      <c r="ZR52" s="120">
        <v>4.3734288049542668E-3</v>
      </c>
      <c r="ZS52" s="120">
        <v>4.2466242214169803E-3</v>
      </c>
      <c r="ZT52" s="120">
        <v>4.2466242214169942E-3</v>
      </c>
      <c r="ZU52" s="120">
        <v>4.1219496503642405E-3</v>
      </c>
      <c r="ZV52" s="120">
        <v>4.1219496503642475E-3</v>
      </c>
      <c r="ZW52" s="120">
        <v>3.9994049813881502E-3</v>
      </c>
      <c r="ZX52" s="120">
        <v>3.9994049813881546E-3</v>
      </c>
      <c r="ZY52" s="120">
        <v>3.8789896375237692E-3</v>
      </c>
      <c r="ZZ52" s="120">
        <v>3.8789896375237675E-3</v>
      </c>
      <c r="AAA52" s="120">
        <v>3.7607025648532656E-3</v>
      </c>
      <c r="AAB52" s="120">
        <v>3.7607025648532643E-3</v>
      </c>
      <c r="AAC52" s="120">
        <v>3.6445422221149525E-3</v>
      </c>
      <c r="AAD52" s="120">
        <v>3.6445422221149559E-3</v>
      </c>
      <c r="AAE52" s="120">
        <v>3.5305065703303599E-3</v>
      </c>
      <c r="AAF52" s="120">
        <v>3.5305065703303594E-3</v>
      </c>
      <c r="AAG52" s="120">
        <v>3.4185930624634439E-3</v>
      </c>
      <c r="AAH52" s="120">
        <v>3.4185930624634469E-3</v>
      </c>
      <c r="AAI52" s="120">
        <v>3.3087986331269002E-3</v>
      </c>
      <c r="AAJ52" s="120">
        <v>3.3087986331269011E-3</v>
      </c>
      <c r="AAK52" s="120">
        <v>3.2011196883513344E-3</v>
      </c>
      <c r="AAL52" s="120">
        <v>3.2011196883513357E-3</v>
      </c>
      <c r="AAM52" s="120">
        <v>3.0955520954341191E-3</v>
      </c>
      <c r="AAN52" s="120">
        <v>3.0955520954341147E-3</v>
      </c>
      <c r="AAO52" s="120">
        <v>2.9920911728855346E-3</v>
      </c>
      <c r="AAP52" s="120">
        <v>2.9920911728855367E-3</v>
      </c>
      <c r="AAQ52" s="120">
        <v>2.8907316804910174E-3</v>
      </c>
      <c r="AAR52" s="120">
        <v>2.8907316804910183E-3</v>
      </c>
      <c r="AAS52" s="120">
        <v>2.7914678095090615E-3</v>
      </c>
      <c r="AAT52" s="120">
        <v>2.7914678095090598E-3</v>
      </c>
      <c r="AAU52" s="120">
        <v>2.6942931730256549E-3</v>
      </c>
      <c r="AAV52" s="120">
        <v>2.6942931730256519E-3</v>
      </c>
      <c r="AAW52" s="120">
        <v>2.5992007964870073E-3</v>
      </c>
      <c r="AAX52" s="120">
        <v>2.599200796487009E-3</v>
      </c>
      <c r="AAY52" s="120">
        <v>2.5061831084335078E-3</v>
      </c>
      <c r="AAZ52" s="120">
        <v>2.5061831084335069E-3</v>
      </c>
      <c r="ABA52" s="120">
        <v>2.4152319314589914E-3</v>
      </c>
      <c r="ABB52" s="120">
        <v>2.4152319314589919E-3</v>
      </c>
      <c r="ABC52" s="120">
        <v>2.3263384734205552E-3</v>
      </c>
      <c r="ABD52" s="120">
        <v>2.3263384734205526E-3</v>
      </c>
      <c r="ABE52" s="120">
        <v>2.2394933189252737E-3</v>
      </c>
      <c r="ABF52" s="120">
        <v>2.2394933189252724E-3</v>
      </c>
      <c r="ABG52" s="120">
        <v>2.1546864211215268E-3</v>
      </c>
      <c r="ABH52" s="120">
        <v>2.1546864211215259E-3</v>
      </c>
      <c r="ABI52" s="120">
        <v>2.0719070938236854E-3</v>
      </c>
      <c r="ABJ52" s="120">
        <v>2.0719070938236884E-3</v>
      </c>
      <c r="ABK52" s="120">
        <v>1.9911440040003433E-3</v>
      </c>
      <c r="ABL52" s="120">
        <v>1.9911440040003446E-3</v>
      </c>
      <c r="ABM52" s="120">
        <v>1.9123851646573322E-3</v>
      </c>
      <c r="ABN52" s="120">
        <v>1.9123851646573311E-3</v>
      </c>
      <c r="ABO52" s="120">
        <v>1.8356179281482803E-3</v>
      </c>
      <c r="ABP52" s="120">
        <v>1.8356179281482806E-3</v>
      </c>
      <c r="ABQ52" s="120">
        <v>1.7608289799465049E-3</v>
      </c>
      <c r="ABR52" s="120">
        <v>1.7608289799465068E-3</v>
      </c>
      <c r="ABS52" s="120">
        <v>1.6880043329134515E-3</v>
      </c>
      <c r="ABT52" s="120">
        <v>1.6880043329134513E-3</v>
      </c>
      <c r="ABU52" s="120">
        <v>1.6171293221001813E-3</v>
      </c>
      <c r="ABV52" s="120">
        <v>1.6171293221001804E-3</v>
      </c>
      <c r="ABW52" s="120">
        <v>1.548188600119571E-3</v>
      </c>
      <c r="ABX52" s="120">
        <v>1.5481886001195719E-3</v>
      </c>
      <c r="ABY52" s="120">
        <v>1.4811661331282542E-3</v>
      </c>
      <c r="ABZ52" s="120">
        <v>1.481166133128254E-3</v>
      </c>
      <c r="ACA52" s="120">
        <v>1.4160451974584952E-3</v>
      </c>
      <c r="ACB52" s="120">
        <v>1.4160451974584939E-3</v>
      </c>
      <c r="ACC52" s="120">
        <v>1.3528083769414189E-3</v>
      </c>
      <c r="ACD52" s="120">
        <v>1.3528083769414195E-3</v>
      </c>
      <c r="ACE52" s="120">
        <v>1.2914375609641927E-3</v>
      </c>
      <c r="ACF52" s="120">
        <v>1.2914375609641925E-3</v>
      </c>
      <c r="ACG52" s="120">
        <v>1.2319139433048182E-3</v>
      </c>
      <c r="ACH52" s="120">
        <v>1.2319139433048187E-3</v>
      </c>
      <c r="ACI52" s="120">
        <v>1.1742180217893417E-3</v>
      </c>
      <c r="ACJ52" s="120">
        <v>1.1742180217893419E-3</v>
      </c>
      <c r="ACK52" s="120">
        <v>1.1183295988171783E-3</v>
      </c>
      <c r="ACL52" s="120">
        <v>1.1183295988171772E-3</v>
      </c>
      <c r="ACM52" s="120">
        <v>1.0642277828012124E-3</v>
      </c>
      <c r="ACN52" s="120">
        <v>1.0642277828012134E-3</v>
      </c>
      <c r="ACO52" s="120">
        <v>1.0118909905701668E-3</v>
      </c>
      <c r="ACP52" s="120">
        <v>1.0118909905701666E-3</v>
      </c>
      <c r="ACQ52" s="120">
        <v>9.6129695078132579E-4</v>
      </c>
      <c r="ACR52" s="120">
        <v>9.6129695078132644E-4</v>
      </c>
      <c r="ACS52" s="120">
        <v>9.124227083924226E-4</v>
      </c>
      <c r="ACT52" s="120">
        <v>9.1242270839242282E-4</v>
      </c>
      <c r="ACU52" s="120">
        <v>8.6524463024179239E-4</v>
      </c>
      <c r="ACV52" s="120">
        <v>8.6524463024179152E-4</v>
      </c>
      <c r="ACW52" s="120">
        <v>8.1973841178625741E-4</v>
      </c>
      <c r="ACX52" s="120">
        <v>8.1973841178625709E-4</v>
      </c>
      <c r="ACY52" s="120">
        <v>7.7587908504625621E-4</v>
      </c>
      <c r="ACZ52" s="120">
        <v>7.7587908504625665E-4</v>
      </c>
      <c r="ADA52" s="120">
        <v>7.336410278076126E-4</v>
      </c>
      <c r="ADB52" s="120">
        <v>7.3364102780761379E-4</v>
      </c>
      <c r="ADC52" s="120">
        <v>6.9299797412903112E-4</v>
      </c>
      <c r="ADD52" s="120">
        <v>6.929979741290309E-4</v>
      </c>
      <c r="ADE52" s="120">
        <v>6.5392302620378897E-4</v>
      </c>
      <c r="ADF52" s="120">
        <v>6.5392302620378832E-4</v>
      </c>
      <c r="ADG52" s="120">
        <v>6.1638866762326792E-4</v>
      </c>
      <c r="ADH52" s="120">
        <v>6.1638866762326792E-4</v>
      </c>
      <c r="ADI52" s="120">
        <v>5.8036677808878689E-4</v>
      </c>
      <c r="ADJ52" s="120">
        <v>5.8036677808878743E-4</v>
      </c>
      <c r="ADK52" s="120">
        <v>5.4582864961671572E-4</v>
      </c>
      <c r="ADL52" s="120">
        <v>5.4582864961671572E-4</v>
      </c>
      <c r="ADM52" s="120">
        <v>5.1274500428002869E-4</v>
      </c>
      <c r="ADN52" s="120">
        <v>5.1274500428002869E-4</v>
      </c>
      <c r="ADO52" s="120">
        <v>4.8108601352721828E-4</v>
      </c>
      <c r="ADP52" s="120">
        <v>4.8108601352721779E-4</v>
      </c>
      <c r="ADQ52" s="120">
        <v>4.5082131911683459E-4</v>
      </c>
      <c r="ADR52" s="120">
        <v>4.5082131911683475E-4</v>
      </c>
      <c r="ADS52" s="120">
        <v>4.219200557028449E-4</v>
      </c>
      <c r="ADT52" s="120">
        <v>4.2192005570284452E-4</v>
      </c>
      <c r="ADU52" s="120">
        <v>3.9435087510240495E-4</v>
      </c>
      <c r="ADV52" s="120">
        <v>3.9435087510240473E-4</v>
      </c>
      <c r="ADW52" s="120">
        <v>3.6808197227356773E-4</v>
      </c>
      <c r="ADX52" s="120">
        <v>3.6808197227356746E-4</v>
      </c>
      <c r="ADY52" s="120">
        <v>3.4308111302577777E-4</v>
      </c>
      <c r="ADZ52" s="120">
        <v>3.4308111302577794E-4</v>
      </c>
      <c r="AEA52" s="120">
        <v>3.1931566348079583E-4</v>
      </c>
      <c r="AEB52" s="120">
        <v>3.193156634807954E-4</v>
      </c>
      <c r="AEC52" s="120">
        <v>2.9675262129582155E-4</v>
      </c>
      <c r="AED52" s="120">
        <v>2.9675262129582117E-4</v>
      </c>
      <c r="AEE52" s="120">
        <v>2.753586486541095E-4</v>
      </c>
      <c r="AEF52" s="120">
        <v>2.7535864865410972E-4</v>
      </c>
      <c r="AEG52" s="120">
        <v>2.5510010702115899E-4</v>
      </c>
      <c r="AEH52" s="120">
        <v>2.5510010702115899E-4</v>
      </c>
      <c r="AEI52" s="120">
        <v>2.3594309365666683E-4</v>
      </c>
      <c r="AEJ52" s="120">
        <v>2.3594309365666669E-4</v>
      </c>
      <c r="AEK52" s="120">
        <v>2.1785347986380305E-4</v>
      </c>
      <c r="AEL52" s="120">
        <v>2.1785347986380297E-4</v>
      </c>
      <c r="AEM52" s="120">
        <v>2.0079695094794657E-4</v>
      </c>
      <c r="AEN52" s="120">
        <v>2.0079695094794668E-4</v>
      </c>
      <c r="AEO52" s="120">
        <v>1.847390478468359E-4</v>
      </c>
      <c r="AEP52" s="120">
        <v>1.8473904784683582E-4</v>
      </c>
      <c r="AEQ52" s="120">
        <v>1.6964521038310312E-4</v>
      </c>
      <c r="AER52" s="120">
        <v>1.6964521038310295E-4</v>
      </c>
      <c r="AES52" s="120">
        <v>1.5548082207836355E-4</v>
      </c>
      <c r="AET52" s="120">
        <v>1.5548082207836352E-4</v>
      </c>
      <c r="AEU52" s="120">
        <v>1.4221125645543341E-4</v>
      </c>
      <c r="AEV52" s="120">
        <v>1.4221125645543349E-4</v>
      </c>
      <c r="AEW52" s="120">
        <v>1.2980192474185183E-4</v>
      </c>
      <c r="AEX52" s="120">
        <v>1.2980192474185183E-4</v>
      </c>
      <c r="AEY52" s="120">
        <v>1.1821832487370976E-4</v>
      </c>
      <c r="AEZ52" s="120">
        <v>1.1821832487370971E-4</v>
      </c>
      <c r="AFA52" s="120">
        <v>1.0742609168386568E-4</v>
      </c>
      <c r="AFB52" s="120">
        <v>1.0742609168386571E-4</v>
      </c>
      <c r="AFC52" s="120">
        <v>9.7391048143013274E-5</v>
      </c>
      <c r="AFD52" s="120">
        <v>9.7391048143013193E-5</v>
      </c>
      <c r="AFE52" s="120">
        <v>8.8079257505797808E-5</v>
      </c>
      <c r="AFF52" s="120">
        <v>8.807925750579778E-5</v>
      </c>
      <c r="AFG52" s="120">
        <v>7.9457076197369346E-5</v>
      </c>
      <c r="AFH52" s="120">
        <v>7.9457076197369454E-5</v>
      </c>
      <c r="AFI52" s="120">
        <v>7.1491207258476112E-5</v>
      </c>
      <c r="AFJ52" s="120">
        <v>7.1491207258476085E-5</v>
      </c>
      <c r="AFK52" s="120">
        <v>6.4148754149583043E-5</v>
      </c>
      <c r="AFL52" s="120">
        <v>6.4148754149583165E-5</v>
      </c>
      <c r="AFM52" s="120">
        <v>5.7397274696696121E-5</v>
      </c>
      <c r="AFN52" s="120">
        <v>5.7397274696696114E-5</v>
      </c>
      <c r="AFO52" s="120">
        <v>5.1204834943729606E-5</v>
      </c>
      <c r="AFP52" s="120">
        <v>5.1204834943729647E-5</v>
      </c>
      <c r="AFQ52" s="120">
        <v>4.5540062658611251E-5</v>
      </c>
      <c r="AFR52" s="120">
        <v>4.5540062658611258E-5</v>
      </c>
      <c r="AFS52" s="120">
        <v>4.0372200223064696E-5</v>
      </c>
      <c r="AFT52" s="120">
        <v>4.0372200223064642E-5</v>
      </c>
      <c r="AFU52" s="120">
        <v>3.5671156619444266E-5</v>
      </c>
      <c r="AFV52" s="120">
        <v>3.5671156619444279E-5</v>
      </c>
      <c r="AFW52" s="120">
        <v>3.1407558212387907E-5</v>
      </c>
      <c r="AFX52" s="120">
        <v>3.14075582123879E-5</v>
      </c>
      <c r="AFY52" s="120">
        <v>2.7552798008747868E-5</v>
      </c>
      <c r="AFZ52" s="120">
        <v>2.7552798008747878E-5</v>
      </c>
      <c r="AGA52" s="120">
        <v>2.4079083066617076E-5</v>
      </c>
      <c r="AGB52" s="120">
        <v>2.4079083066617086E-5</v>
      </c>
      <c r="AGC52" s="120">
        <v>2.0959479713682125E-5</v>
      </c>
      <c r="AGD52" s="120">
        <v>2.0959479713682125E-5</v>
      </c>
      <c r="AGE52" s="120">
        <v>1.8167956227043691E-5</v>
      </c>
      <c r="AGF52" s="120">
        <v>1.8167956227043677E-5</v>
      </c>
      <c r="AGG52" s="120">
        <v>1.5679422621501133E-5</v>
      </c>
      <c r="AGH52" s="120">
        <v>1.5679422621501119E-5</v>
      </c>
      <c r="AGI52" s="120">
        <v>1.346976719159041E-5</v>
      </c>
      <c r="AGJ52" s="120">
        <v>1.3469767191590417E-5</v>
      </c>
      <c r="AGK52" s="120">
        <v>1.1515889454893268E-5</v>
      </c>
      <c r="AGL52" s="120">
        <v>1.1515889454893267E-5</v>
      </c>
      <c r="AGM52" s="120">
        <v>9.7957291508153829E-6</v>
      </c>
      <c r="AGN52" s="120">
        <v>9.795729150815388E-6</v>
      </c>
      <c r="AGO52" s="120">
        <v>8.2882909606769125E-6</v>
      </c>
      <c r="AGP52" s="120">
        <v>8.2882909606769057E-6</v>
      </c>
      <c r="AGQ52" s="120">
        <v>6.9736646320677739E-6</v>
      </c>
      <c r="AGR52" s="120">
        <v>6.9736646320677705E-6</v>
      </c>
      <c r="AGS52" s="120">
        <v>5.833040213469512E-6</v>
      </c>
      <c r="AGT52" s="120">
        <v>5.833040213469512E-6</v>
      </c>
      <c r="AGU52" s="120">
        <v>4.8487181345553044E-6</v>
      </c>
      <c r="AGV52" s="120">
        <v>4.8487181345553052E-6</v>
      </c>
      <c r="AGW52" s="120">
        <v>4.0041139037076855E-6</v>
      </c>
      <c r="AGX52" s="120">
        <v>4.0041139037076889E-6</v>
      </c>
      <c r="AGY52" s="120">
        <v>3.2837572373979814E-6</v>
      </c>
      <c r="AGZ52" s="120">
        <v>3.2837572373979839E-6</v>
      </c>
      <c r="AHA52" s="120">
        <v>2.6732854862880636E-6</v>
      </c>
      <c r="AHB52" s="120">
        <v>2.673285486288061E-6</v>
      </c>
      <c r="AHC52" s="120">
        <v>2.1594312802256017E-6</v>
      </c>
      <c r="AHD52" s="120">
        <v>2.1594312802256047E-6</v>
      </c>
      <c r="AHE52" s="120">
        <v>1.7300043785001767E-6</v>
      </c>
      <c r="AHF52" s="120">
        <v>1.7300043785001776E-6</v>
      </c>
      <c r="AHG52" s="120">
        <v>1.3738677823789652E-6</v>
      </c>
      <c r="AHH52" s="120">
        <v>1.3738677823789658E-6</v>
      </c>
      <c r="AHI52" s="120">
        <v>1.0809082433583725E-6</v>
      </c>
      <c r="AHJ52" s="120">
        <v>1.0809082433583716E-6</v>
      </c>
      <c r="AHK52" s="120">
        <v>8.4200138177175213E-7</v>
      </c>
      <c r="AHL52" s="120">
        <v>8.4200138177175128E-7</v>
      </c>
      <c r="AHM52" s="120">
        <v>6.4897171508335476E-7</v>
      </c>
      <c r="AHN52" s="120">
        <v>6.4897171508335497E-7</v>
      </c>
      <c r="AHO52" s="120">
        <v>4.945479817326371E-7</v>
      </c>
      <c r="AHP52" s="120">
        <v>4.9454798173263742E-7</v>
      </c>
      <c r="AHQ52" s="120">
        <v>3.7231423277541661E-7</v>
      </c>
      <c r="AHR52" s="120">
        <v>3.7231423277541634E-7</v>
      </c>
      <c r="AHS52" s="120">
        <v>2.7665724745285437E-7</v>
      </c>
      <c r="AHT52" s="120">
        <v>2.7665724745285448E-7</v>
      </c>
      <c r="AHU52" s="120">
        <v>2.0271090753126984E-7</v>
      </c>
      <c r="AHV52" s="120">
        <v>2.0271090753126987E-7</v>
      </c>
      <c r="AHW52" s="120">
        <v>1.4629823583851448E-7</v>
      </c>
      <c r="AHX52" s="120">
        <v>1.4629823583851448E-7</v>
      </c>
      <c r="AHY52" s="120">
        <v>1.0387186371213771E-7</v>
      </c>
      <c r="AHZ52" s="120">
        <v>1.0387186371213771E-7</v>
      </c>
      <c r="AIA52" s="120">
        <v>7.2453736807892365E-8</v>
      </c>
      <c r="AIB52" s="120">
        <v>7.2453736807892326E-8</v>
      </c>
      <c r="AIC52" s="120">
        <v>4.9574895677621363E-8</v>
      </c>
      <c r="AID52" s="120">
        <v>4.957489567762135E-8</v>
      </c>
      <c r="AIE52" s="120">
        <v>3.3216173725435773E-8</v>
      </c>
      <c r="AIF52" s="120">
        <v>3.3216173725435773E-8</v>
      </c>
      <c r="AIG52" s="120">
        <v>2.175063805084861E-8</v>
      </c>
      <c r="AIH52" s="120">
        <v>2.1750638050848597E-8</v>
      </c>
      <c r="AII52" s="120">
        <v>1.3888556445417404E-8</v>
      </c>
      <c r="AIJ52" s="120">
        <v>1.3888556445417401E-8</v>
      </c>
      <c r="AIK52" s="120">
        <v>8.6256055499803559E-9</v>
      </c>
      <c r="AIL52" s="120">
        <v>8.6256055499803526E-9</v>
      </c>
      <c r="AIM52" s="120">
        <v>5.1949412625843518E-9</v>
      </c>
      <c r="AIN52" s="120">
        <v>5.1949412625843518E-9</v>
      </c>
      <c r="AIO52" s="120">
        <v>3.0236347515742237E-9</v>
      </c>
      <c r="AIP52" s="120">
        <v>3.0236347515742241E-9</v>
      </c>
      <c r="AIQ52" s="120">
        <v>1.6938393764101265E-9</v>
      </c>
      <c r="AIR52" s="120">
        <v>1.6938393764101258E-9</v>
      </c>
      <c r="AIS52" s="120">
        <v>9.0890070090785859E-10</v>
      </c>
      <c r="AIT52" s="120">
        <v>9.0890070090785869E-10</v>
      </c>
      <c r="AIU52" s="120">
        <v>4.6446053760977124E-10</v>
      </c>
      <c r="AIV52" s="120">
        <v>4.644605376097713E-10</v>
      </c>
      <c r="AIW52" s="120">
        <v>2.2444496451277596E-10</v>
      </c>
      <c r="AIX52" s="120">
        <v>2.2444496451277596E-10</v>
      </c>
      <c r="AIY52" s="120">
        <v>1.0167485039666581E-10</v>
      </c>
      <c r="AIZ52" s="120">
        <v>1.0167485039666579E-10</v>
      </c>
      <c r="AJA52" s="120">
        <v>4.2705216207923613E-11</v>
      </c>
      <c r="AJB52" s="120">
        <v>4.270521620792362E-11</v>
      </c>
      <c r="AJC52" s="120">
        <v>1.6395687108330951E-11</v>
      </c>
      <c r="AJD52" s="120">
        <v>1.6395687108330947E-11</v>
      </c>
      <c r="AJE52" s="120">
        <v>5.645556938604912E-12</v>
      </c>
      <c r="AJF52" s="120">
        <v>5.6455569386049128E-12</v>
      </c>
      <c r="AJG52" s="120">
        <v>1.6979681549678105E-12</v>
      </c>
      <c r="AJH52" s="120">
        <v>1.6979681549678107E-12</v>
      </c>
      <c r="AJI52" s="120">
        <v>4.2901793229077617E-13</v>
      </c>
      <c r="AJJ52" s="120">
        <v>4.2901793229077607E-13</v>
      </c>
      <c r="AJK52" s="120">
        <v>8.5542684047368311E-14</v>
      </c>
      <c r="AJL52" s="120">
        <v>8.5542684047368311E-14</v>
      </c>
      <c r="AJM52" s="120">
        <v>1.1990408665951691E-14</v>
      </c>
      <c r="AJN52" s="120">
        <v>1.1990408665951691E-14</v>
      </c>
      <c r="AJO52" s="120">
        <v>8.8817841970012523E-16</v>
      </c>
      <c r="AJP52" s="120" t="s">
        <v>105</v>
      </c>
      <c r="AJQ52" s="120" t="s">
        <v>105</v>
      </c>
      <c r="AJR52" s="120" t="s">
        <v>105</v>
      </c>
      <c r="AJS52" s="120" t="s">
        <v>105</v>
      </c>
      <c r="AJT52" s="120" t="s">
        <v>105</v>
      </c>
      <c r="AJU52" s="120" t="s">
        <v>105</v>
      </c>
      <c r="AJV52" s="120" t="s">
        <v>105</v>
      </c>
      <c r="AJW52" s="120" t="s">
        <v>105</v>
      </c>
      <c r="AJX52" s="120" t="s">
        <v>105</v>
      </c>
      <c r="AJY52" s="120" t="s">
        <v>105</v>
      </c>
      <c r="AJZ52" s="120" t="s">
        <v>105</v>
      </c>
      <c r="AKA52" s="120" t="s">
        <v>105</v>
      </c>
      <c r="AKB52" s="120" t="s">
        <v>105</v>
      </c>
      <c r="AKC52" s="120" t="s">
        <v>105</v>
      </c>
      <c r="AKD52" s="120" t="s">
        <v>105</v>
      </c>
      <c r="AKE52" s="120" t="s">
        <v>105</v>
      </c>
      <c r="AKF52" s="120" t="s">
        <v>105</v>
      </c>
      <c r="AKG52" s="120" t="s">
        <v>105</v>
      </c>
      <c r="AKH52" s="120" t="s">
        <v>105</v>
      </c>
      <c r="AKI52" s="120" t="s">
        <v>105</v>
      </c>
      <c r="AKJ52" s="120" t="s">
        <v>105</v>
      </c>
      <c r="AKK52" s="120" t="s">
        <v>105</v>
      </c>
      <c r="AKL52" s="120" t="s">
        <v>105</v>
      </c>
      <c r="AKM52" s="120" t="s">
        <v>105</v>
      </c>
      <c r="AKN52" s="120" t="s">
        <v>105</v>
      </c>
      <c r="AKO52" s="120" t="s">
        <v>105</v>
      </c>
      <c r="AKP52" s="120" t="s">
        <v>105</v>
      </c>
      <c r="AKQ52" s="120" t="s">
        <v>105</v>
      </c>
      <c r="AKR52" s="120" t="s">
        <v>105</v>
      </c>
      <c r="AKS52" s="120" t="s">
        <v>105</v>
      </c>
      <c r="AKT52" s="120" t="s">
        <v>105</v>
      </c>
      <c r="AKU52" s="120" t="s">
        <v>105</v>
      </c>
      <c r="AKV52" s="120" t="s">
        <v>105</v>
      </c>
      <c r="AKW52" s="120" t="s">
        <v>105</v>
      </c>
      <c r="AKX52" s="120" t="s">
        <v>105</v>
      </c>
      <c r="AKY52" s="120" t="s">
        <v>105</v>
      </c>
      <c r="AKZ52" s="120" t="s">
        <v>105</v>
      </c>
      <c r="ALA52" s="120" t="s">
        <v>105</v>
      </c>
      <c r="ALB52" s="120" t="s">
        <v>105</v>
      </c>
      <c r="ALC52" s="120" t="s">
        <v>105</v>
      </c>
      <c r="ALD52" s="120" t="s">
        <v>105</v>
      </c>
      <c r="ALE52" s="120" t="s">
        <v>105</v>
      </c>
      <c r="ALF52" s="120" t="s">
        <v>105</v>
      </c>
      <c r="ALG52" s="120" t="s">
        <v>105</v>
      </c>
      <c r="ALH52" s="120" t="s">
        <v>105</v>
      </c>
      <c r="ALI52" s="120" t="s">
        <v>105</v>
      </c>
      <c r="ALJ52" s="120" t="s">
        <v>105</v>
      </c>
      <c r="ALK52" s="120" t="s">
        <v>105</v>
      </c>
      <c r="ALL52" s="120" t="s">
        <v>105</v>
      </c>
      <c r="ALM52" s="120" t="s">
        <v>105</v>
      </c>
      <c r="ALN52" s="120"/>
    </row>
    <row r="53" spans="1:1002" hidden="1">
      <c r="A53" s="119">
        <v>52</v>
      </c>
      <c r="B53" s="120">
        <v>0.10674517311744583</v>
      </c>
      <c r="C53" s="120">
        <v>0.10674517311744587</v>
      </c>
      <c r="D53" s="120">
        <v>0.10639451040897333</v>
      </c>
      <c r="E53" s="120">
        <v>0.10639451040897333</v>
      </c>
      <c r="F53" s="120">
        <v>0.10604370706867439</v>
      </c>
      <c r="G53" s="120">
        <v>0.10604370706867451</v>
      </c>
      <c r="H53" s="120">
        <v>0.10569276463122761</v>
      </c>
      <c r="I53" s="120">
        <v>0.10569276463122756</v>
      </c>
      <c r="J53" s="120">
        <v>0.1053416846466755</v>
      </c>
      <c r="K53" s="120">
        <v>0.10534168464667547</v>
      </c>
      <c r="L53" s="120">
        <v>0.10499046868055542</v>
      </c>
      <c r="M53" s="120">
        <v>0.10499046868055546</v>
      </c>
      <c r="N53" s="120">
        <v>0.10463911831403097</v>
      </c>
      <c r="O53" s="120">
        <v>0.10463911831403092</v>
      </c>
      <c r="P53" s="120">
        <v>0.104287635144024</v>
      </c>
      <c r="Q53" s="120">
        <v>0.10428763514402406</v>
      </c>
      <c r="R53" s="120">
        <v>0.10393602078334882</v>
      </c>
      <c r="S53" s="120">
        <v>0.10393602078334875</v>
      </c>
      <c r="T53" s="120">
        <v>0.10358427686084602</v>
      </c>
      <c r="U53" s="120">
        <v>0.10358427686084588</v>
      </c>
      <c r="V53" s="120">
        <v>0.10323240502151826</v>
      </c>
      <c r="W53" s="120">
        <v>0.1032324050215182</v>
      </c>
      <c r="X53" s="120">
        <v>0.10288040692666739</v>
      </c>
      <c r="Y53" s="120">
        <v>0.10288040692666739</v>
      </c>
      <c r="Z53" s="120">
        <v>0.10252828425403153</v>
      </c>
      <c r="AA53" s="120">
        <v>0.10252828425403142</v>
      </c>
      <c r="AB53" s="120">
        <v>0.10217603869792405</v>
      </c>
      <c r="AC53" s="120">
        <v>0.10217603869792397</v>
      </c>
      <c r="AD53" s="120">
        <v>0.10182367196937361</v>
      </c>
      <c r="AE53" s="120">
        <v>0.10182367196937366</v>
      </c>
      <c r="AF53" s="120">
        <v>0.10147118579626499</v>
      </c>
      <c r="AG53" s="120">
        <v>0.10147118579626496</v>
      </c>
      <c r="AH53" s="120">
        <v>0.10111858192348061</v>
      </c>
      <c r="AI53" s="120">
        <v>0.10111858192348062</v>
      </c>
      <c r="AJ53" s="120">
        <v>0.10076586211304459</v>
      </c>
      <c r="AK53" s="120">
        <v>0.10076586211304445</v>
      </c>
      <c r="AL53" s="120">
        <v>0.10041302814426577</v>
      </c>
      <c r="AM53" s="120">
        <v>0.10041302814426577</v>
      </c>
      <c r="AN53" s="120">
        <v>0.1000600818138844</v>
      </c>
      <c r="AO53" s="120">
        <v>0.10006008181388432</v>
      </c>
      <c r="AP53" s="120">
        <v>9.9707024936217165E-2</v>
      </c>
      <c r="AQ53" s="120">
        <v>9.9707024936217137E-2</v>
      </c>
      <c r="AR53" s="120">
        <v>9.9353859343305762E-2</v>
      </c>
      <c r="AS53" s="120">
        <v>9.9353859343305831E-2</v>
      </c>
      <c r="AT53" s="120">
        <v>9.900058688506494E-2</v>
      </c>
      <c r="AU53" s="120">
        <v>9.9000586885064995E-2</v>
      </c>
      <c r="AV53" s="120">
        <v>9.8647209429432559E-2</v>
      </c>
      <c r="AW53" s="120">
        <v>9.8647209429432448E-2</v>
      </c>
      <c r="AX53" s="120">
        <v>9.8293728862519941E-2</v>
      </c>
      <c r="AY53" s="120">
        <v>9.8293728862520038E-2</v>
      </c>
      <c r="AZ53" s="120">
        <v>9.7940147088765292E-2</v>
      </c>
      <c r="BA53" s="120">
        <v>9.7940147088765125E-2</v>
      </c>
      <c r="BB53" s="120">
        <v>9.7586466031084979E-2</v>
      </c>
      <c r="BC53" s="120">
        <v>9.7586466031084937E-2</v>
      </c>
      <c r="BD53" s="120">
        <v>9.7232687631029602E-2</v>
      </c>
      <c r="BE53" s="120">
        <v>9.7232687631029574E-2</v>
      </c>
      <c r="BF53" s="120">
        <v>9.6878813848938261E-2</v>
      </c>
      <c r="BG53" s="120">
        <v>9.6878813848938219E-2</v>
      </c>
      <c r="BH53" s="120">
        <v>9.6524846664095942E-2</v>
      </c>
      <c r="BI53" s="120">
        <v>9.6524846664095942E-2</v>
      </c>
      <c r="BJ53" s="120">
        <v>9.6170788074891114E-2</v>
      </c>
      <c r="BK53" s="120">
        <v>9.6170788074891031E-2</v>
      </c>
      <c r="BL53" s="120">
        <v>9.5816640098974393E-2</v>
      </c>
      <c r="BM53" s="120">
        <v>9.5816640098974309E-2</v>
      </c>
      <c r="BN53" s="120">
        <v>9.5462404773419163E-2</v>
      </c>
      <c r="BO53" s="120">
        <v>9.5462404773419246E-2</v>
      </c>
      <c r="BP53" s="120">
        <v>9.5108084154882894E-2</v>
      </c>
      <c r="BQ53" s="120">
        <v>9.5108084154882977E-2</v>
      </c>
      <c r="BR53" s="120">
        <v>9.4753680319769551E-2</v>
      </c>
      <c r="BS53" s="120">
        <v>9.4753680319769565E-2</v>
      </c>
      <c r="BT53" s="120">
        <v>9.4399195364392771E-2</v>
      </c>
      <c r="BU53" s="120">
        <v>9.4399195364392799E-2</v>
      </c>
      <c r="BV53" s="120">
        <v>9.4044631405141993E-2</v>
      </c>
      <c r="BW53" s="120">
        <v>9.4044631405142007E-2</v>
      </c>
      <c r="BX53" s="120">
        <v>9.3689990578647422E-2</v>
      </c>
      <c r="BY53" s="120">
        <v>9.3689990578647464E-2</v>
      </c>
      <c r="BZ53" s="120">
        <v>9.3335275041948162E-2</v>
      </c>
      <c r="CA53" s="120">
        <v>9.3335275041948093E-2</v>
      </c>
      <c r="CB53" s="120">
        <v>9.298048697265987E-2</v>
      </c>
      <c r="CC53" s="120">
        <v>9.298048697265994E-2</v>
      </c>
      <c r="CD53" s="120">
        <v>9.2625628569145829E-2</v>
      </c>
      <c r="CE53" s="120">
        <v>9.2625628569145857E-2</v>
      </c>
      <c r="CF53" s="120">
        <v>9.2270702050686729E-2</v>
      </c>
      <c r="CG53" s="120">
        <v>9.2270702050686743E-2</v>
      </c>
      <c r="CH53" s="120">
        <v>9.1915709657653041E-2</v>
      </c>
      <c r="CI53" s="120">
        <v>9.1915709657653208E-2</v>
      </c>
      <c r="CJ53" s="120">
        <v>9.15606536516793E-2</v>
      </c>
      <c r="CK53" s="120">
        <v>9.1560653651679216E-2</v>
      </c>
      <c r="CL53" s="120">
        <v>9.1205536315837457E-2</v>
      </c>
      <c r="CM53" s="120">
        <v>9.1205536315837443E-2</v>
      </c>
      <c r="CN53" s="120">
        <v>9.085035995481397E-2</v>
      </c>
      <c r="CO53" s="120">
        <v>9.085035995481397E-2</v>
      </c>
      <c r="CP53" s="120">
        <v>9.0495126895086292E-2</v>
      </c>
      <c r="CQ53" s="120">
        <v>9.0495126895086236E-2</v>
      </c>
      <c r="CR53" s="120">
        <v>9.0139839485101361E-2</v>
      </c>
      <c r="CS53" s="120">
        <v>9.0139839485101375E-2</v>
      </c>
      <c r="CT53" s="120">
        <v>8.9784500095455161E-2</v>
      </c>
      <c r="CU53" s="120">
        <v>8.9784500095455133E-2</v>
      </c>
      <c r="CV53" s="120">
        <v>8.9429111119073756E-2</v>
      </c>
      <c r="CW53" s="120">
        <v>8.9429111119073687E-2</v>
      </c>
      <c r="CX53" s="120">
        <v>8.9073674971395456E-2</v>
      </c>
      <c r="CY53" s="120">
        <v>8.9073674971395497E-2</v>
      </c>
      <c r="CZ53" s="120">
        <v>8.8718194090554009E-2</v>
      </c>
      <c r="DA53" s="120">
        <v>8.8718194090553912E-2</v>
      </c>
      <c r="DB53" s="120">
        <v>8.8362670937563267E-2</v>
      </c>
      <c r="DC53" s="120">
        <v>8.8362670937563323E-2</v>
      </c>
      <c r="DD53" s="120">
        <v>8.8007107996503436E-2</v>
      </c>
      <c r="DE53" s="120">
        <v>8.8007107996503381E-2</v>
      </c>
      <c r="DF53" s="120">
        <v>8.7651507774707718E-2</v>
      </c>
      <c r="DG53" s="120">
        <v>8.7651507774707593E-2</v>
      </c>
      <c r="DH53" s="120">
        <v>8.7295872802951188E-2</v>
      </c>
      <c r="DI53" s="120">
        <v>8.7295872802951216E-2</v>
      </c>
      <c r="DJ53" s="120">
        <v>8.6940205635640297E-2</v>
      </c>
      <c r="DK53" s="120">
        <v>8.6940205635640339E-2</v>
      </c>
      <c r="DL53" s="120">
        <v>8.6584508851004272E-2</v>
      </c>
      <c r="DM53" s="120">
        <v>8.6584508851004258E-2</v>
      </c>
      <c r="DN53" s="120">
        <v>8.6228785051286533E-2</v>
      </c>
      <c r="DO53" s="120">
        <v>8.6228785051286574E-2</v>
      </c>
      <c r="DP53" s="120">
        <v>8.587303686293922E-2</v>
      </c>
      <c r="DQ53" s="120">
        <v>8.5873036862939331E-2</v>
      </c>
      <c r="DR53" s="120">
        <v>8.5517266936817382E-2</v>
      </c>
      <c r="DS53" s="120">
        <v>8.5517266936817368E-2</v>
      </c>
      <c r="DT53" s="120">
        <v>8.5161477948375086E-2</v>
      </c>
      <c r="DU53" s="120">
        <v>8.5161477948375142E-2</v>
      </c>
      <c r="DV53" s="120">
        <v>8.4805672597863521E-2</v>
      </c>
      <c r="DW53" s="120">
        <v>8.480567259786348E-2</v>
      </c>
      <c r="DX53" s="120">
        <v>8.4449853610528591E-2</v>
      </c>
      <c r="DY53" s="120">
        <v>8.4449853610528647E-2</v>
      </c>
      <c r="DZ53" s="120">
        <v>8.4094023736811893E-2</v>
      </c>
      <c r="EA53" s="120">
        <v>8.4094023736811907E-2</v>
      </c>
      <c r="EB53" s="120">
        <v>8.3738185752551236E-2</v>
      </c>
      <c r="EC53" s="120">
        <v>8.3738185752551195E-2</v>
      </c>
      <c r="ED53" s="120">
        <v>8.3382342459183495E-2</v>
      </c>
      <c r="EE53" s="120">
        <v>8.3382342459183578E-2</v>
      </c>
      <c r="EF53" s="120">
        <v>8.3026496683948389E-2</v>
      </c>
      <c r="EG53" s="120">
        <v>8.3026496683948431E-2</v>
      </c>
      <c r="EH53" s="120">
        <v>8.2670651280093613E-2</v>
      </c>
      <c r="EI53" s="120">
        <v>8.2670651280093571E-2</v>
      </c>
      <c r="EJ53" s="120">
        <v>8.2314809127080904E-2</v>
      </c>
      <c r="EK53" s="120">
        <v>8.2314809127081001E-2</v>
      </c>
      <c r="EL53" s="120">
        <v>8.1958973130794324E-2</v>
      </c>
      <c r="EM53" s="120">
        <v>8.1958973130794269E-2</v>
      </c>
      <c r="EN53" s="120">
        <v>8.1603146223748341E-2</v>
      </c>
      <c r="EO53" s="120">
        <v>8.1603146223748368E-2</v>
      </c>
      <c r="EP53" s="120">
        <v>8.1247331365299005E-2</v>
      </c>
      <c r="EQ53" s="120">
        <v>8.1247331365299089E-2</v>
      </c>
      <c r="ER53" s="120">
        <v>8.0891531541854883E-2</v>
      </c>
      <c r="ES53" s="120">
        <v>8.0891531541854911E-2</v>
      </c>
      <c r="ET53" s="120">
        <v>8.0535749767089798E-2</v>
      </c>
      <c r="EU53" s="120">
        <v>8.0535749767089812E-2</v>
      </c>
      <c r="EV53" s="120">
        <v>8.0179989082156969E-2</v>
      </c>
      <c r="EW53" s="120">
        <v>8.0179989082157066E-2</v>
      </c>
      <c r="EX53" s="120">
        <v>7.9824252555904737E-2</v>
      </c>
      <c r="EY53" s="120">
        <v>7.9824252555904723E-2</v>
      </c>
      <c r="EZ53" s="120">
        <v>7.9468543285092397E-2</v>
      </c>
      <c r="FA53" s="120">
        <v>7.9468543285092424E-2</v>
      </c>
      <c r="FB53" s="120">
        <v>7.9112864394608823E-2</v>
      </c>
      <c r="FC53" s="120">
        <v>7.9112864394608712E-2</v>
      </c>
      <c r="FD53" s="120">
        <v>7.8757219037690979E-2</v>
      </c>
      <c r="FE53" s="120">
        <v>7.8757219037690882E-2</v>
      </c>
      <c r="FF53" s="120">
        <v>7.8401610396144544E-2</v>
      </c>
      <c r="FG53" s="120">
        <v>7.8401610396144544E-2</v>
      </c>
      <c r="FH53" s="120">
        <v>7.804604168056585E-2</v>
      </c>
      <c r="FI53" s="120">
        <v>7.8046041680565795E-2</v>
      </c>
      <c r="FJ53" s="120">
        <v>7.7690516130564172E-2</v>
      </c>
      <c r="FK53" s="120">
        <v>7.7690516130564102E-2</v>
      </c>
      <c r="FL53" s="120">
        <v>7.7335037014986063E-2</v>
      </c>
      <c r="FM53" s="120">
        <v>7.7335037014986036E-2</v>
      </c>
      <c r="FN53" s="120">
        <v>7.6979607632141109E-2</v>
      </c>
      <c r="FO53" s="120">
        <v>7.697960763214115E-2</v>
      </c>
      <c r="FP53" s="120">
        <v>7.6624231310027921E-2</v>
      </c>
      <c r="FQ53" s="120">
        <v>7.6624231310028004E-2</v>
      </c>
      <c r="FR53" s="120">
        <v>7.6268911406562334E-2</v>
      </c>
      <c r="FS53" s="120">
        <v>7.6268911406562293E-2</v>
      </c>
      <c r="FT53" s="120">
        <v>7.5913651309806054E-2</v>
      </c>
      <c r="FU53" s="120">
        <v>7.5913651309806165E-2</v>
      </c>
      <c r="FV53" s="120">
        <v>7.5558454438197628E-2</v>
      </c>
      <c r="FW53" s="120">
        <v>7.5558454438197573E-2</v>
      </c>
      <c r="FX53" s="120">
        <v>7.5203324240782743E-2</v>
      </c>
      <c r="FY53" s="120">
        <v>7.5203324240782674E-2</v>
      </c>
      <c r="FZ53" s="120">
        <v>7.4848264197447875E-2</v>
      </c>
      <c r="GA53" s="120">
        <v>7.4848264197447889E-2</v>
      </c>
      <c r="GB53" s="120">
        <v>7.449327781915388E-2</v>
      </c>
      <c r="GC53" s="120">
        <v>7.4493277819153922E-2</v>
      </c>
      <c r="GD53" s="120">
        <v>7.4138368648170472E-2</v>
      </c>
      <c r="GE53" s="120">
        <v>7.4138368648170416E-2</v>
      </c>
      <c r="GF53" s="120">
        <v>7.3783540258312741E-2</v>
      </c>
      <c r="GG53" s="120">
        <v>7.3783540258312796E-2</v>
      </c>
      <c r="GH53" s="120">
        <v>7.342879625517873E-2</v>
      </c>
      <c r="GI53" s="120">
        <v>7.3428796255178772E-2</v>
      </c>
      <c r="GJ53" s="120">
        <v>7.3074140276387214E-2</v>
      </c>
      <c r="GK53" s="120">
        <v>7.3074140276387284E-2</v>
      </c>
      <c r="GL53" s="120">
        <v>7.2719575991817692E-2</v>
      </c>
      <c r="GM53" s="120">
        <v>7.2719575991817761E-2</v>
      </c>
      <c r="GN53" s="120">
        <v>7.2365107103851328E-2</v>
      </c>
      <c r="GO53" s="120">
        <v>7.2365107103851217E-2</v>
      </c>
      <c r="GP53" s="120">
        <v>7.2010737347611806E-2</v>
      </c>
      <c r="GQ53" s="120">
        <v>7.2010737347611875E-2</v>
      </c>
      <c r="GR53" s="120">
        <v>7.1656470491209309E-2</v>
      </c>
      <c r="GS53" s="120">
        <v>7.1656470491209323E-2</v>
      </c>
      <c r="GT53" s="120">
        <v>7.130231033598361E-2</v>
      </c>
      <c r="GU53" s="120">
        <v>7.1302310335983735E-2</v>
      </c>
      <c r="GV53" s="120">
        <v>7.0948260716749839E-2</v>
      </c>
      <c r="GW53" s="120">
        <v>7.0948260716749895E-2</v>
      </c>
      <c r="GX53" s="120">
        <v>7.0594325502043559E-2</v>
      </c>
      <c r="GY53" s="120">
        <v>7.0594325502043503E-2</v>
      </c>
      <c r="GZ53" s="120">
        <v>7.0240508594368672E-2</v>
      </c>
      <c r="HA53" s="120">
        <v>7.0240508594368742E-2</v>
      </c>
      <c r="HB53" s="120">
        <v>6.9886813930445324E-2</v>
      </c>
      <c r="HC53" s="120">
        <v>6.9886813930445407E-2</v>
      </c>
      <c r="HD53" s="120">
        <v>6.9533245481459005E-2</v>
      </c>
      <c r="HE53" s="120">
        <v>6.9533245481458936E-2</v>
      </c>
      <c r="HF53" s="120">
        <v>6.9179807253309883E-2</v>
      </c>
      <c r="HG53" s="120">
        <v>6.9179807253309772E-2</v>
      </c>
      <c r="HH53" s="120">
        <v>6.8826503286864835E-2</v>
      </c>
      <c r="HI53" s="120">
        <v>6.8826503286864849E-2</v>
      </c>
      <c r="HJ53" s="120">
        <v>6.8473337658209052E-2</v>
      </c>
      <c r="HK53" s="120">
        <v>6.8473337658208969E-2</v>
      </c>
      <c r="HL53" s="120">
        <v>6.8120314478898242E-2</v>
      </c>
      <c r="HM53" s="120">
        <v>6.81203144788982E-2</v>
      </c>
      <c r="HN53" s="120">
        <v>6.7767437896213423E-2</v>
      </c>
      <c r="HO53" s="120">
        <v>6.7767437896213395E-2</v>
      </c>
      <c r="HP53" s="120">
        <v>6.7414712093414444E-2</v>
      </c>
      <c r="HQ53" s="120">
        <v>6.7414712093414403E-2</v>
      </c>
      <c r="HR53" s="120">
        <v>6.7062141289996199E-2</v>
      </c>
      <c r="HS53" s="120">
        <v>6.7062141289996172E-2</v>
      </c>
      <c r="HT53" s="120">
        <v>6.6709729741944557E-2</v>
      </c>
      <c r="HU53" s="120">
        <v>6.6709729741944626E-2</v>
      </c>
      <c r="HV53" s="120">
        <v>6.6357481741993282E-2</v>
      </c>
      <c r="HW53" s="120">
        <v>6.6357481741993365E-2</v>
      </c>
      <c r="HX53" s="120">
        <v>6.6005401619882081E-2</v>
      </c>
      <c r="HY53" s="120">
        <v>6.6005401619882068E-2</v>
      </c>
      <c r="HZ53" s="120">
        <v>6.5653493742614741E-2</v>
      </c>
      <c r="IA53" s="120">
        <v>6.5653493742614699E-2</v>
      </c>
      <c r="IB53" s="120">
        <v>6.530176251471885E-2</v>
      </c>
      <c r="IC53" s="120">
        <v>6.5301762514718864E-2</v>
      </c>
      <c r="ID53" s="120">
        <v>6.4950212378505318E-2</v>
      </c>
      <c r="IE53" s="120">
        <v>6.4950212378505345E-2</v>
      </c>
      <c r="IF53" s="120">
        <v>6.4598847814328841E-2</v>
      </c>
      <c r="IG53" s="120">
        <v>6.4598847814328855E-2</v>
      </c>
      <c r="IH53" s="120">
        <v>6.4247673340849409E-2</v>
      </c>
      <c r="II53" s="120">
        <v>6.4247673340849451E-2</v>
      </c>
      <c r="IJ53" s="120">
        <v>6.3896693515293701E-2</v>
      </c>
      <c r="IK53" s="120">
        <v>6.389669351529384E-2</v>
      </c>
      <c r="IL53" s="120">
        <v>6.3545912933717752E-2</v>
      </c>
      <c r="IM53" s="120">
        <v>6.3545912933717683E-2</v>
      </c>
      <c r="IN53" s="120">
        <v>6.3195336231268759E-2</v>
      </c>
      <c r="IO53" s="120">
        <v>6.3195336231268662E-2</v>
      </c>
      <c r="IP53" s="120">
        <v>6.2844968082449465E-2</v>
      </c>
      <c r="IQ53" s="120">
        <v>6.2844968082449465E-2</v>
      </c>
      <c r="IR53" s="120">
        <v>6.2494813201381172E-2</v>
      </c>
      <c r="IS53" s="120">
        <v>6.2494813201381186E-2</v>
      </c>
      <c r="IT53" s="120">
        <v>6.2144876342067737E-2</v>
      </c>
      <c r="IU53" s="120">
        <v>6.2144876342067695E-2</v>
      </c>
      <c r="IV53" s="120">
        <v>6.1795162298660035E-2</v>
      </c>
      <c r="IW53" s="120">
        <v>6.179516229866007E-2</v>
      </c>
      <c r="IX53" s="120">
        <v>6.1445675905720878E-2</v>
      </c>
      <c r="IY53" s="120">
        <v>6.1445675905720844E-2</v>
      </c>
      <c r="IZ53" s="120">
        <v>6.1096422038489515E-2</v>
      </c>
      <c r="JA53" s="120">
        <v>6.1096422038489515E-2</v>
      </c>
      <c r="JB53" s="120">
        <v>6.0747405613147051E-2</v>
      </c>
      <c r="JC53" s="120">
        <v>6.0747405613147051E-2</v>
      </c>
      <c r="JD53" s="120">
        <v>6.0398631587081676E-2</v>
      </c>
      <c r="JE53" s="120">
        <v>6.039863158708169E-2</v>
      </c>
      <c r="JF53" s="120">
        <v>6.0050104959154062E-2</v>
      </c>
      <c r="JG53" s="120">
        <v>6.0050104959154027E-2</v>
      </c>
      <c r="JH53" s="120">
        <v>5.9701830769962681E-2</v>
      </c>
      <c r="JI53" s="120">
        <v>5.9701830769962674E-2</v>
      </c>
      <c r="JJ53" s="120">
        <v>5.9353814102109707E-2</v>
      </c>
      <c r="JK53" s="120">
        <v>5.9353814102109645E-2</v>
      </c>
      <c r="JL53" s="120">
        <v>5.9006060080465869E-2</v>
      </c>
      <c r="JM53" s="120">
        <v>5.9006060080465807E-2</v>
      </c>
      <c r="JN53" s="120">
        <v>5.8658573872436247E-2</v>
      </c>
      <c r="JO53" s="120">
        <v>5.8658573872436247E-2</v>
      </c>
      <c r="JP53" s="120">
        <v>5.83113606882254E-2</v>
      </c>
      <c r="JQ53" s="120">
        <v>5.8311360688225365E-2</v>
      </c>
      <c r="JR53" s="120">
        <v>5.7964425781101961E-2</v>
      </c>
      <c r="JS53" s="120">
        <v>5.796442578110194E-2</v>
      </c>
      <c r="JT53" s="120">
        <v>5.7617774447663778E-2</v>
      </c>
      <c r="JU53" s="120">
        <v>5.7617774447663764E-2</v>
      </c>
      <c r="JV53" s="120">
        <v>5.7271412028101876E-2</v>
      </c>
      <c r="JW53" s="120">
        <v>5.7271412028101855E-2</v>
      </c>
      <c r="JX53" s="120">
        <v>5.6925343906464643E-2</v>
      </c>
      <c r="JY53" s="120">
        <v>5.6925343906464629E-2</v>
      </c>
      <c r="JZ53" s="120">
        <v>5.6579575510921153E-2</v>
      </c>
      <c r="KA53" s="120">
        <v>5.6579575510921146E-2</v>
      </c>
      <c r="KB53" s="120">
        <v>5.6234112314024136E-2</v>
      </c>
      <c r="KC53" s="120">
        <v>5.6234112314024157E-2</v>
      </c>
      <c r="KD53" s="120">
        <v>5.5888959832972179E-2</v>
      </c>
      <c r="KE53" s="120">
        <v>5.5888959832972221E-2</v>
      </c>
      <c r="KF53" s="120">
        <v>5.5544123629871503E-2</v>
      </c>
      <c r="KG53" s="120">
        <v>5.554412362987151E-2</v>
      </c>
      <c r="KH53" s="120">
        <v>5.5199609311996529E-2</v>
      </c>
      <c r="KI53" s="120">
        <v>5.5199609311996543E-2</v>
      </c>
      <c r="KJ53" s="120">
        <v>5.485542253205019E-2</v>
      </c>
      <c r="KK53" s="120">
        <v>5.4855422532050217E-2</v>
      </c>
      <c r="KL53" s="120">
        <v>5.4511568988422708E-2</v>
      </c>
      <c r="KM53" s="120">
        <v>5.451156898842266E-2</v>
      </c>
      <c r="KN53" s="120">
        <v>5.4168054425449891E-2</v>
      </c>
      <c r="KO53" s="120">
        <v>5.416805442544987E-2</v>
      </c>
      <c r="KP53" s="120">
        <v>5.3824884633669981E-2</v>
      </c>
      <c r="KQ53" s="120">
        <v>5.3824884633669939E-2</v>
      </c>
      <c r="KR53" s="120">
        <v>5.3482065450079386E-2</v>
      </c>
      <c r="KS53" s="120">
        <v>5.3482065450079407E-2</v>
      </c>
      <c r="KT53" s="120">
        <v>5.313960275838743E-2</v>
      </c>
      <c r="KU53" s="120">
        <v>5.3139602758387416E-2</v>
      </c>
      <c r="KV53" s="120">
        <v>5.2797502489269295E-2</v>
      </c>
      <c r="KW53" s="120">
        <v>5.2797502489269274E-2</v>
      </c>
      <c r="KX53" s="120">
        <v>5.2455770620617737E-2</v>
      </c>
      <c r="KY53" s="120">
        <v>5.245577062061775E-2</v>
      </c>
      <c r="KZ53" s="120">
        <v>5.2114413177793292E-2</v>
      </c>
      <c r="LA53" s="120">
        <v>5.2114413177793341E-2</v>
      </c>
      <c r="LB53" s="120">
        <v>5.1773436233872983E-2</v>
      </c>
      <c r="LC53" s="120">
        <v>5.1773436233872989E-2</v>
      </c>
      <c r="LD53" s="120">
        <v>5.1432845909896434E-2</v>
      </c>
      <c r="LE53" s="120">
        <v>5.1432845909896455E-2</v>
      </c>
      <c r="LF53" s="120">
        <v>5.1092648375111294E-2</v>
      </c>
      <c r="LG53" s="120">
        <v>5.1092648375111259E-2</v>
      </c>
      <c r="LH53" s="120">
        <v>5.0752849847215786E-2</v>
      </c>
      <c r="LI53" s="120">
        <v>5.07528498472158E-2</v>
      </c>
      <c r="LJ53" s="120">
        <v>5.0413456592599715E-2</v>
      </c>
      <c r="LK53" s="120">
        <v>5.0413456592599722E-2</v>
      </c>
      <c r="LL53" s="120">
        <v>5.0074474926582853E-2</v>
      </c>
      <c r="LM53" s="120">
        <v>5.007447492658286E-2</v>
      </c>
      <c r="LN53" s="120">
        <v>4.9735911213650959E-2</v>
      </c>
      <c r="LO53" s="120">
        <v>4.973591121365098E-2</v>
      </c>
      <c r="LP53" s="120">
        <v>4.9397771867690364E-2</v>
      </c>
      <c r="LQ53" s="120">
        <v>4.939777186769035E-2</v>
      </c>
      <c r="LR53" s="120">
        <v>4.9060063352218027E-2</v>
      </c>
      <c r="LS53" s="120">
        <v>4.9060063352218013E-2</v>
      </c>
      <c r="LT53" s="120">
        <v>4.8722792180610826E-2</v>
      </c>
      <c r="LU53" s="120">
        <v>4.8722792180610826E-2</v>
      </c>
      <c r="LV53" s="120">
        <v>4.8385964916331056E-2</v>
      </c>
      <c r="LW53" s="120">
        <v>4.8385964916331105E-2</v>
      </c>
      <c r="LX53" s="120">
        <v>4.8049588173148958E-2</v>
      </c>
      <c r="LY53" s="120">
        <v>4.8049588173148895E-2</v>
      </c>
      <c r="LZ53" s="120">
        <v>4.7713668615362054E-2</v>
      </c>
      <c r="MA53" s="120">
        <v>4.771366861536204E-2</v>
      </c>
      <c r="MB53" s="120">
        <v>4.7378212958011839E-2</v>
      </c>
      <c r="MC53" s="120">
        <v>4.7378212958011846E-2</v>
      </c>
      <c r="MD53" s="120">
        <v>4.7043227967096465E-2</v>
      </c>
      <c r="ME53" s="120">
        <v>4.7043227967096438E-2</v>
      </c>
      <c r="MF53" s="120">
        <v>4.6708720459779751E-2</v>
      </c>
      <c r="MG53" s="120">
        <v>4.6708720459779703E-2</v>
      </c>
      <c r="MH53" s="120">
        <v>4.6374697304597069E-2</v>
      </c>
      <c r="MI53" s="120">
        <v>4.6374697304597062E-2</v>
      </c>
      <c r="MJ53" s="120">
        <v>4.604116542165685E-2</v>
      </c>
      <c r="MK53" s="120">
        <v>4.6041165421656878E-2</v>
      </c>
      <c r="ML53" s="120">
        <v>4.5708131782838182E-2</v>
      </c>
      <c r="MM53" s="120">
        <v>4.5708131782838196E-2</v>
      </c>
      <c r="MN53" s="120">
        <v>4.5375603411984142E-2</v>
      </c>
      <c r="MO53" s="120">
        <v>4.5375603411984128E-2</v>
      </c>
      <c r="MP53" s="120">
        <v>4.5043587385090789E-2</v>
      </c>
      <c r="MQ53" s="120">
        <v>4.5043587385090809E-2</v>
      </c>
      <c r="MR53" s="120">
        <v>4.4712090830491616E-2</v>
      </c>
      <c r="MS53" s="120">
        <v>4.4712090830491616E-2</v>
      </c>
      <c r="MT53" s="120">
        <v>4.4381120929037093E-2</v>
      </c>
      <c r="MU53" s="120">
        <v>4.4381120929037038E-2</v>
      </c>
      <c r="MV53" s="120">
        <v>4.4050684914269257E-2</v>
      </c>
      <c r="MW53" s="120">
        <v>4.4050684914269271E-2</v>
      </c>
      <c r="MX53" s="120">
        <v>4.3720790072591401E-2</v>
      </c>
      <c r="MY53" s="120">
        <v>4.3720790072591442E-2</v>
      </c>
      <c r="MZ53" s="120">
        <v>4.3391443743432248E-2</v>
      </c>
      <c r="NA53" s="120">
        <v>4.3391443743432248E-2</v>
      </c>
      <c r="NB53" s="120">
        <v>4.3062653319404315E-2</v>
      </c>
      <c r="NC53" s="120">
        <v>4.3062653319404294E-2</v>
      </c>
      <c r="ND53" s="120">
        <v>4.2734426246457013E-2</v>
      </c>
      <c r="NE53" s="120">
        <v>4.2734426246456958E-2</v>
      </c>
      <c r="NF53" s="120">
        <v>4.2406770024023363E-2</v>
      </c>
      <c r="NG53" s="120">
        <v>4.2406770024023321E-2</v>
      </c>
      <c r="NH53" s="120">
        <v>4.2079692205160849E-2</v>
      </c>
      <c r="NI53" s="120">
        <v>4.2079692205160855E-2</v>
      </c>
      <c r="NJ53" s="120">
        <v>4.1753200396685626E-2</v>
      </c>
      <c r="NK53" s="120">
        <v>4.1753200396685584E-2</v>
      </c>
      <c r="NL53" s="120">
        <v>4.1427302259299831E-2</v>
      </c>
      <c r="NM53" s="120">
        <v>4.1427302259299852E-2</v>
      </c>
      <c r="NN53" s="120">
        <v>4.1102005507712799E-2</v>
      </c>
      <c r="NO53" s="120">
        <v>4.110200550771282E-2</v>
      </c>
      <c r="NP53" s="120">
        <v>4.0777317910754216E-2</v>
      </c>
      <c r="NQ53" s="120">
        <v>4.0777317910754271E-2</v>
      </c>
      <c r="NR53" s="120">
        <v>4.0453247291480629E-2</v>
      </c>
      <c r="NS53" s="120">
        <v>4.0453247291480608E-2</v>
      </c>
      <c r="NT53" s="120">
        <v>4.012980152727344E-2</v>
      </c>
      <c r="NU53" s="120">
        <v>4.0129801527273461E-2</v>
      </c>
      <c r="NV53" s="120">
        <v>3.9806988549930256E-2</v>
      </c>
      <c r="NW53" s="120">
        <v>3.9806988549930256E-2</v>
      </c>
      <c r="NX53" s="120">
        <v>3.9484816345746798E-2</v>
      </c>
      <c r="NY53" s="120">
        <v>3.9484816345746777E-2</v>
      </c>
      <c r="NZ53" s="120">
        <v>3.9163292955591018E-2</v>
      </c>
      <c r="OA53" s="120">
        <v>3.9163292955590998E-2</v>
      </c>
      <c r="OB53" s="120">
        <v>3.8842426474968515E-2</v>
      </c>
      <c r="OC53" s="120">
        <v>3.8842426474968501E-2</v>
      </c>
      <c r="OD53" s="120">
        <v>3.8522225054078756E-2</v>
      </c>
      <c r="OE53" s="120">
        <v>3.8522225054078756E-2</v>
      </c>
      <c r="OF53" s="120">
        <v>3.8202696897861578E-2</v>
      </c>
      <c r="OG53" s="120">
        <v>3.8202696897861543E-2</v>
      </c>
      <c r="OH53" s="120">
        <v>3.7883850266034996E-2</v>
      </c>
      <c r="OI53" s="120">
        <v>3.7883850266035024E-2</v>
      </c>
      <c r="OJ53" s="120">
        <v>3.7565693473122275E-2</v>
      </c>
      <c r="OK53" s="120">
        <v>3.7565693473122358E-2</v>
      </c>
      <c r="OL53" s="120">
        <v>3.724823488846904E-2</v>
      </c>
      <c r="OM53" s="120">
        <v>3.7248234888469012E-2</v>
      </c>
      <c r="ON53" s="120">
        <v>3.6931482936249573E-2</v>
      </c>
      <c r="OO53" s="120">
        <v>3.6931482936249531E-2</v>
      </c>
      <c r="OP53" s="120">
        <v>3.6615446095462641E-2</v>
      </c>
      <c r="OQ53" s="120">
        <v>3.6615446095462661E-2</v>
      </c>
      <c r="OR53" s="120">
        <v>3.6300132899915634E-2</v>
      </c>
      <c r="OS53" s="120">
        <v>3.6300132899915696E-2</v>
      </c>
      <c r="OT53" s="120">
        <v>3.5985551938197323E-2</v>
      </c>
      <c r="OU53" s="120">
        <v>3.5985551938197302E-2</v>
      </c>
      <c r="OV53" s="120">
        <v>3.5671711853638266E-2</v>
      </c>
      <c r="OW53" s="120">
        <v>3.5671711853638273E-2</v>
      </c>
      <c r="OX53" s="120">
        <v>3.5358621344259447E-2</v>
      </c>
      <c r="OY53" s="120">
        <v>3.5358621344259412E-2</v>
      </c>
      <c r="OZ53" s="120">
        <v>3.5046289162707703E-2</v>
      </c>
      <c r="PA53" s="120">
        <v>3.5046289162707751E-2</v>
      </c>
      <c r="PB53" s="120">
        <v>3.4734724116178124E-2</v>
      </c>
      <c r="PC53" s="120">
        <v>3.4734724116178124E-2</v>
      </c>
      <c r="PD53" s="120">
        <v>3.4423935066323269E-2</v>
      </c>
      <c r="PE53" s="120">
        <v>3.4423935066323248E-2</v>
      </c>
      <c r="PF53" s="120">
        <v>3.4113930929147863E-2</v>
      </c>
      <c r="PG53" s="120">
        <v>3.4113930929147843E-2</v>
      </c>
      <c r="PH53" s="120">
        <v>3.3804720674889689E-2</v>
      </c>
      <c r="PI53" s="120">
        <v>3.3804720674889703E-2</v>
      </c>
      <c r="PJ53" s="120">
        <v>3.349631332788558E-2</v>
      </c>
      <c r="PK53" s="120">
        <v>3.3496313327885607E-2</v>
      </c>
      <c r="PL53" s="120">
        <v>3.3188717966422046E-2</v>
      </c>
      <c r="PM53" s="120">
        <v>3.3188717966422074E-2</v>
      </c>
      <c r="PN53" s="120">
        <v>3.288194372257025E-2</v>
      </c>
      <c r="PO53" s="120">
        <v>3.2881943722570285E-2</v>
      </c>
      <c r="PP53" s="120">
        <v>3.2575999782005427E-2</v>
      </c>
      <c r="PQ53" s="120">
        <v>3.2575999782005399E-2</v>
      </c>
      <c r="PR53" s="120">
        <v>3.2270895383808819E-2</v>
      </c>
      <c r="PS53" s="120">
        <v>3.2270895383808777E-2</v>
      </c>
      <c r="PT53" s="120">
        <v>3.1966639820253377E-2</v>
      </c>
      <c r="PU53" s="120">
        <v>3.1966639820253391E-2</v>
      </c>
      <c r="PV53" s="120">
        <v>3.1663242436571884E-2</v>
      </c>
      <c r="PW53" s="120">
        <v>3.1663242436571822E-2</v>
      </c>
      <c r="PX53" s="120">
        <v>3.1360712630706028E-2</v>
      </c>
      <c r="PY53" s="120">
        <v>3.1360712630706014E-2</v>
      </c>
      <c r="PZ53" s="120">
        <v>3.1059059853038737E-2</v>
      </c>
      <c r="QA53" s="120">
        <v>3.1059059853038747E-2</v>
      </c>
      <c r="QB53" s="120">
        <v>3.0758293606105686E-2</v>
      </c>
      <c r="QC53" s="120">
        <v>3.0758293606105651E-2</v>
      </c>
      <c r="QD53" s="120">
        <v>3.0458423444288271E-2</v>
      </c>
      <c r="QE53" s="120">
        <v>3.0458423444288282E-2</v>
      </c>
      <c r="QF53" s="120">
        <v>3.0159458973486271E-2</v>
      </c>
      <c r="QG53" s="120">
        <v>3.0159458973486292E-2</v>
      </c>
      <c r="QH53" s="120">
        <v>2.9861409850769592E-2</v>
      </c>
      <c r="QI53" s="120">
        <v>2.9861409850769551E-2</v>
      </c>
      <c r="QJ53" s="120">
        <v>2.9564285784008805E-2</v>
      </c>
      <c r="QK53" s="120">
        <v>2.9564285784008808E-2</v>
      </c>
      <c r="QL53" s="120">
        <v>2.9268096531484298E-2</v>
      </c>
      <c r="QM53" s="120">
        <v>2.9268096531484281E-2</v>
      </c>
      <c r="QN53" s="120">
        <v>2.8972851901472214E-2</v>
      </c>
      <c r="QO53" s="120">
        <v>2.8972851901472189E-2</v>
      </c>
      <c r="QP53" s="120">
        <v>2.8678561751808058E-2</v>
      </c>
      <c r="QQ53" s="120">
        <v>2.8678561751808069E-2</v>
      </c>
      <c r="QR53" s="120">
        <v>2.8385235989426411E-2</v>
      </c>
      <c r="QS53" s="120">
        <v>2.83852359894264E-2</v>
      </c>
      <c r="QT53" s="120">
        <v>2.8092884569876041E-2</v>
      </c>
      <c r="QU53" s="120">
        <v>2.8092884569876009E-2</v>
      </c>
      <c r="QV53" s="120">
        <v>2.780151749681067E-2</v>
      </c>
      <c r="QW53" s="120">
        <v>2.7801517496810695E-2</v>
      </c>
      <c r="QX53" s="120">
        <v>2.7511144821453837E-2</v>
      </c>
      <c r="QY53" s="120">
        <v>2.7511144821453819E-2</v>
      </c>
      <c r="QZ53" s="120">
        <v>2.7221776642037183E-2</v>
      </c>
      <c r="RA53" s="120">
        <v>2.7221776642037208E-2</v>
      </c>
      <c r="RB53" s="120">
        <v>2.69334231032127E-2</v>
      </c>
      <c r="RC53" s="120">
        <v>2.69334231032127E-2</v>
      </c>
      <c r="RD53" s="120">
        <v>2.6646094395436089E-2</v>
      </c>
      <c r="RE53" s="120">
        <v>2.6646094395436117E-2</v>
      </c>
      <c r="RF53" s="120">
        <v>2.6359800754323023E-2</v>
      </c>
      <c r="RG53" s="120">
        <v>2.6359800754323006E-2</v>
      </c>
      <c r="RH53" s="120">
        <v>2.6074552459975198E-2</v>
      </c>
      <c r="RI53" s="120">
        <v>2.6074552459975187E-2</v>
      </c>
      <c r="RJ53" s="120">
        <v>2.5790359836277508E-2</v>
      </c>
      <c r="RK53" s="120">
        <v>2.5790359836277508E-2</v>
      </c>
      <c r="RL53" s="120">
        <v>2.5507233250163731E-2</v>
      </c>
      <c r="RM53" s="120">
        <v>2.5507233250163765E-2</v>
      </c>
      <c r="RN53" s="120">
        <v>2.5225183110851722E-2</v>
      </c>
      <c r="RO53" s="120">
        <v>2.5225183110851736E-2</v>
      </c>
      <c r="RP53" s="120">
        <v>2.494421986904561E-2</v>
      </c>
      <c r="RQ53" s="120">
        <v>2.4944219869045606E-2</v>
      </c>
      <c r="RR53" s="120">
        <v>2.4664354016105523E-2</v>
      </c>
      <c r="RS53" s="120">
        <v>2.4664354016105509E-2</v>
      </c>
      <c r="RT53" s="120">
        <v>2.4385596083183653E-2</v>
      </c>
      <c r="RU53" s="120">
        <v>2.438559608318366E-2</v>
      </c>
      <c r="RV53" s="120">
        <v>2.4107956640325091E-2</v>
      </c>
      <c r="RW53" s="120">
        <v>2.4107956640325112E-2</v>
      </c>
      <c r="RX53" s="120">
        <v>2.3831446295533871E-2</v>
      </c>
      <c r="RY53" s="120">
        <v>2.3831446295533885E-2</v>
      </c>
      <c r="RZ53" s="120">
        <v>2.3556075693802102E-2</v>
      </c>
      <c r="SA53" s="120">
        <v>2.355607569380213E-2</v>
      </c>
      <c r="SB53" s="120">
        <v>2.3281855516102238E-2</v>
      </c>
      <c r="SC53" s="120">
        <v>2.3281855516102234E-2</v>
      </c>
      <c r="SD53" s="120">
        <v>2.300879647834107E-2</v>
      </c>
      <c r="SE53" s="120">
        <v>2.3008796478341101E-2</v>
      </c>
      <c r="SF53" s="120">
        <v>2.2736909330274849E-2</v>
      </c>
      <c r="SG53" s="120">
        <v>2.2736909330274821E-2</v>
      </c>
      <c r="SH53" s="120">
        <v>2.2466204854383935E-2</v>
      </c>
      <c r="SI53" s="120">
        <v>2.2466204854383925E-2</v>
      </c>
      <c r="SJ53" s="120">
        <v>2.2196693864707275E-2</v>
      </c>
      <c r="SK53" s="120">
        <v>2.2196693864707281E-2</v>
      </c>
      <c r="SL53" s="120">
        <v>2.1928387205634305E-2</v>
      </c>
      <c r="SM53" s="120">
        <v>2.1928387205634291E-2</v>
      </c>
      <c r="SN53" s="120">
        <v>2.1661295750654373E-2</v>
      </c>
      <c r="SO53" s="120">
        <v>2.16612957506544E-2</v>
      </c>
      <c r="SP53" s="120">
        <v>2.1395430401062232E-2</v>
      </c>
      <c r="SQ53" s="120">
        <v>2.1395430401062229E-2</v>
      </c>
      <c r="SR53" s="120">
        <v>2.113080208461833E-2</v>
      </c>
      <c r="SS53" s="120">
        <v>2.1130802084618348E-2</v>
      </c>
      <c r="ST53" s="120">
        <v>2.086742175416385E-2</v>
      </c>
      <c r="SU53" s="120">
        <v>2.086742175416385E-2</v>
      </c>
      <c r="SV53" s="120">
        <v>2.0605300386188033E-2</v>
      </c>
      <c r="SW53" s="120">
        <v>2.0605300386188047E-2</v>
      </c>
      <c r="SX53" s="120">
        <v>2.0344448979347923E-2</v>
      </c>
      <c r="SY53" s="120">
        <v>2.0344448979347916E-2</v>
      </c>
      <c r="SZ53" s="120">
        <v>2.0084878552938952E-2</v>
      </c>
      <c r="TA53" s="120">
        <v>2.0084878552938921E-2</v>
      </c>
      <c r="TB53" s="120">
        <v>1.9826600145315176E-2</v>
      </c>
      <c r="TC53" s="120">
        <v>1.9826600145315176E-2</v>
      </c>
      <c r="TD53" s="120">
        <v>1.9569624812258341E-2</v>
      </c>
      <c r="TE53" s="120">
        <v>1.9569624812258348E-2</v>
      </c>
      <c r="TF53" s="120">
        <v>1.9313963625294406E-2</v>
      </c>
      <c r="TG53" s="120">
        <v>1.9313963625294403E-2</v>
      </c>
      <c r="TH53" s="120">
        <v>1.9059627669956541E-2</v>
      </c>
      <c r="TI53" s="120">
        <v>1.905962766995653E-2</v>
      </c>
      <c r="TJ53" s="120">
        <v>1.8806628043993089E-2</v>
      </c>
      <c r="TK53" s="120">
        <v>1.8806628043993096E-2</v>
      </c>
      <c r="TL53" s="120">
        <v>1.8554975855520212E-2</v>
      </c>
      <c r="TM53" s="120">
        <v>1.8554975855520218E-2</v>
      </c>
      <c r="TN53" s="120">
        <v>1.8304682221116763E-2</v>
      </c>
      <c r="TO53" s="120">
        <v>1.8304682221116749E-2</v>
      </c>
      <c r="TP53" s="120">
        <v>1.8055758263861129E-2</v>
      </c>
      <c r="TQ53" s="120">
        <v>1.8055758263861132E-2</v>
      </c>
      <c r="TR53" s="120">
        <v>1.7808215111308583E-2</v>
      </c>
      <c r="TS53" s="120">
        <v>1.7808215111308579E-2</v>
      </c>
      <c r="TT53" s="120">
        <v>1.756206389340767E-2</v>
      </c>
      <c r="TU53" s="120">
        <v>1.7562063893407663E-2</v>
      </c>
      <c r="TV53" s="120">
        <v>1.7317315740354753E-2</v>
      </c>
      <c r="TW53" s="120">
        <v>1.7317315740354736E-2</v>
      </c>
      <c r="TX53" s="120">
        <v>1.7073981780385047E-2</v>
      </c>
      <c r="TY53" s="120">
        <v>1.7073981780385036E-2</v>
      </c>
      <c r="TZ53" s="120">
        <v>1.6832073137499258E-2</v>
      </c>
      <c r="UA53" s="120">
        <v>1.6832073137499234E-2</v>
      </c>
      <c r="UB53" s="120">
        <v>1.6591600929124276E-2</v>
      </c>
      <c r="UC53" s="120">
        <v>1.6591600929124276E-2</v>
      </c>
      <c r="UD53" s="120">
        <v>1.6352576263706863E-2</v>
      </c>
      <c r="UE53" s="120">
        <v>1.6352576263706863E-2</v>
      </c>
      <c r="UF53" s="120">
        <v>1.6115010238238546E-2</v>
      </c>
      <c r="UG53" s="120">
        <v>1.6115010238238532E-2</v>
      </c>
      <c r="UH53" s="120">
        <v>1.5878913935711062E-2</v>
      </c>
      <c r="UI53" s="120">
        <v>1.587891393571109E-2</v>
      </c>
      <c r="UJ53" s="120">
        <v>1.5644298422500695E-2</v>
      </c>
      <c r="UK53" s="120">
        <v>1.5644298422500674E-2</v>
      </c>
      <c r="UL53" s="120">
        <v>1.5411174745679664E-2</v>
      </c>
      <c r="UM53" s="120">
        <v>1.5411174745679653E-2</v>
      </c>
      <c r="UN53" s="120">
        <v>1.5179553930254521E-2</v>
      </c>
      <c r="UO53" s="120">
        <v>1.5179553930254512E-2</v>
      </c>
      <c r="UP53" s="120">
        <v>1.4949446976328728E-2</v>
      </c>
      <c r="UQ53" s="120">
        <v>1.4949446976328737E-2</v>
      </c>
      <c r="UR53" s="120">
        <v>1.4720864856189054E-2</v>
      </c>
      <c r="US53" s="120">
        <v>1.4720864856189043E-2</v>
      </c>
      <c r="UT53" s="120">
        <v>1.4493818511314044E-2</v>
      </c>
      <c r="UU53" s="120">
        <v>1.4493818511314024E-2</v>
      </c>
      <c r="UV53" s="120">
        <v>1.4268318849303172E-2</v>
      </c>
      <c r="UW53" s="120">
        <v>1.4268318849303172E-2</v>
      </c>
      <c r="UX53" s="120">
        <v>1.4044376740725721E-2</v>
      </c>
      <c r="UY53" s="120">
        <v>1.4044376740725725E-2</v>
      </c>
      <c r="UZ53" s="120">
        <v>1.3822003015887253E-2</v>
      </c>
      <c r="VA53" s="120">
        <v>1.3822003015887244E-2</v>
      </c>
      <c r="VB53" s="120">
        <v>1.3601208461513085E-2</v>
      </c>
      <c r="VC53" s="120">
        <v>1.3601208461513085E-2</v>
      </c>
      <c r="VD53" s="120">
        <v>1.3382003817347051E-2</v>
      </c>
      <c r="VE53" s="120">
        <v>1.3382003817347044E-2</v>
      </c>
      <c r="VF53" s="120">
        <v>1.3164399772664107E-2</v>
      </c>
      <c r="VG53" s="120">
        <v>1.3164399772664107E-2</v>
      </c>
      <c r="VH53" s="120">
        <v>1.2948406962695648E-2</v>
      </c>
      <c r="VI53" s="120">
        <v>1.2948406962695631E-2</v>
      </c>
      <c r="VJ53" s="120">
        <v>1.2734035964966035E-2</v>
      </c>
      <c r="VK53" s="120">
        <v>1.2734035964966035E-2</v>
      </c>
      <c r="VL53" s="120">
        <v>1.2521297295539201E-2</v>
      </c>
      <c r="VM53" s="120">
        <v>1.2521297295539194E-2</v>
      </c>
      <c r="VN53" s="120">
        <v>1.2310201405173709E-2</v>
      </c>
      <c r="VO53" s="120">
        <v>1.2310201405173693E-2</v>
      </c>
      <c r="VP53" s="120">
        <v>1.2100758675385192E-2</v>
      </c>
      <c r="VQ53" s="120">
        <v>1.2100758675385192E-2</v>
      </c>
      <c r="VR53" s="120">
        <v>1.1892979414414993E-2</v>
      </c>
      <c r="VS53" s="120">
        <v>1.1892979414414983E-2</v>
      </c>
      <c r="VT53" s="120">
        <v>1.1686873853103375E-2</v>
      </c>
      <c r="VU53" s="120">
        <v>1.1686873853103361E-2</v>
      </c>
      <c r="VV53" s="120">
        <v>1.1482452140666333E-2</v>
      </c>
      <c r="VW53" s="120">
        <v>1.1482452140666337E-2</v>
      </c>
      <c r="VX53" s="120">
        <v>1.127972434037483E-2</v>
      </c>
      <c r="VY53" s="120">
        <v>1.127972434037486E-2</v>
      </c>
      <c r="VZ53" s="120">
        <v>1.1078700425135096E-2</v>
      </c>
      <c r="WA53" s="120">
        <v>1.1078700425135094E-2</v>
      </c>
      <c r="WB53" s="120">
        <v>1.087939027296882E-2</v>
      </c>
      <c r="WC53" s="120">
        <v>1.0879390272968841E-2</v>
      </c>
      <c r="WD53" s="120">
        <v>1.0681803662392549E-2</v>
      </c>
      <c r="WE53" s="120">
        <v>1.0681803662392544E-2</v>
      </c>
      <c r="WF53" s="120">
        <v>1.048595026769451E-2</v>
      </c>
      <c r="WG53" s="120">
        <v>1.0485950267694505E-2</v>
      </c>
      <c r="WH53" s="120">
        <v>1.0291839654108475E-2</v>
      </c>
      <c r="WI53" s="120">
        <v>1.0291839654108464E-2</v>
      </c>
      <c r="WJ53" s="120">
        <v>1.0099481272883341E-2</v>
      </c>
      <c r="WK53" s="120">
        <v>1.0099481272883338E-2</v>
      </c>
      <c r="WL53" s="120">
        <v>9.9088844562475915E-3</v>
      </c>
      <c r="WM53" s="120">
        <v>9.9088844562475933E-3</v>
      </c>
      <c r="WN53" s="120">
        <v>9.7200584122677375E-3</v>
      </c>
      <c r="WO53" s="120">
        <v>9.7200584122677444E-3</v>
      </c>
      <c r="WP53" s="120">
        <v>9.5330122196000486E-3</v>
      </c>
      <c r="WQ53" s="120">
        <v>9.5330122196000608E-3</v>
      </c>
      <c r="WR53" s="120">
        <v>9.3477548221346154E-3</v>
      </c>
      <c r="WS53" s="120">
        <v>9.3477548221345946E-3</v>
      </c>
      <c r="WT53" s="120">
        <v>9.1642950235312666E-3</v>
      </c>
      <c r="WU53" s="120">
        <v>9.1642950235312753E-3</v>
      </c>
      <c r="WV53" s="120">
        <v>8.9826414816468522E-3</v>
      </c>
      <c r="WW53" s="120">
        <v>8.9826414816468591E-3</v>
      </c>
      <c r="WX53" s="120">
        <v>8.8028027028529427E-3</v>
      </c>
      <c r="WY53" s="120">
        <v>8.8028027028529444E-3</v>
      </c>
      <c r="WZ53" s="120">
        <v>8.6247870362439957E-3</v>
      </c>
      <c r="XA53" s="120">
        <v>8.6247870362440009E-3</v>
      </c>
      <c r="XB53" s="120">
        <v>8.4486026677355573E-3</v>
      </c>
      <c r="XC53" s="120">
        <v>8.4486026677355695E-3</v>
      </c>
      <c r="XD53" s="120">
        <v>8.27425761405216E-3</v>
      </c>
      <c r="XE53" s="120">
        <v>8.274257614052153E-3</v>
      </c>
      <c r="XF53" s="120">
        <v>8.1017597166047946E-3</v>
      </c>
      <c r="XG53" s="120">
        <v>8.1017597166047929E-3</v>
      </c>
      <c r="XH53" s="120">
        <v>7.9311166352584034E-3</v>
      </c>
      <c r="XI53" s="120">
        <v>7.9311166352584138E-3</v>
      </c>
      <c r="XJ53" s="120">
        <v>7.7623358419888645E-3</v>
      </c>
      <c r="XK53" s="120">
        <v>7.7623358419888549E-3</v>
      </c>
      <c r="XL53" s="120">
        <v>7.5954246144303295E-3</v>
      </c>
      <c r="XM53" s="120">
        <v>7.5954246144303277E-3</v>
      </c>
      <c r="XN53" s="120">
        <v>7.4303900293131442E-3</v>
      </c>
      <c r="XO53" s="120">
        <v>7.4303900293131451E-3</v>
      </c>
      <c r="XP53" s="120">
        <v>7.267238955792777E-3</v>
      </c>
      <c r="XQ53" s="120">
        <v>7.2672389557927788E-3</v>
      </c>
      <c r="XR53" s="120">
        <v>7.1059780486707764E-3</v>
      </c>
      <c r="XS53" s="120">
        <v>7.1059780486707755E-3</v>
      </c>
      <c r="XT53" s="120">
        <v>6.9466137415084769E-3</v>
      </c>
      <c r="XU53" s="120">
        <v>6.9466137415084865E-3</v>
      </c>
      <c r="XV53" s="120">
        <v>6.7891522396346781E-3</v>
      </c>
      <c r="XW53" s="120">
        <v>6.7891522396346816E-3</v>
      </c>
      <c r="XX53" s="120">
        <v>6.6335995130484835E-3</v>
      </c>
      <c r="XY53" s="120">
        <v>6.6335995130484791E-3</v>
      </c>
      <c r="XZ53" s="120">
        <v>6.4799612892188808E-3</v>
      </c>
      <c r="YA53" s="120">
        <v>6.4799612892188895E-3</v>
      </c>
      <c r="YB53" s="120">
        <v>6.328243045782775E-3</v>
      </c>
      <c r="YC53" s="120">
        <v>6.3282430457827612E-3</v>
      </c>
      <c r="YD53" s="120">
        <v>6.1784500031433114E-3</v>
      </c>
      <c r="YE53" s="120">
        <v>6.1784500031433114E-3</v>
      </c>
      <c r="YF53" s="120">
        <v>6.0305871169709004E-3</v>
      </c>
      <c r="YG53" s="120">
        <v>6.0305871169709048E-3</v>
      </c>
      <c r="YH53" s="120">
        <v>5.8846590706091023E-3</v>
      </c>
      <c r="YI53" s="120">
        <v>5.8846590706091023E-3</v>
      </c>
      <c r="YJ53" s="120">
        <v>5.7406702673882433E-3</v>
      </c>
      <c r="YK53" s="120">
        <v>5.7406702673882476E-3</v>
      </c>
      <c r="YL53" s="120">
        <v>5.5986248228498351E-3</v>
      </c>
      <c r="YM53" s="120">
        <v>5.5986248228498256E-3</v>
      </c>
      <c r="YN53" s="120">
        <v>5.4585265568847718E-3</v>
      </c>
      <c r="YO53" s="120">
        <v>5.4585265568847787E-3</v>
      </c>
      <c r="YP53" s="120">
        <v>5.3203789857893119E-3</v>
      </c>
      <c r="YQ53" s="120">
        <v>5.3203789857893067E-3</v>
      </c>
      <c r="YR53" s="120">
        <v>5.1841853142423518E-3</v>
      </c>
      <c r="YS53" s="120">
        <v>5.1841853142423483E-3</v>
      </c>
      <c r="YT53" s="120">
        <v>5.0499484272086108E-3</v>
      </c>
      <c r="YU53" s="120">
        <v>5.0499484272086143E-3</v>
      </c>
      <c r="YV53" s="120">
        <v>4.917670881772078E-3</v>
      </c>
      <c r="YW53" s="120">
        <v>4.9176708817720693E-3</v>
      </c>
      <c r="YX53" s="120">
        <v>4.7873548989048539E-3</v>
      </c>
      <c r="YY53" s="120">
        <v>4.7873548989048505E-3</v>
      </c>
      <c r="YZ53" s="120">
        <v>4.6590023551768087E-3</v>
      </c>
      <c r="ZA53" s="120">
        <v>4.6590023551768087E-3</v>
      </c>
      <c r="ZB53" s="120">
        <v>4.5326147744117256E-3</v>
      </c>
      <c r="ZC53" s="120">
        <v>4.5326147744117187E-3</v>
      </c>
      <c r="ZD53" s="120">
        <v>4.408193319296266E-3</v>
      </c>
      <c r="ZE53" s="120">
        <v>4.4081933192962591E-3</v>
      </c>
      <c r="ZF53" s="120">
        <v>4.285738782948403E-3</v>
      </c>
      <c r="ZG53" s="120">
        <v>4.285738782948403E-3</v>
      </c>
      <c r="ZH53" s="120">
        <v>4.1652515804525342E-3</v>
      </c>
      <c r="ZI53" s="120">
        <v>4.1652515804525298E-3</v>
      </c>
      <c r="ZJ53" s="120">
        <v>4.0467317403686887E-3</v>
      </c>
      <c r="ZK53" s="120">
        <v>4.0467317403686878E-3</v>
      </c>
      <c r="ZL53" s="120">
        <v>3.9301788962243503E-3</v>
      </c>
      <c r="ZM53" s="120">
        <v>3.9301788962243563E-3</v>
      </c>
      <c r="ZN53" s="120">
        <v>3.8155922779971826E-3</v>
      </c>
      <c r="ZO53" s="120">
        <v>3.8155922779971791E-3</v>
      </c>
      <c r="ZP53" s="120">
        <v>3.7029707035981267E-3</v>
      </c>
      <c r="ZQ53" s="120">
        <v>3.7029707035981249E-3</v>
      </c>
      <c r="ZR53" s="120">
        <v>3.5923125703645991E-3</v>
      </c>
      <c r="ZS53" s="120">
        <v>3.5923125703645974E-3</v>
      </c>
      <c r="ZT53" s="120">
        <v>3.4836158465741474E-3</v>
      </c>
      <c r="ZU53" s="120">
        <v>3.4836158465741452E-3</v>
      </c>
      <c r="ZV53" s="120">
        <v>3.3768780629895774E-3</v>
      </c>
      <c r="ZW53" s="120">
        <v>3.3768780629895852E-3</v>
      </c>
      <c r="ZX53" s="120">
        <v>3.2720963044472542E-3</v>
      </c>
      <c r="ZY53" s="120">
        <v>3.2720963044472564E-3</v>
      </c>
      <c r="ZZ53" s="120">
        <v>3.169267201500737E-3</v>
      </c>
      <c r="AAA53" s="120">
        <v>3.1692672015007401E-3</v>
      </c>
      <c r="AAB53" s="120">
        <v>3.0683869221329162E-3</v>
      </c>
      <c r="AAC53" s="120">
        <v>3.068386922132918E-3</v>
      </c>
      <c r="AAD53" s="120">
        <v>2.9694511635501479E-3</v>
      </c>
      <c r="AAE53" s="120">
        <v>2.9694511635501479E-3</v>
      </c>
      <c r="AAF53" s="120">
        <v>2.8724551440728894E-3</v>
      </c>
      <c r="AAG53" s="120">
        <v>2.8724551440728907E-3</v>
      </c>
      <c r="AAH53" s="120">
        <v>2.7773935951380204E-3</v>
      </c>
      <c r="AAI53" s="120">
        <v>2.7773935951380187E-3</v>
      </c>
      <c r="AAJ53" s="120">
        <v>2.6842607534286276E-3</v>
      </c>
      <c r="AAK53" s="120">
        <v>2.6842607534286254E-3</v>
      </c>
      <c r="AAL53" s="120">
        <v>2.5930503531481491E-3</v>
      </c>
      <c r="AAM53" s="120">
        <v>2.5930503531481522E-3</v>
      </c>
      <c r="AAN53" s="120">
        <v>2.5037556184562162E-3</v>
      </c>
      <c r="AAO53" s="120">
        <v>2.5037556184562201E-3</v>
      </c>
      <c r="AAP53" s="120">
        <v>2.4163692560846594E-3</v>
      </c>
      <c r="AAQ53" s="120">
        <v>2.4163692560846607E-3</v>
      </c>
      <c r="AAR53" s="120">
        <v>2.3308834481527742E-3</v>
      </c>
      <c r="AAS53" s="120">
        <v>2.3308834481527755E-3</v>
      </c>
      <c r="AAT53" s="120">
        <v>2.2472898452019891E-3</v>
      </c>
      <c r="AAU53" s="120">
        <v>2.2472898452019904E-3</v>
      </c>
      <c r="AAV53" s="120">
        <v>2.1655795594707808E-3</v>
      </c>
      <c r="AAW53" s="120">
        <v>2.1655795594707821E-3</v>
      </c>
      <c r="AAX53" s="120">
        <v>2.0857431584316937E-3</v>
      </c>
      <c r="AAY53" s="120">
        <v>2.0857431584316928E-3</v>
      </c>
      <c r="AAZ53" s="120">
        <v>2.007770658613173E-3</v>
      </c>
      <c r="ABA53" s="120">
        <v>2.0077706586131712E-3</v>
      </c>
      <c r="ABB53" s="120">
        <v>1.9316515197298871E-3</v>
      </c>
      <c r="ABC53" s="120">
        <v>1.9316515197298858E-3</v>
      </c>
      <c r="ABD53" s="120">
        <v>1.8573746391460342E-3</v>
      </c>
      <c r="ABE53" s="120">
        <v>1.8573746391460338E-3</v>
      </c>
      <c r="ABF53" s="120">
        <v>1.7849283466971834E-3</v>
      </c>
      <c r="ABG53" s="120">
        <v>1.7849283466971832E-3</v>
      </c>
      <c r="ABH53" s="120">
        <v>1.7143003998970276E-3</v>
      </c>
      <c r="ABI53" s="120">
        <v>1.7143003998970282E-3</v>
      </c>
      <c r="ABJ53" s="120">
        <v>1.6454779795564251E-3</v>
      </c>
      <c r="ABK53" s="120">
        <v>1.6454779795564249E-3</v>
      </c>
      <c r="ABL53" s="120">
        <v>1.5784476858429659E-3</v>
      </c>
      <c r="ABM53" s="120">
        <v>1.5784476858429668E-3</v>
      </c>
      <c r="ABN53" s="120">
        <v>1.5131955348102737E-3</v>
      </c>
      <c r="ABO53" s="120">
        <v>1.5131955348102724E-3</v>
      </c>
      <c r="ABP53" s="120">
        <v>1.4497069554271131E-3</v>
      </c>
      <c r="ABQ53" s="120">
        <v>1.4497069554271142E-3</v>
      </c>
      <c r="ABR53" s="120">
        <v>1.387966787137276E-3</v>
      </c>
      <c r="ABS53" s="120">
        <v>1.3879667871372736E-3</v>
      </c>
      <c r="ABT53" s="120">
        <v>1.3279592779820379E-3</v>
      </c>
      <c r="ABU53" s="120">
        <v>1.3279592779820381E-3</v>
      </c>
      <c r="ABV53" s="120">
        <v>1.2696680833179049E-3</v>
      </c>
      <c r="ABW53" s="120">
        <v>1.2696680833179058E-3</v>
      </c>
      <c r="ABX53" s="120">
        <v>1.2130762651629868E-3</v>
      </c>
      <c r="ABY53" s="120">
        <v>1.2130762651629858E-3</v>
      </c>
      <c r="ABZ53" s="120">
        <v>1.1581662922062448E-3</v>
      </c>
      <c r="ACA53" s="120">
        <v>1.1581662922062459E-3</v>
      </c>
      <c r="ACB53" s="120">
        <v>1.1049200405144845E-3</v>
      </c>
      <c r="ACC53" s="120">
        <v>1.1049200405144842E-3</v>
      </c>
      <c r="ACD53" s="120">
        <v>1.0533187949725519E-3</v>
      </c>
      <c r="ACE53" s="120">
        <v>1.0533187949725523E-3</v>
      </c>
      <c r="ACF53" s="120">
        <v>1.0033432514928247E-3</v>
      </c>
      <c r="ACG53" s="120">
        <v>1.0033432514928236E-3</v>
      </c>
      <c r="ACH53" s="120">
        <v>9.5497352003053515E-4</v>
      </c>
      <c r="ACI53" s="120">
        <v>9.5497352003053536E-4</v>
      </c>
      <c r="ACJ53" s="120">
        <v>9.0818912844183464E-4</v>
      </c>
      <c r="ACK53" s="120">
        <v>9.0818912844183508E-4</v>
      </c>
      <c r="ACL53" s="120">
        <v>8.6296902722182581E-4</v>
      </c>
      <c r="ACM53" s="120">
        <v>8.6296902722182581E-4</v>
      </c>
      <c r="ACN53" s="120">
        <v>8.1929159515991407E-4</v>
      </c>
      <c r="ACO53" s="120">
        <v>8.1929159515991559E-4</v>
      </c>
      <c r="ACP53" s="120">
        <v>7.771346459499466E-4</v>
      </c>
      <c r="ACQ53" s="120">
        <v>7.7713464594994616E-4</v>
      </c>
      <c r="ACR53" s="120">
        <v>7.3647543579236975E-4</v>
      </c>
      <c r="ACS53" s="120">
        <v>7.3647543579236953E-4</v>
      </c>
      <c r="ACT53" s="120">
        <v>6.9729067202554539E-4</v>
      </c>
      <c r="ACU53" s="120">
        <v>6.9729067202554604E-4</v>
      </c>
      <c r="ACV53" s="120">
        <v>6.5955652282277634E-4</v>
      </c>
      <c r="ACW53" s="120">
        <v>6.5955652282277644E-4</v>
      </c>
      <c r="ACX53" s="120">
        <v>6.2324862799105387E-4</v>
      </c>
      <c r="ACY53" s="120">
        <v>6.2324862799105355E-4</v>
      </c>
      <c r="ACZ53" s="120">
        <v>5.8834211090668027E-4</v>
      </c>
      <c r="ADA53" s="120">
        <v>5.8834211090667962E-4</v>
      </c>
      <c r="ADB53" s="120">
        <v>5.5481159162184992E-4</v>
      </c>
      <c r="ADC53" s="120">
        <v>5.5481159162185003E-4</v>
      </c>
      <c r="ADD53" s="120">
        <v>5.2263120117497194E-4</v>
      </c>
      <c r="ADE53" s="120">
        <v>5.2263120117497269E-4</v>
      </c>
      <c r="ADF53" s="120">
        <v>4.9177459713594177E-4</v>
      </c>
      <c r="ADG53" s="120">
        <v>4.9177459713594144E-4</v>
      </c>
      <c r="ADH53" s="120">
        <v>4.6221498041569282E-4</v>
      </c>
      <c r="ADI53" s="120">
        <v>4.6221498041569239E-4</v>
      </c>
      <c r="ADJ53" s="120">
        <v>4.3392511336720434E-4</v>
      </c>
      <c r="ADK53" s="120">
        <v>4.3392511336720445E-4</v>
      </c>
      <c r="ADL53" s="120">
        <v>4.0687733920263033E-4</v>
      </c>
      <c r="ADM53" s="120">
        <v>4.0687733920262989E-4</v>
      </c>
      <c r="ADN53" s="120">
        <v>3.8104360274833661E-4</v>
      </c>
      <c r="ADO53" s="120">
        <v>3.8104360274833694E-4</v>
      </c>
      <c r="ADP53" s="120">
        <v>3.5639547255643801E-4</v>
      </c>
      <c r="ADQ53" s="120">
        <v>3.5639547255643823E-4</v>
      </c>
      <c r="ADR53" s="120">
        <v>3.3290416438775441E-4</v>
      </c>
      <c r="ADS53" s="120">
        <v>3.3290416438775479E-4</v>
      </c>
      <c r="ADT53" s="120">
        <v>3.1054056607706678E-4</v>
      </c>
      <c r="ADU53" s="120">
        <v>3.1054056607706732E-4</v>
      </c>
      <c r="ADV53" s="120">
        <v>2.8927526378705597E-4</v>
      </c>
      <c r="ADW53" s="120">
        <v>2.8927526378705613E-4</v>
      </c>
      <c r="ADX53" s="120">
        <v>2.6907856965232186E-4</v>
      </c>
      <c r="ADY53" s="120">
        <v>2.6907856965232153E-4</v>
      </c>
      <c r="ADZ53" s="120">
        <v>2.4992055080944709E-4</v>
      </c>
      <c r="AEA53" s="120">
        <v>2.4992055080944731E-4</v>
      </c>
      <c r="AEB53" s="120">
        <v>2.3177105980309455E-4</v>
      </c>
      <c r="AEC53" s="120">
        <v>2.3177105980309452E-4</v>
      </c>
      <c r="AED53" s="120">
        <v>2.1459976635164883E-4</v>
      </c>
      <c r="AEE53" s="120">
        <v>2.1459976635164875E-4</v>
      </c>
      <c r="AEF53" s="120">
        <v>1.9837619044889729E-4</v>
      </c>
      <c r="AEG53" s="120">
        <v>1.9837619044889748E-4</v>
      </c>
      <c r="AEH53" s="120">
        <v>1.83069736770668E-4</v>
      </c>
      <c r="AEI53" s="120">
        <v>1.8306973677066805E-4</v>
      </c>
      <c r="AEJ53" s="120">
        <v>1.6864973034721377E-4</v>
      </c>
      <c r="AEK53" s="120">
        <v>1.6864973034721382E-4</v>
      </c>
      <c r="AEL53" s="120">
        <v>1.5508545345345134E-4</v>
      </c>
      <c r="AEM53" s="120">
        <v>1.5508545345345137E-4</v>
      </c>
      <c r="AEN53" s="120">
        <v>1.4234618365990354E-4</v>
      </c>
      <c r="AEO53" s="120">
        <v>1.4234618365990356E-4</v>
      </c>
      <c r="AEP53" s="120">
        <v>1.3040123297739772E-4</v>
      </c>
      <c r="AEQ53" s="120">
        <v>1.3040123297739778E-4</v>
      </c>
      <c r="AER53" s="120">
        <v>1.1921998801823034E-4</v>
      </c>
      <c r="AES53" s="120">
        <v>1.1921998801823028E-4</v>
      </c>
      <c r="AET53" s="120">
        <v>1.0877195108564949E-4</v>
      </c>
      <c r="AEU53" s="120">
        <v>1.0877195108564961E-4</v>
      </c>
      <c r="AEV53" s="120">
        <v>9.9026782092169656E-5</v>
      </c>
      <c r="AEW53" s="120">
        <v>9.9026782092169791E-5</v>
      </c>
      <c r="AEX53" s="120">
        <v>8.9954341195442559E-5</v>
      </c>
      <c r="AEY53" s="120">
        <v>8.995434119544264E-5</v>
      </c>
      <c r="AEZ53" s="120">
        <v>8.1524732028240095E-5</v>
      </c>
      <c r="AFA53" s="120">
        <v>8.1524732028240068E-5</v>
      </c>
      <c r="AFB53" s="120">
        <v>7.370834538660165E-5</v>
      </c>
      <c r="AFC53" s="120">
        <v>7.3708345386601623E-5</v>
      </c>
      <c r="AFD53" s="120">
        <v>6.6475903227457891E-5</v>
      </c>
      <c r="AFE53" s="120">
        <v>6.6475903227457945E-5</v>
      </c>
      <c r="AFF53" s="120">
        <v>5.9798502814152821E-5</v>
      </c>
      <c r="AFG53" s="120">
        <v>5.9798502814152862E-5</v>
      </c>
      <c r="AFH53" s="120">
        <v>5.3647660835355041E-5</v>
      </c>
      <c r="AFI53" s="120">
        <v>5.3647660835355008E-5</v>
      </c>
      <c r="AFJ53" s="120">
        <v>4.7995357310018491E-5</v>
      </c>
      <c r="AFK53" s="120">
        <v>4.7995357310018531E-5</v>
      </c>
      <c r="AFL53" s="120">
        <v>4.2814079078460015E-5</v>
      </c>
      <c r="AFM53" s="120">
        <v>4.2814079078460109E-5</v>
      </c>
      <c r="AFN53" s="120">
        <v>3.8076862667440777E-5</v>
      </c>
      <c r="AFO53" s="120">
        <v>3.8076862667440723E-5</v>
      </c>
      <c r="AFP53" s="120">
        <v>3.3757336305565077E-5</v>
      </c>
      <c r="AFQ53" s="120">
        <v>3.375733630556505E-5</v>
      </c>
      <c r="AFR53" s="120">
        <v>2.9829760854549651E-5</v>
      </c>
      <c r="AFS53" s="120">
        <v>2.9829760854549671E-5</v>
      </c>
      <c r="AFT53" s="120">
        <v>2.626906941220353E-5</v>
      </c>
      <c r="AFU53" s="120">
        <v>2.6269069412203513E-5</v>
      </c>
      <c r="AFV53" s="120">
        <v>2.3050905334557343E-5</v>
      </c>
      <c r="AFW53" s="120">
        <v>2.3050905334557374E-5</v>
      </c>
      <c r="AFX53" s="120">
        <v>2.0151658417759008E-5</v>
      </c>
      <c r="AFY53" s="120">
        <v>2.0151658417759002E-5</v>
      </c>
      <c r="AFZ53" s="120">
        <v>1.75484989754112E-5</v>
      </c>
      <c r="AGA53" s="120">
        <v>1.7548498975411193E-5</v>
      </c>
      <c r="AGB53" s="120">
        <v>1.521940954428182E-5</v>
      </c>
      <c r="AGC53" s="120">
        <v>1.5219409544281823E-5</v>
      </c>
      <c r="AGD53" s="120">
        <v>1.3143213951094472E-5</v>
      </c>
      <c r="AGE53" s="120">
        <v>1.3143213951094474E-5</v>
      </c>
      <c r="AGF53" s="120">
        <v>1.1299603475746213E-5</v>
      </c>
      <c r="AGG53" s="120">
        <v>1.1299603475746213E-5</v>
      </c>
      <c r="AGH53" s="120">
        <v>9.6691598521440237E-6</v>
      </c>
      <c r="AGI53" s="120">
        <v>9.6691598521440102E-6</v>
      </c>
      <c r="AGJ53" s="120">
        <v>8.2333748572420358E-6</v>
      </c>
      <c r="AGK53" s="120">
        <v>8.2333748572420443E-6</v>
      </c>
      <c r="AGL53" s="120">
        <v>6.9746662521276609E-6</v>
      </c>
      <c r="AGM53" s="120">
        <v>6.9746662521276592E-6</v>
      </c>
      <c r="AGN53" s="120">
        <v>5.8763898564553393E-6</v>
      </c>
      <c r="AGO53" s="120">
        <v>5.8763898564553393E-6</v>
      </c>
      <c r="AGP53" s="120">
        <v>4.9228475594375187E-6</v>
      </c>
      <c r="AGQ53" s="120">
        <v>4.922847559437517E-6</v>
      </c>
      <c r="AGR53" s="120">
        <v>4.0992910972001709E-6</v>
      </c>
      <c r="AGS53" s="120">
        <v>4.099291097200165E-6</v>
      </c>
      <c r="AGT53" s="120">
        <v>3.3919214577622745E-6</v>
      </c>
      <c r="AGU53" s="120">
        <v>3.3919214577622728E-6</v>
      </c>
      <c r="AGV53" s="120">
        <v>2.7878838112871139E-6</v>
      </c>
      <c r="AGW53" s="120">
        <v>2.7878838112871131E-6</v>
      </c>
      <c r="AGX53" s="120">
        <v>2.2752579045643948E-6</v>
      </c>
      <c r="AGY53" s="120">
        <v>2.2752579045643952E-6</v>
      </c>
      <c r="AGZ53" s="120">
        <v>1.8430439047785738E-6</v>
      </c>
      <c r="AHA53" s="120">
        <v>1.8430439047785757E-6</v>
      </c>
      <c r="AHB53" s="120">
        <v>1.481143728223155E-6</v>
      </c>
      <c r="AHC53" s="120">
        <v>1.4811437282231539E-6</v>
      </c>
      <c r="AHD53" s="120">
        <v>1.180337944291633E-6</v>
      </c>
      <c r="AHE53" s="120">
        <v>1.1803379442916334E-6</v>
      </c>
      <c r="AHF53" s="120">
        <v>9.3225840318866371E-7</v>
      </c>
      <c r="AHG53" s="120">
        <v>9.3225840318866382E-7</v>
      </c>
      <c r="AHH53" s="120">
        <v>7.2935679653365981E-7</v>
      </c>
      <c r="AHI53" s="120">
        <v>7.2935679653365959E-7</v>
      </c>
      <c r="AHJ53" s="120">
        <v>5.6486942233127164E-7</v>
      </c>
      <c r="AHK53" s="120">
        <v>5.6486942233127175E-7</v>
      </c>
      <c r="AHL53" s="120">
        <v>4.3277848839235081E-7</v>
      </c>
      <c r="AHM53" s="120">
        <v>4.3277848839235102E-7</v>
      </c>
      <c r="AHN53" s="120">
        <v>3.2777034971386288E-7</v>
      </c>
      <c r="AHO53" s="120">
        <v>3.2777034971386298E-7</v>
      </c>
      <c r="AHP53" s="120">
        <v>2.4519113385990633E-7</v>
      </c>
      <c r="AHQ53" s="120">
        <v>2.451911338599066E-7</v>
      </c>
      <c r="AHR53" s="120">
        <v>1.8100026213029256E-7</v>
      </c>
      <c r="AHS53" s="120">
        <v>1.8100026213029248E-7</v>
      </c>
      <c r="AHT53" s="120">
        <v>1.3172242120654839E-7</v>
      </c>
      <c r="AHU53" s="120">
        <v>1.3172242120654855E-7</v>
      </c>
      <c r="AHV53" s="120">
        <v>9.4398577881179596E-8</v>
      </c>
      <c r="AHW53" s="120">
        <v>9.4398577881179609E-8</v>
      </c>
      <c r="AHX53" s="120">
        <v>6.6536656240926139E-8</v>
      </c>
      <c r="AHY53" s="120">
        <v>6.6536656240926139E-8</v>
      </c>
      <c r="AHZ53" s="120">
        <v>4.6062510208326228E-8</v>
      </c>
      <c r="AIA53" s="120">
        <v>4.6062510208326221E-8</v>
      </c>
      <c r="AIB53" s="120">
        <v>3.1271822773404588E-8</v>
      </c>
      <c r="AIC53" s="120">
        <v>3.1271822773404582E-8</v>
      </c>
      <c r="AID53" s="120">
        <v>2.0783545041774732E-8</v>
      </c>
      <c r="AIE53" s="120">
        <v>2.0783545041774722E-8</v>
      </c>
      <c r="AIF53" s="120">
        <v>1.3495452365145838E-8</v>
      </c>
      <c r="AIG53" s="120">
        <v>1.3495452365145835E-8</v>
      </c>
      <c r="AIH53" s="120">
        <v>8.5423409537241888E-9</v>
      </c>
      <c r="AII53" s="120">
        <v>8.5423409537241855E-9</v>
      </c>
      <c r="AIJ53" s="120">
        <v>5.2573169769006427E-9</v>
      </c>
      <c r="AIK53" s="120">
        <v>5.2573169769006427E-9</v>
      </c>
      <c r="AIL53" s="120">
        <v>3.1365426901467507E-9</v>
      </c>
      <c r="AIM53" s="120">
        <v>3.1365426901467503E-9</v>
      </c>
      <c r="AIN53" s="120">
        <v>1.8077031054085521E-9</v>
      </c>
      <c r="AIO53" s="120">
        <v>1.8077031054085519E-9</v>
      </c>
      <c r="AIP53" s="120">
        <v>1.0023457813247953E-9</v>
      </c>
      <c r="AIQ53" s="120">
        <v>1.0023457813247955E-9</v>
      </c>
      <c r="AIR53" s="120">
        <v>5.3213013666677047E-10</v>
      </c>
      <c r="AIS53" s="120">
        <v>5.3213013666677036E-10</v>
      </c>
      <c r="AIT53" s="120">
        <v>2.6890686575861271E-10</v>
      </c>
      <c r="AIU53" s="120">
        <v>2.6890686575861277E-10</v>
      </c>
      <c r="AIV53" s="120">
        <v>1.284387352739778E-10</v>
      </c>
      <c r="AIW53" s="120">
        <v>1.284387352739778E-10</v>
      </c>
      <c r="AIX53" s="120">
        <v>5.7477609314866152E-11</v>
      </c>
      <c r="AIY53" s="120">
        <v>5.7477609314866152E-11</v>
      </c>
      <c r="AIZ53" s="120">
        <v>2.3834933267526118E-11</v>
      </c>
      <c r="AJA53" s="120">
        <v>2.3834933267526115E-11</v>
      </c>
      <c r="AJB53" s="120">
        <v>9.0290189604450011E-12</v>
      </c>
      <c r="AJC53" s="120">
        <v>9.0290189604450027E-12</v>
      </c>
      <c r="AJD53" s="120">
        <v>3.0655256978706635E-12</v>
      </c>
      <c r="AJE53" s="120">
        <v>3.0655256978706635E-12</v>
      </c>
      <c r="AJF53" s="120">
        <v>9.084503982403902E-13</v>
      </c>
      <c r="AJG53" s="120">
        <v>9.084503982403902E-13</v>
      </c>
      <c r="AJH53" s="120">
        <v>2.2598589666245061E-13</v>
      </c>
      <c r="AJI53" s="120">
        <v>2.2598589666245064E-13</v>
      </c>
      <c r="AJJ53" s="120">
        <v>4.4325654258159375E-14</v>
      </c>
      <c r="AJK53" s="120">
        <v>4.4325654258159375E-14</v>
      </c>
      <c r="AJL53" s="120">
        <v>6.106226635438361E-15</v>
      </c>
      <c r="AJM53" s="120">
        <v>6.106226635438361E-15</v>
      </c>
      <c r="AJN53" s="120">
        <v>4.4408920985006262E-16</v>
      </c>
      <c r="AJO53" s="120" t="s">
        <v>105</v>
      </c>
      <c r="AJP53" s="120" t="s">
        <v>105</v>
      </c>
      <c r="AJQ53" s="120" t="s">
        <v>105</v>
      </c>
      <c r="AJR53" s="120" t="s">
        <v>105</v>
      </c>
      <c r="AJS53" s="120" t="s">
        <v>105</v>
      </c>
      <c r="AJT53" s="120" t="s">
        <v>105</v>
      </c>
      <c r="AJU53" s="120" t="s">
        <v>105</v>
      </c>
      <c r="AJV53" s="120" t="s">
        <v>105</v>
      </c>
      <c r="AJW53" s="120" t="s">
        <v>105</v>
      </c>
      <c r="AJX53" s="120" t="s">
        <v>105</v>
      </c>
      <c r="AJY53" s="120" t="s">
        <v>105</v>
      </c>
      <c r="AJZ53" s="120" t="s">
        <v>105</v>
      </c>
      <c r="AKA53" s="120" t="s">
        <v>105</v>
      </c>
      <c r="AKB53" s="120" t="s">
        <v>105</v>
      </c>
      <c r="AKC53" s="120" t="s">
        <v>105</v>
      </c>
      <c r="AKD53" s="120" t="s">
        <v>105</v>
      </c>
      <c r="AKE53" s="120" t="s">
        <v>105</v>
      </c>
      <c r="AKF53" s="120" t="s">
        <v>105</v>
      </c>
      <c r="AKG53" s="120" t="s">
        <v>105</v>
      </c>
      <c r="AKH53" s="120" t="s">
        <v>105</v>
      </c>
      <c r="AKI53" s="120" t="s">
        <v>105</v>
      </c>
      <c r="AKJ53" s="120" t="s">
        <v>105</v>
      </c>
      <c r="AKK53" s="120" t="s">
        <v>105</v>
      </c>
      <c r="AKL53" s="120" t="s">
        <v>105</v>
      </c>
      <c r="AKM53" s="120" t="s">
        <v>105</v>
      </c>
      <c r="AKN53" s="120" t="s">
        <v>105</v>
      </c>
      <c r="AKO53" s="120" t="s">
        <v>105</v>
      </c>
      <c r="AKP53" s="120" t="s">
        <v>105</v>
      </c>
      <c r="AKQ53" s="120" t="s">
        <v>105</v>
      </c>
      <c r="AKR53" s="120" t="s">
        <v>105</v>
      </c>
      <c r="AKS53" s="120" t="s">
        <v>105</v>
      </c>
      <c r="AKT53" s="120" t="s">
        <v>105</v>
      </c>
      <c r="AKU53" s="120" t="s">
        <v>105</v>
      </c>
      <c r="AKV53" s="120" t="s">
        <v>105</v>
      </c>
      <c r="AKW53" s="120" t="s">
        <v>105</v>
      </c>
      <c r="AKX53" s="120" t="s">
        <v>105</v>
      </c>
      <c r="AKY53" s="120" t="s">
        <v>105</v>
      </c>
      <c r="AKZ53" s="120" t="s">
        <v>105</v>
      </c>
      <c r="ALA53" s="120" t="s">
        <v>105</v>
      </c>
      <c r="ALB53" s="120" t="s">
        <v>105</v>
      </c>
      <c r="ALC53" s="120" t="s">
        <v>105</v>
      </c>
      <c r="ALD53" s="120" t="s">
        <v>105</v>
      </c>
      <c r="ALE53" s="120" t="s">
        <v>105</v>
      </c>
      <c r="ALF53" s="120" t="s">
        <v>105</v>
      </c>
      <c r="ALG53" s="120" t="s">
        <v>105</v>
      </c>
      <c r="ALH53" s="120" t="s">
        <v>105</v>
      </c>
      <c r="ALI53" s="120" t="s">
        <v>105</v>
      </c>
      <c r="ALJ53" s="120" t="s">
        <v>105</v>
      </c>
      <c r="ALK53" s="120" t="s">
        <v>105</v>
      </c>
      <c r="ALL53" s="120" t="s">
        <v>105</v>
      </c>
      <c r="ALM53" s="120" t="s">
        <v>105</v>
      </c>
      <c r="ALN53" s="120"/>
    </row>
    <row r="54" spans="1:1002" hidden="1">
      <c r="A54" s="119">
        <v>53</v>
      </c>
      <c r="B54" s="120">
        <v>0.10021404783803431</v>
      </c>
      <c r="C54" s="120">
        <v>9.987442932350496E-2</v>
      </c>
      <c r="D54" s="120">
        <v>9.9874525307215578E-2</v>
      </c>
      <c r="E54" s="120">
        <v>9.9534806644598961E-2</v>
      </c>
      <c r="F54" s="120">
        <v>9.9534900889037298E-2</v>
      </c>
      <c r="G54" s="120">
        <v>9.9195083698935912E-2</v>
      </c>
      <c r="H54" s="120">
        <v>9.9195176228179138E-2</v>
      </c>
      <c r="I54" s="120">
        <v>9.885526214673189E-2</v>
      </c>
      <c r="J54" s="120">
        <v>9.8855352984646372E-2</v>
      </c>
      <c r="K54" s="120">
        <v>9.8515343663652874E-2</v>
      </c>
      <c r="L54" s="120">
        <v>9.8515432833894231E-2</v>
      </c>
      <c r="M54" s="120">
        <v>9.8175329940938305E-2</v>
      </c>
      <c r="N54" s="120">
        <v>9.8175417466952214E-2</v>
      </c>
      <c r="O54" s="120">
        <v>9.7835222685526968E-2</v>
      </c>
      <c r="P54" s="120">
        <v>9.7835308590549161E-2</v>
      </c>
      <c r="Q54" s="120">
        <v>9.7495023620183391E-2</v>
      </c>
      <c r="R54" s="120">
        <v>9.7495107927239977E-2</v>
      </c>
      <c r="S54" s="120">
        <v>9.7154734483624453E-2</v>
      </c>
      <c r="T54" s="120">
        <v>9.7154817215532624E-2</v>
      </c>
      <c r="U54" s="120">
        <v>9.6814357030648251E-2</v>
      </c>
      <c r="V54" s="120">
        <v>9.6814438210015924E-2</v>
      </c>
      <c r="W54" s="120">
        <v>9.6473893032262684E-2</v>
      </c>
      <c r="X54" s="120">
        <v>9.6473972681489523E-2</v>
      </c>
      <c r="Y54" s="120">
        <v>9.6133344275815463E-2</v>
      </c>
      <c r="Z54" s="120">
        <v>9.6133422417093078E-2</v>
      </c>
      <c r="AA54" s="120">
        <v>9.5792712565124921E-2</v>
      </c>
      <c r="AB54" s="120">
        <v>9.5792789220437283E-2</v>
      </c>
      <c r="AC54" s="120">
        <v>9.545199972061244E-2</v>
      </c>
      <c r="AD54" s="120">
        <v>9.5452074911736184E-2</v>
      </c>
      <c r="AE54" s="120">
        <v>9.5111207579434601E-2</v>
      </c>
      <c r="AF54" s="120">
        <v>9.5111281327939612E-2</v>
      </c>
      <c r="AG54" s="120">
        <v>9.4770337995617016E-2</v>
      </c>
      <c r="AH54" s="120">
        <v>9.4770410322866788E-2</v>
      </c>
      <c r="AI54" s="120">
        <v>9.4429392840189169E-2</v>
      </c>
      <c r="AJ54" s="120">
        <v>9.4429463767341432E-2</v>
      </c>
      <c r="AK54" s="120">
        <v>9.4088374001319988E-2</v>
      </c>
      <c r="AL54" s="120">
        <v>9.4088443549326745E-2</v>
      </c>
      <c r="AM54" s="120">
        <v>9.3747283384454552E-2</v>
      </c>
      <c r="AN54" s="120">
        <v>9.3747351574063137E-2</v>
      </c>
      <c r="AO54" s="120">
        <v>9.3406122912451109E-2</v>
      </c>
      <c r="AP54" s="120">
        <v>9.3406189764204464E-2</v>
      </c>
      <c r="AQ54" s="120">
        <v>9.3064894525720379E-2</v>
      </c>
      <c r="AR54" s="120">
        <v>9.306496005995743E-2</v>
      </c>
      <c r="AS54" s="120">
        <v>9.2723600182364474E-2</v>
      </c>
      <c r="AT54" s="120">
        <v>9.2723664419220794E-2</v>
      </c>
      <c r="AU54" s="120">
        <v>9.2382241858317199E-2</v>
      </c>
      <c r="AV54" s="120">
        <v>9.2382304817725747E-2</v>
      </c>
      <c r="AW54" s="120">
        <v>9.2040821547485829E-2</v>
      </c>
      <c r="AX54" s="120">
        <v>9.2040883249176975E-2</v>
      </c>
      <c r="AY54" s="120">
        <v>9.1699341261893649E-2</v>
      </c>
      <c r="AZ54" s="120">
        <v>9.1699401725396451E-2</v>
      </c>
      <c r="BA54" s="120">
        <v>9.1357803031822407E-2</v>
      </c>
      <c r="BB54" s="120">
        <v>9.135786227646478E-2</v>
      </c>
      <c r="BC54" s="120">
        <v>9.1016208905958171E-2</v>
      </c>
      <c r="BD54" s="120">
        <v>9.1016266950867425E-2</v>
      </c>
      <c r="BE54" s="120">
        <v>9.0674560951534991E-2</v>
      </c>
      <c r="BF54" s="120">
        <v>9.0674617815638653E-2</v>
      </c>
      <c r="BG54" s="120">
        <v>9.0332861254482241E-2</v>
      </c>
      <c r="BH54" s="120">
        <v>9.0332916956508733E-2</v>
      </c>
      <c r="BI54" s="120">
        <v>8.9991111919571903E-2</v>
      </c>
      <c r="BJ54" s="120">
        <v>8.9991166478051166E-2</v>
      </c>
      <c r="BK54" s="120">
        <v>8.9649315070566282E-2</v>
      </c>
      <c r="BL54" s="120">
        <v>8.9649368503830248E-2</v>
      </c>
      <c r="BM54" s="120">
        <v>8.9307472850367997E-2</v>
      </c>
      <c r="BN54" s="120">
        <v>8.9307525176551314E-2</v>
      </c>
      <c r="BO54" s="120">
        <v>8.896558742116982E-2</v>
      </c>
      <c r="BP54" s="120">
        <v>8.8965638658210736E-2</v>
      </c>
      <c r="BQ54" s="120">
        <v>8.8623660964605916E-2</v>
      </c>
      <c r="BR54" s="120">
        <v>8.862371113024721E-2</v>
      </c>
      <c r="BS54" s="120">
        <v>8.8281695681904762E-2</v>
      </c>
      <c r="BT54" s="120">
        <v>8.8281744793693537E-2</v>
      </c>
      <c r="BU54" s="120">
        <v>8.793969379404154E-2</v>
      </c>
      <c r="BV54" s="120">
        <v>8.7939741869330984E-2</v>
      </c>
      <c r="BW54" s="120">
        <v>8.7597657541893317E-2</v>
      </c>
      <c r="BX54" s="120">
        <v>8.7597704597842871E-2</v>
      </c>
      <c r="BY54" s="120">
        <v>8.7255589186393812E-2</v>
      </c>
      <c r="BZ54" s="120">
        <v>8.7255635239970125E-2</v>
      </c>
      <c r="CA54" s="120">
        <v>8.6913491008689919E-2</v>
      </c>
      <c r="CB54" s="120">
        <v>8.6913536076667325E-2</v>
      </c>
      <c r="CC54" s="120">
        <v>8.657136531029902E-2</v>
      </c>
      <c r="CD54" s="120">
        <v>8.6571409409260919E-2</v>
      </c>
      <c r="CE54" s="120">
        <v>8.6229214413267474E-2</v>
      </c>
      <c r="CF54" s="120">
        <v>8.6229257559606795E-2</v>
      </c>
      <c r="CG54" s="120">
        <v>8.5887040660329927E-2</v>
      </c>
      <c r="CH54" s="120">
        <v>8.588708287024957E-2</v>
      </c>
      <c r="CI54" s="120">
        <v>8.5544846415069639E-2</v>
      </c>
      <c r="CJ54" s="120">
        <v>8.5544887704583975E-2</v>
      </c>
      <c r="CK54" s="120">
        <v>8.5202634062079591E-2</v>
      </c>
      <c r="CL54" s="120">
        <v>8.5202674447015028E-2</v>
      </c>
      <c r="CM54" s="120">
        <v>8.4860406007126007E-2</v>
      </c>
      <c r="CN54" s="120">
        <v>8.4860445503121495E-2</v>
      </c>
      <c r="CO54" s="120">
        <v>8.4518164677310506E-2</v>
      </c>
      <c r="CP54" s="120">
        <v>8.4518203299818989E-2</v>
      </c>
      <c r="CQ54" s="120">
        <v>8.4175912521235366E-2</v>
      </c>
      <c r="CR54" s="120">
        <v>8.417595028552434E-2</v>
      </c>
      <c r="CS54" s="120">
        <v>8.3833652009168952E-2</v>
      </c>
      <c r="CT54" s="120">
        <v>8.3833688930321115E-2</v>
      </c>
      <c r="CU54" s="120">
        <v>8.3491385633211609E-2</v>
      </c>
      <c r="CV54" s="120">
        <v>8.3491421726126405E-2</v>
      </c>
      <c r="CW54" s="120">
        <v>8.3149115907464155E-2</v>
      </c>
      <c r="CX54" s="120">
        <v>8.3149151186858172E-2</v>
      </c>
      <c r="CY54" s="120">
        <v>8.2806845368196033E-2</v>
      </c>
      <c r="CZ54" s="120">
        <v>8.2806879848603895E-2</v>
      </c>
      <c r="DA54" s="120">
        <v>8.2464576574014264E-2</v>
      </c>
      <c r="DB54" s="120">
        <v>8.2464610269790115E-2</v>
      </c>
      <c r="DC54" s="120">
        <v>8.2122312106035489E-2</v>
      </c>
      <c r="DD54" s="120">
        <v>8.2122345031353142E-2</v>
      </c>
      <c r="DE54" s="120">
        <v>8.178005456805576E-2</v>
      </c>
      <c r="DF54" s="120">
        <v>8.1780086736910507E-2</v>
      </c>
      <c r="DG54" s="120">
        <v>8.1437806586724948E-2</v>
      </c>
      <c r="DH54" s="120">
        <v>8.1437838012933847E-2</v>
      </c>
      <c r="DI54" s="120">
        <v>8.1095570811719364E-2</v>
      </c>
      <c r="DJ54" s="120">
        <v>8.1095601508922338E-2</v>
      </c>
      <c r="DK54" s="120">
        <v>8.0753349915916359E-2</v>
      </c>
      <c r="DL54" s="120">
        <v>8.0753379897577846E-2</v>
      </c>
      <c r="DM54" s="120">
        <v>8.0411146595570832E-2</v>
      </c>
      <c r="DN54" s="120">
        <v>8.0411175874979826E-2</v>
      </c>
      <c r="DO54" s="120">
        <v>8.0068963570491231E-2</v>
      </c>
      <c r="DP54" s="120">
        <v>8.0068992160762825E-2</v>
      </c>
      <c r="DQ54" s="120">
        <v>7.9726803584217423E-2</v>
      </c>
      <c r="DR54" s="120">
        <v>7.9726831498293876E-2</v>
      </c>
      <c r="DS54" s="120">
        <v>7.9384669404199332E-2</v>
      </c>
      <c r="DT54" s="120">
        <v>7.93846966548509E-2</v>
      </c>
      <c r="DU54" s="120">
        <v>7.9042563821977135E-2</v>
      </c>
      <c r="DV54" s="120">
        <v>7.9042590421803352E-2</v>
      </c>
      <c r="DW54" s="120">
        <v>7.8700489653361377E-2</v>
      </c>
      <c r="DX54" s="120">
        <v>7.8700515614791744E-2</v>
      </c>
      <c r="DY54" s="120">
        <v>7.8358449738615235E-2</v>
      </c>
      <c r="DZ54" s="120">
        <v>7.8358475073910611E-2</v>
      </c>
      <c r="EA54" s="120">
        <v>7.8016446942636666E-2</v>
      </c>
      <c r="EB54" s="120">
        <v>7.8016471663890294E-2</v>
      </c>
      <c r="EC54" s="120">
        <v>7.767448415514272E-2</v>
      </c>
      <c r="ED54" s="120">
        <v>7.7674508274281143E-2</v>
      </c>
      <c r="EE54" s="120">
        <v>7.7332564290853917E-2</v>
      </c>
      <c r="EF54" s="120">
        <v>7.7332587819638116E-2</v>
      </c>
      <c r="EG54" s="120">
        <v>7.6990690289679545E-2</v>
      </c>
      <c r="EH54" s="120">
        <v>7.6990713239706465E-2</v>
      </c>
      <c r="EI54" s="120">
        <v>7.6648865116905343E-2</v>
      </c>
      <c r="EJ54" s="120">
        <v>7.6648887499608326E-2</v>
      </c>
      <c r="EK54" s="120">
        <v>7.630709176338038E-2</v>
      </c>
      <c r="EL54" s="120">
        <v>7.6307113590030673E-2</v>
      </c>
      <c r="EM54" s="120">
        <v>7.5965373245705403E-2</v>
      </c>
      <c r="EN54" s="120">
        <v>7.5965394527413244E-2</v>
      </c>
      <c r="EO54" s="120">
        <v>7.562371260642331E-2</v>
      </c>
      <c r="EP54" s="120">
        <v>7.5623733354139161E-2</v>
      </c>
      <c r="EQ54" s="120">
        <v>7.5282112914208943E-2</v>
      </c>
      <c r="ER54" s="120">
        <v>7.5282133138724519E-2</v>
      </c>
      <c r="ES54" s="120">
        <v>7.4940577264060837E-2</v>
      </c>
      <c r="ET54" s="120">
        <v>7.4940596976010285E-2</v>
      </c>
      <c r="EU54" s="120">
        <v>7.4599108777493719E-2</v>
      </c>
      <c r="EV54" s="120">
        <v>7.4599127987354533E-2</v>
      </c>
      <c r="EW54" s="120">
        <v>7.4257710602731411E-2</v>
      </c>
      <c r="EX54" s="120">
        <v>7.4257729320826221E-2</v>
      </c>
      <c r="EY54" s="120">
        <v>7.3916385914901572E-2</v>
      </c>
      <c r="EZ54" s="120">
        <v>7.3916404151398732E-2</v>
      </c>
      <c r="FA54" s="120">
        <v>7.3575137916230854E-2</v>
      </c>
      <c r="FB54" s="120">
        <v>7.357515568114599E-2</v>
      </c>
      <c r="FC54" s="120">
        <v>7.3233969836240587E-2</v>
      </c>
      <c r="FD54" s="120">
        <v>7.3233987139437656E-2</v>
      </c>
      <c r="FE54" s="120">
        <v>7.2892884931944457E-2</v>
      </c>
      <c r="FF54" s="120">
        <v>7.2892901783136635E-2</v>
      </c>
      <c r="FG54" s="120">
        <v>7.2551886488045697E-2</v>
      </c>
      <c r="FH54" s="120">
        <v>7.2551902896797166E-2</v>
      </c>
      <c r="FI54" s="120">
        <v>7.2210977817136063E-2</v>
      </c>
      <c r="FJ54" s="120">
        <v>7.2210993792863123E-2</v>
      </c>
      <c r="FK54" s="120">
        <v>7.1870162259896009E-2</v>
      </c>
      <c r="FL54" s="120">
        <v>7.1870177811867747E-2</v>
      </c>
      <c r="FM54" s="120">
        <v>7.1529443185294417E-2</v>
      </c>
      <c r="FN54" s="120">
        <v>7.1529458322634687E-2</v>
      </c>
      <c r="FO54" s="120">
        <v>7.1188823990790559E-2</v>
      </c>
      <c r="FP54" s="120">
        <v>7.1188838722478651E-2</v>
      </c>
      <c r="FQ54" s="120">
        <v>7.0848308102535867E-2</v>
      </c>
      <c r="FR54" s="120">
        <v>7.0848322437408087E-2</v>
      </c>
      <c r="FS54" s="120">
        <v>7.0507898975577091E-2</v>
      </c>
      <c r="FT54" s="120">
        <v>7.0507912922327803E-2</v>
      </c>
      <c r="FU54" s="120">
        <v>7.016760009406052E-2</v>
      </c>
      <c r="FV54" s="120">
        <v>7.0167613661243536E-2</v>
      </c>
      <c r="FW54" s="120">
        <v>6.9827414971435686E-2</v>
      </c>
      <c r="FX54" s="120">
        <v>6.9827428167465386E-2</v>
      </c>
      <c r="FY54" s="120">
        <v>6.9487347150661793E-2</v>
      </c>
      <c r="FZ54" s="120">
        <v>6.9487359983814445E-2</v>
      </c>
      <c r="GA54" s="120">
        <v>6.9147400204413303E-2</v>
      </c>
      <c r="GB54" s="120">
        <v>6.9147412682828369E-2</v>
      </c>
      <c r="GC54" s="120">
        <v>6.8807577735286951E-2</v>
      </c>
      <c r="GD54" s="120">
        <v>6.8807589866968402E-2</v>
      </c>
      <c r="GE54" s="120">
        <v>6.8467883376009356E-2</v>
      </c>
      <c r="GF54" s="120">
        <v>6.8467895168826787E-2</v>
      </c>
      <c r="GG54" s="120">
        <v>6.8128320789645966E-2</v>
      </c>
      <c r="GH54" s="120">
        <v>6.8128332251336007E-2</v>
      </c>
      <c r="GI54" s="120">
        <v>6.7788893669809183E-2</v>
      </c>
      <c r="GJ54" s="120">
        <v>6.778890480797671E-2</v>
      </c>
      <c r="GK54" s="120">
        <v>6.7449605740868931E-2</v>
      </c>
      <c r="GL54" s="120">
        <v>6.7449616562988438E-2</v>
      </c>
      <c r="GM54" s="120">
        <v>6.7110460758162849E-2</v>
      </c>
      <c r="GN54" s="120">
        <v>6.7110471271579833E-2</v>
      </c>
      <c r="GO54" s="120">
        <v>6.6771462508207341E-2</v>
      </c>
      <c r="GP54" s="120">
        <v>6.6771472720139197E-2</v>
      </c>
      <c r="GQ54" s="120">
        <v>6.6432614808909676E-2</v>
      </c>
      <c r="GR54" s="120">
        <v>6.6432624726447079E-2</v>
      </c>
      <c r="GS54" s="120">
        <v>6.6093921509779233E-2</v>
      </c>
      <c r="GT54" s="120">
        <v>6.6093931139887985E-2</v>
      </c>
      <c r="GU54" s="120">
        <v>6.575538649214191E-2</v>
      </c>
      <c r="GV54" s="120">
        <v>6.5755395841663844E-2</v>
      </c>
      <c r="GW54" s="120">
        <v>6.5417013669352597E-2</v>
      </c>
      <c r="GX54" s="120">
        <v>6.5417022745006659E-2</v>
      </c>
      <c r="GY54" s="120">
        <v>6.5078806987009227E-2</v>
      </c>
      <c r="GZ54" s="120">
        <v>6.507881579539318E-2</v>
      </c>
      <c r="HA54" s="120">
        <v>6.4740770423168142E-2</v>
      </c>
      <c r="HB54" s="120">
        <v>6.4740778970759569E-2</v>
      </c>
      <c r="HC54" s="120">
        <v>6.440290798855805E-2</v>
      </c>
      <c r="HD54" s="120">
        <v>6.4402916281716099E-2</v>
      </c>
      <c r="HE54" s="120">
        <v>6.4065223726796239E-2</v>
      </c>
      <c r="HF54" s="120">
        <v>6.4065231771762293E-2</v>
      </c>
      <c r="HG54" s="120">
        <v>6.3727721714604196E-2</v>
      </c>
      <c r="HH54" s="120">
        <v>6.3727729517503565E-2</v>
      </c>
      <c r="HI54" s="120">
        <v>6.3390406062024174E-2</v>
      </c>
      <c r="HJ54" s="120">
        <v>6.3390413628867631E-2</v>
      </c>
      <c r="HK54" s="120">
        <v>6.3053280912635665E-2</v>
      </c>
      <c r="HL54" s="120">
        <v>6.3053288249320119E-2</v>
      </c>
      <c r="HM54" s="120">
        <v>6.2716350443772786E-2</v>
      </c>
      <c r="HN54" s="120">
        <v>6.2716357556083333E-2</v>
      </c>
      <c r="HO54" s="120">
        <v>6.2379618866741329E-2</v>
      </c>
      <c r="HP54" s="120">
        <v>6.2379625760351928E-2</v>
      </c>
      <c r="HQ54" s="120">
        <v>6.2043090427036623E-2</v>
      </c>
      <c r="HR54" s="120">
        <v>6.2043097107511956E-2</v>
      </c>
      <c r="HS54" s="120">
        <v>6.1706769404562031E-2</v>
      </c>
      <c r="HT54" s="120">
        <v>6.1706775877358296E-2</v>
      </c>
      <c r="HU54" s="120">
        <v>6.1370660113846065E-2</v>
      </c>
      <c r="HV54" s="120">
        <v>6.1370666384312669E-2</v>
      </c>
      <c r="HW54" s="120">
        <v>6.1034766904261656E-2</v>
      </c>
      <c r="HX54" s="120">
        <v>6.1034772977642371E-2</v>
      </c>
      <c r="HY54" s="120">
        <v>6.0699094160244327E-2</v>
      </c>
      <c r="HZ54" s="120">
        <v>6.0699100041678646E-2</v>
      </c>
      <c r="IA54" s="120">
        <v>6.0363646301511135E-2</v>
      </c>
      <c r="IB54" s="120">
        <v>6.0363651996035453E-2</v>
      </c>
      <c r="IC54" s="120">
        <v>6.0028427783278819E-2</v>
      </c>
      <c r="ID54" s="120">
        <v>6.0028433295827952E-2</v>
      </c>
      <c r="IE54" s="120">
        <v>5.9693443096483431E-2</v>
      </c>
      <c r="IF54" s="120">
        <v>5.9693448431891616E-2</v>
      </c>
      <c r="IG54" s="120">
        <v>5.9358696767998272E-2</v>
      </c>
      <c r="IH54" s="120">
        <v>5.9358701931000929E-2</v>
      </c>
      <c r="II54" s="120">
        <v>5.9024193360853461E-2</v>
      </c>
      <c r="IJ54" s="120">
        <v>5.9024198356088034E-2</v>
      </c>
      <c r="IK54" s="120">
        <v>5.8689937474453883E-2</v>
      </c>
      <c r="IL54" s="120">
        <v>5.8689942306461462E-2</v>
      </c>
      <c r="IM54" s="120">
        <v>5.8355933744798326E-2</v>
      </c>
      <c r="IN54" s="120">
        <v>5.8355938418024778E-2</v>
      </c>
      <c r="IO54" s="120">
        <v>5.8022186844697538E-2</v>
      </c>
      <c r="IP54" s="120">
        <v>5.8022191363494652E-2</v>
      </c>
      <c r="IQ54" s="120">
        <v>5.768870148399248E-2</v>
      </c>
      <c r="IR54" s="120">
        <v>5.7688705852619634E-2</v>
      </c>
      <c r="IS54" s="120">
        <v>5.7355482409772153E-2</v>
      </c>
      <c r="IT54" s="120">
        <v>5.7355486632397375E-2</v>
      </c>
      <c r="IU54" s="120">
        <v>5.7022534406591399E-2</v>
      </c>
      <c r="IV54" s="120">
        <v>5.7022538487292558E-2</v>
      </c>
      <c r="IW54" s="120">
        <v>5.6689862296687862E-2</v>
      </c>
      <c r="IX54" s="120">
        <v>5.6689866239454156E-2</v>
      </c>
      <c r="IY54" s="120">
        <v>5.6357470940198932E-2</v>
      </c>
      <c r="IZ54" s="120">
        <v>5.6357474748932095E-2</v>
      </c>
      <c r="JA54" s="120">
        <v>5.6025365235378217E-2</v>
      </c>
      <c r="JB54" s="120">
        <v>5.6025368913893613E-2</v>
      </c>
      <c r="JC54" s="120">
        <v>5.5693550118810942E-2</v>
      </c>
      <c r="JD54" s="120">
        <v>5.569355367083912E-2</v>
      </c>
      <c r="JE54" s="120">
        <v>5.5362030565629626E-2</v>
      </c>
      <c r="JF54" s="120">
        <v>5.5362033994817407E-2</v>
      </c>
      <c r="JG54" s="120">
        <v>5.5030811589728376E-2</v>
      </c>
      <c r="JH54" s="120">
        <v>5.5030814899640033E-2</v>
      </c>
      <c r="JI54" s="120">
        <v>5.4699898243976842E-2</v>
      </c>
      <c r="JJ54" s="120">
        <v>5.4699901438095597E-2</v>
      </c>
      <c r="JK54" s="120">
        <v>5.4369295620433328E-2</v>
      </c>
      <c r="JL54" s="120">
        <v>5.4369298702162318E-2</v>
      </c>
      <c r="JM54" s="120">
        <v>5.403900885055709E-2</v>
      </c>
      <c r="JN54" s="120">
        <v>5.4039011823220733E-2</v>
      </c>
      <c r="JO54" s="120">
        <v>5.3709043105419609E-2</v>
      </c>
      <c r="JP54" s="120">
        <v>5.370904597226496E-2</v>
      </c>
      <c r="JQ54" s="120">
        <v>5.3379403595915149E-2</v>
      </c>
      <c r="JR54" s="120">
        <v>5.3379406360112874E-2</v>
      </c>
      <c r="JS54" s="120">
        <v>5.3050095572969989E-2</v>
      </c>
      <c r="JT54" s="120">
        <v>5.3050098237615813E-2</v>
      </c>
      <c r="JU54" s="120">
        <v>5.2721124327750835E-2</v>
      </c>
      <c r="JV54" s="120">
        <v>5.2721126895866569E-2</v>
      </c>
      <c r="JW54" s="120">
        <v>5.239249519187178E-2</v>
      </c>
      <c r="JX54" s="120">
        <v>5.2392497666406648E-2</v>
      </c>
      <c r="JY54" s="120">
        <v>5.2064213537600219E-2</v>
      </c>
      <c r="JZ54" s="120">
        <v>5.2064215921432032E-2</v>
      </c>
      <c r="KA54" s="120">
        <v>5.1736284778061296E-2</v>
      </c>
      <c r="KB54" s="120">
        <v>5.1736287073997647E-2</v>
      </c>
      <c r="KC54" s="120">
        <v>5.1408714367441127E-2</v>
      </c>
      <c r="KD54" s="120">
        <v>5.1408716578220479E-2</v>
      </c>
      <c r="KE54" s="120">
        <v>5.1081507801188086E-2</v>
      </c>
      <c r="KF54" s="120">
        <v>5.108150992948117E-2</v>
      </c>
      <c r="KG54" s="120">
        <v>5.0754670616213145E-2</v>
      </c>
      <c r="KH54" s="120">
        <v>5.0754672664623884E-2</v>
      </c>
      <c r="KI54" s="120">
        <v>5.042820839108806E-2</v>
      </c>
      <c r="KJ54" s="120">
        <v>5.0428210362154911E-2</v>
      </c>
      <c r="KK54" s="120">
        <v>5.0102126746241975E-2</v>
      </c>
      <c r="KL54" s="120">
        <v>5.0102128642438876E-2</v>
      </c>
      <c r="KM54" s="120">
        <v>4.977643134415595E-2</v>
      </c>
      <c r="KN54" s="120">
        <v>4.9776433167893853E-2</v>
      </c>
      <c r="KO54" s="120">
        <v>4.9451127889556343E-2</v>
      </c>
      <c r="KP54" s="120">
        <v>4.9451129643183822E-2</v>
      </c>
      <c r="KQ54" s="120">
        <v>4.9126222129604803E-2</v>
      </c>
      <c r="KR54" s="120">
        <v>4.912622381540957E-2</v>
      </c>
      <c r="KS54" s="120">
        <v>4.8801719854087482E-2</v>
      </c>
      <c r="KT54" s="120">
        <v>4.8801721474297365E-2</v>
      </c>
      <c r="KU54" s="120">
        <v>4.847762689560095E-2</v>
      </c>
      <c r="KV54" s="120">
        <v>4.8477628452385152E-2</v>
      </c>
      <c r="KW54" s="120">
        <v>4.8153949129736758E-2</v>
      </c>
      <c r="KX54" s="120">
        <v>4.8153950625206651E-2</v>
      </c>
      <c r="KY54" s="120">
        <v>4.7830692475262497E-2</v>
      </c>
      <c r="KZ54" s="120">
        <v>4.7830693911472946E-2</v>
      </c>
      <c r="LA54" s="120">
        <v>4.7507862894301006E-2</v>
      </c>
      <c r="LB54" s="120">
        <v>4.7507864273251627E-2</v>
      </c>
      <c r="LC54" s="120">
        <v>4.7185466392507001E-2</v>
      </c>
      <c r="LD54" s="120">
        <v>4.7185467716142779E-2</v>
      </c>
      <c r="LE54" s="120">
        <v>4.6863509019240183E-2</v>
      </c>
      <c r="LF54" s="120">
        <v>4.6863510289452792E-2</v>
      </c>
      <c r="LG54" s="120">
        <v>4.6541996867736017E-2</v>
      </c>
      <c r="LH54" s="120">
        <v>4.6541998086364909E-2</v>
      </c>
      <c r="LI54" s="120">
        <v>4.6220936075273673E-2</v>
      </c>
      <c r="LJ54" s="120">
        <v>4.6220937244106988E-2</v>
      </c>
      <c r="LK54" s="120">
        <v>4.5900332823339891E-2</v>
      </c>
      <c r="LL54" s="120">
        <v>4.5900333944115745E-2</v>
      </c>
      <c r="LM54" s="120">
        <v>4.5580193337790842E-2</v>
      </c>
      <c r="LN54" s="120">
        <v>4.558019441219778E-2</v>
      </c>
      <c r="LO54" s="120">
        <v>4.5260523889009086E-2</v>
      </c>
      <c r="LP54" s="120">
        <v>4.5260524918688073E-2</v>
      </c>
      <c r="LQ54" s="120">
        <v>4.4941330792058809E-2</v>
      </c>
      <c r="LR54" s="120">
        <v>4.4941331778603148E-2</v>
      </c>
      <c r="LS54" s="120">
        <v>4.4622620406835317E-2</v>
      </c>
      <c r="LT54" s="120">
        <v>4.4622621351792228E-2</v>
      </c>
      <c r="LU54" s="120">
        <v>4.4304399138212276E-2</v>
      </c>
      <c r="LV54" s="120">
        <v>4.4304400043083968E-2</v>
      </c>
      <c r="LW54" s="120">
        <v>4.3986673436184544E-2</v>
      </c>
      <c r="LX54" s="120">
        <v>4.3986674302428905E-2</v>
      </c>
      <c r="LY54" s="120">
        <v>4.3669449796006253E-2</v>
      </c>
      <c r="LZ54" s="120">
        <v>4.3669450625037867E-2</v>
      </c>
      <c r="MA54" s="120">
        <v>4.3352734758325712E-2</v>
      </c>
      <c r="MB54" s="120">
        <v>4.3352735551516773E-2</v>
      </c>
      <c r="MC54" s="120">
        <v>4.303653490931475E-2</v>
      </c>
      <c r="MD54" s="120">
        <v>4.3036535667996263E-2</v>
      </c>
      <c r="ME54" s="120">
        <v>4.2720856880794404E-2</v>
      </c>
      <c r="MF54" s="120">
        <v>4.2720857606256789E-2</v>
      </c>
      <c r="MG54" s="120">
        <v>4.2405707350355232E-2</v>
      </c>
      <c r="MH54" s="120">
        <v>4.2405708043849376E-2</v>
      </c>
      <c r="MI54" s="120">
        <v>4.2091093041473016E-2</v>
      </c>
      <c r="MJ54" s="120">
        <v>4.2091093704211179E-2</v>
      </c>
      <c r="MK54" s="120">
        <v>4.1777020723619197E-2</v>
      </c>
      <c r="ML54" s="120">
        <v>4.1777021356775877E-2</v>
      </c>
      <c r="MM54" s="120">
        <v>4.1463497212366016E-2</v>
      </c>
      <c r="MN54" s="120">
        <v>4.1463497817078906E-2</v>
      </c>
      <c r="MO54" s="120">
        <v>4.1150529369486467E-2</v>
      </c>
      <c r="MP54" s="120">
        <v>4.1150529946857195E-2</v>
      </c>
      <c r="MQ54" s="120">
        <v>4.0838124103048351E-2</v>
      </c>
      <c r="MR54" s="120">
        <v>4.0838124654143382E-2</v>
      </c>
      <c r="MS54" s="120">
        <v>4.0526288367502362E-2</v>
      </c>
      <c r="MT54" s="120">
        <v>4.052628889335394E-2</v>
      </c>
      <c r="MU54" s="120">
        <v>4.0215029163764571E-2</v>
      </c>
      <c r="MV54" s="120">
        <v>4.0215029665371438E-2</v>
      </c>
      <c r="MW54" s="120">
        <v>3.9904353539292503E-2</v>
      </c>
      <c r="MX54" s="120">
        <v>3.9904354017620602E-2</v>
      </c>
      <c r="MY54" s="120">
        <v>3.9594268588154256E-2</v>
      </c>
      <c r="MZ54" s="120">
        <v>3.9594269044137938E-2</v>
      </c>
      <c r="NA54" s="120">
        <v>3.9284781451092009E-2</v>
      </c>
      <c r="NB54" s="120">
        <v>3.928478188563448E-2</v>
      </c>
      <c r="NC54" s="120">
        <v>3.8975899315577801E-2</v>
      </c>
      <c r="ND54" s="120">
        <v>3.8975899729552017E-2</v>
      </c>
      <c r="NE54" s="120">
        <v>3.866762941586261E-2</v>
      </c>
      <c r="NF54" s="120">
        <v>3.8667629810111973E-2</v>
      </c>
      <c r="NG54" s="120">
        <v>3.8359979033017945E-2</v>
      </c>
      <c r="NH54" s="120">
        <v>3.8359979408357177E-2</v>
      </c>
      <c r="NI54" s="120">
        <v>3.8052955494970203E-2</v>
      </c>
      <c r="NJ54" s="120">
        <v>3.8052955852186106E-2</v>
      </c>
      <c r="NK54" s="120">
        <v>3.7746566176526879E-2</v>
      </c>
      <c r="NL54" s="120">
        <v>3.7746566516378907E-2</v>
      </c>
      <c r="NM54" s="120">
        <v>3.7440818499395088E-2</v>
      </c>
      <c r="NN54" s="120">
        <v>3.7440818822616267E-2</v>
      </c>
      <c r="NO54" s="120">
        <v>3.7135719932191578E-2</v>
      </c>
      <c r="NP54" s="120">
        <v>3.713572023948912E-2</v>
      </c>
      <c r="NQ54" s="120">
        <v>3.6831277990444507E-2</v>
      </c>
      <c r="NR54" s="120">
        <v>3.6831278282500657E-2</v>
      </c>
      <c r="NS54" s="120">
        <v>3.6527500236586186E-2</v>
      </c>
      <c r="NT54" s="120">
        <v>3.6527500514058522E-2</v>
      </c>
      <c r="NU54" s="120">
        <v>3.6224394279936893E-2</v>
      </c>
      <c r="NV54" s="120">
        <v>3.622439454345943E-2</v>
      </c>
      <c r="NW54" s="120">
        <v>3.5921967776679435E-2</v>
      </c>
      <c r="NX54" s="120">
        <v>3.5921968026863108E-2</v>
      </c>
      <c r="NY54" s="120">
        <v>3.562022842982409E-2</v>
      </c>
      <c r="NZ54" s="120">
        <v>3.5620228667257316E-2</v>
      </c>
      <c r="OA54" s="120">
        <v>3.5319183989163616E-2</v>
      </c>
      <c r="OB54" s="120">
        <v>3.531918421441313E-2</v>
      </c>
      <c r="OC54" s="120">
        <v>3.5018842251218249E-2</v>
      </c>
      <c r="OD54" s="120">
        <v>3.5018842464829732E-2</v>
      </c>
      <c r="OE54" s="120">
        <v>3.4719211059170273E-2</v>
      </c>
      <c r="OF54" s="120">
        <v>3.4719211261668659E-2</v>
      </c>
      <c r="OG54" s="120">
        <v>3.442029830278736E-2</v>
      </c>
      <c r="OH54" s="120">
        <v>3.4420298494677815E-2</v>
      </c>
      <c r="OI54" s="120">
        <v>3.4122111918335835E-2</v>
      </c>
      <c r="OJ54" s="120">
        <v>3.4122112100104109E-2</v>
      </c>
      <c r="OK54" s="120">
        <v>3.3824659888481365E-2</v>
      </c>
      <c r="OL54" s="120">
        <v>3.3824660060594584E-2</v>
      </c>
      <c r="OM54" s="120">
        <v>3.3527950242178778E-2</v>
      </c>
      <c r="ON54" s="120">
        <v>3.3527950405085896E-2</v>
      </c>
      <c r="OO54" s="120">
        <v>3.323199105454986E-2</v>
      </c>
      <c r="OP54" s="120">
        <v>3.3231991208682039E-2</v>
      </c>
      <c r="OQ54" s="120">
        <v>3.2936790446748195E-2</v>
      </c>
      <c r="OR54" s="120">
        <v>3.2936790592519548E-2</v>
      </c>
      <c r="OS54" s="120">
        <v>3.2642356585811522E-2</v>
      </c>
      <c r="OT54" s="120">
        <v>3.2642356723619807E-2</v>
      </c>
      <c r="OU54" s="120">
        <v>3.2348697684501514E-2</v>
      </c>
      <c r="OV54" s="120">
        <v>3.2348697814728399E-2</v>
      </c>
      <c r="OW54" s="120">
        <v>3.2055822001129587E-2</v>
      </c>
      <c r="OX54" s="120">
        <v>3.2055822124141133E-2</v>
      </c>
      <c r="OY54" s="120">
        <v>3.1763737839368748E-2</v>
      </c>
      <c r="OZ54" s="120">
        <v>3.1763737955516201E-2</v>
      </c>
      <c r="PA54" s="120">
        <v>3.1472453548052143E-2</v>
      </c>
      <c r="PB54" s="120">
        <v>3.1472453657672012E-2</v>
      </c>
      <c r="PC54" s="120">
        <v>3.118197752095573E-2</v>
      </c>
      <c r="PD54" s="120">
        <v>3.1181977624370732E-2</v>
      </c>
      <c r="PE54" s="120">
        <v>3.0892318196567438E-2</v>
      </c>
      <c r="PF54" s="120">
        <v>3.0892318294086597E-2</v>
      </c>
      <c r="PG54" s="120">
        <v>3.0603484057839733E-2</v>
      </c>
      <c r="PH54" s="120">
        <v>3.060348414975899E-2</v>
      </c>
      <c r="PI54" s="120">
        <v>3.031548363192715E-2</v>
      </c>
      <c r="PJ54" s="120">
        <v>3.0315483718529792E-2</v>
      </c>
      <c r="PK54" s="120">
        <v>3.0028325489907377E-2</v>
      </c>
      <c r="PL54" s="120">
        <v>3.0028325571464488E-2</v>
      </c>
      <c r="PM54" s="120">
        <v>2.9742018246485761E-2</v>
      </c>
      <c r="PN54" s="120">
        <v>2.9742018323256583E-2</v>
      </c>
      <c r="PO54" s="120">
        <v>2.9456570559682604E-2</v>
      </c>
      <c r="PP54" s="120">
        <v>2.9456570631915056E-2</v>
      </c>
      <c r="PQ54" s="120">
        <v>2.9171991130503328E-2</v>
      </c>
      <c r="PR54" s="120">
        <v>2.9171991198434288E-2</v>
      </c>
      <c r="PS54" s="120">
        <v>2.8888288702590147E-2</v>
      </c>
      <c r="PT54" s="120">
        <v>2.8888288766445974E-2</v>
      </c>
      <c r="PU54" s="120">
        <v>2.8605472061855874E-2</v>
      </c>
      <c r="PV54" s="120">
        <v>2.860547212185267E-2</v>
      </c>
      <c r="PW54" s="120">
        <v>2.8323550036098433E-2</v>
      </c>
      <c r="PX54" s="120">
        <v>2.8323550092442477E-2</v>
      </c>
      <c r="PY54" s="120">
        <v>2.8042531494596023E-2</v>
      </c>
      <c r="PZ54" s="120">
        <v>2.8042531547484192E-2</v>
      </c>
      <c r="QA54" s="120">
        <v>2.7762425347682709E-2</v>
      </c>
      <c r="QB54" s="120">
        <v>2.7762425397302698E-2</v>
      </c>
      <c r="QC54" s="120">
        <v>2.7483240546303116E-2</v>
      </c>
      <c r="QD54" s="120">
        <v>2.7483240592833903E-2</v>
      </c>
      <c r="QE54" s="120">
        <v>2.7204986081546811E-2</v>
      </c>
      <c r="QF54" s="120">
        <v>2.7204986125158887E-2</v>
      </c>
      <c r="QG54" s="120">
        <v>2.692767098416066E-2</v>
      </c>
      <c r="QH54" s="120">
        <v>2.6927671025016482E-2</v>
      </c>
      <c r="QI54" s="120">
        <v>2.6651304324039709E-2</v>
      </c>
      <c r="QJ54" s="120">
        <v>2.6651304362293887E-2</v>
      </c>
      <c r="QK54" s="120">
        <v>2.6375895209695386E-2</v>
      </c>
      <c r="QL54" s="120">
        <v>2.6375895245495072E-2</v>
      </c>
      <c r="QM54" s="120">
        <v>2.6101452787700458E-2</v>
      </c>
      <c r="QN54" s="120">
        <v>2.6101452821185599E-2</v>
      </c>
      <c r="QO54" s="120">
        <v>2.5827986242110662E-2</v>
      </c>
      <c r="QP54" s="120">
        <v>2.5827986273414309E-2</v>
      </c>
      <c r="QQ54" s="120">
        <v>2.5555504793861976E-2</v>
      </c>
      <c r="QR54" s="120">
        <v>2.5555504823110618E-2</v>
      </c>
      <c r="QS54" s="120">
        <v>2.5284017700143029E-2</v>
      </c>
      <c r="QT54" s="120">
        <v>2.5284017727456719E-2</v>
      </c>
      <c r="QU54" s="120">
        <v>2.5013534253742246E-2</v>
      </c>
      <c r="QV54" s="120">
        <v>2.5013534279235014E-2</v>
      </c>
      <c r="QW54" s="120">
        <v>2.4744063782368982E-2</v>
      </c>
      <c r="QX54" s="120">
        <v>2.4744063806149047E-2</v>
      </c>
      <c r="QY54" s="120">
        <v>2.447561564794783E-2</v>
      </c>
      <c r="QZ54" s="120">
        <v>2.4475615670117745E-2</v>
      </c>
      <c r="RA54" s="120">
        <v>2.4208199245885912E-2</v>
      </c>
      <c r="RB54" s="120">
        <v>2.4208199266543048E-2</v>
      </c>
      <c r="RC54" s="120">
        <v>2.3941824004312173E-2</v>
      </c>
      <c r="RD54" s="120">
        <v>2.3941824023548611E-2</v>
      </c>
      <c r="RE54" s="120">
        <v>2.3676499383287974E-2</v>
      </c>
      <c r="RF54" s="120">
        <v>2.367649940119106E-2</v>
      </c>
      <c r="RG54" s="120">
        <v>2.3412234873988649E-2</v>
      </c>
      <c r="RH54" s="120">
        <v>2.341223489064094E-2</v>
      </c>
      <c r="RI54" s="120">
        <v>2.3149039997855034E-2</v>
      </c>
      <c r="RJ54" s="120">
        <v>2.3149040013334739E-2</v>
      </c>
      <c r="RK54" s="120">
        <v>2.2886924305714464E-2</v>
      </c>
      <c r="RL54" s="120">
        <v>2.2886924320095366E-2</v>
      </c>
      <c r="RM54" s="120">
        <v>2.262589737687019E-2</v>
      </c>
      <c r="RN54" s="120">
        <v>2.2625897390222208E-2</v>
      </c>
      <c r="RO54" s="120">
        <v>2.2365968818159269E-2</v>
      </c>
      <c r="RP54" s="120">
        <v>2.2365968830548359E-2</v>
      </c>
      <c r="RQ54" s="120">
        <v>2.2107148262977203E-2</v>
      </c>
      <c r="RR54" s="120">
        <v>2.210714827446553E-2</v>
      </c>
      <c r="RS54" s="120">
        <v>2.1849445370269237E-2</v>
      </c>
      <c r="RT54" s="120">
        <v>2.1849445380915634E-2</v>
      </c>
      <c r="RU54" s="120">
        <v>2.159286982348774E-2</v>
      </c>
      <c r="RV54" s="120">
        <v>2.1592869833347482E-2</v>
      </c>
      <c r="RW54" s="120">
        <v>2.1337431329513851E-2</v>
      </c>
      <c r="RX54" s="120">
        <v>2.133743133863919E-2</v>
      </c>
      <c r="RY54" s="120">
        <v>2.1083139617544062E-2</v>
      </c>
      <c r="RZ54" s="120">
        <v>2.1083139625984144E-2</v>
      </c>
      <c r="SA54" s="120">
        <v>2.0830004437939816E-2</v>
      </c>
      <c r="SB54" s="120">
        <v>2.0830004445740864E-2</v>
      </c>
      <c r="SC54" s="120">
        <v>2.0578035561039692E-2</v>
      </c>
      <c r="SD54" s="120">
        <v>2.0578035568245241E-2</v>
      </c>
      <c r="SE54" s="120">
        <v>2.0327242775933792E-2</v>
      </c>
      <c r="SF54" s="120">
        <v>2.0327242782584784E-2</v>
      </c>
      <c r="SG54" s="120">
        <v>2.0077635889198538E-2</v>
      </c>
      <c r="SH54" s="120">
        <v>2.007763589533338E-2</v>
      </c>
      <c r="SI54" s="120">
        <v>1.9829224723592116E-2</v>
      </c>
      <c r="SJ54" s="120">
        <v>1.9829224729246895E-2</v>
      </c>
      <c r="SK54" s="120">
        <v>1.9582019116708864E-2</v>
      </c>
      <c r="SL54" s="120">
        <v>1.9582019121917416E-2</v>
      </c>
      <c r="SM54" s="120">
        <v>1.9336028919592251E-2</v>
      </c>
      <c r="SN54" s="120">
        <v>1.9336028924386357E-2</v>
      </c>
      <c r="SO54" s="120">
        <v>1.9091263995305533E-2</v>
      </c>
      <c r="SP54" s="120">
        <v>1.9091263999714968E-2</v>
      </c>
      <c r="SQ54" s="120">
        <v>1.8847734217458764E-2</v>
      </c>
      <c r="SR54" s="120">
        <v>1.8847734221511359E-2</v>
      </c>
      <c r="SS54" s="120">
        <v>1.8605449468691856E-2</v>
      </c>
      <c r="ST54" s="120">
        <v>1.8605449472413736E-2</v>
      </c>
      <c r="SU54" s="120">
        <v>1.8364419639112499E-2</v>
      </c>
      <c r="SV54" s="120">
        <v>1.836441964252809E-2</v>
      </c>
      <c r="SW54" s="120">
        <v>1.8124654624687941E-2</v>
      </c>
      <c r="SX54" s="120">
        <v>1.8124654627819994E-2</v>
      </c>
      <c r="SY54" s="120">
        <v>1.7886164325589714E-2</v>
      </c>
      <c r="SZ54" s="120">
        <v>1.7886164328459565E-2</v>
      </c>
      <c r="TA54" s="120">
        <v>1.7648958644490811E-2</v>
      </c>
      <c r="TB54" s="120">
        <v>1.7648958647118327E-2</v>
      </c>
      <c r="TC54" s="120">
        <v>1.7413047484813655E-2</v>
      </c>
      <c r="TD54" s="120">
        <v>1.7413047487217316E-2</v>
      </c>
      <c r="TE54" s="120">
        <v>1.717844074892835E-2</v>
      </c>
      <c r="TF54" s="120">
        <v>1.7178440751125477E-2</v>
      </c>
      <c r="TG54" s="120">
        <v>1.69451483363003E-2</v>
      </c>
      <c r="TH54" s="120">
        <v>1.6945148338307063E-2</v>
      </c>
      <c r="TI54" s="120">
        <v>1.6713180141586008E-2</v>
      </c>
      <c r="TJ54" s="120">
        <v>1.6713180143417286E-2</v>
      </c>
      <c r="TK54" s="120">
        <v>1.6482546052675885E-2</v>
      </c>
      <c r="TL54" s="120">
        <v>1.648254605434564E-2</v>
      </c>
      <c r="TM54" s="120">
        <v>1.6253255948683779E-2</v>
      </c>
      <c r="TN54" s="120">
        <v>1.6253255950204958E-2</v>
      </c>
      <c r="TO54" s="120">
        <v>1.6025319697881412E-2</v>
      </c>
      <c r="TP54" s="120">
        <v>1.6025319699266048E-2</v>
      </c>
      <c r="TQ54" s="120">
        <v>1.5798747155577334E-2</v>
      </c>
      <c r="TR54" s="120">
        <v>1.579874715683656E-2</v>
      </c>
      <c r="TS54" s="120">
        <v>1.5573548161938818E-2</v>
      </c>
      <c r="TT54" s="120">
        <v>1.5573548163082963E-2</v>
      </c>
      <c r="TU54" s="120">
        <v>1.5349732539756378E-2</v>
      </c>
      <c r="TV54" s="120">
        <v>1.5349732540795035E-2</v>
      </c>
      <c r="TW54" s="120">
        <v>1.5127310092149158E-2</v>
      </c>
      <c r="TX54" s="120">
        <v>1.5127310093091172E-2</v>
      </c>
      <c r="TY54" s="120">
        <v>1.4906290600210646E-2</v>
      </c>
      <c r="TZ54" s="120">
        <v>1.4906290601064204E-2</v>
      </c>
      <c r="UA54" s="120">
        <v>1.4686683820593559E-2</v>
      </c>
      <c r="UB54" s="120">
        <v>1.4686683821366266E-2</v>
      </c>
      <c r="UC54" s="120">
        <v>1.4468499483032757E-2</v>
      </c>
      <c r="UD54" s="120">
        <v>1.4468499483731592E-2</v>
      </c>
      <c r="UE54" s="120">
        <v>1.4251747287805221E-2</v>
      </c>
      <c r="UF54" s="120">
        <v>1.4251747288436662E-2</v>
      </c>
      <c r="UG54" s="120">
        <v>1.4036436903126224E-2</v>
      </c>
      <c r="UH54" s="120">
        <v>1.4036436903696149E-2</v>
      </c>
      <c r="UI54" s="120">
        <v>1.3822577962480142E-2</v>
      </c>
      <c r="UJ54" s="120">
        <v>1.382257796299405E-2</v>
      </c>
      <c r="UK54" s="120">
        <v>1.3610180061885663E-2</v>
      </c>
      <c r="UL54" s="120">
        <v>1.3610180062348626E-2</v>
      </c>
      <c r="UM54" s="120">
        <v>1.3399252757093624E-2</v>
      </c>
      <c r="UN54" s="120">
        <v>1.3399252757510223E-2</v>
      </c>
      <c r="UO54" s="120">
        <v>1.3189805560716772E-2</v>
      </c>
      <c r="UP54" s="120">
        <v>1.3189805561091273E-2</v>
      </c>
      <c r="UQ54" s="120">
        <v>1.2981847939290489E-2</v>
      </c>
      <c r="UR54" s="120">
        <v>1.2981847939626773E-2</v>
      </c>
      <c r="US54" s="120">
        <v>1.2775389310263206E-2</v>
      </c>
      <c r="UT54" s="120">
        <v>1.2775389310564903E-2</v>
      </c>
      <c r="UU54" s="120">
        <v>1.2570439038915906E-2</v>
      </c>
      <c r="UV54" s="120">
        <v>1.2570439039186213E-2</v>
      </c>
      <c r="UW54" s="120">
        <v>1.2367006435209067E-2</v>
      </c>
      <c r="UX54" s="120">
        <v>1.2367006435451012E-2</v>
      </c>
      <c r="UY54" s="120">
        <v>1.2165100750556837E-2</v>
      </c>
      <c r="UZ54" s="120">
        <v>1.216510075077315E-2</v>
      </c>
      <c r="VA54" s="120">
        <v>1.196473117452679E-2</v>
      </c>
      <c r="VB54" s="120">
        <v>1.1964731174719953E-2</v>
      </c>
      <c r="VC54" s="120">
        <v>1.1765906831464716E-2</v>
      </c>
      <c r="VD54" s="120">
        <v>1.1765906831637012E-2</v>
      </c>
      <c r="VE54" s="120">
        <v>1.1568636777043289E-2</v>
      </c>
      <c r="VF54" s="120">
        <v>1.1568636777196804E-2</v>
      </c>
      <c r="VG54" s="120">
        <v>1.1372929994733834E-2</v>
      </c>
      <c r="VH54" s="120">
        <v>1.1372929994870443E-2</v>
      </c>
      <c r="VI54" s="120">
        <v>1.1178795392200023E-2</v>
      </c>
      <c r="VJ54" s="120">
        <v>1.1178795392321439E-2</v>
      </c>
      <c r="VK54" s="120">
        <v>1.098624179761306E-2</v>
      </c>
      <c r="VL54" s="120">
        <v>1.0986241797720838E-2</v>
      </c>
      <c r="VM54" s="120">
        <v>1.0795277955886966E-2</v>
      </c>
      <c r="VN54" s="120">
        <v>1.0795277955982544E-2</v>
      </c>
      <c r="VO54" s="120">
        <v>1.0605912524833632E-2</v>
      </c>
      <c r="VP54" s="120">
        <v>1.0605912524918246E-2</v>
      </c>
      <c r="VQ54" s="120">
        <v>1.041815407123641E-2</v>
      </c>
      <c r="VR54" s="120">
        <v>1.041815407131122E-2</v>
      </c>
      <c r="VS54" s="120">
        <v>1.02320110668418E-2</v>
      </c>
      <c r="VT54" s="120">
        <v>1.0232011066907885E-2</v>
      </c>
      <c r="VU54" s="120">
        <v>1.0047491884268447E-2</v>
      </c>
      <c r="VV54" s="120">
        <v>1.0047491884326725E-2</v>
      </c>
      <c r="VW54" s="120">
        <v>9.8646047928324619E-3</v>
      </c>
      <c r="VX54" s="120">
        <v>9.8646047928837733E-3</v>
      </c>
      <c r="VY54" s="120">
        <v>9.6833579542888893E-3</v>
      </c>
      <c r="VZ54" s="120">
        <v>9.6833579543340268E-3</v>
      </c>
      <c r="WA54" s="120">
        <v>9.5037594184883452E-3</v>
      </c>
      <c r="WB54" s="120">
        <v>9.5037594185279871E-3</v>
      </c>
      <c r="WC54" s="120">
        <v>9.3258171189485907E-3</v>
      </c>
      <c r="WD54" s="120">
        <v>9.3258171189833546E-3</v>
      </c>
      <c r="WE54" s="120">
        <v>9.1495388683401555E-3</v>
      </c>
      <c r="WF54" s="120">
        <v>9.1495388683706241E-3</v>
      </c>
      <c r="WG54" s="120">
        <v>8.974932353886092E-3</v>
      </c>
      <c r="WH54" s="120">
        <v>8.9749323539127304E-3</v>
      </c>
      <c r="WI54" s="120">
        <v>8.8020051326748935E-3</v>
      </c>
      <c r="WJ54" s="120">
        <v>8.8020051326981527E-3</v>
      </c>
      <c r="WK54" s="120">
        <v>8.6307646268869026E-3</v>
      </c>
      <c r="WL54" s="120">
        <v>8.630764626907185E-3</v>
      </c>
      <c r="WM54" s="120">
        <v>8.4612181189334616E-3</v>
      </c>
      <c r="WN54" s="120">
        <v>8.4612181189511002E-3</v>
      </c>
      <c r="WO54" s="120">
        <v>8.2933727465088897E-3</v>
      </c>
      <c r="WP54" s="120">
        <v>8.2933727465242281E-3</v>
      </c>
      <c r="WQ54" s="120">
        <v>8.1272354975553164E-3</v>
      </c>
      <c r="WR54" s="120">
        <v>8.1272354975686356E-3</v>
      </c>
      <c r="WS54" s="120">
        <v>7.9628132051400395E-3</v>
      </c>
      <c r="WT54" s="120">
        <v>7.9628132051515772E-3</v>
      </c>
      <c r="WU54" s="120">
        <v>7.8001125422459986E-3</v>
      </c>
      <c r="WV54" s="120">
        <v>7.800112542255975E-3</v>
      </c>
      <c r="WW54" s="120">
        <v>7.639140016475008E-3</v>
      </c>
      <c r="WX54" s="120">
        <v>7.6391400164836226E-3</v>
      </c>
      <c r="WY54" s="120">
        <v>7.4799019646646673E-3</v>
      </c>
      <c r="WZ54" s="120">
        <v>7.4799019646720807E-3</v>
      </c>
      <c r="XA54" s="120">
        <v>7.3224045474188032E-3</v>
      </c>
      <c r="XB54" s="120">
        <v>7.3224045474251922E-3</v>
      </c>
      <c r="XC54" s="120">
        <v>7.1666537435524751E-3</v>
      </c>
      <c r="XD54" s="120">
        <v>7.1666537435579637E-3</v>
      </c>
      <c r="XE54" s="120">
        <v>7.0126553444518278E-3</v>
      </c>
      <c r="XF54" s="120">
        <v>7.0126553444565237E-3</v>
      </c>
      <c r="XG54" s="120">
        <v>6.8604149483497802E-3</v>
      </c>
      <c r="XH54" s="120">
        <v>6.8604149483537987E-3</v>
      </c>
      <c r="XI54" s="120">
        <v>6.7099379545185554E-3</v>
      </c>
      <c r="XJ54" s="120">
        <v>6.709937954522004E-3</v>
      </c>
      <c r="XK54" s="120">
        <v>6.5612295573799391E-3</v>
      </c>
      <c r="XL54" s="120">
        <v>6.5612295573828708E-3</v>
      </c>
      <c r="XM54" s="120">
        <v>6.4142947405345964E-3</v>
      </c>
      <c r="XN54" s="120">
        <v>6.4142947405370909E-3</v>
      </c>
      <c r="XO54" s="120">
        <v>6.2691382707119395E-3</v>
      </c>
      <c r="XP54" s="120">
        <v>6.269138270714055E-3</v>
      </c>
      <c r="XQ54" s="120">
        <v>6.125764691641976E-3</v>
      </c>
      <c r="XR54" s="120">
        <v>6.1257646916437706E-3</v>
      </c>
      <c r="XS54" s="120">
        <v>5.9841783178509805E-3</v>
      </c>
      <c r="XT54" s="120">
        <v>5.9841783178524975E-3</v>
      </c>
      <c r="XU54" s="120">
        <v>5.8443832283829218E-3</v>
      </c>
      <c r="XV54" s="120">
        <v>5.8443832283841942E-3</v>
      </c>
      <c r="XW54" s="120">
        <v>5.7063832604487361E-3</v>
      </c>
      <c r="XX54" s="120">
        <v>5.7063832604498125E-3</v>
      </c>
      <c r="XY54" s="120">
        <v>5.5701820030059366E-3</v>
      </c>
      <c r="XZ54" s="120">
        <v>5.5701820030068464E-3</v>
      </c>
      <c r="YA54" s="120">
        <v>5.4357827902709868E-3</v>
      </c>
      <c r="YB54" s="120">
        <v>5.4357827902717466E-3</v>
      </c>
      <c r="YC54" s="120">
        <v>5.3031886951672392E-3</v>
      </c>
      <c r="YD54" s="120">
        <v>5.3031886951678793E-3</v>
      </c>
      <c r="YE54" s="120">
        <v>5.1724025227117805E-3</v>
      </c>
      <c r="YF54" s="120">
        <v>5.1724025227123044E-3</v>
      </c>
      <c r="YG54" s="120">
        <v>5.0434268033439636E-3</v>
      </c>
      <c r="YH54" s="120">
        <v>5.043426803344405E-3</v>
      </c>
      <c r="YI54" s="120">
        <v>4.916263786199743E-3</v>
      </c>
      <c r="YJ54" s="120">
        <v>4.9162637862001004E-3</v>
      </c>
      <c r="YK54" s="120">
        <v>4.7909154323352385E-3</v>
      </c>
      <c r="YL54" s="120">
        <v>4.7909154323355473E-3</v>
      </c>
      <c r="YM54" s="120">
        <v>4.6673834079039396E-3</v>
      </c>
      <c r="YN54" s="120">
        <v>4.667383407904198E-3</v>
      </c>
      <c r="YO54" s="120">
        <v>4.5456690772918079E-3</v>
      </c>
      <c r="YP54" s="120">
        <v>4.5456690772920135E-3</v>
      </c>
      <c r="YQ54" s="120">
        <v>4.4257734962150439E-3</v>
      </c>
      <c r="YR54" s="120">
        <v>4.4257734962152157E-3</v>
      </c>
      <c r="YS54" s="120">
        <v>4.3076974047858369E-3</v>
      </c>
      <c r="YT54" s="120">
        <v>4.3076974047859791E-3</v>
      </c>
      <c r="YU54" s="120">
        <v>4.1914412205511144E-3</v>
      </c>
      <c r="YV54" s="120">
        <v>4.1914412205512324E-3</v>
      </c>
      <c r="YW54" s="120">
        <v>4.077005031510361E-3</v>
      </c>
      <c r="YX54" s="120">
        <v>4.0770050315104634E-3</v>
      </c>
      <c r="YY54" s="120">
        <v>3.9643885891186672E-3</v>
      </c>
      <c r="YZ54" s="120">
        <v>3.9643885891187478E-3</v>
      </c>
      <c r="ZA54" s="120">
        <v>3.8535913012812616E-3</v>
      </c>
      <c r="ZB54" s="120">
        <v>3.8535913012813189E-3</v>
      </c>
      <c r="ZC54" s="120">
        <v>3.7446122253468107E-3</v>
      </c>
      <c r="ZD54" s="120">
        <v>3.7446122253468653E-3</v>
      </c>
      <c r="ZE54" s="120">
        <v>3.6374500611065894E-3</v>
      </c>
      <c r="ZF54" s="120">
        <v>3.6374500611066288E-3</v>
      </c>
      <c r="ZG54" s="120">
        <v>3.5321031438073388E-3</v>
      </c>
      <c r="ZH54" s="120">
        <v>3.5321031438073705E-3</v>
      </c>
      <c r="ZI54" s="120">
        <v>3.4285694371861469E-3</v>
      </c>
      <c r="ZJ54" s="120">
        <v>3.4285694371861716E-3</v>
      </c>
      <c r="ZK54" s="120">
        <v>3.3268465265358857E-3</v>
      </c>
      <c r="ZL54" s="120">
        <v>3.3268465265359056E-3</v>
      </c>
      <c r="ZM54" s="120">
        <v>3.2269316118104306E-3</v>
      </c>
      <c r="ZN54" s="120">
        <v>3.2269316118104505E-3</v>
      </c>
      <c r="ZO54" s="120">
        <v>3.1288215007793255E-3</v>
      </c>
      <c r="ZP54" s="120">
        <v>3.128821500779342E-3</v>
      </c>
      <c r="ZQ54" s="120">
        <v>3.0325126022419948E-3</v>
      </c>
      <c r="ZR54" s="120">
        <v>3.0325126022420056E-3</v>
      </c>
      <c r="ZS54" s="120">
        <v>2.9380009193122163E-3</v>
      </c>
      <c r="ZT54" s="120">
        <v>2.9380009193122267E-3</v>
      </c>
      <c r="ZU54" s="120">
        <v>2.8452820427840543E-3</v>
      </c>
      <c r="ZV54" s="120">
        <v>2.8452820427840595E-3</v>
      </c>
      <c r="ZW54" s="120">
        <v>2.7543511445910166E-3</v>
      </c>
      <c r="ZX54" s="120">
        <v>2.7543511445910196E-3</v>
      </c>
      <c r="ZY54" s="120">
        <v>2.665202971370744E-3</v>
      </c>
      <c r="ZZ54" s="120">
        <v>2.6652029713707436E-3</v>
      </c>
      <c r="AAA54" s="120">
        <v>2.5778318381482141E-3</v>
      </c>
      <c r="AAB54" s="120">
        <v>2.5778318381482128E-3</v>
      </c>
      <c r="AAC54" s="120">
        <v>2.492231622150883E-3</v>
      </c>
      <c r="AAD54" s="120">
        <v>2.4922316221508874E-3</v>
      </c>
      <c r="AAE54" s="120">
        <v>2.4083957567699352E-3</v>
      </c>
      <c r="AAF54" s="120">
        <v>2.4083957567699347E-3</v>
      </c>
      <c r="AAG54" s="120">
        <v>2.3263172256823375E-3</v>
      </c>
      <c r="AAH54" s="120">
        <v>2.3263172256823414E-3</v>
      </c>
      <c r="AAI54" s="120">
        <v>2.2459885571491371E-3</v>
      </c>
      <c r="AAJ54" s="120">
        <v>2.2459885571491376E-3</v>
      </c>
      <c r="AAK54" s="120">
        <v>2.1674018185059169E-3</v>
      </c>
      <c r="AAL54" s="120">
        <v>2.1674018185059186E-3</v>
      </c>
      <c r="AAM54" s="120">
        <v>2.0905486108621849E-3</v>
      </c>
      <c r="AAN54" s="120">
        <v>2.0905486108621801E-3</v>
      </c>
      <c r="AAO54" s="120">
        <v>2.015420064026904E-3</v>
      </c>
      <c r="AAP54" s="120">
        <v>2.0154200640269057E-3</v>
      </c>
      <c r="AAQ54" s="120">
        <v>1.9420068316783033E-3</v>
      </c>
      <c r="AAR54" s="120">
        <v>1.9420068316783044E-3</v>
      </c>
      <c r="AAS54" s="120">
        <v>1.8702990867964868E-3</v>
      </c>
      <c r="AAT54" s="120">
        <v>1.8702990867964875E-3</v>
      </c>
      <c r="AAU54" s="120">
        <v>1.8002865173783241E-3</v>
      </c>
      <c r="AAV54" s="120">
        <v>1.800286517378325E-3</v>
      </c>
      <c r="AAW54" s="120">
        <v>1.7319583224545542E-3</v>
      </c>
      <c r="AAX54" s="120">
        <v>1.7319583224545535E-3</v>
      </c>
      <c r="AAY54" s="120">
        <v>1.6653032084298755E-3</v>
      </c>
      <c r="AAZ54" s="120">
        <v>1.6653032084298748E-3</v>
      </c>
      <c r="ABA54" s="120">
        <v>1.6003093857673515E-3</v>
      </c>
      <c r="ABB54" s="120">
        <v>1.6003093857673517E-3</v>
      </c>
      <c r="ABC54" s="120">
        <v>1.5369645660392184E-3</v>
      </c>
      <c r="ABD54" s="120">
        <v>1.5369645660392194E-3</v>
      </c>
      <c r="ABE54" s="120">
        <v>1.4752559593667958E-3</v>
      </c>
      <c r="ABF54" s="120">
        <v>1.4752559593667973E-3</v>
      </c>
      <c r="ABG54" s="120">
        <v>1.4151702722728409E-3</v>
      </c>
      <c r="ABH54" s="120">
        <v>1.4151702722728404E-3</v>
      </c>
      <c r="ABI54" s="120">
        <v>1.3566937059703689E-3</v>
      </c>
      <c r="ABJ54" s="120">
        <v>1.3566937059703683E-3</v>
      </c>
      <c r="ABK54" s="120">
        <v>1.2998119551125079E-3</v>
      </c>
      <c r="ABL54" s="120">
        <v>1.2998119551125079E-3</v>
      </c>
      <c r="ABM54" s="120">
        <v>1.2445102070286014E-3</v>
      </c>
      <c r="ABN54" s="120">
        <v>1.2445102070286005E-3</v>
      </c>
      <c r="ABO54" s="120">
        <v>1.1907731414722647E-3</v>
      </c>
      <c r="ABP54" s="120">
        <v>1.1907731414722651E-3</v>
      </c>
      <c r="ABQ54" s="120">
        <v>1.1385849309077235E-3</v>
      </c>
      <c r="ABR54" s="120">
        <v>1.138584930907725E-3</v>
      </c>
      <c r="ABS54" s="120">
        <v>1.0879292413610961E-3</v>
      </c>
      <c r="ABT54" s="120">
        <v>1.0879292413610955E-3</v>
      </c>
      <c r="ABU54" s="120">
        <v>1.0387892338638951E-3</v>
      </c>
      <c r="ABV54" s="120">
        <v>1.0387892338638936E-3</v>
      </c>
      <c r="ABW54" s="120">
        <v>9.9114756651624033E-4</v>
      </c>
      <c r="ABX54" s="120">
        <v>9.9114756651624164E-4</v>
      </c>
      <c r="ABY54" s="120">
        <v>9.4498639719771882E-4</v>
      </c>
      <c r="ABZ54" s="120">
        <v>9.4498639719771925E-4</v>
      </c>
      <c r="ACA54" s="120">
        <v>9.0028738695399526E-4</v>
      </c>
      <c r="ACB54" s="120">
        <v>9.0028738695399537E-4</v>
      </c>
      <c r="ACC54" s="120">
        <v>8.570317040875507E-4</v>
      </c>
      <c r="ACD54" s="120">
        <v>8.5703170408754994E-4</v>
      </c>
      <c r="ACE54" s="120">
        <v>8.1520002898091129E-4</v>
      </c>
      <c r="ACF54" s="120">
        <v>8.152000289809102E-4</v>
      </c>
      <c r="ACG54" s="120">
        <v>7.7477255968083029E-4</v>
      </c>
      <c r="ACH54" s="120">
        <v>7.7477255968083018E-4</v>
      </c>
      <c r="ACI54" s="120">
        <v>7.3572901827172773E-4</v>
      </c>
      <c r="ACJ54" s="120">
        <v>7.3572901827172643E-4</v>
      </c>
      <c r="ACK54" s="120">
        <v>6.9804865806649284E-4</v>
      </c>
      <c r="ACL54" s="120">
        <v>6.9804865806649403E-4</v>
      </c>
      <c r="ACM54" s="120">
        <v>6.6171027164243796E-4</v>
      </c>
      <c r="ACN54" s="120">
        <v>6.6171027164243612E-4</v>
      </c>
      <c r="ACO54" s="120">
        <v>6.2669219974966438E-4</v>
      </c>
      <c r="ACP54" s="120">
        <v>6.266921997496646E-4</v>
      </c>
      <c r="ACQ54" s="120">
        <v>5.9297234111856654E-4</v>
      </c>
      <c r="ACR54" s="120">
        <v>5.9297234111856741E-4</v>
      </c>
      <c r="ACS54" s="120">
        <v>5.6052816319231646E-4</v>
      </c>
      <c r="ACT54" s="120">
        <v>5.6052816319231635E-4</v>
      </c>
      <c r="ACU54" s="120">
        <v>5.2933671380929958E-4</v>
      </c>
      <c r="ACV54" s="120">
        <v>5.2933671380929893E-4</v>
      </c>
      <c r="ACW54" s="120">
        <v>4.9937463385929526E-4</v>
      </c>
      <c r="ACX54" s="120">
        <v>4.9937463385929504E-4</v>
      </c>
      <c r="ACY54" s="120">
        <v>4.7061817093585132E-4</v>
      </c>
      <c r="ACZ54" s="120">
        <v>4.7061817093585115E-4</v>
      </c>
      <c r="ADA54" s="120">
        <v>4.4304319400574735E-4</v>
      </c>
      <c r="ADB54" s="120">
        <v>4.4304319400574713E-4</v>
      </c>
      <c r="ADC54" s="120">
        <v>4.1662520911466873E-4</v>
      </c>
      <c r="ADD54" s="120">
        <v>4.1662520911466862E-4</v>
      </c>
      <c r="ADE54" s="120">
        <v>3.9133937614615577E-4</v>
      </c>
      <c r="ADF54" s="120">
        <v>3.9133937614615609E-4</v>
      </c>
      <c r="ADG54" s="120">
        <v>3.6716052664861518E-4</v>
      </c>
      <c r="ADH54" s="120">
        <v>3.6716052664861589E-4</v>
      </c>
      <c r="ADI54" s="120">
        <v>3.4406318274259685E-4</v>
      </c>
      <c r="ADJ54" s="120">
        <v>3.4406318274259648E-4</v>
      </c>
      <c r="ADK54" s="120">
        <v>3.2202157711769275E-4</v>
      </c>
      <c r="ADL54" s="120">
        <v>3.2202157711769253E-4</v>
      </c>
      <c r="ADM54" s="120">
        <v>3.0100967412523147E-4</v>
      </c>
      <c r="ADN54" s="120">
        <v>3.0100967412523158E-4</v>
      </c>
      <c r="ADO54" s="120">
        <v>2.8100119196945548E-4</v>
      </c>
      <c r="ADP54" s="120">
        <v>2.8100119196945494E-4</v>
      </c>
      <c r="ADQ54" s="120">
        <v>2.6196962599604198E-4</v>
      </c>
      <c r="ADR54" s="120">
        <v>2.6196962599604198E-4</v>
      </c>
      <c r="ADS54" s="120">
        <v>2.4388827307266454E-4</v>
      </c>
      <c r="ADT54" s="120">
        <v>2.4388827307266435E-4</v>
      </c>
      <c r="ADU54" s="120">
        <v>2.2673025705172942E-4</v>
      </c>
      <c r="ADV54" s="120">
        <v>2.2673025705172934E-4</v>
      </c>
      <c r="ADW54" s="120">
        <v>2.1046855530054451E-4</v>
      </c>
      <c r="ADX54" s="120">
        <v>2.1046855530054448E-4</v>
      </c>
      <c r="ADY54" s="120">
        <v>1.9507602627886564E-4</v>
      </c>
      <c r="ADZ54" s="120">
        <v>1.9507602627886556E-4</v>
      </c>
      <c r="AEA54" s="120">
        <v>1.8052543813809903E-4</v>
      </c>
      <c r="AEB54" s="120">
        <v>1.8052543813809881E-4</v>
      </c>
      <c r="AEC54" s="120">
        <v>1.6678949831036794E-4</v>
      </c>
      <c r="AED54" s="120">
        <v>1.6678949831036813E-4</v>
      </c>
      <c r="AEE54" s="120">
        <v>1.5384088404918784E-4</v>
      </c>
      <c r="AEF54" s="120">
        <v>1.538408840491877E-4</v>
      </c>
      <c r="AEG54" s="120">
        <v>1.4165227387663576E-4</v>
      </c>
      <c r="AEH54" s="120">
        <v>1.4165227387663565E-4</v>
      </c>
      <c r="AEI54" s="120">
        <v>1.3019637988466936E-4</v>
      </c>
      <c r="AEJ54" s="120">
        <v>1.3019637988466922E-4</v>
      </c>
      <c r="AEK54" s="120">
        <v>1.194459808306246E-4</v>
      </c>
      <c r="AEL54" s="120">
        <v>1.1944598083062461E-4</v>
      </c>
      <c r="AEM54" s="120">
        <v>1.0937395595895623E-4</v>
      </c>
      <c r="AEN54" s="120">
        <v>1.0937395595895617E-4</v>
      </c>
      <c r="AEO54" s="120">
        <v>9.9953319472971159E-5</v>
      </c>
      <c r="AEP54" s="120">
        <v>9.9953319472971186E-5</v>
      </c>
      <c r="AEQ54" s="120">
        <v>9.1157255571692466E-5</v>
      </c>
      <c r="AER54" s="120">
        <v>9.1157255571692452E-5</v>
      </c>
      <c r="AES54" s="120">
        <v>8.2959153958097074E-5</v>
      </c>
      <c r="AET54" s="120">
        <v>8.2959153958097047E-5</v>
      </c>
      <c r="AEU54" s="120">
        <v>7.5332645715865722E-5</v>
      </c>
      <c r="AEV54" s="120">
        <v>7.5332645715865641E-5</v>
      </c>
      <c r="AEW54" s="120">
        <v>6.8251639442487588E-5</v>
      </c>
      <c r="AEX54" s="120">
        <v>6.825163944248748E-5</v>
      </c>
      <c r="AEY54" s="120">
        <v>6.1690357517175519E-5</v>
      </c>
      <c r="AEZ54" s="120">
        <v>6.1690357517175479E-5</v>
      </c>
      <c r="AFA54" s="120">
        <v>5.5623372372614561E-5</v>
      </c>
      <c r="AFB54" s="120">
        <v>5.5623372372614561E-5</v>
      </c>
      <c r="AFC54" s="120">
        <v>5.0025642630190005E-5</v>
      </c>
      <c r="AFD54" s="120">
        <v>5.0025642630189971E-5</v>
      </c>
      <c r="AFE54" s="120">
        <v>4.4872548949118062E-5</v>
      </c>
      <c r="AFF54" s="120">
        <v>4.4872548949118014E-5</v>
      </c>
      <c r="AFG54" s="120">
        <v>4.0139929430936263E-5</v>
      </c>
      <c r="AFH54" s="120">
        <v>4.0139929430936277E-5</v>
      </c>
      <c r="AFI54" s="120">
        <v>3.5804114412233944E-5</v>
      </c>
      <c r="AFJ54" s="120">
        <v>3.5804114412233917E-5</v>
      </c>
      <c r="AFK54" s="120">
        <v>3.1841960470453952E-5</v>
      </c>
      <c r="AFL54" s="120">
        <v>3.1841960470453891E-5</v>
      </c>
      <c r="AFM54" s="120">
        <v>2.8230883460224094E-5</v>
      </c>
      <c r="AFN54" s="120">
        <v>2.8230883460224111E-5</v>
      </c>
      <c r="AFO54" s="120">
        <v>2.4948890391151901E-5</v>
      </c>
      <c r="AFP54" s="120">
        <v>2.4948890391151877E-5</v>
      </c>
      <c r="AFQ54" s="120">
        <v>2.1974609952518855E-5</v>
      </c>
      <c r="AFR54" s="120">
        <v>2.1974609952518845E-5</v>
      </c>
      <c r="AFS54" s="120">
        <v>1.9287321486034632E-5</v>
      </c>
      <c r="AFT54" s="120">
        <v>1.9287321486034635E-5</v>
      </c>
      <c r="AFU54" s="120">
        <v>1.6866982204962743E-5</v>
      </c>
      <c r="AFV54" s="120">
        <v>1.6866982204962743E-5</v>
      </c>
      <c r="AFW54" s="120">
        <v>1.46942524567268E-5</v>
      </c>
      <c r="AFX54" s="120">
        <v>1.4694252456726795E-5</v>
      </c>
      <c r="AFY54" s="120">
        <v>1.2750518826770136E-5</v>
      </c>
      <c r="AFZ54" s="120">
        <v>1.2750518826770132E-5</v>
      </c>
      <c r="AGA54" s="120">
        <v>1.10179148842053E-5</v>
      </c>
      <c r="AGB54" s="120">
        <v>1.1017914884205307E-5</v>
      </c>
      <c r="AGC54" s="120">
        <v>9.4793393748815164E-6</v>
      </c>
      <c r="AGD54" s="120">
        <v>9.479339374881513E-6</v>
      </c>
      <c r="AGE54" s="120">
        <v>8.1184716751452688E-6</v>
      </c>
      <c r="AGF54" s="120">
        <v>8.1184716751452739E-6</v>
      </c>
      <c r="AGG54" s="120">
        <v>6.9197843299912958E-6</v>
      </c>
      <c r="AGH54" s="120">
        <v>6.9197843299912975E-6</v>
      </c>
      <c r="AGI54" s="120">
        <v>5.8685525126976143E-6</v>
      </c>
      <c r="AGJ54" s="120">
        <v>5.8685525126976076E-6</v>
      </c>
      <c r="AGK54" s="120">
        <v>4.9508602595908168E-6</v>
      </c>
      <c r="AGL54" s="120">
        <v>4.9508602595908168E-6</v>
      </c>
      <c r="AGM54" s="120">
        <v>4.153603353439938E-6</v>
      </c>
      <c r="AGN54" s="120">
        <v>4.1536033534399372E-6</v>
      </c>
      <c r="AGO54" s="120">
        <v>3.4644887522337793E-6</v>
      </c>
      <c r="AGP54" s="120">
        <v>3.4644887522337759E-6</v>
      </c>
      <c r="AGQ54" s="120">
        <v>2.8720304868072601E-6</v>
      </c>
      <c r="AGR54" s="120">
        <v>2.872030486807261E-6</v>
      </c>
      <c r="AGS54" s="120">
        <v>2.365541980930823E-6</v>
      </c>
      <c r="AGT54" s="120">
        <v>2.3655419809308222E-6</v>
      </c>
      <c r="AGU54" s="120">
        <v>1.9351247809692441E-6</v>
      </c>
      <c r="AGV54" s="120">
        <v>1.9351247809692441E-6</v>
      </c>
      <c r="AGW54" s="120">
        <v>1.5716537188665435E-6</v>
      </c>
      <c r="AGX54" s="120">
        <v>1.5716537188665437E-6</v>
      </c>
      <c r="AGY54" s="120">
        <v>1.2667585717308101E-6</v>
      </c>
      <c r="AGZ54" s="120">
        <v>1.2667585717308101E-6</v>
      </c>
      <c r="AHA54" s="120">
        <v>1.0128023232690856E-6</v>
      </c>
      <c r="AHB54" s="120">
        <v>1.0128023232690834E-6</v>
      </c>
      <c r="AHC54" s="120">
        <v>8.028561762207078E-7</v>
      </c>
      <c r="AHD54" s="120">
        <v>8.0285617622070685E-7</v>
      </c>
      <c r="AHE54" s="120">
        <v>6.3067151008309101E-7</v>
      </c>
      <c r="AHF54" s="120">
        <v>6.3067151008309123E-7</v>
      </c>
      <c r="AHG54" s="120">
        <v>4.9064902399836096E-7</v>
      </c>
      <c r="AHH54" s="120">
        <v>4.9064902399836086E-7</v>
      </c>
      <c r="AHI54" s="120">
        <v>3.7780534970894692E-7</v>
      </c>
      <c r="AHJ54" s="120">
        <v>3.7780534970894708E-7</v>
      </c>
      <c r="AHK54" s="120">
        <v>2.8773746289079084E-7</v>
      </c>
      <c r="AHL54" s="120">
        <v>2.87737462890791E-7</v>
      </c>
      <c r="AHM54" s="120">
        <v>2.1658526170134648E-7</v>
      </c>
      <c r="AHN54" s="120">
        <v>2.1658526170134661E-7</v>
      </c>
      <c r="AHO54" s="120">
        <v>1.6099271769508815E-7</v>
      </c>
      <c r="AHP54" s="120">
        <v>1.6099271769508823E-7</v>
      </c>
      <c r="AHQ54" s="120">
        <v>1.1806803494439654E-7</v>
      </c>
      <c r="AHR54" s="120">
        <v>1.1806803494439657E-7</v>
      </c>
      <c r="AHS54" s="120">
        <v>8.5343276807730639E-8</v>
      </c>
      <c r="AHT54" s="120">
        <v>8.5343276807730612E-8</v>
      </c>
      <c r="AHU54" s="120">
        <v>6.0733934881827253E-8</v>
      </c>
      <c r="AHV54" s="120">
        <v>6.0733934881827226E-8</v>
      </c>
      <c r="AHW54" s="120">
        <v>4.249891992384472E-8</v>
      </c>
      <c r="AHX54" s="120">
        <v>4.2498919923844707E-8</v>
      </c>
      <c r="AHY54" s="120">
        <v>2.9201448769714557E-8</v>
      </c>
      <c r="AHZ54" s="120">
        <v>2.9201448769714554E-8</v>
      </c>
      <c r="AIA54" s="120">
        <v>1.9671283608760136E-8</v>
      </c>
      <c r="AIB54" s="120">
        <v>1.9671283608760146E-8</v>
      </c>
      <c r="AIC54" s="120">
        <v>1.296874986918779E-8</v>
      </c>
      <c r="AID54" s="120">
        <v>1.2968749869187787E-8</v>
      </c>
      <c r="AIE54" s="120">
        <v>8.3509163581136844E-9</v>
      </c>
      <c r="AIF54" s="120">
        <v>8.350916358113686E-9</v>
      </c>
      <c r="AIG54" s="120">
        <v>5.2402666794430827E-9</v>
      </c>
      <c r="AIH54" s="120">
        <v>5.240266679443081E-9</v>
      </c>
      <c r="AII54" s="120">
        <v>3.1961254620309685E-9</v>
      </c>
      <c r="AIJ54" s="120">
        <v>3.1961254620309685E-9</v>
      </c>
      <c r="AIK54" s="120">
        <v>1.8890284038209312E-9</v>
      </c>
      <c r="AIL54" s="120">
        <v>1.8890284038209312E-9</v>
      </c>
      <c r="AIM54" s="120">
        <v>1.0781441177091491E-9</v>
      </c>
      <c r="AIN54" s="120">
        <v>1.0781441177091491E-9</v>
      </c>
      <c r="AIO54" s="120">
        <v>5.9177145924288014E-10</v>
      </c>
      <c r="AIP54" s="120">
        <v>5.9177145924288014E-10</v>
      </c>
      <c r="AIQ54" s="120">
        <v>3.1085218623946452E-10</v>
      </c>
      <c r="AIR54" s="120">
        <v>3.1085218623946457E-10</v>
      </c>
      <c r="AIS54" s="120">
        <v>1.5535957242568206E-10</v>
      </c>
      <c r="AIT54" s="120">
        <v>1.5535957242568201E-10</v>
      </c>
      <c r="AIU54" s="120">
        <v>7.3353193907454276E-11</v>
      </c>
      <c r="AIV54" s="120">
        <v>7.3353193907454289E-11</v>
      </c>
      <c r="AIW54" s="120">
        <v>3.2432506035179678E-11</v>
      </c>
      <c r="AIX54" s="120">
        <v>3.2432506035179678E-11</v>
      </c>
      <c r="AIY54" s="120">
        <v>1.3280368233066499E-11</v>
      </c>
      <c r="AIZ54" s="120">
        <v>1.3280368233066499E-11</v>
      </c>
      <c r="AJA54" s="120">
        <v>4.9646503271286169E-12</v>
      </c>
      <c r="AJB54" s="120">
        <v>4.9646503271286169E-12</v>
      </c>
      <c r="AJC54" s="120">
        <v>1.6623508125590547E-12</v>
      </c>
      <c r="AJD54" s="120">
        <v>1.6623508125590547E-12</v>
      </c>
      <c r="AJE54" s="120">
        <v>4.8549445713641504E-13</v>
      </c>
      <c r="AJF54" s="120">
        <v>4.8549445713641504E-13</v>
      </c>
      <c r="AJG54" s="120">
        <v>1.1893264151296989E-13</v>
      </c>
      <c r="AJH54" s="120">
        <v>1.1893264151296989E-13</v>
      </c>
      <c r="AJI54" s="120">
        <v>2.2953861034125111E-14</v>
      </c>
      <c r="AJJ54" s="120">
        <v>2.2953861034125111E-14</v>
      </c>
      <c r="AJK54" s="120">
        <v>3.1086244689504383E-15</v>
      </c>
      <c r="AJL54" s="120">
        <v>3.1086244689504383E-15</v>
      </c>
      <c r="AJM54" s="120">
        <v>2.2204460492503131E-16</v>
      </c>
      <c r="AJN54" s="120" t="s">
        <v>105</v>
      </c>
      <c r="AJO54" s="120" t="s">
        <v>105</v>
      </c>
      <c r="AJP54" s="120" t="s">
        <v>105</v>
      </c>
      <c r="AJQ54" s="120" t="s">
        <v>105</v>
      </c>
      <c r="AJR54" s="120" t="s">
        <v>105</v>
      </c>
      <c r="AJS54" s="120" t="s">
        <v>105</v>
      </c>
      <c r="AJT54" s="120" t="s">
        <v>105</v>
      </c>
      <c r="AJU54" s="120" t="s">
        <v>105</v>
      </c>
      <c r="AJV54" s="120" t="s">
        <v>105</v>
      </c>
      <c r="AJW54" s="120" t="s">
        <v>105</v>
      </c>
      <c r="AJX54" s="120" t="s">
        <v>105</v>
      </c>
      <c r="AJY54" s="120" t="s">
        <v>105</v>
      </c>
      <c r="AJZ54" s="120" t="s">
        <v>105</v>
      </c>
      <c r="AKA54" s="120" t="s">
        <v>105</v>
      </c>
      <c r="AKB54" s="120" t="s">
        <v>105</v>
      </c>
      <c r="AKC54" s="120" t="s">
        <v>105</v>
      </c>
      <c r="AKD54" s="120" t="s">
        <v>105</v>
      </c>
      <c r="AKE54" s="120" t="s">
        <v>105</v>
      </c>
      <c r="AKF54" s="120" t="s">
        <v>105</v>
      </c>
      <c r="AKG54" s="120" t="s">
        <v>105</v>
      </c>
      <c r="AKH54" s="120" t="s">
        <v>105</v>
      </c>
      <c r="AKI54" s="120" t="s">
        <v>105</v>
      </c>
      <c r="AKJ54" s="120" t="s">
        <v>105</v>
      </c>
      <c r="AKK54" s="120" t="s">
        <v>105</v>
      </c>
      <c r="AKL54" s="120" t="s">
        <v>105</v>
      </c>
      <c r="AKM54" s="120" t="s">
        <v>105</v>
      </c>
      <c r="AKN54" s="120" t="s">
        <v>105</v>
      </c>
      <c r="AKO54" s="120" t="s">
        <v>105</v>
      </c>
      <c r="AKP54" s="120" t="s">
        <v>105</v>
      </c>
      <c r="AKQ54" s="120" t="s">
        <v>105</v>
      </c>
      <c r="AKR54" s="120" t="s">
        <v>105</v>
      </c>
      <c r="AKS54" s="120" t="s">
        <v>105</v>
      </c>
      <c r="AKT54" s="120" t="s">
        <v>105</v>
      </c>
      <c r="AKU54" s="120" t="s">
        <v>105</v>
      </c>
      <c r="AKV54" s="120" t="s">
        <v>105</v>
      </c>
      <c r="AKW54" s="120" t="s">
        <v>105</v>
      </c>
      <c r="AKX54" s="120" t="s">
        <v>105</v>
      </c>
      <c r="AKY54" s="120" t="s">
        <v>105</v>
      </c>
      <c r="AKZ54" s="120" t="s">
        <v>105</v>
      </c>
      <c r="ALA54" s="120" t="s">
        <v>105</v>
      </c>
      <c r="ALB54" s="120" t="s">
        <v>105</v>
      </c>
      <c r="ALC54" s="120" t="s">
        <v>105</v>
      </c>
      <c r="ALD54" s="120" t="s">
        <v>105</v>
      </c>
      <c r="ALE54" s="120" t="s">
        <v>105</v>
      </c>
      <c r="ALF54" s="120" t="s">
        <v>105</v>
      </c>
      <c r="ALG54" s="120" t="s">
        <v>105</v>
      </c>
      <c r="ALH54" s="120" t="s">
        <v>105</v>
      </c>
      <c r="ALI54" s="120" t="s">
        <v>105</v>
      </c>
      <c r="ALJ54" s="120" t="s">
        <v>105</v>
      </c>
      <c r="ALK54" s="120" t="s">
        <v>105</v>
      </c>
      <c r="ALL54" s="120" t="s">
        <v>105</v>
      </c>
      <c r="ALM54" s="120" t="s">
        <v>105</v>
      </c>
      <c r="ALN54" s="120"/>
    </row>
    <row r="55" spans="1:1002" hidden="1">
      <c r="A55" s="119">
        <v>54</v>
      </c>
      <c r="B55" s="120">
        <v>9.3682922558622816E-2</v>
      </c>
      <c r="C55" s="120">
        <v>9.3682922558622844E-2</v>
      </c>
      <c r="D55" s="120">
        <v>9.3354540205457831E-2</v>
      </c>
      <c r="E55" s="120">
        <v>9.3354540205457859E-2</v>
      </c>
      <c r="F55" s="120">
        <v>9.3026094709400209E-2</v>
      </c>
      <c r="G55" s="120">
        <v>9.3026094709400362E-2</v>
      </c>
      <c r="H55" s="120">
        <v>9.2697587825130656E-2</v>
      </c>
      <c r="I55" s="120">
        <v>9.2697587825130615E-2</v>
      </c>
      <c r="J55" s="120">
        <v>9.236902132261722E-2</v>
      </c>
      <c r="K55" s="120">
        <v>9.2369021322617206E-2</v>
      </c>
      <c r="L55" s="120">
        <v>9.2040396987233056E-2</v>
      </c>
      <c r="M55" s="120">
        <v>9.204039698723307E-2</v>
      </c>
      <c r="N55" s="120">
        <v>9.1711716619873485E-2</v>
      </c>
      <c r="O55" s="120">
        <v>9.1711716619873429E-2</v>
      </c>
      <c r="P55" s="120">
        <v>9.1382982037074303E-2</v>
      </c>
      <c r="Q55" s="120">
        <v>9.1382982037074331E-2</v>
      </c>
      <c r="R55" s="120">
        <v>9.1054195071131161E-2</v>
      </c>
      <c r="S55" s="120">
        <v>9.1054195071131133E-2</v>
      </c>
      <c r="T55" s="120">
        <v>9.0725357570219226E-2</v>
      </c>
      <c r="U55" s="120">
        <v>9.0725357570219073E-2</v>
      </c>
      <c r="V55" s="120">
        <v>9.0396471398513575E-2</v>
      </c>
      <c r="W55" s="120">
        <v>9.0396471398513562E-2</v>
      </c>
      <c r="X55" s="120">
        <v>9.006753843631167E-2</v>
      </c>
      <c r="Y55" s="120">
        <v>9.0067538436311684E-2</v>
      </c>
      <c r="Z55" s="120">
        <v>8.97385605801546E-2</v>
      </c>
      <c r="AA55" s="120">
        <v>8.9738560580154489E-2</v>
      </c>
      <c r="AB55" s="120">
        <v>8.9409539742950517E-2</v>
      </c>
      <c r="AC55" s="120">
        <v>8.9409539742950433E-2</v>
      </c>
      <c r="AD55" s="120">
        <v>8.9080477854098755E-2</v>
      </c>
      <c r="AE55" s="120">
        <v>8.9080477854098755E-2</v>
      </c>
      <c r="AF55" s="120">
        <v>8.8751376859614262E-2</v>
      </c>
      <c r="AG55" s="120">
        <v>8.8751376859614262E-2</v>
      </c>
      <c r="AH55" s="120">
        <v>8.8422238722252924E-2</v>
      </c>
      <c r="AI55" s="120">
        <v>8.8422238722252938E-2</v>
      </c>
      <c r="AJ55" s="120">
        <v>8.8093065421638278E-2</v>
      </c>
      <c r="AK55" s="120">
        <v>8.8093065421638111E-2</v>
      </c>
      <c r="AL55" s="120">
        <v>8.7763858954387722E-2</v>
      </c>
      <c r="AM55" s="120">
        <v>8.776385895438775E-2</v>
      </c>
      <c r="AN55" s="120">
        <v>8.7434621334241902E-2</v>
      </c>
      <c r="AO55" s="120">
        <v>8.7434621334241833E-2</v>
      </c>
      <c r="AP55" s="120">
        <v>8.7105354592191764E-2</v>
      </c>
      <c r="AQ55" s="120">
        <v>8.7105354592191694E-2</v>
      </c>
      <c r="AR55" s="120">
        <v>8.6776060776609112E-2</v>
      </c>
      <c r="AS55" s="120">
        <v>8.6776060776609182E-2</v>
      </c>
      <c r="AT55" s="120">
        <v>8.6446741953376635E-2</v>
      </c>
      <c r="AU55" s="120">
        <v>8.6446741953376705E-2</v>
      </c>
      <c r="AV55" s="120">
        <v>8.6117400206018907E-2</v>
      </c>
      <c r="AW55" s="120">
        <v>8.611740020601881E-2</v>
      </c>
      <c r="AX55" s="120">
        <v>8.5788037635834008E-2</v>
      </c>
      <c r="AY55" s="120">
        <v>8.5788037635834105E-2</v>
      </c>
      <c r="AZ55" s="120">
        <v>8.5458656362027624E-2</v>
      </c>
      <c r="BA55" s="120">
        <v>8.545865636202743E-2</v>
      </c>
      <c r="BB55" s="120">
        <v>8.5129258521844595E-2</v>
      </c>
      <c r="BC55" s="120">
        <v>8.5129258521844609E-2</v>
      </c>
      <c r="BD55" s="120">
        <v>8.4799846270705206E-2</v>
      </c>
      <c r="BE55" s="120">
        <v>8.4799846270705165E-2</v>
      </c>
      <c r="BF55" s="120">
        <v>8.4470421782339045E-2</v>
      </c>
      <c r="BG55" s="120">
        <v>8.4470421782338961E-2</v>
      </c>
      <c r="BH55" s="120">
        <v>8.4140987248921537E-2</v>
      </c>
      <c r="BI55" s="120">
        <v>8.4140987248921578E-2</v>
      </c>
      <c r="BJ55" s="120">
        <v>8.3811544881211189E-2</v>
      </c>
      <c r="BK55" s="120">
        <v>8.3811544881211092E-2</v>
      </c>
      <c r="BL55" s="120">
        <v>8.348209690868609E-2</v>
      </c>
      <c r="BM55" s="120">
        <v>8.3482096908686007E-2</v>
      </c>
      <c r="BN55" s="120">
        <v>8.3152645579683451E-2</v>
      </c>
      <c r="BO55" s="120">
        <v>8.3152645579683535E-2</v>
      </c>
      <c r="BP55" s="120">
        <v>8.2823193161538564E-2</v>
      </c>
      <c r="BQ55" s="120">
        <v>8.2823193161538633E-2</v>
      </c>
      <c r="BR55" s="120">
        <v>8.2493741940724855E-2</v>
      </c>
      <c r="BS55" s="120">
        <v>8.2493741940724841E-2</v>
      </c>
      <c r="BT55" s="120">
        <v>8.2164294222994275E-2</v>
      </c>
      <c r="BU55" s="120">
        <v>8.2164294222994289E-2</v>
      </c>
      <c r="BV55" s="120">
        <v>8.1834852333520003E-2</v>
      </c>
      <c r="BW55" s="120">
        <v>8.1834852333520003E-2</v>
      </c>
      <c r="BX55" s="120">
        <v>8.1505418617038278E-2</v>
      </c>
      <c r="BY55" s="120">
        <v>8.1505418617038319E-2</v>
      </c>
      <c r="BZ55" s="120">
        <v>8.1175995437992032E-2</v>
      </c>
      <c r="CA55" s="120">
        <v>8.1175995437992005E-2</v>
      </c>
      <c r="CB55" s="120">
        <v>8.0846585180674752E-2</v>
      </c>
      <c r="CC55" s="120">
        <v>8.0846585180674807E-2</v>
      </c>
      <c r="CD55" s="120">
        <v>8.0517190249376008E-2</v>
      </c>
      <c r="CE55" s="120">
        <v>8.0517190249376036E-2</v>
      </c>
      <c r="CF55" s="120">
        <v>8.0187813068526875E-2</v>
      </c>
      <c r="CG55" s="120">
        <v>8.0187813068526875E-2</v>
      </c>
      <c r="CH55" s="120">
        <v>7.9858456082846099E-2</v>
      </c>
      <c r="CI55" s="120">
        <v>7.9858456082846266E-2</v>
      </c>
      <c r="CJ55" s="120">
        <v>7.9529121757488663E-2</v>
      </c>
      <c r="CK55" s="120">
        <v>7.9529121757488594E-2</v>
      </c>
      <c r="CL55" s="120">
        <v>7.9199812578192613E-2</v>
      </c>
      <c r="CM55" s="120">
        <v>7.9199812578192585E-2</v>
      </c>
      <c r="CN55" s="120">
        <v>7.8870531051429049E-2</v>
      </c>
      <c r="CO55" s="120">
        <v>7.8870531051429035E-2</v>
      </c>
      <c r="CP55" s="120">
        <v>7.8541279704551686E-2</v>
      </c>
      <c r="CQ55" s="120">
        <v>7.8541279704551645E-2</v>
      </c>
      <c r="CR55" s="120">
        <v>7.8212061085947332E-2</v>
      </c>
      <c r="CS55" s="120">
        <v>7.8212061085947332E-2</v>
      </c>
      <c r="CT55" s="120">
        <v>7.788287776518707E-2</v>
      </c>
      <c r="CU55" s="120">
        <v>7.7882877765187056E-2</v>
      </c>
      <c r="CV55" s="120">
        <v>7.7553732333179026E-2</v>
      </c>
      <c r="CW55" s="120">
        <v>7.7553732333178943E-2</v>
      </c>
      <c r="CX55" s="120">
        <v>7.7224627402320861E-2</v>
      </c>
      <c r="CY55" s="120">
        <v>7.7224627402320875E-2</v>
      </c>
      <c r="CZ55" s="120">
        <v>7.6895565606653796E-2</v>
      </c>
      <c r="DA55" s="120">
        <v>7.6895565606653726E-2</v>
      </c>
      <c r="DB55" s="120">
        <v>7.6566549602016948E-2</v>
      </c>
      <c r="DC55" s="120">
        <v>7.6566549602017017E-2</v>
      </c>
      <c r="DD55" s="120">
        <v>7.6237582066202861E-2</v>
      </c>
      <c r="DE55" s="120">
        <v>7.6237582066202833E-2</v>
      </c>
      <c r="DF55" s="120">
        <v>7.5908665699113295E-2</v>
      </c>
      <c r="DG55" s="120">
        <v>7.590866569911324E-2</v>
      </c>
      <c r="DH55" s="120">
        <v>7.5579803222916492E-2</v>
      </c>
      <c r="DI55" s="120">
        <v>7.5579803222916506E-2</v>
      </c>
      <c r="DJ55" s="120">
        <v>7.5250997382204393E-2</v>
      </c>
      <c r="DK55" s="120">
        <v>7.5250997382204379E-2</v>
      </c>
      <c r="DL55" s="120">
        <v>7.4922250944151406E-2</v>
      </c>
      <c r="DM55" s="120">
        <v>7.4922250944151364E-2</v>
      </c>
      <c r="DN55" s="120">
        <v>7.4593566698673092E-2</v>
      </c>
      <c r="DO55" s="120">
        <v>7.4593566698673133E-2</v>
      </c>
      <c r="DP55" s="120">
        <v>7.4264947458586472E-2</v>
      </c>
      <c r="DQ55" s="120">
        <v>7.4264947458586569E-2</v>
      </c>
      <c r="DR55" s="120">
        <v>7.3936396059770398E-2</v>
      </c>
      <c r="DS55" s="120">
        <v>7.3936396059770412E-2</v>
      </c>
      <c r="DT55" s="120">
        <v>7.3607915361326715E-2</v>
      </c>
      <c r="DU55" s="120">
        <v>7.3607915361326826E-2</v>
      </c>
      <c r="DV55" s="120">
        <v>7.3279508245743183E-2</v>
      </c>
      <c r="DW55" s="120">
        <v>7.3279508245743086E-2</v>
      </c>
      <c r="DX55" s="120">
        <v>7.295117761905491E-2</v>
      </c>
      <c r="DY55" s="120">
        <v>7.2951177619054966E-2</v>
      </c>
      <c r="DZ55" s="120">
        <v>7.2622926411009314E-2</v>
      </c>
      <c r="EA55" s="120">
        <v>7.2622926411009342E-2</v>
      </c>
      <c r="EB55" s="120">
        <v>7.2294757575229351E-2</v>
      </c>
      <c r="EC55" s="120">
        <v>7.2294757575229324E-2</v>
      </c>
      <c r="ED55" s="120">
        <v>7.1966674089378832E-2</v>
      </c>
      <c r="EE55" s="120">
        <v>7.1966674089378888E-2</v>
      </c>
      <c r="EF55" s="120">
        <v>7.1638678955327856E-2</v>
      </c>
      <c r="EG55" s="120">
        <v>7.1638678955327828E-2</v>
      </c>
      <c r="EH55" s="120">
        <v>7.1310775199319332E-2</v>
      </c>
      <c r="EI55" s="120">
        <v>7.131077519931929E-2</v>
      </c>
      <c r="EJ55" s="120">
        <v>7.0982965872135775E-2</v>
      </c>
      <c r="EK55" s="120">
        <v>7.0982965872135845E-2</v>
      </c>
      <c r="EL55" s="120">
        <v>7.0655254049267022E-2</v>
      </c>
      <c r="EM55" s="120">
        <v>7.0655254049267036E-2</v>
      </c>
      <c r="EN55" s="120">
        <v>7.0327642831078202E-2</v>
      </c>
      <c r="EO55" s="120">
        <v>7.0327642831078258E-2</v>
      </c>
      <c r="EP55" s="120">
        <v>7.0000135342979317E-2</v>
      </c>
      <c r="EQ55" s="120">
        <v>7.000013534297933E-2</v>
      </c>
      <c r="ER55" s="120">
        <v>6.9672734735594127E-2</v>
      </c>
      <c r="ES55" s="120">
        <v>6.9672734735594141E-2</v>
      </c>
      <c r="ET55" s="120">
        <v>6.9345444184930771E-2</v>
      </c>
      <c r="EU55" s="120">
        <v>6.9345444184930757E-2</v>
      </c>
      <c r="EV55" s="120">
        <v>6.9018266892552069E-2</v>
      </c>
      <c r="EW55" s="120">
        <v>6.9018266892552138E-2</v>
      </c>
      <c r="EX55" s="120">
        <v>6.8691206085747705E-2</v>
      </c>
      <c r="EY55" s="120">
        <v>6.8691206085747664E-2</v>
      </c>
      <c r="EZ55" s="120">
        <v>6.8364265017705095E-2</v>
      </c>
      <c r="FA55" s="120">
        <v>6.8364265017705123E-2</v>
      </c>
      <c r="FB55" s="120">
        <v>6.8037446967683129E-2</v>
      </c>
      <c r="FC55" s="120">
        <v>6.8037446967683046E-2</v>
      </c>
      <c r="FD55" s="120">
        <v>6.7710755241184306E-2</v>
      </c>
      <c r="FE55" s="120">
        <v>6.7710755241184195E-2</v>
      </c>
      <c r="FF55" s="120">
        <v>6.738419317012867E-2</v>
      </c>
      <c r="FG55" s="120">
        <v>6.7384193170128712E-2</v>
      </c>
      <c r="FH55" s="120">
        <v>6.7057764113028467E-2</v>
      </c>
      <c r="FI55" s="120">
        <v>6.7057764113028426E-2</v>
      </c>
      <c r="FJ55" s="120">
        <v>6.6731471455162061E-2</v>
      </c>
      <c r="FK55" s="120">
        <v>6.673147145516202E-2</v>
      </c>
      <c r="FL55" s="120">
        <v>6.6405318608749445E-2</v>
      </c>
      <c r="FM55" s="120">
        <v>6.6405318608749417E-2</v>
      </c>
      <c r="FN55" s="120">
        <v>6.6079309013128293E-2</v>
      </c>
      <c r="FO55" s="120">
        <v>6.6079309013128307E-2</v>
      </c>
      <c r="FP55" s="120">
        <v>6.5753446134929339E-2</v>
      </c>
      <c r="FQ55" s="120">
        <v>6.575344613492945E-2</v>
      </c>
      <c r="FR55" s="120">
        <v>6.542773346825384E-2</v>
      </c>
      <c r="FS55" s="120">
        <v>6.5427733468253785E-2</v>
      </c>
      <c r="FT55" s="120">
        <v>6.5102174534849511E-2</v>
      </c>
      <c r="FU55" s="120">
        <v>6.5102174534849663E-2</v>
      </c>
      <c r="FV55" s="120">
        <v>6.4776772884289416E-2</v>
      </c>
      <c r="FW55" s="120">
        <v>6.477677288428936E-2</v>
      </c>
      <c r="FX55" s="120">
        <v>6.4451532094148029E-2</v>
      </c>
      <c r="FY55" s="120">
        <v>6.4451532094148015E-2</v>
      </c>
      <c r="FZ55" s="120">
        <v>6.4126455770180987E-2</v>
      </c>
      <c r="GA55" s="120">
        <v>6.4126455770180987E-2</v>
      </c>
      <c r="GB55" s="120">
        <v>6.3801547546502829E-2</v>
      </c>
      <c r="GC55" s="120">
        <v>6.3801547546502899E-2</v>
      </c>
      <c r="GD55" s="120">
        <v>6.3476811085766305E-2</v>
      </c>
      <c r="GE55" s="120">
        <v>6.3476811085766277E-2</v>
      </c>
      <c r="GF55" s="120">
        <v>6.3152250079340888E-2</v>
      </c>
      <c r="GG55" s="120">
        <v>6.315225007934093E-2</v>
      </c>
      <c r="GH55" s="120">
        <v>6.2827868247493326E-2</v>
      </c>
      <c r="GI55" s="120">
        <v>6.2827868247493285E-2</v>
      </c>
      <c r="GJ55" s="120">
        <v>6.250366933956622E-2</v>
      </c>
      <c r="GK55" s="120">
        <v>6.250366933956629E-2</v>
      </c>
      <c r="GL55" s="120">
        <v>6.2179657134159266E-2</v>
      </c>
      <c r="GM55" s="120">
        <v>6.2179657134159315E-2</v>
      </c>
      <c r="GN55" s="120">
        <v>6.185583543930831E-2</v>
      </c>
      <c r="GO55" s="120">
        <v>6.1855835439308351E-2</v>
      </c>
      <c r="GP55" s="120">
        <v>6.1532208092666532E-2</v>
      </c>
      <c r="GQ55" s="120">
        <v>6.1532208092666581E-2</v>
      </c>
      <c r="GR55" s="120">
        <v>6.1208778961684904E-2</v>
      </c>
      <c r="GS55" s="120">
        <v>6.120877896168489E-2</v>
      </c>
      <c r="GT55" s="120">
        <v>6.0885551943792478E-2</v>
      </c>
      <c r="GU55" s="120">
        <v>6.0885551943792478E-2</v>
      </c>
      <c r="GV55" s="120">
        <v>6.0562530966577849E-2</v>
      </c>
      <c r="GW55" s="120">
        <v>6.0562530966577918E-2</v>
      </c>
      <c r="GX55" s="120">
        <v>6.0239719987969717E-2</v>
      </c>
      <c r="GY55" s="120">
        <v>6.0239719987969766E-2</v>
      </c>
      <c r="GZ55" s="120">
        <v>5.9917122996417702E-2</v>
      </c>
      <c r="HA55" s="120">
        <v>5.9917122996417799E-2</v>
      </c>
      <c r="HB55" s="120">
        <v>5.9594744011073911E-2</v>
      </c>
      <c r="HC55" s="120">
        <v>5.9594744011073897E-2</v>
      </c>
      <c r="HD55" s="120">
        <v>5.9272587081973138E-2</v>
      </c>
      <c r="HE55" s="120">
        <v>5.9272587081973131E-2</v>
      </c>
      <c r="HF55" s="120">
        <v>5.8950656290214586E-2</v>
      </c>
      <c r="HG55" s="120">
        <v>5.8950656290214586E-2</v>
      </c>
      <c r="HH55" s="120">
        <v>5.8628955748142364E-2</v>
      </c>
      <c r="HI55" s="120">
        <v>5.862895574814235E-2</v>
      </c>
      <c r="HJ55" s="120">
        <v>5.8307489599526113E-2</v>
      </c>
      <c r="HK55" s="120">
        <v>5.830748959952612E-2</v>
      </c>
      <c r="HL55" s="120">
        <v>5.798626201974208E-2</v>
      </c>
      <c r="HM55" s="120">
        <v>5.7986262019742121E-2</v>
      </c>
      <c r="HN55" s="120">
        <v>5.7665277215953201E-2</v>
      </c>
      <c r="HO55" s="120">
        <v>5.7665277215953235E-2</v>
      </c>
      <c r="HP55" s="120">
        <v>5.734453942728944E-2</v>
      </c>
      <c r="HQ55" s="120">
        <v>5.734453942728937E-2</v>
      </c>
      <c r="HR55" s="120">
        <v>5.7024052925027761E-2</v>
      </c>
      <c r="HS55" s="120">
        <v>5.702405292502781E-2</v>
      </c>
      <c r="HT55" s="120">
        <v>5.6703822012772034E-2</v>
      </c>
      <c r="HU55" s="120">
        <v>5.6703822012772048E-2</v>
      </c>
      <c r="HV55" s="120">
        <v>5.638385102663207E-2</v>
      </c>
      <c r="HW55" s="120">
        <v>5.6383851026632063E-2</v>
      </c>
      <c r="HX55" s="120">
        <v>5.6064144335402716E-2</v>
      </c>
      <c r="HY55" s="120">
        <v>5.6064144335402681E-2</v>
      </c>
      <c r="HZ55" s="120">
        <v>5.5744706340742564E-2</v>
      </c>
      <c r="IA55" s="120">
        <v>5.5744706340742599E-2</v>
      </c>
      <c r="IB55" s="120">
        <v>5.5425541477352007E-2</v>
      </c>
      <c r="IC55" s="120">
        <v>5.5425541477351951E-2</v>
      </c>
      <c r="ID55" s="120">
        <v>5.5106654213150592E-2</v>
      </c>
      <c r="IE55" s="120">
        <v>5.5106654213150599E-2</v>
      </c>
      <c r="IF55" s="120">
        <v>5.4788049049454404E-2</v>
      </c>
      <c r="IG55" s="120">
        <v>5.4788049049454425E-2</v>
      </c>
      <c r="IH55" s="120">
        <v>5.4469730521152462E-2</v>
      </c>
      <c r="II55" s="120">
        <v>5.4469730521152504E-2</v>
      </c>
      <c r="IJ55" s="120">
        <v>5.415170319688227E-2</v>
      </c>
      <c r="IK55" s="120">
        <v>5.4151703196882305E-2</v>
      </c>
      <c r="IL55" s="120">
        <v>5.3833971679205193E-2</v>
      </c>
      <c r="IM55" s="120">
        <v>5.38339716792052E-2</v>
      </c>
      <c r="IN55" s="120">
        <v>5.3516540604780741E-2</v>
      </c>
      <c r="IO55" s="120">
        <v>5.3516540604780671E-2</v>
      </c>
      <c r="IP55" s="120">
        <v>5.3199414644539825E-2</v>
      </c>
      <c r="IQ55" s="120">
        <v>5.3199414644539846E-2</v>
      </c>
      <c r="IR55" s="120">
        <v>5.288259850385809E-2</v>
      </c>
      <c r="IS55" s="120">
        <v>5.2882598503858069E-2</v>
      </c>
      <c r="IT55" s="120">
        <v>5.2566096922727013E-2</v>
      </c>
      <c r="IU55" s="120">
        <v>5.2566096922726999E-2</v>
      </c>
      <c r="IV55" s="120">
        <v>5.2249914675925088E-2</v>
      </c>
      <c r="IW55" s="120">
        <v>5.2249914675925095E-2</v>
      </c>
      <c r="IX55" s="120">
        <v>5.1934056573187434E-2</v>
      </c>
      <c r="IY55" s="120">
        <v>5.1934056573187407E-2</v>
      </c>
      <c r="IZ55" s="120">
        <v>5.1618527459374682E-2</v>
      </c>
      <c r="JA55" s="120">
        <v>5.1618527459374688E-2</v>
      </c>
      <c r="JB55" s="120">
        <v>5.1303332214640181E-2</v>
      </c>
      <c r="JC55" s="120">
        <v>5.1303332214640181E-2</v>
      </c>
      <c r="JD55" s="120">
        <v>5.0988475754596564E-2</v>
      </c>
      <c r="JE55" s="120">
        <v>5.0988475754596571E-2</v>
      </c>
      <c r="JF55" s="120">
        <v>5.0673963030480752E-2</v>
      </c>
      <c r="JG55" s="120">
        <v>5.0673963030480725E-2</v>
      </c>
      <c r="JH55" s="120">
        <v>5.0359799029317392E-2</v>
      </c>
      <c r="JI55" s="120">
        <v>5.0359799029317386E-2</v>
      </c>
      <c r="JJ55" s="120">
        <v>5.0045988774081493E-2</v>
      </c>
      <c r="JK55" s="120">
        <v>5.004598877408143E-2</v>
      </c>
      <c r="JL55" s="120">
        <v>4.9732537323858766E-2</v>
      </c>
      <c r="JM55" s="120">
        <v>4.9732537323858725E-2</v>
      </c>
      <c r="JN55" s="120">
        <v>4.9419449774005218E-2</v>
      </c>
      <c r="JO55" s="120">
        <v>4.9419449774005204E-2</v>
      </c>
      <c r="JP55" s="120">
        <v>4.9106731256304513E-2</v>
      </c>
      <c r="JQ55" s="120">
        <v>4.9106731256304485E-2</v>
      </c>
      <c r="JR55" s="120">
        <v>4.8794386939123774E-2</v>
      </c>
      <c r="JS55" s="120">
        <v>4.879438693912376E-2</v>
      </c>
      <c r="JT55" s="120">
        <v>4.8482422027567841E-2</v>
      </c>
      <c r="JU55" s="120">
        <v>4.8482422027567813E-2</v>
      </c>
      <c r="JV55" s="120">
        <v>4.8170841763631268E-2</v>
      </c>
      <c r="JW55" s="120">
        <v>4.8170841763631241E-2</v>
      </c>
      <c r="JX55" s="120">
        <v>4.7859651426348668E-2</v>
      </c>
      <c r="JY55" s="120">
        <v>4.7859651426348668E-2</v>
      </c>
      <c r="JZ55" s="120">
        <v>4.7548856331942925E-2</v>
      </c>
      <c r="KA55" s="120">
        <v>4.7548856331942897E-2</v>
      </c>
      <c r="KB55" s="120">
        <v>4.7238461833971165E-2</v>
      </c>
      <c r="KC55" s="120">
        <v>4.7238461833971186E-2</v>
      </c>
      <c r="KD55" s="120">
        <v>4.6928473323468764E-2</v>
      </c>
      <c r="KE55" s="120">
        <v>4.692847332346882E-2</v>
      </c>
      <c r="KF55" s="120">
        <v>4.6618896229090837E-2</v>
      </c>
      <c r="KG55" s="120">
        <v>4.6618896229090843E-2</v>
      </c>
      <c r="KH55" s="120">
        <v>4.6309736017251253E-2</v>
      </c>
      <c r="KI55" s="120">
        <v>4.6309736017251267E-2</v>
      </c>
      <c r="KJ55" s="120">
        <v>4.6000998192259619E-2</v>
      </c>
      <c r="KK55" s="120">
        <v>4.6000998192259661E-2</v>
      </c>
      <c r="KL55" s="120">
        <v>4.569268829645505E-2</v>
      </c>
      <c r="KM55" s="120">
        <v>4.5692688296455022E-2</v>
      </c>
      <c r="KN55" s="120">
        <v>4.5384811910337802E-2</v>
      </c>
      <c r="KO55" s="120">
        <v>4.5384811910337781E-2</v>
      </c>
      <c r="KP55" s="120">
        <v>4.5077374652697649E-2</v>
      </c>
      <c r="KQ55" s="120">
        <v>4.5077374652697628E-2</v>
      </c>
      <c r="KR55" s="120">
        <v>4.4770382180739747E-2</v>
      </c>
      <c r="KS55" s="120">
        <v>4.4770382180739775E-2</v>
      </c>
      <c r="KT55" s="120">
        <v>4.4463840190207299E-2</v>
      </c>
      <c r="KU55" s="120">
        <v>4.4463840190207264E-2</v>
      </c>
      <c r="KV55" s="120">
        <v>4.4157754415501009E-2</v>
      </c>
      <c r="KW55" s="120">
        <v>4.4157754415500981E-2</v>
      </c>
      <c r="KX55" s="120">
        <v>4.385213062979558E-2</v>
      </c>
      <c r="KY55" s="120">
        <v>4.3852130629795608E-2</v>
      </c>
      <c r="KZ55" s="120">
        <v>4.35469746451526E-2</v>
      </c>
      <c r="LA55" s="120">
        <v>4.3546974645152614E-2</v>
      </c>
      <c r="LB55" s="120">
        <v>4.3242292312630284E-2</v>
      </c>
      <c r="LC55" s="120">
        <v>4.3242292312630291E-2</v>
      </c>
      <c r="LD55" s="120">
        <v>4.2938089522389124E-2</v>
      </c>
      <c r="LE55" s="120">
        <v>4.2938089522389131E-2</v>
      </c>
      <c r="LF55" s="120">
        <v>4.2634372203794291E-2</v>
      </c>
      <c r="LG55" s="120">
        <v>4.2634372203794256E-2</v>
      </c>
      <c r="LH55" s="120">
        <v>4.2331146325514046E-2</v>
      </c>
      <c r="LI55" s="120">
        <v>4.2331146325514067E-2</v>
      </c>
      <c r="LJ55" s="120">
        <v>4.2028417895614276E-2</v>
      </c>
      <c r="LK55" s="120">
        <v>4.2028417895614269E-2</v>
      </c>
      <c r="LL55" s="120">
        <v>4.1726192961648624E-2</v>
      </c>
      <c r="LM55" s="120">
        <v>4.1726192961648645E-2</v>
      </c>
      <c r="LN55" s="120">
        <v>4.1424477610744602E-2</v>
      </c>
      <c r="LO55" s="120">
        <v>4.1424477610744616E-2</v>
      </c>
      <c r="LP55" s="120">
        <v>4.112327796968579E-2</v>
      </c>
      <c r="LQ55" s="120">
        <v>4.1123277969685769E-2</v>
      </c>
      <c r="LR55" s="120">
        <v>4.0822600204988256E-2</v>
      </c>
      <c r="LS55" s="120">
        <v>4.0822600204988249E-2</v>
      </c>
      <c r="LT55" s="120">
        <v>4.0522450522973645E-2</v>
      </c>
      <c r="LU55" s="120">
        <v>4.0522450522973645E-2</v>
      </c>
      <c r="LV55" s="120">
        <v>4.0222835169836886E-2</v>
      </c>
      <c r="LW55" s="120">
        <v>4.0222835169836928E-2</v>
      </c>
      <c r="LX55" s="120">
        <v>3.9923760431708845E-2</v>
      </c>
      <c r="LY55" s="120">
        <v>3.9923760431708775E-2</v>
      </c>
      <c r="LZ55" s="120">
        <v>3.9625232634713695E-2</v>
      </c>
      <c r="MA55" s="120">
        <v>3.9625232634713667E-2</v>
      </c>
      <c r="MB55" s="120">
        <v>3.93272581450217E-2</v>
      </c>
      <c r="MC55" s="120">
        <v>3.9327258145021707E-2</v>
      </c>
      <c r="MD55" s="120">
        <v>3.9029843368896075E-2</v>
      </c>
      <c r="ME55" s="120">
        <v>3.9029843368896047E-2</v>
      </c>
      <c r="MF55" s="120">
        <v>3.8732994752733813E-2</v>
      </c>
      <c r="MG55" s="120">
        <v>3.8732994752733771E-2</v>
      </c>
      <c r="MH55" s="120">
        <v>3.8436718783101696E-2</v>
      </c>
      <c r="MI55" s="120">
        <v>3.8436718783101675E-2</v>
      </c>
      <c r="MJ55" s="120">
        <v>3.8141021986765493E-2</v>
      </c>
      <c r="MK55" s="120">
        <v>3.8141021986765521E-2</v>
      </c>
      <c r="ML55" s="120">
        <v>3.7845910930713579E-2</v>
      </c>
      <c r="MM55" s="120">
        <v>3.7845910930713586E-2</v>
      </c>
      <c r="MN55" s="120">
        <v>3.7551392222173657E-2</v>
      </c>
      <c r="MO55" s="120">
        <v>3.7551392222173643E-2</v>
      </c>
      <c r="MP55" s="120">
        <v>3.7257472508623615E-2</v>
      </c>
      <c r="MQ55" s="120">
        <v>3.7257472508623622E-2</v>
      </c>
      <c r="MR55" s="120">
        <v>3.6964158477795148E-2</v>
      </c>
      <c r="MS55" s="120">
        <v>3.6964158477795168E-2</v>
      </c>
      <c r="MT55" s="120">
        <v>3.6671456857670807E-2</v>
      </c>
      <c r="MU55" s="120">
        <v>3.6671456857670752E-2</v>
      </c>
      <c r="MV55" s="120">
        <v>3.6379374416473612E-2</v>
      </c>
      <c r="MW55" s="120">
        <v>3.6379374416473632E-2</v>
      </c>
      <c r="MX55" s="120">
        <v>3.6087917962649776E-2</v>
      </c>
      <c r="MY55" s="120">
        <v>3.6087917962649825E-2</v>
      </c>
      <c r="MZ55" s="120">
        <v>3.5797094344843634E-2</v>
      </c>
      <c r="NA55" s="120">
        <v>3.5797094344843627E-2</v>
      </c>
      <c r="NB55" s="120">
        <v>3.5506910451864632E-2</v>
      </c>
      <c r="NC55" s="120">
        <v>3.5506910451864618E-2</v>
      </c>
      <c r="ND55" s="120">
        <v>3.5217373212647014E-2</v>
      </c>
      <c r="NE55" s="120">
        <v>3.5217373212646987E-2</v>
      </c>
      <c r="NF55" s="120">
        <v>3.4928489596200568E-2</v>
      </c>
      <c r="NG55" s="120">
        <v>3.4928489596200527E-2</v>
      </c>
      <c r="NH55" s="120">
        <v>3.4640266611553512E-2</v>
      </c>
      <c r="NI55" s="120">
        <v>3.4640266611553505E-2</v>
      </c>
      <c r="NJ55" s="120">
        <v>3.4352711307686593E-2</v>
      </c>
      <c r="NK55" s="120">
        <v>3.4352711307686551E-2</v>
      </c>
      <c r="NL55" s="120">
        <v>3.4065830773457997E-2</v>
      </c>
      <c r="NM55" s="120">
        <v>3.4065830773458011E-2</v>
      </c>
      <c r="NN55" s="120">
        <v>3.3779632137519736E-2</v>
      </c>
      <c r="NO55" s="120">
        <v>3.3779632137519743E-2</v>
      </c>
      <c r="NP55" s="120">
        <v>3.3494122568224018E-2</v>
      </c>
      <c r="NQ55" s="120">
        <v>3.349412256822408E-2</v>
      </c>
      <c r="NR55" s="120">
        <v>3.3209309273520692E-2</v>
      </c>
      <c r="NS55" s="120">
        <v>3.3209309273520685E-2</v>
      </c>
      <c r="NT55" s="120">
        <v>3.2925199500843612E-2</v>
      </c>
      <c r="NU55" s="120">
        <v>3.2925199500843612E-2</v>
      </c>
      <c r="NV55" s="120">
        <v>3.2641800536988612E-2</v>
      </c>
      <c r="NW55" s="120">
        <v>3.2641800536988626E-2</v>
      </c>
      <c r="NX55" s="120">
        <v>3.235911970797941E-2</v>
      </c>
      <c r="NY55" s="120">
        <v>3.2359119707979417E-2</v>
      </c>
      <c r="NZ55" s="120">
        <v>3.2077164378923627E-2</v>
      </c>
      <c r="OA55" s="120">
        <v>3.207716437892362E-2</v>
      </c>
      <c r="OB55" s="120">
        <v>3.1795941953857723E-2</v>
      </c>
      <c r="OC55" s="120">
        <v>3.1795941953857751E-2</v>
      </c>
      <c r="OD55" s="120">
        <v>3.1515459875580694E-2</v>
      </c>
      <c r="OE55" s="120">
        <v>3.1515459875580715E-2</v>
      </c>
      <c r="OF55" s="120">
        <v>3.1235725625475663E-2</v>
      </c>
      <c r="OG55" s="120">
        <v>3.123572562547567E-2</v>
      </c>
      <c r="OH55" s="120">
        <v>3.0956746723320661E-2</v>
      </c>
      <c r="OI55" s="120">
        <v>3.0956746723320636E-2</v>
      </c>
      <c r="OJ55" s="120">
        <v>3.0678530727085991E-2</v>
      </c>
      <c r="OK55" s="120">
        <v>3.0678530727085974E-2</v>
      </c>
      <c r="OL55" s="120">
        <v>3.0401085232720129E-2</v>
      </c>
      <c r="OM55" s="120">
        <v>3.0401085232720108E-2</v>
      </c>
      <c r="ON55" s="120">
        <v>3.0124417873922178E-2</v>
      </c>
      <c r="OO55" s="120">
        <v>3.0124417873922171E-2</v>
      </c>
      <c r="OP55" s="120">
        <v>2.9848536321901438E-2</v>
      </c>
      <c r="OQ55" s="120">
        <v>2.9848536321901441E-2</v>
      </c>
      <c r="OR55" s="120">
        <v>2.9573448285123462E-2</v>
      </c>
      <c r="OS55" s="120">
        <v>2.9573448285123465E-2</v>
      </c>
      <c r="OT55" s="120">
        <v>2.9299161509042326E-2</v>
      </c>
      <c r="OU55" s="120">
        <v>2.929916150904233E-2</v>
      </c>
      <c r="OV55" s="120">
        <v>2.9025683775818541E-2</v>
      </c>
      <c r="OW55" s="120">
        <v>2.9025683775818541E-2</v>
      </c>
      <c r="OX55" s="120">
        <v>2.8753022904022832E-2</v>
      </c>
      <c r="OY55" s="120">
        <v>2.875302290402286E-2</v>
      </c>
      <c r="OZ55" s="120">
        <v>2.8481186748324699E-2</v>
      </c>
      <c r="PA55" s="120">
        <v>2.8481186748324713E-2</v>
      </c>
      <c r="PB55" s="120">
        <v>2.821018319916592E-2</v>
      </c>
      <c r="PC55" s="120">
        <v>2.8210183199165906E-2</v>
      </c>
      <c r="PD55" s="120">
        <v>2.7940020182418202E-2</v>
      </c>
      <c r="PE55" s="120">
        <v>2.7940020182418226E-2</v>
      </c>
      <c r="PF55" s="120">
        <v>2.7670705659025324E-2</v>
      </c>
      <c r="PG55" s="120">
        <v>2.7670705659025338E-2</v>
      </c>
      <c r="PH55" s="120">
        <v>2.7402247624628256E-2</v>
      </c>
      <c r="PI55" s="120">
        <v>2.7402247624628239E-2</v>
      </c>
      <c r="PJ55" s="120">
        <v>2.7134654109173966E-2</v>
      </c>
      <c r="PK55" s="120">
        <v>2.7134654109173956E-2</v>
      </c>
      <c r="PL55" s="120">
        <v>2.6867933176506934E-2</v>
      </c>
      <c r="PM55" s="120">
        <v>2.6867933176506938E-2</v>
      </c>
      <c r="PN55" s="120">
        <v>2.6602092923942895E-2</v>
      </c>
      <c r="PO55" s="120">
        <v>2.6602092923942888E-2</v>
      </c>
      <c r="PP55" s="120">
        <v>2.6337141481824717E-2</v>
      </c>
      <c r="PQ55" s="120">
        <v>2.6337141481824734E-2</v>
      </c>
      <c r="PR55" s="120">
        <v>2.6073087013059805E-2</v>
      </c>
      <c r="PS55" s="120">
        <v>2.6073087013059808E-2</v>
      </c>
      <c r="PT55" s="120">
        <v>2.580993771263855E-2</v>
      </c>
      <c r="PU55" s="120">
        <v>2.5809937712638526E-2</v>
      </c>
      <c r="PV55" s="120">
        <v>2.5547701807133522E-2</v>
      </c>
      <c r="PW55" s="120">
        <v>2.5547701807133529E-2</v>
      </c>
      <c r="PX55" s="120">
        <v>2.5286387554178932E-2</v>
      </c>
      <c r="PY55" s="120">
        <v>2.5286387554178929E-2</v>
      </c>
      <c r="PZ55" s="120">
        <v>2.5026003241929648E-2</v>
      </c>
      <c r="QA55" s="120">
        <v>2.5026003241929658E-2</v>
      </c>
      <c r="QB55" s="120">
        <v>2.4766557188499724E-2</v>
      </c>
      <c r="QC55" s="120">
        <v>2.47665571884997E-2</v>
      </c>
      <c r="QD55" s="120">
        <v>2.4508057741379534E-2</v>
      </c>
      <c r="QE55" s="120">
        <v>2.4508057741379541E-2</v>
      </c>
      <c r="QF55" s="120">
        <v>2.42505132768315E-2</v>
      </c>
      <c r="QG55" s="120">
        <v>2.425051327683151E-2</v>
      </c>
      <c r="QH55" s="120">
        <v>2.3993932199263369E-2</v>
      </c>
      <c r="QI55" s="120">
        <v>2.3993932199263348E-2</v>
      </c>
      <c r="QJ55" s="120">
        <v>2.3738322940578968E-2</v>
      </c>
      <c r="QK55" s="120">
        <v>2.3738322940578972E-2</v>
      </c>
      <c r="QL55" s="120">
        <v>2.348369395950585E-2</v>
      </c>
      <c r="QM55" s="120">
        <v>2.3483693959505829E-2</v>
      </c>
      <c r="QN55" s="120">
        <v>2.3230053740898982E-2</v>
      </c>
      <c r="QO55" s="120">
        <v>2.3230053740898961E-2</v>
      </c>
      <c r="QP55" s="120">
        <v>2.2977410795020557E-2</v>
      </c>
      <c r="QQ55" s="120">
        <v>2.2977410795020567E-2</v>
      </c>
      <c r="QR55" s="120">
        <v>2.2725773656794821E-2</v>
      </c>
      <c r="QS55" s="120">
        <v>2.2725773656794804E-2</v>
      </c>
      <c r="QT55" s="120">
        <v>2.2475150885037404E-2</v>
      </c>
      <c r="QU55" s="120">
        <v>2.2475150885037383E-2</v>
      </c>
      <c r="QV55" s="120">
        <v>2.2225551061659358E-2</v>
      </c>
      <c r="QW55" s="120">
        <v>2.2225551061659375E-2</v>
      </c>
      <c r="QX55" s="120">
        <v>2.1976982790844261E-2</v>
      </c>
      <c r="QY55" s="120">
        <v>2.1976982790844254E-2</v>
      </c>
      <c r="QZ55" s="120">
        <v>2.1729454698198307E-2</v>
      </c>
      <c r="RA55" s="120">
        <v>2.1729454698198324E-2</v>
      </c>
      <c r="RB55" s="120">
        <v>2.1482975429873395E-2</v>
      </c>
      <c r="RC55" s="120">
        <v>2.1482975429873388E-2</v>
      </c>
      <c r="RD55" s="120">
        <v>2.1237553651661131E-2</v>
      </c>
      <c r="RE55" s="120">
        <v>2.1237553651661162E-2</v>
      </c>
      <c r="RF55" s="120">
        <v>2.0993198048059089E-2</v>
      </c>
      <c r="RG55" s="120">
        <v>2.0993198048059079E-2</v>
      </c>
      <c r="RH55" s="120">
        <v>2.0749917321306686E-2</v>
      </c>
      <c r="RI55" s="120">
        <v>2.0749917321306675E-2</v>
      </c>
      <c r="RJ55" s="120">
        <v>2.050772019039197E-2</v>
      </c>
      <c r="RK55" s="120">
        <v>2.0507720190391963E-2</v>
      </c>
      <c r="RL55" s="120">
        <v>2.0266615390026995E-2</v>
      </c>
      <c r="RM55" s="120">
        <v>2.0266615390027019E-2</v>
      </c>
      <c r="RN55" s="120">
        <v>2.0026611669592694E-2</v>
      </c>
      <c r="RO55" s="120">
        <v>2.0026611669592704E-2</v>
      </c>
      <c r="RP55" s="120">
        <v>1.9787717792051112E-2</v>
      </c>
      <c r="RQ55" s="120">
        <v>1.9787717792051105E-2</v>
      </c>
      <c r="RR55" s="120">
        <v>1.9549942532825531E-2</v>
      </c>
      <c r="RS55" s="120">
        <v>1.9549942532825521E-2</v>
      </c>
      <c r="RT55" s="120">
        <v>1.9313294678647615E-2</v>
      </c>
      <c r="RU55" s="120">
        <v>1.9313294678647619E-2</v>
      </c>
      <c r="RV55" s="120">
        <v>1.9077783026369872E-2</v>
      </c>
      <c r="RW55" s="120">
        <v>1.9077783026369907E-2</v>
      </c>
      <c r="RX55" s="120">
        <v>1.8843416381744506E-2</v>
      </c>
      <c r="RY55" s="120">
        <v>1.8843416381744523E-2</v>
      </c>
      <c r="RZ55" s="120">
        <v>1.8610203558166182E-2</v>
      </c>
      <c r="SA55" s="120">
        <v>1.861020355816621E-2</v>
      </c>
      <c r="SB55" s="120">
        <v>1.8378153375379489E-2</v>
      </c>
      <c r="SC55" s="120">
        <v>1.8378153375379482E-2</v>
      </c>
      <c r="SD55" s="120">
        <v>1.8147274658149415E-2</v>
      </c>
      <c r="SE55" s="120">
        <v>1.8147274658149436E-2</v>
      </c>
      <c r="SF55" s="120">
        <v>1.7917576234894719E-2</v>
      </c>
      <c r="SG55" s="120">
        <v>1.7917576234894698E-2</v>
      </c>
      <c r="SH55" s="120">
        <v>1.7689066936282822E-2</v>
      </c>
      <c r="SI55" s="120">
        <v>1.7689066936282815E-2</v>
      </c>
      <c r="SJ55" s="120">
        <v>1.7461755593786515E-2</v>
      </c>
      <c r="SK55" s="120">
        <v>1.7461755593786515E-2</v>
      </c>
      <c r="SL55" s="120">
        <v>1.723565103820052E-2</v>
      </c>
      <c r="SM55" s="120">
        <v>1.7235651038200513E-2</v>
      </c>
      <c r="SN55" s="120">
        <v>1.7010762098118349E-2</v>
      </c>
      <c r="SO55" s="120">
        <v>1.7010762098118363E-2</v>
      </c>
      <c r="SP55" s="120">
        <v>1.67870975983677E-2</v>
      </c>
      <c r="SQ55" s="120">
        <v>1.6787097598367714E-2</v>
      </c>
      <c r="SR55" s="120">
        <v>1.6564666358404385E-2</v>
      </c>
      <c r="SS55" s="120">
        <v>1.6564666358404399E-2</v>
      </c>
      <c r="ST55" s="120">
        <v>1.6343477190663622E-2</v>
      </c>
      <c r="SU55" s="120">
        <v>1.6343477190663626E-2</v>
      </c>
      <c r="SV55" s="120">
        <v>1.6123538898868139E-2</v>
      </c>
      <c r="SW55" s="120">
        <v>1.612353889886815E-2</v>
      </c>
      <c r="SX55" s="120">
        <v>1.5904860276292065E-2</v>
      </c>
      <c r="SY55" s="120">
        <v>1.5904860276292065E-2</v>
      </c>
      <c r="SZ55" s="120">
        <v>1.5687450103980181E-2</v>
      </c>
      <c r="TA55" s="120">
        <v>1.5687450103980156E-2</v>
      </c>
      <c r="TB55" s="120">
        <v>1.5471317148921446E-2</v>
      </c>
      <c r="TC55" s="120">
        <v>1.547131714892145E-2</v>
      </c>
      <c r="TD55" s="120">
        <v>1.5256470162176301E-2</v>
      </c>
      <c r="TE55" s="120">
        <v>1.5256470162176308E-2</v>
      </c>
      <c r="TF55" s="120">
        <v>1.5042917876956569E-2</v>
      </c>
      <c r="TG55" s="120">
        <v>1.5042917876956569E-2</v>
      </c>
      <c r="TH55" s="120">
        <v>1.4830669006657565E-2</v>
      </c>
      <c r="TI55" s="120">
        <v>1.4830669006657572E-2</v>
      </c>
      <c r="TJ55" s="120">
        <v>1.4619732242841479E-2</v>
      </c>
      <c r="TK55" s="120">
        <v>1.4619732242841488E-2</v>
      </c>
      <c r="TL55" s="120">
        <v>1.4410116253171065E-2</v>
      </c>
      <c r="TM55" s="120">
        <v>1.4410116253171061E-2</v>
      </c>
      <c r="TN55" s="120">
        <v>1.4201829679293152E-2</v>
      </c>
      <c r="TO55" s="120">
        <v>1.4201829679293137E-2</v>
      </c>
      <c r="TP55" s="120">
        <v>1.3994881134670973E-2</v>
      </c>
      <c r="TQ55" s="120">
        <v>1.3994881134670971E-2</v>
      </c>
      <c r="TR55" s="120">
        <v>1.3789279202364512E-2</v>
      </c>
      <c r="TS55" s="120">
        <v>1.3789279202364517E-2</v>
      </c>
      <c r="TT55" s="120">
        <v>1.3585032432758257E-2</v>
      </c>
      <c r="TU55" s="120">
        <v>1.358503243275826E-2</v>
      </c>
      <c r="TV55" s="120">
        <v>1.3382149341235307E-2</v>
      </c>
      <c r="TW55" s="120">
        <v>1.3382149341235314E-2</v>
      </c>
      <c r="TX55" s="120">
        <v>1.3180638405797302E-2</v>
      </c>
      <c r="TY55" s="120">
        <v>1.3180638405797302E-2</v>
      </c>
      <c r="TZ55" s="120">
        <v>1.2980508064629187E-2</v>
      </c>
      <c r="UA55" s="120">
        <v>1.2980508064629203E-2</v>
      </c>
      <c r="UB55" s="120">
        <v>1.2781766713608252E-2</v>
      </c>
      <c r="UC55" s="120">
        <v>1.2781766713608263E-2</v>
      </c>
      <c r="UD55" s="120">
        <v>1.2584422703756329E-2</v>
      </c>
      <c r="UE55" s="120">
        <v>1.2584422703756315E-2</v>
      </c>
      <c r="UF55" s="120">
        <v>1.2388484338634778E-2</v>
      </c>
      <c r="UG55" s="120">
        <v>1.238848433863478E-2</v>
      </c>
      <c r="UH55" s="120">
        <v>1.2193959871681219E-2</v>
      </c>
      <c r="UI55" s="120">
        <v>1.2193959871681226E-2</v>
      </c>
      <c r="UJ55" s="120">
        <v>1.2000857503487436E-2</v>
      </c>
      <c r="UK55" s="120">
        <v>1.2000857503487443E-2</v>
      </c>
      <c r="UL55" s="120">
        <v>1.1809185379017584E-2</v>
      </c>
      <c r="UM55" s="120">
        <v>1.1809185379017572E-2</v>
      </c>
      <c r="UN55" s="120">
        <v>1.1618951584765927E-2</v>
      </c>
      <c r="UO55" s="120">
        <v>1.161895158476592E-2</v>
      </c>
      <c r="UP55" s="120">
        <v>1.1430164145853815E-2</v>
      </c>
      <c r="UQ55" s="120">
        <v>1.1430164145853822E-2</v>
      </c>
      <c r="UR55" s="120">
        <v>1.1242831023064496E-2</v>
      </c>
      <c r="US55" s="120">
        <v>1.1242831023064488E-2</v>
      </c>
      <c r="UT55" s="120">
        <v>1.1056960109815762E-2</v>
      </c>
      <c r="UU55" s="120">
        <v>1.1056960109815746E-2</v>
      </c>
      <c r="UV55" s="120">
        <v>1.0872559229069252E-2</v>
      </c>
      <c r="UW55" s="120">
        <v>1.0872559229069252E-2</v>
      </c>
      <c r="UX55" s="120">
        <v>1.0689636130176303E-2</v>
      </c>
      <c r="UY55" s="120">
        <v>1.0689636130176304E-2</v>
      </c>
      <c r="UZ55" s="120">
        <v>1.0508198485659051E-2</v>
      </c>
      <c r="VA55" s="120">
        <v>1.0508198485659046E-2</v>
      </c>
      <c r="VB55" s="120">
        <v>1.0328253887926823E-2</v>
      </c>
      <c r="VC55" s="120">
        <v>1.0328253887926825E-2</v>
      </c>
      <c r="VD55" s="120">
        <v>1.0149809845926968E-2</v>
      </c>
      <c r="VE55" s="120">
        <v>1.0149809845926965E-2</v>
      </c>
      <c r="VF55" s="120">
        <v>9.9728737817295007E-3</v>
      </c>
      <c r="VG55" s="120">
        <v>9.9728737817295007E-3</v>
      </c>
      <c r="VH55" s="120">
        <v>9.7974530270452422E-3</v>
      </c>
      <c r="VI55" s="120">
        <v>9.7974530270452231E-3</v>
      </c>
      <c r="VJ55" s="120">
        <v>9.6235548196768397E-3</v>
      </c>
      <c r="VK55" s="120">
        <v>9.6235548196768397E-3</v>
      </c>
      <c r="VL55" s="120">
        <v>9.4511862999024712E-3</v>
      </c>
      <c r="VM55" s="120">
        <v>9.4511862999024608E-3</v>
      </c>
      <c r="VN55" s="120">
        <v>9.280354506791379E-3</v>
      </c>
      <c r="VO55" s="120">
        <v>9.2803545067913634E-3</v>
      </c>
      <c r="VP55" s="120">
        <v>9.1110663744512974E-3</v>
      </c>
      <c r="VQ55" s="120">
        <v>9.1110663744513008E-3</v>
      </c>
      <c r="VR55" s="120">
        <v>8.9433287282074444E-3</v>
      </c>
      <c r="VS55" s="120">
        <v>8.943328728207434E-3</v>
      </c>
      <c r="VT55" s="120">
        <v>8.7771482807123945E-3</v>
      </c>
      <c r="VU55" s="120">
        <v>8.7771482807123859E-3</v>
      </c>
      <c r="VV55" s="120">
        <v>8.6125316279871186E-3</v>
      </c>
      <c r="VW55" s="120">
        <v>8.6125316279871186E-3</v>
      </c>
      <c r="VX55" s="120">
        <v>8.4494852453927162E-3</v>
      </c>
      <c r="VY55" s="120">
        <v>8.449485245392744E-3</v>
      </c>
      <c r="VZ55" s="120">
        <v>8.2880154835329525E-3</v>
      </c>
      <c r="WA55" s="120">
        <v>8.288015483532956E-3</v>
      </c>
      <c r="WB55" s="120">
        <v>8.1281285640871555E-3</v>
      </c>
      <c r="WC55" s="120">
        <v>8.128128564087166E-3</v>
      </c>
      <c r="WD55" s="120">
        <v>7.9698305755741567E-3</v>
      </c>
      <c r="WE55" s="120">
        <v>7.9698305755741567E-3</v>
      </c>
      <c r="WF55" s="120">
        <v>7.8131274690467316E-3</v>
      </c>
      <c r="WG55" s="120">
        <v>7.8131274690467264E-3</v>
      </c>
      <c r="WH55" s="120">
        <v>7.6580250537169707E-3</v>
      </c>
      <c r="WI55" s="120">
        <v>7.6580250537169742E-3</v>
      </c>
      <c r="WJ55" s="120">
        <v>7.5045289925129641E-3</v>
      </c>
      <c r="WK55" s="120">
        <v>7.5045289925129667E-3</v>
      </c>
      <c r="WL55" s="120">
        <v>7.3526447975667836E-3</v>
      </c>
      <c r="WM55" s="120">
        <v>7.3526447975667836E-3</v>
      </c>
      <c r="WN55" s="120">
        <v>7.2023778256344812E-3</v>
      </c>
      <c r="WO55" s="120">
        <v>7.2023778256344794E-3</v>
      </c>
      <c r="WP55" s="120">
        <v>7.0537332734484197E-3</v>
      </c>
      <c r="WQ55" s="120">
        <v>7.0537332734484136E-3</v>
      </c>
      <c r="WR55" s="120">
        <v>6.9067161730026454E-3</v>
      </c>
      <c r="WS55" s="120">
        <v>6.906716173002648E-3</v>
      </c>
      <c r="WT55" s="120">
        <v>6.7613313867718842E-3</v>
      </c>
      <c r="WU55" s="120">
        <v>6.7613313867718921E-3</v>
      </c>
      <c r="WV55" s="120">
        <v>6.6175836028650849E-3</v>
      </c>
      <c r="WW55" s="120">
        <v>6.6175836028650762E-3</v>
      </c>
      <c r="WX55" s="120">
        <v>6.4754773301143051E-3</v>
      </c>
      <c r="WY55" s="120">
        <v>6.4754773301143095E-3</v>
      </c>
      <c r="WZ55" s="120">
        <v>6.3350168931001708E-3</v>
      </c>
      <c r="XA55" s="120">
        <v>6.3350168931001717E-3</v>
      </c>
      <c r="XB55" s="120">
        <v>6.196206427114815E-3</v>
      </c>
      <c r="XC55" s="120">
        <v>6.196206427114808E-3</v>
      </c>
      <c r="XD55" s="120">
        <v>6.0590498730637744E-3</v>
      </c>
      <c r="XE55" s="120">
        <v>6.0590498730637805E-3</v>
      </c>
      <c r="XF55" s="120">
        <v>5.923550972308244E-3</v>
      </c>
      <c r="XG55" s="120">
        <v>5.9235509723082518E-3</v>
      </c>
      <c r="XH55" s="120">
        <v>5.789713261449194E-3</v>
      </c>
      <c r="XI55" s="120">
        <v>5.789713261449194E-3</v>
      </c>
      <c r="XJ55" s="120">
        <v>5.6575400670551435E-3</v>
      </c>
      <c r="XK55" s="120">
        <v>5.6575400670551366E-3</v>
      </c>
      <c r="XL55" s="120">
        <v>5.5270345003354121E-3</v>
      </c>
      <c r="XM55" s="120">
        <v>5.5270345003354104E-3</v>
      </c>
      <c r="XN55" s="120">
        <v>5.3981994517610377E-3</v>
      </c>
      <c r="XO55" s="120">
        <v>5.3981994517610368E-3</v>
      </c>
      <c r="XP55" s="120">
        <v>5.2710375856353337E-3</v>
      </c>
      <c r="XQ55" s="120">
        <v>5.2710375856353355E-3</v>
      </c>
      <c r="XR55" s="120">
        <v>5.1455513346167665E-3</v>
      </c>
      <c r="XS55" s="120">
        <v>5.1455513346167648E-3</v>
      </c>
      <c r="XT55" s="120">
        <v>5.0217428941965164E-3</v>
      </c>
      <c r="XU55" s="120">
        <v>5.0217428941965259E-3</v>
      </c>
      <c r="XV55" s="120">
        <v>4.8996142171337104E-3</v>
      </c>
      <c r="XW55" s="120">
        <v>4.8996142171337156E-3</v>
      </c>
      <c r="XX55" s="120">
        <v>4.7791670078511407E-3</v>
      </c>
      <c r="XY55" s="120">
        <v>4.7791670078511381E-3</v>
      </c>
      <c r="XZ55" s="120">
        <v>4.660402716794812E-3</v>
      </c>
      <c r="YA55" s="120">
        <v>4.6604027167948215E-3</v>
      </c>
      <c r="YB55" s="120">
        <v>4.5433225347607182E-3</v>
      </c>
      <c r="YC55" s="120">
        <v>4.543322534760706E-3</v>
      </c>
      <c r="YD55" s="120">
        <v>4.4279273871924481E-3</v>
      </c>
      <c r="YE55" s="120">
        <v>4.427927387192449E-3</v>
      </c>
      <c r="YF55" s="120">
        <v>4.3142179284537067E-3</v>
      </c>
      <c r="YG55" s="120">
        <v>4.314217928453711E-3</v>
      </c>
      <c r="YH55" s="120">
        <v>4.2021945360797078E-3</v>
      </c>
      <c r="YI55" s="120">
        <v>4.2021945360797112E-3</v>
      </c>
      <c r="YJ55" s="120">
        <v>4.0918573050119575E-3</v>
      </c>
      <c r="YK55" s="120">
        <v>4.0918573050119566E-3</v>
      </c>
      <c r="YL55" s="120">
        <v>3.9832060418212578E-3</v>
      </c>
      <c r="YM55" s="120">
        <v>3.98320604182125E-3</v>
      </c>
      <c r="YN55" s="120">
        <v>3.8762402589236251E-3</v>
      </c>
      <c r="YO55" s="120">
        <v>3.8762402589236251E-3</v>
      </c>
      <c r="YP55" s="120">
        <v>3.7709591687947091E-3</v>
      </c>
      <c r="YQ55" s="120">
        <v>3.7709591687947121E-3</v>
      </c>
      <c r="YR55" s="120">
        <v>3.66736167818808E-3</v>
      </c>
      <c r="YS55" s="120">
        <v>3.6673616781880834E-3</v>
      </c>
      <c r="YT55" s="120">
        <v>3.5654463823633501E-3</v>
      </c>
      <c r="YU55" s="120">
        <v>3.565446382363354E-3</v>
      </c>
      <c r="YV55" s="120">
        <v>3.4652115593303816E-3</v>
      </c>
      <c r="YW55" s="120">
        <v>3.4652115593303847E-3</v>
      </c>
      <c r="YX55" s="120">
        <v>3.3666551641160676E-3</v>
      </c>
      <c r="YY55" s="120">
        <v>3.366655164116068E-3</v>
      </c>
      <c r="YZ55" s="120">
        <v>3.2697748230606787E-3</v>
      </c>
      <c r="ZA55" s="120">
        <v>3.2697748230606804E-3</v>
      </c>
      <c r="ZB55" s="120">
        <v>3.1745678281509199E-3</v>
      </c>
      <c r="ZC55" s="120">
        <v>3.1745678281509195E-3</v>
      </c>
      <c r="ZD55" s="120">
        <v>3.0810311313974681E-3</v>
      </c>
      <c r="ZE55" s="120">
        <v>3.0810311313974677E-3</v>
      </c>
      <c r="ZF55" s="120">
        <v>2.9891613392648507E-3</v>
      </c>
      <c r="ZG55" s="120">
        <v>2.9891613392648494E-3</v>
      </c>
      <c r="ZH55" s="120">
        <v>2.8989547071622112E-3</v>
      </c>
      <c r="ZI55" s="120">
        <v>2.8989547071622077E-3</v>
      </c>
      <c r="ZJ55" s="120">
        <v>2.8104071340036558E-3</v>
      </c>
      <c r="ZK55" s="120">
        <v>2.8104071340036571E-3</v>
      </c>
      <c r="ZL55" s="120">
        <v>2.7235141568474606E-3</v>
      </c>
      <c r="ZM55" s="120">
        <v>2.7235141568474606E-3</v>
      </c>
      <c r="ZN55" s="120">
        <v>2.6382709456237185E-3</v>
      </c>
      <c r="ZO55" s="120">
        <v>2.6382709456237155E-3</v>
      </c>
      <c r="ZP55" s="120">
        <v>2.5546722979605582E-3</v>
      </c>
      <c r="ZQ55" s="120">
        <v>2.5546722979605551E-3</v>
      </c>
      <c r="ZR55" s="120">
        <v>2.4727126341194121E-3</v>
      </c>
      <c r="ZS55" s="120">
        <v>2.4727126341194112E-3</v>
      </c>
      <c r="ZT55" s="120">
        <v>2.392385992050306E-3</v>
      </c>
      <c r="ZU55" s="120">
        <v>2.3923859920503029E-3</v>
      </c>
      <c r="ZV55" s="120">
        <v>2.3136860225785412E-3</v>
      </c>
      <c r="ZW55" s="120">
        <v>2.3136860225785481E-3</v>
      </c>
      <c r="ZX55" s="120">
        <v>2.2366059847347846E-3</v>
      </c>
      <c r="ZY55" s="120">
        <v>2.2366059847347881E-3</v>
      </c>
      <c r="ZZ55" s="120">
        <v>2.1611387412407493E-3</v>
      </c>
      <c r="AAA55" s="120">
        <v>2.1611387412407523E-3</v>
      </c>
      <c r="AAB55" s="120">
        <v>2.0872767541635093E-3</v>
      </c>
      <c r="AAC55" s="120">
        <v>2.087276754163511E-3</v>
      </c>
      <c r="AAD55" s="120">
        <v>2.0150120807516255E-3</v>
      </c>
      <c r="AAE55" s="120">
        <v>2.0150120807516251E-3</v>
      </c>
      <c r="AAF55" s="120">
        <v>1.9443363694669818E-3</v>
      </c>
      <c r="AAG55" s="120">
        <v>1.944336369466979E-3</v>
      </c>
      <c r="AAH55" s="120">
        <v>1.875240856226661E-3</v>
      </c>
      <c r="AAI55" s="120">
        <v>1.8752408562266608E-3</v>
      </c>
      <c r="AAJ55" s="120">
        <v>1.8077163608696462E-3</v>
      </c>
      <c r="AAK55" s="120">
        <v>1.8077163608696478E-3</v>
      </c>
      <c r="AAL55" s="120">
        <v>1.7417532838636897E-3</v>
      </c>
      <c r="AAM55" s="120">
        <v>1.7417532838636879E-3</v>
      </c>
      <c r="AAN55" s="120">
        <v>1.6773416032681487E-3</v>
      </c>
      <c r="AAO55" s="120">
        <v>1.6773416032681489E-3</v>
      </c>
      <c r="AAP55" s="120">
        <v>1.6144708719691521E-3</v>
      </c>
      <c r="AAQ55" s="120">
        <v>1.6144708719691527E-3</v>
      </c>
      <c r="AAR55" s="120">
        <v>1.5531302152038354E-3</v>
      </c>
      <c r="AAS55" s="120">
        <v>1.5531302152038348E-3</v>
      </c>
      <c r="AAT55" s="120">
        <v>1.4933083283909868E-3</v>
      </c>
      <c r="AAU55" s="120">
        <v>1.4933083283909881E-3</v>
      </c>
      <c r="AAV55" s="120">
        <v>1.4349934752858682E-3</v>
      </c>
      <c r="AAW55" s="120">
        <v>1.4349934752858661E-3</v>
      </c>
      <c r="AAX55" s="120">
        <v>1.378173486477416E-3</v>
      </c>
      <c r="AAY55" s="120">
        <v>1.3781734864774162E-3</v>
      </c>
      <c r="AAZ55" s="120">
        <v>1.322835758246578E-3</v>
      </c>
      <c r="ABA55" s="120">
        <v>1.3228357582465782E-3</v>
      </c>
      <c r="ABB55" s="120">
        <v>1.2689672518048163E-3</v>
      </c>
      <c r="ABC55" s="120">
        <v>1.2689672518048148E-3</v>
      </c>
      <c r="ABD55" s="120">
        <v>1.2165544929324046E-3</v>
      </c>
      <c r="ABE55" s="120">
        <v>1.2165544929324046E-3</v>
      </c>
      <c r="ABF55" s="120">
        <v>1.1655835720364108E-3</v>
      </c>
      <c r="ABG55" s="120">
        <v>1.1655835720364102E-3</v>
      </c>
      <c r="ABH55" s="120">
        <v>1.1160401446486537E-3</v>
      </c>
      <c r="ABI55" s="120">
        <v>1.1160401446486542E-3</v>
      </c>
      <c r="ABJ55" s="120">
        <v>1.0679094323843112E-3</v>
      </c>
      <c r="ABK55" s="120">
        <v>1.0679094323843103E-3</v>
      </c>
      <c r="ABL55" s="120">
        <v>1.0211762243820498E-3</v>
      </c>
      <c r="ABM55" s="120">
        <v>1.0211762243820513E-3</v>
      </c>
      <c r="ABN55" s="120">
        <v>9.7582487924692822E-4</v>
      </c>
      <c r="ABO55" s="120">
        <v>9.7582487924692822E-4</v>
      </c>
      <c r="ABP55" s="120">
        <v>9.3183932751741885E-4</v>
      </c>
      <c r="ABQ55" s="120">
        <v>9.3183932751741863E-4</v>
      </c>
      <c r="ABR55" s="120">
        <v>8.8920307467817215E-4</v>
      </c>
      <c r="ABS55" s="120">
        <v>8.8920307467817334E-4</v>
      </c>
      <c r="ABT55" s="120">
        <v>8.4789920474015327E-4</v>
      </c>
      <c r="ABU55" s="120">
        <v>8.478992047401537E-4</v>
      </c>
      <c r="ABV55" s="120">
        <v>8.0791038440988338E-4</v>
      </c>
      <c r="ABW55" s="120">
        <v>8.0791038440988284E-4</v>
      </c>
      <c r="ABX55" s="120">
        <v>7.6921886786949611E-4</v>
      </c>
      <c r="ABY55" s="120">
        <v>7.6921886786949687E-4</v>
      </c>
      <c r="ABZ55" s="120">
        <v>7.3180650218919278E-4</v>
      </c>
      <c r="ACA55" s="120">
        <v>7.3180650218919203E-4</v>
      </c>
      <c r="ACB55" s="120">
        <v>6.9565473339350595E-4</v>
      </c>
      <c r="ACC55" s="120">
        <v>6.9565473339350628E-4</v>
      </c>
      <c r="ACD55" s="120">
        <v>6.6074461320254885E-4</v>
      </c>
      <c r="ACE55" s="120">
        <v>6.6074461320254961E-4</v>
      </c>
      <c r="ACF55" s="120">
        <v>6.2705680646899669E-4</v>
      </c>
      <c r="ACG55" s="120">
        <v>6.2705680646899745E-4</v>
      </c>
      <c r="ACH55" s="120">
        <v>5.9457159933112521E-4</v>
      </c>
      <c r="ACI55" s="120">
        <v>5.9457159933112543E-4</v>
      </c>
      <c r="ACJ55" s="120">
        <v>5.6326890810161822E-4</v>
      </c>
      <c r="ACK55" s="120">
        <v>5.6326890810161833E-4</v>
      </c>
      <c r="ACL55" s="120">
        <v>5.3312828891116204E-4</v>
      </c>
      <c r="ACM55" s="120">
        <v>5.3312828891116226E-4</v>
      </c>
      <c r="ACN55" s="120">
        <v>5.0412894812495838E-4</v>
      </c>
      <c r="ACO55" s="120">
        <v>5.0412894812495936E-4</v>
      </c>
      <c r="ACP55" s="120">
        <v>4.762497535493832E-4</v>
      </c>
      <c r="ACQ55" s="120">
        <v>4.7624975354938271E-4</v>
      </c>
      <c r="ACR55" s="120">
        <v>4.4946924644476518E-4</v>
      </c>
      <c r="ACS55" s="120">
        <v>4.4946924644476485E-4</v>
      </c>
      <c r="ACT55" s="120">
        <v>4.2376565435908698E-4</v>
      </c>
      <c r="ACU55" s="120">
        <v>4.2376565435908682E-4</v>
      </c>
      <c r="ACV55" s="120">
        <v>3.9911690479582179E-4</v>
      </c>
      <c r="ACW55" s="120">
        <v>3.9911690479582174E-4</v>
      </c>
      <c r="ACX55" s="120">
        <v>3.7550063972753654E-4</v>
      </c>
      <c r="ACY55" s="120">
        <v>3.755006397275367E-4</v>
      </c>
      <c r="ACZ55" s="120">
        <v>3.5289423096502225E-4</v>
      </c>
      <c r="ADA55" s="120">
        <v>3.5289423096502252E-4</v>
      </c>
      <c r="ADB55" s="120">
        <v>3.3127479638964482E-4</v>
      </c>
      <c r="ADC55" s="120">
        <v>3.312747963896452E-4</v>
      </c>
      <c r="ADD55" s="120">
        <v>3.1061921705436525E-4</v>
      </c>
      <c r="ADE55" s="120">
        <v>3.1061921705436519E-4</v>
      </c>
      <c r="ADF55" s="120">
        <v>2.9090415515637053E-4</v>
      </c>
      <c r="ADG55" s="120">
        <v>2.9090415515637053E-4</v>
      </c>
      <c r="ADH55" s="120">
        <v>2.721060728815389E-4</v>
      </c>
      <c r="ADI55" s="120">
        <v>2.7210607288153857E-4</v>
      </c>
      <c r="ADJ55" s="120">
        <v>2.5420125211798872E-4</v>
      </c>
      <c r="ADK55" s="120">
        <v>2.5420125211798861E-4</v>
      </c>
      <c r="ADL55" s="120">
        <v>2.3716581503275476E-4</v>
      </c>
      <c r="ADM55" s="120">
        <v>2.3716581503275478E-4</v>
      </c>
      <c r="ADN55" s="120">
        <v>2.2097574550212655E-4</v>
      </c>
      <c r="ADO55" s="120">
        <v>2.2097574550212639E-4</v>
      </c>
      <c r="ADP55" s="120">
        <v>2.0560691138247209E-4</v>
      </c>
      <c r="ADQ55" s="120">
        <v>2.0560691138247228E-4</v>
      </c>
      <c r="ADR55" s="120">
        <v>1.9103508760432965E-4</v>
      </c>
      <c r="ADS55" s="120">
        <v>1.9103508760432981E-4</v>
      </c>
      <c r="ADT55" s="120">
        <v>1.772359800682619E-4</v>
      </c>
      <c r="ADU55" s="120">
        <v>1.772359800682622E-4</v>
      </c>
      <c r="ADV55" s="120">
        <v>1.6418525031640268E-4</v>
      </c>
      <c r="ADW55" s="120">
        <v>1.6418525031640279E-4</v>
      </c>
      <c r="ADX55" s="120">
        <v>1.5185854094876698E-4</v>
      </c>
      <c r="ADY55" s="120">
        <v>1.5185854094876709E-4</v>
      </c>
      <c r="ADZ55" s="120">
        <v>1.4023150174828373E-4</v>
      </c>
      <c r="AEA55" s="120">
        <v>1.4023150174828381E-4</v>
      </c>
      <c r="AEB55" s="120">
        <v>1.2927981647310307E-4</v>
      </c>
      <c r="AEC55" s="120">
        <v>1.2927981647310299E-4</v>
      </c>
      <c r="AED55" s="120">
        <v>1.1897923026908718E-4</v>
      </c>
      <c r="AEE55" s="120">
        <v>1.1897923026908721E-4</v>
      </c>
      <c r="AEF55" s="120">
        <v>1.0930557764947822E-4</v>
      </c>
      <c r="AEG55" s="120">
        <v>1.0930557764947827E-4</v>
      </c>
      <c r="AEH55" s="120">
        <v>1.0023481098260342E-4</v>
      </c>
      <c r="AEI55" s="120">
        <v>1.0023481098260342E-4</v>
      </c>
      <c r="AEJ55" s="120">
        <v>9.1743029422124844E-5</v>
      </c>
      <c r="AEK55" s="120">
        <v>9.1743029422124776E-5</v>
      </c>
      <c r="AEL55" s="120">
        <v>8.3806508207797829E-5</v>
      </c>
      <c r="AEM55" s="120">
        <v>8.3806508207797883E-5</v>
      </c>
      <c r="AEN55" s="120">
        <v>7.6401728258008832E-5</v>
      </c>
      <c r="AEO55" s="120">
        <v>7.640172825800875E-5</v>
      </c>
      <c r="AEP55" s="120">
        <v>6.9505405968544608E-5</v>
      </c>
      <c r="AEQ55" s="120">
        <v>6.9505405968544676E-5</v>
      </c>
      <c r="AER55" s="120">
        <v>6.3094523125154593E-5</v>
      </c>
      <c r="AES55" s="120">
        <v>6.3094523125154498E-5</v>
      </c>
      <c r="AET55" s="120">
        <v>5.7146356830544609E-5</v>
      </c>
      <c r="AEU55" s="120">
        <v>5.7146356830544602E-5</v>
      </c>
      <c r="AEV55" s="120">
        <v>5.1638509339561653E-5</v>
      </c>
      <c r="AEW55" s="120">
        <v>5.1638509339561666E-5</v>
      </c>
      <c r="AEX55" s="120">
        <v>4.6548937689532374E-5</v>
      </c>
      <c r="AEY55" s="120">
        <v>4.6548937689532374E-5</v>
      </c>
      <c r="AEZ55" s="120">
        <v>4.1855983006110822E-5</v>
      </c>
      <c r="AFA55" s="120">
        <v>4.1855983006110869E-5</v>
      </c>
      <c r="AFB55" s="120">
        <v>3.7538399358627452E-5</v>
      </c>
      <c r="AFC55" s="120">
        <v>3.7538399358627472E-5</v>
      </c>
      <c r="AFD55" s="120">
        <v>3.3575382032922003E-5</v>
      </c>
      <c r="AFE55" s="120">
        <v>3.3575382032921983E-5</v>
      </c>
      <c r="AFF55" s="120">
        <v>2.9946595084083241E-5</v>
      </c>
      <c r="AFG55" s="120">
        <v>2.9946595084083228E-5</v>
      </c>
      <c r="AFH55" s="120">
        <v>2.6632198026517485E-5</v>
      </c>
      <c r="AFI55" s="120">
        <v>2.6632198026517512E-5</v>
      </c>
      <c r="AFJ55" s="120">
        <v>2.3612871514449356E-5</v>
      </c>
      <c r="AFK55" s="120">
        <v>2.361287151444935E-5</v>
      </c>
      <c r="AFL55" s="120">
        <v>2.0869841862447815E-5</v>
      </c>
      <c r="AFM55" s="120">
        <v>2.0869841862447829E-5</v>
      </c>
      <c r="AFN55" s="120">
        <v>1.8384904253007439E-5</v>
      </c>
      <c r="AFO55" s="120">
        <v>1.8384904253007452E-5</v>
      </c>
      <c r="AFP55" s="120">
        <v>1.614044447673869E-5</v>
      </c>
      <c r="AFQ55" s="120">
        <v>1.6140444476738694E-5</v>
      </c>
      <c r="AFR55" s="120">
        <v>1.4119459050488057E-5</v>
      </c>
      <c r="AFS55" s="120">
        <v>1.411945905048804E-5</v>
      </c>
      <c r="AFT55" s="120">
        <v>1.2305573559865741E-5</v>
      </c>
      <c r="AFU55" s="120">
        <v>1.2305573559865738E-5</v>
      </c>
      <c r="AFV55" s="120">
        <v>1.068305907536815E-5</v>
      </c>
      <c r="AFW55" s="120">
        <v>1.0683059075368138E-5</v>
      </c>
      <c r="AFX55" s="120">
        <v>9.2368464956945992E-6</v>
      </c>
      <c r="AFY55" s="120">
        <v>9.2368464956946111E-6</v>
      </c>
      <c r="AFZ55" s="120">
        <v>7.9525386781290747E-6</v>
      </c>
      <c r="AGA55" s="120">
        <v>7.9525386781290645E-6</v>
      </c>
      <c r="AGB55" s="120">
        <v>6.8164202241287949E-6</v>
      </c>
      <c r="AGC55" s="120">
        <v>6.8164202241287949E-6</v>
      </c>
      <c r="AGD55" s="120">
        <v>5.8154647986685547E-6</v>
      </c>
      <c r="AGE55" s="120">
        <v>5.815464798668553E-6</v>
      </c>
      <c r="AGF55" s="120">
        <v>4.937339874544337E-6</v>
      </c>
      <c r="AGG55" s="120">
        <v>4.9373398745443361E-6</v>
      </c>
      <c r="AGH55" s="120">
        <v>4.1704088078385781E-6</v>
      </c>
      <c r="AGI55" s="120">
        <v>4.1704088078385806E-6</v>
      </c>
      <c r="AGJ55" s="120">
        <v>3.5037301681531827E-6</v>
      </c>
      <c r="AGK55" s="120">
        <v>3.5037301681531789E-6</v>
      </c>
      <c r="AGL55" s="120">
        <v>2.9270542670539697E-6</v>
      </c>
      <c r="AGM55" s="120">
        <v>2.9270542670539731E-6</v>
      </c>
      <c r="AGN55" s="120">
        <v>2.4308168504245346E-6</v>
      </c>
      <c r="AGO55" s="120">
        <v>2.430816850424538E-6</v>
      </c>
      <c r="AGP55" s="120">
        <v>2.0061299450300394E-6</v>
      </c>
      <c r="AGQ55" s="120">
        <v>2.0061299450300415E-6</v>
      </c>
      <c r="AGR55" s="120">
        <v>1.6447698764143519E-6</v>
      </c>
      <c r="AGS55" s="120">
        <v>1.6447698764143523E-6</v>
      </c>
      <c r="AGT55" s="120">
        <v>1.3391625040993692E-6</v>
      </c>
      <c r="AGU55" s="120">
        <v>1.3391625040993684E-6</v>
      </c>
      <c r="AGV55" s="120">
        <v>1.0823657506513739E-6</v>
      </c>
      <c r="AGW55" s="120">
        <v>1.082365750651372E-6</v>
      </c>
      <c r="AGX55" s="120">
        <v>8.680495331686937E-7</v>
      </c>
      <c r="AGY55" s="120">
        <v>8.6804953316869423E-7</v>
      </c>
      <c r="AGZ55" s="120">
        <v>6.90473238683046E-7</v>
      </c>
      <c r="AHA55" s="120">
        <v>6.90473238683046E-7</v>
      </c>
      <c r="AHB55" s="120">
        <v>5.4446091831501297E-7</v>
      </c>
      <c r="AHC55" s="120">
        <v>5.4446091831501318E-7</v>
      </c>
      <c r="AHD55" s="120">
        <v>4.2537440814977999E-7</v>
      </c>
      <c r="AHE55" s="120">
        <v>4.2537440814977968E-7</v>
      </c>
      <c r="AHF55" s="120">
        <v>3.2908461697751831E-7</v>
      </c>
      <c r="AHG55" s="120">
        <v>3.2908461697751816E-7</v>
      </c>
      <c r="AHH55" s="120">
        <v>2.5194125146306206E-7</v>
      </c>
      <c r="AHI55" s="120">
        <v>2.5194125146306212E-7</v>
      </c>
      <c r="AHJ55" s="120">
        <v>1.9074127708662272E-7</v>
      </c>
      <c r="AHK55" s="120">
        <v>1.9074127708662272E-7</v>
      </c>
      <c r="AHL55" s="120">
        <v>1.4269643738923098E-7</v>
      </c>
      <c r="AHM55" s="120">
        <v>1.4269643738923111E-7</v>
      </c>
      <c r="AHN55" s="120">
        <v>1.0540017368883003E-7</v>
      </c>
      <c r="AHO55" s="120">
        <v>1.0540017368883003E-7</v>
      </c>
      <c r="AHP55" s="120">
        <v>7.6794301530269968E-8</v>
      </c>
      <c r="AHQ55" s="120">
        <v>7.6794301530269968E-8</v>
      </c>
      <c r="AHR55" s="120">
        <v>5.5135807758500501E-8</v>
      </c>
      <c r="AHS55" s="120">
        <v>5.5135807758500521E-8</v>
      </c>
      <c r="AHT55" s="120">
        <v>3.8964132408912686E-8</v>
      </c>
      <c r="AHU55" s="120">
        <v>3.8964132408912692E-8</v>
      </c>
      <c r="AHV55" s="120">
        <v>2.7069291882474876E-8</v>
      </c>
      <c r="AHW55" s="120">
        <v>2.706929188247488E-8</v>
      </c>
      <c r="AHX55" s="120">
        <v>1.8461183606763285E-8</v>
      </c>
      <c r="AHY55" s="120">
        <v>1.8461183606763285E-8</v>
      </c>
      <c r="AHZ55" s="120">
        <v>1.2340387331102882E-8</v>
      </c>
      <c r="AIA55" s="120">
        <v>1.2340387331102882E-8</v>
      </c>
      <c r="AIB55" s="120">
        <v>8.0707444441156939E-9</v>
      </c>
      <c r="AIC55" s="120">
        <v>8.0707444441156906E-9</v>
      </c>
      <c r="AID55" s="120">
        <v>5.1539546966008492E-9</v>
      </c>
      <c r="AIE55" s="120">
        <v>5.1539546966008475E-9</v>
      </c>
      <c r="AIF55" s="120">
        <v>3.2063803510815307E-9</v>
      </c>
      <c r="AIG55" s="120">
        <v>3.2063803510815316E-9</v>
      </c>
      <c r="AIH55" s="120">
        <v>1.9381924051619741E-9</v>
      </c>
      <c r="AII55" s="120">
        <v>1.9381924051619758E-9</v>
      </c>
      <c r="AIJ55" s="120">
        <v>1.1349339471612943E-9</v>
      </c>
      <c r="AIK55" s="120">
        <v>1.1349339471612943E-9</v>
      </c>
      <c r="AIL55" s="120">
        <v>6.4151411749511227E-10</v>
      </c>
      <c r="AIM55" s="120">
        <v>6.4151411749511227E-10</v>
      </c>
      <c r="AIN55" s="120">
        <v>3.4858513000974584E-10</v>
      </c>
      <c r="AIO55" s="120">
        <v>3.4858513000974579E-10</v>
      </c>
      <c r="AIP55" s="120">
        <v>1.81197137160965E-10</v>
      </c>
      <c r="AIQ55" s="120">
        <v>1.81197137160965E-10</v>
      </c>
      <c r="AIR55" s="120">
        <v>8.9574235812158679E-11</v>
      </c>
      <c r="AIS55" s="120">
        <v>8.9574235812158692E-11</v>
      </c>
      <c r="AIT55" s="120">
        <v>4.1812279092751316E-11</v>
      </c>
      <c r="AIU55" s="120">
        <v>4.1812279092751303E-11</v>
      </c>
      <c r="AIV55" s="120">
        <v>1.8267652540930771E-11</v>
      </c>
      <c r="AIW55" s="120">
        <v>1.8267652540930775E-11</v>
      </c>
      <c r="AIX55" s="120">
        <v>7.3874027554932109E-12</v>
      </c>
      <c r="AIY55" s="120">
        <v>7.3874027554932109E-12</v>
      </c>
      <c r="AIZ55" s="120">
        <v>2.7258031986068802E-12</v>
      </c>
      <c r="AJA55" s="120">
        <v>2.7258031986068798E-12</v>
      </c>
      <c r="AJB55" s="120">
        <v>9.0028169381223266E-13</v>
      </c>
      <c r="AJC55" s="120">
        <v>9.0028169381223266E-13</v>
      </c>
      <c r="AJD55" s="120">
        <v>2.5917592724744587E-13</v>
      </c>
      <c r="AJE55" s="120">
        <v>2.5917592724744587E-13</v>
      </c>
      <c r="AJF55" s="120">
        <v>6.2538516032439873E-14</v>
      </c>
      <c r="AJG55" s="120">
        <v>6.2538516032439873E-14</v>
      </c>
      <c r="AJH55" s="120">
        <v>1.1879386363489175E-14</v>
      </c>
      <c r="AJI55" s="120">
        <v>1.1879386363489175E-14</v>
      </c>
      <c r="AJJ55" s="120">
        <v>1.5820678100908481E-15</v>
      </c>
      <c r="AJK55" s="120">
        <v>1.5820678100908481E-15</v>
      </c>
      <c r="AJL55" s="120">
        <v>1.1102230246251565E-16</v>
      </c>
      <c r="AJM55" s="120" t="s">
        <v>105</v>
      </c>
      <c r="AJN55" s="120" t="s">
        <v>105</v>
      </c>
      <c r="AJO55" s="120" t="s">
        <v>105</v>
      </c>
      <c r="AJP55" s="120" t="s">
        <v>105</v>
      </c>
      <c r="AJQ55" s="120" t="s">
        <v>105</v>
      </c>
      <c r="AJR55" s="120" t="s">
        <v>105</v>
      </c>
      <c r="AJS55" s="120" t="s">
        <v>105</v>
      </c>
      <c r="AJT55" s="120" t="s">
        <v>105</v>
      </c>
      <c r="AJU55" s="120" t="s">
        <v>105</v>
      </c>
      <c r="AJV55" s="120" t="s">
        <v>105</v>
      </c>
      <c r="AJW55" s="120" t="s">
        <v>105</v>
      </c>
      <c r="AJX55" s="120" t="s">
        <v>105</v>
      </c>
      <c r="AJY55" s="120" t="s">
        <v>105</v>
      </c>
      <c r="AJZ55" s="120" t="s">
        <v>105</v>
      </c>
      <c r="AKA55" s="120" t="s">
        <v>105</v>
      </c>
      <c r="AKB55" s="120" t="s">
        <v>105</v>
      </c>
      <c r="AKC55" s="120" t="s">
        <v>105</v>
      </c>
      <c r="AKD55" s="120" t="s">
        <v>105</v>
      </c>
      <c r="AKE55" s="120" t="s">
        <v>105</v>
      </c>
      <c r="AKF55" s="120" t="s">
        <v>105</v>
      </c>
      <c r="AKG55" s="120" t="s">
        <v>105</v>
      </c>
      <c r="AKH55" s="120" t="s">
        <v>105</v>
      </c>
      <c r="AKI55" s="120" t="s">
        <v>105</v>
      </c>
      <c r="AKJ55" s="120" t="s">
        <v>105</v>
      </c>
      <c r="AKK55" s="120" t="s">
        <v>105</v>
      </c>
      <c r="AKL55" s="120" t="s">
        <v>105</v>
      </c>
      <c r="AKM55" s="120" t="s">
        <v>105</v>
      </c>
      <c r="AKN55" s="120" t="s">
        <v>105</v>
      </c>
      <c r="AKO55" s="120" t="s">
        <v>105</v>
      </c>
      <c r="AKP55" s="120" t="s">
        <v>105</v>
      </c>
      <c r="AKQ55" s="120" t="s">
        <v>105</v>
      </c>
      <c r="AKR55" s="120" t="s">
        <v>105</v>
      </c>
      <c r="AKS55" s="120" t="s">
        <v>105</v>
      </c>
      <c r="AKT55" s="120" t="s">
        <v>105</v>
      </c>
      <c r="AKU55" s="120" t="s">
        <v>105</v>
      </c>
      <c r="AKV55" s="120" t="s">
        <v>105</v>
      </c>
      <c r="AKW55" s="120" t="s">
        <v>105</v>
      </c>
      <c r="AKX55" s="120" t="s">
        <v>105</v>
      </c>
      <c r="AKY55" s="120" t="s">
        <v>105</v>
      </c>
      <c r="AKZ55" s="120" t="s">
        <v>105</v>
      </c>
      <c r="ALA55" s="120" t="s">
        <v>105</v>
      </c>
      <c r="ALB55" s="120" t="s">
        <v>105</v>
      </c>
      <c r="ALC55" s="120" t="s">
        <v>105</v>
      </c>
      <c r="ALD55" s="120" t="s">
        <v>105</v>
      </c>
      <c r="ALE55" s="120" t="s">
        <v>105</v>
      </c>
      <c r="ALF55" s="120" t="s">
        <v>105</v>
      </c>
      <c r="ALG55" s="120" t="s">
        <v>105</v>
      </c>
      <c r="ALH55" s="120" t="s">
        <v>105</v>
      </c>
      <c r="ALI55" s="120" t="s">
        <v>105</v>
      </c>
      <c r="ALJ55" s="120" t="s">
        <v>105</v>
      </c>
      <c r="ALK55" s="120" t="s">
        <v>105</v>
      </c>
      <c r="ALL55" s="120" t="s">
        <v>105</v>
      </c>
      <c r="ALM55" s="120" t="s">
        <v>105</v>
      </c>
      <c r="ALN55" s="120"/>
    </row>
    <row r="56" spans="1:1002" hidden="1">
      <c r="A56" s="119">
        <v>55</v>
      </c>
      <c r="B56" s="120">
        <v>8.7808627715281168E-2</v>
      </c>
      <c r="C56" s="120">
        <v>8.7491415793740743E-2</v>
      </c>
      <c r="D56" s="120">
        <v>8.7491511777451361E-2</v>
      </c>
      <c r="E56" s="120">
        <v>8.7174273766316757E-2</v>
      </c>
      <c r="F56" s="120">
        <v>8.7174368010755093E-2</v>
      </c>
      <c r="G56" s="120">
        <v>8.6857105719864811E-2</v>
      </c>
      <c r="H56" s="120">
        <v>8.685719824910805E-2</v>
      </c>
      <c r="I56" s="120">
        <v>8.6539913503529339E-2</v>
      </c>
      <c r="J56" s="120">
        <v>8.6540004341443821E-2</v>
      </c>
      <c r="K56" s="120">
        <v>8.6222698981581525E-2</v>
      </c>
      <c r="L56" s="120">
        <v>8.622278815182291E-2</v>
      </c>
      <c r="M56" s="120">
        <v>8.5905464033527834E-2</v>
      </c>
      <c r="N56" s="120">
        <v>8.5905551559541715E-2</v>
      </c>
      <c r="O56" s="120">
        <v>8.558821055421989E-2</v>
      </c>
      <c r="P56" s="120">
        <v>8.5588296459242083E-2</v>
      </c>
      <c r="Q56" s="120">
        <v>8.5270940453965299E-2</v>
      </c>
      <c r="R56" s="120">
        <v>8.5271024761021927E-2</v>
      </c>
      <c r="S56" s="120">
        <v>8.49536556586378E-2</v>
      </c>
      <c r="T56" s="120">
        <v>8.4953738390545985E-2</v>
      </c>
      <c r="U56" s="120">
        <v>8.4636358109789867E-2</v>
      </c>
      <c r="V56" s="120">
        <v>8.4636439289157525E-2</v>
      </c>
      <c r="W56" s="120">
        <v>8.4319049764764425E-2</v>
      </c>
      <c r="X56" s="120">
        <v>8.4319129413991237E-2</v>
      </c>
      <c r="Y56" s="120">
        <v>8.4001732596807918E-2</v>
      </c>
      <c r="Z56" s="120">
        <v>8.4001810738085519E-2</v>
      </c>
      <c r="AA56" s="120">
        <v>8.3684408595184043E-2</v>
      </c>
      <c r="AB56" s="120">
        <v>8.3684485250496404E-2</v>
      </c>
      <c r="AC56" s="120">
        <v>8.3367079765288399E-2</v>
      </c>
      <c r="AD56" s="120">
        <v>8.3367154956412157E-2</v>
      </c>
      <c r="AE56" s="120">
        <v>8.304974812876291E-2</v>
      </c>
      <c r="AF56" s="120">
        <v>8.3049821877267921E-2</v>
      </c>
      <c r="AG56" s="120">
        <v>8.2732415723611508E-2</v>
      </c>
      <c r="AH56" s="120">
        <v>8.2732488050861266E-2</v>
      </c>
      <c r="AI56" s="120">
        <v>8.2415084604316707E-2</v>
      </c>
      <c r="AJ56" s="120">
        <v>8.241515553146897E-2</v>
      </c>
      <c r="AK56" s="120">
        <v>8.2097756841956235E-2</v>
      </c>
      <c r="AL56" s="120">
        <v>8.2097826389962977E-2</v>
      </c>
      <c r="AM56" s="120">
        <v>8.1780434524320975E-2</v>
      </c>
      <c r="AN56" s="120">
        <v>8.1780502713929587E-2</v>
      </c>
      <c r="AO56" s="120">
        <v>8.1463119756032557E-2</v>
      </c>
      <c r="AP56" s="120">
        <v>8.1463186607785912E-2</v>
      </c>
      <c r="AQ56" s="120">
        <v>8.1145814658663037E-2</v>
      </c>
      <c r="AR56" s="120">
        <v>8.1145880192900074E-2</v>
      </c>
      <c r="AS56" s="120">
        <v>8.0828521370853862E-2</v>
      </c>
      <c r="AT56" s="120">
        <v>8.0828585607710196E-2</v>
      </c>
      <c r="AU56" s="120">
        <v>8.0511242048436224E-2</v>
      </c>
      <c r="AV56" s="120">
        <v>8.0511305007844744E-2</v>
      </c>
      <c r="AW56" s="120">
        <v>8.0193978864551776E-2</v>
      </c>
      <c r="AX56" s="120">
        <v>8.019404056624288E-2</v>
      </c>
      <c r="AY56" s="120">
        <v>7.9876734009774589E-2</v>
      </c>
      <c r="AZ56" s="120">
        <v>7.9876794473277404E-2</v>
      </c>
      <c r="BA56" s="120">
        <v>7.9559509692232439E-2</v>
      </c>
      <c r="BB56" s="120">
        <v>7.9559568936874853E-2</v>
      </c>
      <c r="BC56" s="120">
        <v>7.9242308137731005E-2</v>
      </c>
      <c r="BD56" s="120">
        <v>7.9242366182640189E-2</v>
      </c>
      <c r="BE56" s="120">
        <v>7.8925131589875352E-2</v>
      </c>
      <c r="BF56" s="120">
        <v>7.892518845397907E-2</v>
      </c>
      <c r="BG56" s="120">
        <v>7.8607982310195681E-2</v>
      </c>
      <c r="BH56" s="120">
        <v>7.8608038012222159E-2</v>
      </c>
      <c r="BI56" s="120">
        <v>7.8290862578271253E-2</v>
      </c>
      <c r="BJ56" s="120">
        <v>7.8290917136750529E-2</v>
      </c>
      <c r="BK56" s="120">
        <v>7.7973774691855902E-2</v>
      </c>
      <c r="BL56" s="120">
        <v>7.797382812511984E-2</v>
      </c>
      <c r="BM56" s="120">
        <v>7.7656720967003989E-2</v>
      </c>
      <c r="BN56" s="120">
        <v>7.7656773293187292E-2</v>
      </c>
      <c r="BO56" s="120">
        <v>7.7339703738197194E-2</v>
      </c>
      <c r="BP56" s="120">
        <v>7.7339754975238109E-2</v>
      </c>
      <c r="BQ56" s="120">
        <v>7.702272535847135E-2</v>
      </c>
      <c r="BR56" s="120">
        <v>7.702277552411263E-2</v>
      </c>
      <c r="BS56" s="120">
        <v>7.6705788199544947E-2</v>
      </c>
      <c r="BT56" s="120">
        <v>7.6705837311333736E-2</v>
      </c>
      <c r="BU56" s="120">
        <v>7.6388894651947051E-2</v>
      </c>
      <c r="BV56" s="120">
        <v>7.6388942727236467E-2</v>
      </c>
      <c r="BW56" s="120">
        <v>7.6072047125146716E-2</v>
      </c>
      <c r="BX56" s="120">
        <v>7.6072094181096256E-2</v>
      </c>
      <c r="BY56" s="120">
        <v>7.5755248047682813E-2</v>
      </c>
      <c r="BZ56" s="120">
        <v>7.5755294101259057E-2</v>
      </c>
      <c r="CA56" s="120">
        <v>7.5438499867294104E-2</v>
      </c>
      <c r="CB56" s="120">
        <v>7.5438544935271551E-2</v>
      </c>
      <c r="CC56" s="120">
        <v>7.512180505105058E-2</v>
      </c>
      <c r="CD56" s="120">
        <v>7.5121849150012479E-2</v>
      </c>
      <c r="CE56" s="120">
        <v>7.4805166085484653E-2</v>
      </c>
      <c r="CF56" s="120">
        <v>7.480520923182396E-2</v>
      </c>
      <c r="CG56" s="120">
        <v>7.4488585476723823E-2</v>
      </c>
      <c r="CH56" s="120">
        <v>7.4488627686643438E-2</v>
      </c>
      <c r="CI56" s="120">
        <v>7.417206575062292E-2</v>
      </c>
      <c r="CJ56" s="120">
        <v>7.4172107040137256E-2</v>
      </c>
      <c r="CK56" s="120">
        <v>7.3855609452897597E-2</v>
      </c>
      <c r="CL56" s="120">
        <v>7.3855649837833076E-2</v>
      </c>
      <c r="CM56" s="120">
        <v>7.3539219149259136E-2</v>
      </c>
      <c r="CN56" s="120">
        <v>7.3539258645254652E-2</v>
      </c>
      <c r="CO56" s="120">
        <v>7.3222897425547565E-2</v>
      </c>
      <c r="CP56" s="120">
        <v>7.3222936048056048E-2</v>
      </c>
      <c r="CQ56" s="120">
        <v>7.2906646887867951E-2</v>
      </c>
      <c r="CR56" s="120">
        <v>7.2906684652156911E-2</v>
      </c>
      <c r="CS56" s="120">
        <v>7.2590470162725698E-2</v>
      </c>
      <c r="CT56" s="120">
        <v>7.2590507083877903E-2</v>
      </c>
      <c r="CU56" s="120">
        <v>7.2274369897162488E-2</v>
      </c>
      <c r="CV56" s="120">
        <v>7.2274405990077284E-2</v>
      </c>
      <c r="CW56" s="120">
        <v>7.1958348758893731E-2</v>
      </c>
      <c r="CX56" s="120">
        <v>7.1958384038287734E-2</v>
      </c>
      <c r="CY56" s="120">
        <v>7.1642409436445745E-2</v>
      </c>
      <c r="CZ56" s="120">
        <v>7.1642443916853607E-2</v>
      </c>
      <c r="DA56" s="120">
        <v>7.1326554639293188E-2</v>
      </c>
      <c r="DB56" s="120">
        <v>7.1326588335069038E-2</v>
      </c>
      <c r="DC56" s="120">
        <v>7.1010787097998532E-2</v>
      </c>
      <c r="DD56" s="120">
        <v>7.1010820023316226E-2</v>
      </c>
      <c r="DE56" s="120">
        <v>7.0695109564349892E-2</v>
      </c>
      <c r="DF56" s="120">
        <v>7.0695141733204597E-2</v>
      </c>
      <c r="DG56" s="120">
        <v>7.0379524811501545E-2</v>
      </c>
      <c r="DH56" s="120">
        <v>7.0379556237710417E-2</v>
      </c>
      <c r="DI56" s="120">
        <v>7.0064035634113675E-2</v>
      </c>
      <c r="DJ56" s="120">
        <v>7.0064066331316704E-2</v>
      </c>
      <c r="DK56" s="120">
        <v>6.9748644848492442E-2</v>
      </c>
      <c r="DL56" s="120">
        <v>6.9748674830153942E-2</v>
      </c>
      <c r="DM56" s="120">
        <v>6.9433355292731924E-2</v>
      </c>
      <c r="DN56" s="120">
        <v>6.9433384572140891E-2</v>
      </c>
      <c r="DO56" s="120">
        <v>6.9118169826855022E-2</v>
      </c>
      <c r="DP56" s="120">
        <v>6.9118198417126644E-2</v>
      </c>
      <c r="DQ56" s="120">
        <v>6.8803091332955715E-2</v>
      </c>
      <c r="DR56" s="120">
        <v>6.880311924703221E-2</v>
      </c>
      <c r="DS56" s="120">
        <v>6.8488122715341479E-2</v>
      </c>
      <c r="DT56" s="120">
        <v>6.8488149965993061E-2</v>
      </c>
      <c r="DU56" s="120">
        <v>6.8173266900676502E-2</v>
      </c>
      <c r="DV56" s="120">
        <v>6.817329350050276E-2</v>
      </c>
      <c r="DW56" s="120">
        <v>6.7858526838124822E-2</v>
      </c>
      <c r="DX56" s="120">
        <v>6.7858552799555258E-2</v>
      </c>
      <c r="DY56" s="120">
        <v>6.7543905499494641E-2</v>
      </c>
      <c r="DZ56" s="120">
        <v>6.7543930834790045E-2</v>
      </c>
      <c r="EA56" s="120">
        <v>6.7229405879381976E-2</v>
      </c>
      <c r="EB56" s="120">
        <v>6.7229430600635562E-2</v>
      </c>
      <c r="EC56" s="120">
        <v>6.6915030995315941E-2</v>
      </c>
      <c r="ED56" s="120">
        <v>6.6915055114454419E-2</v>
      </c>
      <c r="EE56" s="120">
        <v>6.6600783887903858E-2</v>
      </c>
      <c r="EF56" s="120">
        <v>6.6600807416688113E-2</v>
      </c>
      <c r="EG56" s="120">
        <v>6.6286667620976153E-2</v>
      </c>
      <c r="EH56" s="120">
        <v>6.6286690571003087E-2</v>
      </c>
      <c r="EI56" s="120">
        <v>6.5972685281733223E-2</v>
      </c>
      <c r="EJ56" s="120">
        <v>6.5972707664436248E-2</v>
      </c>
      <c r="EK56" s="120">
        <v>6.5658839980891281E-2</v>
      </c>
      <c r="EL56" s="120">
        <v>6.5658861807541588E-2</v>
      </c>
      <c r="EM56" s="120">
        <v>6.5345134852828654E-2</v>
      </c>
      <c r="EN56" s="120">
        <v>6.5345156134536453E-2</v>
      </c>
      <c r="EO56" s="120">
        <v>6.5031573055733233E-2</v>
      </c>
      <c r="EP56" s="120">
        <v>6.5031593803449056E-2</v>
      </c>
      <c r="EQ56" s="120">
        <v>6.4718157771749787E-2</v>
      </c>
      <c r="ER56" s="120">
        <v>6.4718177996265322E-2</v>
      </c>
      <c r="ES56" s="120">
        <v>6.4404892207127432E-2</v>
      </c>
      <c r="ET56" s="120">
        <v>6.4404911919076893E-2</v>
      </c>
      <c r="EU56" s="120">
        <v>6.4091779592367823E-2</v>
      </c>
      <c r="EV56" s="120">
        <v>6.4091798802228636E-2</v>
      </c>
      <c r="EW56" s="120">
        <v>6.3778823182372865E-2</v>
      </c>
      <c r="EX56" s="120">
        <v>6.3778841900467773E-2</v>
      </c>
      <c r="EY56" s="120">
        <v>6.3466026256593755E-2</v>
      </c>
      <c r="EZ56" s="120">
        <v>6.3466044493090956E-2</v>
      </c>
      <c r="FA56" s="120">
        <v>6.3153392119179447E-2</v>
      </c>
      <c r="FB56" s="120">
        <v>6.31534098840945E-2</v>
      </c>
      <c r="FC56" s="120">
        <v>6.284092409912552E-2</v>
      </c>
      <c r="FD56" s="120">
        <v>6.284094140232252E-2</v>
      </c>
      <c r="FE56" s="120">
        <v>6.2528625550423975E-2</v>
      </c>
      <c r="FF56" s="120">
        <v>6.2528642401616083E-2</v>
      </c>
      <c r="FG56" s="120">
        <v>6.2216499852211726E-2</v>
      </c>
      <c r="FH56" s="120">
        <v>6.2216516260963202E-2</v>
      </c>
      <c r="FI56" s="120">
        <v>6.1904550408920886E-2</v>
      </c>
      <c r="FJ56" s="120">
        <v>6.1904566384647829E-2</v>
      </c>
      <c r="FK56" s="120">
        <v>6.1592780650427961E-2</v>
      </c>
      <c r="FL56" s="120">
        <v>6.159279620239981E-2</v>
      </c>
      <c r="FM56" s="120">
        <v>6.1281194032204507E-2</v>
      </c>
      <c r="FN56" s="120">
        <v>6.1281209169544743E-2</v>
      </c>
      <c r="FO56" s="120">
        <v>6.0969794035465985E-2</v>
      </c>
      <c r="FP56" s="120">
        <v>6.0969808767154125E-2</v>
      </c>
      <c r="FQ56" s="120">
        <v>6.0658584167322942E-2</v>
      </c>
      <c r="FR56" s="120">
        <v>6.065859850219521E-2</v>
      </c>
      <c r="FS56" s="120">
        <v>6.0347567960930534E-2</v>
      </c>
      <c r="FT56" s="120">
        <v>6.0347581907681233E-2</v>
      </c>
      <c r="FU56" s="120">
        <v>6.0036748975638758E-2</v>
      </c>
      <c r="FV56" s="120">
        <v>6.0036762542821781E-2</v>
      </c>
      <c r="FW56" s="120">
        <v>5.9726130797143048E-2</v>
      </c>
      <c r="FX56" s="120">
        <v>5.9726143993172706E-2</v>
      </c>
      <c r="FY56" s="120">
        <v>5.9415717037634208E-2</v>
      </c>
      <c r="FZ56" s="120">
        <v>5.9415729870786839E-2</v>
      </c>
      <c r="GA56" s="120">
        <v>5.9105511335948678E-2</v>
      </c>
      <c r="GB56" s="120">
        <v>5.9105523814363729E-2</v>
      </c>
      <c r="GC56" s="120">
        <v>5.8795517357718846E-2</v>
      </c>
      <c r="GD56" s="120">
        <v>5.8795529489400332E-2</v>
      </c>
      <c r="GE56" s="120">
        <v>5.8485738795523198E-2</v>
      </c>
      <c r="GF56" s="120">
        <v>5.8485750588340622E-2</v>
      </c>
      <c r="GG56" s="120">
        <v>5.8176179369035921E-2</v>
      </c>
      <c r="GH56" s="120">
        <v>5.8176190830725991E-2</v>
      </c>
      <c r="GI56" s="120">
        <v>5.7866842825177407E-2</v>
      </c>
      <c r="GJ56" s="120">
        <v>5.7866853963345011E-2</v>
      </c>
      <c r="GK56" s="120">
        <v>5.7557732938263641E-2</v>
      </c>
      <c r="GL56" s="120">
        <v>5.7557743760383237E-2</v>
      </c>
      <c r="GM56" s="120">
        <v>5.7248853510155677E-2</v>
      </c>
      <c r="GN56" s="120">
        <v>5.7248864023572571E-2</v>
      </c>
      <c r="GO56" s="120">
        <v>5.6940208370409189E-2</v>
      </c>
      <c r="GP56" s="120">
        <v>5.6940218582340857E-2</v>
      </c>
      <c r="GQ56" s="120">
        <v>5.6631801376423506E-2</v>
      </c>
      <c r="GR56" s="120">
        <v>5.6631811293960985E-2</v>
      </c>
      <c r="GS56" s="120">
        <v>5.6323636413590533E-2</v>
      </c>
      <c r="GT56" s="120">
        <v>5.6323646043699375E-2</v>
      </c>
      <c r="GU56" s="120">
        <v>5.6015717395443095E-2</v>
      </c>
      <c r="GV56" s="120">
        <v>5.6015726744965029E-2</v>
      </c>
      <c r="GW56" s="120">
        <v>5.5708048263803323E-2</v>
      </c>
      <c r="GX56" s="120">
        <v>5.5708057339457433E-2</v>
      </c>
      <c r="GY56" s="120">
        <v>5.5400632988930269E-2</v>
      </c>
      <c r="GZ56" s="120">
        <v>5.5400641797314173E-2</v>
      </c>
      <c r="HA56" s="120">
        <v>5.509347556966742E-2</v>
      </c>
      <c r="HB56" s="120">
        <v>5.5093484117258923E-2</v>
      </c>
      <c r="HC56" s="120">
        <v>5.4786580033589702E-2</v>
      </c>
      <c r="HD56" s="120">
        <v>5.4786588326747689E-2</v>
      </c>
      <c r="HE56" s="120">
        <v>5.4479950437149989E-2</v>
      </c>
      <c r="HF56" s="120">
        <v>5.4479958482115932E-2</v>
      </c>
      <c r="HG56" s="120">
        <v>5.4173590865824912E-2</v>
      </c>
      <c r="HH56" s="120">
        <v>5.4173598668724288E-2</v>
      </c>
      <c r="HI56" s="120">
        <v>5.3867505434260443E-2</v>
      </c>
      <c r="HJ56" s="120">
        <v>5.3867513001103755E-2</v>
      </c>
      <c r="HK56" s="120">
        <v>5.3561698286416506E-2</v>
      </c>
      <c r="HL56" s="120">
        <v>5.3561705623100933E-2</v>
      </c>
      <c r="HM56" s="120">
        <v>5.3256173595711415E-2</v>
      </c>
      <c r="HN56" s="120">
        <v>5.3256180708021898E-2</v>
      </c>
      <c r="HO56" s="120">
        <v>5.2950935565165141E-2</v>
      </c>
      <c r="HP56" s="120">
        <v>5.2950942458775768E-2</v>
      </c>
      <c r="HQ56" s="120">
        <v>5.2645988427542124E-2</v>
      </c>
      <c r="HR56" s="120">
        <v>5.2645995108017457E-2</v>
      </c>
      <c r="HS56" s="120">
        <v>5.2341336445493589E-2</v>
      </c>
      <c r="HT56" s="120">
        <v>5.2341342918289839E-2</v>
      </c>
      <c r="HU56" s="120">
        <v>5.2036983911698045E-2</v>
      </c>
      <c r="HV56" s="120">
        <v>5.2036990182164677E-2</v>
      </c>
      <c r="HW56" s="120">
        <v>5.1732935149002471E-2</v>
      </c>
      <c r="HX56" s="120">
        <v>5.17329412223832E-2</v>
      </c>
      <c r="HY56" s="120">
        <v>5.1429194510561022E-2</v>
      </c>
      <c r="HZ56" s="120">
        <v>5.1429200391995326E-2</v>
      </c>
      <c r="IA56" s="120">
        <v>5.1125766379974062E-2</v>
      </c>
      <c r="IB56" s="120">
        <v>5.112577207449838E-2</v>
      </c>
      <c r="IC56" s="120">
        <v>5.0822655171425077E-2</v>
      </c>
      <c r="ID56" s="120">
        <v>5.0822660683974216E-2</v>
      </c>
      <c r="IE56" s="120">
        <v>5.0519865329817767E-2</v>
      </c>
      <c r="IF56" s="120">
        <v>5.0519870665225959E-2</v>
      </c>
      <c r="IG56" s="120">
        <v>5.0217401330910572E-2</v>
      </c>
      <c r="IH56" s="120">
        <v>5.021740649391325E-2</v>
      </c>
      <c r="II56" s="120">
        <v>4.9915267681451561E-2</v>
      </c>
      <c r="IJ56" s="120">
        <v>4.9915272676686134E-2</v>
      </c>
      <c r="IK56" s="120">
        <v>4.9613468919310712E-2</v>
      </c>
      <c r="IL56" s="120">
        <v>4.961347375131827E-2</v>
      </c>
      <c r="IM56" s="120">
        <v>4.9312009613612068E-2</v>
      </c>
      <c r="IN56" s="120">
        <v>4.9312014286838513E-2</v>
      </c>
      <c r="IO56" s="120">
        <v>4.9010894364863819E-2</v>
      </c>
      <c r="IP56" s="120">
        <v>4.9010898883660933E-2</v>
      </c>
      <c r="IQ56" s="120">
        <v>4.8710127805087204E-2</v>
      </c>
      <c r="IR56" s="120">
        <v>4.8710132173714352E-2</v>
      </c>
      <c r="IS56" s="120">
        <v>4.8409714597943986E-2</v>
      </c>
      <c r="IT56" s="120">
        <v>4.8409718820569207E-2</v>
      </c>
      <c r="IU56" s="120">
        <v>4.8109659438862591E-2</v>
      </c>
      <c r="IV56" s="120">
        <v>4.8109663519563778E-2</v>
      </c>
      <c r="IW56" s="120">
        <v>4.7809967055162328E-2</v>
      </c>
      <c r="IX56" s="120">
        <v>4.7809970997928587E-2</v>
      </c>
      <c r="IY56" s="120">
        <v>4.7510642206175888E-2</v>
      </c>
      <c r="IZ56" s="120">
        <v>4.7510646014909078E-2</v>
      </c>
      <c r="JA56" s="120">
        <v>4.7211689683371159E-2</v>
      </c>
      <c r="JB56" s="120">
        <v>4.7211693361886575E-2</v>
      </c>
      <c r="JC56" s="120">
        <v>4.691311431046942E-2</v>
      </c>
      <c r="JD56" s="120">
        <v>4.6913117862497591E-2</v>
      </c>
      <c r="JE56" s="120">
        <v>4.661492094356353E-2</v>
      </c>
      <c r="JF56" s="120">
        <v>4.6614924372751304E-2</v>
      </c>
      <c r="JG56" s="120">
        <v>4.6317114471233073E-2</v>
      </c>
      <c r="JH56" s="120">
        <v>4.6317117781144744E-2</v>
      </c>
      <c r="JI56" s="120">
        <v>4.6019699814657929E-2</v>
      </c>
      <c r="JJ56" s="120">
        <v>4.6019703008776669E-2</v>
      </c>
      <c r="JK56" s="120">
        <v>4.5722681927729533E-2</v>
      </c>
      <c r="JL56" s="120">
        <v>4.5722685009458516E-2</v>
      </c>
      <c r="JM56" s="120">
        <v>4.542606579716036E-2</v>
      </c>
      <c r="JN56" s="120">
        <v>4.5426068769824024E-2</v>
      </c>
      <c r="JO56" s="120">
        <v>4.5129856442590793E-2</v>
      </c>
      <c r="JP56" s="120">
        <v>4.5129859309436145E-2</v>
      </c>
      <c r="JQ56" s="120">
        <v>4.4834058916693821E-2</v>
      </c>
      <c r="JR56" s="120">
        <v>4.483406168089156E-2</v>
      </c>
      <c r="JS56" s="120">
        <v>4.4538678305277524E-2</v>
      </c>
      <c r="JT56" s="120">
        <v>4.453868096992334E-2</v>
      </c>
      <c r="JU56" s="120">
        <v>4.4243719727384806E-2</v>
      </c>
      <c r="JV56" s="120">
        <v>4.424372229550054E-2</v>
      </c>
      <c r="JW56" s="120">
        <v>4.3949188335390701E-2</v>
      </c>
      <c r="JX56" s="120">
        <v>4.3949190809925584E-2</v>
      </c>
      <c r="JY56" s="120">
        <v>4.3655089315097109E-2</v>
      </c>
      <c r="JZ56" s="120">
        <v>4.3655091698928929E-2</v>
      </c>
      <c r="KA56" s="120">
        <v>4.3361427885824505E-2</v>
      </c>
      <c r="KB56" s="120">
        <v>4.3361430181760849E-2</v>
      </c>
      <c r="KC56" s="120">
        <v>4.3068209300501259E-2</v>
      </c>
      <c r="KD56" s="120">
        <v>4.3068211511280596E-2</v>
      </c>
      <c r="KE56" s="120">
        <v>4.2775438845749539E-2</v>
      </c>
      <c r="KF56" s="120">
        <v>4.2775440974042622E-2</v>
      </c>
      <c r="KG56" s="120">
        <v>4.2483121841968535E-2</v>
      </c>
      <c r="KH56" s="120">
        <v>4.2483123890379268E-2</v>
      </c>
      <c r="KI56" s="120">
        <v>4.219126364341446E-2</v>
      </c>
      <c r="KJ56" s="120">
        <v>4.2191265614481312E-2</v>
      </c>
      <c r="KK56" s="120">
        <v>4.189986963827734E-2</v>
      </c>
      <c r="KL56" s="120">
        <v>4.1899871534474248E-2</v>
      </c>
      <c r="KM56" s="120">
        <v>4.1608945248754088E-2</v>
      </c>
      <c r="KN56" s="120">
        <v>4.1608947072491999E-2</v>
      </c>
      <c r="KO56" s="120">
        <v>4.131849593111922E-2</v>
      </c>
      <c r="KP56" s="120">
        <v>4.1318497684746686E-2</v>
      </c>
      <c r="KQ56" s="120">
        <v>4.1028527175790447E-2</v>
      </c>
      <c r="KR56" s="120">
        <v>4.1028528861595193E-2</v>
      </c>
      <c r="KS56" s="120">
        <v>4.0739044507392061E-2</v>
      </c>
      <c r="KT56" s="120">
        <v>4.0739046127601944E-2</v>
      </c>
      <c r="KU56" s="120">
        <v>4.0450053484813578E-2</v>
      </c>
      <c r="KV56" s="120">
        <v>4.0450055041597772E-2</v>
      </c>
      <c r="KW56" s="120">
        <v>4.0161559701265212E-2</v>
      </c>
      <c r="KX56" s="120">
        <v>4.0161561196735127E-2</v>
      </c>
      <c r="KY56" s="120">
        <v>3.9873568784328718E-2</v>
      </c>
      <c r="KZ56" s="120">
        <v>3.9873570220539181E-2</v>
      </c>
      <c r="LA56" s="120">
        <v>3.9586086396004222E-2</v>
      </c>
      <c r="LB56" s="120">
        <v>3.9586087774954863E-2</v>
      </c>
      <c r="LC56" s="120">
        <v>3.9299118232753595E-2</v>
      </c>
      <c r="LD56" s="120">
        <v>3.9299119556389379E-2</v>
      </c>
      <c r="LE56" s="120">
        <v>3.9012670025538078E-2</v>
      </c>
      <c r="LF56" s="120">
        <v>3.9012671295750694E-2</v>
      </c>
      <c r="LG56" s="120">
        <v>3.8726747539852495E-2</v>
      </c>
      <c r="LH56" s="120">
        <v>3.8726748758481366E-2</v>
      </c>
      <c r="LI56" s="120">
        <v>3.8441356575754468E-2</v>
      </c>
      <c r="LJ56" s="120">
        <v>3.844135774458781E-2</v>
      </c>
      <c r="LK56" s="120">
        <v>3.8156502967888639E-2</v>
      </c>
      <c r="LL56" s="120">
        <v>3.8156504088664452E-2</v>
      </c>
      <c r="LM56" s="120">
        <v>3.7872192585506441E-2</v>
      </c>
      <c r="LN56" s="120">
        <v>3.7872193659913386E-2</v>
      </c>
      <c r="LO56" s="120">
        <v>3.7588431332480139E-2</v>
      </c>
      <c r="LP56" s="120">
        <v>3.7588432362159134E-2</v>
      </c>
      <c r="LQ56" s="120">
        <v>3.7305225147312736E-2</v>
      </c>
      <c r="LR56" s="120">
        <v>3.7305226133857096E-2</v>
      </c>
      <c r="LS56" s="120">
        <v>3.7022580003141174E-2</v>
      </c>
      <c r="LT56" s="120">
        <v>3.7022580948098113E-2</v>
      </c>
      <c r="LU56" s="120">
        <v>3.6740501907735021E-2</v>
      </c>
      <c r="LV56" s="120">
        <v>3.6740502812606705E-2</v>
      </c>
      <c r="LW56" s="120">
        <v>3.6458996903489305E-2</v>
      </c>
      <c r="LX56" s="120">
        <v>3.6458997769733673E-2</v>
      </c>
      <c r="LY56" s="120">
        <v>3.6178071067411312E-2</v>
      </c>
      <c r="LZ56" s="120">
        <v>3.6178071896442926E-2</v>
      </c>
      <c r="MA56" s="120">
        <v>3.5897730511101615E-2</v>
      </c>
      <c r="MB56" s="120">
        <v>3.5897731304292663E-2</v>
      </c>
      <c r="MC56" s="120">
        <v>3.5617981380728671E-2</v>
      </c>
      <c r="MD56" s="120">
        <v>3.5617982139410198E-2</v>
      </c>
      <c r="ME56" s="120">
        <v>3.5338829856997683E-2</v>
      </c>
      <c r="MF56" s="120">
        <v>3.5338830582460047E-2</v>
      </c>
      <c r="MG56" s="120">
        <v>3.5060282155112324E-2</v>
      </c>
      <c r="MH56" s="120">
        <v>3.5060282848606475E-2</v>
      </c>
      <c r="MI56" s="120">
        <v>3.4782344524730335E-2</v>
      </c>
      <c r="MJ56" s="120">
        <v>3.4782345187468471E-2</v>
      </c>
      <c r="MK56" s="120">
        <v>3.4505023249911858E-2</v>
      </c>
      <c r="ML56" s="120">
        <v>3.4505023883068558E-2</v>
      </c>
      <c r="MM56" s="120">
        <v>3.422832464906115E-2</v>
      </c>
      <c r="MN56" s="120">
        <v>3.4228325253774033E-2</v>
      </c>
      <c r="MO56" s="120">
        <v>3.3952255074860833E-2</v>
      </c>
      <c r="MP56" s="120">
        <v>3.3952255652231575E-2</v>
      </c>
      <c r="MQ56" s="120">
        <v>3.36768209141989E-2</v>
      </c>
      <c r="MR56" s="120">
        <v>3.3676821465293945E-2</v>
      </c>
      <c r="MS56" s="120">
        <v>3.3402028588087974E-2</v>
      </c>
      <c r="MT56" s="120">
        <v>3.3402029113939552E-2</v>
      </c>
      <c r="MU56" s="120">
        <v>3.3127884551576947E-2</v>
      </c>
      <c r="MV56" s="120">
        <v>3.3127885053183793E-2</v>
      </c>
      <c r="MW56" s="120">
        <v>3.2854395293654741E-2</v>
      </c>
      <c r="MX56" s="120">
        <v>3.2854395771982868E-2</v>
      </c>
      <c r="MY56" s="120">
        <v>3.2581567337145401E-2</v>
      </c>
      <c r="MZ56" s="120">
        <v>3.2581567793129082E-2</v>
      </c>
      <c r="NA56" s="120">
        <v>3.2309407238595253E-2</v>
      </c>
      <c r="NB56" s="120">
        <v>3.230940767313769E-2</v>
      </c>
      <c r="NC56" s="120">
        <v>3.2037921588151455E-2</v>
      </c>
      <c r="ND56" s="120">
        <v>3.2037922002125629E-2</v>
      </c>
      <c r="NE56" s="120">
        <v>3.1767117009431356E-2</v>
      </c>
      <c r="NF56" s="120">
        <v>3.1767117403680711E-2</v>
      </c>
      <c r="NG56" s="120">
        <v>3.1497000159383108E-2</v>
      </c>
      <c r="NH56" s="120">
        <v>3.1497000534722333E-2</v>
      </c>
      <c r="NI56" s="120">
        <v>3.1227577728136786E-2</v>
      </c>
      <c r="NJ56" s="120">
        <v>3.1227578085352654E-2</v>
      </c>
      <c r="NK56" s="120">
        <v>3.095885643884624E-2</v>
      </c>
      <c r="NL56" s="120">
        <v>3.095885677869829E-2</v>
      </c>
      <c r="NM56" s="120">
        <v>3.0690843047520931E-2</v>
      </c>
      <c r="NN56" s="120">
        <v>3.0690843370742137E-2</v>
      </c>
      <c r="NO56" s="120">
        <v>3.0423544342847927E-2</v>
      </c>
      <c r="NP56" s="120">
        <v>3.0423544650145552E-2</v>
      </c>
      <c r="NQ56" s="120">
        <v>3.0156967146003664E-2</v>
      </c>
      <c r="NR56" s="120">
        <v>3.015696743805981E-2</v>
      </c>
      <c r="NS56" s="120">
        <v>2.9891118310455152E-2</v>
      </c>
      <c r="NT56" s="120">
        <v>2.9891118587927496E-2</v>
      </c>
      <c r="NU56" s="120">
        <v>2.9626004721750327E-2</v>
      </c>
      <c r="NV56" s="120">
        <v>2.9626004985272875E-2</v>
      </c>
      <c r="NW56" s="120">
        <v>2.9361633297297775E-2</v>
      </c>
      <c r="NX56" s="120">
        <v>2.9361633547481426E-2</v>
      </c>
      <c r="NY56" s="120">
        <v>2.9098010986134695E-2</v>
      </c>
      <c r="NZ56" s="120">
        <v>2.9098011223567966E-2</v>
      </c>
      <c r="OA56" s="120">
        <v>2.8835144768683652E-2</v>
      </c>
      <c r="OB56" s="120">
        <v>2.8835144993933165E-2</v>
      </c>
      <c r="OC56" s="120">
        <v>2.8573041656497249E-2</v>
      </c>
      <c r="OD56" s="120">
        <v>2.8573041870108694E-2</v>
      </c>
      <c r="OE56" s="120">
        <v>2.8311708691991098E-2</v>
      </c>
      <c r="OF56" s="120">
        <v>2.8311708894489473E-2</v>
      </c>
      <c r="OG56" s="120">
        <v>2.8051152948163981E-2</v>
      </c>
      <c r="OH56" s="120">
        <v>2.8051153140054456E-2</v>
      </c>
      <c r="OI56" s="120">
        <v>2.7791381528305466E-2</v>
      </c>
      <c r="OJ56" s="120">
        <v>2.7791381710073813E-2</v>
      </c>
      <c r="OK56" s="120">
        <v>2.7532401565690642E-2</v>
      </c>
      <c r="OL56" s="120">
        <v>2.753240173780392E-2</v>
      </c>
      <c r="OM56" s="120">
        <v>2.7274220223261442E-2</v>
      </c>
      <c r="ON56" s="120">
        <v>2.727422038616853E-2</v>
      </c>
      <c r="OO56" s="120">
        <v>2.7016844693294462E-2</v>
      </c>
      <c r="OP56" s="120">
        <v>2.7016844847426606E-2</v>
      </c>
      <c r="OQ56" s="120">
        <v>2.676028219705472E-2</v>
      </c>
      <c r="OR56" s="120">
        <v>2.6760282342826108E-2</v>
      </c>
      <c r="OS56" s="120">
        <v>2.6504539984435447E-2</v>
      </c>
      <c r="OT56" s="120">
        <v>2.6504540122243792E-2</v>
      </c>
      <c r="OU56" s="120">
        <v>2.6249625333583118E-2</v>
      </c>
      <c r="OV56" s="120">
        <v>2.6249625463809986E-2</v>
      </c>
      <c r="OW56" s="120">
        <v>2.5995545550507506E-2</v>
      </c>
      <c r="OX56" s="120">
        <v>2.5995545673519072E-2</v>
      </c>
      <c r="OY56" s="120">
        <v>2.5742307968676922E-2</v>
      </c>
      <c r="OZ56" s="120">
        <v>2.5742308084824309E-2</v>
      </c>
      <c r="PA56" s="120">
        <v>2.5489919948597325E-2</v>
      </c>
      <c r="PB56" s="120">
        <v>2.548992005821725E-2</v>
      </c>
      <c r="PC56" s="120">
        <v>2.5238388877376082E-2</v>
      </c>
      <c r="PD56" s="120">
        <v>2.5238388980791088E-2</v>
      </c>
      <c r="PE56" s="120">
        <v>2.4987722168269014E-2</v>
      </c>
      <c r="PF56" s="120">
        <v>2.4987722265788173E-2</v>
      </c>
      <c r="PG56" s="120">
        <v>2.4737927260210943E-2</v>
      </c>
      <c r="PH56" s="120">
        <v>2.47379273521302E-2</v>
      </c>
      <c r="PI56" s="120">
        <v>2.4489011617329335E-2</v>
      </c>
      <c r="PJ56" s="120">
        <v>2.4489011703931984E-2</v>
      </c>
      <c r="PK56" s="120">
        <v>2.4240982728440531E-2</v>
      </c>
      <c r="PL56" s="120">
        <v>2.4240982809997633E-2</v>
      </c>
      <c r="PM56" s="120">
        <v>2.3993848106528114E-2</v>
      </c>
      <c r="PN56" s="120">
        <v>2.3993848183298937E-2</v>
      </c>
      <c r="PO56" s="120">
        <v>2.3747615288203166E-2</v>
      </c>
      <c r="PP56" s="120">
        <v>2.3747615360435625E-2</v>
      </c>
      <c r="PQ56" s="120">
        <v>2.3502291833146137E-2</v>
      </c>
      <c r="PR56" s="120">
        <v>2.350229190107711E-2</v>
      </c>
      <c r="PS56" s="120">
        <v>2.325788532352947E-2</v>
      </c>
      <c r="PT56" s="120">
        <v>2.3257885387385296E-2</v>
      </c>
      <c r="PU56" s="120">
        <v>2.3014403363421181E-2</v>
      </c>
      <c r="PV56" s="120">
        <v>2.3014403423417977E-2</v>
      </c>
      <c r="PW56" s="120">
        <v>2.2771853578168622E-2</v>
      </c>
      <c r="PX56" s="120">
        <v>2.277185363451268E-2</v>
      </c>
      <c r="PY56" s="120">
        <v>2.2530243613761828E-2</v>
      </c>
      <c r="PZ56" s="120">
        <v>2.2530243666649998E-2</v>
      </c>
      <c r="QA56" s="120">
        <v>2.2289581136176614E-2</v>
      </c>
      <c r="QB56" s="120">
        <v>2.228958118579661E-2</v>
      </c>
      <c r="QC56" s="120">
        <v>2.204987383069628E-2</v>
      </c>
      <c r="QD56" s="120">
        <v>2.2049873877227059E-2</v>
      </c>
      <c r="QE56" s="120">
        <v>2.1811129401212267E-2</v>
      </c>
      <c r="QF56" s="120">
        <v>2.181112944482435E-2</v>
      </c>
      <c r="QG56" s="120">
        <v>2.1573355569502357E-2</v>
      </c>
      <c r="QH56" s="120">
        <v>2.1573355610358169E-2</v>
      </c>
      <c r="QI56" s="120">
        <v>2.1336560074486983E-2</v>
      </c>
      <c r="QJ56" s="120">
        <v>2.1336560112741165E-2</v>
      </c>
      <c r="QK56" s="120">
        <v>2.110075067146255E-2</v>
      </c>
      <c r="QL56" s="120">
        <v>2.1100750707262233E-2</v>
      </c>
      <c r="QM56" s="120">
        <v>2.08659351313112E-2</v>
      </c>
      <c r="QN56" s="120">
        <v>2.0865935164796335E-2</v>
      </c>
      <c r="QO56" s="120">
        <v>2.0632121239687259E-2</v>
      </c>
      <c r="QP56" s="120">
        <v>2.0632121270990917E-2</v>
      </c>
      <c r="QQ56" s="120">
        <v>2.0399316796179165E-2</v>
      </c>
      <c r="QR56" s="120">
        <v>2.0399316825427803E-2</v>
      </c>
      <c r="QS56" s="120">
        <v>2.0167529613446578E-2</v>
      </c>
      <c r="QT56" s="120">
        <v>2.0167529640760261E-2</v>
      </c>
      <c r="QU56" s="120">
        <v>1.9936767516332519E-2</v>
      </c>
      <c r="QV56" s="120">
        <v>1.9936767541825291E-2</v>
      </c>
      <c r="QW56" s="120">
        <v>1.9707038340949765E-2</v>
      </c>
      <c r="QX56" s="120">
        <v>1.9707038364729836E-2</v>
      </c>
      <c r="QY56" s="120">
        <v>1.9478349933740681E-2</v>
      </c>
      <c r="QZ56" s="120">
        <v>1.94783499559106E-2</v>
      </c>
      <c r="RA56" s="120">
        <v>1.9250710150510737E-2</v>
      </c>
      <c r="RB56" s="120">
        <v>1.9250710171167883E-2</v>
      </c>
      <c r="RC56" s="120">
        <v>1.9024126855434604E-2</v>
      </c>
      <c r="RD56" s="120">
        <v>1.9024126874671039E-2</v>
      </c>
      <c r="RE56" s="120">
        <v>1.8798607920034342E-2</v>
      </c>
      <c r="RF56" s="120">
        <v>1.879860793793741E-2</v>
      </c>
      <c r="RG56" s="120">
        <v>1.8574161222129505E-2</v>
      </c>
      <c r="RH56" s="120">
        <v>1.8574161238781795E-2</v>
      </c>
      <c r="RI56" s="120">
        <v>1.8350794644758316E-2</v>
      </c>
      <c r="RJ56" s="120">
        <v>1.8350794660238014E-2</v>
      </c>
      <c r="RK56" s="120">
        <v>1.8128516075069462E-2</v>
      </c>
      <c r="RL56" s="120">
        <v>1.8128516089450371E-2</v>
      </c>
      <c r="RM56" s="120">
        <v>1.7907333403183848E-2</v>
      </c>
      <c r="RN56" s="120">
        <v>1.7907333416535873E-2</v>
      </c>
      <c r="RO56" s="120">
        <v>1.7687254521026145E-2</v>
      </c>
      <c r="RP56" s="120">
        <v>1.7687254533415239E-2</v>
      </c>
      <c r="RQ56" s="120">
        <v>1.7468287321125001E-2</v>
      </c>
      <c r="RR56" s="120">
        <v>1.7468287332613321E-2</v>
      </c>
      <c r="RS56" s="120">
        <v>1.7250439695381804E-2</v>
      </c>
      <c r="RT56" s="120">
        <v>1.7250439706028207E-2</v>
      </c>
      <c r="RU56" s="120">
        <v>1.7033719533807494E-2</v>
      </c>
      <c r="RV56" s="120">
        <v>1.7033719543667225E-2</v>
      </c>
      <c r="RW56" s="120">
        <v>1.6818134723225967E-2</v>
      </c>
      <c r="RX56" s="120">
        <v>1.6818134732351313E-2</v>
      </c>
      <c r="RY56" s="120">
        <v>1.6603693145944998E-2</v>
      </c>
      <c r="RZ56" s="120">
        <v>1.6603693154385066E-2</v>
      </c>
      <c r="SA56" s="120">
        <v>1.6390402678392601E-2</v>
      </c>
      <c r="SB56" s="120">
        <v>1.6390402686193666E-2</v>
      </c>
      <c r="SC56" s="120">
        <v>1.6178271189719273E-2</v>
      </c>
      <c r="SD56" s="120">
        <v>1.6178271196924839E-2</v>
      </c>
      <c r="SE56" s="120">
        <v>1.5967306540365083E-2</v>
      </c>
      <c r="SF56" s="120">
        <v>1.5967306547016082E-2</v>
      </c>
      <c r="SG56" s="120">
        <v>1.5757516580590856E-2</v>
      </c>
      <c r="SH56" s="120">
        <v>1.5757516586725695E-2</v>
      </c>
      <c r="SI56" s="120">
        <v>1.5548909148973529E-2</v>
      </c>
      <c r="SJ56" s="120">
        <v>1.5548909154628292E-2</v>
      </c>
      <c r="SK56" s="120">
        <v>1.5341492070864153E-2</v>
      </c>
      <c r="SL56" s="120">
        <v>1.5341492076072716E-2</v>
      </c>
      <c r="SM56" s="120">
        <v>1.5135273156808805E-2</v>
      </c>
      <c r="SN56" s="120">
        <v>1.5135273161602923E-2</v>
      </c>
      <c r="SO56" s="120">
        <v>1.4930260200931193E-2</v>
      </c>
      <c r="SP56" s="120">
        <v>1.493026020534062E-2</v>
      </c>
      <c r="SQ56" s="120">
        <v>1.472646097927667E-2</v>
      </c>
      <c r="SR56" s="120">
        <v>1.4726460983329293E-2</v>
      </c>
      <c r="SS56" s="120">
        <v>1.4523883248116933E-2</v>
      </c>
      <c r="ST56" s="120">
        <v>1.4523883251838836E-2</v>
      </c>
      <c r="SU56" s="120">
        <v>1.4322534742214781E-2</v>
      </c>
      <c r="SV56" s="120">
        <v>1.4322534745630347E-2</v>
      </c>
      <c r="SW56" s="120">
        <v>1.4122423173048357E-2</v>
      </c>
      <c r="SX56" s="120">
        <v>1.4122423176180416E-2</v>
      </c>
      <c r="SY56" s="120">
        <v>1.3923556226994415E-2</v>
      </c>
      <c r="SZ56" s="120">
        <v>1.3923556229864242E-2</v>
      </c>
      <c r="TA56" s="120">
        <v>1.3725941563469507E-2</v>
      </c>
      <c r="TB56" s="120">
        <v>1.3725941566096998E-2</v>
      </c>
      <c r="TC56" s="120">
        <v>1.3529586813029255E-2</v>
      </c>
      <c r="TD56" s="120">
        <v>1.3529586815432929E-2</v>
      </c>
      <c r="TE56" s="120">
        <v>1.3334499575424269E-2</v>
      </c>
      <c r="TF56" s="120">
        <v>1.3334499577621423E-2</v>
      </c>
      <c r="TG56" s="120">
        <v>1.3140687417612817E-2</v>
      </c>
      <c r="TH56" s="120">
        <v>1.3140687419619535E-2</v>
      </c>
      <c r="TI56" s="120">
        <v>1.2948157871729133E-2</v>
      </c>
      <c r="TJ56" s="120">
        <v>1.2948157873560413E-2</v>
      </c>
      <c r="TK56" s="120">
        <v>1.2756918433007082E-2</v>
      </c>
      <c r="TL56" s="120">
        <v>1.2756918434676835E-2</v>
      </c>
      <c r="TM56" s="120">
        <v>1.2566976557658347E-2</v>
      </c>
      <c r="TN56" s="120">
        <v>1.2566976559179533E-2</v>
      </c>
      <c r="TO56" s="120">
        <v>1.2378339660704868E-2</v>
      </c>
      <c r="TP56" s="120">
        <v>1.237833966208951E-2</v>
      </c>
      <c r="TQ56" s="120">
        <v>1.2191015113764615E-2</v>
      </c>
      <c r="TR56" s="120">
        <v>1.219101511502383E-2</v>
      </c>
      <c r="TS56" s="120">
        <v>1.2005010242790217E-2</v>
      </c>
      <c r="TT56" s="120">
        <v>1.2005010243934359E-2</v>
      </c>
      <c r="TU56" s="120">
        <v>1.1820332325760146E-2</v>
      </c>
      <c r="TV56" s="120">
        <v>1.1820332326798797E-2</v>
      </c>
      <c r="TW56" s="120">
        <v>1.1636988590321471E-2</v>
      </c>
      <c r="TX56" s="120">
        <v>1.1636988591263487E-2</v>
      </c>
      <c r="TY56" s="120">
        <v>1.1454986211383958E-2</v>
      </c>
      <c r="TZ56" s="120">
        <v>1.1454986212237523E-2</v>
      </c>
      <c r="UA56" s="120">
        <v>1.1274332308664843E-2</v>
      </c>
      <c r="UB56" s="120">
        <v>1.1274332309437547E-2</v>
      </c>
      <c r="UC56" s="120">
        <v>1.1095033944183768E-2</v>
      </c>
      <c r="UD56" s="120">
        <v>1.1095033944882603E-2</v>
      </c>
      <c r="UE56" s="120">
        <v>1.0917098119707411E-2</v>
      </c>
      <c r="UF56" s="120">
        <v>1.0917098120338848E-2</v>
      </c>
      <c r="UG56" s="120">
        <v>1.0740531774143336E-2</v>
      </c>
      <c r="UH56" s="120">
        <v>1.0740531774713265E-2</v>
      </c>
      <c r="UI56" s="120">
        <v>1.0565341780882311E-2</v>
      </c>
      <c r="UJ56" s="120">
        <v>1.0565341781396223E-2</v>
      </c>
      <c r="UK56" s="120">
        <v>1.039153494508922E-2</v>
      </c>
      <c r="UL56" s="120">
        <v>1.0391534945552184E-2</v>
      </c>
      <c r="UM56" s="120">
        <v>1.0219118000941519E-2</v>
      </c>
      <c r="UN56" s="120">
        <v>1.0219118001358114E-2</v>
      </c>
      <c r="UO56" s="120">
        <v>1.0048097608815072E-2</v>
      </c>
      <c r="UP56" s="120">
        <v>1.0048097609189576E-2</v>
      </c>
      <c r="UQ56" s="120">
        <v>9.8784803524171565E-3</v>
      </c>
      <c r="UR56" s="120">
        <v>9.8784803527534396E-3</v>
      </c>
      <c r="US56" s="120">
        <v>9.7102727358657701E-3</v>
      </c>
      <c r="UT56" s="120">
        <v>9.7102727361674593E-3</v>
      </c>
      <c r="UU56" s="120">
        <v>9.5434811807155878E-3</v>
      </c>
      <c r="UV56" s="120">
        <v>9.5434811809858942E-3</v>
      </c>
      <c r="UW56" s="120">
        <v>9.3781120229294388E-3</v>
      </c>
      <c r="UX56" s="120">
        <v>9.3781120231713824E-3</v>
      </c>
      <c r="UY56" s="120">
        <v>9.21417150979577E-3</v>
      </c>
      <c r="UZ56" s="120">
        <v>9.2141715100120865E-3</v>
      </c>
      <c r="VA56" s="120">
        <v>9.0516657967913E-3</v>
      </c>
      <c r="VB56" s="120">
        <v>9.0516657969844667E-3</v>
      </c>
      <c r="VC56" s="120">
        <v>8.8906009443889371E-3</v>
      </c>
      <c r="VD56" s="120">
        <v>8.8906009445612298E-3</v>
      </c>
      <c r="VE56" s="120">
        <v>8.7309829148106387E-3</v>
      </c>
      <c r="VF56" s="120">
        <v>8.7309829149641548E-3</v>
      </c>
      <c r="VG56" s="120">
        <v>8.5728175687251711E-3</v>
      </c>
      <c r="VH56" s="120">
        <v>8.5728175688617823E-3</v>
      </c>
      <c r="VI56" s="120">
        <v>8.4161106618904202E-3</v>
      </c>
      <c r="VJ56" s="120">
        <v>8.4161106620118387E-3</v>
      </c>
      <c r="VK56" s="120">
        <v>8.2608678417406198E-3</v>
      </c>
      <c r="VL56" s="120">
        <v>8.2608678418483999E-3</v>
      </c>
      <c r="VM56" s="120">
        <v>8.1070946439179593E-3</v>
      </c>
      <c r="VN56" s="120">
        <v>8.1070946440135391E-3</v>
      </c>
      <c r="VO56" s="120">
        <v>7.9547964887490951E-3</v>
      </c>
      <c r="VP56" s="120">
        <v>7.9547964888337062E-3</v>
      </c>
      <c r="VQ56" s="120">
        <v>7.8039786776661858E-3</v>
      </c>
      <c r="VR56" s="120">
        <v>7.8039786777410053E-3</v>
      </c>
      <c r="VS56" s="120">
        <v>7.6546463895730754E-3</v>
      </c>
      <c r="VT56" s="120">
        <v>7.6546463896391519E-3</v>
      </c>
      <c r="VU56" s="120">
        <v>7.506804677156329E-3</v>
      </c>
      <c r="VV56" s="120">
        <v>7.5068046772146027E-3</v>
      </c>
      <c r="VW56" s="120">
        <v>7.3604584631417743E-3</v>
      </c>
      <c r="VX56" s="120">
        <v>7.3604584631930987E-3</v>
      </c>
      <c r="VY56" s="120">
        <v>7.2156125364965943E-3</v>
      </c>
      <c r="VZ56" s="120">
        <v>7.2156125365417361E-3</v>
      </c>
      <c r="WA56" s="120">
        <v>7.0722715485775642E-3</v>
      </c>
      <c r="WB56" s="120">
        <v>7.0722715486172183E-3</v>
      </c>
      <c r="WC56" s="120">
        <v>6.9304400092257299E-3</v>
      </c>
      <c r="WD56" s="120">
        <v>6.9304400092605051E-3</v>
      </c>
      <c r="WE56" s="120">
        <v>6.7901222828081666E-3</v>
      </c>
      <c r="WF56" s="120">
        <v>6.7901222828386275E-3</v>
      </c>
      <c r="WG56" s="120">
        <v>6.6513225842073686E-3</v>
      </c>
      <c r="WH56" s="120">
        <v>6.651322584234E-3</v>
      </c>
      <c r="WI56" s="120">
        <v>6.5140449747590539E-3</v>
      </c>
      <c r="WJ56" s="120">
        <v>6.5140449747823105E-3</v>
      </c>
      <c r="WK56" s="120">
        <v>6.3782933581390212E-3</v>
      </c>
      <c r="WL56" s="120">
        <v>6.3782933581592993E-3</v>
      </c>
      <c r="WM56" s="120">
        <v>6.2440714762001049E-3</v>
      </c>
      <c r="WN56" s="120">
        <v>6.2440714762177617E-3</v>
      </c>
      <c r="WO56" s="120">
        <v>6.1113829047600614E-3</v>
      </c>
      <c r="WP56" s="120">
        <v>6.1113829047753998E-3</v>
      </c>
      <c r="WQ56" s="120">
        <v>5.9802310493415212E-3</v>
      </c>
      <c r="WR56" s="120">
        <v>5.9802310493548352E-3</v>
      </c>
      <c r="WS56" s="120">
        <v>5.850619140865247E-3</v>
      </c>
      <c r="WT56" s="120">
        <v>5.8506191408767751E-3</v>
      </c>
      <c r="WU56" s="120">
        <v>5.7225502312977846E-3</v>
      </c>
      <c r="WV56" s="120">
        <v>5.7225502313077601E-3</v>
      </c>
      <c r="WW56" s="120">
        <v>5.5960271892551445E-3</v>
      </c>
      <c r="WX56" s="120">
        <v>5.5960271892637591E-3</v>
      </c>
      <c r="WY56" s="120">
        <v>5.4710526955639499E-3</v>
      </c>
      <c r="WZ56" s="120">
        <v>5.4710526955713667E-3</v>
      </c>
      <c r="XA56" s="120">
        <v>5.3476292387815393E-3</v>
      </c>
      <c r="XB56" s="120">
        <v>5.3476292387879265E-3</v>
      </c>
      <c r="XC56" s="120">
        <v>5.2257591106771428E-3</v>
      </c>
      <c r="XD56" s="120">
        <v>5.2257591106826314E-3</v>
      </c>
      <c r="XE56" s="120">
        <v>5.105444401675735E-3</v>
      </c>
      <c r="XF56" s="120">
        <v>5.1054444016804309E-3</v>
      </c>
      <c r="XG56" s="120">
        <v>4.9866869962667225E-3</v>
      </c>
      <c r="XH56" s="120">
        <v>4.9866869962707401E-3</v>
      </c>
      <c r="XI56" s="120">
        <v>4.8694885683798336E-3</v>
      </c>
      <c r="XJ56" s="120">
        <v>4.869488568383277E-3</v>
      </c>
      <c r="XK56" s="120">
        <v>4.7538505767303341E-3</v>
      </c>
      <c r="XL56" s="120">
        <v>4.7538505767332631E-3</v>
      </c>
      <c r="XM56" s="120">
        <v>4.6397742601362235E-3</v>
      </c>
      <c r="XN56" s="120">
        <v>4.6397742601387197E-3</v>
      </c>
      <c r="XO56" s="120">
        <v>4.5272606328101324E-3</v>
      </c>
      <c r="XP56" s="120">
        <v>4.5272606328122496E-3</v>
      </c>
      <c r="XQ56" s="120">
        <v>4.4163104796286958E-3</v>
      </c>
      <c r="XR56" s="120">
        <v>4.4163104796304895E-3</v>
      </c>
      <c r="XS56" s="120">
        <v>4.3069243513825491E-3</v>
      </c>
      <c r="XT56" s="120">
        <v>4.3069243513840661E-3</v>
      </c>
      <c r="XU56" s="120">
        <v>4.1991025600101291E-3</v>
      </c>
      <c r="XV56" s="120">
        <v>4.1991025600114015E-3</v>
      </c>
      <c r="XW56" s="120">
        <v>4.092845173818695E-3</v>
      </c>
      <c r="XX56" s="120">
        <v>4.0928451738197723E-3</v>
      </c>
      <c r="XY56" s="120">
        <v>3.9881520126963405E-3</v>
      </c>
      <c r="XZ56" s="120">
        <v>3.988152012697253E-3</v>
      </c>
      <c r="YA56" s="120">
        <v>3.8850226433186485E-3</v>
      </c>
      <c r="YB56" s="120">
        <v>3.8850226433194057E-3</v>
      </c>
      <c r="YC56" s="120">
        <v>3.783456374354181E-3</v>
      </c>
      <c r="YD56" s="120">
        <v>3.7834563743548151E-3</v>
      </c>
      <c r="YE56" s="120">
        <v>3.6834522516731145E-3</v>
      </c>
      <c r="YF56" s="120">
        <v>3.6834522516736418E-3</v>
      </c>
      <c r="YG56" s="120">
        <v>3.5850090535634572E-3</v>
      </c>
      <c r="YH56" s="120">
        <v>3.5850090535639E-3</v>
      </c>
      <c r="YI56" s="120">
        <v>3.4881252859596725E-3</v>
      </c>
      <c r="YJ56" s="120">
        <v>3.4881252859600394E-3</v>
      </c>
      <c r="YK56" s="120">
        <v>3.3927991776886803E-3</v>
      </c>
      <c r="YL56" s="120">
        <v>3.3927991776889856E-3</v>
      </c>
      <c r="YM56" s="120">
        <v>3.299028675738567E-3</v>
      </c>
      <c r="YN56" s="120">
        <v>3.2990286757388172E-3</v>
      </c>
      <c r="YO56" s="120">
        <v>3.2068114405554458E-3</v>
      </c>
      <c r="YP56" s="120">
        <v>3.2068114405556496E-3</v>
      </c>
      <c r="YQ56" s="120">
        <v>3.1161448413743759E-3</v>
      </c>
      <c r="YR56" s="120">
        <v>3.1161448413745438E-3</v>
      </c>
      <c r="YS56" s="120">
        <v>3.0270259515903222E-3</v>
      </c>
      <c r="YT56" s="120">
        <v>3.0270259515904584E-3</v>
      </c>
      <c r="YU56" s="120">
        <v>2.9394515441755922E-3</v>
      </c>
      <c r="YV56" s="120">
        <v>2.9394515441757054E-3</v>
      </c>
      <c r="YW56" s="120">
        <v>2.8534180871503992E-3</v>
      </c>
      <c r="YX56" s="120">
        <v>2.8534180871504873E-3</v>
      </c>
      <c r="YY56" s="120">
        <v>2.7689217391134711E-3</v>
      </c>
      <c r="YZ56" s="120">
        <v>2.7689217391135479E-3</v>
      </c>
      <c r="ZA56" s="120">
        <v>2.6859583448400992E-3</v>
      </c>
      <c r="ZB56" s="120">
        <v>2.6859583448401564E-3</v>
      </c>
      <c r="ZC56" s="120">
        <v>2.6045234309550283E-3</v>
      </c>
      <c r="ZD56" s="120">
        <v>2.6045234309550825E-3</v>
      </c>
      <c r="ZE56" s="120">
        <v>2.5246122016883456E-3</v>
      </c>
      <c r="ZF56" s="120">
        <v>2.5246122016883881E-3</v>
      </c>
      <c r="ZG56" s="120">
        <v>2.4462195347223601E-3</v>
      </c>
      <c r="ZH56" s="120">
        <v>2.4462195347223921E-3</v>
      </c>
      <c r="ZI56" s="120">
        <v>2.369339977138269E-3</v>
      </c>
      <c r="ZJ56" s="120">
        <v>2.3693399771382941E-3</v>
      </c>
      <c r="ZK56" s="120">
        <v>2.2939677414714281E-3</v>
      </c>
      <c r="ZL56" s="120">
        <v>2.2939677414714477E-3</v>
      </c>
      <c r="ZM56" s="120">
        <v>2.2200967018844897E-3</v>
      </c>
      <c r="ZN56" s="120">
        <v>2.2200967018845092E-3</v>
      </c>
      <c r="ZO56" s="120">
        <v>2.1477203904681063E-3</v>
      </c>
      <c r="ZP56" s="120">
        <v>2.1477203904681228E-3</v>
      </c>
      <c r="ZQ56" s="120">
        <v>2.076831993679115E-3</v>
      </c>
      <c r="ZR56" s="120">
        <v>2.0768319936791259E-3</v>
      </c>
      <c r="ZS56" s="120">
        <v>2.0074243489266058E-3</v>
      </c>
      <c r="ZT56" s="120">
        <v>2.0074243489266175E-3</v>
      </c>
      <c r="ZU56" s="120">
        <v>1.9394899413165535E-3</v>
      </c>
      <c r="ZV56" s="120">
        <v>1.9394899413165605E-3</v>
      </c>
      <c r="ZW56" s="120">
        <v>1.8730209005660757E-3</v>
      </c>
      <c r="ZX56" s="120">
        <v>1.8730209005660792E-3</v>
      </c>
      <c r="ZY56" s="120">
        <v>1.8080089980988306E-3</v>
      </c>
      <c r="ZZ56" s="120">
        <v>1.8080089980988345E-3</v>
      </c>
      <c r="AAA56" s="120">
        <v>1.7444456443332884E-3</v>
      </c>
      <c r="AAB56" s="120">
        <v>1.7444456443332932E-3</v>
      </c>
      <c r="AAC56" s="120">
        <v>1.6823218861761391E-3</v>
      </c>
      <c r="AAD56" s="120">
        <v>1.6823218861761404E-3</v>
      </c>
      <c r="AAE56" s="120">
        <v>1.6216284047333147E-3</v>
      </c>
      <c r="AAF56" s="120">
        <v>1.6216284047333176E-3</v>
      </c>
      <c r="AAG56" s="120">
        <v>1.5623555132516212E-3</v>
      </c>
      <c r="AAH56" s="120">
        <v>1.5623555132516242E-3</v>
      </c>
      <c r="AAI56" s="120">
        <v>1.5044931553041853E-3</v>
      </c>
      <c r="AAJ56" s="120">
        <v>1.5044931553041849E-3</v>
      </c>
      <c r="AAK56" s="120">
        <v>1.4480309032333771E-3</v>
      </c>
      <c r="AAL56" s="120">
        <v>1.4480309032333784E-3</v>
      </c>
      <c r="AAM56" s="120">
        <v>1.3929579568651932E-3</v>
      </c>
      <c r="AAN56" s="120">
        <v>1.3929579568651949E-3</v>
      </c>
      <c r="AAO56" s="120">
        <v>1.3392631425093928E-3</v>
      </c>
      <c r="AAP56" s="120">
        <v>1.3392631425093923E-3</v>
      </c>
      <c r="AAQ56" s="120">
        <v>1.2869349122600023E-3</v>
      </c>
      <c r="AAR56" s="120">
        <v>1.2869349122600026E-3</v>
      </c>
      <c r="AAS56" s="120">
        <v>1.2359613436111827E-3</v>
      </c>
      <c r="AAT56" s="120">
        <v>1.2359613436111836E-3</v>
      </c>
      <c r="AAU56" s="120">
        <v>1.1863301394036518E-3</v>
      </c>
      <c r="AAV56" s="120">
        <v>1.1863301394036529E-3</v>
      </c>
      <c r="AAW56" s="120">
        <v>1.1380286281171778E-3</v>
      </c>
      <c r="AAX56" s="120">
        <v>1.1380286281171773E-3</v>
      </c>
      <c r="AAY56" s="120">
        <v>1.0910437645249569E-3</v>
      </c>
      <c r="AAZ56" s="120">
        <v>1.0910437645249565E-3</v>
      </c>
      <c r="ABA56" s="120">
        <v>1.0453621307258049E-3</v>
      </c>
      <c r="ABB56" s="120">
        <v>1.0453621307258047E-3</v>
      </c>
      <c r="ABC56" s="120">
        <v>1.0009699375704115E-3</v>
      </c>
      <c r="ABD56" s="120">
        <v>1.0009699375704115E-3</v>
      </c>
      <c r="ABE56" s="120">
        <v>9.5785302649801347E-4</v>
      </c>
      <c r="ABF56" s="120">
        <v>9.578530264980139E-4</v>
      </c>
      <c r="ABG56" s="120">
        <v>9.1599687179997886E-4</v>
      </c>
      <c r="ABH56" s="120">
        <v>9.1599687179997897E-4</v>
      </c>
      <c r="ABI56" s="120">
        <v>8.7538658332693875E-4</v>
      </c>
      <c r="ABJ56" s="120">
        <v>8.7538658332694027E-4</v>
      </c>
      <c r="ABK56" s="120">
        <v>8.3600690965611435E-4</v>
      </c>
      <c r="ABL56" s="120">
        <v>8.3600690965611414E-4</v>
      </c>
      <c r="ABM56" s="120">
        <v>7.9784224173550021E-4</v>
      </c>
      <c r="ABN56" s="120">
        <v>7.9784224173550119E-4</v>
      </c>
      <c r="ABO56" s="120">
        <v>7.6087661702158981E-4</v>
      </c>
      <c r="ABP56" s="120">
        <v>7.6087661702158959E-4</v>
      </c>
      <c r="ABQ56" s="120">
        <v>7.2509372412711353E-4</v>
      </c>
      <c r="ABR56" s="120">
        <v>7.2509372412711288E-4</v>
      </c>
      <c r="ABS56" s="120">
        <v>6.9047690799525004E-4</v>
      </c>
      <c r="ABT56" s="120">
        <v>6.9047690799524939E-4</v>
      </c>
      <c r="ABU56" s="120">
        <v>6.570091756164121E-4</v>
      </c>
      <c r="ABV56" s="120">
        <v>6.5700917561641156E-4</v>
      </c>
      <c r="ABW56" s="120">
        <v>6.2467320230352437E-4</v>
      </c>
      <c r="ABX56" s="120">
        <v>6.2467320230352426E-4</v>
      </c>
      <c r="ABY56" s="120">
        <v>5.9345133854127492E-4</v>
      </c>
      <c r="ABZ56" s="120">
        <v>5.9345133854127503E-4</v>
      </c>
      <c r="ACA56" s="120">
        <v>5.633256174243889E-4</v>
      </c>
      <c r="ACB56" s="120">
        <v>5.6332561742438922E-4</v>
      </c>
      <c r="ACC56" s="120">
        <v>5.3427776269946185E-4</v>
      </c>
      <c r="ACD56" s="120">
        <v>5.3427776269946098E-4</v>
      </c>
      <c r="ACE56" s="120">
        <v>5.0628919742418815E-4</v>
      </c>
      <c r="ACF56" s="120">
        <v>5.0628919742418718E-4</v>
      </c>
      <c r="ACG56" s="120">
        <v>4.7934105325716451E-4</v>
      </c>
      <c r="ACH56" s="120">
        <v>4.7934105325716408E-4</v>
      </c>
      <c r="ACI56" s="120">
        <v>4.5341418039052285E-4</v>
      </c>
      <c r="ACJ56" s="120">
        <v>4.5341418039052312E-4</v>
      </c>
      <c r="ACK56" s="120">
        <v>4.2848915813674458E-4</v>
      </c>
      <c r="ACL56" s="120">
        <v>4.284891581367442E-4</v>
      </c>
      <c r="ACM56" s="120">
        <v>4.0454630617988644E-4</v>
      </c>
      <c r="ACN56" s="120">
        <v>4.0454630617988677E-4</v>
      </c>
      <c r="ACO56" s="120">
        <v>3.8156569650025433E-4</v>
      </c>
      <c r="ACP56" s="120">
        <v>3.8156569650025477E-4</v>
      </c>
      <c r="ACQ56" s="120">
        <v>3.5952716598019834E-4</v>
      </c>
      <c r="ACR56" s="120">
        <v>3.5952716598019888E-4</v>
      </c>
      <c r="ACS56" s="120">
        <v>3.3841032969721347E-4</v>
      </c>
      <c r="ACT56" s="120">
        <v>3.3841032969721347E-4</v>
      </c>
      <c r="ACU56" s="120">
        <v>3.1819459490887487E-4</v>
      </c>
      <c r="ACV56" s="120">
        <v>3.1819459490887525E-4</v>
      </c>
      <c r="ACW56" s="120">
        <v>2.98859175732348E-4</v>
      </c>
      <c r="ACX56" s="120">
        <v>2.9885917573234779E-4</v>
      </c>
      <c r="ACY56" s="120">
        <v>2.8038310851922208E-4</v>
      </c>
      <c r="ACZ56" s="120">
        <v>2.8038310851922186E-4</v>
      </c>
      <c r="ADA56" s="120">
        <v>2.6274526792429754E-4</v>
      </c>
      <c r="ADB56" s="120">
        <v>2.6274526792429749E-4</v>
      </c>
      <c r="ADC56" s="120">
        <v>2.4592438366462168E-4</v>
      </c>
      <c r="ADD56" s="120">
        <v>2.4592438366462141E-4</v>
      </c>
      <c r="ADE56" s="120">
        <v>2.2989905796257467E-4</v>
      </c>
      <c r="ADF56" s="120">
        <v>2.2989905796257483E-4</v>
      </c>
      <c r="ADG56" s="120">
        <v>2.1464778366412621E-4</v>
      </c>
      <c r="ADH56" s="120">
        <v>2.1464778366412599E-4</v>
      </c>
      <c r="ADI56" s="120">
        <v>2.0014896302048007E-4</v>
      </c>
      <c r="ADJ56" s="120">
        <v>2.0014896302048018E-4</v>
      </c>
      <c r="ADK56" s="120">
        <v>1.8638092711828442E-4</v>
      </c>
      <c r="ADL56" s="120">
        <v>1.8638092711828442E-4</v>
      </c>
      <c r="ADM56" s="120">
        <v>1.733219559402778E-4</v>
      </c>
      <c r="ADN56" s="120">
        <v>1.7332195594027772E-4</v>
      </c>
      <c r="ADO56" s="120">
        <v>1.6095029903479761E-4</v>
      </c>
      <c r="ADP56" s="120">
        <v>1.609502990347975E-4</v>
      </c>
      <c r="ADQ56" s="120">
        <v>1.492441967689024E-4</v>
      </c>
      <c r="ADR56" s="120">
        <v>1.4924419676890226E-4</v>
      </c>
      <c r="ADS56" s="120">
        <v>1.3818190213599514E-4</v>
      </c>
      <c r="ADT56" s="120">
        <v>1.3818190213599492E-4</v>
      </c>
      <c r="ADU56" s="120">
        <v>1.2774170308479498E-4</v>
      </c>
      <c r="ADV56" s="120">
        <v>1.2774170308479498E-4</v>
      </c>
      <c r="ADW56" s="120">
        <v>1.1790194533226107E-4</v>
      </c>
      <c r="ADX56" s="120">
        <v>1.1790194533226105E-4</v>
      </c>
      <c r="ADY56" s="120">
        <v>1.0864105561866856E-4</v>
      </c>
      <c r="ADZ56" s="120">
        <v>1.086410556186685E-4</v>
      </c>
      <c r="AEA56" s="120">
        <v>9.993756535846839E-5</v>
      </c>
      <c r="AEB56" s="120">
        <v>9.9937565358468376E-5</v>
      </c>
      <c r="AEC56" s="120">
        <v>9.1770134635838106E-5</v>
      </c>
      <c r="AED56" s="120">
        <v>9.1770134635837998E-5</v>
      </c>
      <c r="AEE56" s="120">
        <v>8.4117576488986683E-5</v>
      </c>
      <c r="AEF56" s="120">
        <v>8.411757648898675E-5</v>
      </c>
      <c r="AEG56" s="120">
        <v>7.6958881422320782E-5</v>
      </c>
      <c r="AEH56" s="120">
        <v>7.6958881422320796E-5</v>
      </c>
      <c r="AEI56" s="120">
        <v>7.0273242080537443E-5</v>
      </c>
      <c r="AEJ56" s="120">
        <v>7.0273242080537483E-5</v>
      </c>
      <c r="AEK56" s="120">
        <v>6.4040078013624969E-5</v>
      </c>
      <c r="AEL56" s="120">
        <v>6.4040078013624996E-5</v>
      </c>
      <c r="AEM56" s="120">
        <v>5.8239060456639419E-5</v>
      </c>
      <c r="AEN56" s="120">
        <v>5.823906045663946E-5</v>
      </c>
      <c r="AEO56" s="120">
        <v>5.2850137043046362E-5</v>
      </c>
      <c r="AEP56" s="120">
        <v>5.2850137043046342E-5</v>
      </c>
      <c r="AEQ56" s="120">
        <v>4.7853556365396873E-5</v>
      </c>
      <c r="AER56" s="120">
        <v>4.78535563653969E-5</v>
      </c>
      <c r="AES56" s="120">
        <v>4.3229892292211983E-5</v>
      </c>
      <c r="AET56" s="120">
        <v>4.322989229221197E-5</v>
      </c>
      <c r="AEU56" s="120">
        <v>3.8960067945223551E-5</v>
      </c>
      <c r="AEV56" s="120">
        <v>3.8960067945223551E-5</v>
      </c>
      <c r="AEW56" s="120">
        <v>3.5025379236635853E-5</v>
      </c>
      <c r="AEX56" s="120">
        <v>3.5025379236635873E-5</v>
      </c>
      <c r="AEY56" s="120">
        <v>3.1407517861889302E-5</v>
      </c>
      <c r="AEZ56" s="120">
        <v>3.1407517861889282E-5</v>
      </c>
      <c r="AFA56" s="120">
        <v>2.8088593639607153E-5</v>
      </c>
      <c r="AFB56" s="120">
        <v>2.8088593639607164E-5</v>
      </c>
      <c r="AFC56" s="120">
        <v>2.5051156087064936E-5</v>
      </c>
      <c r="AFD56" s="120">
        <v>2.5051156087064949E-5</v>
      </c>
      <c r="AFE56" s="120">
        <v>2.2278215116725874E-5</v>
      </c>
      <c r="AFF56" s="120">
        <v>2.2278215116725898E-5</v>
      </c>
      <c r="AFG56" s="120">
        <v>1.9753260737230189E-5</v>
      </c>
      <c r="AFH56" s="120">
        <v>1.9753260737230159E-5</v>
      </c>
      <c r="AFI56" s="120">
        <v>1.7460281640801063E-5</v>
      </c>
      <c r="AFJ56" s="120">
        <v>1.7460281640801056E-5</v>
      </c>
      <c r="AFK56" s="120">
        <v>1.5383782558444761E-5</v>
      </c>
      <c r="AFL56" s="120">
        <v>1.5383782558444757E-5</v>
      </c>
      <c r="AFM56" s="120">
        <v>1.3508800264671558E-5</v>
      </c>
      <c r="AFN56" s="120">
        <v>1.350880026467156E-5</v>
      </c>
      <c r="AFO56" s="120">
        <v>1.1820918114862994E-5</v>
      </c>
      <c r="AFP56" s="120">
        <v>1.1820918114863E-5</v>
      </c>
      <c r="AFQ56" s="120">
        <v>1.0306279000958535E-5</v>
      </c>
      <c r="AFR56" s="120">
        <v>1.0306279000958539E-5</v>
      </c>
      <c r="AFS56" s="120">
        <v>8.9515966149414608E-6</v>
      </c>
      <c r="AFT56" s="120">
        <v>8.951596614941471E-6</v>
      </c>
      <c r="AFU56" s="120">
        <v>7.7441649147687246E-6</v>
      </c>
      <c r="AFV56" s="120">
        <v>7.7441649147687314E-6</v>
      </c>
      <c r="AFW56" s="120">
        <v>6.6718656940094816E-6</v>
      </c>
      <c r="AFX56" s="120">
        <v>6.6718656940094799E-6</v>
      </c>
      <c r="AFY56" s="120">
        <v>5.7231741646190883E-6</v>
      </c>
      <c r="AFZ56" s="120">
        <v>5.7231741646190866E-6</v>
      </c>
      <c r="AGA56" s="120">
        <v>4.8871624720528504E-6</v>
      </c>
      <c r="AGB56" s="120">
        <v>4.8871624720528445E-6</v>
      </c>
      <c r="AGC56" s="120">
        <v>4.153501073376076E-6</v>
      </c>
      <c r="AGD56" s="120">
        <v>4.1535010733760768E-6</v>
      </c>
      <c r="AGE56" s="120">
        <v>3.5124579221918333E-6</v>
      </c>
      <c r="AGF56" s="120">
        <v>3.5124579221918321E-6</v>
      </c>
      <c r="AGG56" s="120">
        <v>2.9548954190973765E-6</v>
      </c>
      <c r="AGH56" s="120">
        <v>2.9548954190973777E-6</v>
      </c>
      <c r="AGI56" s="120">
        <v>2.472265102979549E-6</v>
      </c>
      <c r="AGJ56" s="120">
        <v>2.4722651029795486E-6</v>
      </c>
      <c r="AGK56" s="120">
        <v>2.0566000767155448E-6</v>
      </c>
      <c r="AGL56" s="120">
        <v>2.0566000767155431E-6</v>
      </c>
      <c r="AGM56" s="120">
        <v>1.7005051806680058E-6</v>
      </c>
      <c r="AGN56" s="120">
        <v>1.7005051806680066E-6</v>
      </c>
      <c r="AGO56" s="120">
        <v>1.3971449486152936E-6</v>
      </c>
      <c r="AGP56" s="120">
        <v>1.397144948615295E-6</v>
      </c>
      <c r="AGQ56" s="120">
        <v>1.1402294032528221E-6</v>
      </c>
      <c r="AGR56" s="120">
        <v>1.140229403252823E-6</v>
      </c>
      <c r="AGS56" s="120">
        <v>9.2399777189788259E-7</v>
      </c>
      <c r="AGT56" s="120">
        <v>9.2399777189788291E-7</v>
      </c>
      <c r="AGU56" s="120">
        <v>7.4320022722949311E-7</v>
      </c>
      <c r="AGV56" s="120">
        <v>7.4320022722949258E-7</v>
      </c>
      <c r="AGW56" s="120">
        <v>5.9307778243620118E-7</v>
      </c>
      <c r="AGX56" s="120">
        <v>5.9307778243620054E-7</v>
      </c>
      <c r="AGY56" s="120">
        <v>4.6934049460657886E-7</v>
      </c>
      <c r="AGZ56" s="120">
        <v>4.6934049460657907E-7</v>
      </c>
      <c r="AHA56" s="120">
        <v>3.6814415409700909E-7</v>
      </c>
      <c r="AHB56" s="120">
        <v>3.6814415409700967E-7</v>
      </c>
      <c r="AHC56" s="120">
        <v>2.860656604093183E-7</v>
      </c>
      <c r="AHD56" s="120">
        <v>2.8606566040931856E-7</v>
      </c>
      <c r="AHE56" s="120">
        <v>2.2007730621646829E-7</v>
      </c>
      <c r="AHF56" s="120">
        <v>2.200773062164681E-7</v>
      </c>
      <c r="AHG56" s="120">
        <v>1.6752020995667604E-7</v>
      </c>
      <c r="AHH56" s="120">
        <v>1.6752020995667596E-7</v>
      </c>
      <c r="AHI56" s="120">
        <v>1.2607715321717739E-7</v>
      </c>
      <c r="AHJ56" s="120">
        <v>1.2607715321717731E-7</v>
      </c>
      <c r="AHK56" s="120">
        <v>9.3745091282454633E-8</v>
      </c>
      <c r="AHL56" s="120">
        <v>9.3745091282454713E-8</v>
      </c>
      <c r="AHM56" s="120">
        <v>6.8807613077115708E-8</v>
      </c>
      <c r="AHN56" s="120">
        <v>6.8807613077115761E-8</v>
      </c>
      <c r="AHO56" s="120">
        <v>4.9807629682571775E-8</v>
      </c>
      <c r="AHP56" s="120">
        <v>4.9807629682571789E-8</v>
      </c>
      <c r="AHQ56" s="120">
        <v>3.5520568116143343E-8</v>
      </c>
      <c r="AHR56" s="120">
        <v>3.5520568116143317E-8</v>
      </c>
      <c r="AHS56" s="120">
        <v>2.4928338709270442E-8</v>
      </c>
      <c r="AHT56" s="120">
        <v>2.4928338709270452E-8</v>
      </c>
      <c r="AHU56" s="120">
        <v>1.7194329935998172E-8</v>
      </c>
      <c r="AHV56" s="120">
        <v>1.7194329935998188E-8</v>
      </c>
      <c r="AHW56" s="120">
        <v>1.1639663841105042E-8</v>
      </c>
      <c r="AHX56" s="120">
        <v>1.1639663841105039E-8</v>
      </c>
      <c r="AHY56" s="120">
        <v>7.7209184438120088E-9</v>
      </c>
      <c r="AHZ56" s="120">
        <v>7.7209184438120105E-9</v>
      </c>
      <c r="AIA56" s="120">
        <v>5.0094910534456289E-9</v>
      </c>
      <c r="AIB56" s="120">
        <v>5.009491053445628E-9</v>
      </c>
      <c r="AIC56" s="120">
        <v>3.1727390190435945E-9</v>
      </c>
      <c r="AID56" s="120">
        <v>3.1727390190435957E-9</v>
      </c>
      <c r="AIE56" s="120">
        <v>1.9569930350880077E-9</v>
      </c>
      <c r="AIF56" s="120">
        <v>1.9569930350880073E-9</v>
      </c>
      <c r="AIG56" s="120">
        <v>1.1724940227199809E-9</v>
      </c>
      <c r="AIH56" s="120">
        <v>1.17249402271998E-9</v>
      </c>
      <c r="AII56" s="120">
        <v>6.8025934829298354E-10</v>
      </c>
      <c r="AIJ56" s="120">
        <v>6.8025934829298385E-10</v>
      </c>
      <c r="AIK56" s="120">
        <v>3.8083949050165744E-10</v>
      </c>
      <c r="AIL56" s="120">
        <v>3.8083949050165749E-10</v>
      </c>
      <c r="AIM56" s="120">
        <v>2.0488411728107552E-10</v>
      </c>
      <c r="AIN56" s="120">
        <v>2.0488411728107552E-10</v>
      </c>
      <c r="AIO56" s="120">
        <v>1.0539880077661144E-10</v>
      </c>
      <c r="AIP56" s="120">
        <v>1.0539880077661144E-10</v>
      </c>
      <c r="AIQ56" s="120">
        <v>5.1542088082465487E-11</v>
      </c>
      <c r="AIR56" s="120">
        <v>5.1542088082465487E-11</v>
      </c>
      <c r="AIS56" s="120">
        <v>2.3788899198635321E-11</v>
      </c>
      <c r="AIT56" s="120">
        <v>2.3788899198635324E-11</v>
      </c>
      <c r="AIU56" s="120">
        <v>1.0271364278048331E-11</v>
      </c>
      <c r="AIV56" s="120">
        <v>1.0271364278048327E-11</v>
      </c>
      <c r="AIW56" s="120">
        <v>4.1027990466818701E-12</v>
      </c>
      <c r="AIX56" s="120">
        <v>4.1027990466818709E-12</v>
      </c>
      <c r="AIY56" s="120">
        <v>1.4944372779199244E-12</v>
      </c>
      <c r="AIZ56" s="120">
        <v>1.4944372779199246E-12</v>
      </c>
      <c r="AJA56" s="120">
        <v>4.8695607008514274E-13</v>
      </c>
      <c r="AJB56" s="120">
        <v>4.8695607008514274E-13</v>
      </c>
      <c r="AJC56" s="120">
        <v>1.3821257506541063E-13</v>
      </c>
      <c r="AJD56" s="120">
        <v>1.3821257506541063E-13</v>
      </c>
      <c r="AJE56" s="120">
        <v>3.2857397358476703E-14</v>
      </c>
      <c r="AJF56" s="120">
        <v>3.2857397358476703E-14</v>
      </c>
      <c r="AJG56" s="120">
        <v>6.1443905519098507E-15</v>
      </c>
      <c r="AJH56" s="120">
        <v>6.1443905519098507E-15</v>
      </c>
      <c r="AJI56" s="120">
        <v>8.0491169285323849E-16</v>
      </c>
      <c r="AJJ56" s="120">
        <v>8.0491169285323849E-16</v>
      </c>
      <c r="AJK56" s="120">
        <v>5.5511151231257827E-17</v>
      </c>
      <c r="AJL56" s="120" t="s">
        <v>105</v>
      </c>
      <c r="AJM56" s="120" t="s">
        <v>105</v>
      </c>
      <c r="AJN56" s="120" t="s">
        <v>105</v>
      </c>
      <c r="AJO56" s="120" t="s">
        <v>105</v>
      </c>
      <c r="AJP56" s="120" t="s">
        <v>105</v>
      </c>
      <c r="AJQ56" s="120" t="s">
        <v>105</v>
      </c>
      <c r="AJR56" s="120" t="s">
        <v>105</v>
      </c>
      <c r="AJS56" s="120" t="s">
        <v>105</v>
      </c>
      <c r="AJT56" s="120" t="s">
        <v>105</v>
      </c>
      <c r="AJU56" s="120" t="s">
        <v>105</v>
      </c>
      <c r="AJV56" s="120" t="s">
        <v>105</v>
      </c>
      <c r="AJW56" s="120" t="s">
        <v>105</v>
      </c>
      <c r="AJX56" s="120" t="s">
        <v>105</v>
      </c>
      <c r="AJY56" s="120" t="s">
        <v>105</v>
      </c>
      <c r="AJZ56" s="120" t="s">
        <v>105</v>
      </c>
      <c r="AKA56" s="120" t="s">
        <v>105</v>
      </c>
      <c r="AKB56" s="120" t="s">
        <v>105</v>
      </c>
      <c r="AKC56" s="120" t="s">
        <v>105</v>
      </c>
      <c r="AKD56" s="120" t="s">
        <v>105</v>
      </c>
      <c r="AKE56" s="120" t="s">
        <v>105</v>
      </c>
      <c r="AKF56" s="120" t="s">
        <v>105</v>
      </c>
      <c r="AKG56" s="120" t="s">
        <v>105</v>
      </c>
      <c r="AKH56" s="120" t="s">
        <v>105</v>
      </c>
      <c r="AKI56" s="120" t="s">
        <v>105</v>
      </c>
      <c r="AKJ56" s="120" t="s">
        <v>105</v>
      </c>
      <c r="AKK56" s="120" t="s">
        <v>105</v>
      </c>
      <c r="AKL56" s="120" t="s">
        <v>105</v>
      </c>
      <c r="AKM56" s="120" t="s">
        <v>105</v>
      </c>
      <c r="AKN56" s="120" t="s">
        <v>105</v>
      </c>
      <c r="AKO56" s="120" t="s">
        <v>105</v>
      </c>
      <c r="AKP56" s="120" t="s">
        <v>105</v>
      </c>
      <c r="AKQ56" s="120" t="s">
        <v>105</v>
      </c>
      <c r="AKR56" s="120" t="s">
        <v>105</v>
      </c>
      <c r="AKS56" s="120" t="s">
        <v>105</v>
      </c>
      <c r="AKT56" s="120" t="s">
        <v>105</v>
      </c>
      <c r="AKU56" s="120" t="s">
        <v>105</v>
      </c>
      <c r="AKV56" s="120" t="s">
        <v>105</v>
      </c>
      <c r="AKW56" s="120" t="s">
        <v>105</v>
      </c>
      <c r="AKX56" s="120" t="s">
        <v>105</v>
      </c>
      <c r="AKY56" s="120" t="s">
        <v>105</v>
      </c>
      <c r="AKZ56" s="120" t="s">
        <v>105</v>
      </c>
      <c r="ALA56" s="120" t="s">
        <v>105</v>
      </c>
      <c r="ALB56" s="120" t="s">
        <v>105</v>
      </c>
      <c r="ALC56" s="120" t="s">
        <v>105</v>
      </c>
      <c r="ALD56" s="120" t="s">
        <v>105</v>
      </c>
      <c r="ALE56" s="120" t="s">
        <v>105</v>
      </c>
      <c r="ALF56" s="120" t="s">
        <v>105</v>
      </c>
      <c r="ALG56" s="120" t="s">
        <v>105</v>
      </c>
      <c r="ALH56" s="120" t="s">
        <v>105</v>
      </c>
      <c r="ALI56" s="120" t="s">
        <v>105</v>
      </c>
      <c r="ALJ56" s="120" t="s">
        <v>105</v>
      </c>
      <c r="ALK56" s="120" t="s">
        <v>105</v>
      </c>
      <c r="ALL56" s="120" t="s">
        <v>105</v>
      </c>
      <c r="ALM56" s="120" t="s">
        <v>105</v>
      </c>
      <c r="ALN56" s="120"/>
    </row>
    <row r="57" spans="1:1002" hidden="1">
      <c r="A57" s="119">
        <v>56</v>
      </c>
      <c r="B57" s="120">
        <v>8.1934332871939519E-2</v>
      </c>
      <c r="C57" s="120">
        <v>8.1934332871939533E-2</v>
      </c>
      <c r="D57" s="120">
        <v>8.1628483349444891E-2</v>
      </c>
      <c r="E57" s="120">
        <v>8.1628483349444864E-2</v>
      </c>
      <c r="F57" s="120">
        <v>8.1322641312109978E-2</v>
      </c>
      <c r="G57" s="120">
        <v>8.1322641312110075E-2</v>
      </c>
      <c r="H57" s="120">
        <v>8.101680867308543E-2</v>
      </c>
      <c r="I57" s="120">
        <v>8.1016808673085458E-2</v>
      </c>
      <c r="J57" s="120">
        <v>8.0710987360270423E-2</v>
      </c>
      <c r="K57" s="120">
        <v>8.0710987360270381E-2</v>
      </c>
      <c r="L57" s="120">
        <v>8.0405179316412737E-2</v>
      </c>
      <c r="M57" s="120">
        <v>8.0405179316412792E-2</v>
      </c>
      <c r="N57" s="120">
        <v>8.009938649920996E-2</v>
      </c>
      <c r="O57" s="120">
        <v>8.009938649920989E-2</v>
      </c>
      <c r="P57" s="120">
        <v>7.9793610881409821E-2</v>
      </c>
      <c r="Q57" s="120">
        <v>7.9793610881409877E-2</v>
      </c>
      <c r="R57" s="120">
        <v>7.9487854450912651E-2</v>
      </c>
      <c r="S57" s="120">
        <v>7.9487854450912596E-2</v>
      </c>
      <c r="T57" s="120">
        <v>7.9182119210872759E-2</v>
      </c>
      <c r="U57" s="120">
        <v>7.918211921087262E-2</v>
      </c>
      <c r="V57" s="120">
        <v>7.8876407179801503E-2</v>
      </c>
      <c r="W57" s="120">
        <v>7.8876407179801461E-2</v>
      </c>
      <c r="X57" s="120">
        <v>7.857072039167079E-2</v>
      </c>
      <c r="Y57" s="120">
        <v>7.8570720391670817E-2</v>
      </c>
      <c r="Z57" s="120">
        <v>7.8265060896016453E-2</v>
      </c>
      <c r="AA57" s="120">
        <v>7.8265060896016328E-2</v>
      </c>
      <c r="AB57" s="120">
        <v>7.795943075804232E-2</v>
      </c>
      <c r="AC57" s="120">
        <v>7.795943075804225E-2</v>
      </c>
      <c r="AD57" s="120">
        <v>7.7653832058725572E-2</v>
      </c>
      <c r="AE57" s="120">
        <v>7.7653832058725558E-2</v>
      </c>
      <c r="AF57" s="120">
        <v>7.734826689492158E-2</v>
      </c>
      <c r="AG57" s="120">
        <v>7.7348266894921552E-2</v>
      </c>
      <c r="AH57" s="120">
        <v>7.7042737379469609E-2</v>
      </c>
      <c r="AI57" s="120">
        <v>7.7042737379469595E-2</v>
      </c>
      <c r="AJ57" s="120">
        <v>7.673724564129969E-2</v>
      </c>
      <c r="AK57" s="120">
        <v>7.6737245641299481E-2</v>
      </c>
      <c r="AL57" s="120">
        <v>7.6431793825538233E-2</v>
      </c>
      <c r="AM57" s="120">
        <v>7.6431793825538288E-2</v>
      </c>
      <c r="AN57" s="120">
        <v>7.6126384093617244E-2</v>
      </c>
      <c r="AO57" s="120">
        <v>7.6126384093617189E-2</v>
      </c>
      <c r="AP57" s="120">
        <v>7.5821018623380074E-2</v>
      </c>
      <c r="AQ57" s="120">
        <v>7.5821018623380032E-2</v>
      </c>
      <c r="AR57" s="120">
        <v>7.551569960919105E-2</v>
      </c>
      <c r="AS57" s="120">
        <v>7.5515699609191037E-2</v>
      </c>
      <c r="AT57" s="120">
        <v>7.5210429262043743E-2</v>
      </c>
      <c r="AU57" s="120">
        <v>7.5210429262043813E-2</v>
      </c>
      <c r="AV57" s="120">
        <v>7.4905209809670567E-2</v>
      </c>
      <c r="AW57" s="120">
        <v>7.4905209809670484E-2</v>
      </c>
      <c r="AX57" s="120">
        <v>7.460004349665178E-2</v>
      </c>
      <c r="AY57" s="120">
        <v>7.4600043496651891E-2</v>
      </c>
      <c r="AZ57" s="120">
        <v>7.4294932584527199E-2</v>
      </c>
      <c r="BA57" s="120">
        <v>7.429493258452699E-2</v>
      </c>
      <c r="BB57" s="120">
        <v>7.3989879351905097E-2</v>
      </c>
      <c r="BC57" s="120">
        <v>7.3989879351905083E-2</v>
      </c>
      <c r="BD57" s="120">
        <v>7.3684886094575172E-2</v>
      </c>
      <c r="BE57" s="120">
        <v>7.3684886094575172E-2</v>
      </c>
      <c r="BF57" s="120">
        <v>7.3379955125619067E-2</v>
      </c>
      <c r="BG57" s="120">
        <v>7.3379955125618984E-2</v>
      </c>
      <c r="BH57" s="120">
        <v>7.3075088775522781E-2</v>
      </c>
      <c r="BI57" s="120">
        <v>7.3075088775522795E-2</v>
      </c>
      <c r="BJ57" s="120">
        <v>7.2770289392289841E-2</v>
      </c>
      <c r="BK57" s="120">
        <v>7.2770289392289758E-2</v>
      </c>
      <c r="BL57" s="120">
        <v>7.2465559341553576E-2</v>
      </c>
      <c r="BM57" s="120">
        <v>7.246555934155352E-2</v>
      </c>
      <c r="BN57" s="120">
        <v>7.2160901006691147E-2</v>
      </c>
      <c r="BO57" s="120">
        <v>7.216090100669123E-2</v>
      </c>
      <c r="BP57" s="120">
        <v>7.1856316788937655E-2</v>
      </c>
      <c r="BQ57" s="120">
        <v>7.1856316788937738E-2</v>
      </c>
      <c r="BR57" s="120">
        <v>7.1551809107500391E-2</v>
      </c>
      <c r="BS57" s="120">
        <v>7.1551809107500378E-2</v>
      </c>
      <c r="BT57" s="120">
        <v>7.124738039967321E-2</v>
      </c>
      <c r="BU57" s="120">
        <v>7.1247380399673252E-2</v>
      </c>
      <c r="BV57" s="120">
        <v>7.0943033120952931E-2</v>
      </c>
      <c r="BW57" s="120">
        <v>7.0943033120952972E-2</v>
      </c>
      <c r="BX57" s="120">
        <v>7.063876974515422E-2</v>
      </c>
      <c r="BY57" s="120">
        <v>7.063876974515422E-2</v>
      </c>
      <c r="BZ57" s="120">
        <v>7.0334592764526083E-2</v>
      </c>
      <c r="CA57" s="120">
        <v>7.0334592764526069E-2</v>
      </c>
      <c r="CB57" s="120">
        <v>7.003050468986835E-2</v>
      </c>
      <c r="CC57" s="120">
        <v>7.0030504689868364E-2</v>
      </c>
      <c r="CD57" s="120">
        <v>6.9726508050648978E-2</v>
      </c>
      <c r="CE57" s="120">
        <v>6.972650805064895E-2</v>
      </c>
      <c r="CF57" s="120">
        <v>6.9422605395121031E-2</v>
      </c>
      <c r="CG57" s="120">
        <v>6.9422605395121101E-2</v>
      </c>
      <c r="CH57" s="120">
        <v>6.9118799290440791E-2</v>
      </c>
      <c r="CI57" s="120">
        <v>6.9118799290440916E-2</v>
      </c>
      <c r="CJ57" s="120">
        <v>6.8815092322785862E-2</v>
      </c>
      <c r="CK57" s="120">
        <v>6.8815092322785792E-2</v>
      </c>
      <c r="CL57" s="120">
        <v>6.8511487097473567E-2</v>
      </c>
      <c r="CM57" s="120">
        <v>6.8511487097473511E-2</v>
      </c>
      <c r="CN57" s="120">
        <v>6.820798623908024E-2</v>
      </c>
      <c r="CO57" s="120">
        <v>6.8207986239080212E-2</v>
      </c>
      <c r="CP57" s="120">
        <v>6.7904592391560395E-2</v>
      </c>
      <c r="CQ57" s="120">
        <v>6.7904592391560395E-2</v>
      </c>
      <c r="CR57" s="120">
        <v>6.7601308218366504E-2</v>
      </c>
      <c r="CS57" s="120">
        <v>6.7601308218366504E-2</v>
      </c>
      <c r="CT57" s="120">
        <v>6.7298136402568723E-2</v>
      </c>
      <c r="CU57" s="120">
        <v>6.7298136402568695E-2</v>
      </c>
      <c r="CV57" s="120">
        <v>6.6995079646975556E-2</v>
      </c>
      <c r="CW57" s="120">
        <v>6.6995079646975486E-2</v>
      </c>
      <c r="CX57" s="120">
        <v>6.6692140674254594E-2</v>
      </c>
      <c r="CY57" s="120">
        <v>6.6692140674254594E-2</v>
      </c>
      <c r="CZ57" s="120">
        <v>6.6389322227053418E-2</v>
      </c>
      <c r="DA57" s="120">
        <v>6.6389322227053418E-2</v>
      </c>
      <c r="DB57" s="120">
        <v>6.6086627068121073E-2</v>
      </c>
      <c r="DC57" s="120">
        <v>6.6086627068121115E-2</v>
      </c>
      <c r="DD57" s="120">
        <v>6.5784057980429578E-2</v>
      </c>
      <c r="DE57" s="120">
        <v>6.5784057980429578E-2</v>
      </c>
      <c r="DF57" s="120">
        <v>6.5481617767295872E-2</v>
      </c>
      <c r="DG57" s="120">
        <v>6.5481617767295844E-2</v>
      </c>
      <c r="DH57" s="120">
        <v>6.5179309252504383E-2</v>
      </c>
      <c r="DI57" s="120">
        <v>6.5179309252504397E-2</v>
      </c>
      <c r="DJ57" s="120">
        <v>6.4877135280429002E-2</v>
      </c>
      <c r="DK57" s="120">
        <v>6.487713528042896E-2</v>
      </c>
      <c r="DL57" s="120">
        <v>6.4575098716156396E-2</v>
      </c>
      <c r="DM57" s="120">
        <v>6.4575098716156423E-2</v>
      </c>
      <c r="DN57" s="120">
        <v>6.4273202445608732E-2</v>
      </c>
      <c r="DO57" s="120">
        <v>6.4273202445608732E-2</v>
      </c>
      <c r="DP57" s="120">
        <v>6.3971449375666817E-2</v>
      </c>
      <c r="DQ57" s="120">
        <v>6.3971449375666872E-2</v>
      </c>
      <c r="DR57" s="120">
        <v>6.3669842434294008E-2</v>
      </c>
      <c r="DS57" s="120">
        <v>6.3669842434294036E-2</v>
      </c>
      <c r="DT57" s="120">
        <v>6.3368384570659422E-2</v>
      </c>
      <c r="DU57" s="120">
        <v>6.3368384570659464E-2</v>
      </c>
      <c r="DV57" s="120">
        <v>6.3067078755262324E-2</v>
      </c>
      <c r="DW57" s="120">
        <v>6.3067078755262226E-2</v>
      </c>
      <c r="DX57" s="120">
        <v>6.2765927980055605E-2</v>
      </c>
      <c r="DY57" s="120">
        <v>6.2765927980055591E-2</v>
      </c>
      <c r="DZ57" s="120">
        <v>6.2464935258570817E-2</v>
      </c>
      <c r="EA57" s="120">
        <v>6.2464935258570789E-2</v>
      </c>
      <c r="EB57" s="120">
        <v>6.2164103626041842E-2</v>
      </c>
      <c r="EC57" s="120">
        <v>6.2164103626041835E-2</v>
      </c>
      <c r="ED57" s="120">
        <v>6.1863436139530006E-2</v>
      </c>
      <c r="EE57" s="120">
        <v>6.1863436139530006E-2</v>
      </c>
      <c r="EF57" s="120">
        <v>6.1562935878048411E-2</v>
      </c>
      <c r="EG57" s="120">
        <v>6.1562935878048342E-2</v>
      </c>
      <c r="EH57" s="120">
        <v>6.1262605942686822E-2</v>
      </c>
      <c r="EI57" s="120">
        <v>6.1262605942686815E-2</v>
      </c>
      <c r="EJ57" s="120">
        <v>6.0962449456736748E-2</v>
      </c>
      <c r="EK57" s="120">
        <v>6.0962449456736713E-2</v>
      </c>
      <c r="EL57" s="120">
        <v>6.0662469565816134E-2</v>
      </c>
      <c r="EM57" s="120">
        <v>6.0662469565816175E-2</v>
      </c>
      <c r="EN57" s="120">
        <v>6.0362669437994766E-2</v>
      </c>
      <c r="EO57" s="120">
        <v>6.0362669437994808E-2</v>
      </c>
      <c r="EP57" s="120">
        <v>6.0063052263918851E-2</v>
      </c>
      <c r="EQ57" s="120">
        <v>6.0063052263918865E-2</v>
      </c>
      <c r="ER57" s="120">
        <v>5.9763621256936572E-2</v>
      </c>
      <c r="ES57" s="120">
        <v>5.976362125693651E-2</v>
      </c>
      <c r="ET57" s="120">
        <v>5.9464379653223022E-2</v>
      </c>
      <c r="EU57" s="120">
        <v>5.9464379653223008E-2</v>
      </c>
      <c r="EV57" s="120">
        <v>5.9165330711905259E-2</v>
      </c>
      <c r="EW57" s="120">
        <v>5.9165330711905294E-2</v>
      </c>
      <c r="EX57" s="120">
        <v>5.8866477715187791E-2</v>
      </c>
      <c r="EY57" s="120">
        <v>5.8866477715187798E-2</v>
      </c>
      <c r="EZ57" s="120">
        <v>5.8567823968476804E-2</v>
      </c>
      <c r="FA57" s="120">
        <v>5.8567823968476811E-2</v>
      </c>
      <c r="FB57" s="120">
        <v>5.826937280050596E-2</v>
      </c>
      <c r="FC57" s="120">
        <v>5.8269372800505891E-2</v>
      </c>
      <c r="FD57" s="120">
        <v>5.7971127563460706E-2</v>
      </c>
      <c r="FE57" s="120">
        <v>5.7971127563460741E-2</v>
      </c>
      <c r="FF57" s="120">
        <v>5.7673091633103524E-2</v>
      </c>
      <c r="FG57" s="120">
        <v>5.7673091633103538E-2</v>
      </c>
      <c r="FH57" s="120">
        <v>5.7375268408897971E-2</v>
      </c>
      <c r="FI57" s="120">
        <v>5.7375268408898041E-2</v>
      </c>
      <c r="FJ57" s="120">
        <v>5.7077661314133651E-2</v>
      </c>
      <c r="FK57" s="120">
        <v>5.707766131413361E-2</v>
      </c>
      <c r="FL57" s="120">
        <v>5.6780273796050128E-2</v>
      </c>
      <c r="FM57" s="120">
        <v>5.6780273796050128E-2</v>
      </c>
      <c r="FN57" s="120">
        <v>5.6483109325961192E-2</v>
      </c>
      <c r="FO57" s="120">
        <v>5.6483109325961178E-2</v>
      </c>
      <c r="FP57" s="120">
        <v>5.6186171399378856E-2</v>
      </c>
      <c r="FQ57" s="120">
        <v>5.6186171399378836E-2</v>
      </c>
      <c r="FR57" s="120">
        <v>5.5889463536136594E-2</v>
      </c>
      <c r="FS57" s="120">
        <v>5.5889463536136608E-2</v>
      </c>
      <c r="FT57" s="120">
        <v>5.5592989280512865E-2</v>
      </c>
      <c r="FU57" s="120">
        <v>5.5592989280512872E-2</v>
      </c>
      <c r="FV57" s="120">
        <v>5.529675220135416E-2</v>
      </c>
      <c r="FW57" s="120">
        <v>5.5296752201354139E-2</v>
      </c>
      <c r="FX57" s="120">
        <v>5.5000755892197398E-2</v>
      </c>
      <c r="FY57" s="120">
        <v>5.5000755892197432E-2</v>
      </c>
      <c r="FZ57" s="120">
        <v>5.470500397139267E-2</v>
      </c>
      <c r="GA57" s="120">
        <v>5.470500397139267E-2</v>
      </c>
      <c r="GB57" s="120">
        <v>5.4409500082224602E-2</v>
      </c>
      <c r="GC57" s="120">
        <v>5.4409500082224595E-2</v>
      </c>
      <c r="GD57" s="120">
        <v>5.4114247893034352E-2</v>
      </c>
      <c r="GE57" s="120">
        <v>5.4114247893034387E-2</v>
      </c>
      <c r="GF57" s="120">
        <v>5.3819251097340287E-2</v>
      </c>
      <c r="GG57" s="120">
        <v>5.3819251097340287E-2</v>
      </c>
      <c r="GH57" s="120">
        <v>5.3524513413958696E-2</v>
      </c>
      <c r="GI57" s="120">
        <v>5.3524513413958676E-2</v>
      </c>
      <c r="GJ57" s="120">
        <v>5.3230038587123787E-2</v>
      </c>
      <c r="GK57" s="120">
        <v>5.3230038587123829E-2</v>
      </c>
      <c r="GL57" s="120">
        <v>5.2935830386607201E-2</v>
      </c>
      <c r="GM57" s="120">
        <v>5.2935830386607256E-2</v>
      </c>
      <c r="GN57" s="120">
        <v>5.2641892607836832E-2</v>
      </c>
      <c r="GO57" s="120">
        <v>5.2641892607836895E-2</v>
      </c>
      <c r="GP57" s="120">
        <v>5.2348229072015182E-2</v>
      </c>
      <c r="GQ57" s="120">
        <v>5.234822907201523E-2</v>
      </c>
      <c r="GR57" s="120">
        <v>5.2054843626237066E-2</v>
      </c>
      <c r="GS57" s="120">
        <v>5.2054843626237045E-2</v>
      </c>
      <c r="GT57" s="120">
        <v>5.1761740143606273E-2</v>
      </c>
      <c r="GU57" s="120">
        <v>5.1761740143606287E-2</v>
      </c>
      <c r="GV57" s="120">
        <v>5.1468922523352195E-2</v>
      </c>
      <c r="GW57" s="120">
        <v>5.1468922523352272E-2</v>
      </c>
      <c r="GX57" s="120">
        <v>5.1176394690945141E-2</v>
      </c>
      <c r="GY57" s="120">
        <v>5.1176394690945204E-2</v>
      </c>
      <c r="GZ57" s="120">
        <v>5.0884160598210625E-2</v>
      </c>
      <c r="HA57" s="120">
        <v>5.0884160598210722E-2</v>
      </c>
      <c r="HB57" s="120">
        <v>5.0592224223443935E-2</v>
      </c>
      <c r="HC57" s="120">
        <v>5.0592224223443921E-2</v>
      </c>
      <c r="HD57" s="120">
        <v>5.0300589571522225E-2</v>
      </c>
      <c r="HE57" s="120">
        <v>5.0300589571522218E-2</v>
      </c>
      <c r="HF57" s="120">
        <v>5.0009260674017286E-2</v>
      </c>
      <c r="HG57" s="120">
        <v>5.0009260674017286E-2</v>
      </c>
      <c r="HH57" s="120">
        <v>4.9718241589306225E-2</v>
      </c>
      <c r="HI57" s="120">
        <v>4.9718241589306218E-2</v>
      </c>
      <c r="HJ57" s="120">
        <v>4.9427536402681396E-2</v>
      </c>
      <c r="HK57" s="120">
        <v>4.942753640268141E-2</v>
      </c>
      <c r="HL57" s="120">
        <v>4.9137149226459786E-2</v>
      </c>
      <c r="HM57" s="120">
        <v>4.9137149226459814E-2</v>
      </c>
      <c r="HN57" s="120">
        <v>4.8847084200090589E-2</v>
      </c>
      <c r="HO57" s="120">
        <v>4.8847084200090624E-2</v>
      </c>
      <c r="HP57" s="120">
        <v>4.8557345490262083E-2</v>
      </c>
      <c r="HQ57" s="120">
        <v>4.8557345490262048E-2</v>
      </c>
      <c r="HR57" s="120">
        <v>4.8267937291007153E-2</v>
      </c>
      <c r="HS57" s="120">
        <v>4.8267937291007201E-2</v>
      </c>
      <c r="HT57" s="120">
        <v>4.7978863823807637E-2</v>
      </c>
      <c r="HU57" s="120">
        <v>4.7978863823807623E-2</v>
      </c>
      <c r="HV57" s="120">
        <v>4.7690129337697298E-2</v>
      </c>
      <c r="HW57" s="120">
        <v>4.7690129337697319E-2</v>
      </c>
      <c r="HX57" s="120">
        <v>4.7401738109363684E-2</v>
      </c>
      <c r="HY57" s="120">
        <v>4.7401738109363663E-2</v>
      </c>
      <c r="HZ57" s="120">
        <v>4.7113694443248096E-2</v>
      </c>
      <c r="IA57" s="120">
        <v>4.7113694443248123E-2</v>
      </c>
      <c r="IB57" s="120">
        <v>4.6826002671644738E-2</v>
      </c>
      <c r="IC57" s="120">
        <v>4.6826002671644669E-2</v>
      </c>
      <c r="ID57" s="120">
        <v>4.6538667154797847E-2</v>
      </c>
      <c r="IE57" s="120">
        <v>4.653866715479784E-2</v>
      </c>
      <c r="IF57" s="120">
        <v>4.6251692280997507E-2</v>
      </c>
      <c r="IG57" s="120">
        <v>4.6251692280997528E-2</v>
      </c>
      <c r="IH57" s="120">
        <v>4.596508246667403E-2</v>
      </c>
      <c r="II57" s="120">
        <v>4.5965082466674079E-2</v>
      </c>
      <c r="IJ57" s="120">
        <v>4.5678842156489999E-2</v>
      </c>
      <c r="IK57" s="120">
        <v>4.567884215649002E-2</v>
      </c>
      <c r="IL57" s="120">
        <v>4.5392975823431353E-2</v>
      </c>
      <c r="IM57" s="120">
        <v>4.539297582343136E-2</v>
      </c>
      <c r="IN57" s="120">
        <v>4.5107487968896284E-2</v>
      </c>
      <c r="IO57" s="120">
        <v>4.5107487968896229E-2</v>
      </c>
      <c r="IP57" s="120">
        <v>4.4822383122782042E-2</v>
      </c>
      <c r="IQ57" s="120">
        <v>4.4822383122782063E-2</v>
      </c>
      <c r="IR57" s="120">
        <v>4.453766584357062E-2</v>
      </c>
      <c r="IS57" s="120">
        <v>4.4537665843570599E-2</v>
      </c>
      <c r="IT57" s="120">
        <v>4.4253340718411395E-2</v>
      </c>
      <c r="IU57" s="120">
        <v>4.425334071841136E-2</v>
      </c>
      <c r="IV57" s="120">
        <v>4.3969412363202461E-2</v>
      </c>
      <c r="IW57" s="120">
        <v>4.3969412363202509E-2</v>
      </c>
      <c r="IX57" s="120">
        <v>4.368588542266974E-2</v>
      </c>
      <c r="IY57" s="120">
        <v>4.3685885422669705E-2</v>
      </c>
      <c r="IZ57" s="120">
        <v>4.340276457044346E-2</v>
      </c>
      <c r="JA57" s="120">
        <v>4.3402764570443467E-2</v>
      </c>
      <c r="JB57" s="120">
        <v>4.3120054509132963E-2</v>
      </c>
      <c r="JC57" s="120">
        <v>4.3120054509132963E-2</v>
      </c>
      <c r="JD57" s="120">
        <v>4.2837759970398605E-2</v>
      </c>
      <c r="JE57" s="120">
        <v>4.2837759970398626E-2</v>
      </c>
      <c r="JF57" s="120">
        <v>4.2555885715021849E-2</v>
      </c>
      <c r="JG57" s="120">
        <v>4.2555885715021807E-2</v>
      </c>
      <c r="JH57" s="120">
        <v>4.2274436532972096E-2</v>
      </c>
      <c r="JI57" s="120">
        <v>4.2274436532972096E-2</v>
      </c>
      <c r="JJ57" s="120">
        <v>4.1993417243471838E-2</v>
      </c>
      <c r="JK57" s="120">
        <v>4.199341724347179E-2</v>
      </c>
      <c r="JL57" s="120">
        <v>4.1712832695058259E-2</v>
      </c>
      <c r="JM57" s="120">
        <v>4.1712832695058204E-2</v>
      </c>
      <c r="JN57" s="120">
        <v>4.143268776564283E-2</v>
      </c>
      <c r="JO57" s="120">
        <v>4.1432687765642823E-2</v>
      </c>
      <c r="JP57" s="120">
        <v>4.1152987362567769E-2</v>
      </c>
      <c r="JQ57" s="120">
        <v>4.1152987362567721E-2</v>
      </c>
      <c r="JR57" s="120">
        <v>4.0873736422659332E-2</v>
      </c>
      <c r="JS57" s="120">
        <v>4.0873736422659297E-2</v>
      </c>
      <c r="JT57" s="120">
        <v>4.0594939912278832E-2</v>
      </c>
      <c r="JU57" s="120">
        <v>4.0594939912278812E-2</v>
      </c>
      <c r="JV57" s="120">
        <v>4.0316602827369812E-2</v>
      </c>
      <c r="JW57" s="120">
        <v>4.031660282736977E-2</v>
      </c>
      <c r="JX57" s="120">
        <v>4.00387301935025E-2</v>
      </c>
      <c r="JY57" s="120">
        <v>4.0038730193502514E-2</v>
      </c>
      <c r="JZ57" s="120">
        <v>3.9761327065914939E-2</v>
      </c>
      <c r="KA57" s="120">
        <v>3.9761327065914912E-2</v>
      </c>
      <c r="KB57" s="120">
        <v>3.9484398529550518E-2</v>
      </c>
      <c r="KC57" s="120">
        <v>3.9484398529550532E-2</v>
      </c>
      <c r="KD57" s="120">
        <v>3.9207949699092443E-2</v>
      </c>
      <c r="KE57" s="120">
        <v>3.9207949699092498E-2</v>
      </c>
      <c r="KF57" s="120">
        <v>3.8931985718994394E-2</v>
      </c>
      <c r="KG57" s="120">
        <v>3.8931985718994401E-2</v>
      </c>
      <c r="KH57" s="120">
        <v>3.8656511763507283E-2</v>
      </c>
      <c r="KI57" s="120">
        <v>3.865651176350731E-2</v>
      </c>
      <c r="KJ57" s="120">
        <v>3.8381533036703011E-2</v>
      </c>
      <c r="KK57" s="120">
        <v>3.8381533036703025E-2</v>
      </c>
      <c r="KL57" s="120">
        <v>3.8107054772493425E-2</v>
      </c>
      <c r="KM57" s="120">
        <v>3.8107054772493383E-2</v>
      </c>
      <c r="KN57" s="120">
        <v>3.7833082234646181E-2</v>
      </c>
      <c r="KO57" s="120">
        <v>3.7833082234646161E-2</v>
      </c>
      <c r="KP57" s="120">
        <v>3.7559620716795736E-2</v>
      </c>
      <c r="KQ57" s="120">
        <v>3.7559620716795708E-2</v>
      </c>
      <c r="KR57" s="120">
        <v>3.7286675542450638E-2</v>
      </c>
      <c r="KS57" s="120">
        <v>3.7286675542450666E-2</v>
      </c>
      <c r="KT57" s="120">
        <v>3.7014252064996603E-2</v>
      </c>
      <c r="KU57" s="120">
        <v>3.7014252064996589E-2</v>
      </c>
      <c r="KV57" s="120">
        <v>3.6742355667694529E-2</v>
      </c>
      <c r="KW57" s="120">
        <v>3.6742355667694515E-2</v>
      </c>
      <c r="KX57" s="120">
        <v>3.6470991763674687E-2</v>
      </c>
      <c r="KY57" s="120">
        <v>3.6470991763674729E-2</v>
      </c>
      <c r="KZ57" s="120">
        <v>3.6200165795925776E-2</v>
      </c>
      <c r="LA57" s="120">
        <v>3.6200165795925769E-2</v>
      </c>
      <c r="LB57" s="120">
        <v>3.5929883237279442E-2</v>
      </c>
      <c r="LC57" s="120">
        <v>3.5929883237279428E-2</v>
      </c>
      <c r="LD57" s="120">
        <v>3.5660149590389628E-2</v>
      </c>
      <c r="LE57" s="120">
        <v>3.5660149590389614E-2</v>
      </c>
      <c r="LF57" s="120">
        <v>3.5390970387707089E-2</v>
      </c>
      <c r="LG57" s="120">
        <v>3.5390970387707082E-2</v>
      </c>
      <c r="LH57" s="120">
        <v>3.51223511914487E-2</v>
      </c>
      <c r="LI57" s="120">
        <v>3.5122351191448714E-2</v>
      </c>
      <c r="LJ57" s="120">
        <v>3.4854297593561318E-2</v>
      </c>
      <c r="LK57" s="120">
        <v>3.4854297593561331E-2</v>
      </c>
      <c r="LL57" s="120">
        <v>3.4586815215680293E-2</v>
      </c>
      <c r="LM57" s="120">
        <v>3.4586815215680321E-2</v>
      </c>
      <c r="LN57" s="120">
        <v>3.4319909709082191E-2</v>
      </c>
      <c r="LO57" s="120">
        <v>3.4319909709082178E-2</v>
      </c>
      <c r="LP57" s="120">
        <v>3.4053586754632478E-2</v>
      </c>
      <c r="LQ57" s="120">
        <v>3.4053586754632416E-2</v>
      </c>
      <c r="LR57" s="120">
        <v>3.3787852062725943E-2</v>
      </c>
      <c r="LS57" s="120">
        <v>3.3787852062725915E-2</v>
      </c>
      <c r="LT57" s="120">
        <v>3.3522711373222575E-2</v>
      </c>
      <c r="LU57" s="120">
        <v>3.3522711373222581E-2</v>
      </c>
      <c r="LV57" s="120">
        <v>3.3258170455376532E-2</v>
      </c>
      <c r="LW57" s="120">
        <v>3.3258170455376532E-2</v>
      </c>
      <c r="LX57" s="120">
        <v>3.2994235107758507E-2</v>
      </c>
      <c r="LY57" s="120">
        <v>3.2994235107758452E-2</v>
      </c>
      <c r="LZ57" s="120">
        <v>3.2730911158172171E-2</v>
      </c>
      <c r="MA57" s="120">
        <v>3.2730911158172143E-2</v>
      </c>
      <c r="MB57" s="120">
        <v>3.2468204463563639E-2</v>
      </c>
      <c r="MC57" s="120">
        <v>3.2468204463563619E-2</v>
      </c>
      <c r="MD57" s="120">
        <v>3.2206120909924286E-2</v>
      </c>
      <c r="ME57" s="120">
        <v>3.2206120909924286E-2</v>
      </c>
      <c r="MF57" s="120">
        <v>3.1944666412186296E-2</v>
      </c>
      <c r="MG57" s="120">
        <v>3.1944666412186261E-2</v>
      </c>
      <c r="MH57" s="120">
        <v>3.1683846914111254E-2</v>
      </c>
      <c r="MI57" s="120">
        <v>3.1683846914111233E-2</v>
      </c>
      <c r="MJ57" s="120">
        <v>3.1423668388171448E-2</v>
      </c>
      <c r="MK57" s="120">
        <v>3.1423668388171469E-2</v>
      </c>
      <c r="ML57" s="120">
        <v>3.1164136835423521E-2</v>
      </c>
      <c r="MM57" s="120">
        <v>3.1164136835423562E-2</v>
      </c>
      <c r="MN57" s="120">
        <v>3.0905258285374416E-2</v>
      </c>
      <c r="MO57" s="120">
        <v>3.090525828537443E-2</v>
      </c>
      <c r="MP57" s="120">
        <v>3.0647038795839528E-2</v>
      </c>
      <c r="MQ57" s="120">
        <v>3.0647038795839503E-2</v>
      </c>
      <c r="MR57" s="120">
        <v>3.0389484452792749E-2</v>
      </c>
      <c r="MS57" s="120">
        <v>3.0389484452792735E-2</v>
      </c>
      <c r="MT57" s="120">
        <v>3.0132601370208283E-2</v>
      </c>
      <c r="MU57" s="120">
        <v>3.0132601370208269E-2</v>
      </c>
      <c r="MV57" s="120">
        <v>2.9876395689893965E-2</v>
      </c>
      <c r="MW57" s="120">
        <v>2.9876395689893972E-2</v>
      </c>
      <c r="MX57" s="120">
        <v>2.962087358131597E-2</v>
      </c>
      <c r="MY57" s="120">
        <v>2.9620873581315977E-2</v>
      </c>
      <c r="MZ57" s="120">
        <v>2.9366041241414544E-2</v>
      </c>
      <c r="NA57" s="120">
        <v>2.9366041241414509E-2</v>
      </c>
      <c r="NB57" s="120">
        <v>2.9111904894410786E-2</v>
      </c>
      <c r="NC57" s="120">
        <v>2.9111904894410776E-2</v>
      </c>
      <c r="ND57" s="120">
        <v>2.8858470791604255E-2</v>
      </c>
      <c r="NE57" s="120">
        <v>2.8858470791604245E-2</v>
      </c>
      <c r="NF57" s="120">
        <v>2.8605745211160844E-2</v>
      </c>
      <c r="NG57" s="120">
        <v>2.8605745211160861E-2</v>
      </c>
      <c r="NH57" s="120">
        <v>2.8353734457891182E-2</v>
      </c>
      <c r="NI57" s="120">
        <v>2.8353734457891144E-2</v>
      </c>
      <c r="NJ57" s="120">
        <v>2.8102444863018758E-2</v>
      </c>
      <c r="NK57" s="120">
        <v>2.8102444863018765E-2</v>
      </c>
      <c r="NL57" s="120">
        <v>2.7851882783938565E-2</v>
      </c>
      <c r="NM57" s="120">
        <v>2.7851882783938568E-2</v>
      </c>
      <c r="NN57" s="120">
        <v>2.7602054603964529E-2</v>
      </c>
      <c r="NO57" s="120">
        <v>2.7602054603964539E-2</v>
      </c>
      <c r="NP57" s="120">
        <v>2.7352966732066997E-2</v>
      </c>
      <c r="NQ57" s="120">
        <v>2.7352966732066976E-2</v>
      </c>
      <c r="NR57" s="120">
        <v>2.7104625602598929E-2</v>
      </c>
      <c r="NS57" s="120">
        <v>2.7104625602598936E-2</v>
      </c>
      <c r="NT57" s="120">
        <v>2.6857037675011363E-2</v>
      </c>
      <c r="NU57" s="120">
        <v>2.6857037675011332E-2</v>
      </c>
      <c r="NV57" s="120">
        <v>2.6610209433557137E-2</v>
      </c>
      <c r="NW57" s="120">
        <v>2.6610209433557123E-2</v>
      </c>
      <c r="NX57" s="120">
        <v>2.6364147386983474E-2</v>
      </c>
      <c r="NY57" s="120">
        <v>2.6364147386983471E-2</v>
      </c>
      <c r="NZ57" s="120">
        <v>2.6118858068212309E-2</v>
      </c>
      <c r="OA57" s="120">
        <v>2.6118858068212313E-2</v>
      </c>
      <c r="OB57" s="120">
        <v>2.5874348034008603E-2</v>
      </c>
      <c r="OC57" s="120">
        <v>2.5874348034008631E-2</v>
      </c>
      <c r="OD57" s="120">
        <v>2.5630623864636708E-2</v>
      </c>
      <c r="OE57" s="120">
        <v>2.563062386463669E-2</v>
      </c>
      <c r="OF57" s="120">
        <v>2.538769216350328E-2</v>
      </c>
      <c r="OG57" s="120">
        <v>2.5387692163503291E-2</v>
      </c>
      <c r="OH57" s="120">
        <v>2.5145559556788249E-2</v>
      </c>
      <c r="OI57" s="120">
        <v>2.5145559556788228E-2</v>
      </c>
      <c r="OJ57" s="120">
        <v>2.4904232693061634E-2</v>
      </c>
      <c r="OK57" s="120">
        <v>2.4904232693061624E-2</v>
      </c>
      <c r="OL57" s="120">
        <v>2.4663718242887711E-2</v>
      </c>
      <c r="OM57" s="120">
        <v>2.4663718242887697E-2</v>
      </c>
      <c r="ON57" s="120">
        <v>2.4424022898414888E-2</v>
      </c>
      <c r="OO57" s="120">
        <v>2.4424022898414898E-2</v>
      </c>
      <c r="OP57" s="120">
        <v>2.4185153372951771E-2</v>
      </c>
      <c r="OQ57" s="120">
        <v>2.4185153372951761E-2</v>
      </c>
      <c r="OR57" s="120">
        <v>2.3947116400528757E-2</v>
      </c>
      <c r="OS57" s="120">
        <v>2.3947116400528764E-2</v>
      </c>
      <c r="OT57" s="120">
        <v>2.3709918735445253E-2</v>
      </c>
      <c r="OU57" s="120">
        <v>2.370991873544526E-2</v>
      </c>
      <c r="OV57" s="120">
        <v>2.3473567151801433E-2</v>
      </c>
      <c r="OW57" s="120">
        <v>2.347356715180143E-2</v>
      </c>
      <c r="OX57" s="120">
        <v>2.3238068443015309E-2</v>
      </c>
      <c r="OY57" s="120">
        <v>2.3238068443015347E-2</v>
      </c>
      <c r="OZ57" s="120">
        <v>2.3003429421323916E-2</v>
      </c>
      <c r="PA57" s="120">
        <v>2.3003429421323933E-2</v>
      </c>
      <c r="PB57" s="120">
        <v>2.2769656917268583E-2</v>
      </c>
      <c r="PC57" s="120">
        <v>2.2769656917268559E-2</v>
      </c>
      <c r="PD57" s="120">
        <v>2.2536757779163981E-2</v>
      </c>
      <c r="PE57" s="120">
        <v>2.2536757779164009E-2</v>
      </c>
      <c r="PF57" s="120">
        <v>2.2304738872551022E-2</v>
      </c>
      <c r="PG57" s="120">
        <v>2.2304738872551036E-2</v>
      </c>
      <c r="PH57" s="120">
        <v>2.2073607079632143E-2</v>
      </c>
      <c r="PI57" s="120">
        <v>2.2073607079632133E-2</v>
      </c>
      <c r="PJ57" s="120">
        <v>2.1843369298689991E-2</v>
      </c>
      <c r="PK57" s="120">
        <v>2.1843369298689973E-2</v>
      </c>
      <c r="PL57" s="120">
        <v>2.1614032443488331E-2</v>
      </c>
      <c r="PM57" s="120">
        <v>2.1614032443488328E-2</v>
      </c>
      <c r="PN57" s="120">
        <v>2.1385603442654985E-2</v>
      </c>
      <c r="PO57" s="120">
        <v>2.1385603442654971E-2</v>
      </c>
      <c r="PP57" s="120">
        <v>2.1158089239046527E-2</v>
      </c>
      <c r="PQ57" s="120">
        <v>2.1158089239046534E-2</v>
      </c>
      <c r="PR57" s="120">
        <v>2.0931496789094416E-2</v>
      </c>
      <c r="PS57" s="120">
        <v>2.0931496789094419E-2</v>
      </c>
      <c r="PT57" s="120">
        <v>2.0705833062132046E-2</v>
      </c>
      <c r="PU57" s="120">
        <v>2.0705833062132018E-2</v>
      </c>
      <c r="PV57" s="120">
        <v>2.0481105039702432E-2</v>
      </c>
      <c r="PW57" s="120">
        <v>2.0481105039702442E-2</v>
      </c>
      <c r="PX57" s="120">
        <v>2.0257319714846417E-2</v>
      </c>
      <c r="PY57" s="120">
        <v>2.0257319714846431E-2</v>
      </c>
      <c r="PZ57" s="120">
        <v>2.0034484091370347E-2</v>
      </c>
      <c r="QA57" s="120">
        <v>2.0034484091370357E-2</v>
      </c>
      <c r="QB57" s="120">
        <v>1.9812605183093492E-2</v>
      </c>
      <c r="QC57" s="120">
        <v>1.9812605183093468E-2</v>
      </c>
      <c r="QD57" s="120">
        <v>1.9591690013074592E-2</v>
      </c>
      <c r="QE57" s="120">
        <v>1.9591690013074606E-2</v>
      </c>
      <c r="QF57" s="120">
        <v>1.9371745612817199E-2</v>
      </c>
      <c r="QG57" s="120">
        <v>1.9371745612817199E-2</v>
      </c>
      <c r="QH57" s="120">
        <v>1.9152779021452973E-2</v>
      </c>
      <c r="QI57" s="120">
        <v>1.9152779021452945E-2</v>
      </c>
      <c r="QJ57" s="120">
        <v>1.8934797284903368E-2</v>
      </c>
      <c r="QK57" s="120">
        <v>1.8934797284903371E-2</v>
      </c>
      <c r="QL57" s="120">
        <v>1.8717807455018623E-2</v>
      </c>
      <c r="QM57" s="120">
        <v>1.8717807455018595E-2</v>
      </c>
      <c r="QN57" s="120">
        <v>1.8501816588693695E-2</v>
      </c>
      <c r="QO57" s="120">
        <v>1.8501816588693674E-2</v>
      </c>
      <c r="QP57" s="120">
        <v>1.8286831746961274E-2</v>
      </c>
      <c r="QQ57" s="120">
        <v>1.8286831746961284E-2</v>
      </c>
      <c r="QR57" s="120">
        <v>1.8072859994060778E-2</v>
      </c>
      <c r="QS57" s="120">
        <v>1.8072859994060778E-2</v>
      </c>
      <c r="QT57" s="120">
        <v>1.7859908396483111E-2</v>
      </c>
      <c r="QU57" s="120">
        <v>1.7859908396483087E-2</v>
      </c>
      <c r="QV57" s="120">
        <v>1.764798402199122E-2</v>
      </c>
      <c r="QW57" s="120">
        <v>1.7647984021991227E-2</v>
      </c>
      <c r="QX57" s="120">
        <v>1.7437093938615405E-2</v>
      </c>
      <c r="QY57" s="120">
        <v>1.7437093938615388E-2</v>
      </c>
      <c r="QZ57" s="120">
        <v>1.7227245213622892E-2</v>
      </c>
      <c r="RA57" s="120">
        <v>1.722724521362291E-2</v>
      </c>
      <c r="RB57" s="120">
        <v>1.701844491246237E-2</v>
      </c>
      <c r="RC57" s="120">
        <v>1.7018444912462349E-2</v>
      </c>
      <c r="RD57" s="120">
        <v>1.6810700097680934E-2</v>
      </c>
      <c r="RE57" s="120">
        <v>1.6810700097680972E-2</v>
      </c>
      <c r="RF57" s="120">
        <v>1.6604017827815738E-2</v>
      </c>
      <c r="RG57" s="120">
        <v>1.6604017827815728E-2</v>
      </c>
      <c r="RH57" s="120">
        <v>1.6398405156256908E-2</v>
      </c>
      <c r="RI57" s="120">
        <v>1.6398405156256901E-2</v>
      </c>
      <c r="RJ57" s="120">
        <v>1.6193869130084061E-2</v>
      </c>
      <c r="RK57" s="120">
        <v>1.6193869130084051E-2</v>
      </c>
      <c r="RL57" s="120">
        <v>1.5990416788873758E-2</v>
      </c>
      <c r="RM57" s="120">
        <v>1.5990416788873779E-2</v>
      </c>
      <c r="RN57" s="120">
        <v>1.5788055163479055E-2</v>
      </c>
      <c r="RO57" s="120">
        <v>1.578805516347908E-2</v>
      </c>
      <c r="RP57" s="120">
        <v>1.558679127477932E-2</v>
      </c>
      <c r="RQ57" s="120">
        <v>1.5586791274779322E-2</v>
      </c>
      <c r="RR57" s="120">
        <v>1.5386632132401136E-2</v>
      </c>
      <c r="RS57" s="120">
        <v>1.5386632132401127E-2</v>
      </c>
      <c r="RT57" s="120">
        <v>1.5187584733408786E-2</v>
      </c>
      <c r="RU57" s="120">
        <v>1.5187584733408793E-2</v>
      </c>
      <c r="RV57" s="120">
        <v>1.4989656060964621E-2</v>
      </c>
      <c r="RW57" s="120">
        <v>1.4989656060964618E-2</v>
      </c>
      <c r="RX57" s="120">
        <v>1.4792853082958123E-2</v>
      </c>
      <c r="RY57" s="120">
        <v>1.479285308295813E-2</v>
      </c>
      <c r="RZ57" s="120">
        <v>1.4597182750603959E-2</v>
      </c>
      <c r="SA57" s="120">
        <v>1.4597182750603951E-2</v>
      </c>
      <c r="SB57" s="120">
        <v>1.4402651997007835E-2</v>
      </c>
      <c r="SC57" s="120">
        <v>1.4402651997007835E-2</v>
      </c>
      <c r="SD57" s="120">
        <v>1.4209267735700271E-2</v>
      </c>
      <c r="SE57" s="120">
        <v>1.4209267735700267E-2</v>
      </c>
      <c r="SF57" s="120">
        <v>1.4017036859137416E-2</v>
      </c>
      <c r="SG57" s="120">
        <v>1.4017036859137423E-2</v>
      </c>
      <c r="SH57" s="120">
        <v>1.3825966237168572E-2</v>
      </c>
      <c r="SI57" s="120">
        <v>1.382596623716857E-2</v>
      </c>
      <c r="SJ57" s="120">
        <v>1.3636062715470082E-2</v>
      </c>
      <c r="SK57" s="120">
        <v>1.3636062715470089E-2</v>
      </c>
      <c r="SL57" s="120">
        <v>1.3447333113944899E-2</v>
      </c>
      <c r="SM57" s="120">
        <v>1.3447333113944903E-2</v>
      </c>
      <c r="SN57" s="120">
        <v>1.3259784225087473E-2</v>
      </c>
      <c r="SO57" s="120">
        <v>1.3259784225087473E-2</v>
      </c>
      <c r="SP57" s="120">
        <v>1.307342281231353E-2</v>
      </c>
      <c r="SQ57" s="120">
        <v>1.307342281231353E-2</v>
      </c>
      <c r="SR57" s="120">
        <v>1.2888255608254184E-2</v>
      </c>
      <c r="SS57" s="120">
        <v>1.2888255608254184E-2</v>
      </c>
      <c r="ST57" s="120">
        <v>1.2704289313014023E-2</v>
      </c>
      <c r="SU57" s="120">
        <v>1.2704289313014028E-2</v>
      </c>
      <c r="SV57" s="120">
        <v>1.2521530592392541E-2</v>
      </c>
      <c r="SW57" s="120">
        <v>1.2521530592392532E-2</v>
      </c>
      <c r="SX57" s="120">
        <v>1.2339986076068775E-2</v>
      </c>
      <c r="SY57" s="120">
        <v>1.233998607606878E-2</v>
      </c>
      <c r="SZ57" s="120">
        <v>1.2159662355748314E-2</v>
      </c>
      <c r="TA57" s="120">
        <v>1.2159662355748314E-2</v>
      </c>
      <c r="TB57" s="120">
        <v>1.1980565983272552E-2</v>
      </c>
      <c r="TC57" s="120">
        <v>1.1980565983272557E-2</v>
      </c>
      <c r="TD57" s="120">
        <v>1.1802703468689557E-2</v>
      </c>
      <c r="TE57" s="120">
        <v>1.1802703468689562E-2</v>
      </c>
      <c r="TF57" s="120">
        <v>1.1626081278286276E-2</v>
      </c>
      <c r="TG57" s="120">
        <v>1.1626081278286278E-2</v>
      </c>
      <c r="TH57" s="120">
        <v>1.1450705832581506E-2</v>
      </c>
      <c r="TI57" s="120">
        <v>1.1450705832581514E-2</v>
      </c>
      <c r="TJ57" s="120">
        <v>1.1276583504279347E-2</v>
      </c>
      <c r="TK57" s="120">
        <v>1.1276583504279359E-2</v>
      </c>
      <c r="TL57" s="120">
        <v>1.1103720616182606E-2</v>
      </c>
      <c r="TM57" s="120">
        <v>1.1103720616182602E-2</v>
      </c>
      <c r="TN57" s="120">
        <v>1.0932123439065909E-2</v>
      </c>
      <c r="TO57" s="120">
        <v>1.0932123439065897E-2</v>
      </c>
      <c r="TP57" s="120">
        <v>1.0761798189508044E-2</v>
      </c>
      <c r="TQ57" s="120">
        <v>1.0761798189508041E-2</v>
      </c>
      <c r="TR57" s="120">
        <v>1.0592751027683145E-2</v>
      </c>
      <c r="TS57" s="120">
        <v>1.0592751027683147E-2</v>
      </c>
      <c r="TT57" s="120">
        <v>1.0424988055110468E-2</v>
      </c>
      <c r="TU57" s="120">
        <v>1.0424988055110471E-2</v>
      </c>
      <c r="TV57" s="120">
        <v>1.0258515312362286E-2</v>
      </c>
      <c r="TW57" s="120">
        <v>1.025851531236229E-2</v>
      </c>
      <c r="TX57" s="120">
        <v>1.0093338776729674E-2</v>
      </c>
      <c r="TY57" s="120">
        <v>1.0093338776729676E-2</v>
      </c>
      <c r="TZ57" s="120">
        <v>9.9294643598458604E-3</v>
      </c>
      <c r="UA57" s="120">
        <v>9.9294643598458777E-3</v>
      </c>
      <c r="UB57" s="120">
        <v>9.7668979052668407E-3</v>
      </c>
      <c r="UC57" s="120">
        <v>9.7668979052668459E-3</v>
      </c>
      <c r="UD57" s="120">
        <v>9.6056451860088744E-3</v>
      </c>
      <c r="UE57" s="120">
        <v>9.6056451860088658E-3</v>
      </c>
      <c r="UF57" s="120">
        <v>9.4457119020429185E-3</v>
      </c>
      <c r="UG57" s="120">
        <v>9.4457119020429203E-3</v>
      </c>
      <c r="UH57" s="120">
        <v>9.2871036777453109E-3</v>
      </c>
      <c r="UI57" s="120">
        <v>9.2871036777453127E-3</v>
      </c>
      <c r="UJ57" s="120">
        <v>9.1298260593050112E-3</v>
      </c>
      <c r="UK57" s="120">
        <v>9.1298260593050164E-3</v>
      </c>
      <c r="UL57" s="120">
        <v>8.9738845120867841E-3</v>
      </c>
      <c r="UM57" s="120">
        <v>8.9738845120867737E-3</v>
      </c>
      <c r="UN57" s="120">
        <v>8.8192844179503013E-3</v>
      </c>
      <c r="UO57" s="120">
        <v>8.8192844179502943E-3</v>
      </c>
      <c r="UP57" s="120">
        <v>8.666031072525341E-3</v>
      </c>
      <c r="UQ57" s="120">
        <v>8.666031072525348E-3</v>
      </c>
      <c r="UR57" s="120">
        <v>8.5141296824423843E-3</v>
      </c>
      <c r="US57" s="120">
        <v>8.5141296824423791E-3</v>
      </c>
      <c r="UT57" s="120">
        <v>8.3635853625191551E-3</v>
      </c>
      <c r="UU57" s="120">
        <v>8.3635853625191377E-3</v>
      </c>
      <c r="UV57" s="120">
        <v>8.2144031329025383E-3</v>
      </c>
      <c r="UW57" s="120">
        <v>8.2144031329025348E-3</v>
      </c>
      <c r="UX57" s="120">
        <v>8.0665879161664657E-3</v>
      </c>
      <c r="UY57" s="120">
        <v>8.0665879161664743E-3</v>
      </c>
      <c r="UZ57" s="120">
        <v>7.9201445343651221E-3</v>
      </c>
      <c r="VA57" s="120">
        <v>7.9201445343651186E-3</v>
      </c>
      <c r="VB57" s="120">
        <v>7.7750777060421042E-3</v>
      </c>
      <c r="VC57" s="120">
        <v>7.7750777060421033E-3</v>
      </c>
      <c r="VD57" s="120">
        <v>7.6313920431954939E-3</v>
      </c>
      <c r="VE57" s="120">
        <v>7.6313920431954931E-3</v>
      </c>
      <c r="VF57" s="120">
        <v>7.4890920481988105E-3</v>
      </c>
      <c r="VG57" s="120">
        <v>7.4890920481988088E-3</v>
      </c>
      <c r="VH57" s="120">
        <v>7.3481821106783172E-3</v>
      </c>
      <c r="VI57" s="120">
        <v>7.3481821106783154E-3</v>
      </c>
      <c r="VJ57" s="120">
        <v>7.2086665043468393E-3</v>
      </c>
      <c r="VK57" s="120">
        <v>7.2086665043468393E-3</v>
      </c>
      <c r="VL57" s="120">
        <v>7.0705493837943355E-3</v>
      </c>
      <c r="VM57" s="120">
        <v>7.0705493837943329E-3</v>
      </c>
      <c r="VN57" s="120">
        <v>6.9338347812356819E-3</v>
      </c>
      <c r="VO57" s="120">
        <v>6.9338347812356862E-3</v>
      </c>
      <c r="VP57" s="120">
        <v>6.7985266032161082E-3</v>
      </c>
      <c r="VQ57" s="120">
        <v>6.7985266032161039E-3</v>
      </c>
      <c r="VR57" s="120">
        <v>6.6646286272745671E-3</v>
      </c>
      <c r="VS57" s="120">
        <v>6.6646286272745697E-3</v>
      </c>
      <c r="VT57" s="120">
        <v>6.5321444985659075E-3</v>
      </c>
      <c r="VU57" s="120">
        <v>6.5321444985659022E-3</v>
      </c>
      <c r="VV57" s="120">
        <v>6.4010777264420895E-3</v>
      </c>
      <c r="VW57" s="120">
        <v>6.4010777264420929E-3</v>
      </c>
      <c r="VX57" s="120">
        <v>6.2714316809934622E-3</v>
      </c>
      <c r="VY57" s="120">
        <v>6.2714316809934613E-3</v>
      </c>
      <c r="VZ57" s="120">
        <v>6.1432095895505214E-3</v>
      </c>
      <c r="WA57" s="120">
        <v>6.1432095895505206E-3</v>
      </c>
      <c r="WB57" s="120">
        <v>6.0164145331472775E-3</v>
      </c>
      <c r="WC57" s="120">
        <v>6.016414533147274E-3</v>
      </c>
      <c r="WD57" s="120">
        <v>5.8910494429468508E-3</v>
      </c>
      <c r="WE57" s="120">
        <v>5.8910494429468552E-3</v>
      </c>
      <c r="WF57" s="120">
        <v>5.7671170966305174E-3</v>
      </c>
      <c r="WG57" s="120">
        <v>5.7671170966305104E-3</v>
      </c>
      <c r="WH57" s="120">
        <v>5.6446201147510311E-3</v>
      </c>
      <c r="WI57" s="120">
        <v>5.6446201147510346E-3</v>
      </c>
      <c r="WJ57" s="120">
        <v>5.5235609570516552E-3</v>
      </c>
      <c r="WK57" s="120">
        <v>5.5235609570516543E-3</v>
      </c>
      <c r="WL57" s="120">
        <v>5.4039419187518166E-3</v>
      </c>
      <c r="WM57" s="120">
        <v>5.4039419187518149E-3</v>
      </c>
      <c r="WN57" s="120">
        <v>5.2857651268010423E-3</v>
      </c>
      <c r="WO57" s="120">
        <v>5.2857651268010432E-3</v>
      </c>
      <c r="WP57" s="120">
        <v>5.1690325361023809E-3</v>
      </c>
      <c r="WQ57" s="120">
        <v>5.1690325361023748E-3</v>
      </c>
      <c r="WR57" s="120">
        <v>5.053745925707025E-3</v>
      </c>
      <c r="WS57" s="120">
        <v>5.0537459257070276E-3</v>
      </c>
      <c r="WT57" s="120">
        <v>4.9399068949816652E-3</v>
      </c>
      <c r="WU57" s="120">
        <v>4.9399068949816747E-3</v>
      </c>
      <c r="WV57" s="120">
        <v>4.8275168597504345E-3</v>
      </c>
      <c r="WW57" s="120">
        <v>4.8275168597504258E-3</v>
      </c>
      <c r="WX57" s="120">
        <v>4.7165770484132131E-3</v>
      </c>
      <c r="WY57" s="120">
        <v>4.7165770484132175E-3</v>
      </c>
      <c r="WZ57" s="120">
        <v>4.6070884980425617E-3</v>
      </c>
      <c r="XA57" s="120">
        <v>4.6070884980425634E-3</v>
      </c>
      <c r="XB57" s="120">
        <v>4.4990520504610363E-3</v>
      </c>
      <c r="XC57" s="120">
        <v>4.4990520504610311E-3</v>
      </c>
      <c r="XD57" s="120">
        <v>4.3924683483014884E-3</v>
      </c>
      <c r="XE57" s="120">
        <v>4.3924683483014954E-3</v>
      </c>
      <c r="XF57" s="120">
        <v>4.2873378310526161E-3</v>
      </c>
      <c r="XG57" s="120">
        <v>4.2873378310526247E-3</v>
      </c>
      <c r="XH57" s="120">
        <v>4.1836607310922862E-3</v>
      </c>
      <c r="XI57" s="120">
        <v>4.1836607310922888E-3</v>
      </c>
      <c r="XJ57" s="120">
        <v>4.0814370697114088E-3</v>
      </c>
      <c r="XK57" s="120">
        <v>4.0814370697114044E-3</v>
      </c>
      <c r="XL57" s="120">
        <v>3.9806666531311151E-3</v>
      </c>
      <c r="XM57" s="120">
        <v>3.9806666531311168E-3</v>
      </c>
      <c r="XN57" s="120">
        <v>3.8813490685164014E-3</v>
      </c>
      <c r="XO57" s="120">
        <v>3.8813490685164014E-3</v>
      </c>
      <c r="XP57" s="120">
        <v>3.7834836799891655E-3</v>
      </c>
      <c r="XQ57" s="120">
        <v>3.783483679989165E-3</v>
      </c>
      <c r="XR57" s="120">
        <v>3.6870696246442168E-3</v>
      </c>
      <c r="XS57" s="120">
        <v>3.6870696246442177E-3</v>
      </c>
      <c r="XT57" s="120">
        <v>3.5921058085716176E-3</v>
      </c>
      <c r="XU57" s="120">
        <v>3.5921058085716159E-3</v>
      </c>
      <c r="XV57" s="120">
        <v>3.4985909028890953E-3</v>
      </c>
      <c r="XW57" s="120">
        <v>3.4985909028890914E-3</v>
      </c>
      <c r="XX57" s="120">
        <v>3.4065233397884039E-3</v>
      </c>
      <c r="XY57" s="120">
        <v>3.4065233397884047E-3</v>
      </c>
      <c r="XZ57" s="120">
        <v>3.3159013085996935E-3</v>
      </c>
      <c r="YA57" s="120">
        <v>3.3159013085996896E-3</v>
      </c>
      <c r="YB57" s="120">
        <v>3.2267227518781023E-3</v>
      </c>
      <c r="YC57" s="120">
        <v>3.2267227518781075E-3</v>
      </c>
      <c r="YD57" s="120">
        <v>3.1389853615171825E-3</v>
      </c>
      <c r="YE57" s="120">
        <v>3.1389853615171833E-3</v>
      </c>
      <c r="YF57" s="120">
        <v>3.0526865748935735E-3</v>
      </c>
      <c r="YG57" s="120">
        <v>3.0526865748935726E-3</v>
      </c>
      <c r="YH57" s="120">
        <v>2.9678235710480921E-3</v>
      </c>
      <c r="YI57" s="120">
        <v>2.9678235710480904E-3</v>
      </c>
      <c r="YJ57" s="120">
        <v>2.8843932669081157E-3</v>
      </c>
      <c r="YK57" s="120">
        <v>2.8843932669081127E-3</v>
      </c>
      <c r="YL57" s="120">
        <v>2.8023923135567152E-3</v>
      </c>
      <c r="YM57" s="120">
        <v>2.8023923135567157E-3</v>
      </c>
      <c r="YN57" s="120">
        <v>2.7218170925540101E-3</v>
      </c>
      <c r="YO57" s="120">
        <v>2.7218170925540097E-3</v>
      </c>
      <c r="YP57" s="120">
        <v>2.6426637123165907E-3</v>
      </c>
      <c r="YQ57" s="120">
        <v>2.6426637123165941E-3</v>
      </c>
      <c r="YR57" s="120">
        <v>2.5649280045610076E-3</v>
      </c>
      <c r="YS57" s="120">
        <v>2.5649280045610102E-3</v>
      </c>
      <c r="YT57" s="120">
        <v>2.4886055208175662E-3</v>
      </c>
      <c r="YU57" s="120">
        <v>2.488605520817568E-3</v>
      </c>
      <c r="YV57" s="120">
        <v>2.4136915290210296E-3</v>
      </c>
      <c r="YW57" s="120">
        <v>2.4136915290210339E-3</v>
      </c>
      <c r="YX57" s="120">
        <v>2.3401810101849065E-3</v>
      </c>
      <c r="YY57" s="120">
        <v>2.3401810101849065E-3</v>
      </c>
      <c r="YZ57" s="120">
        <v>2.2680686551664175E-3</v>
      </c>
      <c r="ZA57" s="120">
        <v>2.2680686551664196E-3</v>
      </c>
      <c r="ZB57" s="120">
        <v>2.1973488615293934E-3</v>
      </c>
      <c r="ZC57" s="120">
        <v>2.1973488615293921E-3</v>
      </c>
      <c r="ZD57" s="120">
        <v>2.1280157305126964E-3</v>
      </c>
      <c r="ZE57" s="120">
        <v>2.1280157305126955E-3</v>
      </c>
      <c r="ZF57" s="120">
        <v>2.0600630641119245E-3</v>
      </c>
      <c r="ZG57" s="120">
        <v>2.0600630641119258E-3</v>
      </c>
      <c r="ZH57" s="120">
        <v>1.9934843622825727E-3</v>
      </c>
      <c r="ZI57" s="120">
        <v>1.9934843622825701E-3</v>
      </c>
      <c r="ZJ57" s="120">
        <v>1.9282728202729346E-3</v>
      </c>
      <c r="ZK57" s="120">
        <v>1.928272820272932E-3</v>
      </c>
      <c r="ZL57" s="120">
        <v>1.8644213260954365E-3</v>
      </c>
      <c r="ZM57" s="120">
        <v>1.8644213260954373E-3</v>
      </c>
      <c r="ZN57" s="120">
        <v>1.8019224581452982E-3</v>
      </c>
      <c r="ZO57" s="120">
        <v>1.8019224581453004E-3</v>
      </c>
      <c r="ZP57" s="120">
        <v>1.7407684829756846E-3</v>
      </c>
      <c r="ZQ57" s="120">
        <v>1.740768482975685E-3</v>
      </c>
      <c r="ZR57" s="120">
        <v>1.6809513532388392E-3</v>
      </c>
      <c r="ZS57" s="120">
        <v>1.6809513532388398E-3</v>
      </c>
      <c r="ZT57" s="120">
        <v>1.622462705802929E-3</v>
      </c>
      <c r="ZU57" s="120">
        <v>1.6224627058029275E-3</v>
      </c>
      <c r="ZV57" s="120">
        <v>1.5652938600545759E-3</v>
      </c>
      <c r="ZW57" s="120">
        <v>1.565293860054575E-3</v>
      </c>
      <c r="ZX57" s="120">
        <v>1.5094358163973752E-3</v>
      </c>
      <c r="ZY57" s="120">
        <v>1.5094358163973785E-3</v>
      </c>
      <c r="ZZ57" s="120">
        <v>1.4548792549569168E-3</v>
      </c>
      <c r="AAA57" s="120">
        <v>1.4548792549569163E-3</v>
      </c>
      <c r="AAB57" s="120">
        <v>1.4016145345030738E-3</v>
      </c>
      <c r="AAC57" s="120">
        <v>1.4016145345030736E-3</v>
      </c>
      <c r="AAD57" s="120">
        <v>1.3496316916006554E-3</v>
      </c>
      <c r="AAE57" s="120">
        <v>1.349631691600655E-3</v>
      </c>
      <c r="AAF57" s="120">
        <v>1.2989204399996531E-3</v>
      </c>
      <c r="AAG57" s="120">
        <v>1.2989204399996507E-3</v>
      </c>
      <c r="AAH57" s="120">
        <v>1.2494701702765875E-3</v>
      </c>
      <c r="AAI57" s="120">
        <v>1.2494701702765868E-3</v>
      </c>
      <c r="AAJ57" s="120">
        <v>1.2012699497387237E-3</v>
      </c>
      <c r="AAK57" s="120">
        <v>1.2012699497387256E-3</v>
      </c>
      <c r="AAL57" s="120">
        <v>1.1543085226030671E-3</v>
      </c>
      <c r="AAM57" s="120">
        <v>1.1543085226030656E-3</v>
      </c>
      <c r="AAN57" s="120">
        <v>1.1085743104622407E-3</v>
      </c>
      <c r="AAO57" s="120">
        <v>1.1085743104622416E-3</v>
      </c>
      <c r="AAP57" s="120">
        <v>1.0640554130496326E-3</v>
      </c>
      <c r="AAQ57" s="120">
        <v>1.0640554130496339E-3</v>
      </c>
      <c r="AAR57" s="120">
        <v>1.0207396093161692E-3</v>
      </c>
      <c r="AAS57" s="120">
        <v>1.0207396093161695E-3</v>
      </c>
      <c r="AAT57" s="120">
        <v>9.7861435883138067E-4</v>
      </c>
      <c r="AAU57" s="120">
        <v>9.7861435883138154E-4</v>
      </c>
      <c r="AAV57" s="120">
        <v>9.3766680352143578E-4</v>
      </c>
      <c r="AAW57" s="120">
        <v>9.3766680352143545E-4</v>
      </c>
      <c r="AAX57" s="120">
        <v>8.9788376975693813E-4</v>
      </c>
      <c r="AAY57" s="120">
        <v>8.9788376975693867E-4</v>
      </c>
      <c r="AAZ57" s="120">
        <v>8.5925177080333479E-4</v>
      </c>
      <c r="ABA57" s="120">
        <v>8.5925177080333414E-4</v>
      </c>
      <c r="ABB57" s="120">
        <v>8.217570096467927E-4</v>
      </c>
      <c r="ABC57" s="120">
        <v>8.2175700964679411E-4</v>
      </c>
      <c r="ABD57" s="120">
        <v>7.8538538220841931E-4</v>
      </c>
      <c r="ABE57" s="120">
        <v>7.8538538220841942E-4</v>
      </c>
      <c r="ABF57" s="120">
        <v>7.5012248095961782E-4</v>
      </c>
      <c r="ABG57" s="120">
        <v>7.5012248095961793E-4</v>
      </c>
      <c r="ABH57" s="120">
        <v>7.1595359895130421E-4</v>
      </c>
      <c r="ABI57" s="120">
        <v>7.1595359895130313E-4</v>
      </c>
      <c r="ABJ57" s="120">
        <v>6.8286373426956867E-4</v>
      </c>
      <c r="ABK57" s="120">
        <v>6.8286373426956889E-4</v>
      </c>
      <c r="ABL57" s="120">
        <v>6.508375949301772E-4</v>
      </c>
      <c r="ABM57" s="120">
        <v>6.5083759493017623E-4</v>
      </c>
      <c r="ABN57" s="120">
        <v>6.1985960422407404E-4</v>
      </c>
      <c r="ABO57" s="120">
        <v>6.1985960422407448E-4</v>
      </c>
      <c r="ABP57" s="120">
        <v>5.8991390652576045E-4</v>
      </c>
      <c r="ABQ57" s="120">
        <v>5.8991390652576013E-4</v>
      </c>
      <c r="ABR57" s="120">
        <v>5.609843735760535E-4</v>
      </c>
      <c r="ABS57" s="120">
        <v>5.6098437357605469E-4</v>
      </c>
      <c r="ABT57" s="120">
        <v>5.3305461125034551E-4</v>
      </c>
      <c r="ABU57" s="120">
        <v>5.3305461125034606E-4</v>
      </c>
      <c r="ABV57" s="120">
        <v>5.0610796682293996E-4</v>
      </c>
      <c r="ABW57" s="120">
        <v>5.0610796682293963E-4</v>
      </c>
      <c r="ABX57" s="120">
        <v>4.8012753673755274E-4</v>
      </c>
      <c r="ABY57" s="120">
        <v>4.801275367375522E-4</v>
      </c>
      <c r="ABZ57" s="120">
        <v>4.5509617489335695E-4</v>
      </c>
      <c r="ACA57" s="120">
        <v>4.5509617489335722E-4</v>
      </c>
      <c r="ACB57" s="120">
        <v>4.3099650145527282E-4</v>
      </c>
      <c r="ACC57" s="120">
        <v>4.3099650145527309E-4</v>
      </c>
      <c r="ACD57" s="120">
        <v>4.0781091219637376E-4</v>
      </c>
      <c r="ACE57" s="120">
        <v>4.0781091219637333E-4</v>
      </c>
      <c r="ACF57" s="120">
        <v>3.8552158837937842E-4</v>
      </c>
      <c r="ACG57" s="120">
        <v>3.8552158837937864E-4</v>
      </c>
      <c r="ACH57" s="120">
        <v>3.641105071832031E-4</v>
      </c>
      <c r="ACI57" s="120">
        <v>3.641105071832031E-4</v>
      </c>
      <c r="ACJ57" s="120">
        <v>3.4355945267942683E-4</v>
      </c>
      <c r="ACK57" s="120">
        <v>3.435594526794264E-4</v>
      </c>
      <c r="ACL57" s="120">
        <v>3.2385002736232685E-4</v>
      </c>
      <c r="ACM57" s="120">
        <v>3.2385002736232729E-4</v>
      </c>
      <c r="ACN57" s="120">
        <v>3.0496366423481369E-4</v>
      </c>
      <c r="ACO57" s="120">
        <v>3.0496366423481353E-4</v>
      </c>
      <c r="ACP57" s="120">
        <v>2.8688163945112633E-4</v>
      </c>
      <c r="ACQ57" s="120">
        <v>2.8688163945112568E-4</v>
      </c>
      <c r="ACR57" s="120">
        <v>2.6958508551563247E-4</v>
      </c>
      <c r="ACS57" s="120">
        <v>2.6958508551563236E-4</v>
      </c>
      <c r="ACT57" s="120">
        <v>2.5305500503533995E-4</v>
      </c>
      <c r="ACU57" s="120">
        <v>2.5305500503533979E-4</v>
      </c>
      <c r="ACV57" s="120">
        <v>2.3727228502192844E-4</v>
      </c>
      <c r="ACW57" s="120">
        <v>2.3727228502192833E-4</v>
      </c>
      <c r="ACX57" s="120">
        <v>2.2221771173715926E-4</v>
      </c>
      <c r="ACY57" s="120">
        <v>2.2221771173715918E-4</v>
      </c>
      <c r="ACZ57" s="120">
        <v>2.0787198607342166E-4</v>
      </c>
      <c r="ADA57" s="120">
        <v>2.0787198607342174E-4</v>
      </c>
      <c r="ADB57" s="120">
        <v>1.9421573945895026E-4</v>
      </c>
      <c r="ADC57" s="120">
        <v>1.9421573945895031E-4</v>
      </c>
      <c r="ADD57" s="120">
        <v>1.8122955027487751E-4</v>
      </c>
      <c r="ADE57" s="120">
        <v>1.8122955027487746E-4</v>
      </c>
      <c r="ADF57" s="120">
        <v>1.6889396076877916E-4</v>
      </c>
      <c r="ADG57" s="120">
        <v>1.6889396076877946E-4</v>
      </c>
      <c r="ADH57" s="120">
        <v>1.5718949444671381E-4</v>
      </c>
      <c r="ADI57" s="120">
        <v>1.5718949444671389E-4</v>
      </c>
      <c r="ADJ57" s="120">
        <v>1.4609667392297159E-4</v>
      </c>
      <c r="ADK57" s="120">
        <v>1.4609667392297146E-4</v>
      </c>
      <c r="ADL57" s="120">
        <v>1.3559603920381411E-4</v>
      </c>
      <c r="ADM57" s="120">
        <v>1.3559603920381411E-4</v>
      </c>
      <c r="ADN57" s="120">
        <v>1.2566816637842889E-4</v>
      </c>
      <c r="ADO57" s="120">
        <v>1.2566816637842872E-4</v>
      </c>
      <c r="ADP57" s="120">
        <v>1.1629368668712305E-4</v>
      </c>
      <c r="ADQ57" s="120">
        <v>1.1629368668712305E-4</v>
      </c>
      <c r="ADR57" s="120">
        <v>1.074533059334749E-4</v>
      </c>
      <c r="ADS57" s="120">
        <v>1.0745330593347497E-4</v>
      </c>
      <c r="ADT57" s="120">
        <v>9.9127824203727987E-5</v>
      </c>
      <c r="ADU57" s="120">
        <v>9.9127824203728096E-5</v>
      </c>
      <c r="ADV57" s="120">
        <v>9.1298155853187349E-5</v>
      </c>
      <c r="ADW57" s="120">
        <v>9.1298155853187471E-5</v>
      </c>
      <c r="ADX57" s="120">
        <v>8.3945349715755049E-5</v>
      </c>
      <c r="ADY57" s="120">
        <v>8.3945349715755144E-5</v>
      </c>
      <c r="ADZ57" s="120">
        <v>7.7050609489053319E-5</v>
      </c>
      <c r="AEA57" s="120">
        <v>7.7050609489053292E-5</v>
      </c>
      <c r="AEB57" s="120">
        <v>7.0595314243833711E-5</v>
      </c>
      <c r="AEC57" s="120">
        <v>7.0595314243833697E-5</v>
      </c>
      <c r="AED57" s="120">
        <v>6.4561039002588832E-5</v>
      </c>
      <c r="AEE57" s="120">
        <v>6.4561039002588845E-5</v>
      </c>
      <c r="AEF57" s="120">
        <v>5.8929575328495237E-5</v>
      </c>
      <c r="AEG57" s="120">
        <v>5.8929575328495244E-5</v>
      </c>
      <c r="AEH57" s="120">
        <v>5.3682951862038136E-5</v>
      </c>
      <c r="AEI57" s="120">
        <v>5.3682951862038116E-5</v>
      </c>
      <c r="AEJ57" s="120">
        <v>4.8803454738950075E-5</v>
      </c>
      <c r="AEK57" s="120">
        <v>4.8803454738950068E-5</v>
      </c>
      <c r="AEL57" s="120">
        <v>4.4273647819452129E-5</v>
      </c>
      <c r="AEM57" s="120">
        <v>4.4273647819452082E-5</v>
      </c>
      <c r="AEN57" s="120">
        <v>4.0076392655270142E-5</v>
      </c>
      <c r="AEO57" s="120">
        <v>4.0076392655270142E-5</v>
      </c>
      <c r="AEP57" s="120">
        <v>3.6194868117548062E-5</v>
      </c>
      <c r="AEQ57" s="120">
        <v>3.6194868117548075E-5</v>
      </c>
      <c r="AER57" s="120">
        <v>3.2612589605639233E-5</v>
      </c>
      <c r="AES57" s="120">
        <v>3.2612589605639233E-5</v>
      </c>
      <c r="AET57" s="120">
        <v>2.9313427753879374E-5</v>
      </c>
      <c r="AEU57" s="120">
        <v>2.931342775387934E-5</v>
      </c>
      <c r="AEV57" s="120">
        <v>2.6281626550885452E-5</v>
      </c>
      <c r="AEW57" s="120">
        <v>2.6281626550885476E-5</v>
      </c>
      <c r="AEX57" s="120">
        <v>2.3501820783739353E-5</v>
      </c>
      <c r="AEY57" s="120">
        <v>2.3501820783739363E-5</v>
      </c>
      <c r="AEZ57" s="120">
        <v>2.0959052717667736E-5</v>
      </c>
      <c r="AFA57" s="120">
        <v>2.0959052717667749E-5</v>
      </c>
      <c r="AFB57" s="120">
        <v>1.8638787920586879E-5</v>
      </c>
      <c r="AFC57" s="120">
        <v>1.8638787920586886E-5</v>
      </c>
      <c r="AFD57" s="120">
        <v>1.6526930141207892E-5</v>
      </c>
      <c r="AFE57" s="120">
        <v>1.6526930141207864E-5</v>
      </c>
      <c r="AFF57" s="120">
        <v>1.4609835149368562E-5</v>
      </c>
      <c r="AFG57" s="120">
        <v>1.4609835149368559E-5</v>
      </c>
      <c r="AFH57" s="120">
        <v>1.2874323447942852E-5</v>
      </c>
      <c r="AFI57" s="120">
        <v>1.2874323447942838E-5</v>
      </c>
      <c r="AFJ57" s="120">
        <v>1.1307691767152765E-5</v>
      </c>
      <c r="AFK57" s="120">
        <v>1.1307691767152776E-5</v>
      </c>
      <c r="AFL57" s="120">
        <v>9.8977232544416955E-6</v>
      </c>
      <c r="AFM57" s="120">
        <v>9.8977232544416938E-6</v>
      </c>
      <c r="AFN57" s="120">
        <v>8.6326962763356919E-6</v>
      </c>
      <c r="AFO57" s="120">
        <v>8.6326962763356952E-6</v>
      </c>
      <c r="AFP57" s="120">
        <v>7.5013917529872953E-6</v>
      </c>
      <c r="AFQ57" s="120">
        <v>7.5013917529872995E-6</v>
      </c>
      <c r="AFR57" s="120">
        <v>6.4930989514290178E-6</v>
      </c>
      <c r="AFS57" s="120">
        <v>6.4930989514290161E-6</v>
      </c>
      <c r="AFT57" s="120">
        <v>5.5976196700171939E-6</v>
      </c>
      <c r="AFU57" s="120">
        <v>5.5976196700171931E-6</v>
      </c>
      <c r="AFV57" s="120">
        <v>4.8052707541693108E-6</v>
      </c>
      <c r="AFW57" s="120">
        <v>4.8052707541693108E-6</v>
      </c>
      <c r="AFX57" s="120">
        <v>4.1068848923243487E-6</v>
      </c>
      <c r="AFY57" s="120">
        <v>4.1068848923243504E-6</v>
      </c>
      <c r="AFZ57" s="120">
        <v>3.4938096511091019E-6</v>
      </c>
      <c r="AGA57" s="120">
        <v>3.4938096511091041E-6</v>
      </c>
      <c r="AGB57" s="120">
        <v>2.9579047199768953E-6</v>
      </c>
      <c r="AGC57" s="120">
        <v>2.9579047199768941E-6</v>
      </c>
      <c r="AGD57" s="120">
        <v>2.4915373480835968E-6</v>
      </c>
      <c r="AGE57" s="120">
        <v>2.4915373480835976E-6</v>
      </c>
      <c r="AGF57" s="120">
        <v>2.0875759698393306E-6</v>
      </c>
      <c r="AGG57" s="120">
        <v>2.0875759698393323E-6</v>
      </c>
      <c r="AGH57" s="120">
        <v>1.7393820303561742E-6</v>
      </c>
      <c r="AGI57" s="120">
        <v>1.7393820303561753E-6</v>
      </c>
      <c r="AGJ57" s="120">
        <v>1.4408000378059127E-6</v>
      </c>
      <c r="AGK57" s="120">
        <v>1.4408000378059132E-6</v>
      </c>
      <c r="AGL57" s="120">
        <v>1.1861458863771177E-6</v>
      </c>
      <c r="AGM57" s="120">
        <v>1.186145886377117E-6</v>
      </c>
      <c r="AGN57" s="120">
        <v>9.7019351091147713E-7</v>
      </c>
      <c r="AGO57" s="120">
        <v>9.7019351091147628E-7</v>
      </c>
      <c r="AGP57" s="120">
        <v>7.881599522005481E-7</v>
      </c>
      <c r="AGQ57" s="120">
        <v>7.8815995220054799E-7</v>
      </c>
      <c r="AGR57" s="120">
        <v>6.3568893009129383E-7</v>
      </c>
      <c r="AGS57" s="120">
        <v>6.3568893009129446E-7</v>
      </c>
      <c r="AGT57" s="120">
        <v>5.0883303969639576E-7</v>
      </c>
      <c r="AGU57" s="120">
        <v>5.0883303969639565E-7</v>
      </c>
      <c r="AGV57" s="120">
        <v>4.040347038076121E-7</v>
      </c>
      <c r="AGW57" s="120">
        <v>4.0403470380761199E-7</v>
      </c>
      <c r="AGX57" s="120">
        <v>3.1810603170370781E-7</v>
      </c>
      <c r="AGY57" s="120">
        <v>3.1810603170370765E-7</v>
      </c>
      <c r="AGZ57" s="120">
        <v>2.4820775053011172E-7</v>
      </c>
      <c r="AHA57" s="120">
        <v>2.4820775053011156E-7</v>
      </c>
      <c r="AHB57" s="120">
        <v>1.9182738987900603E-7</v>
      </c>
      <c r="AHC57" s="120">
        <v>1.9182738987900621E-7</v>
      </c>
      <c r="AHD57" s="120">
        <v>1.4675691266885694E-7</v>
      </c>
      <c r="AHE57" s="120">
        <v>1.4675691266885699E-7</v>
      </c>
      <c r="AHF57" s="120">
        <v>1.1106999545541789E-7</v>
      </c>
      <c r="AHG57" s="120">
        <v>1.1106999545541785E-7</v>
      </c>
      <c r="AHH57" s="120">
        <v>8.3099168450289831E-8</v>
      </c>
      <c r="AHI57" s="120">
        <v>8.3099168450289752E-8</v>
      </c>
      <c r="AHJ57" s="120">
        <v>6.1413029347731928E-8</v>
      </c>
      <c r="AHK57" s="120">
        <v>6.1413029347731941E-8</v>
      </c>
      <c r="AHL57" s="120">
        <v>4.4793745175678272E-8</v>
      </c>
      <c r="AHM57" s="120">
        <v>4.4793745175678232E-8</v>
      </c>
      <c r="AHN57" s="120">
        <v>3.2215052465401463E-8</v>
      </c>
      <c r="AHO57" s="120">
        <v>3.2215052465401443E-8</v>
      </c>
      <c r="AHP57" s="120">
        <v>2.2820957834873613E-8</v>
      </c>
      <c r="AHQ57" s="120">
        <v>2.2820957834873616E-8</v>
      </c>
      <c r="AHR57" s="120">
        <v>1.5905328473786133E-8</v>
      </c>
      <c r="AHS57" s="120">
        <v>1.5905328473786133E-8</v>
      </c>
      <c r="AHT57" s="120">
        <v>1.0892545009628186E-8</v>
      </c>
      <c r="AHU57" s="120">
        <v>1.0892545009628196E-8</v>
      </c>
      <c r="AHV57" s="120">
        <v>7.3193679895214893E-9</v>
      </c>
      <c r="AHW57" s="120">
        <v>7.3193679895214868E-9</v>
      </c>
      <c r="AHX57" s="120">
        <v>4.8181440754468013E-9</v>
      </c>
      <c r="AHY57" s="120">
        <v>4.8181440754468046E-9</v>
      </c>
      <c r="AHZ57" s="120">
        <v>3.1014495565211393E-9</v>
      </c>
      <c r="AIA57" s="120">
        <v>3.1014495565211401E-9</v>
      </c>
      <c r="AIB57" s="120">
        <v>1.94823766277557E-9</v>
      </c>
      <c r="AIC57" s="120">
        <v>1.9482376627755696E-9</v>
      </c>
      <c r="AID57" s="120">
        <v>1.1915233414863416E-9</v>
      </c>
      <c r="AIE57" s="120">
        <v>1.1915233414863414E-9</v>
      </c>
      <c r="AIF57" s="120">
        <v>7.0760571909448389E-10</v>
      </c>
      <c r="AIG57" s="120">
        <v>7.0760571909448286E-10</v>
      </c>
      <c r="AIH57" s="120">
        <v>4.0679564027798557E-10</v>
      </c>
      <c r="AII57" s="120">
        <v>4.0679564027798536E-10</v>
      </c>
      <c r="AIJ57" s="120">
        <v>2.2558474942467327E-10</v>
      </c>
      <c r="AIK57" s="120">
        <v>2.2558474942467337E-10</v>
      </c>
      <c r="AIL57" s="120">
        <v>1.2016486350820271E-10</v>
      </c>
      <c r="AIM57" s="120">
        <v>1.2016486350820271E-10</v>
      </c>
      <c r="AIN57" s="120">
        <v>6.1183104552405195E-11</v>
      </c>
      <c r="AIO57" s="120">
        <v>6.1183104552405195E-11</v>
      </c>
      <c r="AIP57" s="120">
        <v>2.9600464392257877E-11</v>
      </c>
      <c r="AIQ57" s="120">
        <v>2.9600464392257877E-11</v>
      </c>
      <c r="AIR57" s="120">
        <v>1.3509940352772296E-11</v>
      </c>
      <c r="AIS57" s="120">
        <v>1.3509940352772296E-11</v>
      </c>
      <c r="AIT57" s="120">
        <v>5.7655193045193318E-12</v>
      </c>
      <c r="AIU57" s="120">
        <v>5.7655193045193326E-12</v>
      </c>
      <c r="AIV57" s="120">
        <v>2.2750760151658837E-12</v>
      </c>
      <c r="AIW57" s="120">
        <v>2.2750760151658829E-12</v>
      </c>
      <c r="AIX57" s="120">
        <v>8.1819533787053089E-13</v>
      </c>
      <c r="AIY57" s="120">
        <v>8.1819533787053089E-13</v>
      </c>
      <c r="AIZ57" s="120">
        <v>2.6307135723296904E-13</v>
      </c>
      <c r="AJA57" s="120">
        <v>2.6307135723296904E-13</v>
      </c>
      <c r="AJB57" s="120">
        <v>7.3630446358052826E-14</v>
      </c>
      <c r="AJC57" s="120">
        <v>7.3630446358052826E-14</v>
      </c>
      <c r="AJD57" s="120">
        <v>1.7249222883375381E-14</v>
      </c>
      <c r="AJE57" s="120">
        <v>1.7249222883375381E-14</v>
      </c>
      <c r="AJF57" s="120">
        <v>3.1762786845135338E-15</v>
      </c>
      <c r="AJG57" s="120">
        <v>3.1762786845135338E-15</v>
      </c>
      <c r="AJH57" s="120">
        <v>4.0939474033052647E-16</v>
      </c>
      <c r="AJI57" s="120">
        <v>4.0939474033052647E-16</v>
      </c>
      <c r="AJJ57" s="120">
        <v>2.7755575615628914E-17</v>
      </c>
      <c r="AJK57" s="120" t="s">
        <v>105</v>
      </c>
      <c r="AJL57" s="120" t="s">
        <v>105</v>
      </c>
      <c r="AJM57" s="120" t="s">
        <v>105</v>
      </c>
      <c r="AJN57" s="120" t="s">
        <v>105</v>
      </c>
      <c r="AJO57" s="120" t="s">
        <v>105</v>
      </c>
      <c r="AJP57" s="120" t="s">
        <v>105</v>
      </c>
      <c r="AJQ57" s="120" t="s">
        <v>105</v>
      </c>
      <c r="AJR57" s="120" t="s">
        <v>105</v>
      </c>
      <c r="AJS57" s="120" t="s">
        <v>105</v>
      </c>
      <c r="AJT57" s="120" t="s">
        <v>105</v>
      </c>
      <c r="AJU57" s="120" t="s">
        <v>105</v>
      </c>
      <c r="AJV57" s="120" t="s">
        <v>105</v>
      </c>
      <c r="AJW57" s="120" t="s">
        <v>105</v>
      </c>
      <c r="AJX57" s="120" t="s">
        <v>105</v>
      </c>
      <c r="AJY57" s="120" t="s">
        <v>105</v>
      </c>
      <c r="AJZ57" s="120" t="s">
        <v>105</v>
      </c>
      <c r="AKA57" s="120" t="s">
        <v>105</v>
      </c>
      <c r="AKB57" s="120" t="s">
        <v>105</v>
      </c>
      <c r="AKC57" s="120" t="s">
        <v>105</v>
      </c>
      <c r="AKD57" s="120" t="s">
        <v>105</v>
      </c>
      <c r="AKE57" s="120" t="s">
        <v>105</v>
      </c>
      <c r="AKF57" s="120" t="s">
        <v>105</v>
      </c>
      <c r="AKG57" s="120" t="s">
        <v>105</v>
      </c>
      <c r="AKH57" s="120" t="s">
        <v>105</v>
      </c>
      <c r="AKI57" s="120" t="s">
        <v>105</v>
      </c>
      <c r="AKJ57" s="120" t="s">
        <v>105</v>
      </c>
      <c r="AKK57" s="120" t="s">
        <v>105</v>
      </c>
      <c r="AKL57" s="120" t="s">
        <v>105</v>
      </c>
      <c r="AKM57" s="120" t="s">
        <v>105</v>
      </c>
      <c r="AKN57" s="120" t="s">
        <v>105</v>
      </c>
      <c r="AKO57" s="120" t="s">
        <v>105</v>
      </c>
      <c r="AKP57" s="120" t="s">
        <v>105</v>
      </c>
      <c r="AKQ57" s="120" t="s">
        <v>105</v>
      </c>
      <c r="AKR57" s="120" t="s">
        <v>105</v>
      </c>
      <c r="AKS57" s="120" t="s">
        <v>105</v>
      </c>
      <c r="AKT57" s="120" t="s">
        <v>105</v>
      </c>
      <c r="AKU57" s="120" t="s">
        <v>105</v>
      </c>
      <c r="AKV57" s="120" t="s">
        <v>105</v>
      </c>
      <c r="AKW57" s="120" t="s">
        <v>105</v>
      </c>
      <c r="AKX57" s="120" t="s">
        <v>105</v>
      </c>
      <c r="AKY57" s="120" t="s">
        <v>105</v>
      </c>
      <c r="AKZ57" s="120" t="s">
        <v>105</v>
      </c>
      <c r="ALA57" s="120" t="s">
        <v>105</v>
      </c>
      <c r="ALB57" s="120" t="s">
        <v>105</v>
      </c>
      <c r="ALC57" s="120" t="s">
        <v>105</v>
      </c>
      <c r="ALD57" s="120" t="s">
        <v>105</v>
      </c>
      <c r="ALE57" s="120" t="s">
        <v>105</v>
      </c>
      <c r="ALF57" s="120" t="s">
        <v>105</v>
      </c>
      <c r="ALG57" s="120" t="s">
        <v>105</v>
      </c>
      <c r="ALH57" s="120" t="s">
        <v>105</v>
      </c>
      <c r="ALI57" s="120" t="s">
        <v>105</v>
      </c>
      <c r="ALJ57" s="120" t="s">
        <v>105</v>
      </c>
      <c r="ALK57" s="120" t="s">
        <v>105</v>
      </c>
      <c r="ALL57" s="120" t="s">
        <v>105</v>
      </c>
      <c r="ALM57" s="120" t="s">
        <v>105</v>
      </c>
      <c r="ALN57" s="120"/>
    </row>
    <row r="58" spans="1:1002" hidden="1">
      <c r="A58" s="119">
        <v>57</v>
      </c>
      <c r="B58" s="120">
        <v>7.6671943741445925E-2</v>
      </c>
      <c r="C58" s="120">
        <v>7.6377249950138323E-2</v>
      </c>
      <c r="D58" s="120">
        <v>7.637734593384897E-2</v>
      </c>
      <c r="E58" s="120">
        <v>7.6082692932573054E-2</v>
      </c>
      <c r="F58" s="120">
        <v>7.6082787177011363E-2</v>
      </c>
      <c r="G58" s="120">
        <v>7.5788176904355312E-2</v>
      </c>
      <c r="H58" s="120">
        <v>7.5788269433598551E-2</v>
      </c>
      <c r="I58" s="120">
        <v>7.5493703842641549E-2</v>
      </c>
      <c r="J58" s="120">
        <v>7.5493794680556017E-2</v>
      </c>
      <c r="K58" s="120">
        <v>7.5199275738959223E-2</v>
      </c>
      <c r="L58" s="120">
        <v>7.5199364909200581E-2</v>
      </c>
      <c r="M58" s="120">
        <v>7.490489459929775E-2</v>
      </c>
      <c r="N58" s="120">
        <v>7.4904982125311589E-2</v>
      </c>
      <c r="O58" s="120">
        <v>7.4610562444199918E-2</v>
      </c>
      <c r="P58" s="120">
        <v>7.4610648349222097E-2</v>
      </c>
      <c r="Q58" s="120">
        <v>7.4316281308854468E-2</v>
      </c>
      <c r="R58" s="120">
        <v>7.4316365615911081E-2</v>
      </c>
      <c r="S58" s="120">
        <v>7.4022053243187391E-2</v>
      </c>
      <c r="T58" s="120">
        <v>7.4022135975095521E-2</v>
      </c>
      <c r="U58" s="120">
        <v>7.372788031195536E-2</v>
      </c>
      <c r="V58" s="120">
        <v>7.3727961491323032E-2</v>
      </c>
      <c r="W58" s="120">
        <v>7.3433764594838538E-2</v>
      </c>
      <c r="X58" s="120">
        <v>7.3433844244065308E-2</v>
      </c>
      <c r="Y58" s="120">
        <v>7.3139708186533731E-2</v>
      </c>
      <c r="Z58" s="120">
        <v>7.3139786327811304E-2</v>
      </c>
      <c r="AA58" s="120">
        <v>7.2845713196848613E-2</v>
      </c>
      <c r="AB58" s="120">
        <v>7.2845789852161003E-2</v>
      </c>
      <c r="AC58" s="120">
        <v>7.2551781750796102E-2</v>
      </c>
      <c r="AD58" s="120">
        <v>7.2551856941919846E-2</v>
      </c>
      <c r="AE58" s="120">
        <v>7.2257915988688221E-2</v>
      </c>
      <c r="AF58" s="120">
        <v>7.2257989737193273E-2</v>
      </c>
      <c r="AG58" s="120">
        <v>7.1964118066231583E-2</v>
      </c>
      <c r="AH58" s="120">
        <v>7.1964190393481342E-2</v>
      </c>
      <c r="AI58" s="120">
        <v>7.1670390154622482E-2</v>
      </c>
      <c r="AJ58" s="120">
        <v>7.16704610817748E-2</v>
      </c>
      <c r="AK58" s="120">
        <v>7.1376734440642756E-2</v>
      </c>
      <c r="AL58" s="120">
        <v>7.137680398864947E-2</v>
      </c>
      <c r="AM58" s="120">
        <v>7.1083153126755588E-2</v>
      </c>
      <c r="AN58" s="120">
        <v>7.1083221316364159E-2</v>
      </c>
      <c r="AO58" s="120">
        <v>7.0789648431201779E-2</v>
      </c>
      <c r="AP58" s="120">
        <v>7.0789715282955176E-2</v>
      </c>
      <c r="AQ58" s="120">
        <v>7.0496222588096999E-2</v>
      </c>
      <c r="AR58" s="120">
        <v>7.049628812233405E-2</v>
      </c>
      <c r="AS58" s="120">
        <v>7.0202877847528183E-2</v>
      </c>
      <c r="AT58" s="120">
        <v>7.0202942084384531E-2</v>
      </c>
      <c r="AU58" s="120">
        <v>6.9909616475651401E-2</v>
      </c>
      <c r="AV58" s="120">
        <v>6.9909679435059907E-2</v>
      </c>
      <c r="AW58" s="120">
        <v>6.9616440754789163E-2</v>
      </c>
      <c r="AX58" s="120">
        <v>6.9616502456480323E-2</v>
      </c>
      <c r="AY58" s="120">
        <v>6.9323352983529193E-2</v>
      </c>
      <c r="AZ58" s="120">
        <v>6.9323413447031967E-2</v>
      </c>
      <c r="BA58" s="120">
        <v>6.9030355476821542E-2</v>
      </c>
      <c r="BB58" s="120">
        <v>6.9030414721463915E-2</v>
      </c>
      <c r="BC58" s="120">
        <v>6.8737450566079189E-2</v>
      </c>
      <c r="BD58" s="120">
        <v>6.8737508610988346E-2</v>
      </c>
      <c r="BE58" s="120">
        <v>6.8444640599274978E-2</v>
      </c>
      <c r="BF58" s="120">
        <v>6.8444697463378654E-2</v>
      </c>
      <c r="BG58" s="120">
        <v>6.8151927941042301E-2</v>
      </c>
      <c r="BH58" s="120">
        <v>6.8151983643068778E-2</v>
      </c>
      <c r="BI58" s="120">
        <v>6.7859314972774323E-2</v>
      </c>
      <c r="BJ58" s="120">
        <v>6.7859369531253572E-2</v>
      </c>
      <c r="BK58" s="120">
        <v>6.7566804092723629E-2</v>
      </c>
      <c r="BL58" s="120">
        <v>6.7566857525987609E-2</v>
      </c>
      <c r="BM58" s="120">
        <v>6.7274397716103024E-2</v>
      </c>
      <c r="BN58" s="120">
        <v>6.7274450042286327E-2</v>
      </c>
      <c r="BO58" s="120">
        <v>6.6982098275185281E-2</v>
      </c>
      <c r="BP58" s="120">
        <v>6.6982149512226169E-2</v>
      </c>
      <c r="BQ58" s="120">
        <v>6.6689908219404126E-2</v>
      </c>
      <c r="BR58" s="120">
        <v>6.6689958385045378E-2</v>
      </c>
      <c r="BS58" s="120">
        <v>6.6397830015455836E-2</v>
      </c>
      <c r="BT58" s="120">
        <v>6.6397879127244569E-2</v>
      </c>
      <c r="BU58" s="120">
        <v>6.6105866147399467E-2</v>
      </c>
      <c r="BV58" s="120">
        <v>6.6105914222688883E-2</v>
      </c>
      <c r="BW58" s="120">
        <v>6.5814019116759187E-2</v>
      </c>
      <c r="BX58" s="120">
        <v>6.5814066172708699E-2</v>
      </c>
      <c r="BY58" s="120">
        <v>6.5522291442625669E-2</v>
      </c>
      <c r="BZ58" s="120">
        <v>6.5522337496201885E-2</v>
      </c>
      <c r="CA58" s="120">
        <v>6.5230685661757992E-2</v>
      </c>
      <c r="CB58" s="120">
        <v>6.5230730729735481E-2</v>
      </c>
      <c r="CC58" s="120">
        <v>6.4939204328686106E-2</v>
      </c>
      <c r="CD58" s="120">
        <v>6.4939248427648102E-2</v>
      </c>
      <c r="CE58" s="120">
        <v>6.464785001581326E-2</v>
      </c>
      <c r="CF58" s="120">
        <v>6.4647893162152567E-2</v>
      </c>
      <c r="CG58" s="120">
        <v>6.4356625313518365E-2</v>
      </c>
      <c r="CH58" s="120">
        <v>6.4356667523438008E-2</v>
      </c>
      <c r="CI58" s="120">
        <v>6.4065532830258939E-2</v>
      </c>
      <c r="CJ58" s="120">
        <v>6.4065574119773275E-2</v>
      </c>
      <c r="CK58" s="120">
        <v>6.3774575192673946E-2</v>
      </c>
      <c r="CL58" s="120">
        <v>6.3774615577609453E-2</v>
      </c>
      <c r="CM58" s="120">
        <v>6.3483755045687942E-2</v>
      </c>
      <c r="CN58" s="120">
        <v>6.3483794541683444E-2</v>
      </c>
      <c r="CO58" s="120">
        <v>6.3193075052612888E-2</v>
      </c>
      <c r="CP58" s="120">
        <v>6.3193113675121329E-2</v>
      </c>
      <c r="CQ58" s="120">
        <v>6.290253789525288E-2</v>
      </c>
      <c r="CR58" s="120">
        <v>6.2902575659541715E-2</v>
      </c>
      <c r="CS58" s="120">
        <v>6.2612146274007296E-2</v>
      </c>
      <c r="CT58" s="120">
        <v>6.2612183195159515E-2</v>
      </c>
      <c r="CU58" s="120">
        <v>6.2321902907974867E-2</v>
      </c>
      <c r="CV58" s="120">
        <v>6.232193900088967E-2</v>
      </c>
      <c r="CW58" s="120">
        <v>6.2031810535057269E-2</v>
      </c>
      <c r="CX58" s="120">
        <v>6.2031845814451175E-2</v>
      </c>
      <c r="CY58" s="120">
        <v>6.1741871912063463E-2</v>
      </c>
      <c r="CZ58" s="120">
        <v>6.1741906392471305E-2</v>
      </c>
      <c r="DA58" s="120">
        <v>6.1452089814813669E-2</v>
      </c>
      <c r="DB58" s="120">
        <v>6.1452123510589395E-2</v>
      </c>
      <c r="DC58" s="120">
        <v>6.1162467038243712E-2</v>
      </c>
      <c r="DD58" s="120">
        <v>6.1162499963561344E-2</v>
      </c>
      <c r="DE58" s="120">
        <v>6.0873006396509215E-2</v>
      </c>
      <c r="DF58" s="120">
        <v>6.0873038565363871E-2</v>
      </c>
      <c r="DG58" s="120">
        <v>6.0583710723090205E-2</v>
      </c>
      <c r="DH58" s="120">
        <v>6.0583742149299007E-2</v>
      </c>
      <c r="DI58" s="120">
        <v>6.0294582870895043E-2</v>
      </c>
      <c r="DJ58" s="120">
        <v>6.029461356809819E-2</v>
      </c>
      <c r="DK58" s="120">
        <v>6.0005625712365521E-2</v>
      </c>
      <c r="DL58" s="120">
        <v>6.0005655694027001E-2</v>
      </c>
      <c r="DM58" s="120">
        <v>5.971684213958086E-2</v>
      </c>
      <c r="DN58" s="120">
        <v>5.9716871418989875E-2</v>
      </c>
      <c r="DO58" s="120">
        <v>5.94282350643624E-2</v>
      </c>
      <c r="DP58" s="120">
        <v>5.942826365463403E-2</v>
      </c>
      <c r="DQ58" s="120">
        <v>5.9139807418378008E-2</v>
      </c>
      <c r="DR58" s="120">
        <v>5.9139835332454566E-2</v>
      </c>
      <c r="DS58" s="120">
        <v>5.8851562153246592E-2</v>
      </c>
      <c r="DT58" s="120">
        <v>5.8851589403898272E-2</v>
      </c>
      <c r="DU58" s="120">
        <v>5.8563502240642398E-2</v>
      </c>
      <c r="DV58" s="120">
        <v>5.856352884046867E-2</v>
      </c>
      <c r="DW58" s="120">
        <v>5.8275630672399652E-2</v>
      </c>
      <c r="DX58" s="120">
        <v>5.8275656633830102E-2</v>
      </c>
      <c r="DY58" s="120">
        <v>5.7987950460616534E-2</v>
      </c>
      <c r="DZ58" s="120">
        <v>5.7987975795912014E-2</v>
      </c>
      <c r="EA58" s="120">
        <v>5.7700464637759581E-2</v>
      </c>
      <c r="EB58" s="120">
        <v>5.7700489359013202E-2</v>
      </c>
      <c r="EC58" s="120">
        <v>5.7413176256767666E-2</v>
      </c>
      <c r="ED58" s="120">
        <v>5.7413200375906102E-2</v>
      </c>
      <c r="EE58" s="120">
        <v>5.7126088391156175E-2</v>
      </c>
      <c r="EF58" s="120">
        <v>5.7126111919940513E-2</v>
      </c>
      <c r="EG58" s="120">
        <v>5.6839204135120544E-2</v>
      </c>
      <c r="EH58" s="120">
        <v>5.6839227085147492E-2</v>
      </c>
      <c r="EI58" s="120">
        <v>5.6552526603640317E-2</v>
      </c>
      <c r="EJ58" s="120">
        <v>5.6552548986343265E-2</v>
      </c>
      <c r="EK58" s="120">
        <v>5.6266058932582137E-2</v>
      </c>
      <c r="EL58" s="120">
        <v>5.626608075923243E-2</v>
      </c>
      <c r="EM58" s="120">
        <v>5.5979804278803745E-2</v>
      </c>
      <c r="EN58" s="120">
        <v>5.5979825560511669E-2</v>
      </c>
      <c r="EO58" s="120">
        <v>5.5693765820256397E-2</v>
      </c>
      <c r="EP58" s="120">
        <v>5.5693786567972303E-2</v>
      </c>
      <c r="EQ58" s="120">
        <v>5.5407946756087956E-2</v>
      </c>
      <c r="ER58" s="120">
        <v>5.540796698060356E-2</v>
      </c>
      <c r="ES58" s="120">
        <v>5.5122350306745595E-2</v>
      </c>
      <c r="ET58" s="120">
        <v>5.5122370018695063E-2</v>
      </c>
      <c r="EU58" s="120">
        <v>5.4836979714078186E-2</v>
      </c>
      <c r="EV58" s="120">
        <v>5.4836998923939E-2</v>
      </c>
      <c r="EW58" s="120">
        <v>5.4551838241437729E-2</v>
      </c>
      <c r="EX58" s="120">
        <v>5.4551856959532609E-2</v>
      </c>
      <c r="EY58" s="120">
        <v>5.42669291737818E-2</v>
      </c>
      <c r="EZ58" s="120">
        <v>5.4266947410278994E-2</v>
      </c>
      <c r="FA58" s="120">
        <v>5.3982255817774195E-2</v>
      </c>
      <c r="FB58" s="120">
        <v>5.3982273582689304E-2</v>
      </c>
      <c r="FC58" s="120">
        <v>5.3697821501886241E-2</v>
      </c>
      <c r="FD58" s="120">
        <v>5.3697838805083137E-2</v>
      </c>
      <c r="FE58" s="120">
        <v>5.3413629576497479E-2</v>
      </c>
      <c r="FF58" s="120">
        <v>5.3413646427689587E-2</v>
      </c>
      <c r="FG58" s="120">
        <v>5.3129683413995349E-2</v>
      </c>
      <c r="FH58" s="120">
        <v>5.3129699822746811E-2</v>
      </c>
      <c r="FI58" s="120">
        <v>5.2845986408875188E-2</v>
      </c>
      <c r="FJ58" s="120">
        <v>5.2846002384602152E-2</v>
      </c>
      <c r="FK58" s="120">
        <v>5.2562541977839244E-2</v>
      </c>
      <c r="FL58" s="120">
        <v>5.256255752981108E-2</v>
      </c>
      <c r="FM58" s="120">
        <v>5.2279353559895748E-2</v>
      </c>
      <c r="FN58" s="120">
        <v>5.227936869723597E-2</v>
      </c>
      <c r="FO58" s="120">
        <v>5.1996424616456371E-2</v>
      </c>
      <c r="FP58" s="120">
        <v>5.1996439348144519E-2</v>
      </c>
      <c r="FQ58" s="120">
        <v>5.1713758631434723E-2</v>
      </c>
      <c r="FR58" s="120">
        <v>5.1713772966306991E-2</v>
      </c>
      <c r="FS58" s="120">
        <v>5.1431359111342688E-2</v>
      </c>
      <c r="FT58" s="120">
        <v>5.143137305809338E-2</v>
      </c>
      <c r="FU58" s="120">
        <v>5.1149229585386979E-2</v>
      </c>
      <c r="FV58" s="120">
        <v>5.1149243152569995E-2</v>
      </c>
      <c r="FW58" s="120">
        <v>5.086737360556523E-2</v>
      </c>
      <c r="FX58" s="120">
        <v>5.0867386801594867E-2</v>
      </c>
      <c r="FY58" s="120">
        <v>5.0585794746760657E-2</v>
      </c>
      <c r="FZ58" s="120">
        <v>5.0585807579913288E-2</v>
      </c>
      <c r="GA58" s="120">
        <v>5.0304496606836654E-2</v>
      </c>
      <c r="GB58" s="120">
        <v>5.0304509085251713E-2</v>
      </c>
      <c r="GC58" s="120">
        <v>5.0023482806730336E-2</v>
      </c>
      <c r="GD58" s="120">
        <v>5.0023494938411808E-2</v>
      </c>
      <c r="GE58" s="120">
        <v>4.9742756990545568E-2</v>
      </c>
      <c r="GF58" s="120">
        <v>4.9742768783362985E-2</v>
      </c>
      <c r="GG58" s="120">
        <v>4.9462322825644646E-2</v>
      </c>
      <c r="GH58" s="120">
        <v>4.9462334287334715E-2</v>
      </c>
      <c r="GI58" s="120">
        <v>4.9182184002739944E-2</v>
      </c>
      <c r="GJ58" s="120">
        <v>4.9182195140907561E-2</v>
      </c>
      <c r="GK58" s="120">
        <v>4.8902344235984024E-2</v>
      </c>
      <c r="GL58" s="120">
        <v>4.8902355058103607E-2</v>
      </c>
      <c r="GM58" s="120">
        <v>4.8622807263058829E-2</v>
      </c>
      <c r="GN58" s="120">
        <v>4.8622817776475716E-2</v>
      </c>
      <c r="GO58" s="120">
        <v>4.8343576845264594E-2</v>
      </c>
      <c r="GP58" s="120">
        <v>4.8343587057196276E-2</v>
      </c>
      <c r="GQ58" s="120">
        <v>4.8064656767606954E-2</v>
      </c>
      <c r="GR58" s="120">
        <v>4.8064666685144433E-2</v>
      </c>
      <c r="GS58" s="120">
        <v>4.778605083888357E-2</v>
      </c>
      <c r="GT58" s="120">
        <v>4.7786060468992433E-2</v>
      </c>
      <c r="GU58" s="120">
        <v>4.7507762891769466E-2</v>
      </c>
      <c r="GV58" s="120">
        <v>4.7507772241291386E-2</v>
      </c>
      <c r="GW58" s="120">
        <v>4.7229796782901207E-2</v>
      </c>
      <c r="GX58" s="120">
        <v>4.7229805858555324E-2</v>
      </c>
      <c r="GY58" s="120">
        <v>4.6952156392960118E-2</v>
      </c>
      <c r="GZ58" s="120">
        <v>4.6952165201344022E-2</v>
      </c>
      <c r="HA58" s="120">
        <v>4.6674845626754023E-2</v>
      </c>
      <c r="HB58" s="120">
        <v>4.6674854174345519E-2</v>
      </c>
      <c r="HC58" s="120">
        <v>4.6397868413298141E-2</v>
      </c>
      <c r="HD58" s="120">
        <v>4.6397876706456107E-2</v>
      </c>
      <c r="HE58" s="120">
        <v>4.6121228705894454E-2</v>
      </c>
      <c r="HF58" s="120">
        <v>4.6121236750860405E-2</v>
      </c>
      <c r="HG58" s="120">
        <v>4.5844930482209667E-2</v>
      </c>
      <c r="HH58" s="120">
        <v>4.5844938285109063E-2</v>
      </c>
      <c r="HI58" s="120">
        <v>4.5568977744351986E-2</v>
      </c>
      <c r="HJ58" s="120">
        <v>4.5568985311195305E-2</v>
      </c>
      <c r="HK58" s="120">
        <v>4.5293374518946307E-2</v>
      </c>
      <c r="HL58" s="120">
        <v>4.5293381855630727E-2</v>
      </c>
      <c r="HM58" s="120">
        <v>4.5018124857208207E-2</v>
      </c>
      <c r="HN58" s="120">
        <v>4.501813196951867E-2</v>
      </c>
      <c r="HO58" s="120">
        <v>4.4743232835016106E-2</v>
      </c>
      <c r="HP58" s="120">
        <v>4.4743239728626719E-2</v>
      </c>
      <c r="HQ58" s="120">
        <v>4.4468702552981972E-2</v>
      </c>
      <c r="HR58" s="120">
        <v>4.4468709233457332E-2</v>
      </c>
      <c r="HS58" s="120">
        <v>4.4194538136520807E-2</v>
      </c>
      <c r="HT58" s="120">
        <v>4.419454460931705E-2</v>
      </c>
      <c r="HU58" s="120">
        <v>4.3920743735917207E-2</v>
      </c>
      <c r="HV58" s="120">
        <v>4.3920750006383812E-2</v>
      </c>
      <c r="HW58" s="120">
        <v>4.3647323526392154E-2</v>
      </c>
      <c r="HX58" s="120">
        <v>4.3647329599772897E-2</v>
      </c>
      <c r="HY58" s="120">
        <v>4.3374281708166304E-2</v>
      </c>
      <c r="HZ58" s="120">
        <v>4.3374287589600602E-2</v>
      </c>
      <c r="IA58" s="120">
        <v>4.3101622506522184E-2</v>
      </c>
      <c r="IB58" s="120">
        <v>4.3101628201046474E-2</v>
      </c>
      <c r="IC58" s="120">
        <v>4.2829350171864261E-2</v>
      </c>
      <c r="ID58" s="120">
        <v>4.2829355684413421E-2</v>
      </c>
      <c r="IE58" s="120">
        <v>4.2557468979777899E-2</v>
      </c>
      <c r="IF58" s="120">
        <v>4.255747431518609E-2</v>
      </c>
      <c r="IG58" s="120">
        <v>4.2285983231084477E-2</v>
      </c>
      <c r="IH58" s="120">
        <v>4.2285988394087148E-2</v>
      </c>
      <c r="II58" s="120">
        <v>4.2014897251896603E-2</v>
      </c>
      <c r="IJ58" s="120">
        <v>4.2014902247131169E-2</v>
      </c>
      <c r="IK58" s="120">
        <v>4.1744215393669334E-2</v>
      </c>
      <c r="IL58" s="120">
        <v>4.1744220225676906E-2</v>
      </c>
      <c r="IM58" s="120">
        <v>4.1473942033250645E-2</v>
      </c>
      <c r="IN58" s="120">
        <v>4.1473946706477076E-2</v>
      </c>
      <c r="IO58" s="120">
        <v>4.1204081572928646E-2</v>
      </c>
      <c r="IP58" s="120">
        <v>4.1204086091725781E-2</v>
      </c>
      <c r="IQ58" s="120">
        <v>4.0934638440476921E-2</v>
      </c>
      <c r="IR58" s="120">
        <v>4.0934642809104069E-2</v>
      </c>
      <c r="IS58" s="120">
        <v>4.0665617089197213E-2</v>
      </c>
      <c r="IT58" s="120">
        <v>4.0665621311822442E-2</v>
      </c>
      <c r="IU58" s="120">
        <v>4.0397021997960136E-2</v>
      </c>
      <c r="IV58" s="120">
        <v>4.0397026078661288E-2</v>
      </c>
      <c r="IW58" s="120">
        <v>4.0128857671242676E-2</v>
      </c>
      <c r="IX58" s="120">
        <v>4.0128861614008977E-2</v>
      </c>
      <c r="IY58" s="120">
        <v>3.9861128639163509E-2</v>
      </c>
      <c r="IZ58" s="120">
        <v>3.9861132447896679E-2</v>
      </c>
      <c r="JA58" s="120">
        <v>3.9593839457515774E-2</v>
      </c>
      <c r="JB58" s="120">
        <v>3.9593843136031211E-2</v>
      </c>
      <c r="JC58" s="120">
        <v>3.9326994707796492E-2</v>
      </c>
      <c r="JD58" s="120">
        <v>3.9326998259824685E-2</v>
      </c>
      <c r="JE58" s="120">
        <v>3.9060598997233728E-2</v>
      </c>
      <c r="JF58" s="120">
        <v>3.9060602426421495E-2</v>
      </c>
      <c r="JG58" s="120">
        <v>3.8794656958810542E-2</v>
      </c>
      <c r="JH58" s="120">
        <v>3.8794660268722227E-2</v>
      </c>
      <c r="JI58" s="120">
        <v>3.8529173251286263E-2</v>
      </c>
      <c r="JJ58" s="120">
        <v>3.8529176445405003E-2</v>
      </c>
      <c r="JK58" s="120">
        <v>3.8264152559214039E-2</v>
      </c>
      <c r="JL58" s="120">
        <v>3.8264155640943022E-2</v>
      </c>
      <c r="JM58" s="120">
        <v>3.7999599592956054E-2</v>
      </c>
      <c r="JN58" s="120">
        <v>3.7999602565619704E-2</v>
      </c>
      <c r="JO58" s="120">
        <v>3.7735519088694859E-2</v>
      </c>
      <c r="JP58" s="120">
        <v>3.7735521955540204E-2</v>
      </c>
      <c r="JQ58" s="120">
        <v>3.7471915808441621E-2</v>
      </c>
      <c r="JR58" s="120">
        <v>3.7471918572639346E-2</v>
      </c>
      <c r="JS58" s="120">
        <v>3.7208794540041064E-2</v>
      </c>
      <c r="JT58" s="120">
        <v>3.7208797204686901E-2</v>
      </c>
      <c r="JU58" s="120">
        <v>3.694616009717281E-2</v>
      </c>
      <c r="JV58" s="120">
        <v>3.6946162665288544E-2</v>
      </c>
      <c r="JW58" s="120">
        <v>3.6684017319348852E-2</v>
      </c>
      <c r="JX58" s="120">
        <v>3.6684019793883735E-2</v>
      </c>
      <c r="JY58" s="120">
        <v>3.6422371071907898E-2</v>
      </c>
      <c r="JZ58" s="120">
        <v>3.6422373455739732E-2</v>
      </c>
      <c r="KA58" s="120">
        <v>3.6161226246005332E-2</v>
      </c>
      <c r="KB58" s="120">
        <v>3.6161228541941676E-2</v>
      </c>
      <c r="KC58" s="120">
        <v>3.5900587758599806E-2</v>
      </c>
      <c r="KD58" s="120">
        <v>3.5900589969379157E-2</v>
      </c>
      <c r="KE58" s="120">
        <v>3.564046055243545E-2</v>
      </c>
      <c r="KF58" s="120">
        <v>3.5640462680728555E-2</v>
      </c>
      <c r="KG58" s="120">
        <v>3.538084959602026E-2</v>
      </c>
      <c r="KH58" s="120">
        <v>3.5380851644431006E-2</v>
      </c>
      <c r="KI58" s="120">
        <v>3.5121759883600147E-2</v>
      </c>
      <c r="KJ58" s="120">
        <v>3.5121761854666991E-2</v>
      </c>
      <c r="KK58" s="120">
        <v>3.4863196435128717E-2</v>
      </c>
      <c r="KL58" s="120">
        <v>3.4863198331325632E-2</v>
      </c>
      <c r="KM58" s="120">
        <v>3.4605164296232699E-2</v>
      </c>
      <c r="KN58" s="120">
        <v>3.4605166119970623E-2</v>
      </c>
      <c r="KO58" s="120">
        <v>3.4347668538173101E-2</v>
      </c>
      <c r="KP58" s="120">
        <v>3.4347670291800594E-2</v>
      </c>
      <c r="KQ58" s="120">
        <v>3.4090714257800955E-2</v>
      </c>
      <c r="KR58" s="120">
        <v>3.4090715943605701E-2</v>
      </c>
      <c r="KS58" s="120">
        <v>3.383430657750925E-2</v>
      </c>
      <c r="KT58" s="120">
        <v>3.3834308197719168E-2</v>
      </c>
      <c r="KU58" s="120">
        <v>3.3578450645179593E-2</v>
      </c>
      <c r="KV58" s="120">
        <v>3.3578452201963767E-2</v>
      </c>
      <c r="KW58" s="120">
        <v>3.3323151634123818E-2</v>
      </c>
      <c r="KX58" s="120">
        <v>3.3323153129593726E-2</v>
      </c>
      <c r="KY58" s="120">
        <v>3.306841474302074E-2</v>
      </c>
      <c r="KZ58" s="120">
        <v>3.3068416179231203E-2</v>
      </c>
      <c r="LA58" s="120">
        <v>3.2814245195847316E-2</v>
      </c>
      <c r="LB58" s="120">
        <v>3.2814246574797951E-2</v>
      </c>
      <c r="LC58" s="120">
        <v>3.2560648241805275E-2</v>
      </c>
      <c r="LD58" s="120">
        <v>3.2560649565441059E-2</v>
      </c>
      <c r="LE58" s="120">
        <v>3.2307629155241137E-2</v>
      </c>
      <c r="LF58" s="120">
        <v>3.2307630425453752E-2</v>
      </c>
      <c r="LG58" s="120">
        <v>3.205519323556167E-2</v>
      </c>
      <c r="LH58" s="120">
        <v>3.2055194454190535E-2</v>
      </c>
      <c r="LI58" s="120">
        <v>3.1803345807142974E-2</v>
      </c>
      <c r="LJ58" s="120">
        <v>3.1803346975976289E-2</v>
      </c>
      <c r="LK58" s="120">
        <v>3.1552092219234031E-2</v>
      </c>
      <c r="LL58" s="120">
        <v>3.1552093340009815E-2</v>
      </c>
      <c r="LM58" s="120">
        <v>3.1301437845854173E-2</v>
      </c>
      <c r="LN58" s="120">
        <v>3.1301438920261125E-2</v>
      </c>
      <c r="LO58" s="120">
        <v>3.1051388085684282E-2</v>
      </c>
      <c r="LP58" s="120">
        <v>3.1051389115363211E-2</v>
      </c>
      <c r="LQ58" s="120">
        <v>3.0801948361952103E-2</v>
      </c>
      <c r="LR58" s="120">
        <v>3.0801949348496428E-2</v>
      </c>
      <c r="LS58" s="120">
        <v>3.0553124122310635E-2</v>
      </c>
      <c r="LT58" s="120">
        <v>3.0553125067267584E-2</v>
      </c>
      <c r="LU58" s="120">
        <v>3.0304920838710177E-2</v>
      </c>
      <c r="LV58" s="120">
        <v>3.0304921743581875E-2</v>
      </c>
      <c r="LW58" s="120">
        <v>3.0057344007263755E-2</v>
      </c>
      <c r="LX58" s="120">
        <v>3.0057344873508078E-2</v>
      </c>
      <c r="LY58" s="120">
        <v>2.9810399148105609E-2</v>
      </c>
      <c r="LZ58" s="120">
        <v>2.9810399977137188E-2</v>
      </c>
      <c r="MA58" s="120">
        <v>2.9564091805242675E-2</v>
      </c>
      <c r="MB58" s="120">
        <v>2.9564092598433764E-2</v>
      </c>
      <c r="MC58" s="120">
        <v>2.9318427546398584E-2</v>
      </c>
      <c r="MD58" s="120">
        <v>2.931842830508008E-2</v>
      </c>
      <c r="ME58" s="120">
        <v>2.9073411962850879E-2</v>
      </c>
      <c r="MF58" s="120">
        <v>2.9073412688313236E-2</v>
      </c>
      <c r="MG58" s="120">
        <v>2.8829050669260205E-2</v>
      </c>
      <c r="MH58" s="120">
        <v>2.8829051362754324E-2</v>
      </c>
      <c r="MI58" s="120">
        <v>2.8585349303492161E-2</v>
      </c>
      <c r="MJ58" s="120">
        <v>2.8585349966230321E-2</v>
      </c>
      <c r="MK58" s="120">
        <v>2.8342313526431087E-2</v>
      </c>
      <c r="ML58" s="120">
        <v>2.834231415958776E-2</v>
      </c>
      <c r="MM58" s="120">
        <v>2.8099949021785951E-2</v>
      </c>
      <c r="MN58" s="120">
        <v>2.8099949626498807E-2</v>
      </c>
      <c r="MO58" s="120">
        <v>2.7858261495888013E-2</v>
      </c>
      <c r="MP58" s="120">
        <v>2.7858262073258741E-2</v>
      </c>
      <c r="MQ58" s="120">
        <v>2.7617256677480127E-2</v>
      </c>
      <c r="MR58" s="120">
        <v>2.7617257228575207E-2</v>
      </c>
      <c r="MS58" s="120">
        <v>2.7376940317497513E-2</v>
      </c>
      <c r="MT58" s="120">
        <v>2.7376940843349087E-2</v>
      </c>
      <c r="MU58" s="120">
        <v>2.7137318188839576E-2</v>
      </c>
      <c r="MV58" s="120">
        <v>2.7137318690446392E-2</v>
      </c>
      <c r="MW58" s="120">
        <v>2.6898396086133213E-2</v>
      </c>
      <c r="MX58" s="120">
        <v>2.6898396564461354E-2</v>
      </c>
      <c r="MY58" s="120">
        <v>2.6660179825486578E-2</v>
      </c>
      <c r="MZ58" s="120">
        <v>2.6660180281470304E-2</v>
      </c>
      <c r="NA58" s="120">
        <v>2.6422675244233793E-2</v>
      </c>
      <c r="NB58" s="120">
        <v>2.6422675678776281E-2</v>
      </c>
      <c r="NC58" s="120">
        <v>2.6185888200670096E-2</v>
      </c>
      <c r="ND58" s="120">
        <v>2.6185888614644263E-2</v>
      </c>
      <c r="NE58" s="120">
        <v>2.5949824573777119E-2</v>
      </c>
      <c r="NF58" s="120">
        <v>2.5949824968026444E-2</v>
      </c>
      <c r="NG58" s="120">
        <v>2.5714490262938601E-2</v>
      </c>
      <c r="NH58" s="120">
        <v>2.5714490638277833E-2</v>
      </c>
      <c r="NI58" s="120">
        <v>2.5479891187645508E-2</v>
      </c>
      <c r="NJ58" s="120">
        <v>2.5479891544861365E-2</v>
      </c>
      <c r="NK58" s="120">
        <v>2.5246033287191286E-2</v>
      </c>
      <c r="NL58" s="120">
        <v>2.5246033627043321E-2</v>
      </c>
      <c r="NM58" s="120">
        <v>2.5012922520356206E-2</v>
      </c>
      <c r="NN58" s="120">
        <v>2.5012922843577416E-2</v>
      </c>
      <c r="NO58" s="120">
        <v>2.4780564865081151E-2</v>
      </c>
      <c r="NP58" s="120">
        <v>2.4780565172378768E-2</v>
      </c>
      <c r="NQ58" s="120">
        <v>2.4548966318130291E-2</v>
      </c>
      <c r="NR58" s="120">
        <v>2.4548966610186428E-2</v>
      </c>
      <c r="NS58" s="120">
        <v>2.4318132894742717E-2</v>
      </c>
      <c r="NT58" s="120">
        <v>2.4318133172215064E-2</v>
      </c>
      <c r="NU58" s="120">
        <v>2.408807062827234E-2</v>
      </c>
      <c r="NV58" s="120">
        <v>2.4088070891794877E-2</v>
      </c>
      <c r="NW58" s="120">
        <v>2.3858785569816469E-2</v>
      </c>
      <c r="NX58" s="120">
        <v>2.3858785820000113E-2</v>
      </c>
      <c r="NY58" s="120">
        <v>2.3630283787832246E-2</v>
      </c>
      <c r="NZ58" s="120">
        <v>2.3630284025265513E-2</v>
      </c>
      <c r="OA58" s="120">
        <v>2.3402571367740977E-2</v>
      </c>
      <c r="OB58" s="120">
        <v>2.3402571592990501E-2</v>
      </c>
      <c r="OC58" s="120">
        <v>2.3175654411520016E-2</v>
      </c>
      <c r="OD58" s="120">
        <v>2.3175654625131464E-2</v>
      </c>
      <c r="OE58" s="120">
        <v>2.2949539037282283E-2</v>
      </c>
      <c r="OF58" s="120">
        <v>2.2949539239780662E-2</v>
      </c>
      <c r="OG58" s="120">
        <v>2.2724231378842601E-2</v>
      </c>
      <c r="OH58" s="120">
        <v>2.2724231570733083E-2</v>
      </c>
      <c r="OI58" s="120">
        <v>2.249973758527099E-2</v>
      </c>
      <c r="OJ58" s="120">
        <v>2.249973776703933E-2</v>
      </c>
      <c r="OK58" s="120">
        <v>2.2276063820432592E-2</v>
      </c>
      <c r="OL58" s="120">
        <v>2.2276063992545864E-2</v>
      </c>
      <c r="OM58" s="120">
        <v>2.2053216262513949E-2</v>
      </c>
      <c r="ON58" s="120">
        <v>2.2053216425421032E-2</v>
      </c>
      <c r="OO58" s="120">
        <v>2.1831201103535331E-2</v>
      </c>
      <c r="OP58" s="120">
        <v>2.1831201257667476E-2</v>
      </c>
      <c r="OQ58" s="120">
        <v>2.1610024548848809E-2</v>
      </c>
      <c r="OR58" s="120">
        <v>2.1610024694620193E-2</v>
      </c>
      <c r="OS58" s="120">
        <v>2.1389692816622081E-2</v>
      </c>
      <c r="OT58" s="120">
        <v>2.1389692954430422E-2</v>
      </c>
      <c r="OU58" s="120">
        <v>2.1170212137307402E-2</v>
      </c>
      <c r="OV58" s="120">
        <v>2.1170212267534277E-2</v>
      </c>
      <c r="OW58" s="120">
        <v>2.0951588753095357E-2</v>
      </c>
      <c r="OX58" s="120">
        <v>2.0951588876106913E-2</v>
      </c>
      <c r="OY58" s="120">
        <v>2.0733828917353769E-2</v>
      </c>
      <c r="OZ58" s="120">
        <v>2.0733829033501155E-2</v>
      </c>
      <c r="PA58" s="120">
        <v>2.0516938894050537E-2</v>
      </c>
      <c r="PB58" s="120">
        <v>2.0516939003670465E-2</v>
      </c>
      <c r="PC58" s="120">
        <v>2.0300924957161032E-2</v>
      </c>
      <c r="PD58" s="120">
        <v>2.0300925060576038E-2</v>
      </c>
      <c r="PE58" s="120">
        <v>2.0085793390059004E-2</v>
      </c>
      <c r="PF58" s="120">
        <v>2.0085793487578156E-2</v>
      </c>
      <c r="PG58" s="120">
        <v>1.9871550484891139E-2</v>
      </c>
      <c r="PH58" s="120">
        <v>1.9871550576810403E-2</v>
      </c>
      <c r="PI58" s="120">
        <v>1.9658202541934938E-2</v>
      </c>
      <c r="PJ58" s="120">
        <v>1.9658202628537586E-2</v>
      </c>
      <c r="PK58" s="120">
        <v>1.9445755868939426E-2</v>
      </c>
      <c r="PL58" s="120">
        <v>1.9445755950496527E-2</v>
      </c>
      <c r="PM58" s="120">
        <v>1.9234216780448541E-2</v>
      </c>
      <c r="PN58" s="120">
        <v>1.9234216857219363E-2</v>
      </c>
      <c r="PO58" s="120">
        <v>1.9023591597106777E-2</v>
      </c>
      <c r="PP58" s="120">
        <v>1.9023591669339219E-2</v>
      </c>
      <c r="PQ58" s="120">
        <v>1.8813886644946931E-2</v>
      </c>
      <c r="PR58" s="120">
        <v>1.8813886712877901E-2</v>
      </c>
      <c r="PS58" s="120">
        <v>1.8605108254659372E-2</v>
      </c>
      <c r="PT58" s="120">
        <v>1.8605108318515213E-2</v>
      </c>
      <c r="PU58" s="120">
        <v>1.8397262760842855E-2</v>
      </c>
      <c r="PV58" s="120">
        <v>1.8397262820839647E-2</v>
      </c>
      <c r="PW58" s="120">
        <v>1.8190356501236259E-2</v>
      </c>
      <c r="PX58" s="120">
        <v>1.8190356557580303E-2</v>
      </c>
      <c r="PY58" s="120">
        <v>1.7984395815931028E-2</v>
      </c>
      <c r="PZ58" s="120">
        <v>1.7984395868819197E-2</v>
      </c>
      <c r="QA58" s="120">
        <v>1.77793870465641E-2</v>
      </c>
      <c r="QB58" s="120">
        <v>1.7779387096184089E-2</v>
      </c>
      <c r="QC58" s="120">
        <v>1.7575336535490659E-2</v>
      </c>
      <c r="QD58" s="120">
        <v>1.7575336582021431E-2</v>
      </c>
      <c r="QE58" s="120">
        <v>1.7372250624936941E-2</v>
      </c>
      <c r="QF58" s="120">
        <v>1.7372250668549041E-2</v>
      </c>
      <c r="QG58" s="120">
        <v>1.7170135656132037E-2</v>
      </c>
      <c r="QH58" s="120">
        <v>1.7170135696987863E-2</v>
      </c>
      <c r="QI58" s="120">
        <v>1.6968997968418904E-2</v>
      </c>
      <c r="QJ58" s="120">
        <v>1.6968998006673092E-2</v>
      </c>
      <c r="QK58" s="120">
        <v>1.6768843898344182E-2</v>
      </c>
      <c r="QL58" s="120">
        <v>1.6768843934143868E-2</v>
      </c>
      <c r="QM58" s="120">
        <v>1.6569679778725997E-2</v>
      </c>
      <c r="QN58" s="120">
        <v>1.6569679812211132E-2</v>
      </c>
      <c r="QO58" s="120">
        <v>1.637151193770009E-2</v>
      </c>
      <c r="QP58" s="120">
        <v>1.6371511969003733E-2</v>
      </c>
      <c r="QQ58" s="120">
        <v>1.6174346697743407E-2</v>
      </c>
      <c r="QR58" s="120">
        <v>1.6174346726992046E-2</v>
      </c>
      <c r="QS58" s="120">
        <v>1.5978190374674975E-2</v>
      </c>
      <c r="QT58" s="120">
        <v>1.5978190401988657E-2</v>
      </c>
      <c r="QU58" s="120">
        <v>1.578304927663365E-2</v>
      </c>
      <c r="QV58" s="120">
        <v>1.5783049302126428E-2</v>
      </c>
      <c r="QW58" s="120">
        <v>1.5588929703032698E-2</v>
      </c>
      <c r="QX58" s="120">
        <v>1.558892972681275E-2</v>
      </c>
      <c r="QY58" s="120">
        <v>1.5395837943490082E-2</v>
      </c>
      <c r="QZ58" s="120">
        <v>1.5395837965660047E-2</v>
      </c>
      <c r="RA58" s="120">
        <v>1.52037802767351E-2</v>
      </c>
      <c r="RB58" s="120">
        <v>1.5203780297392213E-2</v>
      </c>
      <c r="RC58" s="120">
        <v>1.50127629694901E-2</v>
      </c>
      <c r="RD58" s="120">
        <v>1.5012762988726558E-2</v>
      </c>
      <c r="RE58" s="120">
        <v>1.4822792275327597E-2</v>
      </c>
      <c r="RF58" s="120">
        <v>1.4822792293230675E-2</v>
      </c>
      <c r="RG58" s="120">
        <v>1.4633874433501955E-2</v>
      </c>
      <c r="RH58" s="120">
        <v>1.4633874450154252E-2</v>
      </c>
      <c r="RI58" s="120">
        <v>1.4446015667755493E-2</v>
      </c>
      <c r="RJ58" s="120">
        <v>1.4446015683235142E-2</v>
      </c>
      <c r="RK58" s="120">
        <v>1.4259222185098638E-2</v>
      </c>
      <c r="RL58" s="120">
        <v>1.4259222199479565E-2</v>
      </c>
      <c r="RM58" s="120">
        <v>1.4073500174563713E-2</v>
      </c>
      <c r="RN58" s="120">
        <v>1.4073500187915745E-2</v>
      </c>
      <c r="RO58" s="120">
        <v>1.3888855805931993E-2</v>
      </c>
      <c r="RP58" s="120">
        <v>1.3888855818321052E-2</v>
      </c>
      <c r="RQ58" s="120">
        <v>1.3705295228433672E-2</v>
      </c>
      <c r="RR58" s="120">
        <v>1.3705295239922045E-2</v>
      </c>
      <c r="RS58" s="120">
        <v>1.3522824569420432E-2</v>
      </c>
      <c r="RT58" s="120">
        <v>1.3522824580066806E-2</v>
      </c>
      <c r="RU58" s="120">
        <v>1.3341449933010098E-2</v>
      </c>
      <c r="RV58" s="120">
        <v>1.3341449942869879E-2</v>
      </c>
      <c r="RW58" s="120">
        <v>1.3161177398703263E-2</v>
      </c>
      <c r="RX58" s="120">
        <v>1.3161177407828618E-2</v>
      </c>
      <c r="RY58" s="120">
        <v>1.2982013019971267E-2</v>
      </c>
      <c r="RZ58" s="120">
        <v>1.2982013028411354E-2</v>
      </c>
      <c r="SA58" s="120">
        <v>1.2803962822815314E-2</v>
      </c>
      <c r="SB58" s="120">
        <v>1.2803962830616387E-2</v>
      </c>
      <c r="SC58" s="120">
        <v>1.2627032804296383E-2</v>
      </c>
      <c r="SD58" s="120">
        <v>1.2627032811501947E-2</v>
      </c>
      <c r="SE58" s="120">
        <v>1.2451228931035466E-2</v>
      </c>
      <c r="SF58" s="120">
        <v>1.2451228937686458E-2</v>
      </c>
      <c r="SG58" s="120">
        <v>1.2276557137683969E-2</v>
      </c>
      <c r="SH58" s="120">
        <v>1.2276557143818791E-2</v>
      </c>
      <c r="SI58" s="120">
        <v>1.2103023325363612E-2</v>
      </c>
      <c r="SJ58" s="120">
        <v>1.2103023331018375E-2</v>
      </c>
      <c r="SK58" s="120">
        <v>1.1930633360076021E-2</v>
      </c>
      <c r="SL58" s="120">
        <v>1.1930633365284582E-2</v>
      </c>
      <c r="SM58" s="120">
        <v>1.1759393071081E-2</v>
      </c>
      <c r="SN58" s="120">
        <v>1.1759393075875115E-2</v>
      </c>
      <c r="SO58" s="120">
        <v>1.1589308249243754E-2</v>
      </c>
      <c r="SP58" s="120">
        <v>1.158930825365319E-2</v>
      </c>
      <c r="SQ58" s="120">
        <v>1.142038464535039E-2</v>
      </c>
      <c r="SR58" s="120">
        <v>1.1420384649403004E-2</v>
      </c>
      <c r="SS58" s="120">
        <v>1.1252627968391438E-2</v>
      </c>
      <c r="ST58" s="120">
        <v>1.1252627972113341E-2</v>
      </c>
      <c r="SU58" s="120">
        <v>1.1086043883813276E-2</v>
      </c>
      <c r="SV58" s="120">
        <v>1.1086043887228832E-2</v>
      </c>
      <c r="SW58" s="120">
        <v>1.0920638011736705E-2</v>
      </c>
      <c r="SX58" s="120">
        <v>1.0920638014868766E-2</v>
      </c>
      <c r="SY58" s="120">
        <v>1.0756415925143151E-2</v>
      </c>
      <c r="SZ58" s="120">
        <v>1.0756415928012974E-2</v>
      </c>
      <c r="TA58" s="120">
        <v>1.0593383148027121E-2</v>
      </c>
      <c r="TB58" s="120">
        <v>1.0593383150654612E-2</v>
      </c>
      <c r="TC58" s="120">
        <v>1.0431545153515862E-2</v>
      </c>
      <c r="TD58" s="120">
        <v>1.0431545155919538E-2</v>
      </c>
      <c r="TE58" s="120">
        <v>1.0270907361954858E-2</v>
      </c>
      <c r="TF58" s="120">
        <v>1.027090736415201E-2</v>
      </c>
      <c r="TG58" s="120">
        <v>1.0111475138959741E-2</v>
      </c>
      <c r="TH58" s="120">
        <v>1.0111475140966462E-2</v>
      </c>
      <c r="TI58" s="120">
        <v>9.9532537934338937E-3</v>
      </c>
      <c r="TJ58" s="120">
        <v>9.9532537952651701E-3</v>
      </c>
      <c r="TK58" s="120">
        <v>9.7962485755516381E-3</v>
      </c>
      <c r="TL58" s="120">
        <v>9.7962485772213892E-3</v>
      </c>
      <c r="TM58" s="120">
        <v>9.6404646747068612E-3</v>
      </c>
      <c r="TN58" s="120">
        <v>9.6404646762280419E-3</v>
      </c>
      <c r="TO58" s="120">
        <v>9.4859072174269202E-3</v>
      </c>
      <c r="TP58" s="120">
        <v>9.4859072188115609E-3</v>
      </c>
      <c r="TQ58" s="120">
        <v>9.3325812652514661E-3</v>
      </c>
      <c r="TR58" s="120">
        <v>9.3325812665106811E-3</v>
      </c>
      <c r="TS58" s="120">
        <v>9.1804918125760748E-3</v>
      </c>
      <c r="TT58" s="120">
        <v>9.1804918137202204E-3</v>
      </c>
      <c r="TU58" s="120">
        <v>9.0296437844607971E-3</v>
      </c>
      <c r="TV58" s="120">
        <v>9.0296437854994523E-3</v>
      </c>
      <c r="TW58" s="120">
        <v>8.8800420344031083E-3</v>
      </c>
      <c r="TX58" s="120">
        <v>8.8800420353451204E-3</v>
      </c>
      <c r="TY58" s="120">
        <v>8.7316913420753973E-3</v>
      </c>
      <c r="TZ58" s="120">
        <v>8.731691342928968E-3</v>
      </c>
      <c r="UA58" s="120">
        <v>8.5845964110269068E-3</v>
      </c>
      <c r="UB58" s="120">
        <v>8.5845964117996169E-3</v>
      </c>
      <c r="UC58" s="120">
        <v>8.4387618663499218E-3</v>
      </c>
      <c r="UD58" s="120">
        <v>8.4387618670487569E-3</v>
      </c>
      <c r="UE58" s="120">
        <v>8.2941922523103208E-3</v>
      </c>
      <c r="UF58" s="120">
        <v>8.2941922529417532E-3</v>
      </c>
      <c r="UG58" s="120">
        <v>8.1508920299424997E-3</v>
      </c>
      <c r="UH58" s="120">
        <v>8.1508920305124292E-3</v>
      </c>
      <c r="UI58" s="120">
        <v>8.0088655746083127E-3</v>
      </c>
      <c r="UJ58" s="120">
        <v>8.0088655751222315E-3</v>
      </c>
      <c r="UK58" s="120">
        <v>7.8681171735208114E-3</v>
      </c>
      <c r="UL58" s="120">
        <v>7.8681171739837692E-3</v>
      </c>
      <c r="UM58" s="120">
        <v>7.7286510232320261E-3</v>
      </c>
      <c r="UN58" s="120">
        <v>7.7286510236486338E-3</v>
      </c>
      <c r="UO58" s="120">
        <v>7.5904712270855159E-3</v>
      </c>
      <c r="UP58" s="120">
        <v>7.5904712274600297E-3</v>
      </c>
      <c r="UQ58" s="120">
        <v>7.4535817926335282E-3</v>
      </c>
      <c r="UR58" s="120">
        <v>7.453581792969826E-3</v>
      </c>
      <c r="US58" s="120">
        <v>7.3179866290189978E-3</v>
      </c>
      <c r="UT58" s="120">
        <v>7.3179866293206601E-3</v>
      </c>
      <c r="UU58" s="120">
        <v>7.1836895443226877E-3</v>
      </c>
      <c r="UV58" s="120">
        <v>7.183689544593007E-3</v>
      </c>
      <c r="UW58" s="120">
        <v>7.050694242875636E-3</v>
      </c>
      <c r="UX58" s="120">
        <v>7.050694243117577E-3</v>
      </c>
      <c r="UY58" s="120">
        <v>6.9190043225371657E-3</v>
      </c>
      <c r="UZ58" s="120">
        <v>6.9190043227534727E-3</v>
      </c>
      <c r="VA58" s="120">
        <v>6.7886232719389303E-3</v>
      </c>
      <c r="VB58" s="120">
        <v>6.7886232721320995E-3</v>
      </c>
      <c r="VC58" s="120">
        <v>6.6595544676952764E-3</v>
      </c>
      <c r="VD58" s="120">
        <v>6.6595544678675787E-3</v>
      </c>
      <c r="VE58" s="120">
        <v>6.5318011715803414E-3</v>
      </c>
      <c r="VF58" s="120">
        <v>6.531801171733854E-3</v>
      </c>
      <c r="VG58" s="120">
        <v>6.4053665276724431E-3</v>
      </c>
      <c r="VH58" s="120">
        <v>6.4053665278090439E-3</v>
      </c>
      <c r="VI58" s="120">
        <v>6.2802535594662003E-3</v>
      </c>
      <c r="VJ58" s="120">
        <v>6.2802535595876128E-3</v>
      </c>
      <c r="VK58" s="120">
        <v>6.1564651669530502E-3</v>
      </c>
      <c r="VL58" s="120">
        <v>6.1564651670608286E-3</v>
      </c>
      <c r="VM58" s="120">
        <v>6.0340041236706908E-3</v>
      </c>
      <c r="VN58" s="120">
        <v>6.0340041237662368E-3</v>
      </c>
      <c r="VO58" s="120">
        <v>5.9128730737222782E-3</v>
      </c>
      <c r="VP58" s="120">
        <v>5.9128730738068885E-3</v>
      </c>
      <c r="VQ58" s="120">
        <v>5.7930745287660236E-3</v>
      </c>
      <c r="VR58" s="120">
        <v>5.7930745288408388E-3</v>
      </c>
      <c r="VS58" s="120">
        <v>5.6746108649760631E-3</v>
      </c>
      <c r="VT58" s="120">
        <v>5.6746108650421404E-3</v>
      </c>
      <c r="VU58" s="120">
        <v>5.5574843199754755E-3</v>
      </c>
      <c r="VV58" s="120">
        <v>5.5574843200337509E-3</v>
      </c>
      <c r="VW58" s="120">
        <v>5.4416969897424098E-3</v>
      </c>
      <c r="VX58" s="120">
        <v>5.4416969897937376E-3</v>
      </c>
      <c r="VY58" s="120">
        <v>5.3272508254903284E-3</v>
      </c>
      <c r="VZ58" s="120">
        <v>5.3272508255354676E-3</v>
      </c>
      <c r="WA58" s="120">
        <v>5.2141476305234786E-3</v>
      </c>
      <c r="WB58" s="120">
        <v>5.2141476305631318E-3</v>
      </c>
      <c r="WC58" s="120">
        <v>5.1023890570688181E-3</v>
      </c>
      <c r="WD58" s="120">
        <v>5.102389057103595E-3</v>
      </c>
      <c r="WE58" s="120">
        <v>4.9919766030855454E-3</v>
      </c>
      <c r="WF58" s="120">
        <v>4.9919766031160037E-3</v>
      </c>
      <c r="WG58" s="120">
        <v>4.8829116090536515E-3</v>
      </c>
      <c r="WH58" s="120">
        <v>4.8829116090802873E-3</v>
      </c>
      <c r="WI58" s="120">
        <v>4.7751952547430152E-3</v>
      </c>
      <c r="WJ58" s="120">
        <v>4.7751952547662709E-3</v>
      </c>
      <c r="WK58" s="120">
        <v>4.6688285559642884E-3</v>
      </c>
      <c r="WL58" s="120">
        <v>4.6688285559845655E-3</v>
      </c>
      <c r="WM58" s="120">
        <v>4.5638123613035266E-3</v>
      </c>
      <c r="WN58" s="120">
        <v>4.5638123613211835E-3</v>
      </c>
      <c r="WO58" s="120">
        <v>4.4601473488420224E-3</v>
      </c>
      <c r="WP58" s="120">
        <v>4.4601473488573608E-3</v>
      </c>
      <c r="WQ58" s="120">
        <v>4.3578340228632283E-3</v>
      </c>
      <c r="WR58" s="120">
        <v>4.3578340228765432E-3</v>
      </c>
      <c r="WS58" s="120">
        <v>4.2568727105488074E-3</v>
      </c>
      <c r="WT58" s="120">
        <v>4.2568727105603337E-3</v>
      </c>
      <c r="WU58" s="120">
        <v>4.1572635586655656E-3</v>
      </c>
      <c r="WV58" s="120">
        <v>4.1572635586755412E-3</v>
      </c>
      <c r="WW58" s="120">
        <v>4.059006530245708E-3</v>
      </c>
      <c r="WX58" s="120">
        <v>4.05900653025432E-3</v>
      </c>
      <c r="WY58" s="120">
        <v>3.9621014012624876E-3</v>
      </c>
      <c r="WZ58" s="120">
        <v>3.9621014012699088E-3</v>
      </c>
      <c r="XA58" s="120">
        <v>3.8665477573035859E-3</v>
      </c>
      <c r="XB58" s="120">
        <v>3.866547757309974E-3</v>
      </c>
      <c r="XC58" s="120">
        <v>3.7723449902449246E-3</v>
      </c>
      <c r="XD58" s="120">
        <v>3.7723449902504064E-3</v>
      </c>
      <c r="XE58" s="120">
        <v>3.6794922949272457E-3</v>
      </c>
      <c r="XF58" s="120">
        <v>3.6794922949319546E-3</v>
      </c>
      <c r="XG58" s="120">
        <v>3.5879886658385179E-3</v>
      </c>
      <c r="XH58" s="120">
        <v>3.5879886658425455E-3</v>
      </c>
      <c r="XI58" s="120">
        <v>3.497832893804744E-3</v>
      </c>
      <c r="XJ58" s="120">
        <v>3.4978328938081813E-3</v>
      </c>
      <c r="XK58" s="120">
        <v>3.4090235626924753E-3</v>
      </c>
      <c r="XL58" s="120">
        <v>3.4090235626954035E-3</v>
      </c>
      <c r="XM58" s="120">
        <v>3.3215590461260088E-3</v>
      </c>
      <c r="XN58" s="120">
        <v>3.3215590461285003E-3</v>
      </c>
      <c r="XO58" s="120">
        <v>3.2354375042226696E-3</v>
      </c>
      <c r="XP58" s="120">
        <v>3.2354375042247868E-3</v>
      </c>
      <c r="XQ58" s="120">
        <v>3.1506568803496338E-3</v>
      </c>
      <c r="XR58" s="120">
        <v>3.1506568803514289E-3</v>
      </c>
      <c r="XS58" s="120">
        <v>3.0672148979058833E-3</v>
      </c>
      <c r="XT58" s="120">
        <v>3.0672148979074016E-3</v>
      </c>
      <c r="XU58" s="120">
        <v>2.9851090571331096E-3</v>
      </c>
      <c r="XV58" s="120">
        <v>2.9851090571343928E-3</v>
      </c>
      <c r="XW58" s="120">
        <v>2.9043366319594921E-3</v>
      </c>
      <c r="XX58" s="120">
        <v>2.9043366319605737E-3</v>
      </c>
      <c r="XY58" s="120">
        <v>2.8248946668804646E-3</v>
      </c>
      <c r="XZ58" s="120">
        <v>2.8248946668813757E-3</v>
      </c>
      <c r="YA58" s="120">
        <v>2.7467799738807304E-3</v>
      </c>
      <c r="YB58" s="120">
        <v>2.7467799738814876E-3</v>
      </c>
      <c r="YC58" s="120">
        <v>2.6699891294020336E-3</v>
      </c>
      <c r="YD58" s="120">
        <v>2.6699891294026676E-3</v>
      </c>
      <c r="YE58" s="120">
        <v>2.5945184713612522E-3</v>
      </c>
      <c r="YF58" s="120">
        <v>2.5945184713617817E-3</v>
      </c>
      <c r="YG58" s="120">
        <v>2.5203640962236881E-3</v>
      </c>
      <c r="YH58" s="120">
        <v>2.5203640962241309E-3</v>
      </c>
      <c r="YI58" s="120">
        <v>2.4475218561365074E-3</v>
      </c>
      <c r="YJ58" s="120">
        <v>2.4475218561368752E-3</v>
      </c>
      <c r="YK58" s="120">
        <v>2.3759873561275458E-3</v>
      </c>
      <c r="YL58" s="120">
        <v>2.3759873561278529E-3</v>
      </c>
      <c r="YM58" s="120">
        <v>2.3057559513748643E-3</v>
      </c>
      <c r="YN58" s="120">
        <v>2.3057559513751128E-3</v>
      </c>
      <c r="YO58" s="120">
        <v>2.2368227445525735E-3</v>
      </c>
      <c r="YP58" s="120">
        <v>2.2368227445527782E-3</v>
      </c>
      <c r="YQ58" s="120">
        <v>2.1691825832588132E-3</v>
      </c>
      <c r="YR58" s="120">
        <v>2.1691825832589801E-3</v>
      </c>
      <c r="YS58" s="120">
        <v>2.102830057531699E-3</v>
      </c>
      <c r="YT58" s="120">
        <v>2.1028300575318343E-3</v>
      </c>
      <c r="YU58" s="120">
        <v>2.0377594974595437E-3</v>
      </c>
      <c r="YV58" s="120">
        <v>2.0377594974596552E-3</v>
      </c>
      <c r="YW58" s="120">
        <v>1.9739649708916686E-3</v>
      </c>
      <c r="YX58" s="120">
        <v>1.9739649708917584E-3</v>
      </c>
      <c r="YY58" s="120">
        <v>1.9114402812563447E-3</v>
      </c>
      <c r="YZ58" s="120">
        <v>1.9114402812564191E-3</v>
      </c>
      <c r="ZA58" s="120">
        <v>1.8501789654927379E-3</v>
      </c>
      <c r="ZB58" s="120">
        <v>1.8501789654928023E-3</v>
      </c>
      <c r="ZC58" s="120">
        <v>1.7901742921037603E-3</v>
      </c>
      <c r="ZD58" s="120">
        <v>1.7901742921038089E-3</v>
      </c>
      <c r="ZE58" s="120">
        <v>1.7314192593370467E-3</v>
      </c>
      <c r="ZF58" s="120">
        <v>1.7314192593370866E-3</v>
      </c>
      <c r="ZG58" s="120">
        <v>1.6739065935014899E-3</v>
      </c>
      <c r="ZH58" s="120">
        <v>1.673906593501522E-3</v>
      </c>
      <c r="ZI58" s="120">
        <v>1.6176287474268739E-3</v>
      </c>
      <c r="ZJ58" s="120">
        <v>1.6176287474269002E-3</v>
      </c>
      <c r="ZK58" s="120">
        <v>1.5625778990744355E-3</v>
      </c>
      <c r="ZL58" s="120">
        <v>1.562577899074455E-3</v>
      </c>
      <c r="ZM58" s="120">
        <v>1.5087459503063826E-3</v>
      </c>
      <c r="ZN58" s="120">
        <v>1.5087459503063966E-3</v>
      </c>
      <c r="ZO58" s="120">
        <v>1.4561245258224934E-3</v>
      </c>
      <c r="ZP58" s="120">
        <v>1.4561245258225058E-3</v>
      </c>
      <c r="ZQ58" s="120">
        <v>1.4047049722722544E-3</v>
      </c>
      <c r="ZR58" s="120">
        <v>1.404704972272265E-3</v>
      </c>
      <c r="ZS58" s="120">
        <v>1.3544783575510711E-3</v>
      </c>
      <c r="ZT58" s="120">
        <v>1.3544783575510793E-3</v>
      </c>
      <c r="ZU58" s="120">
        <v>1.3054354702893014E-3</v>
      </c>
      <c r="ZV58" s="120">
        <v>1.3054354702893086E-3</v>
      </c>
      <c r="ZW58" s="120">
        <v>1.2575668195430741E-3</v>
      </c>
      <c r="ZX58" s="120">
        <v>1.2575668195430778E-3</v>
      </c>
      <c r="ZY58" s="120">
        <v>1.2108626346959263E-3</v>
      </c>
      <c r="ZZ58" s="120">
        <v>1.2108626346959293E-3</v>
      </c>
      <c r="AAA58" s="120">
        <v>1.165312865580544E-3</v>
      </c>
      <c r="AAB58" s="120">
        <v>1.165312865580549E-3</v>
      </c>
      <c r="AAC58" s="120">
        <v>1.1209071828300081E-3</v>
      </c>
      <c r="AAD58" s="120">
        <v>1.1209071828300096E-3</v>
      </c>
      <c r="AAE58" s="120">
        <v>1.0776349784679953E-3</v>
      </c>
      <c r="AAF58" s="120">
        <v>1.0776349784679974E-3</v>
      </c>
      <c r="AAG58" s="120">
        <v>1.0354853667476802E-3</v>
      </c>
      <c r="AAH58" s="120">
        <v>1.0354853667476826E-3</v>
      </c>
      <c r="AAI58" s="120">
        <v>9.9444718524898811E-4</v>
      </c>
      <c r="AAJ58" s="120">
        <v>9.9444718524898746E-4</v>
      </c>
      <c r="AAK58" s="120">
        <v>9.5450899624407374E-4</v>
      </c>
      <c r="AAL58" s="120">
        <v>9.5450899624407483E-4</v>
      </c>
      <c r="AAM58" s="120">
        <v>9.1565908834093893E-4</v>
      </c>
      <c r="AAN58" s="120">
        <v>9.156590883409386E-4</v>
      </c>
      <c r="AAO58" s="120">
        <v>8.7788547841508946E-4</v>
      </c>
      <c r="AAP58" s="120">
        <v>8.7788547841509E-4</v>
      </c>
      <c r="AAQ58" s="120">
        <v>8.4117591383926446E-4</v>
      </c>
      <c r="AAR58" s="120">
        <v>8.4117591383926435E-4</v>
      </c>
      <c r="AAS58" s="120">
        <v>8.0551787502115661E-4</v>
      </c>
      <c r="AAT58" s="120">
        <v>8.0551787502115618E-4</v>
      </c>
      <c r="AAU58" s="120">
        <v>7.7089857825911096E-4</v>
      </c>
      <c r="AAV58" s="120">
        <v>7.7089857825911182E-4</v>
      </c>
      <c r="AAW58" s="120">
        <v>7.3730497892569369E-4</v>
      </c>
      <c r="AAX58" s="120">
        <v>7.3730497892569391E-4</v>
      </c>
      <c r="AAY58" s="120">
        <v>7.0472377498892046E-4</v>
      </c>
      <c r="AAZ58" s="120">
        <v>7.0472377498892024E-4</v>
      </c>
      <c r="ABA58" s="120">
        <v>6.731414108808642E-4</v>
      </c>
      <c r="ABB58" s="120">
        <v>6.7314141088086442E-4</v>
      </c>
      <c r="ABC58" s="120">
        <v>6.4254408172317444E-4</v>
      </c>
      <c r="ABD58" s="120">
        <v>6.4254408172317293E-4</v>
      </c>
      <c r="ABE58" s="120">
        <v>6.1291773791882548E-4</v>
      </c>
      <c r="ABF58" s="120">
        <v>6.1291773791882559E-4</v>
      </c>
      <c r="ABG58" s="120">
        <v>5.8424809011925689E-4</v>
      </c>
      <c r="ABH58" s="120">
        <v>5.8424809011925721E-4</v>
      </c>
      <c r="ABI58" s="120">
        <v>5.5652061457566794E-4</v>
      </c>
      <c r="ABJ58" s="120">
        <v>5.5652061457566902E-4</v>
      </c>
      <c r="ABK58" s="120">
        <v>5.2972055888302343E-4</v>
      </c>
      <c r="ABL58" s="120">
        <v>5.2972055888302332E-4</v>
      </c>
      <c r="ABM58" s="120">
        <v>5.0383294812485246E-4</v>
      </c>
      <c r="ABN58" s="120">
        <v>5.03832948124853E-4</v>
      </c>
      <c r="ABO58" s="120">
        <v>4.7884259142655898E-4</v>
      </c>
      <c r="ABP58" s="120">
        <v>4.7884259142655925E-4</v>
      </c>
      <c r="ABQ58" s="120">
        <v>4.5473408892440727E-4</v>
      </c>
      <c r="ABR58" s="120">
        <v>4.5473408892440683E-4</v>
      </c>
      <c r="ABS58" s="120">
        <v>4.3149183915685923E-4</v>
      </c>
      <c r="ABT58" s="120">
        <v>4.3149183915685928E-4</v>
      </c>
      <c r="ABU58" s="120">
        <v>4.0910004688427963E-4</v>
      </c>
      <c r="ABV58" s="120">
        <v>4.0910004688427941E-4</v>
      </c>
      <c r="ABW58" s="120">
        <v>3.8754273134235505E-4</v>
      </c>
      <c r="ABX58" s="120">
        <v>3.87542731342355E-4</v>
      </c>
      <c r="ABY58" s="120">
        <v>3.6680373493383017E-4</v>
      </c>
      <c r="ABZ58" s="120">
        <v>3.6680373493383055E-4</v>
      </c>
      <c r="ACA58" s="120">
        <v>3.4686673236232474E-4</v>
      </c>
      <c r="ACB58" s="120">
        <v>3.4686673236232452E-4</v>
      </c>
      <c r="ACC58" s="120">
        <v>3.2771524021108438E-4</v>
      </c>
      <c r="ACD58" s="120">
        <v>3.2771524021108465E-4</v>
      </c>
      <c r="ACE58" s="120">
        <v>3.0933262696855888E-4</v>
      </c>
      <c r="ACF58" s="120">
        <v>3.0933262696855905E-4</v>
      </c>
      <c r="ACG58" s="120">
        <v>2.9170212350159282E-4</v>
      </c>
      <c r="ACH58" s="120">
        <v>2.9170212350159244E-4</v>
      </c>
      <c r="ACI58" s="120">
        <v>2.7480683397588341E-4</v>
      </c>
      <c r="ACJ58" s="120">
        <v>2.7480683397588358E-4</v>
      </c>
      <c r="ACK58" s="120">
        <v>2.5862974722210821E-4</v>
      </c>
      <c r="ACL58" s="120">
        <v>2.5862974722210789E-4</v>
      </c>
      <c r="ACM58" s="120">
        <v>2.4315374854476821E-4</v>
      </c>
      <c r="ACN58" s="120">
        <v>2.4315374854476808E-4</v>
      </c>
      <c r="ACO58" s="120">
        <v>2.2836163196937273E-4</v>
      </c>
      <c r="ACP58" s="120">
        <v>2.2836163196937262E-4</v>
      </c>
      <c r="ACQ58" s="120">
        <v>2.1423611292205338E-4</v>
      </c>
      <c r="ACR58" s="120">
        <v>2.1423611292205314E-4</v>
      </c>
      <c r="ACS58" s="120">
        <v>2.0075984133405118E-4</v>
      </c>
      <c r="ACT58" s="120">
        <v>2.0075984133405137E-4</v>
      </c>
      <c r="ACU58" s="120">
        <v>1.8791541516180503E-4</v>
      </c>
      <c r="ACV58" s="120">
        <v>1.8791541516180492E-4</v>
      </c>
      <c r="ACW58" s="120">
        <v>1.7568539431150887E-4</v>
      </c>
      <c r="ACX58" s="120">
        <v>1.7568539431150895E-4</v>
      </c>
      <c r="ACY58" s="120">
        <v>1.6405231495509627E-4</v>
      </c>
      <c r="ACZ58" s="120">
        <v>1.6405231495509622E-4</v>
      </c>
      <c r="ADA58" s="120">
        <v>1.5299870422254578E-4</v>
      </c>
      <c r="ADB58" s="120">
        <v>1.5299870422254565E-4</v>
      </c>
      <c r="ADC58" s="120">
        <v>1.4250709525327908E-4</v>
      </c>
      <c r="ADD58" s="120">
        <v>1.42507095253279E-4</v>
      </c>
      <c r="ADE58" s="120">
        <v>1.3256004258718025E-4</v>
      </c>
      <c r="ADF58" s="120">
        <v>1.325600425871803E-4</v>
      </c>
      <c r="ADG58" s="120">
        <v>1.231401378734326E-4</v>
      </c>
      <c r="ADH58" s="120">
        <v>1.2314013787343252E-4</v>
      </c>
      <c r="ADI58" s="120">
        <v>1.1423002587294774E-4</v>
      </c>
      <c r="ADJ58" s="120">
        <v>1.1423002587294774E-4</v>
      </c>
      <c r="ADK58" s="120">
        <v>1.0581242072765851E-4</v>
      </c>
      <c r="ADL58" s="120">
        <v>1.0581242072765849E-4</v>
      </c>
      <c r="ADM58" s="120">
        <v>9.7870122467350371E-5</v>
      </c>
      <c r="ADN58" s="120">
        <v>9.7870122467350344E-5</v>
      </c>
      <c r="ADO58" s="120">
        <v>9.0386033722060001E-5</v>
      </c>
      <c r="ADP58" s="120">
        <v>9.0386033722059933E-5</v>
      </c>
      <c r="ADQ58" s="120">
        <v>8.3343176605343757E-5</v>
      </c>
      <c r="ADR58" s="120">
        <v>8.3343176605343744E-5</v>
      </c>
      <c r="ADS58" s="120">
        <v>7.6724709730954799E-5</v>
      </c>
      <c r="ADT58" s="120">
        <v>7.6724709730954663E-5</v>
      </c>
      <c r="ADU58" s="120">
        <v>7.0513945322661168E-5</v>
      </c>
      <c r="ADV58" s="120">
        <v>7.0513945322661141E-5</v>
      </c>
      <c r="ADW58" s="120">
        <v>6.4694366374113882E-5</v>
      </c>
      <c r="ADX58" s="120">
        <v>6.4694366374113842E-5</v>
      </c>
      <c r="ADY58" s="120">
        <v>5.9249643812841602E-5</v>
      </c>
      <c r="ADZ58" s="120">
        <v>5.9249643812841656E-5</v>
      </c>
      <c r="AEA58" s="120">
        <v>5.4163653619638254E-5</v>
      </c>
      <c r="AEB58" s="120">
        <v>5.4163653619638309E-5</v>
      </c>
      <c r="AEC58" s="120">
        <v>4.9420493851829274E-5</v>
      </c>
      <c r="AED58" s="120">
        <v>4.9420493851829274E-5</v>
      </c>
      <c r="AEE58" s="120">
        <v>4.5004501516191035E-5</v>
      </c>
      <c r="AEF58" s="120">
        <v>4.5004501516191014E-5</v>
      </c>
      <c r="AEG58" s="120">
        <v>4.0900269234669754E-5</v>
      </c>
      <c r="AEH58" s="120">
        <v>4.0900269234669794E-5</v>
      </c>
      <c r="AEI58" s="120">
        <v>3.7092661643538796E-5</v>
      </c>
      <c r="AEJ58" s="120">
        <v>3.7092661643538789E-5</v>
      </c>
      <c r="AEK58" s="120">
        <v>3.3566831464275167E-5</v>
      </c>
      <c r="AEL58" s="120">
        <v>3.3566831464275181E-5</v>
      </c>
      <c r="AEM58" s="120">
        <v>3.0308235182264819E-5</v>
      </c>
      <c r="AEN58" s="120">
        <v>3.0308235182264781E-5</v>
      </c>
      <c r="AEO58" s="120">
        <v>2.7302648267493923E-5</v>
      </c>
      <c r="AEP58" s="120">
        <v>2.7302648267493923E-5</v>
      </c>
      <c r="AEQ58" s="120">
        <v>2.4536179869699271E-5</v>
      </c>
      <c r="AER58" s="120">
        <v>2.4536179869699281E-5</v>
      </c>
      <c r="AES58" s="120">
        <v>2.1995286919066483E-5</v>
      </c>
      <c r="AET58" s="120">
        <v>2.1995286919066521E-5</v>
      </c>
      <c r="AEU58" s="120">
        <v>1.9666787562535123E-5</v>
      </c>
      <c r="AEV58" s="120">
        <v>1.9666787562535133E-5</v>
      </c>
      <c r="AEW58" s="120">
        <v>1.7537873865135057E-5</v>
      </c>
      <c r="AEX58" s="120">
        <v>1.7537873865135024E-5</v>
      </c>
      <c r="AEY58" s="120">
        <v>1.559612370558943E-5</v>
      </c>
      <c r="AEZ58" s="120">
        <v>1.559612370558942E-5</v>
      </c>
      <c r="AFA58" s="120">
        <v>1.3829511795728338E-5</v>
      </c>
      <c r="AFB58" s="120">
        <v>1.3829511795728348E-5</v>
      </c>
      <c r="AFC58" s="120">
        <v>1.2226419754108829E-5</v>
      </c>
      <c r="AFD58" s="120">
        <v>1.2226419754108833E-5</v>
      </c>
      <c r="AFE58" s="120">
        <v>1.0775645165689886E-5</v>
      </c>
      <c r="AFF58" s="120">
        <v>1.0775645165689887E-5</v>
      </c>
      <c r="AFG58" s="120">
        <v>9.4664095615069305E-6</v>
      </c>
      <c r="AFH58" s="120">
        <v>9.4664095615069221E-6</v>
      </c>
      <c r="AFI58" s="120">
        <v>8.288365255084622E-6</v>
      </c>
      <c r="AFJ58" s="120">
        <v>8.2883652550846203E-6</v>
      </c>
      <c r="AFK58" s="120">
        <v>7.2316009758607695E-6</v>
      </c>
      <c r="AFL58" s="120">
        <v>7.231600975860772E-6</v>
      </c>
      <c r="AFM58" s="120">
        <v>6.2866462442118299E-6</v>
      </c>
      <c r="AFN58" s="120">
        <v>6.2866462442118265E-6</v>
      </c>
      <c r="AFO58" s="120">
        <v>5.4444744378083918E-6</v>
      </c>
      <c r="AFP58" s="120">
        <v>5.4444744378083935E-6</v>
      </c>
      <c r="AFQ58" s="120">
        <v>4.6965045050160661E-6</v>
      </c>
      <c r="AFR58" s="120">
        <v>4.6965045050160686E-6</v>
      </c>
      <c r="AFS58" s="120">
        <v>4.0346012879165646E-6</v>
      </c>
      <c r="AFT58" s="120">
        <v>4.0346012879165621E-6</v>
      </c>
      <c r="AFU58" s="120">
        <v>3.4510744252656598E-6</v>
      </c>
      <c r="AFV58" s="120">
        <v>3.4510744252656577E-6</v>
      </c>
      <c r="AFW58" s="120">
        <v>2.9386758143291418E-6</v>
      </c>
      <c r="AFX58" s="120">
        <v>2.9386758143291418E-6</v>
      </c>
      <c r="AFY58" s="120">
        <v>2.4905956200296099E-6</v>
      </c>
      <c r="AFZ58" s="120">
        <v>2.4905956200296086E-6</v>
      </c>
      <c r="AGA58" s="120">
        <v>2.1004568301653624E-6</v>
      </c>
      <c r="AGB58" s="120">
        <v>2.1004568301653615E-6</v>
      </c>
      <c r="AGC58" s="120">
        <v>1.762308366577716E-6</v>
      </c>
      <c r="AGD58" s="120">
        <v>1.7623083665777158E-6</v>
      </c>
      <c r="AGE58" s="120">
        <v>1.4706167739753628E-6</v>
      </c>
      <c r="AGF58" s="120">
        <v>1.470616773975363E-6</v>
      </c>
      <c r="AGG58" s="120">
        <v>1.220256520581287E-6</v>
      </c>
      <c r="AGH58" s="120">
        <v>1.2202565205812863E-6</v>
      </c>
      <c r="AGI58" s="120">
        <v>1.0064989577328033E-6</v>
      </c>
      <c r="AGJ58" s="120">
        <v>1.0064989577328037E-6</v>
      </c>
      <c r="AGK58" s="120">
        <v>8.2499999889628085E-7</v>
      </c>
      <c r="AGL58" s="120">
        <v>8.2499999889628096E-7</v>
      </c>
      <c r="AGM58" s="120">
        <v>6.7178659208622873E-7</v>
      </c>
      <c r="AGN58" s="120">
        <v>6.7178659208622852E-7</v>
      </c>
      <c r="AGO58" s="120">
        <v>5.4324207320765964E-7</v>
      </c>
      <c r="AGP58" s="120">
        <v>5.4324207320766039E-7</v>
      </c>
      <c r="AGQ58" s="120">
        <v>4.3609050114827148E-7</v>
      </c>
      <c r="AGR58" s="120">
        <v>4.3609050114827174E-7</v>
      </c>
      <c r="AGS58" s="120">
        <v>3.4738008828470612E-7</v>
      </c>
      <c r="AGT58" s="120">
        <v>3.4738008828470612E-7</v>
      </c>
      <c r="AGU58" s="120">
        <v>2.7446585216329841E-7</v>
      </c>
      <c r="AGV58" s="120">
        <v>2.7446585216329809E-7</v>
      </c>
      <c r="AGW58" s="120">
        <v>2.1499162517902302E-7</v>
      </c>
      <c r="AGX58" s="120">
        <v>2.1499162517902286E-7</v>
      </c>
      <c r="AGY58" s="120">
        <v>1.6687156880083647E-7</v>
      </c>
      <c r="AGZ58" s="120">
        <v>1.6687156880083633E-7</v>
      </c>
      <c r="AHA58" s="120">
        <v>1.2827134696321427E-7</v>
      </c>
      <c r="AHB58" s="120">
        <v>1.2827134696321417E-7</v>
      </c>
      <c r="AHC58" s="120">
        <v>9.7589119348694053E-8</v>
      </c>
      <c r="AHD58" s="120">
        <v>9.7589119348694079E-8</v>
      </c>
      <c r="AHE58" s="120">
        <v>7.3436519121245672E-8</v>
      </c>
      <c r="AHF58" s="120">
        <v>7.3436519121245725E-8</v>
      </c>
      <c r="AHG58" s="120">
        <v>5.4619780954159644E-8</v>
      </c>
      <c r="AHH58" s="120">
        <v>5.4619780954159611E-8</v>
      </c>
      <c r="AHI58" s="120">
        <v>4.0121183683402376E-8</v>
      </c>
      <c r="AHJ58" s="120">
        <v>4.0121183683402376E-8</v>
      </c>
      <c r="AHK58" s="120">
        <v>2.9080967413009239E-8</v>
      </c>
      <c r="AHL58" s="120">
        <v>2.9080967413009249E-8</v>
      </c>
      <c r="AHM58" s="120">
        <v>2.0779877274240756E-8</v>
      </c>
      <c r="AHN58" s="120">
        <v>2.0779877274240756E-8</v>
      </c>
      <c r="AHO58" s="120">
        <v>1.4622475248231141E-8</v>
      </c>
      <c r="AHP58" s="120">
        <v>1.4622475248231144E-8</v>
      </c>
      <c r="AHQ58" s="120">
        <v>1.0121347553603893E-8</v>
      </c>
      <c r="AHR58" s="120">
        <v>1.0121347553603898E-8</v>
      </c>
      <c r="AHS58" s="120">
        <v>6.882318238301832E-9</v>
      </c>
      <c r="AHT58" s="120">
        <v>6.8823182383018287E-9</v>
      </c>
      <c r="AHU58" s="120">
        <v>4.5907600832581928E-9</v>
      </c>
      <c r="AHV58" s="120">
        <v>4.590760083258192E-9</v>
      </c>
      <c r="AHW58" s="120">
        <v>2.999072137937936E-9</v>
      </c>
      <c r="AHX58" s="120">
        <v>2.9990721379379381E-9</v>
      </c>
      <c r="AHY58" s="120">
        <v>1.9153697070815917E-9</v>
      </c>
      <c r="AHZ58" s="120">
        <v>1.9153697070815909E-9</v>
      </c>
      <c r="AIA58" s="120">
        <v>1.1934080595966516E-9</v>
      </c>
      <c r="AIB58" s="120">
        <v>1.193408059596651E-9</v>
      </c>
      <c r="AIC58" s="120">
        <v>7.2373630650754515E-10</v>
      </c>
      <c r="AID58" s="120">
        <v>7.2373630650754536E-10</v>
      </c>
      <c r="AIE58" s="120">
        <v>4.2605364788467554E-10</v>
      </c>
      <c r="AIF58" s="120">
        <v>4.2605364788467575E-10</v>
      </c>
      <c r="AIG58" s="120">
        <v>2.4271741546898641E-10</v>
      </c>
      <c r="AIH58" s="120">
        <v>2.4271741546898652E-10</v>
      </c>
      <c r="AII58" s="120">
        <v>1.3333193226298718E-10</v>
      </c>
      <c r="AIJ58" s="120">
        <v>1.3333193226298713E-10</v>
      </c>
      <c r="AIK58" s="120">
        <v>7.0330008347689275E-11</v>
      </c>
      <c r="AIL58" s="120">
        <v>7.0330008347689301E-11</v>
      </c>
      <c r="AIM58" s="120">
        <v>3.5445609735329918E-11</v>
      </c>
      <c r="AIN58" s="120">
        <v>3.5445609735329918E-11</v>
      </c>
      <c r="AIO58" s="120">
        <v>1.696740832819895E-11</v>
      </c>
      <c r="AIP58" s="120">
        <v>1.696740832819895E-11</v>
      </c>
      <c r="AIQ58" s="120">
        <v>7.6588407020502662E-12</v>
      </c>
      <c r="AIR58" s="120">
        <v>7.6588407020502662E-12</v>
      </c>
      <c r="AIS58" s="120">
        <v>3.2309815069092709E-12</v>
      </c>
      <c r="AIT58" s="120">
        <v>3.2309815069092709E-12</v>
      </c>
      <c r="AIU58" s="120">
        <v>1.2596743309903347E-12</v>
      </c>
      <c r="AIV58" s="120">
        <v>1.2596743309903349E-12</v>
      </c>
      <c r="AIW58" s="120">
        <v>4.4735298364989573E-13</v>
      </c>
      <c r="AIX58" s="120">
        <v>4.4735298364989573E-13</v>
      </c>
      <c r="AIY58" s="120">
        <v>1.4195339782113736E-13</v>
      </c>
      <c r="AIZ58" s="120">
        <v>1.4195339782113736E-13</v>
      </c>
      <c r="AJA58" s="120">
        <v>3.9186644380795332E-14</v>
      </c>
      <c r="AJB58" s="120">
        <v>3.9186644380795332E-14</v>
      </c>
      <c r="AJC58" s="120">
        <v>9.0483176506950258E-15</v>
      </c>
      <c r="AJD58" s="120">
        <v>9.0483176506950258E-15</v>
      </c>
      <c r="AJE58" s="120">
        <v>1.6410484082740595E-15</v>
      </c>
      <c r="AJF58" s="120">
        <v>1.6410484082740595E-15</v>
      </c>
      <c r="AJG58" s="120">
        <v>2.0816681711721685E-16</v>
      </c>
      <c r="AJH58" s="120">
        <v>2.0816681711721685E-16</v>
      </c>
      <c r="AJI58" s="120">
        <v>1.3877787807814457E-17</v>
      </c>
      <c r="AJJ58" s="120" t="s">
        <v>105</v>
      </c>
      <c r="AJK58" s="120" t="s">
        <v>105</v>
      </c>
      <c r="AJL58" s="120" t="s">
        <v>105</v>
      </c>
      <c r="AJM58" s="120" t="s">
        <v>105</v>
      </c>
      <c r="AJN58" s="120" t="s">
        <v>105</v>
      </c>
      <c r="AJO58" s="120" t="s">
        <v>105</v>
      </c>
      <c r="AJP58" s="120" t="s">
        <v>105</v>
      </c>
      <c r="AJQ58" s="120" t="s">
        <v>105</v>
      </c>
      <c r="AJR58" s="120" t="s">
        <v>105</v>
      </c>
      <c r="AJS58" s="120" t="s">
        <v>105</v>
      </c>
      <c r="AJT58" s="120" t="s">
        <v>105</v>
      </c>
      <c r="AJU58" s="120" t="s">
        <v>105</v>
      </c>
      <c r="AJV58" s="120" t="s">
        <v>105</v>
      </c>
      <c r="AJW58" s="120" t="s">
        <v>105</v>
      </c>
      <c r="AJX58" s="120" t="s">
        <v>105</v>
      </c>
      <c r="AJY58" s="120" t="s">
        <v>105</v>
      </c>
      <c r="AJZ58" s="120" t="s">
        <v>105</v>
      </c>
      <c r="AKA58" s="120" t="s">
        <v>105</v>
      </c>
      <c r="AKB58" s="120" t="s">
        <v>105</v>
      </c>
      <c r="AKC58" s="120" t="s">
        <v>105</v>
      </c>
      <c r="AKD58" s="120" t="s">
        <v>105</v>
      </c>
      <c r="AKE58" s="120" t="s">
        <v>105</v>
      </c>
      <c r="AKF58" s="120" t="s">
        <v>105</v>
      </c>
      <c r="AKG58" s="120" t="s">
        <v>105</v>
      </c>
      <c r="AKH58" s="120" t="s">
        <v>105</v>
      </c>
      <c r="AKI58" s="120" t="s">
        <v>105</v>
      </c>
      <c r="AKJ58" s="120" t="s">
        <v>105</v>
      </c>
      <c r="AKK58" s="120" t="s">
        <v>105</v>
      </c>
      <c r="AKL58" s="120" t="s">
        <v>105</v>
      </c>
      <c r="AKM58" s="120" t="s">
        <v>105</v>
      </c>
      <c r="AKN58" s="120" t="s">
        <v>105</v>
      </c>
      <c r="AKO58" s="120" t="s">
        <v>105</v>
      </c>
      <c r="AKP58" s="120" t="s">
        <v>105</v>
      </c>
      <c r="AKQ58" s="120" t="s">
        <v>105</v>
      </c>
      <c r="AKR58" s="120" t="s">
        <v>105</v>
      </c>
      <c r="AKS58" s="120" t="s">
        <v>105</v>
      </c>
      <c r="AKT58" s="120" t="s">
        <v>105</v>
      </c>
      <c r="AKU58" s="120" t="s">
        <v>105</v>
      </c>
      <c r="AKV58" s="120" t="s">
        <v>105</v>
      </c>
      <c r="AKW58" s="120" t="s">
        <v>105</v>
      </c>
      <c r="AKX58" s="120" t="s">
        <v>105</v>
      </c>
      <c r="AKY58" s="120" t="s">
        <v>105</v>
      </c>
      <c r="AKZ58" s="120" t="s">
        <v>105</v>
      </c>
      <c r="ALA58" s="120" t="s">
        <v>105</v>
      </c>
      <c r="ALB58" s="120" t="s">
        <v>105</v>
      </c>
      <c r="ALC58" s="120" t="s">
        <v>105</v>
      </c>
      <c r="ALD58" s="120" t="s">
        <v>105</v>
      </c>
      <c r="ALE58" s="120" t="s">
        <v>105</v>
      </c>
      <c r="ALF58" s="120" t="s">
        <v>105</v>
      </c>
      <c r="ALG58" s="120" t="s">
        <v>105</v>
      </c>
      <c r="ALH58" s="120" t="s">
        <v>105</v>
      </c>
      <c r="ALI58" s="120" t="s">
        <v>105</v>
      </c>
      <c r="ALJ58" s="120" t="s">
        <v>105</v>
      </c>
      <c r="ALK58" s="120" t="s">
        <v>105</v>
      </c>
      <c r="ALL58" s="120" t="s">
        <v>105</v>
      </c>
      <c r="ALM58" s="120" t="s">
        <v>105</v>
      </c>
      <c r="ALN58" s="120"/>
    </row>
    <row r="59" spans="1:1002" hidden="1">
      <c r="A59" s="119">
        <v>58</v>
      </c>
      <c r="B59" s="120">
        <v>7.1409554610952317E-2</v>
      </c>
      <c r="C59" s="120">
        <v>7.1409554610952386E-2</v>
      </c>
      <c r="D59" s="120">
        <v>7.1126208518253048E-2</v>
      </c>
      <c r="E59" s="120">
        <v>7.112620851825302E-2</v>
      </c>
      <c r="F59" s="120">
        <v>7.0842933041912803E-2</v>
      </c>
      <c r="G59" s="120">
        <v>7.0842933041912887E-2</v>
      </c>
      <c r="H59" s="120">
        <v>7.0559730194111658E-2</v>
      </c>
      <c r="I59" s="120">
        <v>7.0559730194111672E-2</v>
      </c>
      <c r="J59" s="120">
        <v>7.027660200084164E-2</v>
      </c>
      <c r="K59" s="120">
        <v>7.027660200084164E-2</v>
      </c>
      <c r="L59" s="120">
        <v>6.9993550501988439E-2</v>
      </c>
      <c r="M59" s="120">
        <v>6.9993550501988508E-2</v>
      </c>
      <c r="N59" s="120">
        <v>6.9710577751413247E-2</v>
      </c>
      <c r="O59" s="120">
        <v>6.9710577751413247E-2</v>
      </c>
      <c r="P59" s="120">
        <v>6.9427685817034387E-2</v>
      </c>
      <c r="Q59" s="120">
        <v>6.9427685817034374E-2</v>
      </c>
      <c r="R59" s="120">
        <v>6.9144876780909512E-2</v>
      </c>
      <c r="S59" s="120">
        <v>6.9144876780909525E-2</v>
      </c>
      <c r="T59" s="120">
        <v>6.8862152739318311E-2</v>
      </c>
      <c r="U59" s="120">
        <v>6.8862152739318186E-2</v>
      </c>
      <c r="V59" s="120">
        <v>6.8579515802844548E-2</v>
      </c>
      <c r="W59" s="120">
        <v>6.8579515802844535E-2</v>
      </c>
      <c r="X59" s="120">
        <v>6.8296968096459812E-2</v>
      </c>
      <c r="Y59" s="120">
        <v>6.8296968096459867E-2</v>
      </c>
      <c r="Z59" s="120">
        <v>6.8014511759606155E-2</v>
      </c>
      <c r="AA59" s="120">
        <v>6.8014511759606114E-2</v>
      </c>
      <c r="AB59" s="120">
        <v>6.7732148946279658E-2</v>
      </c>
      <c r="AC59" s="120">
        <v>6.773214894627963E-2</v>
      </c>
      <c r="AD59" s="120">
        <v>6.7449881825114105E-2</v>
      </c>
      <c r="AE59" s="120">
        <v>6.7449881825114105E-2</v>
      </c>
      <c r="AF59" s="120">
        <v>6.7167712579464939E-2</v>
      </c>
      <c r="AG59" s="120">
        <v>6.7167712579464911E-2</v>
      </c>
      <c r="AH59" s="120">
        <v>6.6885643407493103E-2</v>
      </c>
      <c r="AI59" s="120">
        <v>6.6885643407493034E-2</v>
      </c>
      <c r="AJ59" s="120">
        <v>6.6603676522249897E-2</v>
      </c>
      <c r="AK59" s="120">
        <v>6.6603676522249772E-2</v>
      </c>
      <c r="AL59" s="120">
        <v>6.6321814151760763E-2</v>
      </c>
      <c r="AM59" s="120">
        <v>6.6321814151760777E-2</v>
      </c>
      <c r="AN59" s="120">
        <v>6.6040058539111102E-2</v>
      </c>
      <c r="AO59" s="120">
        <v>6.6040058539111088E-2</v>
      </c>
      <c r="AP59" s="120">
        <v>6.5758411942530265E-2</v>
      </c>
      <c r="AQ59" s="120">
        <v>6.5758411942530209E-2</v>
      </c>
      <c r="AR59" s="120">
        <v>6.5476876635477049E-2</v>
      </c>
      <c r="AS59" s="120">
        <v>6.5476876635477035E-2</v>
      </c>
      <c r="AT59" s="120">
        <v>6.519545490672532E-2</v>
      </c>
      <c r="AU59" s="120">
        <v>6.5195454906725389E-2</v>
      </c>
      <c r="AV59" s="120">
        <v>6.4914149060449219E-2</v>
      </c>
      <c r="AW59" s="120">
        <v>6.491414906044915E-2</v>
      </c>
      <c r="AX59" s="120">
        <v>6.4632961416308851E-2</v>
      </c>
      <c r="AY59" s="120">
        <v>6.4632961416309018E-2</v>
      </c>
      <c r="AZ59" s="120">
        <v>6.4351894309536764E-2</v>
      </c>
      <c r="BA59" s="120">
        <v>6.4351894309536598E-2</v>
      </c>
      <c r="BB59" s="120">
        <v>6.4070950091022774E-2</v>
      </c>
      <c r="BC59" s="120">
        <v>6.407095009102276E-2</v>
      </c>
      <c r="BD59" s="120">
        <v>6.379013112740152E-2</v>
      </c>
      <c r="BE59" s="120">
        <v>6.3790131127401548E-2</v>
      </c>
      <c r="BF59" s="120">
        <v>6.3509439801138254E-2</v>
      </c>
      <c r="BG59" s="120">
        <v>6.3509439801138184E-2</v>
      </c>
      <c r="BH59" s="120">
        <v>6.3228878510614789E-2</v>
      </c>
      <c r="BI59" s="120">
        <v>6.3228878510614886E-2</v>
      </c>
      <c r="BJ59" s="120">
        <v>6.294844967021726E-2</v>
      </c>
      <c r="BK59" s="120">
        <v>6.2948449670217163E-2</v>
      </c>
      <c r="BL59" s="120">
        <v>6.2668155710421558E-2</v>
      </c>
      <c r="BM59" s="120">
        <v>6.2668155710421655E-2</v>
      </c>
      <c r="BN59" s="120">
        <v>6.2387999077881534E-2</v>
      </c>
      <c r="BO59" s="120">
        <v>6.2387999077881486E-2</v>
      </c>
      <c r="BP59" s="120">
        <v>6.2107982235514766E-2</v>
      </c>
      <c r="BQ59" s="120">
        <v>6.2107982235514725E-2</v>
      </c>
      <c r="BR59" s="120">
        <v>6.1828107662590344E-2</v>
      </c>
      <c r="BS59" s="120">
        <v>6.1828107662590358E-2</v>
      </c>
      <c r="BT59" s="120">
        <v>6.1548377854815997E-2</v>
      </c>
      <c r="BU59" s="120">
        <v>6.1548377854816011E-2</v>
      </c>
      <c r="BV59" s="120">
        <v>6.1268795324424863E-2</v>
      </c>
      <c r="BW59" s="120">
        <v>6.1268795324424877E-2</v>
      </c>
      <c r="BX59" s="120">
        <v>6.0989362600263289E-2</v>
      </c>
      <c r="BY59" s="120">
        <v>6.0989362600263275E-2</v>
      </c>
      <c r="BZ59" s="120">
        <v>6.0710082227877694E-2</v>
      </c>
      <c r="CA59" s="120">
        <v>6.0710082227877743E-2</v>
      </c>
      <c r="CB59" s="120">
        <v>6.0430956769602528E-2</v>
      </c>
      <c r="CC59" s="120">
        <v>6.0430956769602515E-2</v>
      </c>
      <c r="CD59" s="120">
        <v>6.0151988804647276E-2</v>
      </c>
      <c r="CE59" s="120">
        <v>6.0151988804647269E-2</v>
      </c>
      <c r="CF59" s="120">
        <v>5.9873180929184117E-2</v>
      </c>
      <c r="CG59" s="120">
        <v>5.9873180929184096E-2</v>
      </c>
      <c r="CH59" s="120">
        <v>5.9594535756435238E-2</v>
      </c>
      <c r="CI59" s="120">
        <v>5.9594535756435231E-2</v>
      </c>
      <c r="CJ59" s="120">
        <v>5.9316055916760674E-2</v>
      </c>
      <c r="CK59" s="120">
        <v>5.931605591676066E-2</v>
      </c>
      <c r="CL59" s="120">
        <v>5.9037744057745256E-2</v>
      </c>
      <c r="CM59" s="120">
        <v>5.9037744057745312E-2</v>
      </c>
      <c r="CN59" s="120">
        <v>5.8759602844286683E-2</v>
      </c>
      <c r="CO59" s="120">
        <v>5.8759602844286649E-2</v>
      </c>
      <c r="CP59" s="120">
        <v>5.8481634958682277E-2</v>
      </c>
      <c r="CQ59" s="120">
        <v>5.8481634958682312E-2</v>
      </c>
      <c r="CR59" s="120">
        <v>5.8203843100716975E-2</v>
      </c>
      <c r="CS59" s="120">
        <v>5.8203843100716982E-2</v>
      </c>
      <c r="CT59" s="120">
        <v>5.7926229987750356E-2</v>
      </c>
      <c r="CU59" s="120">
        <v>5.7926229987750336E-2</v>
      </c>
      <c r="CV59" s="120">
        <v>5.7648798354803799E-2</v>
      </c>
      <c r="CW59" s="120">
        <v>5.7648798354803785E-2</v>
      </c>
      <c r="CX59" s="120">
        <v>5.7371550954647792E-2</v>
      </c>
      <c r="CY59" s="120">
        <v>5.737155095464784E-2</v>
      </c>
      <c r="CZ59" s="120">
        <v>5.7094490557889191E-2</v>
      </c>
      <c r="DA59" s="120">
        <v>5.7094490557889226E-2</v>
      </c>
      <c r="DB59" s="120">
        <v>5.6817619953057695E-2</v>
      </c>
      <c r="DC59" s="120">
        <v>5.6817619953057744E-2</v>
      </c>
      <c r="DD59" s="120">
        <v>5.6540941946693152E-2</v>
      </c>
      <c r="DE59" s="120">
        <v>5.6540941946693166E-2</v>
      </c>
      <c r="DF59" s="120">
        <v>5.6264459363431905E-2</v>
      </c>
      <c r="DG59" s="120">
        <v>5.6264459363431989E-2</v>
      </c>
      <c r="DH59" s="120">
        <v>5.5988175046093658E-2</v>
      </c>
      <c r="DI59" s="120">
        <v>5.5988175046093616E-2</v>
      </c>
      <c r="DJ59" s="120">
        <v>5.5712091855767309E-2</v>
      </c>
      <c r="DK59" s="120">
        <v>5.5712091855767212E-2</v>
      </c>
      <c r="DL59" s="120">
        <v>5.5436212671897578E-2</v>
      </c>
      <c r="DM59" s="120">
        <v>5.543621267189755E-2</v>
      </c>
      <c r="DN59" s="120">
        <v>5.5160540392371019E-2</v>
      </c>
      <c r="DO59" s="120">
        <v>5.5160540392370991E-2</v>
      </c>
      <c r="DP59" s="120">
        <v>5.4885077933601263E-2</v>
      </c>
      <c r="DQ59" s="120">
        <v>5.4885077933601291E-2</v>
      </c>
      <c r="DR59" s="120">
        <v>5.4609828230615109E-2</v>
      </c>
      <c r="DS59" s="120">
        <v>5.4609828230615096E-2</v>
      </c>
      <c r="DT59" s="120">
        <v>5.4334794237137093E-2</v>
      </c>
      <c r="DU59" s="120">
        <v>5.4334794237137052E-2</v>
      </c>
      <c r="DV59" s="120">
        <v>5.4059978925675073E-2</v>
      </c>
      <c r="DW59" s="120">
        <v>5.4059978925675045E-2</v>
      </c>
      <c r="DX59" s="120">
        <v>5.3785385287604598E-2</v>
      </c>
      <c r="DY59" s="120">
        <v>5.3785385287604563E-2</v>
      </c>
      <c r="DZ59" s="120">
        <v>5.3511016333253211E-2</v>
      </c>
      <c r="EA59" s="120">
        <v>5.351101633325319E-2</v>
      </c>
      <c r="EB59" s="120">
        <v>5.3236875091984576E-2</v>
      </c>
      <c r="EC59" s="120">
        <v>5.3236875091984555E-2</v>
      </c>
      <c r="ED59" s="120">
        <v>5.2962964612282198E-2</v>
      </c>
      <c r="EE59" s="120">
        <v>5.2962964612282198E-2</v>
      </c>
      <c r="EF59" s="120">
        <v>5.2689287961832608E-2</v>
      </c>
      <c r="EG59" s="120">
        <v>5.2689287961832552E-2</v>
      </c>
      <c r="EH59" s="120">
        <v>5.2415848227608162E-2</v>
      </c>
      <c r="EI59" s="120">
        <v>5.2415848227608169E-2</v>
      </c>
      <c r="EJ59" s="120">
        <v>5.214264851594979E-2</v>
      </c>
      <c r="EK59" s="120">
        <v>5.214264851594972E-2</v>
      </c>
      <c r="EL59" s="120">
        <v>5.1869691952648705E-2</v>
      </c>
      <c r="EM59" s="120">
        <v>5.1869691952648733E-2</v>
      </c>
      <c r="EN59" s="120">
        <v>5.1596981683028564E-2</v>
      </c>
      <c r="EO59" s="120">
        <v>5.1596981683028599E-2</v>
      </c>
      <c r="EP59" s="120">
        <v>5.1324520872025728E-2</v>
      </c>
      <c r="EQ59" s="120">
        <v>5.1324520872025742E-2</v>
      </c>
      <c r="ER59" s="120">
        <v>5.1052312704270547E-2</v>
      </c>
      <c r="ES59" s="120">
        <v>5.1052312704270485E-2</v>
      </c>
      <c r="ET59" s="120">
        <v>5.0780360384167091E-2</v>
      </c>
      <c r="EU59" s="120">
        <v>5.0780360384167077E-2</v>
      </c>
      <c r="EV59" s="120">
        <v>5.0508667135972733E-2</v>
      </c>
      <c r="EW59" s="120">
        <v>5.0508667135972782E-2</v>
      </c>
      <c r="EX59" s="120">
        <v>5.0237236203877426E-2</v>
      </c>
      <c r="EY59" s="120">
        <v>5.0237236203877426E-2</v>
      </c>
      <c r="EZ59" s="120">
        <v>4.9966070852081192E-2</v>
      </c>
      <c r="FA59" s="120">
        <v>4.9966070852081199E-2</v>
      </c>
      <c r="FB59" s="120">
        <v>4.9695174364872655E-2</v>
      </c>
      <c r="FC59" s="120">
        <v>4.9695174364872592E-2</v>
      </c>
      <c r="FD59" s="120">
        <v>4.9424550046705575E-2</v>
      </c>
      <c r="FE59" s="120">
        <v>4.9424550046705588E-2</v>
      </c>
      <c r="FF59" s="120">
        <v>4.9154201222275658E-2</v>
      </c>
      <c r="FG59" s="120">
        <v>4.9154201222275672E-2</v>
      </c>
      <c r="FH59" s="120">
        <v>4.8884131236595657E-2</v>
      </c>
      <c r="FI59" s="120">
        <v>4.8884131236595706E-2</v>
      </c>
      <c r="FJ59" s="120">
        <v>4.8614343455070645E-2</v>
      </c>
      <c r="FK59" s="120">
        <v>4.8614343455070617E-2</v>
      </c>
      <c r="FL59" s="120">
        <v>4.8344841263572032E-2</v>
      </c>
      <c r="FM59" s="120">
        <v>4.8344841263572032E-2</v>
      </c>
      <c r="FN59" s="120">
        <v>4.8075628068510748E-2</v>
      </c>
      <c r="FO59" s="120">
        <v>4.8075628068510734E-2</v>
      </c>
      <c r="FP59" s="120">
        <v>4.7806707296910181E-2</v>
      </c>
      <c r="FQ59" s="120">
        <v>4.7806707296910174E-2</v>
      </c>
      <c r="FR59" s="120">
        <v>4.7538082396477381E-2</v>
      </c>
      <c r="FS59" s="120">
        <v>4.7538082396477409E-2</v>
      </c>
      <c r="FT59" s="120">
        <v>4.7269756835673915E-2</v>
      </c>
      <c r="FU59" s="120">
        <v>4.7269756835673908E-2</v>
      </c>
      <c r="FV59" s="120">
        <v>4.700173410378583E-2</v>
      </c>
      <c r="FW59" s="120">
        <v>4.700173410378581E-2</v>
      </c>
      <c r="FX59" s="120">
        <v>4.6734017710992337E-2</v>
      </c>
      <c r="FY59" s="120">
        <v>4.6734017710992358E-2</v>
      </c>
      <c r="FZ59" s="120">
        <v>4.6466611188433905E-2</v>
      </c>
      <c r="GA59" s="120">
        <v>4.6466611188433905E-2</v>
      </c>
      <c r="GB59" s="120">
        <v>4.6199518088278824E-2</v>
      </c>
      <c r="GC59" s="120">
        <v>4.6199518088278817E-2</v>
      </c>
      <c r="GD59" s="120">
        <v>4.5932741983789264E-2</v>
      </c>
      <c r="GE59" s="120">
        <v>4.5932741983789278E-2</v>
      </c>
      <c r="GF59" s="120">
        <v>4.566628646938569E-2</v>
      </c>
      <c r="GG59" s="120">
        <v>4.5666286469385677E-2</v>
      </c>
      <c r="GH59" s="120">
        <v>4.5400155160710741E-2</v>
      </c>
      <c r="GI59" s="120">
        <v>4.5400155160710727E-2</v>
      </c>
      <c r="GJ59" s="120">
        <v>4.5134351694691335E-2</v>
      </c>
      <c r="GK59" s="120">
        <v>4.5134351694691384E-2</v>
      </c>
      <c r="GL59" s="120">
        <v>4.4868879729600013E-2</v>
      </c>
      <c r="GM59" s="120">
        <v>4.4868879729600027E-2</v>
      </c>
      <c r="GN59" s="120">
        <v>4.4603742945114627E-2</v>
      </c>
      <c r="GO59" s="120">
        <v>4.4603742945114683E-2</v>
      </c>
      <c r="GP59" s="120">
        <v>4.4338945042377377E-2</v>
      </c>
      <c r="GQ59" s="120">
        <v>4.4338945042377419E-2</v>
      </c>
      <c r="GR59" s="120">
        <v>4.4074489744051794E-2</v>
      </c>
      <c r="GS59" s="120">
        <v>4.4074489744051759E-2</v>
      </c>
      <c r="GT59" s="120">
        <v>4.3810380794378594E-2</v>
      </c>
      <c r="GU59" s="120">
        <v>4.3810380794378594E-2</v>
      </c>
      <c r="GV59" s="120">
        <v>4.3546621959230571E-2</v>
      </c>
      <c r="GW59" s="120">
        <v>4.3546621959230619E-2</v>
      </c>
      <c r="GX59" s="120">
        <v>4.3283217026165506E-2</v>
      </c>
      <c r="GY59" s="120">
        <v>4.3283217026165562E-2</v>
      </c>
      <c r="GZ59" s="120">
        <v>4.3020169804477419E-2</v>
      </c>
      <c r="HA59" s="120">
        <v>4.3020169804477496E-2</v>
      </c>
      <c r="HB59" s="120">
        <v>4.275748412524711E-2</v>
      </c>
      <c r="HC59" s="120">
        <v>4.2757484125247075E-2</v>
      </c>
      <c r="HD59" s="120">
        <v>4.2495163841390002E-2</v>
      </c>
      <c r="HE59" s="120">
        <v>4.2495163841389988E-2</v>
      </c>
      <c r="HF59" s="120">
        <v>4.2233212827703523E-2</v>
      </c>
      <c r="HG59" s="120">
        <v>4.2233212827703537E-2</v>
      </c>
      <c r="HH59" s="120">
        <v>4.1971634980911873E-2</v>
      </c>
      <c r="HI59" s="120">
        <v>4.1971634980911859E-2</v>
      </c>
      <c r="HJ59" s="120">
        <v>4.1710434219709193E-2</v>
      </c>
      <c r="HK59" s="120">
        <v>4.1710434219709221E-2</v>
      </c>
      <c r="HL59" s="120">
        <v>4.144961448480166E-2</v>
      </c>
      <c r="HM59" s="120">
        <v>4.1449614484801688E-2</v>
      </c>
      <c r="HN59" s="120">
        <v>4.1189179738946764E-2</v>
      </c>
      <c r="HO59" s="120">
        <v>4.1189179738946778E-2</v>
      </c>
      <c r="HP59" s="120">
        <v>4.0929133966991341E-2</v>
      </c>
      <c r="HQ59" s="120">
        <v>4.092913396699132E-2</v>
      </c>
      <c r="HR59" s="120">
        <v>4.0669481175907504E-2</v>
      </c>
      <c r="HS59" s="120">
        <v>4.0669481175907567E-2</v>
      </c>
      <c r="HT59" s="120">
        <v>4.0410225394826464E-2</v>
      </c>
      <c r="HU59" s="120">
        <v>4.041022539482645E-2</v>
      </c>
      <c r="HV59" s="120">
        <v>4.0151370675070332E-2</v>
      </c>
      <c r="HW59" s="120">
        <v>4.0151370675070318E-2</v>
      </c>
      <c r="HX59" s="120">
        <v>3.989292109018211E-2</v>
      </c>
      <c r="HY59" s="120">
        <v>3.989292109018213E-2</v>
      </c>
      <c r="HZ59" s="120">
        <v>3.9634880735953115E-2</v>
      </c>
      <c r="IA59" s="120">
        <v>3.9634880735953157E-2</v>
      </c>
      <c r="IB59" s="120">
        <v>3.937725373044821E-2</v>
      </c>
      <c r="IC59" s="120">
        <v>3.9377253730448106E-2</v>
      </c>
      <c r="ID59" s="120">
        <v>3.9120044214028989E-2</v>
      </c>
      <c r="IE59" s="120">
        <v>3.9120044214028982E-2</v>
      </c>
      <c r="IF59" s="120">
        <v>3.8863256349374667E-2</v>
      </c>
      <c r="IG59" s="120">
        <v>3.8863256349374688E-2</v>
      </c>
      <c r="IH59" s="120">
        <v>3.860689432150028E-2</v>
      </c>
      <c r="II59" s="120">
        <v>3.8606894321500343E-2</v>
      </c>
      <c r="IJ59" s="120">
        <v>3.835096233777234E-2</v>
      </c>
      <c r="IK59" s="120">
        <v>3.8350962337772368E-2</v>
      </c>
      <c r="IL59" s="120">
        <v>3.809546462792246E-2</v>
      </c>
      <c r="IM59" s="120">
        <v>3.8095464627922453E-2</v>
      </c>
      <c r="IN59" s="120">
        <v>3.7840405444057874E-2</v>
      </c>
      <c r="IO59" s="120">
        <v>3.7840405444057819E-2</v>
      </c>
      <c r="IP59" s="120">
        <v>3.7585789060669499E-2</v>
      </c>
      <c r="IQ59" s="120">
        <v>3.7585789060669512E-2</v>
      </c>
      <c r="IR59" s="120">
        <v>3.7331619774637531E-2</v>
      </c>
      <c r="IS59" s="120">
        <v>3.7331619774637496E-2</v>
      </c>
      <c r="IT59" s="120">
        <v>3.7077901905233503E-2</v>
      </c>
      <c r="IU59" s="120">
        <v>3.7077901905233461E-2</v>
      </c>
      <c r="IV59" s="120">
        <v>3.682463979412013E-2</v>
      </c>
      <c r="IW59" s="120">
        <v>3.6824639794120137E-2</v>
      </c>
      <c r="IX59" s="120">
        <v>3.6571837805348194E-2</v>
      </c>
      <c r="IY59" s="120">
        <v>3.6571837805348173E-2</v>
      </c>
      <c r="IZ59" s="120">
        <v>3.6319500325349911E-2</v>
      </c>
      <c r="JA59" s="120">
        <v>3.6319500325349884E-2</v>
      </c>
      <c r="JB59" s="120">
        <v>3.6067631762929486E-2</v>
      </c>
      <c r="JC59" s="120">
        <v>3.6067631762929493E-2</v>
      </c>
      <c r="JD59" s="120">
        <v>3.5816236549250743E-2</v>
      </c>
      <c r="JE59" s="120">
        <v>3.5816236549250757E-2</v>
      </c>
      <c r="JF59" s="120">
        <v>3.5565319137821128E-2</v>
      </c>
      <c r="JG59" s="120">
        <v>3.5565319137821079E-2</v>
      </c>
      <c r="JH59" s="120">
        <v>3.5314884004472358E-2</v>
      </c>
      <c r="JI59" s="120">
        <v>3.5314884004472351E-2</v>
      </c>
      <c r="JJ59" s="120">
        <v>3.5064935647338154E-2</v>
      </c>
      <c r="JK59" s="120">
        <v>3.5064935647338112E-2</v>
      </c>
      <c r="JL59" s="120">
        <v>3.4815478586827785E-2</v>
      </c>
      <c r="JM59" s="120">
        <v>3.481547858682775E-2</v>
      </c>
      <c r="JN59" s="120">
        <v>3.4566517365596593E-2</v>
      </c>
      <c r="JO59" s="120">
        <v>3.4566517365596579E-2</v>
      </c>
      <c r="JP59" s="120">
        <v>3.4318056548512638E-2</v>
      </c>
      <c r="JQ59" s="120">
        <v>3.4318056548512603E-2</v>
      </c>
      <c r="JR59" s="120">
        <v>3.4070100722619366E-2</v>
      </c>
      <c r="JS59" s="120">
        <v>3.4070100722619318E-2</v>
      </c>
      <c r="JT59" s="120">
        <v>3.3822654497094949E-2</v>
      </c>
      <c r="JU59" s="120">
        <v>3.3822654497094921E-2</v>
      </c>
      <c r="JV59" s="120">
        <v>3.3575722503207277E-2</v>
      </c>
      <c r="JW59" s="120">
        <v>3.3575722503207242E-2</v>
      </c>
      <c r="JX59" s="120">
        <v>3.3329309394264955E-2</v>
      </c>
      <c r="JY59" s="120">
        <v>3.3329309394264976E-2</v>
      </c>
      <c r="JZ59" s="120">
        <v>3.3083419845564517E-2</v>
      </c>
      <c r="KA59" s="120">
        <v>3.3083419845564489E-2</v>
      </c>
      <c r="KB59" s="120">
        <v>3.2838058554332833E-2</v>
      </c>
      <c r="KC59" s="120">
        <v>3.2838058554332819E-2</v>
      </c>
      <c r="KD59" s="120">
        <v>3.2593230239665871E-2</v>
      </c>
      <c r="KE59" s="120">
        <v>3.2593230239665892E-2</v>
      </c>
      <c r="KF59" s="120">
        <v>3.2348939642462708E-2</v>
      </c>
      <c r="KG59" s="120">
        <v>3.2348939642462694E-2</v>
      </c>
      <c r="KH59" s="120">
        <v>3.2105191525354744E-2</v>
      </c>
      <c r="KI59" s="120">
        <v>3.2105191525354758E-2</v>
      </c>
      <c r="KJ59" s="120">
        <v>3.1861990672630965E-2</v>
      </c>
      <c r="KK59" s="120">
        <v>3.1861990672630951E-2</v>
      </c>
      <c r="KL59" s="120">
        <v>3.1619341890157825E-2</v>
      </c>
      <c r="KM59" s="120">
        <v>3.1619341890157783E-2</v>
      </c>
      <c r="KN59" s="120">
        <v>3.1377250005295051E-2</v>
      </c>
      <c r="KO59" s="120">
        <v>3.1377250005295017E-2</v>
      </c>
      <c r="KP59" s="120">
        <v>3.1135719866805425E-2</v>
      </c>
      <c r="KQ59" s="120">
        <v>3.1135719866805425E-2</v>
      </c>
      <c r="KR59" s="120">
        <v>3.0894756344760726E-2</v>
      </c>
      <c r="KS59" s="120">
        <v>3.0894756344760743E-2</v>
      </c>
      <c r="KT59" s="120">
        <v>3.0654364330441712E-2</v>
      </c>
      <c r="KU59" s="120">
        <v>3.0654364330441712E-2</v>
      </c>
      <c r="KV59" s="120">
        <v>3.0414548736233012E-2</v>
      </c>
      <c r="KW59" s="120">
        <v>3.041454873623298E-2</v>
      </c>
      <c r="KX59" s="120">
        <v>3.0175314495512709E-2</v>
      </c>
      <c r="KY59" s="120">
        <v>3.0175314495512768E-2</v>
      </c>
      <c r="KZ59" s="120">
        <v>2.9936666562536664E-2</v>
      </c>
      <c r="LA59" s="120">
        <v>2.9936666562536685E-2</v>
      </c>
      <c r="LB59" s="120">
        <v>2.9698609912316487E-2</v>
      </c>
      <c r="LC59" s="120">
        <v>2.9698609912316463E-2</v>
      </c>
      <c r="LD59" s="120">
        <v>2.9461149540492459E-2</v>
      </c>
      <c r="LE59" s="120">
        <v>2.9461149540492448E-2</v>
      </c>
      <c r="LF59" s="120">
        <v>2.9224290463200419E-2</v>
      </c>
      <c r="LG59" s="120">
        <v>2.9224290463200405E-2</v>
      </c>
      <c r="LH59" s="120">
        <v>2.89880377169324E-2</v>
      </c>
      <c r="LI59" s="120">
        <v>2.8988037716932369E-2</v>
      </c>
      <c r="LJ59" s="120">
        <v>2.8752396358391285E-2</v>
      </c>
      <c r="LK59" s="120">
        <v>2.8752396358391302E-2</v>
      </c>
      <c r="LL59" s="120">
        <v>2.8517371464339338E-2</v>
      </c>
      <c r="LM59" s="120">
        <v>2.8517371464339341E-2</v>
      </c>
      <c r="LN59" s="120">
        <v>2.8282968131440125E-2</v>
      </c>
      <c r="LO59" s="120">
        <v>2.8282968131440118E-2</v>
      </c>
      <c r="LP59" s="120">
        <v>2.8049191476093981E-2</v>
      </c>
      <c r="LQ59" s="120">
        <v>2.8049191476093964E-2</v>
      </c>
      <c r="LR59" s="120">
        <v>2.7816046634266955E-2</v>
      </c>
      <c r="LS59" s="120">
        <v>2.7816046634266949E-2</v>
      </c>
      <c r="LT59" s="120">
        <v>2.758353876131258E-2</v>
      </c>
      <c r="LU59" s="120">
        <v>2.7583538761312608E-2</v>
      </c>
      <c r="LV59" s="120">
        <v>2.7351673031787208E-2</v>
      </c>
      <c r="LW59" s="120">
        <v>2.7351673031787201E-2</v>
      </c>
      <c r="LX59" s="120">
        <v>2.7120454639257663E-2</v>
      </c>
      <c r="LY59" s="120">
        <v>2.7120454639257639E-2</v>
      </c>
      <c r="LZ59" s="120">
        <v>2.6889888796102237E-2</v>
      </c>
      <c r="MA59" s="120">
        <v>2.688988879610224E-2</v>
      </c>
      <c r="MB59" s="120">
        <v>2.6659980733303879E-2</v>
      </c>
      <c r="MC59" s="120">
        <v>2.6659980733303851E-2</v>
      </c>
      <c r="MD59" s="120">
        <v>2.6430735700235887E-2</v>
      </c>
      <c r="ME59" s="120">
        <v>2.6430735700235887E-2</v>
      </c>
      <c r="MF59" s="120">
        <v>2.6202158964440191E-2</v>
      </c>
      <c r="MG59" s="120">
        <v>2.6202158964440191E-2</v>
      </c>
      <c r="MH59" s="120">
        <v>2.5974255811397413E-2</v>
      </c>
      <c r="MI59" s="120">
        <v>2.5974255811397427E-2</v>
      </c>
      <c r="MJ59" s="120">
        <v>2.5747031544289173E-2</v>
      </c>
      <c r="MK59" s="120">
        <v>2.5747031544289183E-2</v>
      </c>
      <c r="ML59" s="120">
        <v>2.5520491483752003E-2</v>
      </c>
      <c r="MM59" s="120">
        <v>2.5520491483752034E-2</v>
      </c>
      <c r="MN59" s="120">
        <v>2.5294640967623204E-2</v>
      </c>
      <c r="MO59" s="120">
        <v>2.5294640967623232E-2</v>
      </c>
      <c r="MP59" s="120">
        <v>2.5069485350677947E-2</v>
      </c>
      <c r="MQ59" s="120">
        <v>2.506948535067793E-2</v>
      </c>
      <c r="MR59" s="120">
        <v>2.4845030004357657E-2</v>
      </c>
      <c r="MS59" s="120">
        <v>2.484503000435765E-2</v>
      </c>
      <c r="MT59" s="120">
        <v>2.4621280316489892E-2</v>
      </c>
      <c r="MU59" s="120">
        <v>2.4621280316489878E-2</v>
      </c>
      <c r="MV59" s="120">
        <v>2.4398241690998818E-2</v>
      </c>
      <c r="MW59" s="120">
        <v>2.4398241690998822E-2</v>
      </c>
      <c r="MX59" s="120">
        <v>2.4175919547606742E-2</v>
      </c>
      <c r="MY59" s="120">
        <v>2.4175919547606738E-2</v>
      </c>
      <c r="MZ59" s="120">
        <v>2.3954319321526071E-2</v>
      </c>
      <c r="NA59" s="120">
        <v>2.3954319321526044E-2</v>
      </c>
      <c r="NB59" s="120">
        <v>2.3733446463141784E-2</v>
      </c>
      <c r="NC59" s="120">
        <v>2.3733446463141777E-2</v>
      </c>
      <c r="ND59" s="120">
        <v>2.3513306437684272E-2</v>
      </c>
      <c r="NE59" s="120">
        <v>2.3513306437684258E-2</v>
      </c>
      <c r="NF59" s="120">
        <v>2.3293904724892039E-2</v>
      </c>
      <c r="NG59" s="120">
        <v>2.3293904724892057E-2</v>
      </c>
      <c r="NH59" s="120">
        <v>2.3075246818664488E-2</v>
      </c>
      <c r="NI59" s="120">
        <v>2.3075246818664456E-2</v>
      </c>
      <c r="NJ59" s="120">
        <v>2.2857338226703976E-2</v>
      </c>
      <c r="NK59" s="120">
        <v>2.285733822670398E-2</v>
      </c>
      <c r="NL59" s="120">
        <v>2.2640184470148081E-2</v>
      </c>
      <c r="NM59" s="120">
        <v>2.2640184470148074E-2</v>
      </c>
      <c r="NN59" s="120">
        <v>2.2423791083190304E-2</v>
      </c>
      <c r="NO59" s="120">
        <v>2.2423791083190314E-2</v>
      </c>
      <c r="NP59" s="120">
        <v>2.2208163612690533E-2</v>
      </c>
      <c r="NQ59" s="120">
        <v>2.2208163612690519E-2</v>
      </c>
      <c r="NR59" s="120">
        <v>2.1993307617773926E-2</v>
      </c>
      <c r="NS59" s="120">
        <v>2.1993307617773922E-2</v>
      </c>
      <c r="NT59" s="120">
        <v>2.1779228669418768E-2</v>
      </c>
      <c r="NU59" s="120">
        <v>2.1779228669418751E-2</v>
      </c>
      <c r="NV59" s="120">
        <v>2.156593235003262E-2</v>
      </c>
      <c r="NW59" s="120">
        <v>2.1565932350032593E-2</v>
      </c>
      <c r="NX59" s="120">
        <v>2.135342425301676E-2</v>
      </c>
      <c r="NY59" s="120">
        <v>2.1353424253016753E-2</v>
      </c>
      <c r="NZ59" s="120">
        <v>2.1141709982318728E-2</v>
      </c>
      <c r="OA59" s="120">
        <v>2.1141709982318731E-2</v>
      </c>
      <c r="OB59" s="120">
        <v>2.0930795151972399E-2</v>
      </c>
      <c r="OC59" s="120">
        <v>2.0930795151972426E-2</v>
      </c>
      <c r="OD59" s="120">
        <v>2.0720685385626221E-2</v>
      </c>
      <c r="OE59" s="120">
        <v>2.0720685385626207E-2</v>
      </c>
      <c r="OF59" s="120">
        <v>2.0511386316058037E-2</v>
      </c>
      <c r="OG59" s="120">
        <v>2.0511386316058044E-2</v>
      </c>
      <c r="OH59" s="120">
        <v>2.0302903584677914E-2</v>
      </c>
      <c r="OI59" s="120">
        <v>2.0302903584677887E-2</v>
      </c>
      <c r="OJ59" s="120">
        <v>2.009524284101703E-2</v>
      </c>
      <c r="OK59" s="120">
        <v>2.0095242841017023E-2</v>
      </c>
      <c r="OL59" s="120">
        <v>1.9888409742204016E-2</v>
      </c>
      <c r="OM59" s="120">
        <v>1.9888409742204013E-2</v>
      </c>
      <c r="ON59" s="120">
        <v>1.9682409952427177E-2</v>
      </c>
      <c r="OO59" s="120">
        <v>1.9682409952427187E-2</v>
      </c>
      <c r="OP59" s="120">
        <v>1.9477249142383177E-2</v>
      </c>
      <c r="OQ59" s="120">
        <v>1.9477249142383166E-2</v>
      </c>
      <c r="OR59" s="120">
        <v>1.9272932988711626E-2</v>
      </c>
      <c r="OS59" s="120">
        <v>1.9272932988711629E-2</v>
      </c>
      <c r="OT59" s="120">
        <v>1.9069467173415587E-2</v>
      </c>
      <c r="OU59" s="120">
        <v>1.9069467173415591E-2</v>
      </c>
      <c r="OV59" s="120">
        <v>1.8866857383267113E-2</v>
      </c>
      <c r="OW59" s="120">
        <v>1.8866857383267113E-2</v>
      </c>
      <c r="OX59" s="120">
        <v>1.866510930919852E-2</v>
      </c>
      <c r="OY59" s="120">
        <v>1.8665109309198551E-2</v>
      </c>
      <c r="OZ59" s="120">
        <v>1.8464228645678399E-2</v>
      </c>
      <c r="PA59" s="120">
        <v>1.8464228645678416E-2</v>
      </c>
      <c r="PB59" s="120">
        <v>1.8264221090072343E-2</v>
      </c>
      <c r="PC59" s="120">
        <v>1.8264221090072322E-2</v>
      </c>
      <c r="PD59" s="120">
        <v>1.8065092341988088E-2</v>
      </c>
      <c r="PE59" s="120">
        <v>1.8065092341988102E-2</v>
      </c>
      <c r="PF59" s="120">
        <v>1.78668481026053E-2</v>
      </c>
      <c r="PG59" s="120">
        <v>1.7866848102605307E-2</v>
      </c>
      <c r="PH59" s="120">
        <v>1.766949407398866E-2</v>
      </c>
      <c r="PI59" s="120">
        <v>1.7669494073988656E-2</v>
      </c>
      <c r="PJ59" s="120">
        <v>1.7473035958385185E-2</v>
      </c>
      <c r="PK59" s="120">
        <v>1.7473035958385175E-2</v>
      </c>
      <c r="PL59" s="120">
        <v>1.727747945750472E-2</v>
      </c>
      <c r="PM59" s="120">
        <v>1.727747945750472E-2</v>
      </c>
      <c r="PN59" s="120">
        <v>1.7082830271783742E-2</v>
      </c>
      <c r="PO59" s="120">
        <v>1.7082830271783735E-2</v>
      </c>
      <c r="PP59" s="120">
        <v>1.6889094099631914E-2</v>
      </c>
      <c r="PQ59" s="120">
        <v>1.6889094099631925E-2</v>
      </c>
      <c r="PR59" s="120">
        <v>1.6696276636661386E-2</v>
      </c>
      <c r="PS59" s="120">
        <v>1.669627663666139E-2</v>
      </c>
      <c r="PT59" s="120">
        <v>1.650438357489838E-2</v>
      </c>
      <c r="PU59" s="120">
        <v>1.6504383574898359E-2</v>
      </c>
      <c r="PV59" s="120">
        <v>1.6313420601976859E-2</v>
      </c>
      <c r="PW59" s="120">
        <v>1.631342060197687E-2</v>
      </c>
      <c r="PX59" s="120">
        <v>1.6123393400314191E-2</v>
      </c>
      <c r="PY59" s="120">
        <v>1.6123393400314202E-2</v>
      </c>
      <c r="PZ59" s="120">
        <v>1.5934307646268048E-2</v>
      </c>
      <c r="QA59" s="120">
        <v>1.5934307646268072E-2</v>
      </c>
      <c r="QB59" s="120">
        <v>1.5746169009274693E-2</v>
      </c>
      <c r="QC59" s="120">
        <v>1.5746169009274679E-2</v>
      </c>
      <c r="QD59" s="120">
        <v>1.5558983150968261E-2</v>
      </c>
      <c r="QE59" s="120">
        <v>1.5558983150968262E-2</v>
      </c>
      <c r="QF59" s="120">
        <v>1.5372755724280866E-2</v>
      </c>
      <c r="QG59" s="120">
        <v>1.5372755724280868E-2</v>
      </c>
      <c r="QH59" s="120">
        <v>1.5187492372522721E-2</v>
      </c>
      <c r="QI59" s="120">
        <v>1.5187492372522732E-2</v>
      </c>
      <c r="QJ59" s="120">
        <v>1.5003198728442807E-2</v>
      </c>
      <c r="QK59" s="120">
        <v>1.5003198728442807E-2</v>
      </c>
      <c r="QL59" s="120">
        <v>1.481988041326909E-2</v>
      </c>
      <c r="QM59" s="120">
        <v>1.4819880413269114E-2</v>
      </c>
      <c r="QN59" s="120">
        <v>1.4637543035728555E-2</v>
      </c>
      <c r="QO59" s="120">
        <v>1.4637543035728572E-2</v>
      </c>
      <c r="QP59" s="120">
        <v>1.4456192191046199E-2</v>
      </c>
      <c r="QQ59" s="120">
        <v>1.4456192191046199E-2</v>
      </c>
      <c r="QR59" s="120">
        <v>1.4275833459923278E-2</v>
      </c>
      <c r="QS59" s="120">
        <v>1.4275833459923292E-2</v>
      </c>
      <c r="QT59" s="120">
        <v>1.4096472407494185E-2</v>
      </c>
      <c r="QU59" s="120">
        <v>1.409647240749419E-2</v>
      </c>
      <c r="QV59" s="120">
        <v>1.3918114582261644E-2</v>
      </c>
      <c r="QW59" s="120">
        <v>1.3918114582261635E-2</v>
      </c>
      <c r="QX59" s="120">
        <v>1.3740765515010118E-2</v>
      </c>
      <c r="QY59" s="120">
        <v>1.3740765515010113E-2</v>
      </c>
      <c r="QZ59" s="120">
        <v>1.3564430717697171E-2</v>
      </c>
      <c r="RA59" s="120">
        <v>1.356443071769717E-2</v>
      </c>
      <c r="RB59" s="120">
        <v>1.3389115682322079E-2</v>
      </c>
      <c r="RC59" s="120">
        <v>1.3389115682322084E-2</v>
      </c>
      <c r="RD59" s="120">
        <v>1.3214825879772149E-2</v>
      </c>
      <c r="RE59" s="120">
        <v>1.3214825879772145E-2</v>
      </c>
      <c r="RF59" s="120">
        <v>1.3041566758645616E-2</v>
      </c>
      <c r="RG59" s="120">
        <v>1.3041566758645613E-2</v>
      </c>
      <c r="RH59" s="120">
        <v>1.286934374405159E-2</v>
      </c>
      <c r="RI59" s="120">
        <v>1.2869343744051593E-2</v>
      </c>
      <c r="RJ59" s="120">
        <v>1.2698162236386248E-2</v>
      </c>
      <c r="RK59" s="120">
        <v>1.2698162236386267E-2</v>
      </c>
      <c r="RL59" s="120">
        <v>1.2528027610085347E-2</v>
      </c>
      <c r="RM59" s="120">
        <v>1.2528027610085351E-2</v>
      </c>
      <c r="RN59" s="120">
        <v>1.2358945212352413E-2</v>
      </c>
      <c r="RO59" s="120">
        <v>1.2358945212352408E-2</v>
      </c>
      <c r="RP59" s="120">
        <v>1.2190920361862784E-2</v>
      </c>
      <c r="RQ59" s="120">
        <v>1.2190920361862785E-2</v>
      </c>
      <c r="RR59" s="120">
        <v>1.2023958347442956E-2</v>
      </c>
      <c r="RS59" s="120">
        <v>1.2023958347442947E-2</v>
      </c>
      <c r="RT59" s="120">
        <v>1.1858064426724827E-2</v>
      </c>
      <c r="RU59" s="120">
        <v>1.1858064426724829E-2</v>
      </c>
      <c r="RV59" s="120">
        <v>1.169324382477514E-2</v>
      </c>
      <c r="RW59" s="120">
        <v>1.1693243824775133E-2</v>
      </c>
      <c r="RX59" s="120">
        <v>1.1529501732699114E-2</v>
      </c>
      <c r="RY59" s="120">
        <v>1.1529501732699119E-2</v>
      </c>
      <c r="RZ59" s="120">
        <v>1.136684330621875E-2</v>
      </c>
      <c r="SA59" s="120">
        <v>1.1366843306218746E-2</v>
      </c>
      <c r="SB59" s="120">
        <v>1.1205273664224939E-2</v>
      </c>
      <c r="SC59" s="120">
        <v>1.1205273664224937E-2</v>
      </c>
      <c r="SD59" s="120">
        <v>1.1044797887303621E-2</v>
      </c>
      <c r="SE59" s="120">
        <v>1.1044797887303623E-2</v>
      </c>
      <c r="SF59" s="120">
        <v>1.0885421016235502E-2</v>
      </c>
      <c r="SG59" s="120">
        <v>1.0885421016235507E-2</v>
      </c>
      <c r="SH59" s="120">
        <v>1.0727148050469008E-2</v>
      </c>
      <c r="SI59" s="120">
        <v>1.0727148050469006E-2</v>
      </c>
      <c r="SJ59" s="120">
        <v>1.0569983946566669E-2</v>
      </c>
      <c r="SK59" s="120">
        <v>1.0569983946566676E-2</v>
      </c>
      <c r="SL59" s="120">
        <v>1.0413933616624266E-2</v>
      </c>
      <c r="SM59" s="120">
        <v>1.0413933616624267E-2</v>
      </c>
      <c r="SN59" s="120">
        <v>1.0259001926662761E-2</v>
      </c>
      <c r="SO59" s="120">
        <v>1.0259001926662761E-2</v>
      </c>
      <c r="SP59" s="120">
        <v>1.0105193694992845E-2</v>
      </c>
      <c r="SQ59" s="120">
        <v>1.0105193694992853E-2</v>
      </c>
      <c r="SR59" s="120">
        <v>9.9525136905518254E-3</v>
      </c>
      <c r="SS59" s="120">
        <v>9.9525136905518202E-3</v>
      </c>
      <c r="ST59" s="120">
        <v>9.8009666312126598E-3</v>
      </c>
      <c r="SU59" s="120">
        <v>9.8009666312126702E-3</v>
      </c>
      <c r="SV59" s="120">
        <v>9.6505571820651274E-3</v>
      </c>
      <c r="SW59" s="120">
        <v>9.6505571820651136E-3</v>
      </c>
      <c r="SX59" s="120">
        <v>9.5012899536687546E-3</v>
      </c>
      <c r="SY59" s="120">
        <v>9.5012899536687633E-3</v>
      </c>
      <c r="SZ59" s="120">
        <v>9.3531695002776315E-3</v>
      </c>
      <c r="TA59" s="120">
        <v>9.3531695002776246E-3</v>
      </c>
      <c r="TB59" s="120">
        <v>9.2062003180366711E-3</v>
      </c>
      <c r="TC59" s="120">
        <v>9.2062003180366815E-3</v>
      </c>
      <c r="TD59" s="120">
        <v>9.0603868431495156E-3</v>
      </c>
      <c r="TE59" s="120">
        <v>9.0603868431495278E-3</v>
      </c>
      <c r="TF59" s="120">
        <v>8.9157334500177439E-3</v>
      </c>
      <c r="TG59" s="120">
        <v>8.9157334500177387E-3</v>
      </c>
      <c r="TH59" s="120">
        <v>8.7722444493514174E-3</v>
      </c>
      <c r="TI59" s="120">
        <v>8.7722444493514243E-3</v>
      </c>
      <c r="TJ59" s="120">
        <v>8.6299240862509983E-3</v>
      </c>
      <c r="TK59" s="120">
        <v>8.6299240862510087E-3</v>
      </c>
      <c r="TL59" s="120">
        <v>8.4887765382601725E-3</v>
      </c>
      <c r="TM59" s="120">
        <v>8.4887765382601708E-3</v>
      </c>
      <c r="TN59" s="120">
        <v>8.348805913390182E-3</v>
      </c>
      <c r="TO59" s="120">
        <v>8.3488059133901681E-3</v>
      </c>
      <c r="TP59" s="120">
        <v>8.2100162481150776E-3</v>
      </c>
      <c r="TQ59" s="120">
        <v>8.2100162481150742E-3</v>
      </c>
      <c r="TR59" s="120">
        <v>8.072411505338219E-3</v>
      </c>
      <c r="TS59" s="120">
        <v>8.0724115053382155E-3</v>
      </c>
      <c r="TT59" s="120">
        <v>7.9359955723299694E-3</v>
      </c>
      <c r="TU59" s="120">
        <v>7.9359955723299763E-3</v>
      </c>
      <c r="TV59" s="120">
        <v>7.8007722586366148E-3</v>
      </c>
      <c r="TW59" s="120">
        <v>7.8007722586366131E-3</v>
      </c>
      <c r="TX59" s="120">
        <v>7.6667452939605633E-3</v>
      </c>
      <c r="TY59" s="120">
        <v>7.6667452939605737E-3</v>
      </c>
      <c r="TZ59" s="120">
        <v>7.5339183260120877E-3</v>
      </c>
      <c r="UA59" s="120">
        <v>7.533918326012092E-3</v>
      </c>
      <c r="UB59" s="120">
        <v>7.4022949183323939E-3</v>
      </c>
      <c r="UC59" s="120">
        <v>7.4022949183323939E-3</v>
      </c>
      <c r="UD59" s="120">
        <v>7.271878548088636E-3</v>
      </c>
      <c r="UE59" s="120">
        <v>7.2718785480886273E-3</v>
      </c>
      <c r="UF59" s="120">
        <v>7.1426726038405801E-3</v>
      </c>
      <c r="UG59" s="120">
        <v>7.1426726038405827E-3</v>
      </c>
      <c r="UH59" s="120">
        <v>7.0146803832795337E-3</v>
      </c>
      <c r="UI59" s="120">
        <v>7.0146803832795389E-3</v>
      </c>
      <c r="UJ59" s="120">
        <v>6.8879050909394553E-3</v>
      </c>
      <c r="UK59" s="120">
        <v>6.8879050909394562E-3</v>
      </c>
      <c r="UL59" s="120">
        <v>6.7623498358807439E-3</v>
      </c>
      <c r="UM59" s="120">
        <v>6.7623498358807465E-3</v>
      </c>
      <c r="UN59" s="120">
        <v>6.6380176293469638E-3</v>
      </c>
      <c r="UO59" s="120">
        <v>6.6380176293469534E-3</v>
      </c>
      <c r="UP59" s="120">
        <v>6.5149113823947157E-3</v>
      </c>
      <c r="UQ59" s="120">
        <v>6.5149113823947087E-3</v>
      </c>
      <c r="UR59" s="120">
        <v>6.3930339034972642E-3</v>
      </c>
      <c r="US59" s="120">
        <v>6.3930339034972651E-3</v>
      </c>
      <c r="UT59" s="120">
        <v>6.2723878961221807E-3</v>
      </c>
      <c r="UU59" s="120">
        <v>6.272387896122179E-3</v>
      </c>
      <c r="UV59" s="120">
        <v>6.1529759562834654E-3</v>
      </c>
      <c r="UW59" s="120">
        <v>6.152975956283455E-3</v>
      </c>
      <c r="UX59" s="120">
        <v>6.0348005700686875E-3</v>
      </c>
      <c r="UY59" s="120">
        <v>6.0348005700686875E-3</v>
      </c>
      <c r="UZ59" s="120">
        <v>5.9178641111418302E-3</v>
      </c>
      <c r="VA59" s="120">
        <v>5.9178641111418276E-3</v>
      </c>
      <c r="VB59" s="120">
        <v>5.8021688382220949E-3</v>
      </c>
      <c r="VC59" s="120">
        <v>5.8021688382220941E-3</v>
      </c>
      <c r="VD59" s="120">
        <v>5.6877168925396635E-3</v>
      </c>
      <c r="VE59" s="120">
        <v>5.6877168925396644E-3</v>
      </c>
      <c r="VF59" s="120">
        <v>5.5745102952688974E-3</v>
      </c>
      <c r="VG59" s="120">
        <v>5.5745102952688957E-3</v>
      </c>
      <c r="VH59" s="120">
        <v>5.4625509449397714E-3</v>
      </c>
      <c r="VI59" s="120">
        <v>5.4625509449397697E-3</v>
      </c>
      <c r="VJ59" s="120">
        <v>5.3518406148283853E-3</v>
      </c>
      <c r="VK59" s="120">
        <v>5.3518406148283871E-3</v>
      </c>
      <c r="VL59" s="120">
        <v>5.2423809503273234E-3</v>
      </c>
      <c r="VM59" s="120">
        <v>5.2423809503273199E-3</v>
      </c>
      <c r="VN59" s="120">
        <v>5.1341734662967917E-3</v>
      </c>
      <c r="VO59" s="120">
        <v>5.1341734662967977E-3</v>
      </c>
      <c r="VP59" s="120">
        <v>5.027219544397667E-3</v>
      </c>
      <c r="VQ59" s="120">
        <v>5.0272195443976635E-3</v>
      </c>
      <c r="VR59" s="120">
        <v>4.9215204304071114E-3</v>
      </c>
      <c r="VS59" s="120">
        <v>4.9215204304071149E-3</v>
      </c>
      <c r="VT59" s="120">
        <v>4.8170772315183743E-3</v>
      </c>
      <c r="VU59" s="120">
        <v>4.8170772315183682E-3</v>
      </c>
      <c r="VV59" s="120">
        <v>4.7138909136254098E-3</v>
      </c>
      <c r="VW59" s="120">
        <v>4.7138909136254107E-3</v>
      </c>
      <c r="VX59" s="120">
        <v>4.6119622985940131E-3</v>
      </c>
      <c r="VY59" s="120">
        <v>4.6119622985940131E-3</v>
      </c>
      <c r="VZ59" s="120">
        <v>4.5112920615204147E-3</v>
      </c>
      <c r="WA59" s="120">
        <v>4.511292061520413E-3</v>
      </c>
      <c r="WB59" s="120">
        <v>4.4118807279789852E-3</v>
      </c>
      <c r="WC59" s="120">
        <v>4.4118807279789826E-3</v>
      </c>
      <c r="WD59" s="120">
        <v>4.3137286712603409E-3</v>
      </c>
      <c r="WE59" s="120">
        <v>4.3137286712603444E-3</v>
      </c>
      <c r="WF59" s="120">
        <v>4.2168361096014892E-3</v>
      </c>
      <c r="WG59" s="120">
        <v>4.2168361096014805E-3</v>
      </c>
      <c r="WH59" s="120">
        <v>4.1212031034095426E-3</v>
      </c>
      <c r="WI59" s="120">
        <v>4.121203103409546E-3</v>
      </c>
      <c r="WJ59" s="120">
        <v>4.0268295524808874E-3</v>
      </c>
      <c r="WK59" s="120">
        <v>4.0268295524808874E-3</v>
      </c>
      <c r="WL59" s="120">
        <v>3.9337151932173119E-3</v>
      </c>
      <c r="WM59" s="120">
        <v>3.9337151932173102E-3</v>
      </c>
      <c r="WN59" s="120">
        <v>3.8418595958413185E-3</v>
      </c>
      <c r="WO59" s="120">
        <v>3.8418595958413177E-3</v>
      </c>
      <c r="WP59" s="120">
        <v>3.7512621616123416E-3</v>
      </c>
      <c r="WQ59" s="120">
        <v>3.7512621616123398E-3</v>
      </c>
      <c r="WR59" s="120">
        <v>3.6619221200460657E-3</v>
      </c>
      <c r="WS59" s="120">
        <v>3.6619221200460631E-3</v>
      </c>
      <c r="WT59" s="120">
        <v>3.573838526139011E-3</v>
      </c>
      <c r="WU59" s="120">
        <v>3.5738385261390097E-3</v>
      </c>
      <c r="WV59" s="120">
        <v>3.4870102576006479E-3</v>
      </c>
      <c r="WW59" s="120">
        <v>3.4870102576006457E-3</v>
      </c>
      <c r="WX59" s="120">
        <v>3.4014360120954322E-3</v>
      </c>
      <c r="WY59" s="120">
        <v>3.401436012095427E-3</v>
      </c>
      <c r="WZ59" s="120">
        <v>3.3171143044972524E-3</v>
      </c>
      <c r="XA59" s="120">
        <v>3.3171143044972489E-3</v>
      </c>
      <c r="XB59" s="120">
        <v>3.2340434641589134E-3</v>
      </c>
      <c r="XC59" s="120">
        <v>3.2340434641589151E-3</v>
      </c>
      <c r="XD59" s="120">
        <v>3.1522216321993252E-3</v>
      </c>
      <c r="XE59" s="120">
        <v>3.1522216321993209E-3</v>
      </c>
      <c r="XF59" s="120">
        <v>3.0716467588112893E-3</v>
      </c>
      <c r="XG59" s="120">
        <v>3.0716467588112863E-3</v>
      </c>
      <c r="XH59" s="120">
        <v>2.9923166005928004E-3</v>
      </c>
      <c r="XI59" s="120">
        <v>2.9923166005927978E-3</v>
      </c>
      <c r="XJ59" s="120">
        <v>2.9142287179049595E-3</v>
      </c>
      <c r="XK59" s="120">
        <v>2.9142287179049603E-3</v>
      </c>
      <c r="XL59" s="120">
        <v>2.8373804722596932E-3</v>
      </c>
      <c r="XM59" s="120">
        <v>2.8373804722596967E-3</v>
      </c>
      <c r="XN59" s="120">
        <v>2.7617690237405983E-3</v>
      </c>
      <c r="XO59" s="120">
        <v>2.7617690237405992E-3</v>
      </c>
      <c r="XP59" s="120">
        <v>2.6873913284604077E-3</v>
      </c>
      <c r="XQ59" s="120">
        <v>2.6873913284604072E-3</v>
      </c>
      <c r="XR59" s="120">
        <v>2.6142441360586417E-3</v>
      </c>
      <c r="XS59" s="120">
        <v>2.61424413605864E-3</v>
      </c>
      <c r="XT59" s="120">
        <v>2.5423239872431861E-3</v>
      </c>
      <c r="XU59" s="120">
        <v>2.5423239872431848E-3</v>
      </c>
      <c r="XV59" s="120">
        <v>2.4716272113796903E-3</v>
      </c>
      <c r="XW59" s="120">
        <v>2.4716272113796869E-3</v>
      </c>
      <c r="XX59" s="120">
        <v>2.4021499241327431E-3</v>
      </c>
      <c r="XY59" s="120">
        <v>2.4021499241327422E-3</v>
      </c>
      <c r="XZ59" s="120">
        <v>2.3338880251630575E-3</v>
      </c>
      <c r="YA59" s="120">
        <v>2.333888025163054E-3</v>
      </c>
      <c r="YB59" s="120">
        <v>2.2668371958848733E-3</v>
      </c>
      <c r="YC59" s="120">
        <v>2.2668371958848776E-3</v>
      </c>
      <c r="YD59" s="120">
        <v>2.2009928972881536E-3</v>
      </c>
      <c r="YE59" s="120">
        <v>2.2009928972881532E-3</v>
      </c>
      <c r="YF59" s="120">
        <v>2.13635036782999E-3</v>
      </c>
      <c r="YG59" s="120">
        <v>2.13635036782999E-3</v>
      </c>
      <c r="YH59" s="120">
        <v>2.07290462140017E-3</v>
      </c>
      <c r="YI59" s="120">
        <v>2.0729046214001678E-3</v>
      </c>
      <c r="YJ59" s="120">
        <v>2.0106504453656347E-3</v>
      </c>
      <c r="YK59" s="120">
        <v>2.0106504453656312E-3</v>
      </c>
      <c r="YL59" s="120">
        <v>1.9495823986989871E-3</v>
      </c>
      <c r="YM59" s="120">
        <v>1.9495823986989877E-3</v>
      </c>
      <c r="YN59" s="120">
        <v>1.8896948101962152E-3</v>
      </c>
      <c r="YO59" s="120">
        <v>1.8896948101962134E-3</v>
      </c>
      <c r="YP59" s="120">
        <v>1.8309817767889662E-3</v>
      </c>
      <c r="YQ59" s="120">
        <v>1.8309817767889665E-3</v>
      </c>
      <c r="YR59" s="120">
        <v>1.7734371619569547E-3</v>
      </c>
      <c r="YS59" s="120">
        <v>1.773437161956954E-3</v>
      </c>
      <c r="YT59" s="120">
        <v>1.7170545942461015E-3</v>
      </c>
      <c r="YU59" s="120">
        <v>1.7170545942461024E-3</v>
      </c>
      <c r="YV59" s="120">
        <v>1.6618274658982822E-3</v>
      </c>
      <c r="YW59" s="120">
        <v>1.661827465898282E-3</v>
      </c>
      <c r="YX59" s="120">
        <v>1.6077489315986107E-3</v>
      </c>
      <c r="YY59" s="120">
        <v>1.6077489315986114E-3</v>
      </c>
      <c r="YZ59" s="120">
        <v>1.5548119073464208E-3</v>
      </c>
      <c r="ZA59" s="120">
        <v>1.5548119073464203E-3</v>
      </c>
      <c r="ZB59" s="120">
        <v>1.5030090694562071E-3</v>
      </c>
      <c r="ZC59" s="120">
        <v>1.5030090694562062E-3</v>
      </c>
      <c r="ZD59" s="120">
        <v>1.452332853694922E-3</v>
      </c>
      <c r="ZE59" s="120">
        <v>1.4523328536949227E-3</v>
      </c>
      <c r="ZF59" s="120">
        <v>1.4027754545622487E-3</v>
      </c>
      <c r="ZG59" s="120">
        <v>1.4027754545622487E-3</v>
      </c>
      <c r="ZH59" s="120">
        <v>1.3543288247204726E-3</v>
      </c>
      <c r="ZI59" s="120">
        <v>1.354328824720475E-3</v>
      </c>
      <c r="ZJ59" s="120">
        <v>1.3069846745808653E-3</v>
      </c>
      <c r="ZK59" s="120">
        <v>1.3069846745808627E-3</v>
      </c>
      <c r="ZL59" s="120">
        <v>1.2607344720534737E-3</v>
      </c>
      <c r="ZM59" s="120">
        <v>1.2607344720534743E-3</v>
      </c>
      <c r="ZN59" s="120">
        <v>1.2155694424674953E-3</v>
      </c>
      <c r="ZO59" s="120">
        <v>1.215569442467497E-3</v>
      </c>
      <c r="ZP59" s="120">
        <v>1.1714805686693268E-3</v>
      </c>
      <c r="ZQ59" s="120">
        <v>1.1714805686693275E-3</v>
      </c>
      <c r="ZR59" s="120">
        <v>1.128458591305691E-3</v>
      </c>
      <c r="ZS59" s="120">
        <v>1.1284585913056921E-3</v>
      </c>
      <c r="ZT59" s="120">
        <v>1.0864940092992297E-3</v>
      </c>
      <c r="ZU59" s="120">
        <v>1.0864940092992284E-3</v>
      </c>
      <c r="ZV59" s="120">
        <v>1.0455770805240408E-3</v>
      </c>
      <c r="ZW59" s="120">
        <v>1.0455770805240406E-3</v>
      </c>
      <c r="ZX59" s="120">
        <v>1.0056978226887802E-3</v>
      </c>
      <c r="ZY59" s="120">
        <v>1.0056978226887828E-3</v>
      </c>
      <c r="ZZ59" s="120">
        <v>9.6684601443494222E-4</v>
      </c>
      <c r="AAA59" s="120">
        <v>9.6684601443494146E-4</v>
      </c>
      <c r="AAB59" s="120">
        <v>9.2901119665802405E-4</v>
      </c>
      <c r="AAC59" s="120">
        <v>9.2901119665802405E-4</v>
      </c>
      <c r="AAD59" s="120">
        <v>8.9218267405936306E-4</v>
      </c>
      <c r="AAE59" s="120">
        <v>8.9218267405936295E-4</v>
      </c>
      <c r="AAF59" s="120">
        <v>8.5634951693634091E-4</v>
      </c>
      <c r="AAG59" s="120">
        <v>8.5634951693634156E-4</v>
      </c>
      <c r="AAH59" s="120">
        <v>8.2150056321877779E-4</v>
      </c>
      <c r="AAI59" s="120">
        <v>8.2150056321877681E-4</v>
      </c>
      <c r="AAJ59" s="120">
        <v>7.8762442075925275E-4</v>
      </c>
      <c r="AAK59" s="120">
        <v>7.876244207592521E-4</v>
      </c>
      <c r="AAL59" s="120">
        <v>7.5470946988508408E-4</v>
      </c>
      <c r="AAM59" s="120">
        <v>7.5470946988508505E-4</v>
      </c>
      <c r="AAN59" s="120">
        <v>7.2274386621963679E-4</v>
      </c>
      <c r="AAO59" s="120">
        <v>7.2274386621963679E-4</v>
      </c>
      <c r="AAP59" s="120">
        <v>6.9171554378054682E-4</v>
      </c>
      <c r="AAQ59" s="120">
        <v>6.9171554378054671E-4</v>
      </c>
      <c r="AAR59" s="120">
        <v>6.6161221836235956E-4</v>
      </c>
      <c r="AAS59" s="120">
        <v>6.6161221836236054E-4</v>
      </c>
      <c r="AAT59" s="120">
        <v>6.3242139121093169E-4</v>
      </c>
      <c r="AAU59" s="120">
        <v>6.3242139121093136E-4</v>
      </c>
      <c r="AAV59" s="120">
        <v>6.0413035299678786E-4</v>
      </c>
      <c r="AAW59" s="120">
        <v>6.0413035299678754E-4</v>
      </c>
      <c r="AAX59" s="120">
        <v>5.767261880944498E-4</v>
      </c>
      <c r="AAY59" s="120">
        <v>5.7672618809445045E-4</v>
      </c>
      <c r="AAZ59" s="120">
        <v>5.5019577917450569E-4</v>
      </c>
      <c r="ABA59" s="120">
        <v>5.5019577917450515E-4</v>
      </c>
      <c r="ABB59" s="120">
        <v>5.2452581211493592E-4</v>
      </c>
      <c r="ABC59" s="120">
        <v>5.2452581211493723E-4</v>
      </c>
      <c r="ABD59" s="120">
        <v>4.9970278123792665E-4</v>
      </c>
      <c r="ABE59" s="120">
        <v>4.9970278123792644E-4</v>
      </c>
      <c r="ABF59" s="120">
        <v>4.7571299487803357E-4</v>
      </c>
      <c r="ABG59" s="120">
        <v>4.7571299487803341E-4</v>
      </c>
      <c r="ABH59" s="120">
        <v>4.5254258128721054E-4</v>
      </c>
      <c r="ABI59" s="120">
        <v>4.5254258128721086E-4</v>
      </c>
      <c r="ABJ59" s="120">
        <v>4.301774948817685E-4</v>
      </c>
      <c r="ABK59" s="120">
        <v>4.3017749488176882E-4</v>
      </c>
      <c r="ABL59" s="120">
        <v>4.0860352283586965E-4</v>
      </c>
      <c r="ABM59" s="120">
        <v>4.0860352283586949E-4</v>
      </c>
      <c r="ABN59" s="120">
        <v>3.8780629202563179E-4</v>
      </c>
      <c r="ABO59" s="120">
        <v>3.8780629202563163E-4</v>
      </c>
      <c r="ABP59" s="120">
        <v>3.6777127632735805E-4</v>
      </c>
      <c r="ABQ59" s="120">
        <v>3.6777127632735821E-4</v>
      </c>
      <c r="ABR59" s="120">
        <v>3.4848380427275957E-4</v>
      </c>
      <c r="ABS59" s="120">
        <v>3.4848380427275974E-4</v>
      </c>
      <c r="ABT59" s="120">
        <v>3.2992906706337283E-4</v>
      </c>
      <c r="ABU59" s="120">
        <v>3.2992906706337289E-4</v>
      </c>
      <c r="ABV59" s="120">
        <v>3.1209212694561898E-4</v>
      </c>
      <c r="ABW59" s="120">
        <v>3.1209212694561914E-4</v>
      </c>
      <c r="ABX59" s="120">
        <v>2.9495792594715721E-4</v>
      </c>
      <c r="ABY59" s="120">
        <v>2.9495792594715672E-4</v>
      </c>
      <c r="ABZ59" s="120">
        <v>2.7851129497430421E-4</v>
      </c>
      <c r="ACA59" s="120">
        <v>2.7851129497430432E-4</v>
      </c>
      <c r="ACB59" s="120">
        <v>2.6273696326937628E-4</v>
      </c>
      <c r="ACC59" s="120">
        <v>2.6273696326937639E-4</v>
      </c>
      <c r="ACD59" s="120">
        <v>2.4761956822579528E-4</v>
      </c>
      <c r="ACE59" s="120">
        <v>2.4761956822579517E-4</v>
      </c>
      <c r="ACF59" s="120">
        <v>2.3314366555773946E-4</v>
      </c>
      <c r="ACG59" s="120">
        <v>2.3314366555773943E-4</v>
      </c>
      <c r="ACH59" s="120">
        <v>2.1929373981998182E-4</v>
      </c>
      <c r="ACI59" s="120">
        <v>2.192937398199819E-4</v>
      </c>
      <c r="ACJ59" s="120">
        <v>2.060542152723401E-4</v>
      </c>
      <c r="ACK59" s="120">
        <v>2.0605421527234E-4</v>
      </c>
      <c r="ACL59" s="120">
        <v>1.9340946708188946E-4</v>
      </c>
      <c r="ACM59" s="120">
        <v>1.934094670818893E-4</v>
      </c>
      <c r="ACN59" s="120">
        <v>1.8134383285472284E-4</v>
      </c>
      <c r="ACO59" s="120">
        <v>1.8134383285472289E-4</v>
      </c>
      <c r="ACP59" s="120">
        <v>1.6984162448761955E-4</v>
      </c>
      <c r="ACQ59" s="120">
        <v>1.6984162448762004E-4</v>
      </c>
      <c r="ACR59" s="120">
        <v>1.5888714032847396E-4</v>
      </c>
      <c r="ACS59" s="120">
        <v>1.5888714032847388E-4</v>
      </c>
      <c r="ACT59" s="120">
        <v>1.484646776327626E-4</v>
      </c>
      <c r="ACU59" s="120">
        <v>1.4846467763276268E-4</v>
      </c>
      <c r="ACV59" s="120">
        <v>1.3855854530168144E-4</v>
      </c>
      <c r="ACW59" s="120">
        <v>1.3855854530168146E-4</v>
      </c>
      <c r="ACX59" s="120">
        <v>1.2915307688585862E-4</v>
      </c>
      <c r="ACY59" s="120">
        <v>1.2915307688585853E-4</v>
      </c>
      <c r="ACZ59" s="120">
        <v>1.2023264383677085E-4</v>
      </c>
      <c r="ADA59" s="120">
        <v>1.2023264383677088E-4</v>
      </c>
      <c r="ADB59" s="120">
        <v>1.1178166898614109E-4</v>
      </c>
      <c r="ADC59" s="120">
        <v>1.1178166898614109E-4</v>
      </c>
      <c r="ADD59" s="120">
        <v>1.0378464023168049E-4</v>
      </c>
      <c r="ADE59" s="120">
        <v>1.0378464023168057E-4</v>
      </c>
      <c r="ADF59" s="120">
        <v>9.6226124405581495E-5</v>
      </c>
      <c r="ADG59" s="120">
        <v>9.6226124405581441E-5</v>
      </c>
      <c r="ADH59" s="120">
        <v>8.9090781300151165E-5</v>
      </c>
      <c r="ADI59" s="120">
        <v>8.909078130015126E-5</v>
      </c>
      <c r="ADJ59" s="120">
        <v>8.236337782292404E-5</v>
      </c>
      <c r="ADK59" s="120">
        <v>8.2363377822924081E-5</v>
      </c>
      <c r="ADL59" s="120">
        <v>7.6028802251502885E-5</v>
      </c>
      <c r="ADM59" s="120">
        <v>7.6028802251502952E-5</v>
      </c>
      <c r="ADN59" s="120">
        <v>7.0072078556271855E-5</v>
      </c>
      <c r="ADO59" s="120">
        <v>7.0072078556271882E-5</v>
      </c>
      <c r="ADP59" s="120">
        <v>6.4478380756996775E-5</v>
      </c>
      <c r="ADQ59" s="120">
        <v>6.4478380756996788E-5</v>
      </c>
      <c r="ADR59" s="120">
        <v>5.9233047277212541E-5</v>
      </c>
      <c r="ADS59" s="120">
        <v>5.9233047277212473E-5</v>
      </c>
      <c r="ADT59" s="120">
        <v>5.4321595258181434E-5</v>
      </c>
      <c r="ADU59" s="120">
        <v>5.4321595258181421E-5</v>
      </c>
      <c r="ADV59" s="120">
        <v>4.9729734792134891E-5</v>
      </c>
      <c r="ADW59" s="120">
        <v>4.9729734792134891E-5</v>
      </c>
      <c r="ADX59" s="120">
        <v>4.5443383032472681E-5</v>
      </c>
      <c r="ADY59" s="120">
        <v>4.5443383032472668E-5</v>
      </c>
      <c r="ADZ59" s="120">
        <v>4.144867813662994E-5</v>
      </c>
      <c r="AEA59" s="120">
        <v>4.1448678136629879E-5</v>
      </c>
      <c r="AEB59" s="120">
        <v>3.7731992995442866E-5</v>
      </c>
      <c r="AEC59" s="120">
        <v>3.7731992995442825E-5</v>
      </c>
      <c r="AED59" s="120">
        <v>3.4279948701069643E-5</v>
      </c>
      <c r="AEE59" s="120">
        <v>3.4279948701069636E-5</v>
      </c>
      <c r="AEF59" s="120">
        <v>3.1079427703886798E-5</v>
      </c>
      <c r="AEG59" s="120">
        <v>3.1079427703886778E-5</v>
      </c>
      <c r="AEH59" s="120">
        <v>2.8117586607301442E-5</v>
      </c>
      <c r="AEI59" s="120">
        <v>2.8117586607301439E-5</v>
      </c>
      <c r="AEJ59" s="120">
        <v>2.5381868548127503E-5</v>
      </c>
      <c r="AEK59" s="120">
        <v>2.5381868548127506E-5</v>
      </c>
      <c r="AEL59" s="120">
        <v>2.2860015109098232E-5</v>
      </c>
      <c r="AEM59" s="120">
        <v>2.2860015109098242E-5</v>
      </c>
      <c r="AEN59" s="120">
        <v>2.0540077709259431E-5</v>
      </c>
      <c r="AEO59" s="120">
        <v>2.0540077709259447E-5</v>
      </c>
      <c r="AEP59" s="120">
        <v>1.841042841743975E-5</v>
      </c>
      <c r="AEQ59" s="120">
        <v>1.8410428417439736E-5</v>
      </c>
      <c r="AER59" s="120">
        <v>1.6459770133759336E-5</v>
      </c>
      <c r="AES59" s="120">
        <v>1.6459770133759332E-5</v>
      </c>
      <c r="AET59" s="120">
        <v>1.4677146084253638E-5</v>
      </c>
      <c r="AEU59" s="120">
        <v>1.4677146084253644E-5</v>
      </c>
      <c r="AEV59" s="120">
        <v>1.3051948574184815E-5</v>
      </c>
      <c r="AEW59" s="120">
        <v>1.3051948574184808E-5</v>
      </c>
      <c r="AEX59" s="120">
        <v>1.1573926946530694E-5</v>
      </c>
      <c r="AEY59" s="120">
        <v>1.15739269465307E-5</v>
      </c>
      <c r="AEZ59" s="120">
        <v>1.0233194693511122E-5</v>
      </c>
      <c r="AFA59" s="120">
        <v>1.0233194693511116E-5</v>
      </c>
      <c r="AFB59" s="120">
        <v>9.0202356708698144E-6</v>
      </c>
      <c r="AFC59" s="120">
        <v>9.0202356708698076E-6</v>
      </c>
      <c r="AFD59" s="120">
        <v>7.9259093670097786E-6</v>
      </c>
      <c r="AFE59" s="120">
        <v>7.9259093670097921E-6</v>
      </c>
      <c r="AFF59" s="120">
        <v>6.9414551820112145E-6</v>
      </c>
      <c r="AFG59" s="120">
        <v>6.9414551820112154E-6</v>
      </c>
      <c r="AFH59" s="120">
        <v>6.0584956750709951E-6</v>
      </c>
      <c r="AFI59" s="120">
        <v>6.0584956750709943E-6</v>
      </c>
      <c r="AFJ59" s="120">
        <v>5.2690387430164743E-6</v>
      </c>
      <c r="AFK59" s="120">
        <v>5.269038743016476E-6</v>
      </c>
      <c r="AFL59" s="120">
        <v>4.5654786972798401E-6</v>
      </c>
      <c r="AFM59" s="120">
        <v>4.5654786972798375E-6</v>
      </c>
      <c r="AFN59" s="120">
        <v>3.940596212087968E-6</v>
      </c>
      <c r="AFO59" s="120">
        <v>3.9405962120879689E-6</v>
      </c>
      <c r="AFP59" s="120">
        <v>3.3875571226294904E-6</v>
      </c>
      <c r="AFQ59" s="120">
        <v>3.38755712262949E-6</v>
      </c>
      <c r="AFR59" s="120">
        <v>2.8999100586031216E-6</v>
      </c>
      <c r="AFS59" s="120">
        <v>2.8999100586031237E-6</v>
      </c>
      <c r="AFT59" s="120">
        <v>2.4715829058159298E-6</v>
      </c>
      <c r="AFU59" s="120">
        <v>2.4715829058159306E-6</v>
      </c>
      <c r="AFV59" s="120">
        <v>2.0968780963620062E-6</v>
      </c>
      <c r="AFW59" s="120">
        <v>2.0968780963620062E-6</v>
      </c>
      <c r="AFX59" s="120">
        <v>1.7704667363339329E-6</v>
      </c>
      <c r="AFY59" s="120">
        <v>1.7704667363339337E-6</v>
      </c>
      <c r="AFZ59" s="120">
        <v>1.4873815889501173E-6</v>
      </c>
      <c r="AGA59" s="120">
        <v>1.4873815889501144E-6</v>
      </c>
      <c r="AGB59" s="120">
        <v>1.2430089403538277E-6</v>
      </c>
      <c r="AGC59" s="120">
        <v>1.2430089403538296E-6</v>
      </c>
      <c r="AGD59" s="120">
        <v>1.0330793850718324E-6</v>
      </c>
      <c r="AGE59" s="120">
        <v>1.0330793850718328E-6</v>
      </c>
      <c r="AGF59" s="120">
        <v>8.5365757811139207E-7</v>
      </c>
      <c r="AGG59" s="120">
        <v>8.5365757811139165E-7</v>
      </c>
      <c r="AGH59" s="120">
        <v>7.0113101080639897E-7</v>
      </c>
      <c r="AGI59" s="120">
        <v>7.0113101080639928E-7</v>
      </c>
      <c r="AGJ59" s="120">
        <v>5.721978776596947E-7</v>
      </c>
      <c r="AGK59" s="120">
        <v>5.7219787765969491E-7</v>
      </c>
      <c r="AGL59" s="120">
        <v>4.6385411141544351E-7</v>
      </c>
      <c r="AGM59" s="120">
        <v>4.6385411141544351E-7</v>
      </c>
      <c r="AGN59" s="120">
        <v>3.7337967326097991E-7</v>
      </c>
      <c r="AGO59" s="120">
        <v>3.7337967326098001E-7</v>
      </c>
      <c r="AGP59" s="120">
        <v>2.9832419421477225E-7</v>
      </c>
      <c r="AGQ59" s="120">
        <v>2.9832419421477225E-7</v>
      </c>
      <c r="AGR59" s="120">
        <v>2.3649207220524913E-7</v>
      </c>
      <c r="AGS59" s="120">
        <v>2.3649207220524923E-7</v>
      </c>
      <c r="AGT59" s="120">
        <v>1.8592713687301696E-7</v>
      </c>
      <c r="AGU59" s="120">
        <v>1.8592713687301696E-7</v>
      </c>
      <c r="AGV59" s="120">
        <v>1.4489700051898421E-7</v>
      </c>
      <c r="AGW59" s="120">
        <v>1.4489700051898426E-7</v>
      </c>
      <c r="AGX59" s="120">
        <v>1.1187721865433793E-7</v>
      </c>
      <c r="AGY59" s="120">
        <v>1.1187721865433776E-7</v>
      </c>
      <c r="AGZ59" s="120">
        <v>8.5535387071561161E-8</v>
      </c>
      <c r="AHA59" s="120">
        <v>8.5535387071561108E-8</v>
      </c>
      <c r="AHB59" s="120">
        <v>6.4715304047422382E-8</v>
      </c>
      <c r="AHC59" s="120">
        <v>6.4715304047422382E-8</v>
      </c>
      <c r="AHD59" s="120">
        <v>4.8421326028531265E-8</v>
      </c>
      <c r="AHE59" s="120">
        <v>4.8421326028531271E-8</v>
      </c>
      <c r="AHF59" s="120">
        <v>3.5803042787073543E-8</v>
      </c>
      <c r="AHG59" s="120">
        <v>3.5803042787073556E-8</v>
      </c>
      <c r="AHH59" s="120">
        <v>2.6140393458029358E-8</v>
      </c>
      <c r="AHI59" s="120">
        <v>2.6140393458029338E-8</v>
      </c>
      <c r="AHJ59" s="120">
        <v>1.8829338019072774E-8</v>
      </c>
      <c r="AHK59" s="120">
        <v>1.8829338019072774E-8</v>
      </c>
      <c r="AHL59" s="120">
        <v>1.3368189650340275E-8</v>
      </c>
      <c r="AHM59" s="120">
        <v>1.3368189650340288E-8</v>
      </c>
      <c r="AHN59" s="120">
        <v>9.3447020830800318E-9</v>
      </c>
      <c r="AHO59" s="120">
        <v>9.3447020830800434E-9</v>
      </c>
      <c r="AHP59" s="120">
        <v>6.4239926615886518E-9</v>
      </c>
      <c r="AHQ59" s="120">
        <v>6.4239926615886534E-9</v>
      </c>
      <c r="AHR59" s="120">
        <v>4.3373666334216417E-9</v>
      </c>
      <c r="AHS59" s="120">
        <v>4.3373666334216408E-9</v>
      </c>
      <c r="AHT59" s="120">
        <v>2.8720914669754698E-9</v>
      </c>
      <c r="AHU59" s="120">
        <v>2.8720914669754686E-9</v>
      </c>
      <c r="AHV59" s="120">
        <v>1.8621521769948981E-9</v>
      </c>
      <c r="AHW59" s="120">
        <v>1.8621521769948981E-9</v>
      </c>
      <c r="AHX59" s="120">
        <v>1.180000200429074E-9</v>
      </c>
      <c r="AHY59" s="120">
        <v>1.1800002004290732E-9</v>
      </c>
      <c r="AHZ59" s="120">
        <v>7.2928985764204501E-10</v>
      </c>
      <c r="AIA59" s="120">
        <v>7.2928985764204532E-10</v>
      </c>
      <c r="AIB59" s="120">
        <v>4.3857845641773168E-10</v>
      </c>
      <c r="AIC59" s="120">
        <v>4.3857845641773183E-10</v>
      </c>
      <c r="AID59" s="120">
        <v>2.5594927152874959E-10</v>
      </c>
      <c r="AIE59" s="120">
        <v>2.5594927152874975E-10</v>
      </c>
      <c r="AIF59" s="120">
        <v>1.445015766748674E-10</v>
      </c>
      <c r="AIG59" s="120">
        <v>1.4450157667486745E-10</v>
      </c>
      <c r="AIH59" s="120">
        <v>7.863919065998753E-11</v>
      </c>
      <c r="AII59" s="120">
        <v>7.8639190659987517E-11</v>
      </c>
      <c r="AIJ59" s="120">
        <v>4.1079115101300998E-11</v>
      </c>
      <c r="AIK59" s="120">
        <v>4.1079115101300985E-11</v>
      </c>
      <c r="AIL59" s="120">
        <v>2.049515318717589E-11</v>
      </c>
      <c r="AIM59" s="120">
        <v>2.0495153187175896E-11</v>
      </c>
      <c r="AIN59" s="120">
        <v>9.7081149182546405E-12</v>
      </c>
      <c r="AIO59" s="120">
        <v>9.7081149182546405E-12</v>
      </c>
      <c r="AIP59" s="120">
        <v>4.334352264140023E-12</v>
      </c>
      <c r="AIQ59" s="120">
        <v>4.3343522641400222E-12</v>
      </c>
      <c r="AIR59" s="120">
        <v>1.8077410513282369E-12</v>
      </c>
      <c r="AIS59" s="120">
        <v>1.8077410513282367E-12</v>
      </c>
      <c r="AIT59" s="120">
        <v>6.9644370929921001E-13</v>
      </c>
      <c r="AIU59" s="120">
        <v>6.9644370929921001E-13</v>
      </c>
      <c r="AIV59" s="120">
        <v>2.44272646814786E-13</v>
      </c>
      <c r="AIW59" s="120">
        <v>2.44272646814786E-13</v>
      </c>
      <c r="AIX59" s="120">
        <v>7.6510629429260568E-14</v>
      </c>
      <c r="AIY59" s="120">
        <v>7.6510629429260568E-14</v>
      </c>
      <c r="AIZ59" s="120">
        <v>2.0835438409305684E-14</v>
      </c>
      <c r="AJA59" s="120">
        <v>2.0835438409305684E-14</v>
      </c>
      <c r="AJB59" s="120">
        <v>4.7428424035378391E-15</v>
      </c>
      <c r="AJC59" s="120">
        <v>4.7428424035378391E-15</v>
      </c>
      <c r="AJD59" s="120">
        <v>8.4741241801467027E-16</v>
      </c>
      <c r="AJE59" s="120">
        <v>8.4741241801467027E-16</v>
      </c>
      <c r="AJF59" s="120">
        <v>1.0581813203458523E-16</v>
      </c>
      <c r="AJG59" s="120">
        <v>1.0581813203458523E-16</v>
      </c>
      <c r="AJH59" s="120">
        <v>6.9388939039072284E-18</v>
      </c>
      <c r="AJI59" s="120" t="s">
        <v>105</v>
      </c>
      <c r="AJJ59" s="120" t="s">
        <v>105</v>
      </c>
      <c r="AJK59" s="120" t="s">
        <v>105</v>
      </c>
      <c r="AJL59" s="120" t="s">
        <v>105</v>
      </c>
      <c r="AJM59" s="120" t="s">
        <v>105</v>
      </c>
      <c r="AJN59" s="120" t="s">
        <v>105</v>
      </c>
      <c r="AJO59" s="120" t="s">
        <v>105</v>
      </c>
      <c r="AJP59" s="120" t="s">
        <v>105</v>
      </c>
      <c r="AJQ59" s="120" t="s">
        <v>105</v>
      </c>
      <c r="AJR59" s="120" t="s">
        <v>105</v>
      </c>
      <c r="AJS59" s="120" t="s">
        <v>105</v>
      </c>
      <c r="AJT59" s="120" t="s">
        <v>105</v>
      </c>
      <c r="AJU59" s="120" t="s">
        <v>105</v>
      </c>
      <c r="AJV59" s="120" t="s">
        <v>105</v>
      </c>
      <c r="AJW59" s="120" t="s">
        <v>105</v>
      </c>
      <c r="AJX59" s="120" t="s">
        <v>105</v>
      </c>
      <c r="AJY59" s="120" t="s">
        <v>105</v>
      </c>
      <c r="AJZ59" s="120" t="s">
        <v>105</v>
      </c>
      <c r="AKA59" s="120" t="s">
        <v>105</v>
      </c>
      <c r="AKB59" s="120" t="s">
        <v>105</v>
      </c>
      <c r="AKC59" s="120" t="s">
        <v>105</v>
      </c>
      <c r="AKD59" s="120" t="s">
        <v>105</v>
      </c>
      <c r="AKE59" s="120" t="s">
        <v>105</v>
      </c>
      <c r="AKF59" s="120" t="s">
        <v>105</v>
      </c>
      <c r="AKG59" s="120" t="s">
        <v>105</v>
      </c>
      <c r="AKH59" s="120" t="s">
        <v>105</v>
      </c>
      <c r="AKI59" s="120" t="s">
        <v>105</v>
      </c>
      <c r="AKJ59" s="120" t="s">
        <v>105</v>
      </c>
      <c r="AKK59" s="120" t="s">
        <v>105</v>
      </c>
      <c r="AKL59" s="120" t="s">
        <v>105</v>
      </c>
      <c r="AKM59" s="120" t="s">
        <v>105</v>
      </c>
      <c r="AKN59" s="120" t="s">
        <v>105</v>
      </c>
      <c r="AKO59" s="120" t="s">
        <v>105</v>
      </c>
      <c r="AKP59" s="120" t="s">
        <v>105</v>
      </c>
      <c r="AKQ59" s="120" t="s">
        <v>105</v>
      </c>
      <c r="AKR59" s="120" t="s">
        <v>105</v>
      </c>
      <c r="AKS59" s="120" t="s">
        <v>105</v>
      </c>
      <c r="AKT59" s="120" t="s">
        <v>105</v>
      </c>
      <c r="AKU59" s="120" t="s">
        <v>105</v>
      </c>
      <c r="AKV59" s="120" t="s">
        <v>105</v>
      </c>
      <c r="AKW59" s="120" t="s">
        <v>105</v>
      </c>
      <c r="AKX59" s="120" t="s">
        <v>105</v>
      </c>
      <c r="AKY59" s="120" t="s">
        <v>105</v>
      </c>
      <c r="AKZ59" s="120" t="s">
        <v>105</v>
      </c>
      <c r="ALA59" s="120" t="s">
        <v>105</v>
      </c>
      <c r="ALB59" s="120" t="s">
        <v>105</v>
      </c>
      <c r="ALC59" s="120" t="s">
        <v>105</v>
      </c>
      <c r="ALD59" s="120" t="s">
        <v>105</v>
      </c>
      <c r="ALE59" s="120" t="s">
        <v>105</v>
      </c>
      <c r="ALF59" s="120" t="s">
        <v>105</v>
      </c>
      <c r="ALG59" s="120" t="s">
        <v>105</v>
      </c>
      <c r="ALH59" s="120" t="s">
        <v>105</v>
      </c>
      <c r="ALI59" s="120" t="s">
        <v>105</v>
      </c>
      <c r="ALJ59" s="120" t="s">
        <v>105</v>
      </c>
      <c r="ALK59" s="120" t="s">
        <v>105</v>
      </c>
      <c r="ALL59" s="120" t="s">
        <v>105</v>
      </c>
      <c r="ALM59" s="120" t="s">
        <v>105</v>
      </c>
      <c r="ALN59" s="120"/>
    </row>
    <row r="60" spans="1:1002" hidden="1">
      <c r="A60" s="119">
        <v>59</v>
      </c>
      <c r="B60" s="120">
        <v>6.6714190396220799E-2</v>
      </c>
      <c r="C60" s="120">
        <v>6.6441859271766421E-2</v>
      </c>
      <c r="D60" s="120">
        <v>6.6441955255477081E-2</v>
      </c>
      <c r="E60" s="120">
        <v>6.6169724103932986E-2</v>
      </c>
      <c r="F60" s="120">
        <v>6.6169818348371323E-2</v>
      </c>
      <c r="G60" s="120">
        <v>6.589768917947042E-2</v>
      </c>
      <c r="H60" s="120">
        <v>6.5897781708713632E-2</v>
      </c>
      <c r="I60" s="120">
        <v>6.5625756545581795E-2</v>
      </c>
      <c r="J60" s="120">
        <v>6.562584738349625E-2</v>
      </c>
      <c r="K60" s="120">
        <v>6.5353928262724043E-2</v>
      </c>
      <c r="L60" s="120">
        <v>6.5354017432965386E-2</v>
      </c>
      <c r="M60" s="120">
        <v>6.5082206404679294E-2</v>
      </c>
      <c r="N60" s="120">
        <v>6.5082293930693133E-2</v>
      </c>
      <c r="O60" s="120">
        <v>6.4810593058626534E-2</v>
      </c>
      <c r="P60" s="120">
        <v>6.4810678963648741E-2</v>
      </c>
      <c r="Q60" s="120">
        <v>6.4539090325214335E-2</v>
      </c>
      <c r="R60" s="120">
        <v>6.4539174632270921E-2</v>
      </c>
      <c r="S60" s="120">
        <v>6.4267700318631604E-2</v>
      </c>
      <c r="T60" s="120">
        <v>6.426778305053972E-2</v>
      </c>
      <c r="U60" s="120">
        <v>6.3996425166681054E-2</v>
      </c>
      <c r="V60" s="120">
        <v>6.399650634604867E-2</v>
      </c>
      <c r="W60" s="120">
        <v>6.3725267010850531E-2</v>
      </c>
      <c r="X60" s="120">
        <v>6.3725346660077342E-2</v>
      </c>
      <c r="Y60" s="120">
        <v>6.3454228006386018E-2</v>
      </c>
      <c r="Z60" s="120">
        <v>6.3454306147663453E-2</v>
      </c>
      <c r="AA60" s="120">
        <v>6.3183310322363587E-2</v>
      </c>
      <c r="AB60" s="120">
        <v>6.3183386977675893E-2</v>
      </c>
      <c r="AC60" s="120">
        <v>6.2912516141763145E-2</v>
      </c>
      <c r="AD60" s="120">
        <v>6.2912591332886875E-2</v>
      </c>
      <c r="AE60" s="120">
        <v>6.264184766153999E-2</v>
      </c>
      <c r="AF60" s="120">
        <v>6.2641921410044987E-2</v>
      </c>
      <c r="AG60" s="120">
        <v>6.2371307092698204E-2</v>
      </c>
      <c r="AH60" s="120">
        <v>6.2371379419947949E-2</v>
      </c>
      <c r="AI60" s="120">
        <v>6.2100896660363593E-2</v>
      </c>
      <c r="AJ60" s="120">
        <v>6.2100967587515765E-2</v>
      </c>
      <c r="AK60" s="120">
        <v>6.1830618603856781E-2</v>
      </c>
      <c r="AL60" s="120">
        <v>6.1830688151863579E-2</v>
      </c>
      <c r="AM60" s="120">
        <v>6.1560475176765987E-2</v>
      </c>
      <c r="AN60" s="120">
        <v>6.15605433663746E-2</v>
      </c>
      <c r="AO60" s="120">
        <v>6.129046864702041E-2</v>
      </c>
      <c r="AP60" s="120">
        <v>6.1290535498773745E-2</v>
      </c>
      <c r="AQ60" s="120">
        <v>6.1020601296963496E-2</v>
      </c>
      <c r="AR60" s="120">
        <v>6.1020666831200519E-2</v>
      </c>
      <c r="AS60" s="120">
        <v>6.0750875423425971E-2</v>
      </c>
      <c r="AT60" s="120">
        <v>6.0750939660282235E-2</v>
      </c>
      <c r="AU60" s="120">
        <v>6.0481293337799273E-2</v>
      </c>
      <c r="AV60" s="120">
        <v>6.0481356297207689E-2</v>
      </c>
      <c r="AW60" s="120">
        <v>6.0211857366109137E-2</v>
      </c>
      <c r="AX60" s="120">
        <v>6.0211919067800372E-2</v>
      </c>
      <c r="AY60" s="120">
        <v>5.9942569849088731E-2</v>
      </c>
      <c r="AZ60" s="120">
        <v>5.9942630312591498E-2</v>
      </c>
      <c r="BA60" s="120">
        <v>5.9673433142251688E-2</v>
      </c>
      <c r="BB60" s="120">
        <v>5.967349238689397E-2</v>
      </c>
      <c r="BC60" s="120">
        <v>5.9404449615966269E-2</v>
      </c>
      <c r="BD60" s="120">
        <v>5.9404507660875377E-2</v>
      </c>
      <c r="BE60" s="120">
        <v>5.9135621655528124E-2</v>
      </c>
      <c r="BF60" s="120">
        <v>5.9135678519631786E-2</v>
      </c>
      <c r="BG60" s="120">
        <v>5.8866951661234158E-2</v>
      </c>
      <c r="BH60" s="120">
        <v>5.8867007363260559E-2</v>
      </c>
      <c r="BI60" s="120">
        <v>5.8598442048455393E-2</v>
      </c>
      <c r="BJ60" s="120">
        <v>5.8598496606934586E-2</v>
      </c>
      <c r="BK60" s="120">
        <v>5.8330095247710746E-2</v>
      </c>
      <c r="BL60" s="120">
        <v>5.8330148680974581E-2</v>
      </c>
      <c r="BM60" s="120">
        <v>5.8061913704740169E-2</v>
      </c>
      <c r="BN60" s="120">
        <v>5.8061966030923506E-2</v>
      </c>
      <c r="BO60" s="120">
        <v>5.7793899880577808E-2</v>
      </c>
      <c r="BP60" s="120">
        <v>5.7793951117618883E-2</v>
      </c>
      <c r="BQ60" s="120">
        <v>5.7526056251625331E-2</v>
      </c>
      <c r="BR60" s="120">
        <v>5.7526106417266527E-2</v>
      </c>
      <c r="BS60" s="120">
        <v>5.7258385309724928E-2</v>
      </c>
      <c r="BT60" s="120">
        <v>5.7258434421513751E-2</v>
      </c>
      <c r="BU60" s="120">
        <v>5.6990889562232555E-2</v>
      </c>
      <c r="BV60" s="120">
        <v>5.6990937637521992E-2</v>
      </c>
      <c r="BW60" s="120">
        <v>5.6723571532090566E-2</v>
      </c>
      <c r="BX60" s="120">
        <v>5.6723618588040141E-2</v>
      </c>
      <c r="BY60" s="120">
        <v>5.6456433757900881E-2</v>
      </c>
      <c r="BZ60" s="120">
        <v>5.6456479811477112E-2</v>
      </c>
      <c r="CA60" s="120">
        <v>5.6189478793997452E-2</v>
      </c>
      <c r="CB60" s="120">
        <v>5.6189523861974872E-2</v>
      </c>
      <c r="CC60" s="120">
        <v>5.5922709210518895E-2</v>
      </c>
      <c r="CD60" s="120">
        <v>5.5922753309480877E-2</v>
      </c>
      <c r="CE60" s="120">
        <v>5.5656127593481243E-2</v>
      </c>
      <c r="CF60" s="120">
        <v>5.565617073982055E-2</v>
      </c>
      <c r="CG60" s="120">
        <v>5.5389736544849869E-2</v>
      </c>
      <c r="CH60" s="120">
        <v>5.5389778754769546E-2</v>
      </c>
      <c r="CI60" s="120">
        <v>5.5123538682611654E-2</v>
      </c>
      <c r="CJ60" s="120">
        <v>5.5123579972126101E-2</v>
      </c>
      <c r="CK60" s="120">
        <v>5.4857536640847332E-2</v>
      </c>
      <c r="CL60" s="120">
        <v>5.4857577025782707E-2</v>
      </c>
      <c r="CM60" s="120">
        <v>5.4591733069802667E-2</v>
      </c>
      <c r="CN60" s="120">
        <v>5.4591772565798183E-2</v>
      </c>
      <c r="CO60" s="120">
        <v>5.432613063596043E-2</v>
      </c>
      <c r="CP60" s="120">
        <v>5.4326169258468913E-2</v>
      </c>
      <c r="CQ60" s="120">
        <v>5.4060732022111736E-2</v>
      </c>
      <c r="CR60" s="120">
        <v>5.4060769786400543E-2</v>
      </c>
      <c r="CS60" s="120">
        <v>5.379553992742666E-2</v>
      </c>
      <c r="CT60" s="120">
        <v>5.3795576848578865E-2</v>
      </c>
      <c r="CU60" s="120">
        <v>5.3530557067525797E-2</v>
      </c>
      <c r="CV60" s="120">
        <v>5.3530593160440607E-2</v>
      </c>
      <c r="CW60" s="120">
        <v>5.3265786174550286E-2</v>
      </c>
      <c r="CX60" s="120">
        <v>5.3265821453944186E-2</v>
      </c>
      <c r="CY60" s="120">
        <v>5.3001229997232217E-2</v>
      </c>
      <c r="CZ60" s="120">
        <v>5.3001264477640073E-2</v>
      </c>
      <c r="DA60" s="120">
        <v>5.2736891300964796E-2</v>
      </c>
      <c r="DB60" s="120">
        <v>5.2736924996740493E-2</v>
      </c>
      <c r="DC60" s="120">
        <v>5.2472772867871789E-2</v>
      </c>
      <c r="DD60" s="120">
        <v>5.2472805793189435E-2</v>
      </c>
      <c r="DE60" s="120">
        <v>5.2208877496877124E-2</v>
      </c>
      <c r="DF60" s="120">
        <v>5.220890966573178E-2</v>
      </c>
      <c r="DG60" s="120">
        <v>5.1945208003773786E-2</v>
      </c>
      <c r="DH60" s="120">
        <v>5.1945239429982609E-2</v>
      </c>
      <c r="DI60" s="120">
        <v>5.1681767221292196E-2</v>
      </c>
      <c r="DJ60" s="120">
        <v>5.1681797918495337E-2</v>
      </c>
      <c r="DK60" s="120">
        <v>5.1418557999168904E-2</v>
      </c>
      <c r="DL60" s="120">
        <v>5.1418587980830391E-2</v>
      </c>
      <c r="DM60" s="120">
        <v>5.115558320421424E-2</v>
      </c>
      <c r="DN60" s="120">
        <v>5.1155612483623242E-2</v>
      </c>
      <c r="DO60" s="120">
        <v>5.0892845720379574E-2</v>
      </c>
      <c r="DP60" s="120">
        <v>5.0892874310651204E-2</v>
      </c>
      <c r="DQ60" s="120">
        <v>5.0630348448824566E-2</v>
      </c>
      <c r="DR60" s="120">
        <v>5.0630376362901131E-2</v>
      </c>
      <c r="DS60" s="120">
        <v>5.0368094307983599E-2</v>
      </c>
      <c r="DT60" s="120">
        <v>5.03681215586353E-2</v>
      </c>
      <c r="DU60" s="120">
        <v>5.0106086233631712E-2</v>
      </c>
      <c r="DV60" s="120">
        <v>5.0106112833457991E-2</v>
      </c>
      <c r="DW60" s="120">
        <v>4.9844327178950446E-2</v>
      </c>
      <c r="DX60" s="120">
        <v>4.9844353140380916E-2</v>
      </c>
      <c r="DY60" s="120">
        <v>4.9582820114592578E-2</v>
      </c>
      <c r="DZ60" s="120">
        <v>4.9582845449888072E-2</v>
      </c>
      <c r="EA60" s="120">
        <v>4.9321568028746793E-2</v>
      </c>
      <c r="EB60" s="120">
        <v>4.9321592750000406E-2</v>
      </c>
      <c r="EC60" s="120">
        <v>4.9060573927201437E-2</v>
      </c>
      <c r="ED60" s="120">
        <v>4.9060598046339859E-2</v>
      </c>
      <c r="EE60" s="120">
        <v>4.8799840833408228E-2</v>
      </c>
      <c r="EF60" s="120">
        <v>4.8799864362192566E-2</v>
      </c>
      <c r="EG60" s="120">
        <v>4.8539371788544568E-2</v>
      </c>
      <c r="EH60" s="120">
        <v>4.8539394738571516E-2</v>
      </c>
      <c r="EI60" s="120">
        <v>4.8279169851576008E-2</v>
      </c>
      <c r="EJ60" s="120">
        <v>4.8279192234278977E-2</v>
      </c>
      <c r="EK60" s="120">
        <v>4.8019238099317303E-2</v>
      </c>
      <c r="EL60" s="120">
        <v>4.8019259925967568E-2</v>
      </c>
      <c r="EM60" s="120">
        <v>4.7759579626493721E-2</v>
      </c>
      <c r="EN60" s="120">
        <v>4.7759600908201652E-2</v>
      </c>
      <c r="EO60" s="120">
        <v>4.7500197545800794E-2</v>
      </c>
      <c r="EP60" s="120">
        <v>4.7500218293516694E-2</v>
      </c>
      <c r="EQ60" s="120">
        <v>4.7241094987963542E-2</v>
      </c>
      <c r="ER60" s="120">
        <v>4.7241115212479146E-2</v>
      </c>
      <c r="ES60" s="120">
        <v>4.6982275101795382E-2</v>
      </c>
      <c r="ET60" s="120">
        <v>4.6982294813744829E-2</v>
      </c>
      <c r="EU60" s="120">
        <v>4.6723741054255981E-2</v>
      </c>
      <c r="EV60" s="120">
        <v>4.672376026411678E-2</v>
      </c>
      <c r="EW60" s="120">
        <v>4.6465496030507834E-2</v>
      </c>
      <c r="EX60" s="120">
        <v>4.6465514748602693E-2</v>
      </c>
      <c r="EY60" s="120">
        <v>4.6207543233973067E-2</v>
      </c>
      <c r="EZ60" s="120">
        <v>4.6207561470470275E-2</v>
      </c>
      <c r="FA60" s="120">
        <v>4.5949885886388202E-2</v>
      </c>
      <c r="FB60" s="120">
        <v>4.5949903651303331E-2</v>
      </c>
      <c r="FC60" s="120">
        <v>4.5692527227858944E-2</v>
      </c>
      <c r="FD60" s="120">
        <v>4.5692544531055833E-2</v>
      </c>
      <c r="FE60" s="120">
        <v>4.5435470516913712E-2</v>
      </c>
      <c r="FF60" s="120">
        <v>4.5435487368105813E-2</v>
      </c>
      <c r="FG60" s="120">
        <v>4.5178719030555987E-2</v>
      </c>
      <c r="FH60" s="120">
        <v>4.5178735439307484E-2</v>
      </c>
      <c r="FI60" s="120">
        <v>4.492227606431623E-2</v>
      </c>
      <c r="FJ60" s="120">
        <v>4.492229204004318E-2</v>
      </c>
      <c r="FK60" s="120">
        <v>4.4666144932301984E-2</v>
      </c>
      <c r="FL60" s="120">
        <v>4.466616048427384E-2</v>
      </c>
      <c r="FM60" s="120">
        <v>4.4410328967248315E-2</v>
      </c>
      <c r="FN60" s="120">
        <v>4.4410344104588551E-2</v>
      </c>
      <c r="FO60" s="120">
        <v>4.415483152056509E-2</v>
      </c>
      <c r="FP60" s="120">
        <v>4.415484625225323E-2</v>
      </c>
      <c r="FQ60" s="120">
        <v>4.3899655962385625E-2</v>
      </c>
      <c r="FR60" s="120">
        <v>4.3899670297257894E-2</v>
      </c>
      <c r="FS60" s="120">
        <v>4.3644805681612116E-2</v>
      </c>
      <c r="FT60" s="120">
        <v>4.3644819628362828E-2</v>
      </c>
      <c r="FU60" s="120">
        <v>4.3390284085960837E-2</v>
      </c>
      <c r="FV60" s="120">
        <v>4.3390297653143839E-2</v>
      </c>
      <c r="FW60" s="120">
        <v>4.313609460200641E-2</v>
      </c>
      <c r="FX60" s="120">
        <v>4.313610779803604E-2</v>
      </c>
      <c r="FY60" s="120">
        <v>4.2882240675224073E-2</v>
      </c>
      <c r="FZ60" s="120">
        <v>4.288225350837669E-2</v>
      </c>
      <c r="GA60" s="120">
        <v>4.2628725770031163E-2</v>
      </c>
      <c r="GB60" s="120">
        <v>4.2628738248446235E-2</v>
      </c>
      <c r="GC60" s="120">
        <v>4.2375553369827297E-2</v>
      </c>
      <c r="GD60" s="120">
        <v>4.2375565501508783E-2</v>
      </c>
      <c r="GE60" s="120">
        <v>4.2122726977032982E-2</v>
      </c>
      <c r="GF60" s="120">
        <v>4.2122738769850399E-2</v>
      </c>
      <c r="GG60" s="120">
        <v>4.1870250113126714E-2</v>
      </c>
      <c r="GH60" s="120">
        <v>4.1870261574816804E-2</v>
      </c>
      <c r="GI60" s="120">
        <v>4.1618126318681496E-2</v>
      </c>
      <c r="GJ60" s="120">
        <v>4.1618137456849127E-2</v>
      </c>
      <c r="GK60" s="120">
        <v>4.136635915339875E-2</v>
      </c>
      <c r="GL60" s="120">
        <v>4.1366369975518347E-2</v>
      </c>
      <c r="GM60" s="120">
        <v>4.1114952196141231E-2</v>
      </c>
      <c r="GN60" s="120">
        <v>4.1114962709558112E-2</v>
      </c>
      <c r="GO60" s="120">
        <v>4.0863909044964758E-2</v>
      </c>
      <c r="GP60" s="120">
        <v>4.0863919256896454E-2</v>
      </c>
      <c r="GQ60" s="120">
        <v>4.061323331714789E-2</v>
      </c>
      <c r="GR60" s="120">
        <v>4.0613243234685376E-2</v>
      </c>
      <c r="GS60" s="120">
        <v>4.0362928649219948E-2</v>
      </c>
      <c r="GT60" s="120">
        <v>4.0362938279328839E-2</v>
      </c>
      <c r="GU60" s="120">
        <v>4.0112998696987721E-2</v>
      </c>
      <c r="GV60" s="120">
        <v>4.0113008046509635E-2</v>
      </c>
      <c r="GW60" s="120">
        <v>3.9863447135560046E-2</v>
      </c>
      <c r="GX60" s="120">
        <v>3.9863456211214156E-2</v>
      </c>
      <c r="GY60" s="120">
        <v>3.9614277659371012E-2</v>
      </c>
      <c r="GZ60" s="120">
        <v>3.9614286467754938E-2</v>
      </c>
      <c r="HA60" s="120">
        <v>3.9365493982200975E-2</v>
      </c>
      <c r="HB60" s="120">
        <v>3.9365502529792477E-2</v>
      </c>
      <c r="HC60" s="120">
        <v>3.9117099837196023E-2</v>
      </c>
      <c r="HD60" s="120">
        <v>3.9117108130354003E-2</v>
      </c>
      <c r="HE60" s="120">
        <v>3.8869098976885522E-2</v>
      </c>
      <c r="HF60" s="120">
        <v>3.8869107021851472E-2</v>
      </c>
      <c r="HG60" s="120">
        <v>3.8621495173197393E-2</v>
      </c>
      <c r="HH60" s="120">
        <v>3.8621502976096775E-2</v>
      </c>
      <c r="HI60" s="120">
        <v>3.8374292217471746E-2</v>
      </c>
      <c r="HJ60" s="120">
        <v>3.8374299784315037E-2</v>
      </c>
      <c r="HK60" s="120">
        <v>3.8127493920472134E-2</v>
      </c>
      <c r="HL60" s="120">
        <v>3.8127501257156547E-2</v>
      </c>
      <c r="HM60" s="120">
        <v>3.7881104112395168E-2</v>
      </c>
      <c r="HN60" s="120">
        <v>3.7881111224705638E-2</v>
      </c>
      <c r="HO60" s="120">
        <v>3.7635126642877458E-2</v>
      </c>
      <c r="HP60" s="120">
        <v>3.763513353648807E-2</v>
      </c>
      <c r="HQ60" s="120">
        <v>3.7389565381000668E-2</v>
      </c>
      <c r="HR60" s="120">
        <v>3.7389572061475994E-2</v>
      </c>
      <c r="HS60" s="120">
        <v>3.7144424215294333E-2</v>
      </c>
      <c r="HT60" s="120">
        <v>3.7144430688090584E-2</v>
      </c>
      <c r="HU60" s="120">
        <v>3.6899707053735686E-2</v>
      </c>
      <c r="HV60" s="120">
        <v>3.6899713324202318E-2</v>
      </c>
      <c r="HW60" s="120">
        <v>3.6655417823748489E-2</v>
      </c>
      <c r="HX60" s="120">
        <v>3.6655423897129211E-2</v>
      </c>
      <c r="HY60" s="120">
        <v>3.641156047219795E-2</v>
      </c>
      <c r="HZ60" s="120">
        <v>3.6411566353632262E-2</v>
      </c>
      <c r="IA60" s="120">
        <v>3.6168138965384115E-2</v>
      </c>
      <c r="IB60" s="120">
        <v>3.6168144659908426E-2</v>
      </c>
      <c r="IC60" s="120">
        <v>3.5925157289031964E-2</v>
      </c>
      <c r="ID60" s="120">
        <v>3.5925162801581097E-2</v>
      </c>
      <c r="IE60" s="120">
        <v>3.5682619448280065E-2</v>
      </c>
      <c r="IF60" s="120">
        <v>3.5682624783688256E-2</v>
      </c>
      <c r="IG60" s="120">
        <v>3.5440529467664905E-2</v>
      </c>
      <c r="IH60" s="120">
        <v>3.5440534630667563E-2</v>
      </c>
      <c r="II60" s="120">
        <v>3.5198891391104069E-2</v>
      </c>
      <c r="IJ60" s="120">
        <v>3.5198896386338649E-2</v>
      </c>
      <c r="IK60" s="120">
        <v>3.4957709281875408E-2</v>
      </c>
      <c r="IL60" s="120">
        <v>3.4957714113883015E-2</v>
      </c>
      <c r="IM60" s="120">
        <v>3.4716987222594253E-2</v>
      </c>
      <c r="IN60" s="120">
        <v>3.4716991895820663E-2</v>
      </c>
      <c r="IO60" s="120">
        <v>3.4476729315186999E-2</v>
      </c>
      <c r="IP60" s="120">
        <v>3.4476733833984106E-2</v>
      </c>
      <c r="IQ60" s="120">
        <v>3.4236939680862125E-2</v>
      </c>
      <c r="IR60" s="120">
        <v>3.4236944049489279E-2</v>
      </c>
      <c r="IS60" s="120">
        <v>3.3997622460077793E-2</v>
      </c>
      <c r="IT60" s="120">
        <v>3.3997626682703029E-2</v>
      </c>
      <c r="IU60" s="120">
        <v>3.3758781812506779E-2</v>
      </c>
      <c r="IV60" s="120">
        <v>3.3758785893207931E-2</v>
      </c>
      <c r="IW60" s="120">
        <v>3.3520421916997618E-2</v>
      </c>
      <c r="IX60" s="120">
        <v>3.3520425859763905E-2</v>
      </c>
      <c r="IY60" s="120">
        <v>3.3282546971532823E-2</v>
      </c>
      <c r="IZ60" s="120">
        <v>3.3282550780266047E-2</v>
      </c>
      <c r="JA60" s="120">
        <v>3.3045161193184021E-2</v>
      </c>
      <c r="JB60" s="120">
        <v>3.3045164871699437E-2</v>
      </c>
      <c r="JC60" s="120">
        <v>3.2808268818062467E-2</v>
      </c>
      <c r="JD60" s="120">
        <v>3.2808272370090645E-2</v>
      </c>
      <c r="JE60" s="120">
        <v>3.25718741012678E-2</v>
      </c>
      <c r="JF60" s="120">
        <v>3.2571877530455588E-2</v>
      </c>
      <c r="JG60" s="120">
        <v>3.2335981316831616E-2</v>
      </c>
      <c r="JH60" s="120">
        <v>3.2335984626743308E-2</v>
      </c>
      <c r="JI60" s="120">
        <v>3.2100594757658453E-2</v>
      </c>
      <c r="JJ60" s="120">
        <v>3.2100597951777145E-2</v>
      </c>
      <c r="JK60" s="120">
        <v>3.1865718735462206E-2</v>
      </c>
      <c r="JL60" s="120">
        <v>3.1865721817191148E-2</v>
      </c>
      <c r="JM60" s="120">
        <v>3.1631357580699446E-2</v>
      </c>
      <c r="JN60" s="120">
        <v>3.1631360553363068E-2</v>
      </c>
      <c r="JO60" s="120">
        <v>3.1397515642498312E-2</v>
      </c>
      <c r="JP60" s="120">
        <v>3.139751850934365E-2</v>
      </c>
      <c r="JQ60" s="120">
        <v>3.1164197288583603E-2</v>
      </c>
      <c r="JR60" s="120">
        <v>3.11642000527813E-2</v>
      </c>
      <c r="JS60" s="120">
        <v>3.0931406905197599E-2</v>
      </c>
      <c r="JT60" s="120">
        <v>3.0931409569843374E-2</v>
      </c>
      <c r="JU60" s="120">
        <v>3.0699148897017057E-2</v>
      </c>
      <c r="JV60" s="120">
        <v>3.0699151465132746E-2</v>
      </c>
      <c r="JW60" s="120">
        <v>3.0467427687065649E-2</v>
      </c>
      <c r="JX60" s="120">
        <v>3.0467430161600501E-2</v>
      </c>
      <c r="JY60" s="120">
        <v>3.0236247716622047E-2</v>
      </c>
      <c r="JZ60" s="120">
        <v>3.0236250100453849E-2</v>
      </c>
      <c r="KA60" s="120">
        <v>3.000561344512365E-2</v>
      </c>
      <c r="KB60" s="120">
        <v>3.000561574105997E-2</v>
      </c>
      <c r="KC60" s="120">
        <v>2.9775529350065819E-2</v>
      </c>
      <c r="KD60" s="120">
        <v>2.9775531560845232E-2</v>
      </c>
      <c r="KE60" s="120">
        <v>2.9545999926896355E-2</v>
      </c>
      <c r="KF60" s="120">
        <v>2.9546002055189459E-2</v>
      </c>
      <c r="KG60" s="120">
        <v>2.9317029688905163E-2</v>
      </c>
      <c r="KH60" s="120">
        <v>2.9317031737315924E-2</v>
      </c>
      <c r="KI60" s="120">
        <v>2.9088623167109362E-2</v>
      </c>
      <c r="KJ60" s="120">
        <v>2.9088625138176175E-2</v>
      </c>
      <c r="KK60" s="120">
        <v>2.8860784910133153E-2</v>
      </c>
      <c r="KL60" s="120">
        <v>2.8860786806330117E-2</v>
      </c>
      <c r="KM60" s="120">
        <v>2.8633519484082919E-2</v>
      </c>
      <c r="KN60" s="120">
        <v>2.8633521307820767E-2</v>
      </c>
      <c r="KO60" s="120">
        <v>2.8406831472416939E-2</v>
      </c>
      <c r="KP60" s="120">
        <v>2.8406833226044381E-2</v>
      </c>
      <c r="KQ60" s="120">
        <v>2.8180725475809892E-2</v>
      </c>
      <c r="KR60" s="120">
        <v>2.8180727161614617E-2</v>
      </c>
      <c r="KS60" s="120">
        <v>2.795520611201224E-2</v>
      </c>
      <c r="KT60" s="120">
        <v>2.795520773222214E-2</v>
      </c>
      <c r="KU60" s="120">
        <v>2.7730278015703838E-2</v>
      </c>
      <c r="KV60" s="120">
        <v>2.7730279572488026E-2</v>
      </c>
      <c r="KW60" s="120">
        <v>2.7505945838342167E-2</v>
      </c>
      <c r="KX60" s="120">
        <v>2.750594733381205E-2</v>
      </c>
      <c r="KY60" s="120">
        <v>2.7282214248004828E-2</v>
      </c>
      <c r="KZ60" s="120">
        <v>2.7282215684215336E-2</v>
      </c>
      <c r="LA60" s="120">
        <v>2.7059087929226032E-2</v>
      </c>
      <c r="LB60" s="120">
        <v>2.705908930817667E-2</v>
      </c>
      <c r="LC60" s="120">
        <v>2.6836571582827654E-2</v>
      </c>
      <c r="LD60" s="120">
        <v>2.6836572906463418E-2</v>
      </c>
      <c r="LE60" s="120">
        <v>2.661466992574376E-2</v>
      </c>
      <c r="LF60" s="120">
        <v>2.6614671195956365E-2</v>
      </c>
      <c r="LG60" s="120">
        <v>2.6393387690839158E-2</v>
      </c>
      <c r="LH60" s="120">
        <v>2.6393388909468064E-2</v>
      </c>
      <c r="LI60" s="120">
        <v>2.6172729626721805E-2</v>
      </c>
      <c r="LJ60" s="120">
        <v>2.6172730795555169E-2</v>
      </c>
      <c r="LK60" s="120">
        <v>2.5952700497548581E-2</v>
      </c>
      <c r="LL60" s="120">
        <v>2.5952701618324355E-2</v>
      </c>
      <c r="LM60" s="120">
        <v>2.5733305082824547E-2</v>
      </c>
      <c r="LN60" s="120">
        <v>2.57333061572316E-2</v>
      </c>
      <c r="LO60" s="120">
        <v>2.5514548177195957E-2</v>
      </c>
      <c r="LP60" s="120">
        <v>2.5514549206874883E-2</v>
      </c>
      <c r="LQ60" s="120">
        <v>2.5296434590235832E-2</v>
      </c>
      <c r="LR60" s="120">
        <v>2.5296435576780164E-2</v>
      </c>
      <c r="LS60" s="120">
        <v>2.5078969146223262E-2</v>
      </c>
      <c r="LT60" s="120">
        <v>2.5078970091180208E-2</v>
      </c>
      <c r="LU60" s="120">
        <v>2.4862156683915042E-2</v>
      </c>
      <c r="LV60" s="120">
        <v>2.4862157588786741E-2</v>
      </c>
      <c r="LW60" s="120">
        <v>2.4646002056310651E-2</v>
      </c>
      <c r="LX60" s="120">
        <v>2.4646002922554963E-2</v>
      </c>
      <c r="LY60" s="120">
        <v>2.4430510130409665E-2</v>
      </c>
      <c r="LZ60" s="120">
        <v>2.443051095944123E-2</v>
      </c>
      <c r="MA60" s="120">
        <v>2.4215685786961802E-2</v>
      </c>
      <c r="MB60" s="120">
        <v>2.4215686580152895E-2</v>
      </c>
      <c r="MC60" s="120">
        <v>2.4001533920209123E-2</v>
      </c>
      <c r="MD60" s="120">
        <v>2.4001534678890629E-2</v>
      </c>
      <c r="ME60" s="120">
        <v>2.3788059437620902E-2</v>
      </c>
      <c r="MF60" s="120">
        <v>2.3788060163083252E-2</v>
      </c>
      <c r="MG60" s="120">
        <v>2.3575267259620176E-2</v>
      </c>
      <c r="MH60" s="120">
        <v>2.3575267953114293E-2</v>
      </c>
      <c r="MI60" s="120">
        <v>2.3363162319302692E-2</v>
      </c>
      <c r="MJ60" s="120">
        <v>2.3363162982040844E-2</v>
      </c>
      <c r="MK60" s="120">
        <v>2.3151749562147276E-2</v>
      </c>
      <c r="ML60" s="120">
        <v>2.3151750195303956E-2</v>
      </c>
      <c r="MM60" s="120">
        <v>2.2941033945718111E-2</v>
      </c>
      <c r="MN60" s="120">
        <v>2.2941034550430967E-2</v>
      </c>
      <c r="MO60" s="120">
        <v>2.2731020439358443E-2</v>
      </c>
      <c r="MP60" s="120">
        <v>2.2731021016729178E-2</v>
      </c>
      <c r="MQ60" s="120">
        <v>2.2521714023875736E-2</v>
      </c>
      <c r="MR60" s="120">
        <v>2.2521714574970798E-2</v>
      </c>
      <c r="MS60" s="120">
        <v>2.2313119691217787E-2</v>
      </c>
      <c r="MT60" s="120">
        <v>2.2313120217069368E-2</v>
      </c>
      <c r="MU60" s="120">
        <v>2.2105242444140187E-2</v>
      </c>
      <c r="MV60" s="120">
        <v>2.2105242945746992E-2</v>
      </c>
      <c r="MW60" s="120">
        <v>2.189808729586443E-2</v>
      </c>
      <c r="MX60" s="120">
        <v>2.1898087774192568E-2</v>
      </c>
      <c r="MY60" s="120">
        <v>2.1691659269726903E-2</v>
      </c>
      <c r="MZ60" s="120">
        <v>2.1691659725710636E-2</v>
      </c>
      <c r="NA60" s="120">
        <v>2.1485963398818288E-2</v>
      </c>
      <c r="NB60" s="120">
        <v>2.1485963833360787E-2</v>
      </c>
      <c r="NC60" s="120">
        <v>2.1281004725613457E-2</v>
      </c>
      <c r="ND60" s="120">
        <v>2.1281005139587628E-2</v>
      </c>
      <c r="NE60" s="120">
        <v>2.1076788301591397E-2</v>
      </c>
      <c r="NF60" s="120">
        <v>2.1076788695840711E-2</v>
      </c>
      <c r="NG60" s="120">
        <v>2.0873319186845516E-2</v>
      </c>
      <c r="NH60" s="120">
        <v>2.0873319562184741E-2</v>
      </c>
      <c r="NI60" s="120">
        <v>2.0670602449683408E-2</v>
      </c>
      <c r="NJ60" s="120">
        <v>2.0670602806899269E-2</v>
      </c>
      <c r="NK60" s="120">
        <v>2.0468643166216674E-2</v>
      </c>
      <c r="NL60" s="120">
        <v>2.0468643506068709E-2</v>
      </c>
      <c r="NM60" s="120">
        <v>2.0267446419939945E-2</v>
      </c>
      <c r="NN60" s="120">
        <v>2.0267446743161152E-2</v>
      </c>
      <c r="NO60" s="120">
        <v>2.0067017301299478E-2</v>
      </c>
      <c r="NP60" s="120">
        <v>2.0067017608597096E-2</v>
      </c>
      <c r="NQ60" s="120">
        <v>1.9867360907250754E-2</v>
      </c>
      <c r="NR60" s="120">
        <v>1.9867361199306887E-2</v>
      </c>
      <c r="NS60" s="120">
        <v>1.9668482340805125E-2</v>
      </c>
      <c r="NT60" s="120">
        <v>1.9668482618277472E-2</v>
      </c>
      <c r="NU60" s="120">
        <v>1.9470386710565165E-2</v>
      </c>
      <c r="NV60" s="120">
        <v>1.9470386974087702E-2</v>
      </c>
      <c r="NW60" s="120">
        <v>1.9273079130248724E-2</v>
      </c>
      <c r="NX60" s="120">
        <v>1.9273079380432368E-2</v>
      </c>
      <c r="NY60" s="120">
        <v>1.9076564718201249E-2</v>
      </c>
      <c r="NZ60" s="120">
        <v>1.9076564955634527E-2</v>
      </c>
      <c r="OA60" s="120">
        <v>1.8880848596896479E-2</v>
      </c>
      <c r="OB60" s="120">
        <v>1.888084882214601E-2</v>
      </c>
      <c r="OC60" s="120">
        <v>1.8685935892424836E-2</v>
      </c>
      <c r="OD60" s="120">
        <v>1.8685936106036288E-2</v>
      </c>
      <c r="OE60" s="120">
        <v>1.8491831733970131E-2</v>
      </c>
      <c r="OF60" s="120">
        <v>1.8491831936468511E-2</v>
      </c>
      <c r="OG60" s="120">
        <v>1.829854125327348E-2</v>
      </c>
      <c r="OH60" s="120">
        <v>1.8298541445163963E-2</v>
      </c>
      <c r="OI60" s="120">
        <v>1.8106069584084779E-2</v>
      </c>
      <c r="OJ60" s="120">
        <v>1.810606976585313E-2</v>
      </c>
      <c r="OK60" s="120">
        <v>1.7914421861601446E-2</v>
      </c>
      <c r="OL60" s="120">
        <v>1.7914422033714711E-2</v>
      </c>
      <c r="OM60" s="120">
        <v>1.7723603221894077E-2</v>
      </c>
      <c r="ON60" s="120">
        <v>1.7723603384801157E-2</v>
      </c>
      <c r="OO60" s="120">
        <v>1.7533618801319043E-2</v>
      </c>
      <c r="OP60" s="120">
        <v>1.7533618955451184E-2</v>
      </c>
      <c r="OQ60" s="120">
        <v>1.7344473735917521E-2</v>
      </c>
      <c r="OR60" s="120">
        <v>1.7344473881688909E-2</v>
      </c>
      <c r="OS60" s="120">
        <v>1.7156173160801175E-2</v>
      </c>
      <c r="OT60" s="120">
        <v>1.7156173298609509E-2</v>
      </c>
      <c r="OU60" s="120">
        <v>1.6968722209523786E-2</v>
      </c>
      <c r="OV60" s="120">
        <v>1.696872233975066E-2</v>
      </c>
      <c r="OW60" s="120">
        <v>1.6782126013438866E-2</v>
      </c>
      <c r="OX60" s="120">
        <v>1.6782126136450439E-2</v>
      </c>
      <c r="OY60" s="120">
        <v>1.6596389701043331E-2</v>
      </c>
      <c r="OZ60" s="120">
        <v>1.6596389817190728E-2</v>
      </c>
      <c r="PA60" s="120">
        <v>1.6411518397306306E-2</v>
      </c>
      <c r="PB60" s="120">
        <v>1.6411518506926234E-2</v>
      </c>
      <c r="PC60" s="120">
        <v>1.6227517222983618E-2</v>
      </c>
      <c r="PD60" s="120">
        <v>1.6227517326398631E-2</v>
      </c>
      <c r="PE60" s="120">
        <v>1.6044391293917201E-2</v>
      </c>
      <c r="PF60" s="120">
        <v>1.6044391391436374E-2</v>
      </c>
      <c r="PG60" s="120">
        <v>1.5862145720319468E-2</v>
      </c>
      <c r="PH60" s="120">
        <v>1.5862145812238753E-2</v>
      </c>
      <c r="PI60" s="120">
        <v>1.5680785606042379E-2</v>
      </c>
      <c r="PJ60" s="120">
        <v>1.5680785692645045E-2</v>
      </c>
      <c r="PK60" s="120">
        <v>1.5500316047830923E-2</v>
      </c>
      <c r="PL60" s="120">
        <v>1.5500316129388021E-2</v>
      </c>
      <c r="PM60" s="120">
        <v>1.5320742134560894E-2</v>
      </c>
      <c r="PN60" s="120">
        <v>1.5320742211331723E-2</v>
      </c>
      <c r="PO60" s="120">
        <v>1.5142068946460713E-2</v>
      </c>
      <c r="PP60" s="120">
        <v>1.5142069018693138E-2</v>
      </c>
      <c r="PQ60" s="120">
        <v>1.4964301554316918E-2</v>
      </c>
      <c r="PR60" s="120">
        <v>1.4964301622247884E-2</v>
      </c>
      <c r="PS60" s="120">
        <v>1.4787445018663413E-2</v>
      </c>
      <c r="PT60" s="120">
        <v>1.4787445082519224E-2</v>
      </c>
      <c r="PU60" s="120">
        <v>1.4611504388953873E-2</v>
      </c>
      <c r="PV60" s="120">
        <v>1.4611504448950662E-2</v>
      </c>
      <c r="PW60" s="120">
        <v>1.4436484702717483E-2</v>
      </c>
      <c r="PX60" s="120">
        <v>1.4436484759061558E-2</v>
      </c>
      <c r="PY60" s="120">
        <v>1.4262390984697398E-2</v>
      </c>
      <c r="PZ60" s="120">
        <v>1.4262391037585552E-2</v>
      </c>
      <c r="QA60" s="120">
        <v>1.4089228245972028E-2</v>
      </c>
      <c r="QB60" s="120">
        <v>1.408922829559202E-2</v>
      </c>
      <c r="QC60" s="120">
        <v>1.3917001483058697E-2</v>
      </c>
      <c r="QD60" s="120">
        <v>1.3917001529589464E-2</v>
      </c>
      <c r="QE60" s="120">
        <v>1.3745715676999589E-2</v>
      </c>
      <c r="QF60" s="120">
        <v>1.374571572061168E-2</v>
      </c>
      <c r="QG60" s="120">
        <v>1.3575375792429706E-2</v>
      </c>
      <c r="QH60" s="120">
        <v>1.3575375833285511E-2</v>
      </c>
      <c r="QI60" s="120">
        <v>1.3405986776626543E-2</v>
      </c>
      <c r="QJ60" s="120">
        <v>1.3405986814880706E-2</v>
      </c>
      <c r="QK60" s="120">
        <v>1.3237553558541429E-2</v>
      </c>
      <c r="QL60" s="120">
        <v>1.3237553594341082E-2</v>
      </c>
      <c r="QM60" s="120">
        <v>1.3070081047812224E-2</v>
      </c>
      <c r="QN60" s="120">
        <v>1.3070081081297341E-2</v>
      </c>
      <c r="QO60" s="120">
        <v>1.2903574133757045E-2</v>
      </c>
      <c r="QP60" s="120">
        <v>1.2903574165060683E-2</v>
      </c>
      <c r="QQ60" s="120">
        <v>1.2738037684348993E-2</v>
      </c>
      <c r="QR60" s="120">
        <v>1.2738037713597604E-2</v>
      </c>
      <c r="QS60" s="120">
        <v>1.2573476545171618E-2</v>
      </c>
      <c r="QT60" s="120">
        <v>1.2573476572485295E-2</v>
      </c>
      <c r="QU60" s="120">
        <v>1.2409895538354719E-2</v>
      </c>
      <c r="QV60" s="120">
        <v>1.2409895563847494E-2</v>
      </c>
      <c r="QW60" s="120">
        <v>1.2247299461490573E-2</v>
      </c>
      <c r="QX60" s="120">
        <v>1.2247299485270619E-2</v>
      </c>
      <c r="QY60" s="120">
        <v>1.2085693086530142E-2</v>
      </c>
      <c r="QZ60" s="120">
        <v>1.2085693108700116E-2</v>
      </c>
      <c r="RA60" s="120">
        <v>1.1925081158659237E-2</v>
      </c>
      <c r="RB60" s="120">
        <v>1.1925081179316349E-2</v>
      </c>
      <c r="RC60" s="120">
        <v>1.1765468395154069E-2</v>
      </c>
      <c r="RD60" s="120">
        <v>1.1765468414390532E-2</v>
      </c>
      <c r="RE60" s="120">
        <v>1.1606859484216693E-2</v>
      </c>
      <c r="RF60" s="120">
        <v>1.160685950211977E-2</v>
      </c>
      <c r="RG60" s="120">
        <v>1.144925908378927E-2</v>
      </c>
      <c r="RH60" s="120">
        <v>1.1449259100441572E-2</v>
      </c>
      <c r="RI60" s="120">
        <v>1.1292671820347695E-2</v>
      </c>
      <c r="RJ60" s="120">
        <v>1.1292671835827344E-2</v>
      </c>
      <c r="RK60" s="120">
        <v>1.1137102287673896E-2</v>
      </c>
      <c r="RL60" s="120">
        <v>1.1137102302054822E-2</v>
      </c>
      <c r="RM60" s="120">
        <v>1.0982555045606988E-2</v>
      </c>
      <c r="RN60" s="120">
        <v>1.0982555058959016E-2</v>
      </c>
      <c r="RO60" s="120">
        <v>1.0829034618772819E-2</v>
      </c>
      <c r="RP60" s="120">
        <v>1.0829034631161878E-2</v>
      </c>
      <c r="RQ60" s="120">
        <v>1.06765454952919E-2</v>
      </c>
      <c r="RR60" s="120">
        <v>1.0676545506780271E-2</v>
      </c>
      <c r="RS60" s="120">
        <v>1.0525092125465466E-2</v>
      </c>
      <c r="RT60" s="120">
        <v>1.0525092136111844E-2</v>
      </c>
      <c r="RU60" s="120">
        <v>1.0374678920439565E-2</v>
      </c>
      <c r="RV60" s="120">
        <v>1.0374678930299348E-2</v>
      </c>
      <c r="RW60" s="120">
        <v>1.0225310250847004E-2</v>
      </c>
      <c r="RX60" s="120">
        <v>1.0225310259972363E-2</v>
      </c>
      <c r="RY60" s="120">
        <v>1.0076990445426971E-2</v>
      </c>
      <c r="RZ60" s="120">
        <v>1.0076990453867059E-2</v>
      </c>
      <c r="SA60" s="120">
        <v>9.9297237896221746E-3</v>
      </c>
      <c r="SB60" s="120">
        <v>9.9297237974232486E-3</v>
      </c>
      <c r="SC60" s="120">
        <v>9.7835145241534898E-3</v>
      </c>
      <c r="SD60" s="120">
        <v>9.7835145313590523E-3</v>
      </c>
      <c r="SE60" s="120">
        <v>9.6383668435717773E-3</v>
      </c>
      <c r="SF60" s="120">
        <v>9.6383668502227748E-3</v>
      </c>
      <c r="SG60" s="120">
        <v>9.4942848947870452E-3</v>
      </c>
      <c r="SH60" s="120">
        <v>9.4942849009218705E-3</v>
      </c>
      <c r="SI60" s="120">
        <v>9.3512727755743971E-3</v>
      </c>
      <c r="SJ60" s="120">
        <v>9.351272781229162E-3</v>
      </c>
      <c r="SK60" s="120">
        <v>9.2093345330573322E-3</v>
      </c>
      <c r="SL60" s="120">
        <v>9.2093345382658932E-3</v>
      </c>
      <c r="SM60" s="120">
        <v>9.0684741621675363E-3</v>
      </c>
      <c r="SN60" s="120">
        <v>9.0684741669616493E-3</v>
      </c>
      <c r="SO60" s="120">
        <v>8.9286956040817624E-3</v>
      </c>
      <c r="SP60" s="120">
        <v>8.9286956084911936E-3</v>
      </c>
      <c r="SQ60" s="120">
        <v>8.7900027446353134E-3</v>
      </c>
      <c r="SR60" s="120">
        <v>8.7900027486879327E-3</v>
      </c>
      <c r="SS60" s="120">
        <v>8.6523994127122028E-3</v>
      </c>
      <c r="ST60" s="120">
        <v>8.6523994164341023E-3</v>
      </c>
      <c r="SU60" s="120">
        <v>8.515889378612071E-3</v>
      </c>
      <c r="SV60" s="120">
        <v>8.5158893820276322E-3</v>
      </c>
      <c r="SW60" s="120">
        <v>8.3804763523935219E-3</v>
      </c>
      <c r="SX60" s="120">
        <v>8.3804763555255773E-3</v>
      </c>
      <c r="SY60" s="120">
        <v>8.2461639821943718E-3</v>
      </c>
      <c r="SZ60" s="120">
        <v>8.2461639850641907E-3</v>
      </c>
      <c r="TA60" s="120">
        <v>8.112955852528133E-3</v>
      </c>
      <c r="TB60" s="120">
        <v>8.1129558551556232E-3</v>
      </c>
      <c r="TC60" s="120">
        <v>7.9808554825575011E-3</v>
      </c>
      <c r="TD60" s="120">
        <v>7.9808554849611739E-3</v>
      </c>
      <c r="TE60" s="120">
        <v>7.8498663243441943E-3</v>
      </c>
      <c r="TF60" s="120">
        <v>7.8498663265413552E-3</v>
      </c>
      <c r="TG60" s="120">
        <v>7.7199917610757361E-3</v>
      </c>
      <c r="TH60" s="120">
        <v>7.7199917630824686E-3</v>
      </c>
      <c r="TI60" s="120">
        <v>7.5912351052689593E-3</v>
      </c>
      <c r="TJ60" s="120">
        <v>7.5912351071002471E-3</v>
      </c>
      <c r="TK60" s="120">
        <v>7.4635995969503663E-3</v>
      </c>
      <c r="TL60" s="120">
        <v>7.4635995986201235E-3</v>
      </c>
      <c r="TM60" s="120">
        <v>7.3370884018134856E-3</v>
      </c>
      <c r="TN60" s="120">
        <v>7.3370884033346706E-3</v>
      </c>
      <c r="TO60" s="120">
        <v>7.2117046093534316E-3</v>
      </c>
      <c r="TP60" s="120">
        <v>7.2117046107380619E-3</v>
      </c>
      <c r="TQ60" s="120">
        <v>7.0874512309786883E-3</v>
      </c>
      <c r="TR60" s="120">
        <v>7.0874512322379023E-3</v>
      </c>
      <c r="TS60" s="120">
        <v>6.9643311981003615E-3</v>
      </c>
      <c r="TT60" s="120">
        <v>6.9643311992445113E-3</v>
      </c>
      <c r="TU60" s="120">
        <v>6.8423473601991495E-3</v>
      </c>
      <c r="TV60" s="120">
        <v>6.8423473612378022E-3</v>
      </c>
      <c r="TW60" s="120">
        <v>6.7215024828701214E-3</v>
      </c>
      <c r="TX60" s="120">
        <v>6.7215024838121343E-3</v>
      </c>
      <c r="TY60" s="120">
        <v>6.6017992458457485E-3</v>
      </c>
      <c r="TZ60" s="120">
        <v>6.6017992466993296E-3</v>
      </c>
      <c r="UA60" s="120">
        <v>6.4832402409972702E-3</v>
      </c>
      <c r="UB60" s="120">
        <v>6.4832402417699794E-3</v>
      </c>
      <c r="UC60" s="120">
        <v>6.3658279703148702E-3</v>
      </c>
      <c r="UD60" s="120">
        <v>6.3658279710137149E-3</v>
      </c>
      <c r="UE60" s="120">
        <v>6.2495648438669286E-3</v>
      </c>
      <c r="UF60" s="120">
        <v>6.2495648444983402E-3</v>
      </c>
      <c r="UG60" s="120">
        <v>6.1344531777386751E-3</v>
      </c>
      <c r="UH60" s="120">
        <v>6.1344531783086038E-3</v>
      </c>
      <c r="UI60" s="120">
        <v>6.0204951919507668E-3</v>
      </c>
      <c r="UJ60" s="120">
        <v>6.0204951924646873E-3</v>
      </c>
      <c r="UK60" s="120">
        <v>5.907693008358101E-3</v>
      </c>
      <c r="UL60" s="120">
        <v>5.9076930088210475E-3</v>
      </c>
      <c r="UM60" s="120">
        <v>5.7960486485294669E-3</v>
      </c>
      <c r="UN60" s="120">
        <v>5.7960486489460738E-3</v>
      </c>
      <c r="UO60" s="120">
        <v>5.6855640316083892E-3</v>
      </c>
      <c r="UP60" s="120">
        <v>5.6855640319829056E-3</v>
      </c>
      <c r="UQ60" s="120">
        <v>5.5762409721558884E-3</v>
      </c>
      <c r="UR60" s="120">
        <v>5.5762409724921863E-3</v>
      </c>
      <c r="US60" s="120">
        <v>5.4680811779755307E-3</v>
      </c>
      <c r="UT60" s="120">
        <v>5.4680811782771965E-3</v>
      </c>
      <c r="UU60" s="120">
        <v>5.3610862479216703E-3</v>
      </c>
      <c r="UV60" s="120">
        <v>5.3610862481919888E-3</v>
      </c>
      <c r="UW60" s="120">
        <v>5.2552576696912731E-3</v>
      </c>
      <c r="UX60" s="120">
        <v>5.2552576699332132E-3</v>
      </c>
      <c r="UY60" s="120">
        <v>5.1505968176002092E-3</v>
      </c>
      <c r="UZ60" s="120">
        <v>5.1505968178165145E-3</v>
      </c>
      <c r="VA60" s="120">
        <v>5.0471049503447241E-3</v>
      </c>
      <c r="VB60" s="120">
        <v>5.0471049505378942E-3</v>
      </c>
      <c r="VC60" s="120">
        <v>4.9447832087489135E-3</v>
      </c>
      <c r="VD60" s="120">
        <v>4.9447832089212157E-3</v>
      </c>
      <c r="VE60" s="120">
        <v>4.8436326134989856E-3</v>
      </c>
      <c r="VF60" s="120">
        <v>4.8436326136525E-3</v>
      </c>
      <c r="VG60" s="120">
        <v>4.7436540628653483E-3</v>
      </c>
      <c r="VH60" s="120">
        <v>4.7436540630019491E-3</v>
      </c>
      <c r="VI60" s="120">
        <v>4.6448483304133399E-3</v>
      </c>
      <c r="VJ60" s="120">
        <v>4.644848330534748E-3</v>
      </c>
      <c r="VK60" s="120">
        <v>4.5472160627037239E-3</v>
      </c>
      <c r="VL60" s="120">
        <v>4.547216062811504E-3</v>
      </c>
      <c r="VM60" s="120">
        <v>4.4507577769839499E-3</v>
      </c>
      <c r="VN60" s="120">
        <v>4.4507577770794933E-3</v>
      </c>
      <c r="VO60" s="120">
        <v>4.3554738588713155E-3</v>
      </c>
      <c r="VP60" s="120">
        <v>4.3554738589559258E-3</v>
      </c>
      <c r="VQ60" s="120">
        <v>4.2613645600293017E-3</v>
      </c>
      <c r="VR60" s="120">
        <v>4.2613645601041186E-3</v>
      </c>
      <c r="VS60" s="120">
        <v>4.1684299958381649E-3</v>
      </c>
      <c r="VT60" s="120">
        <v>4.168429995904244E-3</v>
      </c>
      <c r="VU60" s="120">
        <v>4.0766701430612643E-3</v>
      </c>
      <c r="VV60" s="120">
        <v>4.076670143119538E-3</v>
      </c>
      <c r="VW60" s="120">
        <v>3.9860848375084133E-3</v>
      </c>
      <c r="VX60" s="120">
        <v>3.9860848375597386E-3</v>
      </c>
      <c r="VY60" s="120">
        <v>3.8966737716976947E-3</v>
      </c>
      <c r="VZ60" s="120">
        <v>3.8966737717428404E-3</v>
      </c>
      <c r="WA60" s="120">
        <v>3.8084364925173491E-3</v>
      </c>
      <c r="WB60" s="120">
        <v>3.8084364925569979E-3</v>
      </c>
      <c r="WC60" s="120">
        <v>3.721372398889148E-3</v>
      </c>
      <c r="WD60" s="120">
        <v>3.7213723989239248E-3</v>
      </c>
      <c r="WE60" s="120">
        <v>3.6354807394351442E-3</v>
      </c>
      <c r="WF60" s="120">
        <v>3.6354807394655985E-3</v>
      </c>
      <c r="WG60" s="120">
        <v>3.5507606101493156E-3</v>
      </c>
      <c r="WH60" s="120">
        <v>3.5507606101759528E-3</v>
      </c>
      <c r="WI60" s="120">
        <v>3.46721095207608E-3</v>
      </c>
      <c r="WJ60" s="120">
        <v>3.4672109520993383E-3</v>
      </c>
      <c r="WK60" s="120">
        <v>3.3848305489974865E-3</v>
      </c>
      <c r="WL60" s="120">
        <v>3.3848305490177641E-3</v>
      </c>
      <c r="WM60" s="120">
        <v>3.3036180251310959E-3</v>
      </c>
      <c r="WN60" s="120">
        <v>3.303618025148745E-3</v>
      </c>
      <c r="WO60" s="120">
        <v>3.2235718428406169E-3</v>
      </c>
      <c r="WP60" s="120">
        <v>3.2235718428559601E-3</v>
      </c>
      <c r="WQ60" s="120">
        <v>3.1446903003614461E-3</v>
      </c>
      <c r="WR60" s="120">
        <v>3.1446903003747614E-3</v>
      </c>
      <c r="WS60" s="120">
        <v>3.0669715295433197E-3</v>
      </c>
      <c r="WT60" s="120">
        <v>3.0669715295548556E-3</v>
      </c>
      <c r="WU60" s="120">
        <v>2.990413493612456E-3</v>
      </c>
      <c r="WV60" s="120">
        <v>2.9904134936224319E-3</v>
      </c>
      <c r="WW60" s="120">
        <v>2.9150139849555799E-3</v>
      </c>
      <c r="WX60" s="120">
        <v>2.9150139849641954E-3</v>
      </c>
      <c r="WY60" s="120">
        <v>2.8407706229283706E-3</v>
      </c>
      <c r="WZ60" s="120">
        <v>2.8407706229357952E-3</v>
      </c>
      <c r="XA60" s="120">
        <v>2.767680851690912E-3</v>
      </c>
      <c r="XB60" s="120">
        <v>2.767680851697301E-3</v>
      </c>
      <c r="XC60" s="120">
        <v>2.6957419380729064E-3</v>
      </c>
      <c r="XD60" s="120">
        <v>2.695741938078389E-3</v>
      </c>
      <c r="XE60" s="120">
        <v>2.6249509694713951E-3</v>
      </c>
      <c r="XF60" s="120">
        <v>2.6249509694761036E-3</v>
      </c>
      <c r="XG60" s="120">
        <v>2.5553048517840539E-3</v>
      </c>
      <c r="XH60" s="120">
        <v>2.555304851788081E-3</v>
      </c>
      <c r="XI60" s="120">
        <v>2.4868003073808525E-3</v>
      </c>
      <c r="XJ60" s="120">
        <v>2.4868003073842911E-3</v>
      </c>
      <c r="XK60" s="120">
        <v>2.4194338731174463E-3</v>
      </c>
      <c r="XL60" s="120">
        <v>2.4194338731203763E-3</v>
      </c>
      <c r="XM60" s="120">
        <v>2.3532018983933841E-3</v>
      </c>
      <c r="XN60" s="120">
        <v>2.3532018983958756E-3</v>
      </c>
      <c r="XO60" s="120">
        <v>2.2881005432585288E-3</v>
      </c>
      <c r="XP60" s="120">
        <v>2.288100543260646E-3</v>
      </c>
      <c r="XQ60" s="120">
        <v>2.2241257765711815E-3</v>
      </c>
      <c r="XR60" s="120">
        <v>2.2241257765729773E-3</v>
      </c>
      <c r="XS60" s="120">
        <v>2.1612733742113976E-3</v>
      </c>
      <c r="XT60" s="120">
        <v>2.1612733742129141E-3</v>
      </c>
      <c r="XU60" s="120">
        <v>2.0995389173532599E-3</v>
      </c>
      <c r="XV60" s="120">
        <v>2.0995389173545432E-3</v>
      </c>
      <c r="XW60" s="120">
        <v>2.0389177907998816E-3</v>
      </c>
      <c r="XX60" s="120">
        <v>2.0389177908009624E-3</v>
      </c>
      <c r="XY60" s="120">
        <v>1.9794051813850203E-3</v>
      </c>
      <c r="XZ60" s="120">
        <v>1.9794051813859306E-3</v>
      </c>
      <c r="YA60" s="120">
        <v>1.9209960764453781E-3</v>
      </c>
      <c r="YB60" s="120">
        <v>1.9209960764461388E-3</v>
      </c>
      <c r="YC60" s="120">
        <v>1.8636852623677197E-3</v>
      </c>
      <c r="YD60" s="120">
        <v>1.8636852623683544E-3</v>
      </c>
      <c r="YE60" s="120">
        <v>1.8074673232150546E-3</v>
      </c>
      <c r="YF60" s="120">
        <v>1.8074673232155868E-3</v>
      </c>
      <c r="YG60" s="120">
        <v>1.7523366394362923E-3</v>
      </c>
      <c r="YH60" s="120">
        <v>1.7523366394367336E-3</v>
      </c>
      <c r="YI60" s="120">
        <v>1.6982873866638278E-3</v>
      </c>
      <c r="YJ60" s="120">
        <v>1.6982873866641952E-3</v>
      </c>
      <c r="YK60" s="120">
        <v>1.6453135346037181E-3</v>
      </c>
      <c r="YL60" s="120">
        <v>1.6453135346040197E-3</v>
      </c>
      <c r="YM60" s="120">
        <v>1.5934088460231141E-3</v>
      </c>
      <c r="YN60" s="120">
        <v>1.5934088460233648E-3</v>
      </c>
      <c r="YO60" s="120">
        <v>1.5425668758398564E-3</v>
      </c>
      <c r="YP60" s="120">
        <v>1.5425668758400641E-3</v>
      </c>
      <c r="YQ60" s="120">
        <v>1.4927809703191223E-3</v>
      </c>
      <c r="YR60" s="120">
        <v>1.492780970319293E-3</v>
      </c>
      <c r="YS60" s="120">
        <v>1.4440442663822132E-3</v>
      </c>
      <c r="YT60" s="120">
        <v>1.4440442663823524E-3</v>
      </c>
      <c r="YU60" s="120">
        <v>1.3963496910326626E-3</v>
      </c>
      <c r="YV60" s="120">
        <v>1.3963496910327762E-3</v>
      </c>
      <c r="YW60" s="120">
        <v>1.3496899609048989E-3</v>
      </c>
      <c r="YX60" s="120">
        <v>1.3496899609049932E-3</v>
      </c>
      <c r="YY60" s="120">
        <v>1.304057581940878E-3</v>
      </c>
      <c r="YZ60" s="120">
        <v>1.3040575819409529E-3</v>
      </c>
      <c r="ZA60" s="120">
        <v>1.2594448492001028E-3</v>
      </c>
      <c r="ZB60" s="120">
        <v>1.2594448492001668E-3</v>
      </c>
      <c r="ZC60" s="120">
        <v>1.2158438468086522E-3</v>
      </c>
      <c r="ZD60" s="120">
        <v>1.2158438468087012E-3</v>
      </c>
      <c r="ZE60" s="120">
        <v>1.1732464480527984E-3</v>
      </c>
      <c r="ZF60" s="120">
        <v>1.1732464480528387E-3</v>
      </c>
      <c r="ZG60" s="120">
        <v>1.1316443156230078E-3</v>
      </c>
      <c r="ZH60" s="120">
        <v>1.1316443156230396E-3</v>
      </c>
      <c r="ZI60" s="120">
        <v>1.0910289020140756E-3</v>
      </c>
      <c r="ZJ60" s="120">
        <v>1.0910289020141025E-3</v>
      </c>
      <c r="ZK60" s="120">
        <v>1.0513914500872891E-3</v>
      </c>
      <c r="ZL60" s="120">
        <v>1.051391450087309E-3</v>
      </c>
      <c r="ZM60" s="120">
        <v>1.0127229938005666E-3</v>
      </c>
      <c r="ZN60" s="120">
        <v>1.01272299380058E-3</v>
      </c>
      <c r="ZO60" s="120">
        <v>9.7501435911250087E-4</v>
      </c>
      <c r="ZP60" s="120">
        <v>9.7501435911251442E-4</v>
      </c>
      <c r="ZQ60" s="120">
        <v>9.3825616506640038E-4</v>
      </c>
      <c r="ZR60" s="120">
        <v>9.3825616506641144E-4</v>
      </c>
      <c r="ZS60" s="120">
        <v>9.0243882506031226E-4</v>
      </c>
      <c r="ZT60" s="120">
        <v>9.0243882506032039E-4</v>
      </c>
      <c r="ZU60" s="120">
        <v>8.6755254830915541E-4</v>
      </c>
      <c r="ZV60" s="120">
        <v>8.6755254830916235E-4</v>
      </c>
      <c r="ZW60" s="120">
        <v>8.3358734150500754E-4</v>
      </c>
      <c r="ZX60" s="120">
        <v>8.3358734150501242E-4</v>
      </c>
      <c r="ZY60" s="120">
        <v>8.0053301068163849E-4</v>
      </c>
      <c r="ZZ60" s="120">
        <v>8.0053301068164359E-4</v>
      </c>
      <c r="AAA60" s="120">
        <v>7.6837916328933845E-4</v>
      </c>
      <c r="AAB60" s="120">
        <v>7.6837916328934192E-4</v>
      </c>
      <c r="AAC60" s="120">
        <v>7.3711521048604113E-4</v>
      </c>
      <c r="AAD60" s="120">
        <v>7.3711521048604352E-4</v>
      </c>
      <c r="AAE60" s="120">
        <v>7.0673036965073106E-4</v>
      </c>
      <c r="AAF60" s="120">
        <v>7.0673036965073291E-4</v>
      </c>
      <c r="AAG60" s="120">
        <v>6.7721366712500137E-4</v>
      </c>
      <c r="AAH60" s="120">
        <v>6.7721366712500213E-4</v>
      </c>
      <c r="AAI60" s="120">
        <v>6.4855394118856617E-4</v>
      </c>
      <c r="AAJ60" s="120">
        <v>6.4855394118856801E-4</v>
      </c>
      <c r="AAK60" s="120">
        <v>6.2073984527443024E-4</v>
      </c>
      <c r="AAL60" s="120">
        <v>6.2073984527443132E-4</v>
      </c>
      <c r="AAM60" s="120">
        <v>5.9375985142923117E-4</v>
      </c>
      <c r="AAN60" s="120">
        <v>5.9375985142923139E-4</v>
      </c>
      <c r="AAO60" s="120">
        <v>5.6760225402418423E-4</v>
      </c>
      <c r="AAP60" s="120">
        <v>5.6760225402418445E-4</v>
      </c>
      <c r="AAQ60" s="120">
        <v>5.4225517372182876E-4</v>
      </c>
      <c r="AAR60" s="120">
        <v>5.4225517372182876E-4</v>
      </c>
      <c r="AAS60" s="120">
        <v>5.1770656170356435E-4</v>
      </c>
      <c r="AAT60" s="120">
        <v>5.1770656170356403E-4</v>
      </c>
      <c r="AAU60" s="120">
        <v>4.9394420416275177E-4</v>
      </c>
      <c r="AAV60" s="120">
        <v>4.9394420416275253E-4</v>
      </c>
      <c r="AAW60" s="120">
        <v>4.709557270678822E-4</v>
      </c>
      <c r="AAX60" s="120">
        <v>4.7095572706788252E-4</v>
      </c>
      <c r="AAY60" s="120">
        <v>4.4872860119998044E-4</v>
      </c>
      <c r="AAZ60" s="120">
        <v>4.4872860119998066E-4</v>
      </c>
      <c r="ABA60" s="120">
        <v>4.2725014746814713E-4</v>
      </c>
      <c r="ABB60" s="120">
        <v>4.2725014746814686E-4</v>
      </c>
      <c r="ABC60" s="120">
        <v>4.0650754250669849E-4</v>
      </c>
      <c r="ABD60" s="120">
        <v>4.0650754250669898E-4</v>
      </c>
      <c r="ABE60" s="120">
        <v>3.8648782455702767E-4</v>
      </c>
      <c r="ABF60" s="120">
        <v>3.8648782455702761E-4</v>
      </c>
      <c r="ABG60" s="120">
        <v>3.6717789963680976E-4</v>
      </c>
      <c r="ABH60" s="120">
        <v>3.6717789963680982E-4</v>
      </c>
      <c r="ABI60" s="120">
        <v>3.4856454799875281E-4</v>
      </c>
      <c r="ABJ60" s="120">
        <v>3.4856454799875232E-4</v>
      </c>
      <c r="ABK60" s="120">
        <v>3.3063443088051433E-4</v>
      </c>
      <c r="ABL60" s="120">
        <v>3.3063443088051449E-4</v>
      </c>
      <c r="ABM60" s="120">
        <v>3.1337409754688588E-4</v>
      </c>
      <c r="ABN60" s="120">
        <v>3.1337409754688599E-4</v>
      </c>
      <c r="ABO60" s="120">
        <v>2.9676999262470417E-4</v>
      </c>
      <c r="ABP60" s="120">
        <v>2.9676999262470428E-4</v>
      </c>
      <c r="ABQ60" s="120">
        <v>2.8080846373030916E-4</v>
      </c>
      <c r="ABR60" s="120">
        <v>2.8080846373030894E-4</v>
      </c>
      <c r="ABS60" s="120">
        <v>2.654757693886603E-4</v>
      </c>
      <c r="ABT60" s="120">
        <v>2.6547576938866046E-4</v>
      </c>
      <c r="ABU60" s="120">
        <v>2.5075808724246609E-4</v>
      </c>
      <c r="ABV60" s="120">
        <v>2.5075808724246598E-4</v>
      </c>
      <c r="ABW60" s="120">
        <v>2.3664152254888315E-4</v>
      </c>
      <c r="ABX60" s="120">
        <v>2.3664152254888326E-4</v>
      </c>
      <c r="ABY60" s="120">
        <v>2.2311211696048359E-4</v>
      </c>
      <c r="ABZ60" s="120">
        <v>2.231121169604834E-4</v>
      </c>
      <c r="ACA60" s="120">
        <v>2.101558575862836E-4</v>
      </c>
      <c r="ACB60" s="120">
        <v>2.1015585758628355E-4</v>
      </c>
      <c r="ACC60" s="120">
        <v>1.9775868632766806E-4</v>
      </c>
      <c r="ACD60" s="120">
        <v>1.977586863276682E-4</v>
      </c>
      <c r="ACE60" s="120">
        <v>1.8590650948303156E-4</v>
      </c>
      <c r="ACF60" s="120">
        <v>1.859065094830314E-4</v>
      </c>
      <c r="ACG60" s="120">
        <v>1.7458520761388653E-4</v>
      </c>
      <c r="ACH60" s="120">
        <v>1.7458520761388666E-4</v>
      </c>
      <c r="ACI60" s="120">
        <v>1.637806456640804E-4</v>
      </c>
      <c r="ACJ60" s="120">
        <v>1.6378064566408034E-4</v>
      </c>
      <c r="ACK60" s="120">
        <v>1.5347868332257165E-4</v>
      </c>
      <c r="ACL60" s="120">
        <v>1.5347868332257173E-4</v>
      </c>
      <c r="ACM60" s="120">
        <v>1.4366518561901047E-4</v>
      </c>
      <c r="ACN60" s="120">
        <v>1.436651856190103E-4</v>
      </c>
      <c r="ACO60" s="120">
        <v>1.3432603374007306E-4</v>
      </c>
      <c r="ACP60" s="120">
        <v>1.3432603374007292E-4</v>
      </c>
      <c r="ACQ60" s="120">
        <v>1.2544713605318659E-4</v>
      </c>
      <c r="ACR60" s="120">
        <v>1.2544713605318651E-4</v>
      </c>
      <c r="ACS60" s="120">
        <v>1.1701443932289656E-4</v>
      </c>
      <c r="ACT60" s="120">
        <v>1.1701443932289668E-4</v>
      </c>
      <c r="ACU60" s="120">
        <v>1.0901394010372015E-4</v>
      </c>
      <c r="ACV60" s="120">
        <v>1.0901394010372033E-4</v>
      </c>
      <c r="ACW60" s="120">
        <v>1.0143169629185412E-4</v>
      </c>
      <c r="ACX60" s="120">
        <v>1.0143169629185405E-4</v>
      </c>
      <c r="ACY60" s="120">
        <v>9.4253838816620757E-5</v>
      </c>
      <c r="ACZ60" s="120">
        <v>9.4253838816620798E-5</v>
      </c>
      <c r="ADA60" s="120">
        <v>8.7466583450996005E-5</v>
      </c>
      <c r="ADB60" s="120">
        <v>8.7466583450995924E-5</v>
      </c>
      <c r="ADC60" s="120">
        <v>8.1056242719003145E-5</v>
      </c>
      <c r="ADD60" s="120">
        <v>8.105624271900309E-5</v>
      </c>
      <c r="ADE60" s="120">
        <v>7.5009237876180748E-5</v>
      </c>
      <c r="ADF60" s="120">
        <v>7.5009237876180721E-5</v>
      </c>
      <c r="ADG60" s="120">
        <v>6.9312110937730454E-5</v>
      </c>
      <c r="ADH60" s="120">
        <v>6.9312110937730414E-5</v>
      </c>
      <c r="ADI60" s="120">
        <v>6.3951536727354779E-5</v>
      </c>
      <c r="ADJ60" s="120">
        <v>6.3951536727354765E-5</v>
      </c>
      <c r="ADK60" s="120">
        <v>5.891433491818967E-5</v>
      </c>
      <c r="ADL60" s="120">
        <v>5.8914334918189677E-5</v>
      </c>
      <c r="ADM60" s="120">
        <v>5.4187482035655527E-5</v>
      </c>
      <c r="ADN60" s="120">
        <v>5.4187482035655506E-5</v>
      </c>
      <c r="ADO60" s="120">
        <v>4.9758123390483697E-5</v>
      </c>
      <c r="ADP60" s="120">
        <v>4.975812339048369E-5</v>
      </c>
      <c r="ADQ60" s="120">
        <v>4.561358490864982E-5</v>
      </c>
      <c r="ADR60" s="120">
        <v>4.5613584908649881E-5</v>
      </c>
      <c r="ADS60" s="120">
        <v>4.1741384823470255E-5</v>
      </c>
      <c r="ADT60" s="120">
        <v>4.1741384823470269E-5</v>
      </c>
      <c r="ADU60" s="120">
        <v>3.8129245193701701E-5</v>
      </c>
      <c r="ADV60" s="120">
        <v>3.8129245193701653E-5</v>
      </c>
      <c r="ADW60" s="120">
        <v>3.4765103210156001E-5</v>
      </c>
      <c r="ADX60" s="120">
        <v>3.4765103210156089E-5</v>
      </c>
      <c r="ADY60" s="120">
        <v>3.163712225210372E-5</v>
      </c>
      <c r="ADZ60" s="120">
        <v>3.1637122252103781E-5</v>
      </c>
      <c r="AEA60" s="120">
        <v>2.873370265362155E-5</v>
      </c>
      <c r="AEB60" s="120">
        <v>2.8733702653621523E-5</v>
      </c>
      <c r="AEC60" s="120">
        <v>2.6043492139056396E-5</v>
      </c>
      <c r="AED60" s="120">
        <v>2.6043492139056417E-5</v>
      </c>
      <c r="AEE60" s="120">
        <v>2.3555395885948244E-5</v>
      </c>
      <c r="AEF60" s="120">
        <v>2.3555395885948224E-5</v>
      </c>
      <c r="AEG60" s="120">
        <v>2.1258586173103816E-5</v>
      </c>
      <c r="AEH60" s="120">
        <v>2.1258586173103805E-5</v>
      </c>
      <c r="AEI60" s="120">
        <v>1.9142511571064102E-5</v>
      </c>
      <c r="AEJ60" s="120">
        <v>1.9142511571064113E-5</v>
      </c>
      <c r="AEK60" s="120">
        <v>1.7196905631979828E-5</v>
      </c>
      <c r="AEL60" s="120">
        <v>1.7196905631979842E-5</v>
      </c>
      <c r="AEM60" s="120">
        <v>1.5411795035931656E-5</v>
      </c>
      <c r="AEN60" s="120">
        <v>1.5411795035931632E-5</v>
      </c>
      <c r="AEO60" s="120">
        <v>1.3777507151024976E-5</v>
      </c>
      <c r="AEP60" s="120">
        <v>1.3777507151024979E-5</v>
      </c>
      <c r="AEQ60" s="120">
        <v>1.2284676965180219E-5</v>
      </c>
      <c r="AER60" s="120">
        <v>1.2284676965180215E-5</v>
      </c>
      <c r="AES60" s="120">
        <v>1.0924253348452191E-5</v>
      </c>
      <c r="AET60" s="120">
        <v>1.0924253348452178E-5</v>
      </c>
      <c r="AEU60" s="120">
        <v>9.6875046059721521E-6</v>
      </c>
      <c r="AEV60" s="120">
        <v>9.6875046059721521E-6</v>
      </c>
      <c r="AEW60" s="120">
        <v>8.5660232832345939E-6</v>
      </c>
      <c r="AEX60" s="120">
        <v>8.5660232832345956E-6</v>
      </c>
      <c r="AEY60" s="120">
        <v>7.5517301874719672E-6</v>
      </c>
      <c r="AEZ60" s="120">
        <v>7.5517301874719638E-6</v>
      </c>
      <c r="AFA60" s="120">
        <v>6.6368775912939014E-6</v>
      </c>
      <c r="AFB60" s="120">
        <v>6.6368775912938955E-6</v>
      </c>
      <c r="AFC60" s="120">
        <v>5.8140515876307861E-6</v>
      </c>
      <c r="AFD60" s="120">
        <v>5.8140515876307903E-6</v>
      </c>
      <c r="AFE60" s="120">
        <v>5.0761735683296936E-6</v>
      </c>
      <c r="AFF60" s="120">
        <v>5.0761735683296979E-6</v>
      </c>
      <c r="AFG60" s="120">
        <v>4.4165008025155035E-6</v>
      </c>
      <c r="AFH60" s="120">
        <v>4.4165008025155018E-6</v>
      </c>
      <c r="AFI60" s="120">
        <v>3.8286260950573632E-6</v>
      </c>
      <c r="AFJ60" s="120">
        <v>3.8286260950573606E-6</v>
      </c>
      <c r="AFK60" s="120">
        <v>3.3064765101721799E-6</v>
      </c>
      <c r="AFL60" s="120">
        <v>3.3064765101721787E-6</v>
      </c>
      <c r="AFM60" s="120">
        <v>2.8443111503478477E-6</v>
      </c>
      <c r="AFN60" s="120">
        <v>2.8443111503478472E-6</v>
      </c>
      <c r="AFO60" s="120">
        <v>2.4367179863675464E-6</v>
      </c>
      <c r="AFP60" s="120">
        <v>2.4367179863675455E-6</v>
      </c>
      <c r="AFQ60" s="120">
        <v>2.0786097402429156E-6</v>
      </c>
      <c r="AFR60" s="120">
        <v>2.0786097402429177E-6</v>
      </c>
      <c r="AFS60" s="120">
        <v>1.7652188292896815E-6</v>
      </c>
      <c r="AFT60" s="120">
        <v>1.7652188292896832E-6</v>
      </c>
      <c r="AFU60" s="120">
        <v>1.4920913863662007E-6</v>
      </c>
      <c r="AFV60" s="120">
        <v>1.492091386366202E-6</v>
      </c>
      <c r="AFW60" s="120">
        <v>1.2550803783948707E-6</v>
      </c>
      <c r="AFX60" s="120">
        <v>1.2550803783948705E-6</v>
      </c>
      <c r="AFY60" s="120">
        <v>1.0503378526382575E-6</v>
      </c>
      <c r="AFZ60" s="120">
        <v>1.0503378526382584E-6</v>
      </c>
      <c r="AGA60" s="120">
        <v>8.743063477348702E-7</v>
      </c>
      <c r="AGB60" s="120">
        <v>8.7430634773486925E-7</v>
      </c>
      <c r="AGC60" s="120">
        <v>7.2370951412994189E-7</v>
      </c>
      <c r="AGD60" s="120">
        <v>7.2370951412994179E-7</v>
      </c>
      <c r="AGE60" s="120">
        <v>5.9554199616830273E-7</v>
      </c>
      <c r="AGF60" s="120">
        <v>5.9554199616830241E-7</v>
      </c>
      <c r="AGG60" s="120">
        <v>4.8705863564149632E-7</v>
      </c>
      <c r="AGH60" s="120">
        <v>4.8705863564149674E-7</v>
      </c>
      <c r="AGI60" s="120">
        <v>3.9576306387999411E-7</v>
      </c>
      <c r="AGJ60" s="120">
        <v>3.95763063879994E-7</v>
      </c>
      <c r="AGK60" s="120">
        <v>3.1939575642310886E-7</v>
      </c>
      <c r="AGL60" s="120">
        <v>3.1939575642310876E-7</v>
      </c>
      <c r="AGM60" s="120">
        <v>2.5592163074465855E-7</v>
      </c>
      <c r="AGN60" s="120">
        <v>2.559216307446585E-7</v>
      </c>
      <c r="AGO60" s="120">
        <v>2.0351727331429996E-7</v>
      </c>
      <c r="AGP60" s="120">
        <v>2.0351727331429977E-7</v>
      </c>
      <c r="AGQ60" s="120">
        <v>1.6055788728127321E-7</v>
      </c>
      <c r="AGR60" s="120">
        <v>1.6055788728127319E-7</v>
      </c>
      <c r="AGS60" s="120">
        <v>1.2560405612579237E-7</v>
      </c>
      <c r="AGT60" s="120">
        <v>1.256040561257924E-7</v>
      </c>
      <c r="AGU60" s="120">
        <v>9.7388421582735669E-8</v>
      </c>
      <c r="AGV60" s="120">
        <v>9.7388421582735656E-8</v>
      </c>
      <c r="AGW60" s="120">
        <v>7.4802375858945441E-8</v>
      </c>
      <c r="AGX60" s="120">
        <v>7.480237585894552E-8</v>
      </c>
      <c r="AGY60" s="120">
        <v>5.6882868507839177E-8</v>
      </c>
      <c r="AGZ60" s="120">
        <v>5.6882868507839138E-8</v>
      </c>
      <c r="AHA60" s="120">
        <v>4.2799427179907984E-8</v>
      </c>
      <c r="AHB60" s="120">
        <v>4.279942717990795E-8</v>
      </c>
      <c r="AHC60" s="120">
        <v>3.1841488746150731E-8</v>
      </c>
      <c r="AHD60" s="120">
        <v>3.1841488746150778E-8</v>
      </c>
      <c r="AHE60" s="120">
        <v>2.340613293581684E-8</v>
      </c>
      <c r="AHF60" s="120">
        <v>2.3406132935816843E-8</v>
      </c>
      <c r="AHG60" s="120">
        <v>1.6986304619987458E-8</v>
      </c>
      <c r="AHH60" s="120">
        <v>1.6986304619987481E-8</v>
      </c>
      <c r="AHI60" s="120">
        <v>1.215960323265631E-8</v>
      </c>
      <c r="AHJ60" s="120">
        <v>1.215960323265631E-8</v>
      </c>
      <c r="AHK60" s="120">
        <v>8.5777086251363269E-9</v>
      </c>
      <c r="AHL60" s="120">
        <v>8.577708625136322E-9</v>
      </c>
      <c r="AHM60" s="120">
        <v>5.9565020264398258E-9</v>
      </c>
      <c r="AHN60" s="120">
        <v>5.9565020264398275E-9</v>
      </c>
      <c r="AHO60" s="120">
        <v>4.0669289179289369E-9</v>
      </c>
      <c r="AHP60" s="120">
        <v>4.0669289179289394E-9</v>
      </c>
      <c r="AHQ60" s="120">
        <v>2.7266377695734186E-9</v>
      </c>
      <c r="AHR60" s="120">
        <v>2.726637769573417E-9</v>
      </c>
      <c r="AHS60" s="120">
        <v>1.7924150285414489E-9</v>
      </c>
      <c r="AHT60" s="120">
        <v>1.7924150285414491E-9</v>
      </c>
      <c r="AHU60" s="120">
        <v>1.1534228506927433E-9</v>
      </c>
      <c r="AHV60" s="120">
        <v>1.1534228506927431E-9</v>
      </c>
      <c r="AHW60" s="120">
        <v>7.2523221605185748E-10</v>
      </c>
      <c r="AHX60" s="120">
        <v>7.2523221605185696E-10</v>
      </c>
      <c r="AHY60" s="120">
        <v>4.4463069377655375E-10</v>
      </c>
      <c r="AHZ60" s="120">
        <v>4.4463069377655364E-10</v>
      </c>
      <c r="AIA60" s="120">
        <v>2.6517165568743926E-10</v>
      </c>
      <c r="AIB60" s="120">
        <v>2.6517165568743947E-10</v>
      </c>
      <c r="AIC60" s="120">
        <v>1.5342060632791799E-10</v>
      </c>
      <c r="AID60" s="120">
        <v>1.5342060632791774E-10</v>
      </c>
      <c r="AIE60" s="120">
        <v>8.5844895172824034E-11</v>
      </c>
      <c r="AIF60" s="120">
        <v>8.5844895172824034E-11</v>
      </c>
      <c r="AIG60" s="120">
        <v>4.6285737880748277E-11</v>
      </c>
      <c r="AIH60" s="120">
        <v>4.6285737880748283E-11</v>
      </c>
      <c r="AII60" s="120">
        <v>2.3946449056987853E-11</v>
      </c>
      <c r="AIJ60" s="120">
        <v>2.394644905698785E-11</v>
      </c>
      <c r="AIK60" s="120">
        <v>1.1828221854912696E-11</v>
      </c>
      <c r="AIL60" s="120">
        <v>1.1828221854912692E-11</v>
      </c>
      <c r="AIM60" s="120">
        <v>5.5446966390218735E-12</v>
      </c>
      <c r="AIN60" s="120">
        <v>5.5446966390218751E-12</v>
      </c>
      <c r="AIO60" s="120">
        <v>2.4488215083103315E-12</v>
      </c>
      <c r="AIP60" s="120">
        <v>2.4488215083103319E-12</v>
      </c>
      <c r="AIQ60" s="120">
        <v>1.0098638262297781E-12</v>
      </c>
      <c r="AIR60" s="120">
        <v>1.0098638262297781E-12</v>
      </c>
      <c r="AIS60" s="120">
        <v>3.8450059574720256E-13</v>
      </c>
      <c r="AIT60" s="120">
        <v>3.8450059574720251E-13</v>
      </c>
      <c r="AIU60" s="120">
        <v>1.3321308760808536E-13</v>
      </c>
      <c r="AIV60" s="120">
        <v>1.3321308760808536E-13</v>
      </c>
      <c r="AIW60" s="120">
        <v>4.1192309979676267E-14</v>
      </c>
      <c r="AIX60" s="120">
        <v>4.1192309979676267E-14</v>
      </c>
      <c r="AIY60" s="120">
        <v>1.1067861037383775E-14</v>
      </c>
      <c r="AIZ60" s="120">
        <v>1.1067861037383775E-14</v>
      </c>
      <c r="AJA60" s="120">
        <v>2.4842324378160363E-15</v>
      </c>
      <c r="AJB60" s="120">
        <v>2.4842324378160363E-15</v>
      </c>
      <c r="AJC60" s="120">
        <v>4.3736715638065249E-16</v>
      </c>
      <c r="AJD60" s="120">
        <v>4.3736715638065249E-16</v>
      </c>
      <c r="AJE60" s="120">
        <v>5.377642775528102E-17</v>
      </c>
      <c r="AJF60" s="120">
        <v>5.377642775528102E-17</v>
      </c>
      <c r="AJG60" s="120">
        <v>3.4694469519536142E-18</v>
      </c>
      <c r="AJH60" s="120" t="s">
        <v>105</v>
      </c>
      <c r="AJI60" s="120" t="s">
        <v>105</v>
      </c>
      <c r="AJJ60" s="120" t="s">
        <v>105</v>
      </c>
      <c r="AJK60" s="120" t="s">
        <v>105</v>
      </c>
      <c r="AJL60" s="120" t="s">
        <v>105</v>
      </c>
      <c r="AJM60" s="120" t="s">
        <v>105</v>
      </c>
      <c r="AJN60" s="120" t="s">
        <v>105</v>
      </c>
      <c r="AJO60" s="120" t="s">
        <v>105</v>
      </c>
      <c r="AJP60" s="120" t="s">
        <v>105</v>
      </c>
      <c r="AJQ60" s="120" t="s">
        <v>105</v>
      </c>
      <c r="AJR60" s="120" t="s">
        <v>105</v>
      </c>
      <c r="AJS60" s="120" t="s">
        <v>105</v>
      </c>
      <c r="AJT60" s="120" t="s">
        <v>105</v>
      </c>
      <c r="AJU60" s="120" t="s">
        <v>105</v>
      </c>
      <c r="AJV60" s="120" t="s">
        <v>105</v>
      </c>
      <c r="AJW60" s="120" t="s">
        <v>105</v>
      </c>
      <c r="AJX60" s="120" t="s">
        <v>105</v>
      </c>
      <c r="AJY60" s="120" t="s">
        <v>105</v>
      </c>
      <c r="AJZ60" s="120" t="s">
        <v>105</v>
      </c>
      <c r="AKA60" s="120" t="s">
        <v>105</v>
      </c>
      <c r="AKB60" s="120" t="s">
        <v>105</v>
      </c>
      <c r="AKC60" s="120" t="s">
        <v>105</v>
      </c>
      <c r="AKD60" s="120" t="s">
        <v>105</v>
      </c>
      <c r="AKE60" s="120" t="s">
        <v>105</v>
      </c>
      <c r="AKF60" s="120" t="s">
        <v>105</v>
      </c>
      <c r="AKG60" s="120" t="s">
        <v>105</v>
      </c>
      <c r="AKH60" s="120" t="s">
        <v>105</v>
      </c>
      <c r="AKI60" s="120" t="s">
        <v>105</v>
      </c>
      <c r="AKJ60" s="120" t="s">
        <v>105</v>
      </c>
      <c r="AKK60" s="120" t="s">
        <v>105</v>
      </c>
      <c r="AKL60" s="120" t="s">
        <v>105</v>
      </c>
      <c r="AKM60" s="120" t="s">
        <v>105</v>
      </c>
      <c r="AKN60" s="120" t="s">
        <v>105</v>
      </c>
      <c r="AKO60" s="120" t="s">
        <v>105</v>
      </c>
      <c r="AKP60" s="120" t="s">
        <v>105</v>
      </c>
      <c r="AKQ60" s="120" t="s">
        <v>105</v>
      </c>
      <c r="AKR60" s="120" t="s">
        <v>105</v>
      </c>
      <c r="AKS60" s="120" t="s">
        <v>105</v>
      </c>
      <c r="AKT60" s="120" t="s">
        <v>105</v>
      </c>
      <c r="AKU60" s="120" t="s">
        <v>105</v>
      </c>
      <c r="AKV60" s="120" t="s">
        <v>105</v>
      </c>
      <c r="AKW60" s="120" t="s">
        <v>105</v>
      </c>
      <c r="AKX60" s="120" t="s">
        <v>105</v>
      </c>
      <c r="AKY60" s="120" t="s">
        <v>105</v>
      </c>
      <c r="AKZ60" s="120" t="s">
        <v>105</v>
      </c>
      <c r="ALA60" s="120" t="s">
        <v>105</v>
      </c>
      <c r="ALB60" s="120" t="s">
        <v>105</v>
      </c>
      <c r="ALC60" s="120" t="s">
        <v>105</v>
      </c>
      <c r="ALD60" s="120" t="s">
        <v>105</v>
      </c>
      <c r="ALE60" s="120" t="s">
        <v>105</v>
      </c>
      <c r="ALF60" s="120" t="s">
        <v>105</v>
      </c>
      <c r="ALG60" s="120" t="s">
        <v>105</v>
      </c>
      <c r="ALH60" s="120" t="s">
        <v>105</v>
      </c>
      <c r="ALI60" s="120" t="s">
        <v>105</v>
      </c>
      <c r="ALJ60" s="120" t="s">
        <v>105</v>
      </c>
      <c r="ALK60" s="120" t="s">
        <v>105</v>
      </c>
      <c r="ALL60" s="120" t="s">
        <v>105</v>
      </c>
      <c r="ALM60" s="120" t="s">
        <v>105</v>
      </c>
      <c r="ALN60" s="120"/>
    </row>
    <row r="61" spans="1:1002" hidden="1">
      <c r="A61" s="119">
        <v>60</v>
      </c>
      <c r="B61" s="120">
        <v>6.2018826181489288E-2</v>
      </c>
      <c r="C61" s="120">
        <v>6.2018826181489337E-2</v>
      </c>
      <c r="D61" s="120">
        <v>6.1757701992701142E-2</v>
      </c>
      <c r="E61" s="120">
        <v>6.1757701992701163E-2</v>
      </c>
      <c r="F61" s="120">
        <v>6.1496703654829989E-2</v>
      </c>
      <c r="G61" s="120">
        <v>6.1496703654829947E-2</v>
      </c>
      <c r="H61" s="120">
        <v>6.1235833223315675E-2</v>
      </c>
      <c r="I61" s="120">
        <v>6.1235833223315682E-2</v>
      </c>
      <c r="J61" s="120">
        <v>6.0975092766150818E-2</v>
      </c>
      <c r="K61" s="120">
        <v>6.0975092766150832E-2</v>
      </c>
      <c r="L61" s="120">
        <v>6.071448436394232E-2</v>
      </c>
      <c r="M61" s="120">
        <v>6.0714484363942375E-2</v>
      </c>
      <c r="N61" s="120">
        <v>6.0454010109972936E-2</v>
      </c>
      <c r="O61" s="120">
        <v>6.045401010997295E-2</v>
      </c>
      <c r="P61" s="120">
        <v>6.0193672110263087E-2</v>
      </c>
      <c r="Q61" s="120">
        <v>6.0193672110263073E-2</v>
      </c>
      <c r="R61" s="120">
        <v>5.9933472483632254E-2</v>
      </c>
      <c r="S61" s="120">
        <v>5.9933472483632254E-2</v>
      </c>
      <c r="T61" s="120">
        <v>5.9673413361761088E-2</v>
      </c>
      <c r="U61" s="120">
        <v>5.9673413361761136E-2</v>
      </c>
      <c r="V61" s="120">
        <v>5.9413496889252793E-2</v>
      </c>
      <c r="W61" s="120">
        <v>5.9413496889252772E-2</v>
      </c>
      <c r="X61" s="120">
        <v>5.9153725223694782E-2</v>
      </c>
      <c r="Y61" s="120">
        <v>5.9153725223694831E-2</v>
      </c>
      <c r="Z61" s="120">
        <v>5.8894100535720834E-2</v>
      </c>
      <c r="AA61" s="120">
        <v>5.8894100535720799E-2</v>
      </c>
      <c r="AB61" s="120">
        <v>5.8634625009072155E-2</v>
      </c>
      <c r="AC61" s="120">
        <v>5.8634625009072183E-2</v>
      </c>
      <c r="AD61" s="120">
        <v>5.8375300840659637E-2</v>
      </c>
      <c r="AE61" s="120">
        <v>5.8375300840659672E-2</v>
      </c>
      <c r="AF61" s="120">
        <v>5.811613024062505E-2</v>
      </c>
      <c r="AG61" s="120">
        <v>5.8116130240625036E-2</v>
      </c>
      <c r="AH61" s="120">
        <v>5.7857115432402823E-2</v>
      </c>
      <c r="AI61" s="120">
        <v>5.7857115432402788E-2</v>
      </c>
      <c r="AJ61" s="120">
        <v>5.7598258652781752E-2</v>
      </c>
      <c r="AK61" s="120">
        <v>5.7598258652781759E-2</v>
      </c>
      <c r="AL61" s="120">
        <v>5.7339562151966339E-2</v>
      </c>
      <c r="AM61" s="120">
        <v>5.733956215196629E-2</v>
      </c>
      <c r="AN61" s="120">
        <v>5.7081028193638084E-2</v>
      </c>
      <c r="AO61" s="120">
        <v>5.7081028193638063E-2</v>
      </c>
      <c r="AP61" s="120">
        <v>5.6822659055017231E-2</v>
      </c>
      <c r="AQ61" s="120">
        <v>5.682265905501728E-2</v>
      </c>
      <c r="AR61" s="120">
        <v>5.6564457026923941E-2</v>
      </c>
      <c r="AS61" s="120">
        <v>5.6564457026923962E-2</v>
      </c>
      <c r="AT61" s="120">
        <v>5.6306424413839144E-2</v>
      </c>
      <c r="AU61" s="120">
        <v>5.630642441383913E-2</v>
      </c>
      <c r="AV61" s="120">
        <v>5.6048563533966242E-2</v>
      </c>
      <c r="AW61" s="120">
        <v>5.6048563533966228E-2</v>
      </c>
      <c r="AX61" s="120">
        <v>5.5790876719291838E-2</v>
      </c>
      <c r="AY61" s="120">
        <v>5.5790876719291851E-2</v>
      </c>
      <c r="AZ61" s="120">
        <v>5.5533366315646329E-2</v>
      </c>
      <c r="BA61" s="120">
        <v>5.5533366315646322E-2</v>
      </c>
      <c r="BB61" s="120">
        <v>5.5276034682765207E-2</v>
      </c>
      <c r="BC61" s="120">
        <v>5.5276034682765214E-2</v>
      </c>
      <c r="BD61" s="120">
        <v>5.5018884194349235E-2</v>
      </c>
      <c r="BE61" s="120">
        <v>5.5018884194349256E-2</v>
      </c>
      <c r="BF61" s="120">
        <v>5.4761917238125339E-2</v>
      </c>
      <c r="BG61" s="120">
        <v>5.4761917238125353E-2</v>
      </c>
      <c r="BH61" s="120">
        <v>5.4505136215906344E-2</v>
      </c>
      <c r="BI61" s="120">
        <v>5.4505136215906427E-2</v>
      </c>
      <c r="BJ61" s="120">
        <v>5.4248543543651939E-2</v>
      </c>
      <c r="BK61" s="120">
        <v>5.4248543543651918E-2</v>
      </c>
      <c r="BL61" s="120">
        <v>5.3992141651527624E-2</v>
      </c>
      <c r="BM61" s="120">
        <v>5.3992141651527679E-2</v>
      </c>
      <c r="BN61" s="120">
        <v>5.3735932983965486E-2</v>
      </c>
      <c r="BO61" s="120">
        <v>5.3735932983965472E-2</v>
      </c>
      <c r="BP61" s="120">
        <v>5.3479919999723013E-2</v>
      </c>
      <c r="BQ61" s="120">
        <v>5.3479919999722993E-2</v>
      </c>
      <c r="BR61" s="120">
        <v>5.3224105171942704E-2</v>
      </c>
      <c r="BS61" s="120">
        <v>5.3224105171942732E-2</v>
      </c>
      <c r="BT61" s="120">
        <v>5.2968490988211506E-2</v>
      </c>
      <c r="BU61" s="120">
        <v>5.2968490988211527E-2</v>
      </c>
      <c r="BV61" s="120">
        <v>5.2713079950619114E-2</v>
      </c>
      <c r="BW61" s="120">
        <v>5.2713079950619107E-2</v>
      </c>
      <c r="BX61" s="120">
        <v>5.2457874575817E-2</v>
      </c>
      <c r="BY61" s="120">
        <v>5.2457874575816986E-2</v>
      </c>
      <c r="BZ61" s="120">
        <v>5.2202877395076529E-2</v>
      </c>
      <c r="CA61" s="120">
        <v>5.2202877395076563E-2</v>
      </c>
      <c r="CB61" s="120">
        <v>5.1948090954347215E-2</v>
      </c>
      <c r="CC61" s="120">
        <v>5.1948090954347201E-2</v>
      </c>
      <c r="CD61" s="120">
        <v>5.1693517814314485E-2</v>
      </c>
      <c r="CE61" s="120">
        <v>5.1693517814314478E-2</v>
      </c>
      <c r="CF61" s="120">
        <v>5.1439160550456976E-2</v>
      </c>
      <c r="CG61" s="120">
        <v>5.1439160550456983E-2</v>
      </c>
      <c r="CH61" s="120">
        <v>5.1185021753103854E-2</v>
      </c>
      <c r="CI61" s="120">
        <v>5.1185021753103833E-2</v>
      </c>
      <c r="CJ61" s="120">
        <v>5.0931104027491542E-2</v>
      </c>
      <c r="CK61" s="120">
        <v>5.0931104027491556E-2</v>
      </c>
      <c r="CL61" s="120">
        <v>5.0677409993820144E-2</v>
      </c>
      <c r="CM61" s="120">
        <v>5.0677409993820179E-2</v>
      </c>
      <c r="CN61" s="120">
        <v>5.0423942287309689E-2</v>
      </c>
      <c r="CO61" s="120">
        <v>5.0423942287309675E-2</v>
      </c>
      <c r="CP61" s="120">
        <v>5.0170703558255557E-2</v>
      </c>
      <c r="CQ61" s="120">
        <v>5.0170703558255626E-2</v>
      </c>
      <c r="CR61" s="120">
        <v>4.9917696472084119E-2</v>
      </c>
      <c r="CS61" s="120">
        <v>4.9917696472084133E-2</v>
      </c>
      <c r="CT61" s="120">
        <v>4.9664923709407366E-2</v>
      </c>
      <c r="CU61" s="120">
        <v>4.9664923709407345E-2</v>
      </c>
      <c r="CV61" s="120">
        <v>4.9412387966077415E-2</v>
      </c>
      <c r="CW61" s="120">
        <v>4.9412387966077415E-2</v>
      </c>
      <c r="CX61" s="120">
        <v>4.916009195324058E-2</v>
      </c>
      <c r="CY61" s="120">
        <v>4.9160091953240614E-2</v>
      </c>
      <c r="CZ61" s="120">
        <v>4.8908038397390954E-2</v>
      </c>
      <c r="DA61" s="120">
        <v>4.8908038397391003E-2</v>
      </c>
      <c r="DB61" s="120">
        <v>4.8656230040423298E-2</v>
      </c>
      <c r="DC61" s="120">
        <v>4.8656230040423326E-2</v>
      </c>
      <c r="DD61" s="120">
        <v>4.8404669639685705E-2</v>
      </c>
      <c r="DE61" s="120">
        <v>4.8404669639685725E-2</v>
      </c>
      <c r="DF61" s="120">
        <v>4.8153359968031662E-2</v>
      </c>
      <c r="DG61" s="120">
        <v>4.8153359968031724E-2</v>
      </c>
      <c r="DH61" s="120">
        <v>4.7902303813871568E-2</v>
      </c>
      <c r="DI61" s="120">
        <v>4.7902303813871533E-2</v>
      </c>
      <c r="DJ61" s="120">
        <v>4.7651503981223364E-2</v>
      </c>
      <c r="DK61" s="120">
        <v>4.7651503981223253E-2</v>
      </c>
      <c r="DL61" s="120">
        <v>4.7400963289763204E-2</v>
      </c>
      <c r="DM61" s="120">
        <v>4.740096328976319E-2</v>
      </c>
      <c r="DN61" s="120">
        <v>4.7150684574875465E-2</v>
      </c>
      <c r="DO61" s="120">
        <v>4.715068457487543E-2</v>
      </c>
      <c r="DP61" s="120">
        <v>4.6900670687701145E-2</v>
      </c>
      <c r="DQ61" s="120">
        <v>4.6900670687701151E-2</v>
      </c>
      <c r="DR61" s="120">
        <v>4.6650924495187152E-2</v>
      </c>
      <c r="DS61" s="120">
        <v>4.6650924495187124E-2</v>
      </c>
      <c r="DT61" s="120">
        <v>4.6401448880133492E-2</v>
      </c>
      <c r="DU61" s="120">
        <v>4.6401448880133436E-2</v>
      </c>
      <c r="DV61" s="120">
        <v>4.615224674124091E-2</v>
      </c>
      <c r="DW61" s="120">
        <v>4.6152246741240903E-2</v>
      </c>
      <c r="DX61" s="120">
        <v>4.5903320993157234E-2</v>
      </c>
      <c r="DY61" s="120">
        <v>4.5903320993157186E-2</v>
      </c>
      <c r="DZ61" s="120">
        <v>4.5654674566522932E-2</v>
      </c>
      <c r="EA61" s="120">
        <v>4.565467456652289E-2</v>
      </c>
      <c r="EB61" s="120">
        <v>4.5406310408016251E-2</v>
      </c>
      <c r="EC61" s="120">
        <v>4.5406310408016216E-2</v>
      </c>
      <c r="ED61" s="120">
        <v>4.515823148039752E-2</v>
      </c>
      <c r="EE61" s="120">
        <v>4.515823148039752E-2</v>
      </c>
      <c r="EF61" s="120">
        <v>4.4910440762552517E-2</v>
      </c>
      <c r="EG61" s="120">
        <v>4.4910440762552475E-2</v>
      </c>
      <c r="EH61" s="120">
        <v>4.4662941249534877E-2</v>
      </c>
      <c r="EI61" s="120">
        <v>4.4662941249534883E-2</v>
      </c>
      <c r="EJ61" s="120">
        <v>4.4415735952608157E-2</v>
      </c>
      <c r="EK61" s="120">
        <v>4.4415735952608094E-2</v>
      </c>
      <c r="EL61" s="120">
        <v>4.4168827899286417E-2</v>
      </c>
      <c r="EM61" s="120">
        <v>4.4168827899286417E-2</v>
      </c>
      <c r="EN61" s="120">
        <v>4.3922220133374747E-2</v>
      </c>
      <c r="EO61" s="120">
        <v>4.3922220133374767E-2</v>
      </c>
      <c r="EP61" s="120">
        <v>4.3675915715007667E-2</v>
      </c>
      <c r="EQ61" s="120">
        <v>4.3675915715007702E-2</v>
      </c>
      <c r="ER61" s="120">
        <v>4.3429917720687744E-2</v>
      </c>
      <c r="ES61" s="120">
        <v>4.3429917720687716E-2</v>
      </c>
      <c r="ET61" s="120">
        <v>4.3184229243322561E-2</v>
      </c>
      <c r="EU61" s="120">
        <v>4.3184229243322554E-2</v>
      </c>
      <c r="EV61" s="120">
        <v>4.2938853392260827E-2</v>
      </c>
      <c r="EW61" s="120">
        <v>4.2938853392260876E-2</v>
      </c>
      <c r="EX61" s="120">
        <v>4.2693793293327981E-2</v>
      </c>
      <c r="EY61" s="120">
        <v>4.2693793293327967E-2</v>
      </c>
      <c r="EZ61" s="120">
        <v>4.2449052088859345E-2</v>
      </c>
      <c r="FA61" s="120">
        <v>4.2449052088859338E-2</v>
      </c>
      <c r="FB61" s="120">
        <v>4.2204632937734007E-2</v>
      </c>
      <c r="FC61" s="120">
        <v>4.2204632937733959E-2</v>
      </c>
      <c r="FD61" s="120">
        <v>4.1960539015406098E-2</v>
      </c>
      <c r="FE61" s="120">
        <v>4.1960539015406119E-2</v>
      </c>
      <c r="FF61" s="120">
        <v>4.1716773513935976E-2</v>
      </c>
      <c r="FG61" s="120">
        <v>4.1716773513935955E-2</v>
      </c>
      <c r="FH61" s="120">
        <v>4.1473339642019297E-2</v>
      </c>
      <c r="FI61" s="120">
        <v>4.1473339642019352E-2</v>
      </c>
      <c r="FJ61" s="120">
        <v>4.1230240625015693E-2</v>
      </c>
      <c r="FK61" s="120">
        <v>4.1230240625015645E-2</v>
      </c>
      <c r="FL61" s="120">
        <v>4.0987479704975641E-2</v>
      </c>
      <c r="FM61" s="120">
        <v>4.0987479704975655E-2</v>
      </c>
      <c r="FN61" s="120">
        <v>4.0745060140666325E-2</v>
      </c>
      <c r="FO61" s="120">
        <v>4.0745060140666298E-2</v>
      </c>
      <c r="FP61" s="120">
        <v>4.0502985207596286E-2</v>
      </c>
      <c r="FQ61" s="120">
        <v>4.0502985207596265E-2</v>
      </c>
      <c r="FR61" s="120">
        <v>4.0261258198038413E-2</v>
      </c>
      <c r="FS61" s="120">
        <v>4.0261258198038441E-2</v>
      </c>
      <c r="FT61" s="120">
        <v>4.0019882421051735E-2</v>
      </c>
      <c r="FU61" s="120">
        <v>4.0019882421051735E-2</v>
      </c>
      <c r="FV61" s="120">
        <v>3.9778861202501847E-2</v>
      </c>
      <c r="FW61" s="120">
        <v>3.9778861202501847E-2</v>
      </c>
      <c r="FX61" s="120">
        <v>3.9538197885079743E-2</v>
      </c>
      <c r="FY61" s="120">
        <v>3.9538197885079777E-2</v>
      </c>
      <c r="FZ61" s="120">
        <v>3.9297895828319468E-2</v>
      </c>
      <c r="GA61" s="120">
        <v>3.9297895828319447E-2</v>
      </c>
      <c r="GB61" s="120">
        <v>3.9057958408613647E-2</v>
      </c>
      <c r="GC61" s="120">
        <v>3.9057958408613647E-2</v>
      </c>
      <c r="GD61" s="120">
        <v>3.8818389019228287E-2</v>
      </c>
      <c r="GE61" s="120">
        <v>3.8818389019228308E-2</v>
      </c>
      <c r="GF61" s="120">
        <v>3.85791910703151E-2</v>
      </c>
      <c r="GG61" s="120">
        <v>3.8579191070315065E-2</v>
      </c>
      <c r="GH61" s="120">
        <v>3.834036798892286E-2</v>
      </c>
      <c r="GI61" s="120">
        <v>3.834036798892284E-2</v>
      </c>
      <c r="GJ61" s="120">
        <v>3.810192321900692E-2</v>
      </c>
      <c r="GK61" s="120">
        <v>3.8101923219006961E-2</v>
      </c>
      <c r="GL61" s="120">
        <v>3.7863860221436688E-2</v>
      </c>
      <c r="GM61" s="120">
        <v>3.7863860221436715E-2</v>
      </c>
      <c r="GN61" s="120">
        <v>3.7626182474001596E-2</v>
      </c>
      <c r="GO61" s="120">
        <v>3.7626182474001652E-2</v>
      </c>
      <c r="GP61" s="120">
        <v>3.7388893471415538E-2</v>
      </c>
      <c r="GQ61" s="120">
        <v>3.73888934714156E-2</v>
      </c>
      <c r="GR61" s="120">
        <v>3.7151996725318964E-2</v>
      </c>
      <c r="GS61" s="120">
        <v>3.7151996725318923E-2</v>
      </c>
      <c r="GT61" s="120">
        <v>3.691549576427907E-2</v>
      </c>
      <c r="GU61" s="120">
        <v>3.6915495764279077E-2</v>
      </c>
      <c r="GV61" s="120">
        <v>3.6679394133788699E-2</v>
      </c>
      <c r="GW61" s="120">
        <v>3.6679394133788734E-2</v>
      </c>
      <c r="GX61" s="120">
        <v>3.6443695396262785E-2</v>
      </c>
      <c r="GY61" s="120">
        <v>3.644369539626284E-2</v>
      </c>
      <c r="GZ61" s="120">
        <v>3.6208403131032456E-2</v>
      </c>
      <c r="HA61" s="120">
        <v>3.6208403131032525E-2</v>
      </c>
      <c r="HB61" s="120">
        <v>3.5973520934337845E-2</v>
      </c>
      <c r="HC61" s="120">
        <v>3.5973520934337817E-2</v>
      </c>
      <c r="HD61" s="120">
        <v>3.5739052419318011E-2</v>
      </c>
      <c r="HE61" s="120">
        <v>3.5739052419318004E-2</v>
      </c>
      <c r="HF61" s="120">
        <v>3.5505001215999407E-2</v>
      </c>
      <c r="HG61" s="120">
        <v>3.5505001215999428E-2</v>
      </c>
      <c r="HH61" s="120">
        <v>3.527137097128169E-2</v>
      </c>
      <c r="HI61" s="120">
        <v>3.5271370971281669E-2</v>
      </c>
      <c r="HJ61" s="120">
        <v>3.5038165348920881E-2</v>
      </c>
      <c r="HK61" s="120">
        <v>3.5038165348920909E-2</v>
      </c>
      <c r="HL61" s="120">
        <v>3.4805388029511435E-2</v>
      </c>
      <c r="HM61" s="120">
        <v>3.4805388029511455E-2</v>
      </c>
      <c r="HN61" s="120">
        <v>3.4573042710464533E-2</v>
      </c>
      <c r="HO61" s="120">
        <v>3.4573042710464512E-2</v>
      </c>
      <c r="HP61" s="120">
        <v>3.4341133105984786E-2</v>
      </c>
      <c r="HQ61" s="120">
        <v>3.43411331059848E-2</v>
      </c>
      <c r="HR61" s="120">
        <v>3.4109662947044476E-2</v>
      </c>
      <c r="HS61" s="120">
        <v>3.4109662947044553E-2</v>
      </c>
      <c r="HT61" s="120">
        <v>3.3878635981354682E-2</v>
      </c>
      <c r="HU61" s="120">
        <v>3.3878635981354696E-2</v>
      </c>
      <c r="HV61" s="120">
        <v>3.3648055973334291E-2</v>
      </c>
      <c r="HW61" s="120">
        <v>3.3648055973334284E-2</v>
      </c>
      <c r="HX61" s="120">
        <v>3.3417926704076298E-2</v>
      </c>
      <c r="HY61" s="120">
        <v>3.3417926704076312E-2</v>
      </c>
      <c r="HZ61" s="120">
        <v>3.3188251971311408E-2</v>
      </c>
      <c r="IA61" s="120">
        <v>3.3188251971311457E-2</v>
      </c>
      <c r="IB61" s="120">
        <v>3.2959035589368656E-2</v>
      </c>
      <c r="IC61" s="120">
        <v>3.2959035589368565E-2</v>
      </c>
      <c r="ID61" s="120">
        <v>3.2730281389133219E-2</v>
      </c>
      <c r="IE61" s="120">
        <v>3.2730281389133198E-2</v>
      </c>
      <c r="IF61" s="120">
        <v>3.2501993218001853E-2</v>
      </c>
      <c r="IG61" s="120">
        <v>3.2501993218001853E-2</v>
      </c>
      <c r="IH61" s="120">
        <v>3.2274174939834879E-2</v>
      </c>
      <c r="II61" s="120">
        <v>3.2274174939834914E-2</v>
      </c>
      <c r="IJ61" s="120">
        <v>3.2046830434904958E-2</v>
      </c>
      <c r="IK61" s="120">
        <v>3.2046830434904978E-2</v>
      </c>
      <c r="IL61" s="120">
        <v>3.1819963599843543E-2</v>
      </c>
      <c r="IM61" s="120">
        <v>3.1819963599843536E-2</v>
      </c>
      <c r="IN61" s="120">
        <v>3.1593578347583452E-2</v>
      </c>
      <c r="IO61" s="120">
        <v>3.1593578347583459E-2</v>
      </c>
      <c r="IP61" s="120">
        <v>3.1367678607298728E-2</v>
      </c>
      <c r="IQ61" s="120">
        <v>3.1367678607298749E-2</v>
      </c>
      <c r="IR61" s="120">
        <v>3.1142268324341027E-2</v>
      </c>
      <c r="IS61" s="120">
        <v>3.1142268324341037E-2</v>
      </c>
      <c r="IT61" s="120">
        <v>3.0917351460172535E-2</v>
      </c>
      <c r="IU61" s="120">
        <v>3.0917351460172549E-2</v>
      </c>
      <c r="IV61" s="120">
        <v>3.0692931992295731E-2</v>
      </c>
      <c r="IW61" s="120">
        <v>3.0692931992295724E-2</v>
      </c>
      <c r="IX61" s="120">
        <v>3.0469013914179617E-2</v>
      </c>
      <c r="IY61" s="120">
        <v>3.0469013914179641E-2</v>
      </c>
      <c r="IZ61" s="120">
        <v>3.0245601235182162E-2</v>
      </c>
      <c r="JA61" s="120">
        <v>3.0245601235182187E-2</v>
      </c>
      <c r="JB61" s="120">
        <v>3.0022697980469391E-2</v>
      </c>
      <c r="JC61" s="120">
        <v>3.002269798046938E-2</v>
      </c>
      <c r="JD61" s="120">
        <v>2.9800308190930588E-2</v>
      </c>
      <c r="JE61" s="120">
        <v>2.9800308190930574E-2</v>
      </c>
      <c r="JF61" s="120">
        <v>2.9578435923090032E-2</v>
      </c>
      <c r="JG61" s="120">
        <v>2.9578435923090004E-2</v>
      </c>
      <c r="JH61" s="120">
        <v>2.9357085249014231E-2</v>
      </c>
      <c r="JI61" s="120">
        <v>2.9357085249014234E-2</v>
      </c>
      <c r="JJ61" s="120">
        <v>2.9136260256216129E-2</v>
      </c>
      <c r="JK61" s="120">
        <v>2.9136260256216184E-2</v>
      </c>
      <c r="JL61" s="120">
        <v>2.8915965047554507E-2</v>
      </c>
      <c r="JM61" s="120">
        <v>2.89159650475545E-2</v>
      </c>
      <c r="JN61" s="120">
        <v>2.8696203741129585E-2</v>
      </c>
      <c r="JO61" s="120">
        <v>2.8696203741129588E-2</v>
      </c>
      <c r="JP61" s="120">
        <v>2.8476980470174662E-2</v>
      </c>
      <c r="JQ61" s="120">
        <v>2.8476980470174693E-2</v>
      </c>
      <c r="JR61" s="120">
        <v>2.8258299382943244E-2</v>
      </c>
      <c r="JS61" s="120">
        <v>2.8258299382943265E-2</v>
      </c>
      <c r="JT61" s="120">
        <v>2.8040164642591809E-2</v>
      </c>
      <c r="JU61" s="120">
        <v>2.8040164642591788E-2</v>
      </c>
      <c r="JV61" s="120">
        <v>2.7822580427058249E-2</v>
      </c>
      <c r="JW61" s="120">
        <v>2.7822580427058263E-2</v>
      </c>
      <c r="JX61" s="120">
        <v>2.7605550928936039E-2</v>
      </c>
      <c r="JY61" s="120">
        <v>2.7605550928936053E-2</v>
      </c>
      <c r="JZ61" s="120">
        <v>2.7389080355343206E-2</v>
      </c>
      <c r="KA61" s="120">
        <v>2.7389080355343196E-2</v>
      </c>
      <c r="KB61" s="120">
        <v>2.7173172927787141E-2</v>
      </c>
      <c r="KC61" s="120">
        <v>2.7173172927787138E-2</v>
      </c>
      <c r="KD61" s="120">
        <v>2.6957832882024562E-2</v>
      </c>
      <c r="KE61" s="120">
        <v>2.6957832882024559E-2</v>
      </c>
      <c r="KF61" s="120">
        <v>2.674306446791621E-2</v>
      </c>
      <c r="KG61" s="120">
        <v>2.6743064467916206E-2</v>
      </c>
      <c r="KH61" s="120">
        <v>2.6528871949277104E-2</v>
      </c>
      <c r="KI61" s="120">
        <v>2.6528871949277107E-2</v>
      </c>
      <c r="KJ61" s="120">
        <v>2.6315259603721438E-2</v>
      </c>
      <c r="KK61" s="120">
        <v>2.6315259603721445E-2</v>
      </c>
      <c r="KL61" s="120">
        <v>2.6102231722502391E-2</v>
      </c>
      <c r="KM61" s="120">
        <v>2.6102231722502364E-2</v>
      </c>
      <c r="KN61" s="120">
        <v>2.5889792610346532E-2</v>
      </c>
      <c r="KO61" s="120">
        <v>2.588979261034656E-2</v>
      </c>
      <c r="KP61" s="120">
        <v>2.5677946585283336E-2</v>
      </c>
      <c r="KQ61" s="120">
        <v>2.5677946585283336E-2</v>
      </c>
      <c r="KR61" s="120">
        <v>2.5466697978468504E-2</v>
      </c>
      <c r="KS61" s="120">
        <v>2.5466697978468532E-2</v>
      </c>
      <c r="KT61" s="120">
        <v>2.5256051134002571E-2</v>
      </c>
      <c r="KU61" s="120">
        <v>2.5256051134002564E-2</v>
      </c>
      <c r="KV61" s="120">
        <v>2.504601040874304E-2</v>
      </c>
      <c r="KW61" s="120">
        <v>2.5046010408743019E-2</v>
      </c>
      <c r="KX61" s="120">
        <v>2.4836580172111392E-2</v>
      </c>
      <c r="KY61" s="120">
        <v>2.4836580172111444E-2</v>
      </c>
      <c r="KZ61" s="120">
        <v>2.4627764805894018E-2</v>
      </c>
      <c r="LA61" s="120">
        <v>2.4627764805894035E-2</v>
      </c>
      <c r="LB61" s="120">
        <v>2.4419568704036852E-2</v>
      </c>
      <c r="LC61" s="120">
        <v>2.4419568704036828E-2</v>
      </c>
      <c r="LD61" s="120">
        <v>2.4211996272434377E-2</v>
      </c>
      <c r="LE61" s="120">
        <v>2.4211996272434377E-2</v>
      </c>
      <c r="LF61" s="120">
        <v>2.4005051928712308E-2</v>
      </c>
      <c r="LG61" s="120">
        <v>2.4005051928712287E-2</v>
      </c>
      <c r="LH61" s="120">
        <v>2.3798740102003724E-2</v>
      </c>
      <c r="LI61" s="120">
        <v>2.3798740102003696E-2</v>
      </c>
      <c r="LJ61" s="120">
        <v>2.3593065232719052E-2</v>
      </c>
      <c r="LK61" s="120">
        <v>2.3593065232719077E-2</v>
      </c>
      <c r="LL61" s="120">
        <v>2.3388031772309376E-2</v>
      </c>
      <c r="LM61" s="120">
        <v>2.3388031772309373E-2</v>
      </c>
      <c r="LN61" s="120">
        <v>2.3183644183023079E-2</v>
      </c>
      <c r="LO61" s="120">
        <v>2.3183644183023076E-2</v>
      </c>
      <c r="LP61" s="120">
        <v>2.2979906937655784E-2</v>
      </c>
      <c r="LQ61" s="120">
        <v>2.2979906937655767E-2</v>
      </c>
      <c r="LR61" s="120">
        <v>2.277682451929337E-2</v>
      </c>
      <c r="LS61" s="120">
        <v>2.2776824519293366E-2</v>
      </c>
      <c r="LT61" s="120">
        <v>2.2574401421047833E-2</v>
      </c>
      <c r="LU61" s="120">
        <v>2.2574401421047857E-2</v>
      </c>
      <c r="LV61" s="120">
        <v>2.2372642145786267E-2</v>
      </c>
      <c r="LW61" s="120">
        <v>2.237264214578627E-2</v>
      </c>
      <c r="LX61" s="120">
        <v>2.217155120585227E-2</v>
      </c>
      <c r="LY61" s="120">
        <v>2.2171551205852243E-2</v>
      </c>
      <c r="LZ61" s="120">
        <v>2.1971133122780224E-2</v>
      </c>
      <c r="MA61" s="120">
        <v>2.1971133122780224E-2</v>
      </c>
      <c r="MB61" s="120">
        <v>2.177139242700191E-2</v>
      </c>
      <c r="MC61" s="120">
        <v>2.1771392427001882E-2</v>
      </c>
      <c r="MD61" s="120">
        <v>2.1572333657545368E-2</v>
      </c>
      <c r="ME61" s="120">
        <v>2.1572333657545382E-2</v>
      </c>
      <c r="MF61" s="120">
        <v>2.1373961361726312E-2</v>
      </c>
      <c r="MG61" s="120">
        <v>2.1373961361726312E-2</v>
      </c>
      <c r="MH61" s="120">
        <v>2.1176280094831176E-2</v>
      </c>
      <c r="MI61" s="120">
        <v>2.117628009483118E-2</v>
      </c>
      <c r="MJ61" s="120">
        <v>2.0979294419792516E-2</v>
      </c>
      <c r="MK61" s="120">
        <v>2.0979294419792526E-2</v>
      </c>
      <c r="ML61" s="120">
        <v>2.0783008906855912E-2</v>
      </c>
      <c r="MM61" s="120">
        <v>2.0783008906855933E-2</v>
      </c>
      <c r="MN61" s="120">
        <v>2.058742813323873E-2</v>
      </c>
      <c r="MO61" s="120">
        <v>2.0587428133238741E-2</v>
      </c>
      <c r="MP61" s="120">
        <v>2.0392556682780401E-2</v>
      </c>
      <c r="MQ61" s="120">
        <v>2.0392556682780404E-2</v>
      </c>
      <c r="MR61" s="120">
        <v>2.019839914558394E-2</v>
      </c>
      <c r="MS61" s="120">
        <v>2.0198399145583926E-2</v>
      </c>
      <c r="MT61" s="120">
        <v>2.0004960117648841E-2</v>
      </c>
      <c r="MU61" s="120">
        <v>2.0004960117648834E-2</v>
      </c>
      <c r="MV61" s="120">
        <v>1.9812244200495165E-2</v>
      </c>
      <c r="MW61" s="120">
        <v>1.9812244200495162E-2</v>
      </c>
      <c r="MX61" s="120">
        <v>1.962025600077839E-2</v>
      </c>
      <c r="MY61" s="120">
        <v>1.962025600077839E-2</v>
      </c>
      <c r="MZ61" s="120">
        <v>1.9429000129895194E-2</v>
      </c>
      <c r="NA61" s="120">
        <v>1.9429000129895162E-2</v>
      </c>
      <c r="NB61" s="120">
        <v>1.923848120357979E-2</v>
      </c>
      <c r="NC61" s="120">
        <v>1.9238481203579787E-2</v>
      </c>
      <c r="ND61" s="120">
        <v>1.9048703841490985E-2</v>
      </c>
      <c r="NE61" s="120">
        <v>1.9048703841490981E-2</v>
      </c>
      <c r="NF61" s="120">
        <v>1.8859672666789385E-2</v>
      </c>
      <c r="NG61" s="120">
        <v>1.8859672666789406E-2</v>
      </c>
      <c r="NH61" s="120">
        <v>1.8671392305705001E-2</v>
      </c>
      <c r="NI61" s="120">
        <v>1.867139230570497E-2</v>
      </c>
      <c r="NJ61" s="120">
        <v>1.8483867387094566E-2</v>
      </c>
      <c r="NK61" s="120">
        <v>1.8483867387094562E-2</v>
      </c>
      <c r="NL61" s="120">
        <v>1.8297102541989334E-2</v>
      </c>
      <c r="NM61" s="120">
        <v>1.8297102541989341E-2</v>
      </c>
      <c r="NN61" s="120">
        <v>1.8111102403132E-2</v>
      </c>
      <c r="NO61" s="120">
        <v>1.8111102403132011E-2</v>
      </c>
      <c r="NP61" s="120">
        <v>1.7925871604503662E-2</v>
      </c>
      <c r="NQ61" s="120">
        <v>1.7925871604503645E-2</v>
      </c>
      <c r="NR61" s="120">
        <v>1.7741414780839852E-2</v>
      </c>
      <c r="NS61" s="120">
        <v>1.7741414780839841E-2</v>
      </c>
      <c r="NT61" s="120">
        <v>1.7557736567136172E-2</v>
      </c>
      <c r="NU61" s="120">
        <v>1.7557736567136158E-2</v>
      </c>
      <c r="NV61" s="120">
        <v>1.7374841598142784E-2</v>
      </c>
      <c r="NW61" s="120">
        <v>1.7374841598142777E-2</v>
      </c>
      <c r="NX61" s="120">
        <v>1.719273450784798E-2</v>
      </c>
      <c r="NY61" s="120">
        <v>1.7192734507847963E-2</v>
      </c>
      <c r="NZ61" s="120">
        <v>1.7011419928950323E-2</v>
      </c>
      <c r="OA61" s="120">
        <v>1.7011419928950323E-2</v>
      </c>
      <c r="OB61" s="120">
        <v>1.6830902492319628E-2</v>
      </c>
      <c r="OC61" s="120">
        <v>1.6830902492319635E-2</v>
      </c>
      <c r="OD61" s="120">
        <v>1.6651186826446351E-2</v>
      </c>
      <c r="OE61" s="120">
        <v>1.665118682644634E-2</v>
      </c>
      <c r="OF61" s="120">
        <v>1.6472277556878988E-2</v>
      </c>
      <c r="OG61" s="120">
        <v>1.6472277556878988E-2</v>
      </c>
      <c r="OH61" s="120">
        <v>1.6294179305650008E-2</v>
      </c>
      <c r="OI61" s="120">
        <v>1.629417930564999E-2</v>
      </c>
      <c r="OJ61" s="120">
        <v>1.6116896690689237E-2</v>
      </c>
      <c r="OK61" s="120">
        <v>1.6116896690689209E-2</v>
      </c>
      <c r="OL61" s="120">
        <v>1.5940434325225399E-2</v>
      </c>
      <c r="OM61" s="120">
        <v>1.5940434325225409E-2</v>
      </c>
      <c r="ON61" s="120">
        <v>1.5764796817175134E-2</v>
      </c>
      <c r="OO61" s="120">
        <v>1.5764796817175141E-2</v>
      </c>
      <c r="OP61" s="120">
        <v>1.5589988768519181E-2</v>
      </c>
      <c r="OQ61" s="120">
        <v>1.5589988768519181E-2</v>
      </c>
      <c r="OR61" s="120">
        <v>1.5416014774666222E-2</v>
      </c>
      <c r="OS61" s="120">
        <v>1.5416014774666217E-2</v>
      </c>
      <c r="OT61" s="120">
        <v>1.5242879423803422E-2</v>
      </c>
      <c r="OU61" s="120">
        <v>1.5242879423803427E-2</v>
      </c>
      <c r="OV61" s="120">
        <v>1.5070587296234179E-2</v>
      </c>
      <c r="OW61" s="120">
        <v>1.507058729623419E-2</v>
      </c>
      <c r="OX61" s="120">
        <v>1.4899142963702358E-2</v>
      </c>
      <c r="OY61" s="120">
        <v>1.4899142963702365E-2</v>
      </c>
      <c r="OZ61" s="120">
        <v>1.4728550988703076E-2</v>
      </c>
      <c r="PA61" s="120">
        <v>1.4728550988703069E-2</v>
      </c>
      <c r="PB61" s="120">
        <v>1.4558815923780104E-2</v>
      </c>
      <c r="PC61" s="120">
        <v>1.4558815923780107E-2</v>
      </c>
      <c r="PD61" s="120">
        <v>1.4389942310809166E-2</v>
      </c>
      <c r="PE61" s="120">
        <v>1.4389942310809169E-2</v>
      </c>
      <c r="PF61" s="120">
        <v>1.4221934680267442E-2</v>
      </c>
      <c r="PG61" s="120">
        <v>1.422193468026744E-2</v>
      </c>
      <c r="PH61" s="120">
        <v>1.4054797550488813E-2</v>
      </c>
      <c r="PI61" s="120">
        <v>1.4054797550488815E-2</v>
      </c>
      <c r="PJ61" s="120">
        <v>1.3888535426904889E-2</v>
      </c>
      <c r="PK61" s="120">
        <v>1.388853542690489E-2</v>
      </c>
      <c r="PL61" s="120">
        <v>1.3723152801271319E-2</v>
      </c>
      <c r="PM61" s="120">
        <v>1.3723152801271314E-2</v>
      </c>
      <c r="PN61" s="120">
        <v>1.3558654150879694E-2</v>
      </c>
      <c r="PO61" s="120">
        <v>1.3558654150879694E-2</v>
      </c>
      <c r="PP61" s="120">
        <v>1.3395043937754363E-2</v>
      </c>
      <c r="PQ61" s="120">
        <v>1.3395043937754366E-2</v>
      </c>
      <c r="PR61" s="120">
        <v>1.3232326607834379E-2</v>
      </c>
      <c r="PS61" s="120">
        <v>1.3232326607834388E-2</v>
      </c>
      <c r="PT61" s="120">
        <v>1.3070506590140085E-2</v>
      </c>
      <c r="PU61" s="120">
        <v>1.307050659014009E-2</v>
      </c>
      <c r="PV61" s="120">
        <v>1.2909588295924463E-2</v>
      </c>
      <c r="PW61" s="120">
        <v>1.2909588295924474E-2</v>
      </c>
      <c r="PX61" s="120">
        <v>1.2749576117808897E-2</v>
      </c>
      <c r="PY61" s="120">
        <v>1.274957611780889E-2</v>
      </c>
      <c r="PZ61" s="120">
        <v>1.2590474428903061E-2</v>
      </c>
      <c r="QA61" s="120">
        <v>1.2590474428903082E-2</v>
      </c>
      <c r="QB61" s="120">
        <v>1.2432287581909358E-2</v>
      </c>
      <c r="QC61" s="120">
        <v>1.2432287581909358E-2</v>
      </c>
      <c r="QD61" s="120">
        <v>1.2275019908210668E-2</v>
      </c>
      <c r="QE61" s="120">
        <v>1.2275019908210665E-2</v>
      </c>
      <c r="QF61" s="120">
        <v>1.211867571694249E-2</v>
      </c>
      <c r="QG61" s="120">
        <v>1.211867571694249E-2</v>
      </c>
      <c r="QH61" s="120">
        <v>1.19632592940483E-2</v>
      </c>
      <c r="QI61" s="120">
        <v>1.1963259294048314E-2</v>
      </c>
      <c r="QJ61" s="120">
        <v>1.1808774901318604E-2</v>
      </c>
      <c r="QK61" s="120">
        <v>1.1808774901318604E-2</v>
      </c>
      <c r="QL61" s="120">
        <v>1.165522677541307E-2</v>
      </c>
      <c r="QM61" s="120">
        <v>1.1655226775413091E-2</v>
      </c>
      <c r="QN61" s="120">
        <v>1.1502619126866122E-2</v>
      </c>
      <c r="QO61" s="120">
        <v>1.1502619126866141E-2</v>
      </c>
      <c r="QP61" s="120">
        <v>1.1350956139075167E-2</v>
      </c>
      <c r="QQ61" s="120">
        <v>1.1350956139075169E-2</v>
      </c>
      <c r="QR61" s="120">
        <v>1.1200241967271931E-2</v>
      </c>
      <c r="QS61" s="120">
        <v>1.1200241967271938E-2</v>
      </c>
      <c r="QT61" s="120">
        <v>1.1050480737476406E-2</v>
      </c>
      <c r="QU61" s="120">
        <v>1.1050480737476415E-2</v>
      </c>
      <c r="QV61" s="120">
        <v>1.0901676545433343E-2</v>
      </c>
      <c r="QW61" s="120">
        <v>1.0901676545433342E-2</v>
      </c>
      <c r="QX61" s="120">
        <v>1.0753833455531124E-2</v>
      </c>
      <c r="QY61" s="120">
        <v>1.0753833455531114E-2</v>
      </c>
      <c r="QZ61" s="120">
        <v>1.0606955499703058E-2</v>
      </c>
      <c r="RA61" s="120">
        <v>1.0606955499703061E-2</v>
      </c>
      <c r="RB61" s="120">
        <v>1.0461046676310613E-2</v>
      </c>
      <c r="RC61" s="120">
        <v>1.0461046676310615E-2</v>
      </c>
      <c r="RD61" s="120">
        <v>1.0316110949008915E-2</v>
      </c>
      <c r="RE61" s="120">
        <v>1.0316110949008915E-2</v>
      </c>
      <c r="RF61" s="120">
        <v>1.0172152245593924E-2</v>
      </c>
      <c r="RG61" s="120">
        <v>1.0172152245593914E-2</v>
      </c>
      <c r="RH61" s="120">
        <v>1.0029174456831554E-2</v>
      </c>
      <c r="RI61" s="120">
        <v>1.0029174456831555E-2</v>
      </c>
      <c r="RJ61" s="120">
        <v>9.887181435268436E-3</v>
      </c>
      <c r="RK61" s="120">
        <v>9.8871814352684585E-3</v>
      </c>
      <c r="RL61" s="120">
        <v>9.7461769940242974E-3</v>
      </c>
      <c r="RM61" s="120">
        <v>9.7461769940243009E-3</v>
      </c>
      <c r="RN61" s="120">
        <v>9.6061649055656177E-3</v>
      </c>
      <c r="RO61" s="120">
        <v>9.6061649055656072E-3</v>
      </c>
      <c r="RP61" s="120">
        <v>9.4671489004609748E-3</v>
      </c>
      <c r="RQ61" s="120">
        <v>9.46714890046098E-3</v>
      </c>
      <c r="RR61" s="120">
        <v>9.3291326661175851E-3</v>
      </c>
      <c r="RS61" s="120">
        <v>9.3291326661175799E-3</v>
      </c>
      <c r="RT61" s="120">
        <v>9.1921198454988536E-3</v>
      </c>
      <c r="RU61" s="120">
        <v>9.1921198454988605E-3</v>
      </c>
      <c r="RV61" s="120">
        <v>9.056114035823553E-3</v>
      </c>
      <c r="RW61" s="120">
        <v>9.056114035823546E-3</v>
      </c>
      <c r="RX61" s="120">
        <v>8.9211187872456077E-3</v>
      </c>
      <c r="RY61" s="120">
        <v>8.9211187872456094E-3</v>
      </c>
      <c r="RZ61" s="120">
        <v>8.7871376015153674E-3</v>
      </c>
      <c r="SA61" s="120">
        <v>8.7871376015153605E-3</v>
      </c>
      <c r="SB61" s="120">
        <v>8.6541739306215566E-3</v>
      </c>
      <c r="SC61" s="120">
        <v>8.6541739306215601E-3</v>
      </c>
      <c r="SD61" s="120">
        <v>8.5222311754144815E-3</v>
      </c>
      <c r="SE61" s="120">
        <v>8.5222311754144797E-3</v>
      </c>
      <c r="SF61" s="120">
        <v>8.3913126842100425E-3</v>
      </c>
      <c r="SG61" s="120">
        <v>8.3913126842100495E-3</v>
      </c>
      <c r="SH61" s="120">
        <v>8.2614217513747312E-3</v>
      </c>
      <c r="SI61" s="120">
        <v>8.2614217513747243E-3</v>
      </c>
      <c r="SJ61" s="120">
        <v>8.1325616158916571E-3</v>
      </c>
      <c r="SK61" s="120">
        <v>8.1325616158916605E-3</v>
      </c>
      <c r="SL61" s="120">
        <v>8.0047354599075207E-3</v>
      </c>
      <c r="SM61" s="120">
        <v>8.004735459907519E-3</v>
      </c>
      <c r="SN61" s="120">
        <v>7.877946407260538E-3</v>
      </c>
      <c r="SO61" s="120">
        <v>7.8779464072605415E-3</v>
      </c>
      <c r="SP61" s="120">
        <v>7.7521975219895433E-3</v>
      </c>
      <c r="SQ61" s="120">
        <v>7.7521975219895407E-3</v>
      </c>
      <c r="SR61" s="120">
        <v>7.6274918068240383E-3</v>
      </c>
      <c r="SS61" s="120">
        <v>7.6274918068240339E-3</v>
      </c>
      <c r="ST61" s="120">
        <v>7.5038322016555414E-3</v>
      </c>
      <c r="SU61" s="120">
        <v>7.5038322016555466E-3</v>
      </c>
      <c r="SV61" s="120">
        <v>7.3812215819901387E-3</v>
      </c>
      <c r="SW61" s="120">
        <v>7.3812215819901396E-3</v>
      </c>
      <c r="SX61" s="120">
        <v>7.259662757382399E-3</v>
      </c>
      <c r="SY61" s="120">
        <v>7.2596627573823921E-3</v>
      </c>
      <c r="SZ61" s="120">
        <v>7.1391584698507543E-3</v>
      </c>
      <c r="TA61" s="120">
        <v>7.1391584698507551E-3</v>
      </c>
      <c r="TB61" s="120">
        <v>7.0197113922745753E-3</v>
      </c>
      <c r="TC61" s="120">
        <v>7.0197113922745675E-3</v>
      </c>
      <c r="TD61" s="120">
        <v>6.9013241267728417E-3</v>
      </c>
      <c r="TE61" s="120">
        <v>6.9013241267728408E-3</v>
      </c>
      <c r="TF61" s="120">
        <v>6.7839992030649613E-3</v>
      </c>
      <c r="TG61" s="120">
        <v>6.7839992030649535E-3</v>
      </c>
      <c r="TH61" s="120">
        <v>6.6677390768135076E-3</v>
      </c>
      <c r="TI61" s="120">
        <v>6.6677390768135007E-3</v>
      </c>
      <c r="TJ61" s="120">
        <v>6.5525461279494941E-3</v>
      </c>
      <c r="TK61" s="120">
        <v>6.5525461279494941E-3</v>
      </c>
      <c r="TL61" s="120">
        <v>6.4384226589800789E-3</v>
      </c>
      <c r="TM61" s="120">
        <v>6.438422658980085E-3</v>
      </c>
      <c r="TN61" s="120">
        <v>6.3253708932791584E-3</v>
      </c>
      <c r="TO61" s="120">
        <v>6.3253708932791575E-3</v>
      </c>
      <c r="TP61" s="120">
        <v>6.2133929733610427E-3</v>
      </c>
      <c r="TQ61" s="120">
        <v>6.2133929733610401E-3</v>
      </c>
      <c r="TR61" s="120">
        <v>6.1024909591375857E-3</v>
      </c>
      <c r="TS61" s="120">
        <v>6.1024909591375857E-3</v>
      </c>
      <c r="TT61" s="120">
        <v>5.9926668261590489E-3</v>
      </c>
      <c r="TU61" s="120">
        <v>5.9926668261590472E-3</v>
      </c>
      <c r="TV61" s="120">
        <v>5.8839224638389904E-3</v>
      </c>
      <c r="TW61" s="120">
        <v>5.8839224638389869E-3</v>
      </c>
      <c r="TX61" s="120">
        <v>5.7762596736637053E-3</v>
      </c>
      <c r="TY61" s="120">
        <v>5.7762596736637131E-3</v>
      </c>
      <c r="TZ61" s="120">
        <v>5.6696801673865732E-3</v>
      </c>
      <c r="UA61" s="120">
        <v>5.6696801673865741E-3</v>
      </c>
      <c r="UB61" s="120">
        <v>5.5641855652075649E-3</v>
      </c>
      <c r="UC61" s="120">
        <v>5.5641855652075658E-3</v>
      </c>
      <c r="UD61" s="120">
        <v>5.4597773939387938E-3</v>
      </c>
      <c r="UE61" s="120">
        <v>5.4597773939387903E-3</v>
      </c>
      <c r="UF61" s="120">
        <v>5.356457085156102E-3</v>
      </c>
      <c r="UG61" s="120">
        <v>5.356457085156102E-3</v>
      </c>
      <c r="UH61" s="120">
        <v>5.254225973337673E-3</v>
      </c>
      <c r="UI61" s="120">
        <v>5.2542259733376799E-3</v>
      </c>
      <c r="UJ61" s="120">
        <v>5.15308529398992E-3</v>
      </c>
      <c r="UK61" s="120">
        <v>5.1530852939899166E-3</v>
      </c>
      <c r="UL61" s="120">
        <v>5.0530361817613494E-3</v>
      </c>
      <c r="UM61" s="120">
        <v>5.0530361817613528E-3</v>
      </c>
      <c r="UN61" s="120">
        <v>4.9540796685451846E-3</v>
      </c>
      <c r="UO61" s="120">
        <v>4.9540796685451742E-3</v>
      </c>
      <c r="UP61" s="120">
        <v>4.8562166815710956E-3</v>
      </c>
      <c r="UQ61" s="120">
        <v>4.8562166815710886E-3</v>
      </c>
      <c r="UR61" s="120">
        <v>4.7594480414871066E-3</v>
      </c>
      <c r="US61" s="120">
        <v>4.7594480414871075E-3</v>
      </c>
      <c r="UT61" s="120">
        <v>4.6637744604322096E-3</v>
      </c>
      <c r="UU61" s="120">
        <v>4.6637744604322105E-3</v>
      </c>
      <c r="UV61" s="120">
        <v>4.5691965401005097E-3</v>
      </c>
      <c r="UW61" s="120">
        <v>4.569196540100501E-3</v>
      </c>
      <c r="UX61" s="120">
        <v>4.4757147697977381E-3</v>
      </c>
      <c r="UY61" s="120">
        <v>4.4757147697977373E-3</v>
      </c>
      <c r="UZ61" s="120">
        <v>4.3833295244911988E-3</v>
      </c>
      <c r="VA61" s="120">
        <v>4.383329524491197E-3</v>
      </c>
      <c r="VB61" s="120">
        <v>4.2920410628536926E-3</v>
      </c>
      <c r="VC61" s="120">
        <v>4.2920410628536944E-3</v>
      </c>
      <c r="VD61" s="120">
        <v>4.2018495253027689E-3</v>
      </c>
      <c r="VE61" s="120">
        <v>4.2018495253027663E-3</v>
      </c>
      <c r="VF61" s="120">
        <v>4.1127549320361017E-3</v>
      </c>
      <c r="VG61" s="120">
        <v>4.1127549320360991E-3</v>
      </c>
      <c r="VH61" s="120">
        <v>4.0247571810641293E-3</v>
      </c>
      <c r="VI61" s="120">
        <v>4.0247571810641302E-3</v>
      </c>
      <c r="VJ61" s="120">
        <v>3.9378560462411125E-3</v>
      </c>
      <c r="VK61" s="120">
        <v>3.9378560462411116E-3</v>
      </c>
      <c r="VL61" s="120">
        <v>3.8520511752956794E-3</v>
      </c>
      <c r="VM61" s="120">
        <v>3.8520511752956807E-3</v>
      </c>
      <c r="VN61" s="120">
        <v>3.7673420878621983E-3</v>
      </c>
      <c r="VO61" s="120">
        <v>3.7673420878621962E-3</v>
      </c>
      <c r="VP61" s="120">
        <v>3.6837281735141833E-3</v>
      </c>
      <c r="VQ61" s="120">
        <v>3.6837281735141812E-3</v>
      </c>
      <c r="VR61" s="120">
        <v>3.6012086898011284E-3</v>
      </c>
      <c r="VS61" s="120">
        <v>3.6012086898011249E-3</v>
      </c>
      <c r="VT61" s="120">
        <v>3.5197827602901077E-3</v>
      </c>
      <c r="VU61" s="120">
        <v>3.5197827602901086E-3</v>
      </c>
      <c r="VV61" s="120">
        <v>3.4394493726136659E-3</v>
      </c>
      <c r="VW61" s="120">
        <v>3.4394493726136706E-3</v>
      </c>
      <c r="VX61" s="120">
        <v>3.3602073765254649E-3</v>
      </c>
      <c r="VY61" s="120">
        <v>3.3602073765254602E-3</v>
      </c>
      <c r="VZ61" s="120">
        <v>3.2820554819652662E-3</v>
      </c>
      <c r="WA61" s="120">
        <v>3.2820554819652679E-3</v>
      </c>
      <c r="WB61" s="120">
        <v>3.2049922571350115E-3</v>
      </c>
      <c r="WC61" s="120">
        <v>3.2049922571350106E-3</v>
      </c>
      <c r="WD61" s="120">
        <v>3.1290161265875062E-3</v>
      </c>
      <c r="WE61" s="120">
        <v>3.1290161265875062E-3</v>
      </c>
      <c r="WF61" s="120">
        <v>3.0541253693297131E-3</v>
      </c>
      <c r="WG61" s="120">
        <v>3.0541253693297148E-3</v>
      </c>
      <c r="WH61" s="120">
        <v>2.9803181169423564E-3</v>
      </c>
      <c r="WI61" s="120">
        <v>2.9803181169423538E-3</v>
      </c>
      <c r="WJ61" s="120">
        <v>2.9075923517177891E-3</v>
      </c>
      <c r="WK61" s="120">
        <v>2.90759235171779E-3</v>
      </c>
      <c r="WL61" s="120">
        <v>2.8359459048182159E-3</v>
      </c>
      <c r="WM61" s="120">
        <v>2.835945904818215E-3</v>
      </c>
      <c r="WN61" s="120">
        <v>2.7653764544561723E-3</v>
      </c>
      <c r="WO61" s="120">
        <v>2.7653764544561697E-3</v>
      </c>
      <c r="WP61" s="120">
        <v>2.6958815240995782E-3</v>
      </c>
      <c r="WQ61" s="120">
        <v>2.695881524099576E-3</v>
      </c>
      <c r="WR61" s="120">
        <v>2.6274584807034571E-3</v>
      </c>
      <c r="WS61" s="120">
        <v>2.627458480703455E-3</v>
      </c>
      <c r="WT61" s="120">
        <v>2.5601045329707002E-3</v>
      </c>
      <c r="WU61" s="120">
        <v>2.5601045329706989E-3</v>
      </c>
      <c r="WV61" s="120">
        <v>2.493816729644216E-3</v>
      </c>
      <c r="WW61" s="120">
        <v>2.4938167296442134E-3</v>
      </c>
      <c r="WX61" s="120">
        <v>2.4285919578329587E-3</v>
      </c>
      <c r="WY61" s="120">
        <v>2.4285919578329544E-3</v>
      </c>
      <c r="WZ61" s="120">
        <v>2.3644269413743381E-3</v>
      </c>
      <c r="XA61" s="120">
        <v>2.3644269413743346E-3</v>
      </c>
      <c r="XB61" s="120">
        <v>2.3013182392356878E-3</v>
      </c>
      <c r="XC61" s="120">
        <v>2.3013182392356913E-3</v>
      </c>
      <c r="XD61" s="120">
        <v>2.2392622439574537E-3</v>
      </c>
      <c r="XE61" s="120">
        <v>2.2392622439574498E-3</v>
      </c>
      <c r="XF61" s="120">
        <v>2.1782551801409178E-3</v>
      </c>
      <c r="XG61" s="120">
        <v>2.1782551801409122E-3</v>
      </c>
      <c r="XH61" s="120">
        <v>2.1182931029833621E-3</v>
      </c>
      <c r="XI61" s="120">
        <v>2.1182931029833599E-3</v>
      </c>
      <c r="XJ61" s="120">
        <v>2.0593718968636224E-3</v>
      </c>
      <c r="XK61" s="120">
        <v>2.0593718968636228E-3</v>
      </c>
      <c r="XL61" s="120">
        <v>2.0014872739810598E-3</v>
      </c>
      <c r="XM61" s="120">
        <v>2.0014872739810619E-3</v>
      </c>
      <c r="XN61" s="120">
        <v>1.9446347730511524E-3</v>
      </c>
      <c r="XO61" s="120">
        <v>1.9446347730511509E-3</v>
      </c>
      <c r="XP61" s="120">
        <v>1.8888097580608862E-3</v>
      </c>
      <c r="XQ61" s="120">
        <v>1.8888097580608849E-3</v>
      </c>
      <c r="XR61" s="120">
        <v>1.8340074170873127E-3</v>
      </c>
      <c r="XS61" s="120">
        <v>1.8340074170873132E-3</v>
      </c>
      <c r="XT61" s="120">
        <v>1.7802227611826457E-3</v>
      </c>
      <c r="XU61" s="120">
        <v>1.7802227611826429E-3</v>
      </c>
      <c r="XV61" s="120">
        <v>1.7274506233293952E-3</v>
      </c>
      <c r="XW61" s="120">
        <v>1.7274506233293956E-3</v>
      </c>
      <c r="XX61" s="120">
        <v>1.6756856574691821E-3</v>
      </c>
      <c r="XY61" s="120">
        <v>1.6756856574691827E-3</v>
      </c>
      <c r="XZ61" s="120">
        <v>1.6249223376088009E-3</v>
      </c>
      <c r="YA61" s="120">
        <v>1.6249223376088007E-3</v>
      </c>
      <c r="YB61" s="120">
        <v>1.5751549570074013E-3</v>
      </c>
      <c r="YC61" s="120">
        <v>1.5751549570074015E-3</v>
      </c>
      <c r="YD61" s="120">
        <v>1.526377627448556E-3</v>
      </c>
      <c r="YE61" s="120">
        <v>1.5263776274485556E-3</v>
      </c>
      <c r="YF61" s="120">
        <v>1.4785842786011814E-3</v>
      </c>
      <c r="YG61" s="120">
        <v>1.4785842786011806E-3</v>
      </c>
      <c r="YH61" s="120">
        <v>1.4317686574732984E-3</v>
      </c>
      <c r="YI61" s="120">
        <v>1.4317686574732973E-3</v>
      </c>
      <c r="YJ61" s="120">
        <v>1.3859243279627578E-3</v>
      </c>
      <c r="YK61" s="120">
        <v>1.3859243279627587E-3</v>
      </c>
      <c r="YL61" s="120">
        <v>1.3410446705090524E-3</v>
      </c>
      <c r="YM61" s="120">
        <v>1.341044670509053E-3</v>
      </c>
      <c r="YN61" s="120">
        <v>1.297122881850514E-3</v>
      </c>
      <c r="YO61" s="120">
        <v>1.2971228818505125E-3</v>
      </c>
      <c r="YP61" s="120">
        <v>1.2541519748911622E-3</v>
      </c>
      <c r="YQ61" s="120">
        <v>1.2541519748911617E-3</v>
      </c>
      <c r="YR61" s="120">
        <v>1.2121247786816313E-3</v>
      </c>
      <c r="YS61" s="120">
        <v>1.2121247786816306E-3</v>
      </c>
      <c r="YT61" s="120">
        <v>1.1710339385186033E-3</v>
      </c>
      <c r="YU61" s="120">
        <v>1.1710339385186048E-3</v>
      </c>
      <c r="YV61" s="120">
        <v>1.13087191616727E-3</v>
      </c>
      <c r="YW61" s="120">
        <v>1.1308719161672695E-3</v>
      </c>
      <c r="YX61" s="120">
        <v>1.0916309902113753E-3</v>
      </c>
      <c r="YY61" s="120">
        <v>1.0916309902113761E-3</v>
      </c>
      <c r="YZ61" s="120">
        <v>1.0533032565354851E-3</v>
      </c>
      <c r="ZA61" s="120">
        <v>1.0533032565354849E-3</v>
      </c>
      <c r="ZB61" s="120">
        <v>1.0158806289441262E-3</v>
      </c>
      <c r="ZC61" s="120">
        <v>1.0158806289441251E-3</v>
      </c>
      <c r="ZD61" s="120">
        <v>9.7935483992248008E-4</v>
      </c>
      <c r="ZE61" s="120">
        <v>9.793548399224803E-4</v>
      </c>
      <c r="ZF61" s="120">
        <v>9.4371744154342786E-4</v>
      </c>
      <c r="ZG61" s="120">
        <v>9.4371744154342807E-4</v>
      </c>
      <c r="ZH61" s="120">
        <v>9.0895980652560713E-4</v>
      </c>
      <c r="ZI61" s="120">
        <v>9.0895980652560713E-4</v>
      </c>
      <c r="ZJ61" s="120">
        <v>8.7507312944733726E-4</v>
      </c>
      <c r="ZK61" s="120">
        <v>8.7507312944733802E-4</v>
      </c>
      <c r="ZL61" s="120">
        <v>8.4204842812114517E-4</v>
      </c>
      <c r="ZM61" s="120">
        <v>8.4204842812114484E-4</v>
      </c>
      <c r="ZN61" s="120">
        <v>8.0987654513366668E-4</v>
      </c>
      <c r="ZO61" s="120">
        <v>8.0987654513366592E-4</v>
      </c>
      <c r="ZP61" s="120">
        <v>7.7854814955570083E-4</v>
      </c>
      <c r="ZQ61" s="120">
        <v>7.7854814955570018E-4</v>
      </c>
      <c r="ZR61" s="120">
        <v>7.4805373882713103E-4</v>
      </c>
      <c r="ZS61" s="120">
        <v>7.4805373882713016E-4</v>
      </c>
      <c r="ZT61" s="120">
        <v>7.1838364082141282E-4</v>
      </c>
      <c r="ZU61" s="120">
        <v>7.1838364082141314E-4</v>
      </c>
      <c r="ZV61" s="120">
        <v>6.8952801609428326E-4</v>
      </c>
      <c r="ZW61" s="120">
        <v>6.8952801609428293E-4</v>
      </c>
      <c r="ZX61" s="120">
        <v>6.6147686032124234E-4</v>
      </c>
      <c r="ZY61" s="120">
        <v>6.6147686032124147E-4</v>
      </c>
      <c r="ZZ61" s="120">
        <v>6.3422000692834506E-4</v>
      </c>
      <c r="AAA61" s="120">
        <v>6.342200069283443E-4</v>
      </c>
      <c r="AAB61" s="120">
        <v>6.077471299206598E-4</v>
      </c>
      <c r="AAC61" s="120">
        <v>6.0774712992065947E-4</v>
      </c>
      <c r="AAD61" s="120">
        <v>5.8204774691272387E-4</v>
      </c>
      <c r="AAE61" s="120">
        <v>5.820477469127243E-4</v>
      </c>
      <c r="AAF61" s="120">
        <v>5.5711122236512479E-4</v>
      </c>
      <c r="AAG61" s="120">
        <v>5.5711122236512544E-4</v>
      </c>
      <c r="AAH61" s="120">
        <v>5.3292677103122647E-4</v>
      </c>
      <c r="AAI61" s="120">
        <v>5.3292677103122549E-4</v>
      </c>
      <c r="AAJ61" s="120">
        <v>5.0948346161788327E-4</v>
      </c>
      <c r="AAK61" s="120">
        <v>5.0948346161788251E-4</v>
      </c>
      <c r="AAL61" s="120">
        <v>4.8677022066377911E-4</v>
      </c>
      <c r="AAM61" s="120">
        <v>4.8677022066377878E-4</v>
      </c>
      <c r="AAN61" s="120">
        <v>4.6477583663882583E-4</v>
      </c>
      <c r="AAO61" s="120">
        <v>4.6477583663882572E-4</v>
      </c>
      <c r="AAP61" s="120">
        <v>4.4348896426782235E-4</v>
      </c>
      <c r="AAQ61" s="120">
        <v>4.434889642678224E-4</v>
      </c>
      <c r="AAR61" s="120">
        <v>4.2289812908129828E-4</v>
      </c>
      <c r="AAS61" s="120">
        <v>4.2289812908129871E-4</v>
      </c>
      <c r="AAT61" s="120">
        <v>4.0299173219619691E-4</v>
      </c>
      <c r="AAU61" s="120">
        <v>4.0299173219619664E-4</v>
      </c>
      <c r="AAV61" s="120">
        <v>3.837580553287173E-4</v>
      </c>
      <c r="AAW61" s="120">
        <v>3.8375805532871746E-4</v>
      </c>
      <c r="AAX61" s="120">
        <v>3.6518526604131438E-4</v>
      </c>
      <c r="AAY61" s="120">
        <v>3.6518526604131427E-4</v>
      </c>
      <c r="AAZ61" s="120">
        <v>3.472614232254553E-4</v>
      </c>
      <c r="ABA61" s="120">
        <v>3.4726142322545568E-4</v>
      </c>
      <c r="ABB61" s="120">
        <v>3.2997448282135735E-4</v>
      </c>
      <c r="ABC61" s="120">
        <v>3.299744828213567E-4</v>
      </c>
      <c r="ABD61" s="120">
        <v>3.1331230377547103E-4</v>
      </c>
      <c r="ABE61" s="120">
        <v>3.1331230377547092E-4</v>
      </c>
      <c r="ABF61" s="120">
        <v>2.972626542360216E-4</v>
      </c>
      <c r="ABG61" s="120">
        <v>2.9726265423602144E-4</v>
      </c>
      <c r="ABH61" s="120">
        <v>2.818132179864091E-4</v>
      </c>
      <c r="ABI61" s="120">
        <v>2.8181321798640937E-4</v>
      </c>
      <c r="ABJ61" s="120">
        <v>2.6695160111573626E-4</v>
      </c>
      <c r="ABK61" s="120">
        <v>2.6695160111573659E-4</v>
      </c>
      <c r="ABL61" s="120">
        <v>2.5266533892515932E-4</v>
      </c>
      <c r="ABM61" s="120">
        <v>2.5266533892515894E-4</v>
      </c>
      <c r="ABN61" s="120">
        <v>2.3894190306814013E-4</v>
      </c>
      <c r="ABO61" s="120">
        <v>2.3894190306814013E-4</v>
      </c>
      <c r="ABP61" s="120">
        <v>2.2576870892205029E-4</v>
      </c>
      <c r="ABQ61" s="120">
        <v>2.257687089220504E-4</v>
      </c>
      <c r="ABR61" s="120">
        <v>2.1313312318785852E-4</v>
      </c>
      <c r="ABS61" s="120">
        <v>2.1313312318785852E-4</v>
      </c>
      <c r="ABT61" s="120">
        <v>2.0102247171394761E-4</v>
      </c>
      <c r="ABU61" s="120">
        <v>2.0102247171394777E-4</v>
      </c>
      <c r="ABV61" s="120">
        <v>1.89424047539313E-4</v>
      </c>
      <c r="ABW61" s="120">
        <v>1.8942404753931295E-4</v>
      </c>
      <c r="ABX61" s="120">
        <v>1.7832511915060937E-4</v>
      </c>
      <c r="ABY61" s="120">
        <v>1.783251191506092E-4</v>
      </c>
      <c r="ABZ61" s="120">
        <v>1.6771293894666294E-4</v>
      </c>
      <c r="ACA61" s="120">
        <v>1.6771293894666305E-4</v>
      </c>
      <c r="ACB61" s="120">
        <v>1.5757475190319092E-4</v>
      </c>
      <c r="ACC61" s="120">
        <v>1.5757475190319076E-4</v>
      </c>
      <c r="ACD61" s="120">
        <v>1.4789780442954121E-4</v>
      </c>
      <c r="ACE61" s="120">
        <v>1.4789780442954129E-4</v>
      </c>
      <c r="ACF61" s="120">
        <v>1.3866935340832331E-4</v>
      </c>
      <c r="ACG61" s="120">
        <v>1.3866935340832337E-4</v>
      </c>
      <c r="ACH61" s="120">
        <v>1.2987667540779148E-4</v>
      </c>
      <c r="ACI61" s="120">
        <v>1.2987667540779159E-4</v>
      </c>
      <c r="ACJ61" s="120">
        <v>1.2150707605582047E-4</v>
      </c>
      <c r="ACK61" s="120">
        <v>1.2150707605582063E-4</v>
      </c>
      <c r="ACL61" s="120">
        <v>1.1354789956325389E-4</v>
      </c>
      <c r="ACM61" s="120">
        <v>1.1354789956325383E-4</v>
      </c>
      <c r="ACN61" s="120">
        <v>1.0598653838329796E-4</v>
      </c>
      <c r="ACO61" s="120">
        <v>1.0598653838329786E-4</v>
      </c>
      <c r="ACP61" s="120">
        <v>9.8810442992526489E-5</v>
      </c>
      <c r="ACQ61" s="120">
        <v>9.8810442992526543E-5</v>
      </c>
      <c r="ACR61" s="120">
        <v>9.2007131777899074E-5</v>
      </c>
      <c r="ACS61" s="120">
        <v>9.2007131777898965E-5</v>
      </c>
      <c r="ACT61" s="120">
        <v>8.5564201013030761E-5</v>
      </c>
      <c r="ACU61" s="120">
        <v>8.5564201013030652E-5</v>
      </c>
      <c r="ACV61" s="120">
        <v>7.9469334905759084E-5</v>
      </c>
      <c r="ACW61" s="120">
        <v>7.9469334905759003E-5</v>
      </c>
      <c r="ACX61" s="120">
        <v>7.3710315697849573E-5</v>
      </c>
      <c r="ACY61" s="120">
        <v>7.3710315697849587E-5</v>
      </c>
      <c r="ACZ61" s="120">
        <v>6.8275033796470728E-5</v>
      </c>
      <c r="ADA61" s="120">
        <v>6.8275033796470742E-5</v>
      </c>
      <c r="ADB61" s="120">
        <v>6.3151497915850795E-5</v>
      </c>
      <c r="ADC61" s="120">
        <v>6.3151497915850822E-5</v>
      </c>
      <c r="ADD61" s="120">
        <v>5.8327845206325758E-5</v>
      </c>
      <c r="ADE61" s="120">
        <v>5.8327845206325798E-5</v>
      </c>
      <c r="ADF61" s="120">
        <v>5.379235134677996E-5</v>
      </c>
      <c r="ADG61" s="120">
        <v>5.3792351346779893E-5</v>
      </c>
      <c r="ADH61" s="120">
        <v>4.9533440575309777E-5</v>
      </c>
      <c r="ADI61" s="120">
        <v>4.9533440575309784E-5</v>
      </c>
      <c r="ADJ61" s="120">
        <v>4.5539695631785538E-5</v>
      </c>
      <c r="ADK61" s="120">
        <v>4.5539695631785599E-5</v>
      </c>
      <c r="ADL61" s="120">
        <v>4.1799867584876408E-5</v>
      </c>
      <c r="ADM61" s="120">
        <v>4.1799867584876395E-5</v>
      </c>
      <c r="ADN61" s="120">
        <v>3.8302885515039205E-5</v>
      </c>
      <c r="ADO61" s="120">
        <v>3.8302885515039239E-5</v>
      </c>
      <c r="ADP61" s="120">
        <v>3.503786602397055E-5</v>
      </c>
      <c r="ADQ61" s="120">
        <v>3.5037866023970476E-5</v>
      </c>
      <c r="ADR61" s="120">
        <v>3.1994122540087214E-5</v>
      </c>
      <c r="ADS61" s="120">
        <v>3.1994122540087167E-5</v>
      </c>
      <c r="ADT61" s="120">
        <v>2.9161174388759097E-5</v>
      </c>
      <c r="ADU61" s="120">
        <v>2.9161174388759063E-5</v>
      </c>
      <c r="ADV61" s="120">
        <v>2.6528755595268463E-5</v>
      </c>
      <c r="ADW61" s="120">
        <v>2.6528755595268436E-5</v>
      </c>
      <c r="ADX61" s="120">
        <v>2.408682338783946E-5</v>
      </c>
      <c r="ADY61" s="120">
        <v>2.4086823387839491E-5</v>
      </c>
      <c r="ADZ61" s="120">
        <v>2.1825566367577595E-5</v>
      </c>
      <c r="AEA61" s="120">
        <v>2.1825566367577629E-5</v>
      </c>
      <c r="AEB61" s="120">
        <v>1.9735412311800214E-5</v>
      </c>
      <c r="AEC61" s="120">
        <v>1.9735412311800224E-5</v>
      </c>
      <c r="AED61" s="120">
        <v>1.7807035577043167E-5</v>
      </c>
      <c r="AEE61" s="120">
        <v>1.780703557704316E-5</v>
      </c>
      <c r="AEF61" s="120">
        <v>1.6031364068009643E-5</v>
      </c>
      <c r="AEG61" s="120">
        <v>1.6031364068009649E-5</v>
      </c>
      <c r="AEH61" s="120">
        <v>1.4399585738906168E-5</v>
      </c>
      <c r="AEI61" s="120">
        <v>1.4399585738906163E-5</v>
      </c>
      <c r="AEJ61" s="120">
        <v>1.2903154594000709E-5</v>
      </c>
      <c r="AEK61" s="120">
        <v>1.2903154594000726E-5</v>
      </c>
      <c r="AEL61" s="120">
        <v>1.153379615486144E-5</v>
      </c>
      <c r="AEM61" s="120">
        <v>1.153379615486143E-5</v>
      </c>
      <c r="AEN61" s="120">
        <v>1.0283512362603829E-5</v>
      </c>
      <c r="AEO61" s="120">
        <v>1.0283512362603831E-5</v>
      </c>
      <c r="AEP61" s="120">
        <v>9.1445858846101997E-6</v>
      </c>
      <c r="AEQ61" s="120">
        <v>9.1445858846102048E-6</v>
      </c>
      <c r="AER61" s="120">
        <v>8.1095837966010913E-6</v>
      </c>
      <c r="AES61" s="120">
        <v>8.1095837966010947E-6</v>
      </c>
      <c r="AET61" s="120">
        <v>7.171360612650719E-6</v>
      </c>
      <c r="AEU61" s="120">
        <v>7.1713606126507207E-6</v>
      </c>
      <c r="AEV61" s="120">
        <v>6.3230606377594979E-6</v>
      </c>
      <c r="AEW61" s="120">
        <v>6.3230606377594962E-6</v>
      </c>
      <c r="AEX61" s="120">
        <v>5.5581196199385094E-6</v>
      </c>
      <c r="AEY61" s="120">
        <v>5.5581196199385052E-6</v>
      </c>
      <c r="AEZ61" s="120">
        <v>4.8702656814328094E-6</v>
      </c>
      <c r="AFA61" s="120">
        <v>4.8702656814328111E-6</v>
      </c>
      <c r="AFB61" s="120">
        <v>4.2535195117179851E-6</v>
      </c>
      <c r="AFC61" s="120">
        <v>4.2535195117179877E-6</v>
      </c>
      <c r="AFD61" s="120">
        <v>3.7021938082517923E-6</v>
      </c>
      <c r="AFE61" s="120">
        <v>3.702193808251791E-6</v>
      </c>
      <c r="AFF61" s="120">
        <v>3.2108919546481762E-6</v>
      </c>
      <c r="AFG61" s="120">
        <v>3.2108919546481795E-6</v>
      </c>
      <c r="AFH61" s="120">
        <v>2.7745059299600056E-6</v>
      </c>
      <c r="AFI61" s="120">
        <v>2.7745059299600086E-6</v>
      </c>
      <c r="AFJ61" s="120">
        <v>2.388213447098247E-6</v>
      </c>
      <c r="AFK61" s="120">
        <v>2.3882134470982444E-6</v>
      </c>
      <c r="AFL61" s="120">
        <v>2.0474743230645194E-6</v>
      </c>
      <c r="AFM61" s="120">
        <v>2.0474743230645185E-6</v>
      </c>
      <c r="AFN61" s="120">
        <v>1.7480260886077246E-6</v>
      </c>
      <c r="AFO61" s="120">
        <v>1.748026088607726E-6</v>
      </c>
      <c r="AFP61" s="120">
        <v>1.4858788501056002E-6</v>
      </c>
      <c r="AFQ61" s="120">
        <v>1.4858788501055998E-6</v>
      </c>
      <c r="AFR61" s="120">
        <v>1.2573094218827129E-6</v>
      </c>
      <c r="AFS61" s="120">
        <v>1.2573094218827134E-6</v>
      </c>
      <c r="AFT61" s="120">
        <v>1.0588547527634354E-6</v>
      </c>
      <c r="AFU61" s="120">
        <v>1.0588547527634352E-6</v>
      </c>
      <c r="AFV61" s="120">
        <v>8.8730467637039468E-7</v>
      </c>
      <c r="AFW61" s="120">
        <v>8.8730467637039415E-7</v>
      </c>
      <c r="AFX61" s="120">
        <v>7.3969402045580876E-7</v>
      </c>
      <c r="AFY61" s="120">
        <v>7.3969402045580791E-7</v>
      </c>
      <c r="AFZ61" s="120">
        <v>6.1329411632639775E-7</v>
      </c>
      <c r="AGA61" s="120">
        <v>6.1329411632639891E-7</v>
      </c>
      <c r="AGB61" s="120">
        <v>5.0560375511591004E-7</v>
      </c>
      <c r="AGC61" s="120">
        <v>5.0560375511590973E-7</v>
      </c>
      <c r="AGD61" s="120">
        <v>4.1433964318805256E-7</v>
      </c>
      <c r="AGE61" s="120">
        <v>4.1433964318805234E-7</v>
      </c>
      <c r="AGF61" s="120">
        <v>3.3742641422521239E-7</v>
      </c>
      <c r="AGG61" s="120">
        <v>3.3742641422521297E-7</v>
      </c>
      <c r="AGH61" s="120">
        <v>2.7298626047659452E-7</v>
      </c>
      <c r="AGI61" s="120">
        <v>2.729862604765942E-7</v>
      </c>
      <c r="AGJ61" s="120">
        <v>2.1932825010029352E-7</v>
      </c>
      <c r="AGK61" s="120">
        <v>2.1932825010029346E-7</v>
      </c>
      <c r="AGL61" s="120">
        <v>1.7493740143077393E-7</v>
      </c>
      <c r="AGM61" s="120">
        <v>1.7493740143077393E-7</v>
      </c>
      <c r="AGN61" s="120">
        <v>1.3846358822833745E-7</v>
      </c>
      <c r="AGO61" s="120">
        <v>1.384635882283374E-7</v>
      </c>
      <c r="AGP61" s="120">
        <v>1.0871035241382752E-7</v>
      </c>
      <c r="AGQ61" s="120">
        <v>1.0871035241382736E-7</v>
      </c>
      <c r="AGR61" s="120">
        <v>8.4623702357297339E-8</v>
      </c>
      <c r="AGS61" s="120">
        <v>8.4623702357297378E-8</v>
      </c>
      <c r="AGT61" s="120">
        <v>6.5280975378567773E-8</v>
      </c>
      <c r="AGU61" s="120">
        <v>6.5280975378567746E-8</v>
      </c>
      <c r="AGV61" s="120">
        <v>4.9879842646487206E-8</v>
      </c>
      <c r="AGW61" s="120">
        <v>4.9879842646487279E-8</v>
      </c>
      <c r="AGX61" s="120">
        <v>3.7727533063553112E-8</v>
      </c>
      <c r="AGY61" s="120">
        <v>3.7727533063553099E-8</v>
      </c>
      <c r="AGZ61" s="120">
        <v>2.8230349944117168E-8</v>
      </c>
      <c r="AHA61" s="120">
        <v>2.8230349944117131E-8</v>
      </c>
      <c r="AHB61" s="120">
        <v>2.0883550312393545E-8</v>
      </c>
      <c r="AHC61" s="120">
        <v>2.0883550312393539E-8</v>
      </c>
      <c r="AHD61" s="120">
        <v>1.5261651463770258E-8</v>
      </c>
      <c r="AHE61" s="120">
        <v>1.5261651463770274E-8</v>
      </c>
      <c r="AHF61" s="120">
        <v>1.1009223084560129E-8</v>
      </c>
      <c r="AHG61" s="120">
        <v>1.1009223084560134E-8</v>
      </c>
      <c r="AHH61" s="120">
        <v>7.8322157819455982E-9</v>
      </c>
      <c r="AHI61" s="120">
        <v>7.8322157819456048E-9</v>
      </c>
      <c r="AHJ61" s="120">
        <v>5.4898684462398058E-9</v>
      </c>
      <c r="AHK61" s="120">
        <v>5.4898684462398099E-9</v>
      </c>
      <c r="AHL61" s="120">
        <v>3.7872275999323739E-9</v>
      </c>
      <c r="AHM61" s="120">
        <v>3.7872275999323747E-9</v>
      </c>
      <c r="AHN61" s="120">
        <v>2.5683019697996157E-9</v>
      </c>
      <c r="AHO61" s="120">
        <v>2.5683019697996178E-9</v>
      </c>
      <c r="AHP61" s="120">
        <v>1.7098651742692266E-9</v>
      </c>
      <c r="AHQ61" s="120">
        <v>1.7098651742692268E-9</v>
      </c>
      <c r="AHR61" s="120">
        <v>1.1159089057251949E-9</v>
      </c>
      <c r="AHS61" s="120">
        <v>1.1159089057251956E-9</v>
      </c>
      <c r="AHT61" s="120">
        <v>7.1273859010742841E-10</v>
      </c>
      <c r="AHU61" s="120">
        <v>7.1273859010742821E-10</v>
      </c>
      <c r="AHV61" s="120">
        <v>4.4469352439058764E-10</v>
      </c>
      <c r="AHW61" s="120">
        <v>4.4469352439058764E-10</v>
      </c>
      <c r="AHX61" s="120">
        <v>2.7046423167464115E-10</v>
      </c>
      <c r="AHY61" s="120">
        <v>2.7046423167464115E-10</v>
      </c>
      <c r="AHZ61" s="120">
        <v>1.5997152991106217E-10</v>
      </c>
      <c r="AIA61" s="120">
        <v>1.5997152991106217E-10</v>
      </c>
      <c r="AIB61" s="120">
        <v>9.1764854957147204E-11</v>
      </c>
      <c r="AIC61" s="120">
        <v>9.1764854957147307E-11</v>
      </c>
      <c r="AID61" s="120">
        <v>5.0891941127085865E-11</v>
      </c>
      <c r="AIE61" s="120">
        <v>5.0891941127085859E-11</v>
      </c>
      <c r="AIF61" s="120">
        <v>2.7188213670780667E-11</v>
      </c>
      <c r="AIG61" s="120">
        <v>2.718821367078067E-11</v>
      </c>
      <c r="AIH61" s="120">
        <v>1.3932285101509037E-11</v>
      </c>
      <c r="AII61" s="120">
        <v>1.3932285101509039E-11</v>
      </c>
      <c r="AIJ61" s="120">
        <v>6.8137830126747017E-12</v>
      </c>
      <c r="AIK61" s="120">
        <v>6.8137830126747009E-12</v>
      </c>
      <c r="AIL61" s="120">
        <v>3.1612905226494949E-12</v>
      </c>
      <c r="AIM61" s="120">
        <v>3.161290522649494E-12</v>
      </c>
      <c r="AIN61" s="120">
        <v>1.3812783597891092E-12</v>
      </c>
      <c r="AIO61" s="120">
        <v>1.3812783597891096E-12</v>
      </c>
      <c r="AIP61" s="120">
        <v>5.6329075248064089E-13</v>
      </c>
      <c r="AIQ61" s="120">
        <v>5.6329075248064089E-13</v>
      </c>
      <c r="AIR61" s="120">
        <v>2.1198660113131958E-13</v>
      </c>
      <c r="AIS61" s="120">
        <v>2.1198660113131961E-13</v>
      </c>
      <c r="AIT61" s="120">
        <v>7.2557482195195018E-14</v>
      </c>
      <c r="AIU61" s="120">
        <v>7.2557482195195018E-14</v>
      </c>
      <c r="AIV61" s="120">
        <v>2.215352840138473E-14</v>
      </c>
      <c r="AIW61" s="120">
        <v>2.215352840138473E-14</v>
      </c>
      <c r="AIX61" s="120">
        <v>5.8739905300919659E-15</v>
      </c>
      <c r="AIY61" s="120">
        <v>5.8739905300919659E-15</v>
      </c>
      <c r="AIZ61" s="120">
        <v>1.3002836654618655E-15</v>
      </c>
      <c r="AJA61" s="120">
        <v>1.3002836654618655E-15</v>
      </c>
      <c r="AJB61" s="120">
        <v>2.2562247209423347E-16</v>
      </c>
      <c r="AJC61" s="120">
        <v>2.2562247209423347E-16</v>
      </c>
      <c r="AJD61" s="120">
        <v>2.7321894746634712E-17</v>
      </c>
      <c r="AJE61" s="120">
        <v>2.7321894746634712E-17</v>
      </c>
      <c r="AJF61" s="120">
        <v>1.7347234759768071E-18</v>
      </c>
      <c r="AJG61" s="120" t="s">
        <v>105</v>
      </c>
      <c r="AJH61" s="120" t="s">
        <v>105</v>
      </c>
      <c r="AJI61" s="120" t="s">
        <v>105</v>
      </c>
      <c r="AJJ61" s="120" t="s">
        <v>105</v>
      </c>
      <c r="AJK61" s="120" t="s">
        <v>105</v>
      </c>
      <c r="AJL61" s="120" t="s">
        <v>105</v>
      </c>
      <c r="AJM61" s="120" t="s">
        <v>105</v>
      </c>
      <c r="AJN61" s="120" t="s">
        <v>105</v>
      </c>
      <c r="AJO61" s="120" t="s">
        <v>105</v>
      </c>
      <c r="AJP61" s="120" t="s">
        <v>105</v>
      </c>
      <c r="AJQ61" s="120" t="s">
        <v>105</v>
      </c>
      <c r="AJR61" s="120" t="s">
        <v>105</v>
      </c>
      <c r="AJS61" s="120" t="s">
        <v>105</v>
      </c>
      <c r="AJT61" s="120" t="s">
        <v>105</v>
      </c>
      <c r="AJU61" s="120" t="s">
        <v>105</v>
      </c>
      <c r="AJV61" s="120" t="s">
        <v>105</v>
      </c>
      <c r="AJW61" s="120" t="s">
        <v>105</v>
      </c>
      <c r="AJX61" s="120" t="s">
        <v>105</v>
      </c>
      <c r="AJY61" s="120" t="s">
        <v>105</v>
      </c>
      <c r="AJZ61" s="120" t="s">
        <v>105</v>
      </c>
      <c r="AKA61" s="120" t="s">
        <v>105</v>
      </c>
      <c r="AKB61" s="120" t="s">
        <v>105</v>
      </c>
      <c r="AKC61" s="120" t="s">
        <v>105</v>
      </c>
      <c r="AKD61" s="120" t="s">
        <v>105</v>
      </c>
      <c r="AKE61" s="120" t="s">
        <v>105</v>
      </c>
      <c r="AKF61" s="120" t="s">
        <v>105</v>
      </c>
      <c r="AKG61" s="120" t="s">
        <v>105</v>
      </c>
      <c r="AKH61" s="120" t="s">
        <v>105</v>
      </c>
      <c r="AKI61" s="120" t="s">
        <v>105</v>
      </c>
      <c r="AKJ61" s="120" t="s">
        <v>105</v>
      </c>
      <c r="AKK61" s="120" t="s">
        <v>105</v>
      </c>
      <c r="AKL61" s="120" t="s">
        <v>105</v>
      </c>
      <c r="AKM61" s="120" t="s">
        <v>105</v>
      </c>
      <c r="AKN61" s="120" t="s">
        <v>105</v>
      </c>
      <c r="AKO61" s="120" t="s">
        <v>105</v>
      </c>
      <c r="AKP61" s="120" t="s">
        <v>105</v>
      </c>
      <c r="AKQ61" s="120" t="s">
        <v>105</v>
      </c>
      <c r="AKR61" s="120" t="s">
        <v>105</v>
      </c>
      <c r="AKS61" s="120" t="s">
        <v>105</v>
      </c>
      <c r="AKT61" s="120" t="s">
        <v>105</v>
      </c>
      <c r="AKU61" s="120" t="s">
        <v>105</v>
      </c>
      <c r="AKV61" s="120" t="s">
        <v>105</v>
      </c>
      <c r="AKW61" s="120" t="s">
        <v>105</v>
      </c>
      <c r="AKX61" s="120" t="s">
        <v>105</v>
      </c>
      <c r="AKY61" s="120" t="s">
        <v>105</v>
      </c>
      <c r="AKZ61" s="120" t="s">
        <v>105</v>
      </c>
      <c r="ALA61" s="120" t="s">
        <v>105</v>
      </c>
      <c r="ALB61" s="120" t="s">
        <v>105</v>
      </c>
      <c r="ALC61" s="120" t="s">
        <v>105</v>
      </c>
      <c r="ALD61" s="120" t="s">
        <v>105</v>
      </c>
      <c r="ALE61" s="120" t="s">
        <v>105</v>
      </c>
      <c r="ALF61" s="120" t="s">
        <v>105</v>
      </c>
      <c r="ALG61" s="120" t="s">
        <v>105</v>
      </c>
      <c r="ALH61" s="120" t="s">
        <v>105</v>
      </c>
      <c r="ALI61" s="120" t="s">
        <v>105</v>
      </c>
      <c r="ALJ61" s="120" t="s">
        <v>105</v>
      </c>
      <c r="ALK61" s="120" t="s">
        <v>105</v>
      </c>
      <c r="ALL61" s="120" t="s">
        <v>105</v>
      </c>
      <c r="ALM61" s="120" t="s">
        <v>105</v>
      </c>
      <c r="ALN61" s="120"/>
    </row>
    <row r="62" spans="1:1002" hidden="1">
      <c r="A62" s="119">
        <v>61</v>
      </c>
      <c r="B62" s="120">
        <v>5.7846153454812796E-2</v>
      </c>
      <c r="C62" s="120">
        <v>5.7595793091212252E-2</v>
      </c>
      <c r="D62" s="120">
        <v>5.7595889074922905E-2</v>
      </c>
      <c r="E62" s="120">
        <v>5.7345679881469304E-2</v>
      </c>
      <c r="F62" s="120">
        <v>5.7345774125907752E-2</v>
      </c>
      <c r="G62" s="120">
        <v>5.7095718130189516E-2</v>
      </c>
      <c r="H62" s="120">
        <v>5.7095810659432818E-2</v>
      </c>
      <c r="I62" s="120">
        <v>5.6845909901049561E-2</v>
      </c>
      <c r="J62" s="120">
        <v>5.6846000738963953E-2</v>
      </c>
      <c r="K62" s="120">
        <v>5.6596257269577663E-2</v>
      </c>
      <c r="L62" s="120">
        <v>5.659634643981902E-2</v>
      </c>
      <c r="M62" s="120">
        <v>5.634676232320552E-2</v>
      </c>
      <c r="N62" s="120">
        <v>5.634684984921938E-2</v>
      </c>
      <c r="O62" s="120">
        <v>5.609742716131938E-2</v>
      </c>
      <c r="P62" s="120">
        <v>5.6097513066341607E-2</v>
      </c>
      <c r="Q62" s="120">
        <v>5.5848253895311874E-2</v>
      </c>
      <c r="R62" s="120">
        <v>5.5848338202368494E-2</v>
      </c>
      <c r="S62" s="120">
        <v>5.559924464863291E-2</v>
      </c>
      <c r="T62" s="120">
        <v>5.559932738054095E-2</v>
      </c>
      <c r="U62" s="120">
        <v>5.5350401556841185E-2</v>
      </c>
      <c r="V62" s="120">
        <v>5.535048273620876E-2</v>
      </c>
      <c r="W62" s="120">
        <v>5.510172676765502E-2</v>
      </c>
      <c r="X62" s="120">
        <v>5.5101806416881789E-2</v>
      </c>
      <c r="Y62" s="120">
        <v>5.4853222441003734E-2</v>
      </c>
      <c r="Z62" s="120">
        <v>5.4853300582281279E-2</v>
      </c>
      <c r="AA62" s="120">
        <v>5.4604890749078018E-2</v>
      </c>
      <c r="AB62" s="120">
        <v>5.4604967404390324E-2</v>
      </c>
      <c r="AC62" s="120">
        <v>5.435673387638118E-2</v>
      </c>
      <c r="AD62" s="120">
        <v>5.4356809067504883E-2</v>
      </c>
      <c r="AE62" s="120">
        <v>5.4108754019779319E-2</v>
      </c>
      <c r="AF62" s="120">
        <v>5.4108827768284296E-2</v>
      </c>
      <c r="AG62" s="120">
        <v>5.3860953388551853E-2</v>
      </c>
      <c r="AH62" s="120">
        <v>5.3861025715801598E-2</v>
      </c>
      <c r="AI62" s="120">
        <v>5.3613334204441983E-2</v>
      </c>
      <c r="AJ62" s="120">
        <v>5.3613405131594155E-2</v>
      </c>
      <c r="AK62" s="120">
        <v>5.3365898701706715E-2</v>
      </c>
      <c r="AL62" s="120">
        <v>5.3365968249713507E-2</v>
      </c>
      <c r="AM62" s="120">
        <v>5.3118649127166594E-2</v>
      </c>
      <c r="AN62" s="120">
        <v>5.3118717316775234E-2</v>
      </c>
      <c r="AO62" s="120">
        <v>5.2871587740255716E-2</v>
      </c>
      <c r="AP62" s="120">
        <v>5.2871654592009043E-2</v>
      </c>
      <c r="AQ62" s="120">
        <v>5.2624716813071057E-2</v>
      </c>
      <c r="AR62" s="120">
        <v>5.2624782347308101E-2</v>
      </c>
      <c r="AS62" s="120">
        <v>5.2378038630421966E-2</v>
      </c>
      <c r="AT62" s="120">
        <v>5.237810286727821E-2</v>
      </c>
      <c r="AU62" s="120">
        <v>5.2131555489878995E-2</v>
      </c>
      <c r="AV62" s="120">
        <v>5.213161844928741E-2</v>
      </c>
      <c r="AW62" s="120">
        <v>5.1885269701823319E-2</v>
      </c>
      <c r="AX62" s="120">
        <v>5.1885331403514541E-2</v>
      </c>
      <c r="AY62" s="120">
        <v>5.1639183589494958E-2</v>
      </c>
      <c r="AZ62" s="120">
        <v>5.1639244052997718E-2</v>
      </c>
      <c r="BA62" s="120">
        <v>5.1393299489040964E-2</v>
      </c>
      <c r="BB62" s="120">
        <v>5.1393358733683246E-2</v>
      </c>
      <c r="BC62" s="120">
        <v>5.1147619749564159E-2</v>
      </c>
      <c r="BD62" s="120">
        <v>5.1147677794473281E-2</v>
      </c>
      <c r="BE62" s="120">
        <v>5.0902146733170388E-2</v>
      </c>
      <c r="BF62" s="120">
        <v>5.0902203597274022E-2</v>
      </c>
      <c r="BG62" s="120">
        <v>5.0656882815016548E-2</v>
      </c>
      <c r="BH62" s="120">
        <v>5.0656938517042935E-2</v>
      </c>
      <c r="BI62" s="120">
        <v>5.0411830383357455E-2</v>
      </c>
      <c r="BJ62" s="120">
        <v>5.041188494183664E-2</v>
      </c>
      <c r="BK62" s="120">
        <v>5.0166991839593091E-2</v>
      </c>
      <c r="BL62" s="120">
        <v>5.0167045272856946E-2</v>
      </c>
      <c r="BM62" s="120">
        <v>4.9922369598315183E-2</v>
      </c>
      <c r="BN62" s="120">
        <v>4.99224219244985E-2</v>
      </c>
      <c r="BO62" s="120">
        <v>4.9677966087353136E-2</v>
      </c>
      <c r="BP62" s="120">
        <v>4.9678017324394239E-2</v>
      </c>
      <c r="BQ62" s="120">
        <v>4.9433783747820648E-2</v>
      </c>
      <c r="BR62" s="120">
        <v>4.9433833913461837E-2</v>
      </c>
      <c r="BS62" s="120">
        <v>4.9189825034160521E-2</v>
      </c>
      <c r="BT62" s="120">
        <v>4.918987414594933E-2</v>
      </c>
      <c r="BU62" s="120">
        <v>4.8946092414190505E-2</v>
      </c>
      <c r="BV62" s="120">
        <v>4.8946140489479942E-2</v>
      </c>
      <c r="BW62" s="120">
        <v>4.8702588369147662E-2</v>
      </c>
      <c r="BX62" s="120">
        <v>4.8702635425097243E-2</v>
      </c>
      <c r="BY62" s="120">
        <v>4.8459315393733084E-2</v>
      </c>
      <c r="BZ62" s="120">
        <v>4.8459361447309335E-2</v>
      </c>
      <c r="CA62" s="120">
        <v>4.8216275996155647E-2</v>
      </c>
      <c r="CB62" s="120">
        <v>4.8216321064133073E-2</v>
      </c>
      <c r="CC62" s="120">
        <v>4.7973472698175521E-2</v>
      </c>
      <c r="CD62" s="120">
        <v>4.7973516797137503E-2</v>
      </c>
      <c r="CE62" s="120">
        <v>4.7730908035147714E-2</v>
      </c>
      <c r="CF62" s="120">
        <v>4.7730951181486986E-2</v>
      </c>
      <c r="CG62" s="120">
        <v>4.7488584556064105E-2</v>
      </c>
      <c r="CH62" s="120">
        <v>4.7488626765983796E-2</v>
      </c>
      <c r="CI62" s="120">
        <v>4.7246504823596006E-2</v>
      </c>
      <c r="CJ62" s="120">
        <v>4.7246546113110459E-2</v>
      </c>
      <c r="CK62" s="120">
        <v>4.7004671414135779E-2</v>
      </c>
      <c r="CL62" s="120">
        <v>4.700471179907114E-2</v>
      </c>
      <c r="CM62" s="120">
        <v>4.676308691783769E-2</v>
      </c>
      <c r="CN62" s="120">
        <v>4.6763126413833199E-2</v>
      </c>
      <c r="CO62" s="120">
        <v>4.6521753938658907E-2</v>
      </c>
      <c r="CP62" s="120">
        <v>4.6521792561167383E-2</v>
      </c>
      <c r="CQ62" s="120">
        <v>4.6280675094399509E-2</v>
      </c>
      <c r="CR62" s="120">
        <v>4.628071285868833E-2</v>
      </c>
      <c r="CS62" s="120">
        <v>4.6039853016741621E-2</v>
      </c>
      <c r="CT62" s="120">
        <v>4.6039889937893791E-2</v>
      </c>
      <c r="CU62" s="120">
        <v>4.5799290351288893E-2</v>
      </c>
      <c r="CV62" s="120">
        <v>4.5799326444203689E-2</v>
      </c>
      <c r="CW62" s="120">
        <v>4.555898975760455E-2</v>
      </c>
      <c r="CX62" s="120">
        <v>4.5559025036998456E-2</v>
      </c>
      <c r="CY62" s="120">
        <v>4.5318953909249012E-2</v>
      </c>
      <c r="CZ62" s="120">
        <v>4.5318988389656867E-2</v>
      </c>
      <c r="DA62" s="120">
        <v>4.507918549381721E-2</v>
      </c>
      <c r="DB62" s="120">
        <v>4.5079219189592928E-2</v>
      </c>
      <c r="DC62" s="120">
        <v>4.483968721297487E-2</v>
      </c>
      <c r="DD62" s="120">
        <v>4.4839720138292509E-2</v>
      </c>
      <c r="DE62" s="120">
        <v>4.460046178249432E-2</v>
      </c>
      <c r="DF62" s="120">
        <v>4.4600493951348984E-2</v>
      </c>
      <c r="DG62" s="120">
        <v>4.4361511932289675E-2</v>
      </c>
      <c r="DH62" s="120">
        <v>4.4361543358498519E-2</v>
      </c>
      <c r="DI62" s="120">
        <v>4.4122840406450869E-2</v>
      </c>
      <c r="DJ62" s="120">
        <v>4.4122871103653996E-2</v>
      </c>
      <c r="DK62" s="120">
        <v>4.3884449963277616E-2</v>
      </c>
      <c r="DL62" s="120">
        <v>4.3884479944939075E-2</v>
      </c>
      <c r="DM62" s="120">
        <v>4.364634337531214E-2</v>
      </c>
      <c r="DN62" s="120">
        <v>4.3646372654721155E-2</v>
      </c>
      <c r="DO62" s="120">
        <v>4.3408523429371286E-2</v>
      </c>
      <c r="DP62" s="120">
        <v>4.3408552019642915E-2</v>
      </c>
      <c r="DQ62" s="120">
        <v>4.3170992926577736E-2</v>
      </c>
      <c r="DR62" s="120">
        <v>4.3171020840654287E-2</v>
      </c>
      <c r="DS62" s="120">
        <v>4.2933754682390649E-2</v>
      </c>
      <c r="DT62" s="120">
        <v>4.2933781933042363E-2</v>
      </c>
      <c r="DU62" s="120">
        <v>4.2696811526635174E-2</v>
      </c>
      <c r="DV62" s="120">
        <v>4.2696838126461453E-2</v>
      </c>
      <c r="DW62" s="120">
        <v>4.2460166303531346E-2</v>
      </c>
      <c r="DX62" s="120">
        <v>4.2460192264961817E-2</v>
      </c>
      <c r="DY62" s="120">
        <v>4.2223821871721801E-2</v>
      </c>
      <c r="DZ62" s="120">
        <v>4.2223847207017315E-2</v>
      </c>
      <c r="EA62" s="120">
        <v>4.1987781104298995E-2</v>
      </c>
      <c r="EB62" s="120">
        <v>4.1987805825552643E-2</v>
      </c>
      <c r="EC62" s="120">
        <v>4.1752046888830989E-2</v>
      </c>
      <c r="ED62" s="120">
        <v>4.1752071007969405E-2</v>
      </c>
      <c r="EE62" s="120">
        <v>4.1516622127386819E-2</v>
      </c>
      <c r="EF62" s="120">
        <v>4.1516645656171136E-2</v>
      </c>
      <c r="EG62" s="120">
        <v>4.128150973656039E-2</v>
      </c>
      <c r="EH62" s="120">
        <v>4.1281532686587311E-2</v>
      </c>
      <c r="EI62" s="120">
        <v>4.1046712647493738E-2</v>
      </c>
      <c r="EJ62" s="120">
        <v>4.1046735030196721E-2</v>
      </c>
      <c r="EK62" s="120">
        <v>4.0812233805898879E-2</v>
      </c>
      <c r="EL62" s="120">
        <v>4.0812255632549144E-2</v>
      </c>
      <c r="EM62" s="120">
        <v>4.0578076172079126E-2</v>
      </c>
      <c r="EN62" s="120">
        <v>4.0578097453787036E-2</v>
      </c>
      <c r="EO62" s="120">
        <v>4.0344242720948754E-2</v>
      </c>
      <c r="EP62" s="120">
        <v>4.0344263468664647E-2</v>
      </c>
      <c r="EQ62" s="120">
        <v>4.0110736442051848E-2</v>
      </c>
      <c r="ER62" s="120">
        <v>4.0110756666567451E-2</v>
      </c>
      <c r="ES62" s="120">
        <v>3.9877560339580044E-2</v>
      </c>
      <c r="ET62" s="120">
        <v>3.9877580051529499E-2</v>
      </c>
      <c r="EU62" s="120">
        <v>3.9644717432389141E-2</v>
      </c>
      <c r="EV62" s="120">
        <v>3.9644736642249948E-2</v>
      </c>
      <c r="EW62" s="120">
        <v>3.9412210754013938E-2</v>
      </c>
      <c r="EX62" s="120">
        <v>3.9412229472108776E-2</v>
      </c>
      <c r="EY62" s="120">
        <v>3.9180043352682895E-2</v>
      </c>
      <c r="EZ62" s="120">
        <v>3.9180061589180103E-2</v>
      </c>
      <c r="FA62" s="120">
        <v>3.8948218291330494E-2</v>
      </c>
      <c r="FB62" s="120">
        <v>3.8948236056245644E-2</v>
      </c>
      <c r="FC62" s="120">
        <v>3.8716738647608974E-2</v>
      </c>
      <c r="FD62" s="120">
        <v>3.8716755950805877E-2</v>
      </c>
      <c r="FE62" s="120">
        <v>3.8485607513898526E-2</v>
      </c>
      <c r="FF62" s="120">
        <v>3.8485624365090634E-2</v>
      </c>
      <c r="FG62" s="120">
        <v>3.8254827997315943E-2</v>
      </c>
      <c r="FH62" s="120">
        <v>3.825484440606744E-2</v>
      </c>
      <c r="FI62" s="120">
        <v>3.8024403219722482E-2</v>
      </c>
      <c r="FJ62" s="120">
        <v>3.802441919544941E-2</v>
      </c>
      <c r="FK62" s="120">
        <v>3.7794336317729327E-2</v>
      </c>
      <c r="FL62" s="120">
        <v>3.7794351869701148E-2</v>
      </c>
      <c r="FM62" s="120">
        <v>3.756463044270298E-2</v>
      </c>
      <c r="FN62" s="120">
        <v>3.7564645580043222E-2</v>
      </c>
      <c r="FO62" s="120">
        <v>3.7335288760767513E-2</v>
      </c>
      <c r="FP62" s="120">
        <v>3.7335303492455667E-2</v>
      </c>
      <c r="FQ62" s="120">
        <v>3.7106314452806911E-2</v>
      </c>
      <c r="FR62" s="120">
        <v>3.710632878767918E-2</v>
      </c>
      <c r="FS62" s="120">
        <v>3.6877710714464766E-2</v>
      </c>
      <c r="FT62" s="120">
        <v>3.6877724661215486E-2</v>
      </c>
      <c r="FU62" s="120">
        <v>3.6649480756142647E-2</v>
      </c>
      <c r="FV62" s="120">
        <v>3.6649494323325635E-2</v>
      </c>
      <c r="FW62" s="120">
        <v>3.6421627802997278E-2</v>
      </c>
      <c r="FX62" s="120">
        <v>3.6421640999026908E-2</v>
      </c>
      <c r="FY62" s="120">
        <v>3.6194155094935461E-2</v>
      </c>
      <c r="FZ62" s="120">
        <v>3.6194167928088085E-2</v>
      </c>
      <c r="GA62" s="120">
        <v>3.5967065886607738E-2</v>
      </c>
      <c r="GB62" s="120">
        <v>3.596707836502281E-2</v>
      </c>
      <c r="GC62" s="120">
        <v>3.5740363447399989E-2</v>
      </c>
      <c r="GD62" s="120">
        <v>3.5740375579081482E-2</v>
      </c>
      <c r="GE62" s="120">
        <v>3.5514051061423635E-2</v>
      </c>
      <c r="GF62" s="120">
        <v>3.5514062854241066E-2</v>
      </c>
      <c r="GG62" s="120">
        <v>3.5288132027503423E-2</v>
      </c>
      <c r="GH62" s="120">
        <v>3.5288143489193478E-2</v>
      </c>
      <c r="GI62" s="120">
        <v>3.5062609659164183E-2</v>
      </c>
      <c r="GJ62" s="120">
        <v>3.5062620797331828E-2</v>
      </c>
      <c r="GK62" s="120">
        <v>3.4837487284615186E-2</v>
      </c>
      <c r="GL62" s="120">
        <v>3.4837498106734789E-2</v>
      </c>
      <c r="GM62" s="120">
        <v>3.4612768246732213E-2</v>
      </c>
      <c r="GN62" s="120">
        <v>3.4612778760149107E-2</v>
      </c>
      <c r="GO62" s="120">
        <v>3.4388455903038559E-2</v>
      </c>
      <c r="GP62" s="120">
        <v>3.4388466114970227E-2</v>
      </c>
      <c r="GQ62" s="120">
        <v>3.4164553625683325E-2</v>
      </c>
      <c r="GR62" s="120">
        <v>3.416456354322079E-2</v>
      </c>
      <c r="GS62" s="120">
        <v>3.3941064801417897E-2</v>
      </c>
      <c r="GT62" s="120">
        <v>3.3941074431526823E-2</v>
      </c>
      <c r="GU62" s="120">
        <v>3.3717992831570419E-2</v>
      </c>
      <c r="GV62" s="120">
        <v>3.3718002181092319E-2</v>
      </c>
      <c r="GW62" s="120">
        <v>3.3495341132017423E-2</v>
      </c>
      <c r="GX62" s="120">
        <v>3.3495350207671554E-2</v>
      </c>
      <c r="GY62" s="120">
        <v>3.3273113133154668E-2</v>
      </c>
      <c r="GZ62" s="120">
        <v>3.3273121941538593E-2</v>
      </c>
      <c r="HA62" s="120">
        <v>3.3051312279864076E-2</v>
      </c>
      <c r="HB62" s="120">
        <v>3.3051320827455551E-2</v>
      </c>
      <c r="HC62" s="120">
        <v>3.2829942031479604E-2</v>
      </c>
      <c r="HD62" s="120">
        <v>3.2829950324637591E-2</v>
      </c>
      <c r="HE62" s="120">
        <v>3.2609005861750473E-2</v>
      </c>
      <c r="HF62" s="120">
        <v>3.2609013906716382E-2</v>
      </c>
      <c r="HG62" s="120">
        <v>3.2388507258801456E-2</v>
      </c>
      <c r="HH62" s="120">
        <v>3.2388515061700825E-2</v>
      </c>
      <c r="HI62" s="120">
        <v>3.2168449725091607E-2</v>
      </c>
      <c r="HJ62" s="120">
        <v>3.2168457291934911E-2</v>
      </c>
      <c r="HK62" s="120">
        <v>3.1948836777369705E-2</v>
      </c>
      <c r="HL62" s="120">
        <v>3.1948844114054124E-2</v>
      </c>
      <c r="HM62" s="120">
        <v>3.1729671946627742E-2</v>
      </c>
      <c r="HN62" s="120">
        <v>3.1729679058938226E-2</v>
      </c>
      <c r="HO62" s="120">
        <v>3.1510958778051573E-2</v>
      </c>
      <c r="HP62" s="120">
        <v>3.1510965671662158E-2</v>
      </c>
      <c r="HQ62" s="120">
        <v>3.1292700830968939E-2</v>
      </c>
      <c r="HR62" s="120">
        <v>3.129270751144423E-2</v>
      </c>
      <c r="HS62" s="120">
        <v>3.1074901678794745E-2</v>
      </c>
      <c r="HT62" s="120">
        <v>3.1074908151591033E-2</v>
      </c>
      <c r="HU62" s="120">
        <v>3.0857564908973699E-2</v>
      </c>
      <c r="HV62" s="120">
        <v>3.0857571179440338E-2</v>
      </c>
      <c r="HW62" s="120">
        <v>3.0640694122920101E-2</v>
      </c>
      <c r="HX62" s="120">
        <v>3.0640700196300791E-2</v>
      </c>
      <c r="HY62" s="120">
        <v>3.0424292935954673E-2</v>
      </c>
      <c r="HZ62" s="120">
        <v>3.0424298817388971E-2</v>
      </c>
      <c r="IA62" s="120">
        <v>3.0208364977238757E-2</v>
      </c>
      <c r="IB62" s="120">
        <v>3.0208370671763095E-2</v>
      </c>
      <c r="IC62" s="120">
        <v>2.9992913889705219E-2</v>
      </c>
      <c r="ID62" s="120">
        <v>2.9992919402254296E-2</v>
      </c>
      <c r="IE62" s="120">
        <v>2.9777943329986317E-2</v>
      </c>
      <c r="IF62" s="120">
        <v>2.9777948665394533E-2</v>
      </c>
      <c r="IG62" s="120">
        <v>2.9563456968338835E-2</v>
      </c>
      <c r="IH62" s="120">
        <v>2.9563462131341506E-2</v>
      </c>
      <c r="II62" s="120">
        <v>2.9349458488565697E-2</v>
      </c>
      <c r="IJ62" s="120">
        <v>2.9349463483800339E-2</v>
      </c>
      <c r="IK62" s="120">
        <v>2.9135951587934531E-2</v>
      </c>
      <c r="IL62" s="120">
        <v>2.913595641994212E-2</v>
      </c>
      <c r="IM62" s="120">
        <v>2.8922939977092825E-2</v>
      </c>
      <c r="IN62" s="120">
        <v>2.8922944650319197E-2</v>
      </c>
      <c r="IO62" s="120">
        <v>2.8710427379979881E-2</v>
      </c>
      <c r="IP62" s="120">
        <v>2.8710431898776995E-2</v>
      </c>
      <c r="IQ62" s="120">
        <v>2.849841753373537E-2</v>
      </c>
      <c r="IR62" s="120">
        <v>2.8498421902362521E-2</v>
      </c>
      <c r="IS62" s="120">
        <v>2.828691418860425E-2</v>
      </c>
      <c r="IT62" s="120">
        <v>2.8286918411229427E-2</v>
      </c>
      <c r="IU62" s="120">
        <v>2.8075921107838294E-2</v>
      </c>
      <c r="IV62" s="120">
        <v>2.8075925188539418E-2</v>
      </c>
      <c r="IW62" s="120">
        <v>2.7865442067593865E-2</v>
      </c>
      <c r="IX62" s="120">
        <v>2.786544601036018E-2</v>
      </c>
      <c r="IY62" s="120">
        <v>2.7655480856826377E-2</v>
      </c>
      <c r="IZ62" s="120">
        <v>2.7655484665559511E-2</v>
      </c>
      <c r="JA62" s="120">
        <v>2.7446041277180339E-2</v>
      </c>
      <c r="JB62" s="120">
        <v>2.7446044955695761E-2</v>
      </c>
      <c r="JC62" s="120">
        <v>2.723712714287628E-2</v>
      </c>
      <c r="JD62" s="120">
        <v>2.7237130694904462E-2</v>
      </c>
      <c r="JE62" s="120">
        <v>2.7028742280593362E-2</v>
      </c>
      <c r="JF62" s="120">
        <v>2.7028745709781178E-2</v>
      </c>
      <c r="JG62" s="120">
        <v>2.6820890529348367E-2</v>
      </c>
      <c r="JH62" s="120">
        <v>2.6820893839260028E-2</v>
      </c>
      <c r="JI62" s="120">
        <v>2.6613575740370033E-2</v>
      </c>
      <c r="JJ62" s="120">
        <v>2.6613578934488725E-2</v>
      </c>
      <c r="JK62" s="120">
        <v>2.6406801776970131E-2</v>
      </c>
      <c r="JL62" s="120">
        <v>2.6406804858699038E-2</v>
      </c>
      <c r="JM62" s="120">
        <v>2.6200572514409545E-2</v>
      </c>
      <c r="JN62" s="120">
        <v>2.6200575487073177E-2</v>
      </c>
      <c r="JO62" s="120">
        <v>2.5994891839760843E-2</v>
      </c>
      <c r="JP62" s="120">
        <v>2.5994894706606132E-2</v>
      </c>
      <c r="JQ62" s="120">
        <v>2.5789763651765787E-2</v>
      </c>
      <c r="JR62" s="120">
        <v>2.5789766415963474E-2</v>
      </c>
      <c r="JS62" s="120">
        <v>2.5585191860688927E-2</v>
      </c>
      <c r="JT62" s="120">
        <v>2.5585194525334708E-2</v>
      </c>
      <c r="JU62" s="120">
        <v>2.5381180388166519E-2</v>
      </c>
      <c r="JV62" s="120">
        <v>2.5381182956282208E-2</v>
      </c>
      <c r="JW62" s="120">
        <v>2.5177733167050874E-2</v>
      </c>
      <c r="JX62" s="120">
        <v>2.5177735641585729E-2</v>
      </c>
      <c r="JY62" s="120">
        <v>2.4974854141250061E-2</v>
      </c>
      <c r="JZ62" s="120">
        <v>2.497485652508186E-2</v>
      </c>
      <c r="KA62" s="120">
        <v>2.4772547265562748E-2</v>
      </c>
      <c r="KB62" s="120">
        <v>2.4772549561499067E-2</v>
      </c>
      <c r="KC62" s="120">
        <v>2.457081650550846E-2</v>
      </c>
      <c r="KD62" s="120">
        <v>2.4570818716287877E-2</v>
      </c>
      <c r="KE62" s="120">
        <v>2.4369665837152762E-2</v>
      </c>
      <c r="KF62" s="120">
        <v>2.4369667965445874E-2</v>
      </c>
      <c r="KG62" s="120">
        <v>2.4169099246927249E-2</v>
      </c>
      <c r="KH62" s="120">
        <v>2.4169101295338002E-2</v>
      </c>
      <c r="KI62" s="120">
        <v>2.3969120731444849E-2</v>
      </c>
      <c r="KJ62" s="120">
        <v>2.396912270251168E-2</v>
      </c>
      <c r="KK62" s="120">
        <v>2.376973429730973E-2</v>
      </c>
      <c r="KL62" s="120">
        <v>2.3769736193506693E-2</v>
      </c>
      <c r="KM62" s="120">
        <v>2.3570943960921808E-2</v>
      </c>
      <c r="KN62" s="120">
        <v>2.3570945784659649E-2</v>
      </c>
      <c r="KO62" s="120">
        <v>2.3372753748276173E-2</v>
      </c>
      <c r="KP62" s="120">
        <v>2.3372755501903611E-2</v>
      </c>
      <c r="KQ62" s="120">
        <v>2.317516769475678E-2</v>
      </c>
      <c r="KR62" s="120">
        <v>2.3175169380561494E-2</v>
      </c>
      <c r="KS62" s="120">
        <v>2.2978189844924821E-2</v>
      </c>
      <c r="KT62" s="120">
        <v>2.2978191465134724E-2</v>
      </c>
      <c r="KU62" s="120">
        <v>2.2781824252301287E-2</v>
      </c>
      <c r="KV62" s="120">
        <v>2.2781825809085467E-2</v>
      </c>
      <c r="KW62" s="120">
        <v>2.2586074979143864E-2</v>
      </c>
      <c r="KX62" s="120">
        <v>2.2586076474613755E-2</v>
      </c>
      <c r="KY62" s="120">
        <v>2.2390946096218056E-2</v>
      </c>
      <c r="KZ62" s="120">
        <v>2.2390947532428578E-2</v>
      </c>
      <c r="LA62" s="120">
        <v>2.2196441682562046E-2</v>
      </c>
      <c r="LB62" s="120">
        <v>2.2196443061512677E-2</v>
      </c>
      <c r="LC62" s="120">
        <v>2.2002565825246005E-2</v>
      </c>
      <c r="LD62" s="120">
        <v>2.2002567148881772E-2</v>
      </c>
      <c r="LE62" s="120">
        <v>2.1809322619124993E-2</v>
      </c>
      <c r="LF62" s="120">
        <v>2.1809323889337599E-2</v>
      </c>
      <c r="LG62" s="120">
        <v>2.161671616658542E-2</v>
      </c>
      <c r="LH62" s="120">
        <v>2.1616717385214319E-2</v>
      </c>
      <c r="LI62" s="120">
        <v>2.1424750577285594E-2</v>
      </c>
      <c r="LJ62" s="120">
        <v>2.1424751746118964E-2</v>
      </c>
      <c r="LK62" s="120">
        <v>2.1233429967889565E-2</v>
      </c>
      <c r="LL62" s="120">
        <v>2.1233431088665357E-2</v>
      </c>
      <c r="LM62" s="120">
        <v>2.1042758461794198E-2</v>
      </c>
      <c r="LN62" s="120">
        <v>2.1042759536201251E-2</v>
      </c>
      <c r="LO62" s="120">
        <v>2.0852740188850194E-2</v>
      </c>
      <c r="LP62" s="120">
        <v>2.0852741218529126E-2</v>
      </c>
      <c r="LQ62" s="120">
        <v>2.0663379285075702E-2</v>
      </c>
      <c r="LR62" s="120">
        <v>2.066338027162002E-2</v>
      </c>
      <c r="LS62" s="120">
        <v>2.047467989236347E-2</v>
      </c>
      <c r="LT62" s="120">
        <v>2.0474680837320413E-2</v>
      </c>
      <c r="LU62" s="120">
        <v>2.0286646158180675E-2</v>
      </c>
      <c r="LV62" s="120">
        <v>2.028664706305236E-2</v>
      </c>
      <c r="LW62" s="120">
        <v>2.0099282235261889E-2</v>
      </c>
      <c r="LX62" s="120">
        <v>2.0099283101506209E-2</v>
      </c>
      <c r="LY62" s="120">
        <v>1.9912592281294824E-2</v>
      </c>
      <c r="LZ62" s="120">
        <v>1.99125931103264E-2</v>
      </c>
      <c r="MA62" s="120">
        <v>1.9726580458598646E-2</v>
      </c>
      <c r="MB62" s="120">
        <v>1.9726581251789731E-2</v>
      </c>
      <c r="MC62" s="120">
        <v>1.9541250933794638E-2</v>
      </c>
      <c r="MD62" s="120">
        <v>1.9541251692476141E-2</v>
      </c>
      <c r="ME62" s="120">
        <v>1.9356607877469859E-2</v>
      </c>
      <c r="MF62" s="120">
        <v>1.9356608602932212E-2</v>
      </c>
      <c r="MG62" s="120">
        <v>1.9172655463832441E-2</v>
      </c>
      <c r="MH62" s="120">
        <v>1.9172656157326561E-2</v>
      </c>
      <c r="MI62" s="120">
        <v>1.8989397870359675E-2</v>
      </c>
      <c r="MJ62" s="120">
        <v>1.8989398533097841E-2</v>
      </c>
      <c r="MK62" s="120">
        <v>1.8806839277437783E-2</v>
      </c>
      <c r="ML62" s="120">
        <v>1.8806839910594474E-2</v>
      </c>
      <c r="MM62" s="120">
        <v>1.8624983867993758E-2</v>
      </c>
      <c r="MN62" s="120">
        <v>1.8624984472706614E-2</v>
      </c>
      <c r="MO62" s="120">
        <v>1.8443835827119046E-2</v>
      </c>
      <c r="MP62" s="120">
        <v>1.8443836404489763E-2</v>
      </c>
      <c r="MQ62" s="120">
        <v>1.8263399341685076E-2</v>
      </c>
      <c r="MR62" s="120">
        <v>1.8263399892780141E-2</v>
      </c>
      <c r="MS62" s="120">
        <v>1.8083678599950064E-2</v>
      </c>
      <c r="MT62" s="120">
        <v>1.8083679125801642E-2</v>
      </c>
      <c r="MU62" s="120">
        <v>1.7904677791157488E-2</v>
      </c>
      <c r="MV62" s="120">
        <v>1.7904678292764296E-2</v>
      </c>
      <c r="MW62" s="120">
        <v>1.77264011051259E-2</v>
      </c>
      <c r="MX62" s="120">
        <v>1.7726401583454034E-2</v>
      </c>
      <c r="MY62" s="120">
        <v>1.7548852731829875E-2</v>
      </c>
      <c r="MZ62" s="120">
        <v>1.7548853187813598E-2</v>
      </c>
      <c r="NA62" s="120">
        <v>1.7372036860972041E-2</v>
      </c>
      <c r="NB62" s="120">
        <v>1.737203729551454E-2</v>
      </c>
      <c r="NC62" s="120">
        <v>1.7195957681546113E-2</v>
      </c>
      <c r="ND62" s="120">
        <v>1.7195958095520276E-2</v>
      </c>
      <c r="NE62" s="120">
        <v>1.7020619381390562E-2</v>
      </c>
      <c r="NF62" s="120">
        <v>1.7020619775639876E-2</v>
      </c>
      <c r="NG62" s="120">
        <v>1.6846026146733289E-2</v>
      </c>
      <c r="NH62" s="120">
        <v>1.6846026522072521E-2</v>
      </c>
      <c r="NI62" s="120">
        <v>1.6672182161726543E-2</v>
      </c>
      <c r="NJ62" s="120">
        <v>1.6672182518942411E-2</v>
      </c>
      <c r="NK62" s="120">
        <v>1.6499091607972454E-2</v>
      </c>
      <c r="NL62" s="120">
        <v>1.6499091947824486E-2</v>
      </c>
      <c r="NM62" s="120">
        <v>1.6326758664038734E-2</v>
      </c>
      <c r="NN62" s="120">
        <v>1.6326758987259923E-2</v>
      </c>
      <c r="NO62" s="120">
        <v>1.6155187504964537E-2</v>
      </c>
      <c r="NP62" s="120">
        <v>1.6155187812262162E-2</v>
      </c>
      <c r="NQ62" s="120">
        <v>1.5984382301756538E-2</v>
      </c>
      <c r="NR62" s="120">
        <v>1.5984382593812671E-2</v>
      </c>
      <c r="NS62" s="120">
        <v>1.5814347220874544E-2</v>
      </c>
      <c r="NT62" s="120">
        <v>1.5814347498346894E-2</v>
      </c>
      <c r="NU62" s="120">
        <v>1.5645086423707155E-2</v>
      </c>
      <c r="NV62" s="120">
        <v>1.5645086687229685E-2</v>
      </c>
      <c r="NW62" s="120">
        <v>1.5476604066036858E-2</v>
      </c>
      <c r="NX62" s="120">
        <v>1.5476604316220496E-2</v>
      </c>
      <c r="NY62" s="120">
        <v>1.5308904297494683E-2</v>
      </c>
      <c r="NZ62" s="120">
        <v>1.5308904534927928E-2</v>
      </c>
      <c r="OA62" s="120">
        <v>1.5141991261004151E-2</v>
      </c>
      <c r="OB62" s="120">
        <v>1.5141991486253706E-2</v>
      </c>
      <c r="OC62" s="120">
        <v>1.4975869092214444E-2</v>
      </c>
      <c r="OD62" s="120">
        <v>1.4975869305825895E-2</v>
      </c>
      <c r="OE62" s="120">
        <v>1.4810541918922558E-2</v>
      </c>
      <c r="OF62" s="120">
        <v>1.4810542121420949E-2</v>
      </c>
      <c r="OG62" s="120">
        <v>1.4646013860484523E-2</v>
      </c>
      <c r="OH62" s="120">
        <v>1.4646014052374975E-2</v>
      </c>
      <c r="OI62" s="120">
        <v>1.4482289027215194E-2</v>
      </c>
      <c r="OJ62" s="120">
        <v>1.4482289208983539E-2</v>
      </c>
      <c r="OK62" s="120">
        <v>1.4319371519776983E-2</v>
      </c>
      <c r="OL62" s="120">
        <v>1.4319371691890254E-2</v>
      </c>
      <c r="OM62" s="120">
        <v>1.415726542855675E-2</v>
      </c>
      <c r="ON62" s="120">
        <v>1.4157265591463809E-2</v>
      </c>
      <c r="OO62" s="120">
        <v>1.3995974833031246E-2</v>
      </c>
      <c r="OP62" s="120">
        <v>1.3995974987163371E-2</v>
      </c>
      <c r="OQ62" s="120">
        <v>1.3835503801120839E-2</v>
      </c>
      <c r="OR62" s="120">
        <v>1.3835503946892256E-2</v>
      </c>
      <c r="OS62" s="120">
        <v>1.3675856388531244E-2</v>
      </c>
      <c r="OT62" s="120">
        <v>1.367585652633955E-2</v>
      </c>
      <c r="OU62" s="120">
        <v>1.3517036638083084E-2</v>
      </c>
      <c r="OV62" s="120">
        <v>1.3517036768309947E-2</v>
      </c>
      <c r="OW62" s="120">
        <v>1.3359048579029519E-2</v>
      </c>
      <c r="OX62" s="120">
        <v>1.3359048702041111E-2</v>
      </c>
      <c r="OY62" s="120">
        <v>1.3201896226361398E-2</v>
      </c>
      <c r="OZ62" s="120">
        <v>1.3201896342508818E-2</v>
      </c>
      <c r="PA62" s="120">
        <v>1.3045583580099841E-2</v>
      </c>
      <c r="PB62" s="120">
        <v>1.3045583689719767E-2</v>
      </c>
      <c r="PC62" s="120">
        <v>1.2890114624576583E-2</v>
      </c>
      <c r="PD62" s="120">
        <v>1.2890114727991588E-2</v>
      </c>
      <c r="PE62" s="120">
        <v>1.2735493327701127E-2</v>
      </c>
      <c r="PF62" s="120">
        <v>1.2735493425220281E-2</v>
      </c>
      <c r="PG62" s="120">
        <v>1.2581723640215403E-2</v>
      </c>
      <c r="PH62" s="120">
        <v>1.2581723732134653E-2</v>
      </c>
      <c r="PI62" s="120">
        <v>1.2428809494935257E-2</v>
      </c>
      <c r="PJ62" s="120">
        <v>1.2428809581537914E-2</v>
      </c>
      <c r="PK62" s="120">
        <v>1.2276754805978857E-2</v>
      </c>
      <c r="PL62" s="120">
        <v>1.2276754887535957E-2</v>
      </c>
      <c r="PM62" s="120">
        <v>1.2125563467981734E-2</v>
      </c>
      <c r="PN62" s="120">
        <v>1.2125563544752568E-2</v>
      </c>
      <c r="PO62" s="120">
        <v>1.1975239355298673E-2</v>
      </c>
      <c r="PP62" s="120">
        <v>1.1975239427531103E-2</v>
      </c>
      <c r="PQ62" s="120">
        <v>1.1825786321191816E-2</v>
      </c>
      <c r="PR62" s="120">
        <v>1.1825786389122779E-2</v>
      </c>
      <c r="PS62" s="120">
        <v>1.1677208197005363E-2</v>
      </c>
      <c r="PT62" s="120">
        <v>1.1677208260861171E-2</v>
      </c>
      <c r="PU62" s="120">
        <v>1.1529508791326307E-2</v>
      </c>
      <c r="PV62" s="120">
        <v>1.1529508851323093E-2</v>
      </c>
      <c r="PW62" s="120">
        <v>1.1382691889131467E-2</v>
      </c>
      <c r="PX62" s="120">
        <v>1.1382691945475547E-2</v>
      </c>
      <c r="PY62" s="120">
        <v>1.123676125092038E-2</v>
      </c>
      <c r="PZ62" s="120">
        <v>1.1236761303808532E-2</v>
      </c>
      <c r="QA62" s="120">
        <v>1.1091720611834137E-2</v>
      </c>
      <c r="QB62" s="120">
        <v>1.1091720661454129E-2</v>
      </c>
      <c r="QC62" s="120">
        <v>1.0947573680760022E-2</v>
      </c>
      <c r="QD62" s="120">
        <v>1.0947573727290789E-2</v>
      </c>
      <c r="QE62" s="120">
        <v>1.0804324139421742E-2</v>
      </c>
      <c r="QF62" s="120">
        <v>1.0804324183033832E-2</v>
      </c>
      <c r="QG62" s="120">
        <v>1.0661975641455273E-2</v>
      </c>
      <c r="QH62" s="120">
        <v>1.0661975682311076E-2</v>
      </c>
      <c r="QI62" s="120">
        <v>1.0520531811470089E-2</v>
      </c>
      <c r="QJ62" s="120">
        <v>1.0520531849724254E-2</v>
      </c>
      <c r="QK62" s="120">
        <v>1.0379996244095781E-2</v>
      </c>
      <c r="QL62" s="120">
        <v>1.0379996279895432E-2</v>
      </c>
      <c r="QM62" s="120">
        <v>1.024037250301396E-2</v>
      </c>
      <c r="QN62" s="120">
        <v>1.0240372536499074E-2</v>
      </c>
      <c r="QO62" s="120">
        <v>1.0101664119975238E-2</v>
      </c>
      <c r="QP62" s="120">
        <v>1.0101664151278875E-2</v>
      </c>
      <c r="QQ62" s="120">
        <v>9.9638745938013477E-3</v>
      </c>
      <c r="QR62" s="120">
        <v>9.9638746230499599E-3</v>
      </c>
      <c r="QS62" s="120">
        <v>9.8270073893722554E-3</v>
      </c>
      <c r="QT62" s="120">
        <v>9.8270074166859362E-3</v>
      </c>
      <c r="QU62" s="120">
        <v>9.6910659365981103E-3</v>
      </c>
      <c r="QV62" s="120">
        <v>9.6910659620908848E-3</v>
      </c>
      <c r="QW62" s="120">
        <v>9.5560536293761086E-3</v>
      </c>
      <c r="QX62" s="120">
        <v>9.5560536531561543E-3</v>
      </c>
      <c r="QY62" s="120">
        <v>9.4219738245320869E-3</v>
      </c>
      <c r="QZ62" s="120">
        <v>9.4219738467020541E-3</v>
      </c>
      <c r="RA62" s="120">
        <v>9.2888298407468855E-3</v>
      </c>
      <c r="RB62" s="120">
        <v>9.2888298614039952E-3</v>
      </c>
      <c r="RC62" s="120">
        <v>9.1566249574671632E-3</v>
      </c>
      <c r="RD62" s="120">
        <v>9.1566249767036229E-3</v>
      </c>
      <c r="RE62" s="120">
        <v>9.025362413801136E-3</v>
      </c>
      <c r="RF62" s="120">
        <v>9.0253624317042092E-3</v>
      </c>
      <c r="RG62" s="120">
        <v>8.8950454073985601E-3</v>
      </c>
      <c r="RH62" s="120">
        <v>8.8950454240508577E-3</v>
      </c>
      <c r="RI62" s="120">
        <v>8.7656770933154157E-3</v>
      </c>
      <c r="RJ62" s="120">
        <v>8.7656771087950645E-3</v>
      </c>
      <c r="RK62" s="120">
        <v>8.637260582863019E-3</v>
      </c>
      <c r="RL62" s="120">
        <v>8.6372605972439443E-3</v>
      </c>
      <c r="RM62" s="120">
        <v>8.5097989424416098E-3</v>
      </c>
      <c r="RN62" s="120">
        <v>8.5097989557936377E-3</v>
      </c>
      <c r="RO62" s="120">
        <v>8.3832951923583938E-3</v>
      </c>
      <c r="RP62" s="120">
        <v>8.3832952047474592E-3</v>
      </c>
      <c r="RQ62" s="120">
        <v>8.2577523056300631E-3</v>
      </c>
      <c r="RR62" s="120">
        <v>8.2577523171184341E-3</v>
      </c>
      <c r="RS62" s="120">
        <v>8.1331732067696921E-3</v>
      </c>
      <c r="RT62" s="120">
        <v>8.1331732174160648E-3</v>
      </c>
      <c r="RU62" s="120">
        <v>8.0095607705581578E-3</v>
      </c>
      <c r="RV62" s="120">
        <v>8.0095607804179427E-3</v>
      </c>
      <c r="RW62" s="120">
        <v>7.8869178208000931E-3</v>
      </c>
      <c r="RX62" s="120">
        <v>7.8869178299254463E-3</v>
      </c>
      <c r="RY62" s="120">
        <v>7.7652471290642422E-3</v>
      </c>
      <c r="RZ62" s="120">
        <v>7.7652471375043363E-3</v>
      </c>
      <c r="SA62" s="120">
        <v>7.6445514134085464E-3</v>
      </c>
      <c r="SB62" s="120">
        <v>7.6445514212096222E-3</v>
      </c>
      <c r="SC62" s="120">
        <v>7.5248333370896243E-3</v>
      </c>
      <c r="SD62" s="120">
        <v>7.5248333442952051E-3</v>
      </c>
      <c r="SE62" s="120">
        <v>7.4060955072571951E-3</v>
      </c>
      <c r="SF62" s="120">
        <v>7.4060955139081692E-3</v>
      </c>
      <c r="SG62" s="120">
        <v>7.2883404736330502E-3</v>
      </c>
      <c r="SH62" s="120">
        <v>7.2883404797678851E-3</v>
      </c>
      <c r="SI62" s="120">
        <v>7.1715707271750558E-3</v>
      </c>
      <c r="SJ62" s="120">
        <v>7.171570732829825E-3</v>
      </c>
      <c r="SK62" s="120">
        <v>7.0557886987259828E-3</v>
      </c>
      <c r="SL62" s="120">
        <v>7.0557887039345533E-3</v>
      </c>
      <c r="SM62" s="120">
        <v>6.9409967576475008E-3</v>
      </c>
      <c r="SN62" s="120">
        <v>6.9409967624416164E-3</v>
      </c>
      <c r="SO62" s="120">
        <v>6.8271972104393163E-3</v>
      </c>
      <c r="SP62" s="120">
        <v>6.8271972148487518E-3</v>
      </c>
      <c r="SQ62" s="120">
        <v>6.714392299343775E-3</v>
      </c>
      <c r="SR62" s="120">
        <v>6.7143923033963996E-3</v>
      </c>
      <c r="SS62" s="120">
        <v>6.6025842009358659E-3</v>
      </c>
      <c r="ST62" s="120">
        <v>6.6025842046577646E-3</v>
      </c>
      <c r="SU62" s="120">
        <v>6.491775024699031E-3</v>
      </c>
      <c r="SV62" s="120">
        <v>6.4917750281145974E-3</v>
      </c>
      <c r="SW62" s="120">
        <v>6.3819668115867494E-3</v>
      </c>
      <c r="SX62" s="120">
        <v>6.3819668147188039E-3</v>
      </c>
      <c r="SY62" s="120">
        <v>6.2731615325704202E-3</v>
      </c>
      <c r="SZ62" s="120">
        <v>6.2731615354402461E-3</v>
      </c>
      <c r="TA62" s="120">
        <v>6.1653610871733747E-3</v>
      </c>
      <c r="TB62" s="120">
        <v>6.1653610898008649E-3</v>
      </c>
      <c r="TC62" s="120">
        <v>6.0585673019916434E-3</v>
      </c>
      <c r="TD62" s="120">
        <v>6.0585673043953301E-3</v>
      </c>
      <c r="TE62" s="120">
        <v>5.9527819292014977E-3</v>
      </c>
      <c r="TF62" s="120">
        <v>5.952781931398669E-3</v>
      </c>
      <c r="TG62" s="120">
        <v>5.8480066450541709E-3</v>
      </c>
      <c r="TH62" s="120">
        <v>5.8480066470609068E-3</v>
      </c>
      <c r="TI62" s="120">
        <v>5.744243048358042E-3</v>
      </c>
      <c r="TJ62" s="120">
        <v>5.7442430501893254E-3</v>
      </c>
      <c r="TK62" s="120">
        <v>5.6414926589486228E-3</v>
      </c>
      <c r="TL62" s="120">
        <v>5.6414926606183826E-3</v>
      </c>
      <c r="TM62" s="120">
        <v>5.5397569161466844E-3</v>
      </c>
      <c r="TN62" s="120">
        <v>5.5397569176678712E-3</v>
      </c>
      <c r="TO62" s="120">
        <v>5.4390371772048826E-3</v>
      </c>
      <c r="TP62" s="120">
        <v>5.4390371785895137E-3</v>
      </c>
      <c r="TQ62" s="120">
        <v>5.3393347157433919E-3</v>
      </c>
      <c r="TR62" s="120">
        <v>5.3393347170026077E-3</v>
      </c>
      <c r="TS62" s="120">
        <v>5.2406507201748099E-3</v>
      </c>
      <c r="TT62" s="120">
        <v>5.2406507213189589E-3</v>
      </c>
      <c r="TU62" s="120">
        <v>5.1429862921189449E-3</v>
      </c>
      <c r="TV62" s="120">
        <v>5.1429862931575993E-3</v>
      </c>
      <c r="TW62" s="120">
        <v>5.0463424448078508E-3</v>
      </c>
      <c r="TX62" s="120">
        <v>5.046342445749862E-3</v>
      </c>
      <c r="TY62" s="120">
        <v>4.9507201014816786E-3</v>
      </c>
      <c r="TZ62" s="120">
        <v>4.9507201023352597E-3</v>
      </c>
      <c r="UA62" s="120">
        <v>4.8561200937758779E-3</v>
      </c>
      <c r="UB62" s="120">
        <v>4.8561200945485862E-3</v>
      </c>
      <c r="UC62" s="120">
        <v>4.7625431601002605E-3</v>
      </c>
      <c r="UD62" s="120">
        <v>4.7625431607991077E-3</v>
      </c>
      <c r="UE62" s="120">
        <v>4.6699899440106529E-3</v>
      </c>
      <c r="UF62" s="120">
        <v>4.6699899446420662E-3</v>
      </c>
      <c r="UG62" s="120">
        <v>4.5784609925735298E-3</v>
      </c>
      <c r="UH62" s="120">
        <v>4.578460993143455E-3</v>
      </c>
      <c r="UI62" s="120">
        <v>4.487956754724594E-3</v>
      </c>
      <c r="UJ62" s="120">
        <v>4.4879567552385154E-3</v>
      </c>
      <c r="UK62" s="120">
        <v>4.3984775796217339E-3</v>
      </c>
      <c r="UL62" s="120">
        <v>4.3984775800846778E-3</v>
      </c>
      <c r="UM62" s="120">
        <v>4.3100237149932361E-3</v>
      </c>
      <c r="UN62" s="120">
        <v>4.3100237154098421E-3</v>
      </c>
      <c r="UO62" s="120">
        <v>4.2225953054819583E-3</v>
      </c>
      <c r="UP62" s="120">
        <v>4.2225953058564721E-3</v>
      </c>
      <c r="UQ62" s="120">
        <v>4.1361923909862914E-3</v>
      </c>
      <c r="UR62" s="120">
        <v>4.1361923913225893E-3</v>
      </c>
      <c r="US62" s="120">
        <v>4.0508149049986843E-3</v>
      </c>
      <c r="UT62" s="120">
        <v>4.0508149053003484E-3</v>
      </c>
      <c r="UU62" s="120">
        <v>3.9664626729427497E-3</v>
      </c>
      <c r="UV62" s="120">
        <v>3.9664626732130665E-3</v>
      </c>
      <c r="UW62" s="120">
        <v>3.8831354105097315E-3</v>
      </c>
      <c r="UX62" s="120">
        <v>3.8831354107516629E-3</v>
      </c>
      <c r="UY62" s="120">
        <v>3.8008327219952657E-3</v>
      </c>
      <c r="UZ62" s="120">
        <v>3.8008327222115706E-3</v>
      </c>
      <c r="VA62" s="120">
        <v>3.7195540986376704E-3</v>
      </c>
      <c r="VB62" s="120">
        <v>3.7195540988308341E-3</v>
      </c>
      <c r="VC62" s="120">
        <v>3.6392989169584727E-3</v>
      </c>
      <c r="VD62" s="120">
        <v>3.6392989171307741E-3</v>
      </c>
      <c r="VE62" s="120">
        <v>3.5600664371065499E-3</v>
      </c>
      <c r="VF62" s="120">
        <v>3.5600664372600591E-3</v>
      </c>
      <c r="VG62" s="120">
        <v>3.4818558012068472E-3</v>
      </c>
      <c r="VH62" s="120">
        <v>3.4818558013434511E-3</v>
      </c>
      <c r="VI62" s="120">
        <v>3.4046660317149178E-3</v>
      </c>
      <c r="VJ62" s="120">
        <v>3.4046660318363267E-3</v>
      </c>
      <c r="VK62" s="120">
        <v>3.3284960297785041E-3</v>
      </c>
      <c r="VL62" s="120">
        <v>3.3284960298862768E-3</v>
      </c>
      <c r="VM62" s="120">
        <v>3.2533445736074159E-3</v>
      </c>
      <c r="VN62" s="120">
        <v>3.2533445737029688E-3</v>
      </c>
      <c r="VO62" s="120">
        <v>3.1792103168530785E-3</v>
      </c>
      <c r="VP62" s="120">
        <v>3.1792103169376866E-3</v>
      </c>
      <c r="VQ62" s="120">
        <v>3.1060917869990615E-3</v>
      </c>
      <c r="VR62" s="120">
        <v>3.1060917870738831E-3</v>
      </c>
      <c r="VS62" s="120">
        <v>3.0339873837640871E-3</v>
      </c>
      <c r="VT62" s="120">
        <v>3.0339873838301622E-3</v>
      </c>
      <c r="VU62" s="120">
        <v>2.9628953775189524E-3</v>
      </c>
      <c r="VV62" s="120">
        <v>2.9628953775772239E-3</v>
      </c>
      <c r="VW62" s="120">
        <v>2.892813907718928E-3</v>
      </c>
      <c r="VX62" s="120">
        <v>2.892813907770255E-3</v>
      </c>
      <c r="VY62" s="120">
        <v>2.8237409813532265E-3</v>
      </c>
      <c r="VZ62" s="120">
        <v>2.8237409813983696E-3</v>
      </c>
      <c r="WA62" s="120">
        <v>2.7556744714131881E-3</v>
      </c>
      <c r="WB62" s="120">
        <v>2.7556744714528382E-3</v>
      </c>
      <c r="WC62" s="120">
        <v>2.6886121153808732E-3</v>
      </c>
      <c r="WD62" s="120">
        <v>2.6886121154156483E-3</v>
      </c>
      <c r="WE62" s="120">
        <v>2.6225515137398682E-3</v>
      </c>
      <c r="WF62" s="120">
        <v>2.6225515137703226E-3</v>
      </c>
      <c r="WG62" s="120">
        <v>2.5574901285101144E-3</v>
      </c>
      <c r="WH62" s="120">
        <v>2.5574901285367519E-3</v>
      </c>
      <c r="WI62" s="120">
        <v>2.4934252818086273E-3</v>
      </c>
      <c r="WJ62" s="120">
        <v>2.4934252818318847E-3</v>
      </c>
      <c r="WK62" s="120">
        <v>2.430354154438093E-3</v>
      </c>
      <c r="WL62" s="120">
        <v>2.4303541544583715E-3</v>
      </c>
      <c r="WM62" s="120">
        <v>2.3682737845053341E-3</v>
      </c>
      <c r="WN62" s="120">
        <v>2.3682737845229836E-3</v>
      </c>
      <c r="WO62" s="120">
        <v>2.3071810660717229E-3</v>
      </c>
      <c r="WP62" s="120">
        <v>2.3071810660870648E-3</v>
      </c>
      <c r="WQ62" s="120">
        <v>2.2470727478377051E-3</v>
      </c>
      <c r="WR62" s="120">
        <v>2.2470727478510187E-3</v>
      </c>
      <c r="WS62" s="120">
        <v>2.1879454318635898E-3</v>
      </c>
      <c r="WT62" s="120">
        <v>2.1879454318751265E-3</v>
      </c>
      <c r="WU62" s="120">
        <v>2.1297955723289415E-3</v>
      </c>
      <c r="WV62" s="120">
        <v>2.1297955723389183E-3</v>
      </c>
      <c r="WW62" s="120">
        <v>2.0726194743328481E-3</v>
      </c>
      <c r="WX62" s="120">
        <v>2.0726194743414627E-3</v>
      </c>
      <c r="WY62" s="120">
        <v>2.0164132927375368E-3</v>
      </c>
      <c r="WZ62" s="120">
        <v>2.0164132927449623E-3</v>
      </c>
      <c r="XA62" s="120">
        <v>1.9611730310577589E-3</v>
      </c>
      <c r="XB62" s="120">
        <v>1.9611730310641461E-3</v>
      </c>
      <c r="XC62" s="120">
        <v>1.9068945403984752E-3</v>
      </c>
      <c r="XD62" s="120">
        <v>1.9068945404039617E-3</v>
      </c>
      <c r="XE62" s="120">
        <v>1.8535735184435067E-3</v>
      </c>
      <c r="XF62" s="120">
        <v>1.8535735184482102E-3</v>
      </c>
      <c r="XG62" s="120">
        <v>1.8012055084977738E-3</v>
      </c>
      <c r="XH62" s="120">
        <v>1.8012055085017964E-3</v>
      </c>
      <c r="XI62" s="120">
        <v>1.7497858985858678E-3</v>
      </c>
      <c r="XJ62" s="120">
        <v>1.7497858985893058E-3</v>
      </c>
      <c r="XK62" s="120">
        <v>1.6993099206097974E-3</v>
      </c>
      <c r="XL62" s="120">
        <v>1.6993099206127282E-3</v>
      </c>
      <c r="XM62" s="120">
        <v>1.6497726495687396E-3</v>
      </c>
      <c r="XN62" s="120">
        <v>1.6497726495712335E-3</v>
      </c>
      <c r="XO62" s="120">
        <v>1.6011690028437731E-3</v>
      </c>
      <c r="XP62" s="120">
        <v>1.6011690028458923E-3</v>
      </c>
      <c r="XQ62" s="120">
        <v>1.5534937395505876E-3</v>
      </c>
      <c r="XR62" s="120">
        <v>1.5534937395523826E-3</v>
      </c>
      <c r="XS62" s="120">
        <v>1.5067414599632279E-3</v>
      </c>
      <c r="XT62" s="120">
        <v>1.5067414599647475E-3</v>
      </c>
      <c r="XU62" s="120">
        <v>1.4609066050120241E-3</v>
      </c>
      <c r="XV62" s="120">
        <v>1.4609066050133045E-3</v>
      </c>
      <c r="XW62" s="120">
        <v>1.4159834558589075E-3</v>
      </c>
      <c r="XX62" s="120">
        <v>1.4159834558599865E-3</v>
      </c>
      <c r="XY62" s="120">
        <v>1.3719661335533436E-3</v>
      </c>
      <c r="XZ62" s="120">
        <v>1.3719661335542493E-3</v>
      </c>
      <c r="YA62" s="120">
        <v>1.3288485987722233E-3</v>
      </c>
      <c r="YB62" s="120">
        <v>1.3288485987729835E-3</v>
      </c>
      <c r="YC62" s="120">
        <v>1.2866246516470834E-3</v>
      </c>
      <c r="YD62" s="120">
        <v>1.2866246516477183E-3</v>
      </c>
      <c r="YE62" s="120">
        <v>1.2452879316820571E-3</v>
      </c>
      <c r="YF62" s="120">
        <v>1.2452879316825886E-3</v>
      </c>
      <c r="YG62" s="120">
        <v>1.204831917766069E-3</v>
      </c>
      <c r="YH62" s="120">
        <v>1.2048319177665101E-3</v>
      </c>
      <c r="YI62" s="120">
        <v>1.1652499282827668E-3</v>
      </c>
      <c r="YJ62" s="120">
        <v>1.1652499282831345E-3</v>
      </c>
      <c r="YK62" s="120">
        <v>1.1265351213217989E-3</v>
      </c>
      <c r="YL62" s="120">
        <v>1.1265351213221007E-3</v>
      </c>
      <c r="YM62" s="120">
        <v>1.0886804949949915E-3</v>
      </c>
      <c r="YN62" s="120">
        <v>1.0886804949952421E-3</v>
      </c>
      <c r="YO62" s="120">
        <v>1.0516788878611688E-3</v>
      </c>
      <c r="YP62" s="120">
        <v>1.051678887861377E-3</v>
      </c>
      <c r="YQ62" s="120">
        <v>1.0155229794632009E-3</v>
      </c>
      <c r="YR62" s="120">
        <v>1.0155229794633709E-3</v>
      </c>
      <c r="YS62" s="120">
        <v>9.8020529098104812E-4</v>
      </c>
      <c r="YT62" s="120">
        <v>9.8020529098118776E-4</v>
      </c>
      <c r="YU62" s="120">
        <v>9.4571818600454717E-4</v>
      </c>
      <c r="YV62" s="120">
        <v>9.4571818600466069E-4</v>
      </c>
      <c r="YW62" s="120">
        <v>9.1205387142964114E-4</v>
      </c>
      <c r="YX62" s="120">
        <v>9.1205387142973481E-4</v>
      </c>
      <c r="YY62" s="120">
        <v>8.7920439848187257E-4</v>
      </c>
      <c r="YZ62" s="120">
        <v>8.7920439848194836E-4</v>
      </c>
      <c r="ZA62" s="120">
        <v>8.4716166387086868E-4</v>
      </c>
      <c r="ZB62" s="120">
        <v>8.4716166387092983E-4</v>
      </c>
      <c r="ZC62" s="120">
        <v>8.1591741107959787E-4</v>
      </c>
      <c r="ZD62" s="120">
        <v>8.159174110796472E-4</v>
      </c>
      <c r="ZE62" s="120">
        <v>7.8546323179216242E-4</v>
      </c>
      <c r="ZF62" s="120">
        <v>7.8546323179220264E-4</v>
      </c>
      <c r="ZG62" s="120">
        <v>7.5579056746384826E-4</v>
      </c>
      <c r="ZH62" s="120">
        <v>7.5579056746388046E-4</v>
      </c>
      <c r="ZI62" s="120">
        <v>7.2689071103713987E-4</v>
      </c>
      <c r="ZJ62" s="120">
        <v>7.2689071103716513E-4</v>
      </c>
      <c r="ZK62" s="120">
        <v>6.9875480880738597E-4</v>
      </c>
      <c r="ZL62" s="120">
        <v>6.9875480880740636E-4</v>
      </c>
      <c r="ZM62" s="120">
        <v>6.7137386244172411E-4</v>
      </c>
      <c r="ZN62" s="120">
        <v>6.7137386244174059E-4</v>
      </c>
      <c r="ZO62" s="120">
        <v>6.4473873115483108E-4</v>
      </c>
      <c r="ZP62" s="120">
        <v>6.4473873115484409E-4</v>
      </c>
      <c r="ZQ62" s="120">
        <v>6.1884013404500031E-4</v>
      </c>
      <c r="ZR62" s="120">
        <v>6.1884013404501126E-4</v>
      </c>
      <c r="ZS62" s="120">
        <v>5.9366865259394795E-4</v>
      </c>
      <c r="ZT62" s="120">
        <v>5.936686525939563E-4</v>
      </c>
      <c r="ZU62" s="120">
        <v>5.6921473333367088E-4</v>
      </c>
      <c r="ZV62" s="120">
        <v>5.6921473333367814E-4</v>
      </c>
      <c r="ZW62" s="120">
        <v>5.4546869068355843E-4</v>
      </c>
      <c r="ZX62" s="120">
        <v>5.4546869068356309E-4</v>
      </c>
      <c r="ZY62" s="120">
        <v>5.2242070996084467E-4</v>
      </c>
      <c r="ZZ62" s="120">
        <v>5.2242070996084977E-4</v>
      </c>
      <c r="AAA62" s="120">
        <v>5.0006085056735026E-4</v>
      </c>
      <c r="AAB62" s="120">
        <v>5.000608505673534E-4</v>
      </c>
      <c r="AAC62" s="120">
        <v>4.7837904935527781E-4</v>
      </c>
      <c r="AAD62" s="120">
        <v>4.7837904935528036E-4</v>
      </c>
      <c r="AAE62" s="120">
        <v>4.573651241747176E-4</v>
      </c>
      <c r="AAF62" s="120">
        <v>4.5736512417471949E-4</v>
      </c>
      <c r="AAG62" s="120">
        <v>4.3700877760524882E-4</v>
      </c>
      <c r="AAH62" s="120">
        <v>4.3700877760525028E-4</v>
      </c>
      <c r="AAI62" s="120">
        <v>4.1729960087388547E-4</v>
      </c>
      <c r="AAJ62" s="120">
        <v>4.1729960087388672E-4</v>
      </c>
      <c r="AAK62" s="120">
        <v>3.9822707796133516E-4</v>
      </c>
      <c r="AAL62" s="120">
        <v>3.9822707796133619E-4</v>
      </c>
      <c r="AAM62" s="120">
        <v>3.7978058989832704E-4</v>
      </c>
      <c r="AAN62" s="120">
        <v>3.7978058989832748E-4</v>
      </c>
      <c r="AAO62" s="120">
        <v>3.6194941925346747E-4</v>
      </c>
      <c r="AAP62" s="120">
        <v>3.6194941925346812E-4</v>
      </c>
      <c r="AAQ62" s="120">
        <v>3.4472275481381594E-4</v>
      </c>
      <c r="AAR62" s="120">
        <v>3.4472275481381616E-4</v>
      </c>
      <c r="AAS62" s="120">
        <v>3.2808969645903307E-4</v>
      </c>
      <c r="AAT62" s="120">
        <v>3.2808969645903329E-4</v>
      </c>
      <c r="AAU62" s="120">
        <v>3.1203926022964075E-4</v>
      </c>
      <c r="AAV62" s="120">
        <v>3.1203926022964102E-4</v>
      </c>
      <c r="AAW62" s="120">
        <v>2.9656038358955277E-4</v>
      </c>
      <c r="AAX62" s="120">
        <v>2.9656038358955299E-4</v>
      </c>
      <c r="AAY62" s="120">
        <v>2.8164193088264816E-4</v>
      </c>
      <c r="AAZ62" s="120">
        <v>2.8164193088264843E-4</v>
      </c>
      <c r="ABA62" s="120">
        <v>2.6727269898276418E-4</v>
      </c>
      <c r="ABB62" s="120">
        <v>2.6727269898276396E-4</v>
      </c>
      <c r="ABC62" s="120">
        <v>2.5344142313601502E-4</v>
      </c>
      <c r="ABD62" s="120">
        <v>2.5344142313601551E-4</v>
      </c>
      <c r="ABE62" s="120">
        <v>2.4013678299391404E-4</v>
      </c>
      <c r="ABF62" s="120">
        <v>2.4013678299391393E-4</v>
      </c>
      <c r="ABG62" s="120">
        <v>2.2734740883523311E-4</v>
      </c>
      <c r="ABH62" s="120">
        <v>2.2734740883523301E-4</v>
      </c>
      <c r="ABI62" s="120">
        <v>2.1506188797406568E-4</v>
      </c>
      <c r="ABJ62" s="120">
        <v>2.1506188797406557E-4</v>
      </c>
      <c r="ABK62" s="120">
        <v>2.0326877135095868E-4</v>
      </c>
      <c r="ABL62" s="120">
        <v>2.0326877135095866E-4</v>
      </c>
      <c r="ABM62" s="120">
        <v>1.9195658030343198E-4</v>
      </c>
      <c r="ABN62" s="120">
        <v>1.919565803034319E-4</v>
      </c>
      <c r="ABO62" s="120">
        <v>1.8111381351157608E-4</v>
      </c>
      <c r="ABP62" s="120">
        <v>1.8111381351157614E-4</v>
      </c>
      <c r="ABQ62" s="120">
        <v>1.7072895411379164E-4</v>
      </c>
      <c r="ABR62" s="120">
        <v>1.7072895411379148E-4</v>
      </c>
      <c r="ABS62" s="120">
        <v>1.607904769870569E-4</v>
      </c>
      <c r="ABT62" s="120">
        <v>1.6079047698705696E-4</v>
      </c>
      <c r="ABU62" s="120">
        <v>1.5128685618542943E-4</v>
      </c>
      <c r="ABV62" s="120">
        <v>1.512868561854294E-4</v>
      </c>
      <c r="ABW62" s="120">
        <v>1.4220657252974272E-4</v>
      </c>
      <c r="ABX62" s="120">
        <v>1.4220657252974291E-4</v>
      </c>
      <c r="ABY62" s="120">
        <v>1.3353812134073482E-4</v>
      </c>
      <c r="ABZ62" s="120">
        <v>1.3353812134073476E-4</v>
      </c>
      <c r="ACA62" s="120">
        <v>1.2527002030704253E-4</v>
      </c>
      <c r="ACB62" s="120">
        <v>1.2527002030704256E-4</v>
      </c>
      <c r="ACC62" s="120">
        <v>1.1739081747871365E-4</v>
      </c>
      <c r="ACD62" s="120">
        <v>1.1739081747871349E-4</v>
      </c>
      <c r="ACE62" s="120">
        <v>1.0988909937605097E-4</v>
      </c>
      <c r="ACF62" s="120">
        <v>1.0988909937605108E-4</v>
      </c>
      <c r="ACG62" s="120">
        <v>1.0275349920276034E-4</v>
      </c>
      <c r="ACH62" s="120">
        <v>1.0275349920276048E-4</v>
      </c>
      <c r="ACI62" s="120">
        <v>9.5972705151502533E-5</v>
      </c>
      <c r="ACJ62" s="120">
        <v>9.5972705151502519E-5</v>
      </c>
      <c r="ACK62" s="120">
        <v>8.9535468789069564E-5</v>
      </c>
      <c r="ACL62" s="120">
        <v>8.953546878906955E-5</v>
      </c>
      <c r="ACM62" s="120">
        <v>8.3430613507497211E-5</v>
      </c>
      <c r="ACN62" s="120">
        <v>8.3430613507497265E-5</v>
      </c>
      <c r="ACO62" s="120">
        <v>7.7647043026522649E-5</v>
      </c>
      <c r="ACP62" s="120">
        <v>7.7647043026522663E-5</v>
      </c>
      <c r="ACQ62" s="120">
        <v>7.2173749931866567E-5</v>
      </c>
      <c r="ACR62" s="120">
        <v>7.2173749931866526E-5</v>
      </c>
      <c r="ACS62" s="120">
        <v>6.6999824232901386E-5</v>
      </c>
      <c r="ACT62" s="120">
        <v>6.6999824232901549E-5</v>
      </c>
      <c r="ACU62" s="120">
        <v>6.2114461922341152E-5</v>
      </c>
      <c r="ACV62" s="120">
        <v>6.2114461922341288E-5</v>
      </c>
      <c r="ACW62" s="120">
        <v>5.7506973519663871E-5</v>
      </c>
      <c r="ACX62" s="120">
        <v>5.7506973519663891E-5</v>
      </c>
      <c r="ACY62" s="120">
        <v>5.3166792579078484E-5</v>
      </c>
      <c r="ACZ62" s="120">
        <v>5.3166792579078478E-5</v>
      </c>
      <c r="ADA62" s="120">
        <v>4.9083484141945424E-5</v>
      </c>
      <c r="ADB62" s="120">
        <v>4.9083484141945451E-5</v>
      </c>
      <c r="ADC62" s="120">
        <v>4.5246753112698479E-5</v>
      </c>
      <c r="ADD62" s="120">
        <v>4.5246753112698479E-5</v>
      </c>
      <c r="ADE62" s="120">
        <v>4.1646452536470828E-5</v>
      </c>
      <c r="ADF62" s="120">
        <v>4.1646452536470808E-5</v>
      </c>
      <c r="ADG62" s="120">
        <v>3.8272591755829324E-5</v>
      </c>
      <c r="ADH62" s="120">
        <v>3.8272591755829351E-5</v>
      </c>
      <c r="ADI62" s="120">
        <v>3.5115344423264762E-5</v>
      </c>
      <c r="ADJ62" s="120">
        <v>3.5115344423264735E-5</v>
      </c>
      <c r="ADK62" s="120">
        <v>3.21650563453815E-5</v>
      </c>
      <c r="ADL62" s="120">
        <v>3.2165056345381521E-5</v>
      </c>
      <c r="ADM62" s="120">
        <v>2.941225313409727E-5</v>
      </c>
      <c r="ADN62" s="120">
        <v>2.941225313409727E-5</v>
      </c>
      <c r="ADO62" s="120">
        <v>2.6847647639594781E-5</v>
      </c>
      <c r="ADP62" s="120">
        <v>2.6847647639594781E-5</v>
      </c>
      <c r="ADQ62" s="120">
        <v>2.4462147139291179E-5</v>
      </c>
      <c r="ADR62" s="120">
        <v>2.4462147139291169E-5</v>
      </c>
      <c r="ADS62" s="120">
        <v>2.2246860256704091E-5</v>
      </c>
      <c r="ADT62" s="120">
        <v>2.2246860256704098E-5</v>
      </c>
      <c r="ADU62" s="120">
        <v>2.0193103583816452E-5</v>
      </c>
      <c r="ADV62" s="120">
        <v>2.0193103583816462E-5</v>
      </c>
      <c r="ADW62" s="120">
        <v>1.8292407980380833E-5</v>
      </c>
      <c r="ADX62" s="120">
        <v>1.8292407980380853E-5</v>
      </c>
      <c r="ADY62" s="120">
        <v>1.6536524523575235E-5</v>
      </c>
      <c r="ADZ62" s="120">
        <v>1.6536524523575224E-5</v>
      </c>
      <c r="AEA62" s="120">
        <v>1.4917430081533678E-5</v>
      </c>
      <c r="AEB62" s="120">
        <v>1.4917430081533687E-5</v>
      </c>
      <c r="AEC62" s="120">
        <v>1.3427332484544049E-5</v>
      </c>
      <c r="AED62" s="120">
        <v>1.3427332484544042E-5</v>
      </c>
      <c r="AEE62" s="120">
        <v>1.205867526813807E-5</v>
      </c>
      <c r="AEF62" s="120">
        <v>1.2058675268138078E-5</v>
      </c>
      <c r="AEG62" s="120">
        <v>1.0804141962915475E-5</v>
      </c>
      <c r="AEH62" s="120">
        <v>1.080414196291547E-5</v>
      </c>
      <c r="AEI62" s="120">
        <v>9.656659906748226E-6</v>
      </c>
      <c r="AEJ62" s="120">
        <v>9.6566599067482141E-6</v>
      </c>
      <c r="AEK62" s="120">
        <v>8.6094035560216195E-6</v>
      </c>
      <c r="AEL62" s="120">
        <v>8.6094035560216162E-6</v>
      </c>
      <c r="AEM62" s="120">
        <v>7.6557972737912323E-6</v>
      </c>
      <c r="AEN62" s="120">
        <v>7.6557972737912306E-6</v>
      </c>
      <c r="AEO62" s="120">
        <v>6.7895175741826842E-6</v>
      </c>
      <c r="AEP62" s="120">
        <v>6.7895175741826808E-6</v>
      </c>
      <c r="AEQ62" s="120">
        <v>6.0044948040401867E-6</v>
      </c>
      <c r="AER62" s="120">
        <v>6.0044948040401774E-6</v>
      </c>
      <c r="AES62" s="120">
        <v>5.2949142447499887E-6</v>
      </c>
      <c r="AET62" s="120">
        <v>5.2949142447499879E-6</v>
      </c>
      <c r="AEU62" s="120">
        <v>4.6552166193292876E-6</v>
      </c>
      <c r="AEV62" s="120">
        <v>4.6552166193292902E-6</v>
      </c>
      <c r="AEW62" s="120">
        <v>4.0800979922843892E-6</v>
      </c>
      <c r="AEX62" s="120">
        <v>4.0800979922843918E-6</v>
      </c>
      <c r="AEY62" s="120">
        <v>3.5645090524050445E-6</v>
      </c>
      <c r="AEZ62" s="120">
        <v>3.5645090524050462E-6</v>
      </c>
      <c r="AFA62" s="120">
        <v>3.1036537715717156E-6</v>
      </c>
      <c r="AFB62" s="120">
        <v>3.1036537715717169E-6</v>
      </c>
      <c r="AFC62" s="120">
        <v>2.6929874358051918E-6</v>
      </c>
      <c r="AFD62" s="120">
        <v>2.6929874358051918E-6</v>
      </c>
      <c r="AFE62" s="120">
        <v>2.3282140481738897E-6</v>
      </c>
      <c r="AFF62" s="120">
        <v>2.3282140481738884E-6</v>
      </c>
      <c r="AFG62" s="120">
        <v>2.0052831067808581E-6</v>
      </c>
      <c r="AFH62" s="120">
        <v>2.005283106780856E-6</v>
      </c>
      <c r="AFI62" s="120">
        <v>1.7203857648626542E-6</v>
      </c>
      <c r="AFJ62" s="120">
        <v>1.7203857648626547E-6</v>
      </c>
      <c r="AFK62" s="120">
        <v>1.4699503840243087E-6</v>
      </c>
      <c r="AFL62" s="120">
        <v>1.4699503840243081E-6</v>
      </c>
      <c r="AFM62" s="120">
        <v>1.2506374957811894E-6</v>
      </c>
      <c r="AFN62" s="120">
        <v>1.2506374957811879E-6</v>
      </c>
      <c r="AFO62" s="120">
        <v>1.0593341908479055E-6</v>
      </c>
      <c r="AFP62" s="120">
        <v>1.0593341908479053E-6</v>
      </c>
      <c r="AFQ62" s="120">
        <v>8.9314795996828421E-7</v>
      </c>
      <c r="AFR62" s="120">
        <v>8.9314795996828337E-7</v>
      </c>
      <c r="AFS62" s="120">
        <v>7.4940001447574529E-7</v>
      </c>
      <c r="AFT62" s="120">
        <v>7.4940001447574582E-7</v>
      </c>
      <c r="AFU62" s="120">
        <v>6.2561811916067068E-7</v>
      </c>
      <c r="AFV62" s="120">
        <v>6.2561811916067068E-7</v>
      </c>
      <c r="AFW62" s="120">
        <v>5.1952897434591749E-7</v>
      </c>
      <c r="AFX62" s="120">
        <v>5.1952897434591791E-7</v>
      </c>
      <c r="AFY62" s="120">
        <v>4.2905018827335975E-7</v>
      </c>
      <c r="AFZ62" s="120">
        <v>4.2905018827335933E-7</v>
      </c>
      <c r="AGA62" s="120">
        <v>3.5228188491792678E-7</v>
      </c>
      <c r="AGB62" s="120">
        <v>3.5228188491792731E-7</v>
      </c>
      <c r="AGC62" s="120">
        <v>2.8749799610187767E-7</v>
      </c>
      <c r="AGD62" s="120">
        <v>2.8749799610187788E-7</v>
      </c>
      <c r="AGE62" s="120">
        <v>2.331372902078028E-7</v>
      </c>
      <c r="AGF62" s="120">
        <v>2.3313729020780296E-7</v>
      </c>
      <c r="AGG62" s="120">
        <v>1.8779419280892891E-7</v>
      </c>
      <c r="AGH62" s="120">
        <v>1.8779419280892893E-7</v>
      </c>
      <c r="AGI62" s="120">
        <v>1.5020945707319424E-7</v>
      </c>
      <c r="AGJ62" s="120">
        <v>1.502094570731943E-7</v>
      </c>
      <c r="AGK62" s="120">
        <v>1.1926074377747822E-7</v>
      </c>
      <c r="AGL62" s="120">
        <v>1.1926074377747825E-7</v>
      </c>
      <c r="AGM62" s="120">
        <v>9.3953172116889339E-8</v>
      </c>
      <c r="AGN62" s="120">
        <v>9.3953172116889365E-8</v>
      </c>
      <c r="AGO62" s="120">
        <v>7.3409903142374869E-8</v>
      </c>
      <c r="AGP62" s="120">
        <v>7.3409903142374948E-8</v>
      </c>
      <c r="AGQ62" s="120">
        <v>5.6862817546381483E-8</v>
      </c>
      <c r="AGR62" s="120">
        <v>5.6862817546381464E-8</v>
      </c>
      <c r="AGS62" s="120">
        <v>4.3643348588802447E-8</v>
      </c>
      <c r="AGT62" s="120">
        <v>4.3643348588802407E-8</v>
      </c>
      <c r="AGU62" s="120">
        <v>3.3173529174399831E-8</v>
      </c>
      <c r="AGV62" s="120">
        <v>3.3173529174399851E-8</v>
      </c>
      <c r="AGW62" s="120">
        <v>2.4957309434029042E-8</v>
      </c>
      <c r="AGX62" s="120">
        <v>2.4957309434029035E-8</v>
      </c>
      <c r="AGY62" s="120">
        <v>1.8572197619267014E-8</v>
      </c>
      <c r="AGZ62" s="120">
        <v>1.8572197619267047E-8</v>
      </c>
      <c r="AHA62" s="120">
        <v>1.3661272708326289E-8</v>
      </c>
      <c r="AHB62" s="120">
        <v>1.3661272708326286E-8</v>
      </c>
      <c r="AHC62" s="120">
        <v>9.9256118786363296E-9</v>
      </c>
      <c r="AHD62" s="120">
        <v>9.925611878636323E-9</v>
      </c>
      <c r="AHE62" s="120">
        <v>7.1171699917237153E-9</v>
      </c>
      <c r="AHF62" s="120">
        <v>7.1171699917237244E-9</v>
      </c>
      <c r="AHG62" s="120">
        <v>5.0321415491327893E-9</v>
      </c>
      <c r="AHH62" s="120">
        <v>5.0321415491327901E-9</v>
      </c>
      <c r="AHI62" s="120">
        <v>3.5048283312348959E-9</v>
      </c>
      <c r="AHJ62" s="120">
        <v>3.5048283312348963E-9</v>
      </c>
      <c r="AHK62" s="120">
        <v>2.4020282673432801E-9</v>
      </c>
      <c r="AHL62" s="120">
        <v>2.4020282673432784E-9</v>
      </c>
      <c r="AHM62" s="120">
        <v>1.6179531734249232E-9</v>
      </c>
      <c r="AHN62" s="120">
        <v>1.6179531734249223E-9</v>
      </c>
      <c r="AHO62" s="120">
        <v>1.0696750216702922E-9</v>
      </c>
      <c r="AHP62" s="120">
        <v>1.069675021670292E-9</v>
      </c>
      <c r="AHQ62" s="120">
        <v>6.9309257896503756E-10</v>
      </c>
      <c r="AHR62" s="120">
        <v>6.9309257896503704E-10</v>
      </c>
      <c r="AHS62" s="120">
        <v>4.3940278290894227E-10</v>
      </c>
      <c r="AHT62" s="120">
        <v>4.3940278290894221E-10</v>
      </c>
      <c r="AHU62" s="120">
        <v>2.7205432952211409E-10</v>
      </c>
      <c r="AHV62" s="120">
        <v>2.7205432952211394E-10</v>
      </c>
      <c r="AHW62" s="120">
        <v>1.6415483272931795E-10</v>
      </c>
      <c r="AHX62" s="120">
        <v>1.6415483272931795E-10</v>
      </c>
      <c r="AHY62" s="120">
        <v>9.629776957272859E-11</v>
      </c>
      <c r="AHZ62" s="120">
        <v>9.6297769572728603E-11</v>
      </c>
      <c r="AIA62" s="120">
        <v>5.4771404134684925E-11</v>
      </c>
      <c r="AIB62" s="120">
        <v>5.4771404134684912E-11</v>
      </c>
      <c r="AIC62" s="120">
        <v>3.0109103586376671E-11</v>
      </c>
      <c r="AID62" s="120">
        <v>3.0109103586376684E-11</v>
      </c>
      <c r="AIE62" s="120">
        <v>1.5938987081347696E-11</v>
      </c>
      <c r="AIF62" s="120">
        <v>1.5938987081347696E-11</v>
      </c>
      <c r="AIG62" s="120">
        <v>8.0906894608130635E-12</v>
      </c>
      <c r="AIH62" s="120">
        <v>8.0906894608130635E-12</v>
      </c>
      <c r="AII62" s="120">
        <v>3.9181211460302251E-12</v>
      </c>
      <c r="AIJ62" s="120">
        <v>3.9181211460302251E-12</v>
      </c>
      <c r="AIK62" s="120">
        <v>1.7993441704367064E-12</v>
      </c>
      <c r="AIL62" s="120">
        <v>1.7993441704367062E-12</v>
      </c>
      <c r="AIM62" s="120">
        <v>7.7788440627711463E-13</v>
      </c>
      <c r="AIN62" s="120">
        <v>7.7788440627711443E-13</v>
      </c>
      <c r="AIO62" s="120">
        <v>3.1373521126788767E-13</v>
      </c>
      <c r="AIP62" s="120">
        <v>3.1373521126788772E-13</v>
      </c>
      <c r="AIQ62" s="120">
        <v>1.1671767873150363E-13</v>
      </c>
      <c r="AIR62" s="120">
        <v>1.1671767873150363E-13</v>
      </c>
      <c r="AIS62" s="120">
        <v>3.9472606515436647E-14</v>
      </c>
      <c r="AIT62" s="120">
        <v>3.9472606515436647E-14</v>
      </c>
      <c r="AIU62" s="120">
        <v>1.1901876782304671E-14</v>
      </c>
      <c r="AIV62" s="120">
        <v>1.1901876782304671E-14</v>
      </c>
      <c r="AIW62" s="120">
        <v>3.1147468230931924E-15</v>
      </c>
      <c r="AIX62" s="120">
        <v>3.1147468230931924E-15</v>
      </c>
      <c r="AIY62" s="120">
        <v>6.8012002280015693E-16</v>
      </c>
      <c r="AIZ62" s="120">
        <v>6.8012002280015693E-16</v>
      </c>
      <c r="AJA62" s="120">
        <v>1.1633489310769463E-16</v>
      </c>
      <c r="AJB62" s="120">
        <v>1.1633489310769463E-16</v>
      </c>
      <c r="AJC62" s="120">
        <v>1.3877787807814457E-17</v>
      </c>
      <c r="AJD62" s="120">
        <v>1.3877787807814457E-17</v>
      </c>
      <c r="AJE62" s="120">
        <v>8.6736173798840355E-19</v>
      </c>
      <c r="AJF62" s="120" t="s">
        <v>105</v>
      </c>
      <c r="AJG62" s="120" t="s">
        <v>105</v>
      </c>
      <c r="AJH62" s="120" t="s">
        <v>105</v>
      </c>
      <c r="AJI62" s="120" t="s">
        <v>105</v>
      </c>
      <c r="AJJ62" s="120" t="s">
        <v>105</v>
      </c>
      <c r="AJK62" s="120" t="s">
        <v>105</v>
      </c>
      <c r="AJL62" s="120" t="s">
        <v>105</v>
      </c>
      <c r="AJM62" s="120" t="s">
        <v>105</v>
      </c>
      <c r="AJN62" s="120" t="s">
        <v>105</v>
      </c>
      <c r="AJO62" s="120" t="s">
        <v>105</v>
      </c>
      <c r="AJP62" s="120" t="s">
        <v>105</v>
      </c>
      <c r="AJQ62" s="120" t="s">
        <v>105</v>
      </c>
      <c r="AJR62" s="120" t="s">
        <v>105</v>
      </c>
      <c r="AJS62" s="120" t="s">
        <v>105</v>
      </c>
      <c r="AJT62" s="120" t="s">
        <v>105</v>
      </c>
      <c r="AJU62" s="120" t="s">
        <v>105</v>
      </c>
      <c r="AJV62" s="120" t="s">
        <v>105</v>
      </c>
      <c r="AJW62" s="120" t="s">
        <v>105</v>
      </c>
      <c r="AJX62" s="120" t="s">
        <v>105</v>
      </c>
      <c r="AJY62" s="120" t="s">
        <v>105</v>
      </c>
      <c r="AJZ62" s="120" t="s">
        <v>105</v>
      </c>
      <c r="AKA62" s="120" t="s">
        <v>105</v>
      </c>
      <c r="AKB62" s="120" t="s">
        <v>105</v>
      </c>
      <c r="AKC62" s="120" t="s">
        <v>105</v>
      </c>
      <c r="AKD62" s="120" t="s">
        <v>105</v>
      </c>
      <c r="AKE62" s="120" t="s">
        <v>105</v>
      </c>
      <c r="AKF62" s="120" t="s">
        <v>105</v>
      </c>
      <c r="AKG62" s="120" t="s">
        <v>105</v>
      </c>
      <c r="AKH62" s="120" t="s">
        <v>105</v>
      </c>
      <c r="AKI62" s="120" t="s">
        <v>105</v>
      </c>
      <c r="AKJ62" s="120" t="s">
        <v>105</v>
      </c>
      <c r="AKK62" s="120" t="s">
        <v>105</v>
      </c>
      <c r="AKL62" s="120" t="s">
        <v>105</v>
      </c>
      <c r="AKM62" s="120" t="s">
        <v>105</v>
      </c>
      <c r="AKN62" s="120" t="s">
        <v>105</v>
      </c>
      <c r="AKO62" s="120" t="s">
        <v>105</v>
      </c>
      <c r="AKP62" s="120" t="s">
        <v>105</v>
      </c>
      <c r="AKQ62" s="120" t="s">
        <v>105</v>
      </c>
      <c r="AKR62" s="120" t="s">
        <v>105</v>
      </c>
      <c r="AKS62" s="120" t="s">
        <v>105</v>
      </c>
      <c r="AKT62" s="120" t="s">
        <v>105</v>
      </c>
      <c r="AKU62" s="120" t="s">
        <v>105</v>
      </c>
      <c r="AKV62" s="120" t="s">
        <v>105</v>
      </c>
      <c r="AKW62" s="120" t="s">
        <v>105</v>
      </c>
      <c r="AKX62" s="120" t="s">
        <v>105</v>
      </c>
      <c r="AKY62" s="120" t="s">
        <v>105</v>
      </c>
      <c r="AKZ62" s="120" t="s">
        <v>105</v>
      </c>
      <c r="ALA62" s="120" t="s">
        <v>105</v>
      </c>
      <c r="ALB62" s="120" t="s">
        <v>105</v>
      </c>
      <c r="ALC62" s="120" t="s">
        <v>105</v>
      </c>
      <c r="ALD62" s="120" t="s">
        <v>105</v>
      </c>
      <c r="ALE62" s="120" t="s">
        <v>105</v>
      </c>
      <c r="ALF62" s="120" t="s">
        <v>105</v>
      </c>
      <c r="ALG62" s="120" t="s">
        <v>105</v>
      </c>
      <c r="ALH62" s="120" t="s">
        <v>105</v>
      </c>
      <c r="ALI62" s="120" t="s">
        <v>105</v>
      </c>
      <c r="ALJ62" s="120" t="s">
        <v>105</v>
      </c>
      <c r="ALK62" s="120" t="s">
        <v>105</v>
      </c>
      <c r="ALL62" s="120" t="s">
        <v>105</v>
      </c>
      <c r="ALM62" s="120" t="s">
        <v>105</v>
      </c>
      <c r="ALN62" s="120"/>
    </row>
    <row r="63" spans="1:1002" hidden="1">
      <c r="A63" s="119">
        <v>62</v>
      </c>
      <c r="B63" s="120">
        <v>5.3673480728136311E-2</v>
      </c>
      <c r="C63" s="120">
        <v>5.3673480728136339E-2</v>
      </c>
      <c r="D63" s="120">
        <v>5.3434076157144662E-2</v>
      </c>
      <c r="E63" s="120">
        <v>5.3434076157144669E-2</v>
      </c>
      <c r="F63" s="120">
        <v>5.3194844596985515E-2</v>
      </c>
      <c r="G63" s="120">
        <v>5.3194844596985487E-2</v>
      </c>
      <c r="H63" s="120">
        <v>5.2955788095549954E-2</v>
      </c>
      <c r="I63" s="120">
        <v>5.2955788095549967E-2</v>
      </c>
      <c r="J63" s="120">
        <v>5.2716908711777075E-2</v>
      </c>
      <c r="K63" s="120">
        <v>5.2716908711777102E-2</v>
      </c>
      <c r="L63" s="120">
        <v>5.2478208515695714E-2</v>
      </c>
      <c r="M63" s="120">
        <v>5.2478208515695741E-2</v>
      </c>
      <c r="N63" s="120">
        <v>5.2239689588465817E-2</v>
      </c>
      <c r="O63" s="120">
        <v>5.2239689588465837E-2</v>
      </c>
      <c r="P63" s="120">
        <v>5.2001354022420114E-2</v>
      </c>
      <c r="Q63" s="120">
        <v>5.2001354022420093E-2</v>
      </c>
      <c r="R63" s="120">
        <v>5.1763203921104742E-2</v>
      </c>
      <c r="S63" s="120">
        <v>5.1763203921104749E-2</v>
      </c>
      <c r="T63" s="120">
        <v>5.1525241399320812E-2</v>
      </c>
      <c r="U63" s="120">
        <v>5.1525241399320861E-2</v>
      </c>
      <c r="V63" s="120">
        <v>5.1287468583164721E-2</v>
      </c>
      <c r="W63" s="120">
        <v>5.12874685831647E-2</v>
      </c>
      <c r="X63" s="120">
        <v>5.1049887610068796E-2</v>
      </c>
      <c r="Y63" s="120">
        <v>5.1049887610068838E-2</v>
      </c>
      <c r="Z63" s="120">
        <v>5.0812500628841739E-2</v>
      </c>
      <c r="AA63" s="120">
        <v>5.0812500628841718E-2</v>
      </c>
      <c r="AB63" s="120">
        <v>5.0575309799708486E-2</v>
      </c>
      <c r="AC63" s="120">
        <v>5.0575309799708507E-2</v>
      </c>
      <c r="AD63" s="120">
        <v>5.0338317294350135E-2</v>
      </c>
      <c r="AE63" s="120">
        <v>5.0338317294350163E-2</v>
      </c>
      <c r="AF63" s="120">
        <v>5.0101525295943534E-2</v>
      </c>
      <c r="AG63" s="120">
        <v>5.0101525295943521E-2</v>
      </c>
      <c r="AH63" s="120">
        <v>4.9864935999200381E-2</v>
      </c>
      <c r="AI63" s="120">
        <v>4.9864935999200347E-2</v>
      </c>
      <c r="AJ63" s="120">
        <v>4.9628551610406552E-2</v>
      </c>
      <c r="AK63" s="120">
        <v>4.9628551610406545E-2</v>
      </c>
      <c r="AL63" s="120">
        <v>4.9392374347460688E-2</v>
      </c>
      <c r="AM63" s="120">
        <v>4.9392374347460632E-2</v>
      </c>
      <c r="AN63" s="120">
        <v>4.9156406439912384E-2</v>
      </c>
      <c r="AO63" s="120">
        <v>4.9156406439912377E-2</v>
      </c>
      <c r="AP63" s="120">
        <v>4.8920650129000848E-2</v>
      </c>
      <c r="AQ63" s="120">
        <v>4.8920650129000876E-2</v>
      </c>
      <c r="AR63" s="120">
        <v>4.8685107667692254E-2</v>
      </c>
      <c r="AS63" s="120">
        <v>4.8685107667692296E-2</v>
      </c>
      <c r="AT63" s="120">
        <v>4.8449781320717276E-2</v>
      </c>
      <c r="AU63" s="120">
        <v>4.844978132071729E-2</v>
      </c>
      <c r="AV63" s="120">
        <v>4.8214673364608579E-2</v>
      </c>
      <c r="AW63" s="120">
        <v>4.8214673364608558E-2</v>
      </c>
      <c r="AX63" s="120">
        <v>4.7979786087737245E-2</v>
      </c>
      <c r="AY63" s="120">
        <v>4.7979786087737245E-2</v>
      </c>
      <c r="AZ63" s="120">
        <v>4.7745121790349121E-2</v>
      </c>
      <c r="BA63" s="120">
        <v>4.7745121790349114E-2</v>
      </c>
      <c r="BB63" s="120">
        <v>4.7510682784601299E-2</v>
      </c>
      <c r="BC63" s="120">
        <v>4.751068278460132E-2</v>
      </c>
      <c r="BD63" s="120">
        <v>4.7276471394597328E-2</v>
      </c>
      <c r="BE63" s="120">
        <v>4.7276471394597341E-2</v>
      </c>
      <c r="BF63" s="120">
        <v>4.7042489956422705E-2</v>
      </c>
      <c r="BG63" s="120">
        <v>4.7042489956422746E-2</v>
      </c>
      <c r="BH63" s="120">
        <v>4.6808740818179539E-2</v>
      </c>
      <c r="BI63" s="120">
        <v>4.680874081817963E-2</v>
      </c>
      <c r="BJ63" s="120">
        <v>4.6575226340021342E-2</v>
      </c>
      <c r="BK63" s="120">
        <v>4.6575226340021321E-2</v>
      </c>
      <c r="BL63" s="120">
        <v>4.6341948894186268E-2</v>
      </c>
      <c r="BM63" s="120">
        <v>4.634194889418633E-2</v>
      </c>
      <c r="BN63" s="120">
        <v>4.6108910865031508E-2</v>
      </c>
      <c r="BO63" s="120">
        <v>4.6108910865031459E-2</v>
      </c>
      <c r="BP63" s="120">
        <v>4.587611464906545E-2</v>
      </c>
      <c r="BQ63" s="120">
        <v>4.587611464906545E-2</v>
      </c>
      <c r="BR63" s="120">
        <v>4.5643562654980971E-2</v>
      </c>
      <c r="BS63" s="120">
        <v>4.5643562654980999E-2</v>
      </c>
      <c r="BT63" s="120">
        <v>4.5411257303687155E-2</v>
      </c>
      <c r="BU63" s="120">
        <v>4.5411257303687183E-2</v>
      </c>
      <c r="BV63" s="120">
        <v>4.5179201028340762E-2</v>
      </c>
      <c r="BW63" s="120">
        <v>4.5179201028340749E-2</v>
      </c>
      <c r="BX63" s="120">
        <v>4.4947396274377494E-2</v>
      </c>
      <c r="BY63" s="120">
        <v>4.4947396274377452E-2</v>
      </c>
      <c r="BZ63" s="120">
        <v>4.4715845499542141E-2</v>
      </c>
      <c r="CA63" s="120">
        <v>4.4715845499542162E-2</v>
      </c>
      <c r="CB63" s="120">
        <v>4.4484551173918932E-2</v>
      </c>
      <c r="CC63" s="120">
        <v>4.4484551173918911E-2</v>
      </c>
      <c r="CD63" s="120">
        <v>4.425351577996052E-2</v>
      </c>
      <c r="CE63" s="120">
        <v>4.4253515779960548E-2</v>
      </c>
      <c r="CF63" s="120">
        <v>4.4022741812516995E-2</v>
      </c>
      <c r="CG63" s="120">
        <v>4.4022741812516995E-2</v>
      </c>
      <c r="CH63" s="120">
        <v>4.3792231778863738E-2</v>
      </c>
      <c r="CI63" s="120">
        <v>4.3792231778863731E-2</v>
      </c>
      <c r="CJ63" s="120">
        <v>4.3561988198729376E-2</v>
      </c>
      <c r="CK63" s="120">
        <v>4.3561988198729383E-2</v>
      </c>
      <c r="CL63" s="120">
        <v>4.333201360432215E-2</v>
      </c>
      <c r="CM63" s="120">
        <v>4.3332013604322171E-2</v>
      </c>
      <c r="CN63" s="120">
        <v>4.3102310540356722E-2</v>
      </c>
      <c r="CO63" s="120">
        <v>4.3102310540356702E-2</v>
      </c>
      <c r="CP63" s="120">
        <v>4.2872881564079222E-2</v>
      </c>
      <c r="CQ63" s="120">
        <v>4.2872881564079271E-2</v>
      </c>
      <c r="CR63" s="120">
        <v>4.2643729245292548E-2</v>
      </c>
      <c r="CS63" s="120">
        <v>4.2643729245292569E-2</v>
      </c>
      <c r="CT63" s="120">
        <v>4.2414856166380223E-2</v>
      </c>
      <c r="CU63" s="120">
        <v>4.2414856166380216E-2</v>
      </c>
      <c r="CV63" s="120">
        <v>4.2186264922329964E-2</v>
      </c>
      <c r="CW63" s="120">
        <v>4.218626492232997E-2</v>
      </c>
      <c r="CX63" s="120">
        <v>4.1957958120756325E-2</v>
      </c>
      <c r="CY63" s="120">
        <v>4.1957958120756353E-2</v>
      </c>
      <c r="CZ63" s="120">
        <v>4.1729938381922786E-2</v>
      </c>
      <c r="DA63" s="120">
        <v>4.1729938381922814E-2</v>
      </c>
      <c r="DB63" s="120">
        <v>4.1502208338762565E-2</v>
      </c>
      <c r="DC63" s="120">
        <v>4.1502208338762614E-2</v>
      </c>
      <c r="DD63" s="120">
        <v>4.1274770636899313E-2</v>
      </c>
      <c r="DE63" s="120">
        <v>4.127477063689932E-2</v>
      </c>
      <c r="DF63" s="120">
        <v>4.1047627934666313E-2</v>
      </c>
      <c r="DG63" s="120">
        <v>4.1047627934666368E-2</v>
      </c>
      <c r="DH63" s="120">
        <v>4.0820782903125463E-2</v>
      </c>
      <c r="DI63" s="120">
        <v>4.0820782903125435E-2</v>
      </c>
      <c r="DJ63" s="120">
        <v>4.0594238226084628E-2</v>
      </c>
      <c r="DK63" s="120">
        <v>4.0594238226084566E-2</v>
      </c>
      <c r="DL63" s="120">
        <v>4.0367996600114954E-2</v>
      </c>
      <c r="DM63" s="120">
        <v>4.0367996600114933E-2</v>
      </c>
      <c r="DN63" s="120">
        <v>4.0142060734566838E-2</v>
      </c>
      <c r="DO63" s="120">
        <v>4.0142060734566817E-2</v>
      </c>
      <c r="DP63" s="120">
        <v>3.9916433351584686E-2</v>
      </c>
      <c r="DQ63" s="120">
        <v>3.9916433351584693E-2</v>
      </c>
      <c r="DR63" s="120">
        <v>3.9691117186121436E-2</v>
      </c>
      <c r="DS63" s="120">
        <v>3.9691117186121394E-2</v>
      </c>
      <c r="DT63" s="120">
        <v>3.9466114985951234E-2</v>
      </c>
      <c r="DU63" s="120">
        <v>3.9466114985951185E-2</v>
      </c>
      <c r="DV63" s="120">
        <v>3.924142951168199E-2</v>
      </c>
      <c r="DW63" s="120">
        <v>3.9241429511681997E-2</v>
      </c>
      <c r="DX63" s="120">
        <v>3.9017063536766379E-2</v>
      </c>
      <c r="DY63" s="120">
        <v>3.9017063536766337E-2</v>
      </c>
      <c r="DZ63" s="120">
        <v>3.8793019847511698E-2</v>
      </c>
      <c r="EA63" s="120">
        <v>3.8793019847511656E-2</v>
      </c>
      <c r="EB63" s="120">
        <v>3.8569301243089035E-2</v>
      </c>
      <c r="EC63" s="120">
        <v>3.8569301243089014E-2</v>
      </c>
      <c r="ED63" s="120">
        <v>3.8345910535541289E-2</v>
      </c>
      <c r="EE63" s="120">
        <v>3.8345910535541296E-2</v>
      </c>
      <c r="EF63" s="120">
        <v>3.8122850549789755E-2</v>
      </c>
      <c r="EG63" s="120">
        <v>3.8122850549789741E-2</v>
      </c>
      <c r="EH63" s="120">
        <v>3.7900124123639758E-2</v>
      </c>
      <c r="EI63" s="120">
        <v>3.7900124123639772E-2</v>
      </c>
      <c r="EJ63" s="120">
        <v>3.7677734107785271E-2</v>
      </c>
      <c r="EK63" s="120">
        <v>3.7677734107785237E-2</v>
      </c>
      <c r="EL63" s="120">
        <v>3.7455683365811877E-2</v>
      </c>
      <c r="EM63" s="120">
        <v>3.7455683365811891E-2</v>
      </c>
      <c r="EN63" s="120">
        <v>3.723397477419934E-2</v>
      </c>
      <c r="EO63" s="120">
        <v>3.7233974774199347E-2</v>
      </c>
      <c r="EP63" s="120">
        <v>3.7012611222321634E-2</v>
      </c>
      <c r="EQ63" s="120">
        <v>3.7012611222321669E-2</v>
      </c>
      <c r="ER63" s="120">
        <v>3.6791595612447159E-2</v>
      </c>
      <c r="ES63" s="120">
        <v>3.6791595612447138E-2</v>
      </c>
      <c r="ET63" s="120">
        <v>3.6570930859736422E-2</v>
      </c>
      <c r="EU63" s="120">
        <v>3.6570930859736429E-2</v>
      </c>
      <c r="EV63" s="120">
        <v>3.6350619892239054E-2</v>
      </c>
      <c r="EW63" s="120">
        <v>3.635061989223911E-2</v>
      </c>
      <c r="EX63" s="120">
        <v>3.6130665650889585E-2</v>
      </c>
      <c r="EY63" s="120">
        <v>3.6130665650889585E-2</v>
      </c>
      <c r="EZ63" s="120">
        <v>3.5911071089500847E-2</v>
      </c>
      <c r="FA63" s="120">
        <v>3.591107108950084E-2</v>
      </c>
      <c r="FB63" s="120">
        <v>3.5691839174757267E-2</v>
      </c>
      <c r="FC63" s="120">
        <v>3.5691839174757219E-2</v>
      </c>
      <c r="FD63" s="120">
        <v>3.5472972886205649E-2</v>
      </c>
      <c r="FE63" s="120">
        <v>3.5472972886205684E-2</v>
      </c>
      <c r="FF63" s="120">
        <v>3.5254475216245293E-2</v>
      </c>
      <c r="FG63" s="120">
        <v>3.5254475216245265E-2</v>
      </c>
      <c r="FH63" s="120">
        <v>3.5036349170115576E-2</v>
      </c>
      <c r="FI63" s="120">
        <v>3.5036349170115617E-2</v>
      </c>
      <c r="FJ63" s="120">
        <v>3.4818597765883114E-2</v>
      </c>
      <c r="FK63" s="120">
        <v>3.4818597765883127E-2</v>
      </c>
      <c r="FL63" s="120">
        <v>3.4601224034426656E-2</v>
      </c>
      <c r="FM63" s="120">
        <v>3.460122403442667E-2</v>
      </c>
      <c r="FN63" s="120">
        <v>3.438423101942014E-2</v>
      </c>
      <c r="FO63" s="120">
        <v>3.4384231019420113E-2</v>
      </c>
      <c r="FP63" s="120">
        <v>3.4167621777315055E-2</v>
      </c>
      <c r="FQ63" s="120">
        <v>3.4167621777314978E-2</v>
      </c>
      <c r="FR63" s="120">
        <v>3.3951399377319953E-2</v>
      </c>
      <c r="FS63" s="120">
        <v>3.3951399377319974E-2</v>
      </c>
      <c r="FT63" s="120">
        <v>3.3735566901379237E-2</v>
      </c>
      <c r="FU63" s="120">
        <v>3.3735566901379237E-2</v>
      </c>
      <c r="FV63" s="120">
        <v>3.3520127444149436E-2</v>
      </c>
      <c r="FW63" s="120">
        <v>3.3520127444149443E-2</v>
      </c>
      <c r="FX63" s="120">
        <v>3.3305084112974059E-2</v>
      </c>
      <c r="FY63" s="120">
        <v>3.3305084112974052E-2</v>
      </c>
      <c r="FZ63" s="120">
        <v>3.3090440027856709E-2</v>
      </c>
      <c r="GA63" s="120">
        <v>3.3090440027856709E-2</v>
      </c>
      <c r="GB63" s="120">
        <v>3.2876198321431967E-2</v>
      </c>
      <c r="GC63" s="120">
        <v>3.2876198321431953E-2</v>
      </c>
      <c r="GD63" s="120">
        <v>3.2662362138934656E-2</v>
      </c>
      <c r="GE63" s="120">
        <v>3.2662362138934663E-2</v>
      </c>
      <c r="GF63" s="120">
        <v>3.2448934638167067E-2</v>
      </c>
      <c r="GG63" s="120">
        <v>3.2448934638167025E-2</v>
      </c>
      <c r="GH63" s="120">
        <v>3.2235918989464069E-2</v>
      </c>
      <c r="GI63" s="120">
        <v>3.2235918989464062E-2</v>
      </c>
      <c r="GJ63" s="120">
        <v>3.2023318375656709E-2</v>
      </c>
      <c r="GK63" s="120">
        <v>3.2023318375656737E-2</v>
      </c>
      <c r="GL63" s="120">
        <v>3.1811135992032898E-2</v>
      </c>
      <c r="GM63" s="120">
        <v>3.1811135992032911E-2</v>
      </c>
      <c r="GN63" s="120">
        <v>3.1599375046296611E-2</v>
      </c>
      <c r="GO63" s="120">
        <v>3.1599375046296674E-2</v>
      </c>
      <c r="GP63" s="120">
        <v>3.138803875852493E-2</v>
      </c>
      <c r="GQ63" s="120">
        <v>3.1388038758524958E-2</v>
      </c>
      <c r="GR63" s="120">
        <v>3.1177130361122608E-2</v>
      </c>
      <c r="GS63" s="120">
        <v>3.1177130361122633E-2</v>
      </c>
      <c r="GT63" s="120">
        <v>3.0966653098774558E-2</v>
      </c>
      <c r="GU63" s="120">
        <v>3.0966653098774562E-2</v>
      </c>
      <c r="GV63" s="120">
        <v>3.075661022839599E-2</v>
      </c>
      <c r="GW63" s="120">
        <v>3.0756610228395976E-2</v>
      </c>
      <c r="GX63" s="120">
        <v>3.0547005019080337E-2</v>
      </c>
      <c r="GY63" s="120">
        <v>3.0547005019080316E-2</v>
      </c>
      <c r="GZ63" s="120">
        <v>3.0337840752044785E-2</v>
      </c>
      <c r="HA63" s="120">
        <v>3.0337840752044775E-2</v>
      </c>
      <c r="HB63" s="120">
        <v>3.012912072057327E-2</v>
      </c>
      <c r="HC63" s="120">
        <v>3.012912072057326E-2</v>
      </c>
      <c r="HD63" s="120">
        <v>2.9920848229957196E-2</v>
      </c>
      <c r="HE63" s="120">
        <v>2.9920848229957178E-2</v>
      </c>
      <c r="HF63" s="120">
        <v>2.9713026597433419E-2</v>
      </c>
      <c r="HG63" s="120">
        <v>2.9713026597433426E-2</v>
      </c>
      <c r="HH63" s="120">
        <v>2.9505659152119963E-2</v>
      </c>
      <c r="HI63" s="120">
        <v>2.9505659152119966E-2</v>
      </c>
      <c r="HJ63" s="120">
        <v>2.9298749234948969E-2</v>
      </c>
      <c r="HK63" s="120">
        <v>2.9298749234948962E-2</v>
      </c>
      <c r="HL63" s="120">
        <v>2.9092300198596779E-2</v>
      </c>
      <c r="HM63" s="120">
        <v>2.9092300198596783E-2</v>
      </c>
      <c r="HN63" s="120">
        <v>2.8886315407411919E-2</v>
      </c>
      <c r="HO63" s="120">
        <v>2.8886315407411909E-2</v>
      </c>
      <c r="HP63" s="120">
        <v>2.8680798237339586E-2</v>
      </c>
      <c r="HQ63" s="120">
        <v>2.8680798237339614E-2</v>
      </c>
      <c r="HR63" s="120">
        <v>2.8475752075844012E-2</v>
      </c>
      <c r="HS63" s="120">
        <v>2.8475752075843987E-2</v>
      </c>
      <c r="HT63" s="120">
        <v>2.8271180321827381E-2</v>
      </c>
      <c r="HU63" s="120">
        <v>2.8271180321827381E-2</v>
      </c>
      <c r="HV63" s="120">
        <v>2.8067086385546378E-2</v>
      </c>
      <c r="HW63" s="120">
        <v>2.8067086385546398E-2</v>
      </c>
      <c r="HX63" s="120">
        <v>2.7863473688525292E-2</v>
      </c>
      <c r="HY63" s="120">
        <v>2.7863473688525316E-2</v>
      </c>
      <c r="HZ63" s="120">
        <v>2.766034566346651E-2</v>
      </c>
      <c r="IA63" s="120">
        <v>2.7660345663466493E-2</v>
      </c>
      <c r="IB63" s="120">
        <v>2.7457705754157562E-2</v>
      </c>
      <c r="IC63" s="120">
        <v>2.7457705754157558E-2</v>
      </c>
      <c r="ID63" s="120">
        <v>2.725555741537539E-2</v>
      </c>
      <c r="IE63" s="120">
        <v>2.7255557415375397E-2</v>
      </c>
      <c r="IF63" s="120">
        <v>2.7053904112787196E-2</v>
      </c>
      <c r="IG63" s="120">
        <v>2.7053904112787189E-2</v>
      </c>
      <c r="IH63" s="120">
        <v>2.6852749322848139E-2</v>
      </c>
      <c r="II63" s="120">
        <v>2.6852749322848118E-2</v>
      </c>
      <c r="IJ63" s="120">
        <v>2.6652096532695707E-2</v>
      </c>
      <c r="IK63" s="120">
        <v>2.6652096532695704E-2</v>
      </c>
      <c r="IL63" s="120">
        <v>2.6451949240040712E-2</v>
      </c>
      <c r="IM63" s="120">
        <v>2.645194924004074E-2</v>
      </c>
      <c r="IN63" s="120">
        <v>2.6252310953054959E-2</v>
      </c>
      <c r="IO63" s="120">
        <v>2.6252310953054973E-2</v>
      </c>
      <c r="IP63" s="120">
        <v>2.6053185190255249E-2</v>
      </c>
      <c r="IQ63" s="120">
        <v>2.6053185190255256E-2</v>
      </c>
      <c r="IR63" s="120">
        <v>2.5854575480384015E-2</v>
      </c>
      <c r="IS63" s="120">
        <v>2.5854575480384032E-2</v>
      </c>
      <c r="IT63" s="120">
        <v>2.5656485362286333E-2</v>
      </c>
      <c r="IU63" s="120">
        <v>2.5656485362286353E-2</v>
      </c>
      <c r="IV63" s="120">
        <v>2.5458918384783105E-2</v>
      </c>
      <c r="IW63" s="120">
        <v>2.5458918384783105E-2</v>
      </c>
      <c r="IX63" s="120">
        <v>2.5261878106540743E-2</v>
      </c>
      <c r="IY63" s="120">
        <v>2.5261878106540774E-2</v>
      </c>
      <c r="IZ63" s="120">
        <v>2.5065368095936853E-2</v>
      </c>
      <c r="JA63" s="120">
        <v>2.5065368095936881E-2</v>
      </c>
      <c r="JB63" s="120">
        <v>2.4869391930922132E-2</v>
      </c>
      <c r="JC63" s="120">
        <v>2.4869391930922132E-2</v>
      </c>
      <c r="JD63" s="120">
        <v>2.4673953198878332E-2</v>
      </c>
      <c r="JE63" s="120">
        <v>2.4673953198878308E-2</v>
      </c>
      <c r="JF63" s="120">
        <v>2.4479055496472321E-2</v>
      </c>
      <c r="JG63" s="120">
        <v>2.4479055496472297E-2</v>
      </c>
      <c r="JH63" s="120">
        <v>2.4284702429505818E-2</v>
      </c>
      <c r="JI63" s="120">
        <v>2.4284702429505818E-2</v>
      </c>
      <c r="JJ63" s="120">
        <v>2.4090897612761321E-2</v>
      </c>
      <c r="JK63" s="120">
        <v>2.4090897612761366E-2</v>
      </c>
      <c r="JL63" s="120">
        <v>2.3897644669843569E-2</v>
      </c>
      <c r="JM63" s="120">
        <v>2.3897644669843572E-2</v>
      </c>
      <c r="JN63" s="120">
        <v>2.370494723301677E-2</v>
      </c>
      <c r="JO63" s="120">
        <v>2.3704947233016773E-2</v>
      </c>
      <c r="JP63" s="120">
        <v>2.3512808943037606E-2</v>
      </c>
      <c r="JQ63" s="120">
        <v>2.351280894303763E-2</v>
      </c>
      <c r="JR63" s="120">
        <v>2.3321233448983705E-2</v>
      </c>
      <c r="JS63" s="120">
        <v>2.3321233448983722E-2</v>
      </c>
      <c r="JT63" s="120">
        <v>2.3130224408077615E-2</v>
      </c>
      <c r="JU63" s="120">
        <v>2.3130224408077604E-2</v>
      </c>
      <c r="JV63" s="120">
        <v>2.2939785485506164E-2</v>
      </c>
      <c r="JW63" s="120">
        <v>2.2939785485506164E-2</v>
      </c>
      <c r="JX63" s="120">
        <v>2.2749920354235412E-2</v>
      </c>
      <c r="JY63" s="120">
        <v>2.2749920354235429E-2</v>
      </c>
      <c r="JZ63" s="120">
        <v>2.2560632694820514E-2</v>
      </c>
      <c r="KA63" s="120">
        <v>2.2560632694820514E-2</v>
      </c>
      <c r="KB63" s="120">
        <v>2.237192619521098E-2</v>
      </c>
      <c r="KC63" s="120">
        <v>2.2371926195210976E-2</v>
      </c>
      <c r="KD63" s="120">
        <v>2.2183804550551193E-2</v>
      </c>
      <c r="KE63" s="120">
        <v>2.2183804550551193E-2</v>
      </c>
      <c r="KF63" s="120">
        <v>2.1996271462975531E-2</v>
      </c>
      <c r="KG63" s="120">
        <v>2.1996271462975527E-2</v>
      </c>
      <c r="KH63" s="120">
        <v>2.1809330641398905E-2</v>
      </c>
      <c r="KI63" s="120">
        <v>2.1809330641398898E-2</v>
      </c>
      <c r="KJ63" s="120">
        <v>2.1622985801301918E-2</v>
      </c>
      <c r="KK63" s="120">
        <v>2.1622985801301935E-2</v>
      </c>
      <c r="KL63" s="120">
        <v>2.1437240664510995E-2</v>
      </c>
      <c r="KM63" s="120">
        <v>2.143724066451097E-2</v>
      </c>
      <c r="KN63" s="120">
        <v>2.125209895897277E-2</v>
      </c>
      <c r="KO63" s="120">
        <v>2.1252098958972784E-2</v>
      </c>
      <c r="KP63" s="120">
        <v>2.106756441852389E-2</v>
      </c>
      <c r="KQ63" s="120">
        <v>2.106756441852389E-2</v>
      </c>
      <c r="KR63" s="120">
        <v>2.0883640782654492E-2</v>
      </c>
      <c r="KS63" s="120">
        <v>2.0883640782654523E-2</v>
      </c>
      <c r="KT63" s="120">
        <v>2.0700331796266878E-2</v>
      </c>
      <c r="KU63" s="120">
        <v>2.0700331796266878E-2</v>
      </c>
      <c r="KV63" s="120">
        <v>2.0517641209427895E-2</v>
      </c>
      <c r="KW63" s="120">
        <v>2.0517641209427871E-2</v>
      </c>
      <c r="KX63" s="120">
        <v>2.0335572777116125E-2</v>
      </c>
      <c r="KY63" s="120">
        <v>2.0335572777116173E-2</v>
      </c>
      <c r="KZ63" s="120">
        <v>2.0154130258963142E-2</v>
      </c>
      <c r="LA63" s="120">
        <v>2.0154130258963163E-2</v>
      </c>
      <c r="LB63" s="120">
        <v>1.9973317418988498E-2</v>
      </c>
      <c r="LC63" s="120">
        <v>1.9973317418988473E-2</v>
      </c>
      <c r="LD63" s="120">
        <v>1.9793138025329175E-2</v>
      </c>
      <c r="LE63" s="120">
        <v>1.9793138025329182E-2</v>
      </c>
      <c r="LF63" s="120">
        <v>1.9613595849962896E-2</v>
      </c>
      <c r="LG63" s="120">
        <v>1.9613595849962886E-2</v>
      </c>
      <c r="LH63" s="120">
        <v>1.9434694668424912E-2</v>
      </c>
      <c r="LI63" s="120">
        <v>1.9434694668424873E-2</v>
      </c>
      <c r="LJ63" s="120">
        <v>1.9256438259518886E-2</v>
      </c>
      <c r="LK63" s="120">
        <v>1.92564382595189E-2</v>
      </c>
      <c r="LL63" s="120">
        <v>1.9078830405021334E-2</v>
      </c>
      <c r="LM63" s="120">
        <v>1.9078830405021324E-2</v>
      </c>
      <c r="LN63" s="120">
        <v>1.8901874889379416E-2</v>
      </c>
      <c r="LO63" s="120">
        <v>1.890187488937942E-2</v>
      </c>
      <c r="LP63" s="120">
        <v>1.8725575499402465E-2</v>
      </c>
      <c r="LQ63" s="120">
        <v>1.8725575499402458E-2</v>
      </c>
      <c r="LR63" s="120">
        <v>1.8549936023946677E-2</v>
      </c>
      <c r="LS63" s="120">
        <v>1.8549936023946674E-2</v>
      </c>
      <c r="LT63" s="120">
        <v>1.8374960253592997E-2</v>
      </c>
      <c r="LU63" s="120">
        <v>1.8374960253593021E-2</v>
      </c>
      <c r="LV63" s="120">
        <v>1.8200651980318453E-2</v>
      </c>
      <c r="LW63" s="120">
        <v>1.8200651980318453E-2</v>
      </c>
      <c r="LX63" s="120">
        <v>1.8027014997160147E-2</v>
      </c>
      <c r="LY63" s="120">
        <v>1.8027014997160123E-2</v>
      </c>
      <c r="LZ63" s="120">
        <v>1.7854053097872573E-2</v>
      </c>
      <c r="MA63" s="120">
        <v>1.7854053097872576E-2</v>
      </c>
      <c r="MB63" s="120">
        <v>1.7681770076577549E-2</v>
      </c>
      <c r="MC63" s="120">
        <v>1.7681770076577525E-2</v>
      </c>
      <c r="MD63" s="120">
        <v>1.7510169727406915E-2</v>
      </c>
      <c r="ME63" s="120">
        <v>1.7510169727406918E-2</v>
      </c>
      <c r="MF63" s="120">
        <v>1.7339255844138111E-2</v>
      </c>
      <c r="MG63" s="120">
        <v>1.7339255844138098E-2</v>
      </c>
      <c r="MH63" s="120">
        <v>1.7169032219821946E-2</v>
      </c>
      <c r="MI63" s="120">
        <v>1.7169032219821946E-2</v>
      </c>
      <c r="MJ63" s="120">
        <v>1.6999502646403163E-2</v>
      </c>
      <c r="MK63" s="120">
        <v>1.6999502646403167E-2</v>
      </c>
      <c r="ML63" s="120">
        <v>1.6830670914333035E-2</v>
      </c>
      <c r="MM63" s="120">
        <v>1.6830670914333056E-2</v>
      </c>
      <c r="MN63" s="120">
        <v>1.6662540812174494E-2</v>
      </c>
      <c r="MO63" s="120">
        <v>1.6662540812174508E-2</v>
      </c>
      <c r="MP63" s="120">
        <v>1.6495116126199125E-2</v>
      </c>
      <c r="MQ63" s="120">
        <v>1.6495116126199132E-2</v>
      </c>
      <c r="MR63" s="120">
        <v>1.6328400639976343E-2</v>
      </c>
      <c r="MS63" s="120">
        <v>1.6328400639976343E-2</v>
      </c>
      <c r="MT63" s="120">
        <v>1.616239813395445E-2</v>
      </c>
      <c r="MU63" s="120">
        <v>1.6162398133954439E-2</v>
      </c>
      <c r="MV63" s="120">
        <v>1.5997112385033426E-2</v>
      </c>
      <c r="MW63" s="120">
        <v>1.5997112385033437E-2</v>
      </c>
      <c r="MX63" s="120">
        <v>1.5832547166129678E-2</v>
      </c>
      <c r="MY63" s="120">
        <v>1.5832547166129685E-2</v>
      </c>
      <c r="MZ63" s="120">
        <v>1.5668706245732005E-2</v>
      </c>
      <c r="NA63" s="120">
        <v>1.5668706245731991E-2</v>
      </c>
      <c r="NB63" s="120">
        <v>1.5505593387449279E-2</v>
      </c>
      <c r="NC63" s="120">
        <v>1.5505593387449286E-2</v>
      </c>
      <c r="ND63" s="120">
        <v>1.5343212349549565E-2</v>
      </c>
      <c r="NE63" s="120">
        <v>1.5343212349549577E-2</v>
      </c>
      <c r="NF63" s="120">
        <v>1.5181566884490381E-2</v>
      </c>
      <c r="NG63" s="120">
        <v>1.5181566884490365E-2</v>
      </c>
      <c r="NH63" s="120">
        <v>1.5020660738440014E-2</v>
      </c>
      <c r="NI63" s="120">
        <v>1.5020660738440014E-2</v>
      </c>
      <c r="NJ63" s="120">
        <v>1.486049765079025E-2</v>
      </c>
      <c r="NK63" s="120">
        <v>1.4860497650790247E-2</v>
      </c>
      <c r="NL63" s="120">
        <v>1.4701081353659636E-2</v>
      </c>
      <c r="NM63" s="120">
        <v>1.4701081353659639E-2</v>
      </c>
      <c r="NN63" s="120">
        <v>1.4542415571387853E-2</v>
      </c>
      <c r="NO63" s="120">
        <v>1.4542415571387846E-2</v>
      </c>
      <c r="NP63" s="120">
        <v>1.4384504020020651E-2</v>
      </c>
      <c r="NQ63" s="120">
        <v>1.4384504020020649E-2</v>
      </c>
      <c r="NR63" s="120">
        <v>1.422735040678549E-2</v>
      </c>
      <c r="NS63" s="120">
        <v>1.4227350406785487E-2</v>
      </c>
      <c r="NT63" s="120">
        <v>1.4070958429557606E-2</v>
      </c>
      <c r="NU63" s="120">
        <v>1.4070958429557615E-2</v>
      </c>
      <c r="NV63" s="120">
        <v>1.3915331776316589E-2</v>
      </c>
      <c r="NW63" s="120">
        <v>1.391533177631659E-2</v>
      </c>
      <c r="NX63" s="120">
        <v>1.3760474124593008E-2</v>
      </c>
      <c r="NY63" s="120">
        <v>1.3760474124593011E-2</v>
      </c>
      <c r="NZ63" s="120">
        <v>1.3606389140905541E-2</v>
      </c>
      <c r="OA63" s="120">
        <v>1.3606389140905527E-2</v>
      </c>
      <c r="OB63" s="120">
        <v>1.3453080480187783E-2</v>
      </c>
      <c r="OC63" s="120">
        <v>1.3453080480187792E-2</v>
      </c>
      <c r="OD63" s="120">
        <v>1.330055178520544E-2</v>
      </c>
      <c r="OE63" s="120">
        <v>1.3300551785205438E-2</v>
      </c>
      <c r="OF63" s="120">
        <v>1.3148806685962897E-2</v>
      </c>
      <c r="OG63" s="120">
        <v>1.3148806685962912E-2</v>
      </c>
      <c r="OH63" s="120">
        <v>1.2997848799099949E-2</v>
      </c>
      <c r="OI63" s="120">
        <v>1.299784879909994E-2</v>
      </c>
      <c r="OJ63" s="120">
        <v>1.2847681727277856E-2</v>
      </c>
      <c r="OK63" s="120">
        <v>1.2847681727277845E-2</v>
      </c>
      <c r="OL63" s="120">
        <v>1.26983090585551E-2</v>
      </c>
      <c r="OM63" s="120">
        <v>1.2698309058555108E-2</v>
      </c>
      <c r="ON63" s="120">
        <v>1.2549734365752487E-2</v>
      </c>
      <c r="OO63" s="120">
        <v>1.2549734365752498E-2</v>
      </c>
      <c r="OP63" s="120">
        <v>1.2401961205807563E-2</v>
      </c>
      <c r="OQ63" s="120">
        <v>1.2401961205807565E-2</v>
      </c>
      <c r="OR63" s="120">
        <v>1.2254993119118292E-2</v>
      </c>
      <c r="OS63" s="120">
        <v>1.2254993119118285E-2</v>
      </c>
      <c r="OT63" s="120">
        <v>1.2108833628875678E-2</v>
      </c>
      <c r="OU63" s="120">
        <v>1.2108833628875685E-2</v>
      </c>
      <c r="OV63" s="120">
        <v>1.196348624038571E-2</v>
      </c>
      <c r="OW63" s="120">
        <v>1.1963486240385714E-2</v>
      </c>
      <c r="OX63" s="120">
        <v>1.1818954440379861E-2</v>
      </c>
      <c r="OY63" s="120">
        <v>1.1818954440379871E-2</v>
      </c>
      <c r="OZ63" s="120">
        <v>1.1675241696314556E-2</v>
      </c>
      <c r="PA63" s="120">
        <v>1.1675241696314552E-2</v>
      </c>
      <c r="PB63" s="120">
        <v>1.153235145565943E-2</v>
      </c>
      <c r="PC63" s="120">
        <v>1.1532351455659428E-2</v>
      </c>
      <c r="PD63" s="120">
        <v>1.1390287145174018E-2</v>
      </c>
      <c r="PE63" s="120">
        <v>1.1390287145174025E-2</v>
      </c>
      <c r="PF63" s="120">
        <v>1.1249052170173121E-2</v>
      </c>
      <c r="PG63" s="120">
        <v>1.1249052170173125E-2</v>
      </c>
      <c r="PH63" s="120">
        <v>1.1108649913780494E-2</v>
      </c>
      <c r="PI63" s="120">
        <v>1.110864991378049E-2</v>
      </c>
      <c r="PJ63" s="120">
        <v>1.0969083736170939E-2</v>
      </c>
      <c r="PK63" s="120">
        <v>1.0969083736170941E-2</v>
      </c>
      <c r="PL63" s="120">
        <v>1.0830356973800595E-2</v>
      </c>
      <c r="PM63" s="120">
        <v>1.083035697380059E-2</v>
      </c>
      <c r="PN63" s="120">
        <v>1.0692472938625441E-2</v>
      </c>
      <c r="PO63" s="120">
        <v>1.0692472938625443E-2</v>
      </c>
      <c r="PP63" s="120">
        <v>1.0555434917307845E-2</v>
      </c>
      <c r="PQ63" s="120">
        <v>1.0555434917307847E-2</v>
      </c>
      <c r="PR63" s="120">
        <v>1.0419246170411178E-2</v>
      </c>
      <c r="PS63" s="120">
        <v>1.0419246170411185E-2</v>
      </c>
      <c r="PT63" s="120">
        <v>1.0283909931582255E-2</v>
      </c>
      <c r="PU63" s="120">
        <v>1.028390993158226E-2</v>
      </c>
      <c r="PV63" s="120">
        <v>1.0149429406721724E-2</v>
      </c>
      <c r="PW63" s="120">
        <v>1.0149429406721732E-2</v>
      </c>
      <c r="PX63" s="120">
        <v>1.0015807773142198E-2</v>
      </c>
      <c r="PY63" s="120">
        <v>1.0015807773142191E-2</v>
      </c>
      <c r="PZ63" s="120">
        <v>9.8830481787140021E-3</v>
      </c>
      <c r="QA63" s="120">
        <v>9.8830481787140195E-3</v>
      </c>
      <c r="QB63" s="120">
        <v>9.7511537409989014E-3</v>
      </c>
      <c r="QC63" s="120">
        <v>9.7511537409989031E-3</v>
      </c>
      <c r="QD63" s="120">
        <v>9.6201275463709129E-3</v>
      </c>
      <c r="QE63" s="120">
        <v>9.6201275463709181E-3</v>
      </c>
      <c r="QF63" s="120">
        <v>9.4899726491251713E-3</v>
      </c>
      <c r="QG63" s="120">
        <v>9.4899726491251696E-3</v>
      </c>
      <c r="QH63" s="120">
        <v>9.3606920705738561E-3</v>
      </c>
      <c r="QI63" s="120">
        <v>9.3606920705738665E-3</v>
      </c>
      <c r="QJ63" s="120">
        <v>9.2322887981299059E-3</v>
      </c>
      <c r="QK63" s="120">
        <v>9.2322887981299024E-3</v>
      </c>
      <c r="QL63" s="120">
        <v>9.1047657843777944E-3</v>
      </c>
      <c r="QM63" s="120">
        <v>9.1047657843778152E-3</v>
      </c>
      <c r="QN63" s="120">
        <v>8.9781259461320252E-3</v>
      </c>
      <c r="QO63" s="120">
        <v>8.9781259461320373E-3</v>
      </c>
      <c r="QP63" s="120">
        <v>8.8523721634825824E-3</v>
      </c>
      <c r="QQ63" s="120">
        <v>8.8523721634825893E-3</v>
      </c>
      <c r="QR63" s="120">
        <v>8.7275072788279891E-3</v>
      </c>
      <c r="QS63" s="120">
        <v>8.7275072788279926E-3</v>
      </c>
      <c r="QT63" s="120">
        <v>8.6035340958954629E-3</v>
      </c>
      <c r="QU63" s="120">
        <v>8.6035340958954681E-3</v>
      </c>
      <c r="QV63" s="120">
        <v>8.4804553787484211E-3</v>
      </c>
      <c r="QW63" s="120">
        <v>8.4804553787484194E-3</v>
      </c>
      <c r="QX63" s="120">
        <v>8.3582738507811897E-3</v>
      </c>
      <c r="QY63" s="120">
        <v>8.3582738507811845E-3</v>
      </c>
      <c r="QZ63" s="120">
        <v>8.2369921937010503E-3</v>
      </c>
      <c r="RA63" s="120">
        <v>8.2369921937010503E-3</v>
      </c>
      <c r="RB63" s="120">
        <v>8.1166130464973719E-3</v>
      </c>
      <c r="RC63" s="120">
        <v>8.1166130464973788E-3</v>
      </c>
      <c r="RD63" s="120">
        <v>7.9971390043983293E-3</v>
      </c>
      <c r="RE63" s="120">
        <v>7.9971390043983275E-3</v>
      </c>
      <c r="RF63" s="120">
        <v>7.8785726178144996E-3</v>
      </c>
      <c r="RG63" s="120">
        <v>7.8785726178144978E-3</v>
      </c>
      <c r="RH63" s="120">
        <v>7.7609163912701522E-3</v>
      </c>
      <c r="RI63" s="120">
        <v>7.760916391270147E-3</v>
      </c>
      <c r="RJ63" s="120">
        <v>7.6441727823217016E-3</v>
      </c>
      <c r="RK63" s="120">
        <v>7.6441727823217025E-3</v>
      </c>
      <c r="RL63" s="120">
        <v>7.5283442004635921E-3</v>
      </c>
      <c r="RM63" s="120">
        <v>7.5283442004635956E-3</v>
      </c>
      <c r="RN63" s="120">
        <v>7.413433006021649E-3</v>
      </c>
      <c r="RO63" s="120">
        <v>7.4134330060216524E-3</v>
      </c>
      <c r="RP63" s="120">
        <v>7.2994415090339489E-3</v>
      </c>
      <c r="RQ63" s="120">
        <v>7.2994415090339463E-3</v>
      </c>
      <c r="RR63" s="120">
        <v>7.1863719681192796E-3</v>
      </c>
      <c r="RS63" s="120">
        <v>7.1863719681192796E-3</v>
      </c>
      <c r="RT63" s="120">
        <v>7.0742265893332856E-3</v>
      </c>
      <c r="RU63" s="120">
        <v>7.0742265893332821E-3</v>
      </c>
      <c r="RV63" s="120">
        <v>6.9630075250123238E-3</v>
      </c>
      <c r="RW63" s="120">
        <v>6.9630075250123264E-3</v>
      </c>
      <c r="RX63" s="120">
        <v>6.852716872605291E-3</v>
      </c>
      <c r="RY63" s="120">
        <v>6.8527168726052771E-3</v>
      </c>
      <c r="RZ63" s="120">
        <v>6.7433566734933139E-3</v>
      </c>
      <c r="SA63" s="120">
        <v>6.7433566734933148E-3</v>
      </c>
      <c r="SB63" s="120">
        <v>6.6349289117976842E-3</v>
      </c>
      <c r="SC63" s="120">
        <v>6.6349289117976799E-3</v>
      </c>
      <c r="SD63" s="120">
        <v>6.5274355131759165E-3</v>
      </c>
      <c r="SE63" s="120">
        <v>6.5274355131759165E-3</v>
      </c>
      <c r="SF63" s="120">
        <v>6.4208783436063002E-3</v>
      </c>
      <c r="SG63" s="120">
        <v>6.4208783436063063E-3</v>
      </c>
      <c r="SH63" s="120">
        <v>6.3152592081610363E-3</v>
      </c>
      <c r="SI63" s="120">
        <v>6.3152592081610294E-3</v>
      </c>
      <c r="SJ63" s="120">
        <v>6.2105798497679903E-3</v>
      </c>
      <c r="SK63" s="120">
        <v>6.2105798497679842E-3</v>
      </c>
      <c r="SL63" s="120">
        <v>6.1068419479615903E-3</v>
      </c>
      <c r="SM63" s="120">
        <v>6.1068419479615877E-3</v>
      </c>
      <c r="SN63" s="120">
        <v>6.004047117622693E-3</v>
      </c>
      <c r="SO63" s="120">
        <v>6.0040471176226904E-3</v>
      </c>
      <c r="SP63" s="120">
        <v>5.9021969077079602E-3</v>
      </c>
      <c r="SQ63" s="120">
        <v>5.9021969077079585E-3</v>
      </c>
      <c r="SR63" s="120">
        <v>5.8012927999687609E-3</v>
      </c>
      <c r="SS63" s="120">
        <v>5.8012927999687531E-3</v>
      </c>
      <c r="ST63" s="120">
        <v>5.7013362076599895E-3</v>
      </c>
      <c r="SU63" s="120">
        <v>5.7013362076599981E-3</v>
      </c>
      <c r="SV63" s="120">
        <v>5.6023284742390562E-3</v>
      </c>
      <c r="SW63" s="120">
        <v>5.6023284742390518E-3</v>
      </c>
      <c r="SX63" s="120">
        <v>5.5042708720552088E-3</v>
      </c>
      <c r="SY63" s="120">
        <v>5.5042708720552044E-3</v>
      </c>
      <c r="SZ63" s="120">
        <v>5.4071646010297363E-3</v>
      </c>
      <c r="TA63" s="120">
        <v>5.4071646010297337E-3</v>
      </c>
      <c r="TB63" s="120">
        <v>5.3110107873271563E-3</v>
      </c>
      <c r="TC63" s="120">
        <v>5.3110107873271485E-3</v>
      </c>
      <c r="TD63" s="120">
        <v>5.2158104820178193E-3</v>
      </c>
      <c r="TE63" s="120">
        <v>5.2158104820178158E-3</v>
      </c>
      <c r="TF63" s="120">
        <v>5.1215646597323758E-3</v>
      </c>
      <c r="TG63" s="120">
        <v>5.1215646597323706E-3</v>
      </c>
      <c r="TH63" s="120">
        <v>5.0282742173083069E-3</v>
      </c>
      <c r="TI63" s="120">
        <v>5.0282742173083025E-3</v>
      </c>
      <c r="TJ63" s="120">
        <v>4.9359399724291549E-3</v>
      </c>
      <c r="TK63" s="120">
        <v>4.9359399724291514E-3</v>
      </c>
      <c r="TL63" s="120">
        <v>4.8445626622566872E-3</v>
      </c>
      <c r="TM63" s="120">
        <v>4.8445626622566932E-3</v>
      </c>
      <c r="TN63" s="120">
        <v>4.7541429420565823E-3</v>
      </c>
      <c r="TO63" s="120">
        <v>4.7541429420565806E-3</v>
      </c>
      <c r="TP63" s="120">
        <v>4.6646813838179847E-3</v>
      </c>
      <c r="TQ63" s="120">
        <v>4.6646813838179821E-3</v>
      </c>
      <c r="TR63" s="120">
        <v>4.5761784748676298E-3</v>
      </c>
      <c r="TS63" s="120">
        <v>4.5761784748676298E-3</v>
      </c>
      <c r="TT63" s="120">
        <v>4.4886346164788671E-3</v>
      </c>
      <c r="TU63" s="120">
        <v>4.4886346164788671E-3</v>
      </c>
      <c r="TV63" s="120">
        <v>4.4020501224762082E-3</v>
      </c>
      <c r="TW63" s="120">
        <v>4.4020501224762082E-3</v>
      </c>
      <c r="TX63" s="120">
        <v>4.3164252178360188E-3</v>
      </c>
      <c r="TY63" s="120">
        <v>4.3164252178360231E-3</v>
      </c>
      <c r="TZ63" s="120">
        <v>4.231760037283947E-3</v>
      </c>
      <c r="UA63" s="120">
        <v>4.2317600372839478E-3</v>
      </c>
      <c r="UB63" s="120">
        <v>4.1480546238896058E-3</v>
      </c>
      <c r="UC63" s="120">
        <v>4.148054623889604E-3</v>
      </c>
      <c r="UD63" s="120">
        <v>4.0653089276594199E-3</v>
      </c>
      <c r="UE63" s="120">
        <v>4.0653089276594216E-3</v>
      </c>
      <c r="UF63" s="120">
        <v>3.9835228041280313E-3</v>
      </c>
      <c r="UG63" s="120">
        <v>3.9835228041280321E-3</v>
      </c>
      <c r="UH63" s="120">
        <v>3.9026960129492469E-3</v>
      </c>
      <c r="UI63" s="120">
        <v>3.9026960129492439E-3</v>
      </c>
      <c r="UJ63" s="120">
        <v>3.8228282164871094E-3</v>
      </c>
      <c r="UK63" s="120">
        <v>3.8228282164871116E-3</v>
      </c>
      <c r="UL63" s="120">
        <v>3.7439189784080106E-3</v>
      </c>
      <c r="UM63" s="120">
        <v>3.7439189784080119E-3</v>
      </c>
      <c r="UN63" s="120">
        <v>3.6659677622744957E-3</v>
      </c>
      <c r="UO63" s="120">
        <v>3.6659677622744992E-3</v>
      </c>
      <c r="UP63" s="120">
        <v>3.5889739301418434E-3</v>
      </c>
      <c r="UQ63" s="120">
        <v>3.5889739301418447E-3</v>
      </c>
      <c r="UR63" s="120">
        <v>3.512936741158071E-3</v>
      </c>
      <c r="US63" s="120">
        <v>3.5129367411580745E-3</v>
      </c>
      <c r="UT63" s="120">
        <v>3.4378553501684837E-3</v>
      </c>
      <c r="UU63" s="120">
        <v>3.437855350168482E-3</v>
      </c>
      <c r="UV63" s="120">
        <v>3.3637288063256172E-3</v>
      </c>
      <c r="UW63" s="120">
        <v>3.3637288063256233E-3</v>
      </c>
      <c r="UX63" s="120">
        <v>3.2905560517055912E-3</v>
      </c>
      <c r="UY63" s="120">
        <v>3.2905560517055934E-3</v>
      </c>
      <c r="UZ63" s="120">
        <v>3.2183359199319441E-3</v>
      </c>
      <c r="VA63" s="120">
        <v>3.218335919931945E-3</v>
      </c>
      <c r="VB63" s="120">
        <v>3.1470671348079776E-3</v>
      </c>
      <c r="VC63" s="120">
        <v>3.1470671348079789E-3</v>
      </c>
      <c r="VD63" s="120">
        <v>3.0767483089587811E-3</v>
      </c>
      <c r="VE63" s="120">
        <v>3.0767483089587811E-3</v>
      </c>
      <c r="VF63" s="120">
        <v>3.0073779424840217E-3</v>
      </c>
      <c r="VG63" s="120">
        <v>3.0073779424840239E-3</v>
      </c>
      <c r="VH63" s="120">
        <v>2.9389544216227737E-3</v>
      </c>
      <c r="VI63" s="120">
        <v>2.9389544216227729E-3</v>
      </c>
      <c r="VJ63" s="120">
        <v>2.8714760174315427E-3</v>
      </c>
      <c r="VK63" s="120">
        <v>2.8714760174315462E-3</v>
      </c>
      <c r="VL63" s="120">
        <v>2.8049408844768747E-3</v>
      </c>
      <c r="VM63" s="120">
        <v>2.8049408844768751E-3</v>
      </c>
      <c r="VN63" s="120">
        <v>2.7393470595437385E-3</v>
      </c>
      <c r="VO63" s="120">
        <v>2.7393470595437372E-3</v>
      </c>
      <c r="VP63" s="120">
        <v>2.6746924603611908E-3</v>
      </c>
      <c r="VQ63" s="120">
        <v>2.6746924603611882E-3</v>
      </c>
      <c r="VR63" s="120">
        <v>2.610974884346637E-3</v>
      </c>
      <c r="VS63" s="120">
        <v>2.6109748843466348E-3</v>
      </c>
      <c r="VT63" s="120">
        <v>2.5481920073702176E-3</v>
      </c>
      <c r="VU63" s="120">
        <v>2.5481920073702185E-3</v>
      </c>
      <c r="VV63" s="120">
        <v>2.486341382540782E-3</v>
      </c>
      <c r="VW63" s="120">
        <v>2.4863413825407859E-3</v>
      </c>
      <c r="VX63" s="120">
        <v>2.425420439015045E-3</v>
      </c>
      <c r="VY63" s="120">
        <v>2.4254204390150419E-3</v>
      </c>
      <c r="VZ63" s="120">
        <v>2.3654264808314735E-3</v>
      </c>
      <c r="WA63" s="120">
        <v>2.3654264808314735E-3</v>
      </c>
      <c r="WB63" s="120">
        <v>2.3063566857706654E-3</v>
      </c>
      <c r="WC63" s="120">
        <v>2.3063566857706658E-3</v>
      </c>
      <c r="WD63" s="120">
        <v>2.2482081042437896E-3</v>
      </c>
      <c r="WE63" s="120">
        <v>2.2482081042437892E-3</v>
      </c>
      <c r="WF63" s="120">
        <v>2.1909776582109326E-3</v>
      </c>
      <c r="WG63" s="120">
        <v>2.1909776582109334E-3</v>
      </c>
      <c r="WH63" s="120">
        <v>2.1346621401311461E-3</v>
      </c>
      <c r="WI63" s="120">
        <v>2.1346621401311452E-3</v>
      </c>
      <c r="WJ63" s="120">
        <v>2.0792582119459812E-3</v>
      </c>
      <c r="WK63" s="120">
        <v>2.0792582119459808E-3</v>
      </c>
      <c r="WL63" s="120">
        <v>2.0247624040985266E-3</v>
      </c>
      <c r="WM63" s="120">
        <v>2.0247624040985283E-3</v>
      </c>
      <c r="WN63" s="120">
        <v>1.9711711145897954E-3</v>
      </c>
      <c r="WO63" s="120">
        <v>1.9711711145897945E-3</v>
      </c>
      <c r="WP63" s="120">
        <v>1.9184806080745501E-3</v>
      </c>
      <c r="WQ63" s="120">
        <v>1.9184806080745507E-3</v>
      </c>
      <c r="WR63" s="120">
        <v>1.8666870149985793E-3</v>
      </c>
      <c r="WS63" s="120">
        <v>1.8666870149985791E-3</v>
      </c>
      <c r="WT63" s="120">
        <v>1.8157863307795518E-3</v>
      </c>
      <c r="WU63" s="120">
        <v>1.8157863307795505E-3</v>
      </c>
      <c r="WV63" s="120">
        <v>1.7657744150336178E-3</v>
      </c>
      <c r="WW63" s="120">
        <v>1.7657744150336174E-3</v>
      </c>
      <c r="WX63" s="120">
        <v>1.7166469908499642E-3</v>
      </c>
      <c r="WY63" s="120">
        <v>1.7166469908499649E-3</v>
      </c>
      <c r="WZ63" s="120">
        <v>1.6683996441155882E-3</v>
      </c>
      <c r="XA63" s="120">
        <v>1.6683996441155876E-3</v>
      </c>
      <c r="XB63" s="120">
        <v>1.621027822892606E-3</v>
      </c>
      <c r="XC63" s="120">
        <v>1.6210278228926045E-3</v>
      </c>
      <c r="XD63" s="120">
        <v>1.5745268368504686E-3</v>
      </c>
      <c r="XE63" s="120">
        <v>1.5745268368504671E-3</v>
      </c>
      <c r="XF63" s="120">
        <v>1.528891856755505E-3</v>
      </c>
      <c r="XG63" s="120">
        <v>1.528891856755505E-3</v>
      </c>
      <c r="XH63" s="120">
        <v>1.4841179140202331E-3</v>
      </c>
      <c r="XI63" s="120">
        <v>1.4841179140202339E-3</v>
      </c>
      <c r="XJ63" s="120">
        <v>1.4401999003149893E-3</v>
      </c>
      <c r="XK63" s="120">
        <v>1.4401999003149891E-3</v>
      </c>
      <c r="XL63" s="120">
        <v>1.3971325672443957E-3</v>
      </c>
      <c r="XM63" s="120">
        <v>1.3971325672443961E-3</v>
      </c>
      <c r="XN63" s="120">
        <v>1.3549105260913144E-3</v>
      </c>
      <c r="XO63" s="120">
        <v>1.3549105260913137E-3</v>
      </c>
      <c r="XP63" s="120">
        <v>1.3135282476308984E-3</v>
      </c>
      <c r="XQ63" s="120">
        <v>1.3135282476308967E-3</v>
      </c>
      <c r="XR63" s="120">
        <v>1.2729800620174523E-3</v>
      </c>
      <c r="XS63" s="120">
        <v>1.272980062017453E-3</v>
      </c>
      <c r="XT63" s="120">
        <v>1.2332601587468491E-3</v>
      </c>
      <c r="XU63" s="120">
        <v>1.2332601587468461E-3</v>
      </c>
      <c r="XV63" s="120">
        <v>1.1943625866972143E-3</v>
      </c>
      <c r="XW63" s="120">
        <v>1.1943625866972145E-3</v>
      </c>
      <c r="XX63" s="120">
        <v>1.1562812542507904E-3</v>
      </c>
      <c r="XY63" s="120">
        <v>1.1562812542507911E-3</v>
      </c>
      <c r="XZ63" s="120">
        <v>1.1190099294996979E-3</v>
      </c>
      <c r="YA63" s="120">
        <v>1.1190099294996979E-3</v>
      </c>
      <c r="YB63" s="120">
        <v>1.0825422405385658E-3</v>
      </c>
      <c r="YC63" s="120">
        <v>1.082542240538566E-3</v>
      </c>
      <c r="YD63" s="120">
        <v>1.0468716758468806E-3</v>
      </c>
      <c r="YE63" s="120">
        <v>1.0468716758468813E-3</v>
      </c>
      <c r="YF63" s="120">
        <v>1.0119915847639962E-3</v>
      </c>
      <c r="YG63" s="120">
        <v>1.0119915847639949E-3</v>
      </c>
      <c r="YH63" s="120">
        <v>9.7789517805972116E-4</v>
      </c>
      <c r="YI63" s="120">
        <v>9.7789517805972116E-4</v>
      </c>
      <c r="YJ63" s="120">
        <v>9.4457552860351254E-4</v>
      </c>
      <c r="YK63" s="120">
        <v>9.4457552860351146E-4</v>
      </c>
      <c r="YL63" s="120">
        <v>9.1202557213514927E-4</v>
      </c>
      <c r="YM63" s="120">
        <v>9.120255721351484E-4</v>
      </c>
      <c r="YN63" s="120">
        <v>8.8023810813997092E-4</v>
      </c>
      <c r="YO63" s="120">
        <v>8.8023810813997081E-4</v>
      </c>
      <c r="YP63" s="120">
        <v>8.4920580083159268E-4</v>
      </c>
      <c r="YQ63" s="120">
        <v>8.4920580083159278E-4</v>
      </c>
      <c r="YR63" s="120">
        <v>8.1892118024511074E-4</v>
      </c>
      <c r="YS63" s="120">
        <v>8.1892118024511117E-4</v>
      </c>
      <c r="YT63" s="120">
        <v>7.8937664344377271E-4</v>
      </c>
      <c r="YU63" s="120">
        <v>7.8937664344377238E-4</v>
      </c>
      <c r="YV63" s="120">
        <v>7.605644558420512E-4</v>
      </c>
      <c r="YW63" s="120">
        <v>7.6056445584205142E-4</v>
      </c>
      <c r="YX63" s="120">
        <v>7.3247675264809372E-4</v>
      </c>
      <c r="YY63" s="120">
        <v>7.3247675264809264E-4</v>
      </c>
      <c r="YZ63" s="120">
        <v>7.0510554042841136E-4</v>
      </c>
      <c r="ZA63" s="120">
        <v>7.0510554042841202E-4</v>
      </c>
      <c r="ZB63" s="120">
        <v>6.7844269879773487E-4</v>
      </c>
      <c r="ZC63" s="120">
        <v>6.784426987977353E-4</v>
      </c>
      <c r="ZD63" s="120">
        <v>6.5247998223681388E-4</v>
      </c>
      <c r="ZE63" s="120">
        <v>6.5247998223681356E-4</v>
      </c>
      <c r="ZF63" s="120">
        <v>6.2720902204097743E-4</v>
      </c>
      <c r="ZG63" s="120">
        <v>6.2720902204097765E-4</v>
      </c>
      <c r="ZH63" s="120">
        <v>6.0262132840215401E-4</v>
      </c>
      <c r="ZI63" s="120">
        <v>6.0262132840215412E-4</v>
      </c>
      <c r="ZJ63" s="120">
        <v>5.7870829262699288E-4</v>
      </c>
      <c r="ZK63" s="120">
        <v>5.7870829262699354E-4</v>
      </c>
      <c r="ZL63" s="120">
        <v>5.5546118949366776E-4</v>
      </c>
      <c r="ZM63" s="120">
        <v>5.5546118949366798E-4</v>
      </c>
      <c r="ZN63" s="120">
        <v>5.3287117974981451E-4</v>
      </c>
      <c r="ZO63" s="120">
        <v>5.3287117974981397E-4</v>
      </c>
      <c r="ZP63" s="120">
        <v>5.1092931275398723E-4</v>
      </c>
      <c r="ZQ63" s="120">
        <v>5.1092931275398702E-4</v>
      </c>
      <c r="ZR63" s="120">
        <v>4.8962652926289117E-4</v>
      </c>
      <c r="ZS63" s="120">
        <v>4.8962652926289041E-4</v>
      </c>
      <c r="ZT63" s="120">
        <v>4.6895366436649989E-4</v>
      </c>
      <c r="ZU63" s="120">
        <v>4.6895366436650027E-4</v>
      </c>
      <c r="ZV63" s="120">
        <v>4.4890145057307243E-4</v>
      </c>
      <c r="ZW63" s="120">
        <v>4.4890145057307248E-4</v>
      </c>
      <c r="ZX63" s="120">
        <v>4.2946052104588439E-4</v>
      </c>
      <c r="ZY63" s="120">
        <v>4.2946052104588368E-4</v>
      </c>
      <c r="ZZ63" s="120">
        <v>4.1062141299335361E-4</v>
      </c>
      <c r="AAA63" s="120">
        <v>4.1062141299335404E-4</v>
      </c>
      <c r="AAB63" s="120">
        <v>3.9237457121404711E-4</v>
      </c>
      <c r="AAC63" s="120">
        <v>3.9237457121404657E-4</v>
      </c>
      <c r="AAD63" s="120">
        <v>3.7471035179783657E-4</v>
      </c>
      <c r="AAE63" s="120">
        <v>3.7471035179783673E-4</v>
      </c>
      <c r="AAF63" s="120">
        <v>3.5761902598431398E-4</v>
      </c>
      <c r="AAG63" s="120">
        <v>3.5761902598431371E-4</v>
      </c>
      <c r="AAH63" s="120">
        <v>3.4109078417927441E-4</v>
      </c>
      <c r="AAI63" s="120">
        <v>3.4109078417927436E-4</v>
      </c>
      <c r="AAJ63" s="120">
        <v>3.2511574012988984E-4</v>
      </c>
      <c r="AAK63" s="120">
        <v>3.2511574012988946E-4</v>
      </c>
      <c r="AAL63" s="120">
        <v>3.0968393525889328E-4</v>
      </c>
      <c r="AAM63" s="120">
        <v>3.0968393525889306E-4</v>
      </c>
      <c r="AAN63" s="120">
        <v>2.9478534315782918E-4</v>
      </c>
      <c r="AAO63" s="120">
        <v>2.9478534315782897E-4</v>
      </c>
      <c r="AAP63" s="120">
        <v>2.8040987423911395E-4</v>
      </c>
      <c r="AAQ63" s="120">
        <v>2.8040987423911412E-4</v>
      </c>
      <c r="AAR63" s="120">
        <v>2.6654738054633414E-4</v>
      </c>
      <c r="AAS63" s="120">
        <v>2.6654738054633436E-4</v>
      </c>
      <c r="AAT63" s="120">
        <v>2.5318766072186967E-4</v>
      </c>
      <c r="AAU63" s="120">
        <v>2.531876607218694E-4</v>
      </c>
      <c r="AAV63" s="120">
        <v>2.4032046513056474E-4</v>
      </c>
      <c r="AAW63" s="120">
        <v>2.403204651305649E-4</v>
      </c>
      <c r="AAX63" s="120">
        <v>2.2793550113779149E-4</v>
      </c>
      <c r="AAY63" s="120">
        <v>2.2793550113779152E-4</v>
      </c>
      <c r="AAZ63" s="120">
        <v>2.1602243853984144E-4</v>
      </c>
      <c r="ABA63" s="120">
        <v>2.160224385398415E-4</v>
      </c>
      <c r="ABB63" s="120">
        <v>2.0457091514417041E-4</v>
      </c>
      <c r="ABC63" s="120">
        <v>2.0457091514417073E-4</v>
      </c>
      <c r="ABD63" s="120">
        <v>1.9357054249655972E-4</v>
      </c>
      <c r="ABE63" s="120">
        <v>1.9357054249655972E-4</v>
      </c>
      <c r="ABF63" s="120">
        <v>1.8301091175180646E-4</v>
      </c>
      <c r="ABG63" s="120">
        <v>1.8301091175180638E-4</v>
      </c>
      <c r="ABH63" s="120">
        <v>1.7288159968405711E-4</v>
      </c>
      <c r="ABI63" s="120">
        <v>1.7288159968405727E-4</v>
      </c>
      <c r="ABJ63" s="120">
        <v>1.6317217483239485E-4</v>
      </c>
      <c r="ABK63" s="120">
        <v>1.631721748323949E-4</v>
      </c>
      <c r="ABL63" s="120">
        <v>1.5387220377675837E-4</v>
      </c>
      <c r="ABM63" s="120">
        <v>1.5387220377675854E-4</v>
      </c>
      <c r="ABN63" s="120">
        <v>1.449712575387237E-4</v>
      </c>
      <c r="ABO63" s="120">
        <v>1.4497125753872361E-4</v>
      </c>
      <c r="ABP63" s="120">
        <v>1.364589181011019E-4</v>
      </c>
      <c r="ABQ63" s="120">
        <v>1.3645891810110217E-4</v>
      </c>
      <c r="ABR63" s="120">
        <v>1.283247850397245E-4</v>
      </c>
      <c r="ABS63" s="120">
        <v>1.2832478503972433E-4</v>
      </c>
      <c r="ABT63" s="120">
        <v>1.2055848226016642E-4</v>
      </c>
      <c r="ABU63" s="120">
        <v>1.205584822601665E-4</v>
      </c>
      <c r="ABV63" s="120">
        <v>1.1314966483154577E-4</v>
      </c>
      <c r="ABW63" s="120">
        <v>1.1314966483154582E-4</v>
      </c>
      <c r="ABX63" s="120">
        <v>1.0608802590887633E-4</v>
      </c>
      <c r="ABY63" s="120">
        <v>1.0608802590887641E-4</v>
      </c>
      <c r="ABZ63" s="120">
        <v>9.9363303734806611E-5</v>
      </c>
      <c r="ACA63" s="120">
        <v>9.9363303734806556E-5</v>
      </c>
      <c r="ACB63" s="120">
        <v>9.2965288710894169E-5</v>
      </c>
      <c r="ACC63" s="120">
        <v>9.2965288710894115E-5</v>
      </c>
      <c r="ACD63" s="120">
        <v>8.6883830527885832E-5</v>
      </c>
      <c r="ACE63" s="120">
        <v>8.6883830527885873E-5</v>
      </c>
      <c r="ACF63" s="120">
        <v>8.1108845343778643E-5</v>
      </c>
      <c r="ACG63" s="120">
        <v>8.1108845343778603E-5</v>
      </c>
      <c r="ACH63" s="120">
        <v>7.5630322997729372E-5</v>
      </c>
      <c r="ACI63" s="120">
        <v>7.5630322997729196E-5</v>
      </c>
      <c r="ACJ63" s="120">
        <v>7.0438334247184569E-5</v>
      </c>
      <c r="ACK63" s="120">
        <v>7.0438334247184705E-5</v>
      </c>
      <c r="ACL63" s="120">
        <v>6.5523038014885215E-5</v>
      </c>
      <c r="ACM63" s="120">
        <v>6.5523038014885161E-5</v>
      </c>
      <c r="ACN63" s="120">
        <v>6.08746886316965E-5</v>
      </c>
      <c r="ACO63" s="120">
        <v>6.087468863169652E-5</v>
      </c>
      <c r="ACP63" s="120">
        <v>5.6483643060518824E-5</v>
      </c>
      <c r="ACQ63" s="120">
        <v>5.6483643060518783E-5</v>
      </c>
      <c r="ACR63" s="120">
        <v>5.2340368085833911E-5</v>
      </c>
      <c r="ACS63" s="120">
        <v>5.2340368085833986E-5</v>
      </c>
      <c r="ACT63" s="120">
        <v>4.843544745277231E-5</v>
      </c>
      <c r="ACU63" s="120">
        <v>4.843544745277235E-5</v>
      </c>
      <c r="ACV63" s="120">
        <v>4.4759588938923396E-5</v>
      </c>
      <c r="ACW63" s="120">
        <v>4.4759588938923376E-5</v>
      </c>
      <c r="ACX63" s="120">
        <v>4.1303631341478182E-5</v>
      </c>
      <c r="ACY63" s="120">
        <v>4.1303631341478229E-5</v>
      </c>
      <c r="ACZ63" s="120">
        <v>3.8058551361686234E-5</v>
      </c>
      <c r="ADA63" s="120">
        <v>3.8058551361686207E-5</v>
      </c>
      <c r="ADB63" s="120">
        <v>3.5015470368040046E-5</v>
      </c>
      <c r="ADC63" s="120">
        <v>3.5015470368040005E-5</v>
      </c>
      <c r="ADD63" s="120">
        <v>3.21656610190712E-5</v>
      </c>
      <c r="ADE63" s="120">
        <v>3.2165661019071227E-5</v>
      </c>
      <c r="ADF63" s="120">
        <v>2.9500553726161642E-5</v>
      </c>
      <c r="ADG63" s="120">
        <v>2.9500553726161659E-5</v>
      </c>
      <c r="ADH63" s="120">
        <v>2.7011742936348911E-5</v>
      </c>
      <c r="ADI63" s="120">
        <v>2.7011742936348925E-5</v>
      </c>
      <c r="ADJ63" s="120">
        <v>2.4690993214743918E-5</v>
      </c>
      <c r="ADK63" s="120">
        <v>2.4690993214743928E-5</v>
      </c>
      <c r="ADL63" s="120">
        <v>2.2530245105886606E-5</v>
      </c>
      <c r="ADM63" s="120">
        <v>2.2530245105886636E-5</v>
      </c>
      <c r="ADN63" s="120">
        <v>2.0521620753155305E-5</v>
      </c>
      <c r="ADO63" s="120">
        <v>2.0521620753155311E-5</v>
      </c>
      <c r="ADP63" s="120">
        <v>1.8657429255219045E-5</v>
      </c>
      <c r="ADQ63" s="120">
        <v>1.8657429255219051E-5</v>
      </c>
      <c r="ADR63" s="120">
        <v>1.6930171738495148E-5</v>
      </c>
      <c r="ADS63" s="120">
        <v>1.6930171738495135E-5</v>
      </c>
      <c r="ADT63" s="120">
        <v>1.5332546124649109E-5</v>
      </c>
      <c r="ADU63" s="120">
        <v>1.5332546124649089E-5</v>
      </c>
      <c r="ADV63" s="120">
        <v>1.3857451572364469E-5</v>
      </c>
      <c r="ADW63" s="120">
        <v>1.3857451572364462E-5</v>
      </c>
      <c r="ADX63" s="120">
        <v>1.2497992572922243E-5</v>
      </c>
      <c r="ADY63" s="120">
        <v>1.2497992572922236E-5</v>
      </c>
      <c r="ADZ63" s="120">
        <v>1.1247482679572851E-5</v>
      </c>
      <c r="AEA63" s="120">
        <v>1.1247482679572849E-5</v>
      </c>
      <c r="AEB63" s="120">
        <v>1.0099447851267155E-5</v>
      </c>
      <c r="AEC63" s="120">
        <v>1.0099447851267167E-5</v>
      </c>
      <c r="AED63" s="120">
        <v>9.0476293920449363E-6</v>
      </c>
      <c r="AEE63" s="120">
        <v>9.0476293920449346E-6</v>
      </c>
      <c r="AEF63" s="120">
        <v>8.0859864682665035E-6</v>
      </c>
      <c r="AEG63" s="120">
        <v>8.0859864682665035E-6</v>
      </c>
      <c r="AEH63" s="120">
        <v>7.2086981869247763E-6</v>
      </c>
      <c r="AEI63" s="120">
        <v>7.2086981869247746E-6</v>
      </c>
      <c r="AEJ63" s="120">
        <v>6.4101652194957313E-6</v>
      </c>
      <c r="AEK63" s="120">
        <v>6.4101652194957271E-6</v>
      </c>
      <c r="AEL63" s="120">
        <v>5.6850109571817856E-6</v>
      </c>
      <c r="AEM63" s="120">
        <v>5.6850109571817898E-6</v>
      </c>
      <c r="AEN63" s="120">
        <v>5.0280821849786372E-6</v>
      </c>
      <c r="AEO63" s="120">
        <v>5.0280821849786364E-6</v>
      </c>
      <c r="AEP63" s="120">
        <v>4.4344492637551696E-6</v>
      </c>
      <c r="AEQ63" s="120">
        <v>4.4344492637551789E-6</v>
      </c>
      <c r="AER63" s="120">
        <v>3.8994058114792744E-6</v>
      </c>
      <c r="AES63" s="120">
        <v>3.899405811479277E-6</v>
      </c>
      <c r="AET63" s="120">
        <v>3.4184678768492618E-6</v>
      </c>
      <c r="AEU63" s="120">
        <v>3.4184678768492576E-6</v>
      </c>
      <c r="AEV63" s="120">
        <v>2.9873726008990794E-6</v>
      </c>
      <c r="AEW63" s="120">
        <v>2.9873726008990765E-6</v>
      </c>
      <c r="AEX63" s="120">
        <v>2.6020763646302682E-6</v>
      </c>
      <c r="AEY63" s="120">
        <v>2.6020763646302703E-6</v>
      </c>
      <c r="AEZ63" s="120">
        <v>2.2587524233772822E-6</v>
      </c>
      <c r="AFA63" s="120">
        <v>2.2587524233772805E-6</v>
      </c>
      <c r="AFB63" s="120">
        <v>1.9537880314254445E-6</v>
      </c>
      <c r="AFC63" s="120">
        <v>1.9537880314254457E-6</v>
      </c>
      <c r="AFD63" s="120">
        <v>1.6837810633585896E-6</v>
      </c>
      <c r="AFE63" s="120">
        <v>1.6837810633585909E-6</v>
      </c>
      <c r="AFF63" s="120">
        <v>1.4455361416996019E-6</v>
      </c>
      <c r="AFG63" s="120">
        <v>1.4455361416996E-6</v>
      </c>
      <c r="AFH63" s="120">
        <v>1.2360602836017084E-6</v>
      </c>
      <c r="AFI63" s="120">
        <v>1.2360602836017078E-6</v>
      </c>
      <c r="AFJ63" s="120">
        <v>1.0525580826270639E-6</v>
      </c>
      <c r="AFK63" s="120">
        <v>1.0525580826270647E-6</v>
      </c>
      <c r="AFL63" s="120">
        <v>8.9242644498409677E-7</v>
      </c>
      <c r="AFM63" s="120">
        <v>8.9242644498409582E-7</v>
      </c>
      <c r="AFN63" s="120">
        <v>7.5324890295465239E-7</v>
      </c>
      <c r="AFO63" s="120">
        <v>7.5324890295465249E-7</v>
      </c>
      <c r="AFP63" s="120">
        <v>6.3278953159020995E-7</v>
      </c>
      <c r="AFQ63" s="120">
        <v>6.3278953159021048E-7</v>
      </c>
      <c r="AFR63" s="120">
        <v>5.289864980538537E-7</v>
      </c>
      <c r="AFS63" s="120">
        <v>5.2898649805385359E-7</v>
      </c>
      <c r="AFT63" s="120">
        <v>4.3994527618805675E-7</v>
      </c>
      <c r="AFU63" s="120">
        <v>4.3994527618805665E-7</v>
      </c>
      <c r="AFV63" s="120">
        <v>3.6393156195094621E-7</v>
      </c>
      <c r="AFW63" s="120">
        <v>3.6393156195094658E-7</v>
      </c>
      <c r="AFX63" s="120">
        <v>2.9936392823602659E-7</v>
      </c>
      <c r="AFY63" s="120">
        <v>2.993639282360268E-7</v>
      </c>
      <c r="AFZ63" s="120">
        <v>2.4480626022032096E-7</v>
      </c>
      <c r="AGA63" s="120">
        <v>2.4480626022032102E-7</v>
      </c>
      <c r="AGB63" s="120">
        <v>1.9896001471994394E-7</v>
      </c>
      <c r="AGC63" s="120">
        <v>1.9896001471994391E-7</v>
      </c>
      <c r="AGD63" s="120">
        <v>1.6065634901570304E-7</v>
      </c>
      <c r="AGE63" s="120">
        <v>1.6065634901570296E-7</v>
      </c>
      <c r="AGF63" s="120">
        <v>1.2884816619039298E-7</v>
      </c>
      <c r="AGG63" s="120">
        <v>1.2884816619039285E-7</v>
      </c>
      <c r="AGH63" s="120">
        <v>1.0260212514126379E-7</v>
      </c>
      <c r="AGI63" s="120">
        <v>1.026021251412638E-7</v>
      </c>
      <c r="AGJ63" s="120">
        <v>8.1090664046095129E-8</v>
      </c>
      <c r="AGK63" s="120">
        <v>8.1090664046095063E-8</v>
      </c>
      <c r="AGL63" s="120">
        <v>6.3584086124182603E-8</v>
      </c>
      <c r="AGM63" s="120">
        <v>6.358408612418259E-8</v>
      </c>
      <c r="AGN63" s="120">
        <v>4.944275600544129E-8</v>
      </c>
      <c r="AGO63" s="120">
        <v>4.944275600544129E-8</v>
      </c>
      <c r="AGP63" s="120">
        <v>3.8109453870922323E-8</v>
      </c>
      <c r="AGQ63" s="120">
        <v>3.8109453870922317E-8</v>
      </c>
      <c r="AGR63" s="120">
        <v>2.9101932735465559E-8</v>
      </c>
      <c r="AGS63" s="120">
        <v>2.9101932735465539E-8</v>
      </c>
      <c r="AGT63" s="120">
        <v>2.2005721799037115E-8</v>
      </c>
      <c r="AGU63" s="120">
        <v>2.2005721799037135E-8</v>
      </c>
      <c r="AGV63" s="120">
        <v>1.6467215702312515E-8</v>
      </c>
      <c r="AGW63" s="120">
        <v>1.6467215702312518E-8</v>
      </c>
      <c r="AGX63" s="120">
        <v>1.2187085804505007E-8</v>
      </c>
      <c r="AGY63" s="120">
        <v>1.2187085804505012E-8</v>
      </c>
      <c r="AGZ63" s="120">
        <v>8.9140452944169006E-9</v>
      </c>
      <c r="AHA63" s="120">
        <v>8.9140452944169089E-9</v>
      </c>
      <c r="AHB63" s="120">
        <v>6.4389951042590379E-9</v>
      </c>
      <c r="AHC63" s="120">
        <v>6.4389951042590296E-9</v>
      </c>
      <c r="AHD63" s="120">
        <v>4.5895722935023766E-9</v>
      </c>
      <c r="AHE63" s="120">
        <v>4.5895722935023733E-9</v>
      </c>
      <c r="AHF63" s="120">
        <v>3.2251168988873138E-9</v>
      </c>
      <c r="AHG63" s="120">
        <v>3.2251168988873142E-9</v>
      </c>
      <c r="AHH63" s="120">
        <v>2.2320673163199832E-9</v>
      </c>
      <c r="AHI63" s="120">
        <v>2.2320673163199832E-9</v>
      </c>
      <c r="AHJ63" s="120">
        <v>1.5197882162299863E-9</v>
      </c>
      <c r="AHK63" s="120">
        <v>1.5197882162299863E-9</v>
      </c>
      <c r="AHL63" s="120">
        <v>1.0168289347541851E-9</v>
      </c>
      <c r="AHM63" s="120">
        <v>1.0168289347541838E-9</v>
      </c>
      <c r="AHN63" s="120">
        <v>6.676043770502297E-10</v>
      </c>
      <c r="AHO63" s="120">
        <v>6.6760437705022981E-10</v>
      </c>
      <c r="AHP63" s="120">
        <v>4.2948486907135822E-10</v>
      </c>
      <c r="AHQ63" s="120">
        <v>4.2948486907135812E-10</v>
      </c>
      <c r="AHR63" s="120">
        <v>2.7027625220487894E-10</v>
      </c>
      <c r="AHS63" s="120">
        <v>2.7027625220487894E-10</v>
      </c>
      <c r="AHT63" s="120">
        <v>1.6606697571045609E-10</v>
      </c>
      <c r="AHU63" s="120">
        <v>1.6606697571045599E-10</v>
      </c>
      <c r="AHV63" s="120">
        <v>9.9415134653640278E-11</v>
      </c>
      <c r="AHW63" s="120">
        <v>9.9415134653640291E-11</v>
      </c>
      <c r="AHX63" s="120">
        <v>5.7845433783994643E-11</v>
      </c>
      <c r="AHY63" s="120">
        <v>5.7845433783994643E-11</v>
      </c>
      <c r="AHZ63" s="120">
        <v>3.2624009234394965E-11</v>
      </c>
      <c r="AIA63" s="120">
        <v>3.2624009234394972E-11</v>
      </c>
      <c r="AIB63" s="120">
        <v>1.7777953312222576E-11</v>
      </c>
      <c r="AIC63" s="120">
        <v>1.7777953312222569E-11</v>
      </c>
      <c r="AID63" s="120">
        <v>9.3262660456675023E-12</v>
      </c>
      <c r="AIE63" s="120">
        <v>9.3262660456675023E-12</v>
      </c>
      <c r="AIF63" s="120">
        <v>4.6897604919147234E-12</v>
      </c>
      <c r="AIG63" s="120">
        <v>4.6897604919147226E-12</v>
      </c>
      <c r="AIH63" s="120">
        <v>2.2490938201170893E-12</v>
      </c>
      <c r="AII63" s="120">
        <v>2.2490938201170897E-12</v>
      </c>
      <c r="AIJ63" s="120">
        <v>1.0224592793857492E-12</v>
      </c>
      <c r="AIK63" s="120">
        <v>1.0224592793857492E-12</v>
      </c>
      <c r="AIL63" s="120">
        <v>4.3739781822391751E-13</v>
      </c>
      <c r="AIM63" s="120">
        <v>4.3739781822391746E-13</v>
      </c>
      <c r="AIN63" s="120">
        <v>1.7449045276511964E-13</v>
      </c>
      <c r="AIO63" s="120">
        <v>1.7449045276511962E-13</v>
      </c>
      <c r="AIP63" s="120">
        <v>6.417967005513453E-14</v>
      </c>
      <c r="AIQ63" s="120">
        <v>6.4179670055134543E-14</v>
      </c>
      <c r="AIR63" s="120">
        <v>2.1448756331687684E-14</v>
      </c>
      <c r="AIS63" s="120">
        <v>2.1448756331687684E-14</v>
      </c>
      <c r="AIT63" s="120">
        <v>6.387730835678276E-15</v>
      </c>
      <c r="AIU63" s="120">
        <v>6.387730835678276E-15</v>
      </c>
      <c r="AIV63" s="120">
        <v>1.6502251632246126E-15</v>
      </c>
      <c r="AIW63" s="120">
        <v>1.6502251632246126E-15</v>
      </c>
      <c r="AIX63" s="120">
        <v>3.5550311609441887E-16</v>
      </c>
      <c r="AIY63" s="120">
        <v>3.5550311609441887E-16</v>
      </c>
      <c r="AIZ63" s="120">
        <v>5.9956380138448395E-17</v>
      </c>
      <c r="AJA63" s="120">
        <v>5.9956380138448395E-17</v>
      </c>
      <c r="AJB63" s="120">
        <v>7.0473141211557788E-18</v>
      </c>
      <c r="AJC63" s="120">
        <v>7.0473141211557788E-18</v>
      </c>
      <c r="AJD63" s="120">
        <v>4.3368086899420177E-19</v>
      </c>
      <c r="AJE63" s="120" t="s">
        <v>105</v>
      </c>
      <c r="AJF63" s="120" t="s">
        <v>105</v>
      </c>
      <c r="AJG63" s="120" t="s">
        <v>105</v>
      </c>
      <c r="AJH63" s="120" t="s">
        <v>105</v>
      </c>
      <c r="AJI63" s="120" t="s">
        <v>105</v>
      </c>
      <c r="AJJ63" s="120" t="s">
        <v>105</v>
      </c>
      <c r="AJK63" s="120" t="s">
        <v>105</v>
      </c>
      <c r="AJL63" s="120" t="s">
        <v>105</v>
      </c>
      <c r="AJM63" s="120" t="s">
        <v>105</v>
      </c>
      <c r="AJN63" s="120" t="s">
        <v>105</v>
      </c>
      <c r="AJO63" s="120" t="s">
        <v>105</v>
      </c>
      <c r="AJP63" s="120" t="s">
        <v>105</v>
      </c>
      <c r="AJQ63" s="120" t="s">
        <v>105</v>
      </c>
      <c r="AJR63" s="120" t="s">
        <v>105</v>
      </c>
      <c r="AJS63" s="120" t="s">
        <v>105</v>
      </c>
      <c r="AJT63" s="120" t="s">
        <v>105</v>
      </c>
      <c r="AJU63" s="120" t="s">
        <v>105</v>
      </c>
      <c r="AJV63" s="120" t="s">
        <v>105</v>
      </c>
      <c r="AJW63" s="120" t="s">
        <v>105</v>
      </c>
      <c r="AJX63" s="120" t="s">
        <v>105</v>
      </c>
      <c r="AJY63" s="120" t="s">
        <v>105</v>
      </c>
      <c r="AJZ63" s="120" t="s">
        <v>105</v>
      </c>
      <c r="AKA63" s="120" t="s">
        <v>105</v>
      </c>
      <c r="AKB63" s="120" t="s">
        <v>105</v>
      </c>
      <c r="AKC63" s="120" t="s">
        <v>105</v>
      </c>
      <c r="AKD63" s="120" t="s">
        <v>105</v>
      </c>
      <c r="AKE63" s="120" t="s">
        <v>105</v>
      </c>
      <c r="AKF63" s="120" t="s">
        <v>105</v>
      </c>
      <c r="AKG63" s="120" t="s">
        <v>105</v>
      </c>
      <c r="AKH63" s="120" t="s">
        <v>105</v>
      </c>
      <c r="AKI63" s="120" t="s">
        <v>105</v>
      </c>
      <c r="AKJ63" s="120" t="s">
        <v>105</v>
      </c>
      <c r="AKK63" s="120" t="s">
        <v>105</v>
      </c>
      <c r="AKL63" s="120" t="s">
        <v>105</v>
      </c>
      <c r="AKM63" s="120" t="s">
        <v>105</v>
      </c>
      <c r="AKN63" s="120" t="s">
        <v>105</v>
      </c>
      <c r="AKO63" s="120" t="s">
        <v>105</v>
      </c>
      <c r="AKP63" s="120" t="s">
        <v>105</v>
      </c>
      <c r="AKQ63" s="120" t="s">
        <v>105</v>
      </c>
      <c r="AKR63" s="120" t="s">
        <v>105</v>
      </c>
      <c r="AKS63" s="120" t="s">
        <v>105</v>
      </c>
      <c r="AKT63" s="120" t="s">
        <v>105</v>
      </c>
      <c r="AKU63" s="120" t="s">
        <v>105</v>
      </c>
      <c r="AKV63" s="120" t="s">
        <v>105</v>
      </c>
      <c r="AKW63" s="120" t="s">
        <v>105</v>
      </c>
      <c r="AKX63" s="120" t="s">
        <v>105</v>
      </c>
      <c r="AKY63" s="120" t="s">
        <v>105</v>
      </c>
      <c r="AKZ63" s="120" t="s">
        <v>105</v>
      </c>
      <c r="ALA63" s="120" t="s">
        <v>105</v>
      </c>
      <c r="ALB63" s="120" t="s">
        <v>105</v>
      </c>
      <c r="ALC63" s="120" t="s">
        <v>105</v>
      </c>
      <c r="ALD63" s="120" t="s">
        <v>105</v>
      </c>
      <c r="ALE63" s="120" t="s">
        <v>105</v>
      </c>
      <c r="ALF63" s="120" t="s">
        <v>105</v>
      </c>
      <c r="ALG63" s="120" t="s">
        <v>105</v>
      </c>
      <c r="ALH63" s="120" t="s">
        <v>105</v>
      </c>
      <c r="ALI63" s="120" t="s">
        <v>105</v>
      </c>
      <c r="ALJ63" s="120" t="s">
        <v>105</v>
      </c>
      <c r="ALK63" s="120" t="s">
        <v>105</v>
      </c>
      <c r="ALL63" s="120" t="s">
        <v>105</v>
      </c>
      <c r="ALM63" s="120" t="s">
        <v>105</v>
      </c>
      <c r="ALN63" s="120"/>
    </row>
    <row r="64" spans="1:1002" hidden="1">
      <c r="A64" s="119">
        <v>63</v>
      </c>
      <c r="B64" s="120">
        <v>4.9980154585880288E-2</v>
      </c>
      <c r="C64" s="120">
        <v>4.9751168365060439E-2</v>
      </c>
      <c r="D64" s="120">
        <v>4.9751264348771078E-2</v>
      </c>
      <c r="E64" s="120">
        <v>4.9522472432820035E-2</v>
      </c>
      <c r="F64" s="120">
        <v>4.9522566677258475E-2</v>
      </c>
      <c r="G64" s="120">
        <v>4.9293971063781458E-2</v>
      </c>
      <c r="H64" s="120">
        <v>4.929406359302476E-2</v>
      </c>
      <c r="I64" s="120">
        <v>4.9065666290050373E-2</v>
      </c>
      <c r="J64" s="120">
        <v>4.9065757127964779E-2</v>
      </c>
      <c r="K64" s="120">
        <v>4.8837560153976528E-2</v>
      </c>
      <c r="L64" s="120">
        <v>4.8837649324217892E-2</v>
      </c>
      <c r="M64" s="120">
        <v>4.860965470818597E-2</v>
      </c>
      <c r="N64" s="120">
        <v>4.8609742234199824E-2</v>
      </c>
      <c r="O64" s="120">
        <v>4.8381952015612295E-2</v>
      </c>
      <c r="P64" s="120">
        <v>4.8382037920634516E-2</v>
      </c>
      <c r="Q64" s="120">
        <v>4.8154454149528306E-2</v>
      </c>
      <c r="R64" s="120">
        <v>4.815453845658494E-2</v>
      </c>
      <c r="S64" s="120">
        <v>4.7927163193576587E-2</v>
      </c>
      <c r="T64" s="120">
        <v>4.7927245925484627E-2</v>
      </c>
      <c r="U64" s="120">
        <v>4.7700081241800522E-2</v>
      </c>
      <c r="V64" s="120">
        <v>4.7700162421168077E-2</v>
      </c>
      <c r="W64" s="120">
        <v>4.7473210398674366E-2</v>
      </c>
      <c r="X64" s="120">
        <v>4.7473290047901164E-2</v>
      </c>
      <c r="Y64" s="120">
        <v>4.7246552779133935E-2</v>
      </c>
      <c r="Z64" s="120">
        <v>4.7246630920411474E-2</v>
      </c>
      <c r="AA64" s="120">
        <v>4.7020110508605432E-2</v>
      </c>
      <c r="AB64" s="120">
        <v>4.7020187163917745E-2</v>
      </c>
      <c r="AC64" s="120">
        <v>4.6793885723035819E-2</v>
      </c>
      <c r="AD64" s="120">
        <v>4.6793960914159501E-2</v>
      </c>
      <c r="AE64" s="120">
        <v>4.6567880568921013E-2</v>
      </c>
      <c r="AF64" s="120">
        <v>4.6567954317425997E-2</v>
      </c>
      <c r="AG64" s="120">
        <v>4.6342097203335181E-2</v>
      </c>
      <c r="AH64" s="120">
        <v>4.6342169530584933E-2</v>
      </c>
      <c r="AI64" s="120">
        <v>4.6116537793958703E-2</v>
      </c>
      <c r="AJ64" s="120">
        <v>4.6116608721110862E-2</v>
      </c>
      <c r="AK64" s="120">
        <v>4.5891204519106374E-2</v>
      </c>
      <c r="AL64" s="120">
        <v>4.5891274067113165E-2</v>
      </c>
      <c r="AM64" s="120">
        <v>4.5666099567754651E-2</v>
      </c>
      <c r="AN64" s="120">
        <v>4.5666167757363277E-2</v>
      </c>
      <c r="AO64" s="120">
        <v>4.5441225139569039E-2</v>
      </c>
      <c r="AP64" s="120">
        <v>4.544129199132238E-2</v>
      </c>
      <c r="AQ64" s="120">
        <v>4.5216583444930694E-2</v>
      </c>
      <c r="AR64" s="120">
        <v>4.5216648979167724E-2</v>
      </c>
      <c r="AS64" s="120">
        <v>4.4992176704962611E-2</v>
      </c>
      <c r="AT64" s="120">
        <v>4.4992240941818855E-2</v>
      </c>
      <c r="AU64" s="120">
        <v>4.4768007151555586E-2</v>
      </c>
      <c r="AV64" s="120">
        <v>4.4768070110964009E-2</v>
      </c>
      <c r="AW64" s="120">
        <v>4.4544077027393804E-2</v>
      </c>
      <c r="AX64" s="120">
        <v>4.4544138729085032E-2</v>
      </c>
      <c r="AY64" s="120">
        <v>4.4320388585979517E-2</v>
      </c>
      <c r="AZ64" s="120">
        <v>4.432044904948227E-2</v>
      </c>
      <c r="BA64" s="120">
        <v>4.4096944091657264E-2</v>
      </c>
      <c r="BB64" s="120">
        <v>4.4097003336299546E-2</v>
      </c>
      <c r="BC64" s="120">
        <v>4.3873745819638481E-2</v>
      </c>
      <c r="BD64" s="120">
        <v>4.3873803864547617E-2</v>
      </c>
      <c r="BE64" s="120">
        <v>4.3650796056024295E-2</v>
      </c>
      <c r="BF64" s="120">
        <v>4.3650852920127922E-2</v>
      </c>
      <c r="BG64" s="120">
        <v>4.3428097097828938E-2</v>
      </c>
      <c r="BH64" s="120">
        <v>4.3428152799855325E-2</v>
      </c>
      <c r="BI64" s="120">
        <v>4.3205651253001791E-2</v>
      </c>
      <c r="BJ64" s="120">
        <v>4.3205705811480956E-2</v>
      </c>
      <c r="BK64" s="120">
        <v>4.2983460840449558E-2</v>
      </c>
      <c r="BL64" s="120">
        <v>4.298351427371342E-2</v>
      </c>
      <c r="BM64" s="120">
        <v>4.2761528190057477E-2</v>
      </c>
      <c r="BN64" s="120">
        <v>4.2761580516240835E-2</v>
      </c>
      <c r="BO64" s="120">
        <v>4.2539855642709783E-2</v>
      </c>
      <c r="BP64" s="120">
        <v>4.2539906879750872E-2</v>
      </c>
      <c r="BQ64" s="120">
        <v>4.2318445550310259E-2</v>
      </c>
      <c r="BR64" s="120">
        <v>4.2318495715951462E-2</v>
      </c>
      <c r="BS64" s="120">
        <v>4.2097300275801469E-2</v>
      </c>
      <c r="BT64" s="120">
        <v>4.2097349387590299E-2</v>
      </c>
      <c r="BU64" s="120">
        <v>4.1876422193183854E-2</v>
      </c>
      <c r="BV64" s="120">
        <v>4.1876470268473277E-2</v>
      </c>
      <c r="BW64" s="120">
        <v>4.1655813687533849E-2</v>
      </c>
      <c r="BX64" s="120">
        <v>4.1655860743483444E-2</v>
      </c>
      <c r="BY64" s="120">
        <v>4.143547715502182E-2</v>
      </c>
      <c r="BZ64" s="120">
        <v>4.1435523208598064E-2</v>
      </c>
      <c r="CA64" s="120">
        <v>4.1215415002928676E-2</v>
      </c>
      <c r="CB64" s="120">
        <v>4.1215460070906117E-2</v>
      </c>
      <c r="CC64" s="120">
        <v>4.0995629649662309E-2</v>
      </c>
      <c r="CD64" s="120">
        <v>4.099567374862427E-2</v>
      </c>
      <c r="CE64" s="120">
        <v>4.0776123524773382E-2</v>
      </c>
      <c r="CF64" s="120">
        <v>4.0776166671112654E-2</v>
      </c>
      <c r="CG64" s="120">
        <v>4.0556899068969879E-2</v>
      </c>
      <c r="CH64" s="120">
        <v>4.0556941278889549E-2</v>
      </c>
      <c r="CI64" s="120">
        <v>4.033795873413145E-2</v>
      </c>
      <c r="CJ64" s="120">
        <v>4.033800002364591E-2</v>
      </c>
      <c r="CK64" s="120">
        <v>4.0119304983322973E-2</v>
      </c>
      <c r="CL64" s="120">
        <v>4.0119345368258348E-2</v>
      </c>
      <c r="CM64" s="120">
        <v>3.9900940290806666E-2</v>
      </c>
      <c r="CN64" s="120">
        <v>3.9900979786802182E-2</v>
      </c>
      <c r="CO64" s="120">
        <v>3.9682867142054476E-2</v>
      </c>
      <c r="CP64" s="120">
        <v>3.9682905764562973E-2</v>
      </c>
      <c r="CQ64" s="120">
        <v>3.9465088033759019E-2</v>
      </c>
      <c r="CR64" s="120">
        <v>3.9465125798047881E-2</v>
      </c>
      <c r="CS64" s="120">
        <v>3.9247605473843525E-2</v>
      </c>
      <c r="CT64" s="120">
        <v>3.9247642394995695E-2</v>
      </c>
      <c r="CU64" s="120">
        <v>3.9030421981471525E-2</v>
      </c>
      <c r="CV64" s="120">
        <v>3.9030458074386321E-2</v>
      </c>
      <c r="CW64" s="120">
        <v>3.8813540087055377E-2</v>
      </c>
      <c r="CX64" s="120">
        <v>3.8813575366449277E-2</v>
      </c>
      <c r="CY64" s="120">
        <v>3.8596962332263694E-2</v>
      </c>
      <c r="CZ64" s="120">
        <v>3.8596996812671577E-2</v>
      </c>
      <c r="DA64" s="120">
        <v>3.8380691270028425E-2</v>
      </c>
      <c r="DB64" s="120">
        <v>3.838072496580415E-2</v>
      </c>
      <c r="DC64" s="120">
        <v>3.8164729464550351E-2</v>
      </c>
      <c r="DD64" s="120">
        <v>3.8164762389868004E-2</v>
      </c>
      <c r="DE64" s="120">
        <v>3.7949079491304327E-2</v>
      </c>
      <c r="DF64" s="120">
        <v>3.7949111660159004E-2</v>
      </c>
      <c r="DG64" s="120">
        <v>3.7733743937043061E-2</v>
      </c>
      <c r="DH64" s="120">
        <v>3.7733775363251898E-2</v>
      </c>
      <c r="DI64" s="120">
        <v>3.7518725399800015E-2</v>
      </c>
      <c r="DJ64" s="120">
        <v>3.7518756097003128E-2</v>
      </c>
      <c r="DK64" s="120">
        <v>3.7304026488891535E-2</v>
      </c>
      <c r="DL64" s="120">
        <v>3.7304056470553001E-2</v>
      </c>
      <c r="DM64" s="120">
        <v>3.708964982491772E-2</v>
      </c>
      <c r="DN64" s="120">
        <v>3.7089679104326721E-2</v>
      </c>
      <c r="DO64" s="120">
        <v>3.6875598039762356E-2</v>
      </c>
      <c r="DP64" s="120">
        <v>3.6875626630033964E-2</v>
      </c>
      <c r="DQ64" s="120">
        <v>3.6661873776591636E-2</v>
      </c>
      <c r="DR64" s="120">
        <v>3.6661901690668207E-2</v>
      </c>
      <c r="DS64" s="120">
        <v>3.6448479689852147E-2</v>
      </c>
      <c r="DT64" s="120">
        <v>3.6448506940503861E-2</v>
      </c>
      <c r="DU64" s="120">
        <v>3.623541844526719E-2</v>
      </c>
      <c r="DV64" s="120">
        <v>3.6235445045093476E-2</v>
      </c>
      <c r="DW64" s="120">
        <v>3.6022692719832647E-2</v>
      </c>
      <c r="DX64" s="120">
        <v>3.6022718681263083E-2</v>
      </c>
      <c r="DY64" s="120">
        <v>3.5810305201810874E-2</v>
      </c>
      <c r="DZ64" s="120">
        <v>3.5810330537106382E-2</v>
      </c>
      <c r="EA64" s="120">
        <v>3.5598258590724324E-2</v>
      </c>
      <c r="EB64" s="120">
        <v>3.5598283311977959E-2</v>
      </c>
      <c r="EC64" s="120">
        <v>3.5386555597347033E-2</v>
      </c>
      <c r="ED64" s="120">
        <v>3.5386579716485463E-2</v>
      </c>
      <c r="EE64" s="120">
        <v>3.5175198943695779E-2</v>
      </c>
      <c r="EF64" s="120">
        <v>3.5175222472480061E-2</v>
      </c>
      <c r="EG64" s="120">
        <v>3.4964191363019079E-2</v>
      </c>
      <c r="EH64" s="120">
        <v>3.4964214313045992E-2</v>
      </c>
      <c r="EI64" s="120">
        <v>3.4753535599785806E-2</v>
      </c>
      <c r="EJ64" s="120">
        <v>3.4753557982488754E-2</v>
      </c>
      <c r="EK64" s="120">
        <v>3.4543234409671587E-2</v>
      </c>
      <c r="EL64" s="120">
        <v>3.4543256236321838E-2</v>
      </c>
      <c r="EM64" s="120">
        <v>3.433329055954467E-2</v>
      </c>
      <c r="EN64" s="120">
        <v>3.4333311841252601E-2</v>
      </c>
      <c r="EO64" s="120">
        <v>3.4123706827449946E-2</v>
      </c>
      <c r="EP64" s="120">
        <v>3.4123727575165824E-2</v>
      </c>
      <c r="EQ64" s="120">
        <v>3.3914486002591469E-2</v>
      </c>
      <c r="ER64" s="120">
        <v>3.391450622710708E-2</v>
      </c>
      <c r="ES64" s="120">
        <v>3.3705630885314204E-2</v>
      </c>
      <c r="ET64" s="120">
        <v>3.3705650597263652E-2</v>
      </c>
      <c r="EU64" s="120">
        <v>3.3497144287083717E-2</v>
      </c>
      <c r="EV64" s="120">
        <v>3.3497163496944544E-2</v>
      </c>
      <c r="EW64" s="120">
        <v>3.3289029030464275E-2</v>
      </c>
      <c r="EX64" s="120">
        <v>3.3289047748559113E-2</v>
      </c>
      <c r="EY64" s="120">
        <v>3.3081287949096282E-2</v>
      </c>
      <c r="EZ64" s="120">
        <v>3.3081306185593476E-2</v>
      </c>
      <c r="FA64" s="120">
        <v>3.2873923887671179E-2</v>
      </c>
      <c r="FB64" s="120">
        <v>3.2873941652586322E-2</v>
      </c>
      <c r="FC64" s="120">
        <v>3.2666939701905477E-2</v>
      </c>
      <c r="FD64" s="120">
        <v>3.2666957005102359E-2</v>
      </c>
      <c r="FE64" s="120">
        <v>3.2460338258512848E-2</v>
      </c>
      <c r="FF64" s="120">
        <v>3.2460355109704957E-2</v>
      </c>
      <c r="FG64" s="120">
        <v>3.2254122435174587E-2</v>
      </c>
      <c r="FH64" s="120">
        <v>3.2254138843926097E-2</v>
      </c>
      <c r="FI64" s="120">
        <v>3.2048295120508719E-2</v>
      </c>
      <c r="FJ64" s="120">
        <v>3.2048311096235654E-2</v>
      </c>
      <c r="FK64" s="120">
        <v>3.1842859214036921E-2</v>
      </c>
      <c r="FL64" s="120">
        <v>3.1842874766008708E-2</v>
      </c>
      <c r="FM64" s="120">
        <v>3.1637817626150352E-2</v>
      </c>
      <c r="FN64" s="120">
        <v>3.1637832763490581E-2</v>
      </c>
      <c r="FO64" s="120">
        <v>3.1433173278072733E-2</v>
      </c>
      <c r="FP64" s="120">
        <v>3.1433188009760894E-2</v>
      </c>
      <c r="FQ64" s="120">
        <v>3.1228929101823132E-2</v>
      </c>
      <c r="FR64" s="120">
        <v>3.1228943436695369E-2</v>
      </c>
      <c r="FS64" s="120">
        <v>3.1025088040175158E-2</v>
      </c>
      <c r="FT64" s="120">
        <v>3.1025101986925895E-2</v>
      </c>
      <c r="FU64" s="120">
        <v>3.0821653046615837E-2</v>
      </c>
      <c r="FV64" s="120">
        <v>3.0821666613798846E-2</v>
      </c>
      <c r="FW64" s="120">
        <v>3.0618627085301615E-2</v>
      </c>
      <c r="FX64" s="120">
        <v>3.0618640281331225E-2</v>
      </c>
      <c r="FY64" s="120">
        <v>3.0416013131012689E-2</v>
      </c>
      <c r="FZ64" s="120">
        <v>3.0416025964165302E-2</v>
      </c>
      <c r="GA64" s="120">
        <v>3.0213814169105693E-2</v>
      </c>
      <c r="GB64" s="120">
        <v>3.0213826647520769E-2</v>
      </c>
      <c r="GC64" s="120">
        <v>3.0012033195463948E-2</v>
      </c>
      <c r="GD64" s="120">
        <v>3.0012045327145378E-2</v>
      </c>
      <c r="GE64" s="120">
        <v>2.9810673216445722E-2</v>
      </c>
      <c r="GF64" s="120">
        <v>2.9810685009263139E-2</v>
      </c>
      <c r="GG64" s="120">
        <v>2.9609737248830665E-2</v>
      </c>
      <c r="GH64" s="120">
        <v>2.960974871052071E-2</v>
      </c>
      <c r="GI64" s="120">
        <v>2.9409228319763957E-2</v>
      </c>
      <c r="GJ64" s="120">
        <v>2.9409239457931582E-2</v>
      </c>
      <c r="GK64" s="120">
        <v>2.9209149466698267E-2</v>
      </c>
      <c r="GL64" s="120">
        <v>2.9209160288817912E-2</v>
      </c>
      <c r="GM64" s="120">
        <v>2.9009503737333603E-2</v>
      </c>
      <c r="GN64" s="120">
        <v>2.9009514250750587E-2</v>
      </c>
      <c r="GO64" s="120">
        <v>2.8810294189554699E-2</v>
      </c>
      <c r="GP64" s="120">
        <v>2.8810304401486481E-2</v>
      </c>
      <c r="GQ64" s="120">
        <v>2.8611523891366591E-2</v>
      </c>
      <c r="GR64" s="120">
        <v>2.8611533808904056E-2</v>
      </c>
      <c r="GS64" s="120">
        <v>2.8413195920827326E-2</v>
      </c>
      <c r="GT64" s="120">
        <v>2.8413205550936196E-2</v>
      </c>
      <c r="GU64" s="120">
        <v>2.8215313365978725E-2</v>
      </c>
      <c r="GV64" s="120">
        <v>2.8215322715500715E-2</v>
      </c>
      <c r="GW64" s="120">
        <v>2.8017879324774512E-2</v>
      </c>
      <c r="GX64" s="120">
        <v>2.8017888400428643E-2</v>
      </c>
      <c r="GY64" s="120">
        <v>2.7820896905005998E-2</v>
      </c>
      <c r="GZ64" s="120">
        <v>2.782090571339001E-2</v>
      </c>
      <c r="HA64" s="120">
        <v>2.7624369224225519E-2</v>
      </c>
      <c r="HB64" s="120">
        <v>2.7624377771817032E-2</v>
      </c>
      <c r="HC64" s="120">
        <v>2.7428299409666915E-2</v>
      </c>
      <c r="HD64" s="120">
        <v>2.7428307702824912E-2</v>
      </c>
      <c r="HE64" s="120">
        <v>2.7232690598163883E-2</v>
      </c>
      <c r="HF64" s="120">
        <v>2.7232698643129848E-2</v>
      </c>
      <c r="HG64" s="120">
        <v>2.703754593606536E-2</v>
      </c>
      <c r="HH64" s="120">
        <v>2.7037553738964677E-2</v>
      </c>
      <c r="HI64" s="120">
        <v>2.6842868579148357E-2</v>
      </c>
      <c r="HJ64" s="120">
        <v>2.684287614599171E-2</v>
      </c>
      <c r="HK64" s="120">
        <v>2.664866169252824E-2</v>
      </c>
      <c r="HL64" s="120">
        <v>2.6648669029212667E-2</v>
      </c>
      <c r="HM64" s="120">
        <v>2.6454928450565855E-2</v>
      </c>
      <c r="HN64" s="120">
        <v>2.6454935562876362E-2</v>
      </c>
      <c r="HO64" s="120">
        <v>2.6261672036772238E-2</v>
      </c>
      <c r="HP64" s="120">
        <v>2.6261678930382872E-2</v>
      </c>
      <c r="HQ64" s="120">
        <v>2.606889564371026E-2</v>
      </c>
      <c r="HR64" s="120">
        <v>2.6068902324185558E-2</v>
      </c>
      <c r="HS64" s="120">
        <v>2.5876602472893234E-2</v>
      </c>
      <c r="HT64" s="120">
        <v>2.5876608945689526E-2</v>
      </c>
      <c r="HU64" s="120">
        <v>2.5684795734681062E-2</v>
      </c>
      <c r="HV64" s="120">
        <v>2.5684802005147694E-2</v>
      </c>
      <c r="HW64" s="120">
        <v>2.5493478648172696E-2</v>
      </c>
      <c r="HX64" s="120">
        <v>2.5493484721553397E-2</v>
      </c>
      <c r="HY64" s="120">
        <v>2.5302654441095956E-2</v>
      </c>
      <c r="HZ64" s="120">
        <v>2.5302660322530243E-2</v>
      </c>
      <c r="IA64" s="120">
        <v>2.5112326349694226E-2</v>
      </c>
      <c r="IB64" s="120">
        <v>2.511233204421855E-2</v>
      </c>
      <c r="IC64" s="120">
        <v>2.4922497618609901E-2</v>
      </c>
      <c r="ID64" s="120">
        <v>2.4922503131158985E-2</v>
      </c>
      <c r="IE64" s="120">
        <v>2.4733171500764477E-2</v>
      </c>
      <c r="IF64" s="120">
        <v>2.4733176836172689E-2</v>
      </c>
      <c r="IG64" s="120">
        <v>2.4544351257235551E-2</v>
      </c>
      <c r="IH64" s="120">
        <v>2.4544356420238216E-2</v>
      </c>
      <c r="II64" s="120">
        <v>2.4356040157130544E-2</v>
      </c>
      <c r="IJ64" s="120">
        <v>2.4356045152365183E-2</v>
      </c>
      <c r="IK64" s="120">
        <v>2.4168241477456876E-2</v>
      </c>
      <c r="IL64" s="120">
        <v>2.4168246309464462E-2</v>
      </c>
      <c r="IM64" s="120">
        <v>2.3980958502988651E-2</v>
      </c>
      <c r="IN64" s="120">
        <v>2.3980963176215026E-2</v>
      </c>
      <c r="IO64" s="120">
        <v>2.3794194526130064E-2</v>
      </c>
      <c r="IP64" s="120">
        <v>2.3794199044927179E-2</v>
      </c>
      <c r="IQ64" s="120">
        <v>2.3607952846775141E-2</v>
      </c>
      <c r="IR64" s="120">
        <v>2.3607957215402282E-2</v>
      </c>
      <c r="IS64" s="120">
        <v>2.3422236772163815E-2</v>
      </c>
      <c r="IT64" s="120">
        <v>2.3422240994788984E-2</v>
      </c>
      <c r="IU64" s="120">
        <v>2.3237049616734413E-2</v>
      </c>
      <c r="IV64" s="120">
        <v>2.3237053697435537E-2</v>
      </c>
      <c r="IW64" s="120">
        <v>2.3052394701972338E-2</v>
      </c>
      <c r="IX64" s="120">
        <v>2.3052398644738639E-2</v>
      </c>
      <c r="IY64" s="120">
        <v>2.2868275356255168E-2</v>
      </c>
      <c r="IZ64" s="120">
        <v>2.2868279164988285E-2</v>
      </c>
      <c r="JA64" s="120">
        <v>2.2684694914693413E-2</v>
      </c>
      <c r="JB64" s="120">
        <v>2.2684698593208832E-2</v>
      </c>
      <c r="JC64" s="120">
        <v>2.2501656718967981E-2</v>
      </c>
      <c r="JD64" s="120">
        <v>2.250166027099618E-2</v>
      </c>
      <c r="JE64" s="120">
        <v>2.2319164117163247E-2</v>
      </c>
      <c r="JF64" s="120">
        <v>2.2319167546351045E-2</v>
      </c>
      <c r="JG64" s="120">
        <v>2.2137220463596233E-2</v>
      </c>
      <c r="JH64" s="120">
        <v>2.2137223773507894E-2</v>
      </c>
      <c r="JI64" s="120">
        <v>2.19558291186416E-2</v>
      </c>
      <c r="JJ64" s="120">
        <v>2.1955832312760288E-2</v>
      </c>
      <c r="JK64" s="120">
        <v>2.1774993448552601E-2</v>
      </c>
      <c r="JL64" s="120">
        <v>2.1774996530281497E-2</v>
      </c>
      <c r="JM64" s="120">
        <v>2.1594716825277593E-2</v>
      </c>
      <c r="JN64" s="120">
        <v>2.1594719797941225E-2</v>
      </c>
      <c r="JO64" s="120">
        <v>2.141500262627271E-2</v>
      </c>
      <c r="JP64" s="120">
        <v>2.1415005493118013E-2</v>
      </c>
      <c r="JQ64" s="120">
        <v>2.123585423430947E-2</v>
      </c>
      <c r="JR64" s="120">
        <v>2.1235856998507156E-2</v>
      </c>
      <c r="JS64" s="120">
        <v>2.1057275037278521E-2</v>
      </c>
      <c r="JT64" s="120">
        <v>2.1057277701924303E-2</v>
      </c>
      <c r="JU64" s="120">
        <v>2.0879268427988686E-2</v>
      </c>
      <c r="JV64" s="120">
        <v>2.0879270996104378E-2</v>
      </c>
      <c r="JW64" s="120">
        <v>2.0701837803961457E-2</v>
      </c>
      <c r="JX64" s="120">
        <v>2.0701840278496312E-2</v>
      </c>
      <c r="JY64" s="120">
        <v>2.052498656722079E-2</v>
      </c>
      <c r="JZ64" s="120">
        <v>2.0524988951052592E-2</v>
      </c>
      <c r="KA64" s="120">
        <v>2.0348718124078274E-2</v>
      </c>
      <c r="KB64" s="120">
        <v>2.0348720420014579E-2</v>
      </c>
      <c r="KC64" s="120">
        <v>2.0173035884913499E-2</v>
      </c>
      <c r="KD64" s="120">
        <v>2.0173038095692906E-2</v>
      </c>
      <c r="KE64" s="120">
        <v>1.9997943263949627E-2</v>
      </c>
      <c r="KF64" s="120">
        <v>1.9997945392242727E-2</v>
      </c>
      <c r="KG64" s="120">
        <v>1.9823443679023812E-2</v>
      </c>
      <c r="KH64" s="120">
        <v>1.9823445727434569E-2</v>
      </c>
      <c r="KI64" s="120">
        <v>1.9649540551352943E-2</v>
      </c>
      <c r="KJ64" s="120">
        <v>1.9649542522419752E-2</v>
      </c>
      <c r="KK64" s="120">
        <v>1.9476237305294134E-2</v>
      </c>
      <c r="KL64" s="120">
        <v>1.9476239201491104E-2</v>
      </c>
      <c r="KM64" s="120">
        <v>1.9303537368100133E-2</v>
      </c>
      <c r="KN64" s="120">
        <v>1.9303539191837978E-2</v>
      </c>
      <c r="KO64" s="120">
        <v>1.9131444169669394E-2</v>
      </c>
      <c r="KP64" s="120">
        <v>1.9131445923296825E-2</v>
      </c>
      <c r="KQ64" s="120">
        <v>1.8959961142291006E-2</v>
      </c>
      <c r="KR64" s="120">
        <v>1.8959962828095714E-2</v>
      </c>
      <c r="KS64" s="120">
        <v>1.8789091720384225E-2</v>
      </c>
      <c r="KT64" s="120">
        <v>1.8789093340594122E-2</v>
      </c>
      <c r="KU64" s="120">
        <v>1.8618839340232469E-2</v>
      </c>
      <c r="KV64" s="120">
        <v>1.861884089701665E-2</v>
      </c>
      <c r="KW64" s="120">
        <v>1.8449207439711877E-2</v>
      </c>
      <c r="KX64" s="120">
        <v>1.8449208935181767E-2</v>
      </c>
      <c r="KY64" s="120">
        <v>1.8280199458014283E-2</v>
      </c>
      <c r="KZ64" s="120">
        <v>1.8280200894224812E-2</v>
      </c>
      <c r="LA64" s="120">
        <v>1.811181883536429E-2</v>
      </c>
      <c r="LB64" s="120">
        <v>1.8111820214314924E-2</v>
      </c>
      <c r="LC64" s="120">
        <v>1.7944069012730945E-2</v>
      </c>
      <c r="LD64" s="120">
        <v>1.7944070336366705E-2</v>
      </c>
      <c r="LE64" s="120">
        <v>1.7776953431533363E-2</v>
      </c>
      <c r="LF64" s="120">
        <v>1.7776954701745985E-2</v>
      </c>
      <c r="LG64" s="120">
        <v>1.7610475533340348E-2</v>
      </c>
      <c r="LH64" s="120">
        <v>1.7610476751969247E-2</v>
      </c>
      <c r="LI64" s="120">
        <v>1.7444638759564157E-2</v>
      </c>
      <c r="LJ64" s="120">
        <v>1.7444639928397527E-2</v>
      </c>
      <c r="LK64" s="120">
        <v>1.7279446551148228E-2</v>
      </c>
      <c r="LL64" s="120">
        <v>1.7279447671924027E-2</v>
      </c>
      <c r="LM64" s="120">
        <v>1.7114902348248442E-2</v>
      </c>
      <c r="LN64" s="120">
        <v>1.7114903422655502E-2</v>
      </c>
      <c r="LO64" s="120">
        <v>1.6951009589908646E-2</v>
      </c>
      <c r="LP64" s="120">
        <v>1.6951010619587554E-2</v>
      </c>
      <c r="LQ64" s="120">
        <v>1.6787771713729204E-2</v>
      </c>
      <c r="LR64" s="120">
        <v>1.678777270027353E-2</v>
      </c>
      <c r="LS64" s="120">
        <v>1.6625192155529874E-2</v>
      </c>
      <c r="LT64" s="120">
        <v>1.662519310048682E-2</v>
      </c>
      <c r="LU64" s="120">
        <v>1.6463274349005363E-2</v>
      </c>
      <c r="LV64" s="120">
        <v>1.6463275253877068E-2</v>
      </c>
      <c r="LW64" s="120">
        <v>1.630202172537502E-2</v>
      </c>
      <c r="LX64" s="120">
        <v>1.6302022591619333E-2</v>
      </c>
      <c r="LY64" s="120">
        <v>1.6141437713025418E-2</v>
      </c>
      <c r="LZ64" s="120">
        <v>1.6141438542057004E-2</v>
      </c>
      <c r="MA64" s="120">
        <v>1.5981525737146507E-2</v>
      </c>
      <c r="MB64" s="120">
        <v>1.5981526530337575E-2</v>
      </c>
      <c r="MC64" s="120">
        <v>1.5822289219360425E-2</v>
      </c>
      <c r="MD64" s="120">
        <v>1.5822289978041908E-2</v>
      </c>
      <c r="ME64" s="120">
        <v>1.5663731577343964E-2</v>
      </c>
      <c r="MF64" s="120">
        <v>1.5663732302806342E-2</v>
      </c>
      <c r="MG64" s="120">
        <v>1.5505856224443768E-2</v>
      </c>
      <c r="MH64" s="120">
        <v>1.5505856917937891E-2</v>
      </c>
      <c r="MI64" s="120">
        <v>1.5348666569284216E-2</v>
      </c>
      <c r="MJ64" s="120">
        <v>1.5348667232022375E-2</v>
      </c>
      <c r="MK64" s="120">
        <v>1.5192166015368543E-2</v>
      </c>
      <c r="ML64" s="120">
        <v>1.5192166648525234E-2</v>
      </c>
      <c r="MM64" s="120">
        <v>1.503635796067236E-2</v>
      </c>
      <c r="MN64" s="120">
        <v>1.5036358565385256E-2</v>
      </c>
      <c r="MO64" s="120">
        <v>1.4881245797229971E-2</v>
      </c>
      <c r="MP64" s="120">
        <v>1.4881246374600691E-2</v>
      </c>
      <c r="MQ64" s="120">
        <v>1.4726832910713184E-2</v>
      </c>
      <c r="MR64" s="120">
        <v>1.4726833461808232E-2</v>
      </c>
      <c r="MS64" s="120">
        <v>1.4573122680002618E-2</v>
      </c>
      <c r="MT64" s="120">
        <v>1.4573123205854199E-2</v>
      </c>
      <c r="MU64" s="120">
        <v>1.4420118476751389E-2</v>
      </c>
      <c r="MV64" s="120">
        <v>1.4420118978358206E-2</v>
      </c>
      <c r="MW64" s="120">
        <v>1.4267823664940971E-2</v>
      </c>
      <c r="MX64" s="120">
        <v>1.4267824143269107E-2</v>
      </c>
      <c r="MY64" s="120">
        <v>1.4116241600429496E-2</v>
      </c>
      <c r="MZ64" s="120">
        <v>1.4116242056413189E-2</v>
      </c>
      <c r="NA64" s="120">
        <v>1.396537563049194E-2</v>
      </c>
      <c r="NB64" s="120">
        <v>1.3965376065034403E-2</v>
      </c>
      <c r="NC64" s="120">
        <v>1.3815229093352454E-2</v>
      </c>
      <c r="ND64" s="120">
        <v>1.3815229507326603E-2</v>
      </c>
      <c r="NE64" s="120">
        <v>1.3665805317708593E-2</v>
      </c>
      <c r="NF64" s="120">
        <v>1.3665805711957926E-2</v>
      </c>
      <c r="NG64" s="120">
        <v>1.3517107622247454E-2</v>
      </c>
      <c r="NH64" s="120">
        <v>1.3517107997586668E-2</v>
      </c>
      <c r="NI64" s="120">
        <v>1.3369139315153484E-2</v>
      </c>
      <c r="NJ64" s="120">
        <v>1.3369139672369346E-2</v>
      </c>
      <c r="NK64" s="120">
        <v>1.3221903693608043E-2</v>
      </c>
      <c r="NL64" s="120">
        <v>1.3221904033460071E-2</v>
      </c>
      <c r="NM64" s="120">
        <v>1.3075404043280564E-2</v>
      </c>
      <c r="NN64" s="120">
        <v>1.3075404366501777E-2</v>
      </c>
      <c r="NO64" s="120">
        <v>1.292964363781117E-2</v>
      </c>
      <c r="NP64" s="120">
        <v>1.2929643945108784E-2</v>
      </c>
      <c r="NQ64" s="120">
        <v>1.2784625738284769E-2</v>
      </c>
      <c r="NR64" s="120">
        <v>1.2784626030340893E-2</v>
      </c>
      <c r="NS64" s="120">
        <v>1.2640353592696432E-2</v>
      </c>
      <c r="NT64" s="120">
        <v>1.2640353870168765E-2</v>
      </c>
      <c r="NU64" s="120">
        <v>1.2496830435408082E-2</v>
      </c>
      <c r="NV64" s="120">
        <v>1.2496830698930622E-2</v>
      </c>
      <c r="NW64" s="120">
        <v>1.2354059486596319E-2</v>
      </c>
      <c r="NX64" s="120">
        <v>1.2354059736779955E-2</v>
      </c>
      <c r="NY64" s="120">
        <v>1.2212043951691337E-2</v>
      </c>
      <c r="NZ64" s="120">
        <v>1.2212044189124589E-2</v>
      </c>
      <c r="OA64" s="120">
        <v>1.2070787020806903E-2</v>
      </c>
      <c r="OB64" s="120">
        <v>1.2070787246056451E-2</v>
      </c>
      <c r="OC64" s="120">
        <v>1.1930291868161141E-2</v>
      </c>
      <c r="OD64" s="120">
        <v>1.1930292081772591E-2</v>
      </c>
      <c r="OE64" s="120">
        <v>1.1790561651488316E-2</v>
      </c>
      <c r="OF64" s="120">
        <v>1.1790561853986706E-2</v>
      </c>
      <c r="OG64" s="120">
        <v>1.1651599511441305E-2</v>
      </c>
      <c r="OH64" s="120">
        <v>1.1651599703331756E-2</v>
      </c>
      <c r="OI64" s="120">
        <v>1.1513408570984688E-2</v>
      </c>
      <c r="OJ64" s="120">
        <v>1.1513408752753033E-2</v>
      </c>
      <c r="OK64" s="120">
        <v>1.1375991934778706E-2</v>
      </c>
      <c r="OL64" s="120">
        <v>1.1375992106891983E-2</v>
      </c>
      <c r="OM64" s="120">
        <v>1.1239352688553464E-2</v>
      </c>
      <c r="ON64" s="120">
        <v>1.1239352851460528E-2</v>
      </c>
      <c r="OO64" s="120">
        <v>1.1103493898473748E-2</v>
      </c>
      <c r="OP64" s="120">
        <v>1.1103494052605875E-2</v>
      </c>
      <c r="OQ64" s="120">
        <v>1.0968418610494288E-2</v>
      </c>
      <c r="OR64" s="120">
        <v>1.0968418756265703E-2</v>
      </c>
      <c r="OS64" s="120">
        <v>1.0834129849705325E-2</v>
      </c>
      <c r="OT64" s="120">
        <v>1.0834129987513633E-2</v>
      </c>
      <c r="OU64" s="120">
        <v>1.0700630619668285E-2</v>
      </c>
      <c r="OV64" s="120">
        <v>1.0700630749895149E-2</v>
      </c>
      <c r="OW64" s="120">
        <v>1.056792390174191E-2</v>
      </c>
      <c r="OX64" s="120">
        <v>1.0567924024753499E-2</v>
      </c>
      <c r="OY64" s="120">
        <v>1.0436012654398343E-2</v>
      </c>
      <c r="OZ64" s="120">
        <v>1.0436012770545761E-2</v>
      </c>
      <c r="PA64" s="120">
        <v>1.0304899812529262E-2</v>
      </c>
      <c r="PB64" s="120">
        <v>1.0304899922149186E-2</v>
      </c>
      <c r="PC64" s="120">
        <v>1.0174588286742276E-2</v>
      </c>
      <c r="PD64" s="120">
        <v>1.0174588390157288E-2</v>
      </c>
      <c r="PE64" s="120">
        <v>1.004508096264692E-2</v>
      </c>
      <c r="PF64" s="120">
        <v>1.0045081060166074E-2</v>
      </c>
      <c r="PG64" s="120">
        <v>9.9163807001308429E-3</v>
      </c>
      <c r="PH64" s="120">
        <v>9.9163807920500911E-3</v>
      </c>
      <c r="PI64" s="120">
        <v>9.788490332625726E-3</v>
      </c>
      <c r="PJ64" s="120">
        <v>9.7884904192283746E-3</v>
      </c>
      <c r="PK64" s="120">
        <v>9.6614126663630267E-3</v>
      </c>
      <c r="PL64" s="120">
        <v>9.661412747920128E-3</v>
      </c>
      <c r="PM64" s="120">
        <v>9.5351504796194492E-3</v>
      </c>
      <c r="PN64" s="120">
        <v>9.5351505563902855E-3</v>
      </c>
      <c r="PO64" s="120">
        <v>9.4097065219522109E-3</v>
      </c>
      <c r="PP64" s="120">
        <v>9.4097065941846445E-3</v>
      </c>
      <c r="PQ64" s="120">
        <v>9.2850835134238759E-3</v>
      </c>
      <c r="PR64" s="120">
        <v>9.2850835813548388E-3</v>
      </c>
      <c r="PS64" s="120">
        <v>9.1612841438170056E-3</v>
      </c>
      <c r="PT64" s="120">
        <v>9.1612842076728099E-3</v>
      </c>
      <c r="PU64" s="120">
        <v>9.0383110718382127E-3</v>
      </c>
      <c r="PV64" s="120">
        <v>9.038311131834998E-3</v>
      </c>
      <c r="PW64" s="120">
        <v>8.9161669243119964E-3</v>
      </c>
      <c r="PX64" s="120">
        <v>8.9161669806560716E-3</v>
      </c>
      <c r="PY64" s="120">
        <v>8.7948542953640019E-3</v>
      </c>
      <c r="PZ64" s="120">
        <v>8.7948543482521575E-3</v>
      </c>
      <c r="QA64" s="120">
        <v>8.6743757455939006E-3</v>
      </c>
      <c r="QB64" s="120">
        <v>8.6743757952138963E-3</v>
      </c>
      <c r="QC64" s="120">
        <v>8.5547338012377863E-3</v>
      </c>
      <c r="QD64" s="120">
        <v>8.5547338477685569E-3</v>
      </c>
      <c r="QE64" s="120">
        <v>8.4359309533200925E-3</v>
      </c>
      <c r="QF64" s="120">
        <v>8.4359309969321821E-3</v>
      </c>
      <c r="QG64" s="120">
        <v>8.3179696567950642E-3</v>
      </c>
      <c r="QH64" s="120">
        <v>8.3179696976508691E-3</v>
      </c>
      <c r="QI64" s="120">
        <v>8.2008523296776461E-3</v>
      </c>
      <c r="QJ64" s="120">
        <v>8.2008523679318133E-3</v>
      </c>
      <c r="QK64" s="120">
        <v>8.0845813521640258E-3</v>
      </c>
      <c r="QL64" s="120">
        <v>8.0845813879636859E-3</v>
      </c>
      <c r="QM64" s="120">
        <v>7.9691590657416673E-3</v>
      </c>
      <c r="QN64" s="120">
        <v>7.9691590992267882E-3</v>
      </c>
      <c r="QO64" s="120">
        <v>7.8545877722888315E-3</v>
      </c>
      <c r="QP64" s="120">
        <v>7.854587803592477E-3</v>
      </c>
      <c r="QQ64" s="120">
        <v>7.7408697331638274E-3</v>
      </c>
      <c r="QR64" s="120">
        <v>7.7408697624124466E-3</v>
      </c>
      <c r="QS64" s="120">
        <v>7.6280071682837272E-3</v>
      </c>
      <c r="QT64" s="120">
        <v>7.6280071955974176E-3</v>
      </c>
      <c r="QU64" s="120">
        <v>7.5160022551928147E-3</v>
      </c>
      <c r="QV64" s="120">
        <v>7.5160022806855954E-3</v>
      </c>
      <c r="QW64" s="120">
        <v>7.4048571281207379E-3</v>
      </c>
      <c r="QX64" s="120">
        <v>7.4048571519007853E-3</v>
      </c>
      <c r="QY64" s="120">
        <v>7.2945738770302969E-3</v>
      </c>
      <c r="QZ64" s="120">
        <v>7.2945738992002459E-3</v>
      </c>
      <c r="RA64" s="120">
        <v>7.1851545466552116E-3</v>
      </c>
      <c r="RB64" s="120">
        <v>7.1851545673123317E-3</v>
      </c>
      <c r="RC64" s="120">
        <v>7.0766011355276022E-3</v>
      </c>
      <c r="RD64" s="120">
        <v>7.076601154764061E-3</v>
      </c>
      <c r="RE64" s="120">
        <v>6.9689155949955173E-3</v>
      </c>
      <c r="RF64" s="120">
        <v>6.9689156128985817E-3</v>
      </c>
      <c r="RG64" s="120">
        <v>6.862099828230433E-3</v>
      </c>
      <c r="RH64" s="120">
        <v>6.862099844882728E-3</v>
      </c>
      <c r="RI64" s="120">
        <v>6.7561556892248914E-3</v>
      </c>
      <c r="RJ64" s="120">
        <v>6.7561557047045619E-3</v>
      </c>
      <c r="RK64" s="120">
        <v>6.6510849817803972E-3</v>
      </c>
      <c r="RL64" s="120">
        <v>6.6510849961613303E-3</v>
      </c>
      <c r="RM64" s="120">
        <v>6.546889458485583E-3</v>
      </c>
      <c r="RN64" s="120">
        <v>6.5468894718376074E-3</v>
      </c>
      <c r="RO64" s="120">
        <v>6.443570819684899E-3</v>
      </c>
      <c r="RP64" s="120">
        <v>6.4435708320739627E-3</v>
      </c>
      <c r="RQ64" s="120">
        <v>6.3411307124378227E-3</v>
      </c>
      <c r="RR64" s="120">
        <v>6.3411307239261798E-3</v>
      </c>
      <c r="RS64" s="120">
        <v>6.2395707294688662E-3</v>
      </c>
      <c r="RT64" s="120">
        <v>6.2395707401152528E-3</v>
      </c>
      <c r="RU64" s="120">
        <v>6.1388924081084055E-3</v>
      </c>
      <c r="RV64" s="120">
        <v>6.1388924179681826E-3</v>
      </c>
      <c r="RW64" s="120">
        <v>6.0390972292245588E-3</v>
      </c>
      <c r="RX64" s="120">
        <v>6.0390972383499181E-3</v>
      </c>
      <c r="RY64" s="120">
        <v>5.940186616146312E-3</v>
      </c>
      <c r="RZ64" s="120">
        <v>5.9401866245864061E-3</v>
      </c>
      <c r="SA64" s="120">
        <v>5.8421619335780814E-3</v>
      </c>
      <c r="SB64" s="120">
        <v>5.8421619413791554E-3</v>
      </c>
      <c r="SC64" s="120">
        <v>5.7450244865057364E-3</v>
      </c>
      <c r="SD64" s="120">
        <v>5.7450244937113162E-3</v>
      </c>
      <c r="SE64" s="120">
        <v>5.6487755190946362E-3</v>
      </c>
      <c r="SF64" s="120">
        <v>5.6487755257456137E-3</v>
      </c>
      <c r="SG64" s="120">
        <v>5.5534162135795605E-3</v>
      </c>
      <c r="SH64" s="120">
        <v>5.5534162197143936E-3</v>
      </c>
      <c r="SI64" s="120">
        <v>5.4589476891470021E-3</v>
      </c>
      <c r="SJ64" s="120">
        <v>5.4589476948017704E-3</v>
      </c>
      <c r="SK64" s="120">
        <v>5.3653710008099856E-3</v>
      </c>
      <c r="SL64" s="120">
        <v>5.365371006018557E-3</v>
      </c>
      <c r="SM64" s="120">
        <v>5.2726871382756755E-3</v>
      </c>
      <c r="SN64" s="120">
        <v>5.272687143069792E-3</v>
      </c>
      <c r="SO64" s="120">
        <v>5.1808970248060646E-3</v>
      </c>
      <c r="SP64" s="120">
        <v>5.180897029215501E-3</v>
      </c>
      <c r="SQ64" s="120">
        <v>5.0900015160721401E-3</v>
      </c>
      <c r="SR64" s="120">
        <v>5.0900015201247664E-3</v>
      </c>
      <c r="SS64" s="120">
        <v>5.0000013990016421E-3</v>
      </c>
      <c r="ST64" s="120">
        <v>5.0000014027235407E-3</v>
      </c>
      <c r="SU64" s="120">
        <v>4.9108973906209635E-3</v>
      </c>
      <c r="SV64" s="120">
        <v>4.9108973940365352E-3</v>
      </c>
      <c r="SW64" s="120">
        <v>4.822690136891356E-3</v>
      </c>
      <c r="SX64" s="120">
        <v>4.8226901400234071E-3</v>
      </c>
      <c r="SY64" s="120">
        <v>4.7353802115399878E-3</v>
      </c>
      <c r="SZ64" s="120">
        <v>4.735380214409818E-3</v>
      </c>
      <c r="TA64" s="120">
        <v>4.6489681148860935E-3</v>
      </c>
      <c r="TB64" s="120">
        <v>4.6489681175135812E-3</v>
      </c>
      <c r="TC64" s="120">
        <v>4.5634542726626535E-3</v>
      </c>
      <c r="TD64" s="120">
        <v>4.5634542750663384E-3</v>
      </c>
      <c r="TE64" s="120">
        <v>4.4788390348341357E-3</v>
      </c>
      <c r="TF64" s="120">
        <v>4.4788390370313017E-3</v>
      </c>
      <c r="TG64" s="120">
        <v>4.3951226744105695E-3</v>
      </c>
      <c r="TH64" s="120">
        <v>4.3951226764173054E-3</v>
      </c>
      <c r="TI64" s="120">
        <v>4.3123053862585631E-3</v>
      </c>
      <c r="TJ64" s="120">
        <v>4.3123053880898465E-3</v>
      </c>
      <c r="TK64" s="120">
        <v>4.2303872859096817E-3</v>
      </c>
      <c r="TL64" s="120">
        <v>4.2303872875794424E-3</v>
      </c>
      <c r="TM64" s="120">
        <v>4.1493684083667012E-3</v>
      </c>
      <c r="TN64" s="120">
        <v>4.1493684098878906E-3</v>
      </c>
      <c r="TO64" s="120">
        <v>4.0692487069082768E-3</v>
      </c>
      <c r="TP64" s="120">
        <v>4.069248708292908E-3</v>
      </c>
      <c r="TQ64" s="120">
        <v>3.9900280518925732E-3</v>
      </c>
      <c r="TR64" s="120">
        <v>3.990028053151789E-3</v>
      </c>
      <c r="TS64" s="120">
        <v>3.9117062295604523E-3</v>
      </c>
      <c r="TT64" s="120">
        <v>3.9117062307045996E-3</v>
      </c>
      <c r="TU64" s="120">
        <v>3.8342829408387897E-3</v>
      </c>
      <c r="TV64" s="120">
        <v>3.8342829418774381E-3</v>
      </c>
      <c r="TW64" s="120">
        <v>3.7577578001445617E-3</v>
      </c>
      <c r="TX64" s="120">
        <v>3.7577578010865825E-3</v>
      </c>
      <c r="TY64" s="120">
        <v>3.682130334190366E-3</v>
      </c>
      <c r="TZ64" s="120">
        <v>3.6821303350439436E-3</v>
      </c>
      <c r="UA64" s="120">
        <v>3.6073999807920108E-3</v>
      </c>
      <c r="UB64" s="120">
        <v>3.6073999815647282E-3</v>
      </c>
      <c r="UC64" s="120">
        <v>3.5335660876789528E-3</v>
      </c>
      <c r="UD64" s="120">
        <v>3.5335660883777913E-3</v>
      </c>
      <c r="UE64" s="120">
        <v>3.460627911308189E-3</v>
      </c>
      <c r="UF64" s="120">
        <v>3.4606279119396063E-3</v>
      </c>
      <c r="UG64" s="120">
        <v>3.3885846156825367E-3</v>
      </c>
      <c r="UH64" s="120">
        <v>3.3885846162524688E-3</v>
      </c>
      <c r="UI64" s="120">
        <v>3.3174352711738946E-3</v>
      </c>
      <c r="UJ64" s="120">
        <v>3.3174352716878156E-3</v>
      </c>
      <c r="UK64" s="120">
        <v>3.2471788533524875E-3</v>
      </c>
      <c r="UL64" s="120">
        <v>3.2471788538154371E-3</v>
      </c>
      <c r="UM64" s="120">
        <v>3.177814241822782E-3</v>
      </c>
      <c r="UN64" s="120">
        <v>3.1778142422393767E-3</v>
      </c>
      <c r="UO64" s="120">
        <v>3.1093402190670318E-3</v>
      </c>
      <c r="UP64" s="120">
        <v>3.1093402194415309E-3</v>
      </c>
      <c r="UQ64" s="120">
        <v>3.0417554692973975E-3</v>
      </c>
      <c r="UR64" s="120">
        <v>3.0417554696336958E-3</v>
      </c>
      <c r="US64" s="120">
        <v>2.9750585773174621E-3</v>
      </c>
      <c r="UT64" s="120">
        <v>2.9750585776191244E-3</v>
      </c>
      <c r="UU64" s="120">
        <v>2.9092480273942142E-3</v>
      </c>
      <c r="UV64" s="120">
        <v>2.9092480276645236E-3</v>
      </c>
      <c r="UW64" s="120">
        <v>2.8443222021415152E-3</v>
      </c>
      <c r="UX64" s="120">
        <v>2.8443222023834479E-3</v>
      </c>
      <c r="UY64" s="120">
        <v>2.7802793814159211E-3</v>
      </c>
      <c r="UZ64" s="120">
        <v>2.7802793816322259E-3</v>
      </c>
      <c r="VA64" s="120">
        <v>2.7171177412262195E-3</v>
      </c>
      <c r="VB64" s="120">
        <v>2.7171177414193836E-3</v>
      </c>
      <c r="VC64" s="120">
        <v>2.6548353526574856E-3</v>
      </c>
      <c r="VD64" s="120">
        <v>2.6548353528297866E-3</v>
      </c>
      <c r="VE64" s="120">
        <v>2.5934301808110119E-3</v>
      </c>
      <c r="VF64" s="120">
        <v>2.5934301809645206E-3</v>
      </c>
      <c r="VG64" s="120">
        <v>2.5329000837611996E-3</v>
      </c>
      <c r="VH64" s="120">
        <v>2.5329000838978039E-3</v>
      </c>
      <c r="VI64" s="120">
        <v>2.4732428115306266E-3</v>
      </c>
      <c r="VJ64" s="120">
        <v>2.4732428116520364E-3</v>
      </c>
      <c r="VK64" s="120">
        <v>2.4144560050845879E-3</v>
      </c>
      <c r="VL64" s="120">
        <v>2.4144560051923615E-3</v>
      </c>
      <c r="VM64" s="120">
        <v>2.3565371953463339E-3</v>
      </c>
      <c r="VN64" s="120">
        <v>2.3565371954418855E-3</v>
      </c>
      <c r="VO64" s="120">
        <v>2.2994838022343971E-3</v>
      </c>
      <c r="VP64" s="120">
        <v>2.2994838023190065E-3</v>
      </c>
      <c r="VQ64" s="120">
        <v>2.2432931337233145E-3</v>
      </c>
      <c r="VR64" s="120">
        <v>2.2432931337981344E-3</v>
      </c>
      <c r="VS64" s="120">
        <v>2.187962384929183E-3</v>
      </c>
      <c r="VT64" s="120">
        <v>2.1879623849952578E-3</v>
      </c>
      <c r="VU64" s="120">
        <v>2.1334886372214846E-3</v>
      </c>
      <c r="VV64" s="120">
        <v>2.1334886372797565E-3</v>
      </c>
      <c r="VW64" s="120">
        <v>2.0798688573626435E-3</v>
      </c>
      <c r="VX64" s="120">
        <v>2.0798688574139709E-3</v>
      </c>
      <c r="VY64" s="120">
        <v>2.0270998966768587E-3</v>
      </c>
      <c r="VZ64" s="120">
        <v>2.0270998967220045E-3</v>
      </c>
      <c r="WA64" s="120">
        <v>1.9751784902497594E-3</v>
      </c>
      <c r="WB64" s="120">
        <v>1.9751784902894086E-3</v>
      </c>
      <c r="WC64" s="120">
        <v>1.9241012561604565E-3</v>
      </c>
      <c r="WD64" s="120">
        <v>1.9241012561952338E-3</v>
      </c>
      <c r="WE64" s="120">
        <v>1.8738646947477069E-3</v>
      </c>
      <c r="WF64" s="120">
        <v>1.8738646947781636E-3</v>
      </c>
      <c r="WG64" s="120">
        <v>1.8244651879117516E-3</v>
      </c>
      <c r="WH64" s="120">
        <v>1.8244651879383853E-3</v>
      </c>
      <c r="WI64" s="120">
        <v>1.7758989984536621E-3</v>
      </c>
      <c r="WJ64" s="120">
        <v>1.7758989984769191E-3</v>
      </c>
      <c r="WK64" s="120">
        <v>1.7281622694538701E-3</v>
      </c>
      <c r="WL64" s="120">
        <v>1.7281622694741451E-3</v>
      </c>
      <c r="WM64" s="120">
        <v>1.6812510236917193E-3</v>
      </c>
      <c r="WN64" s="120">
        <v>1.6812510237093695E-3</v>
      </c>
      <c r="WO64" s="120">
        <v>1.6351611631078668E-3</v>
      </c>
      <c r="WP64" s="120">
        <v>1.635161163123207E-3</v>
      </c>
      <c r="WQ64" s="120">
        <v>1.5898884683113953E-3</v>
      </c>
      <c r="WR64" s="120">
        <v>1.5898884683247069E-3</v>
      </c>
      <c r="WS64" s="120">
        <v>1.5454285981335661E-3</v>
      </c>
      <c r="WT64" s="120">
        <v>1.5454285981450992E-3</v>
      </c>
      <c r="WU64" s="120">
        <v>1.5017770892301601E-3</v>
      </c>
      <c r="WV64" s="120">
        <v>1.5017770892401356E-3</v>
      </c>
      <c r="WW64" s="120">
        <v>1.4589293557343869E-3</v>
      </c>
      <c r="WX64" s="120">
        <v>1.4589293557429987E-3</v>
      </c>
      <c r="WY64" s="120">
        <v>1.4168806889623894E-3</v>
      </c>
      <c r="WZ64" s="120">
        <v>1.4168806889698125E-3</v>
      </c>
      <c r="XA64" s="120">
        <v>1.375626257173415E-3</v>
      </c>
      <c r="XB64" s="120">
        <v>1.3756262571798031E-3</v>
      </c>
      <c r="XC64" s="120">
        <v>1.3351611053867337E-3</v>
      </c>
      <c r="XD64" s="120">
        <v>1.3351611053922193E-3</v>
      </c>
      <c r="XE64" s="120">
        <v>1.2954801552574279E-3</v>
      </c>
      <c r="XF64" s="120">
        <v>1.2954801552621316E-3</v>
      </c>
      <c r="XG64" s="120">
        <v>1.2565782050132364E-3</v>
      </c>
      <c r="XH64" s="120">
        <v>1.2565782050172594E-3</v>
      </c>
      <c r="XI64" s="120">
        <v>1.2184499294546E-3</v>
      </c>
      <c r="XJ64" s="120">
        <v>1.2184499294580374E-3</v>
      </c>
      <c r="XK64" s="120">
        <v>1.1810898800201808E-3</v>
      </c>
      <c r="XL64" s="120">
        <v>1.181089880023111E-3</v>
      </c>
      <c r="XM64" s="120">
        <v>1.1444924849200525E-3</v>
      </c>
      <c r="XN64" s="120">
        <v>1.1444924849225466E-3</v>
      </c>
      <c r="XO64" s="120">
        <v>1.1086520493388541E-3</v>
      </c>
      <c r="XP64" s="120">
        <v>1.108652049340973E-3</v>
      </c>
      <c r="XQ64" s="120">
        <v>1.0735627557112055E-3</v>
      </c>
      <c r="XR64" s="120">
        <v>1.0735627557129997E-3</v>
      </c>
      <c r="XS64" s="120">
        <v>1.0392186640716778E-3</v>
      </c>
      <c r="XT64" s="120">
        <v>1.0392186640731972E-3</v>
      </c>
      <c r="XU64" s="120">
        <v>1.005613712481669E-3</v>
      </c>
      <c r="XV64" s="120">
        <v>1.0056137124829492E-3</v>
      </c>
      <c r="XW64" s="120">
        <v>9.7274171753552118E-4</v>
      </c>
      <c r="XX64" s="120">
        <v>9.7274171753659964E-4</v>
      </c>
      <c r="XY64" s="120">
        <v>9.4059637494823807E-4</v>
      </c>
      <c r="XZ64" s="120">
        <v>9.4059637494914425E-4</v>
      </c>
      <c r="YA64" s="120">
        <v>9.0917126022717191E-4</v>
      </c>
      <c r="YB64" s="120">
        <v>9.0917126022793226E-4</v>
      </c>
      <c r="YC64" s="120">
        <v>8.784598294300477E-4</v>
      </c>
      <c r="YD64" s="120">
        <v>8.7845982943068337E-4</v>
      </c>
      <c r="YE64" s="120">
        <v>8.4845542001170545E-4</v>
      </c>
      <c r="YF64" s="120">
        <v>8.4845542001223671E-4</v>
      </c>
      <c r="YG64" s="120">
        <v>8.1915125176192159E-4</v>
      </c>
      <c r="YH64" s="120">
        <v>8.1915125176236243E-4</v>
      </c>
      <c r="YI64" s="120">
        <v>7.9054042783667587E-4</v>
      </c>
      <c r="YJ64" s="120">
        <v>7.9054042783704309E-4</v>
      </c>
      <c r="YK64" s="120">
        <v>7.6261593588522599E-4</v>
      </c>
      <c r="YL64" s="120">
        <v>7.6261593588553066E-4</v>
      </c>
      <c r="YM64" s="120">
        <v>7.3537064927530545E-4</v>
      </c>
      <c r="YN64" s="120">
        <v>7.3537064927555709E-4</v>
      </c>
      <c r="YO64" s="120">
        <v>7.0879732841877096E-4</v>
      </c>
      <c r="YP64" s="120">
        <v>7.0879732841897783E-4</v>
      </c>
      <c r="YQ64" s="120">
        <v>6.8288862219998358E-4</v>
      </c>
      <c r="YR64" s="120">
        <v>6.8288862220015282E-4</v>
      </c>
      <c r="YS64" s="120">
        <v>6.5763706950917314E-4</v>
      </c>
      <c r="YT64" s="120">
        <v>6.5763706950931278E-4</v>
      </c>
      <c r="YU64" s="120">
        <v>6.3303510088299759E-4</v>
      </c>
      <c r="YV64" s="120">
        <v>6.33035100883111E-4</v>
      </c>
      <c r="YW64" s="120">
        <v>6.090750402544617E-4</v>
      </c>
      <c r="YX64" s="120">
        <v>6.090750402545557E-4</v>
      </c>
      <c r="YY64" s="120">
        <v>5.857491068143127E-4</v>
      </c>
      <c r="YZ64" s="120">
        <v>5.8574910681438849E-4</v>
      </c>
      <c r="ZA64" s="120">
        <v>5.6304941698595535E-4</v>
      </c>
      <c r="ZB64" s="120">
        <v>5.6304941698601617E-4</v>
      </c>
      <c r="ZC64" s="120">
        <v>5.4096798651587284E-4</v>
      </c>
      <c r="ZD64" s="120">
        <v>5.4096798651592228E-4</v>
      </c>
      <c r="ZE64" s="120">
        <v>5.194967326814648E-4</v>
      </c>
      <c r="ZF64" s="120">
        <v>5.1949673268150481E-4</v>
      </c>
      <c r="ZG64" s="120">
        <v>4.9862747661810715E-4</v>
      </c>
      <c r="ZH64" s="120">
        <v>4.9862747661813989E-4</v>
      </c>
      <c r="ZI64" s="120">
        <v>4.7835194576716843E-4</v>
      </c>
      <c r="ZJ64" s="120">
        <v>4.7835194576719407E-4</v>
      </c>
      <c r="ZK64" s="120">
        <v>4.5866177644660039E-4</v>
      </c>
      <c r="ZL64" s="120">
        <v>4.5866177644662088E-4</v>
      </c>
      <c r="ZM64" s="120">
        <v>4.3954851654561195E-4</v>
      </c>
      <c r="ZN64" s="120">
        <v>4.3954851654562832E-4</v>
      </c>
      <c r="ZO64" s="120">
        <v>4.2100362834479637E-4</v>
      </c>
      <c r="ZP64" s="120">
        <v>4.2100362834480959E-4</v>
      </c>
      <c r="ZQ64" s="120">
        <v>4.0301849146297361E-4</v>
      </c>
      <c r="ZR64" s="120">
        <v>4.030184914629838E-4</v>
      </c>
      <c r="ZS64" s="120">
        <v>3.8558440593183335E-4</v>
      </c>
      <c r="ZT64" s="120">
        <v>3.8558440593184143E-4</v>
      </c>
      <c r="ZU64" s="120">
        <v>3.6869259539932929E-4</v>
      </c>
      <c r="ZV64" s="120">
        <v>3.6869259539933568E-4</v>
      </c>
      <c r="ZW64" s="120">
        <v>3.5233421046258669E-4</v>
      </c>
      <c r="ZX64" s="120">
        <v>3.5233421046259222E-4</v>
      </c>
      <c r="ZY64" s="120">
        <v>3.3650033213092226E-4</v>
      </c>
      <c r="ZZ64" s="120">
        <v>3.3650033213092578E-4</v>
      </c>
      <c r="AAA64" s="120">
        <v>3.2118197541935773E-4</v>
      </c>
      <c r="AAB64" s="120">
        <v>3.2118197541936109E-4</v>
      </c>
      <c r="AAC64" s="120">
        <v>3.0637009307281533E-4</v>
      </c>
      <c r="AAD64" s="120">
        <v>3.0637009307281777E-4</v>
      </c>
      <c r="AAE64" s="120">
        <v>2.9205557942095582E-4</v>
      </c>
      <c r="AAF64" s="120">
        <v>2.9205557942095766E-4</v>
      </c>
      <c r="AAG64" s="120">
        <v>2.7822927436337881E-4</v>
      </c>
      <c r="AAH64" s="120">
        <v>2.7822927436338044E-4</v>
      </c>
      <c r="AAI64" s="120">
        <v>2.648819674846632E-4</v>
      </c>
      <c r="AAJ64" s="120">
        <v>2.6488196748466461E-4</v>
      </c>
      <c r="AAK64" s="120">
        <v>2.5200440229844386E-4</v>
      </c>
      <c r="AAL64" s="120">
        <v>2.5200440229844478E-4</v>
      </c>
      <c r="AAM64" s="120">
        <v>2.395872806194588E-4</v>
      </c>
      <c r="AAN64" s="120">
        <v>2.3958728061945967E-4</v>
      </c>
      <c r="AAO64" s="120">
        <v>2.2762126706219081E-4</v>
      </c>
      <c r="AAP64" s="120">
        <v>2.2762126706219103E-4</v>
      </c>
      <c r="AAQ64" s="120">
        <v>2.1609699366441197E-4</v>
      </c>
      <c r="AAR64" s="120">
        <v>2.1609699366441232E-4</v>
      </c>
      <c r="AAS64" s="120">
        <v>2.0500506463363522E-4</v>
      </c>
      <c r="AAT64" s="120">
        <v>2.0500506463363549E-4</v>
      </c>
      <c r="AAU64" s="120">
        <v>1.9433606121409798E-4</v>
      </c>
      <c r="AAV64" s="120">
        <v>1.9433606121409819E-4</v>
      </c>
      <c r="AAW64" s="120">
        <v>1.8408054667157708E-4</v>
      </c>
      <c r="AAX64" s="120">
        <v>1.8408054667157711E-4</v>
      </c>
      <c r="AAY64" s="120">
        <v>1.7422907139293475E-4</v>
      </c>
      <c r="AAZ64" s="120">
        <v>1.7422907139293472E-4</v>
      </c>
      <c r="ABA64" s="120">
        <v>1.6477217809691941E-4</v>
      </c>
      <c r="ABB64" s="120">
        <v>1.6477217809691952E-4</v>
      </c>
      <c r="ABC64" s="120">
        <v>1.5570040715232592E-4</v>
      </c>
      <c r="ABD64" s="120">
        <v>1.5570040715232576E-4</v>
      </c>
      <c r="ABE64" s="120">
        <v>1.4700430199920543E-4</v>
      </c>
      <c r="ABF64" s="120">
        <v>1.4700430199920535E-4</v>
      </c>
      <c r="ABG64" s="120">
        <v>1.3867441466837969E-4</v>
      </c>
      <c r="ABH64" s="120">
        <v>1.3867441466837958E-4</v>
      </c>
      <c r="ABI64" s="120">
        <v>1.3070131139404886E-4</v>
      </c>
      <c r="ABJ64" s="120">
        <v>1.3070131139404875E-4</v>
      </c>
      <c r="ABK64" s="120">
        <v>1.2307557831383123E-4</v>
      </c>
      <c r="ABL64" s="120">
        <v>1.2307557831383109E-4</v>
      </c>
      <c r="ABM64" s="120">
        <v>1.1578782725008497E-4</v>
      </c>
      <c r="ABN64" s="120">
        <v>1.1578782725008498E-4</v>
      </c>
      <c r="ABO64" s="120">
        <v>1.0882870156587123E-4</v>
      </c>
      <c r="ABP64" s="120">
        <v>1.0882870156587111E-4</v>
      </c>
      <c r="ABQ64" s="120">
        <v>1.0218888208841257E-4</v>
      </c>
      <c r="ABR64" s="120">
        <v>1.0218888208841264E-4</v>
      </c>
      <c r="ABS64" s="120">
        <v>9.5859093092391927E-5</v>
      </c>
      <c r="ABT64" s="120">
        <v>9.5859093092391819E-5</v>
      </c>
      <c r="ABU64" s="120">
        <v>8.9830108334903533E-5</v>
      </c>
      <c r="ABV64" s="120">
        <v>8.9830108334903533E-5</v>
      </c>
      <c r="ABW64" s="120">
        <v>8.4092757133348795E-5</v>
      </c>
      <c r="ABX64" s="120">
        <v>8.4092757133348686E-5</v>
      </c>
      <c r="ABY64" s="120">
        <v>7.863793047701789E-5</v>
      </c>
      <c r="ABZ64" s="120">
        <v>7.863793047701785E-5</v>
      </c>
      <c r="ACA64" s="120">
        <v>7.3456587162570622E-5</v>
      </c>
      <c r="ACB64" s="120">
        <v>7.3456587162570744E-5</v>
      </c>
      <c r="ACC64" s="120">
        <v>6.8539759943074562E-5</v>
      </c>
      <c r="ACD64" s="120">
        <v>6.8539759943074468E-5</v>
      </c>
      <c r="ACE64" s="120">
        <v>6.3878561679720761E-5</v>
      </c>
      <c r="ACF64" s="120">
        <v>6.3878561679720855E-5</v>
      </c>
      <c r="ACG64" s="120">
        <v>5.9464191484796849E-5</v>
      </c>
      <c r="ACH64" s="120">
        <v>5.9464191484796835E-5</v>
      </c>
      <c r="ACI64" s="120">
        <v>5.5287940843956021E-5</v>
      </c>
      <c r="ACJ64" s="120">
        <v>5.5287940843956008E-5</v>
      </c>
      <c r="ACK64" s="120">
        <v>5.1341199705299832E-5</v>
      </c>
      <c r="ACL64" s="120">
        <v>5.1341199705299825E-5</v>
      </c>
      <c r="ACM64" s="120">
        <v>4.761546252227313E-5</v>
      </c>
      <c r="ACN64" s="120">
        <v>4.7615462522273117E-5</v>
      </c>
      <c r="ACO64" s="120">
        <v>4.4102334236870351E-5</v>
      </c>
      <c r="ACP64" s="120">
        <v>4.410233423687033E-5</v>
      </c>
      <c r="ACQ64" s="120">
        <v>4.0793536189171121E-5</v>
      </c>
      <c r="ACR64" s="120">
        <v>4.0793536189171134E-5</v>
      </c>
      <c r="ACS64" s="120">
        <v>3.7680911938766443E-5</v>
      </c>
      <c r="ACT64" s="120">
        <v>3.7680911938766436E-5</v>
      </c>
      <c r="ACU64" s="120">
        <v>3.4756432983203454E-5</v>
      </c>
      <c r="ACV64" s="120">
        <v>3.4756432983203413E-5</v>
      </c>
      <c r="ACW64" s="120">
        <v>3.2012204358182894E-5</v>
      </c>
      <c r="ACX64" s="120">
        <v>3.2012204358182887E-5</v>
      </c>
      <c r="ACY64" s="120">
        <v>2.9440470103877934E-5</v>
      </c>
      <c r="ACZ64" s="120">
        <v>2.9440470103877954E-5</v>
      </c>
      <c r="ADA64" s="120">
        <v>2.7033618581427028E-5</v>
      </c>
      <c r="ADB64" s="120">
        <v>2.7033618581427011E-5</v>
      </c>
      <c r="ADC64" s="120">
        <v>2.4784187623381518E-5</v>
      </c>
      <c r="ADD64" s="120">
        <v>2.4784187623381538E-5</v>
      </c>
      <c r="ADE64" s="120">
        <v>2.2684869501671593E-5</v>
      </c>
      <c r="ADF64" s="120">
        <v>2.2684869501671613E-5</v>
      </c>
      <c r="ADG64" s="120">
        <v>2.072851569649394E-5</v>
      </c>
      <c r="ADH64" s="120">
        <v>2.0728515696493899E-5</v>
      </c>
      <c r="ADI64" s="120">
        <v>1.8908141449433112E-5</v>
      </c>
      <c r="ADJ64" s="120">
        <v>1.8908141449433102E-5</v>
      </c>
      <c r="ADK64" s="120">
        <v>1.7216930084106363E-5</v>
      </c>
      <c r="ADL64" s="120">
        <v>1.7216930084106346E-5</v>
      </c>
      <c r="ADM64" s="120">
        <v>1.5648237077676006E-5</v>
      </c>
      <c r="ADN64" s="120">
        <v>1.5648237077676003E-5</v>
      </c>
      <c r="ADO64" s="120">
        <v>1.4195593866715842E-5</v>
      </c>
      <c r="ADP64" s="120">
        <v>1.4195593866715842E-5</v>
      </c>
      <c r="ADQ64" s="120">
        <v>1.2852711371146925E-5</v>
      </c>
      <c r="ADR64" s="120">
        <v>1.2852711371146922E-5</v>
      </c>
      <c r="ADS64" s="120">
        <v>1.1613483220286192E-5</v>
      </c>
      <c r="ADT64" s="120">
        <v>1.1613483220286181E-5</v>
      </c>
      <c r="ADU64" s="120">
        <v>1.0471988665481718E-5</v>
      </c>
      <c r="ADV64" s="120">
        <v>1.0471988665481721E-5</v>
      </c>
      <c r="ADW64" s="120">
        <v>9.4224951643480677E-6</v>
      </c>
      <c r="ADX64" s="120">
        <v>9.4224951643480609E-6</v>
      </c>
      <c r="ADY64" s="120">
        <v>8.4594606222692664E-6</v>
      </c>
      <c r="ADZ64" s="120">
        <v>8.4594606222692783E-6</v>
      </c>
      <c r="AEA64" s="120">
        <v>7.5775352776120252E-6</v>
      </c>
      <c r="AEB64" s="120">
        <v>7.5775352776120226E-6</v>
      </c>
      <c r="AEC64" s="120">
        <v>6.7715632179902852E-6</v>
      </c>
      <c r="AED64" s="120">
        <v>6.7715632179902852E-6</v>
      </c>
      <c r="AEE64" s="120">
        <v>6.0365835159518037E-6</v>
      </c>
      <c r="AEF64" s="120">
        <v>6.036583515951802E-6</v>
      </c>
      <c r="AEG64" s="120">
        <v>5.3678309736175363E-6</v>
      </c>
      <c r="AEH64" s="120">
        <v>5.3678309736175363E-6</v>
      </c>
      <c r="AEI64" s="120">
        <v>4.7607364671013181E-6</v>
      </c>
      <c r="AEJ64" s="120">
        <v>4.7607364671013181E-6</v>
      </c>
      <c r="AEK64" s="120">
        <v>4.2109268829698448E-6</v>
      </c>
      <c r="AEL64" s="120">
        <v>4.2109268829698431E-6</v>
      </c>
      <c r="AEM64" s="120">
        <v>3.7142246405723406E-6</v>
      </c>
      <c r="AEN64" s="120">
        <v>3.7142246405723422E-6</v>
      </c>
      <c r="AEO64" s="120">
        <v>3.2666467957745911E-6</v>
      </c>
      <c r="AEP64" s="120">
        <v>3.2666467957745949E-6</v>
      </c>
      <c r="AEQ64" s="120">
        <v>2.8644037234701682E-6</v>
      </c>
      <c r="AER64" s="120">
        <v>2.8644037234701695E-6</v>
      </c>
      <c r="AES64" s="120">
        <v>2.5038973782085712E-6</v>
      </c>
      <c r="AET64" s="120">
        <v>2.503897378208569E-6</v>
      </c>
      <c r="AEU64" s="120">
        <v>2.1817191343692305E-6</v>
      </c>
      <c r="AEV64" s="120">
        <v>2.1817191343692335E-6</v>
      </c>
      <c r="AEW64" s="120">
        <v>1.89464720951377E-6</v>
      </c>
      <c r="AEX64" s="120">
        <v>1.8946472095137709E-6</v>
      </c>
      <c r="AEY64" s="120">
        <v>1.639643676855498E-6</v>
      </c>
      <c r="AEZ64" s="120">
        <v>1.6396436768554984E-6</v>
      </c>
      <c r="AFA64" s="120">
        <v>1.4138510751828458E-6</v>
      </c>
      <c r="AFB64" s="120">
        <v>1.4138510751828456E-6</v>
      </c>
      <c r="AFC64" s="120">
        <v>1.2145886270456984E-6</v>
      </c>
      <c r="AFD64" s="120">
        <v>1.2145886270456967E-6</v>
      </c>
      <c r="AFE64" s="120">
        <v>1.0393480785432917E-6</v>
      </c>
      <c r="AFF64" s="120">
        <v>1.0393480785432919E-6</v>
      </c>
      <c r="AFG64" s="120">
        <v>8.8578917661834503E-7</v>
      </c>
      <c r="AFH64" s="120">
        <v>8.8578917661834503E-7</v>
      </c>
      <c r="AFI64" s="120">
        <v>7.5173480234076154E-7</v>
      </c>
      <c r="AFJ64" s="120">
        <v>7.5173480234076238E-7</v>
      </c>
      <c r="AFK64" s="120">
        <v>6.3516578122982019E-7</v>
      </c>
      <c r="AFL64" s="120">
        <v>6.3516578122982051E-7</v>
      </c>
      <c r="AFM64" s="120">
        <v>5.3421539418700269E-7</v>
      </c>
      <c r="AFN64" s="120">
        <v>5.3421539418700311E-7</v>
      </c>
      <c r="AFO64" s="120">
        <v>4.4716361506139827E-7</v>
      </c>
      <c r="AFP64" s="120">
        <v>4.4716361506139885E-7</v>
      </c>
      <c r="AFQ64" s="120">
        <v>3.7243110321213626E-7</v>
      </c>
      <c r="AFR64" s="120">
        <v>3.7243110321213647E-7</v>
      </c>
      <c r="AFS64" s="120">
        <v>3.0857298163196242E-7</v>
      </c>
      <c r="AFT64" s="120">
        <v>3.0857298163196237E-7</v>
      </c>
      <c r="AFU64" s="120">
        <v>2.5427243321544315E-7</v>
      </c>
      <c r="AFV64" s="120">
        <v>2.5427243321544293E-7</v>
      </c>
      <c r="AFW64" s="120">
        <v>2.0833414955597557E-7</v>
      </c>
      <c r="AFX64" s="120">
        <v>2.0833414955597594E-7</v>
      </c>
      <c r="AFY64" s="120">
        <v>1.696776681986939E-7</v>
      </c>
      <c r="AFZ64" s="120">
        <v>1.6967766819869395E-7</v>
      </c>
      <c r="AGA64" s="120">
        <v>1.3733063552271528E-7</v>
      </c>
      <c r="AGB64" s="120">
        <v>1.3733063552271541E-7</v>
      </c>
      <c r="AGC64" s="120">
        <v>1.1042203333800995E-7</v>
      </c>
      <c r="AGD64" s="120">
        <v>1.1042203333800997E-7</v>
      </c>
      <c r="AGE64" s="120">
        <v>8.8175407823603157E-8</v>
      </c>
      <c r="AGF64" s="120">
        <v>8.8175407823603064E-8</v>
      </c>
      <c r="AGG64" s="120">
        <v>6.9902139571856891E-8</v>
      </c>
      <c r="AGH64" s="120">
        <v>6.9902139571856931E-8</v>
      </c>
      <c r="AGI64" s="120">
        <v>5.4994793209333202E-8</v>
      </c>
      <c r="AGJ64" s="120">
        <v>5.4994793209333222E-8</v>
      </c>
      <c r="AGK64" s="120">
        <v>4.2920584314712025E-8</v>
      </c>
      <c r="AGL64" s="120">
        <v>4.2920584314712012E-8</v>
      </c>
      <c r="AGM64" s="120">
        <v>3.3215000131475849E-8</v>
      </c>
      <c r="AGN64" s="120">
        <v>3.3215000131475855E-8</v>
      </c>
      <c r="AGO64" s="120">
        <v>2.5475608868507704E-8</v>
      </c>
      <c r="AGP64" s="120">
        <v>2.5475608868507704E-8</v>
      </c>
      <c r="AGQ64" s="120">
        <v>1.935609019546313E-8</v>
      </c>
      <c r="AGR64" s="120">
        <v>1.9356090195463156E-8</v>
      </c>
      <c r="AGS64" s="120">
        <v>1.4560516882128629E-8</v>
      </c>
      <c r="AGT64" s="120">
        <v>1.4560516882128616E-8</v>
      </c>
      <c r="AGU64" s="120">
        <v>1.0837914423674376E-8</v>
      </c>
      <c r="AGV64" s="120">
        <v>1.0837914423674381E-8</v>
      </c>
      <c r="AGW64" s="120">
        <v>7.9771219705959792E-9</v>
      </c>
      <c r="AGX64" s="120">
        <v>7.9771219705959842E-9</v>
      </c>
      <c r="AGY64" s="120">
        <v>5.8019739897429865E-9</v>
      </c>
      <c r="AGZ64" s="120">
        <v>5.8019739897429889E-9</v>
      </c>
      <c r="AHA64" s="120">
        <v>4.1668178805075336E-9</v>
      </c>
      <c r="AHB64" s="120">
        <v>4.1668178805075385E-9</v>
      </c>
      <c r="AHC64" s="120">
        <v>2.952378329881735E-9</v>
      </c>
      <c r="AHD64" s="120">
        <v>2.9523783298817346E-9</v>
      </c>
      <c r="AHE64" s="120">
        <v>2.0619745952810329E-9</v>
      </c>
      <c r="AHF64" s="120">
        <v>2.0619745952810325E-9</v>
      </c>
      <c r="AHG64" s="120">
        <v>1.4180922486418405E-9</v>
      </c>
      <c r="AHH64" s="120">
        <v>1.4180922486418409E-9</v>
      </c>
      <c r="AHI64" s="120">
        <v>9.5930630140507104E-10</v>
      </c>
      <c r="AHJ64" s="120">
        <v>9.5930630140507083E-10</v>
      </c>
      <c r="AHK64" s="120">
        <v>6.3754816511669298E-10</v>
      </c>
      <c r="AHL64" s="120">
        <v>6.3754816511669371E-10</v>
      </c>
      <c r="AHM64" s="120">
        <v>4.1570469608344411E-10</v>
      </c>
      <c r="AHN64" s="120">
        <v>4.1570469608344385E-10</v>
      </c>
      <c r="AHO64" s="120">
        <v>2.6553373243016739E-10</v>
      </c>
      <c r="AHP64" s="120">
        <v>2.655337324301677E-10</v>
      </c>
      <c r="AHQ64" s="120">
        <v>1.6587715917767937E-10</v>
      </c>
      <c r="AHR64" s="120">
        <v>1.6587715917767937E-10</v>
      </c>
      <c r="AHS64" s="120">
        <v>1.0114972150081564E-10</v>
      </c>
      <c r="AHT64" s="120">
        <v>1.0114972150081562E-10</v>
      </c>
      <c r="AHU64" s="120">
        <v>6.007962189879819E-11</v>
      </c>
      <c r="AHV64" s="120">
        <v>6.0079621898798164E-11</v>
      </c>
      <c r="AHW64" s="120">
        <v>3.4675436577962628E-11</v>
      </c>
      <c r="AHX64" s="120">
        <v>3.4675436577962654E-11</v>
      </c>
      <c r="AHY64" s="120">
        <v>1.9393097995260703E-11</v>
      </c>
      <c r="AHZ64" s="120">
        <v>1.9393097995260696E-11</v>
      </c>
      <c r="AIA64" s="120">
        <v>1.0476614334105002E-11</v>
      </c>
      <c r="AIB64" s="120">
        <v>1.0476614334105002E-11</v>
      </c>
      <c r="AIC64" s="120">
        <v>5.4468030380684551E-12</v>
      </c>
      <c r="AID64" s="120">
        <v>5.4468030380684551E-12</v>
      </c>
      <c r="AIE64" s="120">
        <v>2.7135450099873083E-12</v>
      </c>
      <c r="AIF64" s="120">
        <v>2.7135450099873087E-12</v>
      </c>
      <c r="AIG64" s="120">
        <v>1.2888315230163819E-12</v>
      </c>
      <c r="AIH64" s="120">
        <v>1.2888315230163815E-12</v>
      </c>
      <c r="AII64" s="120">
        <v>5.800664942039542E-13</v>
      </c>
      <c r="AIJ64" s="120">
        <v>5.800664942039543E-13</v>
      </c>
      <c r="AIK64" s="120">
        <v>2.4557438833479229E-13</v>
      </c>
      <c r="AIL64" s="120">
        <v>2.4557438833479229E-13</v>
      </c>
      <c r="AIM64" s="120">
        <v>9.6911230170720285E-14</v>
      </c>
      <c r="AIN64" s="120">
        <v>9.6911230170720285E-14</v>
      </c>
      <c r="AIO64" s="120">
        <v>3.5245694262351566E-14</v>
      </c>
      <c r="AIP64" s="120">
        <v>3.524569426235156E-14</v>
      </c>
      <c r="AIQ64" s="120">
        <v>1.1641661378765454E-14</v>
      </c>
      <c r="AIR64" s="120">
        <v>1.1641661378765454E-14</v>
      </c>
      <c r="AIS64" s="120">
        <v>3.4249061479387204E-15</v>
      </c>
      <c r="AIT64" s="120">
        <v>3.4249061479387204E-15</v>
      </c>
      <c r="AIU64" s="120">
        <v>8.7358488905188089E-16</v>
      </c>
      <c r="AIV64" s="120">
        <v>8.7358488905188089E-16</v>
      </c>
      <c r="AIW64" s="120">
        <v>1.8570350335603281E-16</v>
      </c>
      <c r="AIX64" s="120">
        <v>1.8570350335603281E-16</v>
      </c>
      <c r="AIY64" s="120">
        <v>3.0886209388680808E-17</v>
      </c>
      <c r="AIZ64" s="120">
        <v>3.0886209388680808E-17</v>
      </c>
      <c r="AJA64" s="120">
        <v>3.5778671692021646E-18</v>
      </c>
      <c r="AJB64" s="120">
        <v>3.5778671692021646E-18</v>
      </c>
      <c r="AJC64" s="120">
        <v>2.1684043449710089E-19</v>
      </c>
      <c r="AJD64" s="120" t="s">
        <v>105</v>
      </c>
      <c r="AJE64" s="120" t="s">
        <v>105</v>
      </c>
      <c r="AJF64" s="120" t="s">
        <v>105</v>
      </c>
      <c r="AJG64" s="120" t="s">
        <v>105</v>
      </c>
      <c r="AJH64" s="120" t="s">
        <v>105</v>
      </c>
      <c r="AJI64" s="120" t="s">
        <v>105</v>
      </c>
      <c r="AJJ64" s="120" t="s">
        <v>105</v>
      </c>
      <c r="AJK64" s="120" t="s">
        <v>105</v>
      </c>
      <c r="AJL64" s="120" t="s">
        <v>105</v>
      </c>
      <c r="AJM64" s="120" t="s">
        <v>105</v>
      </c>
      <c r="AJN64" s="120" t="s">
        <v>105</v>
      </c>
      <c r="AJO64" s="120" t="s">
        <v>105</v>
      </c>
      <c r="AJP64" s="120" t="s">
        <v>105</v>
      </c>
      <c r="AJQ64" s="120" t="s">
        <v>105</v>
      </c>
      <c r="AJR64" s="120" t="s">
        <v>105</v>
      </c>
      <c r="AJS64" s="120" t="s">
        <v>105</v>
      </c>
      <c r="AJT64" s="120" t="s">
        <v>105</v>
      </c>
      <c r="AJU64" s="120" t="s">
        <v>105</v>
      </c>
      <c r="AJV64" s="120" t="s">
        <v>105</v>
      </c>
      <c r="AJW64" s="120" t="s">
        <v>105</v>
      </c>
      <c r="AJX64" s="120" t="s">
        <v>105</v>
      </c>
      <c r="AJY64" s="120" t="s">
        <v>105</v>
      </c>
      <c r="AJZ64" s="120" t="s">
        <v>105</v>
      </c>
      <c r="AKA64" s="120" t="s">
        <v>105</v>
      </c>
      <c r="AKB64" s="120" t="s">
        <v>105</v>
      </c>
      <c r="AKC64" s="120" t="s">
        <v>105</v>
      </c>
      <c r="AKD64" s="120" t="s">
        <v>105</v>
      </c>
      <c r="AKE64" s="120" t="s">
        <v>105</v>
      </c>
      <c r="AKF64" s="120" t="s">
        <v>105</v>
      </c>
      <c r="AKG64" s="120" t="s">
        <v>105</v>
      </c>
      <c r="AKH64" s="120" t="s">
        <v>105</v>
      </c>
      <c r="AKI64" s="120" t="s">
        <v>105</v>
      </c>
      <c r="AKJ64" s="120" t="s">
        <v>105</v>
      </c>
      <c r="AKK64" s="120" t="s">
        <v>105</v>
      </c>
      <c r="AKL64" s="120" t="s">
        <v>105</v>
      </c>
      <c r="AKM64" s="120" t="s">
        <v>105</v>
      </c>
      <c r="AKN64" s="120" t="s">
        <v>105</v>
      </c>
      <c r="AKO64" s="120" t="s">
        <v>105</v>
      </c>
      <c r="AKP64" s="120" t="s">
        <v>105</v>
      </c>
      <c r="AKQ64" s="120" t="s">
        <v>105</v>
      </c>
      <c r="AKR64" s="120" t="s">
        <v>105</v>
      </c>
      <c r="AKS64" s="120" t="s">
        <v>105</v>
      </c>
      <c r="AKT64" s="120" t="s">
        <v>105</v>
      </c>
      <c r="AKU64" s="120" t="s">
        <v>105</v>
      </c>
      <c r="AKV64" s="120" t="s">
        <v>105</v>
      </c>
      <c r="AKW64" s="120" t="s">
        <v>105</v>
      </c>
      <c r="AKX64" s="120" t="s">
        <v>105</v>
      </c>
      <c r="AKY64" s="120" t="s">
        <v>105</v>
      </c>
      <c r="AKZ64" s="120" t="s">
        <v>105</v>
      </c>
      <c r="ALA64" s="120" t="s">
        <v>105</v>
      </c>
      <c r="ALB64" s="120" t="s">
        <v>105</v>
      </c>
      <c r="ALC64" s="120" t="s">
        <v>105</v>
      </c>
      <c r="ALD64" s="120" t="s">
        <v>105</v>
      </c>
      <c r="ALE64" s="120" t="s">
        <v>105</v>
      </c>
      <c r="ALF64" s="120" t="s">
        <v>105</v>
      </c>
      <c r="ALG64" s="120" t="s">
        <v>105</v>
      </c>
      <c r="ALH64" s="120" t="s">
        <v>105</v>
      </c>
      <c r="ALI64" s="120" t="s">
        <v>105</v>
      </c>
      <c r="ALJ64" s="120" t="s">
        <v>105</v>
      </c>
      <c r="ALK64" s="120" t="s">
        <v>105</v>
      </c>
      <c r="ALL64" s="120" t="s">
        <v>105</v>
      </c>
      <c r="ALM64" s="120" t="s">
        <v>105</v>
      </c>
      <c r="ALN64" s="120"/>
    </row>
    <row r="65" spans="1:1002" hidden="1">
      <c r="A65" s="119">
        <v>64</v>
      </c>
      <c r="B65" s="120">
        <v>4.6286828443624271E-2</v>
      </c>
      <c r="C65" s="120">
        <v>4.6286828443624292E-2</v>
      </c>
      <c r="D65" s="120">
        <v>4.6068452540397507E-2</v>
      </c>
      <c r="E65" s="120">
        <v>4.6068452540397528E-2</v>
      </c>
      <c r="F65" s="120">
        <v>4.5850288757531443E-2</v>
      </c>
      <c r="G65" s="120">
        <v>4.5850288757531416E-2</v>
      </c>
      <c r="H65" s="120">
        <v>4.5632339090499574E-2</v>
      </c>
      <c r="I65" s="120">
        <v>4.5632339090499595E-2</v>
      </c>
      <c r="J65" s="120">
        <v>4.541460554415247E-2</v>
      </c>
      <c r="K65" s="120">
        <v>4.5414605544152498E-2</v>
      </c>
      <c r="L65" s="120">
        <v>4.5197090132740064E-2</v>
      </c>
      <c r="M65" s="120">
        <v>4.5197090132740071E-2</v>
      </c>
      <c r="N65" s="120">
        <v>4.4979794879933838E-2</v>
      </c>
      <c r="O65" s="120">
        <v>4.4979794879933852E-2</v>
      </c>
      <c r="P65" s="120">
        <v>4.4762721818848911E-2</v>
      </c>
      <c r="Q65" s="120">
        <v>4.4762721818848897E-2</v>
      </c>
      <c r="R65" s="120">
        <v>4.4545872992065146E-2</v>
      </c>
      <c r="S65" s="120">
        <v>4.4545872992065146E-2</v>
      </c>
      <c r="T65" s="120">
        <v>4.4329250451648448E-2</v>
      </c>
      <c r="U65" s="120">
        <v>4.4329250451648497E-2</v>
      </c>
      <c r="V65" s="120">
        <v>4.4112856259171419E-2</v>
      </c>
      <c r="W65" s="120">
        <v>4.4112856259171392E-2</v>
      </c>
      <c r="X65" s="120">
        <v>4.3896692485733531E-2</v>
      </c>
      <c r="Y65" s="120">
        <v>4.3896692485733572E-2</v>
      </c>
      <c r="Z65" s="120">
        <v>4.3680761211981223E-2</v>
      </c>
      <c r="AA65" s="120">
        <v>4.3680761211981202E-2</v>
      </c>
      <c r="AB65" s="120">
        <v>4.3465064528127005E-2</v>
      </c>
      <c r="AC65" s="120">
        <v>4.3465064528127033E-2</v>
      </c>
      <c r="AD65" s="120">
        <v>4.3249604533968852E-2</v>
      </c>
      <c r="AE65" s="120">
        <v>4.3249604533968866E-2</v>
      </c>
      <c r="AF65" s="120">
        <v>4.3034383338908459E-2</v>
      </c>
      <c r="AG65" s="120">
        <v>4.3034383338908466E-2</v>
      </c>
      <c r="AH65" s="120">
        <v>4.2819403061969484E-2</v>
      </c>
      <c r="AI65" s="120">
        <v>4.2819403061969456E-2</v>
      </c>
      <c r="AJ65" s="120">
        <v>4.2604665831815179E-2</v>
      </c>
      <c r="AK65" s="120">
        <v>4.2604665831815172E-2</v>
      </c>
      <c r="AL65" s="120">
        <v>4.2390173786765649E-2</v>
      </c>
      <c r="AM65" s="120">
        <v>4.239017378676558E-2</v>
      </c>
      <c r="AN65" s="120">
        <v>4.2175929074814184E-2</v>
      </c>
      <c r="AO65" s="120">
        <v>4.2175929074814177E-2</v>
      </c>
      <c r="AP65" s="120">
        <v>4.1961933853643919E-2</v>
      </c>
      <c r="AQ65" s="120">
        <v>4.1961933853643961E-2</v>
      </c>
      <c r="AR65" s="120">
        <v>4.1748190290643181E-2</v>
      </c>
      <c r="AS65" s="120">
        <v>4.1748190290643215E-2</v>
      </c>
      <c r="AT65" s="120">
        <v>4.1534700562920433E-2</v>
      </c>
      <c r="AU65" s="120">
        <v>4.1534700562920461E-2</v>
      </c>
      <c r="AV65" s="120">
        <v>4.1321466857319446E-2</v>
      </c>
      <c r="AW65" s="120">
        <v>4.1321466857319432E-2</v>
      </c>
      <c r="AX65" s="120">
        <v>4.1108491370432827E-2</v>
      </c>
      <c r="AY65" s="120">
        <v>4.1108491370432806E-2</v>
      </c>
      <c r="AZ65" s="120">
        <v>4.0895776308615427E-2</v>
      </c>
      <c r="BA65" s="120">
        <v>4.0895776308615413E-2</v>
      </c>
      <c r="BB65" s="120">
        <v>4.0683323887997794E-2</v>
      </c>
      <c r="BC65" s="120">
        <v>4.0683323887997808E-2</v>
      </c>
      <c r="BD65" s="120">
        <v>4.0471136334497906E-2</v>
      </c>
      <c r="BE65" s="120">
        <v>4.047113633449792E-2</v>
      </c>
      <c r="BF65" s="120">
        <v>4.0259215883833126E-2</v>
      </c>
      <c r="BG65" s="120">
        <v>4.0259215883833181E-2</v>
      </c>
      <c r="BH65" s="120">
        <v>4.0047564781531111E-2</v>
      </c>
      <c r="BI65" s="120">
        <v>4.0047564781531188E-2</v>
      </c>
      <c r="BJ65" s="120">
        <v>3.9836185282940577E-2</v>
      </c>
      <c r="BK65" s="120">
        <v>3.9836185282940577E-2</v>
      </c>
      <c r="BL65" s="120">
        <v>3.9625079653240566E-2</v>
      </c>
      <c r="BM65" s="120">
        <v>3.9625079653240608E-2</v>
      </c>
      <c r="BN65" s="120">
        <v>3.9414250167450156E-2</v>
      </c>
      <c r="BO65" s="120">
        <v>3.94142501674501E-2</v>
      </c>
      <c r="BP65" s="120">
        <v>3.920369911043628E-2</v>
      </c>
      <c r="BQ65" s="120">
        <v>3.9203699110436259E-2</v>
      </c>
      <c r="BR65" s="120">
        <v>3.8993428776921961E-2</v>
      </c>
      <c r="BS65" s="120">
        <v>3.8993428776921989E-2</v>
      </c>
      <c r="BT65" s="120">
        <v>3.8783441471493423E-2</v>
      </c>
      <c r="BU65" s="120">
        <v>3.8783441471493436E-2</v>
      </c>
      <c r="BV65" s="120">
        <v>3.8573739508605799E-2</v>
      </c>
      <c r="BW65" s="120">
        <v>3.8573739508605792E-2</v>
      </c>
      <c r="BX65" s="120">
        <v>3.8364325212589402E-2</v>
      </c>
      <c r="BY65" s="120">
        <v>3.8364325212589374E-2</v>
      </c>
      <c r="BZ65" s="120">
        <v>3.8155200917653988E-2</v>
      </c>
      <c r="CA65" s="120">
        <v>3.8155200917654022E-2</v>
      </c>
      <c r="CB65" s="120">
        <v>3.7946368967893301E-2</v>
      </c>
      <c r="CC65" s="120">
        <v>3.7946368967893308E-2</v>
      </c>
      <c r="CD65" s="120">
        <v>3.7737831717288013E-2</v>
      </c>
      <c r="CE65" s="120">
        <v>3.7737831717288062E-2</v>
      </c>
      <c r="CF65" s="120">
        <v>3.7529591529708313E-2</v>
      </c>
      <c r="CG65" s="120">
        <v>3.7529591529708306E-2</v>
      </c>
      <c r="CH65" s="120">
        <v>3.7321650778915354E-2</v>
      </c>
      <c r="CI65" s="120">
        <v>3.732165077891534E-2</v>
      </c>
      <c r="CJ65" s="120">
        <v>3.7114011848562438E-2</v>
      </c>
      <c r="CK65" s="120">
        <v>3.7114011848562459E-2</v>
      </c>
      <c r="CL65" s="120">
        <v>3.6906677132194539E-2</v>
      </c>
      <c r="CM65" s="120">
        <v>3.6906677132194567E-2</v>
      </c>
      <c r="CN65" s="120">
        <v>3.6699649033247635E-2</v>
      </c>
      <c r="CO65" s="120">
        <v>3.66996490332476E-2</v>
      </c>
      <c r="CP65" s="120">
        <v>3.6492929965046716E-2</v>
      </c>
      <c r="CQ65" s="120">
        <v>3.649292996504673E-2</v>
      </c>
      <c r="CR65" s="120">
        <v>3.6286522350803221E-2</v>
      </c>
      <c r="CS65" s="120">
        <v>3.6286522350803235E-2</v>
      </c>
      <c r="CT65" s="120">
        <v>3.608042862361116E-2</v>
      </c>
      <c r="CU65" s="120">
        <v>3.6080428623611153E-2</v>
      </c>
      <c r="CV65" s="120">
        <v>3.5874651226442678E-2</v>
      </c>
      <c r="CW65" s="120">
        <v>3.5874651226442664E-2</v>
      </c>
      <c r="CX65" s="120">
        <v>3.5669192612142221E-2</v>
      </c>
      <c r="CY65" s="120">
        <v>3.5669192612142242E-2</v>
      </c>
      <c r="CZ65" s="120">
        <v>3.5464055243420348E-2</v>
      </c>
      <c r="DA65" s="120">
        <v>3.5464055243420375E-2</v>
      </c>
      <c r="DB65" s="120">
        <v>3.5259241592845735E-2</v>
      </c>
      <c r="DC65" s="120">
        <v>3.5259241592845735E-2</v>
      </c>
      <c r="DD65" s="120">
        <v>3.5054754142836694E-2</v>
      </c>
      <c r="DE65" s="120">
        <v>3.5054754142836708E-2</v>
      </c>
      <c r="DF65" s="120">
        <v>3.4850595385651682E-2</v>
      </c>
      <c r="DG65" s="120">
        <v>3.4850595385651724E-2</v>
      </c>
      <c r="DH65" s="120">
        <v>3.4646767823378333E-2</v>
      </c>
      <c r="DI65" s="120">
        <v>3.4646767823378305E-2</v>
      </c>
      <c r="DJ65" s="120">
        <v>3.4443273967921628E-2</v>
      </c>
      <c r="DK65" s="120">
        <v>3.444327396792158E-2</v>
      </c>
      <c r="DL65" s="120">
        <v>3.424011634099107E-2</v>
      </c>
      <c r="DM65" s="120">
        <v>3.4240116340991049E-2</v>
      </c>
      <c r="DN65" s="120">
        <v>3.4037297474086604E-2</v>
      </c>
      <c r="DO65" s="120">
        <v>3.4037297474086604E-2</v>
      </c>
      <c r="DP65" s="120">
        <v>3.3834819908483263E-2</v>
      </c>
      <c r="DQ65" s="120">
        <v>3.3834819908483277E-2</v>
      </c>
      <c r="DR65" s="120">
        <v>3.3632686195214985E-2</v>
      </c>
      <c r="DS65" s="120">
        <v>3.3632686195214929E-2</v>
      </c>
      <c r="DT65" s="120">
        <v>3.3430898895056474E-2</v>
      </c>
      <c r="DU65" s="120">
        <v>3.3430898895056411E-2</v>
      </c>
      <c r="DV65" s="120">
        <v>3.3229460578504941E-2</v>
      </c>
      <c r="DW65" s="120">
        <v>3.3229460578504962E-2</v>
      </c>
      <c r="DX65" s="120">
        <v>3.3028373825759801E-2</v>
      </c>
      <c r="DY65" s="120">
        <v>3.3028373825759773E-2</v>
      </c>
      <c r="DZ65" s="120">
        <v>3.2827641226701065E-2</v>
      </c>
      <c r="EA65" s="120">
        <v>3.2827641226701045E-2</v>
      </c>
      <c r="EB65" s="120">
        <v>3.2627265380866875E-2</v>
      </c>
      <c r="EC65" s="120">
        <v>3.2627265380866854E-2</v>
      </c>
      <c r="ED65" s="120">
        <v>3.2427248897429622E-2</v>
      </c>
      <c r="EE65" s="120">
        <v>3.2427248897429657E-2</v>
      </c>
      <c r="EF65" s="120">
        <v>3.2227594395170395E-2</v>
      </c>
      <c r="EG65" s="120">
        <v>3.2227594395170367E-2</v>
      </c>
      <c r="EH65" s="120">
        <v>3.2028304502452226E-2</v>
      </c>
      <c r="EI65" s="120">
        <v>3.2028304502452233E-2</v>
      </c>
      <c r="EJ65" s="120">
        <v>3.1829381857192258E-2</v>
      </c>
      <c r="EK65" s="120">
        <v>3.1829381857192238E-2</v>
      </c>
      <c r="EL65" s="120">
        <v>3.163082910683182E-2</v>
      </c>
      <c r="EM65" s="120">
        <v>3.1630829106831827E-2</v>
      </c>
      <c r="EN65" s="120">
        <v>3.1432648908305862E-2</v>
      </c>
      <c r="EO65" s="120">
        <v>3.1432648908305869E-2</v>
      </c>
      <c r="EP65" s="120">
        <v>3.1234843928010035E-2</v>
      </c>
      <c r="EQ65" s="120">
        <v>3.1234843928010011E-2</v>
      </c>
      <c r="ER65" s="120">
        <v>3.1037416841766988E-2</v>
      </c>
      <c r="ES65" s="120">
        <v>3.1037416841766998E-2</v>
      </c>
      <c r="ET65" s="120">
        <v>3.0840370334790864E-2</v>
      </c>
      <c r="EU65" s="120">
        <v>3.0840370334790854E-2</v>
      </c>
      <c r="EV65" s="120">
        <v>3.0643707101650073E-2</v>
      </c>
      <c r="EW65" s="120">
        <v>3.0643707101650076E-2</v>
      </c>
      <c r="EX65" s="120">
        <v>3.0447429846228655E-2</v>
      </c>
      <c r="EY65" s="120">
        <v>3.044742984622863E-2</v>
      </c>
      <c r="EZ65" s="120">
        <v>3.0251541281686091E-2</v>
      </c>
      <c r="FA65" s="120">
        <v>3.0251541281686084E-2</v>
      </c>
      <c r="FB65" s="120">
        <v>3.0056044130415339E-2</v>
      </c>
      <c r="FC65" s="120">
        <v>3.005604413041536E-2</v>
      </c>
      <c r="FD65" s="120">
        <v>2.9860941123999098E-2</v>
      </c>
      <c r="FE65" s="120">
        <v>2.9860941123999105E-2</v>
      </c>
      <c r="FF65" s="120">
        <v>2.9666235003164648E-2</v>
      </c>
      <c r="FG65" s="120">
        <v>2.9666235003164624E-2</v>
      </c>
      <c r="FH65" s="120">
        <v>2.9471928517736581E-2</v>
      </c>
      <c r="FI65" s="120">
        <v>2.9471928517736549E-2</v>
      </c>
      <c r="FJ65" s="120">
        <v>2.9278024426588226E-2</v>
      </c>
      <c r="FK65" s="120">
        <v>2.9278024426588237E-2</v>
      </c>
      <c r="FL65" s="120">
        <v>2.9084525497590764E-2</v>
      </c>
      <c r="FM65" s="120">
        <v>2.9084525497590802E-2</v>
      </c>
      <c r="FN65" s="120">
        <v>2.8891434507561008E-2</v>
      </c>
      <c r="FO65" s="120">
        <v>2.8891434507561042E-2</v>
      </c>
      <c r="FP65" s="120">
        <v>2.8698754242206748E-2</v>
      </c>
      <c r="FQ65" s="120">
        <v>2.8698754242206772E-2</v>
      </c>
      <c r="FR65" s="120">
        <v>2.8506487496070772E-2</v>
      </c>
      <c r="FS65" s="120">
        <v>2.8506487496070765E-2</v>
      </c>
      <c r="FT65" s="120">
        <v>2.8314637072472552E-2</v>
      </c>
      <c r="FU65" s="120">
        <v>2.8314637072472552E-2</v>
      </c>
      <c r="FV65" s="120">
        <v>2.8123205783448253E-2</v>
      </c>
      <c r="FW65" s="120">
        <v>2.812320578344827E-2</v>
      </c>
      <c r="FX65" s="120">
        <v>2.793219644968839E-2</v>
      </c>
      <c r="FY65" s="120">
        <v>2.7932196449688407E-2</v>
      </c>
      <c r="FZ65" s="120">
        <v>2.7741611900473875E-2</v>
      </c>
      <c r="GA65" s="120">
        <v>2.7741611900473868E-2</v>
      </c>
      <c r="GB65" s="120">
        <v>2.7551454973609567E-2</v>
      </c>
      <c r="GC65" s="120">
        <v>2.7551454973609581E-2</v>
      </c>
      <c r="GD65" s="120">
        <v>2.7361728515356103E-2</v>
      </c>
      <c r="GE65" s="120">
        <v>2.7361728515356124E-2</v>
      </c>
      <c r="GF65" s="120">
        <v>2.7172435380359239E-2</v>
      </c>
      <c r="GG65" s="120">
        <v>2.7172435380359249E-2</v>
      </c>
      <c r="GH65" s="120">
        <v>2.6983578431577351E-2</v>
      </c>
      <c r="GI65" s="120">
        <v>2.6983578431577351E-2</v>
      </c>
      <c r="GJ65" s="120">
        <v>2.6795160540206441E-2</v>
      </c>
      <c r="GK65" s="120">
        <v>2.6795160540206409E-2</v>
      </c>
      <c r="GL65" s="120">
        <v>2.6607184585602944E-2</v>
      </c>
      <c r="GM65" s="120">
        <v>2.6607184585602951E-2</v>
      </c>
      <c r="GN65" s="120">
        <v>2.6419653455204532E-2</v>
      </c>
      <c r="GO65" s="120">
        <v>2.6419653455204497E-2</v>
      </c>
      <c r="GP65" s="120">
        <v>2.6232570044448008E-2</v>
      </c>
      <c r="GQ65" s="120">
        <v>2.6232570044447998E-2</v>
      </c>
      <c r="GR65" s="120">
        <v>2.6045937256685504E-2</v>
      </c>
      <c r="GS65" s="120">
        <v>2.6045937256685522E-2</v>
      </c>
      <c r="GT65" s="120">
        <v>2.5859758003097835E-2</v>
      </c>
      <c r="GU65" s="120">
        <v>2.5859758003097835E-2</v>
      </c>
      <c r="GV65" s="120">
        <v>2.5674035202605444E-2</v>
      </c>
      <c r="GW65" s="120">
        <v>2.5674035202605437E-2</v>
      </c>
      <c r="GX65" s="120">
        <v>2.5488771781776949E-2</v>
      </c>
      <c r="GY65" s="120">
        <v>2.5488771781776921E-2</v>
      </c>
      <c r="GZ65" s="120">
        <v>2.5303970674735235E-2</v>
      </c>
      <c r="HA65" s="120">
        <v>2.5303970674735225E-2</v>
      </c>
      <c r="HB65" s="120">
        <v>2.5119634823060798E-2</v>
      </c>
      <c r="HC65" s="120">
        <v>2.5119634823060788E-2</v>
      </c>
      <c r="HD65" s="120">
        <v>2.4935767175692628E-2</v>
      </c>
      <c r="HE65" s="120">
        <v>2.4935767175692618E-2</v>
      </c>
      <c r="HF65" s="120">
        <v>2.4752370688826277E-2</v>
      </c>
      <c r="HG65" s="120">
        <v>2.4752370688826283E-2</v>
      </c>
      <c r="HH65" s="120">
        <v>2.4569448325809391E-2</v>
      </c>
      <c r="HI65" s="120">
        <v>2.4569448325809384E-2</v>
      </c>
      <c r="HJ65" s="120">
        <v>2.4387003057034447E-2</v>
      </c>
      <c r="HK65" s="120">
        <v>2.4387003057034434E-2</v>
      </c>
      <c r="HL65" s="120">
        <v>2.4205037859828561E-2</v>
      </c>
      <c r="HM65" s="120">
        <v>2.4205037859828572E-2</v>
      </c>
      <c r="HN65" s="120">
        <v>2.4023555718340809E-2</v>
      </c>
      <c r="HO65" s="120">
        <v>2.4023555718340788E-2</v>
      </c>
      <c r="HP65" s="120">
        <v>2.3842559623426164E-2</v>
      </c>
      <c r="HQ65" s="120">
        <v>2.3842559623426185E-2</v>
      </c>
      <c r="HR65" s="120">
        <v>2.3662052572527105E-2</v>
      </c>
      <c r="HS65" s="120">
        <v>2.3662052572527081E-2</v>
      </c>
      <c r="HT65" s="120">
        <v>2.3482037569551667E-2</v>
      </c>
      <c r="HU65" s="120">
        <v>2.3482037569551667E-2</v>
      </c>
      <c r="HV65" s="120">
        <v>2.3302517624749018E-2</v>
      </c>
      <c r="HW65" s="120">
        <v>2.3302517624749039E-2</v>
      </c>
      <c r="HX65" s="120">
        <v>2.3123495754581502E-2</v>
      </c>
      <c r="HY65" s="120">
        <v>2.312349575458154E-2</v>
      </c>
      <c r="HZ65" s="120">
        <v>2.2944974981593983E-2</v>
      </c>
      <c r="IA65" s="120">
        <v>2.2944974981593962E-2</v>
      </c>
      <c r="IB65" s="120">
        <v>2.2766958334279542E-2</v>
      </c>
      <c r="IC65" s="120">
        <v>2.2766958334279538E-2</v>
      </c>
      <c r="ID65" s="120">
        <v>2.2589448846942584E-2</v>
      </c>
      <c r="IE65" s="120">
        <v>2.2589448846942594E-2</v>
      </c>
      <c r="IF65" s="120">
        <v>2.2412449559558179E-2</v>
      </c>
      <c r="IG65" s="120">
        <v>2.2412449559558182E-2</v>
      </c>
      <c r="IH65" s="120">
        <v>2.2235963517628295E-2</v>
      </c>
      <c r="II65" s="120">
        <v>2.2235963517628271E-2</v>
      </c>
      <c r="IJ65" s="120">
        <v>2.2059993772034658E-2</v>
      </c>
      <c r="IK65" s="120">
        <v>2.2059993772034658E-2</v>
      </c>
      <c r="IL65" s="120">
        <v>2.1884543378888208E-2</v>
      </c>
      <c r="IM65" s="120">
        <v>2.1884543378888229E-2</v>
      </c>
      <c r="IN65" s="120">
        <v>2.1709615399375094E-2</v>
      </c>
      <c r="IO65" s="120">
        <v>2.1709615399375114E-2</v>
      </c>
      <c r="IP65" s="120">
        <v>2.1535212899599105E-2</v>
      </c>
      <c r="IQ65" s="120">
        <v>2.1535212899599119E-2</v>
      </c>
      <c r="IR65" s="120">
        <v>2.1361338950420552E-2</v>
      </c>
      <c r="IS65" s="120">
        <v>2.1361338950420573E-2</v>
      </c>
      <c r="IT65" s="120">
        <v>2.1187996627291636E-2</v>
      </c>
      <c r="IU65" s="120">
        <v>2.1187996627291653E-2</v>
      </c>
      <c r="IV65" s="120">
        <v>2.1015189010087976E-2</v>
      </c>
      <c r="IW65" s="120">
        <v>2.1015189010087976E-2</v>
      </c>
      <c r="IX65" s="120">
        <v>2.0842919182936539E-2</v>
      </c>
      <c r="IY65" s="120">
        <v>2.0842919182936577E-2</v>
      </c>
      <c r="IZ65" s="120">
        <v>2.0671190234039717E-2</v>
      </c>
      <c r="JA65" s="120">
        <v>2.0671190234039738E-2</v>
      </c>
      <c r="JB65" s="120">
        <v>2.0500005255495533E-2</v>
      </c>
      <c r="JC65" s="120">
        <v>2.0500005255495529E-2</v>
      </c>
      <c r="JD65" s="120">
        <v>2.0329367343114024E-2</v>
      </c>
      <c r="JE65" s="120">
        <v>2.0329367343114017E-2</v>
      </c>
      <c r="JF65" s="120">
        <v>2.0159279596229776E-2</v>
      </c>
      <c r="JG65" s="120">
        <v>2.0159279596229738E-2</v>
      </c>
      <c r="JH65" s="120">
        <v>1.9989745117509981E-2</v>
      </c>
      <c r="JI65" s="120">
        <v>1.9989745117509991E-2</v>
      </c>
      <c r="JJ65" s="120">
        <v>1.9820767012759255E-2</v>
      </c>
      <c r="JK65" s="120">
        <v>1.9820767012759304E-2</v>
      </c>
      <c r="JL65" s="120">
        <v>1.9652348390719433E-2</v>
      </c>
      <c r="JM65" s="120">
        <v>1.9652348390719426E-2</v>
      </c>
      <c r="JN65" s="120">
        <v>1.9484492362865685E-2</v>
      </c>
      <c r="JO65" s="120">
        <v>1.9484492362865685E-2</v>
      </c>
      <c r="JP65" s="120">
        <v>1.9317202043198412E-2</v>
      </c>
      <c r="JQ65" s="120">
        <v>1.931720204319843E-2</v>
      </c>
      <c r="JR65" s="120">
        <v>1.9150480548030611E-2</v>
      </c>
      <c r="JS65" s="120">
        <v>1.9150480548030632E-2</v>
      </c>
      <c r="JT65" s="120">
        <v>1.8984330995770991E-2</v>
      </c>
      <c r="JU65" s="120">
        <v>1.898433099577098E-2</v>
      </c>
      <c r="JV65" s="120">
        <v>1.8818756506702602E-2</v>
      </c>
      <c r="JW65" s="120">
        <v>1.8818756506702613E-2</v>
      </c>
      <c r="JX65" s="120">
        <v>1.8653760202757209E-2</v>
      </c>
      <c r="JY65" s="120">
        <v>1.8653760202757212E-2</v>
      </c>
      <c r="JZ65" s="120">
        <v>1.8489345207284669E-2</v>
      </c>
      <c r="KA65" s="120">
        <v>1.8489345207284669E-2</v>
      </c>
      <c r="KB65" s="120">
        <v>1.8325514644818186E-2</v>
      </c>
      <c r="KC65" s="120">
        <v>1.832551464481819E-2</v>
      </c>
      <c r="KD65" s="120">
        <v>1.8162271640834608E-2</v>
      </c>
      <c r="KE65" s="120">
        <v>1.8162271640834615E-2</v>
      </c>
      <c r="KF65" s="120">
        <v>1.7999619321509931E-2</v>
      </c>
      <c r="KG65" s="120">
        <v>1.7999619321509935E-2</v>
      </c>
      <c r="KH65" s="120">
        <v>1.7837560813470231E-2</v>
      </c>
      <c r="KI65" s="120">
        <v>1.7837560813470231E-2</v>
      </c>
      <c r="KJ65" s="120">
        <v>1.767609924353759E-2</v>
      </c>
      <c r="KK65" s="120">
        <v>1.76760992435376E-2</v>
      </c>
      <c r="KL65" s="120">
        <v>1.7515237738471218E-2</v>
      </c>
      <c r="KM65" s="120">
        <v>1.75152377384712E-2</v>
      </c>
      <c r="KN65" s="120">
        <v>1.7354979424703185E-2</v>
      </c>
      <c r="KO65" s="120">
        <v>1.7354979424703203E-2</v>
      </c>
      <c r="KP65" s="120">
        <v>1.719532742806977E-2</v>
      </c>
      <c r="KQ65" s="120">
        <v>1.7195327428069774E-2</v>
      </c>
      <c r="KR65" s="120">
        <v>1.7036284873536946E-2</v>
      </c>
      <c r="KS65" s="120">
        <v>1.7036284873536971E-2</v>
      </c>
      <c r="KT65" s="120">
        <v>1.6877854884921367E-2</v>
      </c>
      <c r="KU65" s="120">
        <v>1.687785488492136E-2</v>
      </c>
      <c r="KV65" s="120">
        <v>1.6720040584605408E-2</v>
      </c>
      <c r="KW65" s="120">
        <v>1.6720040584605383E-2</v>
      </c>
      <c r="KX65" s="120">
        <v>1.656284509324742E-2</v>
      </c>
      <c r="KY65" s="120">
        <v>1.6562845093247458E-2</v>
      </c>
      <c r="KZ65" s="120">
        <v>1.6406271529486479E-2</v>
      </c>
      <c r="LA65" s="120">
        <v>1.6406271529486493E-2</v>
      </c>
      <c r="LB65" s="120">
        <v>1.6250323009641354E-2</v>
      </c>
      <c r="LC65" s="120">
        <v>1.6250323009641323E-2</v>
      </c>
      <c r="LD65" s="120">
        <v>1.6095002647404242E-2</v>
      </c>
      <c r="LE65" s="120">
        <v>1.6095002647404252E-2</v>
      </c>
      <c r="LF65" s="120">
        <v>1.594031355352906E-2</v>
      </c>
      <c r="LG65" s="120">
        <v>1.594031355352906E-2</v>
      </c>
      <c r="LH65" s="120">
        <v>1.5786258835513593E-2</v>
      </c>
      <c r="LI65" s="120">
        <v>1.5786258835513559E-2</v>
      </c>
      <c r="LJ65" s="120">
        <v>1.5632841597276154E-2</v>
      </c>
      <c r="LK65" s="120">
        <v>1.5632841597276147E-2</v>
      </c>
      <c r="LL65" s="120">
        <v>1.5480064938826697E-2</v>
      </c>
      <c r="LM65" s="120">
        <v>1.5480064938826704E-2</v>
      </c>
      <c r="LN65" s="120">
        <v>1.5327931955931578E-2</v>
      </c>
      <c r="LO65" s="120">
        <v>1.5327931955931592E-2</v>
      </c>
      <c r="LP65" s="120">
        <v>1.5176445739772669E-2</v>
      </c>
      <c r="LQ65" s="120">
        <v>1.5176445739772667E-2</v>
      </c>
      <c r="LR65" s="120">
        <v>1.5025609376600375E-2</v>
      </c>
      <c r="LS65" s="120">
        <v>1.5025609376600363E-2</v>
      </c>
      <c r="LT65" s="120">
        <v>1.4875425947380647E-2</v>
      </c>
      <c r="LU65" s="120">
        <v>1.4875425947380626E-2</v>
      </c>
      <c r="LV65" s="120">
        <v>1.4725898527435664E-2</v>
      </c>
      <c r="LW65" s="120">
        <v>1.4725898527435664E-2</v>
      </c>
      <c r="LX65" s="120">
        <v>1.4577030186078517E-2</v>
      </c>
      <c r="LY65" s="120">
        <v>1.4577030186078522E-2</v>
      </c>
      <c r="LZ65" s="120">
        <v>1.442882398624141E-2</v>
      </c>
      <c r="MA65" s="120">
        <v>1.4428823986241424E-2</v>
      </c>
      <c r="MB65" s="120">
        <v>1.4281282984097608E-2</v>
      </c>
      <c r="MC65" s="120">
        <v>1.4281282984097622E-2</v>
      </c>
      <c r="MD65" s="120">
        <v>1.41344102286769E-2</v>
      </c>
      <c r="ME65" s="120">
        <v>1.4134410228676892E-2</v>
      </c>
      <c r="MF65" s="120">
        <v>1.3988208761474569E-2</v>
      </c>
      <c r="MG65" s="120">
        <v>1.3988208761474568E-2</v>
      </c>
      <c r="MH65" s="120">
        <v>1.3842681616053835E-2</v>
      </c>
      <c r="MI65" s="120">
        <v>1.3842681616053835E-2</v>
      </c>
      <c r="MJ65" s="120">
        <v>1.3697831817641592E-2</v>
      </c>
      <c r="MK65" s="120">
        <v>1.3697831817641599E-2</v>
      </c>
      <c r="ML65" s="120">
        <v>1.3553662382717432E-2</v>
      </c>
      <c r="MM65" s="120">
        <v>1.3553662382717447E-2</v>
      </c>
      <c r="MN65" s="120">
        <v>1.3410176318596E-2</v>
      </c>
      <c r="MO65" s="120">
        <v>1.3410176318595996E-2</v>
      </c>
      <c r="MP65" s="120">
        <v>1.326737662300225E-2</v>
      </c>
      <c r="MQ65" s="120">
        <v>1.3267376623002248E-2</v>
      </c>
      <c r="MR65" s="120">
        <v>1.3125266283640125E-2</v>
      </c>
      <c r="MS65" s="120">
        <v>1.3125266283640118E-2</v>
      </c>
      <c r="MT65" s="120">
        <v>1.2983848277753961E-2</v>
      </c>
      <c r="MU65" s="120">
        <v>1.298384827775397E-2</v>
      </c>
      <c r="MV65" s="120">
        <v>1.2843125571682976E-2</v>
      </c>
      <c r="MW65" s="120">
        <v>1.2843125571682972E-2</v>
      </c>
      <c r="MX65" s="120">
        <v>1.2703101120408532E-2</v>
      </c>
      <c r="MY65" s="120">
        <v>1.2703101120408535E-2</v>
      </c>
      <c r="MZ65" s="120">
        <v>1.2563777867094388E-2</v>
      </c>
      <c r="NA65" s="120">
        <v>1.2563777867094403E-2</v>
      </c>
      <c r="NB65" s="120">
        <v>1.2425158742619527E-2</v>
      </c>
      <c r="NC65" s="120">
        <v>1.242515874261953E-2</v>
      </c>
      <c r="ND65" s="120">
        <v>1.228724666510364E-2</v>
      </c>
      <c r="NE65" s="120">
        <v>1.2287246665103651E-2</v>
      </c>
      <c r="NF65" s="120">
        <v>1.2150044539425475E-2</v>
      </c>
      <c r="NG65" s="120">
        <v>1.2150044539425463E-2</v>
      </c>
      <c r="NH65" s="120">
        <v>1.2013555256733323E-2</v>
      </c>
      <c r="NI65" s="120">
        <v>1.2013555256733326E-2</v>
      </c>
      <c r="NJ65" s="120">
        <v>1.1877781693948441E-2</v>
      </c>
      <c r="NK65" s="120">
        <v>1.1877781693948439E-2</v>
      </c>
      <c r="NL65" s="120">
        <v>1.1742726713260508E-2</v>
      </c>
      <c r="NM65" s="120">
        <v>1.1742726713260506E-2</v>
      </c>
      <c r="NN65" s="120">
        <v>1.1608393161615702E-2</v>
      </c>
      <c r="NO65" s="120">
        <v>1.1608393161615696E-2</v>
      </c>
      <c r="NP65" s="120">
        <v>1.1474783870196917E-2</v>
      </c>
      <c r="NQ65" s="120">
        <v>1.1474783870196915E-2</v>
      </c>
      <c r="NR65" s="120">
        <v>1.13419016538963E-2</v>
      </c>
      <c r="NS65" s="120">
        <v>1.1341901653896296E-2</v>
      </c>
      <c r="NT65" s="120">
        <v>1.1209749310779922E-2</v>
      </c>
      <c r="NU65" s="120">
        <v>1.1209749310779931E-2</v>
      </c>
      <c r="NV65" s="120">
        <v>1.1078329621544656E-2</v>
      </c>
      <c r="NW65" s="120">
        <v>1.1078329621544654E-2</v>
      </c>
      <c r="NX65" s="120">
        <v>1.0947645348966899E-2</v>
      </c>
      <c r="NY65" s="120">
        <v>1.0947645348966896E-2</v>
      </c>
      <c r="NZ65" s="120">
        <v>1.0817699237343638E-2</v>
      </c>
      <c r="OA65" s="120">
        <v>1.0817699237343629E-2</v>
      </c>
      <c r="OB65" s="120">
        <v>1.0688494011925119E-2</v>
      </c>
      <c r="OC65" s="120">
        <v>1.0688494011925124E-2</v>
      </c>
      <c r="OD65" s="120">
        <v>1.056003237833974E-2</v>
      </c>
      <c r="OE65" s="120">
        <v>1.0560032378339738E-2</v>
      </c>
      <c r="OF65" s="120">
        <v>1.0432317022010511E-2</v>
      </c>
      <c r="OG65" s="120">
        <v>1.0432317022010532E-2</v>
      </c>
      <c r="OH65" s="120">
        <v>1.0305350607563563E-2</v>
      </c>
      <c r="OI65" s="120">
        <v>1.0305350607563563E-2</v>
      </c>
      <c r="OJ65" s="120">
        <v>1.0179135778228206E-2</v>
      </c>
      <c r="OK65" s="120">
        <v>1.01791357782282E-2</v>
      </c>
      <c r="OL65" s="120">
        <v>1.0053675155228863E-2</v>
      </c>
      <c r="OM65" s="120">
        <v>1.0053675155228866E-2</v>
      </c>
      <c r="ON65" s="120">
        <v>9.9289713371685673E-3</v>
      </c>
      <c r="OO65" s="120">
        <v>9.9289713371685778E-3</v>
      </c>
      <c r="OP65" s="120">
        <v>9.8050268994041827E-3</v>
      </c>
      <c r="OQ65" s="120">
        <v>9.8050268994041793E-3</v>
      </c>
      <c r="OR65" s="120">
        <v>9.6818443934131131E-3</v>
      </c>
      <c r="OS65" s="120">
        <v>9.6818443934131079E-3</v>
      </c>
      <c r="OT65" s="120">
        <v>9.5594263461515859E-3</v>
      </c>
      <c r="OU65" s="120">
        <v>9.5594263461515894E-3</v>
      </c>
      <c r="OV65" s="120">
        <v>9.4377752594045853E-3</v>
      </c>
      <c r="OW65" s="120">
        <v>9.4377752594045957E-3</v>
      </c>
      <c r="OX65" s="120">
        <v>9.3168936091271339E-3</v>
      </c>
      <c r="OY65" s="120">
        <v>9.3168936091271373E-3</v>
      </c>
      <c r="OZ65" s="120">
        <v>9.1967838447769654E-3</v>
      </c>
      <c r="PA65" s="120">
        <v>9.1967838447769585E-3</v>
      </c>
      <c r="PB65" s="120">
        <v>9.0774483886389406E-3</v>
      </c>
      <c r="PC65" s="120">
        <v>9.0774483886389423E-3</v>
      </c>
      <c r="PD65" s="120">
        <v>8.9588896351405559E-3</v>
      </c>
      <c r="PE65" s="120">
        <v>8.9588896351405645E-3</v>
      </c>
      <c r="PF65" s="120">
        <v>8.8411099501590311E-3</v>
      </c>
      <c r="PG65" s="120">
        <v>8.8411099501590363E-3</v>
      </c>
      <c r="PH65" s="120">
        <v>8.7241116703196901E-3</v>
      </c>
      <c r="PI65" s="120">
        <v>8.7241116703196953E-3</v>
      </c>
      <c r="PJ65" s="120">
        <v>8.6078971022858115E-3</v>
      </c>
      <c r="PK65" s="120">
        <v>8.6078971022858098E-3</v>
      </c>
      <c r="PL65" s="120">
        <v>8.4924685220396593E-3</v>
      </c>
      <c r="PM65" s="120">
        <v>8.4924685220396628E-3</v>
      </c>
      <c r="PN65" s="120">
        <v>8.3778281741551264E-3</v>
      </c>
      <c r="PO65" s="120">
        <v>8.3778281741551282E-3</v>
      </c>
      <c r="PP65" s="120">
        <v>8.2639782710614406E-3</v>
      </c>
      <c r="PQ65" s="120">
        <v>8.2639782710614458E-3</v>
      </c>
      <c r="PR65" s="120">
        <v>8.150920992298501E-3</v>
      </c>
      <c r="PS65" s="120">
        <v>8.1509209922985063E-3</v>
      </c>
      <c r="PT65" s="120">
        <v>8.0386584837633685E-3</v>
      </c>
      <c r="PU65" s="120">
        <v>8.038658483763372E-3</v>
      </c>
      <c r="PV65" s="120">
        <v>7.9271928569482671E-3</v>
      </c>
      <c r="PW65" s="120">
        <v>7.927192856948281E-3</v>
      </c>
      <c r="PX65" s="120">
        <v>7.8165261881699456E-3</v>
      </c>
      <c r="PY65" s="120">
        <v>7.8165261881699404E-3</v>
      </c>
      <c r="PZ65" s="120">
        <v>7.7066605177903286E-3</v>
      </c>
      <c r="QA65" s="120">
        <v>7.706660517790326E-3</v>
      </c>
      <c r="QB65" s="120">
        <v>7.5975978494288859E-3</v>
      </c>
      <c r="QC65" s="120">
        <v>7.5975978494288894E-3</v>
      </c>
      <c r="QD65" s="120">
        <v>7.4893401491662034E-3</v>
      </c>
      <c r="QE65" s="120">
        <v>7.4893401491662043E-3</v>
      </c>
      <c r="QF65" s="120">
        <v>7.3818893447391981E-3</v>
      </c>
      <c r="QG65" s="120">
        <v>7.381889344739199E-3</v>
      </c>
      <c r="QH65" s="120">
        <v>7.2752473247278968E-3</v>
      </c>
      <c r="QI65" s="120">
        <v>7.2752473247278899E-3</v>
      </c>
      <c r="QJ65" s="120">
        <v>7.1694159377337233E-3</v>
      </c>
      <c r="QK65" s="120">
        <v>7.1694159377337155E-3</v>
      </c>
      <c r="QL65" s="120">
        <v>7.0643969915495861E-3</v>
      </c>
      <c r="QM65" s="120">
        <v>7.0643969915495809E-3</v>
      </c>
      <c r="QN65" s="120">
        <v>6.9601922523215513E-3</v>
      </c>
      <c r="QO65" s="120">
        <v>6.9601922523215513E-3</v>
      </c>
      <c r="QP65" s="120">
        <v>6.8568034437023742E-3</v>
      </c>
      <c r="QQ65" s="120">
        <v>6.8568034437023724E-3</v>
      </c>
      <c r="QR65" s="120">
        <v>6.7542322459968997E-3</v>
      </c>
      <c r="QS65" s="120">
        <v>6.7542322459968962E-3</v>
      </c>
      <c r="QT65" s="120">
        <v>6.6524802952993654E-3</v>
      </c>
      <c r="QU65" s="120">
        <v>6.6524802952993532E-3</v>
      </c>
      <c r="QV65" s="120">
        <v>6.5515491826227696E-3</v>
      </c>
      <c r="QW65" s="120">
        <v>6.5515491826227731E-3</v>
      </c>
      <c r="QX65" s="120">
        <v>6.4514404530203765E-3</v>
      </c>
      <c r="QY65" s="120">
        <v>6.4514404530203826E-3</v>
      </c>
      <c r="QZ65" s="120">
        <v>6.3521556046994467E-3</v>
      </c>
      <c r="RA65" s="120">
        <v>6.3521556046994476E-3</v>
      </c>
      <c r="RB65" s="120">
        <v>6.2536960881272759E-3</v>
      </c>
      <c r="RC65" s="120">
        <v>6.2536960881272715E-3</v>
      </c>
      <c r="RD65" s="120">
        <v>6.156063305129791E-3</v>
      </c>
      <c r="RE65" s="120">
        <v>6.1560633051297841E-3</v>
      </c>
      <c r="RF65" s="120">
        <v>6.0592586079826777E-3</v>
      </c>
      <c r="RG65" s="120">
        <v>6.0592586079826847E-3</v>
      </c>
      <c r="RH65" s="120">
        <v>5.9632832984953038E-3</v>
      </c>
      <c r="RI65" s="120">
        <v>5.9632832984952986E-3</v>
      </c>
      <c r="RJ65" s="120">
        <v>5.868138627087423E-3</v>
      </c>
      <c r="RK65" s="120">
        <v>5.8681386270874212E-3</v>
      </c>
      <c r="RL65" s="120">
        <v>5.7738257918590677E-3</v>
      </c>
      <c r="RM65" s="120">
        <v>5.7738257918590686E-3</v>
      </c>
      <c r="RN65" s="120">
        <v>5.6803459376535666E-3</v>
      </c>
      <c r="RO65" s="120">
        <v>5.6803459376535709E-3</v>
      </c>
      <c r="RP65" s="120">
        <v>5.5877001551139756E-3</v>
      </c>
      <c r="RQ65" s="120">
        <v>5.5877001551139739E-3</v>
      </c>
      <c r="RR65" s="120">
        <v>5.4958894797330808E-3</v>
      </c>
      <c r="RS65" s="120">
        <v>5.4958894797330765E-3</v>
      </c>
      <c r="RT65" s="120">
        <v>5.40491489089722E-3</v>
      </c>
      <c r="RU65" s="120">
        <v>5.4049148908972165E-3</v>
      </c>
      <c r="RV65" s="120">
        <v>5.3147773109240423E-3</v>
      </c>
      <c r="RW65" s="120">
        <v>5.3147773109240449E-3</v>
      </c>
      <c r="RX65" s="120">
        <v>5.2254776040945453E-3</v>
      </c>
      <c r="RY65" s="120">
        <v>5.225477604094534E-3</v>
      </c>
      <c r="RZ65" s="120">
        <v>5.1370165756794975E-3</v>
      </c>
      <c r="SA65" s="120">
        <v>5.1370165756794975E-3</v>
      </c>
      <c r="SB65" s="120">
        <v>5.0493949709606283E-3</v>
      </c>
      <c r="SC65" s="120">
        <v>5.0493949709606257E-3</v>
      </c>
      <c r="SD65" s="120">
        <v>4.9626134742467151E-3</v>
      </c>
      <c r="SE65" s="120">
        <v>4.9626134742467133E-3</v>
      </c>
      <c r="SF65" s="120">
        <v>4.8766727078849281E-3</v>
      </c>
      <c r="SG65" s="120">
        <v>4.876672707884935E-3</v>
      </c>
      <c r="SH65" s="120">
        <v>4.7915732312677518E-3</v>
      </c>
      <c r="SI65" s="120">
        <v>4.791573231267744E-3</v>
      </c>
      <c r="SJ65" s="120">
        <v>4.7073155398355488E-3</v>
      </c>
      <c r="SK65" s="120">
        <v>4.7073155398355444E-3</v>
      </c>
      <c r="SL65" s="120">
        <v>4.623900064075522E-3</v>
      </c>
      <c r="SM65" s="120">
        <v>4.6239000640755203E-3</v>
      </c>
      <c r="SN65" s="120">
        <v>4.5413271685168927E-3</v>
      </c>
      <c r="SO65" s="120">
        <v>4.5413271685168883E-3</v>
      </c>
      <c r="SP65" s="120">
        <v>4.4595971507230435E-3</v>
      </c>
      <c r="SQ65" s="120">
        <v>4.4595971507230417E-3</v>
      </c>
      <c r="SR65" s="120">
        <v>4.3787102402807693E-3</v>
      </c>
      <c r="SS65" s="120">
        <v>4.3787102402807632E-3</v>
      </c>
      <c r="ST65" s="120">
        <v>4.2986665977870903E-3</v>
      </c>
      <c r="SU65" s="120">
        <v>4.2986665977870946E-3</v>
      </c>
      <c r="SV65" s="120">
        <v>4.2194663138340124E-3</v>
      </c>
      <c r="SW65" s="120">
        <v>4.2194663138340133E-3</v>
      </c>
      <c r="SX65" s="120">
        <v>4.1411094079916054E-3</v>
      </c>
      <c r="SY65" s="120">
        <v>4.141109407991601E-3</v>
      </c>
      <c r="SZ65" s="120">
        <v>4.0635958277898988E-3</v>
      </c>
      <c r="TA65" s="120">
        <v>4.0635958277898997E-3</v>
      </c>
      <c r="TB65" s="120">
        <v>3.9869254477000052E-3</v>
      </c>
      <c r="TC65" s="120">
        <v>3.9869254476999983E-3</v>
      </c>
      <c r="TD65" s="120">
        <v>3.9110980681148575E-3</v>
      </c>
      <c r="TE65" s="120">
        <v>3.9110980681148549E-3</v>
      </c>
      <c r="TF65" s="120">
        <v>3.836113414330222E-3</v>
      </c>
      <c r="TG65" s="120">
        <v>3.8361134143302233E-3</v>
      </c>
      <c r="TH65" s="120">
        <v>3.7619711355263005E-3</v>
      </c>
      <c r="TI65" s="120">
        <v>3.7619711355263014E-3</v>
      </c>
      <c r="TJ65" s="120">
        <v>3.6886708037505377E-3</v>
      </c>
      <c r="TK65" s="120">
        <v>3.688670803750542E-3</v>
      </c>
      <c r="TL65" s="120">
        <v>3.6162119129022003E-3</v>
      </c>
      <c r="TM65" s="120">
        <v>3.6162119129021998E-3</v>
      </c>
      <c r="TN65" s="120">
        <v>3.5445938777191981E-3</v>
      </c>
      <c r="TO65" s="120">
        <v>3.5445938777191976E-3</v>
      </c>
      <c r="TP65" s="120">
        <v>3.4738160327678282E-3</v>
      </c>
      <c r="TQ65" s="120">
        <v>3.4738160327678247E-3</v>
      </c>
      <c r="TR65" s="120">
        <v>3.4038776314359539E-3</v>
      </c>
      <c r="TS65" s="120">
        <v>3.4038776314359517E-3</v>
      </c>
      <c r="TT65" s="120">
        <v>3.3347778449303329E-3</v>
      </c>
      <c r="TU65" s="120">
        <v>3.3347778449303324E-3</v>
      </c>
      <c r="TV65" s="120">
        <v>3.2665157612786718E-3</v>
      </c>
      <c r="TW65" s="120">
        <v>3.2665157612786718E-3</v>
      </c>
      <c r="TX65" s="120">
        <v>3.1990903843371397E-3</v>
      </c>
      <c r="TY65" s="120">
        <v>3.1990903843371354E-3</v>
      </c>
      <c r="TZ65" s="120">
        <v>3.1325006328039454E-3</v>
      </c>
      <c r="UA65" s="120">
        <v>3.1325006328039424E-3</v>
      </c>
      <c r="UB65" s="120">
        <v>3.0667453392398485E-3</v>
      </c>
      <c r="UC65" s="120">
        <v>3.0667453392398498E-3</v>
      </c>
      <c r="UD65" s="120">
        <v>3.0018232490961637E-3</v>
      </c>
      <c r="UE65" s="120">
        <v>3.0018232490961658E-3</v>
      </c>
      <c r="UF65" s="120">
        <v>2.9377330197511787E-3</v>
      </c>
      <c r="UG65" s="120">
        <v>2.9377330197511821E-3</v>
      </c>
      <c r="UH65" s="120">
        <v>2.8744732195556911E-3</v>
      </c>
      <c r="UI65" s="120">
        <v>2.8744732195556894E-3</v>
      </c>
      <c r="UJ65" s="120">
        <v>2.8120423268885217E-3</v>
      </c>
      <c r="UK65" s="120">
        <v>2.8120423268885209E-3</v>
      </c>
      <c r="UL65" s="120">
        <v>2.7504387292228635E-3</v>
      </c>
      <c r="UM65" s="120">
        <v>2.7504387292228648E-3</v>
      </c>
      <c r="UN65" s="120">
        <v>2.6896607222042582E-3</v>
      </c>
      <c r="UO65" s="120">
        <v>2.6896607222042599E-3</v>
      </c>
      <c r="UP65" s="120">
        <v>2.6297065087412183E-3</v>
      </c>
      <c r="UQ65" s="120">
        <v>2.6297065087412205E-3</v>
      </c>
      <c r="UR65" s="120">
        <v>2.5705741981093201E-3</v>
      </c>
      <c r="US65" s="120">
        <v>2.5705741981093223E-3</v>
      </c>
      <c r="UT65" s="120">
        <v>2.5122618050697656E-3</v>
      </c>
      <c r="UU65" s="120">
        <v>2.5122618050697643E-3</v>
      </c>
      <c r="UV65" s="120">
        <v>2.4547672490034295E-3</v>
      </c>
      <c r="UW65" s="120">
        <v>2.4547672490034334E-3</v>
      </c>
      <c r="UX65" s="120">
        <v>2.3980883530613046E-3</v>
      </c>
      <c r="UY65" s="120">
        <v>2.3980883530613068E-3</v>
      </c>
      <c r="UZ65" s="120">
        <v>2.3422228433325068E-3</v>
      </c>
      <c r="VA65" s="120">
        <v>2.342222843332506E-3</v>
      </c>
      <c r="VB65" s="120">
        <v>2.28716834803079E-3</v>
      </c>
      <c r="VC65" s="120">
        <v>2.2871683480307908E-3</v>
      </c>
      <c r="VD65" s="120">
        <v>2.2329223967007929E-3</v>
      </c>
      <c r="VE65" s="120">
        <v>2.2329223967007912E-3</v>
      </c>
      <c r="VF65" s="120">
        <v>2.1794824194450203E-3</v>
      </c>
      <c r="VG65" s="120">
        <v>2.1794824194450216E-3</v>
      </c>
      <c r="VH65" s="120">
        <v>2.1268457461728336E-3</v>
      </c>
      <c r="VI65" s="120">
        <v>2.1268457461728319E-3</v>
      </c>
      <c r="VJ65" s="120">
        <v>2.0750096058725297E-3</v>
      </c>
      <c r="VK65" s="120">
        <v>2.075009605872531E-3</v>
      </c>
      <c r="VL65" s="120">
        <v>2.0239711259078495E-3</v>
      </c>
      <c r="VM65" s="120">
        <v>2.0239711259078495E-3</v>
      </c>
      <c r="VN65" s="120">
        <v>1.9737273313400333E-3</v>
      </c>
      <c r="VO65" s="120">
        <v>1.9737273313400333E-3</v>
      </c>
      <c r="VP65" s="120">
        <v>1.924275144276821E-3</v>
      </c>
      <c r="VQ65" s="120">
        <v>1.9242751442768208E-3</v>
      </c>
      <c r="VR65" s="120">
        <v>1.8756113832496307E-3</v>
      </c>
      <c r="VS65" s="120">
        <v>1.8756113832496316E-3</v>
      </c>
      <c r="VT65" s="120">
        <v>1.8277327626202988E-3</v>
      </c>
      <c r="VU65" s="120">
        <v>1.8277327626202997E-3</v>
      </c>
      <c r="VV65" s="120">
        <v>1.7806358920187336E-3</v>
      </c>
      <c r="VW65" s="120">
        <v>1.7806358920187332E-3</v>
      </c>
      <c r="VX65" s="120">
        <v>1.7343172758128951E-3</v>
      </c>
      <c r="VY65" s="120">
        <v>1.7343172758128955E-3</v>
      </c>
      <c r="VZ65" s="120">
        <v>1.688773312612535E-3</v>
      </c>
      <c r="WA65" s="120">
        <v>1.688773312612533E-3</v>
      </c>
      <c r="WB65" s="120">
        <v>1.6440002948081523E-3</v>
      </c>
      <c r="WC65" s="120">
        <v>1.6440002948081502E-3</v>
      </c>
      <c r="WD65" s="120">
        <v>1.5999944081466794E-3</v>
      </c>
      <c r="WE65" s="120">
        <v>1.5999944081466785E-3</v>
      </c>
      <c r="WF65" s="120">
        <v>1.5567517313453943E-3</v>
      </c>
      <c r="WG65" s="120">
        <v>1.5567517313453938E-3</v>
      </c>
      <c r="WH65" s="120">
        <v>1.5142682357456277E-3</v>
      </c>
      <c r="WI65" s="120">
        <v>1.5142682357456292E-3</v>
      </c>
      <c r="WJ65" s="120">
        <v>1.4725397850078577E-3</v>
      </c>
      <c r="WK65" s="120">
        <v>1.472539785007859E-3</v>
      </c>
      <c r="WL65" s="120">
        <v>1.4315621348497661E-3</v>
      </c>
      <c r="WM65" s="120">
        <v>1.4315621348497674E-3</v>
      </c>
      <c r="WN65" s="120">
        <v>1.3913309328289444E-3</v>
      </c>
      <c r="WO65" s="120">
        <v>1.391330932828945E-3</v>
      </c>
      <c r="WP65" s="120">
        <v>1.3518417181718639E-3</v>
      </c>
      <c r="WQ65" s="120">
        <v>1.3518417181718645E-3</v>
      </c>
      <c r="WR65" s="120">
        <v>1.3130899216508346E-3</v>
      </c>
      <c r="WS65" s="120">
        <v>1.3130899216508341E-3</v>
      </c>
      <c r="WT65" s="120">
        <v>1.2750708655106463E-3</v>
      </c>
      <c r="WU65" s="120">
        <v>1.275070865510645E-3</v>
      </c>
      <c r="WV65" s="120">
        <v>1.2377797634466534E-3</v>
      </c>
      <c r="WW65" s="120">
        <v>1.2377797634466525E-3</v>
      </c>
      <c r="WX65" s="120">
        <v>1.2012117206360335E-3</v>
      </c>
      <c r="WY65" s="120">
        <v>1.2012117206360348E-3</v>
      </c>
      <c r="WZ65" s="120">
        <v>1.1653617338240367E-3</v>
      </c>
      <c r="XA65" s="120">
        <v>1.165361733824036E-3</v>
      </c>
      <c r="XB65" s="120">
        <v>1.1302246914670008E-3</v>
      </c>
      <c r="XC65" s="120">
        <v>1.1302246914669997E-3</v>
      </c>
      <c r="XD65" s="120">
        <v>1.0957953739339698E-3</v>
      </c>
      <c r="XE65" s="120">
        <v>1.0957953739339681E-3</v>
      </c>
      <c r="XF65" s="120">
        <v>1.0620684537687585E-3</v>
      </c>
      <c r="XG65" s="120">
        <v>1.0620684537687582E-3</v>
      </c>
      <c r="XH65" s="120">
        <v>1.0290384960142849E-3</v>
      </c>
      <c r="XI65" s="120">
        <v>1.0290384960142864E-3</v>
      </c>
      <c r="XJ65" s="120">
        <v>9.9669995860108564E-4</v>
      </c>
      <c r="XK65" s="120">
        <v>9.9669995860108477E-4</v>
      </c>
      <c r="XL65" s="120">
        <v>9.6504719280182736E-4</v>
      </c>
      <c r="XM65" s="120">
        <v>9.6504719280182726E-4</v>
      </c>
      <c r="XN65" s="120">
        <v>9.3407444375377712E-4</v>
      </c>
      <c r="XO65" s="120">
        <v>9.340744437537768E-4</v>
      </c>
      <c r="XP65" s="120">
        <v>9.0377585105104658E-4</v>
      </c>
      <c r="XQ65" s="120">
        <v>9.0377585105104745E-4</v>
      </c>
      <c r="XR65" s="120">
        <v>8.7414544940854694E-4</v>
      </c>
      <c r="XS65" s="120">
        <v>8.7414544940854694E-4</v>
      </c>
      <c r="XT65" s="120">
        <v>8.4517716939954237E-4</v>
      </c>
      <c r="XU65" s="120">
        <v>8.4517716939954335E-4</v>
      </c>
      <c r="XV65" s="120">
        <v>8.1686483826868433E-4</v>
      </c>
      <c r="XW65" s="120">
        <v>8.1686483826868411E-4</v>
      </c>
      <c r="XX65" s="120">
        <v>7.8920218082240861E-4</v>
      </c>
      <c r="XY65" s="120">
        <v>7.8920218082240818E-4</v>
      </c>
      <c r="XZ65" s="120">
        <v>7.6218282039859089E-4</v>
      </c>
      <c r="YA65" s="120">
        <v>7.62182820398591E-4</v>
      </c>
      <c r="YB65" s="120">
        <v>7.3580027991729854E-4</v>
      </c>
      <c r="YC65" s="120">
        <v>7.3580027991729756E-4</v>
      </c>
      <c r="YD65" s="120">
        <v>7.1004798301448568E-4</v>
      </c>
      <c r="YE65" s="120">
        <v>7.1004798301448535E-4</v>
      </c>
      <c r="YF65" s="120">
        <v>6.8491925526047788E-4</v>
      </c>
      <c r="YG65" s="120">
        <v>6.8491925526047799E-4</v>
      </c>
      <c r="YH65" s="120">
        <v>6.6040732546500326E-4</v>
      </c>
      <c r="YI65" s="120">
        <v>6.6040732546500359E-4</v>
      </c>
      <c r="YJ65" s="120">
        <v>6.3650532707057352E-4</v>
      </c>
      <c r="YK65" s="120">
        <v>6.3650532707057287E-4</v>
      </c>
      <c r="YL65" s="120">
        <v>6.1320629963591204E-4</v>
      </c>
      <c r="YM65" s="120">
        <v>6.132062996359115E-4</v>
      </c>
      <c r="YN65" s="120">
        <v>5.9050319041114316E-4</v>
      </c>
      <c r="YO65" s="120">
        <v>5.9050319041114305E-4</v>
      </c>
      <c r="YP65" s="120">
        <v>5.6838885600636298E-4</v>
      </c>
      <c r="YQ65" s="120">
        <v>5.6838885600636309E-4</v>
      </c>
      <c r="YR65" s="120">
        <v>5.4685606415519502E-4</v>
      </c>
      <c r="YS65" s="120">
        <v>5.4685606415519534E-4</v>
      </c>
      <c r="YT65" s="120">
        <v>5.2589749557485274E-4</v>
      </c>
      <c r="YU65" s="120">
        <v>5.2589749557485264E-4</v>
      </c>
      <c r="YV65" s="120">
        <v>5.055057459241708E-4</v>
      </c>
      <c r="YW65" s="120">
        <v>5.0550574592417091E-4</v>
      </c>
      <c r="YX65" s="120">
        <v>4.8567332786101692E-4</v>
      </c>
      <c r="YY65" s="120">
        <v>4.8567332786101719E-4</v>
      </c>
      <c r="YZ65" s="120">
        <v>4.6639267320036637E-4</v>
      </c>
      <c r="ZA65" s="120">
        <v>4.663926732003661E-4</v>
      </c>
      <c r="ZB65" s="120">
        <v>4.4765613517429759E-4</v>
      </c>
      <c r="ZC65" s="120">
        <v>4.4765613517429791E-4</v>
      </c>
      <c r="ZD65" s="120">
        <v>4.2945599079503079E-4</v>
      </c>
      <c r="ZE65" s="120">
        <v>4.2945599079503123E-4</v>
      </c>
      <c r="ZF65" s="120">
        <v>4.1178444332203305E-4</v>
      </c>
      <c r="ZG65" s="120">
        <v>4.1178444332203289E-4</v>
      </c>
      <c r="ZH65" s="120">
        <v>3.9463362483412528E-4</v>
      </c>
      <c r="ZI65" s="120">
        <v>3.9463362483412544E-4</v>
      </c>
      <c r="ZJ65" s="120">
        <v>3.7799559890739498E-4</v>
      </c>
      <c r="ZK65" s="120">
        <v>3.7799559890739476E-4</v>
      </c>
      <c r="ZL65" s="120">
        <v>3.6186236339957417E-4</v>
      </c>
      <c r="ZM65" s="120">
        <v>3.6186236339957439E-4</v>
      </c>
      <c r="ZN65" s="120">
        <v>3.4622585334144257E-4</v>
      </c>
      <c r="ZO65" s="120">
        <v>3.462258533414424E-4</v>
      </c>
      <c r="ZP65" s="120">
        <v>3.310779439356318E-4</v>
      </c>
      <c r="ZQ65" s="120">
        <v>3.3107794393563136E-4</v>
      </c>
      <c r="ZR65" s="120">
        <v>3.164104536630766E-4</v>
      </c>
      <c r="ZS65" s="120">
        <v>3.1641045366307639E-4</v>
      </c>
      <c r="ZT65" s="120">
        <v>3.0221514749718297E-4</v>
      </c>
      <c r="ZU65" s="120">
        <v>3.0221514749718324E-4</v>
      </c>
      <c r="ZV65" s="120">
        <v>2.8848374022559888E-4</v>
      </c>
      <c r="ZW65" s="120">
        <v>2.8848374022559888E-4</v>
      </c>
      <c r="ZX65" s="120">
        <v>2.7520789987930006E-4</v>
      </c>
      <c r="ZY65" s="120">
        <v>2.7520789987929925E-4</v>
      </c>
      <c r="ZZ65" s="120">
        <v>2.6237925126849801E-4</v>
      </c>
      <c r="AAA65" s="120">
        <v>2.6237925126849839E-4</v>
      </c>
      <c r="AAB65" s="120">
        <v>2.4998937962467517E-4</v>
      </c>
      <c r="AAC65" s="120">
        <v>2.4998937962467479E-4</v>
      </c>
      <c r="AAD65" s="120">
        <v>2.3802983434779892E-4</v>
      </c>
      <c r="AAE65" s="120">
        <v>2.38029834347799E-4</v>
      </c>
      <c r="AAF65" s="120">
        <v>2.2649213285760129E-4</v>
      </c>
      <c r="AAG65" s="120">
        <v>2.264921328576011E-4</v>
      </c>
      <c r="AAH65" s="120">
        <v>2.1536776454748652E-4</v>
      </c>
      <c r="AAI65" s="120">
        <v>2.1536776454748673E-4</v>
      </c>
      <c r="AAJ65" s="120">
        <v>2.0464819483943913E-4</v>
      </c>
      <c r="AAK65" s="120">
        <v>2.0464819483943908E-4</v>
      </c>
      <c r="AAL65" s="120">
        <v>1.9432486933799583E-4</v>
      </c>
      <c r="AAM65" s="120">
        <v>1.9432486933799572E-4</v>
      </c>
      <c r="AAN65" s="120">
        <v>1.8438921808109005E-4</v>
      </c>
      <c r="AAO65" s="120">
        <v>1.8438921808109013E-4</v>
      </c>
      <c r="AAP65" s="120">
        <v>1.748326598852681E-4</v>
      </c>
      <c r="AAQ65" s="120">
        <v>1.7483265988526799E-4</v>
      </c>
      <c r="AAR65" s="120">
        <v>1.6564660678249066E-4</v>
      </c>
      <c r="AAS65" s="120">
        <v>1.6564660678249066E-4</v>
      </c>
      <c r="AAT65" s="120">
        <v>1.5682246854540163E-4</v>
      </c>
      <c r="AAU65" s="120">
        <v>1.5682246854540165E-4</v>
      </c>
      <c r="AAV65" s="120">
        <v>1.4835165729763165E-4</v>
      </c>
      <c r="AAW65" s="120">
        <v>1.4835165729763184E-4</v>
      </c>
      <c r="AAX65" s="120">
        <v>1.4022559220536277E-4</v>
      </c>
      <c r="AAY65" s="120">
        <v>1.4022559220536274E-4</v>
      </c>
      <c r="AAZ65" s="120">
        <v>1.3243570424602811E-4</v>
      </c>
      <c r="ABA65" s="120">
        <v>1.3243570424602806E-4</v>
      </c>
      <c r="ABB65" s="120">
        <v>1.2497344104966861E-4</v>
      </c>
      <c r="ABC65" s="120">
        <v>1.2497344104966897E-4</v>
      </c>
      <c r="ABD65" s="120">
        <v>1.1783027180809172E-4</v>
      </c>
      <c r="ABE65" s="120">
        <v>1.1783027180809181E-4</v>
      </c>
      <c r="ABF65" s="120">
        <v>1.109976922466042E-4</v>
      </c>
      <c r="ABG65" s="120">
        <v>1.1099769224660414E-4</v>
      </c>
      <c r="ABH65" s="120">
        <v>1.0446722965270214E-4</v>
      </c>
      <c r="ABI65" s="120">
        <v>1.0446722965270208E-4</v>
      </c>
      <c r="ABJ65" s="120">
        <v>9.8230447955702777E-5</v>
      </c>
      <c r="ABK65" s="120">
        <v>9.8230447955702588E-5</v>
      </c>
      <c r="ABL65" s="120">
        <v>9.2278952850903851E-5</v>
      </c>
      <c r="ABM65" s="120">
        <v>9.2278952850903851E-5</v>
      </c>
      <c r="ABN65" s="120">
        <v>8.6604396961446312E-5</v>
      </c>
      <c r="ABO65" s="120">
        <v>8.6604396961446407E-5</v>
      </c>
      <c r="ABP65" s="120">
        <v>8.1198485030640262E-5</v>
      </c>
      <c r="ABQ65" s="120">
        <v>8.1198485030640303E-5</v>
      </c>
      <c r="ABR65" s="120">
        <v>7.6052979137100822E-5</v>
      </c>
      <c r="ABS65" s="120">
        <v>7.6052979137100916E-5</v>
      </c>
      <c r="ABT65" s="120">
        <v>7.1159703924617219E-5</v>
      </c>
      <c r="ABU65" s="120">
        <v>7.1159703924617232E-5</v>
      </c>
      <c r="ABV65" s="120">
        <v>6.6510551838261297E-5</v>
      </c>
      <c r="ABW65" s="120">
        <v>6.6510551838261405E-5</v>
      </c>
      <c r="ABX65" s="120">
        <v>6.2097488357821073E-5</v>
      </c>
      <c r="ABY65" s="120">
        <v>6.2097488357821113E-5</v>
      </c>
      <c r="ABZ65" s="120">
        <v>5.7912557219229143E-5</v>
      </c>
      <c r="ACA65" s="120">
        <v>5.7912557219229136E-5</v>
      </c>
      <c r="ACB65" s="120">
        <v>5.3947885614247278E-5</v>
      </c>
      <c r="ACC65" s="120">
        <v>5.3947885614247237E-5</v>
      </c>
      <c r="ACD65" s="120">
        <v>5.0195689358263137E-5</v>
      </c>
      <c r="ACE65" s="120">
        <v>5.0195689358263103E-5</v>
      </c>
      <c r="ACF65" s="120">
        <v>4.6648278015662918E-5</v>
      </c>
      <c r="ACG65" s="120">
        <v>4.6648278015662918E-5</v>
      </c>
      <c r="ACH65" s="120">
        <v>4.32980599718644E-5</v>
      </c>
      <c r="ACI65" s="120">
        <v>4.3298059971864468E-5</v>
      </c>
      <c r="ACJ65" s="120">
        <v>4.0137547440727338E-5</v>
      </c>
      <c r="ACK65" s="120">
        <v>4.0137547440727365E-5</v>
      </c>
      <c r="ACL65" s="120">
        <v>3.7159361395714456E-5</v>
      </c>
      <c r="ACM65" s="120">
        <v>3.7159361395714415E-5</v>
      </c>
      <c r="ACN65" s="120">
        <v>3.4356236412849747E-5</v>
      </c>
      <c r="ACO65" s="120">
        <v>3.435623641284974E-5</v>
      </c>
      <c r="ACP65" s="120">
        <v>3.1721025413221837E-5</v>
      </c>
      <c r="ACQ65" s="120">
        <v>3.1721025413221803E-5</v>
      </c>
      <c r="ACR65" s="120">
        <v>2.9246704292508375E-5</v>
      </c>
      <c r="ACS65" s="120">
        <v>2.9246704292508391E-5</v>
      </c>
      <c r="ACT65" s="120">
        <v>2.6926376424760522E-5</v>
      </c>
      <c r="ACU65" s="120">
        <v>2.6926376424760529E-5</v>
      </c>
      <c r="ACV65" s="120">
        <v>2.475327702748343E-5</v>
      </c>
      <c r="ACW65" s="120">
        <v>2.4753277027483491E-5</v>
      </c>
      <c r="ACX65" s="120">
        <v>2.2720777374887609E-5</v>
      </c>
      <c r="ACY65" s="120">
        <v>2.2720777374887589E-5</v>
      </c>
      <c r="ACZ65" s="120">
        <v>2.0822388846069694E-5</v>
      </c>
      <c r="ADA65" s="120">
        <v>2.0822388846069725E-5</v>
      </c>
      <c r="ADB65" s="120">
        <v>1.905176679481401E-5</v>
      </c>
      <c r="ADC65" s="120">
        <v>1.9051766794814003E-5</v>
      </c>
      <c r="ADD65" s="120">
        <v>1.7402714227691865E-5</v>
      </c>
      <c r="ADE65" s="120">
        <v>1.7402714227691828E-5</v>
      </c>
      <c r="ADF65" s="120">
        <v>1.5869185277181591E-5</v>
      </c>
      <c r="ADG65" s="120">
        <v>1.5869185277181608E-5</v>
      </c>
      <c r="ADH65" s="120">
        <v>1.4445288456638905E-5</v>
      </c>
      <c r="ADI65" s="120">
        <v>1.4445288456638892E-5</v>
      </c>
      <c r="ADJ65" s="120">
        <v>1.3125289684122302E-5</v>
      </c>
      <c r="ADK65" s="120">
        <v>1.3125289684122299E-5</v>
      </c>
      <c r="ADL65" s="120">
        <v>1.1903615062326111E-5</v>
      </c>
      <c r="ADM65" s="120">
        <v>1.1903615062326109E-5</v>
      </c>
      <c r="ADN65" s="120">
        <v>1.0774853402196706E-5</v>
      </c>
      <c r="ADO65" s="120">
        <v>1.0774853402196719E-5</v>
      </c>
      <c r="ADP65" s="120">
        <v>9.7337584782126402E-6</v>
      </c>
      <c r="ADQ65" s="120">
        <v>9.733758478212647E-6</v>
      </c>
      <c r="ADR65" s="120">
        <v>8.7752510037986969E-6</v>
      </c>
      <c r="ADS65" s="120">
        <v>8.7752510037987003E-6</v>
      </c>
      <c r="ADT65" s="120">
        <v>7.894420315923267E-6</v>
      </c>
      <c r="ADU65" s="120">
        <v>7.894420315923262E-6</v>
      </c>
      <c r="ADV65" s="120">
        <v>7.086525758598972E-6</v>
      </c>
      <c r="ADW65" s="120">
        <v>7.0865257585989695E-6</v>
      </c>
      <c r="ADX65" s="120">
        <v>6.3469977557738789E-6</v>
      </c>
      <c r="ADY65" s="120">
        <v>6.3469977557738789E-6</v>
      </c>
      <c r="ADZ65" s="120">
        <v>5.671438564965699E-6</v>
      </c>
      <c r="AEA65" s="120">
        <v>5.6714385649657041E-6</v>
      </c>
      <c r="AEB65" s="120">
        <v>5.0556227039568891E-6</v>
      </c>
      <c r="AEC65" s="120">
        <v>5.055622703956895E-6</v>
      </c>
      <c r="AED65" s="120">
        <v>4.49549704393563E-6</v>
      </c>
      <c r="AEE65" s="120">
        <v>4.4954970439356325E-6</v>
      </c>
      <c r="AEF65" s="120">
        <v>3.9871805636371031E-6</v>
      </c>
      <c r="AEG65" s="120">
        <v>3.9871805636371064E-6</v>
      </c>
      <c r="AEH65" s="120">
        <v>3.5269637603102975E-6</v>
      </c>
      <c r="AEI65" s="120">
        <v>3.5269637603102971E-6</v>
      </c>
      <c r="AEJ65" s="120">
        <v>3.1113077147069066E-6</v>
      </c>
      <c r="AEK65" s="120">
        <v>3.1113077147069036E-6</v>
      </c>
      <c r="AEL65" s="120">
        <v>2.7368428087579027E-6</v>
      </c>
      <c r="AEM65" s="120">
        <v>2.7368428087579006E-6</v>
      </c>
      <c r="AEN65" s="120">
        <v>2.4003670961660443E-6</v>
      </c>
      <c r="AEO65" s="120">
        <v>2.4003670961660434E-6</v>
      </c>
      <c r="AEP65" s="120">
        <v>2.0988443277940105E-6</v>
      </c>
      <c r="AEQ65" s="120">
        <v>2.0988443277940071E-6</v>
      </c>
      <c r="AER65" s="120">
        <v>1.8294016354610569E-6</v>
      </c>
      <c r="AES65" s="120">
        <v>1.8294016354610569E-6</v>
      </c>
      <c r="AET65" s="120">
        <v>1.5893268795678767E-6</v>
      </c>
      <c r="AEU65" s="120">
        <v>1.589326879567875E-6</v>
      </c>
      <c r="AEV65" s="120">
        <v>1.3760656678393865E-6</v>
      </c>
      <c r="AEW65" s="120">
        <v>1.3760656678393863E-6</v>
      </c>
      <c r="AEX65" s="120">
        <v>1.1872180543972706E-6</v>
      </c>
      <c r="AEY65" s="120">
        <v>1.187218054397271E-6</v>
      </c>
      <c r="AEZ65" s="120">
        <v>1.0205349303337137E-6</v>
      </c>
      <c r="AFA65" s="120">
        <v>1.0205349303337122E-6</v>
      </c>
      <c r="AFB65" s="120">
        <v>8.7391411894024901E-7</v>
      </c>
      <c r="AFC65" s="120">
        <v>8.7391411894024858E-7</v>
      </c>
      <c r="AFD65" s="120">
        <v>7.4539619073280445E-7</v>
      </c>
      <c r="AFE65" s="120">
        <v>7.4539619073280414E-7</v>
      </c>
      <c r="AFF65" s="120">
        <v>6.3316001538698144E-7</v>
      </c>
      <c r="AFG65" s="120">
        <v>6.3316001538698176E-7</v>
      </c>
      <c r="AFH65" s="120">
        <v>5.3551806963498228E-7</v>
      </c>
      <c r="AFI65" s="120">
        <v>5.3551806963498206E-7</v>
      </c>
      <c r="AFJ65" s="120">
        <v>4.5091152205446006E-7</v>
      </c>
      <c r="AFK65" s="120">
        <v>4.5091152205446016E-7</v>
      </c>
      <c r="AFL65" s="120">
        <v>3.7790511747554404E-7</v>
      </c>
      <c r="AFM65" s="120">
        <v>3.7790511747554404E-7</v>
      </c>
      <c r="AFN65" s="120">
        <v>3.1518188541935373E-7</v>
      </c>
      <c r="AFO65" s="120">
        <v>3.151818854193532E-7</v>
      </c>
      <c r="AFP65" s="120">
        <v>2.6153769853258717E-7</v>
      </c>
      <c r="AFQ65" s="120">
        <v>2.6153769853258648E-7</v>
      </c>
      <c r="AFR65" s="120">
        <v>2.1587570837041904E-7</v>
      </c>
      <c r="AFS65" s="120">
        <v>2.1587570837041894E-7</v>
      </c>
      <c r="AFT65" s="120">
        <v>1.7720068707586782E-7</v>
      </c>
      <c r="AFU65" s="120">
        <v>1.7720068707586792E-7</v>
      </c>
      <c r="AFV65" s="120">
        <v>1.4461330447993992E-7</v>
      </c>
      <c r="AFW65" s="120">
        <v>1.446133044799399E-7</v>
      </c>
      <c r="AFX65" s="120">
        <v>1.1730437087592476E-7</v>
      </c>
      <c r="AFY65" s="120">
        <v>1.1730437087592473E-7</v>
      </c>
      <c r="AFZ65" s="120">
        <v>9.454907617706654E-8</v>
      </c>
      <c r="AGA65" s="120">
        <v>9.4549076177066513E-8</v>
      </c>
      <c r="AGB65" s="120">
        <v>7.5701256325486902E-8</v>
      </c>
      <c r="AGC65" s="120">
        <v>7.5701256325486849E-8</v>
      </c>
      <c r="AGD65" s="120">
        <v>6.0187717660316977E-8</v>
      </c>
      <c r="AGE65" s="120">
        <v>6.0187717660317043E-8</v>
      </c>
      <c r="AGF65" s="120">
        <v>4.7502649456813235E-8</v>
      </c>
      <c r="AGG65" s="120">
        <v>4.7502649456813222E-8</v>
      </c>
      <c r="AGH65" s="120">
        <v>3.720215400245007E-8</v>
      </c>
      <c r="AGI65" s="120">
        <v>3.7202154002450057E-8</v>
      </c>
      <c r="AGJ65" s="120">
        <v>2.8898922372571278E-8</v>
      </c>
      <c r="AGK65" s="120">
        <v>2.8898922372571291E-8</v>
      </c>
      <c r="AGL65" s="120">
        <v>2.2257082505241453E-8</v>
      </c>
      <c r="AGM65" s="120">
        <v>2.225708250524146E-8</v>
      </c>
      <c r="AGN65" s="120">
        <v>1.6987244257510384E-8</v>
      </c>
      <c r="AGO65" s="120">
        <v>1.6987244257510401E-8</v>
      </c>
      <c r="AGP65" s="120">
        <v>1.2841763866093112E-8</v>
      </c>
      <c r="AGQ65" s="120">
        <v>1.2841763866093118E-8</v>
      </c>
      <c r="AGR65" s="120">
        <v>9.6102476554607437E-9</v>
      </c>
      <c r="AGS65" s="120">
        <v>9.6102476554607421E-9</v>
      </c>
      <c r="AGT65" s="120">
        <v>7.1153119652201321E-9</v>
      </c>
      <c r="AGU65" s="120">
        <v>7.115311965220123E-9</v>
      </c>
      <c r="AGV65" s="120">
        <v>5.208613145036241E-9</v>
      </c>
      <c r="AGW65" s="120">
        <v>5.2086131450362426E-9</v>
      </c>
      <c r="AGX65" s="120">
        <v>3.7671581366869622E-9</v>
      </c>
      <c r="AGY65" s="120">
        <v>3.7671581366869597E-9</v>
      </c>
      <c r="AGZ65" s="120">
        <v>2.6899026850690628E-9</v>
      </c>
      <c r="AHA65" s="120">
        <v>2.6899026850690636E-9</v>
      </c>
      <c r="AHB65" s="120">
        <v>1.8946406567560363E-9</v>
      </c>
      <c r="AHC65" s="120">
        <v>1.8946406567560375E-9</v>
      </c>
      <c r="AHD65" s="120">
        <v>1.3151843662610922E-9</v>
      </c>
      <c r="AHE65" s="120">
        <v>1.3151843662610905E-9</v>
      </c>
      <c r="AHF65" s="120">
        <v>8.9883229167475025E-10</v>
      </c>
      <c r="AHG65" s="120">
        <v>8.9883229167475087E-10</v>
      </c>
      <c r="AHH65" s="120">
        <v>6.0411718096369946E-10</v>
      </c>
      <c r="AHI65" s="120">
        <v>6.0411718096369956E-10</v>
      </c>
      <c r="AHJ65" s="120">
        <v>3.9882438658015492E-10</v>
      </c>
      <c r="AHK65" s="120">
        <v>3.9882438658015492E-10</v>
      </c>
      <c r="AHL65" s="120">
        <v>2.5826739547920264E-10</v>
      </c>
      <c r="AHM65" s="120">
        <v>2.5826739547920274E-10</v>
      </c>
      <c r="AHN65" s="120">
        <v>1.6380501511665793E-10</v>
      </c>
      <c r="AHO65" s="120">
        <v>1.6380501511665793E-10</v>
      </c>
      <c r="AHP65" s="120">
        <v>1.0158259578897713E-10</v>
      </c>
      <c r="AHQ65" s="120">
        <v>1.0158259578897714E-10</v>
      </c>
      <c r="AHR65" s="120">
        <v>6.1478066150479778E-11</v>
      </c>
      <c r="AHS65" s="120">
        <v>6.1478066150479804E-11</v>
      </c>
      <c r="AHT65" s="120">
        <v>3.6232467291175165E-11</v>
      </c>
      <c r="AHU65" s="120">
        <v>3.6232467291175159E-11</v>
      </c>
      <c r="AHV65" s="120">
        <v>2.0744109143956069E-11</v>
      </c>
      <c r="AHW65" s="120">
        <v>2.0744109143956062E-11</v>
      </c>
      <c r="AHX65" s="120">
        <v>1.1505439371930663E-11</v>
      </c>
      <c r="AHY65" s="120">
        <v>1.1505439371930661E-11</v>
      </c>
      <c r="AHZ65" s="120">
        <v>6.1621867561264391E-12</v>
      </c>
      <c r="AIA65" s="120">
        <v>6.1621867561264407E-12</v>
      </c>
      <c r="AIB65" s="120">
        <v>3.1752753559874341E-12</v>
      </c>
      <c r="AIC65" s="120">
        <v>3.1752753559874341E-12</v>
      </c>
      <c r="AID65" s="120">
        <v>1.567340030469408E-12</v>
      </c>
      <c r="AIE65" s="120">
        <v>1.567340030469408E-12</v>
      </c>
      <c r="AIF65" s="120">
        <v>7.3732952805989394E-13</v>
      </c>
      <c r="AIG65" s="120">
        <v>7.3732952805989404E-13</v>
      </c>
      <c r="AIH65" s="120">
        <v>3.2856922591567368E-13</v>
      </c>
      <c r="AII65" s="120">
        <v>3.2856922591567358E-13</v>
      </c>
      <c r="AIJ65" s="120">
        <v>1.3767370902215938E-13</v>
      </c>
      <c r="AIK65" s="120">
        <v>1.3767370902215938E-13</v>
      </c>
      <c r="AIL65" s="120">
        <v>5.3750958445667122E-14</v>
      </c>
      <c r="AIM65" s="120">
        <v>5.3750958445667122E-14</v>
      </c>
      <c r="AIN65" s="120">
        <v>1.9332007576320929E-14</v>
      </c>
      <c r="AIO65" s="120">
        <v>1.9332007576320929E-14</v>
      </c>
      <c r="AIP65" s="120">
        <v>6.3117184695685895E-15</v>
      </c>
      <c r="AIQ65" s="120">
        <v>6.3117184695685895E-15</v>
      </c>
      <c r="AIR65" s="120">
        <v>1.8345664258432237E-15</v>
      </c>
      <c r="AIS65" s="120">
        <v>1.8345664258432237E-15</v>
      </c>
      <c r="AIT65" s="120">
        <v>4.6208146019916484E-16</v>
      </c>
      <c r="AIU65" s="120">
        <v>4.6208146019916484E-16</v>
      </c>
      <c r="AIV65" s="120">
        <v>9.6944614879149182E-17</v>
      </c>
      <c r="AIW65" s="120">
        <v>9.6944614879149182E-17</v>
      </c>
      <c r="AIX65" s="120">
        <v>1.5903890617646743E-17</v>
      </c>
      <c r="AIY65" s="120">
        <v>1.5903890617646743E-17</v>
      </c>
      <c r="AIZ65" s="120">
        <v>1.8160386389132199E-18</v>
      </c>
      <c r="AJA65" s="120">
        <v>1.8160386389132199E-18</v>
      </c>
      <c r="AJB65" s="120">
        <v>1.0842021724855044E-19</v>
      </c>
      <c r="AJC65" s="120" t="s">
        <v>105</v>
      </c>
      <c r="AJD65" s="120" t="s">
        <v>105</v>
      </c>
      <c r="AJE65" s="120" t="s">
        <v>105</v>
      </c>
      <c r="AJF65" s="120" t="s">
        <v>105</v>
      </c>
      <c r="AJG65" s="120" t="s">
        <v>105</v>
      </c>
      <c r="AJH65" s="120" t="s">
        <v>105</v>
      </c>
      <c r="AJI65" s="120" t="s">
        <v>105</v>
      </c>
      <c r="AJJ65" s="120" t="s">
        <v>105</v>
      </c>
      <c r="AJK65" s="120" t="s">
        <v>105</v>
      </c>
      <c r="AJL65" s="120" t="s">
        <v>105</v>
      </c>
      <c r="AJM65" s="120" t="s">
        <v>105</v>
      </c>
      <c r="AJN65" s="120" t="s">
        <v>105</v>
      </c>
      <c r="AJO65" s="120" t="s">
        <v>105</v>
      </c>
      <c r="AJP65" s="120" t="s">
        <v>105</v>
      </c>
      <c r="AJQ65" s="120" t="s">
        <v>105</v>
      </c>
      <c r="AJR65" s="120" t="s">
        <v>105</v>
      </c>
      <c r="AJS65" s="120" t="s">
        <v>105</v>
      </c>
      <c r="AJT65" s="120" t="s">
        <v>105</v>
      </c>
      <c r="AJU65" s="120" t="s">
        <v>105</v>
      </c>
      <c r="AJV65" s="120" t="s">
        <v>105</v>
      </c>
      <c r="AJW65" s="120" t="s">
        <v>105</v>
      </c>
      <c r="AJX65" s="120" t="s">
        <v>105</v>
      </c>
      <c r="AJY65" s="120" t="s">
        <v>105</v>
      </c>
      <c r="AJZ65" s="120" t="s">
        <v>105</v>
      </c>
      <c r="AKA65" s="120" t="s">
        <v>105</v>
      </c>
      <c r="AKB65" s="120" t="s">
        <v>105</v>
      </c>
      <c r="AKC65" s="120" t="s">
        <v>105</v>
      </c>
      <c r="AKD65" s="120" t="s">
        <v>105</v>
      </c>
      <c r="AKE65" s="120" t="s">
        <v>105</v>
      </c>
      <c r="AKF65" s="120" t="s">
        <v>105</v>
      </c>
      <c r="AKG65" s="120" t="s">
        <v>105</v>
      </c>
      <c r="AKH65" s="120" t="s">
        <v>105</v>
      </c>
      <c r="AKI65" s="120" t="s">
        <v>105</v>
      </c>
      <c r="AKJ65" s="120" t="s">
        <v>105</v>
      </c>
      <c r="AKK65" s="120" t="s">
        <v>105</v>
      </c>
      <c r="AKL65" s="120" t="s">
        <v>105</v>
      </c>
      <c r="AKM65" s="120" t="s">
        <v>105</v>
      </c>
      <c r="AKN65" s="120" t="s">
        <v>105</v>
      </c>
      <c r="AKO65" s="120" t="s">
        <v>105</v>
      </c>
      <c r="AKP65" s="120" t="s">
        <v>105</v>
      </c>
      <c r="AKQ65" s="120" t="s">
        <v>105</v>
      </c>
      <c r="AKR65" s="120" t="s">
        <v>105</v>
      </c>
      <c r="AKS65" s="120" t="s">
        <v>105</v>
      </c>
      <c r="AKT65" s="120" t="s">
        <v>105</v>
      </c>
      <c r="AKU65" s="120" t="s">
        <v>105</v>
      </c>
      <c r="AKV65" s="120" t="s">
        <v>105</v>
      </c>
      <c r="AKW65" s="120" t="s">
        <v>105</v>
      </c>
      <c r="AKX65" s="120" t="s">
        <v>105</v>
      </c>
      <c r="AKY65" s="120" t="s">
        <v>105</v>
      </c>
      <c r="AKZ65" s="120" t="s">
        <v>105</v>
      </c>
      <c r="ALA65" s="120" t="s">
        <v>105</v>
      </c>
      <c r="ALB65" s="120" t="s">
        <v>105</v>
      </c>
      <c r="ALC65" s="120" t="s">
        <v>105</v>
      </c>
      <c r="ALD65" s="120" t="s">
        <v>105</v>
      </c>
      <c r="ALE65" s="120" t="s">
        <v>105</v>
      </c>
      <c r="ALF65" s="120" t="s">
        <v>105</v>
      </c>
      <c r="ALG65" s="120" t="s">
        <v>105</v>
      </c>
      <c r="ALH65" s="120" t="s">
        <v>105</v>
      </c>
      <c r="ALI65" s="120" t="s">
        <v>105</v>
      </c>
      <c r="ALJ65" s="120" t="s">
        <v>105</v>
      </c>
      <c r="ALK65" s="120" t="s">
        <v>105</v>
      </c>
      <c r="ALL65" s="120" t="s">
        <v>105</v>
      </c>
      <c r="ALM65" s="120" t="s">
        <v>105</v>
      </c>
      <c r="ALN65" s="120"/>
    </row>
    <row r="66" spans="1:1002" hidden="1">
      <c r="A66" s="119">
        <v>65</v>
      </c>
      <c r="B66" s="120">
        <v>4.3030869870845936E-2</v>
      </c>
      <c r="C66" s="120">
        <v>4.2822488522188132E-2</v>
      </c>
      <c r="D66" s="120">
        <v>4.2822584505898771E-2</v>
      </c>
      <c r="E66" s="120">
        <v>4.2614432647975015E-2</v>
      </c>
      <c r="F66" s="120">
        <v>4.2614526892413455E-2</v>
      </c>
      <c r="G66" s="120">
        <v>4.2406606451281366E-2</v>
      </c>
      <c r="H66" s="120">
        <v>4.240669898052464E-2</v>
      </c>
      <c r="I66" s="120">
        <v>4.2199011890948802E-2</v>
      </c>
      <c r="J66" s="120">
        <v>4.2199102728863222E-2</v>
      </c>
      <c r="K66" s="120">
        <v>4.1991650934328467E-2</v>
      </c>
      <c r="L66" s="120">
        <v>4.1991740104569818E-2</v>
      </c>
      <c r="M66" s="120">
        <v>4.1784525557294186E-2</v>
      </c>
      <c r="N66" s="120">
        <v>4.178461308330806E-2</v>
      </c>
      <c r="O66" s="120">
        <v>4.1577637744255394E-2</v>
      </c>
      <c r="P66" s="120">
        <v>4.1577723649277573E-2</v>
      </c>
      <c r="Q66" s="120">
        <v>4.1370989488169495E-2</v>
      </c>
      <c r="R66" s="120">
        <v>4.1371073795226143E-2</v>
      </c>
      <c r="S66" s="120">
        <v>4.1164582790553711E-2</v>
      </c>
      <c r="T66" s="120">
        <v>4.1164665522461751E-2</v>
      </c>
      <c r="U66" s="120">
        <v>4.0958419661496472E-2</v>
      </c>
      <c r="V66" s="120">
        <v>4.0958500840864019E-2</v>
      </c>
      <c r="W66" s="120">
        <v>4.075250211966841E-2</v>
      </c>
      <c r="X66" s="120">
        <v>4.0752581768895201E-2</v>
      </c>
      <c r="Y66" s="120">
        <v>4.0546832192333196E-2</v>
      </c>
      <c r="Z66" s="120">
        <v>4.0546910333610783E-2</v>
      </c>
      <c r="AA66" s="120">
        <v>4.0341411915356958E-2</v>
      </c>
      <c r="AB66" s="120">
        <v>4.0341488570669264E-2</v>
      </c>
      <c r="AC66" s="120">
        <v>4.0136243333218254E-2</v>
      </c>
      <c r="AD66" s="120">
        <v>4.0136318524341935E-2</v>
      </c>
      <c r="AE66" s="120">
        <v>3.9931328499016726E-2</v>
      </c>
      <c r="AF66" s="120">
        <v>3.9931402247521695E-2</v>
      </c>
      <c r="AG66" s="120">
        <v>3.9726669474481745E-2</v>
      </c>
      <c r="AH66" s="120">
        <v>3.972674180173149E-2</v>
      </c>
      <c r="AI66" s="120">
        <v>3.9522268329980209E-2</v>
      </c>
      <c r="AJ66" s="120">
        <v>3.9522339257132354E-2</v>
      </c>
      <c r="AK66" s="120">
        <v>3.9318127144523964E-2</v>
      </c>
      <c r="AL66" s="120">
        <v>3.9318196692530762E-2</v>
      </c>
      <c r="AM66" s="120">
        <v>3.9114248005776522E-2</v>
      </c>
      <c r="AN66" s="120">
        <v>3.9114316195385156E-2</v>
      </c>
      <c r="AO66" s="120">
        <v>3.8910633010059308E-2</v>
      </c>
      <c r="AP66" s="120">
        <v>3.8910699861812628E-2</v>
      </c>
      <c r="AQ66" s="120">
        <v>3.8707284262357228E-2</v>
      </c>
      <c r="AR66" s="120">
        <v>3.8707349796594265E-2</v>
      </c>
      <c r="AS66" s="120">
        <v>3.850420387632382E-2</v>
      </c>
      <c r="AT66" s="120">
        <v>3.8504268113180064E-2</v>
      </c>
      <c r="AU66" s="120">
        <v>3.8301393974285329E-2</v>
      </c>
      <c r="AV66" s="120">
        <v>3.8301456933693766E-2</v>
      </c>
      <c r="AW66" s="120">
        <v>3.8098856687245053E-2</v>
      </c>
      <c r="AX66" s="120">
        <v>3.8098918388936288E-2</v>
      </c>
      <c r="AY66" s="120">
        <v>3.7896594154886082E-2</v>
      </c>
      <c r="AZ66" s="120">
        <v>3.7896654618388835E-2</v>
      </c>
      <c r="BA66" s="120">
        <v>3.7694608525573575E-2</v>
      </c>
      <c r="BB66" s="120">
        <v>3.7694667770215837E-2</v>
      </c>
      <c r="BC66" s="120">
        <v>3.7492901956357141E-2</v>
      </c>
      <c r="BD66" s="120">
        <v>3.7492960001266278E-2</v>
      </c>
      <c r="BE66" s="120">
        <v>3.7291476612971559E-2</v>
      </c>
      <c r="BF66" s="120">
        <v>3.7291533477075187E-2</v>
      </c>
      <c r="BG66" s="120">
        <v>3.709033466983741E-2</v>
      </c>
      <c r="BH66" s="120">
        <v>3.7090390371863811E-2</v>
      </c>
      <c r="BI66" s="120">
        <v>3.6889478310060571E-2</v>
      </c>
      <c r="BJ66" s="120">
        <v>3.6889532868539722E-2</v>
      </c>
      <c r="BK66" s="120">
        <v>3.6688909725431602E-2</v>
      </c>
      <c r="BL66" s="120">
        <v>3.6688963158695444E-2</v>
      </c>
      <c r="BM66" s="120">
        <v>3.6488631116423753E-2</v>
      </c>
      <c r="BN66" s="120">
        <v>3.6488683442607084E-2</v>
      </c>
      <c r="BO66" s="120">
        <v>3.6288644692190432E-2</v>
      </c>
      <c r="BP66" s="120">
        <v>3.6288695929231535E-2</v>
      </c>
      <c r="BQ66" s="120">
        <v>3.6088952670562245E-2</v>
      </c>
      <c r="BR66" s="120">
        <v>3.6089002836203442E-2</v>
      </c>
      <c r="BS66" s="120">
        <v>3.5889557278042508E-2</v>
      </c>
      <c r="BT66" s="120">
        <v>3.5889606389831359E-2</v>
      </c>
      <c r="BU66" s="120">
        <v>3.5690460749803012E-2</v>
      </c>
      <c r="BV66" s="120">
        <v>3.5690508825092448E-2</v>
      </c>
      <c r="BW66" s="120">
        <v>3.5491665329677749E-2</v>
      </c>
      <c r="BX66" s="120">
        <v>3.5491712385627344E-2</v>
      </c>
      <c r="BY66" s="120">
        <v>3.5293173270156915E-2</v>
      </c>
      <c r="BZ66" s="120">
        <v>3.5293219323733145E-2</v>
      </c>
      <c r="CA66" s="120">
        <v>3.5094986832379362E-2</v>
      </c>
      <c r="CB66" s="120">
        <v>3.5095031900356795E-2</v>
      </c>
      <c r="CC66" s="120">
        <v>3.4897108286124322E-2</v>
      </c>
      <c r="CD66" s="120">
        <v>3.489715238508629E-2</v>
      </c>
      <c r="CE66" s="120">
        <v>3.4699539909802735E-2</v>
      </c>
      <c r="CF66" s="120">
        <v>3.4699583056142007E-2</v>
      </c>
      <c r="CG66" s="120">
        <v>3.4502283990446747E-2</v>
      </c>
      <c r="CH66" s="120">
        <v>3.4502326200366418E-2</v>
      </c>
      <c r="CI66" s="120">
        <v>3.4305342823699222E-2</v>
      </c>
      <c r="CJ66" s="120">
        <v>3.4305384113213669E-2</v>
      </c>
      <c r="CK66" s="120">
        <v>3.4108718713801965E-2</v>
      </c>
      <c r="CL66" s="120">
        <v>3.4108759098737333E-2</v>
      </c>
      <c r="CM66" s="120">
        <v>3.3912413973582474E-2</v>
      </c>
      <c r="CN66" s="120">
        <v>3.3912453469577997E-2</v>
      </c>
      <c r="CO66" s="120">
        <v>3.3716430924440724E-2</v>
      </c>
      <c r="CP66" s="120">
        <v>3.3716469546949235E-2</v>
      </c>
      <c r="CQ66" s="120">
        <v>3.3520771896334442E-2</v>
      </c>
      <c r="CR66" s="120">
        <v>3.3520809660623339E-2</v>
      </c>
      <c r="CS66" s="120">
        <v>3.3325439227762939E-2</v>
      </c>
      <c r="CT66" s="120">
        <v>3.3325476148915102E-2</v>
      </c>
      <c r="CU66" s="120">
        <v>3.3130435265750775E-2</v>
      </c>
      <c r="CV66" s="120">
        <v>3.3130471358665578E-2</v>
      </c>
      <c r="CW66" s="120">
        <v>3.2935762365829957E-2</v>
      </c>
      <c r="CX66" s="120">
        <v>3.2935797645223856E-2</v>
      </c>
      <c r="CY66" s="120">
        <v>3.2741422892020804E-2</v>
      </c>
      <c r="CZ66" s="120">
        <v>3.2741457372428659E-2</v>
      </c>
      <c r="DA66" s="120">
        <v>3.2547419216812326E-2</v>
      </c>
      <c r="DB66" s="120">
        <v>3.2547452912588086E-2</v>
      </c>
      <c r="DC66" s="120">
        <v>3.2353753721141125E-2</v>
      </c>
      <c r="DD66" s="120">
        <v>3.2353786646458785E-2</v>
      </c>
      <c r="DE66" s="120">
        <v>3.2160428794369089E-2</v>
      </c>
      <c r="DF66" s="120">
        <v>3.2160460963223773E-2</v>
      </c>
      <c r="DG66" s="120">
        <v>3.1967446834260393E-2</v>
      </c>
      <c r="DH66" s="120">
        <v>3.1967478260469195E-2</v>
      </c>
      <c r="DI66" s="120">
        <v>3.1774810246956615E-2</v>
      </c>
      <c r="DJ66" s="120">
        <v>3.1774840944159742E-2</v>
      </c>
      <c r="DK66" s="120">
        <v>3.158252144695161E-2</v>
      </c>
      <c r="DL66" s="120">
        <v>3.1582551428613118E-2</v>
      </c>
      <c r="DM66" s="120">
        <v>3.1390582857064357E-2</v>
      </c>
      <c r="DN66" s="120">
        <v>3.1390612136473352E-2</v>
      </c>
      <c r="DO66" s="120">
        <v>3.1198996908410839E-2</v>
      </c>
      <c r="DP66" s="120">
        <v>3.1199025498682489E-2</v>
      </c>
      <c r="DQ66" s="120">
        <v>3.1007766040374942E-2</v>
      </c>
      <c r="DR66" s="120">
        <v>3.100779395445144E-2</v>
      </c>
      <c r="DS66" s="120">
        <v>3.0816892700577754E-2</v>
      </c>
      <c r="DT66" s="120">
        <v>3.0816919951229406E-2</v>
      </c>
      <c r="DU66" s="120">
        <v>3.0626379344845665E-2</v>
      </c>
      <c r="DV66" s="120">
        <v>3.0626405944671913E-2</v>
      </c>
      <c r="DW66" s="120">
        <v>3.0436228437177252E-2</v>
      </c>
      <c r="DX66" s="120">
        <v>3.0436254398607681E-2</v>
      </c>
      <c r="DY66" s="120">
        <v>3.0246442449708678E-2</v>
      </c>
      <c r="DZ66" s="120">
        <v>3.0246467785004123E-2</v>
      </c>
      <c r="EA66" s="120">
        <v>3.0057023862677723E-2</v>
      </c>
      <c r="EB66" s="120">
        <v>3.0057048583931382E-2</v>
      </c>
      <c r="EC66" s="120">
        <v>2.98679751643867E-2</v>
      </c>
      <c r="ED66" s="120">
        <v>2.9867999283525123E-2</v>
      </c>
      <c r="EE66" s="120">
        <v>2.9679298851163494E-2</v>
      </c>
      <c r="EF66" s="120">
        <v>2.9679322379947807E-2</v>
      </c>
      <c r="EG66" s="120">
        <v>2.9490997427321669E-2</v>
      </c>
      <c r="EH66" s="120">
        <v>2.9491020377348541E-2</v>
      </c>
      <c r="EI66" s="120">
        <v>2.9303073405118642E-2</v>
      </c>
      <c r="EJ66" s="120">
        <v>2.9303095787821625E-2</v>
      </c>
      <c r="EK66" s="120">
        <v>2.9115529304712881E-2</v>
      </c>
      <c r="EL66" s="120">
        <v>2.9115551131363174E-2</v>
      </c>
      <c r="EM66" s="120">
        <v>2.8928367654118995E-2</v>
      </c>
      <c r="EN66" s="120">
        <v>2.8928388935826894E-2</v>
      </c>
      <c r="EO66" s="120">
        <v>2.8741590989161819E-2</v>
      </c>
      <c r="EP66" s="120">
        <v>2.8741611736877733E-2</v>
      </c>
      <c r="EQ66" s="120">
        <v>2.8555201853428573E-2</v>
      </c>
      <c r="ER66" s="120">
        <v>2.8555222077944184E-2</v>
      </c>
      <c r="ES66" s="120">
        <v>2.8369202798219757E-2</v>
      </c>
      <c r="ET66" s="120">
        <v>2.8369222510169146E-2</v>
      </c>
      <c r="EU66" s="120">
        <v>2.8183596382498028E-2</v>
      </c>
      <c r="EV66" s="120">
        <v>2.8183615592358942E-2</v>
      </c>
      <c r="EW66" s="120">
        <v>2.799838517283585E-2</v>
      </c>
      <c r="EX66" s="120">
        <v>2.7998403890930678E-2</v>
      </c>
      <c r="EY66" s="120">
        <v>2.7813571743361003E-2</v>
      </c>
      <c r="EZ66" s="120">
        <v>2.7813589979858208E-2</v>
      </c>
      <c r="FA66" s="120">
        <v>2.762915867570101E-2</v>
      </c>
      <c r="FB66" s="120">
        <v>2.7629176440616132E-2</v>
      </c>
      <c r="FC66" s="120">
        <v>2.7445148558925211E-2</v>
      </c>
      <c r="FD66" s="120">
        <v>2.744516586212209E-2</v>
      </c>
      <c r="FE66" s="120">
        <v>2.7261543989485368E-2</v>
      </c>
      <c r="FF66" s="120">
        <v>2.7261560840677497E-2</v>
      </c>
      <c r="FG66" s="120">
        <v>2.707834757115465E-2</v>
      </c>
      <c r="FH66" s="120">
        <v>2.7078363979906137E-2</v>
      </c>
      <c r="FI66" s="120">
        <v>2.6895561914964415E-2</v>
      </c>
      <c r="FJ66" s="120">
        <v>2.689557789069141E-2</v>
      </c>
      <c r="FK66" s="120">
        <v>2.671318963913951E-2</v>
      </c>
      <c r="FL66" s="120">
        <v>2.6713205191111221E-2</v>
      </c>
      <c r="FM66" s="120">
        <v>2.6531233369031286E-2</v>
      </c>
      <c r="FN66" s="120">
        <v>2.6531248506371539E-2</v>
      </c>
      <c r="FO66" s="120">
        <v>2.6349695737049317E-2</v>
      </c>
      <c r="FP66" s="120">
        <v>2.6349710468737422E-2</v>
      </c>
      <c r="FQ66" s="120">
        <v>2.6168579382590408E-2</v>
      </c>
      <c r="FR66" s="120">
        <v>2.6168593717462649E-2</v>
      </c>
      <c r="FS66" s="120">
        <v>2.5987886951966369E-2</v>
      </c>
      <c r="FT66" s="120">
        <v>2.5987900898717105E-2</v>
      </c>
      <c r="FU66" s="120">
        <v>2.5807621098329271E-2</v>
      </c>
      <c r="FV66" s="120">
        <v>2.5807634665512273E-2</v>
      </c>
      <c r="FW66" s="120">
        <v>2.5627784481594931E-2</v>
      </c>
      <c r="FX66" s="120">
        <v>2.5627797677624558E-2</v>
      </c>
      <c r="FY66" s="120">
        <v>2.5448379768364133E-2</v>
      </c>
      <c r="FZ66" s="120">
        <v>2.544839260151675E-2</v>
      </c>
      <c r="GA66" s="120">
        <v>2.5269409631842047E-2</v>
      </c>
      <c r="GB66" s="120">
        <v>2.5269422110257116E-2</v>
      </c>
      <c r="GC66" s="120">
        <v>2.5090876751755215E-2</v>
      </c>
      <c r="GD66" s="120">
        <v>2.5090888883436656E-2</v>
      </c>
      <c r="GE66" s="120">
        <v>2.4912783814266523E-2</v>
      </c>
      <c r="GF66" s="120">
        <v>2.4912795607083926E-2</v>
      </c>
      <c r="GG66" s="120">
        <v>2.4735133511887834E-2</v>
      </c>
      <c r="GH66" s="120">
        <v>2.4735144973577892E-2</v>
      </c>
      <c r="GI66" s="120">
        <v>2.4557928543390749E-2</v>
      </c>
      <c r="GJ66" s="120">
        <v>2.4557939681558373E-2</v>
      </c>
      <c r="GK66" s="120">
        <v>2.4381171613714555E-2</v>
      </c>
      <c r="GL66" s="120">
        <v>2.4381182435834186E-2</v>
      </c>
      <c r="GM66" s="120">
        <v>2.4204865433872295E-2</v>
      </c>
      <c r="GN66" s="120">
        <v>2.4204875947289286E-2</v>
      </c>
      <c r="GO66" s="120">
        <v>2.4029012720854292E-2</v>
      </c>
      <c r="GP66" s="120">
        <v>2.4029022932786085E-2</v>
      </c>
      <c r="GQ66" s="120">
        <v>2.38536161975294E-2</v>
      </c>
      <c r="GR66" s="120">
        <v>2.3853626115066875E-2</v>
      </c>
      <c r="GS66" s="120">
        <v>2.3678678592543717E-2</v>
      </c>
      <c r="GT66" s="120">
        <v>2.367868822265257E-2</v>
      </c>
      <c r="GU66" s="120">
        <v>2.350420264021694E-2</v>
      </c>
      <c r="GV66" s="120">
        <v>2.3504211989738944E-2</v>
      </c>
      <c r="GW66" s="120">
        <v>2.3330191080436359E-2</v>
      </c>
      <c r="GX66" s="120">
        <v>2.33302001560905E-2</v>
      </c>
      <c r="GY66" s="120">
        <v>2.3156646658547844E-2</v>
      </c>
      <c r="GZ66" s="120">
        <v>2.3156655466931863E-2</v>
      </c>
      <c r="HA66" s="120">
        <v>2.298357212524493E-2</v>
      </c>
      <c r="HB66" s="120">
        <v>2.2983580672836439E-2</v>
      </c>
      <c r="HC66" s="120">
        <v>2.2810970236454661E-2</v>
      </c>
      <c r="HD66" s="120">
        <v>2.2810978529612658E-2</v>
      </c>
      <c r="HE66" s="120">
        <v>2.2638843753221352E-2</v>
      </c>
      <c r="HF66" s="120">
        <v>2.2638851798187316E-2</v>
      </c>
      <c r="HG66" s="120">
        <v>2.2467195441587207E-2</v>
      </c>
      <c r="HH66" s="120">
        <v>2.246720324448653E-2</v>
      </c>
      <c r="HI66" s="120">
        <v>2.2296028072470414E-2</v>
      </c>
      <c r="HJ66" s="120">
        <v>2.2296035639313764E-2</v>
      </c>
      <c r="HK66" s="120">
        <v>2.2125344421540637E-2</v>
      </c>
      <c r="HL66" s="120">
        <v>2.2125351758225061E-2</v>
      </c>
      <c r="HM66" s="120">
        <v>2.1955147269091285E-2</v>
      </c>
      <c r="HN66" s="120">
        <v>2.1955154381401793E-2</v>
      </c>
      <c r="HO66" s="120">
        <v>2.1785439399909345E-2</v>
      </c>
      <c r="HP66" s="120">
        <v>2.1785446293519979E-2</v>
      </c>
      <c r="HQ66" s="120">
        <v>2.1616223603142116E-2</v>
      </c>
      <c r="HR66" s="120">
        <v>2.1616230283617421E-2</v>
      </c>
      <c r="HS66" s="120">
        <v>2.1447502672160931E-2</v>
      </c>
      <c r="HT66" s="120">
        <v>2.1447509144957213E-2</v>
      </c>
      <c r="HU66" s="120">
        <v>2.1279279404422268E-2</v>
      </c>
      <c r="HV66" s="120">
        <v>2.1279285674888897E-2</v>
      </c>
      <c r="HW66" s="120">
        <v>2.1111556601325385E-2</v>
      </c>
      <c r="HX66" s="120">
        <v>2.1111562674706087E-2</v>
      </c>
      <c r="HY66" s="120">
        <v>2.0944337068067122E-2</v>
      </c>
      <c r="HZ66" s="120">
        <v>2.094434294950142E-2</v>
      </c>
      <c r="IA66" s="120">
        <v>2.0777623613493699E-2</v>
      </c>
      <c r="IB66" s="120">
        <v>2.0777629308018023E-2</v>
      </c>
      <c r="IC66" s="120">
        <v>2.0611419049949165E-2</v>
      </c>
      <c r="ID66" s="120">
        <v>2.0611424562498242E-2</v>
      </c>
      <c r="IE66" s="120">
        <v>2.0445726193120708E-2</v>
      </c>
      <c r="IF66" s="120">
        <v>2.0445731528528931E-2</v>
      </c>
      <c r="IG66" s="120">
        <v>2.0280547861880809E-2</v>
      </c>
      <c r="IH66" s="120">
        <v>2.028055302488348E-2</v>
      </c>
      <c r="II66" s="120">
        <v>2.0115886878126005E-2</v>
      </c>
      <c r="IJ66" s="120">
        <v>2.0115891873360645E-2</v>
      </c>
      <c r="IK66" s="120">
        <v>1.995174606661243E-2</v>
      </c>
      <c r="IL66" s="120">
        <v>1.9951750898620009E-2</v>
      </c>
      <c r="IM66" s="120">
        <v>1.9788128254787804E-2</v>
      </c>
      <c r="IN66" s="120">
        <v>1.9788132928014179E-2</v>
      </c>
      <c r="IO66" s="120">
        <v>1.9625036272620161E-2</v>
      </c>
      <c r="IP66" s="120">
        <v>1.9625040791417282E-2</v>
      </c>
      <c r="IQ66" s="120">
        <v>1.9462472952423093E-2</v>
      </c>
      <c r="IR66" s="120">
        <v>1.9462477321050241E-2</v>
      </c>
      <c r="IS66" s="120">
        <v>1.9300441128677324E-2</v>
      </c>
      <c r="IT66" s="120">
        <v>1.93004453513025E-2</v>
      </c>
      <c r="IU66" s="120">
        <v>1.9138943637848894E-2</v>
      </c>
      <c r="IV66" s="120">
        <v>1.9138947718550035E-2</v>
      </c>
      <c r="IW66" s="120">
        <v>1.8977983318203613E-2</v>
      </c>
      <c r="IX66" s="120">
        <v>1.8977987260969911E-2</v>
      </c>
      <c r="IY66" s="120">
        <v>1.8817563009617993E-2</v>
      </c>
      <c r="IZ66" s="120">
        <v>1.8817566818351096E-2</v>
      </c>
      <c r="JA66" s="120">
        <v>1.8657685553386063E-2</v>
      </c>
      <c r="JB66" s="120">
        <v>1.8657689231901482E-2</v>
      </c>
      <c r="JC66" s="120">
        <v>1.8498353792023074E-2</v>
      </c>
      <c r="JD66" s="120">
        <v>1.8498357344051267E-2</v>
      </c>
      <c r="JE66" s="120">
        <v>1.8339570569064781E-2</v>
      </c>
      <c r="JF66" s="120">
        <v>1.833957399825259E-2</v>
      </c>
      <c r="JG66" s="120">
        <v>1.8181338728863249E-2</v>
      </c>
      <c r="JH66" s="120">
        <v>1.8181342038774903E-2</v>
      </c>
      <c r="JI66" s="120">
        <v>1.8023661116378382E-2</v>
      </c>
      <c r="JJ66" s="120">
        <v>1.8023664310497074E-2</v>
      </c>
      <c r="JK66" s="120">
        <v>1.7866540576966006E-2</v>
      </c>
      <c r="JL66" s="120">
        <v>1.7866543658694917E-2</v>
      </c>
      <c r="JM66" s="120">
        <v>1.7709979956161265E-2</v>
      </c>
      <c r="JN66" s="120">
        <v>1.7709982928824891E-2</v>
      </c>
      <c r="JO66" s="120">
        <v>1.7553982099458663E-2</v>
      </c>
      <c r="JP66" s="120">
        <v>1.7553984966303973E-2</v>
      </c>
      <c r="JQ66" s="120">
        <v>1.7398549852087389E-2</v>
      </c>
      <c r="JR66" s="120">
        <v>1.7398552616285087E-2</v>
      </c>
      <c r="JS66" s="120">
        <v>1.724368605878273E-2</v>
      </c>
      <c r="JT66" s="120">
        <v>1.7243688723428512E-2</v>
      </c>
      <c r="JU66" s="120">
        <v>1.7089393563553268E-2</v>
      </c>
      <c r="JV66" s="120">
        <v>1.7089396131668971E-2</v>
      </c>
      <c r="JW66" s="120">
        <v>1.6935675209443755E-2</v>
      </c>
      <c r="JX66" s="120">
        <v>1.6935677683978616E-2</v>
      </c>
      <c r="JY66" s="120">
        <v>1.6782533838293635E-2</v>
      </c>
      <c r="JZ66" s="120">
        <v>1.6782536222125416E-2</v>
      </c>
      <c r="KA66" s="120">
        <v>1.6629972290491062E-2</v>
      </c>
      <c r="KB66" s="120">
        <v>1.6629974586427378E-2</v>
      </c>
      <c r="KC66" s="120">
        <v>1.6477993404722887E-2</v>
      </c>
      <c r="KD66" s="120">
        <v>1.6477995615502283E-2</v>
      </c>
      <c r="KE66" s="120">
        <v>1.6326600017719611E-2</v>
      </c>
      <c r="KF66" s="120">
        <v>1.6326602146012708E-2</v>
      </c>
      <c r="KG66" s="120">
        <v>1.6175794963996053E-2</v>
      </c>
      <c r="KH66" s="120">
        <v>1.617579701240681E-2</v>
      </c>
      <c r="KI66" s="120">
        <v>1.6025581075587516E-2</v>
      </c>
      <c r="KJ66" s="120">
        <v>1.6025583046654329E-2</v>
      </c>
      <c r="KK66" s="120">
        <v>1.5875961181781067E-2</v>
      </c>
      <c r="KL66" s="120">
        <v>1.5875963077978037E-2</v>
      </c>
      <c r="KM66" s="120">
        <v>1.5726938108842271E-2</v>
      </c>
      <c r="KN66" s="120">
        <v>1.5726939932580113E-2</v>
      </c>
      <c r="KO66" s="120">
        <v>1.5578514679737006E-2</v>
      </c>
      <c r="KP66" s="120">
        <v>1.5578516433364458E-2</v>
      </c>
      <c r="KQ66" s="120">
        <v>1.5430693713848521E-2</v>
      </c>
      <c r="KR66" s="120">
        <v>1.543069539965328E-2</v>
      </c>
      <c r="KS66" s="120">
        <v>1.5283478026689721E-2</v>
      </c>
      <c r="KT66" s="120">
        <v>1.5283479646899618E-2</v>
      </c>
      <c r="KU66" s="120">
        <v>1.5136870429610268E-2</v>
      </c>
      <c r="KV66" s="120">
        <v>1.5136871986394438E-2</v>
      </c>
      <c r="KW66" s="120">
        <v>1.4990873729498908E-2</v>
      </c>
      <c r="KX66" s="120">
        <v>1.4990875224968801E-2</v>
      </c>
      <c r="KY66" s="120">
        <v>1.484549072848061E-2</v>
      </c>
      <c r="KZ66" s="120">
        <v>1.4845492164691162E-2</v>
      </c>
      <c r="LA66" s="120">
        <v>1.4700724223608684E-2</v>
      </c>
      <c r="LB66" s="120">
        <v>1.4700725602559334E-2</v>
      </c>
      <c r="LC66" s="120">
        <v>1.4556577006551706E-2</v>
      </c>
      <c r="LD66" s="120">
        <v>1.4556578330187472E-2</v>
      </c>
      <c r="LE66" s="120">
        <v>1.4413051863275121E-2</v>
      </c>
      <c r="LF66" s="120">
        <v>1.441305313348774E-2</v>
      </c>
      <c r="LG66" s="120">
        <v>1.4270151573717783E-2</v>
      </c>
      <c r="LH66" s="120">
        <v>1.4270152792346665E-2</v>
      </c>
      <c r="LI66" s="120">
        <v>1.4127878911462975E-2</v>
      </c>
      <c r="LJ66" s="120">
        <v>1.4127880080296326E-2</v>
      </c>
      <c r="LK66" s="120">
        <v>1.3986236643404091E-2</v>
      </c>
      <c r="LL66" s="120">
        <v>1.3986237764179878E-2</v>
      </c>
      <c r="LM66" s="120">
        <v>1.3845227529404959E-2</v>
      </c>
      <c r="LN66" s="120">
        <v>1.3845228603812007E-2</v>
      </c>
      <c r="LO66" s="120">
        <v>1.3704854321954545E-2</v>
      </c>
      <c r="LP66" s="120">
        <v>1.3704855351633478E-2</v>
      </c>
      <c r="LQ66" s="120">
        <v>1.3565119765816109E-2</v>
      </c>
      <c r="LR66" s="120">
        <v>1.3565120752360405E-2</v>
      </c>
      <c r="LS66" s="120">
        <v>1.342602659767087E-2</v>
      </c>
      <c r="LT66" s="120">
        <v>1.3426027542627842E-2</v>
      </c>
      <c r="LU66" s="120">
        <v>1.3287577545755918E-2</v>
      </c>
      <c r="LV66" s="120">
        <v>1.3287578450627634E-2</v>
      </c>
      <c r="LW66" s="120">
        <v>1.3149775329496315E-2</v>
      </c>
      <c r="LX66" s="120">
        <v>1.3149776195740637E-2</v>
      </c>
      <c r="LY66" s="120">
        <v>1.3012622659131601E-2</v>
      </c>
      <c r="LZ66" s="120">
        <v>1.3012623488163146E-2</v>
      </c>
      <c r="MA66" s="120">
        <v>1.2876122235336332E-2</v>
      </c>
      <c r="MB66" s="120">
        <v>1.2876123028527389E-2</v>
      </c>
      <c r="MC66" s="120">
        <v>1.2740276748834815E-2</v>
      </c>
      <c r="MD66" s="120">
        <v>1.2740277507516298E-2</v>
      </c>
      <c r="ME66" s="120">
        <v>1.2605088880009808E-2</v>
      </c>
      <c r="MF66" s="120">
        <v>1.2605089605472171E-2</v>
      </c>
      <c r="MG66" s="120">
        <v>1.2470561298505368E-2</v>
      </c>
      <c r="MH66" s="120">
        <v>1.2470561991999488E-2</v>
      </c>
      <c r="MI66" s="120">
        <v>1.2336696662823455E-2</v>
      </c>
      <c r="MJ66" s="120">
        <v>1.2336697325561616E-2</v>
      </c>
      <c r="MK66" s="120">
        <v>1.2203497619914653E-2</v>
      </c>
      <c r="ML66" s="120">
        <v>1.220349825307134E-2</v>
      </c>
      <c r="MM66" s="120">
        <v>1.2070966804762535E-2</v>
      </c>
      <c r="MN66" s="120">
        <v>1.2070967409475433E-2</v>
      </c>
      <c r="MO66" s="120">
        <v>1.1939106839962021E-2</v>
      </c>
      <c r="MP66" s="120">
        <v>1.1939107417332744E-2</v>
      </c>
      <c r="MQ66" s="120">
        <v>1.1807920335291308E-2</v>
      </c>
      <c r="MR66" s="120">
        <v>1.180792088638636E-2</v>
      </c>
      <c r="MS66" s="120">
        <v>1.1677409887277621E-2</v>
      </c>
      <c r="MT66" s="120">
        <v>1.1677410413129195E-2</v>
      </c>
      <c r="MU66" s="120">
        <v>1.1547578078756547E-2</v>
      </c>
      <c r="MV66" s="120">
        <v>1.1547578580363375E-2</v>
      </c>
      <c r="MW66" s="120">
        <v>1.1418427478424973E-2</v>
      </c>
      <c r="MX66" s="120">
        <v>1.1418427956753113E-2</v>
      </c>
      <c r="MY66" s="120">
        <v>1.1289960640387573E-2</v>
      </c>
      <c r="MZ66" s="120">
        <v>1.1289961096371268E-2</v>
      </c>
      <c r="NA66" s="120">
        <v>1.1162180103696864E-2</v>
      </c>
      <c r="NB66" s="120">
        <v>1.1162180538239327E-2</v>
      </c>
      <c r="NC66" s="120">
        <v>1.1035088391886605E-2</v>
      </c>
      <c r="ND66" s="120">
        <v>1.1035088805860755E-2</v>
      </c>
      <c r="NE66" s="120">
        <v>1.0908688012498707E-2</v>
      </c>
      <c r="NF66" s="120">
        <v>1.0908688406748038E-2</v>
      </c>
      <c r="NG66" s="120">
        <v>1.0782981456603473E-2</v>
      </c>
      <c r="NH66" s="120">
        <v>1.0782981831942691E-2</v>
      </c>
      <c r="NI66" s="120">
        <v>1.0657971198313168E-2</v>
      </c>
      <c r="NJ66" s="120">
        <v>1.0657971555529026E-2</v>
      </c>
      <c r="NK66" s="120">
        <v>1.0533659694288834E-2</v>
      </c>
      <c r="NL66" s="120">
        <v>1.0533660034140864E-2</v>
      </c>
      <c r="NM66" s="120">
        <v>1.0410049383240453E-2</v>
      </c>
      <c r="NN66" s="120">
        <v>1.0410049706461666E-2</v>
      </c>
      <c r="NO66" s="120">
        <v>1.0287142685420223E-2</v>
      </c>
      <c r="NP66" s="120">
        <v>1.0287142992717839E-2</v>
      </c>
      <c r="NQ66" s="120">
        <v>1.0164942002109061E-2</v>
      </c>
      <c r="NR66" s="120">
        <v>1.0164942294165183E-2</v>
      </c>
      <c r="NS66" s="120">
        <v>1.0043449715096159E-2</v>
      </c>
      <c r="NT66" s="120">
        <v>1.0043449992568494E-2</v>
      </c>
      <c r="NU66" s="120">
        <v>9.9226681861517806E-3</v>
      </c>
      <c r="NV66" s="120">
        <v>9.9226684496743246E-3</v>
      </c>
      <c r="NW66" s="120">
        <v>9.8025997564929902E-3</v>
      </c>
      <c r="NX66" s="120">
        <v>9.8026000066766244E-3</v>
      </c>
      <c r="NY66" s="120">
        <v>9.6832467462424545E-3</v>
      </c>
      <c r="NZ66" s="120">
        <v>9.6832469836757064E-3</v>
      </c>
      <c r="OA66" s="120">
        <v>9.5646114538803558E-3</v>
      </c>
      <c r="OB66" s="120">
        <v>9.5646116791299057E-3</v>
      </c>
      <c r="OC66" s="120">
        <v>9.4466961556891101E-3</v>
      </c>
      <c r="OD66" s="120">
        <v>9.4466963693005512E-3</v>
      </c>
      <c r="OE66" s="120">
        <v>9.3295031051911607E-3</v>
      </c>
      <c r="OF66" s="120">
        <v>9.3295033076895486E-3</v>
      </c>
      <c r="OG66" s="120">
        <v>9.2130345325797565E-3</v>
      </c>
      <c r="OH66" s="120">
        <v>9.2130347244702097E-3</v>
      </c>
      <c r="OI66" s="120">
        <v>9.0972926441424372E-3</v>
      </c>
      <c r="OJ66" s="120">
        <v>9.0972928259107824E-3</v>
      </c>
      <c r="OK66" s="120">
        <v>8.9822796216776947E-3</v>
      </c>
      <c r="OL66" s="120">
        <v>8.9822797937909715E-3</v>
      </c>
      <c r="OM66" s="120">
        <v>8.8679976219042684E-3</v>
      </c>
      <c r="ON66" s="120">
        <v>8.8679977848113312E-3</v>
      </c>
      <c r="OO66" s="120">
        <v>8.7544487758634097E-3</v>
      </c>
      <c r="OP66" s="120">
        <v>8.7544489299955387E-3</v>
      </c>
      <c r="OQ66" s="120">
        <v>8.6416351883140761E-3</v>
      </c>
      <c r="OR66" s="120">
        <v>8.6416353340854866E-3</v>
      </c>
      <c r="OS66" s="120">
        <v>8.5295589371208909E-3</v>
      </c>
      <c r="OT66" s="120">
        <v>8.5295590749291991E-3</v>
      </c>
      <c r="OU66" s="120">
        <v>8.4182220726348889E-3</v>
      </c>
      <c r="OV66" s="120">
        <v>8.4182222028617512E-3</v>
      </c>
      <c r="OW66" s="120">
        <v>8.3076266170672777E-3</v>
      </c>
      <c r="OX66" s="120">
        <v>8.3076267400788648E-3</v>
      </c>
      <c r="OY66" s="120">
        <v>8.1977745638559304E-3</v>
      </c>
      <c r="OZ66" s="120">
        <v>8.1977746800033571E-3</v>
      </c>
      <c r="PA66" s="120">
        <v>8.0886678770246533E-3</v>
      </c>
      <c r="PB66" s="120">
        <v>8.0886679866445776E-3</v>
      </c>
      <c r="PC66" s="120">
        <v>7.9803084905356071E-3</v>
      </c>
      <c r="PD66" s="120">
        <v>7.980308593950618E-3</v>
      </c>
      <c r="PE66" s="120">
        <v>7.8726983076342037E-3</v>
      </c>
      <c r="PF66" s="120">
        <v>7.8726984051533579E-3</v>
      </c>
      <c r="PG66" s="120">
        <v>7.7658392001872193E-3</v>
      </c>
      <c r="PH66" s="120">
        <v>7.7658392921064762E-3</v>
      </c>
      <c r="PI66" s="120">
        <v>7.6597330080136698E-3</v>
      </c>
      <c r="PJ66" s="120">
        <v>7.6597330946163037E-3</v>
      </c>
      <c r="PK66" s="120">
        <v>7.5543815382085851E-3</v>
      </c>
      <c r="PL66" s="120">
        <v>7.5543816197656839E-3</v>
      </c>
      <c r="PM66" s="120">
        <v>7.4497865644598711E-3</v>
      </c>
      <c r="PN66" s="120">
        <v>7.4497866412307021E-3</v>
      </c>
      <c r="PO66" s="120">
        <v>7.3459498263580428E-3</v>
      </c>
      <c r="PP66" s="120">
        <v>7.3459498985904851E-3</v>
      </c>
      <c r="PQ66" s="120">
        <v>7.2428730286990123E-3</v>
      </c>
      <c r="PR66" s="120">
        <v>7.242873096629983E-3</v>
      </c>
      <c r="PS66" s="120">
        <v>7.1405578407799999E-3</v>
      </c>
      <c r="PT66" s="120">
        <v>7.1405579046358129E-3</v>
      </c>
      <c r="PU66" s="120">
        <v>7.0390058956885338E-3</v>
      </c>
      <c r="PV66" s="120">
        <v>7.0390059556853252E-3</v>
      </c>
      <c r="PW66" s="120">
        <v>6.9382187895845656E-3</v>
      </c>
      <c r="PX66" s="120">
        <v>6.938218845928627E-3</v>
      </c>
      <c r="PY66" s="120">
        <v>6.8381980809758755E-3</v>
      </c>
      <c r="PZ66" s="120">
        <v>6.8381981338640511E-3</v>
      </c>
      <c r="QA66" s="120">
        <v>6.7389452899867574E-3</v>
      </c>
      <c r="QB66" s="120">
        <v>6.7389453396067573E-3</v>
      </c>
      <c r="QC66" s="120">
        <v>6.640461897619996E-3</v>
      </c>
      <c r="QD66" s="120">
        <v>6.6404619441507752E-3</v>
      </c>
      <c r="QE66" s="120">
        <v>6.5427493450123091E-3</v>
      </c>
      <c r="QF66" s="120">
        <v>6.5427493886243936E-3</v>
      </c>
      <c r="QG66" s="120">
        <v>6.4458090326833346E-3</v>
      </c>
      <c r="QH66" s="120">
        <v>6.4458090735391568E-3</v>
      </c>
      <c r="QI66" s="120">
        <v>6.349642319778138E-3</v>
      </c>
      <c r="QJ66" s="120">
        <v>6.3496423580323086E-3</v>
      </c>
      <c r="QK66" s="120">
        <v>6.2542505233034095E-3</v>
      </c>
      <c r="QL66" s="120">
        <v>6.2542505591030844E-3</v>
      </c>
      <c r="QM66" s="120">
        <v>6.1596349173575022E-3</v>
      </c>
      <c r="QN66" s="120">
        <v>6.1596349508426379E-3</v>
      </c>
      <c r="QO66" s="120">
        <v>6.0657967323542675E-3</v>
      </c>
      <c r="QP66" s="120">
        <v>6.0657967636579147E-3</v>
      </c>
      <c r="QQ66" s="120">
        <v>5.9727371542409166E-3</v>
      </c>
      <c r="QR66" s="120">
        <v>5.9727371834895357E-3</v>
      </c>
      <c r="QS66" s="120">
        <v>5.8804573237100635E-3</v>
      </c>
      <c r="QT66" s="120">
        <v>5.8804573510237547E-3</v>
      </c>
      <c r="QU66" s="120">
        <v>5.7889583354058935E-3</v>
      </c>
      <c r="QV66" s="120">
        <v>5.788958360898675E-3</v>
      </c>
      <c r="QW66" s="120">
        <v>5.6982412371248074E-3</v>
      </c>
      <c r="QX66" s="120">
        <v>5.6982412609048547E-3</v>
      </c>
      <c r="QY66" s="120">
        <v>5.6083070290104675E-3</v>
      </c>
      <c r="QZ66" s="120">
        <v>5.6083070511804192E-3</v>
      </c>
      <c r="RA66" s="120">
        <v>5.5191566627436827E-3</v>
      </c>
      <c r="RB66" s="120">
        <v>5.5191566834008037E-3</v>
      </c>
      <c r="RC66" s="120">
        <v>5.4307910407269426E-3</v>
      </c>
      <c r="RD66" s="120">
        <v>5.4307910599633979E-3</v>
      </c>
      <c r="RE66" s="120">
        <v>5.3432110152640509E-3</v>
      </c>
      <c r="RF66" s="120">
        <v>5.343211033167118E-3</v>
      </c>
      <c r="RG66" s="120">
        <v>5.2564173877349355E-3</v>
      </c>
      <c r="RH66" s="120">
        <v>5.2564174043872288E-3</v>
      </c>
      <c r="RI66" s="120">
        <v>5.1704109077657092E-3</v>
      </c>
      <c r="RJ66" s="120">
        <v>5.1704109232453823E-3</v>
      </c>
      <c r="RK66" s="120">
        <v>5.0851922723944452E-3</v>
      </c>
      <c r="RL66" s="120">
        <v>5.0851922867753809E-3</v>
      </c>
      <c r="RM66" s="120">
        <v>5.0007621252325524E-3</v>
      </c>
      <c r="RN66" s="120">
        <v>5.0007621385845758E-3</v>
      </c>
      <c r="RO66" s="120">
        <v>4.9171210556222429E-3</v>
      </c>
      <c r="RP66" s="120">
        <v>4.917121068011304E-3</v>
      </c>
      <c r="RQ66" s="120">
        <v>4.8342695977901251E-3</v>
      </c>
      <c r="RR66" s="120">
        <v>4.8342696092784822E-3</v>
      </c>
      <c r="RS66" s="120">
        <v>4.7522082299972868E-3</v>
      </c>
      <c r="RT66" s="120">
        <v>4.7522082406436725E-3</v>
      </c>
      <c r="RU66" s="120">
        <v>4.6709373736860274E-3</v>
      </c>
      <c r="RV66" s="120">
        <v>4.6709373835458088E-3</v>
      </c>
      <c r="RW66" s="120">
        <v>4.5904573926235292E-3</v>
      </c>
      <c r="RX66" s="120">
        <v>4.5904574017488885E-3</v>
      </c>
      <c r="RY66" s="120">
        <v>4.5107685920427586E-3</v>
      </c>
      <c r="RZ66" s="120">
        <v>4.510768600482851E-3</v>
      </c>
      <c r="SA66" s="120">
        <v>4.4318712177809126E-3</v>
      </c>
      <c r="SB66" s="120">
        <v>4.4318712255819841E-3</v>
      </c>
      <c r="SC66" s="120">
        <v>4.3537654554155134E-3</v>
      </c>
      <c r="SD66" s="120">
        <v>4.3537654626210932E-3</v>
      </c>
      <c r="SE66" s="120">
        <v>4.2764514293987888E-3</v>
      </c>
      <c r="SF66" s="120">
        <v>4.2764514360497663E-3</v>
      </c>
      <c r="SG66" s="120">
        <v>4.1999292021903112E-3</v>
      </c>
      <c r="SH66" s="120">
        <v>4.199929208325146E-3</v>
      </c>
      <c r="SI66" s="120">
        <v>4.124198773388486E-3</v>
      </c>
      <c r="SJ66" s="120">
        <v>4.12419877904325E-3</v>
      </c>
      <c r="SK66" s="120">
        <v>4.0492600788611015E-3</v>
      </c>
      <c r="SL66" s="120">
        <v>4.0492600840696712E-3</v>
      </c>
      <c r="SM66" s="120">
        <v>3.9751129898753668E-3</v>
      </c>
      <c r="SN66" s="120">
        <v>3.9751129946694859E-3</v>
      </c>
      <c r="SO66" s="120">
        <v>3.9017573122277142E-3</v>
      </c>
      <c r="SP66" s="120">
        <v>3.9017573166371475E-3</v>
      </c>
      <c r="SQ66" s="120">
        <v>3.8291927853739433E-3</v>
      </c>
      <c r="SR66" s="120">
        <v>3.8291927894265657E-3</v>
      </c>
      <c r="SS66" s="120">
        <v>3.7574190815598918E-3</v>
      </c>
      <c r="ST66" s="120">
        <v>3.7574190852817935E-3</v>
      </c>
      <c r="SU66" s="120">
        <v>3.686435804953227E-3</v>
      </c>
      <c r="SV66" s="120">
        <v>3.686435808368799E-3</v>
      </c>
      <c r="SW66" s="120">
        <v>3.6162424907766715E-3</v>
      </c>
      <c r="SX66" s="120">
        <v>3.6162424939087195E-3</v>
      </c>
      <c r="SY66" s="120">
        <v>3.5468386044432182E-3</v>
      </c>
      <c r="SZ66" s="120">
        <v>3.5468386073130411E-3</v>
      </c>
      <c r="TA66" s="120">
        <v>3.4782235406937063E-3</v>
      </c>
      <c r="TB66" s="120">
        <v>3.4782235433211874E-3</v>
      </c>
      <c r="TC66" s="120">
        <v>3.4103966227373465E-3</v>
      </c>
      <c r="TD66" s="120">
        <v>3.4103966251410253E-3</v>
      </c>
      <c r="TE66" s="120">
        <v>3.3433571013955737E-3</v>
      </c>
      <c r="TF66" s="120">
        <v>3.3433571035927333E-3</v>
      </c>
      <c r="TG66" s="120">
        <v>3.2771041542498788E-3</v>
      </c>
      <c r="TH66" s="120">
        <v>3.2771041562566117E-3</v>
      </c>
      <c r="TI66" s="120">
        <v>3.2116368847940379E-3</v>
      </c>
      <c r="TJ66" s="120">
        <v>3.2116368866253204E-3</v>
      </c>
      <c r="TK66" s="120">
        <v>3.1469543215913967E-3</v>
      </c>
      <c r="TL66" s="120">
        <v>3.146954323261157E-3</v>
      </c>
      <c r="TM66" s="120">
        <v>3.0830554174376976E-3</v>
      </c>
      <c r="TN66" s="120">
        <v>3.0830554189588827E-3</v>
      </c>
      <c r="TO66" s="120">
        <v>3.0199390485301202E-3</v>
      </c>
      <c r="TP66" s="120">
        <v>3.0199390499147495E-3</v>
      </c>
      <c r="TQ66" s="120">
        <v>2.9576040136430801E-3</v>
      </c>
      <c r="TR66" s="120">
        <v>2.9576040149023037E-3</v>
      </c>
      <c r="TS66" s="120">
        <v>2.8960490333114534E-3</v>
      </c>
      <c r="TT66" s="120">
        <v>2.8960490344556037E-3</v>
      </c>
      <c r="TU66" s="120">
        <v>2.8352727490218751E-3</v>
      </c>
      <c r="TV66" s="120">
        <v>2.8352727500605248E-3</v>
      </c>
      <c r="TW66" s="120">
        <v>2.7752737224127828E-3</v>
      </c>
      <c r="TX66" s="120">
        <v>2.7752737233548035E-3</v>
      </c>
      <c r="TY66" s="120">
        <v>2.7160504344839053E-3</v>
      </c>
      <c r="TZ66" s="120">
        <v>2.7160504353374842E-3</v>
      </c>
      <c r="UA66" s="120">
        <v>2.6576012848158743E-3</v>
      </c>
      <c r="UB66" s="120">
        <v>2.6576012855885896E-3</v>
      </c>
      <c r="UC66" s="120">
        <v>2.5999245908007473E-3</v>
      </c>
      <c r="UD66" s="120">
        <v>2.5999245914995854E-3</v>
      </c>
      <c r="UE66" s="120">
        <v>2.5430185868841422E-3</v>
      </c>
      <c r="UF66" s="120">
        <v>2.5430185875155577E-3</v>
      </c>
      <c r="UG66" s="120">
        <v>2.4868814238198271E-3</v>
      </c>
      <c r="UH66" s="120">
        <v>2.4868814243897606E-3</v>
      </c>
      <c r="UI66" s="120">
        <v>2.4315111679374828E-3</v>
      </c>
      <c r="UJ66" s="120">
        <v>2.4315111684514051E-3</v>
      </c>
      <c r="UK66" s="120">
        <v>2.3769058004245551E-3</v>
      </c>
      <c r="UL66" s="120">
        <v>2.3769058008875042E-3</v>
      </c>
      <c r="UM66" s="120">
        <v>2.3230632166229481E-3</v>
      </c>
      <c r="UN66" s="120">
        <v>2.3230632170395432E-3</v>
      </c>
      <c r="UO66" s="120">
        <v>2.269981225341488E-3</v>
      </c>
      <c r="UP66" s="120">
        <v>2.2699812257159857E-3</v>
      </c>
      <c r="UQ66" s="120">
        <v>2.2176575481850438E-3</v>
      </c>
      <c r="UR66" s="120">
        <v>2.2176575485213408E-3</v>
      </c>
      <c r="US66" s="120">
        <v>2.1660898189011821E-3</v>
      </c>
      <c r="UT66" s="120">
        <v>2.1660898192028448E-3</v>
      </c>
      <c r="UU66" s="120">
        <v>2.1152755827453149E-3</v>
      </c>
      <c r="UV66" s="120">
        <v>2.1152755830156243E-3</v>
      </c>
      <c r="UW66" s="120">
        <v>2.0652122958653525E-3</v>
      </c>
      <c r="UX66" s="120">
        <v>2.065212296107287E-3</v>
      </c>
      <c r="UY66" s="120">
        <v>2.0158973247066938E-3</v>
      </c>
      <c r="UZ66" s="120">
        <v>2.0158973249229987E-3</v>
      </c>
      <c r="VA66" s="120">
        <v>1.9673279454387924E-3</v>
      </c>
      <c r="VB66" s="120">
        <v>1.9673279456319573E-3</v>
      </c>
      <c r="VC66" s="120">
        <v>1.9195013434040937E-3</v>
      </c>
      <c r="VD66" s="120">
        <v>1.9195013435763957E-3</v>
      </c>
      <c r="VE66" s="120">
        <v>1.872414612590572E-3</v>
      </c>
      <c r="VF66" s="120">
        <v>1.8724146127440798E-3</v>
      </c>
      <c r="VG66" s="120">
        <v>1.8260647551288419E-3</v>
      </c>
      <c r="VH66" s="120">
        <v>1.826064755265446E-3</v>
      </c>
      <c r="VI66" s="120">
        <v>1.7804486808150396E-3</v>
      </c>
      <c r="VJ66" s="120">
        <v>1.7804486809364509E-3</v>
      </c>
      <c r="VK66" s="120">
        <v>1.7355632066604751E-3</v>
      </c>
      <c r="VL66" s="120">
        <v>1.7355632067682495E-3</v>
      </c>
      <c r="VM66" s="120">
        <v>1.6914050564693656E-3</v>
      </c>
      <c r="VN66" s="120">
        <v>1.6914050565649177E-3</v>
      </c>
      <c r="VO66" s="120">
        <v>1.6479708604456693E-3</v>
      </c>
      <c r="VP66" s="120">
        <v>1.6479708605302754E-3</v>
      </c>
      <c r="VQ66" s="120">
        <v>1.6052571548303258E-3</v>
      </c>
      <c r="VR66" s="120">
        <v>1.6052571549051435E-3</v>
      </c>
      <c r="VS66" s="120">
        <v>1.5632603815700786E-3</v>
      </c>
      <c r="VT66" s="120">
        <v>1.5632603816361518E-3</v>
      </c>
      <c r="VU66" s="120">
        <v>1.5219768880191148E-3</v>
      </c>
      <c r="VV66" s="120">
        <v>1.5219768880773889E-3</v>
      </c>
      <c r="VW66" s="120">
        <v>1.4814029266748245E-3</v>
      </c>
      <c r="VX66" s="120">
        <v>1.4814029267261517E-3</v>
      </c>
      <c r="VY66" s="120">
        <v>1.4415346549489314E-3</v>
      </c>
      <c r="VZ66" s="120">
        <v>1.4415346549940763E-3</v>
      </c>
      <c r="WA66" s="120">
        <v>1.4023681349753089E-3</v>
      </c>
      <c r="WB66" s="120">
        <v>1.4023681350149608E-3</v>
      </c>
      <c r="WC66" s="120">
        <v>1.3638993334558439E-3</v>
      </c>
      <c r="WD66" s="120">
        <v>1.3638993334906205E-3</v>
      </c>
      <c r="WE66" s="120">
        <v>1.32612412154565E-3</v>
      </c>
      <c r="WF66" s="120">
        <v>1.3261241215761072E-3</v>
      </c>
      <c r="WG66" s="120">
        <v>1.2890382747790361E-3</v>
      </c>
      <c r="WH66" s="120">
        <v>1.2890382748056691E-3</v>
      </c>
      <c r="WI66" s="120">
        <v>1.2526374730375963E-3</v>
      </c>
      <c r="WJ66" s="120">
        <v>1.2526374730608529E-3</v>
      </c>
      <c r="WK66" s="120">
        <v>1.2169173005618483E-3</v>
      </c>
      <c r="WL66" s="120">
        <v>1.2169173005821233E-3</v>
      </c>
      <c r="WM66" s="120">
        <v>1.1818732460078154E-3</v>
      </c>
      <c r="WN66" s="120">
        <v>1.1818732460254656E-3</v>
      </c>
      <c r="WO66" s="120">
        <v>1.1475007025500232E-3</v>
      </c>
      <c r="WP66" s="120">
        <v>1.147500702565364E-3</v>
      </c>
      <c r="WQ66" s="120">
        <v>1.113794968032334E-3</v>
      </c>
      <c r="WR66" s="120">
        <v>1.1137949680456458E-3</v>
      </c>
      <c r="WS66" s="120">
        <v>1.080751245168102E-3</v>
      </c>
      <c r="WT66" s="120">
        <v>1.080751245179634E-3</v>
      </c>
      <c r="WU66" s="120">
        <v>1.04836464179113E-3</v>
      </c>
      <c r="WV66" s="120">
        <v>1.0483646418011055E-3</v>
      </c>
      <c r="WW66" s="120">
        <v>1.016630171158919E-3</v>
      </c>
      <c r="WX66" s="120">
        <v>1.0166301711675315E-3</v>
      </c>
      <c r="WY66" s="120">
        <v>9.8554275230967989E-4</v>
      </c>
      <c r="WZ66" s="120">
        <v>9.8554275231710255E-4</v>
      </c>
      <c r="XA66" s="120">
        <v>9.5509721047465758E-4</v>
      </c>
      <c r="XB66" s="120">
        <v>9.5509721048104494E-4</v>
      </c>
      <c r="XC66" s="120">
        <v>9.2528827754726482E-4</v>
      </c>
      <c r="XD66" s="120">
        <v>9.2528827755275034E-4</v>
      </c>
      <c r="XE66" s="120">
        <v>8.9611059261051034E-4</v>
      </c>
      <c r="XF66" s="120">
        <v>8.9611059261521307E-4</v>
      </c>
      <c r="XG66" s="120">
        <v>8.6755870252427968E-4</v>
      </c>
      <c r="XH66" s="120">
        <v>8.67558702528305E-4</v>
      </c>
      <c r="XI66" s="120">
        <v>8.3962706257397315E-4</v>
      </c>
      <c r="XJ66" s="120">
        <v>8.3962706257741104E-4</v>
      </c>
      <c r="XK66" s="120">
        <v>8.1231003718198894E-4</v>
      </c>
      <c r="XL66" s="120">
        <v>8.1231003718491954E-4</v>
      </c>
      <c r="XM66" s="120">
        <v>7.8560190068360195E-4</v>
      </c>
      <c r="XN66" s="120">
        <v>7.8560190068609475E-4</v>
      </c>
      <c r="XO66" s="120">
        <v>7.5949683816869972E-4</v>
      </c>
      <c r="XP66" s="120">
        <v>7.594968381708176E-4</v>
      </c>
      <c r="XQ66" s="120">
        <v>7.3398894639088827E-4</v>
      </c>
      <c r="XR66" s="120">
        <v>7.3398894639268165E-4</v>
      </c>
      <c r="XS66" s="120">
        <v>7.0907223474541705E-4</v>
      </c>
      <c r="XT66" s="120">
        <v>7.0907223474693374E-4</v>
      </c>
      <c r="XU66" s="120">
        <v>6.8474062631741794E-4</v>
      </c>
      <c r="XV66" s="120">
        <v>6.8474062631869871E-4</v>
      </c>
      <c r="XW66" s="120">
        <v>6.6098795900184704E-4</v>
      </c>
      <c r="XX66" s="120">
        <v>6.6098795900292561E-4</v>
      </c>
      <c r="XY66" s="120">
        <v>6.3780798669657839E-4</v>
      </c>
      <c r="XZ66" s="120">
        <v>6.3780798669748424E-4</v>
      </c>
      <c r="YA66" s="120">
        <v>6.1519438057001019E-4</v>
      </c>
      <c r="YB66" s="120">
        <v>6.1519438057077065E-4</v>
      </c>
      <c r="YC66" s="120">
        <v>5.9314073040454753E-4</v>
      </c>
      <c r="YD66" s="120">
        <v>5.9314073040518341E-4</v>
      </c>
      <c r="YE66" s="120">
        <v>5.7164054601726514E-4</v>
      </c>
      <c r="YF66" s="120">
        <v>5.7164054601779629E-4</v>
      </c>
      <c r="YG66" s="120">
        <v>5.5068725875903461E-4</v>
      </c>
      <c r="YH66" s="120">
        <v>5.5068725875947555E-4</v>
      </c>
      <c r="YI66" s="120">
        <v>5.3027422309333131E-4</v>
      </c>
      <c r="YJ66" s="120">
        <v>5.302742230936982E-4</v>
      </c>
      <c r="YK66" s="120">
        <v>5.1039471825591954E-4</v>
      </c>
      <c r="YL66" s="120">
        <v>5.1039471825622398E-4</v>
      </c>
      <c r="YM66" s="120">
        <v>4.9104194999651765E-4</v>
      </c>
      <c r="YN66" s="120">
        <v>4.9104194999676908E-4</v>
      </c>
      <c r="YO66" s="120">
        <v>4.7220905240351481E-4</v>
      </c>
      <c r="YP66" s="120">
        <v>4.7220905240372168E-4</v>
      </c>
      <c r="YQ66" s="120">
        <v>4.5388908981274206E-4</v>
      </c>
      <c r="YR66" s="120">
        <v>4.5388908981291266E-4</v>
      </c>
      <c r="YS66" s="120">
        <v>4.36075058801217E-4</v>
      </c>
      <c r="YT66" s="120">
        <v>4.3607505880135676E-4</v>
      </c>
      <c r="YU66" s="120">
        <v>4.1875989026670676E-4</v>
      </c>
      <c r="YV66" s="120">
        <v>4.1875989026682119E-4</v>
      </c>
      <c r="YW66" s="120">
        <v>4.019364515938806E-4</v>
      </c>
      <c r="YX66" s="120">
        <v>4.019364515939733E-4</v>
      </c>
      <c r="YY66" s="120">
        <v>3.8559754890772114E-4</v>
      </c>
      <c r="YZ66" s="120">
        <v>3.8559754890779704E-4</v>
      </c>
      <c r="ZA66" s="120">
        <v>3.6973592941477707E-4</v>
      </c>
      <c r="ZB66" s="120">
        <v>3.6973592941483822E-4</v>
      </c>
      <c r="ZC66" s="120">
        <v>3.5434428383272293E-4</v>
      </c>
      <c r="ZD66" s="120">
        <v>3.5434428383277237E-4</v>
      </c>
      <c r="ZE66" s="120">
        <v>3.39415248908597E-4</v>
      </c>
      <c r="ZF66" s="120">
        <v>3.3941524890863738E-4</v>
      </c>
      <c r="ZG66" s="120">
        <v>3.2494141002595821E-4</v>
      </c>
      <c r="ZH66" s="120">
        <v>3.2494141002599013E-4</v>
      </c>
      <c r="ZI66" s="120">
        <v>3.109153039010824E-4</v>
      </c>
      <c r="ZJ66" s="120">
        <v>3.109153039011082E-4</v>
      </c>
      <c r="ZK66" s="120">
        <v>2.9732942136818913E-4</v>
      </c>
      <c r="ZL66" s="120">
        <v>2.9732942136820968E-4</v>
      </c>
      <c r="ZM66" s="120">
        <v>2.8417621025353688E-4</v>
      </c>
      <c r="ZN66" s="120">
        <v>2.8417621025355315E-4</v>
      </c>
      <c r="ZO66" s="120">
        <v>2.7144807833808833E-4</v>
      </c>
      <c r="ZP66" s="120">
        <v>2.7144807833810204E-4</v>
      </c>
      <c r="ZQ66" s="120">
        <v>2.59137396408289E-4</v>
      </c>
      <c r="ZR66" s="120">
        <v>2.591373964082993E-4</v>
      </c>
      <c r="ZS66" s="120">
        <v>2.4723650139431958E-4</v>
      </c>
      <c r="ZT66" s="120">
        <v>2.4723650139432717E-4</v>
      </c>
      <c r="ZU66" s="120">
        <v>2.3573769959503717E-4</v>
      </c>
      <c r="ZV66" s="120">
        <v>2.3573769959504354E-4</v>
      </c>
      <c r="ZW66" s="120">
        <v>2.2463326998861105E-4</v>
      </c>
      <c r="ZX66" s="120">
        <v>2.2463326998861603E-4</v>
      </c>
      <c r="ZY66" s="120">
        <v>2.1391546762767642E-4</v>
      </c>
      <c r="ZZ66" s="120">
        <v>2.1391546762768054E-4</v>
      </c>
      <c r="AAA66" s="120">
        <v>2.035765271176393E-4</v>
      </c>
      <c r="AAB66" s="120">
        <v>2.035765271176422E-4</v>
      </c>
      <c r="AAC66" s="120">
        <v>1.9360866617653452E-4</v>
      </c>
      <c r="AAD66" s="120">
        <v>1.9360866617653666E-4</v>
      </c>
      <c r="AAE66" s="120">
        <v>1.8400408927464227E-4</v>
      </c>
      <c r="AAF66" s="120">
        <v>1.8400408927464411E-4</v>
      </c>
      <c r="AAG66" s="120">
        <v>1.7475499135182325E-4</v>
      </c>
      <c r="AAH66" s="120">
        <v>1.747549913518248E-4</v>
      </c>
      <c r="AAI66" s="120">
        <v>1.6585356161030997E-4</v>
      </c>
      <c r="AAJ66" s="120">
        <v>1.65853561610311E-4</v>
      </c>
      <c r="AAK66" s="120">
        <v>1.5729198738043446E-4</v>
      </c>
      <c r="AAL66" s="120">
        <v>1.5729198738043509E-4</v>
      </c>
      <c r="AAM66" s="120">
        <v>1.4906245805653266E-4</v>
      </c>
      <c r="AAN66" s="120">
        <v>1.490624580565335E-4</v>
      </c>
      <c r="AAO66" s="120">
        <v>1.4115716909998948E-4</v>
      </c>
      <c r="AAP66" s="120">
        <v>1.411571690999897E-4</v>
      </c>
      <c r="AAQ66" s="120">
        <v>1.3356832610612402E-4</v>
      </c>
      <c r="AAR66" s="120">
        <v>1.3356832610612434E-4</v>
      </c>
      <c r="AAS66" s="120">
        <v>1.2628814893134608E-4</v>
      </c>
      <c r="AAT66" s="120">
        <v>1.262881489313464E-4</v>
      </c>
      <c r="AAU66" s="120">
        <v>1.1930887587670525E-4</v>
      </c>
      <c r="AAV66" s="120">
        <v>1.1930887587670538E-4</v>
      </c>
      <c r="AAW66" s="120">
        <v>1.1262276792368645E-4</v>
      </c>
      <c r="AAX66" s="120">
        <v>1.1262276792368659E-4</v>
      </c>
      <c r="AAY66" s="120">
        <v>1.062221130177907E-4</v>
      </c>
      <c r="AAZ66" s="120">
        <v>1.0622211301779089E-4</v>
      </c>
      <c r="ABA66" s="120">
        <v>1.0009923039513681E-4</v>
      </c>
      <c r="ABB66" s="120">
        <v>1.0009923039513701E-4</v>
      </c>
      <c r="ABC66" s="120">
        <v>9.4246474947011805E-5</v>
      </c>
      <c r="ABD66" s="120">
        <v>9.4246474947011873E-5</v>
      </c>
      <c r="ABE66" s="120">
        <v>8.8656241616978201E-5</v>
      </c>
      <c r="ABF66" s="120">
        <v>8.8656241616978188E-5</v>
      </c>
      <c r="ABG66" s="120">
        <v>8.3320969824828649E-5</v>
      </c>
      <c r="ABH66" s="120">
        <v>8.3320969824828743E-5</v>
      </c>
      <c r="ABI66" s="120">
        <v>7.8233147911355386E-5</v>
      </c>
      <c r="ABJ66" s="120">
        <v>7.8233147911355494E-5</v>
      </c>
      <c r="ABK66" s="120">
        <v>7.3385317597574152E-5</v>
      </c>
      <c r="ABL66" s="120">
        <v>7.3385317597574233E-5</v>
      </c>
      <c r="ABM66" s="120">
        <v>6.8770078451722705E-5</v>
      </c>
      <c r="ABN66" s="120">
        <v>6.8770078451722678E-5</v>
      </c>
      <c r="ABO66" s="120">
        <v>6.4380092357021597E-5</v>
      </c>
      <c r="ABP66" s="120">
        <v>6.4380092357021462E-5</v>
      </c>
      <c r="ABQ66" s="120">
        <v>6.0208087972868035E-5</v>
      </c>
      <c r="ABR66" s="120">
        <v>6.0208087972868035E-5</v>
      </c>
      <c r="ABS66" s="120">
        <v>5.6246865181809838E-5</v>
      </c>
      <c r="ABT66" s="120">
        <v>5.6246865181809872E-5</v>
      </c>
      <c r="ABU66" s="120">
        <v>5.2489299514330877E-5</v>
      </c>
      <c r="ABV66" s="120">
        <v>5.248929951433087E-5</v>
      </c>
      <c r="ABW66" s="120">
        <v>4.8928346543173907E-5</v>
      </c>
      <c r="ABX66" s="120">
        <v>4.8928346543173934E-5</v>
      </c>
      <c r="ABY66" s="120">
        <v>4.5557046238624282E-5</v>
      </c>
      <c r="ABZ66" s="120">
        <v>4.5557046238624309E-5</v>
      </c>
      <c r="ACA66" s="120">
        <v>4.2368527275887569E-5</v>
      </c>
      <c r="ACB66" s="120">
        <v>4.2368527275887569E-5</v>
      </c>
      <c r="ACC66" s="120">
        <v>3.935601128541998E-5</v>
      </c>
      <c r="ACD66" s="120">
        <v>3.9356011285420021E-5</v>
      </c>
      <c r="ACE66" s="120">
        <v>3.6512817036805411E-5</v>
      </c>
      <c r="ACF66" s="120">
        <v>3.6512817036805371E-5</v>
      </c>
      <c r="ACG66" s="120">
        <v>3.3832364546529008E-5</v>
      </c>
      <c r="ACH66" s="120">
        <v>3.3832364546528968E-5</v>
      </c>
      <c r="ACI66" s="120">
        <v>3.1308179099772901E-5</v>
      </c>
      <c r="ACJ66" s="120">
        <v>3.130817909977288E-5</v>
      </c>
      <c r="ACK66" s="120">
        <v>2.8933895176154871E-5</v>
      </c>
      <c r="ACL66" s="120">
        <v>2.8933895176154908E-5</v>
      </c>
      <c r="ACM66" s="120">
        <v>2.670326026915572E-5</v>
      </c>
      <c r="ACN66" s="120">
        <v>2.670326026915572E-5</v>
      </c>
      <c r="ACO66" s="120">
        <v>2.461013858882913E-5</v>
      </c>
      <c r="ACP66" s="120">
        <v>2.4610138588829127E-5</v>
      </c>
      <c r="ACQ66" s="120">
        <v>2.2648514637272536E-5</v>
      </c>
      <c r="ACR66" s="120">
        <v>2.2648514637272502E-5</v>
      </c>
      <c r="ACS66" s="120">
        <v>2.0812496646250364E-5</v>
      </c>
      <c r="ACT66" s="120">
        <v>2.0812496646250333E-5</v>
      </c>
      <c r="ACU66" s="120">
        <v>1.9096319866317655E-5</v>
      </c>
      <c r="ACV66" s="120">
        <v>1.9096319866317652E-5</v>
      </c>
      <c r="ACW66" s="120">
        <v>1.7494349696784031E-5</v>
      </c>
      <c r="ACX66" s="120">
        <v>1.7494349696784004E-5</v>
      </c>
      <c r="ACY66" s="120">
        <v>1.6001084645897237E-5</v>
      </c>
      <c r="ACZ66" s="120">
        <v>1.6001084645897247E-5</v>
      </c>
      <c r="ADA66" s="120">
        <v>1.46111591107124E-5</v>
      </c>
      <c r="ADB66" s="120">
        <v>1.4611159110712405E-5</v>
      </c>
      <c r="ADC66" s="120">
        <v>1.331934596624649E-5</v>
      </c>
      <c r="ADD66" s="120">
        <v>1.3319345966246495E-5</v>
      </c>
      <c r="ADE66" s="120">
        <v>1.2120558953712079E-5</v>
      </c>
      <c r="ADF66" s="120">
        <v>1.212055895371207E-5</v>
      </c>
      <c r="ADG66" s="120">
        <v>1.1009854857869255E-5</v>
      </c>
      <c r="ADH66" s="120">
        <v>1.1009854857869255E-5</v>
      </c>
      <c r="ADI66" s="120">
        <v>9.9824354638446764E-6</v>
      </c>
      <c r="ADJ66" s="120">
        <v>9.9824354638446866E-6</v>
      </c>
      <c r="ADK66" s="120">
        <v>9.0336492841382305E-6</v>
      </c>
      <c r="ADL66" s="120">
        <v>9.0336492841382305E-6</v>
      </c>
      <c r="ADM66" s="120">
        <v>8.1589930469762103E-6</v>
      </c>
      <c r="ADN66" s="120">
        <v>8.1589930469762052E-6</v>
      </c>
      <c r="ADO66" s="120">
        <v>7.3541129376775995E-6</v>
      </c>
      <c r="ADP66" s="120">
        <v>7.3541129376776004E-6</v>
      </c>
      <c r="ADQ66" s="120">
        <v>6.614805585278363E-6</v>
      </c>
      <c r="ADR66" s="120">
        <v>6.6148055852783638E-6</v>
      </c>
      <c r="ADS66" s="120">
        <v>5.9370187873112022E-6</v>
      </c>
      <c r="ADT66" s="120">
        <v>5.9370187873112089E-6</v>
      </c>
      <c r="ADU66" s="120">
        <v>5.316851966364814E-6</v>
      </c>
      <c r="ADV66" s="120">
        <v>5.3168519663648089E-6</v>
      </c>
      <c r="ADW66" s="120">
        <v>4.750556352849873E-6</v>
      </c>
      <c r="ADX66" s="120">
        <v>4.750556352849873E-6</v>
      </c>
      <c r="ADY66" s="120">
        <v>4.2345348892784804E-6</v>
      </c>
      <c r="ADZ66" s="120">
        <v>4.2345348892784736E-6</v>
      </c>
      <c r="AEA66" s="120">
        <v>3.7653418523193809E-6</v>
      </c>
      <c r="AEB66" s="120">
        <v>3.7653418523193801E-6</v>
      </c>
      <c r="AEC66" s="120">
        <v>3.3396821899235019E-6</v>
      </c>
      <c r="AED66" s="120">
        <v>3.3396821899235027E-6</v>
      </c>
      <c r="AEE66" s="120">
        <v>2.9544105719194623E-6</v>
      </c>
      <c r="AEF66" s="120">
        <v>2.9544105719194623E-6</v>
      </c>
      <c r="AEG66" s="120">
        <v>2.6065301536566771E-6</v>
      </c>
      <c r="AEH66" s="120">
        <v>2.6065301536566779E-6</v>
      </c>
      <c r="AEI66" s="120">
        <v>2.2931910535192752E-6</v>
      </c>
      <c r="AEJ66" s="120">
        <v>2.2931910535192765E-6</v>
      </c>
      <c r="AEK66" s="120">
        <v>2.0116885464439612E-6</v>
      </c>
      <c r="AEL66" s="120">
        <v>2.0116885464439616E-6</v>
      </c>
      <c r="AEM66" s="120">
        <v>1.7594609769434593E-6</v>
      </c>
      <c r="AEN66" s="120">
        <v>1.7594609769434602E-6</v>
      </c>
      <c r="AEO66" s="120">
        <v>1.5340873965574954E-6</v>
      </c>
      <c r="AEP66" s="120">
        <v>1.534087396557496E-6</v>
      </c>
      <c r="AEQ66" s="120">
        <v>1.3332849321178466E-6</v>
      </c>
      <c r="AER66" s="120">
        <v>1.3332849321178464E-6</v>
      </c>
      <c r="AES66" s="120">
        <v>1.154905892713546E-6</v>
      </c>
      <c r="AET66" s="120">
        <v>1.1549058927135477E-6</v>
      </c>
      <c r="AEU66" s="120">
        <v>9.9693462476651713E-7</v>
      </c>
      <c r="AEV66" s="120">
        <v>9.9693462476651755E-7</v>
      </c>
      <c r="AEW66" s="120">
        <v>8.5748412616500335E-7</v>
      </c>
      <c r="AEX66" s="120">
        <v>8.5748412616500261E-7</v>
      </c>
      <c r="AEY66" s="120">
        <v>7.3479243193904254E-7</v>
      </c>
      <c r="AEZ66" s="120">
        <v>7.3479243193904297E-7</v>
      </c>
      <c r="AFA66" s="120">
        <v>6.2721878548457915E-7</v>
      </c>
      <c r="AFB66" s="120">
        <v>6.2721878548457936E-7</v>
      </c>
      <c r="AFC66" s="120">
        <v>5.3323961083480004E-7</v>
      </c>
      <c r="AFD66" s="120">
        <v>5.3323961083480056E-7</v>
      </c>
      <c r="AFE66" s="120">
        <v>4.5144430292231698E-7</v>
      </c>
      <c r="AFF66" s="120">
        <v>4.5144430292231698E-7</v>
      </c>
      <c r="AFG66" s="120">
        <v>3.8053085415561838E-7</v>
      </c>
      <c r="AFH66" s="120">
        <v>3.8053085415561849E-7</v>
      </c>
      <c r="AFI66" s="120">
        <v>3.1930133692920312E-7</v>
      </c>
      <c r="AFJ66" s="120">
        <v>3.1930133692920301E-7</v>
      </c>
      <c r="AFK66" s="120">
        <v>2.6665726287910013E-7</v>
      </c>
      <c r="AFL66" s="120">
        <v>2.6665726287910029E-7</v>
      </c>
      <c r="AFM66" s="120">
        <v>2.215948407640852E-7</v>
      </c>
      <c r="AFN66" s="120">
        <v>2.2159484076408523E-7</v>
      </c>
      <c r="AFO66" s="120">
        <v>1.8320015577730835E-7</v>
      </c>
      <c r="AFP66" s="120">
        <v>1.8320015577730835E-7</v>
      </c>
      <c r="AFQ66" s="120">
        <v>1.5064429385303668E-7</v>
      </c>
      <c r="AFR66" s="120">
        <v>1.5064429385303681E-7</v>
      </c>
      <c r="AFS66" s="120">
        <v>1.2317843510887572E-7</v>
      </c>
      <c r="AFT66" s="120">
        <v>1.2317843510887569E-7</v>
      </c>
      <c r="AFU66" s="120">
        <v>1.0012894093629245E-7</v>
      </c>
      <c r="AFV66" s="120">
        <v>1.0012894093629244E-7</v>
      </c>
      <c r="AFW66" s="120">
        <v>8.089245940390437E-8</v>
      </c>
      <c r="AFX66" s="120">
        <v>8.0892459403904383E-8</v>
      </c>
      <c r="AFY66" s="120">
        <v>6.4931073553155635E-8</v>
      </c>
      <c r="AFZ66" s="120">
        <v>6.4931073553155701E-8</v>
      </c>
      <c r="AGA66" s="120">
        <v>5.1767516831417579E-8</v>
      </c>
      <c r="AGB66" s="120">
        <v>5.1767516831417573E-8</v>
      </c>
      <c r="AGC66" s="120">
        <v>4.0980479312963809E-8</v>
      </c>
      <c r="AGD66" s="120">
        <v>4.0980479312963789E-8</v>
      </c>
      <c r="AGE66" s="120">
        <v>3.2200027497030922E-8</v>
      </c>
      <c r="AGF66" s="120">
        <v>3.2200027497030909E-8</v>
      </c>
      <c r="AGG66" s="120">
        <v>2.5103159341769543E-8</v>
      </c>
      <c r="AGH66" s="120">
        <v>2.510315934176952E-8</v>
      </c>
      <c r="AGI66" s="120">
        <v>1.9409514795566908E-8</v>
      </c>
      <c r="AGJ66" s="120">
        <v>1.9409514795566938E-8</v>
      </c>
      <c r="AGK66" s="120">
        <v>1.4877260430430531E-8</v>
      </c>
      <c r="AGL66" s="120">
        <v>1.4877260430430527E-8</v>
      </c>
      <c r="AGM66" s="120">
        <v>1.1299164879007058E-8</v>
      </c>
      <c r="AGN66" s="120">
        <v>1.1299164879007065E-8</v>
      </c>
      <c r="AGO66" s="120">
        <v>8.4988796465130989E-9</v>
      </c>
      <c r="AGP66" s="120">
        <v>8.498879646513094E-9</v>
      </c>
      <c r="AGQ66" s="120">
        <v>6.3274375367230934E-9</v>
      </c>
      <c r="AGR66" s="120">
        <v>6.3274375367230959E-9</v>
      </c>
      <c r="AGS66" s="120">
        <v>4.6599784287928566E-9</v>
      </c>
      <c r="AGT66" s="120">
        <v>4.6599784287928599E-9</v>
      </c>
      <c r="AGU66" s="120">
        <v>3.3927095067658802E-9</v>
      </c>
      <c r="AGV66" s="120">
        <v>3.3927095067658769E-9</v>
      </c>
      <c r="AGW66" s="120">
        <v>2.440104319476504E-9</v>
      </c>
      <c r="AGX66" s="120">
        <v>2.4401043194765048E-9</v>
      </c>
      <c r="AGY66" s="120">
        <v>1.7323422836309315E-9</v>
      </c>
      <c r="AGZ66" s="120">
        <v>1.73234228363093E-9</v>
      </c>
      <c r="AHA66" s="120">
        <v>1.2129874896305879E-9</v>
      </c>
      <c r="AHB66" s="120">
        <v>1.2129874896305894E-9</v>
      </c>
      <c r="AHC66" s="120">
        <v>8.3690298363034083E-10</v>
      </c>
      <c r="AHD66" s="120">
        <v>8.3690298363034073E-10</v>
      </c>
      <c r="AHE66" s="120">
        <v>5.6839413724114842E-10</v>
      </c>
      <c r="AHF66" s="120">
        <v>5.6839413724114749E-10</v>
      </c>
      <c r="AHG66" s="120">
        <v>3.7957233470766064E-10</v>
      </c>
      <c r="AHH66" s="120">
        <v>3.7957233470766044E-10</v>
      </c>
      <c r="AHI66" s="120">
        <v>2.4892806052232876E-10</v>
      </c>
      <c r="AHJ66" s="120">
        <v>2.4892806052232866E-10</v>
      </c>
      <c r="AHK66" s="120">
        <v>1.6010060804361686E-10</v>
      </c>
      <c r="AHL66" s="120">
        <v>1.6010060804361686E-10</v>
      </c>
      <c r="AHM66" s="120">
        <v>1.0083009487496144E-10</v>
      </c>
      <c r="AHN66" s="120">
        <v>1.0083009487496146E-10</v>
      </c>
      <c r="AHO66" s="120">
        <v>6.2076297803148129E-11</v>
      </c>
      <c r="AHP66" s="120">
        <v>6.2076297803148103E-11</v>
      </c>
      <c r="AHQ66" s="120">
        <v>3.7288032400274976E-11</v>
      </c>
      <c r="AHR66" s="120">
        <v>3.7288032400274969E-11</v>
      </c>
      <c r="AHS66" s="120">
        <v>2.1806410800143913E-11</v>
      </c>
      <c r="AHT66" s="120">
        <v>2.1806410800143945E-11</v>
      </c>
      <c r="AHU66" s="120">
        <v>1.2385312683552128E-11</v>
      </c>
      <c r="AHV66" s="120">
        <v>1.2385312683552131E-11</v>
      </c>
      <c r="AHW66" s="120">
        <v>6.8127817099494982E-12</v>
      </c>
      <c r="AHX66" s="120">
        <v>6.8127817099494998E-12</v>
      </c>
      <c r="AHY66" s="120">
        <v>3.6177807486006216E-12</v>
      </c>
      <c r="AHZ66" s="120">
        <v>3.6177807486006208E-12</v>
      </c>
      <c r="AIA66" s="120">
        <v>1.8477591781478767E-12</v>
      </c>
      <c r="AIB66" s="120">
        <v>1.8477591781478763E-12</v>
      </c>
      <c r="AIC66" s="120">
        <v>9.0374767390641304E-13</v>
      </c>
      <c r="AID66" s="120">
        <v>9.0374767390641304E-13</v>
      </c>
      <c r="AIE66" s="120">
        <v>4.2113505095150765E-13</v>
      </c>
      <c r="AIF66" s="120">
        <v>4.2113505095150765E-13</v>
      </c>
      <c r="AIG66" s="120">
        <v>1.8582753310340622E-13</v>
      </c>
      <c r="AIH66" s="120">
        <v>1.8582753310340625E-13</v>
      </c>
      <c r="AII66" s="120">
        <v>7.7071957627392956E-14</v>
      </c>
      <c r="AIJ66" s="120">
        <v>7.7071957627392956E-14</v>
      </c>
      <c r="AIK66" s="120">
        <v>2.9773029709526476E-14</v>
      </c>
      <c r="AIL66" s="120">
        <v>2.9773029709526476E-14</v>
      </c>
      <c r="AIM66" s="120">
        <v>1.0590686720613959E-14</v>
      </c>
      <c r="AIN66" s="120">
        <v>1.0590686720613959E-14</v>
      </c>
      <c r="AIO66" s="120">
        <v>3.4183208902902919E-15</v>
      </c>
      <c r="AIP66" s="120">
        <v>3.4183208902902919E-15</v>
      </c>
      <c r="AIQ66" s="120">
        <v>9.8177556037172542E-16</v>
      </c>
      <c r="AIR66" s="120">
        <v>9.8177556037172542E-16</v>
      </c>
      <c r="AIS66" s="120">
        <v>2.4422670374772693E-16</v>
      </c>
      <c r="AIT66" s="120">
        <v>2.4422670374772693E-16</v>
      </c>
      <c r="AIU66" s="120">
        <v>5.0578031346448782E-17</v>
      </c>
      <c r="AIV66" s="120">
        <v>5.0578031346448782E-17</v>
      </c>
      <c r="AIW66" s="120">
        <v>8.1857264022655585E-18</v>
      </c>
      <c r="AIX66" s="120">
        <v>8.1857264022655585E-18</v>
      </c>
      <c r="AIY66" s="120">
        <v>9.2157184661267877E-19</v>
      </c>
      <c r="AIZ66" s="120">
        <v>9.2157184661267877E-19</v>
      </c>
      <c r="AJA66" s="120">
        <v>5.4210108624275222E-20</v>
      </c>
      <c r="AJB66" s="120" t="s">
        <v>105</v>
      </c>
      <c r="AJC66" s="120" t="s">
        <v>105</v>
      </c>
      <c r="AJD66" s="120" t="s">
        <v>105</v>
      </c>
      <c r="AJE66" s="120" t="s">
        <v>105</v>
      </c>
      <c r="AJF66" s="120" t="s">
        <v>105</v>
      </c>
      <c r="AJG66" s="120" t="s">
        <v>105</v>
      </c>
      <c r="AJH66" s="120" t="s">
        <v>105</v>
      </c>
      <c r="AJI66" s="120" t="s">
        <v>105</v>
      </c>
      <c r="AJJ66" s="120" t="s">
        <v>105</v>
      </c>
      <c r="AJK66" s="120" t="s">
        <v>105</v>
      </c>
      <c r="AJL66" s="120" t="s">
        <v>105</v>
      </c>
      <c r="AJM66" s="120" t="s">
        <v>105</v>
      </c>
      <c r="AJN66" s="120" t="s">
        <v>105</v>
      </c>
      <c r="AJO66" s="120" t="s">
        <v>105</v>
      </c>
      <c r="AJP66" s="120" t="s">
        <v>105</v>
      </c>
      <c r="AJQ66" s="120" t="s">
        <v>105</v>
      </c>
      <c r="AJR66" s="120" t="s">
        <v>105</v>
      </c>
      <c r="AJS66" s="120" t="s">
        <v>105</v>
      </c>
      <c r="AJT66" s="120" t="s">
        <v>105</v>
      </c>
      <c r="AJU66" s="120" t="s">
        <v>105</v>
      </c>
      <c r="AJV66" s="120" t="s">
        <v>105</v>
      </c>
      <c r="AJW66" s="120" t="s">
        <v>105</v>
      </c>
      <c r="AJX66" s="120" t="s">
        <v>105</v>
      </c>
      <c r="AJY66" s="120" t="s">
        <v>105</v>
      </c>
      <c r="AJZ66" s="120" t="s">
        <v>105</v>
      </c>
      <c r="AKA66" s="120" t="s">
        <v>105</v>
      </c>
      <c r="AKB66" s="120" t="s">
        <v>105</v>
      </c>
      <c r="AKC66" s="120" t="s">
        <v>105</v>
      </c>
      <c r="AKD66" s="120" t="s">
        <v>105</v>
      </c>
      <c r="AKE66" s="120" t="s">
        <v>105</v>
      </c>
      <c r="AKF66" s="120" t="s">
        <v>105</v>
      </c>
      <c r="AKG66" s="120" t="s">
        <v>105</v>
      </c>
      <c r="AKH66" s="120" t="s">
        <v>105</v>
      </c>
      <c r="AKI66" s="120" t="s">
        <v>105</v>
      </c>
      <c r="AKJ66" s="120" t="s">
        <v>105</v>
      </c>
      <c r="AKK66" s="120" t="s">
        <v>105</v>
      </c>
      <c r="AKL66" s="120" t="s">
        <v>105</v>
      </c>
      <c r="AKM66" s="120" t="s">
        <v>105</v>
      </c>
      <c r="AKN66" s="120" t="s">
        <v>105</v>
      </c>
      <c r="AKO66" s="120" t="s">
        <v>105</v>
      </c>
      <c r="AKP66" s="120" t="s">
        <v>105</v>
      </c>
      <c r="AKQ66" s="120" t="s">
        <v>105</v>
      </c>
      <c r="AKR66" s="120" t="s">
        <v>105</v>
      </c>
      <c r="AKS66" s="120" t="s">
        <v>105</v>
      </c>
      <c r="AKT66" s="120" t="s">
        <v>105</v>
      </c>
      <c r="AKU66" s="120" t="s">
        <v>105</v>
      </c>
      <c r="AKV66" s="120" t="s">
        <v>105</v>
      </c>
      <c r="AKW66" s="120" t="s">
        <v>105</v>
      </c>
      <c r="AKX66" s="120" t="s">
        <v>105</v>
      </c>
      <c r="AKY66" s="120" t="s">
        <v>105</v>
      </c>
      <c r="AKZ66" s="120" t="s">
        <v>105</v>
      </c>
      <c r="ALA66" s="120" t="s">
        <v>105</v>
      </c>
      <c r="ALB66" s="120" t="s">
        <v>105</v>
      </c>
      <c r="ALC66" s="120" t="s">
        <v>105</v>
      </c>
      <c r="ALD66" s="120" t="s">
        <v>105</v>
      </c>
      <c r="ALE66" s="120" t="s">
        <v>105</v>
      </c>
      <c r="ALF66" s="120" t="s">
        <v>105</v>
      </c>
      <c r="ALG66" s="120" t="s">
        <v>105</v>
      </c>
      <c r="ALH66" s="120" t="s">
        <v>105</v>
      </c>
      <c r="ALI66" s="120" t="s">
        <v>105</v>
      </c>
      <c r="ALJ66" s="120" t="s">
        <v>105</v>
      </c>
      <c r="ALK66" s="120" t="s">
        <v>105</v>
      </c>
      <c r="ALL66" s="120" t="s">
        <v>105</v>
      </c>
      <c r="ALM66" s="120" t="s">
        <v>105</v>
      </c>
      <c r="ALN66" s="120"/>
    </row>
    <row r="67" spans="1:1002" hidden="1">
      <c r="A67" s="119">
        <v>66</v>
      </c>
      <c r="B67" s="120">
        <v>3.9774911298067601E-2</v>
      </c>
      <c r="C67" s="120">
        <v>3.9774911298067622E-2</v>
      </c>
      <c r="D67" s="120">
        <v>3.9576716471400042E-2</v>
      </c>
      <c r="E67" s="120">
        <v>3.9576716471400049E-2</v>
      </c>
      <c r="F67" s="120">
        <v>3.9378765027295468E-2</v>
      </c>
      <c r="G67" s="120">
        <v>3.9378765027295468E-2</v>
      </c>
      <c r="H67" s="120">
        <v>3.918105887054972E-2</v>
      </c>
      <c r="I67" s="120">
        <v>3.9181058870549727E-2</v>
      </c>
      <c r="J67" s="120">
        <v>3.8983599913573967E-2</v>
      </c>
      <c r="K67" s="120">
        <v>3.8983599913573988E-2</v>
      </c>
      <c r="L67" s="120">
        <v>3.8786390076399592E-2</v>
      </c>
      <c r="M67" s="120">
        <v>3.8786390076399613E-2</v>
      </c>
      <c r="N67" s="120">
        <v>3.8589431286682283E-2</v>
      </c>
      <c r="O67" s="120">
        <v>3.8589431286682303E-2</v>
      </c>
      <c r="P67" s="120">
        <v>3.8392725479706249E-2</v>
      </c>
      <c r="Q67" s="120">
        <v>3.8392725479706263E-2</v>
      </c>
      <c r="R67" s="120">
        <v>3.8196274598387141E-2</v>
      </c>
      <c r="S67" s="120">
        <v>3.8196274598387168E-2</v>
      </c>
      <c r="T67" s="120">
        <v>3.8000080593275046E-2</v>
      </c>
      <c r="U67" s="120">
        <v>3.8000080593275101E-2</v>
      </c>
      <c r="V67" s="120">
        <v>3.7804145422556626E-2</v>
      </c>
      <c r="W67" s="120">
        <v>3.7804145422556598E-2</v>
      </c>
      <c r="X67" s="120">
        <v>3.7608471052056877E-2</v>
      </c>
      <c r="Y67" s="120">
        <v>3.7608471052056877E-2</v>
      </c>
      <c r="Z67" s="120">
        <v>3.7413059455240337E-2</v>
      </c>
      <c r="AA67" s="120">
        <v>3.7413059455240309E-2</v>
      </c>
      <c r="AB67" s="120">
        <v>3.7217912613211522E-2</v>
      </c>
      <c r="AC67" s="120">
        <v>3.7217912613211529E-2</v>
      </c>
      <c r="AD67" s="120">
        <v>3.7023032514715018E-2</v>
      </c>
      <c r="AE67" s="120">
        <v>3.7023032514715032E-2</v>
      </c>
      <c r="AF67" s="120">
        <v>3.6828421156134938E-2</v>
      </c>
      <c r="AG67" s="120">
        <v>3.6828421156134931E-2</v>
      </c>
      <c r="AH67" s="120">
        <v>3.6634080541493502E-2</v>
      </c>
      <c r="AI67" s="120">
        <v>3.6634080541493495E-2</v>
      </c>
      <c r="AJ67" s="120">
        <v>3.6440012682449535E-2</v>
      </c>
      <c r="AK67" s="120">
        <v>3.6440012682449535E-2</v>
      </c>
      <c r="AL67" s="120">
        <v>3.6246219598295867E-2</v>
      </c>
      <c r="AM67" s="120">
        <v>3.6246219598295826E-2</v>
      </c>
      <c r="AN67" s="120">
        <v>3.6052703315956121E-2</v>
      </c>
      <c r="AO67" s="120">
        <v>3.60527033159561E-2</v>
      </c>
      <c r="AP67" s="120">
        <v>3.5859465869981337E-2</v>
      </c>
      <c r="AQ67" s="120">
        <v>3.5859465869981351E-2</v>
      </c>
      <c r="AR67" s="120">
        <v>3.5666509302545356E-2</v>
      </c>
      <c r="AS67" s="120">
        <v>3.5666509302545391E-2</v>
      </c>
      <c r="AT67" s="120">
        <v>3.5473835663439694E-2</v>
      </c>
      <c r="AU67" s="120">
        <v>3.5473835663439701E-2</v>
      </c>
      <c r="AV67" s="120">
        <v>3.5281447010068065E-2</v>
      </c>
      <c r="AW67" s="120">
        <v>3.5281447010068051E-2</v>
      </c>
      <c r="AX67" s="120">
        <v>3.508934540743975E-2</v>
      </c>
      <c r="AY67" s="120">
        <v>3.5089345407439729E-2</v>
      </c>
      <c r="AZ67" s="120">
        <v>3.4897532928162257E-2</v>
      </c>
      <c r="BA67" s="120">
        <v>3.489753292816225E-2</v>
      </c>
      <c r="BB67" s="120">
        <v>3.4706011652433852E-2</v>
      </c>
      <c r="BC67" s="120">
        <v>3.4706011652433873E-2</v>
      </c>
      <c r="BD67" s="120">
        <v>3.4514783668034642E-2</v>
      </c>
      <c r="BE67" s="120">
        <v>3.4514783668034683E-2</v>
      </c>
      <c r="BF67" s="120">
        <v>3.4323851070317248E-2</v>
      </c>
      <c r="BG67" s="120">
        <v>3.4323851070317282E-2</v>
      </c>
      <c r="BH67" s="120">
        <v>3.4133215962196511E-2</v>
      </c>
      <c r="BI67" s="120">
        <v>3.4133215962196539E-2</v>
      </c>
      <c r="BJ67" s="120">
        <v>3.3942880454138902E-2</v>
      </c>
      <c r="BK67" s="120">
        <v>3.3942880454138902E-2</v>
      </c>
      <c r="BL67" s="120">
        <v>3.3752846664150314E-2</v>
      </c>
      <c r="BM67" s="120">
        <v>3.3752846664150356E-2</v>
      </c>
      <c r="BN67" s="120">
        <v>3.3563116717764033E-2</v>
      </c>
      <c r="BO67" s="120">
        <v>3.3563116717763998E-2</v>
      </c>
      <c r="BP67" s="120">
        <v>3.337369274802679E-2</v>
      </c>
      <c r="BQ67" s="120">
        <v>3.3373692748026762E-2</v>
      </c>
      <c r="BR67" s="120">
        <v>3.3184576895484888E-2</v>
      </c>
      <c r="BS67" s="120">
        <v>3.3184576895484902E-2</v>
      </c>
      <c r="BT67" s="120">
        <v>3.2995771308169303E-2</v>
      </c>
      <c r="BU67" s="120">
        <v>3.2995771308169317E-2</v>
      </c>
      <c r="BV67" s="120">
        <v>3.2807278141579126E-2</v>
      </c>
      <c r="BW67" s="120">
        <v>3.2807278141579112E-2</v>
      </c>
      <c r="BX67" s="120">
        <v>3.2619099558665272E-2</v>
      </c>
      <c r="BY67" s="120">
        <v>3.2619099558665231E-2</v>
      </c>
      <c r="BZ67" s="120">
        <v>3.2431237729812296E-2</v>
      </c>
      <c r="CA67" s="120">
        <v>3.243123772981233E-2</v>
      </c>
      <c r="CB67" s="120">
        <v>3.2243694832820281E-2</v>
      </c>
      <c r="CC67" s="120">
        <v>3.2243694832820274E-2</v>
      </c>
      <c r="CD67" s="120">
        <v>3.2056473052884567E-2</v>
      </c>
      <c r="CE67" s="120">
        <v>3.2056473052884595E-2</v>
      </c>
      <c r="CF67" s="120">
        <v>3.1869574582575694E-2</v>
      </c>
      <c r="CG67" s="120">
        <v>3.1869574582575673E-2</v>
      </c>
      <c r="CH67" s="120">
        <v>3.1683001621817496E-2</v>
      </c>
      <c r="CI67" s="120">
        <v>3.1683001621817468E-2</v>
      </c>
      <c r="CJ67" s="120">
        <v>3.1496756377864879E-2</v>
      </c>
      <c r="CK67" s="120">
        <v>3.1496756377864935E-2</v>
      </c>
      <c r="CL67" s="120">
        <v>3.1310841065280141E-2</v>
      </c>
      <c r="CM67" s="120">
        <v>3.1310841065280134E-2</v>
      </c>
      <c r="CN67" s="120">
        <v>3.1125257905908317E-2</v>
      </c>
      <c r="CO67" s="120">
        <v>3.112525790590831E-2</v>
      </c>
      <c r="CP67" s="120">
        <v>3.0940009128851781E-2</v>
      </c>
      <c r="CQ67" s="120">
        <v>3.0940009128851743E-2</v>
      </c>
      <c r="CR67" s="120">
        <v>3.0755096970443437E-2</v>
      </c>
      <c r="CS67" s="120">
        <v>3.0755096970443433E-2</v>
      </c>
      <c r="CT67" s="120">
        <v>3.0570523674219093E-2</v>
      </c>
      <c r="CU67" s="120">
        <v>3.0570523674219079E-2</v>
      </c>
      <c r="CV67" s="120">
        <v>3.0386291490888482E-2</v>
      </c>
      <c r="CW67" s="120">
        <v>3.0386291490888503E-2</v>
      </c>
      <c r="CX67" s="120">
        <v>3.0202402678305498E-2</v>
      </c>
      <c r="CY67" s="120">
        <v>3.0202402678305498E-2</v>
      </c>
      <c r="CZ67" s="120">
        <v>3.0018859501436953E-2</v>
      </c>
      <c r="DA67" s="120">
        <v>3.0018859501436977E-2</v>
      </c>
      <c r="DB67" s="120">
        <v>2.9835664232330469E-2</v>
      </c>
      <c r="DC67" s="120">
        <v>2.9835664232330472E-2</v>
      </c>
      <c r="DD67" s="120">
        <v>2.9652819150080889E-2</v>
      </c>
      <c r="DE67" s="120">
        <v>2.9652819150080893E-2</v>
      </c>
      <c r="DF67" s="120">
        <v>2.9470326540795903E-2</v>
      </c>
      <c r="DG67" s="120">
        <v>2.9470326540795927E-2</v>
      </c>
      <c r="DH67" s="120">
        <v>2.9288188697560072E-2</v>
      </c>
      <c r="DI67" s="120">
        <v>2.9288188697560082E-2</v>
      </c>
      <c r="DJ67" s="120">
        <v>2.9106407920397814E-2</v>
      </c>
      <c r="DK67" s="120">
        <v>2.9106407920397807E-2</v>
      </c>
      <c r="DL67" s="120">
        <v>2.8924986516235165E-2</v>
      </c>
      <c r="DM67" s="120">
        <v>2.8924986516235165E-2</v>
      </c>
      <c r="DN67" s="120">
        <v>2.8743926798860068E-2</v>
      </c>
      <c r="DO67" s="120">
        <v>2.8743926798860064E-2</v>
      </c>
      <c r="DP67" s="120">
        <v>2.8563231088881671E-2</v>
      </c>
      <c r="DQ67" s="120">
        <v>2.8563231088881671E-2</v>
      </c>
      <c r="DR67" s="120">
        <v>2.8382901713687937E-2</v>
      </c>
      <c r="DS67" s="120">
        <v>2.8382901713687965E-2</v>
      </c>
      <c r="DT67" s="120">
        <v>2.8202941007402376E-2</v>
      </c>
      <c r="DU67" s="120">
        <v>2.8202941007402376E-2</v>
      </c>
      <c r="DV67" s="120">
        <v>2.8023351310838874E-2</v>
      </c>
      <c r="DW67" s="120">
        <v>2.8023351310838867E-2</v>
      </c>
      <c r="DX67" s="120">
        <v>2.7844134971455582E-2</v>
      </c>
      <c r="DY67" s="120">
        <v>2.7844134971455589E-2</v>
      </c>
      <c r="DZ67" s="120">
        <v>2.7665294343307219E-2</v>
      </c>
      <c r="EA67" s="120">
        <v>2.7665294343307202E-2</v>
      </c>
      <c r="EB67" s="120">
        <v>2.7486831786995892E-2</v>
      </c>
      <c r="EC67" s="120">
        <v>2.7486831786995895E-2</v>
      </c>
      <c r="ED67" s="120">
        <v>2.7308749669620616E-2</v>
      </c>
      <c r="EE67" s="120">
        <v>2.7308749669620606E-2</v>
      </c>
      <c r="EF67" s="120">
        <v>2.713105036472524E-2</v>
      </c>
      <c r="EG67" s="120">
        <v>2.7131050364725254E-2</v>
      </c>
      <c r="EH67" s="120">
        <v>2.6953736252244884E-2</v>
      </c>
      <c r="EI67" s="120">
        <v>2.6953736252244891E-2</v>
      </c>
      <c r="EJ67" s="120">
        <v>2.6776809718450995E-2</v>
      </c>
      <c r="EK67" s="120">
        <v>2.6776809718450978E-2</v>
      </c>
      <c r="EL67" s="120">
        <v>2.6600273155894499E-2</v>
      </c>
      <c r="EM67" s="120">
        <v>2.6600273155894503E-2</v>
      </c>
      <c r="EN67" s="120">
        <v>2.6424128963347934E-2</v>
      </c>
      <c r="EO67" s="120">
        <v>2.6424128963347948E-2</v>
      </c>
      <c r="EP67" s="120">
        <v>2.6248379545745437E-2</v>
      </c>
      <c r="EQ67" s="120">
        <v>2.6248379545745416E-2</v>
      </c>
      <c r="ER67" s="120">
        <v>2.607302731412138E-2</v>
      </c>
      <c r="ES67" s="120">
        <v>2.607302731412138E-2</v>
      </c>
      <c r="ET67" s="120">
        <v>2.5898074685547428E-2</v>
      </c>
      <c r="EU67" s="120">
        <v>2.5898074685547428E-2</v>
      </c>
      <c r="EV67" s="120">
        <v>2.5723524083067814E-2</v>
      </c>
      <c r="EW67" s="120">
        <v>2.5723524083067821E-2</v>
      </c>
      <c r="EX67" s="120">
        <v>2.5549377935632712E-2</v>
      </c>
      <c r="EY67" s="120">
        <v>2.5549377935632691E-2</v>
      </c>
      <c r="EZ67" s="120">
        <v>2.5375638678030322E-2</v>
      </c>
      <c r="FA67" s="120">
        <v>2.5375638678030318E-2</v>
      </c>
      <c r="FB67" s="120">
        <v>2.5202308750816922E-2</v>
      </c>
      <c r="FC67" s="120">
        <v>2.520230875081694E-2</v>
      </c>
      <c r="FD67" s="120">
        <v>2.5029390600245081E-2</v>
      </c>
      <c r="FE67" s="120">
        <v>2.5029390600245092E-2</v>
      </c>
      <c r="FF67" s="120">
        <v>2.4856886678190353E-2</v>
      </c>
      <c r="FG67" s="120">
        <v>2.4856886678190332E-2</v>
      </c>
      <c r="FH67" s="120">
        <v>2.4684799442075696E-2</v>
      </c>
      <c r="FI67" s="120">
        <v>2.4684799442075678E-2</v>
      </c>
      <c r="FJ67" s="120">
        <v>2.4513131354794597E-2</v>
      </c>
      <c r="FK67" s="120">
        <v>2.4513131354794607E-2</v>
      </c>
      <c r="FL67" s="120">
        <v>2.4341884884631682E-2</v>
      </c>
      <c r="FM67" s="120">
        <v>2.4341884884631706E-2</v>
      </c>
      <c r="FN67" s="120">
        <v>2.4171062505182073E-2</v>
      </c>
      <c r="FO67" s="120">
        <v>2.4171062505182112E-2</v>
      </c>
      <c r="FP67" s="120">
        <v>2.40006666952681E-2</v>
      </c>
      <c r="FQ67" s="120">
        <v>2.4000666695268118E-2</v>
      </c>
      <c r="FR67" s="120">
        <v>2.3830699938854526E-2</v>
      </c>
      <c r="FS67" s="120">
        <v>2.3830699938854526E-2</v>
      </c>
      <c r="FT67" s="120">
        <v>2.3661164724961655E-2</v>
      </c>
      <c r="FU67" s="120">
        <v>2.3661164724961655E-2</v>
      </c>
      <c r="FV67" s="120">
        <v>2.3492063547576294E-2</v>
      </c>
      <c r="FW67" s="120">
        <v>2.3492063547576308E-2</v>
      </c>
      <c r="FX67" s="120">
        <v>2.3323398905560722E-2</v>
      </c>
      <c r="FY67" s="120">
        <v>2.3323398905560736E-2</v>
      </c>
      <c r="FZ67" s="120">
        <v>2.3155173302559624E-2</v>
      </c>
      <c r="GA67" s="120">
        <v>2.3155173302559624E-2</v>
      </c>
      <c r="GB67" s="120">
        <v>2.2987389246904664E-2</v>
      </c>
      <c r="GC67" s="120">
        <v>2.298738924690466E-2</v>
      </c>
      <c r="GD67" s="120">
        <v>2.2820049251517201E-2</v>
      </c>
      <c r="GE67" s="120">
        <v>2.2820049251517229E-2</v>
      </c>
      <c r="GF67" s="120">
        <v>2.2653155833808621E-2</v>
      </c>
      <c r="GG67" s="120">
        <v>2.2653155833808617E-2</v>
      </c>
      <c r="GH67" s="120">
        <v>2.2486711515578434E-2</v>
      </c>
      <c r="GI67" s="120">
        <v>2.2486711515578441E-2</v>
      </c>
      <c r="GJ67" s="120">
        <v>2.2320718822910309E-2</v>
      </c>
      <c r="GK67" s="120">
        <v>2.2320718822910285E-2</v>
      </c>
      <c r="GL67" s="120">
        <v>2.2155180286065428E-2</v>
      </c>
      <c r="GM67" s="120">
        <v>2.2155180286065414E-2</v>
      </c>
      <c r="GN67" s="120">
        <v>2.1990098439374033E-2</v>
      </c>
      <c r="GO67" s="120">
        <v>2.1990098439374009E-2</v>
      </c>
      <c r="GP67" s="120">
        <v>2.1825475821124162E-2</v>
      </c>
      <c r="GQ67" s="120">
        <v>2.1825475821124141E-2</v>
      </c>
      <c r="GR67" s="120">
        <v>2.1661314973448247E-2</v>
      </c>
      <c r="GS67" s="120">
        <v>2.1661314973448267E-2</v>
      </c>
      <c r="GT67" s="120">
        <v>2.1497618442207312E-2</v>
      </c>
      <c r="GU67" s="120">
        <v>2.1497618442207305E-2</v>
      </c>
      <c r="GV67" s="120">
        <v>2.1334388776872441E-2</v>
      </c>
      <c r="GW67" s="120">
        <v>2.1334388776872434E-2</v>
      </c>
      <c r="GX67" s="120">
        <v>2.1171628530404048E-2</v>
      </c>
      <c r="GY67" s="120">
        <v>2.1171628530404024E-2</v>
      </c>
      <c r="GZ67" s="120">
        <v>2.1009340259128487E-2</v>
      </c>
      <c r="HA67" s="120">
        <v>2.1009340259128477E-2</v>
      </c>
      <c r="HB67" s="120">
        <v>2.0847526522612084E-2</v>
      </c>
      <c r="HC67" s="120">
        <v>2.084752652261207E-2</v>
      </c>
      <c r="HD67" s="120">
        <v>2.0686189883532682E-2</v>
      </c>
      <c r="HE67" s="120">
        <v>2.0686189883532664E-2</v>
      </c>
      <c r="HF67" s="120">
        <v>2.052533290754836E-2</v>
      </c>
      <c r="HG67" s="120">
        <v>2.0525332907548363E-2</v>
      </c>
      <c r="HH67" s="120">
        <v>2.0364958163163669E-2</v>
      </c>
      <c r="HI67" s="120">
        <v>2.0364958163163669E-2</v>
      </c>
      <c r="HJ67" s="120">
        <v>2.020506822159308E-2</v>
      </c>
      <c r="HK67" s="120">
        <v>2.0205068221593063E-2</v>
      </c>
      <c r="HL67" s="120">
        <v>2.0045665656621574E-2</v>
      </c>
      <c r="HM67" s="120">
        <v>2.0045665656621574E-2</v>
      </c>
      <c r="HN67" s="120">
        <v>1.988675304446277E-2</v>
      </c>
      <c r="HO67" s="120">
        <v>1.9886753044462763E-2</v>
      </c>
      <c r="HP67" s="120">
        <v>1.9728332963613798E-2</v>
      </c>
      <c r="HQ67" s="120">
        <v>1.9728332963613822E-2</v>
      </c>
      <c r="HR67" s="120">
        <v>1.9570407994707738E-2</v>
      </c>
      <c r="HS67" s="120">
        <v>1.9570407994707714E-2</v>
      </c>
      <c r="HT67" s="120">
        <v>1.9412980720362766E-2</v>
      </c>
      <c r="HU67" s="120">
        <v>1.9412980720362755E-2</v>
      </c>
      <c r="HV67" s="120">
        <v>1.9256053725028782E-2</v>
      </c>
      <c r="HW67" s="120">
        <v>1.9256053725028803E-2</v>
      </c>
      <c r="HX67" s="120">
        <v>1.9099629594830664E-2</v>
      </c>
      <c r="HY67" s="120">
        <v>1.9099629594830698E-2</v>
      </c>
      <c r="HZ67" s="120">
        <v>1.8943710917408863E-2</v>
      </c>
      <c r="IA67" s="120">
        <v>1.8943710917408856E-2</v>
      </c>
      <c r="IB67" s="120">
        <v>1.8788300281756501E-2</v>
      </c>
      <c r="IC67" s="120">
        <v>1.8788300281756497E-2</v>
      </c>
      <c r="ID67" s="120">
        <v>1.8633400278053901E-2</v>
      </c>
      <c r="IE67" s="120">
        <v>1.8633400278053904E-2</v>
      </c>
      <c r="IF67" s="120">
        <v>1.8479013497499683E-2</v>
      </c>
      <c r="IG67" s="120">
        <v>1.8479013497499679E-2</v>
      </c>
      <c r="IH67" s="120">
        <v>1.8325142532138662E-2</v>
      </c>
      <c r="II67" s="120">
        <v>1.8325142532138652E-2</v>
      </c>
      <c r="IJ67" s="120">
        <v>1.8171789974686631E-2</v>
      </c>
      <c r="IK67" s="120">
        <v>1.8171789974686617E-2</v>
      </c>
      <c r="IL67" s="120">
        <v>1.8018958418351813E-2</v>
      </c>
      <c r="IM67" s="120">
        <v>1.8018958418351837E-2</v>
      </c>
      <c r="IN67" s="120">
        <v>1.7866650456653265E-2</v>
      </c>
      <c r="IO67" s="120">
        <v>1.7866650456653272E-2</v>
      </c>
      <c r="IP67" s="120">
        <v>1.7714868683235453E-2</v>
      </c>
      <c r="IQ67" s="120">
        <v>1.7714868683235463E-2</v>
      </c>
      <c r="IR67" s="120">
        <v>1.7563615691679933E-2</v>
      </c>
      <c r="IS67" s="120">
        <v>1.7563615691679944E-2</v>
      </c>
      <c r="IT67" s="120">
        <v>1.7412894075313354E-2</v>
      </c>
      <c r="IU67" s="120">
        <v>1.7412894075313372E-2</v>
      </c>
      <c r="IV67" s="120">
        <v>1.7262706427012092E-2</v>
      </c>
      <c r="IW67" s="120">
        <v>1.7262706427012095E-2</v>
      </c>
      <c r="IX67" s="120">
        <v>1.7113055339003289E-2</v>
      </c>
      <c r="IY67" s="120">
        <v>1.7113055339003338E-2</v>
      </c>
      <c r="IZ67" s="120">
        <v>1.6963943402662478E-2</v>
      </c>
      <c r="JA67" s="120">
        <v>1.6963943402662496E-2</v>
      </c>
      <c r="JB67" s="120">
        <v>1.6815373208307428E-2</v>
      </c>
      <c r="JC67" s="120">
        <v>1.6815373208307435E-2</v>
      </c>
      <c r="JD67" s="120">
        <v>1.6667347344988506E-2</v>
      </c>
      <c r="JE67" s="120">
        <v>1.6667347344988495E-2</v>
      </c>
      <c r="JF67" s="120">
        <v>1.6519868400275403E-2</v>
      </c>
      <c r="JG67" s="120">
        <v>1.6519868400275382E-2</v>
      </c>
      <c r="JH67" s="120">
        <v>1.6372938960039812E-2</v>
      </c>
      <c r="JI67" s="120">
        <v>1.6372938960039822E-2</v>
      </c>
      <c r="JJ67" s="120">
        <v>1.6226561608234883E-2</v>
      </c>
      <c r="JK67" s="120">
        <v>1.6226561608234935E-2</v>
      </c>
      <c r="JL67" s="120">
        <v>1.6080738926670404E-2</v>
      </c>
      <c r="JM67" s="120">
        <v>1.6080738926670415E-2</v>
      </c>
      <c r="JN67" s="120">
        <v>1.5935473494784094E-2</v>
      </c>
      <c r="JO67" s="120">
        <v>1.5935473494784094E-2</v>
      </c>
      <c r="JP67" s="120">
        <v>1.5790767889409519E-2</v>
      </c>
      <c r="JQ67" s="120">
        <v>1.5790767889409533E-2</v>
      </c>
      <c r="JR67" s="120">
        <v>1.5646624684539558E-2</v>
      </c>
      <c r="JS67" s="120">
        <v>1.5646624684539579E-2</v>
      </c>
      <c r="JT67" s="120">
        <v>1.5503046451086022E-2</v>
      </c>
      <c r="JU67" s="120">
        <v>1.5503046451086036E-2</v>
      </c>
      <c r="JV67" s="120">
        <v>1.5360035756635342E-2</v>
      </c>
      <c r="JW67" s="120">
        <v>1.5360035756635328E-2</v>
      </c>
      <c r="JX67" s="120">
        <v>1.5217595165200019E-2</v>
      </c>
      <c r="JY67" s="120">
        <v>1.5217595165200019E-2</v>
      </c>
      <c r="JZ67" s="120">
        <v>1.5075727236966154E-2</v>
      </c>
      <c r="KA67" s="120">
        <v>1.5075727236966168E-2</v>
      </c>
      <c r="KB67" s="120">
        <v>1.4934434528036599E-2</v>
      </c>
      <c r="KC67" s="120">
        <v>1.4934434528036595E-2</v>
      </c>
      <c r="KD67" s="120">
        <v>1.4793719590169955E-2</v>
      </c>
      <c r="KE67" s="120">
        <v>1.479371959016996E-2</v>
      </c>
      <c r="KF67" s="120">
        <v>1.4653584970515467E-2</v>
      </c>
      <c r="KG67" s="120">
        <v>1.4653584970515464E-2</v>
      </c>
      <c r="KH67" s="120">
        <v>1.4514033211343379E-2</v>
      </c>
      <c r="KI67" s="120">
        <v>1.4514033211343395E-2</v>
      </c>
      <c r="KJ67" s="120">
        <v>1.4375066849771082E-2</v>
      </c>
      <c r="KK67" s="120">
        <v>1.4375066849771075E-2</v>
      </c>
      <c r="KL67" s="120">
        <v>1.4236688417484844E-2</v>
      </c>
      <c r="KM67" s="120">
        <v>1.4236688417484837E-2</v>
      </c>
      <c r="KN67" s="120">
        <v>1.4098900440457062E-2</v>
      </c>
      <c r="KO67" s="120">
        <v>1.4098900440457066E-2</v>
      </c>
      <c r="KP67" s="120">
        <v>1.3961705438659135E-2</v>
      </c>
      <c r="KQ67" s="120">
        <v>1.3961705438659114E-2</v>
      </c>
      <c r="KR67" s="120">
        <v>1.382510592576958E-2</v>
      </c>
      <c r="KS67" s="120">
        <v>1.3825105925769569E-2</v>
      </c>
      <c r="KT67" s="120">
        <v>1.3689104408877873E-2</v>
      </c>
      <c r="KU67" s="120">
        <v>1.3689104408877878E-2</v>
      </c>
      <c r="KV67" s="120">
        <v>1.3553703388183479E-2</v>
      </c>
      <c r="KW67" s="120">
        <v>1.3553703388183486E-2</v>
      </c>
      <c r="KX67" s="120">
        <v>1.3418905356690171E-2</v>
      </c>
      <c r="KY67" s="120">
        <v>1.3418905356690176E-2</v>
      </c>
      <c r="KZ67" s="120">
        <v>1.3284712799895841E-2</v>
      </c>
      <c r="LA67" s="120">
        <v>1.3284712799895829E-2</v>
      </c>
      <c r="LB67" s="120">
        <v>1.3151128195477339E-2</v>
      </c>
      <c r="LC67" s="120">
        <v>1.3151128195477339E-2</v>
      </c>
      <c r="LD67" s="120">
        <v>1.30181540129707E-2</v>
      </c>
      <c r="LE67" s="120">
        <v>1.3018154012970701E-2</v>
      </c>
      <c r="LF67" s="120">
        <v>1.2885792713446403E-2</v>
      </c>
      <c r="LG67" s="120">
        <v>1.2885792713446396E-2</v>
      </c>
      <c r="LH67" s="120">
        <v>1.2754046749179754E-2</v>
      </c>
      <c r="LI67" s="120">
        <v>1.2754046749179765E-2</v>
      </c>
      <c r="LJ67" s="120">
        <v>1.2622918563316481E-2</v>
      </c>
      <c r="LK67" s="120">
        <v>1.2622918563316468E-2</v>
      </c>
      <c r="LL67" s="120">
        <v>1.2492410589533057E-2</v>
      </c>
      <c r="LM67" s="120">
        <v>1.249241058953306E-2</v>
      </c>
      <c r="LN67" s="120">
        <v>1.2362525251692432E-2</v>
      </c>
      <c r="LO67" s="120">
        <v>1.2362525251692446E-2</v>
      </c>
      <c r="LP67" s="120">
        <v>1.2233264963494288E-2</v>
      </c>
      <c r="LQ67" s="120">
        <v>1.2233264963494292E-2</v>
      </c>
      <c r="LR67" s="120">
        <v>1.2104632128120437E-2</v>
      </c>
      <c r="LS67" s="120">
        <v>1.2104632128120421E-2</v>
      </c>
      <c r="LT67" s="120">
        <v>1.1976629137875033E-2</v>
      </c>
      <c r="LU67" s="120">
        <v>1.1976629137875023E-2</v>
      </c>
      <c r="LV67" s="120">
        <v>1.1849258373819598E-2</v>
      </c>
      <c r="LW67" s="120">
        <v>1.184925837381959E-2</v>
      </c>
      <c r="LX67" s="120">
        <v>1.1722522205402758E-2</v>
      </c>
      <c r="LY67" s="120">
        <v>1.1722522205402765E-2</v>
      </c>
      <c r="LZ67" s="120">
        <v>1.1596422990084879E-2</v>
      </c>
      <c r="MA67" s="120">
        <v>1.1596422990084886E-2</v>
      </c>
      <c r="MB67" s="120">
        <v>1.1470963072957172E-2</v>
      </c>
      <c r="MC67" s="120">
        <v>1.1470963072957186E-2</v>
      </c>
      <c r="MD67" s="120">
        <v>1.1346144786355697E-2</v>
      </c>
      <c r="ME67" s="120">
        <v>1.1346144786355691E-2</v>
      </c>
      <c r="MF67" s="120">
        <v>1.1221970449469772E-2</v>
      </c>
      <c r="MG67" s="120">
        <v>1.1221970449469766E-2</v>
      </c>
      <c r="MH67" s="120">
        <v>1.1098442367945143E-2</v>
      </c>
      <c r="MI67" s="120">
        <v>1.1098442367945147E-2</v>
      </c>
      <c r="MJ67" s="120">
        <v>1.0975562833481641E-2</v>
      </c>
      <c r="MK67" s="120">
        <v>1.0975562833481644E-2</v>
      </c>
      <c r="ML67" s="120">
        <v>1.0853334123425248E-2</v>
      </c>
      <c r="MM67" s="120">
        <v>1.0853334123425261E-2</v>
      </c>
      <c r="MN67" s="120">
        <v>1.0731758500354868E-2</v>
      </c>
      <c r="MO67" s="120">
        <v>1.0731758500354863E-2</v>
      </c>
      <c r="MP67" s="120">
        <v>1.061083821166324E-2</v>
      </c>
      <c r="MQ67" s="120">
        <v>1.0610838211663233E-2</v>
      </c>
      <c r="MR67" s="120">
        <v>1.0490575489132591E-2</v>
      </c>
      <c r="MS67" s="120">
        <v>1.0490575489132585E-2</v>
      </c>
      <c r="MT67" s="120">
        <v>1.0370972548504429E-2</v>
      </c>
      <c r="MU67" s="120">
        <v>1.0370972548504429E-2</v>
      </c>
      <c r="MV67" s="120">
        <v>1.0252031589043776E-2</v>
      </c>
      <c r="MW67" s="120">
        <v>1.0252031589043779E-2</v>
      </c>
      <c r="MX67" s="120">
        <v>1.0133754793097697E-2</v>
      </c>
      <c r="MY67" s="120">
        <v>1.0133754793097697E-2</v>
      </c>
      <c r="MZ67" s="120">
        <v>1.001614432564815E-2</v>
      </c>
      <c r="NA67" s="120">
        <v>1.0016144325648166E-2</v>
      </c>
      <c r="NB67" s="120">
        <v>9.8992023338591254E-3</v>
      </c>
      <c r="NC67" s="120">
        <v>9.8992023338591272E-3</v>
      </c>
      <c r="ND67" s="120">
        <v>9.7829309466178713E-3</v>
      </c>
      <c r="NE67" s="120">
        <v>9.7829309466178765E-3</v>
      </c>
      <c r="NF67" s="120">
        <v>9.6673322740705968E-3</v>
      </c>
      <c r="NG67" s="120">
        <v>9.6673322740705829E-3</v>
      </c>
      <c r="NH67" s="120">
        <v>9.5524084071520552E-3</v>
      </c>
      <c r="NI67" s="120">
        <v>9.5524084071520569E-3</v>
      </c>
      <c r="NJ67" s="120">
        <v>9.4381614171096129E-3</v>
      </c>
      <c r="NK67" s="120">
        <v>9.4381614171096164E-3</v>
      </c>
      <c r="NL67" s="120">
        <v>9.3245933550212233E-3</v>
      </c>
      <c r="NM67" s="120">
        <v>9.3245933550212216E-3</v>
      </c>
      <c r="NN67" s="120">
        <v>9.211706251307631E-3</v>
      </c>
      <c r="NO67" s="120">
        <v>9.2117062513076275E-3</v>
      </c>
      <c r="NP67" s="120">
        <v>9.0995021152387601E-3</v>
      </c>
      <c r="NQ67" s="120">
        <v>9.0995021152387636E-3</v>
      </c>
      <c r="NR67" s="120">
        <v>8.9879829344340686E-3</v>
      </c>
      <c r="NS67" s="120">
        <v>8.9879829344340634E-3</v>
      </c>
      <c r="NT67" s="120">
        <v>8.8771506743570653E-3</v>
      </c>
      <c r="NU67" s="120">
        <v>8.8771506743570636E-3</v>
      </c>
      <c r="NV67" s="120">
        <v>8.7670072778039902E-3</v>
      </c>
      <c r="NW67" s="120">
        <v>8.7670072778039884E-3</v>
      </c>
      <c r="NX67" s="120">
        <v>8.6575546643863494E-3</v>
      </c>
      <c r="NY67" s="120">
        <v>8.6575546643863441E-3</v>
      </c>
      <c r="NZ67" s="120">
        <v>8.5487947300077749E-3</v>
      </c>
      <c r="OA67" s="120">
        <v>8.548794730007761E-3</v>
      </c>
      <c r="OB67" s="120">
        <v>8.4407293463346928E-3</v>
      </c>
      <c r="OC67" s="120">
        <v>8.4407293463347067E-3</v>
      </c>
      <c r="OD67" s="120">
        <v>8.3333603602613587E-3</v>
      </c>
      <c r="OE67" s="120">
        <v>8.3333603602613656E-3</v>
      </c>
      <c r="OF67" s="120">
        <v>8.2266895933685805E-3</v>
      </c>
      <c r="OG67" s="120">
        <v>8.2266895933685909E-3</v>
      </c>
      <c r="OH67" s="120">
        <v>8.1207188413768613E-3</v>
      </c>
      <c r="OI67" s="120">
        <v>8.1207188413768561E-3</v>
      </c>
      <c r="OJ67" s="120">
        <v>8.0154498735933565E-3</v>
      </c>
      <c r="OK67" s="120">
        <v>8.0154498735933496E-3</v>
      </c>
      <c r="OL67" s="120">
        <v>7.9108844323530787E-3</v>
      </c>
      <c r="OM67" s="120">
        <v>7.9108844323530856E-3</v>
      </c>
      <c r="ON67" s="120">
        <v>7.8070242324540934E-3</v>
      </c>
      <c r="OO67" s="120">
        <v>7.8070242324540925E-3</v>
      </c>
      <c r="OP67" s="120">
        <v>7.703870960586905E-3</v>
      </c>
      <c r="OQ67" s="120">
        <v>7.7038709605869032E-3</v>
      </c>
      <c r="OR67" s="120">
        <v>7.6014262747578611E-3</v>
      </c>
      <c r="OS67" s="120">
        <v>7.6014262747578516E-3</v>
      </c>
      <c r="OT67" s="120">
        <v>7.4996918037068174E-3</v>
      </c>
      <c r="OU67" s="120">
        <v>7.4996918037068148E-3</v>
      </c>
      <c r="OV67" s="120">
        <v>7.3986691463189301E-3</v>
      </c>
      <c r="OW67" s="120">
        <v>7.3986691463189249E-3</v>
      </c>
      <c r="OX67" s="120">
        <v>7.2983598710305974E-3</v>
      </c>
      <c r="OY67" s="120">
        <v>7.2983598710305948E-3</v>
      </c>
      <c r="OZ67" s="120">
        <v>7.1987655152297349E-3</v>
      </c>
      <c r="PA67" s="120">
        <v>7.1987655152297271E-3</v>
      </c>
      <c r="PB67" s="120">
        <v>7.0998875846502111E-3</v>
      </c>
      <c r="PC67" s="120">
        <v>7.0998875846502068E-3</v>
      </c>
      <c r="PD67" s="120">
        <v>7.0017275527606716E-3</v>
      </c>
      <c r="PE67" s="120">
        <v>7.001727552760675E-3</v>
      </c>
      <c r="PF67" s="120">
        <v>6.90428686014769E-3</v>
      </c>
      <c r="PG67" s="120">
        <v>6.9042868601476952E-3</v>
      </c>
      <c r="PH67" s="120">
        <v>6.8075669138932572E-3</v>
      </c>
      <c r="PI67" s="120">
        <v>6.8075669138932642E-3</v>
      </c>
      <c r="PJ67" s="120">
        <v>6.7115690869468071E-3</v>
      </c>
      <c r="PK67" s="120">
        <v>6.7115690869468097E-3</v>
      </c>
      <c r="PL67" s="120">
        <v>6.6162947174917084E-3</v>
      </c>
      <c r="PM67" s="120">
        <v>6.6162947174917049E-3</v>
      </c>
      <c r="PN67" s="120">
        <v>6.521745108306283E-3</v>
      </c>
      <c r="PO67" s="120">
        <v>6.5217451083062865E-3</v>
      </c>
      <c r="PP67" s="120">
        <v>6.4279215261195261E-3</v>
      </c>
      <c r="PQ67" s="120">
        <v>6.4279215261195295E-3</v>
      </c>
      <c r="PR67" s="120">
        <v>6.3348252009614572E-3</v>
      </c>
      <c r="PS67" s="120">
        <v>6.3348252009614494E-3</v>
      </c>
      <c r="PT67" s="120">
        <v>6.2424573255082591E-3</v>
      </c>
      <c r="PU67" s="120">
        <v>6.2424573255082634E-3</v>
      </c>
      <c r="PV67" s="120">
        <v>6.1508190544223677E-3</v>
      </c>
      <c r="PW67" s="120">
        <v>6.1508190544223703E-3</v>
      </c>
      <c r="PX67" s="120">
        <v>6.0599115036873144E-3</v>
      </c>
      <c r="PY67" s="120">
        <v>6.0599115036873118E-3</v>
      </c>
      <c r="PZ67" s="120">
        <v>5.9697357499377728E-3</v>
      </c>
      <c r="QA67" s="120">
        <v>5.9697357499377676E-3</v>
      </c>
      <c r="QB67" s="120">
        <v>5.8802928297846287E-3</v>
      </c>
      <c r="QC67" s="120">
        <v>5.8802928297846339E-3</v>
      </c>
      <c r="QD67" s="120">
        <v>5.7915837391353479E-3</v>
      </c>
      <c r="QE67" s="120">
        <v>5.791583739135347E-3</v>
      </c>
      <c r="QF67" s="120">
        <v>5.7036094325095899E-3</v>
      </c>
      <c r="QG67" s="120">
        <v>5.7036094325095916E-3</v>
      </c>
      <c r="QH67" s="120">
        <v>5.6163708223504151E-3</v>
      </c>
      <c r="QI67" s="120">
        <v>5.6163708223504107E-3</v>
      </c>
      <c r="QJ67" s="120">
        <v>5.5298687783308948E-3</v>
      </c>
      <c r="QK67" s="120">
        <v>5.5298687783308879E-3</v>
      </c>
      <c r="QL67" s="120">
        <v>5.4441041266565845E-3</v>
      </c>
      <c r="QM67" s="120">
        <v>5.4441041266565793E-3</v>
      </c>
      <c r="QN67" s="120">
        <v>5.3590776493637228E-3</v>
      </c>
      <c r="QO67" s="120">
        <v>5.3590776493637245E-3</v>
      </c>
      <c r="QP67" s="120">
        <v>5.2747900836134553E-3</v>
      </c>
      <c r="QQ67" s="120">
        <v>5.2747900836134509E-3</v>
      </c>
      <c r="QR67" s="120">
        <v>5.1912421209821718E-3</v>
      </c>
      <c r="QS67" s="120">
        <v>5.1912421209821683E-3</v>
      </c>
      <c r="QT67" s="120">
        <v>5.1084344067481432E-3</v>
      </c>
      <c r="QU67" s="120">
        <v>5.1084344067481328E-3</v>
      </c>
      <c r="QV67" s="120">
        <v>5.0263675391745795E-3</v>
      </c>
      <c r="QW67" s="120">
        <v>5.0263675391745838E-3</v>
      </c>
      <c r="QX67" s="120">
        <v>4.9450420687893329E-3</v>
      </c>
      <c r="QY67" s="120">
        <v>4.9450420687893364E-3</v>
      </c>
      <c r="QZ67" s="120">
        <v>4.8644584976613925E-3</v>
      </c>
      <c r="RA67" s="120">
        <v>4.8644584976613916E-3</v>
      </c>
      <c r="RB67" s="120">
        <v>4.7846172786743324E-3</v>
      </c>
      <c r="RC67" s="120">
        <v>4.7846172786743342E-3</v>
      </c>
      <c r="RD67" s="120">
        <v>4.7055188147970047E-3</v>
      </c>
      <c r="RE67" s="120">
        <v>4.7055188147969952E-3</v>
      </c>
      <c r="RF67" s="120">
        <v>4.6271634583515591E-3</v>
      </c>
      <c r="RG67" s="120">
        <v>4.6271634583515634E-3</v>
      </c>
      <c r="RH67" s="120">
        <v>4.549551510279152E-3</v>
      </c>
      <c r="RI67" s="120">
        <v>4.5495515102791486E-3</v>
      </c>
      <c r="RJ67" s="120">
        <v>4.4726832194033417E-3</v>
      </c>
      <c r="RK67" s="120">
        <v>4.47268321940334E-3</v>
      </c>
      <c r="RL67" s="120">
        <v>4.3965587816916932E-3</v>
      </c>
      <c r="RM67" s="120">
        <v>4.3965587816916941E-3</v>
      </c>
      <c r="RN67" s="120">
        <v>4.3211783395155868E-3</v>
      </c>
      <c r="RO67" s="120">
        <v>4.3211783395155894E-3</v>
      </c>
      <c r="RP67" s="120">
        <v>4.2465419809086333E-3</v>
      </c>
      <c r="RQ67" s="120">
        <v>4.2465419809086351E-3</v>
      </c>
      <c r="RR67" s="120">
        <v>4.1726497388238836E-3</v>
      </c>
      <c r="RS67" s="120">
        <v>4.1726497388238793E-3</v>
      </c>
      <c r="RT67" s="120">
        <v>4.099501590390125E-3</v>
      </c>
      <c r="RU67" s="120">
        <v>4.0995015903901215E-3</v>
      </c>
      <c r="RV67" s="120">
        <v>4.0270974561675728E-3</v>
      </c>
      <c r="RW67" s="120">
        <v>4.0270974561675728E-3</v>
      </c>
      <c r="RX67" s="120">
        <v>3.9554371994032309E-3</v>
      </c>
      <c r="RY67" s="120">
        <v>3.955437199403224E-3</v>
      </c>
      <c r="RZ67" s="120">
        <v>3.8845206252862041E-3</v>
      </c>
      <c r="SA67" s="120">
        <v>3.884520625286202E-3</v>
      </c>
      <c r="SB67" s="120">
        <v>3.8143474802033437E-3</v>
      </c>
      <c r="SC67" s="120">
        <v>3.8143474802033437E-3</v>
      </c>
      <c r="SD67" s="120">
        <v>3.7449174509954701E-3</v>
      </c>
      <c r="SE67" s="120">
        <v>3.7449174509954671E-3</v>
      </c>
      <c r="SF67" s="120">
        <v>3.6762301642146106E-3</v>
      </c>
      <c r="SG67" s="120">
        <v>3.6762301642146106E-3</v>
      </c>
      <c r="SH67" s="120">
        <v>3.6082851853825315E-3</v>
      </c>
      <c r="SI67" s="120">
        <v>3.6082851853825319E-3</v>
      </c>
      <c r="SJ67" s="120">
        <v>3.5410820182509507E-3</v>
      </c>
      <c r="SK67" s="120">
        <v>3.541082018250949E-3</v>
      </c>
      <c r="SL67" s="120">
        <v>3.4746201040638143E-3</v>
      </c>
      <c r="SM67" s="120">
        <v>3.4746201040638178E-3</v>
      </c>
      <c r="SN67" s="120">
        <v>3.4088988208220762E-3</v>
      </c>
      <c r="SO67" s="120">
        <v>3.408898820822077E-3</v>
      </c>
      <c r="SP67" s="120">
        <v>3.3439174825512538E-3</v>
      </c>
      <c r="SQ67" s="120">
        <v>3.3439174825512551E-3</v>
      </c>
      <c r="SR67" s="120">
        <v>3.2796753385723608E-3</v>
      </c>
      <c r="SS67" s="120">
        <v>3.2796753385723582E-3</v>
      </c>
      <c r="ST67" s="120">
        <v>3.2161715727764897E-3</v>
      </c>
      <c r="SU67" s="120">
        <v>3.216171572776488E-3</v>
      </c>
      <c r="SV67" s="120">
        <v>3.153405302903583E-3</v>
      </c>
      <c r="SW67" s="120">
        <v>3.153405302903583E-3</v>
      </c>
      <c r="SX67" s="120">
        <v>3.0913755798258344E-3</v>
      </c>
      <c r="SY67" s="120">
        <v>3.0913755798258392E-3</v>
      </c>
      <c r="SZ67" s="120">
        <v>3.0300813868361816E-3</v>
      </c>
      <c r="TA67" s="120">
        <v>3.0300813868361803E-3</v>
      </c>
      <c r="TB67" s="120">
        <v>2.9695216389423731E-3</v>
      </c>
      <c r="TC67" s="120">
        <v>2.969521638942374E-3</v>
      </c>
      <c r="TD67" s="120">
        <v>2.9096951821671962E-3</v>
      </c>
      <c r="TE67" s="120">
        <v>2.9096951821671944E-3</v>
      </c>
      <c r="TF67" s="120">
        <v>2.850600792855245E-3</v>
      </c>
      <c r="TG67" s="120">
        <v>2.8506007928552459E-3</v>
      </c>
      <c r="TH67" s="120">
        <v>2.7922371769869237E-3</v>
      </c>
      <c r="TI67" s="120">
        <v>2.7922371769869237E-3</v>
      </c>
      <c r="TJ67" s="120">
        <v>2.7346029695001026E-3</v>
      </c>
      <c r="TK67" s="120">
        <v>2.7346029695001074E-3</v>
      </c>
      <c r="TL67" s="120">
        <v>2.6776967336201137E-3</v>
      </c>
      <c r="TM67" s="120">
        <v>2.6776967336201167E-3</v>
      </c>
      <c r="TN67" s="120">
        <v>2.6215169601985669E-3</v>
      </c>
      <c r="TO67" s="120">
        <v>2.6215169601985656E-3</v>
      </c>
      <c r="TP67" s="120">
        <v>2.5660620670616718E-3</v>
      </c>
      <c r="TQ67" s="120">
        <v>2.56606206706167E-3</v>
      </c>
      <c r="TR67" s="120">
        <v>2.5113303983686532E-3</v>
      </c>
      <c r="TS67" s="120">
        <v>2.5113303983686519E-3</v>
      </c>
      <c r="TT67" s="120">
        <v>2.4573202239808753E-3</v>
      </c>
      <c r="TU67" s="120">
        <v>2.4573202239808749E-3</v>
      </c>
      <c r="TV67" s="120">
        <v>2.4040297388423768E-3</v>
      </c>
      <c r="TW67" s="120">
        <v>2.4040297388423777E-3</v>
      </c>
      <c r="TX67" s="120">
        <v>2.3514570623724669E-3</v>
      </c>
      <c r="TY67" s="120">
        <v>2.351457062372463E-3</v>
      </c>
      <c r="TZ67" s="120">
        <v>2.299600237871023E-3</v>
      </c>
      <c r="UA67" s="120">
        <v>2.2996002378710217E-3</v>
      </c>
      <c r="UB67" s="120">
        <v>2.2484572319373306E-3</v>
      </c>
      <c r="UC67" s="120">
        <v>2.2484572319373306E-3</v>
      </c>
      <c r="UD67" s="120">
        <v>2.1980259339030072E-3</v>
      </c>
      <c r="UE67" s="120">
        <v>2.198025933903008E-3</v>
      </c>
      <c r="UF67" s="120">
        <v>2.1483041552799367E-3</v>
      </c>
      <c r="UG67" s="120">
        <v>2.1483041552799384E-3</v>
      </c>
      <c r="UH67" s="120">
        <v>2.0992896292238296E-3</v>
      </c>
      <c r="UI67" s="120">
        <v>2.0992896292238283E-3</v>
      </c>
      <c r="UJ67" s="120">
        <v>2.050980010014288E-3</v>
      </c>
      <c r="UK67" s="120">
        <v>2.0509800100142897E-3</v>
      </c>
      <c r="UL67" s="120">
        <v>2.0033728725521436E-3</v>
      </c>
      <c r="UM67" s="120">
        <v>2.0033728725521449E-3</v>
      </c>
      <c r="UN67" s="120">
        <v>1.9564657118748287E-3</v>
      </c>
      <c r="UO67" s="120">
        <v>1.9564657118748313E-3</v>
      </c>
      <c r="UP67" s="120">
        <v>1.9102559426907536E-3</v>
      </c>
      <c r="UQ67" s="120">
        <v>1.910255942690753E-3</v>
      </c>
      <c r="UR67" s="120">
        <v>1.8647408989333617E-3</v>
      </c>
      <c r="US67" s="120">
        <v>1.8647408989333619E-3</v>
      </c>
      <c r="UT67" s="120">
        <v>1.819917833335929E-3</v>
      </c>
      <c r="UU67" s="120">
        <v>1.819917833335929E-3</v>
      </c>
      <c r="UV67" s="120">
        <v>1.7757839170278213E-3</v>
      </c>
      <c r="UW67" s="120">
        <v>1.7757839170278204E-3</v>
      </c>
      <c r="UX67" s="120">
        <v>1.7323362391532717E-3</v>
      </c>
      <c r="UY67" s="120">
        <v>1.732336239153272E-3</v>
      </c>
      <c r="UZ67" s="120">
        <v>1.6895718065134914E-3</v>
      </c>
      <c r="VA67" s="120">
        <v>1.6895718065134918E-3</v>
      </c>
      <c r="VB67" s="120">
        <v>1.6474875432331269E-3</v>
      </c>
      <c r="VC67" s="120">
        <v>1.6474875432331243E-3</v>
      </c>
      <c r="VD67" s="120">
        <v>1.6060802904519999E-3</v>
      </c>
      <c r="VE67" s="120">
        <v>1.6060802904520014E-3</v>
      </c>
      <c r="VF67" s="120">
        <v>1.5653468060431389E-3</v>
      </c>
      <c r="VG67" s="120">
        <v>1.5653468060431372E-3</v>
      </c>
      <c r="VH67" s="120">
        <v>1.5252837643580611E-3</v>
      </c>
      <c r="VI67" s="120">
        <v>1.5252837643580637E-3</v>
      </c>
      <c r="VJ67" s="120">
        <v>1.4858877560003693E-3</v>
      </c>
      <c r="VK67" s="120">
        <v>1.4858877560003682E-3</v>
      </c>
      <c r="VL67" s="120">
        <v>1.447155287628651E-3</v>
      </c>
      <c r="VM67" s="120">
        <v>1.4471552876286532E-3</v>
      </c>
      <c r="VN67" s="120">
        <v>1.409082781789801E-3</v>
      </c>
      <c r="VO67" s="120">
        <v>1.4090827817898014E-3</v>
      </c>
      <c r="VP67" s="120">
        <v>1.3716665767837292E-3</v>
      </c>
      <c r="VQ67" s="120">
        <v>1.3716665767837288E-3</v>
      </c>
      <c r="VR67" s="120">
        <v>1.3349029265606561E-3</v>
      </c>
      <c r="VS67" s="120">
        <v>1.3349029265606574E-3</v>
      </c>
      <c r="VT67" s="120">
        <v>1.2987880006520049E-3</v>
      </c>
      <c r="VU67" s="120">
        <v>1.2987880006520053E-3</v>
      </c>
      <c r="VV67" s="120">
        <v>1.2633178841360442E-3</v>
      </c>
      <c r="VW67" s="120">
        <v>1.2633178841360438E-3</v>
      </c>
      <c r="VX67" s="120">
        <v>1.2284885776394083E-3</v>
      </c>
      <c r="VY67" s="120">
        <v>1.2284885776394088E-3</v>
      </c>
      <c r="VZ67" s="120">
        <v>1.1942959973756178E-3</v>
      </c>
      <c r="WA67" s="120">
        <v>1.1942959973756163E-3</v>
      </c>
      <c r="WB67" s="120">
        <v>1.160735975221769E-3</v>
      </c>
      <c r="WC67" s="120">
        <v>1.1607359752217673E-3</v>
      </c>
      <c r="WD67" s="120">
        <v>1.1278042588345619E-3</v>
      </c>
      <c r="WE67" s="120">
        <v>1.1278042588345613E-3</v>
      </c>
      <c r="WF67" s="120">
        <v>1.0954965118068201E-3</v>
      </c>
      <c r="WG67" s="120">
        <v>1.0954965118068203E-3</v>
      </c>
      <c r="WH67" s="120">
        <v>1.0638083138657113E-3</v>
      </c>
      <c r="WI67" s="120">
        <v>1.0638083138657117E-3</v>
      </c>
      <c r="WJ67" s="120">
        <v>1.0327351611138481E-3</v>
      </c>
      <c r="WK67" s="120">
        <v>1.0327351611138496E-3</v>
      </c>
      <c r="WL67" s="120">
        <v>1.0022724663144808E-3</v>
      </c>
      <c r="WM67" s="120">
        <v>1.0022724663144823E-3</v>
      </c>
      <c r="WN67" s="120">
        <v>9.7241555922198721E-4</v>
      </c>
      <c r="WO67" s="120">
        <v>9.7241555922198796E-4</v>
      </c>
      <c r="WP67" s="120">
        <v>9.4315968695886485E-4</v>
      </c>
      <c r="WQ67" s="120">
        <v>9.4315968695886474E-4</v>
      </c>
      <c r="WR67" s="120">
        <v>9.1450001444045768E-4</v>
      </c>
      <c r="WS67" s="120">
        <v>9.1450001444045833E-4</v>
      </c>
      <c r="WT67" s="120">
        <v>8.86431624848621E-4</v>
      </c>
      <c r="WU67" s="120">
        <v>8.8643162484862089E-4</v>
      </c>
      <c r="WV67" s="120">
        <v>8.5894952015555743E-4</v>
      </c>
      <c r="WW67" s="120">
        <v>8.5894952015555851E-4</v>
      </c>
      <c r="WX67" s="120">
        <v>8.3204862169902923E-4</v>
      </c>
      <c r="WY67" s="120">
        <v>8.3204862169902966E-4</v>
      </c>
      <c r="WZ67" s="120">
        <v>8.0572377081016716E-4</v>
      </c>
      <c r="XA67" s="120">
        <v>8.0572377081016694E-4</v>
      </c>
      <c r="XB67" s="120">
        <v>7.7996972949509035E-4</v>
      </c>
      <c r="XC67" s="120">
        <v>7.7996972949508981E-4</v>
      </c>
      <c r="XD67" s="120">
        <v>7.5478118117153149E-4</v>
      </c>
      <c r="XE67" s="120">
        <v>7.5478118117153204E-4</v>
      </c>
      <c r="XF67" s="120">
        <v>7.301527314616679E-4</v>
      </c>
      <c r="XG67" s="120">
        <v>7.3015273146166714E-4</v>
      </c>
      <c r="XH67" s="120">
        <v>7.0607890904232325E-4</v>
      </c>
      <c r="XI67" s="120">
        <v>7.0607890904232336E-4</v>
      </c>
      <c r="XJ67" s="120">
        <v>6.8255416655373655E-4</v>
      </c>
      <c r="XK67" s="120">
        <v>6.8255416655373601E-4</v>
      </c>
      <c r="XL67" s="120">
        <v>6.5957288156801171E-4</v>
      </c>
      <c r="XM67" s="120">
        <v>6.5957288156801139E-4</v>
      </c>
      <c r="XN67" s="120">
        <v>6.3712935761841248E-4</v>
      </c>
      <c r="XO67" s="120">
        <v>6.3712935761841216E-4</v>
      </c>
      <c r="XP67" s="120">
        <v>6.1521782529058884E-4</v>
      </c>
      <c r="XQ67" s="120">
        <v>6.1521782529058949E-4</v>
      </c>
      <c r="XR67" s="120">
        <v>5.9383244337681646E-4</v>
      </c>
      <c r="XS67" s="120">
        <v>5.9383244337681668E-4</v>
      </c>
      <c r="XT67" s="120">
        <v>5.7296730009432533E-4</v>
      </c>
      <c r="XU67" s="120">
        <v>5.7296730009432598E-4</v>
      </c>
      <c r="XV67" s="120">
        <v>5.5261641436871308E-4</v>
      </c>
      <c r="XW67" s="120">
        <v>5.5261641436871265E-4</v>
      </c>
      <c r="XX67" s="120">
        <v>5.3277373718344304E-4</v>
      </c>
      <c r="XY67" s="120">
        <v>5.3277373718344271E-4</v>
      </c>
      <c r="XZ67" s="120">
        <v>5.134331529963776E-4</v>
      </c>
      <c r="YA67" s="120">
        <v>5.1343315299637749E-4</v>
      </c>
      <c r="YB67" s="120">
        <v>4.9458848122424287E-4</v>
      </c>
      <c r="YC67" s="120">
        <v>4.9458848122424189E-4</v>
      </c>
      <c r="YD67" s="120">
        <v>4.7623347779588126E-4</v>
      </c>
      <c r="YE67" s="120">
        <v>4.7623347779588115E-4</v>
      </c>
      <c r="YF67" s="120">
        <v>4.5836183677511465E-4</v>
      </c>
      <c r="YG67" s="120">
        <v>4.5836183677511476E-4</v>
      </c>
      <c r="YH67" s="120">
        <v>4.4096719205394795E-4</v>
      </c>
      <c r="YI67" s="120">
        <v>4.4096719205394827E-4</v>
      </c>
      <c r="YJ67" s="120">
        <v>4.2404311911682229E-4</v>
      </c>
      <c r="YK67" s="120">
        <v>4.240431191168225E-4</v>
      </c>
      <c r="YL67" s="120">
        <v>4.0758313687653576E-4</v>
      </c>
      <c r="YM67" s="120">
        <v>4.075831368765363E-4</v>
      </c>
      <c r="YN67" s="120">
        <v>3.9158070958239527E-4</v>
      </c>
      <c r="YO67" s="120">
        <v>3.9158070958239511E-4</v>
      </c>
      <c r="YP67" s="120">
        <v>3.760292488010806E-4</v>
      </c>
      <c r="YQ67" s="120">
        <v>3.7602924880108022E-4</v>
      </c>
      <c r="YR67" s="120">
        <v>3.6092211547062987E-4</v>
      </c>
      <c r="YS67" s="120">
        <v>3.6092211547062911E-4</v>
      </c>
      <c r="YT67" s="120">
        <v>3.4625262202786137E-4</v>
      </c>
      <c r="YU67" s="120">
        <v>3.4625262202786104E-4</v>
      </c>
      <c r="YV67" s="120">
        <v>3.3201403460947116E-4</v>
      </c>
      <c r="YW67" s="120">
        <v>3.3201403460947116E-4</v>
      </c>
      <c r="YX67" s="120">
        <v>3.1819957532692967E-4</v>
      </c>
      <c r="YY67" s="120">
        <v>3.1819957532692989E-4</v>
      </c>
      <c r="YZ67" s="120">
        <v>3.048024246152277E-4</v>
      </c>
      <c r="ZA67" s="120">
        <v>3.048024246152276E-4</v>
      </c>
      <c r="ZB67" s="120">
        <v>2.9181572365537885E-4</v>
      </c>
      <c r="ZC67" s="120">
        <v>2.9181572365537896E-4</v>
      </c>
      <c r="ZD67" s="120">
        <v>2.7923257687051395E-4</v>
      </c>
      <c r="ZE67" s="120">
        <v>2.7923257687051422E-4</v>
      </c>
      <c r="ZF67" s="120">
        <v>2.6704605449524177E-4</v>
      </c>
      <c r="ZG67" s="120">
        <v>2.6704605449524166E-4</v>
      </c>
      <c r="ZH67" s="120">
        <v>2.5524919521785483E-4</v>
      </c>
      <c r="ZI67" s="120">
        <v>2.5524919521785488E-4</v>
      </c>
      <c r="ZJ67" s="120">
        <v>2.4383500889482137E-4</v>
      </c>
      <c r="ZK67" s="120">
        <v>2.4383500889482137E-4</v>
      </c>
      <c r="ZL67" s="120">
        <v>2.327964793368454E-4</v>
      </c>
      <c r="ZM67" s="120">
        <v>2.3279647933684546E-4</v>
      </c>
      <c r="ZN67" s="120">
        <v>2.2212656716566378E-4</v>
      </c>
      <c r="ZO67" s="120">
        <v>2.2212656716566392E-4</v>
      </c>
      <c r="ZP67" s="120">
        <v>2.1181821274057194E-4</v>
      </c>
      <c r="ZQ67" s="120">
        <v>2.1181821274057191E-4</v>
      </c>
      <c r="ZR67" s="120">
        <v>2.0186433915352198E-4</v>
      </c>
      <c r="ZS67" s="120">
        <v>2.0186433915352206E-4</v>
      </c>
      <c r="ZT67" s="120">
        <v>1.9225785529147175E-4</v>
      </c>
      <c r="ZU67" s="120">
        <v>1.922578552914715E-4</v>
      </c>
      <c r="ZV67" s="120">
        <v>1.8299165896448841E-4</v>
      </c>
      <c r="ZW67" s="120">
        <v>1.8299165896448855E-4</v>
      </c>
      <c r="ZX67" s="120">
        <v>1.7405864009793258E-4</v>
      </c>
      <c r="ZY67" s="120">
        <v>1.740586400979325E-4</v>
      </c>
      <c r="ZZ67" s="120">
        <v>1.6545168398686237E-4</v>
      </c>
      <c r="AAA67" s="120">
        <v>1.6545168398686235E-4</v>
      </c>
      <c r="AAB67" s="120">
        <v>1.5716367461060941E-4</v>
      </c>
      <c r="AAC67" s="120">
        <v>1.5716367461060944E-4</v>
      </c>
      <c r="AAD67" s="120">
        <v>1.4918749800527442E-4</v>
      </c>
      <c r="AAE67" s="120">
        <v>1.4918749800527453E-4</v>
      </c>
      <c r="AAF67" s="120">
        <v>1.4151604569168696E-4</v>
      </c>
      <c r="AAG67" s="120">
        <v>1.4151604569168669E-4</v>
      </c>
      <c r="AAH67" s="120">
        <v>1.3414221815616302E-4</v>
      </c>
      <c r="AAI67" s="120">
        <v>1.3414221815616318E-4</v>
      </c>
      <c r="AAJ67" s="120">
        <v>1.2705892838118282E-4</v>
      </c>
      <c r="AAK67" s="120">
        <v>1.2705892838118282E-4</v>
      </c>
      <c r="AAL67" s="120">
        <v>1.2025910542287456E-4</v>
      </c>
      <c r="AAM67" s="120">
        <v>1.2025910542287449E-4</v>
      </c>
      <c r="AAN67" s="120">
        <v>1.1373569803197671E-4</v>
      </c>
      <c r="AAO67" s="120">
        <v>1.1373569803197676E-4</v>
      </c>
      <c r="AAP67" s="120">
        <v>1.0748167831471124E-4</v>
      </c>
      <c r="AAQ67" s="120">
        <v>1.0748167831471124E-4</v>
      </c>
      <c r="AAR67" s="120">
        <v>1.0149004542975811E-4</v>
      </c>
      <c r="AAS67" s="120">
        <v>1.0149004542975802E-4</v>
      </c>
      <c r="AAT67" s="120">
        <v>9.5753829317291289E-5</v>
      </c>
      <c r="AAU67" s="120">
        <v>9.5753829317291234E-5</v>
      </c>
      <c r="AAV67" s="120">
        <v>9.0266094455779196E-5</v>
      </c>
      <c r="AAW67" s="120">
        <v>9.0266094455779223E-5</v>
      </c>
      <c r="AAX67" s="120">
        <v>8.5019943642010499E-5</v>
      </c>
      <c r="AAY67" s="120">
        <v>8.5019943642010513E-5</v>
      </c>
      <c r="AAZ67" s="120">
        <v>8.0008521789553551E-5</v>
      </c>
      <c r="ABA67" s="120">
        <v>8.0008521789553483E-5</v>
      </c>
      <c r="ABB67" s="120">
        <v>7.522501974060524E-5</v>
      </c>
      <c r="ABC67" s="120">
        <v>7.5225019740605132E-5</v>
      </c>
      <c r="ABD67" s="120">
        <v>7.0662678085932018E-5</v>
      </c>
      <c r="ABE67" s="120">
        <v>7.0662678085932113E-5</v>
      </c>
      <c r="ABF67" s="120">
        <v>6.6314790987352185E-5</v>
      </c>
      <c r="ABG67" s="120">
        <v>6.6314790987352131E-5</v>
      </c>
      <c r="ABH67" s="120">
        <v>6.2174709996955344E-5</v>
      </c>
      <c r="ABI67" s="120">
        <v>6.2174709996955303E-5</v>
      </c>
      <c r="ABJ67" s="120">
        <v>5.8235847867008109E-5</v>
      </c>
      <c r="ABK67" s="120">
        <v>5.8235847867008143E-5</v>
      </c>
      <c r="ABL67" s="120">
        <v>5.4491682344244628E-5</v>
      </c>
      <c r="ABM67" s="120">
        <v>5.4491682344244608E-5</v>
      </c>
      <c r="ABN67" s="120">
        <v>5.0935759941999106E-5</v>
      </c>
      <c r="ABO67" s="120">
        <v>5.0935759941999058E-5</v>
      </c>
      <c r="ABP67" s="120">
        <v>4.7561699683402817E-5</v>
      </c>
      <c r="ABQ67" s="120">
        <v>4.7561699683402743E-5</v>
      </c>
      <c r="ABR67" s="120">
        <v>4.4363196808635275E-5</v>
      </c>
      <c r="ABS67" s="120">
        <v>4.4363196808635275E-5</v>
      </c>
      <c r="ABT67" s="120">
        <v>4.1334026439002539E-5</v>
      </c>
      <c r="ABU67" s="120">
        <v>4.1334026439002559E-5</v>
      </c>
      <c r="ABV67" s="120">
        <v>3.846804719040045E-5</v>
      </c>
      <c r="ABW67" s="120">
        <v>3.8468047190400416E-5</v>
      </c>
      <c r="ABX67" s="120">
        <v>3.5759204728526803E-5</v>
      </c>
      <c r="ABY67" s="120">
        <v>3.5759204728526823E-5</v>
      </c>
      <c r="ABZ67" s="120">
        <v>3.3201535258019476E-5</v>
      </c>
      <c r="ACA67" s="120">
        <v>3.3201535258019463E-5</v>
      </c>
      <c r="ACB67" s="120">
        <v>3.0789168937527846E-5</v>
      </c>
      <c r="ACC67" s="120">
        <v>3.0789168937527839E-5</v>
      </c>
      <c r="ACD67" s="120">
        <v>2.8516333212576857E-5</v>
      </c>
      <c r="ACE67" s="120">
        <v>2.8516333212576861E-5</v>
      </c>
      <c r="ACF67" s="120">
        <v>2.6377356057947864E-5</v>
      </c>
      <c r="ACG67" s="120">
        <v>2.6377356057947806E-5</v>
      </c>
      <c r="ACH67" s="120">
        <v>2.4366669121193552E-5</v>
      </c>
      <c r="ACI67" s="120">
        <v>2.4366669121193566E-5</v>
      </c>
      <c r="ACJ67" s="120">
        <v>2.2478810758818443E-5</v>
      </c>
      <c r="ACK67" s="120">
        <v>2.2478810758818426E-5</v>
      </c>
      <c r="ACL67" s="120">
        <v>2.0708428956595378E-5</v>
      </c>
      <c r="ACM67" s="120">
        <v>2.0708428956595388E-5</v>
      </c>
      <c r="ACN67" s="120">
        <v>1.9050284125461686E-5</v>
      </c>
      <c r="ACO67" s="120">
        <v>1.9050284125461665E-5</v>
      </c>
      <c r="ACP67" s="120">
        <v>1.7499251764436413E-5</v>
      </c>
      <c r="ACQ67" s="120">
        <v>1.7499251764436426E-5</v>
      </c>
      <c r="ACR67" s="120">
        <v>1.605032498203663E-5</v>
      </c>
      <c r="ACS67" s="120">
        <v>1.6050324982036647E-5</v>
      </c>
      <c r="ACT67" s="120">
        <v>1.4698616867740154E-5</v>
      </c>
      <c r="ACU67" s="120">
        <v>1.4698616867740154E-5</v>
      </c>
      <c r="ACV67" s="120">
        <v>1.3439362705151881E-5</v>
      </c>
      <c r="ACW67" s="120">
        <v>1.3439362705151881E-5</v>
      </c>
      <c r="ACX67" s="120">
        <v>1.2267922018680397E-5</v>
      </c>
      <c r="ACY67" s="120">
        <v>1.2267922018680402E-5</v>
      </c>
      <c r="ACZ67" s="120">
        <v>1.1179780445724801E-5</v>
      </c>
      <c r="ADA67" s="120">
        <v>1.1179780445724803E-5</v>
      </c>
      <c r="ADB67" s="120">
        <v>1.0170551426610803E-5</v>
      </c>
      <c r="ADC67" s="120">
        <v>1.0170551426610812E-5</v>
      </c>
      <c r="ADD67" s="120">
        <v>9.2359777048011379E-6</v>
      </c>
      <c r="ADE67" s="120">
        <v>9.2359777048011379E-6</v>
      </c>
      <c r="ADF67" s="120">
        <v>8.3719326302425583E-6</v>
      </c>
      <c r="ADG67" s="120">
        <v>8.37193263024256E-6</v>
      </c>
      <c r="ADH67" s="120">
        <v>7.5744212590996043E-6</v>
      </c>
      <c r="ADI67" s="120">
        <v>7.5744212590996026E-6</v>
      </c>
      <c r="ADJ67" s="120">
        <v>6.8395812435670644E-6</v>
      </c>
      <c r="ADK67" s="120">
        <v>6.8395812435670618E-6</v>
      </c>
      <c r="ADL67" s="120">
        <v>6.1636835059503521E-6</v>
      </c>
      <c r="ADM67" s="120">
        <v>6.1636835059503538E-6</v>
      </c>
      <c r="ADN67" s="120">
        <v>5.5431326917557156E-6</v>
      </c>
      <c r="ADO67" s="120">
        <v>5.5431326917557122E-6</v>
      </c>
      <c r="ADP67" s="120">
        <v>4.9744673971425588E-6</v>
      </c>
      <c r="ADQ67" s="120">
        <v>4.9744673971425579E-6</v>
      </c>
      <c r="ADR67" s="120">
        <v>4.4543601667580358E-6</v>
      </c>
      <c r="ADS67" s="120">
        <v>4.4543601667580358E-6</v>
      </c>
      <c r="ADT67" s="120">
        <v>3.9796172586991449E-6</v>
      </c>
      <c r="ADU67" s="120">
        <v>3.9796172586991466E-6</v>
      </c>
      <c r="ADV67" s="120">
        <v>3.547178174130642E-6</v>
      </c>
      <c r="ADW67" s="120">
        <v>3.5471781741306425E-6</v>
      </c>
      <c r="ADX67" s="120">
        <v>3.1541149499258671E-6</v>
      </c>
      <c r="ADY67" s="120">
        <v>3.1541149499258671E-6</v>
      </c>
      <c r="ADZ67" s="120">
        <v>2.7976312135912499E-6</v>
      </c>
      <c r="AEA67" s="120">
        <v>2.7976312135912495E-6</v>
      </c>
      <c r="AEB67" s="120">
        <v>2.4750610006818702E-6</v>
      </c>
      <c r="AEC67" s="120">
        <v>2.4750610006818719E-6</v>
      </c>
      <c r="AED67" s="120">
        <v>2.1838673359113742E-6</v>
      </c>
      <c r="AEE67" s="120">
        <v>2.1838673359113767E-6</v>
      </c>
      <c r="AEF67" s="120">
        <v>1.9216405802018177E-6</v>
      </c>
      <c r="AEG67" s="120">
        <v>1.9216405802018181E-6</v>
      </c>
      <c r="AEH67" s="120">
        <v>1.6860965470030581E-6</v>
      </c>
      <c r="AEI67" s="120">
        <v>1.6860965470030566E-6</v>
      </c>
      <c r="AEJ67" s="120">
        <v>1.4750743923316451E-6</v>
      </c>
      <c r="AEK67" s="120">
        <v>1.4750743923316459E-6</v>
      </c>
      <c r="AEL67" s="120">
        <v>1.2865342841300203E-6</v>
      </c>
      <c r="AEM67" s="120">
        <v>1.2865342841300201E-6</v>
      </c>
      <c r="AEN67" s="120">
        <v>1.1185548577208761E-6</v>
      </c>
      <c r="AEO67" s="120">
        <v>1.118554857720875E-6</v>
      </c>
      <c r="AEP67" s="120">
        <v>9.6933046532098425E-7</v>
      </c>
      <c r="AEQ67" s="120">
        <v>9.6933046532098298E-7</v>
      </c>
      <c r="AER67" s="120">
        <v>8.3716822877463678E-7</v>
      </c>
      <c r="AES67" s="120">
        <v>8.3716822877463657E-7</v>
      </c>
      <c r="AET67" s="120">
        <v>7.2048490585921763E-7</v>
      </c>
      <c r="AEU67" s="120">
        <v>7.2048490585921795E-7</v>
      </c>
      <c r="AEV67" s="120">
        <v>6.1780358169364905E-7</v>
      </c>
      <c r="AEW67" s="120">
        <v>6.1780358169364947E-7</v>
      </c>
      <c r="AEX67" s="120">
        <v>5.2775019793273555E-7</v>
      </c>
      <c r="AEY67" s="120">
        <v>5.2775019793273524E-7</v>
      </c>
      <c r="AEZ67" s="120">
        <v>4.4904993354437334E-7</v>
      </c>
      <c r="AFA67" s="120">
        <v>4.4904993354437329E-7</v>
      </c>
      <c r="AFB67" s="120">
        <v>3.8052345202890955E-7</v>
      </c>
      <c r="AFC67" s="120">
        <v>3.805234520289095E-7</v>
      </c>
      <c r="AFD67" s="120">
        <v>3.2108303093679646E-7</v>
      </c>
      <c r="AFE67" s="120">
        <v>3.2108303093679657E-7</v>
      </c>
      <c r="AFF67" s="120">
        <v>2.6972859045765221E-7</v>
      </c>
      <c r="AFG67" s="120">
        <v>2.6972859045765205E-7</v>
      </c>
      <c r="AFH67" s="120">
        <v>2.2554363867625444E-7</v>
      </c>
      <c r="AFI67" s="120">
        <v>2.2554363867625449E-7</v>
      </c>
      <c r="AFJ67" s="120">
        <v>1.8769115180394597E-7</v>
      </c>
      <c r="AFK67" s="120">
        <v>1.8769115180394586E-7</v>
      </c>
      <c r="AFL67" s="120">
        <v>1.5540940828265647E-7</v>
      </c>
      <c r="AFM67" s="120">
        <v>1.554094082826566E-7</v>
      </c>
      <c r="AFN67" s="120">
        <v>1.2800779610881681E-7</v>
      </c>
      <c r="AFO67" s="120">
        <v>1.2800779610881675E-7</v>
      </c>
      <c r="AFP67" s="120">
        <v>1.0486261302202995E-7</v>
      </c>
      <c r="AFQ67" s="120">
        <v>1.0486261302202993E-7</v>
      </c>
      <c r="AFR67" s="120">
        <v>8.5412879335654457E-8</v>
      </c>
      <c r="AFS67" s="120">
        <v>8.5412879335654444E-8</v>
      </c>
      <c r="AFT67" s="120">
        <v>6.9156183141883659E-8</v>
      </c>
      <c r="AFU67" s="120">
        <v>6.9156183141883633E-8</v>
      </c>
      <c r="AFV67" s="120">
        <v>5.5644577392644942E-8</v>
      </c>
      <c r="AFW67" s="120">
        <v>5.5644577392644949E-8</v>
      </c>
      <c r="AFX67" s="120">
        <v>4.4480547931883914E-8</v>
      </c>
      <c r="AFY67" s="120">
        <v>4.4480547931883961E-8</v>
      </c>
      <c r="AFZ67" s="120">
        <v>3.5313070929244935E-8</v>
      </c>
      <c r="AGA67" s="120">
        <v>3.5313070929244909E-8</v>
      </c>
      <c r="AGB67" s="120">
        <v>2.783377733734826E-8</v>
      </c>
      <c r="AGC67" s="120">
        <v>2.783377733734827E-8</v>
      </c>
      <c r="AGD67" s="120">
        <v>2.1773240965610614E-8</v>
      </c>
      <c r="AGE67" s="120">
        <v>2.1773240965610581E-8</v>
      </c>
      <c r="AGF67" s="120">
        <v>1.6897405537248569E-8</v>
      </c>
      <c r="AGG67" s="120">
        <v>1.6897405537248582E-8</v>
      </c>
      <c r="AGH67" s="120">
        <v>1.3004164681089E-8</v>
      </c>
      <c r="AGI67" s="120">
        <v>1.3004164681089008E-8</v>
      </c>
      <c r="AGJ67" s="120">
        <v>9.9201072185625814E-9</v>
      </c>
      <c r="AGK67" s="120">
        <v>9.9201072185625913E-9</v>
      </c>
      <c r="AGL67" s="120">
        <v>7.4974383556196078E-9</v>
      </c>
      <c r="AGM67" s="120">
        <v>7.4974383556196128E-9</v>
      </c>
      <c r="AGN67" s="120">
        <v>5.6110855005037089E-9</v>
      </c>
      <c r="AGO67" s="120">
        <v>5.611085500503708E-9</v>
      </c>
      <c r="AGP67" s="120">
        <v>4.1559954269330838E-9</v>
      </c>
      <c r="AGQ67" s="120">
        <v>4.1559954269330854E-9</v>
      </c>
      <c r="AGR67" s="120">
        <v>3.0446274179854402E-9</v>
      </c>
      <c r="AGS67" s="120">
        <v>3.0446274179854415E-9</v>
      </c>
      <c r="AGT67" s="120">
        <v>2.204644892365586E-9</v>
      </c>
      <c r="AGU67" s="120">
        <v>2.2046448923655868E-9</v>
      </c>
      <c r="AGV67" s="120">
        <v>1.5768058684955128E-9</v>
      </c>
      <c r="AGW67" s="120">
        <v>1.5768058684955116E-9</v>
      </c>
      <c r="AGX67" s="120">
        <v>1.1130505022660521E-9</v>
      </c>
      <c r="AGY67" s="120">
        <v>1.1130505022660532E-9</v>
      </c>
      <c r="AGZ67" s="120">
        <v>7.7478188219280016E-10</v>
      </c>
      <c r="AHA67" s="120">
        <v>7.7478188219279995E-10</v>
      </c>
      <c r="AHB67" s="120">
        <v>5.3133432250513931E-10</v>
      </c>
      <c r="AHC67" s="120">
        <v>5.3133432250513941E-10</v>
      </c>
      <c r="AHD67" s="120">
        <v>3.5862160099959131E-10</v>
      </c>
      <c r="AHE67" s="120">
        <v>3.586216009995912E-10</v>
      </c>
      <c r="AHF67" s="120">
        <v>2.3795598280754504E-10</v>
      </c>
      <c r="AHG67" s="120">
        <v>2.3795598280754509E-10</v>
      </c>
      <c r="AHH67" s="120">
        <v>1.5502748845162149E-10</v>
      </c>
      <c r="AHI67" s="120">
        <v>1.5502748845162144E-10</v>
      </c>
      <c r="AHJ67" s="120">
        <v>9.9031734464502432E-11</v>
      </c>
      <c r="AHK67" s="120">
        <v>9.9031734464502548E-11</v>
      </c>
      <c r="AHL67" s="120">
        <v>6.1933820608031201E-11</v>
      </c>
      <c r="AHM67" s="120">
        <v>6.1933820608031214E-11</v>
      </c>
      <c r="AHN67" s="120">
        <v>3.7855174633264854E-11</v>
      </c>
      <c r="AHO67" s="120">
        <v>3.7855174633264847E-11</v>
      </c>
      <c r="AHP67" s="120">
        <v>2.2569999817319084E-11</v>
      </c>
      <c r="AHQ67" s="120">
        <v>2.2569999817319071E-11</v>
      </c>
      <c r="AHR67" s="120">
        <v>1.3097998650070218E-11</v>
      </c>
      <c r="AHS67" s="120">
        <v>1.3097998650070222E-11</v>
      </c>
      <c r="AHT67" s="120">
        <v>7.3803543091127263E-12</v>
      </c>
      <c r="AHU67" s="120">
        <v>7.3803543091127263E-12</v>
      </c>
      <c r="AHV67" s="120">
        <v>4.0265162231481808E-12</v>
      </c>
      <c r="AHW67" s="120">
        <v>4.0265162231481825E-12</v>
      </c>
      <c r="AHX67" s="120">
        <v>2.1201240479683349E-12</v>
      </c>
      <c r="AHY67" s="120">
        <v>2.1201240479683349E-12</v>
      </c>
      <c r="AHZ67" s="120">
        <v>1.0733747410748014E-12</v>
      </c>
      <c r="AIA67" s="120">
        <v>1.0733747410748012E-12</v>
      </c>
      <c r="AIB67" s="120">
        <v>5.2024300030831868E-13</v>
      </c>
      <c r="AIC67" s="120">
        <v>5.2024300030831858E-13</v>
      </c>
      <c r="AID67" s="120">
        <v>2.4015531734341818E-13</v>
      </c>
      <c r="AIE67" s="120">
        <v>2.4015531734341812E-13</v>
      </c>
      <c r="AIF67" s="120">
        <v>1.0494057384312136E-13</v>
      </c>
      <c r="AIG67" s="120">
        <v>1.0494057384312136E-13</v>
      </c>
      <c r="AIH67" s="120">
        <v>4.3085840291138811E-14</v>
      </c>
      <c r="AII67" s="120">
        <v>4.3085840291138811E-14</v>
      </c>
      <c r="AIJ67" s="120">
        <v>1.6470206232626529E-14</v>
      </c>
      <c r="AIK67" s="120">
        <v>1.6470206232626529E-14</v>
      </c>
      <c r="AIL67" s="120">
        <v>5.7951009733858301E-15</v>
      </c>
      <c r="AIM67" s="120">
        <v>5.7951009733858301E-15</v>
      </c>
      <c r="AIN67" s="120">
        <v>1.8493658649069896E-15</v>
      </c>
      <c r="AIO67" s="120">
        <v>1.8493658649069896E-15</v>
      </c>
      <c r="AIP67" s="120">
        <v>5.2492331101199421E-16</v>
      </c>
      <c r="AIQ67" s="120">
        <v>5.2492331101199421E-16</v>
      </c>
      <c r="AIR67" s="120">
        <v>1.2898469490022716E-16</v>
      </c>
      <c r="AIS67" s="120">
        <v>1.2898469490022716E-16</v>
      </c>
      <c r="AIT67" s="120">
        <v>2.6371947296289014E-17</v>
      </c>
      <c r="AIU67" s="120">
        <v>2.6371947296289014E-17</v>
      </c>
      <c r="AIV67" s="120">
        <v>4.2114478137483813E-18</v>
      </c>
      <c r="AIW67" s="120">
        <v>4.2114478137483813E-18</v>
      </c>
      <c r="AIX67" s="120">
        <v>4.6756218688437379E-19</v>
      </c>
      <c r="AIY67" s="120">
        <v>4.6756218688437379E-19</v>
      </c>
      <c r="AIZ67" s="120">
        <v>2.7105054312137611E-20</v>
      </c>
      <c r="AJA67" s="120" t="s">
        <v>105</v>
      </c>
      <c r="AJB67" s="120" t="s">
        <v>105</v>
      </c>
      <c r="AJC67" s="120" t="s">
        <v>105</v>
      </c>
      <c r="AJD67" s="120" t="s">
        <v>105</v>
      </c>
      <c r="AJE67" s="120" t="s">
        <v>105</v>
      </c>
      <c r="AJF67" s="120" t="s">
        <v>105</v>
      </c>
      <c r="AJG67" s="120" t="s">
        <v>105</v>
      </c>
      <c r="AJH67" s="120" t="s">
        <v>105</v>
      </c>
      <c r="AJI67" s="120" t="s">
        <v>105</v>
      </c>
      <c r="AJJ67" s="120" t="s">
        <v>105</v>
      </c>
      <c r="AJK67" s="120" t="s">
        <v>105</v>
      </c>
      <c r="AJL67" s="120" t="s">
        <v>105</v>
      </c>
      <c r="AJM67" s="120" t="s">
        <v>105</v>
      </c>
      <c r="AJN67" s="120" t="s">
        <v>105</v>
      </c>
      <c r="AJO67" s="120" t="s">
        <v>105</v>
      </c>
      <c r="AJP67" s="120" t="s">
        <v>105</v>
      </c>
      <c r="AJQ67" s="120" t="s">
        <v>105</v>
      </c>
      <c r="AJR67" s="120" t="s">
        <v>105</v>
      </c>
      <c r="AJS67" s="120" t="s">
        <v>105</v>
      </c>
      <c r="AJT67" s="120" t="s">
        <v>105</v>
      </c>
      <c r="AJU67" s="120" t="s">
        <v>105</v>
      </c>
      <c r="AJV67" s="120" t="s">
        <v>105</v>
      </c>
      <c r="AJW67" s="120" t="s">
        <v>105</v>
      </c>
      <c r="AJX67" s="120" t="s">
        <v>105</v>
      </c>
      <c r="AJY67" s="120" t="s">
        <v>105</v>
      </c>
      <c r="AJZ67" s="120" t="s">
        <v>105</v>
      </c>
      <c r="AKA67" s="120" t="s">
        <v>105</v>
      </c>
      <c r="AKB67" s="120" t="s">
        <v>105</v>
      </c>
      <c r="AKC67" s="120" t="s">
        <v>105</v>
      </c>
      <c r="AKD67" s="120" t="s">
        <v>105</v>
      </c>
      <c r="AKE67" s="120" t="s">
        <v>105</v>
      </c>
      <c r="AKF67" s="120" t="s">
        <v>105</v>
      </c>
      <c r="AKG67" s="120" t="s">
        <v>105</v>
      </c>
      <c r="AKH67" s="120" t="s">
        <v>105</v>
      </c>
      <c r="AKI67" s="120" t="s">
        <v>105</v>
      </c>
      <c r="AKJ67" s="120" t="s">
        <v>105</v>
      </c>
      <c r="AKK67" s="120" t="s">
        <v>105</v>
      </c>
      <c r="AKL67" s="120" t="s">
        <v>105</v>
      </c>
      <c r="AKM67" s="120" t="s">
        <v>105</v>
      </c>
      <c r="AKN67" s="120" t="s">
        <v>105</v>
      </c>
      <c r="AKO67" s="120" t="s">
        <v>105</v>
      </c>
      <c r="AKP67" s="120" t="s">
        <v>105</v>
      </c>
      <c r="AKQ67" s="120" t="s">
        <v>105</v>
      </c>
      <c r="AKR67" s="120" t="s">
        <v>105</v>
      </c>
      <c r="AKS67" s="120" t="s">
        <v>105</v>
      </c>
      <c r="AKT67" s="120" t="s">
        <v>105</v>
      </c>
      <c r="AKU67" s="120" t="s">
        <v>105</v>
      </c>
      <c r="AKV67" s="120" t="s">
        <v>105</v>
      </c>
      <c r="AKW67" s="120" t="s">
        <v>105</v>
      </c>
      <c r="AKX67" s="120" t="s">
        <v>105</v>
      </c>
      <c r="AKY67" s="120" t="s">
        <v>105</v>
      </c>
      <c r="AKZ67" s="120" t="s">
        <v>105</v>
      </c>
      <c r="ALA67" s="120" t="s">
        <v>105</v>
      </c>
      <c r="ALB67" s="120" t="s">
        <v>105</v>
      </c>
      <c r="ALC67" s="120" t="s">
        <v>105</v>
      </c>
      <c r="ALD67" s="120" t="s">
        <v>105</v>
      </c>
      <c r="ALE67" s="120" t="s">
        <v>105</v>
      </c>
      <c r="ALF67" s="120" t="s">
        <v>105</v>
      </c>
      <c r="ALG67" s="120" t="s">
        <v>105</v>
      </c>
      <c r="ALH67" s="120" t="s">
        <v>105</v>
      </c>
      <c r="ALI67" s="120" t="s">
        <v>105</v>
      </c>
      <c r="ALJ67" s="120" t="s">
        <v>105</v>
      </c>
      <c r="ALK67" s="120" t="s">
        <v>105</v>
      </c>
      <c r="ALL67" s="120" t="s">
        <v>105</v>
      </c>
      <c r="ALM67" s="120" t="s">
        <v>105</v>
      </c>
      <c r="ALN67" s="120"/>
    </row>
    <row r="68" spans="1:1002" hidden="1">
      <c r="A68" s="119">
        <v>67</v>
      </c>
      <c r="B68" s="120">
        <v>3.6916020843920767E-2</v>
      </c>
      <c r="C68" s="120">
        <v>3.6727334073947099E-2</v>
      </c>
      <c r="D68" s="120">
        <v>3.6727430057657745E-2</v>
      </c>
      <c r="E68" s="120">
        <v>3.6539000294825076E-2</v>
      </c>
      <c r="F68" s="120">
        <v>3.653909453926351E-2</v>
      </c>
      <c r="G68" s="120">
        <v>3.6350923603309569E-2</v>
      </c>
      <c r="H68" s="120">
        <v>3.6351016132552857E-2</v>
      </c>
      <c r="I68" s="120">
        <v>3.6163105850150652E-2</v>
      </c>
      <c r="J68" s="120">
        <v>3.6163196688065058E-2</v>
      </c>
      <c r="K68" s="120">
        <v>3.5975548892819523E-2</v>
      </c>
      <c r="L68" s="120">
        <v>3.5975638063060908E-2</v>
      </c>
      <c r="M68" s="120">
        <v>3.5788254595505012E-2</v>
      </c>
      <c r="N68" s="120">
        <v>3.5788342121518886E-2</v>
      </c>
      <c r="O68" s="120">
        <v>3.5601224829109213E-2</v>
      </c>
      <c r="P68" s="120">
        <v>3.5601310734131385E-2</v>
      </c>
      <c r="Q68" s="120">
        <v>3.5414461471243032E-2</v>
      </c>
      <c r="R68" s="120">
        <v>3.5414545778299646E-2</v>
      </c>
      <c r="S68" s="120">
        <v>3.5227966406220633E-2</v>
      </c>
      <c r="T68" s="120">
        <v>3.5228049138128679E-2</v>
      </c>
      <c r="U68" s="120">
        <v>3.5041741525053703E-2</v>
      </c>
      <c r="V68" s="120">
        <v>3.5041822704421265E-2</v>
      </c>
      <c r="W68" s="120">
        <v>3.4855788725444786E-2</v>
      </c>
      <c r="X68" s="120">
        <v>3.4855868374671591E-2</v>
      </c>
      <c r="Y68" s="120">
        <v>3.4670109911780558E-2</v>
      </c>
      <c r="Z68" s="120">
        <v>3.467018805305816E-2</v>
      </c>
      <c r="AA68" s="120">
        <v>3.4484706995123661E-2</v>
      </c>
      <c r="AB68" s="120">
        <v>3.4484783650435981E-2</v>
      </c>
      <c r="AC68" s="120">
        <v>3.4299581893204804E-2</v>
      </c>
      <c r="AD68" s="120">
        <v>3.4299657084328486E-2</v>
      </c>
      <c r="AE68" s="120">
        <v>3.4114736530413345E-2</v>
      </c>
      <c r="AF68" s="120">
        <v>3.4114810278918328E-2</v>
      </c>
      <c r="AG68" s="120">
        <v>3.3930172837788118E-2</v>
      </c>
      <c r="AH68" s="120">
        <v>3.3930245165037863E-2</v>
      </c>
      <c r="AI68" s="120">
        <v>3.3745892753006802E-2</v>
      </c>
      <c r="AJ68" s="120">
        <v>3.3745963680158933E-2</v>
      </c>
      <c r="AK68" s="120">
        <v>3.35618982203751E-2</v>
      </c>
      <c r="AL68" s="120">
        <v>3.3561967768381877E-2</v>
      </c>
      <c r="AM68" s="120">
        <v>3.3378191190815129E-2</v>
      </c>
      <c r="AN68" s="120">
        <v>3.3378259380423748E-2</v>
      </c>
      <c r="AO68" s="120">
        <v>3.3194773621852899E-2</v>
      </c>
      <c r="AP68" s="120">
        <v>3.3194840473606255E-2</v>
      </c>
      <c r="AQ68" s="120">
        <v>3.3011647477605481E-2</v>
      </c>
      <c r="AR68" s="120">
        <v>3.3011713011842497E-2</v>
      </c>
      <c r="AS68" s="120">
        <v>3.2828814728766968E-2</v>
      </c>
      <c r="AT68" s="120">
        <v>3.282887896562324E-2</v>
      </c>
      <c r="AU68" s="120">
        <v>3.2646277352594066E-2</v>
      </c>
      <c r="AV68" s="120">
        <v>3.2646340312002531E-2</v>
      </c>
      <c r="AW68" s="120">
        <v>3.2464037332891049E-2</v>
      </c>
      <c r="AX68" s="120">
        <v>3.2464099034582257E-2</v>
      </c>
      <c r="AY68" s="120">
        <v>3.2282096659993403E-2</v>
      </c>
      <c r="AZ68" s="120">
        <v>3.2282157123496157E-2</v>
      </c>
      <c r="BA68" s="120">
        <v>3.2100457330750932E-2</v>
      </c>
      <c r="BB68" s="120">
        <v>3.210051657539318E-2</v>
      </c>
      <c r="BC68" s="120">
        <v>3.1919121348510604E-2</v>
      </c>
      <c r="BD68" s="120">
        <v>3.191917939341974E-2</v>
      </c>
      <c r="BE68" s="120">
        <v>3.1738090723097814E-2</v>
      </c>
      <c r="BF68" s="120">
        <v>3.1738147587201407E-2</v>
      </c>
      <c r="BG68" s="120">
        <v>3.1557367470797161E-2</v>
      </c>
      <c r="BH68" s="120">
        <v>3.155742317282359E-2</v>
      </c>
      <c r="BI68" s="120">
        <v>3.1376953614332528E-2</v>
      </c>
      <c r="BJ68" s="120">
        <v>3.1377008172811714E-2</v>
      </c>
      <c r="BK68" s="120">
        <v>3.1196851182846194E-2</v>
      </c>
      <c r="BL68" s="120">
        <v>3.1196904616110053E-2</v>
      </c>
      <c r="BM68" s="120">
        <v>3.1017062211876948E-2</v>
      </c>
      <c r="BN68" s="120">
        <v>3.1017114538060254E-2</v>
      </c>
      <c r="BO68" s="120">
        <v>3.0837588743337571E-2</v>
      </c>
      <c r="BP68" s="120">
        <v>3.0837639980378629E-2</v>
      </c>
      <c r="BQ68" s="120">
        <v>3.0658432825491293E-2</v>
      </c>
      <c r="BR68" s="120">
        <v>3.0658482991132538E-2</v>
      </c>
      <c r="BS68" s="120">
        <v>3.047959651292733E-2</v>
      </c>
      <c r="BT68" s="120">
        <v>3.0479645624716164E-2</v>
      </c>
      <c r="BU68" s="120">
        <v>3.0301081866535604E-2</v>
      </c>
      <c r="BV68" s="120">
        <v>3.0301129941825079E-2</v>
      </c>
      <c r="BW68" s="120">
        <v>3.0122890953480509E-2</v>
      </c>
      <c r="BX68" s="120">
        <v>3.0122938009430042E-2</v>
      </c>
      <c r="BY68" s="120">
        <v>2.9945025847173519E-2</v>
      </c>
      <c r="BZ68" s="120">
        <v>2.9945071900749739E-2</v>
      </c>
      <c r="CA68" s="120">
        <v>2.9767488627245282E-2</v>
      </c>
      <c r="CB68" s="120">
        <v>2.9767533695222767E-2</v>
      </c>
      <c r="CC68" s="120">
        <v>2.9590281379516213E-2</v>
      </c>
      <c r="CD68" s="120">
        <v>2.9590325478478202E-2</v>
      </c>
      <c r="CE68" s="120">
        <v>2.9413406195966437E-2</v>
      </c>
      <c r="CF68" s="120">
        <v>2.9413449342305727E-2</v>
      </c>
      <c r="CG68" s="120">
        <v>2.9236865174704623E-2</v>
      </c>
      <c r="CH68" s="120">
        <v>2.9236907384624339E-2</v>
      </c>
      <c r="CI68" s="120">
        <v>2.9060660419935717E-2</v>
      </c>
      <c r="CJ68" s="120">
        <v>2.9060701709450139E-2</v>
      </c>
      <c r="CK68" s="120">
        <v>2.8884794041927862E-2</v>
      </c>
      <c r="CL68" s="120">
        <v>2.8884834426863251E-2</v>
      </c>
      <c r="CM68" s="120">
        <v>2.8709268156977805E-2</v>
      </c>
      <c r="CN68" s="120">
        <v>2.8709307652973338E-2</v>
      </c>
      <c r="CO68" s="120">
        <v>2.8534084887375858E-2</v>
      </c>
      <c r="CP68" s="120">
        <v>2.8534123509884355E-2</v>
      </c>
      <c r="CQ68" s="120">
        <v>2.8359246361369061E-2</v>
      </c>
      <c r="CR68" s="120">
        <v>2.8359284125657969E-2</v>
      </c>
      <c r="CS68" s="120">
        <v>2.8184754713123927E-2</v>
      </c>
      <c r="CT68" s="120">
        <v>2.8184791634276118E-2</v>
      </c>
      <c r="CU68" s="120">
        <v>2.8010612082687351E-2</v>
      </c>
      <c r="CV68" s="120">
        <v>2.8010648175602115E-2</v>
      </c>
      <c r="CW68" s="120">
        <v>2.7836820615947038E-2</v>
      </c>
      <c r="CX68" s="120">
        <v>2.7836855895340948E-2</v>
      </c>
      <c r="CY68" s="120">
        <v>2.7663382464590214E-2</v>
      </c>
      <c r="CZ68" s="120">
        <v>2.7663416944998083E-2</v>
      </c>
      <c r="DA68" s="120">
        <v>2.7490299786061618E-2</v>
      </c>
      <c r="DB68" s="120">
        <v>2.7490333481837381E-2</v>
      </c>
      <c r="DC68" s="120">
        <v>2.7317574743519812E-2</v>
      </c>
      <c r="DD68" s="120">
        <v>2.7317607668837472E-2</v>
      </c>
      <c r="DE68" s="120">
        <v>2.7145209505792672E-2</v>
      </c>
      <c r="DF68" s="120">
        <v>2.7145241674647359E-2</v>
      </c>
      <c r="DG68" s="120">
        <v>2.697320624733146E-2</v>
      </c>
      <c r="DH68" s="120">
        <v>2.6973237673540259E-2</v>
      </c>
      <c r="DI68" s="120">
        <v>2.6801567148163528E-2</v>
      </c>
      <c r="DJ68" s="120">
        <v>2.6801597845366586E-2</v>
      </c>
      <c r="DK68" s="120">
        <v>2.6630294393843977E-2</v>
      </c>
      <c r="DL68" s="120">
        <v>2.663032437550546E-2</v>
      </c>
      <c r="DM68" s="120">
        <v>2.6459390175405963E-2</v>
      </c>
      <c r="DN68" s="120">
        <v>2.6459419454814934E-2</v>
      </c>
      <c r="DO68" s="120">
        <v>2.6288856689309296E-2</v>
      </c>
      <c r="DP68" s="120">
        <v>2.6288885279580954E-2</v>
      </c>
      <c r="DQ68" s="120">
        <v>2.6118696137388393E-2</v>
      </c>
      <c r="DR68" s="120">
        <v>2.6118724051464877E-2</v>
      </c>
      <c r="DS68" s="120">
        <v>2.5948910726798169E-2</v>
      </c>
      <c r="DT68" s="120">
        <v>2.5948937977449828E-2</v>
      </c>
      <c r="DU68" s="120">
        <v>2.5779502669959101E-2</v>
      </c>
      <c r="DV68" s="120">
        <v>2.5779529269785342E-2</v>
      </c>
      <c r="DW68" s="120">
        <v>2.5610474184500482E-2</v>
      </c>
      <c r="DX68" s="120">
        <v>2.5610500145930908E-2</v>
      </c>
      <c r="DY68" s="120">
        <v>2.5441827493202507E-2</v>
      </c>
      <c r="DZ68" s="120">
        <v>2.5441852828497945E-2</v>
      </c>
      <c r="EA68" s="120">
        <v>2.5273564823936674E-2</v>
      </c>
      <c r="EB68" s="120">
        <v>2.5273589545190329E-2</v>
      </c>
      <c r="EC68" s="120">
        <v>2.5105688409605087E-2</v>
      </c>
      <c r="ED68" s="120">
        <v>2.5105712528743506E-2</v>
      </c>
      <c r="EE68" s="120">
        <v>2.4938200488077721E-2</v>
      </c>
      <c r="EF68" s="120">
        <v>2.4938224016862045E-2</v>
      </c>
      <c r="EG68" s="120">
        <v>2.4771103302128832E-2</v>
      </c>
      <c r="EH68" s="120">
        <v>2.4771126252155714E-2</v>
      </c>
      <c r="EI68" s="120">
        <v>2.4604399099371132E-2</v>
      </c>
      <c r="EJ68" s="120">
        <v>2.4604421482074101E-2</v>
      </c>
      <c r="EK68" s="120">
        <v>2.4438090132189071E-2</v>
      </c>
      <c r="EL68" s="120">
        <v>2.4438111958839361E-2</v>
      </c>
      <c r="EM68" s="120">
        <v>2.4272178657670014E-2</v>
      </c>
      <c r="EN68" s="120">
        <v>2.4272199939377917E-2</v>
      </c>
      <c r="EO68" s="120">
        <v>2.4106666937534084E-2</v>
      </c>
      <c r="EP68" s="120">
        <v>2.4106687685250004E-2</v>
      </c>
      <c r="EQ68" s="120">
        <v>2.394155723806226E-2</v>
      </c>
      <c r="ER68" s="120">
        <v>2.3941577462577884E-2</v>
      </c>
      <c r="ES68" s="120">
        <v>2.3776851830022996E-2</v>
      </c>
      <c r="ET68" s="120">
        <v>2.3776871541972371E-2</v>
      </c>
      <c r="EU68" s="120">
        <v>2.3612552988596824E-2</v>
      </c>
      <c r="EV68" s="120">
        <v>2.3612572198457742E-2</v>
      </c>
      <c r="EW68" s="120">
        <v>2.3448662993299788E-2</v>
      </c>
      <c r="EX68" s="120">
        <v>2.3448681711394626E-2</v>
      </c>
      <c r="EY68" s="120">
        <v>2.3285184127904375E-2</v>
      </c>
      <c r="EZ68" s="120">
        <v>2.3285202364401583E-2</v>
      </c>
      <c r="FA68" s="120">
        <v>2.3122118680359627E-2</v>
      </c>
      <c r="FB68" s="120">
        <v>2.3122136445274742E-2</v>
      </c>
      <c r="FC68" s="120">
        <v>2.2959468942708661E-2</v>
      </c>
      <c r="FD68" s="120">
        <v>2.2959486245905533E-2</v>
      </c>
      <c r="FE68" s="120">
        <v>2.2797237211004816E-2</v>
      </c>
      <c r="FF68" s="120">
        <v>2.2797254062196948E-2</v>
      </c>
      <c r="FG68" s="120">
        <v>2.2635425785226013E-2</v>
      </c>
      <c r="FH68" s="120">
        <v>2.2635442193977506E-2</v>
      </c>
      <c r="FI68" s="120">
        <v>2.2474036969186942E-2</v>
      </c>
      <c r="FJ68" s="120">
        <v>2.2474052944913947E-2</v>
      </c>
      <c r="FK68" s="120">
        <v>2.2313073070449701E-2</v>
      </c>
      <c r="FL68" s="120">
        <v>2.2313088622421408E-2</v>
      </c>
      <c r="FM68" s="120">
        <v>2.2152536400232126E-2</v>
      </c>
      <c r="FN68" s="120">
        <v>2.2152551537572378E-2</v>
      </c>
      <c r="FO68" s="120">
        <v>2.1992429273314906E-2</v>
      </c>
      <c r="FP68" s="120">
        <v>2.1992444005003026E-2</v>
      </c>
      <c r="FQ68" s="120">
        <v>2.1832754007945827E-2</v>
      </c>
      <c r="FR68" s="120">
        <v>2.1832768342818058E-2</v>
      </c>
      <c r="FS68" s="120">
        <v>2.1673512925742686E-2</v>
      </c>
      <c r="FT68" s="120">
        <v>2.1673526872493427E-2</v>
      </c>
      <c r="FU68" s="120">
        <v>2.1514708351594036E-2</v>
      </c>
      <c r="FV68" s="120">
        <v>2.1514721918777034E-2</v>
      </c>
      <c r="FW68" s="120">
        <v>2.1356342613557688E-2</v>
      </c>
      <c r="FX68" s="120">
        <v>2.1356355809587314E-2</v>
      </c>
      <c r="FY68" s="120">
        <v>2.1198418042757346E-2</v>
      </c>
      <c r="FZ68" s="120">
        <v>2.1198430875909974E-2</v>
      </c>
      <c r="GA68" s="120">
        <v>2.1040936973277202E-2</v>
      </c>
      <c r="GB68" s="120">
        <v>2.1040949451692274E-2</v>
      </c>
      <c r="GC68" s="120">
        <v>2.0883901742054109E-2</v>
      </c>
      <c r="GD68" s="120">
        <v>2.0883913873735539E-2</v>
      </c>
      <c r="GE68" s="120">
        <v>2.0727314688767932E-2</v>
      </c>
      <c r="GF68" s="120">
        <v>2.0727326481585342E-2</v>
      </c>
      <c r="GG68" s="120">
        <v>2.0571178155729401E-2</v>
      </c>
      <c r="GH68" s="120">
        <v>2.0571189617419453E-2</v>
      </c>
      <c r="GI68" s="120">
        <v>2.0415494487766132E-2</v>
      </c>
      <c r="GJ68" s="120">
        <v>2.0415505625933757E-2</v>
      </c>
      <c r="GK68" s="120">
        <v>2.0260266032106018E-2</v>
      </c>
      <c r="GL68" s="120">
        <v>2.0260276854225656E-2</v>
      </c>
      <c r="GM68" s="120">
        <v>2.0105495138258538E-2</v>
      </c>
      <c r="GN68" s="120">
        <v>2.0105505651675511E-2</v>
      </c>
      <c r="GO68" s="120">
        <v>1.9951184157893719E-2</v>
      </c>
      <c r="GP68" s="120">
        <v>1.9951194369825509E-2</v>
      </c>
      <c r="GQ68" s="120">
        <v>1.9797335444718886E-2</v>
      </c>
      <c r="GR68" s="120">
        <v>1.9797345362256372E-2</v>
      </c>
      <c r="GS68" s="120">
        <v>1.9643951354352825E-2</v>
      </c>
      <c r="GT68" s="120">
        <v>1.9643960984461688E-2</v>
      </c>
      <c r="GU68" s="120">
        <v>1.9491034244197663E-2</v>
      </c>
      <c r="GV68" s="120">
        <v>1.9491043593719656E-2</v>
      </c>
      <c r="GW68" s="120">
        <v>1.9338586473308515E-2</v>
      </c>
      <c r="GX68" s="120">
        <v>1.933859554896265E-2</v>
      </c>
      <c r="GY68" s="120">
        <v>1.9186610402260211E-2</v>
      </c>
      <c r="GZ68" s="120">
        <v>1.9186619210644219E-2</v>
      </c>
      <c r="HA68" s="120">
        <v>1.9035108393012031E-2</v>
      </c>
      <c r="HB68" s="120">
        <v>1.9035116940603541E-2</v>
      </c>
      <c r="HC68" s="120">
        <v>1.8884082808769482E-2</v>
      </c>
      <c r="HD68" s="120">
        <v>1.8884091101927472E-2</v>
      </c>
      <c r="HE68" s="120">
        <v>1.8733536013843984E-2</v>
      </c>
      <c r="HF68" s="120">
        <v>1.8733544058809944E-2</v>
      </c>
      <c r="HG68" s="120">
        <v>1.8583470373509527E-2</v>
      </c>
      <c r="HH68" s="120">
        <v>1.8583478176408857E-2</v>
      </c>
      <c r="HI68" s="120">
        <v>1.8433888253856917E-2</v>
      </c>
      <c r="HJ68" s="120">
        <v>1.8433895820700263E-2</v>
      </c>
      <c r="HK68" s="120">
        <v>1.8284792021645499E-2</v>
      </c>
      <c r="HL68" s="120">
        <v>1.8284799358329933E-2</v>
      </c>
      <c r="HM68" s="120">
        <v>1.8136184044151869E-2</v>
      </c>
      <c r="HN68" s="120">
        <v>1.813619115646237E-2</v>
      </c>
      <c r="HO68" s="120">
        <v>1.7988066689016178E-2</v>
      </c>
      <c r="HP68" s="120">
        <v>1.7988073582626808E-2</v>
      </c>
      <c r="HQ68" s="120">
        <v>1.7840442324085524E-2</v>
      </c>
      <c r="HR68" s="120">
        <v>1.7840449004560829E-2</v>
      </c>
      <c r="HS68" s="120">
        <v>1.7693313317254499E-2</v>
      </c>
      <c r="HT68" s="120">
        <v>1.7693319790050784E-2</v>
      </c>
      <c r="HU68" s="120">
        <v>1.754668203630325E-2</v>
      </c>
      <c r="HV68" s="120">
        <v>1.7546688306769878E-2</v>
      </c>
      <c r="HW68" s="120">
        <v>1.7400550848732214E-2</v>
      </c>
      <c r="HX68" s="120">
        <v>1.7400556922112911E-2</v>
      </c>
      <c r="HY68" s="120">
        <v>1.7254922121594272E-2</v>
      </c>
      <c r="HZ68" s="120">
        <v>1.7254928003028577E-2</v>
      </c>
      <c r="IA68" s="120">
        <v>1.7109798221324017E-2</v>
      </c>
      <c r="IB68" s="120">
        <v>1.7109803915848334E-2</v>
      </c>
      <c r="IC68" s="120">
        <v>1.6965181513563823E-2</v>
      </c>
      <c r="ID68" s="120">
        <v>1.69651870261129E-2</v>
      </c>
      <c r="IE68" s="120">
        <v>1.6821074362987101E-2</v>
      </c>
      <c r="IF68" s="120">
        <v>1.6821079698395313E-2</v>
      </c>
      <c r="IG68" s="120">
        <v>1.6677479133118553E-2</v>
      </c>
      <c r="IH68" s="120">
        <v>1.6677484296121235E-2</v>
      </c>
      <c r="II68" s="120">
        <v>1.6534398186151295E-2</v>
      </c>
      <c r="IJ68" s="120">
        <v>1.6534403181385937E-2</v>
      </c>
      <c r="IK68" s="120">
        <v>1.63918338827608E-2</v>
      </c>
      <c r="IL68" s="120">
        <v>1.6391838714768379E-2</v>
      </c>
      <c r="IM68" s="120">
        <v>1.6249788581915867E-2</v>
      </c>
      <c r="IN68" s="120">
        <v>1.6249793255142243E-2</v>
      </c>
      <c r="IO68" s="120">
        <v>1.610826464068638E-2</v>
      </c>
      <c r="IP68" s="120">
        <v>1.6108269159483511E-2</v>
      </c>
      <c r="IQ68" s="120">
        <v>1.5967264414047833E-2</v>
      </c>
      <c r="IR68" s="120">
        <v>1.5967268782674991E-2</v>
      </c>
      <c r="IS68" s="120">
        <v>1.582679025468256E-2</v>
      </c>
      <c r="IT68" s="120">
        <v>1.582679447730774E-2</v>
      </c>
      <c r="IU68" s="120">
        <v>1.5686844512777846E-2</v>
      </c>
      <c r="IV68" s="120">
        <v>1.5686848593478991E-2</v>
      </c>
      <c r="IW68" s="120">
        <v>1.5547429535820579E-2</v>
      </c>
      <c r="IX68" s="120">
        <v>1.5547433478586888E-2</v>
      </c>
      <c r="IY68" s="120">
        <v>1.5408547668388655E-2</v>
      </c>
      <c r="IZ68" s="120">
        <v>1.5408551477121796E-2</v>
      </c>
      <c r="JA68" s="120">
        <v>1.5270201251938925E-2</v>
      </c>
      <c r="JB68" s="120">
        <v>1.5270204930454351E-2</v>
      </c>
      <c r="JC68" s="120">
        <v>1.5132392624591774E-2</v>
      </c>
      <c r="JD68" s="120">
        <v>1.5132396176619978E-2</v>
      </c>
      <c r="JE68" s="120">
        <v>1.4995124120912222E-2</v>
      </c>
      <c r="JF68" s="120">
        <v>1.4995127550099983E-2</v>
      </c>
      <c r="JG68" s="120">
        <v>1.4858398071687526E-2</v>
      </c>
      <c r="JH68" s="120">
        <v>1.4858401381599188E-2</v>
      </c>
      <c r="JI68" s="120">
        <v>1.472221680370126E-2</v>
      </c>
      <c r="JJ68" s="120">
        <v>1.4722219997819957E-2</v>
      </c>
      <c r="JK68" s="120">
        <v>1.4586582639503859E-2</v>
      </c>
      <c r="JL68" s="120">
        <v>1.4586585721232805E-2</v>
      </c>
      <c r="JM68" s="120">
        <v>1.4451497897179547E-2</v>
      </c>
      <c r="JN68" s="120">
        <v>1.4451500869843172E-2</v>
      </c>
      <c r="JO68" s="120">
        <v>1.4316964890109521E-2</v>
      </c>
      <c r="JP68" s="120">
        <v>1.431696775695482E-2</v>
      </c>
      <c r="JQ68" s="120">
        <v>1.4182985926731673E-2</v>
      </c>
      <c r="JR68" s="120">
        <v>1.4182988690929373E-2</v>
      </c>
      <c r="JS68" s="120">
        <v>1.4049563310296411E-2</v>
      </c>
      <c r="JT68" s="120">
        <v>1.4049565974942176E-2</v>
      </c>
      <c r="JU68" s="120">
        <v>1.3916699338618794E-2</v>
      </c>
      <c r="JV68" s="120">
        <v>1.3916701906734493E-2</v>
      </c>
      <c r="JW68" s="120">
        <v>1.37843963038269E-2</v>
      </c>
      <c r="JX68" s="120">
        <v>1.3784398778361757E-2</v>
      </c>
      <c r="JY68" s="120">
        <v>1.3652656492106428E-2</v>
      </c>
      <c r="JZ68" s="120">
        <v>1.3652658875938231E-2</v>
      </c>
      <c r="KA68" s="120">
        <v>1.3521482183441264E-2</v>
      </c>
      <c r="KB68" s="120">
        <v>1.3521484479377595E-2</v>
      </c>
      <c r="KC68" s="120">
        <v>1.3390875651350281E-2</v>
      </c>
      <c r="KD68" s="120">
        <v>1.3390877862129658E-2</v>
      </c>
      <c r="KE68" s="120">
        <v>1.3260839162620311E-2</v>
      </c>
      <c r="KF68" s="120">
        <v>1.3260841290913396E-2</v>
      </c>
      <c r="KG68" s="120">
        <v>1.3131374977034892E-2</v>
      </c>
      <c r="KH68" s="120">
        <v>1.313137702544565E-2</v>
      </c>
      <c r="KI68" s="120">
        <v>1.3002485347099264E-2</v>
      </c>
      <c r="KJ68" s="120">
        <v>1.3002487318166087E-2</v>
      </c>
      <c r="KK68" s="120">
        <v>1.2874172517761084E-2</v>
      </c>
      <c r="KL68" s="120">
        <v>1.2874174413958042E-2</v>
      </c>
      <c r="KM68" s="120">
        <v>1.2746438726127398E-2</v>
      </c>
      <c r="KN68" s="120">
        <v>1.2746440549865247E-2</v>
      </c>
      <c r="KO68" s="120">
        <v>1.2619286201177129E-2</v>
      </c>
      <c r="KP68" s="120">
        <v>1.2619287954804582E-2</v>
      </c>
      <c r="KQ68" s="120">
        <v>1.2492717163469712E-2</v>
      </c>
      <c r="KR68" s="120">
        <v>1.2492718849274468E-2</v>
      </c>
      <c r="KS68" s="120">
        <v>1.2366733824849419E-2</v>
      </c>
      <c r="KT68" s="120">
        <v>1.2366735445059314E-2</v>
      </c>
      <c r="KU68" s="120">
        <v>1.2241338388145487E-2</v>
      </c>
      <c r="KV68" s="120">
        <v>1.2241339944929659E-2</v>
      </c>
      <c r="KW68" s="120">
        <v>1.2116533046868059E-2</v>
      </c>
      <c r="KX68" s="120">
        <v>1.2116534542337952E-2</v>
      </c>
      <c r="KY68" s="120">
        <v>1.1992319984899743E-2</v>
      </c>
      <c r="KZ68" s="120">
        <v>1.19923214211103E-2</v>
      </c>
      <c r="LA68" s="120">
        <v>1.1868701376182973E-2</v>
      </c>
      <c r="LB68" s="120">
        <v>1.1868702755133619E-2</v>
      </c>
      <c r="LC68" s="120">
        <v>1.174567938440297E-2</v>
      </c>
      <c r="LD68" s="120">
        <v>1.174568070803874E-2</v>
      </c>
      <c r="LE68" s="120">
        <v>1.1623256162666282E-2</v>
      </c>
      <c r="LF68" s="120">
        <v>1.1623257432878897E-2</v>
      </c>
      <c r="LG68" s="120">
        <v>1.1501433853175008E-2</v>
      </c>
      <c r="LH68" s="120">
        <v>1.150143507180389E-2</v>
      </c>
      <c r="LI68" s="120">
        <v>1.1380214586896554E-2</v>
      </c>
      <c r="LJ68" s="120">
        <v>1.1380215755729905E-2</v>
      </c>
      <c r="LK68" s="120">
        <v>1.1259600483228844E-2</v>
      </c>
      <c r="LL68" s="120">
        <v>1.125960160400463E-2</v>
      </c>
      <c r="LM68" s="120">
        <v>1.1139593649661161E-2</v>
      </c>
      <c r="LN68" s="120">
        <v>1.1139594724068207E-2</v>
      </c>
      <c r="LO68" s="120">
        <v>1.1020196181430346E-2</v>
      </c>
      <c r="LP68" s="120">
        <v>1.1020197211109282E-2</v>
      </c>
      <c r="LQ68" s="120">
        <v>1.0901410161172475E-2</v>
      </c>
      <c r="LR68" s="120">
        <v>1.0901411147716773E-2</v>
      </c>
      <c r="LS68" s="120">
        <v>1.0783237658569972E-2</v>
      </c>
      <c r="LT68" s="120">
        <v>1.0783238603526937E-2</v>
      </c>
      <c r="LU68" s="120">
        <v>1.0665680729994128E-2</v>
      </c>
      <c r="LV68" s="120">
        <v>1.0665681634865844E-2</v>
      </c>
      <c r="LW68" s="120">
        <v>1.0548741418142864E-2</v>
      </c>
      <c r="LX68" s="120">
        <v>1.0548742284387186E-2</v>
      </c>
      <c r="LY68" s="120">
        <v>1.0432421751673932E-2</v>
      </c>
      <c r="LZ68" s="120">
        <v>1.043242258070548E-2</v>
      </c>
      <c r="MA68" s="120">
        <v>1.0316723744833443E-2</v>
      </c>
      <c r="MB68" s="120">
        <v>1.0316724538024496E-2</v>
      </c>
      <c r="MC68" s="120">
        <v>1.0201649397079557E-2</v>
      </c>
      <c r="MD68" s="120">
        <v>1.0201650155761043E-2</v>
      </c>
      <c r="ME68" s="120">
        <v>1.0087200692701572E-2</v>
      </c>
      <c r="MF68" s="120">
        <v>1.0087201418163935E-2</v>
      </c>
      <c r="MG68" s="120">
        <v>9.9733796004341652E-3</v>
      </c>
      <c r="MH68" s="120">
        <v>9.9733802939282867E-3</v>
      </c>
      <c r="MI68" s="120">
        <v>9.8601880730668345E-3</v>
      </c>
      <c r="MJ68" s="120">
        <v>9.860188735804994E-3</v>
      </c>
      <c r="MK68" s="120">
        <v>9.7476280470486388E-3</v>
      </c>
      <c r="ML68" s="120">
        <v>9.7476286802053291E-3</v>
      </c>
      <c r="MM68" s="120">
        <v>9.6357014420879895E-3</v>
      </c>
      <c r="MN68" s="120">
        <v>9.6357020468008821E-3</v>
      </c>
      <c r="MO68" s="120">
        <v>9.5244101607477039E-3</v>
      </c>
      <c r="MP68" s="120">
        <v>9.5244107381184332E-3</v>
      </c>
      <c r="MQ68" s="120">
        <v>9.4137560880351613E-3</v>
      </c>
      <c r="MR68" s="120">
        <v>9.4137566391302128E-3</v>
      </c>
      <c r="MS68" s="120">
        <v>9.3037410909875516E-3</v>
      </c>
      <c r="MT68" s="120">
        <v>9.303741616839124E-3</v>
      </c>
      <c r="MU68" s="120">
        <v>9.1943670182523078E-3</v>
      </c>
      <c r="MV68" s="120">
        <v>9.1943675198591368E-3</v>
      </c>
      <c r="MW68" s="120">
        <v>9.0856356996625795E-3</v>
      </c>
      <c r="MX68" s="120">
        <v>9.0856361779907257E-3</v>
      </c>
      <c r="MY68" s="120">
        <v>8.9775489458078211E-3</v>
      </c>
      <c r="MZ68" s="120">
        <v>8.9775494017915163E-3</v>
      </c>
      <c r="NA68" s="120">
        <v>8.8701085475994656E-3</v>
      </c>
      <c r="NB68" s="120">
        <v>8.8701089821419232E-3</v>
      </c>
      <c r="NC68" s="120">
        <v>8.7633162758316528E-3</v>
      </c>
      <c r="ND68" s="120">
        <v>8.7633166898058047E-3</v>
      </c>
      <c r="NE68" s="120">
        <v>8.6571738807370482E-3</v>
      </c>
      <c r="NF68" s="120">
        <v>8.6571742749863758E-3</v>
      </c>
      <c r="NG68" s="120">
        <v>8.551683091537695E-3</v>
      </c>
      <c r="NH68" s="120">
        <v>8.5516834668769165E-3</v>
      </c>
      <c r="NI68" s="120">
        <v>8.4468456159909472E-3</v>
      </c>
      <c r="NJ68" s="120">
        <v>8.4468459732068048E-3</v>
      </c>
      <c r="NK68" s="120">
        <v>8.3426631399304025E-3</v>
      </c>
      <c r="NL68" s="120">
        <v>8.3426634797824344E-3</v>
      </c>
      <c r="NM68" s="120">
        <v>8.2391373268019905E-3</v>
      </c>
      <c r="NN68" s="120">
        <v>8.239137650023199E-3</v>
      </c>
      <c r="NO68" s="120">
        <v>8.1362698171950406E-3</v>
      </c>
      <c r="NP68" s="120">
        <v>8.1362701244926481E-3</v>
      </c>
      <c r="NQ68" s="120">
        <v>8.0340622283684663E-3</v>
      </c>
      <c r="NR68" s="120">
        <v>8.0340625204245904E-3</v>
      </c>
      <c r="NS68" s="120">
        <v>7.9325161537719714E-3</v>
      </c>
      <c r="NT68" s="120">
        <v>7.9325164312442995E-3</v>
      </c>
      <c r="NU68" s="120">
        <v>7.8316331625623535E-3</v>
      </c>
      <c r="NV68" s="120">
        <v>7.8316334260848958E-3</v>
      </c>
      <c r="NW68" s="120">
        <v>7.7314147991149954E-3</v>
      </c>
      <c r="NX68" s="120">
        <v>7.7314150492986313E-3</v>
      </c>
      <c r="NY68" s="120">
        <v>7.6318625825302459E-3</v>
      </c>
      <c r="NZ68" s="120">
        <v>7.631862819963477E-3</v>
      </c>
      <c r="OA68" s="120">
        <v>7.5329780061351688E-3</v>
      </c>
      <c r="OB68" s="120">
        <v>7.5329782313847213E-3</v>
      </c>
      <c r="OC68" s="120">
        <v>7.4347625369803015E-3</v>
      </c>
      <c r="OD68" s="120">
        <v>7.434762750591746E-3</v>
      </c>
      <c r="OE68" s="120">
        <v>7.3372176153315592E-3</v>
      </c>
      <c r="OF68" s="120">
        <v>7.3372178178299574E-3</v>
      </c>
      <c r="OG68" s="120">
        <v>7.2403446541574211E-3</v>
      </c>
      <c r="OH68" s="120">
        <v>7.240344846047889E-3</v>
      </c>
      <c r="OI68" s="120">
        <v>7.1441450386112888E-3</v>
      </c>
      <c r="OJ68" s="120">
        <v>7.1441452203796201E-3</v>
      </c>
      <c r="OK68" s="120">
        <v>7.0486201255090149E-3</v>
      </c>
      <c r="OL68" s="120">
        <v>7.0486202976222838E-3</v>
      </c>
      <c r="OM68" s="120">
        <v>6.9537712428018959E-3</v>
      </c>
      <c r="ON68" s="120">
        <v>6.9537714057089665E-3</v>
      </c>
      <c r="OO68" s="120">
        <v>6.8595996890447892E-3</v>
      </c>
      <c r="OP68" s="120">
        <v>6.8595998431769389E-3</v>
      </c>
      <c r="OQ68" s="120">
        <v>6.7661067328597269E-3</v>
      </c>
      <c r="OR68" s="120">
        <v>6.7661068786311314E-3</v>
      </c>
      <c r="OS68" s="120">
        <v>6.6732936123948209E-3</v>
      </c>
      <c r="OT68" s="120">
        <v>6.6732937502031395E-3</v>
      </c>
      <c r="OU68" s="120">
        <v>6.5811615347787416E-3</v>
      </c>
      <c r="OV68" s="120">
        <v>6.5811616650056177E-3</v>
      </c>
      <c r="OW68" s="120">
        <v>6.4897116755705661E-3</v>
      </c>
      <c r="OX68" s="120">
        <v>6.4897117985821418E-3</v>
      </c>
      <c r="OY68" s="120">
        <v>6.3989451782052714E-3</v>
      </c>
      <c r="OZ68" s="120">
        <v>6.3989452943527007E-3</v>
      </c>
      <c r="PA68" s="120">
        <v>6.3088631534348035E-3</v>
      </c>
      <c r="PB68" s="120">
        <v>6.3088632630547226E-3</v>
      </c>
      <c r="PC68" s="120">
        <v>6.2194666787648159E-3</v>
      </c>
      <c r="PD68" s="120">
        <v>6.2194667821798269E-3</v>
      </c>
      <c r="PE68" s="120">
        <v>6.1307567978871576E-3</v>
      </c>
      <c r="PF68" s="120">
        <v>6.1307568954063205E-3</v>
      </c>
      <c r="PG68" s="120">
        <v>6.0427345201081693E-3</v>
      </c>
      <c r="PH68" s="120">
        <v>6.0427346120274263E-3</v>
      </c>
      <c r="PI68" s="120">
        <v>5.9554008197728568E-3</v>
      </c>
      <c r="PJ68" s="120">
        <v>5.9554009063754942E-3</v>
      </c>
      <c r="PK68" s="120">
        <v>5.8687566356850343E-3</v>
      </c>
      <c r="PL68" s="120">
        <v>5.8687567172421348E-3</v>
      </c>
      <c r="PM68" s="120">
        <v>5.7828028705235379E-3</v>
      </c>
      <c r="PN68" s="120">
        <v>5.7828029472943654E-3</v>
      </c>
      <c r="PO68" s="120">
        <v>5.6975403902545302E-3</v>
      </c>
      <c r="PP68" s="120">
        <v>5.6975404624869707E-3</v>
      </c>
      <c r="PQ68" s="120">
        <v>5.6129700235400468E-3</v>
      </c>
      <c r="PR68" s="120">
        <v>5.6129700914710201E-3</v>
      </c>
      <c r="PS68" s="120">
        <v>5.5290925611428988E-3</v>
      </c>
      <c r="PT68" s="120">
        <v>5.5290926249987136E-3</v>
      </c>
      <c r="PU68" s="120">
        <v>5.4459087553279956E-3</v>
      </c>
      <c r="PV68" s="120">
        <v>5.4459088153247853E-3</v>
      </c>
      <c r="PW68" s="120">
        <v>5.3634193192601759E-3</v>
      </c>
      <c r="PX68" s="120">
        <v>5.3634193756042373E-3</v>
      </c>
      <c r="PY68" s="120">
        <v>5.2816249263987472E-3</v>
      </c>
      <c r="PZ68" s="120">
        <v>5.2816249792869202E-3</v>
      </c>
      <c r="QA68" s="120">
        <v>5.2005262098887787E-3</v>
      </c>
      <c r="QB68" s="120">
        <v>5.2005262595087778E-3</v>
      </c>
      <c r="QC68" s="120">
        <v>5.1201237619492726E-3</v>
      </c>
      <c r="QD68" s="120">
        <v>5.1201238084800553E-3</v>
      </c>
      <c r="QE68" s="120">
        <v>5.0404181332583866E-3</v>
      </c>
      <c r="QF68" s="120">
        <v>5.040418176870471E-3</v>
      </c>
      <c r="QG68" s="120">
        <v>4.9614098323358478E-3</v>
      </c>
      <c r="QH68" s="120">
        <v>4.9614098731916674E-3</v>
      </c>
      <c r="QI68" s="120">
        <v>4.8830993249226826E-3</v>
      </c>
      <c r="QJ68" s="120">
        <v>4.8830993631768542E-3</v>
      </c>
      <c r="QK68" s="120">
        <v>4.8054870333583653E-3</v>
      </c>
      <c r="QL68" s="120">
        <v>4.8054870691580411E-3</v>
      </c>
      <c r="QM68" s="120">
        <v>4.7285733359556563E-3</v>
      </c>
      <c r="QN68" s="120">
        <v>4.7285733694407885E-3</v>
      </c>
      <c r="QO68" s="120">
        <v>4.6523585663731815E-3</v>
      </c>
      <c r="QP68" s="120">
        <v>4.6523585976768296E-3</v>
      </c>
      <c r="QQ68" s="120">
        <v>4.576843012985987E-3</v>
      </c>
      <c r="QR68" s="120">
        <v>4.5768430422346061E-3</v>
      </c>
      <c r="QS68" s="120">
        <v>4.5020269182542731E-3</v>
      </c>
      <c r="QT68" s="120">
        <v>4.5020269455679609E-3</v>
      </c>
      <c r="QU68" s="120">
        <v>4.427910478090373E-3</v>
      </c>
      <c r="QV68" s="120">
        <v>4.4279105035831537E-3</v>
      </c>
      <c r="QW68" s="120">
        <v>4.3544938412243567E-3</v>
      </c>
      <c r="QX68" s="120">
        <v>4.3544938650044059E-3</v>
      </c>
      <c r="QY68" s="120">
        <v>4.2817771085682079E-3</v>
      </c>
      <c r="QZ68" s="120">
        <v>4.2817771307381552E-3</v>
      </c>
      <c r="RA68" s="120">
        <v>4.2097603325791013E-3</v>
      </c>
      <c r="RB68" s="120">
        <v>4.2097603532362249E-3</v>
      </c>
      <c r="RC68" s="120">
        <v>4.1384435166217214E-3</v>
      </c>
      <c r="RD68" s="120">
        <v>4.1384435358581802E-3</v>
      </c>
      <c r="RE68" s="120">
        <v>4.0678266143299386E-3</v>
      </c>
      <c r="RF68" s="120">
        <v>4.0678266322330091E-3</v>
      </c>
      <c r="RG68" s="120">
        <v>3.9979095289681922E-3</v>
      </c>
      <c r="RH68" s="120">
        <v>3.9979095456204837E-3</v>
      </c>
      <c r="RI68" s="120">
        <v>3.9286921127925905E-3</v>
      </c>
      <c r="RJ68" s="120">
        <v>3.9286921282722619E-3</v>
      </c>
      <c r="RK68" s="120">
        <v>3.8601741664122404E-3</v>
      </c>
      <c r="RL68" s="120">
        <v>3.8601741807931748E-3</v>
      </c>
      <c r="RM68" s="120">
        <v>3.7923554381508345E-3</v>
      </c>
      <c r="RN68" s="120">
        <v>3.7923554515028567E-3</v>
      </c>
      <c r="RO68" s="120">
        <v>3.7252356234089346E-3</v>
      </c>
      <c r="RP68" s="120">
        <v>3.7252356357979958E-3</v>
      </c>
      <c r="RQ68" s="120">
        <v>3.6588143640271459E-3</v>
      </c>
      <c r="RR68" s="120">
        <v>3.6588143755154987E-3</v>
      </c>
      <c r="RS68" s="120">
        <v>3.5930912476504749E-3</v>
      </c>
      <c r="RT68" s="120">
        <v>3.5930912582968558E-3</v>
      </c>
      <c r="RU68" s="120">
        <v>3.5280658070942143E-3</v>
      </c>
      <c r="RV68" s="120">
        <v>3.5280658169539914E-3</v>
      </c>
      <c r="RW68" s="120">
        <v>3.463737519711615E-3</v>
      </c>
      <c r="RX68" s="120">
        <v>3.4637375288369735E-3</v>
      </c>
      <c r="RY68" s="120">
        <v>3.4001058067636924E-3</v>
      </c>
      <c r="RZ68" s="120">
        <v>3.4001058152037808E-3</v>
      </c>
      <c r="SA68" s="120">
        <v>3.3371700327914952E-3</v>
      </c>
      <c r="SB68" s="120">
        <v>3.337170040592574E-3</v>
      </c>
      <c r="SC68" s="120">
        <v>3.2749295049911697E-3</v>
      </c>
      <c r="SD68" s="120">
        <v>3.2749295121967444E-3</v>
      </c>
      <c r="SE68" s="120">
        <v>3.2133834725921453E-3</v>
      </c>
      <c r="SF68" s="120">
        <v>3.2133834792431302E-3</v>
      </c>
      <c r="SG68" s="120">
        <v>3.1525311262389118E-3</v>
      </c>
      <c r="SH68" s="120">
        <v>3.1525311323737397E-3</v>
      </c>
      <c r="SI68" s="120">
        <v>3.0923715973765792E-3</v>
      </c>
      <c r="SJ68" s="120">
        <v>3.0923716030313445E-3</v>
      </c>
      <c r="SK68" s="120">
        <v>3.0329039576407939E-3</v>
      </c>
      <c r="SL68" s="120">
        <v>3.0329039628493532E-3</v>
      </c>
      <c r="SM68" s="120">
        <v>2.9741272182522704E-3</v>
      </c>
      <c r="SN68" s="120">
        <v>2.9741272230463891E-3</v>
      </c>
      <c r="SO68" s="120">
        <v>2.916040329416439E-3</v>
      </c>
      <c r="SP68" s="120">
        <v>2.9160403338258727E-3</v>
      </c>
      <c r="SQ68" s="120">
        <v>2.8586421797285669E-3</v>
      </c>
      <c r="SR68" s="120">
        <v>2.8586421837811893E-3</v>
      </c>
      <c r="SS68" s="120">
        <v>2.8019315955848259E-3</v>
      </c>
      <c r="ST68" s="120">
        <v>2.8019315993067268E-3</v>
      </c>
      <c r="SU68" s="120">
        <v>2.7459073405997495E-3</v>
      </c>
      <c r="SV68" s="120">
        <v>2.7459073440153207E-3</v>
      </c>
      <c r="SW68" s="120">
        <v>2.6905681150304946E-3</v>
      </c>
      <c r="SX68" s="120">
        <v>2.6905681181625418E-3</v>
      </c>
      <c r="SY68" s="120">
        <v>2.6359125552084589E-3</v>
      </c>
      <c r="SZ68" s="120">
        <v>2.635912558078283E-3</v>
      </c>
      <c r="TA68" s="120">
        <v>2.5819392329786551E-3</v>
      </c>
      <c r="TB68" s="120">
        <v>2.5819392356061354E-3</v>
      </c>
      <c r="TC68" s="120">
        <v>2.5286466551474015E-3</v>
      </c>
      <c r="TD68" s="120">
        <v>2.528646657551082E-3</v>
      </c>
      <c r="TE68" s="120">
        <v>2.4760332629388143E-3</v>
      </c>
      <c r="TF68" s="120">
        <v>2.4760332651359743E-3</v>
      </c>
      <c r="TG68" s="120">
        <v>2.424097431460613E-3</v>
      </c>
      <c r="TH68" s="120">
        <v>2.4240974334673458E-3</v>
      </c>
      <c r="TI68" s="120">
        <v>2.3728374691798092E-3</v>
      </c>
      <c r="TJ68" s="120">
        <v>2.3728374710110908E-3</v>
      </c>
      <c r="TK68" s="120">
        <v>2.3222516174088172E-3</v>
      </c>
      <c r="TL68" s="120">
        <v>2.3222516190785783E-3</v>
      </c>
      <c r="TM68" s="120">
        <v>2.272338049802535E-3</v>
      </c>
      <c r="TN68" s="120">
        <v>2.2723380513237205E-3</v>
      </c>
      <c r="TO68" s="120">
        <v>2.2230948718670106E-3</v>
      </c>
      <c r="TP68" s="120">
        <v>2.2230948732516408E-3</v>
      </c>
      <c r="TQ68" s="120">
        <v>2.1745201204802591E-3</v>
      </c>
      <c r="TR68" s="120">
        <v>2.1745201217394823E-3</v>
      </c>
      <c r="TS68" s="120">
        <v>2.1266117634258495E-3</v>
      </c>
      <c r="TT68" s="120">
        <v>2.1266117645699994E-3</v>
      </c>
      <c r="TU68" s="120">
        <v>2.0793676989398734E-3</v>
      </c>
      <c r="TV68" s="120">
        <v>2.0793676999785234E-3</v>
      </c>
      <c r="TW68" s="120">
        <v>2.0327857552719718E-3</v>
      </c>
      <c r="TX68" s="120">
        <v>2.032785756213993E-3</v>
      </c>
      <c r="TY68" s="120">
        <v>1.9868636902610213E-3</v>
      </c>
      <c r="TZ68" s="120">
        <v>1.986863691114601E-3</v>
      </c>
      <c r="UA68" s="120">
        <v>1.9415991909261707E-3</v>
      </c>
      <c r="UB68" s="120">
        <v>1.9415991916988846E-3</v>
      </c>
      <c r="UC68" s="120">
        <v>1.8969898730739137E-3</v>
      </c>
      <c r="UD68" s="120">
        <v>1.8969898737727536E-3</v>
      </c>
      <c r="UE68" s="120">
        <v>1.8530332809218754E-3</v>
      </c>
      <c r="UF68" s="120">
        <v>1.8530332815532885E-3</v>
      </c>
      <c r="UG68" s="120">
        <v>1.8097268867400464E-3</v>
      </c>
      <c r="UH68" s="120">
        <v>1.8097268873099822E-3</v>
      </c>
      <c r="UI68" s="120">
        <v>1.7670680905101728E-3</v>
      </c>
      <c r="UJ68" s="120">
        <v>1.767068091024097E-3</v>
      </c>
      <c r="UK68" s="120">
        <v>1.7250542196040248E-3</v>
      </c>
      <c r="UL68" s="120">
        <v>1.7250542200669726E-3</v>
      </c>
      <c r="UM68" s="120">
        <v>1.6836825284813393E-3</v>
      </c>
      <c r="UN68" s="120">
        <v>1.6836825288979375E-3</v>
      </c>
      <c r="UO68" s="120">
        <v>1.6429501984081753E-3</v>
      </c>
      <c r="UP68" s="120">
        <v>1.6429501987826746E-3</v>
      </c>
      <c r="UQ68" s="120">
        <v>1.6028543371964629E-3</v>
      </c>
      <c r="UR68" s="120">
        <v>1.6028543375327592E-3</v>
      </c>
      <c r="US68" s="120">
        <v>1.5633919789655448E-3</v>
      </c>
      <c r="UT68" s="120">
        <v>1.563391979267215E-3</v>
      </c>
      <c r="UU68" s="120">
        <v>1.5245600839265381E-3</v>
      </c>
      <c r="UV68" s="120">
        <v>1.5245600841968451E-3</v>
      </c>
      <c r="UW68" s="120">
        <v>1.4863555381902903E-3</v>
      </c>
      <c r="UX68" s="120">
        <v>1.4863555384322302E-3</v>
      </c>
      <c r="UY68" s="120">
        <v>1.448775153599849E-3</v>
      </c>
      <c r="UZ68" s="120">
        <v>1.4487751538161532E-3</v>
      </c>
      <c r="VA68" s="120">
        <v>1.4118156675881897E-3</v>
      </c>
      <c r="VB68" s="120">
        <v>1.4118156677813552E-3</v>
      </c>
      <c r="VC68" s="120">
        <v>1.3754737430621544E-3</v>
      </c>
      <c r="VD68" s="120">
        <v>1.3754737432344569E-3</v>
      </c>
      <c r="VE68" s="120">
        <v>1.3397459683134303E-3</v>
      </c>
      <c r="VF68" s="120">
        <v>1.3397459684669378E-3</v>
      </c>
      <c r="VG68" s="120">
        <v>1.3046288569574329E-3</v>
      </c>
      <c r="VH68" s="120">
        <v>1.304628857094037E-3</v>
      </c>
      <c r="VI68" s="120">
        <v>1.2701188479010879E-3</v>
      </c>
      <c r="VJ68" s="120">
        <v>1.2701188480224983E-3</v>
      </c>
      <c r="VK68" s="120">
        <v>1.2362123053402609E-3</v>
      </c>
      <c r="VL68" s="120">
        <v>1.2362123054480353E-3</v>
      </c>
      <c r="VM68" s="120">
        <v>1.2029055187879405E-3</v>
      </c>
      <c r="VN68" s="120">
        <v>1.2029055188834922E-3</v>
      </c>
      <c r="VO68" s="120">
        <v>1.1701947031339333E-3</v>
      </c>
      <c r="VP68" s="120">
        <v>1.1701947032185397E-3</v>
      </c>
      <c r="VQ68" s="120">
        <v>1.138075998737132E-3</v>
      </c>
      <c r="VR68" s="120">
        <v>1.1380759988119504E-3</v>
      </c>
      <c r="VS68" s="120">
        <v>1.1065454715512358E-3</v>
      </c>
      <c r="VT68" s="120">
        <v>1.1065454716173095E-3</v>
      </c>
      <c r="VU68" s="120">
        <v>1.0755991132848962E-3</v>
      </c>
      <c r="VV68" s="120">
        <v>1.0755991133431699E-3</v>
      </c>
      <c r="VW68" s="120">
        <v>1.0452328415972625E-3</v>
      </c>
      <c r="VX68" s="120">
        <v>1.0452328416485901E-3</v>
      </c>
      <c r="VY68" s="120">
        <v>1.0154425003298863E-3</v>
      </c>
      <c r="VZ68" s="120">
        <v>1.0154425003750306E-3</v>
      </c>
      <c r="WA68" s="120">
        <v>9.862238597759239E-4</v>
      </c>
      <c r="WB68" s="120">
        <v>9.8622385981557512E-4</v>
      </c>
      <c r="WC68" s="120">
        <v>9.5757261698769212E-4</v>
      </c>
      <c r="WD68" s="120">
        <v>9.5757261702246823E-4</v>
      </c>
      <c r="WE68" s="120">
        <v>9.294843961234736E-4</v>
      </c>
      <c r="WF68" s="120">
        <v>9.2948439615392917E-4</v>
      </c>
      <c r="WG68" s="120">
        <v>9.0195474883460582E-4</v>
      </c>
      <c r="WH68" s="120">
        <v>9.0195474886124011E-4</v>
      </c>
      <c r="WI68" s="120">
        <v>8.7497915469382753E-4</v>
      </c>
      <c r="WJ68" s="120">
        <v>8.7497915471708421E-4</v>
      </c>
      <c r="WK68" s="120">
        <v>8.4855302166584874E-4</v>
      </c>
      <c r="WL68" s="120">
        <v>8.4855302168612603E-4</v>
      </c>
      <c r="WM68" s="120">
        <v>8.2267168662114728E-4</v>
      </c>
      <c r="WN68" s="120">
        <v>8.2267168663879842E-4</v>
      </c>
      <c r="WO68" s="120">
        <v>7.9733041589395194E-4</v>
      </c>
      <c r="WP68" s="120">
        <v>7.9733041590929253E-4</v>
      </c>
      <c r="WQ68" s="120">
        <v>7.7252440588539573E-4</v>
      </c>
      <c r="WR68" s="120">
        <v>7.7252440589870822E-4</v>
      </c>
      <c r="WS68" s="120">
        <v>7.4824878371281423E-4</v>
      </c>
      <c r="WT68" s="120">
        <v>7.4824878372434537E-4</v>
      </c>
      <c r="WU68" s="120">
        <v>7.244986079061105E-4</v>
      </c>
      <c r="WV68" s="120">
        <v>7.2449860791608408E-4</v>
      </c>
      <c r="WW68" s="120">
        <v>7.0126886915219684E-4</v>
      </c>
      <c r="WX68" s="120">
        <v>7.01268869160808E-4</v>
      </c>
      <c r="WY68" s="120">
        <v>6.785544910883803E-4</v>
      </c>
      <c r="WZ68" s="120">
        <v>6.785544910958035E-4</v>
      </c>
      <c r="XA68" s="120">
        <v>6.5635033114567641E-4</v>
      </c>
      <c r="XB68" s="120">
        <v>6.5635033115206355E-4</v>
      </c>
      <c r="XC68" s="120">
        <v>6.3465118144291469E-4</v>
      </c>
      <c r="XD68" s="120">
        <v>6.3465118144840011E-4</v>
      </c>
      <c r="XE68" s="120">
        <v>6.1345176973255416E-4</v>
      </c>
      <c r="XF68" s="120">
        <v>6.1345176973725678E-4</v>
      </c>
      <c r="XG68" s="120">
        <v>5.927467603990546E-4</v>
      </c>
      <c r="XH68" s="120">
        <v>5.9274676040307938E-4</v>
      </c>
      <c r="XI68" s="120">
        <v>5.7253075551067358E-4</v>
      </c>
      <c r="XJ68" s="120">
        <v>5.725307555141118E-4</v>
      </c>
      <c r="XK68" s="120">
        <v>5.5279829592548319E-4</v>
      </c>
      <c r="XL68" s="120">
        <v>5.5279829592841411E-4</v>
      </c>
      <c r="XM68" s="120">
        <v>5.3354386245242104E-4</v>
      </c>
      <c r="XN68" s="120">
        <v>5.335438624549133E-4</v>
      </c>
      <c r="XO68" s="120">
        <v>5.1476187706812437E-4</v>
      </c>
      <c r="XP68" s="120">
        <v>5.1476187707024236E-4</v>
      </c>
      <c r="XQ68" s="120">
        <v>4.9644670419029028E-4</v>
      </c>
      <c r="XR68" s="120">
        <v>4.964467041920842E-4</v>
      </c>
      <c r="XS68" s="120">
        <v>4.7859265200821626E-4</v>
      </c>
      <c r="XT68" s="120">
        <v>4.7859265200973409E-4</v>
      </c>
      <c r="XU68" s="120">
        <v>4.6119397387123402E-4</v>
      </c>
      <c r="XV68" s="120">
        <v>4.6119397387251425E-4</v>
      </c>
      <c r="XW68" s="120">
        <v>4.4424486973557848E-4</v>
      </c>
      <c r="XX68" s="120">
        <v>4.4424486973665688E-4</v>
      </c>
      <c r="XY68" s="120">
        <v>4.277394876703073E-4</v>
      </c>
      <c r="XZ68" s="120">
        <v>4.277394876712131E-4</v>
      </c>
      <c r="YA68" s="120">
        <v>4.1167192542274479E-4</v>
      </c>
      <c r="YB68" s="120">
        <v>4.1167192542350417E-4</v>
      </c>
      <c r="YC68" s="120">
        <v>3.9603623204393675E-4</v>
      </c>
      <c r="YD68" s="120">
        <v>3.9603623204457231E-4</v>
      </c>
      <c r="YE68" s="120">
        <v>3.8082640957449651E-4</v>
      </c>
      <c r="YF68" s="120">
        <v>3.808264095750268E-4</v>
      </c>
      <c r="YG68" s="120">
        <v>3.6603641479119507E-4</v>
      </c>
      <c r="YH68" s="120">
        <v>3.6603641479163634E-4</v>
      </c>
      <c r="YI68" s="120">
        <v>3.5166016101456524E-4</v>
      </c>
      <c r="YJ68" s="120">
        <v>3.5166016101493164E-4</v>
      </c>
      <c r="YK68" s="120">
        <v>3.3769151997772498E-4</v>
      </c>
      <c r="YL68" s="120">
        <v>3.3769151997802867E-4</v>
      </c>
      <c r="YM68" s="120">
        <v>3.2412432375655424E-4</v>
      </c>
      <c r="YN68" s="120">
        <v>3.2412432375680507E-4</v>
      </c>
      <c r="YO68" s="120">
        <v>3.1095236676127551E-4</v>
      </c>
      <c r="YP68" s="120">
        <v>3.1095236676148254E-4</v>
      </c>
      <c r="YQ68" s="120">
        <v>2.9816940778941848E-4</v>
      </c>
      <c r="YR68" s="120">
        <v>2.9816940778958892E-4</v>
      </c>
      <c r="YS68" s="120">
        <v>2.8576917214004127E-4</v>
      </c>
      <c r="YT68" s="120">
        <v>2.8576917214018102E-4</v>
      </c>
      <c r="YU68" s="120">
        <v>2.7374535378901538E-4</v>
      </c>
      <c r="YV68" s="120">
        <v>2.7374535378912987E-4</v>
      </c>
      <c r="YW68" s="120">
        <v>2.6209161762506177E-4</v>
      </c>
      <c r="YX68" s="120">
        <v>2.6209161762515441E-4</v>
      </c>
      <c r="YY68" s="120">
        <v>2.5080160174613869E-4</v>
      </c>
      <c r="YZ68" s="120">
        <v>2.5080160174621453E-4</v>
      </c>
      <c r="ZA68" s="120">
        <v>2.3986891981567785E-4</v>
      </c>
      <c r="ZB68" s="120">
        <v>2.3986891981573924E-4</v>
      </c>
      <c r="ZC68" s="120">
        <v>2.2928716347803488E-4</v>
      </c>
      <c r="ZD68" s="120">
        <v>2.2928716347808448E-4</v>
      </c>
      <c r="ZE68" s="120">
        <v>2.1904990483243112E-4</v>
      </c>
      <c r="ZF68" s="120">
        <v>2.1904990483247121E-4</v>
      </c>
      <c r="ZG68" s="120">
        <v>2.0915069896452476E-4</v>
      </c>
      <c r="ZH68" s="120">
        <v>2.091506989645569E-4</v>
      </c>
      <c r="ZI68" s="120">
        <v>1.9958308653462734E-4</v>
      </c>
      <c r="ZJ68" s="120">
        <v>1.9958308653465314E-4</v>
      </c>
      <c r="ZK68" s="120">
        <v>1.903405964214534E-4</v>
      </c>
      <c r="ZL68" s="120">
        <v>1.90340596421474E-4</v>
      </c>
      <c r="ZM68" s="120">
        <v>1.8141674842015392E-4</v>
      </c>
      <c r="ZN68" s="120">
        <v>1.8141674842017018E-4</v>
      </c>
      <c r="ZO68" s="120">
        <v>1.7280505599323901E-4</v>
      </c>
      <c r="ZP68" s="120">
        <v>1.7280505599325192E-4</v>
      </c>
      <c r="ZQ68" s="120">
        <v>1.6449902907285466E-4</v>
      </c>
      <c r="ZR68" s="120">
        <v>1.6449902907286502E-4</v>
      </c>
      <c r="ZS68" s="120">
        <v>1.564921769127244E-4</v>
      </c>
      <c r="ZT68" s="120">
        <v>1.5649217691273223E-4</v>
      </c>
      <c r="ZU68" s="120">
        <v>1.4877801098790581E-4</v>
      </c>
      <c r="ZV68" s="120">
        <v>1.487780109879122E-4</v>
      </c>
      <c r="ZW68" s="120">
        <v>1.4135004794036608E-4</v>
      </c>
      <c r="ZX68" s="120">
        <v>1.4135004794037104E-4</v>
      </c>
      <c r="ZY68" s="120">
        <v>1.342018125681886E-4</v>
      </c>
      <c r="ZZ68" s="120">
        <v>1.3420181256819277E-4</v>
      </c>
      <c r="AAA68" s="120">
        <v>1.273268408560854E-4</v>
      </c>
      <c r="AAB68" s="120">
        <v>1.2732684085608824E-4</v>
      </c>
      <c r="AAC68" s="120">
        <v>1.207186830446843E-4</v>
      </c>
      <c r="AAD68" s="120">
        <v>1.2071868304468661E-4</v>
      </c>
      <c r="AAE68" s="120">
        <v>1.1437090673590685E-4</v>
      </c>
      <c r="AAF68" s="120">
        <v>1.1437090673590864E-4</v>
      </c>
      <c r="AAG68" s="120">
        <v>1.0827710003155028E-4</v>
      </c>
      <c r="AAH68" s="120">
        <v>1.0827710003155161E-4</v>
      </c>
      <c r="AAI68" s="120">
        <v>1.0243087470201623E-4</v>
      </c>
      <c r="AAJ68" s="120">
        <v>1.0243087470201715E-4</v>
      </c>
      <c r="AAK68" s="120">
        <v>9.6825869381931187E-5</v>
      </c>
      <c r="AAL68" s="120">
        <v>9.6825869381932176E-5</v>
      </c>
      <c r="AAM68" s="120">
        <v>9.1455752789216147E-5</v>
      </c>
      <c r="AAN68" s="120">
        <v>9.1455752789216594E-5</v>
      </c>
      <c r="AAO68" s="120">
        <v>8.631422696396432E-5</v>
      </c>
      <c r="AAP68" s="120">
        <v>8.6314226963964808E-5</v>
      </c>
      <c r="AAQ68" s="120">
        <v>8.1395030523298369E-5</v>
      </c>
      <c r="AAR68" s="120">
        <v>8.1395030523298735E-5</v>
      </c>
      <c r="AAS68" s="120">
        <v>7.6691941928169849E-5</v>
      </c>
      <c r="AAT68" s="120">
        <v>7.6691941928170147E-5</v>
      </c>
      <c r="AAU68" s="120">
        <v>7.2198782757877208E-5</v>
      </c>
      <c r="AAV68" s="120">
        <v>7.2198782757877412E-5</v>
      </c>
      <c r="AAW68" s="120">
        <v>6.7909420987871994E-5</v>
      </c>
      <c r="AAX68" s="120">
        <v>6.790942098787213E-5</v>
      </c>
      <c r="AAY68" s="120">
        <v>6.3817774266230343E-5</v>
      </c>
      <c r="AAZ68" s="120">
        <v>6.3817774266230505E-5</v>
      </c>
      <c r="ABA68" s="120">
        <v>5.9917813183970155E-5</v>
      </c>
      <c r="ABB68" s="120">
        <v>5.9917813183970223E-5</v>
      </c>
      <c r="ABC68" s="120">
        <v>5.6203564534198519E-5</v>
      </c>
      <c r="ABD68" s="120">
        <v>5.6203564534198587E-5</v>
      </c>
      <c r="ABE68" s="120">
        <v>5.2669114554885929E-5</v>
      </c>
      <c r="ABF68" s="120">
        <v>5.2669114554886017E-5</v>
      </c>
      <c r="ABG68" s="120">
        <v>4.9308612149875687E-5</v>
      </c>
      <c r="ABH68" s="120">
        <v>4.9308612149875721E-5</v>
      </c>
      <c r="ABI68" s="120">
        <v>4.6116272082555234E-5</v>
      </c>
      <c r="ABJ68" s="120">
        <v>4.6116272082555207E-5</v>
      </c>
      <c r="ABK68" s="120">
        <v>4.3086378136442027E-5</v>
      </c>
      <c r="ABL68" s="120">
        <v>4.3086378136442E-5</v>
      </c>
      <c r="ABM68" s="120">
        <v>4.0213286236766503E-5</v>
      </c>
      <c r="ABN68" s="120">
        <v>4.021328623676651E-5</v>
      </c>
      <c r="ABO68" s="120">
        <v>3.7491427526976634E-5</v>
      </c>
      <c r="ABP68" s="120">
        <v>3.7491427526976749E-5</v>
      </c>
      <c r="ABQ68" s="120">
        <v>3.4915311393937471E-5</v>
      </c>
      <c r="ABR68" s="120">
        <v>3.4915311393937464E-5</v>
      </c>
      <c r="ABS68" s="120">
        <v>3.2479528435460698E-5</v>
      </c>
      <c r="ABT68" s="120">
        <v>3.2479528435460705E-5</v>
      </c>
      <c r="ABU68" s="120">
        <v>3.0178753363674221E-5</v>
      </c>
      <c r="ABV68" s="120">
        <v>3.0178753363674268E-5</v>
      </c>
      <c r="ABW68" s="120">
        <v>2.8007747837626943E-5</v>
      </c>
      <c r="ABX68" s="120">
        <v>2.8007747837626919E-5</v>
      </c>
      <c r="ABY68" s="120">
        <v>2.5961363218429371E-5</v>
      </c>
      <c r="ABZ68" s="120">
        <v>2.5961363218429357E-5</v>
      </c>
      <c r="ACA68" s="120">
        <v>2.4034543240151353E-5</v>
      </c>
      <c r="ACB68" s="120">
        <v>2.4034543240151343E-5</v>
      </c>
      <c r="ACC68" s="120">
        <v>2.2222326589635711E-5</v>
      </c>
      <c r="ACD68" s="120">
        <v>2.2222326589635691E-5</v>
      </c>
      <c r="ACE68" s="120">
        <v>2.0519849388348337E-5</v>
      </c>
      <c r="ACF68" s="120">
        <v>2.0519849388348364E-5</v>
      </c>
      <c r="ACG68" s="120">
        <v>1.8922347569366635E-5</v>
      </c>
      <c r="ACH68" s="120">
        <v>1.8922347569366642E-5</v>
      </c>
      <c r="ACI68" s="120">
        <v>1.7425159142614255E-5</v>
      </c>
      <c r="ACJ68" s="120">
        <v>1.7425159142614258E-5</v>
      </c>
      <c r="ACK68" s="120">
        <v>1.6023726341481981E-5</v>
      </c>
      <c r="ACL68" s="120">
        <v>1.6023726341482002E-5</v>
      </c>
      <c r="ACM68" s="120">
        <v>1.4713597644035041E-5</v>
      </c>
      <c r="ACN68" s="120">
        <v>1.4713597644035043E-5</v>
      </c>
      <c r="ACO68" s="120">
        <v>1.3490429662094225E-5</v>
      </c>
      <c r="ACP68" s="120">
        <v>1.3490429662094213E-5</v>
      </c>
      <c r="ACQ68" s="120">
        <v>1.2349988891600298E-5</v>
      </c>
      <c r="ACR68" s="120">
        <v>1.2349988891600302E-5</v>
      </c>
      <c r="ACS68" s="120">
        <v>1.1288153317822909E-5</v>
      </c>
      <c r="ACT68" s="120">
        <v>1.1288153317822906E-5</v>
      </c>
      <c r="ACU68" s="120">
        <v>1.0300913869162649E-5</v>
      </c>
      <c r="ACV68" s="120">
        <v>1.0300913869162649E-5</v>
      </c>
      <c r="ACW68" s="120">
        <v>9.3843757135197748E-6</v>
      </c>
      <c r="ACX68" s="120">
        <v>9.3843757135197866E-6</v>
      </c>
      <c r="ACY68" s="120">
        <v>8.5347593914635402E-6</v>
      </c>
      <c r="ACZ68" s="120">
        <v>8.5347593914635267E-6</v>
      </c>
      <c r="ADA68" s="120">
        <v>7.7484017807372095E-6</v>
      </c>
      <c r="ADB68" s="120">
        <v>7.7484017807372044E-6</v>
      </c>
      <c r="ADC68" s="120">
        <v>7.0217568869751305E-6</v>
      </c>
      <c r="ADD68" s="120">
        <v>7.0217568869751322E-6</v>
      </c>
      <c r="ADE68" s="120">
        <v>6.3513964558901988E-6</v>
      </c>
      <c r="ADF68" s="120">
        <v>6.3513964558901938E-6</v>
      </c>
      <c r="ADG68" s="120">
        <v>5.7340104026158632E-6</v>
      </c>
      <c r="ADH68" s="120">
        <v>5.7340104026158649E-6</v>
      </c>
      <c r="ADI68" s="120">
        <v>5.1664070543545212E-6</v>
      </c>
      <c r="ADJ68" s="120">
        <v>5.1664070543545195E-6</v>
      </c>
      <c r="ADK68" s="120">
        <v>4.6455132029958965E-6</v>
      </c>
      <c r="ADL68" s="120">
        <v>4.6455132029958957E-6</v>
      </c>
      <c r="ADM68" s="120">
        <v>4.1683739649244947E-6</v>
      </c>
      <c r="ADN68" s="120">
        <v>4.1683739649245032E-6</v>
      </c>
      <c r="ADO68" s="120">
        <v>3.7321524458338241E-6</v>
      </c>
      <c r="ADP68" s="120">
        <v>3.7321524458338241E-6</v>
      </c>
      <c r="ADQ68" s="120">
        <v>3.3341292090067567E-6</v>
      </c>
      <c r="ADR68" s="120">
        <v>3.3341292090067563E-6</v>
      </c>
      <c r="ADS68" s="120">
        <v>2.9717015462048729E-6</v>
      </c>
      <c r="ADT68" s="120">
        <v>2.971701546204872E-6</v>
      </c>
      <c r="ADU68" s="120">
        <v>2.6423825510334762E-6</v>
      </c>
      <c r="ADV68" s="120">
        <v>2.6423825510334745E-6</v>
      </c>
      <c r="ADW68" s="120">
        <v>2.3437999954114115E-6</v>
      </c>
      <c r="ADX68" s="120">
        <v>2.3437999954114102E-6</v>
      </c>
      <c r="ADY68" s="120">
        <v>2.0736950105732571E-6</v>
      </c>
      <c r="ADZ68" s="120">
        <v>2.0736950105732571E-6</v>
      </c>
      <c r="AEA68" s="120">
        <v>1.8299205748631165E-6</v>
      </c>
      <c r="AEB68" s="120">
        <v>1.8299205748631176E-6</v>
      </c>
      <c r="AEC68" s="120">
        <v>1.6104398114402403E-6</v>
      </c>
      <c r="AED68" s="120">
        <v>1.6104398114402398E-6</v>
      </c>
      <c r="AEE68" s="120">
        <v>1.4133240999032886E-6</v>
      </c>
      <c r="AEF68" s="120">
        <v>1.4133240999032896E-6</v>
      </c>
      <c r="AEG68" s="120">
        <v>1.2367510067469593E-6</v>
      </c>
      <c r="AEH68" s="120">
        <v>1.2367510067469603E-6</v>
      </c>
      <c r="AEI68" s="120">
        <v>1.0790020404868395E-6</v>
      </c>
      <c r="AEJ68" s="120">
        <v>1.07900204048684E-6</v>
      </c>
      <c r="AEK68" s="120">
        <v>9.3846023821932888E-7</v>
      </c>
      <c r="AEL68" s="120">
        <v>9.384602382193293E-7</v>
      </c>
      <c r="AEM68" s="120">
        <v>8.1360759131658231E-7</v>
      </c>
      <c r="AEN68" s="120">
        <v>8.1360759131658146E-7</v>
      </c>
      <c r="AEO68" s="120">
        <v>7.0302231888425448E-7</v>
      </c>
      <c r="AEP68" s="120">
        <v>7.030223188842548E-7</v>
      </c>
      <c r="AEQ68" s="120">
        <v>6.0537599852411977E-7</v>
      </c>
      <c r="AER68" s="120">
        <v>6.0537599852412051E-7</v>
      </c>
      <c r="AES68" s="120">
        <v>5.1943056483572651E-7</v>
      </c>
      <c r="AET68" s="120">
        <v>5.1943056483572661E-7</v>
      </c>
      <c r="AEU68" s="120">
        <v>4.4403518695191771E-7</v>
      </c>
      <c r="AEV68" s="120">
        <v>4.4403518695191765E-7</v>
      </c>
      <c r="AEW68" s="120">
        <v>3.7812303722229523E-7</v>
      </c>
      <c r="AEX68" s="120">
        <v>3.7812303722229549E-7</v>
      </c>
      <c r="AEY68" s="120">
        <v>3.2070796392642867E-7</v>
      </c>
      <c r="AEZ68" s="120">
        <v>3.2070796392642851E-7</v>
      </c>
      <c r="AFA68" s="120">
        <v>2.7088108160416743E-7</v>
      </c>
      <c r="AFB68" s="120">
        <v>2.7088108160416748E-7</v>
      </c>
      <c r="AFC68" s="120">
        <v>2.278072932230189E-7</v>
      </c>
      <c r="AFD68" s="120">
        <v>2.278072932230189E-7</v>
      </c>
      <c r="AFE68" s="120">
        <v>1.9072175895127608E-7</v>
      </c>
      <c r="AFF68" s="120">
        <v>1.9072175895127605E-7</v>
      </c>
      <c r="AFG68" s="120">
        <v>1.5892632675968582E-7</v>
      </c>
      <c r="AFH68" s="120">
        <v>1.5892632675968574E-7</v>
      </c>
      <c r="AFI68" s="120">
        <v>1.3178594042330583E-7</v>
      </c>
      <c r="AFJ68" s="120">
        <v>1.3178594042330583E-7</v>
      </c>
      <c r="AFK68" s="120">
        <v>1.0872504072879174E-7</v>
      </c>
      <c r="AFL68" s="120">
        <v>1.0872504072879176E-7</v>
      </c>
      <c r="AFM68" s="120">
        <v>8.9223975801228033E-8</v>
      </c>
      <c r="AFN68" s="120">
        <v>8.9223975801228073E-8</v>
      </c>
      <c r="AFO68" s="120">
        <v>7.2815436440325168E-8</v>
      </c>
      <c r="AFP68" s="120">
        <v>7.2815436440325128E-8</v>
      </c>
      <c r="AFQ68" s="120">
        <v>5.9080932191023118E-8</v>
      </c>
      <c r="AFR68" s="120">
        <v>5.9080932191023058E-8</v>
      </c>
      <c r="AFS68" s="120">
        <v>4.7647323562433116E-8</v>
      </c>
      <c r="AFT68" s="120">
        <v>4.764732356243309E-8</v>
      </c>
      <c r="AFU68" s="120">
        <v>3.8183425347474824E-8</v>
      </c>
      <c r="AFV68" s="120">
        <v>3.8183425347474877E-8</v>
      </c>
      <c r="AFW68" s="120">
        <v>3.0396695381385528E-8</v>
      </c>
      <c r="AFX68" s="120">
        <v>3.0396695381385475E-8</v>
      </c>
      <c r="AFY68" s="120">
        <v>2.4030022310612214E-8</v>
      </c>
      <c r="AFZ68" s="120">
        <v>2.4030022310612221E-8</v>
      </c>
      <c r="AGA68" s="120">
        <v>1.8858625027072278E-8</v>
      </c>
      <c r="AGB68" s="120">
        <v>1.8858625027072255E-8</v>
      </c>
      <c r="AGC68" s="120">
        <v>1.4687075361732719E-8</v>
      </c>
      <c r="AGD68" s="120">
        <v>1.4687075361732718E-8</v>
      </c>
      <c r="AGE68" s="120">
        <v>1.1346454434190287E-8</v>
      </c>
      <c r="AGF68" s="120">
        <v>1.1346454434190288E-8</v>
      </c>
      <c r="AGG68" s="120">
        <v>8.6916517327276152E-9</v>
      </c>
      <c r="AGH68" s="120">
        <v>8.6916517327276185E-9</v>
      </c>
      <c r="AGI68" s="120">
        <v>6.5988145666110768E-9</v>
      </c>
      <c r="AGJ68" s="120">
        <v>6.5988145666110718E-9</v>
      </c>
      <c r="AGK68" s="120">
        <v>4.9629540066946479E-9</v>
      </c>
      <c r="AGL68" s="120">
        <v>4.9629540066946528E-9</v>
      </c>
      <c r="AGM68" s="120">
        <v>3.695711832232172E-9</v>
      </c>
      <c r="AGN68" s="120">
        <v>3.6957118322321725E-9</v>
      </c>
      <c r="AGO68" s="120">
        <v>2.7232913544943138E-9</v>
      </c>
      <c r="AGP68" s="120">
        <v>2.7232913544943163E-9</v>
      </c>
      <c r="AGQ68" s="120">
        <v>1.984553317143075E-9</v>
      </c>
      <c r="AGR68" s="120">
        <v>1.9845533171430741E-9</v>
      </c>
      <c r="AGS68" s="120">
        <v>1.4292764071780262E-9</v>
      </c>
      <c r="AGT68" s="120">
        <v>1.4292764071780258E-9</v>
      </c>
      <c r="AGU68" s="120">
        <v>1.0165802779652927E-9</v>
      </c>
      <c r="AGV68" s="120">
        <v>1.0165802779652935E-9</v>
      </c>
      <c r="AGW68" s="120">
        <v>7.1350741751451896E-10</v>
      </c>
      <c r="AGX68" s="120">
        <v>7.1350741751451834E-10</v>
      </c>
      <c r="AGY68" s="120">
        <v>4.9375872090117403E-10</v>
      </c>
      <c r="AGZ68" s="120">
        <v>4.9375872090117455E-10</v>
      </c>
      <c r="AHA68" s="120">
        <v>3.3657627475501127E-10</v>
      </c>
      <c r="AHB68" s="120">
        <v>3.3657627475501132E-10</v>
      </c>
      <c r="AHC68" s="120">
        <v>2.2576566137993838E-10</v>
      </c>
      <c r="AHD68" s="120">
        <v>2.2576566137993833E-10</v>
      </c>
      <c r="AHE68" s="120">
        <v>1.4884906475803424E-10</v>
      </c>
      <c r="AHF68" s="120">
        <v>1.4884906475803424E-10</v>
      </c>
      <c r="AHG68" s="120">
        <v>9.6339630907429507E-11</v>
      </c>
      <c r="AHH68" s="120">
        <v>9.633963090742943E-11</v>
      </c>
      <c r="AHI68" s="120">
        <v>6.112691638091422E-11</v>
      </c>
      <c r="AHJ68" s="120">
        <v>6.1126916380914207E-11</v>
      </c>
      <c r="AHK68" s="120">
        <v>3.7962860885388098E-11</v>
      </c>
      <c r="AHL68" s="120">
        <v>3.7962860885388111E-11</v>
      </c>
      <c r="AHM68" s="120">
        <v>2.3037546341100938E-11</v>
      </c>
      <c r="AHN68" s="120">
        <v>2.3037546341100948E-11</v>
      </c>
      <c r="AHO68" s="120">
        <v>1.3634051463381561E-11</v>
      </c>
      <c r="AHP68" s="120">
        <v>1.3634051463381567E-11</v>
      </c>
      <c r="AHQ68" s="120">
        <v>7.8519672343631624E-12</v>
      </c>
      <c r="AHR68" s="120">
        <v>7.8519672343631624E-12</v>
      </c>
      <c r="AHS68" s="120">
        <v>4.3895864999964991E-12</v>
      </c>
      <c r="AHT68" s="120">
        <v>4.3895864999964999E-12</v>
      </c>
      <c r="AHU68" s="120">
        <v>2.3753959346733286E-12</v>
      </c>
      <c r="AHV68" s="120">
        <v>2.3753959346733286E-12</v>
      </c>
      <c r="AHW68" s="120">
        <v>1.2402507363468665E-12</v>
      </c>
      <c r="AHX68" s="120">
        <v>1.2402507363468663E-12</v>
      </c>
      <c r="AHY68" s="120">
        <v>6.2246734733604834E-13</v>
      </c>
      <c r="AHZ68" s="120">
        <v>6.2246734733604844E-13</v>
      </c>
      <c r="AIA68" s="120">
        <v>2.9899030400172572E-13</v>
      </c>
      <c r="AIB68" s="120">
        <v>2.9899030400172567E-13</v>
      </c>
      <c r="AIC68" s="120">
        <v>1.3673832671022414E-13</v>
      </c>
      <c r="AID68" s="120">
        <v>1.3673832671022414E-13</v>
      </c>
      <c r="AIE68" s="120">
        <v>5.9175583735328602E-14</v>
      </c>
      <c r="AIF68" s="120">
        <v>5.9175583735328602E-14</v>
      </c>
      <c r="AIG68" s="120">
        <v>2.405361458283649E-14</v>
      </c>
      <c r="AIH68" s="120">
        <v>2.405361458283649E-14</v>
      </c>
      <c r="AII68" s="120">
        <v>9.0997229548846659E-15</v>
      </c>
      <c r="AIJ68" s="120">
        <v>9.0997229548846659E-15</v>
      </c>
      <c r="AIK68" s="120">
        <v>3.1673827557265812E-15</v>
      </c>
      <c r="AIL68" s="120">
        <v>3.1673827557265812E-15</v>
      </c>
      <c r="AIM68" s="120">
        <v>9.995152261577009E-16</v>
      </c>
      <c r="AIN68" s="120">
        <v>9.995152261577009E-16</v>
      </c>
      <c r="AIO68" s="120">
        <v>2.8041083952368736E-16</v>
      </c>
      <c r="AIP68" s="120">
        <v>2.8041083952368736E-16</v>
      </c>
      <c r="AIQ68" s="120">
        <v>6.8071061652262999E-17</v>
      </c>
      <c r="AIR68" s="120">
        <v>6.8071061652262999E-17</v>
      </c>
      <c r="AIS68" s="120">
        <v>1.3742686052727396E-17</v>
      </c>
      <c r="AIT68" s="120">
        <v>1.3742686052727396E-17</v>
      </c>
      <c r="AIU68" s="120">
        <v>2.165863246129246E-18</v>
      </c>
      <c r="AIV68" s="120">
        <v>2.165863246129246E-18</v>
      </c>
      <c r="AIW68" s="120">
        <v>2.3716922523120409E-19</v>
      </c>
      <c r="AIX68" s="120">
        <v>2.3716922523120409E-19</v>
      </c>
      <c r="AIY68" s="120">
        <v>1.3552527156068805E-20</v>
      </c>
      <c r="AIZ68" s="120" t="s">
        <v>105</v>
      </c>
      <c r="AJA68" s="120" t="s">
        <v>105</v>
      </c>
      <c r="AJB68" s="120" t="s">
        <v>105</v>
      </c>
      <c r="AJC68" s="120" t="s">
        <v>105</v>
      </c>
      <c r="AJD68" s="120" t="s">
        <v>105</v>
      </c>
      <c r="AJE68" s="120" t="s">
        <v>105</v>
      </c>
      <c r="AJF68" s="120" t="s">
        <v>105</v>
      </c>
      <c r="AJG68" s="120" t="s">
        <v>105</v>
      </c>
      <c r="AJH68" s="120" t="s">
        <v>105</v>
      </c>
      <c r="AJI68" s="120" t="s">
        <v>105</v>
      </c>
      <c r="AJJ68" s="120" t="s">
        <v>105</v>
      </c>
      <c r="AJK68" s="120" t="s">
        <v>105</v>
      </c>
      <c r="AJL68" s="120" t="s">
        <v>105</v>
      </c>
      <c r="AJM68" s="120" t="s">
        <v>105</v>
      </c>
      <c r="AJN68" s="120" t="s">
        <v>105</v>
      </c>
      <c r="AJO68" s="120" t="s">
        <v>105</v>
      </c>
      <c r="AJP68" s="120" t="s">
        <v>105</v>
      </c>
      <c r="AJQ68" s="120" t="s">
        <v>105</v>
      </c>
      <c r="AJR68" s="120" t="s">
        <v>105</v>
      </c>
      <c r="AJS68" s="120" t="s">
        <v>105</v>
      </c>
      <c r="AJT68" s="120" t="s">
        <v>105</v>
      </c>
      <c r="AJU68" s="120" t="s">
        <v>105</v>
      </c>
      <c r="AJV68" s="120" t="s">
        <v>105</v>
      </c>
      <c r="AJW68" s="120" t="s">
        <v>105</v>
      </c>
      <c r="AJX68" s="120" t="s">
        <v>105</v>
      </c>
      <c r="AJY68" s="120" t="s">
        <v>105</v>
      </c>
      <c r="AJZ68" s="120" t="s">
        <v>105</v>
      </c>
      <c r="AKA68" s="120" t="s">
        <v>105</v>
      </c>
      <c r="AKB68" s="120" t="s">
        <v>105</v>
      </c>
      <c r="AKC68" s="120" t="s">
        <v>105</v>
      </c>
      <c r="AKD68" s="120" t="s">
        <v>105</v>
      </c>
      <c r="AKE68" s="120" t="s">
        <v>105</v>
      </c>
      <c r="AKF68" s="120" t="s">
        <v>105</v>
      </c>
      <c r="AKG68" s="120" t="s">
        <v>105</v>
      </c>
      <c r="AKH68" s="120" t="s">
        <v>105</v>
      </c>
      <c r="AKI68" s="120" t="s">
        <v>105</v>
      </c>
      <c r="AKJ68" s="120" t="s">
        <v>105</v>
      </c>
      <c r="AKK68" s="120" t="s">
        <v>105</v>
      </c>
      <c r="AKL68" s="120" t="s">
        <v>105</v>
      </c>
      <c r="AKM68" s="120" t="s">
        <v>105</v>
      </c>
      <c r="AKN68" s="120" t="s">
        <v>105</v>
      </c>
      <c r="AKO68" s="120" t="s">
        <v>105</v>
      </c>
      <c r="AKP68" s="120" t="s">
        <v>105</v>
      </c>
      <c r="AKQ68" s="120" t="s">
        <v>105</v>
      </c>
      <c r="AKR68" s="120" t="s">
        <v>105</v>
      </c>
      <c r="AKS68" s="120" t="s">
        <v>105</v>
      </c>
      <c r="AKT68" s="120" t="s">
        <v>105</v>
      </c>
      <c r="AKU68" s="120" t="s">
        <v>105</v>
      </c>
      <c r="AKV68" s="120" t="s">
        <v>105</v>
      </c>
      <c r="AKW68" s="120" t="s">
        <v>105</v>
      </c>
      <c r="AKX68" s="120" t="s">
        <v>105</v>
      </c>
      <c r="AKY68" s="120" t="s">
        <v>105</v>
      </c>
      <c r="AKZ68" s="120" t="s">
        <v>105</v>
      </c>
      <c r="ALA68" s="120" t="s">
        <v>105</v>
      </c>
      <c r="ALB68" s="120" t="s">
        <v>105</v>
      </c>
      <c r="ALC68" s="120" t="s">
        <v>105</v>
      </c>
      <c r="ALD68" s="120" t="s">
        <v>105</v>
      </c>
      <c r="ALE68" s="120" t="s">
        <v>105</v>
      </c>
      <c r="ALF68" s="120" t="s">
        <v>105</v>
      </c>
      <c r="ALG68" s="120" t="s">
        <v>105</v>
      </c>
      <c r="ALH68" s="120" t="s">
        <v>105</v>
      </c>
      <c r="ALI68" s="120" t="s">
        <v>105</v>
      </c>
      <c r="ALJ68" s="120" t="s">
        <v>105</v>
      </c>
      <c r="ALK68" s="120" t="s">
        <v>105</v>
      </c>
      <c r="ALL68" s="120" t="s">
        <v>105</v>
      </c>
      <c r="ALM68" s="120" t="s">
        <v>105</v>
      </c>
      <c r="ALN68" s="120"/>
    </row>
    <row r="69" spans="1:1002" hidden="1">
      <c r="A69" s="119">
        <v>68</v>
      </c>
      <c r="B69" s="120">
        <v>3.4057130389773933E-2</v>
      </c>
      <c r="C69" s="120">
        <v>3.4057130389773968E-2</v>
      </c>
      <c r="D69" s="120">
        <v>3.3878143643915441E-2</v>
      </c>
      <c r="E69" s="120">
        <v>3.3878143643915427E-2</v>
      </c>
      <c r="F69" s="120">
        <v>3.3699424051231552E-2</v>
      </c>
      <c r="G69" s="120">
        <v>3.3699424051231525E-2</v>
      </c>
      <c r="H69" s="120">
        <v>3.3520973394555995E-2</v>
      </c>
      <c r="I69" s="120">
        <v>3.3520973394556002E-2</v>
      </c>
      <c r="J69" s="120">
        <v>3.3342793462556156E-2</v>
      </c>
      <c r="K69" s="120">
        <v>3.3342793462556176E-2</v>
      </c>
      <c r="L69" s="120">
        <v>3.3164886049722217E-2</v>
      </c>
      <c r="M69" s="120">
        <v>3.3164886049722245E-2</v>
      </c>
      <c r="N69" s="120">
        <v>3.2987252956355496E-2</v>
      </c>
      <c r="O69" s="120">
        <v>3.2987252956355524E-2</v>
      </c>
      <c r="P69" s="120">
        <v>3.2809895988556527E-2</v>
      </c>
      <c r="Q69" s="120">
        <v>3.2809895988556541E-2</v>
      </c>
      <c r="R69" s="120">
        <v>3.2632816958212157E-2</v>
      </c>
      <c r="S69" s="120">
        <v>3.2632816958212171E-2</v>
      </c>
      <c r="T69" s="120">
        <v>3.2456017682982334E-2</v>
      </c>
      <c r="U69" s="120">
        <v>3.2456017682982348E-2</v>
      </c>
      <c r="V69" s="120">
        <v>3.227949998628591E-2</v>
      </c>
      <c r="W69" s="120">
        <v>3.227949998628591E-2</v>
      </c>
      <c r="X69" s="120">
        <v>3.210326569728629E-2</v>
      </c>
      <c r="Y69" s="120">
        <v>3.210326569728629E-2</v>
      </c>
      <c r="Z69" s="120">
        <v>3.1927316650875968E-2</v>
      </c>
      <c r="AA69" s="120">
        <v>3.1927316650875934E-2</v>
      </c>
      <c r="AB69" s="120">
        <v>3.1751654687660433E-2</v>
      </c>
      <c r="AC69" s="120">
        <v>3.1751654687660447E-2</v>
      </c>
      <c r="AD69" s="120">
        <v>3.157628165394194E-2</v>
      </c>
      <c r="AE69" s="120">
        <v>3.1576281653941919E-2</v>
      </c>
      <c r="AF69" s="120">
        <v>3.1401199401701725E-2</v>
      </c>
      <c r="AG69" s="120">
        <v>3.1401199401701697E-2</v>
      </c>
      <c r="AH69" s="120">
        <v>3.1226409788582224E-2</v>
      </c>
      <c r="AI69" s="120">
        <v>3.1226409788582234E-2</v>
      </c>
      <c r="AJ69" s="120">
        <v>3.1051914677868355E-2</v>
      </c>
      <c r="AK69" s="120">
        <v>3.1051914677868345E-2</v>
      </c>
      <c r="AL69" s="120">
        <v>3.0877715938467894E-2</v>
      </c>
      <c r="AM69" s="120">
        <v>3.087771593846788E-2</v>
      </c>
      <c r="AN69" s="120">
        <v>3.0703815444891369E-2</v>
      </c>
      <c r="AO69" s="120">
        <v>3.0703815444891407E-2</v>
      </c>
      <c r="AP69" s="120">
        <v>3.0530215077231186E-2</v>
      </c>
      <c r="AQ69" s="120">
        <v>3.0530215077231162E-2</v>
      </c>
      <c r="AR69" s="120">
        <v>3.0356916721139611E-2</v>
      </c>
      <c r="AS69" s="120">
        <v>3.0356916721139611E-2</v>
      </c>
      <c r="AT69" s="120">
        <v>3.0183922267806793E-2</v>
      </c>
      <c r="AU69" s="120">
        <v>3.018392226780681E-2</v>
      </c>
      <c r="AV69" s="120">
        <v>3.0011233613937E-2</v>
      </c>
      <c r="AW69" s="120">
        <v>3.0011233613937018E-2</v>
      </c>
      <c r="AX69" s="120">
        <v>2.9838852661724775E-2</v>
      </c>
      <c r="AY69" s="120">
        <v>2.9838852661724778E-2</v>
      </c>
      <c r="AZ69" s="120">
        <v>2.9666781318830056E-2</v>
      </c>
      <c r="BA69" s="120">
        <v>2.9666781318830066E-2</v>
      </c>
      <c r="BB69" s="120">
        <v>2.9495021498352505E-2</v>
      </c>
      <c r="BC69" s="120">
        <v>2.9495021498352512E-2</v>
      </c>
      <c r="BD69" s="120">
        <v>2.9323575118804852E-2</v>
      </c>
      <c r="BE69" s="120">
        <v>2.9323575118804828E-2</v>
      </c>
      <c r="BF69" s="120">
        <v>2.9152444104085573E-2</v>
      </c>
      <c r="BG69" s="120">
        <v>2.9152444104085559E-2</v>
      </c>
      <c r="BH69" s="120">
        <v>2.8981630383450696E-2</v>
      </c>
      <c r="BI69" s="120">
        <v>2.8981630383450693E-2</v>
      </c>
      <c r="BJ69" s="120">
        <v>2.8811135891484551E-2</v>
      </c>
      <c r="BK69" s="120">
        <v>2.8811135891484548E-2</v>
      </c>
      <c r="BL69" s="120">
        <v>2.8640962568069771E-2</v>
      </c>
      <c r="BM69" s="120">
        <v>2.8640962568069781E-2</v>
      </c>
      <c r="BN69" s="120">
        <v>2.8471112358356518E-2</v>
      </c>
      <c r="BO69" s="120">
        <v>2.8471112358356539E-2</v>
      </c>
      <c r="BP69" s="120">
        <v>2.8301587212730503E-2</v>
      </c>
      <c r="BQ69" s="120">
        <v>2.8301587212730503E-2</v>
      </c>
      <c r="BR69" s="120">
        <v>2.8132389086780139E-2</v>
      </c>
      <c r="BS69" s="120">
        <v>2.8132389086780146E-2</v>
      </c>
      <c r="BT69" s="120">
        <v>2.7963519941263015E-2</v>
      </c>
      <c r="BU69" s="120">
        <v>2.7963519941263001E-2</v>
      </c>
      <c r="BV69" s="120">
        <v>2.7794981742071019E-2</v>
      </c>
      <c r="BW69" s="120">
        <v>2.7794981742071023E-2</v>
      </c>
      <c r="BX69" s="120">
        <v>2.7626776460194857E-2</v>
      </c>
      <c r="BY69" s="120">
        <v>2.7626776460194839E-2</v>
      </c>
      <c r="BZ69" s="120">
        <v>2.74589060716872E-2</v>
      </c>
      <c r="CA69" s="120">
        <v>2.7458906071687203E-2</v>
      </c>
      <c r="CB69" s="120">
        <v>2.7291372557625263E-2</v>
      </c>
      <c r="CC69" s="120">
        <v>2.7291372557625256E-2</v>
      </c>
      <c r="CD69" s="120">
        <v>2.7124177904071831E-2</v>
      </c>
      <c r="CE69" s="120">
        <v>2.7124177904071827E-2</v>
      </c>
      <c r="CF69" s="120">
        <v>2.695732410203577E-2</v>
      </c>
      <c r="CG69" s="120">
        <v>2.695732410203577E-2</v>
      </c>
      <c r="CH69" s="120">
        <v>2.6790813147431168E-2</v>
      </c>
      <c r="CI69" s="120">
        <v>2.6790813147431137E-2</v>
      </c>
      <c r="CJ69" s="120">
        <v>2.6624647041035381E-2</v>
      </c>
      <c r="CK69" s="120">
        <v>2.6624647041035399E-2</v>
      </c>
      <c r="CL69" s="120">
        <v>2.6458827788446368E-2</v>
      </c>
      <c r="CM69" s="120">
        <v>2.6458827788446358E-2</v>
      </c>
      <c r="CN69" s="120">
        <v>2.6293357400038367E-2</v>
      </c>
      <c r="CO69" s="120">
        <v>2.6293357400038367E-2</v>
      </c>
      <c r="CP69" s="120">
        <v>2.6128237890916929E-2</v>
      </c>
      <c r="CQ69" s="120">
        <v>2.6128237890916887E-2</v>
      </c>
      <c r="CR69" s="120">
        <v>2.5963471280872508E-2</v>
      </c>
      <c r="CS69" s="120">
        <v>2.5963471280872497E-2</v>
      </c>
      <c r="CT69" s="120">
        <v>2.5799059594333151E-2</v>
      </c>
      <c r="CU69" s="120">
        <v>2.5799059594333144E-2</v>
      </c>
      <c r="CV69" s="120">
        <v>2.5635004860315749E-2</v>
      </c>
      <c r="CW69" s="120">
        <v>2.5635004860315769E-2</v>
      </c>
      <c r="CX69" s="120">
        <v>2.5471309112376397E-2</v>
      </c>
      <c r="CY69" s="120">
        <v>2.5471309112376394E-2</v>
      </c>
      <c r="CZ69" s="120">
        <v>2.530797438855921E-2</v>
      </c>
      <c r="DA69" s="120">
        <v>2.5307974388559234E-2</v>
      </c>
      <c r="DB69" s="120">
        <v>2.5145002731344287E-2</v>
      </c>
      <c r="DC69" s="120">
        <v>2.5145002731344301E-2</v>
      </c>
      <c r="DD69" s="120">
        <v>2.4982396187594062E-2</v>
      </c>
      <c r="DE69" s="120">
        <v>2.498239618759408E-2</v>
      </c>
      <c r="DF69" s="120">
        <v>2.4820156808498819E-2</v>
      </c>
      <c r="DG69" s="120">
        <v>2.4820156808498844E-2</v>
      </c>
      <c r="DH69" s="120">
        <v>2.4658286649520446E-2</v>
      </c>
      <c r="DI69" s="120">
        <v>2.4658286649520467E-2</v>
      </c>
      <c r="DJ69" s="120">
        <v>2.4496787770335357E-2</v>
      </c>
      <c r="DK69" s="120">
        <v>2.4496787770335343E-2</v>
      </c>
      <c r="DL69" s="120">
        <v>2.4335662234775755E-2</v>
      </c>
      <c r="DM69" s="120">
        <v>2.4335662234775762E-2</v>
      </c>
      <c r="DN69" s="120">
        <v>2.4174912110769799E-2</v>
      </c>
      <c r="DO69" s="120">
        <v>2.4174912110769792E-2</v>
      </c>
      <c r="DP69" s="120">
        <v>2.4014539470280243E-2</v>
      </c>
      <c r="DQ69" s="120">
        <v>2.4014539470280257E-2</v>
      </c>
      <c r="DR69" s="120">
        <v>2.385454638924182E-2</v>
      </c>
      <c r="DS69" s="120">
        <v>2.3854546389241841E-2</v>
      </c>
      <c r="DT69" s="120">
        <v>2.3694934947497269E-2</v>
      </c>
      <c r="DU69" s="120">
        <v>2.3694934947497286E-2</v>
      </c>
      <c r="DV69" s="120">
        <v>2.3535707228731811E-2</v>
      </c>
      <c r="DW69" s="120">
        <v>2.3535707228731804E-2</v>
      </c>
      <c r="DX69" s="120">
        <v>2.3376865320406226E-2</v>
      </c>
      <c r="DY69" s="120">
        <v>2.3376865320406233E-2</v>
      </c>
      <c r="DZ69" s="120">
        <v>2.3218411313688667E-2</v>
      </c>
      <c r="EA69" s="120">
        <v>2.3218411313688649E-2</v>
      </c>
      <c r="EB69" s="120">
        <v>2.3060347303384767E-2</v>
      </c>
      <c r="EC69" s="120">
        <v>2.3060347303384778E-2</v>
      </c>
      <c r="ED69" s="120">
        <v>2.2902675387866393E-2</v>
      </c>
      <c r="EE69" s="120">
        <v>2.2902675387866379E-2</v>
      </c>
      <c r="EF69" s="120">
        <v>2.2745397668998839E-2</v>
      </c>
      <c r="EG69" s="120">
        <v>2.2745397668998853E-2</v>
      </c>
      <c r="EH69" s="120">
        <v>2.2588516252066544E-2</v>
      </c>
      <c r="EI69" s="120">
        <v>2.2588516252066551E-2</v>
      </c>
      <c r="EJ69" s="120">
        <v>2.243203324569721E-2</v>
      </c>
      <c r="EK69" s="120">
        <v>2.2432033245697182E-2</v>
      </c>
      <c r="EL69" s="120">
        <v>2.2275950761784222E-2</v>
      </c>
      <c r="EM69" s="120">
        <v>2.2275950761784229E-2</v>
      </c>
      <c r="EN69" s="120">
        <v>2.2120270915407896E-2</v>
      </c>
      <c r="EO69" s="120">
        <v>2.2120270915407917E-2</v>
      </c>
      <c r="EP69" s="120">
        <v>2.1964995824754578E-2</v>
      </c>
      <c r="EQ69" s="120">
        <v>2.1964995824754561E-2</v>
      </c>
      <c r="ER69" s="120">
        <v>2.1810127611034385E-2</v>
      </c>
      <c r="ES69" s="120">
        <v>2.1810127611034378E-2</v>
      </c>
      <c r="ET69" s="120">
        <v>2.1655668398397318E-2</v>
      </c>
      <c r="EU69" s="120">
        <v>2.1655668398397301E-2</v>
      </c>
      <c r="EV69" s="120">
        <v>2.1501620313847669E-2</v>
      </c>
      <c r="EW69" s="120">
        <v>2.1501620313847669E-2</v>
      </c>
      <c r="EX69" s="120">
        <v>2.1347985487156537E-2</v>
      </c>
      <c r="EY69" s="120">
        <v>2.1347985487156516E-2</v>
      </c>
      <c r="EZ69" s="120">
        <v>2.1194766050772855E-2</v>
      </c>
      <c r="FA69" s="120">
        <v>2.1194766050772848E-2</v>
      </c>
      <c r="FB69" s="120">
        <v>2.1041964139732566E-2</v>
      </c>
      <c r="FC69" s="120">
        <v>2.1041964139732579E-2</v>
      </c>
      <c r="FD69" s="120">
        <v>2.0889581891565992E-2</v>
      </c>
      <c r="FE69" s="120">
        <v>2.0889581891565995E-2</v>
      </c>
      <c r="FF69" s="120">
        <v>2.0737621446203541E-2</v>
      </c>
      <c r="FG69" s="120">
        <v>2.0737621446203523E-2</v>
      </c>
      <c r="FH69" s="120">
        <v>2.0586084945879313E-2</v>
      </c>
      <c r="FI69" s="120">
        <v>2.0586084945879306E-2</v>
      </c>
      <c r="FJ69" s="120">
        <v>2.0434974535033294E-2</v>
      </c>
      <c r="FK69" s="120">
        <v>2.0434974535033304E-2</v>
      </c>
      <c r="FL69" s="120">
        <v>2.0284292360211138E-2</v>
      </c>
      <c r="FM69" s="120">
        <v>2.0284292360211158E-2</v>
      </c>
      <c r="FN69" s="120">
        <v>2.013404056996268E-2</v>
      </c>
      <c r="FO69" s="120">
        <v>2.0134040569962715E-2</v>
      </c>
      <c r="FP69" s="120">
        <v>1.9984221314737947E-2</v>
      </c>
      <c r="FQ69" s="120">
        <v>1.9984221314737975E-2</v>
      </c>
      <c r="FR69" s="120">
        <v>1.9834836746781593E-2</v>
      </c>
      <c r="FS69" s="120">
        <v>1.9834836746781593E-2</v>
      </c>
      <c r="FT69" s="120">
        <v>1.9685889020025202E-2</v>
      </c>
      <c r="FU69" s="120">
        <v>1.9685889020025205E-2</v>
      </c>
      <c r="FV69" s="120">
        <v>1.9537380289977774E-2</v>
      </c>
      <c r="FW69" s="120">
        <v>1.9537380289977785E-2</v>
      </c>
      <c r="FX69" s="120">
        <v>1.9389312713613903E-2</v>
      </c>
      <c r="FY69" s="120">
        <v>1.938931271361392E-2</v>
      </c>
      <c r="FZ69" s="120">
        <v>1.9241688449260327E-2</v>
      </c>
      <c r="GA69" s="120">
        <v>1.924168844926033E-2</v>
      </c>
      <c r="GB69" s="120">
        <v>1.909450965647988E-2</v>
      </c>
      <c r="GC69" s="120">
        <v>1.909450965647988E-2</v>
      </c>
      <c r="GD69" s="120">
        <v>1.8947778495953888E-2</v>
      </c>
      <c r="GE69" s="120">
        <v>1.8947778495953905E-2</v>
      </c>
      <c r="GF69" s="120">
        <v>1.8801497129362063E-2</v>
      </c>
      <c r="GG69" s="120">
        <v>1.8801497129362067E-2</v>
      </c>
      <c r="GH69" s="120">
        <v>1.8655667719260471E-2</v>
      </c>
      <c r="GI69" s="120">
        <v>1.8655667719260468E-2</v>
      </c>
      <c r="GJ69" s="120">
        <v>1.8510292428957211E-2</v>
      </c>
      <c r="GK69" s="120">
        <v>1.8510292428957183E-2</v>
      </c>
      <c r="GL69" s="120">
        <v>1.8365373422385884E-2</v>
      </c>
      <c r="GM69" s="120">
        <v>1.8365373422385874E-2</v>
      </c>
      <c r="GN69" s="120">
        <v>1.8220912863976993E-2</v>
      </c>
      <c r="GO69" s="120">
        <v>1.8220912863976972E-2</v>
      </c>
      <c r="GP69" s="120">
        <v>1.8076912918526863E-2</v>
      </c>
      <c r="GQ69" s="120">
        <v>1.8076912918526849E-2</v>
      </c>
      <c r="GR69" s="120">
        <v>1.793337575106449E-2</v>
      </c>
      <c r="GS69" s="120">
        <v>1.7933375751064518E-2</v>
      </c>
      <c r="GT69" s="120">
        <v>1.7790303526716053E-2</v>
      </c>
      <c r="GU69" s="120">
        <v>1.7790303526716053E-2</v>
      </c>
      <c r="GV69" s="120">
        <v>1.7647698410566872E-2</v>
      </c>
      <c r="GW69" s="120">
        <v>1.7647698410566862E-2</v>
      </c>
      <c r="GX69" s="120">
        <v>1.7505562567521255E-2</v>
      </c>
      <c r="GY69" s="120">
        <v>1.7505562567521241E-2</v>
      </c>
      <c r="GZ69" s="120">
        <v>1.7363898162159962E-2</v>
      </c>
      <c r="HA69" s="120">
        <v>1.7363898162159955E-2</v>
      </c>
      <c r="HB69" s="120">
        <v>1.7222707358594998E-2</v>
      </c>
      <c r="HC69" s="120">
        <v>1.722270735859498E-2</v>
      </c>
      <c r="HD69" s="120">
        <v>1.7081992320322262E-2</v>
      </c>
      <c r="HE69" s="120">
        <v>1.7081992320322245E-2</v>
      </c>
      <c r="HF69" s="120">
        <v>1.6941755210071539E-2</v>
      </c>
      <c r="HG69" s="120">
        <v>1.6941755210071546E-2</v>
      </c>
      <c r="HH69" s="120">
        <v>1.6801998189654038E-2</v>
      </c>
      <c r="HI69" s="120">
        <v>1.6801998189654031E-2</v>
      </c>
      <c r="HJ69" s="120">
        <v>1.666272341980745E-2</v>
      </c>
      <c r="HK69" s="120">
        <v>1.6662723419807436E-2</v>
      </c>
      <c r="HL69" s="120">
        <v>1.6523933060038298E-2</v>
      </c>
      <c r="HM69" s="120">
        <v>1.6523933060038295E-2</v>
      </c>
      <c r="HN69" s="120">
        <v>1.6385629268461967E-2</v>
      </c>
      <c r="HO69" s="120">
        <v>1.638562926846197E-2</v>
      </c>
      <c r="HP69" s="120">
        <v>1.6247814201639826E-2</v>
      </c>
      <c r="HQ69" s="120">
        <v>1.624781420163984E-2</v>
      </c>
      <c r="HR69" s="120">
        <v>1.6110490014413913E-2</v>
      </c>
      <c r="HS69" s="120">
        <v>1.6110490014413906E-2</v>
      </c>
      <c r="HT69" s="120">
        <v>1.5973658859738806E-2</v>
      </c>
      <c r="HU69" s="120">
        <v>1.5973658859738806E-2</v>
      </c>
      <c r="HV69" s="120">
        <v>1.5837322888510974E-2</v>
      </c>
      <c r="HW69" s="120">
        <v>1.5837322888510974E-2</v>
      </c>
      <c r="HX69" s="120">
        <v>1.5701484249395159E-2</v>
      </c>
      <c r="HY69" s="120">
        <v>1.5701484249395187E-2</v>
      </c>
      <c r="HZ69" s="120">
        <v>1.5566145088648274E-2</v>
      </c>
      <c r="IA69" s="120">
        <v>1.556614508864829E-2</v>
      </c>
      <c r="IB69" s="120">
        <v>1.5431307549940151E-2</v>
      </c>
      <c r="IC69" s="120">
        <v>1.5431307549940173E-2</v>
      </c>
      <c r="ID69" s="120">
        <v>1.5296973774171885E-2</v>
      </c>
      <c r="IE69" s="120">
        <v>1.5296973774171869E-2</v>
      </c>
      <c r="IF69" s="120">
        <v>1.5163145899290948E-2</v>
      </c>
      <c r="IG69" s="120">
        <v>1.5163145899290954E-2</v>
      </c>
      <c r="IH69" s="120">
        <v>1.502982606010381E-2</v>
      </c>
      <c r="II69" s="120">
        <v>1.5029826060103809E-2</v>
      </c>
      <c r="IJ69" s="120">
        <v>1.489701638808523E-2</v>
      </c>
      <c r="IK69" s="120">
        <v>1.4897016388085226E-2</v>
      </c>
      <c r="IL69" s="120">
        <v>1.4764719011184955E-2</v>
      </c>
      <c r="IM69" s="120">
        <v>1.4764719011184936E-2</v>
      </c>
      <c r="IN69" s="120">
        <v>1.4632936053631238E-2</v>
      </c>
      <c r="IO69" s="120">
        <v>1.4632936053631231E-2</v>
      </c>
      <c r="IP69" s="120">
        <v>1.4501669635731558E-2</v>
      </c>
      <c r="IQ69" s="120">
        <v>1.4501669635731549E-2</v>
      </c>
      <c r="IR69" s="120">
        <v>1.4370921873670043E-2</v>
      </c>
      <c r="IS69" s="120">
        <v>1.4370921873670041E-2</v>
      </c>
      <c r="IT69" s="120">
        <v>1.4240694879302128E-2</v>
      </c>
      <c r="IU69" s="120">
        <v>1.4240694879302115E-2</v>
      </c>
      <c r="IV69" s="120">
        <v>1.4110990759945898E-2</v>
      </c>
      <c r="IW69" s="120">
        <v>1.4110990759945902E-2</v>
      </c>
      <c r="IX69" s="120">
        <v>1.3981811618170463E-2</v>
      </c>
      <c r="IY69" s="120">
        <v>1.398181161817046E-2</v>
      </c>
      <c r="IZ69" s="120">
        <v>1.3853159551581099E-2</v>
      </c>
      <c r="JA69" s="120">
        <v>1.3853159551581094E-2</v>
      </c>
      <c r="JB69" s="120">
        <v>1.3725036652601278E-2</v>
      </c>
      <c r="JC69" s="120">
        <v>1.3725036652601273E-2</v>
      </c>
      <c r="JD69" s="120">
        <v>1.359744500825145E-2</v>
      </c>
      <c r="JE69" s="120">
        <v>1.3597445008251446E-2</v>
      </c>
      <c r="JF69" s="120">
        <v>1.3470386699924588E-2</v>
      </c>
      <c r="JG69" s="120">
        <v>1.3470386699924598E-2</v>
      </c>
      <c r="JH69" s="120">
        <v>1.3343863803158549E-2</v>
      </c>
      <c r="JI69" s="120">
        <v>1.3343863803158553E-2</v>
      </c>
      <c r="JJ69" s="120">
        <v>1.3217878387405006E-2</v>
      </c>
      <c r="JK69" s="120">
        <v>1.321787838740501E-2</v>
      </c>
      <c r="JL69" s="120">
        <v>1.3092432515795204E-2</v>
      </c>
      <c r="JM69" s="120">
        <v>1.3092432515795208E-2</v>
      </c>
      <c r="JN69" s="120">
        <v>1.2967528244902252E-2</v>
      </c>
      <c r="JO69" s="120">
        <v>1.2967528244902259E-2</v>
      </c>
      <c r="JP69" s="120">
        <v>1.2843167624500121E-2</v>
      </c>
      <c r="JQ69" s="120">
        <v>1.2843167624500128E-2</v>
      </c>
      <c r="JR69" s="120">
        <v>1.2719352697319185E-2</v>
      </c>
      <c r="JS69" s="120">
        <v>1.2719352697319199E-2</v>
      </c>
      <c r="JT69" s="120">
        <v>1.2596085498798332E-2</v>
      </c>
      <c r="JU69" s="120">
        <v>1.2596085498798348E-2</v>
      </c>
      <c r="JV69" s="120">
        <v>1.2473368056833647E-2</v>
      </c>
      <c r="JW69" s="120">
        <v>1.2473368056833632E-2</v>
      </c>
      <c r="JX69" s="120">
        <v>1.2351202391523493E-2</v>
      </c>
      <c r="JY69" s="120">
        <v>1.2351202391523495E-2</v>
      </c>
      <c r="JZ69" s="120">
        <v>1.2229590514910309E-2</v>
      </c>
      <c r="KA69" s="120">
        <v>1.2229590514910326E-2</v>
      </c>
      <c r="KB69" s="120">
        <v>1.210853443071859E-2</v>
      </c>
      <c r="KC69" s="120">
        <v>1.210853443071858E-2</v>
      </c>
      <c r="KD69" s="120">
        <v>1.1988036134089365E-2</v>
      </c>
      <c r="KE69" s="120">
        <v>1.1988036134089369E-2</v>
      </c>
      <c r="KF69" s="120">
        <v>1.1868097611311326E-2</v>
      </c>
      <c r="KG69" s="120">
        <v>1.1868097611311324E-2</v>
      </c>
      <c r="KH69" s="120">
        <v>1.1748720839547921E-2</v>
      </c>
      <c r="KI69" s="120">
        <v>1.1748720839547934E-2</v>
      </c>
      <c r="KJ69" s="120">
        <v>1.1629907786561092E-2</v>
      </c>
      <c r="KK69" s="120">
        <v>1.1629907786561089E-2</v>
      </c>
      <c r="KL69" s="120">
        <v>1.1511660410431239E-2</v>
      </c>
      <c r="KM69" s="120">
        <v>1.1511660410431234E-2</v>
      </c>
      <c r="KN69" s="120">
        <v>1.1393980659273429E-2</v>
      </c>
      <c r="KO69" s="120">
        <v>1.1393980659273434E-2</v>
      </c>
      <c r="KP69" s="120">
        <v>1.1276870470950029E-2</v>
      </c>
      <c r="KQ69" s="120">
        <v>1.1276870470950015E-2</v>
      </c>
      <c r="KR69" s="120">
        <v>1.1160331772779357E-2</v>
      </c>
      <c r="KS69" s="120">
        <v>1.1160331772779346E-2</v>
      </c>
      <c r="KT69" s="120">
        <v>1.1044366481240757E-2</v>
      </c>
      <c r="KU69" s="120">
        <v>1.1044366481240759E-2</v>
      </c>
      <c r="KV69" s="120">
        <v>1.092897650167584E-2</v>
      </c>
      <c r="KW69" s="120">
        <v>1.0928976501675843E-2</v>
      </c>
      <c r="KX69" s="120">
        <v>1.0814163727985734E-2</v>
      </c>
      <c r="KY69" s="120">
        <v>1.0814163727985743E-2</v>
      </c>
      <c r="KZ69" s="120">
        <v>1.0699930042324751E-2</v>
      </c>
      <c r="LA69" s="120">
        <v>1.0699930042324741E-2</v>
      </c>
      <c r="LB69" s="120">
        <v>1.0586277314789899E-2</v>
      </c>
      <c r="LC69" s="120">
        <v>1.0586277314789897E-2</v>
      </c>
      <c r="LD69" s="120">
        <v>1.0473207403106777E-2</v>
      </c>
      <c r="LE69" s="120">
        <v>1.0473207403106784E-2</v>
      </c>
      <c r="LF69" s="120">
        <v>1.0360722152311394E-2</v>
      </c>
      <c r="LG69" s="120">
        <v>1.0360722152311387E-2</v>
      </c>
      <c r="LH69" s="120">
        <v>1.0248823394428022E-2</v>
      </c>
      <c r="LI69" s="120">
        <v>1.0248823394428026E-2</v>
      </c>
      <c r="LJ69" s="120">
        <v>1.0137512948143329E-2</v>
      </c>
      <c r="LK69" s="120">
        <v>1.013751294814332E-2</v>
      </c>
      <c r="LL69" s="120">
        <v>1.0026792618476206E-2</v>
      </c>
      <c r="LM69" s="120">
        <v>1.0026792618476213E-2</v>
      </c>
      <c r="LN69" s="120">
        <v>9.9166641964439795E-3</v>
      </c>
      <c r="LO69" s="120">
        <v>9.9166641964439882E-3</v>
      </c>
      <c r="LP69" s="120">
        <v>9.8071294587242751E-3</v>
      </c>
      <c r="LQ69" s="120">
        <v>9.8071294587242768E-3</v>
      </c>
      <c r="LR69" s="120">
        <v>9.6981901673131119E-3</v>
      </c>
      <c r="LS69" s="120">
        <v>9.6981901673131015E-3</v>
      </c>
      <c r="LT69" s="120">
        <v>9.589848069178843E-3</v>
      </c>
      <c r="LU69" s="120">
        <v>9.5898480691788274E-3</v>
      </c>
      <c r="LV69" s="120">
        <v>9.4821048959120875E-3</v>
      </c>
      <c r="LW69" s="120">
        <v>9.4821048959120857E-3</v>
      </c>
      <c r="LX69" s="120">
        <v>9.3749623633716094E-3</v>
      </c>
      <c r="LY69" s="120">
        <v>9.3749623633716146E-3</v>
      </c>
      <c r="LZ69" s="120">
        <v>9.2684221713260767E-3</v>
      </c>
      <c r="MA69" s="120">
        <v>9.2684221713260923E-3</v>
      </c>
      <c r="MB69" s="120">
        <v>9.1624860030918211E-3</v>
      </c>
      <c r="MC69" s="120">
        <v>9.1624860030918281E-3</v>
      </c>
      <c r="MD69" s="120">
        <v>9.0571555251663903E-3</v>
      </c>
      <c r="ME69" s="120">
        <v>9.0571555251663851E-3</v>
      </c>
      <c r="MF69" s="120">
        <v>8.9524323868580957E-3</v>
      </c>
      <c r="MG69" s="120">
        <v>8.9524323868580922E-3</v>
      </c>
      <c r="MH69" s="120">
        <v>8.8483182199114285E-3</v>
      </c>
      <c r="MI69" s="120">
        <v>8.848318219911425E-3</v>
      </c>
      <c r="MJ69" s="120">
        <v>8.7448146381283454E-3</v>
      </c>
      <c r="MK69" s="120">
        <v>8.7448146381283506E-3</v>
      </c>
      <c r="ML69" s="120">
        <v>8.641923236985408E-3</v>
      </c>
      <c r="MM69" s="120">
        <v>8.6419232369854236E-3</v>
      </c>
      <c r="MN69" s="120">
        <v>8.5396455932469015E-3</v>
      </c>
      <c r="MO69" s="120">
        <v>8.539645593246898E-3</v>
      </c>
      <c r="MP69" s="120">
        <v>8.4379832645736265E-3</v>
      </c>
      <c r="MQ69" s="120">
        <v>8.437983264573623E-3</v>
      </c>
      <c r="MR69" s="120">
        <v>8.3369377891278351E-3</v>
      </c>
      <c r="MS69" s="120">
        <v>8.3369377891278334E-3</v>
      </c>
      <c r="MT69" s="120">
        <v>8.2365106851738212E-3</v>
      </c>
      <c r="MU69" s="120">
        <v>8.2365106851738194E-3</v>
      </c>
      <c r="MV69" s="120">
        <v>8.1367034506744946E-3</v>
      </c>
      <c r="MW69" s="120">
        <v>8.1367034506744877E-3</v>
      </c>
      <c r="MX69" s="120">
        <v>8.037517562883751E-3</v>
      </c>
      <c r="MY69" s="120">
        <v>8.0375175628837562E-3</v>
      </c>
      <c r="MZ69" s="120">
        <v>7.9389544779348772E-3</v>
      </c>
      <c r="NA69" s="120">
        <v>7.9389544779348981E-3</v>
      </c>
      <c r="NB69" s="120">
        <v>7.8410156304247192E-3</v>
      </c>
      <c r="NC69" s="120">
        <v>7.8410156304247244E-3</v>
      </c>
      <c r="ND69" s="120">
        <v>7.7437024329937553E-3</v>
      </c>
      <c r="NE69" s="120">
        <v>7.7437024329937527E-3</v>
      </c>
      <c r="NF69" s="120">
        <v>7.6470162759021574E-3</v>
      </c>
      <c r="NG69" s="120">
        <v>7.6470162759021574E-3</v>
      </c>
      <c r="NH69" s="120">
        <v>7.550958526601776E-3</v>
      </c>
      <c r="NI69" s="120">
        <v>7.5509585266017778E-3</v>
      </c>
      <c r="NJ69" s="120">
        <v>7.4555305293040079E-3</v>
      </c>
      <c r="NK69" s="120">
        <v>7.4555305293040009E-3</v>
      </c>
      <c r="NL69" s="120">
        <v>7.360733604543649E-3</v>
      </c>
      <c r="NM69" s="120">
        <v>7.3607336045436447E-3</v>
      </c>
      <c r="NN69" s="120">
        <v>7.2665690487387696E-3</v>
      </c>
      <c r="NO69" s="120">
        <v>7.2665690487387687E-3</v>
      </c>
      <c r="NP69" s="120">
        <v>7.1730381337465369E-3</v>
      </c>
      <c r="NQ69" s="120">
        <v>7.1730381337465395E-3</v>
      </c>
      <c r="NR69" s="120">
        <v>7.0801421064151122E-3</v>
      </c>
      <c r="NS69" s="120">
        <v>7.0801421064151096E-3</v>
      </c>
      <c r="NT69" s="120">
        <v>6.987882188131545E-3</v>
      </c>
      <c r="NU69" s="120">
        <v>6.9878821881315389E-3</v>
      </c>
      <c r="NV69" s="120">
        <v>6.8962595743658059E-3</v>
      </c>
      <c r="NW69" s="120">
        <v>6.8962595743658024E-3</v>
      </c>
      <c r="NX69" s="120">
        <v>6.8052754342109081E-3</v>
      </c>
      <c r="NY69" s="120">
        <v>6.8052754342109098E-3</v>
      </c>
      <c r="NZ69" s="120">
        <v>6.7149309099191895E-3</v>
      </c>
      <c r="OA69" s="120">
        <v>6.7149309099191869E-3</v>
      </c>
      <c r="OB69" s="120">
        <v>6.6252271164347447E-3</v>
      </c>
      <c r="OC69" s="120">
        <v>6.6252271164347482E-3</v>
      </c>
      <c r="OD69" s="120">
        <v>6.5361651409221325E-3</v>
      </c>
      <c r="OE69" s="120">
        <v>6.5361651409221342E-3</v>
      </c>
      <c r="OF69" s="120">
        <v>6.4477460422913239E-3</v>
      </c>
      <c r="OG69" s="120">
        <v>6.4477460422913118E-3</v>
      </c>
      <c r="OH69" s="120">
        <v>6.3599708507189193E-3</v>
      </c>
      <c r="OI69" s="120">
        <v>6.359970850718928E-3</v>
      </c>
      <c r="OJ69" s="120">
        <v>6.2728405671658837E-3</v>
      </c>
      <c r="OK69" s="120">
        <v>6.2728405671658881E-3</v>
      </c>
      <c r="OL69" s="120">
        <v>6.1863561628914873E-3</v>
      </c>
      <c r="OM69" s="120">
        <v>6.1863561628914873E-3</v>
      </c>
      <c r="ON69" s="120">
        <v>6.1005185789638396E-3</v>
      </c>
      <c r="OO69" s="120">
        <v>6.1005185789638396E-3</v>
      </c>
      <c r="OP69" s="120">
        <v>6.0153287257669738E-3</v>
      </c>
      <c r="OQ69" s="120">
        <v>6.0153287257669729E-3</v>
      </c>
      <c r="OR69" s="120">
        <v>5.9307874825044026E-3</v>
      </c>
      <c r="OS69" s="120">
        <v>5.9307874825043948E-3</v>
      </c>
      <c r="OT69" s="120">
        <v>5.8468956966994607E-3</v>
      </c>
      <c r="OU69" s="120">
        <v>5.8468956966994589E-3</v>
      </c>
      <c r="OV69" s="120">
        <v>5.7636541836923062E-3</v>
      </c>
      <c r="OW69" s="120">
        <v>5.7636541836923018E-3</v>
      </c>
      <c r="OX69" s="120">
        <v>5.6810637261336854E-3</v>
      </c>
      <c r="OY69" s="120">
        <v>5.6810637261336828E-3</v>
      </c>
      <c r="OZ69" s="120">
        <v>5.5991250734756665E-3</v>
      </c>
      <c r="PA69" s="120">
        <v>5.5991250734756613E-3</v>
      </c>
      <c r="PB69" s="120">
        <v>5.5178389414592341E-3</v>
      </c>
      <c r="PC69" s="120">
        <v>5.5178389414592289E-3</v>
      </c>
      <c r="PD69" s="120">
        <v>5.437206011598983E-3</v>
      </c>
      <c r="PE69" s="120">
        <v>5.4372060115989856E-3</v>
      </c>
      <c r="PF69" s="120">
        <v>5.3572269306649519E-3</v>
      </c>
      <c r="PG69" s="120">
        <v>5.3572269306649562E-3</v>
      </c>
      <c r="PH69" s="120">
        <v>5.2779023101615953E-3</v>
      </c>
      <c r="PI69" s="120">
        <v>5.2779023101616022E-3</v>
      </c>
      <c r="PJ69" s="120">
        <v>5.1992327258041787E-3</v>
      </c>
      <c r="PK69" s="120">
        <v>5.1992327258041831E-3</v>
      </c>
      <c r="PL69" s="120">
        <v>5.1212187169925602E-3</v>
      </c>
      <c r="PM69" s="120">
        <v>5.1212187169925568E-3</v>
      </c>
      <c r="PN69" s="120">
        <v>5.0438607862824487E-3</v>
      </c>
      <c r="PO69" s="120">
        <v>5.0438607862824487E-3</v>
      </c>
      <c r="PP69" s="120">
        <v>4.967159398854417E-3</v>
      </c>
      <c r="PQ69" s="120">
        <v>4.9671593988544187E-3</v>
      </c>
      <c r="PR69" s="120">
        <v>4.891114981980583E-3</v>
      </c>
      <c r="PS69" s="120">
        <v>4.8911149819805743E-3</v>
      </c>
      <c r="PT69" s="120">
        <v>4.8157279244891672E-3</v>
      </c>
      <c r="PU69" s="120">
        <v>4.8157279244891733E-3</v>
      </c>
      <c r="PV69" s="120">
        <v>4.7409985762272028E-3</v>
      </c>
      <c r="PW69" s="120">
        <v>4.7409985762272028E-3</v>
      </c>
      <c r="PX69" s="120">
        <v>4.6669272475211602E-3</v>
      </c>
      <c r="PY69" s="120">
        <v>4.666927247521155E-3</v>
      </c>
      <c r="PZ69" s="120">
        <v>4.5935142086360676E-3</v>
      </c>
      <c r="QA69" s="120">
        <v>4.5935142086360632E-3</v>
      </c>
      <c r="QB69" s="120">
        <v>4.5207596892329269E-3</v>
      </c>
      <c r="QC69" s="120">
        <v>4.5207596892329295E-3</v>
      </c>
      <c r="QD69" s="120">
        <v>4.4486638778247628E-3</v>
      </c>
      <c r="QE69" s="120">
        <v>4.4486638778247637E-3</v>
      </c>
      <c r="QF69" s="120">
        <v>4.3772269212313539E-3</v>
      </c>
      <c r="QG69" s="120">
        <v>4.3772269212313513E-3</v>
      </c>
      <c r="QH69" s="120">
        <v>4.3064489240329214E-3</v>
      </c>
      <c r="QI69" s="120">
        <v>4.3064489240329162E-3</v>
      </c>
      <c r="QJ69" s="120">
        <v>4.2363299480228152E-3</v>
      </c>
      <c r="QK69" s="120">
        <v>4.2363299480228109E-3</v>
      </c>
      <c r="QL69" s="120">
        <v>4.1668700116594959E-3</v>
      </c>
      <c r="QM69" s="120">
        <v>4.1668700116594898E-3</v>
      </c>
      <c r="QN69" s="120">
        <v>4.0980690895178525E-3</v>
      </c>
      <c r="QO69" s="120">
        <v>4.0980690895178525E-3</v>
      </c>
      <c r="QP69" s="120">
        <v>4.029927111740203E-3</v>
      </c>
      <c r="QQ69" s="120">
        <v>4.029927111740203E-3</v>
      </c>
      <c r="QR69" s="120">
        <v>3.9624439634870414E-3</v>
      </c>
      <c r="QS69" s="120">
        <v>3.9624439634870405E-3</v>
      </c>
      <c r="QT69" s="120">
        <v>3.8956194843877776E-3</v>
      </c>
      <c r="QU69" s="120">
        <v>3.8956194843877755E-3</v>
      </c>
      <c r="QV69" s="120">
        <v>3.8294534679917279E-3</v>
      </c>
      <c r="QW69" s="120">
        <v>3.8294534679917257E-3</v>
      </c>
      <c r="QX69" s="120">
        <v>3.7639456612194814E-3</v>
      </c>
      <c r="QY69" s="120">
        <v>3.7639456612194801E-3</v>
      </c>
      <c r="QZ69" s="120">
        <v>3.699095763814917E-3</v>
      </c>
      <c r="RA69" s="120">
        <v>3.6990957638149157E-3</v>
      </c>
      <c r="RB69" s="120">
        <v>3.6349034277981121E-3</v>
      </c>
      <c r="RC69" s="120">
        <v>3.6349034277981143E-3</v>
      </c>
      <c r="RD69" s="120">
        <v>3.5713682569193496E-3</v>
      </c>
      <c r="RE69" s="120">
        <v>3.5713682569193501E-3</v>
      </c>
      <c r="RF69" s="120">
        <v>3.508489806114463E-3</v>
      </c>
      <c r="RG69" s="120">
        <v>3.5084898061144582E-3</v>
      </c>
      <c r="RH69" s="120">
        <v>3.4462675809618223E-3</v>
      </c>
      <c r="RI69" s="120">
        <v>3.4462675809618201E-3</v>
      </c>
      <c r="RJ69" s="120">
        <v>3.3847010371411811E-3</v>
      </c>
      <c r="RK69" s="120">
        <v>3.3847010371411811E-3</v>
      </c>
      <c r="RL69" s="120">
        <v>3.3237895798946555E-3</v>
      </c>
      <c r="RM69" s="120">
        <v>3.3237895798946572E-3</v>
      </c>
      <c r="RN69" s="120">
        <v>3.2635325634901278E-3</v>
      </c>
      <c r="RO69" s="120">
        <v>3.2635325634901287E-3</v>
      </c>
      <c r="RP69" s="120">
        <v>3.2039292906873595E-3</v>
      </c>
      <c r="RQ69" s="120">
        <v>3.2039292906873621E-3</v>
      </c>
      <c r="RR69" s="120">
        <v>3.144979012207116E-3</v>
      </c>
      <c r="RS69" s="120">
        <v>3.1449790122071177E-3</v>
      </c>
      <c r="RT69" s="120">
        <v>3.0866809262035865E-3</v>
      </c>
      <c r="RU69" s="120">
        <v>3.0866809262035826E-3</v>
      </c>
      <c r="RV69" s="120">
        <v>3.0290341777404117E-3</v>
      </c>
      <c r="RW69" s="120">
        <v>3.0290341777404108E-3</v>
      </c>
      <c r="RX69" s="120">
        <v>2.9720378582707182E-3</v>
      </c>
      <c r="RY69" s="120">
        <v>2.9720378582707169E-3</v>
      </c>
      <c r="RZ69" s="120">
        <v>2.9156910051213584E-3</v>
      </c>
      <c r="SA69" s="120">
        <v>2.9156910051213554E-3</v>
      </c>
      <c r="SB69" s="120">
        <v>2.8599926009818043E-3</v>
      </c>
      <c r="SC69" s="120">
        <v>2.8599926009818047E-3</v>
      </c>
      <c r="SD69" s="120">
        <v>2.8049415733980188E-3</v>
      </c>
      <c r="SE69" s="120">
        <v>2.8049415733980144E-3</v>
      </c>
      <c r="SF69" s="120">
        <v>2.7505367942716494E-3</v>
      </c>
      <c r="SG69" s="120">
        <v>2.7505367942716498E-3</v>
      </c>
      <c r="SH69" s="120">
        <v>2.6967770793649474E-3</v>
      </c>
      <c r="SI69" s="120">
        <v>2.6967770793649478E-3</v>
      </c>
      <c r="SJ69" s="120">
        <v>2.6436611878117382E-3</v>
      </c>
      <c r="SK69" s="120">
        <v>2.6436611878117382E-3</v>
      </c>
      <c r="SL69" s="120">
        <v>2.5911878216348925E-3</v>
      </c>
      <c r="SM69" s="120">
        <v>2.5911878216348947E-3</v>
      </c>
      <c r="SN69" s="120">
        <v>2.5393556252707012E-3</v>
      </c>
      <c r="SO69" s="120">
        <v>2.5393556252707021E-3</v>
      </c>
      <c r="SP69" s="120">
        <v>2.4881631851004921E-3</v>
      </c>
      <c r="SQ69" s="120">
        <v>2.4881631851004925E-3</v>
      </c>
      <c r="SR69" s="120">
        <v>2.4376090289900186E-3</v>
      </c>
      <c r="SS69" s="120">
        <v>2.4376090289900173E-3</v>
      </c>
      <c r="ST69" s="120">
        <v>2.3876916258369638E-3</v>
      </c>
      <c r="SU69" s="120">
        <v>2.3876916258369616E-3</v>
      </c>
      <c r="SV69" s="120">
        <v>2.3384093851270575E-3</v>
      </c>
      <c r="SW69" s="120">
        <v>2.3384093851270575E-3</v>
      </c>
      <c r="SX69" s="120">
        <v>2.2897606564992487E-3</v>
      </c>
      <c r="SY69" s="120">
        <v>2.2897606564992504E-3</v>
      </c>
      <c r="SZ69" s="120">
        <v>2.2417437293203849E-3</v>
      </c>
      <c r="TA69" s="120">
        <v>2.2417437293203858E-3</v>
      </c>
      <c r="TB69" s="120">
        <v>2.1943568322698973E-3</v>
      </c>
      <c r="TC69" s="120">
        <v>2.1943568322698968E-3</v>
      </c>
      <c r="TD69" s="120">
        <v>2.1475981329349678E-3</v>
      </c>
      <c r="TE69" s="120">
        <v>2.1475981329349665E-3</v>
      </c>
      <c r="TF69" s="120">
        <v>2.1014657374167031E-3</v>
      </c>
      <c r="TG69" s="120">
        <v>2.1014657374167035E-3</v>
      </c>
      <c r="TH69" s="120">
        <v>2.0559576899477666E-3</v>
      </c>
      <c r="TI69" s="120">
        <v>2.0559576899477662E-3</v>
      </c>
      <c r="TJ69" s="120">
        <v>2.0110719725220791E-3</v>
      </c>
      <c r="TK69" s="120">
        <v>2.0110719725220812E-3</v>
      </c>
      <c r="TL69" s="120">
        <v>1.9668065045370421E-3</v>
      </c>
      <c r="TM69" s="120">
        <v>1.9668065045370434E-3</v>
      </c>
      <c r="TN69" s="120">
        <v>1.9231591424488754E-3</v>
      </c>
      <c r="TO69" s="120">
        <v>1.923159142448875E-3</v>
      </c>
      <c r="TP69" s="120">
        <v>1.880127679441607E-3</v>
      </c>
      <c r="TQ69" s="120">
        <v>1.8801276794416072E-3</v>
      </c>
      <c r="TR69" s="120">
        <v>1.8377098451103115E-3</v>
      </c>
      <c r="TS69" s="120">
        <v>1.8377098451103123E-3</v>
      </c>
      <c r="TT69" s="120">
        <v>1.7959033051591221E-3</v>
      </c>
      <c r="TU69" s="120">
        <v>1.7959033051591212E-3</v>
      </c>
      <c r="TV69" s="120">
        <v>1.7547056611146718E-3</v>
      </c>
      <c r="TW69" s="120">
        <v>1.7547056611146728E-3</v>
      </c>
      <c r="TX69" s="120">
        <v>1.7141144500555155E-3</v>
      </c>
      <c r="TY69" s="120">
        <v>1.7141144500555159E-3</v>
      </c>
      <c r="TZ69" s="120">
        <v>1.6741271443581791E-3</v>
      </c>
      <c r="UA69" s="120">
        <v>1.6741271443581776E-3</v>
      </c>
      <c r="UB69" s="120">
        <v>1.63474115146044E-3</v>
      </c>
      <c r="UC69" s="120">
        <v>1.6347411514604411E-3</v>
      </c>
      <c r="UD69" s="120">
        <v>1.5959538136424984E-3</v>
      </c>
      <c r="UE69" s="120">
        <v>1.5959538136424984E-3</v>
      </c>
      <c r="UF69" s="120">
        <v>1.5577624078266419E-3</v>
      </c>
      <c r="UG69" s="120">
        <v>1.557762407826641E-3</v>
      </c>
      <c r="UH69" s="120">
        <v>1.5201641453961353E-3</v>
      </c>
      <c r="UI69" s="120">
        <v>1.520164145396134E-3</v>
      </c>
      <c r="UJ69" s="120">
        <v>1.4831561720339038E-3</v>
      </c>
      <c r="UK69" s="120">
        <v>1.4831561720339051E-3</v>
      </c>
      <c r="UL69" s="120">
        <v>1.4467355675818016E-3</v>
      </c>
      <c r="UM69" s="120">
        <v>1.4467355675818019E-3</v>
      </c>
      <c r="UN69" s="120">
        <v>1.4108993459210444E-3</v>
      </c>
      <c r="UO69" s="120">
        <v>1.4108993459210444E-3</v>
      </c>
      <c r="UP69" s="120">
        <v>1.3756444548745958E-3</v>
      </c>
      <c r="UQ69" s="120">
        <v>1.375644454874596E-3</v>
      </c>
      <c r="UR69" s="120">
        <v>1.3409677761321566E-3</v>
      </c>
      <c r="US69" s="120">
        <v>1.3409677761321561E-3</v>
      </c>
      <c r="UT69" s="120">
        <v>1.3068661251985011E-3</v>
      </c>
      <c r="UU69" s="120">
        <v>1.3068661251985009E-3</v>
      </c>
      <c r="UV69" s="120">
        <v>1.2733362513658692E-3</v>
      </c>
      <c r="UW69" s="120">
        <v>1.2733362513658684E-3</v>
      </c>
      <c r="UX69" s="120">
        <v>1.2403748377111884E-3</v>
      </c>
      <c r="UY69" s="120">
        <v>1.2403748377111886E-3</v>
      </c>
      <c r="UZ69" s="120">
        <v>1.2079785011188148E-3</v>
      </c>
      <c r="VA69" s="120">
        <v>1.2079785011188148E-3</v>
      </c>
      <c r="VB69" s="120">
        <v>1.1761437923295838E-3</v>
      </c>
      <c r="VC69" s="120">
        <v>1.1761437923295812E-3</v>
      </c>
      <c r="VD69" s="120">
        <v>1.1448671960169136E-3</v>
      </c>
      <c r="VE69" s="120">
        <v>1.1448671960169153E-3</v>
      </c>
      <c r="VF69" s="120">
        <v>1.1141451308907364E-3</v>
      </c>
      <c r="VG69" s="120">
        <v>1.1141451308907349E-3</v>
      </c>
      <c r="VH69" s="120">
        <v>1.0839739498300128E-3</v>
      </c>
      <c r="VI69" s="120">
        <v>1.0839739498300152E-3</v>
      </c>
      <c r="VJ69" s="120">
        <v>1.0543499400446279E-3</v>
      </c>
      <c r="VK69" s="120">
        <v>1.0543499400446281E-3</v>
      </c>
      <c r="VL69" s="120">
        <v>1.0252693232674199E-3</v>
      </c>
      <c r="VM69" s="120">
        <v>1.0252693232674223E-3</v>
      </c>
      <c r="VN69" s="120">
        <v>9.967282559771827E-4</v>
      </c>
      <c r="VO69" s="120">
        <v>9.9672825597718227E-4</v>
      </c>
      <c r="VP69" s="120">
        <v>9.6872282965334959E-4</v>
      </c>
      <c r="VQ69" s="120">
        <v>9.6872282965334926E-4</v>
      </c>
      <c r="VR69" s="120">
        <v>9.4124907106324439E-4</v>
      </c>
      <c r="VS69" s="120">
        <v>9.4124907106324428E-4</v>
      </c>
      <c r="VT69" s="120">
        <v>9.1430294258261382E-4</v>
      </c>
      <c r="VU69" s="120">
        <v>9.1430294258261426E-4</v>
      </c>
      <c r="VV69" s="120">
        <v>8.8788034255029636E-4</v>
      </c>
      <c r="VW69" s="120">
        <v>8.8788034255029527E-4</v>
      </c>
      <c r="VX69" s="120">
        <v>8.6197710565777245E-4</v>
      </c>
      <c r="VY69" s="120">
        <v>8.6197710565777256E-4</v>
      </c>
      <c r="VZ69" s="120">
        <v>8.3658900337444308E-4</v>
      </c>
      <c r="WA69" s="120">
        <v>8.3658900337444362E-4</v>
      </c>
      <c r="WB69" s="120">
        <v>8.1171174440938148E-4</v>
      </c>
      <c r="WC69" s="120">
        <v>8.1171174440938083E-4</v>
      </c>
      <c r="WD69" s="120">
        <v>7.8734097521037413E-4</v>
      </c>
      <c r="WE69" s="120">
        <v>7.87340975210375E-4</v>
      </c>
      <c r="WF69" s="120">
        <v>7.634722805010375E-4</v>
      </c>
      <c r="WG69" s="120">
        <v>7.6347228050103783E-4</v>
      </c>
      <c r="WH69" s="120">
        <v>7.4010118385676733E-4</v>
      </c>
      <c r="WI69" s="120">
        <v>7.40101183856767E-4</v>
      </c>
      <c r="WJ69" s="120">
        <v>7.1722314832032012E-4</v>
      </c>
      <c r="WK69" s="120">
        <v>7.1722314832031915E-4</v>
      </c>
      <c r="WL69" s="120">
        <v>6.9483357705777044E-4</v>
      </c>
      <c r="WM69" s="120">
        <v>6.9483357705777001E-4</v>
      </c>
      <c r="WN69" s="120">
        <v>6.7292781405560952E-4</v>
      </c>
      <c r="WO69" s="120">
        <v>6.7292781405561039E-4</v>
      </c>
      <c r="WP69" s="120">
        <v>6.5150114485971989E-4</v>
      </c>
      <c r="WQ69" s="120">
        <v>6.5150114485971967E-4</v>
      </c>
      <c r="WR69" s="120">
        <v>6.3054879735695876E-4</v>
      </c>
      <c r="WS69" s="120">
        <v>6.3054879735695952E-4</v>
      </c>
      <c r="WT69" s="120">
        <v>6.1006594260006963E-4</v>
      </c>
      <c r="WU69" s="120">
        <v>6.1006594260006963E-4</v>
      </c>
      <c r="WV69" s="120">
        <v>5.9004769567661073E-4</v>
      </c>
      <c r="WW69" s="120">
        <v>5.9004769567661149E-4</v>
      </c>
      <c r="WX69" s="120">
        <v>5.7048911662258668E-4</v>
      </c>
      <c r="WY69" s="120">
        <v>5.7048911662258711E-4</v>
      </c>
      <c r="WZ69" s="120">
        <v>5.5138521138143964E-4</v>
      </c>
      <c r="XA69" s="120">
        <v>5.5138521138143964E-4</v>
      </c>
      <c r="XB69" s="120">
        <v>5.3273093280903664E-4</v>
      </c>
      <c r="XC69" s="120">
        <v>5.3273093280903632E-4</v>
      </c>
      <c r="XD69" s="120">
        <v>5.1452118172526883E-4</v>
      </c>
      <c r="XE69" s="120">
        <v>5.1452118172526948E-4</v>
      </c>
      <c r="XF69" s="120">
        <v>4.9675080801284545E-4</v>
      </c>
      <c r="XG69" s="120">
        <v>4.9675080801284534E-4</v>
      </c>
      <c r="XH69" s="120">
        <v>4.7941461176383545E-4</v>
      </c>
      <c r="XI69" s="120">
        <v>4.7941461176383566E-4</v>
      </c>
      <c r="XJ69" s="120">
        <v>4.625073444744865E-4</v>
      </c>
      <c r="XK69" s="120">
        <v>4.6250734447448683E-4</v>
      </c>
      <c r="XL69" s="120">
        <v>4.4602371028881576E-4</v>
      </c>
      <c r="XM69" s="120">
        <v>4.460237102888157E-4</v>
      </c>
      <c r="XN69" s="120">
        <v>4.2995836729141509E-4</v>
      </c>
      <c r="XO69" s="120">
        <v>4.2995836729141487E-4</v>
      </c>
      <c r="XP69" s="120">
        <v>4.1430592884989637E-4</v>
      </c>
      <c r="XQ69" s="120">
        <v>4.1430592884989599E-4</v>
      </c>
      <c r="XR69" s="120">
        <v>3.990609650073515E-4</v>
      </c>
      <c r="XS69" s="120">
        <v>3.9906096500735134E-4</v>
      </c>
      <c r="XT69" s="120">
        <v>3.8421800392514214E-4</v>
      </c>
      <c r="XU69" s="120">
        <v>3.8421800392514225E-4</v>
      </c>
      <c r="XV69" s="120">
        <v>3.6977153337631585E-4</v>
      </c>
      <c r="XW69" s="120">
        <v>3.6977153337631563E-4</v>
      </c>
      <c r="XX69" s="120">
        <v>3.5571600228987115E-4</v>
      </c>
      <c r="XY69" s="120">
        <v>3.5571600228987137E-4</v>
      </c>
      <c r="XZ69" s="120">
        <v>3.4204582234604859E-4</v>
      </c>
      <c r="YA69" s="120">
        <v>3.4204582234604859E-4</v>
      </c>
      <c r="YB69" s="120">
        <v>3.2875536962276633E-4</v>
      </c>
      <c r="YC69" s="120">
        <v>3.2875536962276666E-4</v>
      </c>
      <c r="YD69" s="120">
        <v>3.1583898629326335E-4</v>
      </c>
      <c r="YE69" s="120">
        <v>3.1583898629326346E-4</v>
      </c>
      <c r="YF69" s="120">
        <v>3.0329098237493894E-4</v>
      </c>
      <c r="YG69" s="120">
        <v>3.03290982374939E-4</v>
      </c>
      <c r="YH69" s="120">
        <v>2.9110563752932469E-4</v>
      </c>
      <c r="YI69" s="120">
        <v>2.9110563752932501E-4</v>
      </c>
      <c r="YJ69" s="120">
        <v>2.7927720291304105E-4</v>
      </c>
      <c r="YK69" s="120">
        <v>2.7927720291304127E-4</v>
      </c>
      <c r="YL69" s="120">
        <v>2.6779990307952158E-4</v>
      </c>
      <c r="YM69" s="120">
        <v>2.6779990307952196E-4</v>
      </c>
      <c r="YN69" s="120">
        <v>2.5666793793121493E-4</v>
      </c>
      <c r="YO69" s="120">
        <v>2.5666793793121477E-4</v>
      </c>
      <c r="YP69" s="120">
        <v>2.4587548472188454E-4</v>
      </c>
      <c r="YQ69" s="120">
        <v>2.4587548472188427E-4</v>
      </c>
      <c r="YR69" s="120">
        <v>2.3541670010854775E-4</v>
      </c>
      <c r="YS69" s="120">
        <v>2.3541670010854762E-4</v>
      </c>
      <c r="YT69" s="120">
        <v>2.2528572225250076E-4</v>
      </c>
      <c r="YU69" s="120">
        <v>2.2528572225250071E-4</v>
      </c>
      <c r="YV69" s="120">
        <v>2.1547667296878845E-4</v>
      </c>
      <c r="YW69" s="120">
        <v>2.154766729687884E-4</v>
      </c>
      <c r="YX69" s="120">
        <v>2.0598365992337912E-4</v>
      </c>
      <c r="YY69" s="120">
        <v>2.059836599233791E-4</v>
      </c>
      <c r="YZ69" s="120">
        <v>1.9680077887720111E-4</v>
      </c>
      <c r="ZA69" s="120">
        <v>1.9680077887720108E-4</v>
      </c>
      <c r="ZB69" s="120">
        <v>1.8792211597609961E-4</v>
      </c>
      <c r="ZC69" s="120">
        <v>1.8792211597609958E-4</v>
      </c>
      <c r="ZD69" s="120">
        <v>1.7934175008565495E-4</v>
      </c>
      <c r="ZE69" s="120">
        <v>1.7934175008565485E-4</v>
      </c>
      <c r="ZF69" s="120">
        <v>1.7105375516970105E-4</v>
      </c>
      <c r="ZG69" s="120">
        <v>1.7105375516970097E-4</v>
      </c>
      <c r="ZH69" s="120">
        <v>1.6305220271125908E-4</v>
      </c>
      <c r="ZI69" s="120">
        <v>1.6305220271125922E-4</v>
      </c>
      <c r="ZJ69" s="120">
        <v>1.5533116417448494E-4</v>
      </c>
      <c r="ZK69" s="120">
        <v>1.5533116417448489E-4</v>
      </c>
      <c r="ZL69" s="120">
        <v>1.4788471350610257E-4</v>
      </c>
      <c r="ZM69" s="120">
        <v>1.4788471350610263E-4</v>
      </c>
      <c r="ZN69" s="120">
        <v>1.4070692967467659E-4</v>
      </c>
      <c r="ZO69" s="120">
        <v>1.407069296746768E-4</v>
      </c>
      <c r="ZP69" s="120">
        <v>1.3379189924593189E-4</v>
      </c>
      <c r="ZQ69" s="120">
        <v>1.3379189924593183E-4</v>
      </c>
      <c r="ZR69" s="120">
        <v>1.2713371899220801E-4</v>
      </c>
      <c r="ZS69" s="120">
        <v>1.2713371899220814E-4</v>
      </c>
      <c r="ZT69" s="120">
        <v>1.2072649853399263E-4</v>
      </c>
      <c r="ZU69" s="120">
        <v>1.2072649853399269E-4</v>
      </c>
      <c r="ZV69" s="120">
        <v>1.1456436301133594E-4</v>
      </c>
      <c r="ZW69" s="120">
        <v>1.145643630113359E-4</v>
      </c>
      <c r="ZX69" s="120">
        <v>1.086414557828095E-4</v>
      </c>
      <c r="ZY69" s="120">
        <v>1.0864145578280952E-4</v>
      </c>
      <c r="ZZ69" s="120">
        <v>1.0295194114952292E-4</v>
      </c>
      <c r="AAA69" s="120">
        <v>1.0295194114952303E-4</v>
      </c>
      <c r="AAB69" s="120">
        <v>9.7490007101567208E-5</v>
      </c>
      <c r="AAC69" s="120">
        <v>9.7490007101567208E-5</v>
      </c>
      <c r="AAD69" s="120">
        <v>9.2249868084098667E-5</v>
      </c>
      <c r="AAE69" s="120">
        <v>9.2249868084098667E-5</v>
      </c>
      <c r="AAF69" s="120">
        <v>8.72257677801304E-5</v>
      </c>
      <c r="AAG69" s="120">
        <v>8.722576778013044E-5</v>
      </c>
      <c r="AAH69" s="120">
        <v>8.2411981906940231E-5</v>
      </c>
      <c r="AAI69" s="120">
        <v>8.2411981906940299E-5</v>
      </c>
      <c r="AAJ69" s="120">
        <v>7.780282102285155E-5</v>
      </c>
      <c r="AAK69" s="120">
        <v>7.7802821022851564E-5</v>
      </c>
      <c r="AAL69" s="120">
        <v>7.3392633340989738E-5</v>
      </c>
      <c r="AAM69" s="120">
        <v>7.3392633340989684E-5</v>
      </c>
      <c r="AAN69" s="120">
        <v>6.9175807546456491E-5</v>
      </c>
      <c r="AAO69" s="120">
        <v>6.9175807546456531E-5</v>
      </c>
      <c r="AAP69" s="120">
        <v>6.5146775613218348E-5</v>
      </c>
      <c r="AAQ69" s="120">
        <v>6.5146775613218389E-5</v>
      </c>
      <c r="AAR69" s="120">
        <v>6.1300015616839323E-5</v>
      </c>
      <c r="AAS69" s="120">
        <v>6.1300015616839296E-5</v>
      </c>
      <c r="AAT69" s="120">
        <v>5.7630054539048952E-5</v>
      </c>
      <c r="AAU69" s="120">
        <v>5.7630054539048945E-5</v>
      </c>
      <c r="AAV69" s="120">
        <v>5.4131471059975695E-5</v>
      </c>
      <c r="AAW69" s="120">
        <v>5.4131471059975715E-5</v>
      </c>
      <c r="AAX69" s="120">
        <v>5.0798898333733726E-5</v>
      </c>
      <c r="AAY69" s="120">
        <v>5.0798898333733746E-5</v>
      </c>
      <c r="AAZ69" s="120">
        <v>4.7627026742907378E-5</v>
      </c>
      <c r="ABA69" s="120">
        <v>4.7627026742907398E-5</v>
      </c>
      <c r="ABB69" s="120">
        <v>4.461060662733528E-5</v>
      </c>
      <c r="ABC69" s="120">
        <v>4.46106066273353E-5</v>
      </c>
      <c r="ABD69" s="120">
        <v>4.1744450982465116E-5</v>
      </c>
      <c r="ABE69" s="120">
        <v>4.1744450982465082E-5</v>
      </c>
      <c r="ABF69" s="120">
        <v>3.9023438122419822E-5</v>
      </c>
      <c r="ABG69" s="120">
        <v>3.9023438122419822E-5</v>
      </c>
      <c r="ABH69" s="120">
        <v>3.6442514302796112E-5</v>
      </c>
      <c r="ABI69" s="120">
        <v>3.6442514302796125E-5</v>
      </c>
      <c r="ABJ69" s="120">
        <v>3.3996696298102317E-5</v>
      </c>
      <c r="ABK69" s="120">
        <v>3.3996696298102344E-5</v>
      </c>
      <c r="ABL69" s="120">
        <v>3.1681073928639364E-5</v>
      </c>
      <c r="ABM69" s="120">
        <v>3.1681073928639351E-5</v>
      </c>
      <c r="ABN69" s="120">
        <v>2.9490812531533908E-5</v>
      </c>
      <c r="ABO69" s="120">
        <v>2.9490812531533935E-5</v>
      </c>
      <c r="ABP69" s="120">
        <v>2.7421155370550641E-5</v>
      </c>
      <c r="ABQ69" s="120">
        <v>2.7421155370550634E-5</v>
      </c>
      <c r="ABR69" s="120">
        <v>2.5467425979239701E-5</v>
      </c>
      <c r="ABS69" s="120">
        <v>2.5467425979239674E-5</v>
      </c>
      <c r="ABT69" s="120">
        <v>2.3625030431918892E-5</v>
      </c>
      <c r="ABU69" s="120">
        <v>2.3625030431918841E-5</v>
      </c>
      <c r="ABV69" s="120">
        <v>2.1889459536948086E-5</v>
      </c>
      <c r="ABW69" s="120">
        <v>2.1889459536948092E-5</v>
      </c>
      <c r="ABX69" s="120">
        <v>2.0256290946727035E-5</v>
      </c>
      <c r="ABY69" s="120">
        <v>2.0256290946727055E-5</v>
      </c>
      <c r="ABZ69" s="120">
        <v>1.8721191178839262E-5</v>
      </c>
      <c r="ACA69" s="120">
        <v>1.8721191178839269E-5</v>
      </c>
      <c r="ACB69" s="120">
        <v>1.7279917542774854E-5</v>
      </c>
      <c r="ACC69" s="120">
        <v>1.7279917542774864E-5</v>
      </c>
      <c r="ACD69" s="120">
        <v>1.5928319966694525E-5</v>
      </c>
      <c r="ACE69" s="120">
        <v>1.5928319966694535E-5</v>
      </c>
      <c r="ACF69" s="120">
        <v>1.4662342718748845E-5</v>
      </c>
      <c r="ACG69" s="120">
        <v>1.4662342718748854E-5</v>
      </c>
      <c r="ACH69" s="120">
        <v>1.3478026017539758E-5</v>
      </c>
      <c r="ACI69" s="120">
        <v>1.3478026017539735E-5</v>
      </c>
      <c r="ACJ69" s="120">
        <v>1.2371507526410063E-5</v>
      </c>
      <c r="ACK69" s="120">
        <v>1.2371507526410066E-5</v>
      </c>
      <c r="ACL69" s="120">
        <v>1.1339023726368634E-5</v>
      </c>
      <c r="ACM69" s="120">
        <v>1.1339023726368629E-5</v>
      </c>
      <c r="ACN69" s="120">
        <v>1.0376911162608417E-5</v>
      </c>
      <c r="ACO69" s="120">
        <v>1.0376911162608443E-5</v>
      </c>
      <c r="ACP69" s="120">
        <v>9.4816075597520077E-6</v>
      </c>
      <c r="ACQ69" s="120">
        <v>9.4816075597519975E-6</v>
      </c>
      <c r="ACR69" s="120">
        <v>8.649652801163965E-6</v>
      </c>
      <c r="ACS69" s="120">
        <v>8.6496528011639548E-6</v>
      </c>
      <c r="ACT69" s="120">
        <v>7.8776897679056576E-6</v>
      </c>
      <c r="ACU69" s="120">
        <v>7.8776897679056576E-6</v>
      </c>
      <c r="ACV69" s="120">
        <v>7.1624650331734293E-6</v>
      </c>
      <c r="ACW69" s="120">
        <v>7.1624650331734225E-6</v>
      </c>
      <c r="ACX69" s="120">
        <v>6.5008294083591763E-6</v>
      </c>
      <c r="ACY69" s="120">
        <v>6.5008294083591746E-6</v>
      </c>
      <c r="ACZ69" s="120">
        <v>5.8897383372022606E-6</v>
      </c>
      <c r="ADA69" s="120">
        <v>5.8897383372022615E-6</v>
      </c>
      <c r="ADB69" s="120">
        <v>5.3262521348636123E-6</v>
      </c>
      <c r="ADC69" s="120">
        <v>5.3262521348636114E-6</v>
      </c>
      <c r="ADD69" s="120">
        <v>4.8075360691491282E-6</v>
      </c>
      <c r="ADE69" s="120">
        <v>4.8075360691491324E-6</v>
      </c>
      <c r="ADF69" s="120">
        <v>4.3308602815378318E-6</v>
      </c>
      <c r="ADG69" s="120">
        <v>4.3308602815378334E-6</v>
      </c>
      <c r="ADH69" s="120">
        <v>3.8935995461321246E-6</v>
      </c>
      <c r="ADI69" s="120">
        <v>3.8935995461321229E-6</v>
      </c>
      <c r="ADJ69" s="120">
        <v>3.4932328651419771E-6</v>
      </c>
      <c r="ADK69" s="120">
        <v>3.4932328651419762E-6</v>
      </c>
      <c r="ADL69" s="120">
        <v>3.127342900041441E-6</v>
      </c>
      <c r="ADM69" s="120">
        <v>3.1273429000414414E-6</v>
      </c>
      <c r="ADN69" s="120">
        <v>2.793615238093284E-6</v>
      </c>
      <c r="ADO69" s="120">
        <v>2.7936152380932848E-6</v>
      </c>
      <c r="ADP69" s="120">
        <v>2.4898374945250903E-6</v>
      </c>
      <c r="ADQ69" s="120">
        <v>2.4898374945250928E-6</v>
      </c>
      <c r="ADR69" s="120">
        <v>2.2138982512554747E-6</v>
      </c>
      <c r="ADS69" s="120">
        <v>2.2138982512554764E-6</v>
      </c>
      <c r="ADT69" s="120">
        <v>1.9637858337106021E-6</v>
      </c>
      <c r="ADU69" s="120">
        <v>1.9637858337106008E-6</v>
      </c>
      <c r="ADV69" s="120">
        <v>1.7375869279363102E-6</v>
      </c>
      <c r="ADW69" s="120">
        <v>1.7375869279363098E-6</v>
      </c>
      <c r="ADX69" s="120">
        <v>1.5334850408969543E-6</v>
      </c>
      <c r="ADY69" s="120">
        <v>1.5334850408969538E-6</v>
      </c>
      <c r="ADZ69" s="120">
        <v>1.3497588075552652E-6</v>
      </c>
      <c r="AEA69" s="120">
        <v>1.3497588075552643E-6</v>
      </c>
      <c r="AEB69" s="120">
        <v>1.1847801490443631E-6</v>
      </c>
      <c r="AEC69" s="120">
        <v>1.184780149044361E-6</v>
      </c>
      <c r="AED69" s="120">
        <v>1.037012286969107E-6</v>
      </c>
      <c r="AEE69" s="120">
        <v>1.0370122869691074E-6</v>
      </c>
      <c r="AEF69" s="120">
        <v>9.0500761960476217E-7</v>
      </c>
      <c r="AEG69" s="120">
        <v>9.0500761960476249E-7</v>
      </c>
      <c r="AEH69" s="120">
        <v>7.8740546649086152E-7</v>
      </c>
      <c r="AEI69" s="120">
        <v>7.8740546649086258E-7</v>
      </c>
      <c r="AEJ69" s="120">
        <v>6.8292968864203654E-7</v>
      </c>
      <c r="AEK69" s="120">
        <v>6.8292968864203548E-7</v>
      </c>
      <c r="AEL69" s="120">
        <v>5.9038619230863751E-7</v>
      </c>
      <c r="AEM69" s="120">
        <v>5.9038619230863867E-7</v>
      </c>
      <c r="AEN69" s="120">
        <v>5.0866032491228716E-7</v>
      </c>
      <c r="AEO69" s="120">
        <v>5.0866032491228674E-7</v>
      </c>
      <c r="AEP69" s="120">
        <v>4.3671417244752514E-7</v>
      </c>
      <c r="AEQ69" s="120">
        <v>4.3671417244752535E-7</v>
      </c>
      <c r="AER69" s="120">
        <v>3.7358376827360419E-7</v>
      </c>
      <c r="AES69" s="120">
        <v>3.7358376827360424E-7</v>
      </c>
      <c r="AET69" s="120">
        <v>3.183762238122357E-7</v>
      </c>
      <c r="AEU69" s="120">
        <v>3.1837622381223581E-7</v>
      </c>
      <c r="AEV69" s="120">
        <v>2.702667922101861E-7</v>
      </c>
      <c r="AEW69" s="120">
        <v>2.7026679221018604E-7</v>
      </c>
      <c r="AEX69" s="120">
        <v>2.2849587651185482E-7</v>
      </c>
      <c r="AEY69" s="120">
        <v>2.2849587651185464E-7</v>
      </c>
      <c r="AEZ69" s="120">
        <v>1.9236599430848357E-7</v>
      </c>
      <c r="AFA69" s="120">
        <v>1.9236599430848362E-7</v>
      </c>
      <c r="AFB69" s="120">
        <v>1.6123871117942558E-7</v>
      </c>
      <c r="AFC69" s="120">
        <v>1.6123871117942552E-7</v>
      </c>
      <c r="AFD69" s="120">
        <v>1.3453155550924135E-7</v>
      </c>
      <c r="AFE69" s="120">
        <v>1.345315555092414E-7</v>
      </c>
      <c r="AFF69" s="120">
        <v>1.1171492744490002E-7</v>
      </c>
      <c r="AFG69" s="120">
        <v>1.1171492744490008E-7</v>
      </c>
      <c r="AFH69" s="120">
        <v>9.2309014843116962E-8</v>
      </c>
      <c r="AFI69" s="120">
        <v>9.230901484311691E-8</v>
      </c>
      <c r="AFJ69" s="120">
        <v>7.5880729042665671E-8</v>
      </c>
      <c r="AFK69" s="120">
        <v>7.5880729042665644E-8</v>
      </c>
      <c r="AFL69" s="120">
        <v>6.2040673174926992E-8</v>
      </c>
      <c r="AFM69" s="120">
        <v>6.2040673174927032E-8</v>
      </c>
      <c r="AFN69" s="120">
        <v>5.0440155493639314E-8</v>
      </c>
      <c r="AFO69" s="120">
        <v>5.0440155493639354E-8</v>
      </c>
      <c r="AFP69" s="120">
        <v>4.076825985862033E-8</v>
      </c>
      <c r="AFQ69" s="120">
        <v>4.0768259858620356E-8</v>
      </c>
      <c r="AFR69" s="120">
        <v>3.2748985046391673E-8</v>
      </c>
      <c r="AFS69" s="120">
        <v>3.2748985046391666E-8</v>
      </c>
      <c r="AFT69" s="120">
        <v>2.6138463982982537E-8</v>
      </c>
      <c r="AFU69" s="120">
        <v>2.6138463982982537E-8</v>
      </c>
      <c r="AFV69" s="120">
        <v>2.0722273302304785E-8</v>
      </c>
      <c r="AFW69" s="120">
        <v>2.0722273302304801E-8</v>
      </c>
      <c r="AFX69" s="120">
        <v>1.6312842830887055E-8</v>
      </c>
      <c r="AFY69" s="120">
        <v>1.6312842830887038E-8</v>
      </c>
      <c r="AFZ69" s="120">
        <v>1.2746973691979559E-8</v>
      </c>
      <c r="AGA69" s="120">
        <v>1.2746973691979546E-8</v>
      </c>
      <c r="AGB69" s="120">
        <v>9.883472716796263E-9</v>
      </c>
      <c r="AGC69" s="120">
        <v>9.8834727167962663E-9</v>
      </c>
      <c r="AGD69" s="120">
        <v>7.6009097578548375E-9</v>
      </c>
      <c r="AGE69" s="120">
        <v>7.6009097578548342E-9</v>
      </c>
      <c r="AGF69" s="120">
        <v>5.7955033311319895E-9</v>
      </c>
      <c r="AGG69" s="120">
        <v>5.7955033311319911E-9</v>
      </c>
      <c r="AGH69" s="120">
        <v>4.3791387843662462E-9</v>
      </c>
      <c r="AGI69" s="120">
        <v>4.3791387843662478E-9</v>
      </c>
      <c r="AGJ69" s="120">
        <v>3.2775219146595515E-9</v>
      </c>
      <c r="AGK69" s="120">
        <v>3.2775219146595519E-9</v>
      </c>
      <c r="AGL69" s="120">
        <v>2.4284696577696917E-9</v>
      </c>
      <c r="AGM69" s="120">
        <v>2.4284696577696912E-9</v>
      </c>
      <c r="AGN69" s="120">
        <v>1.7803381639606348E-9</v>
      </c>
      <c r="AGO69" s="120">
        <v>1.7803381639606361E-9</v>
      </c>
      <c r="AGP69" s="120">
        <v>1.290587282055546E-9</v>
      </c>
      <c r="AGQ69" s="120">
        <v>1.2905872820555476E-9</v>
      </c>
      <c r="AGR69" s="120">
        <v>9.2447921630070885E-10</v>
      </c>
      <c r="AGS69" s="120">
        <v>9.2447921630070823E-10</v>
      </c>
      <c r="AGT69" s="120">
        <v>6.5390792199046684E-10</v>
      </c>
      <c r="AGU69" s="120">
        <v>6.5390792199046674E-10</v>
      </c>
      <c r="AGV69" s="120">
        <v>4.5635468743507343E-10</v>
      </c>
      <c r="AGW69" s="120">
        <v>4.5635468743507369E-10</v>
      </c>
      <c r="AGX69" s="120">
        <v>3.1396433276298433E-10</v>
      </c>
      <c r="AGY69" s="120">
        <v>3.1396433276298438E-10</v>
      </c>
      <c r="AGZ69" s="120">
        <v>2.1273555960954922E-10</v>
      </c>
      <c r="AHA69" s="120">
        <v>2.1273555960954935E-10</v>
      </c>
      <c r="AHB69" s="120">
        <v>1.4181822700488308E-10</v>
      </c>
      <c r="AHC69" s="120">
        <v>1.418182270048831E-10</v>
      </c>
      <c r="AHD69" s="120">
        <v>9.290972176028563E-11</v>
      </c>
      <c r="AHE69" s="120">
        <v>9.2909721760285643E-11</v>
      </c>
      <c r="AHF69" s="120">
        <v>5.9742146708523237E-11</v>
      </c>
      <c r="AHG69" s="120">
        <v>5.9742146708523237E-11</v>
      </c>
      <c r="AHH69" s="120">
        <v>3.7651773363237492E-11</v>
      </c>
      <c r="AHI69" s="120">
        <v>3.7651773363237454E-11</v>
      </c>
      <c r="AHJ69" s="120">
        <v>2.322209829732602E-11</v>
      </c>
      <c r="AHK69" s="120">
        <v>2.322209829732602E-11</v>
      </c>
      <c r="AHL69" s="120">
        <v>1.3991901162745081E-11</v>
      </c>
      <c r="AHM69" s="120">
        <v>1.3991901162745088E-11</v>
      </c>
      <c r="AHN69" s="120">
        <v>8.2199180489370564E-12</v>
      </c>
      <c r="AHO69" s="120">
        <v>8.2199180489370629E-12</v>
      </c>
      <c r="AHP69" s="120">
        <v>4.6981031094440335E-12</v>
      </c>
      <c r="AHQ69" s="120">
        <v>4.6981031094440359E-12</v>
      </c>
      <c r="AHR69" s="120">
        <v>2.6059358186561036E-12</v>
      </c>
      <c r="AHS69" s="120">
        <v>2.6059358186560996E-12</v>
      </c>
      <c r="AHT69" s="120">
        <v>1.3988186908802743E-12</v>
      </c>
      <c r="AHU69" s="120">
        <v>1.3988186908802743E-12</v>
      </c>
      <c r="AHV69" s="120">
        <v>7.2427564619847433E-13</v>
      </c>
      <c r="AHW69" s="120">
        <v>7.2427564619847464E-13</v>
      </c>
      <c r="AHX69" s="120">
        <v>3.6037742472539825E-13</v>
      </c>
      <c r="AHY69" s="120">
        <v>3.6037742472539825E-13</v>
      </c>
      <c r="AHZ69" s="120">
        <v>1.7155995359729552E-13</v>
      </c>
      <c r="AIA69" s="120">
        <v>1.7155995359729554E-13</v>
      </c>
      <c r="AIB69" s="120">
        <v>7.7737607695132681E-14</v>
      </c>
      <c r="AIC69" s="120">
        <v>7.7737607695132669E-14</v>
      </c>
      <c r="AID69" s="120">
        <v>3.3321336077030105E-14</v>
      </c>
      <c r="AIE69" s="120">
        <v>3.3321336077030099E-14</v>
      </c>
      <c r="AIF69" s="120">
        <v>1.341059362753585E-14</v>
      </c>
      <c r="AIG69" s="120">
        <v>1.341059362753585E-14</v>
      </c>
      <c r="AIH69" s="120">
        <v>5.0213888745341685E-15</v>
      </c>
      <c r="AII69" s="120">
        <v>5.0213888745341685E-15</v>
      </c>
      <c r="AIJ69" s="120">
        <v>1.7292396771428031E-15</v>
      </c>
      <c r="AIK69" s="120">
        <v>1.7292396771428031E-15</v>
      </c>
      <c r="AIL69" s="120">
        <v>5.3966453806733234E-16</v>
      </c>
      <c r="AIM69" s="120">
        <v>5.3966453806733234E-16</v>
      </c>
      <c r="AIN69" s="120">
        <v>1.4966458740841218E-16</v>
      </c>
      <c r="AIO69" s="120">
        <v>1.4966458740841218E-16</v>
      </c>
      <c r="AIP69" s="120">
        <v>3.589836803538052E-17</v>
      </c>
      <c r="AIQ69" s="120">
        <v>3.589836803538052E-17</v>
      </c>
      <c r="AIR69" s="120">
        <v>7.1574284042988379E-18</v>
      </c>
      <c r="AIS69" s="120">
        <v>7.1574284042988379E-18</v>
      </c>
      <c r="AIT69" s="120">
        <v>1.1134248091657778E-18</v>
      </c>
      <c r="AIU69" s="120">
        <v>1.1134248091657778E-18</v>
      </c>
      <c r="AIV69" s="120">
        <v>1.2027867851011065E-19</v>
      </c>
      <c r="AIW69" s="120">
        <v>1.2027867851011065E-19</v>
      </c>
      <c r="AIX69" s="120">
        <v>6.7762635780344027E-21</v>
      </c>
      <c r="AIY69" s="120" t="s">
        <v>105</v>
      </c>
      <c r="AIZ69" s="120" t="s">
        <v>105</v>
      </c>
      <c r="AJA69" s="120" t="s">
        <v>105</v>
      </c>
      <c r="AJB69" s="120" t="s">
        <v>105</v>
      </c>
      <c r="AJC69" s="120" t="s">
        <v>105</v>
      </c>
      <c r="AJD69" s="120" t="s">
        <v>105</v>
      </c>
      <c r="AJE69" s="120" t="s">
        <v>105</v>
      </c>
      <c r="AJF69" s="120" t="s">
        <v>105</v>
      </c>
      <c r="AJG69" s="120" t="s">
        <v>105</v>
      </c>
      <c r="AJH69" s="120" t="s">
        <v>105</v>
      </c>
      <c r="AJI69" s="120" t="s">
        <v>105</v>
      </c>
      <c r="AJJ69" s="120" t="s">
        <v>105</v>
      </c>
      <c r="AJK69" s="120" t="s">
        <v>105</v>
      </c>
      <c r="AJL69" s="120" t="s">
        <v>105</v>
      </c>
      <c r="AJM69" s="120" t="s">
        <v>105</v>
      </c>
      <c r="AJN69" s="120" t="s">
        <v>105</v>
      </c>
      <c r="AJO69" s="120" t="s">
        <v>105</v>
      </c>
      <c r="AJP69" s="120" t="s">
        <v>105</v>
      </c>
      <c r="AJQ69" s="120" t="s">
        <v>105</v>
      </c>
      <c r="AJR69" s="120" t="s">
        <v>105</v>
      </c>
      <c r="AJS69" s="120" t="s">
        <v>105</v>
      </c>
      <c r="AJT69" s="120" t="s">
        <v>105</v>
      </c>
      <c r="AJU69" s="120" t="s">
        <v>105</v>
      </c>
      <c r="AJV69" s="120" t="s">
        <v>105</v>
      </c>
      <c r="AJW69" s="120" t="s">
        <v>105</v>
      </c>
      <c r="AJX69" s="120" t="s">
        <v>105</v>
      </c>
      <c r="AJY69" s="120" t="s">
        <v>105</v>
      </c>
      <c r="AJZ69" s="120" t="s">
        <v>105</v>
      </c>
      <c r="AKA69" s="120" t="s">
        <v>105</v>
      </c>
      <c r="AKB69" s="120" t="s">
        <v>105</v>
      </c>
      <c r="AKC69" s="120" t="s">
        <v>105</v>
      </c>
      <c r="AKD69" s="120" t="s">
        <v>105</v>
      </c>
      <c r="AKE69" s="120" t="s">
        <v>105</v>
      </c>
      <c r="AKF69" s="120" t="s">
        <v>105</v>
      </c>
      <c r="AKG69" s="120" t="s">
        <v>105</v>
      </c>
      <c r="AKH69" s="120" t="s">
        <v>105</v>
      </c>
      <c r="AKI69" s="120" t="s">
        <v>105</v>
      </c>
      <c r="AKJ69" s="120" t="s">
        <v>105</v>
      </c>
      <c r="AKK69" s="120" t="s">
        <v>105</v>
      </c>
      <c r="AKL69" s="120" t="s">
        <v>105</v>
      </c>
      <c r="AKM69" s="120" t="s">
        <v>105</v>
      </c>
      <c r="AKN69" s="120" t="s">
        <v>105</v>
      </c>
      <c r="AKO69" s="120" t="s">
        <v>105</v>
      </c>
      <c r="AKP69" s="120" t="s">
        <v>105</v>
      </c>
      <c r="AKQ69" s="120" t="s">
        <v>105</v>
      </c>
      <c r="AKR69" s="120" t="s">
        <v>105</v>
      </c>
      <c r="AKS69" s="120" t="s">
        <v>105</v>
      </c>
      <c r="AKT69" s="120" t="s">
        <v>105</v>
      </c>
      <c r="AKU69" s="120" t="s">
        <v>105</v>
      </c>
      <c r="AKV69" s="120" t="s">
        <v>105</v>
      </c>
      <c r="AKW69" s="120" t="s">
        <v>105</v>
      </c>
      <c r="AKX69" s="120" t="s">
        <v>105</v>
      </c>
      <c r="AKY69" s="120" t="s">
        <v>105</v>
      </c>
      <c r="AKZ69" s="120" t="s">
        <v>105</v>
      </c>
      <c r="ALA69" s="120" t="s">
        <v>105</v>
      </c>
      <c r="ALB69" s="120" t="s">
        <v>105</v>
      </c>
      <c r="ALC69" s="120" t="s">
        <v>105</v>
      </c>
      <c r="ALD69" s="120" t="s">
        <v>105</v>
      </c>
      <c r="ALE69" s="120" t="s">
        <v>105</v>
      </c>
      <c r="ALF69" s="120" t="s">
        <v>105</v>
      </c>
      <c r="ALG69" s="120" t="s">
        <v>105</v>
      </c>
      <c r="ALH69" s="120" t="s">
        <v>105</v>
      </c>
      <c r="ALI69" s="120" t="s">
        <v>105</v>
      </c>
      <c r="ALJ69" s="120" t="s">
        <v>105</v>
      </c>
      <c r="ALK69" s="120" t="s">
        <v>105</v>
      </c>
      <c r="ALL69" s="120" t="s">
        <v>105</v>
      </c>
      <c r="ALM69" s="120" t="s">
        <v>105</v>
      </c>
      <c r="ALN69" s="120"/>
    </row>
    <row r="70" spans="1:1002" hidden="1">
      <c r="A70" s="119">
        <v>69</v>
      </c>
      <c r="B70" s="120">
        <v>3.1556939674256018E-2</v>
      </c>
      <c r="C70" s="120">
        <v>3.1386926705600809E-2</v>
      </c>
      <c r="D70" s="120">
        <v>3.1387022689311449E-2</v>
      </c>
      <c r="E70" s="120">
        <v>3.1217286993005772E-2</v>
      </c>
      <c r="F70" s="120">
        <v>3.1217381237444188E-2</v>
      </c>
      <c r="G70" s="120">
        <v>3.1047924499153477E-2</v>
      </c>
      <c r="H70" s="120">
        <v>3.1048017028396758E-2</v>
      </c>
      <c r="I70" s="120">
        <v>3.0878840938961313E-2</v>
      </c>
      <c r="J70" s="120">
        <v>3.087893177687575E-2</v>
      </c>
      <c r="K70" s="120">
        <v>3.0710038032292816E-2</v>
      </c>
      <c r="L70" s="120">
        <v>3.0710127202534181E-2</v>
      </c>
      <c r="M70" s="120">
        <v>3.0541517503939453E-2</v>
      </c>
      <c r="N70" s="120">
        <v>3.0541605029953407E-2</v>
      </c>
      <c r="O70" s="120">
        <v>3.0373281083601832E-2</v>
      </c>
      <c r="P70" s="120">
        <v>3.0373366988624036E-2</v>
      </c>
      <c r="Q70" s="120">
        <v>3.0205330505870071E-2</v>
      </c>
      <c r="R70" s="120">
        <v>3.0205414812926684E-2</v>
      </c>
      <c r="S70" s="120">
        <v>3.003766751020373E-2</v>
      </c>
      <c r="T70" s="120">
        <v>3.0037750242111774E-2</v>
      </c>
      <c r="U70" s="120">
        <v>2.9870293840910951E-2</v>
      </c>
      <c r="V70" s="120">
        <v>2.987037502027854E-2</v>
      </c>
      <c r="W70" s="120">
        <v>2.9703211247127024E-2</v>
      </c>
      <c r="X70" s="120">
        <v>2.9703290896353818E-2</v>
      </c>
      <c r="Y70" s="120">
        <v>2.9536421482792043E-2</v>
      </c>
      <c r="Z70" s="120">
        <v>2.953649962406962E-2</v>
      </c>
      <c r="AA70" s="120">
        <v>2.9369926306628207E-2</v>
      </c>
      <c r="AB70" s="120">
        <v>2.9370002961940478E-2</v>
      </c>
      <c r="AC70" s="120">
        <v>2.9203727482116089E-2</v>
      </c>
      <c r="AD70" s="120">
        <v>2.9203802673239795E-2</v>
      </c>
      <c r="AE70" s="120">
        <v>2.9037826777470521E-2</v>
      </c>
      <c r="AF70" s="120">
        <v>2.9037900525975484E-2</v>
      </c>
      <c r="AG70" s="120">
        <v>2.8872225965615273E-2</v>
      </c>
      <c r="AH70" s="120">
        <v>2.8872298292865046E-2</v>
      </c>
      <c r="AI70" s="120">
        <v>2.8706926824157659E-2</v>
      </c>
      <c r="AJ70" s="120">
        <v>2.8706997751309804E-2</v>
      </c>
      <c r="AK70" s="120">
        <v>2.8541931135361572E-2</v>
      </c>
      <c r="AL70" s="120">
        <v>2.8542000683368325E-2</v>
      </c>
      <c r="AM70" s="120">
        <v>2.8377240686120627E-2</v>
      </c>
      <c r="AN70" s="120">
        <v>2.8377308875729226E-2</v>
      </c>
      <c r="AO70" s="120">
        <v>2.8212857267929867E-2</v>
      </c>
      <c r="AP70" s="120">
        <v>2.8212924119683194E-2</v>
      </c>
      <c r="AQ70" s="120">
        <v>2.804878267685686E-2</v>
      </c>
      <c r="AR70" s="120">
        <v>2.8048848211093862E-2</v>
      </c>
      <c r="AS70" s="120">
        <v>2.788501871351232E-2</v>
      </c>
      <c r="AT70" s="120">
        <v>2.7885082950368664E-2</v>
      </c>
      <c r="AU70" s="120">
        <v>2.7721567183019519E-2</v>
      </c>
      <c r="AV70" s="120">
        <v>2.772163014242798E-2</v>
      </c>
      <c r="AW70" s="120">
        <v>2.7558429894982917E-2</v>
      </c>
      <c r="AX70" s="120">
        <v>2.7558491596674055E-2</v>
      </c>
      <c r="AY70" s="120">
        <v>2.7395608663456146E-2</v>
      </c>
      <c r="AZ70" s="120">
        <v>2.7395669126958903E-2</v>
      </c>
      <c r="BA70" s="120">
        <v>2.7233105306909196E-2</v>
      </c>
      <c r="BB70" s="120">
        <v>2.7233164551551434E-2</v>
      </c>
      <c r="BC70" s="120">
        <v>2.7070921648194409E-2</v>
      </c>
      <c r="BD70" s="120">
        <v>2.7070979693103549E-2</v>
      </c>
      <c r="BE70" s="120">
        <v>2.6909059514511894E-2</v>
      </c>
      <c r="BF70" s="120">
        <v>2.6909116378615525E-2</v>
      </c>
      <c r="BG70" s="120">
        <v>2.6747520737374016E-2</v>
      </c>
      <c r="BH70" s="120">
        <v>2.6747576439400522E-2</v>
      </c>
      <c r="BI70" s="120">
        <v>2.6586307152568871E-2</v>
      </c>
      <c r="BJ70" s="120">
        <v>2.6586361711048088E-2</v>
      </c>
      <c r="BK70" s="120">
        <v>2.6425420600122897E-2</v>
      </c>
      <c r="BL70" s="120">
        <v>2.6425474033386753E-2</v>
      </c>
      <c r="BM70" s="120">
        <v>2.6264862924262614E-2</v>
      </c>
      <c r="BN70" s="120">
        <v>2.6264915250445917E-2</v>
      </c>
      <c r="BO70" s="120">
        <v>2.6104635973375506E-2</v>
      </c>
      <c r="BP70" s="120">
        <v>2.6104687210416557E-2</v>
      </c>
      <c r="BQ70" s="120">
        <v>2.594474159996972E-2</v>
      </c>
      <c r="BR70" s="120">
        <v>2.5944791765610962E-2</v>
      </c>
      <c r="BS70" s="120">
        <v>2.5785181660632962E-2</v>
      </c>
      <c r="BT70" s="120">
        <v>2.5785230772421803E-2</v>
      </c>
      <c r="BU70" s="120">
        <v>2.5625958015990401E-2</v>
      </c>
      <c r="BV70" s="120">
        <v>2.5626006091279862E-2</v>
      </c>
      <c r="BW70" s="120">
        <v>2.5467072530661539E-2</v>
      </c>
      <c r="BX70" s="120">
        <v>2.5467119586611086E-2</v>
      </c>
      <c r="BY70" s="120">
        <v>2.5308527073216153E-2</v>
      </c>
      <c r="BZ70" s="120">
        <v>2.530857312679238E-2</v>
      </c>
      <c r="CA70" s="120">
        <v>2.5150323516129131E-2</v>
      </c>
      <c r="CB70" s="120">
        <v>2.5150368584106613E-2</v>
      </c>
      <c r="CC70" s="120">
        <v>2.4992463735734299E-2</v>
      </c>
      <c r="CD70" s="120">
        <v>2.4992507834696288E-2</v>
      </c>
      <c r="CE70" s="120">
        <v>2.4834949612177214E-2</v>
      </c>
      <c r="CF70" s="120">
        <v>2.4834992758516503E-2</v>
      </c>
      <c r="CG70" s="120">
        <v>2.467778302936692E-2</v>
      </c>
      <c r="CH70" s="120">
        <v>2.4677825239286653E-2</v>
      </c>
      <c r="CI70" s="120">
        <v>2.4520965874926554E-2</v>
      </c>
      <c r="CJ70" s="120">
        <v>2.4521007164440972E-2</v>
      </c>
      <c r="CK70" s="120">
        <v>2.4364500040142931E-2</v>
      </c>
      <c r="CL70" s="120">
        <v>2.436454042507832E-2</v>
      </c>
      <c r="CM70" s="120">
        <v>2.420838741991491E-2</v>
      </c>
      <c r="CN70" s="120">
        <v>2.4208426915910436E-2</v>
      </c>
      <c r="CO70" s="120">
        <v>2.4052629912700876E-2</v>
      </c>
      <c r="CP70" s="120">
        <v>2.4052668535209369E-2</v>
      </c>
      <c r="CQ70" s="120">
        <v>2.3897229420464718E-2</v>
      </c>
      <c r="CR70" s="120">
        <v>2.3897267184753625E-2</v>
      </c>
      <c r="CS70" s="120">
        <v>2.3742187848621067E-2</v>
      </c>
      <c r="CT70" s="120">
        <v>2.3742224769773272E-2</v>
      </c>
      <c r="CU70" s="120">
        <v>2.3587507105978931E-2</v>
      </c>
      <c r="CV70" s="120">
        <v>2.3587543198893685E-2</v>
      </c>
      <c r="CW70" s="120">
        <v>2.3433189104684508E-2</v>
      </c>
      <c r="CX70" s="120">
        <v>2.3433224384078421E-2</v>
      </c>
      <c r="CY70" s="120">
        <v>2.3279235760162581E-2</v>
      </c>
      <c r="CZ70" s="120">
        <v>2.327927024057045E-2</v>
      </c>
      <c r="DA70" s="120">
        <v>2.312564899105685E-2</v>
      </c>
      <c r="DB70" s="120">
        <v>2.3125682686832606E-2</v>
      </c>
      <c r="DC70" s="120">
        <v>2.2972430719168782E-2</v>
      </c>
      <c r="DD70" s="120">
        <v>2.2972463644486435E-2</v>
      </c>
      <c r="DE70" s="120">
        <v>2.2819582869395488E-2</v>
      </c>
      <c r="DF70" s="120">
        <v>2.2819615038250175E-2</v>
      </c>
      <c r="DG70" s="120">
        <v>2.2667107369666224E-2</v>
      </c>
      <c r="DH70" s="120">
        <v>2.2667138795875015E-2</v>
      </c>
      <c r="DI70" s="120">
        <v>2.2515006150877405E-2</v>
      </c>
      <c r="DJ70" s="120">
        <v>2.2515036848080469E-2</v>
      </c>
      <c r="DK70" s="120">
        <v>2.2363281146826706E-2</v>
      </c>
      <c r="DL70" s="120">
        <v>2.2363311128488179E-2</v>
      </c>
      <c r="DM70" s="120">
        <v>2.2211934294145565E-2</v>
      </c>
      <c r="DN70" s="120">
        <v>2.2211963573554542E-2</v>
      </c>
      <c r="DO70" s="120">
        <v>2.2060967532230285E-2</v>
      </c>
      <c r="DP70" s="120">
        <v>2.2060996122501945E-2</v>
      </c>
      <c r="DQ70" s="120">
        <v>2.1910382803172115E-2</v>
      </c>
      <c r="DR70" s="120">
        <v>2.1910410717248596E-2</v>
      </c>
      <c r="DS70" s="120">
        <v>2.1760182051685513E-2</v>
      </c>
      <c r="DT70" s="120">
        <v>2.1760209302337154E-2</v>
      </c>
      <c r="DU70" s="120">
        <v>2.1610367225035471E-2</v>
      </c>
      <c r="DV70" s="120">
        <v>2.1610393824861719E-2</v>
      </c>
      <c r="DW70" s="120">
        <v>2.1460940272963126E-2</v>
      </c>
      <c r="DX70" s="120">
        <v>2.1460966234393548E-2</v>
      </c>
      <c r="DY70" s="120">
        <v>2.1311903147609966E-2</v>
      </c>
      <c r="DZ70" s="120">
        <v>2.1311928482905401E-2</v>
      </c>
      <c r="EA70" s="120">
        <v>2.1163257803440624E-2</v>
      </c>
      <c r="EB70" s="120">
        <v>2.1163282524694283E-2</v>
      </c>
      <c r="EC70" s="120">
        <v>2.1015006197164465E-2</v>
      </c>
      <c r="ED70" s="120">
        <v>2.1015030316302884E-2</v>
      </c>
      <c r="EE70" s="120">
        <v>2.0867150287655033E-2</v>
      </c>
      <c r="EF70" s="120">
        <v>2.0867173816439356E-2</v>
      </c>
      <c r="EG70" s="120">
        <v>2.0719692035868875E-2</v>
      </c>
      <c r="EH70" s="120">
        <v>2.0719714985895765E-2</v>
      </c>
      <c r="EI70" s="120">
        <v>2.0572633404761963E-2</v>
      </c>
      <c r="EJ70" s="120">
        <v>2.0572655787464939E-2</v>
      </c>
      <c r="EK70" s="120">
        <v>2.0425976359205296E-2</v>
      </c>
      <c r="EL70" s="120">
        <v>2.0425998185855589E-2</v>
      </c>
      <c r="EM70" s="120">
        <v>2.0279722865898436E-2</v>
      </c>
      <c r="EN70" s="120">
        <v>2.0279744147606325E-2</v>
      </c>
      <c r="EO70" s="120">
        <v>2.0133874893281743E-2</v>
      </c>
      <c r="EP70" s="120">
        <v>2.0133895640997664E-2</v>
      </c>
      <c r="EQ70" s="120">
        <v>1.9988434411446866E-2</v>
      </c>
      <c r="ER70" s="120">
        <v>1.998845463596249E-2</v>
      </c>
      <c r="ES70" s="120">
        <v>1.9843403392045763E-2</v>
      </c>
      <c r="ET70" s="120">
        <v>1.9843423103995148E-2</v>
      </c>
      <c r="EU70" s="120">
        <v>1.9698783808197777E-2</v>
      </c>
      <c r="EV70" s="120">
        <v>1.9698803018058684E-2</v>
      </c>
      <c r="EW70" s="120">
        <v>1.9554577634395557E-2</v>
      </c>
      <c r="EX70" s="120">
        <v>1.9554596352490402E-2</v>
      </c>
      <c r="EY70" s="120">
        <v>1.9410786846408658E-2</v>
      </c>
      <c r="EZ70" s="120">
        <v>1.9410805082905873E-2</v>
      </c>
      <c r="FA70" s="120">
        <v>1.9267413421186073E-2</v>
      </c>
      <c r="FB70" s="120">
        <v>1.9267431186101192E-2</v>
      </c>
      <c r="FC70" s="120">
        <v>1.9124459336756498E-2</v>
      </c>
      <c r="FD70" s="120">
        <v>1.9124476639953376E-2</v>
      </c>
      <c r="FE70" s="120">
        <v>1.8981926572127172E-2</v>
      </c>
      <c r="FF70" s="120">
        <v>1.8981943423319297E-2</v>
      </c>
      <c r="FG70" s="120">
        <v>1.8839817107181033E-2</v>
      </c>
      <c r="FH70" s="120">
        <v>1.8839833515932512E-2</v>
      </c>
      <c r="FI70" s="120">
        <v>1.8698132922571671E-2</v>
      </c>
      <c r="FJ70" s="120">
        <v>1.8698148898298669E-2</v>
      </c>
      <c r="FK70" s="120">
        <v>1.8556875999616921E-2</v>
      </c>
      <c r="FL70" s="120">
        <v>1.8556891551588642E-2</v>
      </c>
      <c r="FM70" s="120">
        <v>1.8416048320190191E-2</v>
      </c>
      <c r="FN70" s="120">
        <v>1.841606345753043E-2</v>
      </c>
      <c r="FO70" s="120">
        <v>1.8275651866610516E-2</v>
      </c>
      <c r="FP70" s="120">
        <v>1.8275666598298622E-2</v>
      </c>
      <c r="FQ70" s="120">
        <v>1.8135688621530123E-2</v>
      </c>
      <c r="FR70" s="120">
        <v>1.8135702956402364E-2</v>
      </c>
      <c r="FS70" s="120">
        <v>1.7996160567820496E-2</v>
      </c>
      <c r="FT70" s="120">
        <v>1.7996174514571233E-2</v>
      </c>
      <c r="FU70" s="120">
        <v>1.7857069688456378E-2</v>
      </c>
      <c r="FV70" s="120">
        <v>1.7857083255639377E-2</v>
      </c>
      <c r="FW70" s="120">
        <v>1.7718417966397879E-2</v>
      </c>
      <c r="FX70" s="120">
        <v>1.7718431162427509E-2</v>
      </c>
      <c r="FY70" s="120">
        <v>1.7580207384470494E-2</v>
      </c>
      <c r="FZ70" s="120">
        <v>1.7580220217623121E-2</v>
      </c>
      <c r="GA70" s="120">
        <v>1.7442439925243455E-2</v>
      </c>
      <c r="GB70" s="120">
        <v>1.7442452403658531E-2</v>
      </c>
      <c r="GC70" s="120">
        <v>1.7305117570905651E-2</v>
      </c>
      <c r="GD70" s="120">
        <v>1.7305129702587095E-2</v>
      </c>
      <c r="GE70" s="120">
        <v>1.7168242303139881E-2</v>
      </c>
      <c r="GF70" s="120">
        <v>1.7168254095957278E-2</v>
      </c>
      <c r="GG70" s="120">
        <v>1.7031816102994743E-2</v>
      </c>
      <c r="GH70" s="120">
        <v>1.7031827564684784E-2</v>
      </c>
      <c r="GI70" s="120">
        <v>1.6895840950754804E-2</v>
      </c>
      <c r="GJ70" s="120">
        <v>1.6895852088922417E-2</v>
      </c>
      <c r="GK70" s="120">
        <v>1.6760318825808355E-2</v>
      </c>
      <c r="GL70" s="120">
        <v>1.676032964792799E-2</v>
      </c>
      <c r="GM70" s="120">
        <v>1.662525170651321E-2</v>
      </c>
      <c r="GN70" s="120">
        <v>1.6625262219930194E-2</v>
      </c>
      <c r="GO70" s="120">
        <v>1.6490641570060218E-2</v>
      </c>
      <c r="GP70" s="120">
        <v>1.6490651781992008E-2</v>
      </c>
      <c r="GQ70" s="120">
        <v>1.6356490392334801E-2</v>
      </c>
      <c r="GR70" s="120">
        <v>1.635650030987228E-2</v>
      </c>
      <c r="GS70" s="120">
        <v>1.6222800147776207E-2</v>
      </c>
      <c r="GT70" s="120">
        <v>1.6222809777885077E-2</v>
      </c>
      <c r="GU70" s="120">
        <v>1.6089572809234433E-2</v>
      </c>
      <c r="GV70" s="120">
        <v>1.6089582158756437E-2</v>
      </c>
      <c r="GW70" s="120">
        <v>1.5956810347825204E-2</v>
      </c>
      <c r="GX70" s="120">
        <v>1.5956819423479342E-2</v>
      </c>
      <c r="GY70" s="120">
        <v>1.5824514732782277E-2</v>
      </c>
      <c r="GZ70" s="120">
        <v>1.5824523541166289E-2</v>
      </c>
      <c r="HA70" s="120">
        <v>1.5692687931307885E-2</v>
      </c>
      <c r="HB70" s="120">
        <v>1.5692696478899395E-2</v>
      </c>
      <c r="HC70" s="120">
        <v>1.556133190842047E-2</v>
      </c>
      <c r="HD70" s="120">
        <v>1.5561340201578462E-2</v>
      </c>
      <c r="HE70" s="120">
        <v>1.5430448626800512E-2</v>
      </c>
      <c r="HF70" s="120">
        <v>1.5430456671766461E-2</v>
      </c>
      <c r="HG70" s="120">
        <v>1.5300040046633543E-2</v>
      </c>
      <c r="HH70" s="120">
        <v>1.5300047849532874E-2</v>
      </c>
      <c r="HI70" s="120">
        <v>1.5170108125451151E-2</v>
      </c>
      <c r="HJ70" s="120">
        <v>1.5170115692294485E-2</v>
      </c>
      <c r="HK70" s="120">
        <v>1.5040654817969379E-2</v>
      </c>
      <c r="HL70" s="120">
        <v>1.5040662154653817E-2</v>
      </c>
      <c r="HM70" s="120">
        <v>1.4911682075924724E-2</v>
      </c>
      <c r="HN70" s="120">
        <v>1.4911689188235214E-2</v>
      </c>
      <c r="HO70" s="120">
        <v>1.4783191847907756E-2</v>
      </c>
      <c r="HP70" s="120">
        <v>1.4783198741518396E-2</v>
      </c>
      <c r="HQ70" s="120">
        <v>1.4655186079194155E-2</v>
      </c>
      <c r="HR70" s="120">
        <v>1.4655192759669467E-2</v>
      </c>
      <c r="HS70" s="120">
        <v>1.4527666711573305E-2</v>
      </c>
      <c r="HT70" s="120">
        <v>1.4527673184369583E-2</v>
      </c>
      <c r="HU70" s="120">
        <v>1.4400635683174364E-2</v>
      </c>
      <c r="HV70" s="120">
        <v>1.4400641953640991E-2</v>
      </c>
      <c r="HW70" s="120">
        <v>1.427409492828975E-2</v>
      </c>
      <c r="HX70" s="120">
        <v>1.4274101001670484E-2</v>
      </c>
      <c r="HY70" s="120">
        <v>1.4148046377196095E-2</v>
      </c>
      <c r="HZ70" s="120">
        <v>1.4148052258630379E-2</v>
      </c>
      <c r="IA70" s="120">
        <v>1.402249195597256E-2</v>
      </c>
      <c r="IB70" s="120">
        <v>1.4022497650496849E-2</v>
      </c>
      <c r="IC70" s="120">
        <v>1.3897433586316526E-2</v>
      </c>
      <c r="ID70" s="120">
        <v>1.3897439098865601E-2</v>
      </c>
      <c r="IE70" s="120">
        <v>1.3772873185356657E-2</v>
      </c>
      <c r="IF70" s="120">
        <v>1.3772878520764881E-2</v>
      </c>
      <c r="IG70" s="120">
        <v>1.3648812665463349E-2</v>
      </c>
      <c r="IH70" s="120">
        <v>1.3648817828466022E-2</v>
      </c>
      <c r="II70" s="120">
        <v>1.3525253934056316E-2</v>
      </c>
      <c r="IJ70" s="120">
        <v>1.3525258929290939E-2</v>
      </c>
      <c r="IK70" s="120">
        <v>1.3402198893409661E-2</v>
      </c>
      <c r="IL70" s="120">
        <v>1.3402203725417266E-2</v>
      </c>
      <c r="IM70" s="120">
        <v>1.327964944045402E-2</v>
      </c>
      <c r="IN70" s="120">
        <v>1.3279654113680411E-2</v>
      </c>
      <c r="IO70" s="120">
        <v>1.3157607466576089E-2</v>
      </c>
      <c r="IP70" s="120">
        <v>1.315761198537322E-2</v>
      </c>
      <c r="IQ70" s="120">
        <v>1.3036074857415276E-2</v>
      </c>
      <c r="IR70" s="120">
        <v>1.3036079226042441E-2</v>
      </c>
      <c r="IS70" s="120">
        <v>1.2915053492657529E-2</v>
      </c>
      <c r="IT70" s="120">
        <v>1.2915057715282728E-2</v>
      </c>
      <c r="IU70" s="120">
        <v>1.2794545245826405E-2</v>
      </c>
      <c r="IV70" s="120">
        <v>1.279454932652758E-2</v>
      </c>
      <c r="IW70" s="120">
        <v>1.2674551984071226E-2</v>
      </c>
      <c r="IX70" s="120">
        <v>1.2674555926837538E-2</v>
      </c>
      <c r="IY70" s="120">
        <v>1.2555075567952264E-2</v>
      </c>
      <c r="IZ70" s="120">
        <v>1.2555079376685405E-2</v>
      </c>
      <c r="JA70" s="120">
        <v>1.243611785122326E-2</v>
      </c>
      <c r="JB70" s="120">
        <v>1.2436121529738685E-2</v>
      </c>
      <c r="JC70" s="120">
        <v>1.231768068061077E-2</v>
      </c>
      <c r="JD70" s="120">
        <v>1.2317684232638976E-2</v>
      </c>
      <c r="JE70" s="120">
        <v>1.2199765895590671E-2</v>
      </c>
      <c r="JF70" s="120">
        <v>1.2199769324778427E-2</v>
      </c>
      <c r="JG70" s="120">
        <v>1.2082375328161671E-2</v>
      </c>
      <c r="JH70" s="120">
        <v>1.2082378638073332E-2</v>
      </c>
      <c r="JI70" s="120">
        <v>1.1965510802615847E-2</v>
      </c>
      <c r="JJ70" s="120">
        <v>1.1965513996734555E-2</v>
      </c>
      <c r="JK70" s="120">
        <v>1.1849174135306161E-2</v>
      </c>
      <c r="JL70" s="120">
        <v>1.1849177217035101E-2</v>
      </c>
      <c r="JM70" s="120">
        <v>1.1733367134410868E-2</v>
      </c>
      <c r="JN70" s="120">
        <v>1.1733370107074498E-2</v>
      </c>
      <c r="JO70" s="120">
        <v>1.1618091599694994E-2</v>
      </c>
      <c r="JP70" s="120">
        <v>1.1618094466540295E-2</v>
      </c>
      <c r="JQ70" s="120">
        <v>1.1503349322268585E-2</v>
      </c>
      <c r="JR70" s="120">
        <v>1.150335208646628E-2</v>
      </c>
      <c r="JS70" s="120">
        <v>1.1389142084341984E-2</v>
      </c>
      <c r="JT70" s="120">
        <v>1.1389144748987749E-2</v>
      </c>
      <c r="JU70" s="120">
        <v>1.1275471658977902E-2</v>
      </c>
      <c r="JV70" s="120">
        <v>1.1275474227093601E-2</v>
      </c>
      <c r="JW70" s="120">
        <v>1.116233980984036E-2</v>
      </c>
      <c r="JX70" s="120">
        <v>1.1162342284375213E-2</v>
      </c>
      <c r="JY70" s="120">
        <v>1.1049748290940558E-2</v>
      </c>
      <c r="JZ70" s="120">
        <v>1.1049750674772362E-2</v>
      </c>
      <c r="KA70" s="120">
        <v>1.0937698846379391E-2</v>
      </c>
      <c r="KB70" s="120">
        <v>1.093770114231573E-2</v>
      </c>
      <c r="KC70" s="120">
        <v>1.0826193210086878E-2</v>
      </c>
      <c r="KD70" s="120">
        <v>1.0826195420866252E-2</v>
      </c>
      <c r="KE70" s="120">
        <v>1.0715233105558426E-2</v>
      </c>
      <c r="KF70" s="120">
        <v>1.0715235233851511E-2</v>
      </c>
      <c r="KG70" s="120">
        <v>1.0604820245587754E-2</v>
      </c>
      <c r="KH70" s="120">
        <v>1.0604822293998513E-2</v>
      </c>
      <c r="KI70" s="120">
        <v>1.0494956331996602E-2</v>
      </c>
      <c r="KJ70" s="120">
        <v>1.0494958303063422E-2</v>
      </c>
      <c r="KK70" s="120">
        <v>1.0385643055361094E-2</v>
      </c>
      <c r="KL70" s="120">
        <v>1.0385644951558051E-2</v>
      </c>
      <c r="KM70" s="120">
        <v>1.027688209473507E-2</v>
      </c>
      <c r="KN70" s="120">
        <v>1.0276883918472915E-2</v>
      </c>
      <c r="KO70" s="120">
        <v>1.0168675117369739E-2</v>
      </c>
      <c r="KP70" s="120">
        <v>1.0168676870997184E-2</v>
      </c>
      <c r="KQ70" s="120">
        <v>1.0061023778430317E-2</v>
      </c>
      <c r="KR70" s="120">
        <v>1.0061025464235084E-2</v>
      </c>
      <c r="KS70" s="120">
        <v>9.9539297207092738E-3</v>
      </c>
      <c r="KT70" s="120">
        <v>9.953931340919174E-3</v>
      </c>
      <c r="KU70" s="120">
        <v>9.8473945743360325E-3</v>
      </c>
      <c r="KV70" s="120">
        <v>9.8473961311201993E-3</v>
      </c>
      <c r="KW70" s="120">
        <v>9.7414199564836261E-3</v>
      </c>
      <c r="KX70" s="120">
        <v>9.7414214519535147E-3</v>
      </c>
      <c r="KY70" s="120">
        <v>9.6360074710717444E-3</v>
      </c>
      <c r="KZ70" s="120">
        <v>9.6360089072822994E-3</v>
      </c>
      <c r="LA70" s="120">
        <v>9.5311587084665108E-3</v>
      </c>
      <c r="LB70" s="120">
        <v>9.5311600874171554E-3</v>
      </c>
      <c r="LC70" s="120">
        <v>9.4268752451768245E-3</v>
      </c>
      <c r="LD70" s="120">
        <v>9.4268765688125915E-3</v>
      </c>
      <c r="LE70" s="120">
        <v>9.3231586435472864E-3</v>
      </c>
      <c r="LF70" s="120">
        <v>9.3231599137599038E-3</v>
      </c>
      <c r="LG70" s="120">
        <v>9.2200104514477653E-3</v>
      </c>
      <c r="LH70" s="120">
        <v>9.2200116700766402E-3</v>
      </c>
      <c r="LI70" s="120">
        <v>9.1174322019595029E-3</v>
      </c>
      <c r="LJ70" s="120">
        <v>9.1174333707928559E-3</v>
      </c>
      <c r="LK70" s="120">
        <v>9.0154254130577916E-3</v>
      </c>
      <c r="LL70" s="120">
        <v>9.0154265338335832E-3</v>
      </c>
      <c r="LM70" s="120">
        <v>8.9139915872912621E-3</v>
      </c>
      <c r="LN70" s="120">
        <v>8.9139926616983115E-3</v>
      </c>
      <c r="LO70" s="120">
        <v>8.813132211457627E-3</v>
      </c>
      <c r="LP70" s="120">
        <v>8.8131332411365629E-3</v>
      </c>
      <c r="LQ70" s="120">
        <v>8.7128487562760804E-3</v>
      </c>
      <c r="LR70" s="120">
        <v>8.7128497428203815E-3</v>
      </c>
      <c r="LS70" s="120">
        <v>8.6131426760562273E-3</v>
      </c>
      <c r="LT70" s="120">
        <v>8.613143621013189E-3</v>
      </c>
      <c r="LU70" s="120">
        <v>8.514015408363532E-3</v>
      </c>
      <c r="LV70" s="120">
        <v>8.5140163132352408E-3</v>
      </c>
      <c r="LW70" s="120">
        <v>8.4154683736813105E-3</v>
      </c>
      <c r="LX70" s="120">
        <v>8.415469239925635E-3</v>
      </c>
      <c r="LY70" s="120">
        <v>8.3175029750692971E-3</v>
      </c>
      <c r="LZ70" s="120">
        <v>8.3175038041008332E-3</v>
      </c>
      <c r="MA70" s="120">
        <v>8.2201205978187416E-3</v>
      </c>
      <c r="MB70" s="120">
        <v>8.2201213910098013E-3</v>
      </c>
      <c r="MC70" s="120">
        <v>8.1233226091040975E-3</v>
      </c>
      <c r="MD70" s="120">
        <v>8.1233233677855919E-3</v>
      </c>
      <c r="ME70" s="120">
        <v>8.0271103576311943E-3</v>
      </c>
      <c r="MF70" s="120">
        <v>8.027111083093558E-3</v>
      </c>
      <c r="MG70" s="120">
        <v>7.9314851732820209E-3</v>
      </c>
      <c r="MH70" s="120">
        <v>7.9314858667761355E-3</v>
      </c>
      <c r="MI70" s="120">
        <v>7.8364483667560242E-3</v>
      </c>
      <c r="MJ70" s="120">
        <v>7.8364490294941819E-3</v>
      </c>
      <c r="MK70" s="120">
        <v>7.7420012292080545E-3</v>
      </c>
      <c r="ML70" s="120">
        <v>7.742001862364757E-3</v>
      </c>
      <c r="MM70" s="120">
        <v>7.6481450318828508E-3</v>
      </c>
      <c r="MN70" s="120">
        <v>7.6481456365957434E-3</v>
      </c>
      <c r="MO70" s="120">
        <v>7.5548810257460852E-3</v>
      </c>
      <c r="MP70" s="120">
        <v>7.554881603116812E-3</v>
      </c>
      <c r="MQ70" s="120">
        <v>7.4622104411120873E-3</v>
      </c>
      <c r="MR70" s="120">
        <v>7.4622109922071337E-3</v>
      </c>
      <c r="MS70" s="120">
        <v>7.370134487268116E-3</v>
      </c>
      <c r="MT70" s="120">
        <v>7.3701350131196884E-3</v>
      </c>
      <c r="MU70" s="120">
        <v>7.2786543520953371E-3</v>
      </c>
      <c r="MV70" s="120">
        <v>7.2786548537021574E-3</v>
      </c>
      <c r="MW70" s="120">
        <v>7.1877712016863941E-3</v>
      </c>
      <c r="MX70" s="120">
        <v>7.1877716800145403E-3</v>
      </c>
      <c r="MY70" s="120">
        <v>7.0974861799596835E-3</v>
      </c>
      <c r="MZ70" s="120">
        <v>7.0974866359433909E-3</v>
      </c>
      <c r="NA70" s="120">
        <v>7.0078004082703245E-3</v>
      </c>
      <c r="NB70" s="120">
        <v>7.0078008428127864E-3</v>
      </c>
      <c r="NC70" s="120">
        <v>6.9187149850177994E-3</v>
      </c>
      <c r="ND70" s="120">
        <v>6.9187153989919703E-3</v>
      </c>
      <c r="NE70" s="120">
        <v>6.8302309852504529E-3</v>
      </c>
      <c r="NF70" s="120">
        <v>6.8302313794997762E-3</v>
      </c>
      <c r="NG70" s="120">
        <v>6.7423494602666077E-3</v>
      </c>
      <c r="NH70" s="120">
        <v>6.7423498356058171E-3</v>
      </c>
      <c r="NI70" s="120">
        <v>6.6550714372126023E-3</v>
      </c>
      <c r="NJ70" s="120">
        <v>6.6550717944284651E-3</v>
      </c>
      <c r="NK70" s="120">
        <v>6.5683979186776037E-3</v>
      </c>
      <c r="NL70" s="120">
        <v>6.5683982585296417E-3</v>
      </c>
      <c r="NM70" s="120">
        <v>6.4823298822853041E-3</v>
      </c>
      <c r="NN70" s="120">
        <v>6.4823302055065229E-3</v>
      </c>
      <c r="NO70" s="120">
        <v>6.3968682802824977E-3</v>
      </c>
      <c r="NP70" s="120">
        <v>6.3968685875801044E-3</v>
      </c>
      <c r="NQ70" s="120">
        <v>6.3120140391246127E-3</v>
      </c>
      <c r="NR70" s="120">
        <v>6.3120143311807368E-3</v>
      </c>
      <c r="NS70" s="120">
        <v>6.2277680590582529E-3</v>
      </c>
      <c r="NT70" s="120">
        <v>6.2277683365305992E-3</v>
      </c>
      <c r="NU70" s="120">
        <v>6.1441312137007192E-3</v>
      </c>
      <c r="NV70" s="120">
        <v>6.1441314772232589E-3</v>
      </c>
      <c r="NW70" s="120">
        <v>6.0611043496166103E-3</v>
      </c>
      <c r="NX70" s="120">
        <v>6.0611045998002454E-3</v>
      </c>
      <c r="NY70" s="120">
        <v>5.9786882858915737E-3</v>
      </c>
      <c r="NZ70" s="120">
        <v>5.9786885233248047E-3</v>
      </c>
      <c r="OA70" s="120">
        <v>5.8968838137032058E-3</v>
      </c>
      <c r="OB70" s="120">
        <v>5.8968840389527575E-3</v>
      </c>
      <c r="OC70" s="120">
        <v>5.8156916958891957E-3</v>
      </c>
      <c r="OD70" s="120">
        <v>5.8156919095006393E-3</v>
      </c>
      <c r="OE70" s="120">
        <v>5.7351126665127093E-3</v>
      </c>
      <c r="OF70" s="120">
        <v>5.7351128690111101E-3</v>
      </c>
      <c r="OG70" s="120">
        <v>5.6551474304252025E-3</v>
      </c>
      <c r="OH70" s="120">
        <v>5.6551476223156687E-3</v>
      </c>
      <c r="OI70" s="120">
        <v>5.5757966628265671E-3</v>
      </c>
      <c r="OJ70" s="120">
        <v>5.5757968445948967E-3</v>
      </c>
      <c r="OK70" s="120">
        <v>5.4970610088227612E-3</v>
      </c>
      <c r="OL70" s="120">
        <v>5.497061180936031E-3</v>
      </c>
      <c r="OM70" s="120">
        <v>5.4189410829810786E-3</v>
      </c>
      <c r="ON70" s="120">
        <v>5.4189412458881528E-3</v>
      </c>
      <c r="OO70" s="120">
        <v>5.3414374688828909E-3</v>
      </c>
      <c r="OP70" s="120">
        <v>5.3414376230150424E-3</v>
      </c>
      <c r="OQ70" s="120">
        <v>5.2645507186742171E-3</v>
      </c>
      <c r="OR70" s="120">
        <v>5.2645508644456216E-3</v>
      </c>
      <c r="OS70" s="120">
        <v>5.1882813526139679E-3</v>
      </c>
      <c r="OT70" s="120">
        <v>5.1882814904222856E-3</v>
      </c>
      <c r="OU70" s="120">
        <v>5.1126298586201798E-3</v>
      </c>
      <c r="OV70" s="120">
        <v>5.1126299888470551E-3</v>
      </c>
      <c r="OW70" s="120">
        <v>5.0375966918140393E-3</v>
      </c>
      <c r="OX70" s="120">
        <v>5.0375968148256159E-3</v>
      </c>
      <c r="OY70" s="120">
        <v>4.9631822740620959E-3</v>
      </c>
      <c r="OZ70" s="120">
        <v>4.9631823902095227E-3</v>
      </c>
      <c r="PA70" s="120">
        <v>4.8893869935165181E-3</v>
      </c>
      <c r="PB70" s="120">
        <v>4.8893871031364371E-3</v>
      </c>
      <c r="PC70" s="120">
        <v>4.8162112041536418E-3</v>
      </c>
      <c r="PD70" s="120">
        <v>4.8162113075686528E-3</v>
      </c>
      <c r="PE70" s="120">
        <v>4.7436552253108128E-3</v>
      </c>
      <c r="PF70" s="120">
        <v>4.7436553228299766E-3</v>
      </c>
      <c r="PG70" s="120">
        <v>4.6717193412217431E-3</v>
      </c>
      <c r="PH70" s="120">
        <v>4.6717194331409983E-3</v>
      </c>
      <c r="PI70" s="120">
        <v>4.6004038005503468E-3</v>
      </c>
      <c r="PJ70" s="120">
        <v>4.6004038871529842E-3</v>
      </c>
      <c r="PK70" s="120">
        <v>4.5297088159233327E-3</v>
      </c>
      <c r="PL70" s="120">
        <v>4.5297088974804349E-3</v>
      </c>
      <c r="PM70" s="120">
        <v>4.4596345634615757E-3</v>
      </c>
      <c r="PN70" s="120">
        <v>4.4596346402324015E-3</v>
      </c>
      <c r="PO70" s="120">
        <v>4.3901811823103681E-3</v>
      </c>
      <c r="PP70" s="120">
        <v>4.3901812545428087E-3</v>
      </c>
      <c r="PQ70" s="120">
        <v>4.3213487741687907E-3</v>
      </c>
      <c r="PR70" s="120">
        <v>4.3213488420997658E-3</v>
      </c>
      <c r="PS70" s="120">
        <v>4.2531374028182507E-3</v>
      </c>
      <c r="PT70" s="120">
        <v>4.2531374666740663E-3</v>
      </c>
      <c r="PU70" s="120">
        <v>4.1855470936503526E-3</v>
      </c>
      <c r="PV70" s="120">
        <v>4.1855471536471432E-3</v>
      </c>
      <c r="PW70" s="120">
        <v>4.1185778331942298E-3</v>
      </c>
      <c r="PX70" s="120">
        <v>4.118577889538292E-3</v>
      </c>
      <c r="PY70" s="120">
        <v>4.0522295686435646E-3</v>
      </c>
      <c r="PZ70" s="120">
        <v>4.0522296215317385E-3</v>
      </c>
      <c r="QA70" s="120">
        <v>3.9865022073833486E-3</v>
      </c>
      <c r="QB70" s="120">
        <v>3.986502257003346E-3</v>
      </c>
      <c r="QC70" s="120">
        <v>3.9213956165165863E-3</v>
      </c>
      <c r="QD70" s="120">
        <v>3.9213956630473699E-3</v>
      </c>
      <c r="QE70" s="120">
        <v>3.8569096223911412E-3</v>
      </c>
      <c r="QF70" s="120">
        <v>3.8569096660032304E-3</v>
      </c>
      <c r="QG70" s="120">
        <v>3.7930440101268544E-3</v>
      </c>
      <c r="QH70" s="120">
        <v>3.7930440509826718E-3</v>
      </c>
      <c r="QI70" s="120">
        <v>3.7297985231431493E-3</v>
      </c>
      <c r="QJ70" s="120">
        <v>3.7297985613973222E-3</v>
      </c>
      <c r="QK70" s="120">
        <v>3.6671728626872608E-3</v>
      </c>
      <c r="QL70" s="120">
        <v>3.667172898486934E-3</v>
      </c>
      <c r="QM70" s="120">
        <v>3.6051666873633272E-3</v>
      </c>
      <c r="QN70" s="120">
        <v>3.6051667208484585E-3</v>
      </c>
      <c r="QO70" s="120">
        <v>3.5437796126625222E-3</v>
      </c>
      <c r="QP70" s="120">
        <v>3.5437796439661742E-3</v>
      </c>
      <c r="QQ70" s="120">
        <v>3.4830112104944216E-3</v>
      </c>
      <c r="QR70" s="120">
        <v>3.4830112397430356E-3</v>
      </c>
      <c r="QS70" s="120">
        <v>3.4228610087198045E-3</v>
      </c>
      <c r="QT70" s="120">
        <v>3.4228610360334906E-3</v>
      </c>
      <c r="QU70" s="120">
        <v>3.3633284906851709E-3</v>
      </c>
      <c r="QV70" s="120">
        <v>3.3633285161779446E-3</v>
      </c>
      <c r="QW70" s="120">
        <v>3.3044130947590994E-3</v>
      </c>
      <c r="QX70" s="120">
        <v>3.3044131185391568E-3</v>
      </c>
      <c r="QY70" s="120">
        <v>3.2461142138707562E-3</v>
      </c>
      <c r="QZ70" s="120">
        <v>3.2461142360407057E-3</v>
      </c>
      <c r="RA70" s="120">
        <v>3.1884311950507306E-3</v>
      </c>
      <c r="RB70" s="120">
        <v>3.1884312157078485E-3</v>
      </c>
      <c r="RC70" s="120">
        <v>3.1313633389745076E-3</v>
      </c>
      <c r="RD70" s="120">
        <v>3.1313633582109629E-3</v>
      </c>
      <c r="RE70" s="120">
        <v>3.0749098995087559E-3</v>
      </c>
      <c r="RF70" s="120">
        <v>3.0749099174118269E-3</v>
      </c>
      <c r="RG70" s="120">
        <v>3.0190700832607264E-3</v>
      </c>
      <c r="RH70" s="120">
        <v>3.0190700999130232E-3</v>
      </c>
      <c r="RI70" s="120">
        <v>2.9638430491310459E-3</v>
      </c>
      <c r="RJ70" s="120">
        <v>2.9638430646107151E-3</v>
      </c>
      <c r="RK70" s="120">
        <v>2.9092279078701219E-3</v>
      </c>
      <c r="RL70" s="120">
        <v>2.9092279222510545E-3</v>
      </c>
      <c r="RM70" s="120">
        <v>2.8552237216384795E-3</v>
      </c>
      <c r="RN70" s="120">
        <v>2.8552237349905021E-3</v>
      </c>
      <c r="RO70" s="120">
        <v>2.8018295035713227E-3</v>
      </c>
      <c r="RP70" s="120">
        <v>2.8018295159603843E-3</v>
      </c>
      <c r="RQ70" s="120">
        <v>2.7490442173475787E-3</v>
      </c>
      <c r="RR70" s="120">
        <v>2.7490442288359315E-3</v>
      </c>
      <c r="RS70" s="120">
        <v>2.696866776763761E-3</v>
      </c>
      <c r="RT70" s="120">
        <v>2.6968667874101414E-3</v>
      </c>
      <c r="RU70" s="120">
        <v>2.645296045312951E-3</v>
      </c>
      <c r="RV70" s="120">
        <v>2.6452960551727276E-3</v>
      </c>
      <c r="RW70" s="120">
        <v>2.594330835769207E-3</v>
      </c>
      <c r="RX70" s="120">
        <v>2.5943308448945646E-3</v>
      </c>
      <c r="RY70" s="120">
        <v>2.5439699097777419E-3</v>
      </c>
      <c r="RZ70" s="120">
        <v>2.5439699182178317E-3</v>
      </c>
      <c r="SA70" s="120">
        <v>2.494211977451216E-3</v>
      </c>
      <c r="SB70" s="120">
        <v>2.4942119852522948E-3</v>
      </c>
      <c r="SC70" s="120">
        <v>2.4450556969724392E-3</v>
      </c>
      <c r="SD70" s="120">
        <v>2.4450557041780143E-3</v>
      </c>
      <c r="SE70" s="120">
        <v>2.3964996742038835E-3</v>
      </c>
      <c r="SF70" s="120">
        <v>2.3964996808548684E-3</v>
      </c>
      <c r="SG70" s="120">
        <v>2.3485424623043874E-3</v>
      </c>
      <c r="SH70" s="120">
        <v>2.3485424684392148E-3</v>
      </c>
      <c r="SI70" s="120">
        <v>2.3011825613533164E-3</v>
      </c>
      <c r="SJ70" s="120">
        <v>2.3011825670080817E-3</v>
      </c>
      <c r="SK70" s="120">
        <v>2.2544184179826821E-3</v>
      </c>
      <c r="SL70" s="120">
        <v>2.2544184231912423E-3</v>
      </c>
      <c r="SM70" s="120">
        <v>2.2082484250175193E-3</v>
      </c>
      <c r="SN70" s="120">
        <v>2.2082484298116371E-3</v>
      </c>
      <c r="SO70" s="120">
        <v>2.1626709211249647E-3</v>
      </c>
      <c r="SP70" s="120">
        <v>2.1626709255343993E-3</v>
      </c>
      <c r="SQ70" s="120">
        <v>2.1176841904724177E-3</v>
      </c>
      <c r="SR70" s="120">
        <v>2.1176841945250414E-3</v>
      </c>
      <c r="SS70" s="120">
        <v>2.0732864623952069E-3</v>
      </c>
      <c r="ST70" s="120">
        <v>2.0732864661171077E-3</v>
      </c>
      <c r="SU70" s="120">
        <v>2.0294759110741742E-3</v>
      </c>
      <c r="SV70" s="120">
        <v>2.029475914489745E-3</v>
      </c>
      <c r="SW70" s="120">
        <v>1.9862506552236203E-3</v>
      </c>
      <c r="SX70" s="120">
        <v>1.9862506583556696E-3</v>
      </c>
      <c r="SY70" s="120">
        <v>1.9436087577900398E-3</v>
      </c>
      <c r="SZ70" s="120">
        <v>1.9436087606598651E-3</v>
      </c>
      <c r="TA70" s="120">
        <v>1.9015482256621167E-3</v>
      </c>
      <c r="TB70" s="120">
        <v>1.9015482282895995E-3</v>
      </c>
      <c r="TC70" s="120">
        <v>1.8600670093923913E-3</v>
      </c>
      <c r="TD70" s="120">
        <v>1.8600670117960706E-3</v>
      </c>
      <c r="TE70" s="120">
        <v>1.8191630029311221E-3</v>
      </c>
      <c r="TF70" s="120">
        <v>1.8191630051282806E-3</v>
      </c>
      <c r="TG70" s="120">
        <v>1.7788340433727921E-3</v>
      </c>
      <c r="TH70" s="120">
        <v>1.7788340453795224E-3</v>
      </c>
      <c r="TI70" s="120">
        <v>1.7390779107157245E-3</v>
      </c>
      <c r="TJ70" s="120">
        <v>1.7390779125470083E-3</v>
      </c>
      <c r="TK70" s="120">
        <v>1.6998923276353454E-3</v>
      </c>
      <c r="TL70" s="120">
        <v>1.6998923293051096E-3</v>
      </c>
      <c r="TM70" s="120">
        <v>1.6612749592715508E-3</v>
      </c>
      <c r="TN70" s="120">
        <v>1.6612749607927404E-3</v>
      </c>
      <c r="TO70" s="120">
        <v>1.6232234130307372E-3</v>
      </c>
      <c r="TP70" s="120">
        <v>1.6232234144153651E-3</v>
      </c>
      <c r="TQ70" s="120">
        <v>1.5857352384029532E-3</v>
      </c>
      <c r="TR70" s="120">
        <v>1.5857352396621729E-3</v>
      </c>
      <c r="TS70" s="120">
        <v>1.5488079267947734E-3</v>
      </c>
      <c r="TT70" s="120">
        <v>1.5488079279389207E-3</v>
      </c>
      <c r="TU70" s="120">
        <v>1.5124389113783711E-3</v>
      </c>
      <c r="TV70" s="120">
        <v>1.5124389124170244E-3</v>
      </c>
      <c r="TW70" s="120">
        <v>1.476625566957373E-3</v>
      </c>
      <c r="TX70" s="120">
        <v>1.4766255678993901E-3</v>
      </c>
      <c r="TY70" s="120">
        <v>1.4413652098500098E-3</v>
      </c>
      <c r="TZ70" s="120">
        <v>1.4413652107035896E-3</v>
      </c>
      <c r="UA70" s="120">
        <v>1.4066550977901847E-3</v>
      </c>
      <c r="UB70" s="120">
        <v>1.4066550985628989E-3</v>
      </c>
      <c r="UC70" s="120">
        <v>1.3724924298469682E-3</v>
      </c>
      <c r="UD70" s="120">
        <v>1.3724924305458088E-3</v>
      </c>
      <c r="UE70" s="120">
        <v>1.338874346363121E-3</v>
      </c>
      <c r="UF70" s="120">
        <v>1.3388743469945337E-3</v>
      </c>
      <c r="UG70" s="120">
        <v>1.3057979289132359E-3</v>
      </c>
      <c r="UH70" s="120">
        <v>1.3057979294831715E-3</v>
      </c>
      <c r="UI70" s="120">
        <v>1.273260200282095E-3</v>
      </c>
      <c r="UJ70" s="120">
        <v>1.2732602007960189E-3</v>
      </c>
      <c r="UK70" s="120">
        <v>1.2412581244637853E-3</v>
      </c>
      <c r="UL70" s="120">
        <v>1.2412581249267337E-3</v>
      </c>
      <c r="UM70" s="120">
        <v>1.2097886066822646E-3</v>
      </c>
      <c r="UN70" s="120">
        <v>1.2097886070988641E-3</v>
      </c>
      <c r="UO70" s="120">
        <v>1.1788484934339134E-3</v>
      </c>
      <c r="UP70" s="120">
        <v>1.178848493808412E-3</v>
      </c>
      <c r="UQ70" s="120">
        <v>1.1484345725527288E-3</v>
      </c>
      <c r="UR70" s="120">
        <v>1.1484345728890255E-3</v>
      </c>
      <c r="US70" s="120">
        <v>1.1185435732987679E-3</v>
      </c>
      <c r="UT70" s="120">
        <v>1.1185435736004374E-3</v>
      </c>
      <c r="UU70" s="120">
        <v>1.0891721664704639E-3</v>
      </c>
      <c r="UV70" s="120">
        <v>1.0891721667407709E-3</v>
      </c>
      <c r="UW70" s="120">
        <v>1.0603169645414462E-3</v>
      </c>
      <c r="UX70" s="120">
        <v>1.0603169647833857E-3</v>
      </c>
      <c r="UY70" s="120">
        <v>1.0319745218225287E-3</v>
      </c>
      <c r="UZ70" s="120">
        <v>1.0319745220388329E-3</v>
      </c>
      <c r="VA70" s="120">
        <v>1.0041413346494399E-3</v>
      </c>
      <c r="VB70" s="120">
        <v>1.0041413348426055E-3</v>
      </c>
      <c r="VC70" s="120">
        <v>9.7681384159700995E-4</v>
      </c>
      <c r="VD70" s="120">
        <v>9.7681384176931093E-4</v>
      </c>
      <c r="VE70" s="120">
        <v>9.4998842372039853E-4</v>
      </c>
      <c r="VF70" s="120">
        <v>9.4998842387390725E-4</v>
      </c>
      <c r="VG70" s="120">
        <v>9.2366140482403822E-4</v>
      </c>
      <c r="VH70" s="120">
        <v>9.2366140496064097E-4</v>
      </c>
      <c r="VI70" s="120">
        <v>8.9782905175894104E-4</v>
      </c>
      <c r="VJ70" s="120">
        <v>8.9782905188035217E-4</v>
      </c>
      <c r="VK70" s="120">
        <v>8.7248757474899397E-4</v>
      </c>
      <c r="VL70" s="120">
        <v>8.7248757485677017E-4</v>
      </c>
      <c r="VM70" s="120">
        <v>8.476331277469031E-4</v>
      </c>
      <c r="VN70" s="120">
        <v>8.476331278424547E-4</v>
      </c>
      <c r="VO70" s="120">
        <v>8.232618088204319E-4</v>
      </c>
      <c r="VP70" s="120">
        <v>8.2326180890503848E-4</v>
      </c>
      <c r="VQ70" s="120">
        <v>7.9936966056956657E-4</v>
      </c>
      <c r="VR70" s="120">
        <v>7.9936966064438509E-4</v>
      </c>
      <c r="VS70" s="120">
        <v>7.759526705752532E-4</v>
      </c>
      <c r="VT70" s="120">
        <v>7.7595267064132687E-4</v>
      </c>
      <c r="VU70" s="120">
        <v>7.5300677188033327E-4</v>
      </c>
      <c r="VV70" s="120">
        <v>7.5300677193860914E-4</v>
      </c>
      <c r="VW70" s="120">
        <v>7.305278435033271E-4</v>
      </c>
      <c r="VX70" s="120">
        <v>7.3052784355465399E-4</v>
      </c>
      <c r="VY70" s="120">
        <v>7.0851171098565858E-4</v>
      </c>
      <c r="VZ70" s="120">
        <v>7.0851171103080248E-4</v>
      </c>
      <c r="WA70" s="120">
        <v>6.8695414697296227E-4</v>
      </c>
      <c r="WB70" s="120">
        <v>6.8695414701261306E-4</v>
      </c>
      <c r="WC70" s="120">
        <v>6.6585087183106942E-4</v>
      </c>
      <c r="WD70" s="120">
        <v>6.6585087186584564E-4</v>
      </c>
      <c r="WE70" s="120">
        <v>6.451975542972764E-4</v>
      </c>
      <c r="WF70" s="120">
        <v>6.451975543277325E-4</v>
      </c>
      <c r="WG70" s="120">
        <v>6.2498981216746984E-4</v>
      </c>
      <c r="WH70" s="120">
        <v>6.249898121941038E-4</v>
      </c>
      <c r="WI70" s="120">
        <v>6.0522321301970637E-4</v>
      </c>
      <c r="WJ70" s="120">
        <v>6.0522321304296348E-4</v>
      </c>
      <c r="WK70" s="120">
        <v>5.8589327497478956E-4</v>
      </c>
      <c r="WL70" s="120">
        <v>5.8589327499506652E-4</v>
      </c>
      <c r="WM70" s="120">
        <v>5.6699546749439274E-4</v>
      </c>
      <c r="WN70" s="120">
        <v>5.6699546751204355E-4</v>
      </c>
      <c r="WO70" s="120">
        <v>5.4852521221726873E-4</v>
      </c>
      <c r="WP70" s="120">
        <v>5.4852521223260932E-4</v>
      </c>
      <c r="WQ70" s="120">
        <v>5.3047788383404372E-4</v>
      </c>
      <c r="WR70" s="120">
        <v>5.3047788384735567E-4</v>
      </c>
      <c r="WS70" s="120">
        <v>5.128488110011047E-4</v>
      </c>
      <c r="WT70" s="120">
        <v>5.1284881101263671E-4</v>
      </c>
      <c r="WU70" s="120">
        <v>4.9563327729402877E-4</v>
      </c>
      <c r="WV70" s="120">
        <v>4.9563327730400277E-4</v>
      </c>
      <c r="WW70" s="120">
        <v>4.7882652220102549E-4</v>
      </c>
      <c r="WX70" s="120">
        <v>4.788265222096372E-4</v>
      </c>
      <c r="WY70" s="120">
        <v>4.6242374215679332E-4</v>
      </c>
      <c r="WZ70" s="120">
        <v>4.6242374216421637E-4</v>
      </c>
      <c r="XA70" s="120">
        <v>4.4642009161720286E-4</v>
      </c>
      <c r="XB70" s="120">
        <v>4.4642009162358968E-4</v>
      </c>
      <c r="XC70" s="120">
        <v>4.3081068417515826E-4</v>
      </c>
      <c r="XD70" s="120">
        <v>4.3081068418064378E-4</v>
      </c>
      <c r="XE70" s="120">
        <v>4.1559059371798425E-4</v>
      </c>
      <c r="XF70" s="120">
        <v>4.1559059372268698E-4</v>
      </c>
      <c r="XG70" s="120">
        <v>4.00754855626637E-4</v>
      </c>
      <c r="XH70" s="120">
        <v>4.0075485563066156E-4</v>
      </c>
      <c r="XI70" s="120">
        <v>3.8629846801699748E-4</v>
      </c>
      <c r="XJ70" s="120">
        <v>3.8629846802043462E-4</v>
      </c>
      <c r="XK70" s="120">
        <v>3.7221639302349046E-4</v>
      </c>
      <c r="XL70" s="120">
        <v>3.722163930264209E-4</v>
      </c>
      <c r="XM70" s="120">
        <v>3.5850355812521096E-4</v>
      </c>
      <c r="XN70" s="120">
        <v>3.5850355812770489E-4</v>
      </c>
      <c r="XO70" s="120">
        <v>3.4515485751470407E-4</v>
      </c>
      <c r="XP70" s="120">
        <v>3.4515485751682092E-4</v>
      </c>
      <c r="XQ70" s="120">
        <v>3.321651535095023E-4</v>
      </c>
      <c r="XR70" s="120">
        <v>3.3216515351129676E-4</v>
      </c>
      <c r="XS70" s="120">
        <v>3.1952927800648636E-4</v>
      </c>
      <c r="XT70" s="120">
        <v>3.1952927800800402E-4</v>
      </c>
      <c r="XU70" s="120">
        <v>3.0724203397905042E-4</v>
      </c>
      <c r="XV70" s="120">
        <v>3.0724203398033092E-4</v>
      </c>
      <c r="XW70" s="120">
        <v>2.9529819701705278E-4</v>
      </c>
      <c r="XX70" s="120">
        <v>2.9529819701813118E-4</v>
      </c>
      <c r="XY70" s="120">
        <v>2.8369251690943539E-4</v>
      </c>
      <c r="XZ70" s="120">
        <v>2.8369251691034135E-4</v>
      </c>
      <c r="YA70" s="120">
        <v>2.7241971926935239E-4</v>
      </c>
      <c r="YB70" s="120">
        <v>2.7241971927011199E-4</v>
      </c>
      <c r="YC70" s="120">
        <v>2.6147450720159652E-4</v>
      </c>
      <c r="YD70" s="120">
        <v>2.6147450720223197E-4</v>
      </c>
      <c r="YE70" s="120">
        <v>2.5085156301203046E-4</v>
      </c>
      <c r="YF70" s="120">
        <v>2.5085156301256063E-4</v>
      </c>
      <c r="YG70" s="120">
        <v>2.4054554995868305E-4</v>
      </c>
      <c r="YH70" s="120">
        <v>2.4054554995912457E-4</v>
      </c>
      <c r="YI70" s="120">
        <v>2.3055111404408468E-4</v>
      </c>
      <c r="YJ70" s="120">
        <v>2.3055111404445146E-4</v>
      </c>
      <c r="YK70" s="120">
        <v>2.2086288584835772E-4</v>
      </c>
      <c r="YL70" s="120">
        <v>2.2086288584866146E-4</v>
      </c>
      <c r="YM70" s="120">
        <v>2.1147548240248949E-4</v>
      </c>
      <c r="YN70" s="120">
        <v>2.1147548240274056E-4</v>
      </c>
      <c r="YO70" s="120">
        <v>2.0238350910115394E-4</v>
      </c>
      <c r="YP70" s="120">
        <v>2.0238350910136099E-4</v>
      </c>
      <c r="YQ70" s="120">
        <v>1.9358156165435038E-4</v>
      </c>
      <c r="YR70" s="120">
        <v>1.9358156165452041E-4</v>
      </c>
      <c r="YS70" s="120">
        <v>1.8506422807705377E-4</v>
      </c>
      <c r="YT70" s="120">
        <v>1.8506422807719334E-4</v>
      </c>
      <c r="YU70" s="120">
        <v>1.7682609071598574E-4</v>
      </c>
      <c r="YV70" s="120">
        <v>1.7682609071609977E-4</v>
      </c>
      <c r="YW70" s="120">
        <v>1.6886172831251538E-4</v>
      </c>
      <c r="YX70" s="120">
        <v>1.6886172831260849E-4</v>
      </c>
      <c r="YY70" s="120">
        <v>1.6116571810061947E-4</v>
      </c>
      <c r="YZ70" s="120">
        <v>1.6116571810069504E-4</v>
      </c>
      <c r="ZA70" s="120">
        <v>1.5373263793872435E-4</v>
      </c>
      <c r="ZB70" s="120">
        <v>1.5373263793878577E-4</v>
      </c>
      <c r="ZC70" s="120">
        <v>1.4655706847416431E-4</v>
      </c>
      <c r="ZD70" s="120">
        <v>1.46557068474214E-4</v>
      </c>
      <c r="ZE70" s="120">
        <v>1.3963359533887855E-4</v>
      </c>
      <c r="ZF70" s="120">
        <v>1.3963359533891855E-4</v>
      </c>
      <c r="ZG70" s="120">
        <v>1.3295681137487719E-4</v>
      </c>
      <c r="ZH70" s="120">
        <v>1.3295681137490931E-4</v>
      </c>
      <c r="ZI70" s="120">
        <v>1.2652131888789115E-4</v>
      </c>
      <c r="ZJ70" s="120">
        <v>1.2652131888791704E-4</v>
      </c>
      <c r="ZK70" s="120">
        <v>1.2032173192751631E-4</v>
      </c>
      <c r="ZL70" s="120">
        <v>1.2032173192753686E-4</v>
      </c>
      <c r="ZM70" s="120">
        <v>1.1435267859205133E-4</v>
      </c>
      <c r="ZN70" s="120">
        <v>1.1435267859206769E-4</v>
      </c>
      <c r="ZO70" s="120">
        <v>1.0860880335611446E-4</v>
      </c>
      <c r="ZP70" s="120">
        <v>1.0860880335612731E-4</v>
      </c>
      <c r="ZQ70" s="120">
        <v>1.0308476941900901E-4</v>
      </c>
      <c r="ZR70" s="120">
        <v>1.0308476941901922E-4</v>
      </c>
      <c r="ZS70" s="120">
        <v>9.7775261071691709E-5</v>
      </c>
      <c r="ZT70" s="120">
        <v>9.7775261071699827E-5</v>
      </c>
      <c r="ZU70" s="120">
        <v>9.267498608007934E-5</v>
      </c>
      <c r="ZV70" s="120">
        <v>9.2674986080085533E-5</v>
      </c>
      <c r="ZW70" s="120">
        <v>8.7778678082305812E-5</v>
      </c>
      <c r="ZX70" s="120">
        <v>8.77786780823108E-5</v>
      </c>
      <c r="ZY70" s="120">
        <v>8.3081098997430275E-5</v>
      </c>
      <c r="ZZ70" s="120">
        <v>8.308109899743407E-5</v>
      </c>
      <c r="AAA70" s="120">
        <v>7.857704144296072E-5</v>
      </c>
      <c r="AAB70" s="120">
        <v>7.8577041442963702E-5</v>
      </c>
      <c r="AAC70" s="120">
        <v>7.4261331158450121E-5</v>
      </c>
      <c r="AAD70" s="120">
        <v>7.4261331158452425E-5</v>
      </c>
      <c r="AAE70" s="120">
        <v>7.0128829432290472E-5</v>
      </c>
      <c r="AAF70" s="120">
        <v>7.0128829432292207E-5</v>
      </c>
      <c r="AAG70" s="120">
        <v>6.6174435528710583E-5</v>
      </c>
      <c r="AAH70" s="120">
        <v>6.6174435528711938E-5</v>
      </c>
      <c r="AAI70" s="120">
        <v>6.2393089111864342E-5</v>
      </c>
      <c r="AAJ70" s="120">
        <v>6.2393089111865277E-5</v>
      </c>
      <c r="AAK70" s="120">
        <v>5.8779772663772022E-5</v>
      </c>
      <c r="AAL70" s="120">
        <v>5.8779772663772788E-5</v>
      </c>
      <c r="AAM70" s="120">
        <v>5.5329513892763235E-5</v>
      </c>
      <c r="AAN70" s="120">
        <v>5.5329513892763865E-5</v>
      </c>
      <c r="AAO70" s="120">
        <v>5.2037388128948818E-5</v>
      </c>
      <c r="AAP70" s="120">
        <v>5.2037388128949272E-5</v>
      </c>
      <c r="AAQ70" s="120">
        <v>4.889852070313832E-5</v>
      </c>
      <c r="AAR70" s="120">
        <v>4.8898520703138612E-5</v>
      </c>
      <c r="AAS70" s="120">
        <v>4.5908089305508702E-5</v>
      </c>
      <c r="AAT70" s="120">
        <v>4.5908089305508933E-5</v>
      </c>
      <c r="AAU70" s="120">
        <v>4.3061326320220635E-5</v>
      </c>
      <c r="AAV70" s="120">
        <v>4.3061326320220845E-5</v>
      </c>
      <c r="AAW70" s="120">
        <v>4.0353521132079382E-5</v>
      </c>
      <c r="AAX70" s="120">
        <v>4.035352113207947E-5</v>
      </c>
      <c r="AAY70" s="120">
        <v>3.7780022401237143E-5</v>
      </c>
      <c r="AAZ70" s="120">
        <v>3.7780022401237218E-5</v>
      </c>
      <c r="ABA70" s="120">
        <v>3.5336240301844641E-5</v>
      </c>
      <c r="ABB70" s="120">
        <v>3.5336240301844709E-5</v>
      </c>
      <c r="ABC70" s="120">
        <v>3.3017648720472068E-5</v>
      </c>
      <c r="ABD70" s="120">
        <v>3.3017648720472142E-5</v>
      </c>
      <c r="ABE70" s="120">
        <v>3.0819787410044215E-5</v>
      </c>
      <c r="ABF70" s="120">
        <v>3.0819787410044303E-5</v>
      </c>
      <c r="ABG70" s="120">
        <v>2.8738264094963968E-5</v>
      </c>
      <c r="ABH70" s="120">
        <v>2.8738264094964005E-5</v>
      </c>
      <c r="ABI70" s="120">
        <v>2.6768756523037017E-5</v>
      </c>
      <c r="ABJ70" s="120">
        <v>2.6768756523037031E-5</v>
      </c>
      <c r="ABK70" s="120">
        <v>2.4907014459762605E-5</v>
      </c>
      <c r="ABL70" s="120">
        <v>2.4907014459762628E-5</v>
      </c>
      <c r="ABM70" s="120">
        <v>2.3148861620512181E-5</v>
      </c>
      <c r="ABN70" s="120">
        <v>2.3148861620512188E-5</v>
      </c>
      <c r="ABO70" s="120">
        <v>2.1490197536091148E-5</v>
      </c>
      <c r="ABP70" s="120">
        <v>2.1490197536091125E-5</v>
      </c>
      <c r="ABQ70" s="120">
        <v>1.9926999347163794E-5</v>
      </c>
      <c r="ABR70" s="120">
        <v>1.9926999347163831E-5</v>
      </c>
      <c r="ABS70" s="120">
        <v>1.8455323523018649E-5</v>
      </c>
      <c r="ABT70" s="120">
        <v>1.8455323523018683E-5</v>
      </c>
      <c r="ABU70" s="120">
        <v>1.7071307500163465E-5</v>
      </c>
      <c r="ABV70" s="120">
        <v>1.7071307500163495E-5</v>
      </c>
      <c r="ABW70" s="120">
        <v>1.5771171236269246E-5</v>
      </c>
      <c r="ABX70" s="120">
        <v>1.5771171236269239E-5</v>
      </c>
      <c r="ABY70" s="120">
        <v>1.4551218675024731E-5</v>
      </c>
      <c r="ABZ70" s="120">
        <v>1.4551218675024733E-5</v>
      </c>
      <c r="ACA70" s="120">
        <v>1.3407839117527186E-5</v>
      </c>
      <c r="ACB70" s="120">
        <v>1.3407839117527187E-5</v>
      </c>
      <c r="ACC70" s="120">
        <v>1.233750849591402E-5</v>
      </c>
      <c r="ACD70" s="120">
        <v>1.2337508495914018E-5</v>
      </c>
      <c r="ACE70" s="120">
        <v>1.1336790545040754E-5</v>
      </c>
      <c r="ACF70" s="120">
        <v>1.1336790545040743E-5</v>
      </c>
      <c r="ACG70" s="120">
        <v>1.0402337868131039E-5</v>
      </c>
      <c r="ACH70" s="120">
        <v>1.0402337868131045E-5</v>
      </c>
      <c r="ACI70" s="120">
        <v>9.5308928924652266E-6</v>
      </c>
      <c r="ACJ70" s="120">
        <v>9.5308928924652266E-6</v>
      </c>
      <c r="ACK70" s="120">
        <v>8.7192887113381321E-6</v>
      </c>
      <c r="ACL70" s="120">
        <v>8.7192887113381338E-6</v>
      </c>
      <c r="ACM70" s="120">
        <v>7.9644498087022146E-6</v>
      </c>
      <c r="ACN70" s="120">
        <v>7.964449808702218E-6</v>
      </c>
      <c r="ACO70" s="120">
        <v>7.2633926631226402E-6</v>
      </c>
      <c r="ACP70" s="120">
        <v>7.2633926631226452E-6</v>
      </c>
      <c r="ACQ70" s="120">
        <v>6.6132262279037071E-6</v>
      </c>
      <c r="ACR70" s="120">
        <v>6.6132262279037003E-6</v>
      </c>
      <c r="ACS70" s="120">
        <v>6.0111522845050089E-6</v>
      </c>
      <c r="ACT70" s="120">
        <v>6.0111522845050123E-6</v>
      </c>
      <c r="ACU70" s="120">
        <v>5.4544656666486754E-6</v>
      </c>
      <c r="ACV70" s="120">
        <v>5.4544656666486771E-6</v>
      </c>
      <c r="ACW70" s="120">
        <v>4.9405543528270626E-6</v>
      </c>
      <c r="ACX70" s="120">
        <v>4.9405543528270652E-6</v>
      </c>
      <c r="ACY70" s="120">
        <v>4.4668994252548158E-6</v>
      </c>
      <c r="ACZ70" s="120">
        <v>4.4668994252548175E-6</v>
      </c>
      <c r="ADA70" s="120">
        <v>4.0310748936673117E-6</v>
      </c>
      <c r="ADB70" s="120">
        <v>4.0310748936673126E-6</v>
      </c>
      <c r="ADC70" s="120">
        <v>3.6307473827520932E-6</v>
      </c>
      <c r="ADD70" s="120">
        <v>3.6307473827520958E-6</v>
      </c>
      <c r="ADE70" s="120">
        <v>3.2636756824080635E-6</v>
      </c>
      <c r="ADF70" s="120">
        <v>3.263675682408066E-6</v>
      </c>
      <c r="ADG70" s="120">
        <v>2.927710160459805E-6</v>
      </c>
      <c r="ADH70" s="120">
        <v>2.9277101604598054E-6</v>
      </c>
      <c r="ADI70" s="120">
        <v>2.6207920379097237E-6</v>
      </c>
      <c r="ADJ70" s="120">
        <v>2.6207920379097225E-6</v>
      </c>
      <c r="ADK70" s="120">
        <v>2.3409525272880538E-6</v>
      </c>
      <c r="ADL70" s="120">
        <v>2.3409525272880534E-6</v>
      </c>
      <c r="ADM70" s="120">
        <v>2.0863118351583868E-6</v>
      </c>
      <c r="ADN70" s="120">
        <v>2.0863118351583842E-6</v>
      </c>
      <c r="ADO70" s="120">
        <v>1.8550780303527458E-6</v>
      </c>
      <c r="ADP70" s="120">
        <v>1.8550780303527451E-6</v>
      </c>
      <c r="ADQ70" s="120">
        <v>1.6455457800434276E-6</v>
      </c>
      <c r="ADR70" s="120">
        <v>1.6455457800434276E-6</v>
      </c>
      <c r="ADS70" s="120">
        <v>1.4560949563060792E-6</v>
      </c>
      <c r="ADT70" s="120">
        <v>1.4560949563060798E-6</v>
      </c>
      <c r="ADU70" s="120">
        <v>1.2851891163877261E-6</v>
      </c>
      <c r="ADV70" s="120">
        <v>1.2851891163877265E-6</v>
      </c>
      <c r="ADW70" s="120">
        <v>1.1313738604612075E-6</v>
      </c>
      <c r="ADX70" s="120">
        <v>1.1313738604612083E-6</v>
      </c>
      <c r="ADY70" s="120">
        <v>9.9327507122064909E-7</v>
      </c>
      <c r="ADZ70" s="120">
        <v>9.9327507122064761E-7</v>
      </c>
      <c r="AEA70" s="120">
        <v>8.695970402474132E-7</v>
      </c>
      <c r="AEB70" s="120">
        <v>8.6959704024741341E-7</v>
      </c>
      <c r="AEC70" s="120">
        <v>7.5912048664848308E-7</v>
      </c>
      <c r="AED70" s="120">
        <v>7.5912048664848276E-7</v>
      </c>
      <c r="AEE70" s="120">
        <v>6.6070047403492709E-7</v>
      </c>
      <c r="AEF70" s="120">
        <v>6.6070047403492741E-7</v>
      </c>
      <c r="AEG70" s="120">
        <v>5.7326423246256547E-7</v>
      </c>
      <c r="AEH70" s="120">
        <v>5.7326423246256515E-7</v>
      </c>
      <c r="AEI70" s="120">
        <v>4.9580889249488413E-7</v>
      </c>
      <c r="AEJ70" s="120">
        <v>4.9580889249488466E-7</v>
      </c>
      <c r="AEK70" s="120">
        <v>4.2739913906474283E-7</v>
      </c>
      <c r="AEL70" s="120">
        <v>4.2739913906474273E-7</v>
      </c>
      <c r="AEM70" s="120">
        <v>3.6716479330069419E-7</v>
      </c>
      <c r="AEN70" s="120">
        <v>3.671647933006943E-7</v>
      </c>
      <c r="AEO70" s="120">
        <v>3.1429833094031921E-7</v>
      </c>
      <c r="AEP70" s="120">
        <v>3.1429833094031894E-7</v>
      </c>
      <c r="AEQ70" s="120">
        <v>2.6805234637093029E-7</v>
      </c>
      <c r="AER70" s="120">
        <v>2.6805234637093008E-7</v>
      </c>
      <c r="AES70" s="120">
        <v>2.2773697171148149E-7</v>
      </c>
      <c r="AET70" s="120">
        <v>2.2773697171148155E-7</v>
      </c>
      <c r="AEU70" s="120">
        <v>1.9271726067255367E-7</v>
      </c>
      <c r="AEV70" s="120">
        <v>1.9271726067255354E-7</v>
      </c>
      <c r="AEW70" s="120">
        <v>1.6241054719807676E-7</v>
      </c>
      <c r="AEX70" s="120">
        <v>1.6241054719807692E-7</v>
      </c>
      <c r="AEY70" s="120">
        <v>1.3628378909728073E-7</v>
      </c>
      <c r="AEZ70" s="120">
        <v>1.3628378909728076E-7</v>
      </c>
      <c r="AFA70" s="120">
        <v>1.1385090701279984E-7</v>
      </c>
      <c r="AFB70" s="120">
        <v>1.1385090701279972E-7</v>
      </c>
      <c r="AFC70" s="120">
        <v>9.4670129135832167E-8</v>
      </c>
      <c r="AFD70" s="120">
        <v>9.4670129135832193E-8</v>
      </c>
      <c r="AFE70" s="120">
        <v>7.8341352067206724E-8</v>
      </c>
      <c r="AFF70" s="120">
        <v>7.834135206720671E-8</v>
      </c>
      <c r="AFG70" s="120">
        <v>6.4503528130114374E-8</v>
      </c>
      <c r="AFH70" s="120">
        <v>6.4503528130114334E-8</v>
      </c>
      <c r="AFI70" s="120">
        <v>5.2832089262928071E-8</v>
      </c>
      <c r="AFJ70" s="120">
        <v>5.2832089262928091E-8</v>
      </c>
      <c r="AFK70" s="120">
        <v>4.3036417356539593E-8</v>
      </c>
      <c r="AFL70" s="120">
        <v>4.3036417356539606E-8</v>
      </c>
      <c r="AFM70" s="120">
        <v>3.4857370548626017E-8</v>
      </c>
      <c r="AFN70" s="120">
        <v>3.4857370548625997E-8</v>
      </c>
      <c r="AFO70" s="120">
        <v>2.8064874546953549E-8</v>
      </c>
      <c r="AFP70" s="120">
        <v>2.8064874546953556E-8</v>
      </c>
      <c r="AFQ70" s="120">
        <v>2.2455587526217594E-8</v>
      </c>
      <c r="AFR70" s="120">
        <v>2.2455587526217587E-8</v>
      </c>
      <c r="AFS70" s="120">
        <v>1.7850646530350243E-8</v>
      </c>
      <c r="AFT70" s="120">
        <v>1.7850646530350213E-8</v>
      </c>
      <c r="AFU70" s="120">
        <v>1.4093502618490232E-8</v>
      </c>
      <c r="AFV70" s="120">
        <v>1.409350261849022E-8</v>
      </c>
      <c r="AFW70" s="120">
        <v>1.104785122322407E-8</v>
      </c>
      <c r="AFX70" s="120">
        <v>1.1047851223224081E-8</v>
      </c>
      <c r="AFY70" s="120">
        <v>8.5956633511618685E-9</v>
      </c>
      <c r="AFZ70" s="120">
        <v>8.5956633511618785E-9</v>
      </c>
      <c r="AGA70" s="120">
        <v>6.6353223568868565E-9</v>
      </c>
      <c r="AGB70" s="120">
        <v>6.635322356886859E-9</v>
      </c>
      <c r="AGC70" s="120">
        <v>5.0798700718598216E-9</v>
      </c>
      <c r="AGD70" s="120">
        <v>5.0798700718598199E-9</v>
      </c>
      <c r="AGE70" s="120">
        <v>3.8553650815193865E-9</v>
      </c>
      <c r="AGF70" s="120">
        <v>3.8553650815193824E-9</v>
      </c>
      <c r="AGG70" s="120">
        <v>2.8993549295363613E-9</v>
      </c>
      <c r="AGH70" s="120">
        <v>2.8993549295363596E-9</v>
      </c>
      <c r="AGI70" s="120">
        <v>2.1594630021214156E-9</v>
      </c>
      <c r="AGJ70" s="120">
        <v>2.159463002121416E-9</v>
      </c>
      <c r="AGK70" s="120">
        <v>1.5920898226244539E-9</v>
      </c>
      <c r="AGL70" s="120">
        <v>1.5920898226244537E-9</v>
      </c>
      <c r="AGM70" s="120">
        <v>1.1612274833072098E-9</v>
      </c>
      <c r="AGN70" s="120">
        <v>1.1612274833072092E-9</v>
      </c>
      <c r="AGO70" s="120">
        <v>8.3738497342695662E-10</v>
      </c>
      <c r="AGP70" s="120">
        <v>8.3738497342695693E-10</v>
      </c>
      <c r="AGQ70" s="120">
        <v>5.9662124696801769E-10</v>
      </c>
      <c r="AGR70" s="120">
        <v>5.9662124696801821E-10</v>
      </c>
      <c r="AGS70" s="120">
        <v>4.1968202542339153E-10</v>
      </c>
      <c r="AGT70" s="120">
        <v>4.1968202542339122E-10</v>
      </c>
      <c r="AGU70" s="120">
        <v>2.9123556601564049E-10</v>
      </c>
      <c r="AGV70" s="120">
        <v>2.9123556601564034E-10</v>
      </c>
      <c r="AGW70" s="120">
        <v>1.9920195735562866E-10</v>
      </c>
      <c r="AGX70" s="120">
        <v>1.9920195735562873E-10</v>
      </c>
      <c r="AGY70" s="120">
        <v>1.34169944624794E-10</v>
      </c>
      <c r="AGZ70" s="120">
        <v>1.341699446247938E-10</v>
      </c>
      <c r="AHA70" s="120">
        <v>8.8894844464087247E-11</v>
      </c>
      <c r="AHB70" s="120">
        <v>8.8894844464087338E-11</v>
      </c>
      <c r="AHC70" s="120">
        <v>5.7870792629827766E-11</v>
      </c>
      <c r="AHD70" s="120">
        <v>5.7870792629827734E-11</v>
      </c>
      <c r="AHE70" s="120">
        <v>3.6970378762537089E-11</v>
      </c>
      <c r="AHF70" s="120">
        <v>3.6970378762537121E-11</v>
      </c>
      <c r="AHG70" s="120">
        <v>2.3144662509616967E-11</v>
      </c>
      <c r="AHH70" s="120">
        <v>2.3144662509616964E-11</v>
      </c>
      <c r="AHI70" s="120">
        <v>1.4176630345560652E-11</v>
      </c>
      <c r="AHJ70" s="120">
        <v>1.4176630345560646E-11</v>
      </c>
      <c r="AHK70" s="120">
        <v>8.4813357092639348E-12</v>
      </c>
      <c r="AHL70" s="120">
        <v>8.4813357092639235E-12</v>
      </c>
      <c r="AHM70" s="120">
        <v>4.946255984389223E-12</v>
      </c>
      <c r="AHN70" s="120">
        <v>4.946255984389223E-12</v>
      </c>
      <c r="AHO70" s="120">
        <v>2.8057846344925599E-12</v>
      </c>
      <c r="AHP70" s="120">
        <v>2.8057846344925599E-12</v>
      </c>
      <c r="AHQ70" s="120">
        <v>1.5442389845249099E-12</v>
      </c>
      <c r="AHR70" s="120">
        <v>1.5442389845249107E-12</v>
      </c>
      <c r="AHS70" s="120">
        <v>8.2228513731570113E-13</v>
      </c>
      <c r="AHT70" s="120">
        <v>8.2228513731570043E-13</v>
      </c>
      <c r="AHU70" s="120">
        <v>4.2224144708722055E-13</v>
      </c>
      <c r="AHV70" s="120">
        <v>4.2224144708722075E-13</v>
      </c>
      <c r="AHW70" s="120">
        <v>2.0830055605008275E-13</v>
      </c>
      <c r="AHX70" s="120">
        <v>2.0830055605008278E-13</v>
      </c>
      <c r="AHY70" s="120">
        <v>9.8287502114748186E-14</v>
      </c>
      <c r="AHZ70" s="120">
        <v>9.8287502114748186E-14</v>
      </c>
      <c r="AIA70" s="120">
        <v>4.4129603192865377E-14</v>
      </c>
      <c r="AIB70" s="120">
        <v>4.4129603192865383E-14</v>
      </c>
      <c r="AIC70" s="120">
        <v>1.8736888680041203E-14</v>
      </c>
      <c r="AID70" s="120">
        <v>1.8736888680041203E-14</v>
      </c>
      <c r="AIE70" s="120">
        <v>7.4670884187315976E-15</v>
      </c>
      <c r="AIF70" s="120">
        <v>7.467088418731596E-15</v>
      </c>
      <c r="AIG70" s="120">
        <v>2.7675726722352094E-15</v>
      </c>
      <c r="AIH70" s="120">
        <v>2.7675726722352094E-15</v>
      </c>
      <c r="AII70" s="120">
        <v>9.4305479418367109E-16</v>
      </c>
      <c r="AIJ70" s="120">
        <v>9.4305479418367109E-16</v>
      </c>
      <c r="AIK70" s="120">
        <v>2.9109659855902502E-16</v>
      </c>
      <c r="AIL70" s="120">
        <v>2.9109659855902502E-16</v>
      </c>
      <c r="AIM70" s="120">
        <v>7.9813849976963789E-17</v>
      </c>
      <c r="AIN70" s="120">
        <v>7.9813849976963789E-17</v>
      </c>
      <c r="AIO70" s="120">
        <v>1.8918335293136989E-17</v>
      </c>
      <c r="AIP70" s="120">
        <v>1.8918335293136989E-17</v>
      </c>
      <c r="AIQ70" s="120">
        <v>3.72567441849804E-18</v>
      </c>
      <c r="AIR70" s="120">
        <v>3.72567441849804E-18</v>
      </c>
      <c r="AIS70" s="120">
        <v>5.7217075587027988E-19</v>
      </c>
      <c r="AIT70" s="120">
        <v>5.7217075587027988E-19</v>
      </c>
      <c r="AIU70" s="120">
        <v>6.0986372202309624E-20</v>
      </c>
      <c r="AIV70" s="120">
        <v>6.0986372202309624E-20</v>
      </c>
      <c r="AIW70" s="120">
        <v>3.3881317890172014E-21</v>
      </c>
      <c r="AIX70" s="120" t="s">
        <v>105</v>
      </c>
      <c r="AIY70" s="120" t="s">
        <v>105</v>
      </c>
      <c r="AIZ70" s="120" t="s">
        <v>105</v>
      </c>
      <c r="AJA70" s="120" t="s">
        <v>105</v>
      </c>
      <c r="AJB70" s="120" t="s">
        <v>105</v>
      </c>
      <c r="AJC70" s="120" t="s">
        <v>105</v>
      </c>
      <c r="AJD70" s="120" t="s">
        <v>105</v>
      </c>
      <c r="AJE70" s="120" t="s">
        <v>105</v>
      </c>
      <c r="AJF70" s="120" t="s">
        <v>105</v>
      </c>
      <c r="AJG70" s="120" t="s">
        <v>105</v>
      </c>
      <c r="AJH70" s="120" t="s">
        <v>105</v>
      </c>
      <c r="AJI70" s="120" t="s">
        <v>105</v>
      </c>
      <c r="AJJ70" s="120" t="s">
        <v>105</v>
      </c>
      <c r="AJK70" s="120" t="s">
        <v>105</v>
      </c>
      <c r="AJL70" s="120" t="s">
        <v>105</v>
      </c>
      <c r="AJM70" s="120" t="s">
        <v>105</v>
      </c>
      <c r="AJN70" s="120" t="s">
        <v>105</v>
      </c>
      <c r="AJO70" s="120" t="s">
        <v>105</v>
      </c>
      <c r="AJP70" s="120" t="s">
        <v>105</v>
      </c>
      <c r="AJQ70" s="120" t="s">
        <v>105</v>
      </c>
      <c r="AJR70" s="120" t="s">
        <v>105</v>
      </c>
      <c r="AJS70" s="120" t="s">
        <v>105</v>
      </c>
      <c r="AJT70" s="120" t="s">
        <v>105</v>
      </c>
      <c r="AJU70" s="120" t="s">
        <v>105</v>
      </c>
      <c r="AJV70" s="120" t="s">
        <v>105</v>
      </c>
      <c r="AJW70" s="120" t="s">
        <v>105</v>
      </c>
      <c r="AJX70" s="120" t="s">
        <v>105</v>
      </c>
      <c r="AJY70" s="120" t="s">
        <v>105</v>
      </c>
      <c r="AJZ70" s="120" t="s">
        <v>105</v>
      </c>
      <c r="AKA70" s="120" t="s">
        <v>105</v>
      </c>
      <c r="AKB70" s="120" t="s">
        <v>105</v>
      </c>
      <c r="AKC70" s="120" t="s">
        <v>105</v>
      </c>
      <c r="AKD70" s="120" t="s">
        <v>105</v>
      </c>
      <c r="AKE70" s="120" t="s">
        <v>105</v>
      </c>
      <c r="AKF70" s="120" t="s">
        <v>105</v>
      </c>
      <c r="AKG70" s="120" t="s">
        <v>105</v>
      </c>
      <c r="AKH70" s="120" t="s">
        <v>105</v>
      </c>
      <c r="AKI70" s="120" t="s">
        <v>105</v>
      </c>
      <c r="AKJ70" s="120" t="s">
        <v>105</v>
      </c>
      <c r="AKK70" s="120" t="s">
        <v>105</v>
      </c>
      <c r="AKL70" s="120" t="s">
        <v>105</v>
      </c>
      <c r="AKM70" s="120" t="s">
        <v>105</v>
      </c>
      <c r="AKN70" s="120" t="s">
        <v>105</v>
      </c>
      <c r="AKO70" s="120" t="s">
        <v>105</v>
      </c>
      <c r="AKP70" s="120" t="s">
        <v>105</v>
      </c>
      <c r="AKQ70" s="120" t="s">
        <v>105</v>
      </c>
      <c r="AKR70" s="120" t="s">
        <v>105</v>
      </c>
      <c r="AKS70" s="120" t="s">
        <v>105</v>
      </c>
      <c r="AKT70" s="120" t="s">
        <v>105</v>
      </c>
      <c r="AKU70" s="120" t="s">
        <v>105</v>
      </c>
      <c r="AKV70" s="120" t="s">
        <v>105</v>
      </c>
      <c r="AKW70" s="120" t="s">
        <v>105</v>
      </c>
      <c r="AKX70" s="120" t="s">
        <v>105</v>
      </c>
      <c r="AKY70" s="120" t="s">
        <v>105</v>
      </c>
      <c r="AKZ70" s="120" t="s">
        <v>105</v>
      </c>
      <c r="ALA70" s="120" t="s">
        <v>105</v>
      </c>
      <c r="ALB70" s="120" t="s">
        <v>105</v>
      </c>
      <c r="ALC70" s="120" t="s">
        <v>105</v>
      </c>
      <c r="ALD70" s="120" t="s">
        <v>105</v>
      </c>
      <c r="ALE70" s="120" t="s">
        <v>105</v>
      </c>
      <c r="ALF70" s="120" t="s">
        <v>105</v>
      </c>
      <c r="ALG70" s="120" t="s">
        <v>105</v>
      </c>
      <c r="ALH70" s="120" t="s">
        <v>105</v>
      </c>
      <c r="ALI70" s="120" t="s">
        <v>105</v>
      </c>
      <c r="ALJ70" s="120" t="s">
        <v>105</v>
      </c>
      <c r="ALK70" s="120" t="s">
        <v>105</v>
      </c>
      <c r="ALL70" s="120" t="s">
        <v>105</v>
      </c>
      <c r="ALM70" s="120" t="s">
        <v>105</v>
      </c>
      <c r="ALN70" s="120"/>
    </row>
    <row r="71" spans="1:1002" hidden="1">
      <c r="A71" s="119">
        <v>70</v>
      </c>
      <c r="B71" s="120">
        <v>2.9056748958738103E-2</v>
      </c>
      <c r="C71" s="120">
        <v>2.9056748958738114E-2</v>
      </c>
      <c r="D71" s="120">
        <v>2.8895901734707491E-2</v>
      </c>
      <c r="E71" s="120">
        <v>2.889590173470748E-2</v>
      </c>
      <c r="F71" s="120">
        <v>2.8735338423656852E-2</v>
      </c>
      <c r="G71" s="120">
        <v>2.8735338423656841E-2</v>
      </c>
      <c r="H71" s="120">
        <v>2.8575060662237545E-2</v>
      </c>
      <c r="I71" s="120">
        <v>2.8575060662237538E-2</v>
      </c>
      <c r="J71" s="120">
        <v>2.841507009119533E-2</v>
      </c>
      <c r="K71" s="120">
        <v>2.841507009119533E-2</v>
      </c>
      <c r="L71" s="120">
        <v>2.8255368355346151E-2</v>
      </c>
      <c r="M71" s="120">
        <v>2.8255368355346155E-2</v>
      </c>
      <c r="N71" s="120">
        <v>2.809595710355127E-2</v>
      </c>
      <c r="O71" s="120">
        <v>2.8095957103551266E-2</v>
      </c>
      <c r="P71" s="120">
        <v>2.7936837988691517E-2</v>
      </c>
      <c r="Q71" s="120">
        <v>2.793683798869152E-2</v>
      </c>
      <c r="R71" s="120">
        <v>2.7778012667641214E-2</v>
      </c>
      <c r="S71" s="120">
        <v>2.7778012667641235E-2</v>
      </c>
      <c r="T71" s="120">
        <v>2.7619482801241227E-2</v>
      </c>
      <c r="U71" s="120">
        <v>2.7619482801241216E-2</v>
      </c>
      <c r="V71" s="120">
        <v>2.7461250054271177E-2</v>
      </c>
      <c r="W71" s="120">
        <v>2.7461250054271191E-2</v>
      </c>
      <c r="X71" s="120">
        <v>2.7303316095421328E-2</v>
      </c>
      <c r="Y71" s="120">
        <v>2.7303316095421321E-2</v>
      </c>
      <c r="Z71" s="120">
        <v>2.7145682597263299E-2</v>
      </c>
      <c r="AA71" s="120">
        <v>2.7145682597263309E-2</v>
      </c>
      <c r="AB71" s="120">
        <v>2.6988351236220537E-2</v>
      </c>
      <c r="AC71" s="120">
        <v>2.698835123622053E-2</v>
      </c>
      <c r="AD71" s="120">
        <v>2.6831323692537663E-2</v>
      </c>
      <c r="AE71" s="120">
        <v>2.6831323692537674E-2</v>
      </c>
      <c r="AF71" s="120">
        <v>2.667460165024927E-2</v>
      </c>
      <c r="AG71" s="120">
        <v>2.6674601650249246E-2</v>
      </c>
      <c r="AH71" s="120">
        <v>2.6518186797147875E-2</v>
      </c>
      <c r="AI71" s="120">
        <v>2.6518186797147889E-2</v>
      </c>
      <c r="AJ71" s="120">
        <v>2.6362080824751256E-2</v>
      </c>
      <c r="AK71" s="120">
        <v>2.6362080824751246E-2</v>
      </c>
      <c r="AL71" s="120">
        <v>2.6206285428268753E-2</v>
      </c>
      <c r="AM71" s="120">
        <v>2.6206285428268743E-2</v>
      </c>
      <c r="AN71" s="120">
        <v>2.6050802306567086E-2</v>
      </c>
      <c r="AO71" s="120">
        <v>2.6050802306567127E-2</v>
      </c>
      <c r="AP71" s="120">
        <v>2.5895633162135209E-2</v>
      </c>
      <c r="AQ71" s="120">
        <v>2.5895633162135185E-2</v>
      </c>
      <c r="AR71" s="120">
        <v>2.574077970104811E-2</v>
      </c>
      <c r="AS71" s="120">
        <v>2.57407797010481E-2</v>
      </c>
      <c r="AT71" s="120">
        <v>2.5586243632930536E-2</v>
      </c>
      <c r="AU71" s="120">
        <v>2.5586243632930543E-2</v>
      </c>
      <c r="AV71" s="120">
        <v>2.5432026670918952E-2</v>
      </c>
      <c r="AW71" s="120">
        <v>2.5432026670918987E-2</v>
      </c>
      <c r="AX71" s="120">
        <v>2.5278130531623335E-2</v>
      </c>
      <c r="AY71" s="120">
        <v>2.5278130531623335E-2</v>
      </c>
      <c r="AZ71" s="120">
        <v>2.512455693508775E-2</v>
      </c>
      <c r="BA71" s="120">
        <v>2.5124556935087767E-2</v>
      </c>
      <c r="BB71" s="120">
        <v>2.4971307604750366E-2</v>
      </c>
      <c r="BC71" s="120">
        <v>2.4971307604750383E-2</v>
      </c>
      <c r="BD71" s="120">
        <v>2.4818384267402249E-2</v>
      </c>
      <c r="BE71" s="120">
        <v>2.4818384267402231E-2</v>
      </c>
      <c r="BF71" s="120">
        <v>2.466578865314548E-2</v>
      </c>
      <c r="BG71" s="120">
        <v>2.4665788653145448E-2</v>
      </c>
      <c r="BH71" s="120">
        <v>2.451352249535034E-2</v>
      </c>
      <c r="BI71" s="120">
        <v>2.451352249535034E-2</v>
      </c>
      <c r="BJ71" s="120">
        <v>2.4361587530611621E-2</v>
      </c>
      <c r="BK71" s="120">
        <v>2.4361587530611621E-2</v>
      </c>
      <c r="BL71" s="120">
        <v>2.4209985498703731E-2</v>
      </c>
      <c r="BM71" s="120">
        <v>2.4209985498703731E-2</v>
      </c>
      <c r="BN71" s="120">
        <v>2.4058718142535317E-2</v>
      </c>
      <c r="BO71" s="120">
        <v>2.4058718142535331E-2</v>
      </c>
      <c r="BP71" s="120">
        <v>2.3907787208102615E-2</v>
      </c>
      <c r="BQ71" s="120">
        <v>2.3907787208102615E-2</v>
      </c>
      <c r="BR71" s="120">
        <v>2.3757194444441791E-2</v>
      </c>
      <c r="BS71" s="120">
        <v>2.3757194444441795E-2</v>
      </c>
      <c r="BT71" s="120">
        <v>2.3606941603580595E-2</v>
      </c>
      <c r="BU71" s="120">
        <v>2.3606941603580591E-2</v>
      </c>
      <c r="BV71" s="120">
        <v>2.3457030440488705E-2</v>
      </c>
      <c r="BW71" s="120">
        <v>2.3457030440488698E-2</v>
      </c>
      <c r="BX71" s="120">
        <v>2.3307462713027315E-2</v>
      </c>
      <c r="BY71" s="120">
        <v>2.3307462713027301E-2</v>
      </c>
      <c r="BZ71" s="120">
        <v>2.315824018189756E-2</v>
      </c>
      <c r="CA71" s="120">
        <v>2.315824018189756E-2</v>
      </c>
      <c r="CB71" s="120">
        <v>2.3009364610587963E-2</v>
      </c>
      <c r="CC71" s="120">
        <v>2.300936461058796E-2</v>
      </c>
      <c r="CD71" s="120">
        <v>2.2860837765320746E-2</v>
      </c>
      <c r="CE71" s="120">
        <v>2.2860837765320729E-2</v>
      </c>
      <c r="CF71" s="120">
        <v>2.2712661414997237E-2</v>
      </c>
      <c r="CG71" s="120">
        <v>2.271266141499723E-2</v>
      </c>
      <c r="CH71" s="120">
        <v>2.2564837331142135E-2</v>
      </c>
      <c r="CI71" s="120">
        <v>2.2564837331142111E-2</v>
      </c>
      <c r="CJ71" s="120">
        <v>2.2417367287846563E-2</v>
      </c>
      <c r="CK71" s="120">
        <v>2.2417367287846574E-2</v>
      </c>
      <c r="CL71" s="120">
        <v>2.2270253061710273E-2</v>
      </c>
      <c r="CM71" s="120">
        <v>2.2270253061710269E-2</v>
      </c>
      <c r="CN71" s="120">
        <v>2.2123496431782508E-2</v>
      </c>
      <c r="CO71" s="120">
        <v>2.2123496431782512E-2</v>
      </c>
      <c r="CP71" s="120">
        <v>2.1977099179501813E-2</v>
      </c>
      <c r="CQ71" s="120">
        <v>2.1977099179501785E-2</v>
      </c>
      <c r="CR71" s="120">
        <v>2.1831063088634743E-2</v>
      </c>
      <c r="CS71" s="120">
        <v>2.1831063088634726E-2</v>
      </c>
      <c r="CT71" s="120">
        <v>2.1685389945213383E-2</v>
      </c>
      <c r="CU71" s="120">
        <v>2.1685389945213379E-2</v>
      </c>
      <c r="CV71" s="120">
        <v>2.1540081537471625E-2</v>
      </c>
      <c r="CW71" s="120">
        <v>2.154008153747165E-2</v>
      </c>
      <c r="CX71" s="120">
        <v>2.1395139655780448E-2</v>
      </c>
      <c r="CY71" s="120">
        <v>2.1395139655780451E-2</v>
      </c>
      <c r="CZ71" s="120">
        <v>2.1250566092581684E-2</v>
      </c>
      <c r="DA71" s="120">
        <v>2.1250566092581719E-2</v>
      </c>
      <c r="DB71" s="120">
        <v>2.1106362642320919E-2</v>
      </c>
      <c r="DC71" s="120">
        <v>2.1106362642320936E-2</v>
      </c>
      <c r="DD71" s="120">
        <v>2.0962531101378811E-2</v>
      </c>
      <c r="DE71" s="120">
        <v>2.0962531101378818E-2</v>
      </c>
      <c r="DF71" s="120">
        <v>2.0819073268001531E-2</v>
      </c>
      <c r="DG71" s="120">
        <v>2.0819073268001555E-2</v>
      </c>
      <c r="DH71" s="120">
        <v>2.0675990942229584E-2</v>
      </c>
      <c r="DI71" s="120">
        <v>2.0675990942229609E-2</v>
      </c>
      <c r="DJ71" s="120">
        <v>2.0533285925825581E-2</v>
      </c>
      <c r="DK71" s="120">
        <v>2.0533285925825571E-2</v>
      </c>
      <c r="DL71" s="120">
        <v>2.0390960022200602E-2</v>
      </c>
      <c r="DM71" s="120">
        <v>2.0390960022200599E-2</v>
      </c>
      <c r="DN71" s="120">
        <v>2.0249015036339288E-2</v>
      </c>
      <c r="DO71" s="120">
        <v>2.0249015036339277E-2</v>
      </c>
      <c r="DP71" s="120">
        <v>2.0107452774723651E-2</v>
      </c>
      <c r="DQ71" s="120">
        <v>2.0107452774723669E-2</v>
      </c>
      <c r="DR71" s="120">
        <v>1.9966275045255374E-2</v>
      </c>
      <c r="DS71" s="120">
        <v>1.9966275045255406E-2</v>
      </c>
      <c r="DT71" s="120">
        <v>1.9825483657177036E-2</v>
      </c>
      <c r="DU71" s="120">
        <v>1.9825483657177057E-2</v>
      </c>
      <c r="DV71" s="120">
        <v>1.9685080420991628E-2</v>
      </c>
      <c r="DW71" s="120">
        <v>1.9685080420991628E-2</v>
      </c>
      <c r="DX71" s="120">
        <v>1.954506714838088E-2</v>
      </c>
      <c r="DY71" s="120">
        <v>1.9545067148380883E-2</v>
      </c>
      <c r="DZ71" s="120">
        <v>1.9405445652122131E-2</v>
      </c>
      <c r="EA71" s="120">
        <v>1.9405445652122103E-2</v>
      </c>
      <c r="EB71" s="120">
        <v>1.9266217746003799E-2</v>
      </c>
      <c r="EC71" s="120">
        <v>1.9266217746003816E-2</v>
      </c>
      <c r="ED71" s="120">
        <v>1.9127385244739378E-2</v>
      </c>
      <c r="EE71" s="120">
        <v>1.9127385244739354E-2</v>
      </c>
      <c r="EF71" s="120">
        <v>1.8988949963879873E-2</v>
      </c>
      <c r="EG71" s="120">
        <v>1.898894996387988E-2</v>
      </c>
      <c r="EH71" s="120">
        <v>1.8850913719724988E-2</v>
      </c>
      <c r="EI71" s="120">
        <v>1.8850913719725002E-2</v>
      </c>
      <c r="EJ71" s="120">
        <v>1.8713278329232672E-2</v>
      </c>
      <c r="EK71" s="120">
        <v>1.8713278329232651E-2</v>
      </c>
      <c r="EL71" s="120">
        <v>1.8576045609926949E-2</v>
      </c>
      <c r="EM71" s="120">
        <v>1.8576045609926945E-2</v>
      </c>
      <c r="EN71" s="120">
        <v>1.8439217379804765E-2</v>
      </c>
      <c r="EO71" s="120">
        <v>1.8439217379804768E-2</v>
      </c>
      <c r="EP71" s="120">
        <v>1.8302795457240756E-2</v>
      </c>
      <c r="EQ71" s="120">
        <v>1.8302795457240735E-2</v>
      </c>
      <c r="ER71" s="120">
        <v>1.8166781660890596E-2</v>
      </c>
      <c r="ES71" s="120">
        <v>1.816678166089061E-2</v>
      </c>
      <c r="ET71" s="120">
        <v>1.8031177809592975E-2</v>
      </c>
      <c r="EU71" s="120">
        <v>1.8031177809592961E-2</v>
      </c>
      <c r="EV71" s="120">
        <v>1.7895985722269695E-2</v>
      </c>
      <c r="EW71" s="120">
        <v>1.7895985722269688E-2</v>
      </c>
      <c r="EX71" s="120">
        <v>1.7761207217824256E-2</v>
      </c>
      <c r="EY71" s="120">
        <v>1.7761207217824239E-2</v>
      </c>
      <c r="EZ71" s="120">
        <v>1.7626844115038894E-2</v>
      </c>
      <c r="FA71" s="120">
        <v>1.7626844115038894E-2</v>
      </c>
      <c r="FB71" s="120">
        <v>1.7492898232469814E-2</v>
      </c>
      <c r="FC71" s="120">
        <v>1.7492898232469828E-2</v>
      </c>
      <c r="FD71" s="120">
        <v>1.7359371388340754E-2</v>
      </c>
      <c r="FE71" s="120">
        <v>1.735937138834075E-2</v>
      </c>
      <c r="FF71" s="120">
        <v>1.7226265400435051E-2</v>
      </c>
      <c r="FG71" s="120">
        <v>1.7226265400435047E-2</v>
      </c>
      <c r="FH71" s="120">
        <v>1.7093582085985708E-2</v>
      </c>
      <c r="FI71" s="120">
        <v>1.7093582085985718E-2</v>
      </c>
      <c r="FJ71" s="120">
        <v>1.6961323261564038E-2</v>
      </c>
      <c r="FK71" s="120">
        <v>1.6961323261564056E-2</v>
      </c>
      <c r="FL71" s="120">
        <v>1.6829490742966146E-2</v>
      </c>
      <c r="FM71" s="120">
        <v>1.6829490742966163E-2</v>
      </c>
      <c r="FN71" s="120">
        <v>1.6698086345098184E-2</v>
      </c>
      <c r="FO71" s="120">
        <v>1.6698086345098208E-2</v>
      </c>
      <c r="FP71" s="120">
        <v>1.6567111881859296E-2</v>
      </c>
      <c r="FQ71" s="120">
        <v>1.6567111881859324E-2</v>
      </c>
      <c r="FR71" s="120">
        <v>1.6436569166023138E-2</v>
      </c>
      <c r="FS71" s="120">
        <v>1.6436569166023138E-2</v>
      </c>
      <c r="FT71" s="120">
        <v>1.6306460009117257E-2</v>
      </c>
      <c r="FU71" s="120">
        <v>1.6306460009117268E-2</v>
      </c>
      <c r="FV71" s="120">
        <v>1.6176786221300987E-2</v>
      </c>
      <c r="FW71" s="120">
        <v>1.6176786221300997E-2</v>
      </c>
      <c r="FX71" s="120">
        <v>1.6047549611241104E-2</v>
      </c>
      <c r="FY71" s="120">
        <v>1.6047549611241132E-2</v>
      </c>
      <c r="FZ71" s="120">
        <v>1.5918751985985923E-2</v>
      </c>
      <c r="GA71" s="120">
        <v>1.5918751985985913E-2</v>
      </c>
      <c r="GB71" s="120">
        <v>1.5790395150837168E-2</v>
      </c>
      <c r="GC71" s="120">
        <v>1.5790395150837161E-2</v>
      </c>
      <c r="GD71" s="120">
        <v>1.5662480909220303E-2</v>
      </c>
      <c r="GE71" s="120">
        <v>1.5662480909220303E-2</v>
      </c>
      <c r="GF71" s="120">
        <v>1.5535011062552513E-2</v>
      </c>
      <c r="GG71" s="120">
        <v>1.553501106255251E-2</v>
      </c>
      <c r="GH71" s="120">
        <v>1.5407987410109104E-2</v>
      </c>
      <c r="GI71" s="120">
        <v>1.5407987410109108E-2</v>
      </c>
      <c r="GJ71" s="120">
        <v>1.5281411748887627E-2</v>
      </c>
      <c r="GK71" s="120">
        <v>1.5281411748887612E-2</v>
      </c>
      <c r="GL71" s="120">
        <v>1.5155285873470103E-2</v>
      </c>
      <c r="GM71" s="120">
        <v>1.5155285873470103E-2</v>
      </c>
      <c r="GN71" s="120">
        <v>1.5029611575883381E-2</v>
      </c>
      <c r="GO71" s="120">
        <v>1.5029611575883377E-2</v>
      </c>
      <c r="GP71" s="120">
        <v>1.4904390645457125E-2</v>
      </c>
      <c r="GQ71" s="120">
        <v>1.490439064545711E-2</v>
      </c>
      <c r="GR71" s="120">
        <v>1.4779624868680083E-2</v>
      </c>
      <c r="GS71" s="120">
        <v>1.4779624868680091E-2</v>
      </c>
      <c r="GT71" s="120">
        <v>1.4655316029054097E-2</v>
      </c>
      <c r="GU71" s="120">
        <v>1.465531602905411E-2</v>
      </c>
      <c r="GV71" s="120">
        <v>1.4531465906946001E-2</v>
      </c>
      <c r="GW71" s="120">
        <v>1.4531465906945982E-2</v>
      </c>
      <c r="GX71" s="120">
        <v>1.4408076279437418E-2</v>
      </c>
      <c r="GY71" s="120">
        <v>1.4408076279437416E-2</v>
      </c>
      <c r="GZ71" s="120">
        <v>1.4285148920172609E-2</v>
      </c>
      <c r="HA71" s="120">
        <v>1.4285148920172604E-2</v>
      </c>
      <c r="HB71" s="120">
        <v>1.4162685599203806E-2</v>
      </c>
      <c r="HC71" s="120">
        <v>1.4162685599203794E-2</v>
      </c>
      <c r="HD71" s="120">
        <v>1.4040688082834672E-2</v>
      </c>
      <c r="HE71" s="120">
        <v>1.4040688082834669E-2</v>
      </c>
      <c r="HF71" s="120">
        <v>1.3919158133461399E-2</v>
      </c>
      <c r="HG71" s="120">
        <v>1.3919158133461404E-2</v>
      </c>
      <c r="HH71" s="120">
        <v>1.3798097509411715E-2</v>
      </c>
      <c r="HI71" s="120">
        <v>1.3798097509411722E-2</v>
      </c>
      <c r="HJ71" s="120">
        <v>1.3677507964781522E-2</v>
      </c>
      <c r="HK71" s="120">
        <v>1.3677507964781522E-2</v>
      </c>
      <c r="HL71" s="120">
        <v>1.3557391249269331E-2</v>
      </c>
      <c r="HM71" s="120">
        <v>1.3557391249269326E-2</v>
      </c>
      <c r="HN71" s="120">
        <v>1.3437749108008469E-2</v>
      </c>
      <c r="HO71" s="120">
        <v>1.3437749108008469E-2</v>
      </c>
      <c r="HP71" s="120">
        <v>1.3318583281396963E-2</v>
      </c>
      <c r="HQ71" s="120">
        <v>1.3318583281396958E-2</v>
      </c>
      <c r="HR71" s="120">
        <v>1.3199895504925029E-2</v>
      </c>
      <c r="HS71" s="120">
        <v>1.3199895504925029E-2</v>
      </c>
      <c r="HT71" s="120">
        <v>1.3081687509000368E-2</v>
      </c>
      <c r="HU71" s="120">
        <v>1.3081687509000376E-2</v>
      </c>
      <c r="HV71" s="120">
        <v>1.2963961018771002E-2</v>
      </c>
      <c r="HW71" s="120">
        <v>1.2963961018771005E-2</v>
      </c>
      <c r="HX71" s="120">
        <v>1.2846717753945783E-2</v>
      </c>
      <c r="HY71" s="120">
        <v>1.2846717753945781E-2</v>
      </c>
      <c r="HZ71" s="120">
        <v>1.2729959428612485E-2</v>
      </c>
      <c r="IA71" s="120">
        <v>1.2729959428612497E-2</v>
      </c>
      <c r="IB71" s="120">
        <v>1.2613687751053549E-2</v>
      </c>
      <c r="IC71" s="120">
        <v>1.2613687751053568E-2</v>
      </c>
      <c r="ID71" s="120">
        <v>1.2497904423559317E-2</v>
      </c>
      <c r="IE71" s="120">
        <v>1.2497904423559312E-2</v>
      </c>
      <c r="IF71" s="120">
        <v>1.2382611142238818E-2</v>
      </c>
      <c r="IG71" s="120">
        <v>1.2382611142238821E-2</v>
      </c>
      <c r="IH71" s="120">
        <v>1.2267809596828234E-2</v>
      </c>
      <c r="II71" s="120">
        <v>1.2267809596828223E-2</v>
      </c>
      <c r="IJ71" s="120">
        <v>1.2153501470496653E-2</v>
      </c>
      <c r="IK71" s="120">
        <v>1.2153501470496654E-2</v>
      </c>
      <c r="IL71" s="120">
        <v>1.2039688439649577E-2</v>
      </c>
      <c r="IM71" s="120">
        <v>1.2039688439649561E-2</v>
      </c>
      <c r="IN71" s="120">
        <v>1.1926372173729589E-2</v>
      </c>
      <c r="IO71" s="120">
        <v>1.1926372173729584E-2</v>
      </c>
      <c r="IP71" s="120">
        <v>1.1813554335014881E-2</v>
      </c>
      <c r="IQ71" s="120">
        <v>1.181355433501487E-2</v>
      </c>
      <c r="IR71" s="120">
        <v>1.1701236578414835E-2</v>
      </c>
      <c r="IS71" s="120">
        <v>1.1701236578414827E-2</v>
      </c>
      <c r="IT71" s="120">
        <v>1.1589420551263326E-2</v>
      </c>
      <c r="IU71" s="120">
        <v>1.1589420551263312E-2</v>
      </c>
      <c r="IV71" s="120">
        <v>1.1478107893109261E-2</v>
      </c>
      <c r="IW71" s="120">
        <v>1.1478107893109268E-2</v>
      </c>
      <c r="IX71" s="120">
        <v>1.1367300235504613E-2</v>
      </c>
      <c r="IY71" s="120">
        <v>1.1367300235504602E-2</v>
      </c>
      <c r="IZ71" s="120">
        <v>1.1256999201789714E-2</v>
      </c>
      <c r="JA71" s="120">
        <v>1.1256999201789708E-2</v>
      </c>
      <c r="JB71" s="120">
        <v>1.1147206406876099E-2</v>
      </c>
      <c r="JC71" s="120">
        <v>1.1147206406876097E-2</v>
      </c>
      <c r="JD71" s="120">
        <v>1.1037923457026503E-2</v>
      </c>
      <c r="JE71" s="120">
        <v>1.10379234570265E-2</v>
      </c>
      <c r="JF71" s="120">
        <v>1.0929151949632265E-2</v>
      </c>
      <c r="JG71" s="120">
        <v>1.0929151949632275E-2</v>
      </c>
      <c r="JH71" s="120">
        <v>1.0820893472988112E-2</v>
      </c>
      <c r="JI71" s="120">
        <v>1.0820893472988117E-2</v>
      </c>
      <c r="JJ71" s="120">
        <v>1.0713149606064103E-2</v>
      </c>
      <c r="JK71" s="120">
        <v>1.0713149606064109E-2</v>
      </c>
      <c r="JL71" s="120">
        <v>1.0605921918274997E-2</v>
      </c>
      <c r="JM71" s="120">
        <v>1.0605921918274992E-2</v>
      </c>
      <c r="JN71" s="120">
        <v>1.0499211969246743E-2</v>
      </c>
      <c r="JO71" s="120">
        <v>1.0499211969246755E-2</v>
      </c>
      <c r="JP71" s="120">
        <v>1.0393021308580466E-2</v>
      </c>
      <c r="JQ71" s="120">
        <v>1.0393021308580478E-2</v>
      </c>
      <c r="JR71" s="120">
        <v>1.0287351475613375E-2</v>
      </c>
      <c r="JS71" s="120">
        <v>1.0287351475613386E-2</v>
      </c>
      <c r="JT71" s="120">
        <v>1.0182203999177164E-2</v>
      </c>
      <c r="JU71" s="120">
        <v>1.0182203999177178E-2</v>
      </c>
      <c r="JV71" s="120">
        <v>1.0077580397353555E-2</v>
      </c>
      <c r="JW71" s="120">
        <v>1.0077580397353543E-2</v>
      </c>
      <c r="JX71" s="120">
        <v>9.9734821772269368E-3</v>
      </c>
      <c r="JY71" s="120">
        <v>9.973482177226935E-3</v>
      </c>
      <c r="JZ71" s="120">
        <v>9.8699108346344162E-3</v>
      </c>
      <c r="KA71" s="120">
        <v>9.8699108346344318E-3</v>
      </c>
      <c r="KB71" s="120">
        <v>9.7668678539128678E-3</v>
      </c>
      <c r="KC71" s="120">
        <v>9.7668678539128591E-3</v>
      </c>
      <c r="KD71" s="120">
        <v>9.6643547076431385E-3</v>
      </c>
      <c r="KE71" s="120">
        <v>9.6643547076431385E-3</v>
      </c>
      <c r="KF71" s="120">
        <v>9.5623728563916984E-3</v>
      </c>
      <c r="KG71" s="120">
        <v>9.5623728563917001E-3</v>
      </c>
      <c r="KH71" s="120">
        <v>9.4609237484491026E-3</v>
      </c>
      <c r="KI71" s="120">
        <v>9.4609237484491147E-3</v>
      </c>
      <c r="KJ71" s="120">
        <v>9.3600088195657533E-3</v>
      </c>
      <c r="KK71" s="120">
        <v>9.3600088195657516E-3</v>
      </c>
      <c r="KL71" s="120">
        <v>9.2596294926848618E-3</v>
      </c>
      <c r="KM71" s="120">
        <v>9.2596294926848618E-3</v>
      </c>
      <c r="KN71" s="120">
        <v>9.1597871776724019E-3</v>
      </c>
      <c r="KO71" s="120">
        <v>9.1597871776724106E-3</v>
      </c>
      <c r="KP71" s="120">
        <v>9.0604832710443374E-3</v>
      </c>
      <c r="KQ71" s="120">
        <v>9.0604832710443201E-3</v>
      </c>
      <c r="KR71" s="120">
        <v>8.9617191556908109E-3</v>
      </c>
      <c r="KS71" s="120">
        <v>8.9617191556908022E-3</v>
      </c>
      <c r="KT71" s="120">
        <v>8.8634962005975874E-3</v>
      </c>
      <c r="KU71" s="120">
        <v>8.8634962005975926E-3</v>
      </c>
      <c r="KV71" s="120">
        <v>8.765815760564559E-3</v>
      </c>
      <c r="KW71" s="120">
        <v>8.765815760564559E-3</v>
      </c>
      <c r="KX71" s="120">
        <v>8.6686791759212987E-3</v>
      </c>
      <c r="KY71" s="120">
        <v>8.6686791759213039E-3</v>
      </c>
      <c r="KZ71" s="120">
        <v>8.5720877722398441E-3</v>
      </c>
      <c r="LA71" s="120">
        <v>8.5720877722398371E-3</v>
      </c>
      <c r="LB71" s="120">
        <v>8.4760428600444155E-3</v>
      </c>
      <c r="LC71" s="120">
        <v>8.4760428600444103E-3</v>
      </c>
      <c r="LD71" s="120">
        <v>8.3805457345184076E-3</v>
      </c>
      <c r="LE71" s="120">
        <v>8.3805457345184128E-3</v>
      </c>
      <c r="LF71" s="120">
        <v>8.2855976752084139E-3</v>
      </c>
      <c r="LG71" s="120">
        <v>8.2855976752084122E-3</v>
      </c>
      <c r="LH71" s="120">
        <v>8.1911999457252652E-3</v>
      </c>
      <c r="LI71" s="120">
        <v>8.1911999457252686E-3</v>
      </c>
      <c r="LJ71" s="120">
        <v>8.0973537934423759E-3</v>
      </c>
      <c r="LK71" s="120">
        <v>8.0973537934423655E-3</v>
      </c>
      <c r="LL71" s="120">
        <v>8.0040604491909625E-3</v>
      </c>
      <c r="LM71" s="120">
        <v>8.004060449190966E-3</v>
      </c>
      <c r="LN71" s="120">
        <v>7.91132112695264E-3</v>
      </c>
      <c r="LO71" s="120">
        <v>7.9113211269526435E-3</v>
      </c>
      <c r="LP71" s="120">
        <v>7.8191370235488507E-3</v>
      </c>
      <c r="LQ71" s="120">
        <v>7.8191370235488489E-3</v>
      </c>
      <c r="LR71" s="120">
        <v>7.7275093183276434E-3</v>
      </c>
      <c r="LS71" s="120">
        <v>7.7275093183276529E-3</v>
      </c>
      <c r="LT71" s="120">
        <v>7.6364391728475358E-3</v>
      </c>
      <c r="LU71" s="120">
        <v>7.6364391728475402E-3</v>
      </c>
      <c r="LV71" s="120">
        <v>7.545927730558389E-3</v>
      </c>
      <c r="LW71" s="120">
        <v>7.5459277305583976E-3</v>
      </c>
      <c r="LX71" s="120">
        <v>7.4559761164796571E-3</v>
      </c>
      <c r="LY71" s="120">
        <v>7.4559761164796588E-3</v>
      </c>
      <c r="LZ71" s="120">
        <v>7.3665854368755983E-3</v>
      </c>
      <c r="MA71" s="120">
        <v>7.3665854368755888E-3</v>
      </c>
      <c r="MB71" s="120">
        <v>7.2777567789277858E-3</v>
      </c>
      <c r="MC71" s="120">
        <v>7.277756778927778E-3</v>
      </c>
      <c r="MD71" s="120">
        <v>7.1894912104047875E-3</v>
      </c>
      <c r="ME71" s="120">
        <v>7.1894912104047849E-3</v>
      </c>
      <c r="MF71" s="120">
        <v>7.1017897793290135E-3</v>
      </c>
      <c r="MG71" s="120">
        <v>7.1017897793290187E-3</v>
      </c>
      <c r="MH71" s="120">
        <v>7.0146535136408582E-3</v>
      </c>
      <c r="MI71" s="120">
        <v>7.0146535136408599E-3</v>
      </c>
      <c r="MJ71" s="120">
        <v>6.9280834208600168E-3</v>
      </c>
      <c r="MK71" s="120">
        <v>6.9280834208600107E-3</v>
      </c>
      <c r="ML71" s="120">
        <v>6.8420804877441007E-3</v>
      </c>
      <c r="MM71" s="120">
        <v>6.8420804877441033E-3</v>
      </c>
      <c r="MN71" s="120">
        <v>6.756645679944594E-3</v>
      </c>
      <c r="MO71" s="120">
        <v>6.756645679944594E-3</v>
      </c>
      <c r="MP71" s="120">
        <v>6.6717799416600018E-3</v>
      </c>
      <c r="MQ71" s="120">
        <v>6.6717799416600035E-3</v>
      </c>
      <c r="MR71" s="120">
        <v>6.5874841952864339E-3</v>
      </c>
      <c r="MS71" s="120">
        <v>6.5874841952864383E-3</v>
      </c>
      <c r="MT71" s="120">
        <v>6.5037593410655521E-3</v>
      </c>
      <c r="MU71" s="120">
        <v>6.5037593410655504E-3</v>
      </c>
      <c r="MV71" s="120">
        <v>6.4206062567298289E-3</v>
      </c>
      <c r="MW71" s="120">
        <v>6.4206062567298255E-3</v>
      </c>
      <c r="MX71" s="120">
        <v>6.3380257971453304E-3</v>
      </c>
      <c r="MY71" s="120">
        <v>6.3380257971453269E-3</v>
      </c>
      <c r="MZ71" s="120">
        <v>6.256018793951895E-3</v>
      </c>
      <c r="NA71" s="120">
        <v>6.256018793951902E-3</v>
      </c>
      <c r="NB71" s="120">
        <v>6.1745860552008484E-3</v>
      </c>
      <c r="NC71" s="120">
        <v>6.1745860552008501E-3</v>
      </c>
      <c r="ND71" s="120">
        <v>6.0937283649901862E-3</v>
      </c>
      <c r="NE71" s="120">
        <v>6.0937283649901844E-3</v>
      </c>
      <c r="NF71" s="120">
        <v>6.0134464830973932E-3</v>
      </c>
      <c r="NG71" s="120">
        <v>6.0134464830973941E-3</v>
      </c>
      <c r="NH71" s="120">
        <v>5.933741144609859E-3</v>
      </c>
      <c r="NI71" s="120">
        <v>5.933741144609859E-3</v>
      </c>
      <c r="NJ71" s="120">
        <v>5.8546130595529232E-3</v>
      </c>
      <c r="NK71" s="120">
        <v>5.8546130595529171E-3</v>
      </c>
      <c r="NL71" s="120">
        <v>5.7760629125156344E-3</v>
      </c>
      <c r="NM71" s="120">
        <v>5.7760629125156292E-3</v>
      </c>
      <c r="NN71" s="120">
        <v>5.698091362274278E-3</v>
      </c>
      <c r="NO71" s="120">
        <v>5.6980913622742789E-3</v>
      </c>
      <c r="NP71" s="120">
        <v>5.6206990414136718E-3</v>
      </c>
      <c r="NQ71" s="120">
        <v>5.6206990414136744E-3</v>
      </c>
      <c r="NR71" s="120">
        <v>5.5438865559463615E-3</v>
      </c>
      <c r="NS71" s="120">
        <v>5.5438865559463571E-3</v>
      </c>
      <c r="NT71" s="120">
        <v>5.4676544849296552E-3</v>
      </c>
      <c r="NU71" s="120">
        <v>5.4676544849296535E-3</v>
      </c>
      <c r="NV71" s="120">
        <v>5.3920033800807145E-3</v>
      </c>
      <c r="NW71" s="120">
        <v>5.3920033800807102E-3</v>
      </c>
      <c r="NX71" s="120">
        <v>5.3169337653895844E-3</v>
      </c>
      <c r="NY71" s="120">
        <v>5.3169337653895853E-3</v>
      </c>
      <c r="NZ71" s="120">
        <v>5.2424461367304208E-3</v>
      </c>
      <c r="OA71" s="120">
        <v>5.24244613673042E-3</v>
      </c>
      <c r="OB71" s="120">
        <v>5.1685409614707703E-3</v>
      </c>
      <c r="OC71" s="120">
        <v>5.1685409614707729E-3</v>
      </c>
      <c r="OD71" s="120">
        <v>5.0952186780791461E-3</v>
      </c>
      <c r="OE71" s="120">
        <v>5.0952186780791452E-3</v>
      </c>
      <c r="OF71" s="120">
        <v>5.0224796957308972E-3</v>
      </c>
      <c r="OG71" s="120">
        <v>5.0224796957308877E-3</v>
      </c>
      <c r="OH71" s="120">
        <v>4.9503243939124164E-3</v>
      </c>
      <c r="OI71" s="120">
        <v>4.9503243939124243E-3</v>
      </c>
      <c r="OJ71" s="120">
        <v>4.8787531220239096E-3</v>
      </c>
      <c r="OK71" s="120">
        <v>4.8787531220239122E-3</v>
      </c>
      <c r="OL71" s="120">
        <v>4.807766198980574E-3</v>
      </c>
      <c r="OM71" s="120">
        <v>4.8077661989805731E-3</v>
      </c>
      <c r="ON71" s="120">
        <v>4.7373639128124624E-3</v>
      </c>
      <c r="OO71" s="120">
        <v>4.7373639128124659E-3</v>
      </c>
      <c r="OP71" s="120">
        <v>4.6675465202631102E-3</v>
      </c>
      <c r="OQ71" s="120">
        <v>4.6675465202631094E-3</v>
      </c>
      <c r="OR71" s="120">
        <v>4.5983142463868398E-3</v>
      </c>
      <c r="OS71" s="120">
        <v>4.5983142463868329E-3</v>
      </c>
      <c r="OT71" s="120">
        <v>4.5296672841451113E-3</v>
      </c>
      <c r="OU71" s="120">
        <v>4.5296672841451139E-3</v>
      </c>
      <c r="OV71" s="120">
        <v>4.461605794001804E-3</v>
      </c>
      <c r="OW71" s="120">
        <v>4.4616057940018022E-3</v>
      </c>
      <c r="OX71" s="120">
        <v>4.3941299035175447E-3</v>
      </c>
      <c r="OY71" s="120">
        <v>4.3941299035175447E-3</v>
      </c>
      <c r="OZ71" s="120">
        <v>4.3272397069433763E-3</v>
      </c>
      <c r="PA71" s="120">
        <v>4.3272397069433755E-3</v>
      </c>
      <c r="PB71" s="120">
        <v>4.2609352648136393E-3</v>
      </c>
      <c r="PC71" s="120">
        <v>4.2609352648136367E-3</v>
      </c>
      <c r="PD71" s="120">
        <v>4.1952166035383208E-3</v>
      </c>
      <c r="PE71" s="120">
        <v>4.1952166035383216E-3</v>
      </c>
      <c r="PF71" s="120">
        <v>4.1300837149950021E-3</v>
      </c>
      <c r="PG71" s="120">
        <v>4.1300837149950056E-3</v>
      </c>
      <c r="PH71" s="120">
        <v>4.065536556120403E-3</v>
      </c>
      <c r="PI71" s="120">
        <v>4.0655365561204082E-3</v>
      </c>
      <c r="PJ71" s="120">
        <v>4.0015750485017905E-3</v>
      </c>
      <c r="PK71" s="120">
        <v>4.0015750485017923E-3</v>
      </c>
      <c r="PL71" s="120">
        <v>3.9381990779683079E-3</v>
      </c>
      <c r="PM71" s="120">
        <v>3.9381990779683114E-3</v>
      </c>
      <c r="PN71" s="120">
        <v>3.8754084941823577E-3</v>
      </c>
      <c r="PO71" s="120">
        <v>3.8754084941823551E-3</v>
      </c>
      <c r="PP71" s="120">
        <v>3.8132031102311981E-3</v>
      </c>
      <c r="PQ71" s="120">
        <v>3.8132031102311999E-3</v>
      </c>
      <c r="PR71" s="120">
        <v>3.751582702218943E-3</v>
      </c>
      <c r="PS71" s="120">
        <v>3.7515827022189417E-3</v>
      </c>
      <c r="PT71" s="120">
        <v>3.6905470088589715E-3</v>
      </c>
      <c r="PU71" s="120">
        <v>3.6905470088589723E-3</v>
      </c>
      <c r="PV71" s="120">
        <v>3.6300957310670822E-3</v>
      </c>
      <c r="PW71" s="120">
        <v>3.6300957310670835E-3</v>
      </c>
      <c r="PX71" s="120">
        <v>3.570228531555422E-3</v>
      </c>
      <c r="PY71" s="120">
        <v>3.5702285315554229E-3</v>
      </c>
      <c r="PZ71" s="120">
        <v>3.5109450344274016E-3</v>
      </c>
      <c r="QA71" s="120">
        <v>3.510945034427402E-3</v>
      </c>
      <c r="QB71" s="120">
        <v>3.4522448247737638E-3</v>
      </c>
      <c r="QC71" s="120">
        <v>3.4522448247737646E-3</v>
      </c>
      <c r="QD71" s="120">
        <v>3.3941274482699739E-3</v>
      </c>
      <c r="QE71" s="120">
        <v>3.3941274482699769E-3</v>
      </c>
      <c r="QF71" s="120">
        <v>3.3365924107751103E-3</v>
      </c>
      <c r="QG71" s="120">
        <v>3.3365924107751094E-3</v>
      </c>
      <c r="QH71" s="120">
        <v>3.2796391779324288E-3</v>
      </c>
      <c r="QI71" s="120">
        <v>3.2796391779324288E-3</v>
      </c>
      <c r="QJ71" s="120">
        <v>3.2232671747718287E-3</v>
      </c>
      <c r="QK71" s="120">
        <v>3.2232671747718282E-3</v>
      </c>
      <c r="QL71" s="120">
        <v>3.1674757853143707E-3</v>
      </c>
      <c r="QM71" s="120">
        <v>3.1674757853143664E-3</v>
      </c>
      <c r="QN71" s="120">
        <v>3.1122643521790633E-3</v>
      </c>
      <c r="QO71" s="120">
        <v>3.1122643521790589E-3</v>
      </c>
      <c r="QP71" s="120">
        <v>3.0576321761921436E-3</v>
      </c>
      <c r="QQ71" s="120">
        <v>3.0576321761921449E-3</v>
      </c>
      <c r="QR71" s="120">
        <v>3.0035785159990324E-3</v>
      </c>
      <c r="QS71" s="120">
        <v>3.0035785159990345E-3</v>
      </c>
      <c r="QT71" s="120">
        <v>2.9501025876792035E-3</v>
      </c>
      <c r="QU71" s="120">
        <v>2.9501025876792018E-3</v>
      </c>
      <c r="QV71" s="120">
        <v>2.897203564364161E-3</v>
      </c>
      <c r="QW71" s="120">
        <v>2.8972035643641584E-3</v>
      </c>
      <c r="QX71" s="120">
        <v>2.8448805758588317E-3</v>
      </c>
      <c r="QY71" s="120">
        <v>2.8448805758588304E-3</v>
      </c>
      <c r="QZ71" s="120">
        <v>2.7931327082664948E-3</v>
      </c>
      <c r="RA71" s="120">
        <v>2.7931327082664939E-3</v>
      </c>
      <c r="RB71" s="120">
        <v>2.7419590036175858E-3</v>
      </c>
      <c r="RC71" s="120">
        <v>2.7419590036175867E-3</v>
      </c>
      <c r="RD71" s="120">
        <v>2.6913584595025766E-3</v>
      </c>
      <c r="RE71" s="120">
        <v>2.6913584595025775E-3</v>
      </c>
      <c r="RF71" s="120">
        <v>2.6413300287091903E-3</v>
      </c>
      <c r="RG71" s="120">
        <v>2.6413300287091877E-3</v>
      </c>
      <c r="RH71" s="120">
        <v>2.5918726188642249E-3</v>
      </c>
      <c r="RI71" s="120">
        <v>2.5918726188642219E-3</v>
      </c>
      <c r="RJ71" s="120">
        <v>2.5429850920802495E-3</v>
      </c>
      <c r="RK71" s="120">
        <v>2.5429850920802512E-3</v>
      </c>
      <c r="RL71" s="120">
        <v>2.4946662646074544E-3</v>
      </c>
      <c r="RM71" s="120">
        <v>2.4946662646074544E-3</v>
      </c>
      <c r="RN71" s="120">
        <v>2.4469149064908768E-3</v>
      </c>
      <c r="RO71" s="120">
        <v>2.446914906490879E-3</v>
      </c>
      <c r="RP71" s="120">
        <v>2.3997297412334086E-3</v>
      </c>
      <c r="RQ71" s="120">
        <v>2.3997297412334103E-3</v>
      </c>
      <c r="RR71" s="120">
        <v>2.3531094454647471E-3</v>
      </c>
      <c r="RS71" s="120">
        <v>2.3531094454647484E-3</v>
      </c>
      <c r="RT71" s="120">
        <v>2.3070526486166977E-3</v>
      </c>
      <c r="RU71" s="120">
        <v>2.3070526486166942E-3</v>
      </c>
      <c r="RV71" s="120">
        <v>2.2615579326050448E-3</v>
      </c>
      <c r="RW71" s="120">
        <v>2.2615579326050431E-3</v>
      </c>
      <c r="RX71" s="120">
        <v>2.216623831518411E-3</v>
      </c>
      <c r="RY71" s="120">
        <v>2.2166238315184088E-3</v>
      </c>
      <c r="RZ71" s="120">
        <v>2.172248831314305E-3</v>
      </c>
      <c r="SA71" s="120">
        <v>2.1722488313143033E-3</v>
      </c>
      <c r="SB71" s="120">
        <v>2.1284313695227848E-3</v>
      </c>
      <c r="SC71" s="120">
        <v>2.128431369522784E-3</v>
      </c>
      <c r="SD71" s="120">
        <v>2.0851698349580098E-3</v>
      </c>
      <c r="SE71" s="120">
        <v>2.0851698349580072E-3</v>
      </c>
      <c r="SF71" s="120">
        <v>2.0424625674380862E-3</v>
      </c>
      <c r="SG71" s="120">
        <v>2.0424625674380862E-3</v>
      </c>
      <c r="SH71" s="120">
        <v>2.0003078575134823E-3</v>
      </c>
      <c r="SI71" s="120">
        <v>2.0003078575134836E-3</v>
      </c>
      <c r="SJ71" s="120">
        <v>1.9587039462044243E-3</v>
      </c>
      <c r="SK71" s="120">
        <v>1.9587039462044251E-3</v>
      </c>
      <c r="SL71" s="120">
        <v>1.9176490247475957E-3</v>
      </c>
      <c r="SM71" s="120">
        <v>1.9176490247475955E-3</v>
      </c>
      <c r="SN71" s="120">
        <v>1.8771412343525729E-3</v>
      </c>
      <c r="SO71" s="120">
        <v>1.8771412343525722E-3</v>
      </c>
      <c r="SP71" s="120">
        <v>1.8371786659683034E-3</v>
      </c>
      <c r="SQ71" s="120">
        <v>1.8371786659683025E-3</v>
      </c>
      <c r="SR71" s="120">
        <v>1.7977593600600646E-3</v>
      </c>
      <c r="SS71" s="120">
        <v>1.7977593600600637E-3</v>
      </c>
      <c r="ST71" s="120">
        <v>1.7588813063972484E-3</v>
      </c>
      <c r="SU71" s="120">
        <v>1.7588813063972473E-3</v>
      </c>
      <c r="SV71" s="120">
        <v>1.7205424438524327E-3</v>
      </c>
      <c r="SW71" s="120">
        <v>1.7205424438524342E-3</v>
      </c>
      <c r="SX71" s="120">
        <v>1.6827406602120871E-3</v>
      </c>
      <c r="SY71" s="120">
        <v>1.6827406602120862E-3</v>
      </c>
      <c r="SZ71" s="120">
        <v>1.6454737919993465E-3</v>
      </c>
      <c r="TA71" s="120">
        <v>1.6454737919993482E-3</v>
      </c>
      <c r="TB71" s="120">
        <v>1.6087396243093014E-3</v>
      </c>
      <c r="TC71" s="120">
        <v>1.6087396243093023E-3</v>
      </c>
      <c r="TD71" s="120">
        <v>1.5725358906571725E-3</v>
      </c>
      <c r="TE71" s="120">
        <v>1.5725358906571718E-3</v>
      </c>
      <c r="TF71" s="120">
        <v>1.5368602728398585E-3</v>
      </c>
      <c r="TG71" s="120">
        <v>1.5368602728398591E-3</v>
      </c>
      <c r="TH71" s="120">
        <v>1.5017104008112796E-3</v>
      </c>
      <c r="TI71" s="120">
        <v>1.5017104008112805E-3</v>
      </c>
      <c r="TJ71" s="120">
        <v>1.4670838525719363E-3</v>
      </c>
      <c r="TK71" s="120">
        <v>1.4670838525719365E-3</v>
      </c>
      <c r="TL71" s="120">
        <v>1.4329781540731756E-3</v>
      </c>
      <c r="TM71" s="120">
        <v>1.4329781540731732E-3</v>
      </c>
      <c r="TN71" s="120">
        <v>1.3993907791366058E-3</v>
      </c>
      <c r="TO71" s="120">
        <v>1.3993907791366048E-3</v>
      </c>
      <c r="TP71" s="120">
        <v>1.3663191493891226E-3</v>
      </c>
      <c r="TQ71" s="120">
        <v>1.3663191493891243E-3</v>
      </c>
      <c r="TR71" s="120">
        <v>1.3337606342140348E-3</v>
      </c>
      <c r="TS71" s="120">
        <v>1.3337606342140348E-3</v>
      </c>
      <c r="TT71" s="120">
        <v>1.3017125507187193E-3</v>
      </c>
      <c r="TU71" s="120">
        <v>1.3017125507187189E-3</v>
      </c>
      <c r="TV71" s="120">
        <v>1.2701721637193768E-3</v>
      </c>
      <c r="TW71" s="120">
        <v>1.2701721637193779E-3</v>
      </c>
      <c r="TX71" s="120">
        <v>1.2391366857432645E-3</v>
      </c>
      <c r="TY71" s="120">
        <v>1.2391366857432652E-3</v>
      </c>
      <c r="TZ71" s="120">
        <v>1.2086032770490004E-3</v>
      </c>
      <c r="UA71" s="120">
        <v>1.2086032770489989E-3</v>
      </c>
      <c r="UB71" s="120">
        <v>1.1785690456653575E-3</v>
      </c>
      <c r="UC71" s="120">
        <v>1.1785690456653584E-3</v>
      </c>
      <c r="UD71" s="120">
        <v>1.1490310474491191E-3</v>
      </c>
      <c r="UE71" s="120">
        <v>1.1490310474491191E-3</v>
      </c>
      <c r="UF71" s="120">
        <v>1.1199862861624255E-3</v>
      </c>
      <c r="UG71" s="120">
        <v>1.1199862861624244E-3</v>
      </c>
      <c r="UH71" s="120">
        <v>1.0914317135702072E-3</v>
      </c>
      <c r="UI71" s="120">
        <v>1.0914317135702057E-3</v>
      </c>
      <c r="UJ71" s="120">
        <v>1.0633642295581338E-3</v>
      </c>
      <c r="UK71" s="120">
        <v>1.0633642295581338E-3</v>
      </c>
      <c r="UL71" s="120">
        <v>1.0357806822716658E-3</v>
      </c>
      <c r="UM71" s="120">
        <v>1.0357806822716667E-3</v>
      </c>
      <c r="UN71" s="120">
        <v>1.0086778682766833E-3</v>
      </c>
      <c r="UO71" s="120">
        <v>1.0086778682766838E-3</v>
      </c>
      <c r="UP71" s="120">
        <v>9.8205253274222877E-4</v>
      </c>
      <c r="UQ71" s="120">
        <v>9.8205253274222812E-4</v>
      </c>
      <c r="UR71" s="120">
        <v>9.5590136964589494E-4</v>
      </c>
      <c r="US71" s="120">
        <v>9.5590136964589548E-4</v>
      </c>
      <c r="UT71" s="120">
        <v>9.3022102200237189E-4</v>
      </c>
      <c r="UU71" s="120">
        <v>9.3022102200237243E-4</v>
      </c>
      <c r="UV71" s="120">
        <v>9.0500808211567245E-4</v>
      </c>
      <c r="UW71" s="120">
        <v>9.0500808211567256E-4</v>
      </c>
      <c r="UX71" s="120">
        <v>8.8025909185558313E-4</v>
      </c>
      <c r="UY71" s="120">
        <v>8.8025909185558346E-4</v>
      </c>
      <c r="UZ71" s="120">
        <v>8.5597054295885036E-4</v>
      </c>
      <c r="VA71" s="120">
        <v>8.5597054295885079E-4</v>
      </c>
      <c r="VB71" s="120">
        <v>8.3213887735562723E-4</v>
      </c>
      <c r="VC71" s="120">
        <v>8.321388773556281E-4</v>
      </c>
      <c r="VD71" s="120">
        <v>8.0876048752170871E-4</v>
      </c>
      <c r="VE71" s="120">
        <v>8.0876048752170915E-4</v>
      </c>
      <c r="VF71" s="120">
        <v>7.8583171685707768E-4</v>
      </c>
      <c r="VG71" s="120">
        <v>7.8583171685707779E-4</v>
      </c>
      <c r="VH71" s="120">
        <v>7.6334886009126845E-4</v>
      </c>
      <c r="VI71" s="120">
        <v>7.6334886009126824E-4</v>
      </c>
      <c r="VJ71" s="120">
        <v>7.4130816371607735E-4</v>
      </c>
      <c r="VK71" s="120">
        <v>7.4130816371607801E-4</v>
      </c>
      <c r="VL71" s="120">
        <v>7.1970582644611831E-4</v>
      </c>
      <c r="VM71" s="120">
        <v>7.1970582644611809E-4</v>
      </c>
      <c r="VN71" s="120">
        <v>6.9853799970772692E-4</v>
      </c>
      <c r="VO71" s="120">
        <v>6.9853799970772703E-4</v>
      </c>
      <c r="VP71" s="120">
        <v>6.7780078815672727E-4</v>
      </c>
      <c r="VQ71" s="120">
        <v>6.7780078815672684E-4</v>
      </c>
      <c r="VR71" s="120">
        <v>6.574902502255259E-4</v>
      </c>
      <c r="VS71" s="120">
        <v>6.5749025022552611E-4</v>
      </c>
      <c r="VT71" s="120">
        <v>6.3760239870003991E-4</v>
      </c>
      <c r="VU71" s="120">
        <v>6.3760239870004024E-4</v>
      </c>
      <c r="VV71" s="120">
        <v>6.1813320132692192E-4</v>
      </c>
      <c r="VW71" s="120">
        <v>6.1813320132692116E-4</v>
      </c>
      <c r="VX71" s="120">
        <v>5.9907858145153564E-4</v>
      </c>
      <c r="VY71" s="120">
        <v>5.9907858145153532E-4</v>
      </c>
      <c r="VZ71" s="120">
        <v>5.8043441868716166E-4</v>
      </c>
      <c r="WA71" s="120">
        <v>5.8043441868716199E-4</v>
      </c>
      <c r="WB71" s="120">
        <v>5.6219654961584442E-4</v>
      </c>
      <c r="WC71" s="120">
        <v>5.6219654961584399E-4</v>
      </c>
      <c r="WD71" s="120">
        <v>5.4436076852131703E-4</v>
      </c>
      <c r="WE71" s="120">
        <v>5.4436076852131757E-4</v>
      </c>
      <c r="WF71" s="120">
        <v>5.269228281544275E-4</v>
      </c>
      <c r="WG71" s="120">
        <v>5.2692282815442804E-4</v>
      </c>
      <c r="WH71" s="120">
        <v>5.0987844053144017E-4</v>
      </c>
      <c r="WI71" s="120">
        <v>5.0987844053143963E-4</v>
      </c>
      <c r="WJ71" s="120">
        <v>4.9322327776560651E-4</v>
      </c>
      <c r="WK71" s="120">
        <v>4.932232777656064E-4</v>
      </c>
      <c r="WL71" s="120">
        <v>4.7695297293236217E-4</v>
      </c>
      <c r="WM71" s="120">
        <v>4.7695297293236222E-4</v>
      </c>
      <c r="WN71" s="120">
        <v>4.6106312096847807E-4</v>
      </c>
      <c r="WO71" s="120">
        <v>4.6106312096847807E-4</v>
      </c>
      <c r="WP71" s="120">
        <v>4.4554927960549896E-4</v>
      </c>
      <c r="WQ71" s="120">
        <v>4.4554927960549907E-4</v>
      </c>
      <c r="WR71" s="120">
        <v>4.3040697033775203E-4</v>
      </c>
      <c r="WS71" s="120">
        <v>4.3040697033775214E-4</v>
      </c>
      <c r="WT71" s="120">
        <v>4.1563167942520389E-4</v>
      </c>
      <c r="WU71" s="120">
        <v>4.1563167942520351E-4</v>
      </c>
      <c r="WV71" s="120">
        <v>4.0121885893139482E-4</v>
      </c>
      <c r="WW71" s="120">
        <v>4.0121885893139482E-4</v>
      </c>
      <c r="WX71" s="120">
        <v>3.8716392779668761E-4</v>
      </c>
      <c r="WY71" s="120">
        <v>3.871639277966874E-4</v>
      </c>
      <c r="WZ71" s="120">
        <v>3.7346227294699332E-4</v>
      </c>
      <c r="XA71" s="120">
        <v>3.7346227294699354E-4</v>
      </c>
      <c r="XB71" s="120">
        <v>3.6010925043814299E-4</v>
      </c>
      <c r="XC71" s="120">
        <v>3.6010925043814337E-4</v>
      </c>
      <c r="XD71" s="120">
        <v>3.4710018663601825E-4</v>
      </c>
      <c r="XE71" s="120">
        <v>3.4710018663601798E-4</v>
      </c>
      <c r="XF71" s="120">
        <v>3.3443037943252851E-4</v>
      </c>
      <c r="XG71" s="120">
        <v>3.3443037943252905E-4</v>
      </c>
      <c r="XH71" s="120">
        <v>3.2209509949748761E-4</v>
      </c>
      <c r="XI71" s="120">
        <v>3.2209509949748788E-4</v>
      </c>
      <c r="XJ71" s="120">
        <v>3.1008959156638273E-4</v>
      </c>
      <c r="XK71" s="120">
        <v>3.1008959156638289E-4</v>
      </c>
      <c r="XL71" s="120">
        <v>2.9840907576402604E-4</v>
      </c>
      <c r="XM71" s="120">
        <v>2.9840907576402599E-4</v>
      </c>
      <c r="XN71" s="120">
        <v>2.870487489639947E-4</v>
      </c>
      <c r="XO71" s="120">
        <v>2.8704874896399464E-4</v>
      </c>
      <c r="XP71" s="120">
        <v>2.7600378618374553E-4</v>
      </c>
      <c r="XQ71" s="120">
        <v>2.7600378618374482E-4</v>
      </c>
      <c r="XR71" s="120">
        <v>2.6526934201524203E-4</v>
      </c>
      <c r="XS71" s="120">
        <v>2.6526934201524203E-4</v>
      </c>
      <c r="XT71" s="120">
        <v>2.5484055209086586E-4</v>
      </c>
      <c r="XU71" s="120">
        <v>2.5484055209086575E-4</v>
      </c>
      <c r="XV71" s="120">
        <v>2.4471253458434604E-4</v>
      </c>
      <c r="XW71" s="120">
        <v>2.4471253458434582E-4</v>
      </c>
      <c r="XX71" s="120">
        <v>2.3488039174639135E-4</v>
      </c>
      <c r="XY71" s="120">
        <v>2.3488039174639132E-4</v>
      </c>
      <c r="XZ71" s="120">
        <v>2.2533921147463405E-4</v>
      </c>
      <c r="YA71" s="120">
        <v>2.2533921147463413E-4</v>
      </c>
      <c r="YB71" s="120">
        <v>2.1608406891745783E-4</v>
      </c>
      <c r="YC71" s="120">
        <v>2.1608406891745772E-4</v>
      </c>
      <c r="YD71" s="120">
        <v>2.0711002811120056E-4</v>
      </c>
      <c r="YE71" s="120">
        <v>2.0711002811120056E-4</v>
      </c>
      <c r="YF71" s="120">
        <v>1.9841214365018246E-4</v>
      </c>
      <c r="YG71" s="120">
        <v>1.9841214365018259E-4</v>
      </c>
      <c r="YH71" s="120">
        <v>1.8998546238892407E-4</v>
      </c>
      <c r="YI71" s="120">
        <v>1.899854623889238E-4</v>
      </c>
      <c r="YJ71" s="120">
        <v>1.8182502517586165E-4</v>
      </c>
      <c r="YK71" s="120">
        <v>1.8182502517586187E-4</v>
      </c>
      <c r="YL71" s="120">
        <v>1.7392586861780123E-4</v>
      </c>
      <c r="YM71" s="120">
        <v>1.7392586861780132E-4</v>
      </c>
      <c r="YN71" s="120">
        <v>1.6628302687426633E-4</v>
      </c>
      <c r="YO71" s="120">
        <v>1.6628302687426627E-4</v>
      </c>
      <c r="YP71" s="120">
        <v>1.5889153348083748E-4</v>
      </c>
      <c r="YQ71" s="120">
        <v>1.5889153348083761E-4</v>
      </c>
      <c r="YR71" s="120">
        <v>1.5174642320049306E-4</v>
      </c>
      <c r="YS71" s="120">
        <v>1.5174642320049309E-4</v>
      </c>
      <c r="YT71" s="120">
        <v>1.4484273390188594E-4</v>
      </c>
      <c r="YU71" s="120">
        <v>1.4484273390188586E-4</v>
      </c>
      <c r="YV71" s="120">
        <v>1.3817550846341112E-4</v>
      </c>
      <c r="YW71" s="120">
        <v>1.3817550846341101E-4</v>
      </c>
      <c r="YX71" s="120">
        <v>1.3173979670183785E-4</v>
      </c>
      <c r="YY71" s="120">
        <v>1.3173979670183785E-4</v>
      </c>
      <c r="YZ71" s="120">
        <v>1.2553065732418895E-4</v>
      </c>
      <c r="ZA71" s="120">
        <v>1.2553065732418887E-4</v>
      </c>
      <c r="ZB71" s="120">
        <v>1.1954315990147192E-4</v>
      </c>
      <c r="ZC71" s="120">
        <v>1.195431599014719E-4</v>
      </c>
      <c r="ZD71" s="120">
        <v>1.1377238686277301E-4</v>
      </c>
      <c r="ZE71" s="120">
        <v>1.1377238686277301E-4</v>
      </c>
      <c r="ZF71" s="120">
        <v>1.0821343550813605E-4</v>
      </c>
      <c r="ZG71" s="120">
        <v>1.0821343550813611E-4</v>
      </c>
      <c r="ZH71" s="120">
        <v>1.0286142003855957E-4</v>
      </c>
      <c r="ZI71" s="120">
        <v>1.0286142003855957E-4</v>
      </c>
      <c r="ZJ71" s="120">
        <v>9.7711473601349083E-5</v>
      </c>
      <c r="ZK71" s="120">
        <v>9.7711473601349097E-5</v>
      </c>
      <c r="ZL71" s="120">
        <v>9.2758750348971157E-5</v>
      </c>
      <c r="ZM71" s="120">
        <v>9.2758750348971198E-5</v>
      </c>
      <c r="ZN71" s="120">
        <v>8.7998427509458681E-5</v>
      </c>
      <c r="ZO71" s="120">
        <v>8.7998427509458681E-5</v>
      </c>
      <c r="ZP71" s="120">
        <v>8.3425707466322851E-5</v>
      </c>
      <c r="ZQ71" s="120">
        <v>8.3425707466322933E-5</v>
      </c>
      <c r="ZR71" s="120">
        <v>7.9035819845830457E-5</v>
      </c>
      <c r="ZS71" s="120">
        <v>7.9035819845830335E-5</v>
      </c>
      <c r="ZT71" s="120">
        <v>7.4824023609407046E-5</v>
      </c>
      <c r="ZU71" s="120">
        <v>7.4824023609407154E-5</v>
      </c>
      <c r="ZV71" s="120">
        <v>7.0785609148835127E-5</v>
      </c>
      <c r="ZW71" s="120">
        <v>7.0785609148835086E-5</v>
      </c>
      <c r="ZX71" s="120">
        <v>6.6915900381812069E-5</v>
      </c>
      <c r="ZY71" s="120">
        <v>6.6915900381812096E-5</v>
      </c>
      <c r="ZZ71" s="120">
        <v>6.3210256845345244E-5</v>
      </c>
      <c r="AAA71" s="120">
        <v>6.3210256845345325E-5</v>
      </c>
      <c r="AAB71" s="120">
        <v>5.966407578436008E-5</v>
      </c>
      <c r="AAC71" s="120">
        <v>5.9664075784360134E-5</v>
      </c>
      <c r="AAD71" s="120">
        <v>5.6272794232806184E-5</v>
      </c>
      <c r="AAE71" s="120">
        <v>5.6272794232806197E-5</v>
      </c>
      <c r="AAF71" s="120">
        <v>5.3031891084454028E-5</v>
      </c>
      <c r="AAG71" s="120">
        <v>5.3031891084454042E-5</v>
      </c>
      <c r="AAH71" s="120">
        <v>4.9936889150483707E-5</v>
      </c>
      <c r="AAI71" s="120">
        <v>4.9936889150483707E-5</v>
      </c>
      <c r="AAJ71" s="120">
        <v>4.6983357200879031E-5</v>
      </c>
      <c r="AAK71" s="120">
        <v>4.6983357200879072E-5</v>
      </c>
      <c r="AAL71" s="120">
        <v>4.4166911986555905E-5</v>
      </c>
      <c r="AAM71" s="120">
        <v>4.4166911986555891E-5</v>
      </c>
      <c r="AAN71" s="120">
        <v>4.1483220239071123E-5</v>
      </c>
      <c r="AAO71" s="120">
        <v>4.148322023907113E-5</v>
      </c>
      <c r="AAP71" s="120">
        <v>3.8928000644680162E-5</v>
      </c>
      <c r="AAQ71" s="120">
        <v>3.8928000644680121E-5</v>
      </c>
      <c r="AAR71" s="120">
        <v>3.6497025789437974E-5</v>
      </c>
      <c r="AAS71" s="120">
        <v>3.6497025789438002E-5</v>
      </c>
      <c r="AAT71" s="120">
        <v>3.4186124071968913E-5</v>
      </c>
      <c r="AAU71" s="120">
        <v>3.4186124071968913E-5</v>
      </c>
      <c r="AAV71" s="120">
        <v>3.1991181580466008E-5</v>
      </c>
      <c r="AAW71" s="120">
        <v>3.1991181580466022E-5</v>
      </c>
      <c r="AAX71" s="120">
        <v>2.9908143930425255E-5</v>
      </c>
      <c r="AAY71" s="120">
        <v>2.9908143930425242E-5</v>
      </c>
      <c r="AAZ71" s="120">
        <v>2.7933018059567071E-5</v>
      </c>
      <c r="ABA71" s="120">
        <v>2.7933018059567095E-5</v>
      </c>
      <c r="ABB71" s="120">
        <v>2.6061873976354141E-5</v>
      </c>
      <c r="ABC71" s="120">
        <v>2.6061873976354155E-5</v>
      </c>
      <c r="ABD71" s="120">
        <v>2.4290846458479172E-5</v>
      </c>
      <c r="ABE71" s="120">
        <v>2.4290846458479148E-5</v>
      </c>
      <c r="ABF71" s="120">
        <v>2.2616136697668814E-5</v>
      </c>
      <c r="ABG71" s="120">
        <v>2.2616136697668814E-5</v>
      </c>
      <c r="ABH71" s="120">
        <v>2.1034013887131898E-5</v>
      </c>
      <c r="ABI71" s="120">
        <v>2.1034013887131912E-5</v>
      </c>
      <c r="ABJ71" s="120">
        <v>1.9540816747971731E-5</v>
      </c>
      <c r="ABK71" s="120">
        <v>1.95408167479717E-5</v>
      </c>
      <c r="ABL71" s="120">
        <v>1.8132954990885913E-5</v>
      </c>
      <c r="ABM71" s="120">
        <v>1.8132954990885913E-5</v>
      </c>
      <c r="ABN71" s="120">
        <v>1.6806910709490471E-5</v>
      </c>
      <c r="ABO71" s="120">
        <v>1.6806910709490491E-5</v>
      </c>
      <c r="ABP71" s="120">
        <v>1.5559239701631602E-5</v>
      </c>
      <c r="ABQ71" s="120">
        <v>1.5559239701631585E-5</v>
      </c>
      <c r="ABR71" s="120">
        <v>1.4386572715087927E-5</v>
      </c>
      <c r="ABS71" s="120">
        <v>1.4386572715087932E-5</v>
      </c>
      <c r="ABT71" s="120">
        <v>1.3285616614118454E-5</v>
      </c>
      <c r="ABU71" s="120">
        <v>1.3285616614118461E-5</v>
      </c>
      <c r="ABV71" s="120">
        <v>1.2253155463378908E-5</v>
      </c>
      <c r="ABW71" s="120">
        <v>1.225315546337891E-5</v>
      </c>
      <c r="ABX71" s="120">
        <v>1.128605152581145E-5</v>
      </c>
      <c r="ABY71" s="120">
        <v>1.1286051525811451E-5</v>
      </c>
      <c r="ABZ71" s="120">
        <v>1.0381246171210193E-5</v>
      </c>
      <c r="ACA71" s="120">
        <v>1.0381246171210179E-5</v>
      </c>
      <c r="ACB71" s="120">
        <v>9.5357606922795111E-6</v>
      </c>
      <c r="ACC71" s="120">
        <v>9.5357606922795213E-6</v>
      </c>
      <c r="ACD71" s="120">
        <v>8.7466970251334824E-6</v>
      </c>
      <c r="ACE71" s="120">
        <v>8.7466970251334841E-6</v>
      </c>
      <c r="ACF71" s="120">
        <v>8.01123837133264E-6</v>
      </c>
      <c r="ACG71" s="120">
        <v>8.0112383713326553E-6</v>
      </c>
      <c r="ACH71" s="120">
        <v>7.3266497187223222E-6</v>
      </c>
      <c r="ACI71" s="120">
        <v>7.326649718722323E-6</v>
      </c>
      <c r="ACJ71" s="120">
        <v>6.6902782585203932E-6</v>
      </c>
      <c r="ACK71" s="120">
        <v>6.6902782585203906E-6</v>
      </c>
      <c r="ACL71" s="120">
        <v>6.0995536963076286E-6</v>
      </c>
      <c r="ACM71" s="120">
        <v>6.0995536963076286E-6</v>
      </c>
      <c r="ACN71" s="120">
        <v>5.5519884547960231E-6</v>
      </c>
      <c r="ACO71" s="120">
        <v>5.5519884547960189E-6</v>
      </c>
      <c r="ACP71" s="120">
        <v>5.0451777664932904E-6</v>
      </c>
      <c r="ACQ71" s="120">
        <v>5.0451777664933006E-6</v>
      </c>
      <c r="ACR71" s="120">
        <v>4.5767996546434331E-6</v>
      </c>
      <c r="ACS71" s="120">
        <v>4.5767996546434314E-6</v>
      </c>
      <c r="ACT71" s="120">
        <v>4.1446148011043552E-6</v>
      </c>
      <c r="ACU71" s="120">
        <v>4.144614801104356E-6</v>
      </c>
      <c r="ACV71" s="120">
        <v>3.746466300123919E-6</v>
      </c>
      <c r="ACW71" s="120">
        <v>3.7464663001239207E-6</v>
      </c>
      <c r="ACX71" s="120">
        <v>3.380279297294957E-6</v>
      </c>
      <c r="ACY71" s="120">
        <v>3.3802792972949566E-6</v>
      </c>
      <c r="ACZ71" s="120">
        <v>3.0440605133073739E-6</v>
      </c>
      <c r="ADA71" s="120">
        <v>3.0440605133073726E-6</v>
      </c>
      <c r="ADB71" s="120">
        <v>2.7358976524710142E-6</v>
      </c>
      <c r="ADC71" s="120">
        <v>2.7358976524710133E-6</v>
      </c>
      <c r="ADD71" s="120">
        <v>2.4539586963550599E-6</v>
      </c>
      <c r="ADE71" s="120">
        <v>2.4539586963550578E-6</v>
      </c>
      <c r="ADF71" s="120">
        <v>2.1964910832782952E-6</v>
      </c>
      <c r="ADG71" s="120">
        <v>2.1964910832782956E-6</v>
      </c>
      <c r="ADH71" s="120">
        <v>1.9618207747874871E-6</v>
      </c>
      <c r="ADI71" s="120">
        <v>1.9618207747874876E-6</v>
      </c>
      <c r="ADJ71" s="120">
        <v>1.7483512106774668E-6</v>
      </c>
      <c r="ADK71" s="120">
        <v>1.7483512106774653E-6</v>
      </c>
      <c r="ADL71" s="120">
        <v>1.5545621545346672E-6</v>
      </c>
      <c r="ADM71" s="120">
        <v>1.5545621545346676E-6</v>
      </c>
      <c r="ADN71" s="120">
        <v>1.3790084322234858E-6</v>
      </c>
      <c r="ADO71" s="120">
        <v>1.3790084322234868E-6</v>
      </c>
      <c r="ADP71" s="120">
        <v>1.2203185661803996E-6</v>
      </c>
      <c r="ADQ71" s="120">
        <v>1.2203185661804E-6</v>
      </c>
      <c r="ADR71" s="120">
        <v>1.0771933088313807E-6</v>
      </c>
      <c r="ADS71" s="120">
        <v>1.077193308831381E-6</v>
      </c>
      <c r="ADT71" s="120">
        <v>9.484040789015578E-7</v>
      </c>
      <c r="ADU71" s="120">
        <v>9.4840407890155801E-7</v>
      </c>
      <c r="ADV71" s="120">
        <v>8.3279130483914273E-7</v>
      </c>
      <c r="ADW71" s="120">
        <v>8.3279130483914284E-7</v>
      </c>
      <c r="ADX71" s="120">
        <v>7.292626800254618E-7</v>
      </c>
      <c r="ADY71" s="120">
        <v>7.2926268002546169E-7</v>
      </c>
      <c r="ADZ71" s="120">
        <v>6.3679133488603097E-7</v>
      </c>
      <c r="AEA71" s="120">
        <v>6.3679133488603044E-7</v>
      </c>
      <c r="AEB71" s="120">
        <v>5.5441393145046447E-7</v>
      </c>
      <c r="AEC71" s="120">
        <v>5.5441393145046447E-7</v>
      </c>
      <c r="AED71" s="120">
        <v>4.8122868632785694E-7</v>
      </c>
      <c r="AEE71" s="120">
        <v>4.8122868632785641E-7</v>
      </c>
      <c r="AEF71" s="120">
        <v>4.1639332846509249E-7</v>
      </c>
      <c r="AEG71" s="120">
        <v>4.1639332846509244E-7</v>
      </c>
      <c r="AEH71" s="120">
        <v>3.5912299843426889E-7</v>
      </c>
      <c r="AEI71" s="120">
        <v>3.5912299843426926E-7</v>
      </c>
      <c r="AEJ71" s="120">
        <v>3.0868809634773182E-7</v>
      </c>
      <c r="AEK71" s="120">
        <v>3.0868809634773246E-7</v>
      </c>
      <c r="AEL71" s="120">
        <v>2.6441208582084752E-7</v>
      </c>
      <c r="AEM71" s="120">
        <v>2.644120858208472E-7</v>
      </c>
      <c r="AEN71" s="120">
        <v>2.256692616891018E-7</v>
      </c>
      <c r="AEO71" s="120">
        <v>2.2566926168910199E-7</v>
      </c>
      <c r="AEP71" s="120">
        <v>1.918824894331129E-7</v>
      </c>
      <c r="AEQ71" s="120">
        <v>1.9188248943311296E-7</v>
      </c>
      <c r="AER71" s="120">
        <v>1.6252092446825608E-7</v>
      </c>
      <c r="AES71" s="120">
        <v>1.6252092446825595E-7</v>
      </c>
      <c r="AET71" s="120">
        <v>1.3709771961072739E-7</v>
      </c>
      <c r="AEU71" s="120">
        <v>1.3709771961072726E-7</v>
      </c>
      <c r="AEV71" s="120">
        <v>1.1516772913492151E-7</v>
      </c>
      <c r="AEW71" s="120">
        <v>1.1516772913492146E-7</v>
      </c>
      <c r="AEX71" s="120">
        <v>9.6325217884298814E-8</v>
      </c>
      <c r="AEY71" s="120">
        <v>9.6325217884298854E-8</v>
      </c>
      <c r="AEZ71" s="120">
        <v>8.0201583886078058E-8</v>
      </c>
      <c r="AFA71" s="120">
        <v>8.0201583886078164E-8</v>
      </c>
      <c r="AFB71" s="120">
        <v>6.6463102846173927E-8</v>
      </c>
      <c r="AFC71" s="120">
        <v>6.646310284617394E-8</v>
      </c>
      <c r="AFD71" s="120">
        <v>5.4808702762422961E-8</v>
      </c>
      <c r="AFE71" s="120">
        <v>5.4808702762422974E-8</v>
      </c>
      <c r="AFF71" s="120">
        <v>4.4967776689513364E-8</v>
      </c>
      <c r="AFG71" s="120">
        <v>4.4967776689513318E-8</v>
      </c>
      <c r="AFH71" s="120">
        <v>3.6698041417111745E-8</v>
      </c>
      <c r="AFI71" s="120">
        <v>3.6698041417111739E-8</v>
      </c>
      <c r="AFJ71" s="120">
        <v>2.9783449483190478E-8</v>
      </c>
      <c r="AFK71" s="120">
        <v>2.9783449483190471E-8</v>
      </c>
      <c r="AFL71" s="120">
        <v>2.4032161538152177E-8</v>
      </c>
      <c r="AFM71" s="120">
        <v>2.4032161538152174E-8</v>
      </c>
      <c r="AFN71" s="120">
        <v>1.927458560361272E-8</v>
      </c>
      <c r="AFO71" s="120">
        <v>1.9274585603612707E-8</v>
      </c>
      <c r="AFP71" s="120">
        <v>1.5361489235286772E-8</v>
      </c>
      <c r="AFQ71" s="120">
        <v>1.5361489235286792E-8</v>
      </c>
      <c r="AFR71" s="120">
        <v>1.2162190006043502E-8</v>
      </c>
      <c r="AFS71" s="120">
        <v>1.2162190006043485E-8</v>
      </c>
      <c r="AFT71" s="120">
        <v>9.5628290777179061E-9</v>
      </c>
      <c r="AFU71" s="120">
        <v>9.5628290777178945E-9</v>
      </c>
      <c r="AFV71" s="120">
        <v>7.4647319346756676E-9</v>
      </c>
      <c r="AFW71" s="120">
        <v>7.4647319346756643E-9</v>
      </c>
      <c r="AFX71" s="120">
        <v>5.7828596155611048E-9</v>
      </c>
      <c r="AFY71" s="120">
        <v>5.7828596155611089E-9</v>
      </c>
      <c r="AFZ71" s="120">
        <v>4.4443530103441946E-9</v>
      </c>
      <c r="AGA71" s="120">
        <v>4.4443530103441913E-9</v>
      </c>
      <c r="AGB71" s="120">
        <v>3.3871719969774508E-9</v>
      </c>
      <c r="AGC71" s="120">
        <v>3.3871719969774492E-9</v>
      </c>
      <c r="AGD71" s="120">
        <v>2.5588303858648044E-9</v>
      </c>
      <c r="AGE71" s="120">
        <v>2.5588303858648036E-9</v>
      </c>
      <c r="AGF71" s="120">
        <v>1.9152268319067774E-9</v>
      </c>
      <c r="AGG71" s="120">
        <v>1.915226831906777E-9</v>
      </c>
      <c r="AGH71" s="120">
        <v>1.4195710747064748E-9</v>
      </c>
      <c r="AGI71" s="120">
        <v>1.4195710747064754E-9</v>
      </c>
      <c r="AGJ71" s="120">
        <v>1.0414040895832821E-9</v>
      </c>
      <c r="AGK71" s="120">
        <v>1.0414040895832825E-9</v>
      </c>
      <c r="AGL71" s="120">
        <v>7.5570998747921591E-10</v>
      </c>
      <c r="AGM71" s="120">
        <v>7.5570998747921591E-10</v>
      </c>
      <c r="AGN71" s="120">
        <v>5.4211680265378452E-10</v>
      </c>
      <c r="AGO71" s="120">
        <v>5.4211680265378441E-10</v>
      </c>
      <c r="AGP71" s="120">
        <v>3.8418266479836645E-10</v>
      </c>
      <c r="AGQ71" s="120">
        <v>3.841826647983665E-10</v>
      </c>
      <c r="AGR71" s="120">
        <v>2.6876327763532766E-10</v>
      </c>
      <c r="AGS71" s="120">
        <v>2.6876327763532761E-10</v>
      </c>
      <c r="AGT71" s="120">
        <v>1.8545612885631623E-10</v>
      </c>
      <c r="AGU71" s="120">
        <v>1.8545612885631612E-10</v>
      </c>
      <c r="AGV71" s="120">
        <v>1.2611644459620745E-10</v>
      </c>
      <c r="AGW71" s="120">
        <v>1.2611644459620745E-10</v>
      </c>
      <c r="AGX71" s="120">
        <v>8.4439581948273125E-11</v>
      </c>
      <c r="AGY71" s="120">
        <v>8.4439581948273125E-11</v>
      </c>
      <c r="AGZ71" s="120">
        <v>5.5604329640038429E-11</v>
      </c>
      <c r="AHA71" s="120">
        <v>5.5604329640038397E-11</v>
      </c>
      <c r="AHB71" s="120">
        <v>3.5971461923291584E-11</v>
      </c>
      <c r="AHC71" s="120">
        <v>3.5971461923291603E-11</v>
      </c>
      <c r="AHD71" s="120">
        <v>2.2831863499369885E-11</v>
      </c>
      <c r="AHE71" s="120">
        <v>2.2831863499369879E-11</v>
      </c>
      <c r="AHF71" s="120">
        <v>1.4198610816550976E-11</v>
      </c>
      <c r="AHG71" s="120">
        <v>1.4198610816550982E-11</v>
      </c>
      <c r="AHH71" s="120">
        <v>8.6375516559964542E-12</v>
      </c>
      <c r="AHI71" s="120">
        <v>8.6375516559964575E-12</v>
      </c>
      <c r="AHJ71" s="120">
        <v>5.1311623937952696E-12</v>
      </c>
      <c r="AHK71" s="120">
        <v>5.131162393795268E-12</v>
      </c>
      <c r="AHL71" s="120">
        <v>2.97077025578277E-12</v>
      </c>
      <c r="AHM71" s="120">
        <v>2.9707702557827696E-12</v>
      </c>
      <c r="AHN71" s="120">
        <v>1.6725939198413861E-12</v>
      </c>
      <c r="AHO71" s="120">
        <v>1.6725939198413863E-12</v>
      </c>
      <c r="AHP71" s="120">
        <v>9.1346615954108564E-13</v>
      </c>
      <c r="AHQ71" s="120">
        <v>9.1346615954108503E-13</v>
      </c>
      <c r="AHR71" s="120">
        <v>4.825421503937195E-13</v>
      </c>
      <c r="AHS71" s="120">
        <v>4.8254215039371991E-13</v>
      </c>
      <c r="AHT71" s="120">
        <v>2.4575158375112684E-13</v>
      </c>
      <c r="AHU71" s="120">
        <v>2.4575158375112663E-13</v>
      </c>
      <c r="AHV71" s="120">
        <v>1.2020724797596707E-13</v>
      </c>
      <c r="AHW71" s="120">
        <v>1.202072479759671E-13</v>
      </c>
      <c r="AHX71" s="120">
        <v>5.6223687374767304E-14</v>
      </c>
      <c r="AHY71" s="120">
        <v>5.622368737476731E-14</v>
      </c>
      <c r="AHZ71" s="120">
        <v>2.5015050632200856E-14</v>
      </c>
      <c r="AIA71" s="120">
        <v>2.5015050632200856E-14</v>
      </c>
      <c r="AIB71" s="120">
        <v>1.0521598690598087E-14</v>
      </c>
      <c r="AIC71" s="120">
        <v>1.0521598690598087E-14</v>
      </c>
      <c r="AID71" s="120">
        <v>4.1524412830523015E-15</v>
      </c>
      <c r="AIE71" s="120">
        <v>4.1524412830523015E-15</v>
      </c>
      <c r="AIF71" s="120">
        <v>1.5235832099273426E-15</v>
      </c>
      <c r="AIG71" s="120">
        <v>1.5235832099273424E-15</v>
      </c>
      <c r="AIH71" s="120">
        <v>5.1375646993625031E-16</v>
      </c>
      <c r="AII71" s="120">
        <v>5.1375646993625031E-16</v>
      </c>
      <c r="AIJ71" s="120">
        <v>1.5686991122453906E-16</v>
      </c>
      <c r="AIK71" s="120">
        <v>1.5686991122453906E-16</v>
      </c>
      <c r="AIL71" s="120">
        <v>4.252865905071769E-17</v>
      </c>
      <c r="AIM71" s="120">
        <v>4.252865905071769E-17</v>
      </c>
      <c r="AIN71" s="120">
        <v>9.9631125455154005E-18</v>
      </c>
      <c r="AIO71" s="120">
        <v>9.9631125455154005E-18</v>
      </c>
      <c r="AIP71" s="120">
        <v>1.9383025508934578E-18</v>
      </c>
      <c r="AIQ71" s="120">
        <v>1.9383025508934578E-18</v>
      </c>
      <c r="AIR71" s="120">
        <v>2.9392043269724222E-19</v>
      </c>
      <c r="AIS71" s="120">
        <v>2.9392043269724222E-19</v>
      </c>
      <c r="AIT71" s="120">
        <v>3.0916702574781962E-20</v>
      </c>
      <c r="AIU71" s="120">
        <v>3.0916702574781962E-20</v>
      </c>
      <c r="AIV71" s="120">
        <v>1.6940658945086007E-21</v>
      </c>
      <c r="AIW71" s="120" t="s">
        <v>105</v>
      </c>
      <c r="AIX71" s="120" t="s">
        <v>105</v>
      </c>
      <c r="AIY71" s="120" t="s">
        <v>105</v>
      </c>
      <c r="AIZ71" s="120" t="s">
        <v>105</v>
      </c>
      <c r="AJA71" s="120" t="s">
        <v>105</v>
      </c>
      <c r="AJB71" s="120" t="s">
        <v>105</v>
      </c>
      <c r="AJC71" s="120" t="s">
        <v>105</v>
      </c>
      <c r="AJD71" s="120" t="s">
        <v>105</v>
      </c>
      <c r="AJE71" s="120" t="s">
        <v>105</v>
      </c>
      <c r="AJF71" s="120" t="s">
        <v>105</v>
      </c>
      <c r="AJG71" s="120" t="s">
        <v>105</v>
      </c>
      <c r="AJH71" s="120" t="s">
        <v>105</v>
      </c>
      <c r="AJI71" s="120" t="s">
        <v>105</v>
      </c>
      <c r="AJJ71" s="120" t="s">
        <v>105</v>
      </c>
      <c r="AJK71" s="120" t="s">
        <v>105</v>
      </c>
      <c r="AJL71" s="120" t="s">
        <v>105</v>
      </c>
      <c r="AJM71" s="120" t="s">
        <v>105</v>
      </c>
      <c r="AJN71" s="120" t="s">
        <v>105</v>
      </c>
      <c r="AJO71" s="120" t="s">
        <v>105</v>
      </c>
      <c r="AJP71" s="120" t="s">
        <v>105</v>
      </c>
      <c r="AJQ71" s="120" t="s">
        <v>105</v>
      </c>
      <c r="AJR71" s="120" t="s">
        <v>105</v>
      </c>
      <c r="AJS71" s="120" t="s">
        <v>105</v>
      </c>
      <c r="AJT71" s="120" t="s">
        <v>105</v>
      </c>
      <c r="AJU71" s="120" t="s">
        <v>105</v>
      </c>
      <c r="AJV71" s="120" t="s">
        <v>105</v>
      </c>
      <c r="AJW71" s="120" t="s">
        <v>105</v>
      </c>
      <c r="AJX71" s="120" t="s">
        <v>105</v>
      </c>
      <c r="AJY71" s="120" t="s">
        <v>105</v>
      </c>
      <c r="AJZ71" s="120" t="s">
        <v>105</v>
      </c>
      <c r="AKA71" s="120" t="s">
        <v>105</v>
      </c>
      <c r="AKB71" s="120" t="s">
        <v>105</v>
      </c>
      <c r="AKC71" s="120" t="s">
        <v>105</v>
      </c>
      <c r="AKD71" s="120" t="s">
        <v>105</v>
      </c>
      <c r="AKE71" s="120" t="s">
        <v>105</v>
      </c>
      <c r="AKF71" s="120" t="s">
        <v>105</v>
      </c>
      <c r="AKG71" s="120" t="s">
        <v>105</v>
      </c>
      <c r="AKH71" s="120" t="s">
        <v>105</v>
      </c>
      <c r="AKI71" s="120" t="s">
        <v>105</v>
      </c>
      <c r="AKJ71" s="120" t="s">
        <v>105</v>
      </c>
      <c r="AKK71" s="120" t="s">
        <v>105</v>
      </c>
      <c r="AKL71" s="120" t="s">
        <v>105</v>
      </c>
      <c r="AKM71" s="120" t="s">
        <v>105</v>
      </c>
      <c r="AKN71" s="120" t="s">
        <v>105</v>
      </c>
      <c r="AKO71" s="120" t="s">
        <v>105</v>
      </c>
      <c r="AKP71" s="120" t="s">
        <v>105</v>
      </c>
      <c r="AKQ71" s="120" t="s">
        <v>105</v>
      </c>
      <c r="AKR71" s="120" t="s">
        <v>105</v>
      </c>
      <c r="AKS71" s="120" t="s">
        <v>105</v>
      </c>
      <c r="AKT71" s="120" t="s">
        <v>105</v>
      </c>
      <c r="AKU71" s="120" t="s">
        <v>105</v>
      </c>
      <c r="AKV71" s="120" t="s">
        <v>105</v>
      </c>
      <c r="AKW71" s="120" t="s">
        <v>105</v>
      </c>
      <c r="AKX71" s="120" t="s">
        <v>105</v>
      </c>
      <c r="AKY71" s="120" t="s">
        <v>105</v>
      </c>
      <c r="AKZ71" s="120" t="s">
        <v>105</v>
      </c>
      <c r="ALA71" s="120" t="s">
        <v>105</v>
      </c>
      <c r="ALB71" s="120" t="s">
        <v>105</v>
      </c>
      <c r="ALC71" s="120" t="s">
        <v>105</v>
      </c>
      <c r="ALD71" s="120" t="s">
        <v>105</v>
      </c>
      <c r="ALE71" s="120" t="s">
        <v>105</v>
      </c>
      <c r="ALF71" s="120" t="s">
        <v>105</v>
      </c>
      <c r="ALG71" s="120" t="s">
        <v>105</v>
      </c>
      <c r="ALH71" s="120" t="s">
        <v>105</v>
      </c>
      <c r="ALI71" s="120" t="s">
        <v>105</v>
      </c>
      <c r="ALJ71" s="120" t="s">
        <v>105</v>
      </c>
      <c r="ALK71" s="120" t="s">
        <v>105</v>
      </c>
      <c r="ALL71" s="120" t="s">
        <v>105</v>
      </c>
      <c r="ALM71" s="120" t="s">
        <v>105</v>
      </c>
      <c r="ALN71" s="120"/>
    </row>
    <row r="72" spans="1:1002" hidden="1">
      <c r="A72" s="119">
        <v>71</v>
      </c>
      <c r="B72" s="120">
        <v>2.6879012746716884E-2</v>
      </c>
      <c r="C72" s="120">
        <v>2.6726571211875404E-2</v>
      </c>
      <c r="D72" s="120">
        <v>2.672666719558605E-2</v>
      </c>
      <c r="E72" s="120">
        <v>2.6574516476409189E-2</v>
      </c>
      <c r="F72" s="120">
        <v>2.6574610720847609E-2</v>
      </c>
      <c r="G72" s="120">
        <v>2.6422752348160206E-2</v>
      </c>
      <c r="H72" s="120">
        <v>2.6422844877403488E-2</v>
      </c>
      <c r="I72" s="120">
        <v>2.6271280385513757E-2</v>
      </c>
      <c r="J72" s="120">
        <v>2.6271371223428191E-2</v>
      </c>
      <c r="K72" s="120">
        <v>2.612010215009784E-2</v>
      </c>
      <c r="L72" s="120">
        <v>2.6120191320339201E-2</v>
      </c>
      <c r="M72" s="120">
        <v>2.5969219206752863E-2</v>
      </c>
      <c r="N72" s="120">
        <v>2.596930673276681E-2</v>
      </c>
      <c r="O72" s="120">
        <v>2.5818633123500696E-2</v>
      </c>
      <c r="P72" s="120">
        <v>2.5818719028522903E-2</v>
      </c>
      <c r="Q72" s="120">
        <v>2.566834547151297E-2</v>
      </c>
      <c r="R72" s="120">
        <v>2.5668429778569587E-2</v>
      </c>
      <c r="S72" s="120">
        <v>2.551835782507874E-2</v>
      </c>
      <c r="T72" s="120">
        <v>2.5518440556986779E-2</v>
      </c>
      <c r="U72" s="120">
        <v>2.5368671761571482E-2</v>
      </c>
      <c r="V72" s="120">
        <v>2.5368752940939064E-2</v>
      </c>
      <c r="W72" s="120">
        <v>2.5219288861415359E-2</v>
      </c>
      <c r="X72" s="120">
        <v>2.5219368510642156E-2</v>
      </c>
      <c r="Y72" s="120">
        <v>2.5070210708050596E-2</v>
      </c>
      <c r="Z72" s="120">
        <v>2.5070288849328177E-2</v>
      </c>
      <c r="AA72" s="120">
        <v>2.4921438887898415E-2</v>
      </c>
      <c r="AB72" s="120">
        <v>2.4921515543210697E-2</v>
      </c>
      <c r="AC72" s="120">
        <v>2.4772974990324978E-2</v>
      </c>
      <c r="AD72" s="120">
        <v>2.4773050181448684E-2</v>
      </c>
      <c r="AE72" s="120">
        <v>2.4624820607604826E-2</v>
      </c>
      <c r="AF72" s="120">
        <v>2.4624894356109796E-2</v>
      </c>
      <c r="AG72" s="120">
        <v>2.4476977334883222E-2</v>
      </c>
      <c r="AH72" s="120">
        <v>2.4477049662132995E-2</v>
      </c>
      <c r="AI72" s="120">
        <v>2.4329446770138121E-2</v>
      </c>
      <c r="AJ72" s="120">
        <v>2.4329517697290273E-2</v>
      </c>
      <c r="AK72" s="120">
        <v>2.4182230514140916E-2</v>
      </c>
      <c r="AL72" s="120">
        <v>2.4182300062147662E-2</v>
      </c>
      <c r="AM72" s="120">
        <v>2.4035330170416858E-2</v>
      </c>
      <c r="AN72" s="120">
        <v>2.4035398360025464E-2</v>
      </c>
      <c r="AO72" s="120">
        <v>2.3888747345204388E-2</v>
      </c>
      <c r="AP72" s="120">
        <v>2.3888814196957726E-2</v>
      </c>
      <c r="AQ72" s="120">
        <v>2.374248364741351E-2</v>
      </c>
      <c r="AR72" s="120">
        <v>2.3742549181650523E-2</v>
      </c>
      <c r="AS72" s="120">
        <v>2.359654068858388E-2</v>
      </c>
      <c r="AT72" s="120">
        <v>2.3596604925440232E-2</v>
      </c>
      <c r="AU72" s="120">
        <v>2.3450920082841564E-2</v>
      </c>
      <c r="AV72" s="120">
        <v>2.3450983042250018E-2</v>
      </c>
      <c r="AW72" s="120">
        <v>2.3305623446855054E-2</v>
      </c>
      <c r="AX72" s="120">
        <v>2.3305685148546196E-2</v>
      </c>
      <c r="AY72" s="120">
        <v>2.3160652399790527E-2</v>
      </c>
      <c r="AZ72" s="120">
        <v>2.3160712863293284E-2</v>
      </c>
      <c r="BA72" s="120">
        <v>2.301600856326633E-2</v>
      </c>
      <c r="BB72" s="120">
        <v>2.3016067807908578E-2</v>
      </c>
      <c r="BC72" s="120">
        <v>2.2871693561306351E-2</v>
      </c>
      <c r="BD72" s="120">
        <v>2.287175160621549E-2</v>
      </c>
      <c r="BE72" s="120">
        <v>2.2727709020292568E-2</v>
      </c>
      <c r="BF72" s="120">
        <v>2.2727765884396203E-2</v>
      </c>
      <c r="BG72" s="120">
        <v>2.2584056568916884E-2</v>
      </c>
      <c r="BH72" s="120">
        <v>2.2584112270943379E-2</v>
      </c>
      <c r="BI72" s="120">
        <v>2.2440737838131813E-2</v>
      </c>
      <c r="BJ72" s="120">
        <v>2.2440792396611033E-2</v>
      </c>
      <c r="BK72" s="120">
        <v>2.2297754461100341E-2</v>
      </c>
      <c r="BL72" s="120">
        <v>2.2297807894364211E-2</v>
      </c>
      <c r="BM72" s="120">
        <v>2.2155108073144855E-2</v>
      </c>
      <c r="BN72" s="120">
        <v>2.2155160399328164E-2</v>
      </c>
      <c r="BO72" s="120">
        <v>2.2012800311695155E-2</v>
      </c>
      <c r="BP72" s="120">
        <v>2.2012851548736206E-2</v>
      </c>
      <c r="BQ72" s="120">
        <v>2.1870832816235506E-2</v>
      </c>
      <c r="BR72" s="120">
        <v>2.1870882981876758E-2</v>
      </c>
      <c r="BS72" s="120">
        <v>2.1729207228250631E-2</v>
      </c>
      <c r="BT72" s="120">
        <v>2.1729256340039468E-2</v>
      </c>
      <c r="BU72" s="120">
        <v>2.1587925191170785E-2</v>
      </c>
      <c r="BV72" s="120">
        <v>2.1587973266460246E-2</v>
      </c>
      <c r="BW72" s="120">
        <v>2.1446988350315856E-2</v>
      </c>
      <c r="BX72" s="120">
        <v>2.1447035406265403E-2</v>
      </c>
      <c r="BY72" s="120">
        <v>2.1306398352838457E-2</v>
      </c>
      <c r="BZ72" s="120">
        <v>2.1306444406414687E-2</v>
      </c>
      <c r="CA72" s="120">
        <v>2.1166156847665995E-2</v>
      </c>
      <c r="CB72" s="120">
        <v>2.1166201915643473E-2</v>
      </c>
      <c r="CC72" s="120">
        <v>2.1026265485441616E-2</v>
      </c>
      <c r="CD72" s="120">
        <v>2.1026309584403609E-2</v>
      </c>
      <c r="CE72" s="120">
        <v>2.0886725918464241E-2</v>
      </c>
      <c r="CF72" s="120">
        <v>2.0886769064803537E-2</v>
      </c>
      <c r="CG72" s="120">
        <v>2.0747539800627539E-2</v>
      </c>
      <c r="CH72" s="120">
        <v>2.0747582010547262E-2</v>
      </c>
      <c r="CI72" s="120">
        <v>2.0608708787357669E-2</v>
      </c>
      <c r="CJ72" s="120">
        <v>2.0608750076872094E-2</v>
      </c>
      <c r="CK72" s="120">
        <v>2.0470234535550216E-2</v>
      </c>
      <c r="CL72" s="120">
        <v>2.0470274920485601E-2</v>
      </c>
      <c r="CM72" s="120">
        <v>2.0332118703505628E-2</v>
      </c>
      <c r="CN72" s="120">
        <v>2.0332158199501165E-2</v>
      </c>
      <c r="CO72" s="120">
        <v>2.0194362950864141E-2</v>
      </c>
      <c r="CP72" s="120">
        <v>2.0194401573372628E-2</v>
      </c>
      <c r="CQ72" s="120">
        <v>2.0056968938538849E-2</v>
      </c>
      <c r="CR72" s="120">
        <v>2.005700670282775E-2</v>
      </c>
      <c r="CS72" s="120">
        <v>1.9919938328648391E-2</v>
      </c>
      <c r="CT72" s="120">
        <v>1.9919975249800589E-2</v>
      </c>
      <c r="CU72" s="120">
        <v>1.9783272784447824E-2</v>
      </c>
      <c r="CV72" s="120">
        <v>1.9783308877362571E-2</v>
      </c>
      <c r="CW72" s="120">
        <v>1.9646973970258792E-2</v>
      </c>
      <c r="CX72" s="120">
        <v>1.9647009249652705E-2</v>
      </c>
      <c r="CY72" s="120">
        <v>1.9511043551398325E-2</v>
      </c>
      <c r="CZ72" s="120">
        <v>1.9511078031806198E-2</v>
      </c>
      <c r="DA72" s="120">
        <v>1.937548319410658E-2</v>
      </c>
      <c r="DB72" s="120">
        <v>1.937551688988233E-2</v>
      </c>
      <c r="DC72" s="120">
        <v>1.9240294565473083E-2</v>
      </c>
      <c r="DD72" s="120">
        <v>1.9240327490790736E-2</v>
      </c>
      <c r="DE72" s="120">
        <v>1.9105479333362155E-2</v>
      </c>
      <c r="DF72" s="120">
        <v>1.9105511502216833E-2</v>
      </c>
      <c r="DG72" s="120">
        <v>1.8971039166336887E-2</v>
      </c>
      <c r="DH72" s="120">
        <v>1.8971070592545686E-2</v>
      </c>
      <c r="DI72" s="120">
        <v>1.8836975733581809E-2</v>
      </c>
      <c r="DJ72" s="120">
        <v>1.8837006430784863E-2</v>
      </c>
      <c r="DK72" s="120">
        <v>1.8703290704824432E-2</v>
      </c>
      <c r="DL72" s="120">
        <v>1.8703320686485912E-2</v>
      </c>
      <c r="DM72" s="120">
        <v>1.8569985750255629E-2</v>
      </c>
      <c r="DN72" s="120">
        <v>1.8570015029664606E-2</v>
      </c>
      <c r="DO72" s="120">
        <v>1.843706254044827E-2</v>
      </c>
      <c r="DP72" s="120">
        <v>1.8437091130719938E-2</v>
      </c>
      <c r="DQ72" s="120">
        <v>1.8304522746275208E-2</v>
      </c>
      <c r="DR72" s="120">
        <v>1.8304550660351693E-2</v>
      </c>
      <c r="DS72" s="120">
        <v>1.8172368038825295E-2</v>
      </c>
      <c r="DT72" s="120">
        <v>1.817239528947694E-2</v>
      </c>
      <c r="DU72" s="120">
        <v>1.8040600089318643E-2</v>
      </c>
      <c r="DV72" s="120">
        <v>1.8040626689144877E-2</v>
      </c>
      <c r="DW72" s="120">
        <v>1.790922056902013E-2</v>
      </c>
      <c r="DX72" s="120">
        <v>1.7909246530450562E-2</v>
      </c>
      <c r="DY72" s="120">
        <v>1.7778231149151801E-2</v>
      </c>
      <c r="DZ72" s="120">
        <v>1.7778256484447242E-2</v>
      </c>
      <c r="EA72" s="120">
        <v>1.7647633500803592E-2</v>
      </c>
      <c r="EB72" s="120">
        <v>1.7647658222057248E-2</v>
      </c>
      <c r="EC72" s="120">
        <v>1.7517429294843161E-2</v>
      </c>
      <c r="ED72" s="120">
        <v>1.7517453413981584E-2</v>
      </c>
      <c r="EE72" s="120">
        <v>1.7387620201823686E-2</v>
      </c>
      <c r="EF72" s="120">
        <v>1.7387643730608002E-2</v>
      </c>
      <c r="EG72" s="120">
        <v>1.7258207891890885E-2</v>
      </c>
      <c r="EH72" s="120">
        <v>1.7258230841917778E-2</v>
      </c>
      <c r="EI72" s="120">
        <v>1.7129194034688027E-2</v>
      </c>
      <c r="EJ72" s="120">
        <v>1.7129216417391013E-2</v>
      </c>
      <c r="EK72" s="120">
        <v>1.700058029926E-2</v>
      </c>
      <c r="EL72" s="120">
        <v>1.70006021259103E-2</v>
      </c>
      <c r="EM72" s="120">
        <v>1.687236835395545E-2</v>
      </c>
      <c r="EN72" s="120">
        <v>1.6872389635663346E-2</v>
      </c>
      <c r="EO72" s="120">
        <v>1.6744559866327807E-2</v>
      </c>
      <c r="EP72" s="120">
        <v>1.6744580614043721E-2</v>
      </c>
      <c r="EQ72" s="120">
        <v>1.6617156503034601E-2</v>
      </c>
      <c r="ER72" s="120">
        <v>1.6617176727550222E-2</v>
      </c>
      <c r="ES72" s="120">
        <v>1.6490159929735453E-2</v>
      </c>
      <c r="ET72" s="120">
        <v>1.6490179641684838E-2</v>
      </c>
      <c r="EU72" s="120">
        <v>1.6363571810988159E-2</v>
      </c>
      <c r="EV72" s="120">
        <v>1.6363591020849055E-2</v>
      </c>
      <c r="EW72" s="120">
        <v>1.6237393810143819E-2</v>
      </c>
      <c r="EX72" s="120">
        <v>1.6237412528238654E-2</v>
      </c>
      <c r="EY72" s="120">
        <v>1.6111627589239823E-2</v>
      </c>
      <c r="EZ72" s="120">
        <v>1.6111645825737032E-2</v>
      </c>
      <c r="FA72" s="120">
        <v>1.5986274808891726E-2</v>
      </c>
      <c r="FB72" s="120">
        <v>1.5986292573806848E-2</v>
      </c>
      <c r="FC72" s="120">
        <v>1.5861337128183151E-2</v>
      </c>
      <c r="FD72" s="120">
        <v>1.5861354431380037E-2</v>
      </c>
      <c r="FE72" s="120">
        <v>1.5736816204554322E-2</v>
      </c>
      <c r="FF72" s="120">
        <v>1.5736833055746437E-2</v>
      </c>
      <c r="FG72" s="120">
        <v>1.5612713693689053E-2</v>
      </c>
      <c r="FH72" s="120">
        <v>1.561273010244053E-2</v>
      </c>
      <c r="FI72" s="120">
        <v>1.5489031249399751E-2</v>
      </c>
      <c r="FJ72" s="120">
        <v>1.5489047225126734E-2</v>
      </c>
      <c r="FK72" s="120">
        <v>1.5365770523511181E-2</v>
      </c>
      <c r="FL72" s="120">
        <v>1.5365786075482927E-2</v>
      </c>
      <c r="FM72" s="120">
        <v>1.5242933165742139E-2</v>
      </c>
      <c r="FN72" s="120">
        <v>1.5242948303082416E-2</v>
      </c>
      <c r="FO72" s="120">
        <v>1.5120520823585896E-2</v>
      </c>
      <c r="FP72" s="120">
        <v>1.5120535555274029E-2</v>
      </c>
      <c r="FQ72" s="120">
        <v>1.4998535142188513E-2</v>
      </c>
      <c r="FR72" s="120">
        <v>1.4998549477060764E-2</v>
      </c>
      <c r="FS72" s="120">
        <v>1.4876977764225767E-2</v>
      </c>
      <c r="FT72" s="120">
        <v>1.4876991710976522E-2</v>
      </c>
      <c r="FU72" s="120">
        <v>1.4755850329778159E-2</v>
      </c>
      <c r="FV72" s="120">
        <v>1.4755863896961145E-2</v>
      </c>
      <c r="FW72" s="120">
        <v>1.4635154476204117E-2</v>
      </c>
      <c r="FX72" s="120">
        <v>1.4635167672233777E-2</v>
      </c>
      <c r="FY72" s="120">
        <v>1.4514891838011744E-2</v>
      </c>
      <c r="FZ72" s="120">
        <v>1.4514904671164366E-2</v>
      </c>
      <c r="GA72" s="120">
        <v>1.4395064046728384E-2</v>
      </c>
      <c r="GB72" s="120">
        <v>1.4395076525143449E-2</v>
      </c>
      <c r="GC72" s="120">
        <v>1.4275672730768685E-2</v>
      </c>
      <c r="GD72" s="120">
        <v>1.4275684862450125E-2</v>
      </c>
      <c r="GE72" s="120">
        <v>1.4156719515300727E-2</v>
      </c>
      <c r="GF72" s="120">
        <v>1.4156731308118169E-2</v>
      </c>
      <c r="GG72" s="120">
        <v>1.4038206022110297E-2</v>
      </c>
      <c r="GH72" s="120">
        <v>1.4038217483800363E-2</v>
      </c>
      <c r="GI72" s="120">
        <v>1.3920133869463402E-2</v>
      </c>
      <c r="GJ72" s="120">
        <v>1.3920145007631012E-2</v>
      </c>
      <c r="GK72" s="120">
        <v>1.3802504671966847E-2</v>
      </c>
      <c r="GL72" s="120">
        <v>1.3802515494086464E-2</v>
      </c>
      <c r="GM72" s="120">
        <v>1.3685320040426985E-2</v>
      </c>
      <c r="GN72" s="120">
        <v>1.3685330553843949E-2</v>
      </c>
      <c r="GO72" s="120">
        <v>1.356858158170653E-2</v>
      </c>
      <c r="GP72" s="120">
        <v>1.356859179363829E-2</v>
      </c>
      <c r="GQ72" s="120">
        <v>1.3452290898579427E-2</v>
      </c>
      <c r="GR72" s="120">
        <v>1.3452300816116921E-2</v>
      </c>
      <c r="GS72" s="120">
        <v>1.3336449589583977E-2</v>
      </c>
      <c r="GT72" s="120">
        <v>1.3336459219692854E-2</v>
      </c>
      <c r="GU72" s="120">
        <v>1.3221059248873759E-2</v>
      </c>
      <c r="GV72" s="120">
        <v>1.3221068598395745E-2</v>
      </c>
      <c r="GW72" s="120">
        <v>1.3106121466066756E-2</v>
      </c>
      <c r="GX72" s="120">
        <v>1.3106130541720886E-2</v>
      </c>
      <c r="GY72" s="120">
        <v>1.2991637826092551E-2</v>
      </c>
      <c r="GZ72" s="120">
        <v>1.2991646634476543E-2</v>
      </c>
      <c r="HA72" s="120">
        <v>1.2877609909037333E-2</v>
      </c>
      <c r="HB72" s="120">
        <v>1.2877618456628857E-2</v>
      </c>
      <c r="HC72" s="120">
        <v>1.2764039289987121E-2</v>
      </c>
      <c r="HD72" s="120">
        <v>1.2764047583145114E-2</v>
      </c>
      <c r="HE72" s="120">
        <v>1.2650927538868826E-2</v>
      </c>
      <c r="HF72" s="120">
        <v>1.2650935583834774E-2</v>
      </c>
      <c r="HG72" s="120">
        <v>1.2538276220289265E-2</v>
      </c>
      <c r="HH72" s="120">
        <v>1.2538284023188595E-2</v>
      </c>
      <c r="HI72" s="120">
        <v>1.2426086893372294E-2</v>
      </c>
      <c r="HJ72" s="120">
        <v>1.2426094460215623E-2</v>
      </c>
      <c r="HK72" s="120">
        <v>1.2314361111593666E-2</v>
      </c>
      <c r="HL72" s="120">
        <v>1.2314368448278108E-2</v>
      </c>
      <c r="HM72" s="120">
        <v>1.2203100422613924E-2</v>
      </c>
      <c r="HN72" s="120">
        <v>1.2203107534924415E-2</v>
      </c>
      <c r="HO72" s="120">
        <v>1.2092306368109181E-2</v>
      </c>
      <c r="HP72" s="120">
        <v>1.209231326171982E-2</v>
      </c>
      <c r="HQ72" s="120">
        <v>1.1981980483599762E-2</v>
      </c>
      <c r="HR72" s="120">
        <v>1.1981987164075076E-2</v>
      </c>
      <c r="HS72" s="120">
        <v>1.1872124298276755E-2</v>
      </c>
      <c r="HT72" s="120">
        <v>1.1872130771073033E-2</v>
      </c>
      <c r="HU72" s="120">
        <v>1.1762739334826388E-2</v>
      </c>
      <c r="HV72" s="120">
        <v>1.1762745605293008E-2</v>
      </c>
      <c r="HW72" s="120">
        <v>1.1653827109252262E-2</v>
      </c>
      <c r="HX72" s="120">
        <v>1.1653833182632998E-2</v>
      </c>
      <c r="HY72" s="120">
        <v>1.1545389130695471E-2</v>
      </c>
      <c r="HZ72" s="120">
        <v>1.1545395012129755E-2</v>
      </c>
      <c r="IA72" s="120">
        <v>1.1437426901252434E-2</v>
      </c>
      <c r="IB72" s="120">
        <v>1.1437432595776729E-2</v>
      </c>
      <c r="IC72" s="120">
        <v>1.1329941915790611E-2</v>
      </c>
      <c r="ID72" s="120">
        <v>1.1329947428339687E-2</v>
      </c>
      <c r="IE72" s="120">
        <v>1.1222935661761966E-2</v>
      </c>
      <c r="IF72" s="120">
        <v>1.1222940997170196E-2</v>
      </c>
      <c r="IG72" s="120">
        <v>1.1116409619014297E-2</v>
      </c>
      <c r="IH72" s="120">
        <v>1.1116414782016967E-2</v>
      </c>
      <c r="II72" s="120">
        <v>1.1010365259600131E-2</v>
      </c>
      <c r="IJ72" s="120">
        <v>1.1010370254834751E-2</v>
      </c>
      <c r="IK72" s="120">
        <v>1.0904804047583646E-2</v>
      </c>
      <c r="IL72" s="120">
        <v>1.0904808879591256E-2</v>
      </c>
      <c r="IM72" s="120">
        <v>1.0799727438845103E-2</v>
      </c>
      <c r="IN72" s="120">
        <v>1.0799732112071501E-2</v>
      </c>
      <c r="IO72" s="120">
        <v>1.0695136880883077E-2</v>
      </c>
      <c r="IP72" s="120">
        <v>1.0695141399680209E-2</v>
      </c>
      <c r="IQ72" s="120">
        <v>1.0591033812614465E-2</v>
      </c>
      <c r="IR72" s="120">
        <v>1.059103818124163E-2</v>
      </c>
      <c r="IS72" s="120">
        <v>1.0487419664172121E-2</v>
      </c>
      <c r="IT72" s="120">
        <v>1.0487423886797322E-2</v>
      </c>
      <c r="IU72" s="120">
        <v>1.0384295856700219E-2</v>
      </c>
      <c r="IV72" s="120">
        <v>1.0384299937401392E-2</v>
      </c>
      <c r="IW72" s="120">
        <v>1.028166380214731E-2</v>
      </c>
      <c r="IX72" s="120">
        <v>1.028166774491363E-2</v>
      </c>
      <c r="IY72" s="120">
        <v>1.0179524903056944E-2</v>
      </c>
      <c r="IZ72" s="120">
        <v>1.0179528711790085E-2</v>
      </c>
      <c r="JA72" s="120">
        <v>1.0077880552356155E-2</v>
      </c>
      <c r="JB72" s="120">
        <v>1.0077884230871581E-2</v>
      </c>
      <c r="JC72" s="120">
        <v>9.9767321331414183E-3</v>
      </c>
      <c r="JD72" s="120">
        <v>9.9767356851696264E-3</v>
      </c>
      <c r="JE72" s="120">
        <v>9.876081018462329E-3</v>
      </c>
      <c r="JF72" s="120">
        <v>9.8760844476500891E-3</v>
      </c>
      <c r="JG72" s="120">
        <v>9.7759285711028817E-3</v>
      </c>
      <c r="JH72" s="120">
        <v>9.7759318810145372E-3</v>
      </c>
      <c r="JI72" s="120">
        <v>9.6762761433603836E-3</v>
      </c>
      <c r="JJ72" s="120">
        <v>9.6762793374790945E-3</v>
      </c>
      <c r="JK72" s="120">
        <v>9.577125076822058E-3</v>
      </c>
      <c r="JL72" s="120">
        <v>9.5771281585510081E-3</v>
      </c>
      <c r="JM72" s="120">
        <v>9.4784767021391155E-3</v>
      </c>
      <c r="JN72" s="120">
        <v>9.4784796748027412E-3</v>
      </c>
      <c r="JO72" s="120">
        <v>9.3803323387985169E-3</v>
      </c>
      <c r="JP72" s="120">
        <v>9.3803352056438197E-3</v>
      </c>
      <c r="JQ72" s="120">
        <v>9.2826932948923725E-3</v>
      </c>
      <c r="JR72" s="120">
        <v>9.2826960590900644E-3</v>
      </c>
      <c r="JS72" s="120">
        <v>9.185560866884785E-3</v>
      </c>
      <c r="JT72" s="120">
        <v>9.185563531530546E-3</v>
      </c>
      <c r="JU72" s="120">
        <v>9.0889363393764511E-3</v>
      </c>
      <c r="JV72" s="120">
        <v>9.0889389074921539E-3</v>
      </c>
      <c r="JW72" s="120">
        <v>8.9928209848667284E-3</v>
      </c>
      <c r="JX72" s="120">
        <v>8.9928234594015832E-3</v>
      </c>
      <c r="JY72" s="120">
        <v>8.8972160635133139E-3</v>
      </c>
      <c r="JZ72" s="120">
        <v>8.8972184473451212E-3</v>
      </c>
      <c r="KA72" s="120">
        <v>8.8021228228894761E-3</v>
      </c>
      <c r="KB72" s="120">
        <v>8.8021251188258147E-3</v>
      </c>
      <c r="KC72" s="120">
        <v>8.7075424977388419E-3</v>
      </c>
      <c r="KD72" s="120">
        <v>8.7075447085182191E-3</v>
      </c>
      <c r="KE72" s="120">
        <v>8.6134763097278494E-3</v>
      </c>
      <c r="KF72" s="120">
        <v>8.6134784380209328E-3</v>
      </c>
      <c r="KG72" s="120">
        <v>8.5199254671956427E-3</v>
      </c>
      <c r="KH72" s="120">
        <v>8.5199275156064014E-3</v>
      </c>
      <c r="KI72" s="120">
        <v>8.4268911649016242E-3</v>
      </c>
      <c r="KJ72" s="120">
        <v>8.4268931359684461E-3</v>
      </c>
      <c r="KK72" s="120">
        <v>8.334374583770409E-3</v>
      </c>
      <c r="KL72" s="120">
        <v>8.3343764799673602E-3</v>
      </c>
      <c r="KM72" s="120">
        <v>8.2423768906346537E-3</v>
      </c>
      <c r="KN72" s="120">
        <v>8.2423787143724985E-3</v>
      </c>
      <c r="KO72" s="120">
        <v>8.1508992379750837E-3</v>
      </c>
      <c r="KP72" s="120">
        <v>8.1509009916025232E-3</v>
      </c>
      <c r="KQ72" s="120">
        <v>8.0599427636583263E-3</v>
      </c>
      <c r="KR72" s="120">
        <v>8.0599444494630895E-3</v>
      </c>
      <c r="KS72" s="120">
        <v>7.9695085906723254E-3</v>
      </c>
      <c r="KT72" s="120">
        <v>7.9695102108822378E-3</v>
      </c>
      <c r="KU72" s="120">
        <v>7.8795978268591492E-3</v>
      </c>
      <c r="KV72" s="120">
        <v>7.8795993836433091E-3</v>
      </c>
      <c r="KW72" s="120">
        <v>7.790211564645491E-3</v>
      </c>
      <c r="KX72" s="120">
        <v>7.7902130601153943E-3</v>
      </c>
      <c r="KY72" s="120">
        <v>7.7013508807708617E-3</v>
      </c>
      <c r="KZ72" s="120">
        <v>7.7013523169814184E-3</v>
      </c>
      <c r="LA72" s="120">
        <v>7.6130168360131756E-3</v>
      </c>
      <c r="LB72" s="120">
        <v>7.6130182149638072E-3</v>
      </c>
      <c r="LC72" s="120">
        <v>7.5252104749120056E-3</v>
      </c>
      <c r="LD72" s="120">
        <v>7.52521179854777E-3</v>
      </c>
      <c r="LE72" s="120">
        <v>7.4379328254895443E-3</v>
      </c>
      <c r="LF72" s="120">
        <v>7.4379340957021521E-3</v>
      </c>
      <c r="LG72" s="120">
        <v>7.3511848989690634E-3</v>
      </c>
      <c r="LH72" s="120">
        <v>7.3511861175979487E-3</v>
      </c>
      <c r="LI72" s="120">
        <v>7.2649676894910361E-3</v>
      </c>
      <c r="LJ72" s="120">
        <v>7.2649688583243752E-3</v>
      </c>
      <c r="LK72" s="120">
        <v>7.1792821738269367E-3</v>
      </c>
      <c r="LL72" s="120">
        <v>7.1792832946027327E-3</v>
      </c>
      <c r="LM72" s="120">
        <v>7.09412931109067E-3</v>
      </c>
      <c r="LN72" s="120">
        <v>7.0941303854977263E-3</v>
      </c>
      <c r="LO72" s="120">
        <v>7.0095100424476609E-3</v>
      </c>
      <c r="LP72" s="120">
        <v>7.0095110721265976E-3</v>
      </c>
      <c r="LQ72" s="120">
        <v>6.9254252908216227E-3</v>
      </c>
      <c r="LR72" s="120">
        <v>6.9254262773659082E-3</v>
      </c>
      <c r="LS72" s="120">
        <v>6.841875960599068E-3</v>
      </c>
      <c r="LT72" s="120">
        <v>6.8418769055560201E-3</v>
      </c>
      <c r="LU72" s="120">
        <v>6.7588629373315362E-3</v>
      </c>
      <c r="LV72" s="120">
        <v>6.7588638422032294E-3</v>
      </c>
      <c r="LW72" s="120">
        <v>6.6763870874354822E-3</v>
      </c>
      <c r="LX72" s="120">
        <v>6.6763879536798007E-3</v>
      </c>
      <c r="LY72" s="120">
        <v>6.5944492578900293E-3</v>
      </c>
      <c r="LZ72" s="120">
        <v>6.5944500869215845E-3</v>
      </c>
      <c r="MA72" s="120">
        <v>6.5130502759324473E-3</v>
      </c>
      <c r="MB72" s="120">
        <v>6.5130510691235243E-3</v>
      </c>
      <c r="MC72" s="120">
        <v>6.4321909487514628E-3</v>
      </c>
      <c r="MD72" s="120">
        <v>6.4321917074329571E-3</v>
      </c>
      <c r="ME72" s="120">
        <v>6.3518720631783685E-3</v>
      </c>
      <c r="MF72" s="120">
        <v>6.351872788640721E-3</v>
      </c>
      <c r="MG72" s="120">
        <v>6.2720943853760121E-3</v>
      </c>
      <c r="MH72" s="120">
        <v>6.2720950788701319E-3</v>
      </c>
      <c r="MI72" s="120">
        <v>6.1928586605256948E-3</v>
      </c>
      <c r="MJ72" s="120">
        <v>6.1928593232638534E-3</v>
      </c>
      <c r="MK72" s="120">
        <v>6.114165612511966E-3</v>
      </c>
      <c r="ML72" s="120">
        <v>6.1141662456686667E-3</v>
      </c>
      <c r="MM72" s="120">
        <v>6.0360159436053549E-3</v>
      </c>
      <c r="MN72" s="120">
        <v>6.0360165483182475E-3</v>
      </c>
      <c r="MO72" s="120">
        <v>5.9584103341431029E-3</v>
      </c>
      <c r="MP72" s="120">
        <v>5.9584109115138305E-3</v>
      </c>
      <c r="MQ72" s="120">
        <v>5.8813494422079197E-3</v>
      </c>
      <c r="MR72" s="120">
        <v>5.881349993302966E-3</v>
      </c>
      <c r="MS72" s="120">
        <v>5.8048339033047588E-3</v>
      </c>
      <c r="MT72" s="120">
        <v>5.804834429156332E-3</v>
      </c>
      <c r="MU72" s="120">
        <v>5.7288643300357645E-3</v>
      </c>
      <c r="MV72" s="120">
        <v>5.7288648316425848E-3</v>
      </c>
      <c r="MW72" s="120">
        <v>5.6534413117732578E-3</v>
      </c>
      <c r="MX72" s="120">
        <v>5.6534417901014039E-3</v>
      </c>
      <c r="MY72" s="120">
        <v>5.5785654143309712E-3</v>
      </c>
      <c r="MZ72" s="120">
        <v>5.5785658703146777E-3</v>
      </c>
      <c r="NA72" s="120">
        <v>5.5042371796334795E-3</v>
      </c>
      <c r="NB72" s="120">
        <v>5.5042376141759448E-3</v>
      </c>
      <c r="NC72" s="120">
        <v>5.4304571253838991E-3</v>
      </c>
      <c r="ND72" s="120">
        <v>5.43045753935807E-3</v>
      </c>
      <c r="NE72" s="120">
        <v>5.3572257447299177E-3</v>
      </c>
      <c r="NF72" s="120">
        <v>5.3572261389792392E-3</v>
      </c>
      <c r="NG72" s="120">
        <v>5.2845435059281796E-3</v>
      </c>
      <c r="NH72" s="120">
        <v>5.284543881267389E-3</v>
      </c>
      <c r="NI72" s="120">
        <v>5.2124108520071131E-3</v>
      </c>
      <c r="NJ72" s="120">
        <v>5.2124112092229767E-3</v>
      </c>
      <c r="NK72" s="120">
        <v>5.1408282004282296E-3</v>
      </c>
      <c r="NL72" s="120">
        <v>5.1408285402802659E-3</v>
      </c>
      <c r="NM72" s="120">
        <v>5.0697959427459553E-3</v>
      </c>
      <c r="NN72" s="120">
        <v>5.0697962659671768E-3</v>
      </c>
      <c r="NO72" s="120">
        <v>4.9993144442660592E-3</v>
      </c>
      <c r="NP72" s="120">
        <v>4.9993147515636667E-3</v>
      </c>
      <c r="NQ72" s="120">
        <v>4.9293840437027361E-3</v>
      </c>
      <c r="NR72" s="120">
        <v>4.9293843357588601E-3</v>
      </c>
      <c r="NS72" s="120">
        <v>4.8600050528344622E-3</v>
      </c>
      <c r="NT72" s="120">
        <v>4.8600053303068077E-3</v>
      </c>
      <c r="NU72" s="120">
        <v>4.791177756158586E-3</v>
      </c>
      <c r="NV72" s="120">
        <v>4.7911780196811284E-3</v>
      </c>
      <c r="NW72" s="120">
        <v>4.7229024105448093E-3</v>
      </c>
      <c r="NX72" s="120">
        <v>4.7229026607284435E-3</v>
      </c>
      <c r="NY72" s="120">
        <v>4.6551792448875952E-3</v>
      </c>
      <c r="NZ72" s="120">
        <v>4.6551794823208254E-3</v>
      </c>
      <c r="OA72" s="120">
        <v>4.5880084597576341E-3</v>
      </c>
      <c r="OB72" s="120">
        <v>4.5880086850071866E-3</v>
      </c>
      <c r="OC72" s="120">
        <v>4.5213902270523527E-3</v>
      </c>
      <c r="OD72" s="120">
        <v>4.5213904406637999E-3</v>
      </c>
      <c r="OE72" s="120">
        <v>4.4553246896455803E-3</v>
      </c>
      <c r="OF72" s="120">
        <v>4.4553248921439838E-3</v>
      </c>
      <c r="OG72" s="120">
        <v>4.3898119610365754E-3</v>
      </c>
      <c r="OH72" s="120">
        <v>4.3898121529270398E-3</v>
      </c>
      <c r="OI72" s="120">
        <v>4.3248521249982796E-3</v>
      </c>
      <c r="OJ72" s="120">
        <v>4.3248523067666092E-3</v>
      </c>
      <c r="OK72" s="120">
        <v>4.2604452352250615E-3</v>
      </c>
      <c r="OL72" s="120">
        <v>4.2604454073383305E-3</v>
      </c>
      <c r="OM72" s="120">
        <v>4.1965913149800693E-3</v>
      </c>
      <c r="ON72" s="120">
        <v>4.1965914778871417E-3</v>
      </c>
      <c r="OO72" s="120">
        <v>4.13329035674204E-3</v>
      </c>
      <c r="OP72" s="120">
        <v>4.1332905108741906E-3</v>
      </c>
      <c r="OQ72" s="120">
        <v>4.0705423218520007E-3</v>
      </c>
      <c r="OR72" s="120">
        <v>4.0705424676234052E-3</v>
      </c>
      <c r="OS72" s="120">
        <v>4.0083471401596979E-3</v>
      </c>
      <c r="OT72" s="120">
        <v>4.0083472779680138E-3</v>
      </c>
      <c r="OU72" s="120">
        <v>3.9467047096700464E-3</v>
      </c>
      <c r="OV72" s="120">
        <v>3.9467048398969234E-3</v>
      </c>
      <c r="OW72" s="120">
        <v>3.8856148961895634E-3</v>
      </c>
      <c r="OX72" s="120">
        <v>3.8856150192011357E-3</v>
      </c>
      <c r="OY72" s="120">
        <v>3.8250775329729922E-3</v>
      </c>
      <c r="OZ72" s="120">
        <v>3.8250776491204194E-3</v>
      </c>
      <c r="PA72" s="120">
        <v>3.7650924203702376E-3</v>
      </c>
      <c r="PB72" s="120">
        <v>3.7650925299901475E-3</v>
      </c>
      <c r="PC72" s="120">
        <v>3.7056593254736333E-3</v>
      </c>
      <c r="PD72" s="120">
        <v>3.7056594288886486E-3</v>
      </c>
      <c r="PE72" s="120">
        <v>3.6467779817658313E-3</v>
      </c>
      <c r="PF72" s="120">
        <v>3.6467780792849959E-3</v>
      </c>
      <c r="PG72" s="120">
        <v>3.5884480887682694E-3</v>
      </c>
      <c r="PH72" s="120">
        <v>3.588448180687528E-3</v>
      </c>
      <c r="PI72" s="120">
        <v>3.5306693116904687E-3</v>
      </c>
      <c r="PJ72" s="120">
        <v>3.5306693982931139E-3</v>
      </c>
      <c r="PK72" s="120">
        <v>3.4734412810802544E-3</v>
      </c>
      <c r="PL72" s="120">
        <v>3.4734413626373553E-3</v>
      </c>
      <c r="PM72" s="120">
        <v>3.4167635924750432E-3</v>
      </c>
      <c r="PN72" s="120">
        <v>3.4167636692458711E-3</v>
      </c>
      <c r="PO72" s="120">
        <v>3.3606358060543412E-3</v>
      </c>
      <c r="PP72" s="120">
        <v>3.3606358782867799E-3</v>
      </c>
      <c r="PQ72" s="120">
        <v>3.3050574462936072E-3</v>
      </c>
      <c r="PR72" s="120">
        <v>3.3050575142245736E-3</v>
      </c>
      <c r="PS72" s="120">
        <v>3.2500280016196309E-3</v>
      </c>
      <c r="PT72" s="120">
        <v>3.25002806547545E-3</v>
      </c>
      <c r="PU72" s="120">
        <v>3.1955469240675938E-3</v>
      </c>
      <c r="PV72" s="120">
        <v>3.195546984064386E-3</v>
      </c>
      <c r="PW72" s="120">
        <v>3.1416136289399402E-3</v>
      </c>
      <c r="PX72" s="120">
        <v>3.1416136852840024E-3</v>
      </c>
      <c r="PY72" s="120">
        <v>3.088227494467279E-3</v>
      </c>
      <c r="PZ72" s="120">
        <v>3.0882275473554468E-3</v>
      </c>
      <c r="QA72" s="120">
        <v>3.0353878614714533E-3</v>
      </c>
      <c r="QB72" s="120">
        <v>3.0353879110914476E-3</v>
      </c>
      <c r="QC72" s="120">
        <v>2.9830940330309408E-3</v>
      </c>
      <c r="QD72" s="120">
        <v>2.9830940795617191E-3</v>
      </c>
      <c r="QE72" s="120">
        <v>2.9313452741488132E-3</v>
      </c>
      <c r="QF72" s="120">
        <v>2.9313453177609011E-3</v>
      </c>
      <c r="QG72" s="120">
        <v>2.8801408114233653E-3</v>
      </c>
      <c r="QH72" s="120">
        <v>2.8801408522791832E-3</v>
      </c>
      <c r="QI72" s="120">
        <v>2.8294798327217082E-3</v>
      </c>
      <c r="QJ72" s="120">
        <v>2.8294798709758806E-3</v>
      </c>
      <c r="QK72" s="120">
        <v>2.7793614868563956E-3</v>
      </c>
      <c r="QL72" s="120">
        <v>2.7793615226560692E-3</v>
      </c>
      <c r="QM72" s="120">
        <v>2.7297848832654056E-3</v>
      </c>
      <c r="QN72" s="120">
        <v>2.7297849167505378E-3</v>
      </c>
      <c r="QO72" s="120">
        <v>2.6807490916955961E-3</v>
      </c>
      <c r="QP72" s="120">
        <v>2.6807491229992476E-3</v>
      </c>
      <c r="QQ72" s="120">
        <v>2.6322531418898685E-3</v>
      </c>
      <c r="QR72" s="120">
        <v>2.6322531711384816E-3</v>
      </c>
      <c r="QS72" s="120">
        <v>2.5842960232782645E-3</v>
      </c>
      <c r="QT72" s="120">
        <v>2.584296050591951E-3</v>
      </c>
      <c r="QU72" s="120">
        <v>2.5368766846732326E-3</v>
      </c>
      <c r="QV72" s="120">
        <v>2.5368767101660063E-3</v>
      </c>
      <c r="QW72" s="120">
        <v>2.4899940339692182E-3</v>
      </c>
      <c r="QX72" s="120">
        <v>2.4899940577492743E-3</v>
      </c>
      <c r="QY72" s="120">
        <v>2.443646937846905E-3</v>
      </c>
      <c r="QZ72" s="120">
        <v>2.4436469600168549E-3</v>
      </c>
      <c r="RA72" s="120">
        <v>2.3978342214822585E-3</v>
      </c>
      <c r="RB72" s="120">
        <v>2.397834242139376E-3</v>
      </c>
      <c r="RC72" s="120">
        <v>2.3525546682606657E-3</v>
      </c>
      <c r="RD72" s="120">
        <v>2.3525546874971198E-3</v>
      </c>
      <c r="RE72" s="120">
        <v>2.3078070194963995E-3</v>
      </c>
      <c r="RF72" s="120">
        <v>2.3078070373994701E-3</v>
      </c>
      <c r="RG72" s="120">
        <v>2.2635899741576494E-3</v>
      </c>
      <c r="RH72" s="120">
        <v>2.2635899908099461E-3</v>
      </c>
      <c r="RI72" s="120">
        <v>2.2199021885973983E-3</v>
      </c>
      <c r="RJ72" s="120">
        <v>2.2199022040770653E-3</v>
      </c>
      <c r="RK72" s="120">
        <v>2.1767422762903809E-3</v>
      </c>
      <c r="RL72" s="120">
        <v>2.1767422906713144E-3</v>
      </c>
      <c r="RM72" s="120">
        <v>2.1341088075764311E-3</v>
      </c>
      <c r="RN72" s="120">
        <v>2.1341088209284524E-3</v>
      </c>
      <c r="RO72" s="120">
        <v>2.0920003094104362E-3</v>
      </c>
      <c r="RP72" s="120">
        <v>2.0920003217994986E-3</v>
      </c>
      <c r="RQ72" s="120">
        <v>2.0504152651192415E-3</v>
      </c>
      <c r="RR72" s="120">
        <v>2.0504152766075961E-3</v>
      </c>
      <c r="RS72" s="120">
        <v>2.0093521141657344E-3</v>
      </c>
      <c r="RT72" s="120">
        <v>2.009352124812114E-3</v>
      </c>
      <c r="RU72" s="120">
        <v>1.9688092519204378E-3</v>
      </c>
      <c r="RV72" s="120">
        <v>1.9688092617802136E-3</v>
      </c>
      <c r="RW72" s="120">
        <v>1.9287850294408819E-3</v>
      </c>
      <c r="RX72" s="120">
        <v>1.9287850385662408E-3</v>
      </c>
      <c r="RY72" s="120">
        <v>1.8892777532590788E-3</v>
      </c>
      <c r="RZ72" s="120">
        <v>1.8892777616991633E-3</v>
      </c>
      <c r="SA72" s="120">
        <v>1.8502856851773952E-3</v>
      </c>
      <c r="SB72" s="120">
        <v>1.8502856929784658E-3</v>
      </c>
      <c r="SC72" s="120">
        <v>1.8118070420731257E-3</v>
      </c>
      <c r="SD72" s="120">
        <v>1.8118070492787015E-3</v>
      </c>
      <c r="SE72" s="120">
        <v>1.7738399957121303E-3</v>
      </c>
      <c r="SF72" s="120">
        <v>1.7738400023631158E-3</v>
      </c>
      <c r="SG72" s="120">
        <v>1.7363826725717857E-3</v>
      </c>
      <c r="SH72" s="120">
        <v>1.7363826787066142E-3</v>
      </c>
      <c r="SI72" s="120">
        <v>1.6994331536736534E-3</v>
      </c>
      <c r="SJ72" s="120">
        <v>1.6994331593284174E-3</v>
      </c>
      <c r="SK72" s="120">
        <v>1.6629894744261667E-3</v>
      </c>
      <c r="SL72" s="120">
        <v>1.6629894796347296E-3</v>
      </c>
      <c r="SM72" s="120">
        <v>1.6270496244776716E-3</v>
      </c>
      <c r="SN72" s="120">
        <v>1.6270496292717898E-3</v>
      </c>
      <c r="SO72" s="120">
        <v>1.591611547580181E-3</v>
      </c>
      <c r="SP72" s="120">
        <v>1.5916115519896139E-3</v>
      </c>
      <c r="SQ72" s="120">
        <v>1.5566731414641893E-3</v>
      </c>
      <c r="SR72" s="120">
        <v>1.5566731455168145E-3</v>
      </c>
      <c r="SS72" s="120">
        <v>1.5222322577249207E-3</v>
      </c>
      <c r="ST72" s="120">
        <v>1.5222322614468189E-3</v>
      </c>
      <c r="SU72" s="120">
        <v>1.4882867017203224E-3</v>
      </c>
      <c r="SV72" s="120">
        <v>1.4882867051358932E-3</v>
      </c>
      <c r="SW72" s="120">
        <v>1.4548342324812492E-3</v>
      </c>
      <c r="SX72" s="120">
        <v>1.4548342356132972E-3</v>
      </c>
      <c r="SY72" s="120">
        <v>1.4218725626341329E-3</v>
      </c>
      <c r="SZ72" s="120">
        <v>1.4218725655039577E-3</v>
      </c>
      <c r="TA72" s="120">
        <v>1.3893993583365793E-3</v>
      </c>
      <c r="TB72" s="120">
        <v>1.3893993609640607E-3</v>
      </c>
      <c r="TC72" s="120">
        <v>1.357412239226213E-3</v>
      </c>
      <c r="TD72" s="120">
        <v>1.3574122416298935E-3</v>
      </c>
      <c r="TE72" s="120">
        <v>1.3259087783832216E-3</v>
      </c>
      <c r="TF72" s="120">
        <v>1.3259087805803788E-3</v>
      </c>
      <c r="TG72" s="120">
        <v>1.2948865023069257E-3</v>
      </c>
      <c r="TH72" s="120">
        <v>1.2948865043136569E-3</v>
      </c>
      <c r="TI72" s="120">
        <v>1.2643428909068367E-3</v>
      </c>
      <c r="TJ72" s="120">
        <v>1.2643428927381192E-3</v>
      </c>
      <c r="TK72" s="120">
        <v>1.2342753775085276E-3</v>
      </c>
      <c r="TL72" s="120">
        <v>1.2342753791782914E-3</v>
      </c>
      <c r="TM72" s="120">
        <v>1.2046813488747958E-3</v>
      </c>
      <c r="TN72" s="120">
        <v>1.204681350395985E-3</v>
      </c>
      <c r="TO72" s="120">
        <v>1.1755581452424723E-3</v>
      </c>
      <c r="TP72" s="120">
        <v>1.1755581466270999E-3</v>
      </c>
      <c r="TQ72" s="120">
        <v>1.1469030603752952E-3</v>
      </c>
      <c r="TR72" s="120">
        <v>1.146903061634516E-3</v>
      </c>
      <c r="TS72" s="120">
        <v>1.1187133416332958E-3</v>
      </c>
      <c r="TT72" s="120">
        <v>1.1187133427774433E-3</v>
      </c>
      <c r="TU72" s="120">
        <v>1.0909861900590665E-3</v>
      </c>
      <c r="TV72" s="120">
        <v>1.0909861910977194E-3</v>
      </c>
      <c r="TW72" s="120">
        <v>1.063718760481382E-3</v>
      </c>
      <c r="TX72" s="120">
        <v>1.0637187614233991E-3</v>
      </c>
      <c r="TY72" s="120">
        <v>1.0369081616365206E-3</v>
      </c>
      <c r="TZ72" s="120">
        <v>1.0369081624901012E-3</v>
      </c>
      <c r="UA72" s="120">
        <v>1.0105514563078124E-3</v>
      </c>
      <c r="UB72" s="120">
        <v>1.0105514570805274E-3</v>
      </c>
      <c r="UC72" s="120">
        <v>9.8464566148374877E-4</v>
      </c>
      <c r="UD72" s="120">
        <v>9.846456621825882E-4</v>
      </c>
      <c r="UE72" s="120">
        <v>9.5918774853511629E-4</v>
      </c>
      <c r="UF72" s="120">
        <v>9.5918774916653048E-4</v>
      </c>
      <c r="UG72" s="120">
        <v>9.3417464341161432E-4</v>
      </c>
      <c r="UH72" s="120">
        <v>9.3417464398154655E-4</v>
      </c>
      <c r="UI72" s="120">
        <v>9.0960322685831798E-4</v>
      </c>
      <c r="UJ72" s="120">
        <v>9.0960322737224141E-4</v>
      </c>
      <c r="UK72" s="120">
        <v>8.8547033465248201E-4</v>
      </c>
      <c r="UL72" s="120">
        <v>8.8547033511543016E-4</v>
      </c>
      <c r="UM72" s="120">
        <v>8.6177275786106851E-4</v>
      </c>
      <c r="UN72" s="120">
        <v>8.6177275827766843E-4</v>
      </c>
      <c r="UO72" s="120">
        <v>8.3850724311945312E-4</v>
      </c>
      <c r="UP72" s="120">
        <v>8.3850724349395292E-4</v>
      </c>
      <c r="UQ72" s="120">
        <v>8.1567049293172712E-4</v>
      </c>
      <c r="UR72" s="120">
        <v>8.1567049326802419E-4</v>
      </c>
      <c r="US72" s="120">
        <v>7.9325916599302211E-4</v>
      </c>
      <c r="UT72" s="120">
        <v>7.9325916629468911E-4</v>
      </c>
      <c r="UU72" s="120">
        <v>7.712698775342821E-4</v>
      </c>
      <c r="UV72" s="120">
        <v>7.7126987780458964E-4</v>
      </c>
      <c r="UW72" s="120">
        <v>7.4969919968989867E-4</v>
      </c>
      <c r="UX72" s="120">
        <v>7.4969919993183784E-4</v>
      </c>
      <c r="UY72" s="120">
        <v>7.2854366188863863E-4</v>
      </c>
      <c r="UZ72" s="120">
        <v>7.2854366210494325E-4</v>
      </c>
      <c r="VA72" s="120">
        <v>7.077997512682612E-4</v>
      </c>
      <c r="VB72" s="120">
        <v>7.0779975146142602E-4</v>
      </c>
      <c r="VC72" s="120">
        <v>6.8746391311424451E-4</v>
      </c>
      <c r="VD72" s="120">
        <v>6.8746391328654408E-4</v>
      </c>
      <c r="VE72" s="120">
        <v>6.6753255132301966E-4</v>
      </c>
      <c r="VF72" s="120">
        <v>6.6753255147652848E-4</v>
      </c>
      <c r="VG72" s="120">
        <v>6.4800202889011725E-4</v>
      </c>
      <c r="VH72" s="120">
        <v>6.4800202902671989E-4</v>
      </c>
      <c r="VI72" s="120">
        <v>6.2886866842359565E-4</v>
      </c>
      <c r="VJ72" s="120">
        <v>6.2886866854500666E-4</v>
      </c>
      <c r="VK72" s="120">
        <v>6.1012875268316182E-4</v>
      </c>
      <c r="VL72" s="120">
        <v>6.1012875279093791E-4</v>
      </c>
      <c r="VM72" s="120">
        <v>5.9177852514533309E-4</v>
      </c>
      <c r="VN72" s="120">
        <v>5.9177852524088491E-4</v>
      </c>
      <c r="VO72" s="120">
        <v>5.7381419059502204E-4</v>
      </c>
      <c r="VP72" s="120">
        <v>5.7381419067962874E-4</v>
      </c>
      <c r="VQ72" s="120">
        <v>5.5623191574388721E-4</v>
      </c>
      <c r="VR72" s="120">
        <v>5.562319158187054E-4</v>
      </c>
      <c r="VS72" s="120">
        <v>5.390278298757988E-4</v>
      </c>
      <c r="VT72" s="120">
        <v>5.390278299418728E-4</v>
      </c>
      <c r="VU72" s="120">
        <v>5.221980255197471E-4</v>
      </c>
      <c r="VV72" s="120">
        <v>5.2219802557802286E-4</v>
      </c>
      <c r="VW72" s="120">
        <v>5.0573855915051532E-4</v>
      </c>
      <c r="VX72" s="120">
        <v>5.0573855920184199E-4</v>
      </c>
      <c r="VY72" s="120">
        <v>4.8964545191741205E-4</v>
      </c>
      <c r="VZ72" s="120">
        <v>4.8964545196255574E-4</v>
      </c>
      <c r="WA72" s="120">
        <v>4.7391469040136176E-4</v>
      </c>
      <c r="WB72" s="120">
        <v>4.739146904410125E-4</v>
      </c>
      <c r="WC72" s="120">
        <v>4.5854222740061851E-4</v>
      </c>
      <c r="WD72" s="120">
        <v>4.5854222743539505E-4</v>
      </c>
      <c r="WE72" s="120">
        <v>4.4352398274535859E-4</v>
      </c>
      <c r="WF72" s="120">
        <v>4.4352398277581518E-4</v>
      </c>
      <c r="WG72" s="120">
        <v>4.2885584414138587E-4</v>
      </c>
      <c r="WH72" s="120">
        <v>4.288558441680199E-4</v>
      </c>
      <c r="WI72" s="120">
        <v>4.1453366804317338E-4</v>
      </c>
      <c r="WJ72" s="120">
        <v>4.1453366806642924E-4</v>
      </c>
      <c r="WK72" s="120">
        <v>4.0055328055642341E-4</v>
      </c>
      <c r="WL72" s="120">
        <v>4.0055328057669957E-4</v>
      </c>
      <c r="WM72" s="120">
        <v>3.8691047837033143E-4</v>
      </c>
      <c r="WN72" s="120">
        <v>3.8691047838798208E-4</v>
      </c>
      <c r="WO72" s="120">
        <v>3.7360102971968791E-4</v>
      </c>
      <c r="WP72" s="120">
        <v>3.7360102973502877E-4</v>
      </c>
      <c r="WQ72" s="120">
        <v>3.6062067537695437E-4</v>
      </c>
      <c r="WR72" s="120">
        <v>3.6062067539026577E-4</v>
      </c>
      <c r="WS72" s="120">
        <v>3.4796512967440044E-4</v>
      </c>
      <c r="WT72" s="120">
        <v>3.4796512968593343E-4</v>
      </c>
      <c r="WU72" s="120">
        <v>3.3563008155637836E-4</v>
      </c>
      <c r="WV72" s="120">
        <v>3.3563008156635275E-4</v>
      </c>
      <c r="WW72" s="120">
        <v>3.2361119566176415E-4</v>
      </c>
      <c r="WX72" s="120">
        <v>3.2361119567037581E-4</v>
      </c>
      <c r="WY72" s="120">
        <v>3.1190411343658142E-4</v>
      </c>
      <c r="WZ72" s="120">
        <v>3.1190411344400425E-4</v>
      </c>
      <c r="XA72" s="120">
        <v>3.0050445427678421E-4</v>
      </c>
      <c r="XB72" s="120">
        <v>3.0050445428317092E-4</v>
      </c>
      <c r="XC72" s="120">
        <v>2.8940781670112859E-4</v>
      </c>
      <c r="XD72" s="120">
        <v>2.8940781670661416E-4</v>
      </c>
      <c r="XE72" s="120">
        <v>2.7860977955405171E-4</v>
      </c>
      <c r="XF72" s="120">
        <v>2.7860977955875438E-4</v>
      </c>
      <c r="XG72" s="120">
        <v>2.6810590323842116E-4</v>
      </c>
      <c r="XH72" s="120">
        <v>2.6810590324244566E-4</v>
      </c>
      <c r="XI72" s="120">
        <v>2.578917309779784E-4</v>
      </c>
      <c r="XJ72" s="120">
        <v>2.5789173098141559E-4</v>
      </c>
      <c r="XK72" s="120">
        <v>2.4796279010927543E-4</v>
      </c>
      <c r="XL72" s="120">
        <v>2.4796279011220581E-4</v>
      </c>
      <c r="XM72" s="120">
        <v>2.383145934028411E-4</v>
      </c>
      <c r="XN72" s="120">
        <v>2.3831459340533463E-4</v>
      </c>
      <c r="XO72" s="120">
        <v>2.2894264041328489E-4</v>
      </c>
      <c r="XP72" s="120">
        <v>2.2894264041540212E-4</v>
      </c>
      <c r="XQ72" s="120">
        <v>2.1984241885798772E-4</v>
      </c>
      <c r="XR72" s="120">
        <v>2.1984241885978186E-4</v>
      </c>
      <c r="XS72" s="120">
        <v>2.1100940602399783E-4</v>
      </c>
      <c r="XT72" s="120">
        <v>2.1100940602551501E-4</v>
      </c>
      <c r="XU72" s="120">
        <v>2.0243907020268145E-4</v>
      </c>
      <c r="XV72" s="120">
        <v>2.0243907020396179E-4</v>
      </c>
      <c r="XW72" s="120">
        <v>1.9412687215163919E-4</v>
      </c>
      <c r="XX72" s="120">
        <v>1.9412687215271764E-4</v>
      </c>
      <c r="XY72" s="120">
        <v>1.8606826658334715E-4</v>
      </c>
      <c r="XZ72" s="120">
        <v>1.8606826658425292E-4</v>
      </c>
      <c r="YA72" s="120">
        <v>1.7825870367991581E-4</v>
      </c>
      <c r="YB72" s="120">
        <v>1.7825870368067556E-4</v>
      </c>
      <c r="YC72" s="120">
        <v>1.7069363063331898E-4</v>
      </c>
      <c r="YD72" s="120">
        <v>1.7069363063395459E-4</v>
      </c>
      <c r="YE72" s="120">
        <v>1.6336849321037063E-4</v>
      </c>
      <c r="YF72" s="120">
        <v>1.6336849321090083E-4</v>
      </c>
      <c r="YG72" s="120">
        <v>1.5627873734168211E-4</v>
      </c>
      <c r="YH72" s="120">
        <v>1.562787373421237E-4</v>
      </c>
      <c r="YI72" s="120">
        <v>1.4941981073376292E-4</v>
      </c>
      <c r="YJ72" s="120">
        <v>1.4941981073412965E-4</v>
      </c>
      <c r="YK72" s="120">
        <v>1.4278716450336591E-4</v>
      </c>
      <c r="YL72" s="120">
        <v>1.4278716450366957E-4</v>
      </c>
      <c r="YM72" s="120">
        <v>1.3637625483311314E-4</v>
      </c>
      <c r="YN72" s="120">
        <v>1.3637625483336425E-4</v>
      </c>
      <c r="YO72" s="120">
        <v>1.3018254464737864E-4</v>
      </c>
      <c r="YP72" s="120">
        <v>1.3018254464758556E-4</v>
      </c>
      <c r="YQ72" s="120">
        <v>1.2420150530732484E-4</v>
      </c>
      <c r="YR72" s="120">
        <v>1.242015053074949E-4</v>
      </c>
      <c r="YS72" s="120">
        <v>1.184286183239325E-4</v>
      </c>
      <c r="YT72" s="120">
        <v>1.18428618324072E-4</v>
      </c>
      <c r="YU72" s="120">
        <v>1.1285937708778603E-4</v>
      </c>
      <c r="YV72" s="120">
        <v>1.1285937708790007E-4</v>
      </c>
      <c r="YW72" s="120">
        <v>1.0748928861430673E-4</v>
      </c>
      <c r="YX72" s="120">
        <v>1.0748928861439974E-4</v>
      </c>
      <c r="YY72" s="120">
        <v>1.0231387530305627E-4</v>
      </c>
      <c r="YZ72" s="120">
        <v>1.023138753031319E-4</v>
      </c>
      <c r="ZA72" s="120">
        <v>9.7328676709653307E-5</v>
      </c>
      <c r="ZB72" s="120">
        <v>9.7328676709714727E-5</v>
      </c>
      <c r="ZC72" s="120">
        <v>9.2529251328779451E-5</v>
      </c>
      <c r="ZD72" s="120">
        <v>9.2529251328829135E-5</v>
      </c>
      <c r="ZE72" s="120">
        <v>8.7911178386667396E-5</v>
      </c>
      <c r="ZF72" s="120">
        <v>8.7911178386707348E-5</v>
      </c>
      <c r="ZG72" s="120">
        <v>8.3470059641394876E-5</v>
      </c>
      <c r="ZH72" s="120">
        <v>8.3470059641426955E-5</v>
      </c>
      <c r="ZI72" s="120">
        <v>7.9201521189227955E-5</v>
      </c>
      <c r="ZJ72" s="120">
        <v>7.9201521189253691E-5</v>
      </c>
      <c r="ZK72" s="120">
        <v>7.5101215275181888E-5</v>
      </c>
      <c r="ZL72" s="120">
        <v>7.5101215275202475E-5</v>
      </c>
      <c r="ZM72" s="120">
        <v>7.1164822105891065E-5</v>
      </c>
      <c r="ZN72" s="120">
        <v>7.1164822105907369E-5</v>
      </c>
      <c r="ZO72" s="120">
        <v>6.7388051662802887E-5</v>
      </c>
      <c r="ZP72" s="120">
        <v>6.7388051662815775E-5</v>
      </c>
      <c r="ZQ72" s="120">
        <v>6.3766645513636846E-5</v>
      </c>
      <c r="ZR72" s="120">
        <v>6.3766645513647078E-5</v>
      </c>
      <c r="ZS72" s="120">
        <v>6.0296378619969049E-5</v>
      </c>
      <c r="ZT72" s="120">
        <v>6.0296378619977113E-5</v>
      </c>
      <c r="ZU72" s="120">
        <v>5.6973061138734935E-5</v>
      </c>
      <c r="ZV72" s="120">
        <v>5.6973061138741291E-5</v>
      </c>
      <c r="ZW72" s="120">
        <v>5.3792540215364435E-5</v>
      </c>
      <c r="ZX72" s="120">
        <v>5.3792540215369321E-5</v>
      </c>
      <c r="ZY72" s="120">
        <v>5.0750701766193862E-5</v>
      </c>
      <c r="ZZ72" s="120">
        <v>5.0750701766197718E-5</v>
      </c>
      <c r="AAA72" s="120">
        <v>4.7843472247729897E-5</v>
      </c>
      <c r="AAB72" s="120">
        <v>4.7843472247732865E-5</v>
      </c>
      <c r="AAC72" s="120">
        <v>4.5066820410270167E-5</v>
      </c>
      <c r="AAD72" s="120">
        <v>4.5066820410272465E-5</v>
      </c>
      <c r="AAE72" s="120">
        <v>4.2416759033321935E-5</v>
      </c>
      <c r="AAF72" s="120">
        <v>4.2416759033323711E-5</v>
      </c>
      <c r="AAG72" s="120">
        <v>3.9889346640197466E-5</v>
      </c>
      <c r="AAH72" s="120">
        <v>3.9889346640198822E-5</v>
      </c>
      <c r="AAI72" s="120">
        <v>3.7480689189103106E-5</v>
      </c>
      <c r="AAJ72" s="120">
        <v>3.7480689189104136E-5</v>
      </c>
      <c r="AAK72" s="120">
        <v>3.5186941737986121E-5</v>
      </c>
      <c r="AAL72" s="120">
        <v>3.5186941737986873E-5</v>
      </c>
      <c r="AAM72" s="120">
        <v>3.3004310080348555E-5</v>
      </c>
      <c r="AAN72" s="120">
        <v>3.3004310080349179E-5</v>
      </c>
      <c r="AAO72" s="120">
        <v>3.092905234919345E-5</v>
      </c>
      <c r="AAP72" s="120">
        <v>3.092905234919391E-5</v>
      </c>
      <c r="AAQ72" s="120">
        <v>2.8957480586221925E-5</v>
      </c>
      <c r="AAR72" s="120">
        <v>2.8957480586222281E-5</v>
      </c>
      <c r="AAS72" s="120">
        <v>2.7085962273367284E-5</v>
      </c>
      <c r="AAT72" s="120">
        <v>2.7085962273367565E-5</v>
      </c>
      <c r="AAU72" s="120">
        <v>2.5310921823717192E-5</v>
      </c>
      <c r="AAV72" s="120">
        <v>2.5310921823717369E-5</v>
      </c>
      <c r="AAW72" s="120">
        <v>2.3628842028852583E-5</v>
      </c>
      <c r="AAX72" s="120">
        <v>2.3628842028852759E-5</v>
      </c>
      <c r="AAY72" s="120">
        <v>2.2036265459613344E-5</v>
      </c>
      <c r="AAZ72" s="120">
        <v>2.2036265459613435E-5</v>
      </c>
      <c r="ABA72" s="120">
        <v>2.0529795817289535E-5</v>
      </c>
      <c r="ABB72" s="120">
        <v>2.0529795817289586E-5</v>
      </c>
      <c r="ABC72" s="120">
        <v>1.9106099232236218E-5</v>
      </c>
      <c r="ABD72" s="120">
        <v>1.9106099232236285E-5</v>
      </c>
      <c r="ABE72" s="120">
        <v>1.7761905506914027E-5</v>
      </c>
      <c r="ABF72" s="120">
        <v>1.7761905506914081E-5</v>
      </c>
      <c r="ABG72" s="120">
        <v>1.6494009300373661E-5</v>
      </c>
      <c r="ABH72" s="120">
        <v>1.6494009300373698E-5</v>
      </c>
      <c r="ABI72" s="120">
        <v>1.5299271251226806E-5</v>
      </c>
      <c r="ABJ72" s="120">
        <v>1.5299271251226813E-5</v>
      </c>
      <c r="ABK72" s="120">
        <v>1.417461903618084E-5</v>
      </c>
      <c r="ABL72" s="120">
        <v>1.4174619036180843E-5</v>
      </c>
      <c r="ABM72" s="120">
        <v>1.3117048361259645E-5</v>
      </c>
      <c r="ABN72" s="120">
        <v>1.3117048361259652E-5</v>
      </c>
      <c r="ABO72" s="120">
        <v>1.2123623882889795E-5</v>
      </c>
      <c r="ABP72" s="120">
        <v>1.2123623882889807E-5</v>
      </c>
      <c r="ABQ72" s="120">
        <v>1.1191480056099388E-5</v>
      </c>
      <c r="ABR72" s="120">
        <v>1.1191480056099393E-5</v>
      </c>
      <c r="ABS72" s="120">
        <v>1.0317821907157213E-5</v>
      </c>
      <c r="ABT72" s="120">
        <v>1.0317821907157223E-5</v>
      </c>
      <c r="ABU72" s="120">
        <v>9.4999257280734247E-6</v>
      </c>
      <c r="ABV72" s="120">
        <v>9.4999257280734281E-6</v>
      </c>
      <c r="ABW72" s="120">
        <v>8.7351396904885773E-6</v>
      </c>
      <c r="ABX72" s="120">
        <v>8.7351396904885773E-6</v>
      </c>
      <c r="ABY72" s="120">
        <v>8.0208843765981711E-6</v>
      </c>
      <c r="ABZ72" s="120">
        <v>8.0208843765981829E-6</v>
      </c>
      <c r="ACA72" s="120">
        <v>7.3546532248931732E-6</v>
      </c>
      <c r="ACB72" s="120">
        <v>7.3546532248931698E-6</v>
      </c>
      <c r="ACC72" s="120">
        <v>6.7340128886450202E-6</v>
      </c>
      <c r="ACD72" s="120">
        <v>6.7340128886450194E-6</v>
      </c>
      <c r="ACE72" s="120">
        <v>6.1566035052262018E-6</v>
      </c>
      <c r="ACF72" s="120">
        <v>6.1566035052262035E-6</v>
      </c>
      <c r="ACG72" s="120">
        <v>5.6201388745342601E-6</v>
      </c>
      <c r="ACH72" s="120">
        <v>5.6201388745342601E-6</v>
      </c>
      <c r="ACI72" s="120">
        <v>5.1224065449794118E-6</v>
      </c>
      <c r="ACJ72" s="120">
        <v>5.122406544979411E-6</v>
      </c>
      <c r="ACK72" s="120">
        <v>4.6612678057026508E-6</v>
      </c>
      <c r="ACL72" s="120">
        <v>4.6612678057026483E-6</v>
      </c>
      <c r="ACM72" s="120">
        <v>4.2346575839130349E-6</v>
      </c>
      <c r="ACN72" s="120">
        <v>4.2346575839130332E-6</v>
      </c>
      <c r="ACO72" s="120">
        <v>3.8405842464693968E-6</v>
      </c>
      <c r="ACP72" s="120">
        <v>3.8405842464694036E-6</v>
      </c>
      <c r="ACQ72" s="120">
        <v>3.4771293050828856E-6</v>
      </c>
      <c r="ACR72" s="120">
        <v>3.4771293050828894E-6</v>
      </c>
      <c r="ACS72" s="120">
        <v>3.1424470247818551E-6</v>
      </c>
      <c r="ACT72" s="120">
        <v>3.1424470247818534E-6</v>
      </c>
      <c r="ACU72" s="120">
        <v>2.8347639355600329E-6</v>
      </c>
      <c r="ACV72" s="120">
        <v>2.8347639355600307E-6</v>
      </c>
      <c r="ACW72" s="120">
        <v>2.5523782474207758E-6</v>
      </c>
      <c r="ACX72" s="120">
        <v>2.5523782474207766E-6</v>
      </c>
      <c r="ACY72" s="120">
        <v>2.2936591693350949E-6</v>
      </c>
      <c r="ACZ72" s="120">
        <v>2.2936591693350923E-6</v>
      </c>
      <c r="ADA72" s="120">
        <v>2.0570461329474339E-6</v>
      </c>
      <c r="ADB72" s="120">
        <v>2.0570461329474369E-6</v>
      </c>
      <c r="ADC72" s="120">
        <v>1.8410479221899347E-6</v>
      </c>
      <c r="ADD72" s="120">
        <v>1.8410479221899351E-6</v>
      </c>
      <c r="ADE72" s="120">
        <v>1.6442417103020523E-6</v>
      </c>
      <c r="ADF72" s="120">
        <v>1.6442417103020521E-6</v>
      </c>
      <c r="ADG72" s="120">
        <v>1.4652720060967869E-6</v>
      </c>
      <c r="ADH72" s="120">
        <v>1.465272006096788E-6</v>
      </c>
      <c r="ADI72" s="120">
        <v>1.3028495116652505E-6</v>
      </c>
      <c r="ADJ72" s="120">
        <v>1.302849511665251E-6</v>
      </c>
      <c r="ADK72" s="120">
        <v>1.1557498940668772E-6</v>
      </c>
      <c r="ADL72" s="120">
        <v>1.1557498940668781E-6</v>
      </c>
      <c r="ADM72" s="120">
        <v>1.0228124739109482E-6</v>
      </c>
      <c r="ADN72" s="120">
        <v>1.0228124739109469E-6</v>
      </c>
      <c r="ADO72" s="120">
        <v>9.0293883409422671E-7</v>
      </c>
      <c r="ADP72" s="120">
        <v>9.0293883409422756E-7</v>
      </c>
      <c r="ADQ72" s="120">
        <v>7.9509135231737148E-7</v>
      </c>
      <c r="ADR72" s="120">
        <v>7.9509135231737222E-7</v>
      </c>
      <c r="ADS72" s="120">
        <v>6.982916613566828E-7</v>
      </c>
      <c r="ADT72" s="120">
        <v>6.9829166135668333E-7</v>
      </c>
      <c r="ADU72" s="120">
        <v>6.1161904141538997E-7</v>
      </c>
      <c r="ADV72" s="120">
        <v>6.116190414153906E-7</v>
      </c>
      <c r="ADW72" s="120">
        <v>5.3420874921707779E-7</v>
      </c>
      <c r="ADX72" s="120">
        <v>5.3420874921707748E-7</v>
      </c>
      <c r="ADY72" s="120">
        <v>4.6525028883027504E-7</v>
      </c>
      <c r="ADZ72" s="120">
        <v>4.6525028883027514E-7</v>
      </c>
      <c r="AEA72" s="120">
        <v>4.0398562952464806E-7</v>
      </c>
      <c r="AEB72" s="120">
        <v>4.0398562952464785E-7</v>
      </c>
      <c r="AEC72" s="120">
        <v>3.4970737625244587E-7</v>
      </c>
      <c r="AED72" s="120">
        <v>3.4970737625244587E-7</v>
      </c>
      <c r="AEE72" s="120">
        <v>3.0175689862078541E-7</v>
      </c>
      <c r="AEF72" s="120">
        <v>3.0175689862078546E-7</v>
      </c>
      <c r="AEG72" s="120">
        <v>2.5952242446761951E-7</v>
      </c>
      <c r="AEH72" s="120">
        <v>2.5952242446761956E-7</v>
      </c>
      <c r="AEI72" s="120">
        <v>2.2243710437365427E-7</v>
      </c>
      <c r="AEJ72" s="120">
        <v>2.224371043736544E-7</v>
      </c>
      <c r="AEK72" s="120">
        <v>1.8997705363072187E-7</v>
      </c>
      <c r="AEL72" s="120">
        <v>1.8997705363072213E-7</v>
      </c>
      <c r="AEM72" s="120">
        <v>1.6165937834100046E-7</v>
      </c>
      <c r="AEN72" s="120">
        <v>1.6165937834100043E-7</v>
      </c>
      <c r="AEO72" s="120">
        <v>1.3704019243788464E-7</v>
      </c>
      <c r="AEP72" s="120">
        <v>1.370401924378845E-7</v>
      </c>
      <c r="AEQ72" s="120">
        <v>1.1571263249529578E-7</v>
      </c>
      <c r="AER72" s="120">
        <v>1.1571263249529569E-7</v>
      </c>
      <c r="AES72" s="120">
        <v>9.7304877225030423E-8</v>
      </c>
      <c r="AET72" s="120">
        <v>9.7304877225030357E-8</v>
      </c>
      <c r="AEU72" s="120">
        <v>8.1478178548900995E-8</v>
      </c>
      <c r="AEV72" s="120">
        <v>8.1478178548900942E-8</v>
      </c>
      <c r="AEW72" s="120">
        <v>6.7924911071766166E-8</v>
      </c>
      <c r="AEX72" s="120">
        <v>6.7924911071766153E-8</v>
      </c>
      <c r="AEY72" s="120">
        <v>5.6366646671316873E-8</v>
      </c>
      <c r="AEZ72" s="120">
        <v>5.6366646671316893E-8</v>
      </c>
      <c r="AFA72" s="120">
        <v>4.6552260759356351E-8</v>
      </c>
      <c r="AFB72" s="120">
        <v>4.6552260759356437E-8</v>
      </c>
      <c r="AFC72" s="120">
        <v>3.8256076556515767E-8</v>
      </c>
      <c r="AFD72" s="120">
        <v>3.825607655651574E-8</v>
      </c>
      <c r="AFE72" s="120">
        <v>3.1276053457639224E-8</v>
      </c>
      <c r="AFF72" s="120">
        <v>3.1276053457639171E-8</v>
      </c>
      <c r="AFG72" s="120">
        <v>2.5432025248912424E-8</v>
      </c>
      <c r="AFH72" s="120">
        <v>2.5432025248912437E-8</v>
      </c>
      <c r="AFI72" s="120">
        <v>2.0563993571295426E-8</v>
      </c>
      <c r="AFJ72" s="120">
        <v>2.0563993571295432E-8</v>
      </c>
      <c r="AFK72" s="120">
        <v>1.6530481609841343E-8</v>
      </c>
      <c r="AFL72" s="120">
        <v>1.6530481609841349E-8</v>
      </c>
      <c r="AFM72" s="120">
        <v>1.3206952527678319E-8</v>
      </c>
      <c r="AFN72" s="120">
        <v>1.320695252767832E-8</v>
      </c>
      <c r="AFO72" s="120">
        <v>1.0484296660271869E-8</v>
      </c>
      <c r="AFP72" s="120">
        <v>1.0484296660271864E-8</v>
      </c>
      <c r="AFQ72" s="120">
        <v>8.2673909443559997E-9</v>
      </c>
      <c r="AFR72" s="120">
        <v>8.2673909443560046E-9</v>
      </c>
      <c r="AFS72" s="120">
        <v>6.4737334817367579E-9</v>
      </c>
      <c r="AFT72" s="120">
        <v>6.4737334817367587E-9</v>
      </c>
      <c r="AFU72" s="120">
        <v>5.0321555369455604E-9</v>
      </c>
      <c r="AFV72" s="120">
        <v>5.0321555369455588E-9</v>
      </c>
      <c r="AFW72" s="120">
        <v>3.8816126461272614E-9</v>
      </c>
      <c r="AFX72" s="120">
        <v>3.8816126461272547E-9</v>
      </c>
      <c r="AFY72" s="120">
        <v>2.9700558799603444E-9</v>
      </c>
      <c r="AFZ72" s="120">
        <v>2.9700558799603435E-9</v>
      </c>
      <c r="AGA72" s="120">
        <v>2.2533836638015278E-9</v>
      </c>
      <c r="AGB72" s="120">
        <v>2.2533836638015262E-9</v>
      </c>
      <c r="AGC72" s="120">
        <v>1.6944739220950846E-9</v>
      </c>
      <c r="AGD72" s="120">
        <v>1.6944739220950846E-9</v>
      </c>
      <c r="AGE72" s="120">
        <v>1.2622956902102254E-9</v>
      </c>
      <c r="AGF72" s="120">
        <v>1.2622956902102258E-9</v>
      </c>
      <c r="AGG72" s="120">
        <v>9.3109873427719373E-10</v>
      </c>
      <c r="AGH72" s="120">
        <v>9.3109873427719311E-10</v>
      </c>
      <c r="AGI72" s="120">
        <v>6.7967914729153296E-10</v>
      </c>
      <c r="AGJ72" s="120">
        <v>6.7967914729153306E-10</v>
      </c>
      <c r="AGK72" s="120">
        <v>4.9071835654211111E-10</v>
      </c>
      <c r="AGL72" s="120">
        <v>4.9071835654211101E-10</v>
      </c>
      <c r="AGM72" s="120">
        <v>3.5019249165122242E-10</v>
      </c>
      <c r="AGN72" s="120">
        <v>3.5019249165122221E-10</v>
      </c>
      <c r="AGO72" s="120">
        <v>2.4684863188061201E-10</v>
      </c>
      <c r="AGP72" s="120">
        <v>2.468486318806118E-10</v>
      </c>
      <c r="AGQ72" s="120">
        <v>1.7174408262871513E-10</v>
      </c>
      <c r="AGR72" s="120">
        <v>1.7174408262871502E-10</v>
      </c>
      <c r="AGS72" s="120">
        <v>1.1784452984726363E-10</v>
      </c>
      <c r="AGT72" s="120">
        <v>1.1784452984726363E-10</v>
      </c>
      <c r="AGU72" s="120">
        <v>7.9676691696991986E-11</v>
      </c>
      <c r="AGV72" s="120">
        <v>7.9676691696991948E-11</v>
      </c>
      <c r="AGW72" s="120">
        <v>5.3030931836786342E-11</v>
      </c>
      <c r="AGX72" s="120">
        <v>5.3030931836786316E-11</v>
      </c>
      <c r="AGY72" s="120">
        <v>3.4709219271752384E-11</v>
      </c>
      <c r="AGZ72" s="120">
        <v>3.470921927175239E-11</v>
      </c>
      <c r="AHA72" s="120">
        <v>2.2313814815989482E-11</v>
      </c>
      <c r="AHB72" s="120">
        <v>2.2313814815989456E-11</v>
      </c>
      <c r="AHC72" s="120">
        <v>1.4072131216755421E-11</v>
      </c>
      <c r="AHD72" s="120">
        <v>1.4072131216755429E-11</v>
      </c>
      <c r="AHE72" s="120">
        <v>8.6933482362026824E-12</v>
      </c>
      <c r="AHF72" s="120">
        <v>8.693348236202684E-12</v>
      </c>
      <c r="AHG72" s="120">
        <v>5.2525591234850036E-12</v>
      </c>
      <c r="AHH72" s="120">
        <v>5.2525591234850093E-12</v>
      </c>
      <c r="AHI72" s="120">
        <v>3.0984729664322623E-12</v>
      </c>
      <c r="AHJ72" s="120">
        <v>3.0984729664322619E-12</v>
      </c>
      <c r="AHK72" s="120">
        <v>1.780989078326611E-12</v>
      </c>
      <c r="AHL72" s="120">
        <v>1.7809890783266096E-12</v>
      </c>
      <c r="AHM72" s="120">
        <v>9.952845271763164E-13</v>
      </c>
      <c r="AHN72" s="120">
        <v>9.952845271763166E-13</v>
      </c>
      <c r="AHO72" s="120">
        <v>5.3940320519021214E-13</v>
      </c>
      <c r="AHP72" s="120">
        <v>5.3940320519021204E-13</v>
      </c>
      <c r="AHQ72" s="120">
        <v>2.8269333455726013E-13</v>
      </c>
      <c r="AHR72" s="120">
        <v>2.8269333455726013E-13</v>
      </c>
      <c r="AHS72" s="120">
        <v>1.4279916347173853E-13</v>
      </c>
      <c r="AHT72" s="120">
        <v>1.4279916347173858E-13</v>
      </c>
      <c r="AHU72" s="120">
        <v>6.9261720415032741E-14</v>
      </c>
      <c r="AHV72" s="120">
        <v>6.9261720415032728E-14</v>
      </c>
      <c r="AHW72" s="120">
        <v>3.2113939901851433E-14</v>
      </c>
      <c r="AHX72" s="120">
        <v>3.211393990185144E-14</v>
      </c>
      <c r="AHY72" s="120">
        <v>1.4159872634786435E-14</v>
      </c>
      <c r="AHZ72" s="120">
        <v>1.4159872634786436E-14</v>
      </c>
      <c r="AIA72" s="120">
        <v>5.9004980715363349E-15</v>
      </c>
      <c r="AIB72" s="120">
        <v>5.9004980715363349E-15</v>
      </c>
      <c r="AIC72" s="120">
        <v>2.3063087011549721E-15</v>
      </c>
      <c r="AID72" s="120">
        <v>2.3063087011549721E-15</v>
      </c>
      <c r="AIE72" s="120">
        <v>8.3779414737300552E-16</v>
      </c>
      <c r="AIF72" s="120">
        <v>8.3779414737300552E-16</v>
      </c>
      <c r="AIG72" s="120">
        <v>2.7959374761947539E-16</v>
      </c>
      <c r="AIH72" s="120">
        <v>2.7959374761947534E-16</v>
      </c>
      <c r="AII72" s="120">
        <v>8.4458145688829531E-17</v>
      </c>
      <c r="AIJ72" s="120">
        <v>8.4458145688829531E-17</v>
      </c>
      <c r="AIK72" s="120">
        <v>2.2643223890053103E-17</v>
      </c>
      <c r="AIL72" s="120">
        <v>2.2643223890053103E-17</v>
      </c>
      <c r="AIM72" s="120">
        <v>5.2434681244715905E-18</v>
      </c>
      <c r="AIN72" s="120">
        <v>5.2434681244715905E-18</v>
      </c>
      <c r="AIO72" s="120">
        <v>1.0078897978938123E-18</v>
      </c>
      <c r="AIP72" s="120">
        <v>1.0078897978938123E-18</v>
      </c>
      <c r="AIQ72" s="120">
        <v>1.5093068328887564E-19</v>
      </c>
      <c r="AIR72" s="120">
        <v>1.5093068328887564E-19</v>
      </c>
      <c r="AIS72" s="120">
        <v>1.5670109524204556E-20</v>
      </c>
      <c r="AIT72" s="120">
        <v>1.5670109524204556E-20</v>
      </c>
      <c r="AIU72" s="120">
        <v>8.4703294725430034E-22</v>
      </c>
      <c r="AIV72" s="120" t="s">
        <v>105</v>
      </c>
      <c r="AIW72" s="120" t="s">
        <v>105</v>
      </c>
      <c r="AIX72" s="120" t="s">
        <v>105</v>
      </c>
      <c r="AIY72" s="120" t="s">
        <v>105</v>
      </c>
      <c r="AIZ72" s="120" t="s">
        <v>105</v>
      </c>
      <c r="AJA72" s="120" t="s">
        <v>105</v>
      </c>
      <c r="AJB72" s="120" t="s">
        <v>105</v>
      </c>
      <c r="AJC72" s="120" t="s">
        <v>105</v>
      </c>
      <c r="AJD72" s="120" t="s">
        <v>105</v>
      </c>
      <c r="AJE72" s="120" t="s">
        <v>105</v>
      </c>
      <c r="AJF72" s="120" t="s">
        <v>105</v>
      </c>
      <c r="AJG72" s="120" t="s">
        <v>105</v>
      </c>
      <c r="AJH72" s="120" t="s">
        <v>105</v>
      </c>
      <c r="AJI72" s="120" t="s">
        <v>105</v>
      </c>
      <c r="AJJ72" s="120" t="s">
        <v>105</v>
      </c>
      <c r="AJK72" s="120" t="s">
        <v>105</v>
      </c>
      <c r="AJL72" s="120" t="s">
        <v>105</v>
      </c>
      <c r="AJM72" s="120" t="s">
        <v>105</v>
      </c>
      <c r="AJN72" s="120" t="s">
        <v>105</v>
      </c>
      <c r="AJO72" s="120" t="s">
        <v>105</v>
      </c>
      <c r="AJP72" s="120" t="s">
        <v>105</v>
      </c>
      <c r="AJQ72" s="120" t="s">
        <v>105</v>
      </c>
      <c r="AJR72" s="120" t="s">
        <v>105</v>
      </c>
      <c r="AJS72" s="120" t="s">
        <v>105</v>
      </c>
      <c r="AJT72" s="120" t="s">
        <v>105</v>
      </c>
      <c r="AJU72" s="120" t="s">
        <v>105</v>
      </c>
      <c r="AJV72" s="120" t="s">
        <v>105</v>
      </c>
      <c r="AJW72" s="120" t="s">
        <v>105</v>
      </c>
      <c r="AJX72" s="120" t="s">
        <v>105</v>
      </c>
      <c r="AJY72" s="120" t="s">
        <v>105</v>
      </c>
      <c r="AJZ72" s="120" t="s">
        <v>105</v>
      </c>
      <c r="AKA72" s="120" t="s">
        <v>105</v>
      </c>
      <c r="AKB72" s="120" t="s">
        <v>105</v>
      </c>
      <c r="AKC72" s="120" t="s">
        <v>105</v>
      </c>
      <c r="AKD72" s="120" t="s">
        <v>105</v>
      </c>
      <c r="AKE72" s="120" t="s">
        <v>105</v>
      </c>
      <c r="AKF72" s="120" t="s">
        <v>105</v>
      </c>
      <c r="AKG72" s="120" t="s">
        <v>105</v>
      </c>
      <c r="AKH72" s="120" t="s">
        <v>105</v>
      </c>
      <c r="AKI72" s="120" t="s">
        <v>105</v>
      </c>
      <c r="AKJ72" s="120" t="s">
        <v>105</v>
      </c>
      <c r="AKK72" s="120" t="s">
        <v>105</v>
      </c>
      <c r="AKL72" s="120" t="s">
        <v>105</v>
      </c>
      <c r="AKM72" s="120" t="s">
        <v>105</v>
      </c>
      <c r="AKN72" s="120" t="s">
        <v>105</v>
      </c>
      <c r="AKO72" s="120" t="s">
        <v>105</v>
      </c>
      <c r="AKP72" s="120" t="s">
        <v>105</v>
      </c>
      <c r="AKQ72" s="120" t="s">
        <v>105</v>
      </c>
      <c r="AKR72" s="120" t="s">
        <v>105</v>
      </c>
      <c r="AKS72" s="120" t="s">
        <v>105</v>
      </c>
      <c r="AKT72" s="120" t="s">
        <v>105</v>
      </c>
      <c r="AKU72" s="120" t="s">
        <v>105</v>
      </c>
      <c r="AKV72" s="120" t="s">
        <v>105</v>
      </c>
      <c r="AKW72" s="120" t="s">
        <v>105</v>
      </c>
      <c r="AKX72" s="120" t="s">
        <v>105</v>
      </c>
      <c r="AKY72" s="120" t="s">
        <v>105</v>
      </c>
      <c r="AKZ72" s="120" t="s">
        <v>105</v>
      </c>
      <c r="ALA72" s="120" t="s">
        <v>105</v>
      </c>
      <c r="ALB72" s="120" t="s">
        <v>105</v>
      </c>
      <c r="ALC72" s="120" t="s">
        <v>105</v>
      </c>
      <c r="ALD72" s="120" t="s">
        <v>105</v>
      </c>
      <c r="ALE72" s="120" t="s">
        <v>105</v>
      </c>
      <c r="ALF72" s="120" t="s">
        <v>105</v>
      </c>
      <c r="ALG72" s="120" t="s">
        <v>105</v>
      </c>
      <c r="ALH72" s="120" t="s">
        <v>105</v>
      </c>
      <c r="ALI72" s="120" t="s">
        <v>105</v>
      </c>
      <c r="ALJ72" s="120" t="s">
        <v>105</v>
      </c>
      <c r="ALK72" s="120" t="s">
        <v>105</v>
      </c>
      <c r="ALL72" s="120" t="s">
        <v>105</v>
      </c>
      <c r="ALM72" s="120" t="s">
        <v>105</v>
      </c>
      <c r="ALN72" s="120"/>
    </row>
    <row r="73" spans="1:1002" hidden="1">
      <c r="A73" s="119">
        <v>72</v>
      </c>
      <c r="B73" s="120">
        <v>2.4701276534695657E-2</v>
      </c>
      <c r="C73" s="120">
        <v>2.4701276534695667E-2</v>
      </c>
      <c r="D73" s="120">
        <v>2.4557432656464609E-2</v>
      </c>
      <c r="E73" s="120">
        <v>2.4557432656464605E-2</v>
      </c>
      <c r="F73" s="120">
        <v>2.4413883018038367E-2</v>
      </c>
      <c r="G73" s="120">
        <v>2.441388301803836E-2</v>
      </c>
      <c r="H73" s="120">
        <v>2.427062909256943E-2</v>
      </c>
      <c r="I73" s="120">
        <v>2.4270629092569426E-2</v>
      </c>
      <c r="J73" s="120">
        <v>2.4127672355661049E-2</v>
      </c>
      <c r="K73" s="120">
        <v>2.4127672355661049E-2</v>
      </c>
      <c r="L73" s="120">
        <v>2.3985014285332257E-2</v>
      </c>
      <c r="M73" s="120">
        <v>2.3985014285332267E-2</v>
      </c>
      <c r="N73" s="120">
        <v>2.3842656361982351E-2</v>
      </c>
      <c r="O73" s="120">
        <v>2.3842656361982337E-2</v>
      </c>
      <c r="P73" s="120">
        <v>2.3700600068354283E-2</v>
      </c>
      <c r="Q73" s="120">
        <v>2.3700600068354293E-2</v>
      </c>
      <c r="R73" s="120">
        <v>2.3558846889497963E-2</v>
      </c>
      <c r="S73" s="120">
        <v>2.355884688949798E-2</v>
      </c>
      <c r="T73" s="120">
        <v>2.3417398312732336E-2</v>
      </c>
      <c r="U73" s="120">
        <v>2.3417398312732318E-2</v>
      </c>
      <c r="V73" s="120">
        <v>2.3276255827606965E-2</v>
      </c>
      <c r="W73" s="120">
        <v>2.3276255827606972E-2</v>
      </c>
      <c r="X73" s="120">
        <v>2.3135420925862987E-2</v>
      </c>
      <c r="Y73" s="120">
        <v>2.313542092586298E-2</v>
      </c>
      <c r="Z73" s="120">
        <v>2.2994895101393048E-2</v>
      </c>
      <c r="AA73" s="120">
        <v>2.2994895101393069E-2</v>
      </c>
      <c r="AB73" s="120">
        <v>2.2854679850200857E-2</v>
      </c>
      <c r="AC73" s="120">
        <v>2.2854679850200857E-2</v>
      </c>
      <c r="AD73" s="120">
        <v>2.2714776670359701E-2</v>
      </c>
      <c r="AE73" s="120">
        <v>2.2714776670359697E-2</v>
      </c>
      <c r="AF73" s="120">
        <v>2.2575187061970318E-2</v>
      </c>
      <c r="AG73" s="120">
        <v>2.2575187061970307E-2</v>
      </c>
      <c r="AH73" s="120">
        <v>2.2435912527118108E-2</v>
      </c>
      <c r="AI73" s="120">
        <v>2.2435912527118112E-2</v>
      </c>
      <c r="AJ73" s="120">
        <v>2.2296954569829289E-2</v>
      </c>
      <c r="AK73" s="120">
        <v>2.2296954569829275E-2</v>
      </c>
      <c r="AL73" s="120">
        <v>2.2158314696026565E-2</v>
      </c>
      <c r="AM73" s="120">
        <v>2.2158314696026558E-2</v>
      </c>
      <c r="AN73" s="120">
        <v>2.2019994413483849E-2</v>
      </c>
      <c r="AO73" s="120">
        <v>2.2019994413483884E-2</v>
      </c>
      <c r="AP73" s="120">
        <v>2.1881995231780235E-2</v>
      </c>
      <c r="AQ73" s="120">
        <v>2.1881995231780214E-2</v>
      </c>
      <c r="AR73" s="120">
        <v>2.1744318662252932E-2</v>
      </c>
      <c r="AS73" s="120">
        <v>2.1744318662252918E-2</v>
      </c>
      <c r="AT73" s="120">
        <v>2.160696621794992E-2</v>
      </c>
      <c r="AU73" s="120">
        <v>2.1606966217949917E-2</v>
      </c>
      <c r="AV73" s="120">
        <v>2.1469939413581086E-2</v>
      </c>
      <c r="AW73" s="120">
        <v>2.1469939413581114E-2</v>
      </c>
      <c r="AX73" s="120">
        <v>2.1333239765469053E-2</v>
      </c>
      <c r="AY73" s="120">
        <v>2.1333239765469057E-2</v>
      </c>
      <c r="AZ73" s="120">
        <v>2.1196868791498822E-2</v>
      </c>
      <c r="BA73" s="120">
        <v>2.1196868791498822E-2</v>
      </c>
      <c r="BB73" s="120">
        <v>2.1060828011066787E-2</v>
      </c>
      <c r="BC73" s="120">
        <v>2.1060828011066804E-2</v>
      </c>
      <c r="BD73" s="120">
        <v>2.0925118945028735E-2</v>
      </c>
      <c r="BE73" s="120">
        <v>2.0925118945028725E-2</v>
      </c>
      <c r="BF73" s="120">
        <v>2.0789743115646929E-2</v>
      </c>
      <c r="BG73" s="120">
        <v>2.0789743115646905E-2</v>
      </c>
      <c r="BH73" s="120">
        <v>2.0654702046536411E-2</v>
      </c>
      <c r="BI73" s="120">
        <v>2.0654702046536414E-2</v>
      </c>
      <c r="BJ73" s="120">
        <v>2.0519997262610438E-2</v>
      </c>
      <c r="BK73" s="120">
        <v>2.0519997262610435E-2</v>
      </c>
      <c r="BL73" s="120">
        <v>2.038563029002469E-2</v>
      </c>
      <c r="BM73" s="120">
        <v>2.0385630290024697E-2</v>
      </c>
      <c r="BN73" s="120">
        <v>2.0251602656121005E-2</v>
      </c>
      <c r="BO73" s="120">
        <v>2.0251602656121005E-2</v>
      </c>
      <c r="BP73" s="120">
        <v>2.0117915889369797E-2</v>
      </c>
      <c r="BQ73" s="120">
        <v>2.011791588936979E-2</v>
      </c>
      <c r="BR73" s="120">
        <v>1.9984571519311725E-2</v>
      </c>
      <c r="BS73" s="120">
        <v>1.9984571519311725E-2</v>
      </c>
      <c r="BT73" s="120">
        <v>1.9851571076498344E-2</v>
      </c>
      <c r="BU73" s="120">
        <v>1.9851571076498348E-2</v>
      </c>
      <c r="BV73" s="120">
        <v>1.9718916092431787E-2</v>
      </c>
      <c r="BW73" s="120">
        <v>1.9718916092431787E-2</v>
      </c>
      <c r="BX73" s="120">
        <v>1.9586608099503491E-2</v>
      </c>
      <c r="BY73" s="120">
        <v>1.958660809950347E-2</v>
      </c>
      <c r="BZ73" s="120">
        <v>1.9454648630931819E-2</v>
      </c>
      <c r="CA73" s="120">
        <v>1.9454648630931822E-2</v>
      </c>
      <c r="CB73" s="120">
        <v>1.9323039220698991E-2</v>
      </c>
      <c r="CC73" s="120">
        <v>1.9323039220698991E-2</v>
      </c>
      <c r="CD73" s="120">
        <v>1.9191781403486471E-2</v>
      </c>
      <c r="CE73" s="120">
        <v>1.9191781403486454E-2</v>
      </c>
      <c r="CF73" s="120">
        <v>1.9060876714609834E-2</v>
      </c>
      <c r="CG73" s="120">
        <v>1.9060876714609827E-2</v>
      </c>
      <c r="CH73" s="120">
        <v>1.8930326689952384E-2</v>
      </c>
      <c r="CI73" s="120">
        <v>1.8930326689952367E-2</v>
      </c>
      <c r="CJ73" s="120">
        <v>1.8800132865897625E-2</v>
      </c>
      <c r="CK73" s="120">
        <v>1.8800132865897642E-2</v>
      </c>
      <c r="CL73" s="120">
        <v>1.867029677926093E-2</v>
      </c>
      <c r="CM73" s="120">
        <v>1.8670296779260916E-2</v>
      </c>
      <c r="CN73" s="120">
        <v>1.8540819967219815E-2</v>
      </c>
      <c r="CO73" s="120">
        <v>1.8540819967219822E-2</v>
      </c>
      <c r="CP73" s="120">
        <v>1.841170396724344E-2</v>
      </c>
      <c r="CQ73" s="120">
        <v>1.8411703967243412E-2</v>
      </c>
      <c r="CR73" s="120">
        <v>1.8282950317020753E-2</v>
      </c>
      <c r="CS73" s="120">
        <v>1.8282950317020753E-2</v>
      </c>
      <c r="CT73" s="120">
        <v>1.8154560554387793E-2</v>
      </c>
      <c r="CU73" s="120">
        <v>1.8154560554387789E-2</v>
      </c>
      <c r="CV73" s="120">
        <v>1.802653621725352E-2</v>
      </c>
      <c r="CW73" s="120">
        <v>1.8026536217253548E-2</v>
      </c>
      <c r="CX73" s="120">
        <v>1.7898878843524965E-2</v>
      </c>
      <c r="CY73" s="120">
        <v>1.7898878843524958E-2</v>
      </c>
      <c r="CZ73" s="120">
        <v>1.7771589971030712E-2</v>
      </c>
      <c r="DA73" s="120">
        <v>1.7771589971030739E-2</v>
      </c>
      <c r="DB73" s="120">
        <v>1.7644671137443741E-2</v>
      </c>
      <c r="DC73" s="120">
        <v>1.7644671137443758E-2</v>
      </c>
      <c r="DD73" s="120">
        <v>1.7518123880202668E-2</v>
      </c>
      <c r="DE73" s="120">
        <v>1.7518123880202675E-2</v>
      </c>
      <c r="DF73" s="120">
        <v>1.7391949736432138E-2</v>
      </c>
      <c r="DG73" s="120">
        <v>1.7391949736432155E-2</v>
      </c>
      <c r="DH73" s="120">
        <v>1.7266150242861787E-2</v>
      </c>
      <c r="DI73" s="120">
        <v>1.7266150242861815E-2</v>
      </c>
      <c r="DJ73" s="120">
        <v>1.7140726935744147E-2</v>
      </c>
      <c r="DK73" s="120">
        <v>1.714072693574414E-2</v>
      </c>
      <c r="DL73" s="120">
        <v>1.7015681350771219E-2</v>
      </c>
      <c r="DM73" s="120">
        <v>1.7015681350771222E-2</v>
      </c>
      <c r="DN73" s="120">
        <v>1.6891015022989925E-2</v>
      </c>
      <c r="DO73" s="120">
        <v>1.6891015022989914E-2</v>
      </c>
      <c r="DP73" s="120">
        <v>1.676672948671622E-2</v>
      </c>
      <c r="DQ73" s="120">
        <v>1.6766729486716234E-2</v>
      </c>
      <c r="DR73" s="120">
        <v>1.6642826275448018E-2</v>
      </c>
      <c r="DS73" s="120">
        <v>1.6642826275448039E-2</v>
      </c>
      <c r="DT73" s="120">
        <v>1.651930692177684E-2</v>
      </c>
      <c r="DU73" s="120">
        <v>1.6519306921776864E-2</v>
      </c>
      <c r="DV73" s="120">
        <v>1.639617295729813E-2</v>
      </c>
      <c r="DW73" s="120">
        <v>1.6396172957298116E-2</v>
      </c>
      <c r="DX73" s="120">
        <v>1.6273425912520244E-2</v>
      </c>
      <c r="DY73" s="120">
        <v>1.6273425912520262E-2</v>
      </c>
      <c r="DZ73" s="120">
        <v>1.6151067316772356E-2</v>
      </c>
      <c r="EA73" s="120">
        <v>1.6151067316772322E-2</v>
      </c>
      <c r="EB73" s="120">
        <v>1.60290986981107E-2</v>
      </c>
      <c r="EC73" s="120">
        <v>1.6029098698110689E-2</v>
      </c>
      <c r="ED73" s="120">
        <v>1.590752158322379E-2</v>
      </c>
      <c r="EE73" s="120">
        <v>1.5907521583223765E-2</v>
      </c>
      <c r="EF73" s="120">
        <v>1.5786337497336125E-2</v>
      </c>
      <c r="EG73" s="120">
        <v>1.5786337497336132E-2</v>
      </c>
      <c r="EH73" s="120">
        <v>1.5665547964110571E-2</v>
      </c>
      <c r="EI73" s="120">
        <v>1.5665547964110578E-2</v>
      </c>
      <c r="EJ73" s="120">
        <v>1.5545154505549337E-2</v>
      </c>
      <c r="EK73" s="120">
        <v>1.5545154505549332E-2</v>
      </c>
      <c r="EL73" s="120">
        <v>1.5425158641893644E-2</v>
      </c>
      <c r="EM73" s="120">
        <v>1.5425158641893639E-2</v>
      </c>
      <c r="EN73" s="120">
        <v>1.5305561891521933E-2</v>
      </c>
      <c r="EO73" s="120">
        <v>1.5305561891521921E-2</v>
      </c>
      <c r="EP73" s="120">
        <v>1.5186365770846689E-2</v>
      </c>
      <c r="EQ73" s="120">
        <v>1.5186365770846689E-2</v>
      </c>
      <c r="ER73" s="120">
        <v>1.5067571794209849E-2</v>
      </c>
      <c r="ES73" s="120">
        <v>1.5067571794209863E-2</v>
      </c>
      <c r="ET73" s="120">
        <v>1.4949181473776708E-2</v>
      </c>
      <c r="EU73" s="120">
        <v>1.4949181473776716E-2</v>
      </c>
      <c r="EV73" s="120">
        <v>1.4831196319428412E-2</v>
      </c>
      <c r="EW73" s="120">
        <v>1.483119631942841E-2</v>
      </c>
      <c r="EX73" s="120">
        <v>1.4713617838653034E-2</v>
      </c>
      <c r="EY73" s="120">
        <v>1.471361783865305E-2</v>
      </c>
      <c r="EZ73" s="120">
        <v>1.4596447536435167E-2</v>
      </c>
      <c r="FA73" s="120">
        <v>1.4596447536435169E-2</v>
      </c>
      <c r="FB73" s="120">
        <v>1.4479686915143879E-2</v>
      </c>
      <c r="FC73" s="120">
        <v>1.4479686915143874E-2</v>
      </c>
      <c r="FD73" s="120">
        <v>1.4363337474419324E-2</v>
      </c>
      <c r="FE73" s="120">
        <v>1.4363337474419329E-2</v>
      </c>
      <c r="FF73" s="120">
        <v>1.4247400711057824E-2</v>
      </c>
      <c r="FG73" s="120">
        <v>1.4247400711057828E-2</v>
      </c>
      <c r="FH73" s="120">
        <v>1.4131878118895342E-2</v>
      </c>
      <c r="FI73" s="120">
        <v>1.4131878118895328E-2</v>
      </c>
      <c r="FJ73" s="120">
        <v>1.4016771188689436E-2</v>
      </c>
      <c r="FK73" s="120">
        <v>1.4016771188689449E-2</v>
      </c>
      <c r="FL73" s="120">
        <v>1.3902081407999704E-2</v>
      </c>
      <c r="FM73" s="120">
        <v>1.3902081407999714E-2</v>
      </c>
      <c r="FN73" s="120">
        <v>1.3787810261066624E-2</v>
      </c>
      <c r="FO73" s="120">
        <v>1.3787810261066626E-2</v>
      </c>
      <c r="FP73" s="120">
        <v>1.3673959228688739E-2</v>
      </c>
      <c r="FQ73" s="120">
        <v>1.3673959228688731E-2</v>
      </c>
      <c r="FR73" s="120">
        <v>1.3560529788098389E-2</v>
      </c>
      <c r="FS73" s="120">
        <v>1.3560529788098378E-2</v>
      </c>
      <c r="FT73" s="120">
        <v>1.3447523412835772E-2</v>
      </c>
      <c r="FU73" s="120">
        <v>1.3447523412835777E-2</v>
      </c>
      <c r="FV73" s="120">
        <v>1.3334941572621304E-2</v>
      </c>
      <c r="FW73" s="120">
        <v>1.3334941572621302E-2</v>
      </c>
      <c r="FX73" s="120">
        <v>1.3222785733226435E-2</v>
      </c>
      <c r="FY73" s="120">
        <v>1.322278573322644E-2</v>
      </c>
      <c r="FZ73" s="120">
        <v>1.3111057356342819E-2</v>
      </c>
      <c r="GA73" s="120">
        <v>1.3111057356342822E-2</v>
      </c>
      <c r="GB73" s="120">
        <v>1.2999757899449738E-2</v>
      </c>
      <c r="GC73" s="120">
        <v>1.2999757899449738E-2</v>
      </c>
      <c r="GD73" s="120">
        <v>1.2888888815679962E-2</v>
      </c>
      <c r="GE73" s="120">
        <v>1.2888888815679966E-2</v>
      </c>
      <c r="GF73" s="120">
        <v>1.2778451553683821E-2</v>
      </c>
      <c r="GG73" s="120">
        <v>1.2778451553683817E-2</v>
      </c>
      <c r="GH73" s="120">
        <v>1.2668447557491622E-2</v>
      </c>
      <c r="GI73" s="120">
        <v>1.266844755749162E-2</v>
      </c>
      <c r="GJ73" s="120">
        <v>1.2558878266374401E-2</v>
      </c>
      <c r="GK73" s="120">
        <v>1.2558878266374387E-2</v>
      </c>
      <c r="GL73" s="120">
        <v>1.2449745114702825E-2</v>
      </c>
      <c r="GM73" s="120">
        <v>1.244974511470282E-2</v>
      </c>
      <c r="GN73" s="120">
        <v>1.234104953180452E-2</v>
      </c>
      <c r="GO73" s="120">
        <v>1.234104953180452E-2</v>
      </c>
      <c r="GP73" s="120">
        <v>1.2232792941819459E-2</v>
      </c>
      <c r="GQ73" s="120">
        <v>1.2232792941819446E-2</v>
      </c>
      <c r="GR73" s="120">
        <v>1.2124976763553758E-2</v>
      </c>
      <c r="GS73" s="120">
        <v>1.2124976763553758E-2</v>
      </c>
      <c r="GT73" s="120">
        <v>1.2017602410331613E-2</v>
      </c>
      <c r="GU73" s="120">
        <v>1.2017602410331627E-2</v>
      </c>
      <c r="GV73" s="120">
        <v>1.1910671289845486E-2</v>
      </c>
      <c r="GW73" s="120">
        <v>1.1910671289845472E-2</v>
      </c>
      <c r="GX73" s="120">
        <v>1.1804184804004357E-2</v>
      </c>
      <c r="GY73" s="120">
        <v>1.1804184804004357E-2</v>
      </c>
      <c r="GZ73" s="120">
        <v>1.1698144348780481E-2</v>
      </c>
      <c r="HA73" s="120">
        <v>1.1698144348780463E-2</v>
      </c>
      <c r="HB73" s="120">
        <v>1.1592551314053906E-2</v>
      </c>
      <c r="HC73" s="120">
        <v>1.1592551314053894E-2</v>
      </c>
      <c r="HD73" s="120">
        <v>1.1487407083455555E-2</v>
      </c>
      <c r="HE73" s="120">
        <v>1.1487407083455557E-2</v>
      </c>
      <c r="HF73" s="120">
        <v>1.1382713034208149E-2</v>
      </c>
      <c r="HG73" s="120">
        <v>1.1382713034208151E-2</v>
      </c>
      <c r="HH73" s="120">
        <v>1.1278470536965473E-2</v>
      </c>
      <c r="HI73" s="120">
        <v>1.1278470536965481E-2</v>
      </c>
      <c r="HJ73" s="120">
        <v>1.1174680955649724E-2</v>
      </c>
      <c r="HK73" s="120">
        <v>1.117468095564972E-2</v>
      </c>
      <c r="HL73" s="120">
        <v>1.1071345647286882E-2</v>
      </c>
      <c r="HM73" s="120">
        <v>1.1071345647286877E-2</v>
      </c>
      <c r="HN73" s="120">
        <v>1.0968465961840364E-2</v>
      </c>
      <c r="HO73" s="120">
        <v>1.0968465961840364E-2</v>
      </c>
      <c r="HP73" s="120">
        <v>1.0866043242042676E-2</v>
      </c>
      <c r="HQ73" s="120">
        <v>1.0866043242042675E-2</v>
      </c>
      <c r="HR73" s="120">
        <v>1.076407882322512E-2</v>
      </c>
      <c r="HS73" s="120">
        <v>1.0764078823225122E-2</v>
      </c>
      <c r="HT73" s="120">
        <v>1.0662574033145703E-2</v>
      </c>
      <c r="HU73" s="120">
        <v>1.0662574033145711E-2</v>
      </c>
      <c r="HV73" s="120">
        <v>1.0561530191815017E-2</v>
      </c>
      <c r="HW73" s="120">
        <v>1.056153019181502E-2</v>
      </c>
      <c r="HX73" s="120">
        <v>1.0460948611320214E-2</v>
      </c>
      <c r="HY73" s="120">
        <v>1.0460948611320213E-2</v>
      </c>
      <c r="HZ73" s="120">
        <v>1.0360830595647028E-2</v>
      </c>
      <c r="IA73" s="120">
        <v>1.0360830595647037E-2</v>
      </c>
      <c r="IB73" s="120">
        <v>1.0261177440499909E-2</v>
      </c>
      <c r="IC73" s="120">
        <v>1.0261177440499921E-2</v>
      </c>
      <c r="ID73" s="120">
        <v>1.0161990433120053E-2</v>
      </c>
      <c r="IE73" s="120">
        <v>1.0161990433120049E-2</v>
      </c>
      <c r="IF73" s="120">
        <v>1.0063270852101576E-2</v>
      </c>
      <c r="IG73" s="120">
        <v>1.0063270852101586E-2</v>
      </c>
      <c r="IH73" s="120">
        <v>9.965019967205703E-3</v>
      </c>
      <c r="II73" s="120">
        <v>9.9650199672056943E-3</v>
      </c>
      <c r="IJ73" s="120">
        <v>9.8672390391728471E-3</v>
      </c>
      <c r="IK73" s="120">
        <v>9.8672390391728437E-3</v>
      </c>
      <c r="IL73" s="120">
        <v>9.7699293195329332E-3</v>
      </c>
      <c r="IM73" s="120">
        <v>9.7699293195329228E-3</v>
      </c>
      <c r="IN73" s="120">
        <v>9.6730920504134107E-3</v>
      </c>
      <c r="IO73" s="120">
        <v>9.6730920504134073E-3</v>
      </c>
      <c r="IP73" s="120">
        <v>9.5767284643455339E-3</v>
      </c>
      <c r="IQ73" s="120">
        <v>9.57672846434552E-3</v>
      </c>
      <c r="IR73" s="120">
        <v>9.4808397840684278E-3</v>
      </c>
      <c r="IS73" s="120">
        <v>9.4808397840684192E-3</v>
      </c>
      <c r="IT73" s="120">
        <v>9.3854272223313166E-3</v>
      </c>
      <c r="IU73" s="120">
        <v>9.3854272223313027E-3</v>
      </c>
      <c r="IV73" s="120">
        <v>9.2904919816935265E-3</v>
      </c>
      <c r="IW73" s="120">
        <v>9.2904919816935334E-3</v>
      </c>
      <c r="IX73" s="120">
        <v>9.196035254322648E-3</v>
      </c>
      <c r="IY73" s="120">
        <v>9.196035254322641E-3</v>
      </c>
      <c r="IZ73" s="120">
        <v>9.1020582217904607E-3</v>
      </c>
      <c r="JA73" s="120">
        <v>9.1020582217904572E-3</v>
      </c>
      <c r="JB73" s="120">
        <v>9.0085620548670635E-3</v>
      </c>
      <c r="JC73" s="120">
        <v>9.0085620548670583E-3</v>
      </c>
      <c r="JD73" s="120">
        <v>8.9155479133127494E-3</v>
      </c>
      <c r="JE73" s="120">
        <v>8.9155479133127425E-3</v>
      </c>
      <c r="JF73" s="120">
        <v>8.8230169456679098E-3</v>
      </c>
      <c r="JG73" s="120">
        <v>8.8230169456679237E-3</v>
      </c>
      <c r="JH73" s="120">
        <v>8.7309702890409607E-3</v>
      </c>
      <c r="JI73" s="120">
        <v>8.7309702890409624E-3</v>
      </c>
      <c r="JJ73" s="120">
        <v>8.6394090688940821E-3</v>
      </c>
      <c r="JK73" s="120">
        <v>8.6394090688940838E-3</v>
      </c>
      <c r="JL73" s="120">
        <v>8.548334398827016E-3</v>
      </c>
      <c r="JM73" s="120">
        <v>8.548334398827016E-3</v>
      </c>
      <c r="JN73" s="120">
        <v>8.4577473803587409E-3</v>
      </c>
      <c r="JO73" s="120">
        <v>8.4577473803587443E-3</v>
      </c>
      <c r="JP73" s="120">
        <v>8.3676491027071722E-3</v>
      </c>
      <c r="JQ73" s="120">
        <v>8.3676491027071965E-3</v>
      </c>
      <c r="JR73" s="120">
        <v>8.2780406425667571E-3</v>
      </c>
      <c r="JS73" s="120">
        <v>8.2780406425667676E-3</v>
      </c>
      <c r="JT73" s="120">
        <v>8.1889230638839319E-3</v>
      </c>
      <c r="JU73" s="120">
        <v>8.1889230638839353E-3</v>
      </c>
      <c r="JV73" s="120">
        <v>8.1002974176307523E-3</v>
      </c>
      <c r="JW73" s="120">
        <v>8.1002974176307401E-3</v>
      </c>
      <c r="JX73" s="120">
        <v>8.0121647415762279E-3</v>
      </c>
      <c r="JY73" s="120">
        <v>8.0121647415762245E-3</v>
      </c>
      <c r="JZ73" s="120">
        <v>7.9245260600558278E-3</v>
      </c>
      <c r="KA73" s="120">
        <v>7.9245260600558382E-3</v>
      </c>
      <c r="KB73" s="120">
        <v>7.8373823837387616E-3</v>
      </c>
      <c r="KC73" s="120">
        <v>7.8373823837387599E-3</v>
      </c>
      <c r="KD73" s="120">
        <v>7.7507347093933024E-3</v>
      </c>
      <c r="KE73" s="120">
        <v>7.7507347093933032E-3</v>
      </c>
      <c r="KF73" s="120">
        <v>7.6645840196501698E-3</v>
      </c>
      <c r="KG73" s="120">
        <v>7.6645840196501664E-3</v>
      </c>
      <c r="KH73" s="120">
        <v>7.5789312827636967E-3</v>
      </c>
      <c r="KI73" s="120">
        <v>7.5789312827636958E-3</v>
      </c>
      <c r="KJ73" s="120">
        <v>7.4937774523711389E-3</v>
      </c>
      <c r="KK73" s="120">
        <v>7.4937774523711432E-3</v>
      </c>
      <c r="KL73" s="120">
        <v>7.409123467249857E-3</v>
      </c>
      <c r="KM73" s="120">
        <v>7.409123467249863E-3</v>
      </c>
      <c r="KN73" s="120">
        <v>7.3249702510726046E-3</v>
      </c>
      <c r="KO73" s="120">
        <v>7.3249702510726038E-3</v>
      </c>
      <c r="KP73" s="120">
        <v>7.2413187121607046E-3</v>
      </c>
      <c r="KQ73" s="120">
        <v>7.2413187121606977E-3</v>
      </c>
      <c r="KR73" s="120">
        <v>7.1581697432353611E-3</v>
      </c>
      <c r="KS73" s="120">
        <v>7.158169743235355E-3</v>
      </c>
      <c r="KT73" s="120">
        <v>7.0755242211668883E-3</v>
      </c>
      <c r="KU73" s="120">
        <v>7.0755242211668953E-3</v>
      </c>
      <c r="KV73" s="120">
        <v>6.9933830067220679E-3</v>
      </c>
      <c r="KW73" s="120">
        <v>6.9933830067220671E-3</v>
      </c>
      <c r="KX73" s="120">
        <v>6.9117469443094846E-3</v>
      </c>
      <c r="KY73" s="120">
        <v>6.9117469443094794E-3</v>
      </c>
      <c r="KZ73" s="120">
        <v>6.8306168617229901E-3</v>
      </c>
      <c r="LA73" s="120">
        <v>6.8306168617229936E-3</v>
      </c>
      <c r="LB73" s="120">
        <v>6.7499935698831989E-3</v>
      </c>
      <c r="LC73" s="120">
        <v>6.749993569883205E-3</v>
      </c>
      <c r="LD73" s="120">
        <v>6.6698778625771281E-3</v>
      </c>
      <c r="LE73" s="120">
        <v>6.6698778625771289E-3</v>
      </c>
      <c r="LF73" s="120">
        <v>6.5902705161958982E-3</v>
      </c>
      <c r="LG73" s="120">
        <v>6.5902705161959042E-3</v>
      </c>
      <c r="LH73" s="120">
        <v>6.5111722894706245E-3</v>
      </c>
      <c r="LI73" s="120">
        <v>6.5111722894706219E-3</v>
      </c>
      <c r="LJ73" s="120">
        <v>6.4325839232063859E-3</v>
      </c>
      <c r="LK73" s="120">
        <v>6.4325839232063893E-3</v>
      </c>
      <c r="LL73" s="120">
        <v>6.3545061400144976E-3</v>
      </c>
      <c r="LM73" s="120">
        <v>6.3545061400144959E-3</v>
      </c>
      <c r="LN73" s="120">
        <v>6.2769396440428074E-3</v>
      </c>
      <c r="LO73" s="120">
        <v>6.2769396440428083E-3</v>
      </c>
      <c r="LP73" s="120">
        <v>6.1998851207043454E-3</v>
      </c>
      <c r="LQ73" s="120">
        <v>6.199885120704355E-3</v>
      </c>
      <c r="LR73" s="120">
        <v>6.123343236404173E-3</v>
      </c>
      <c r="LS73" s="120">
        <v>6.1233432364041808E-3</v>
      </c>
      <c r="LT73" s="120">
        <v>6.0473146382645018E-3</v>
      </c>
      <c r="LU73" s="120">
        <v>6.0473146382645062E-3</v>
      </c>
      <c r="LV73" s="120">
        <v>5.9717999538480698E-3</v>
      </c>
      <c r="LW73" s="120">
        <v>5.9717999538480785E-3</v>
      </c>
      <c r="LX73" s="120">
        <v>5.896799790879946E-3</v>
      </c>
      <c r="LY73" s="120">
        <v>5.8967997908799495E-3</v>
      </c>
      <c r="LZ73" s="120">
        <v>5.8223147369675706E-3</v>
      </c>
      <c r="MA73" s="120">
        <v>5.8223147369675611E-3</v>
      </c>
      <c r="MB73" s="120">
        <v>5.7483453593192629E-3</v>
      </c>
      <c r="MC73" s="120">
        <v>5.7483453593192525E-3</v>
      </c>
      <c r="MD73" s="120">
        <v>5.6748922044611285E-3</v>
      </c>
      <c r="ME73" s="120">
        <v>5.6748922044611277E-3</v>
      </c>
      <c r="MF73" s="120">
        <v>5.6019557979524286E-3</v>
      </c>
      <c r="MG73" s="120">
        <v>5.6019557979524303E-3</v>
      </c>
      <c r="MH73" s="120">
        <v>5.5295366440994047E-3</v>
      </c>
      <c r="MI73" s="120">
        <v>5.5295366440994056E-3</v>
      </c>
      <c r="MJ73" s="120">
        <v>5.4576352256676891E-3</v>
      </c>
      <c r="MK73" s="120">
        <v>5.4576352256676848E-3</v>
      </c>
      <c r="ML73" s="120">
        <v>5.3862520035932318E-3</v>
      </c>
      <c r="MM73" s="120">
        <v>5.3862520035932344E-3</v>
      </c>
      <c r="MN73" s="120">
        <v>5.3153874166919019E-3</v>
      </c>
      <c r="MO73" s="120">
        <v>5.3153874166919019E-3</v>
      </c>
      <c r="MP73" s="120">
        <v>5.2450418813676583E-3</v>
      </c>
      <c r="MQ73" s="120">
        <v>5.2450418813676618E-3</v>
      </c>
      <c r="MR73" s="120">
        <v>5.1752157913194973E-3</v>
      </c>
      <c r="MS73" s="120">
        <v>5.1752157913194973E-3</v>
      </c>
      <c r="MT73" s="120">
        <v>5.105909517247112E-3</v>
      </c>
      <c r="MU73" s="120">
        <v>5.1059095172471111E-3</v>
      </c>
      <c r="MV73" s="120">
        <v>5.0371234065553407E-3</v>
      </c>
      <c r="MW73" s="120">
        <v>5.0371234065553399E-3</v>
      </c>
      <c r="MX73" s="120">
        <v>4.9688577830574766E-3</v>
      </c>
      <c r="MY73" s="120">
        <v>4.968857783057474E-3</v>
      </c>
      <c r="MZ73" s="120">
        <v>4.9011129466774569E-3</v>
      </c>
      <c r="NA73" s="120">
        <v>4.9011129466774604E-3</v>
      </c>
      <c r="NB73" s="120">
        <v>4.8338891731510431E-3</v>
      </c>
      <c r="NC73" s="120">
        <v>4.8338891731510457E-3</v>
      </c>
      <c r="ND73" s="120">
        <v>4.7671867137259539E-3</v>
      </c>
      <c r="NE73" s="120">
        <v>4.7671867137259521E-3</v>
      </c>
      <c r="NF73" s="120">
        <v>4.7010057948610852E-3</v>
      </c>
      <c r="NG73" s="120">
        <v>4.7010057948610852E-3</v>
      </c>
      <c r="NH73" s="120">
        <v>4.6353466179249198E-3</v>
      </c>
      <c r="NI73" s="120">
        <v>4.6353466179249172E-3</v>
      </c>
      <c r="NJ73" s="120">
        <v>4.5702093588930312E-3</v>
      </c>
      <c r="NK73" s="120">
        <v>4.5702093588930208E-3</v>
      </c>
      <c r="NL73" s="120">
        <v>4.5055941680448974E-3</v>
      </c>
      <c r="NM73" s="120">
        <v>4.5055941680448939E-3</v>
      </c>
      <c r="NN73" s="120">
        <v>4.4415011696600747E-3</v>
      </c>
      <c r="NO73" s="120">
        <v>4.4415011696600721E-3</v>
      </c>
      <c r="NP73" s="120">
        <v>4.3779304617136607E-3</v>
      </c>
      <c r="NQ73" s="120">
        <v>4.3779304617136625E-3</v>
      </c>
      <c r="NR73" s="120">
        <v>4.3148821155713606E-3</v>
      </c>
      <c r="NS73" s="120">
        <v>4.3148821155713554E-3</v>
      </c>
      <c r="NT73" s="120">
        <v>4.2523561756839618E-3</v>
      </c>
      <c r="NU73" s="120">
        <v>4.2523561756839575E-3</v>
      </c>
      <c r="NV73" s="120">
        <v>4.1903526592815396E-3</v>
      </c>
      <c r="NW73" s="120">
        <v>4.1903526592815404E-3</v>
      </c>
      <c r="NX73" s="120">
        <v>4.1288715560673026E-3</v>
      </c>
      <c r="NY73" s="120">
        <v>4.1288715560673008E-3</v>
      </c>
      <c r="NZ73" s="120">
        <v>4.0679128279112291E-3</v>
      </c>
      <c r="OA73" s="120">
        <v>4.0679128279112282E-3</v>
      </c>
      <c r="OB73" s="120">
        <v>4.0074764085436037E-3</v>
      </c>
      <c r="OC73" s="120">
        <v>4.0074764085436072E-3</v>
      </c>
      <c r="OD73" s="120">
        <v>3.9475622032484519E-3</v>
      </c>
      <c r="OE73" s="120">
        <v>3.9475622032484475E-3</v>
      </c>
      <c r="OF73" s="120">
        <v>3.8881700885570591E-3</v>
      </c>
      <c r="OG73" s="120">
        <v>3.8881700885570599E-3</v>
      </c>
      <c r="OH73" s="120">
        <v>3.8292999119416628E-3</v>
      </c>
      <c r="OI73" s="120">
        <v>3.8292999119416654E-3</v>
      </c>
      <c r="OJ73" s="120">
        <v>3.7709514915093096E-3</v>
      </c>
      <c r="OK73" s="120">
        <v>3.7709514915093075E-3</v>
      </c>
      <c r="OL73" s="120">
        <v>3.7131246156960874E-3</v>
      </c>
      <c r="OM73" s="120">
        <v>3.7131246156960878E-3</v>
      </c>
      <c r="ON73" s="120">
        <v>3.6558190429618236E-3</v>
      </c>
      <c r="OO73" s="120">
        <v>3.6558190429618292E-3</v>
      </c>
      <c r="OP73" s="120">
        <v>3.5990345014852662E-3</v>
      </c>
      <c r="OQ73" s="120">
        <v>3.5990345014852705E-3</v>
      </c>
      <c r="OR73" s="120">
        <v>3.5427706888599714E-3</v>
      </c>
      <c r="OS73" s="120">
        <v>3.5427706888599706E-3</v>
      </c>
      <c r="OT73" s="120">
        <v>3.4870272717909189E-3</v>
      </c>
      <c r="OU73" s="120">
        <v>3.4870272717909168E-3</v>
      </c>
      <c r="OV73" s="120">
        <v>3.4318038857920428E-3</v>
      </c>
      <c r="OW73" s="120">
        <v>3.4318038857920415E-3</v>
      </c>
      <c r="OX73" s="120">
        <v>3.377100134884728E-3</v>
      </c>
      <c r="OY73" s="120">
        <v>3.3771001348847285E-3</v>
      </c>
      <c r="OZ73" s="120">
        <v>3.322915591297459E-3</v>
      </c>
      <c r="PA73" s="120">
        <v>3.3229155912974599E-3</v>
      </c>
      <c r="PB73" s="120">
        <v>3.2692497951666566E-3</v>
      </c>
      <c r="PC73" s="120">
        <v>3.269249795166657E-3</v>
      </c>
      <c r="PD73" s="120">
        <v>3.2161022542389699E-3</v>
      </c>
      <c r="PE73" s="120">
        <v>3.216102254238966E-3</v>
      </c>
      <c r="PF73" s="120">
        <v>3.1634724435749863E-3</v>
      </c>
      <c r="PG73" s="120">
        <v>3.1634724435749841E-3</v>
      </c>
      <c r="PH73" s="120">
        <v>3.1113598052546518E-3</v>
      </c>
      <c r="PI73" s="120">
        <v>3.1113598052546539E-3</v>
      </c>
      <c r="PJ73" s="120">
        <v>3.0597637480844339E-3</v>
      </c>
      <c r="PK73" s="120">
        <v>3.0597637480844347E-3</v>
      </c>
      <c r="PL73" s="120">
        <v>3.0086836473063993E-3</v>
      </c>
      <c r="PM73" s="120">
        <v>3.0086836473063989E-3</v>
      </c>
      <c r="PN73" s="120">
        <v>2.9581188443093846E-3</v>
      </c>
      <c r="PO73" s="120">
        <v>2.9581188443093829E-3</v>
      </c>
      <c r="PP73" s="120">
        <v>2.9080686463423613E-3</v>
      </c>
      <c r="PQ73" s="120">
        <v>2.9080686463423626E-3</v>
      </c>
      <c r="PR73" s="120">
        <v>2.8585323262302034E-3</v>
      </c>
      <c r="PS73" s="120">
        <v>2.8585323262302017E-3</v>
      </c>
      <c r="PT73" s="120">
        <v>2.8095091220919285E-3</v>
      </c>
      <c r="PU73" s="120">
        <v>2.8095091220919277E-3</v>
      </c>
      <c r="PV73" s="120">
        <v>2.7609982370616899E-3</v>
      </c>
      <c r="PW73" s="120">
        <v>2.7609982370616916E-3</v>
      </c>
      <c r="PX73" s="120">
        <v>2.7129988390125828E-3</v>
      </c>
      <c r="PY73" s="120">
        <v>2.7129988390125846E-3</v>
      </c>
      <c r="PZ73" s="120">
        <v>2.6655100602834924E-3</v>
      </c>
      <c r="QA73" s="120">
        <v>2.6655100602834924E-3</v>
      </c>
      <c r="QB73" s="120">
        <v>2.6185309974091301E-3</v>
      </c>
      <c r="QC73" s="120">
        <v>2.6185309974091305E-3</v>
      </c>
      <c r="QD73" s="120">
        <v>2.5720607108534656E-3</v>
      </c>
      <c r="QE73" s="120">
        <v>2.5720607108534687E-3</v>
      </c>
      <c r="QF73" s="120">
        <v>2.5260982247466918E-3</v>
      </c>
      <c r="QG73" s="120">
        <v>2.5260982247466918E-3</v>
      </c>
      <c r="QH73" s="120">
        <v>2.4806425266259381E-3</v>
      </c>
      <c r="QI73" s="120">
        <v>2.4806425266259394E-3</v>
      </c>
      <c r="QJ73" s="120">
        <v>2.4356925671799329E-3</v>
      </c>
      <c r="QK73" s="120">
        <v>2.4356925671799316E-3</v>
      </c>
      <c r="QL73" s="120">
        <v>2.3912472599977668E-3</v>
      </c>
      <c r="QM73" s="120">
        <v>2.3912472599977633E-3</v>
      </c>
      <c r="QN73" s="120">
        <v>2.3473054813220122E-3</v>
      </c>
      <c r="QO73" s="120">
        <v>2.3473054813220105E-3</v>
      </c>
      <c r="QP73" s="120">
        <v>2.3038660698063507E-3</v>
      </c>
      <c r="QQ73" s="120">
        <v>2.3038660698063524E-3</v>
      </c>
      <c r="QR73" s="120">
        <v>2.2609278262779313E-3</v>
      </c>
      <c r="QS73" s="120">
        <v>2.2609278262779326E-3</v>
      </c>
      <c r="QT73" s="120">
        <v>2.2184895135046985E-3</v>
      </c>
      <c r="QU73" s="120">
        <v>2.2184895135046985E-3</v>
      </c>
      <c r="QV73" s="120">
        <v>2.1765498559678511E-3</v>
      </c>
      <c r="QW73" s="120">
        <v>2.1765498559678494E-3</v>
      </c>
      <c r="QX73" s="120">
        <v>2.1351075396397168E-3</v>
      </c>
      <c r="QY73" s="120">
        <v>2.1351075396397147E-3</v>
      </c>
      <c r="QZ73" s="120">
        <v>2.0941612117672151E-3</v>
      </c>
      <c r="RA73" s="120">
        <v>2.0941612117672155E-3</v>
      </c>
      <c r="RB73" s="120">
        <v>2.0537094806611666E-3</v>
      </c>
      <c r="RC73" s="120">
        <v>2.0537094806611679E-3</v>
      </c>
      <c r="RD73" s="120">
        <v>2.0137509154916637E-3</v>
      </c>
      <c r="RE73" s="120">
        <v>2.0137509154916633E-3</v>
      </c>
      <c r="RF73" s="120">
        <v>1.9742840460897494E-3</v>
      </c>
      <c r="RG73" s="120">
        <v>1.9742840460897481E-3</v>
      </c>
      <c r="RH73" s="120">
        <v>1.9353073627556647E-3</v>
      </c>
      <c r="RI73" s="120">
        <v>1.9353073627556643E-3</v>
      </c>
      <c r="RJ73" s="120">
        <v>1.896819316073879E-3</v>
      </c>
      <c r="RK73" s="120">
        <v>1.8968193160738801E-3</v>
      </c>
      <c r="RL73" s="120">
        <v>1.858818316735173E-3</v>
      </c>
      <c r="RM73" s="120">
        <v>1.8588183167351734E-3</v>
      </c>
      <c r="RN73" s="120">
        <v>1.8213027353660299E-3</v>
      </c>
      <c r="RO73" s="120">
        <v>1.8213027353660277E-3</v>
      </c>
      <c r="RP73" s="120">
        <v>1.7842709023655891E-3</v>
      </c>
      <c r="RQ73" s="120">
        <v>1.7842709023655886E-3</v>
      </c>
      <c r="RR73" s="120">
        <v>1.7477211077504464E-3</v>
      </c>
      <c r="RS73" s="120">
        <v>1.7477211077504455E-3</v>
      </c>
      <c r="RT73" s="120">
        <v>1.7116516010075309E-3</v>
      </c>
      <c r="RU73" s="120">
        <v>1.71165160100753E-3</v>
      </c>
      <c r="RV73" s="120">
        <v>1.6760605909553828E-3</v>
      </c>
      <c r="RW73" s="120">
        <v>1.6760605909553834E-3</v>
      </c>
      <c r="RX73" s="120">
        <v>1.6409462456140685E-3</v>
      </c>
      <c r="RY73" s="120">
        <v>1.6409462456140672E-3</v>
      </c>
      <c r="RZ73" s="120">
        <v>1.6063066920840225E-3</v>
      </c>
      <c r="SA73" s="120">
        <v>1.6063066920840258E-3</v>
      </c>
      <c r="SB73" s="120">
        <v>1.5721400164341503E-3</v>
      </c>
      <c r="SC73" s="120">
        <v>1.572140016434151E-3</v>
      </c>
      <c r="SD73" s="120">
        <v>1.5384442635993959E-3</v>
      </c>
      <c r="SE73" s="120">
        <v>1.5384442635993948E-3</v>
      </c>
      <c r="SF73" s="120">
        <v>1.5052174372881452E-3</v>
      </c>
      <c r="SG73" s="120">
        <v>1.5052174372881457E-3</v>
      </c>
      <c r="SH73" s="120">
        <v>1.4724574998997439E-3</v>
      </c>
      <c r="SI73" s="120">
        <v>1.4724574998997452E-3</v>
      </c>
      <c r="SJ73" s="120">
        <v>1.4401623724524092E-3</v>
      </c>
      <c r="SK73" s="120">
        <v>1.440162372452409E-3</v>
      </c>
      <c r="SL73" s="120">
        <v>1.4083299345218636E-3</v>
      </c>
      <c r="SM73" s="120">
        <v>1.4083299345218632E-3</v>
      </c>
      <c r="SN73" s="120">
        <v>1.3769580241910068E-3</v>
      </c>
      <c r="SO73" s="120">
        <v>1.3769580241910068E-3</v>
      </c>
      <c r="SP73" s="120">
        <v>1.3460444380109244E-3</v>
      </c>
      <c r="SQ73" s="120">
        <v>1.3460444380109236E-3</v>
      </c>
      <c r="SR73" s="120">
        <v>1.3155869309735644E-3</v>
      </c>
      <c r="SS73" s="120">
        <v>1.3155869309735637E-3</v>
      </c>
      <c r="ST73" s="120">
        <v>1.2855832164963895E-3</v>
      </c>
      <c r="SU73" s="120">
        <v>1.285583216496389E-3</v>
      </c>
      <c r="SV73" s="120">
        <v>1.2560309664193538E-3</v>
      </c>
      <c r="SW73" s="120">
        <v>1.2560309664193551E-3</v>
      </c>
      <c r="SX73" s="120">
        <v>1.2269278110145076E-3</v>
      </c>
      <c r="SY73" s="120">
        <v>1.2269278110145071E-3</v>
      </c>
      <c r="SZ73" s="120">
        <v>1.1982713390085689E-3</v>
      </c>
      <c r="TA73" s="120">
        <v>1.1982713390085707E-3</v>
      </c>
      <c r="TB73" s="120">
        <v>1.1700590976188197E-3</v>
      </c>
      <c r="TC73" s="120">
        <v>1.1700590976188199E-3</v>
      </c>
      <c r="TD73" s="120">
        <v>1.1422885926026147E-3</v>
      </c>
      <c r="TE73" s="120">
        <v>1.1422885926026156E-3</v>
      </c>
      <c r="TF73" s="120">
        <v>1.1149572883208995E-3</v>
      </c>
      <c r="TG73" s="120">
        <v>1.1149572883208992E-3</v>
      </c>
      <c r="TH73" s="120">
        <v>1.0880626078160341E-3</v>
      </c>
      <c r="TI73" s="120">
        <v>1.0880626078160361E-3</v>
      </c>
      <c r="TJ73" s="120">
        <v>1.0616019329043021E-3</v>
      </c>
      <c r="TK73" s="120">
        <v>1.0616019329043023E-3</v>
      </c>
      <c r="TL73" s="120">
        <v>1.035572604283407E-3</v>
      </c>
      <c r="TM73" s="120">
        <v>1.0355726042834052E-3</v>
      </c>
      <c r="TN73" s="120">
        <v>1.0099719216553641E-3</v>
      </c>
      <c r="TO73" s="120">
        <v>1.0099719216553637E-3</v>
      </c>
      <c r="TP73" s="120">
        <v>9.8479714386507798E-4</v>
      </c>
      <c r="TQ73" s="120">
        <v>9.8479714386507842E-4</v>
      </c>
      <c r="TR73" s="120">
        <v>9.6004548905499624E-4</v>
      </c>
      <c r="TS73" s="120">
        <v>9.6004548905499656E-4</v>
      </c>
      <c r="TT73" s="120">
        <v>9.3571413483616668E-4</v>
      </c>
      <c r="TU73" s="120">
        <v>9.3571413483616668E-4</v>
      </c>
      <c r="TV73" s="120">
        <v>9.1180021847606346E-4</v>
      </c>
      <c r="TW73" s="120">
        <v>9.1180021847606357E-4</v>
      </c>
      <c r="TX73" s="120">
        <v>8.8830083710353489E-4</v>
      </c>
      <c r="TY73" s="120">
        <v>8.883008371035337E-4</v>
      </c>
      <c r="TZ73" s="120">
        <v>8.6521304793120164E-4</v>
      </c>
      <c r="UA73" s="120">
        <v>8.652130479312012E-4</v>
      </c>
      <c r="UB73" s="120">
        <v>8.425338684956979E-4</v>
      </c>
      <c r="UC73" s="120">
        <v>8.4253386849569725E-4</v>
      </c>
      <c r="UD73" s="120">
        <v>8.2026027691605688E-4</v>
      </c>
      <c r="UE73" s="120">
        <v>8.2026027691605742E-4</v>
      </c>
      <c r="UF73" s="120">
        <v>7.9838921217063527E-4</v>
      </c>
      <c r="UG73" s="120">
        <v>7.9838921217063614E-4</v>
      </c>
      <c r="UH73" s="120">
        <v>7.7691757439288613E-4</v>
      </c>
      <c r="UI73" s="120">
        <v>7.7691757439288581E-4</v>
      </c>
      <c r="UJ73" s="120">
        <v>7.5584222518634858E-4</v>
      </c>
      <c r="UK73" s="120">
        <v>7.5584222518634825E-4</v>
      </c>
      <c r="UL73" s="120">
        <v>7.3515998795919426E-4</v>
      </c>
      <c r="UM73" s="120">
        <v>7.3515998795919404E-4</v>
      </c>
      <c r="UN73" s="120">
        <v>7.1486764827865341E-4</v>
      </c>
      <c r="UO73" s="120">
        <v>7.148676482786532E-4</v>
      </c>
      <c r="UP73" s="120">
        <v>6.949619542456775E-4</v>
      </c>
      <c r="UQ73" s="120">
        <v>6.9496195424567739E-4</v>
      </c>
      <c r="UR73" s="120">
        <v>6.7543961689015344E-4</v>
      </c>
      <c r="US73" s="120">
        <v>6.7543961689015355E-4</v>
      </c>
      <c r="UT73" s="120">
        <v>6.5629731058700633E-4</v>
      </c>
      <c r="UU73" s="120">
        <v>6.562973105870072E-4</v>
      </c>
      <c r="UV73" s="120">
        <v>6.3753167349350672E-4</v>
      </c>
      <c r="UW73" s="120">
        <v>6.3753167349350651E-4</v>
      </c>
      <c r="UX73" s="120">
        <v>6.1913930800809244E-4</v>
      </c>
      <c r="UY73" s="120">
        <v>6.1913930800809277E-4</v>
      </c>
      <c r="UZ73" s="120">
        <v>6.0111678125103604E-4</v>
      </c>
      <c r="VA73" s="120">
        <v>6.0111678125103669E-4</v>
      </c>
      <c r="VB73" s="120">
        <v>5.8346062556722481E-4</v>
      </c>
      <c r="VC73" s="120">
        <v>5.8346062556722579E-4</v>
      </c>
      <c r="VD73" s="120">
        <v>5.6616733905137933E-4</v>
      </c>
      <c r="VE73" s="120">
        <v>5.6616733905137976E-4</v>
      </c>
      <c r="VF73" s="120">
        <v>5.4923338609597918E-4</v>
      </c>
      <c r="VG73" s="120">
        <v>5.4923338609597918E-4</v>
      </c>
      <c r="VH73" s="120">
        <v>5.3265519796217144E-4</v>
      </c>
      <c r="VI73" s="120">
        <v>5.3265519796217122E-4</v>
      </c>
      <c r="VJ73" s="120">
        <v>5.1642917337393587E-4</v>
      </c>
      <c r="VK73" s="120">
        <v>5.1642917337393608E-4</v>
      </c>
      <c r="VL73" s="120">
        <v>5.0055167913575741E-4</v>
      </c>
      <c r="VM73" s="120">
        <v>5.0055167913575719E-4</v>
      </c>
      <c r="VN73" s="120">
        <v>4.850190507740429E-4</v>
      </c>
      <c r="VO73" s="120">
        <v>4.8501905077404317E-4</v>
      </c>
      <c r="VP73" s="120">
        <v>4.6982759320252988E-4</v>
      </c>
      <c r="VQ73" s="120">
        <v>4.6982759320253015E-4</v>
      </c>
      <c r="VR73" s="120">
        <v>4.549735814118843E-4</v>
      </c>
      <c r="VS73" s="120">
        <v>4.5497358141188425E-4</v>
      </c>
      <c r="VT73" s="120">
        <v>4.4045326118370622E-4</v>
      </c>
      <c r="VU73" s="120">
        <v>4.4045326118370595E-4</v>
      </c>
      <c r="VV73" s="120">
        <v>4.262628498291232E-4</v>
      </c>
      <c r="VW73" s="120">
        <v>4.2626284982912331E-4</v>
      </c>
      <c r="VX73" s="120">
        <v>4.1239853695214829E-4</v>
      </c>
      <c r="VY73" s="120">
        <v>4.1239853695214802E-4</v>
      </c>
      <c r="VZ73" s="120">
        <v>3.9885648523794965E-4</v>
      </c>
      <c r="WA73" s="120">
        <v>3.9885648523794992E-4</v>
      </c>
      <c r="WB73" s="120">
        <v>3.8563283126618063E-4</v>
      </c>
      <c r="WC73" s="120">
        <v>3.856328312661802E-4</v>
      </c>
      <c r="WD73" s="120">
        <v>3.7272368634947263E-4</v>
      </c>
      <c r="WE73" s="120">
        <v>3.7272368634947258E-4</v>
      </c>
      <c r="WF73" s="120">
        <v>3.6012513739720265E-4</v>
      </c>
      <c r="WG73" s="120">
        <v>3.6012513739720281E-4</v>
      </c>
      <c r="WH73" s="120">
        <v>3.4783324780459984E-4</v>
      </c>
      <c r="WI73" s="120">
        <v>3.4783324780460033E-4</v>
      </c>
      <c r="WJ73" s="120">
        <v>3.3584405836725213E-4</v>
      </c>
      <c r="WK73" s="120">
        <v>3.3584405836725235E-4</v>
      </c>
      <c r="WL73" s="120">
        <v>3.2415358822103691E-4</v>
      </c>
      <c r="WM73" s="120">
        <v>3.2415358822103713E-4</v>
      </c>
      <c r="WN73" s="120">
        <v>3.1275783580748614E-4</v>
      </c>
      <c r="WO73" s="120">
        <v>3.1275783580748609E-4</v>
      </c>
      <c r="WP73" s="120">
        <v>3.0165277986455869E-4</v>
      </c>
      <c r="WQ73" s="120">
        <v>3.0165277986455875E-4</v>
      </c>
      <c r="WR73" s="120">
        <v>2.9083438044277945E-4</v>
      </c>
      <c r="WS73" s="120">
        <v>2.9083438044277951E-4</v>
      </c>
      <c r="WT73" s="120">
        <v>2.8029857994666286E-4</v>
      </c>
      <c r="WU73" s="120">
        <v>2.8029857994666231E-4</v>
      </c>
      <c r="WV73" s="120">
        <v>2.7004130420131068E-4</v>
      </c>
      <c r="WW73" s="120">
        <v>2.700413042013109E-4</v>
      </c>
      <c r="WX73" s="120">
        <v>2.6005846354406405E-4</v>
      </c>
      <c r="WY73" s="120">
        <v>2.600584635440641E-4</v>
      </c>
      <c r="WZ73" s="120">
        <v>2.5034595394101523E-4</v>
      </c>
      <c r="XA73" s="120">
        <v>2.503459539410155E-4</v>
      </c>
      <c r="XB73" s="120">
        <v>2.4089965812819884E-4</v>
      </c>
      <c r="XC73" s="120">
        <v>2.4089965812819873E-4</v>
      </c>
      <c r="XD73" s="120">
        <v>2.3171544677720981E-4</v>
      </c>
      <c r="XE73" s="120">
        <v>2.317154467772101E-4</v>
      </c>
      <c r="XF73" s="120">
        <v>2.2278917968498064E-4</v>
      </c>
      <c r="XG73" s="120">
        <v>2.2278917968498075E-4</v>
      </c>
      <c r="XH73" s="120">
        <v>2.1411670698740361E-4</v>
      </c>
      <c r="XI73" s="120">
        <v>2.1411670698740344E-4</v>
      </c>
      <c r="XJ73" s="120">
        <v>2.0569387039644856E-4</v>
      </c>
      <c r="XK73" s="120">
        <v>2.0569387039644858E-4</v>
      </c>
      <c r="XL73" s="120">
        <v>1.9751650446038567E-4</v>
      </c>
      <c r="XM73" s="120">
        <v>1.9751650446038534E-4</v>
      </c>
      <c r="XN73" s="120">
        <v>1.8958043784667511E-4</v>
      </c>
      <c r="XO73" s="120">
        <v>1.895804378466753E-4</v>
      </c>
      <c r="XP73" s="120">
        <v>1.8188149464705899E-4</v>
      </c>
      <c r="XQ73" s="120">
        <v>1.8188149464705905E-4</v>
      </c>
      <c r="XR73" s="120">
        <v>1.7441549570432156E-4</v>
      </c>
      <c r="XS73" s="120">
        <v>1.7441549570432148E-4</v>
      </c>
      <c r="XT73" s="120">
        <v>1.671782599601644E-4</v>
      </c>
      <c r="XU73" s="120">
        <v>1.6717825996016478E-4</v>
      </c>
      <c r="XV73" s="120">
        <v>1.6016560582357762E-4</v>
      </c>
      <c r="XW73" s="120">
        <v>1.6016560582357775E-4</v>
      </c>
      <c r="XX73" s="120">
        <v>1.5337335255904389E-4</v>
      </c>
      <c r="XY73" s="120">
        <v>1.5337335255904391E-4</v>
      </c>
      <c r="XZ73" s="120">
        <v>1.4679732169387179E-4</v>
      </c>
      <c r="YA73" s="120">
        <v>1.4679732169387184E-4</v>
      </c>
      <c r="YB73" s="120">
        <v>1.4043333844389327E-4</v>
      </c>
      <c r="YC73" s="120">
        <v>1.4043333844389319E-4</v>
      </c>
      <c r="YD73" s="120">
        <v>1.3427723315670857E-4</v>
      </c>
      <c r="YE73" s="120">
        <v>1.3427723315670857E-4</v>
      </c>
      <c r="YF73" s="120">
        <v>1.2832484277161923E-4</v>
      </c>
      <c r="YG73" s="120">
        <v>1.2832484277161928E-4</v>
      </c>
      <c r="YH73" s="120">
        <v>1.2257201229532333E-4</v>
      </c>
      <c r="YI73" s="120">
        <v>1.2257201229532304E-4</v>
      </c>
      <c r="YJ73" s="120">
        <v>1.170145962923977E-4</v>
      </c>
      <c r="YK73" s="120">
        <v>1.1701459629239761E-4</v>
      </c>
      <c r="YL73" s="120">
        <v>1.1164846038953806E-4</v>
      </c>
      <c r="YM73" s="120">
        <v>1.1164846038953802E-4</v>
      </c>
      <c r="YN73" s="120">
        <v>1.0646948279246214E-4</v>
      </c>
      <c r="YO73" s="120">
        <v>1.064694827924622E-4</v>
      </c>
      <c r="YP73" s="120">
        <v>1.0147355581433369E-4</v>
      </c>
      <c r="YQ73" s="120">
        <v>1.0147355581433369E-4</v>
      </c>
      <c r="YR73" s="120">
        <v>9.6656587414496742E-5</v>
      </c>
      <c r="YS73" s="120">
        <v>9.6656587414496796E-5</v>
      </c>
      <c r="YT73" s="120">
        <v>9.2014502746258107E-5</v>
      </c>
      <c r="YU73" s="120">
        <v>9.2014502746258202E-5</v>
      </c>
      <c r="YV73" s="120">
        <v>8.7543245712388992E-5</v>
      </c>
      <c r="YW73" s="120">
        <v>8.7543245712388897E-5</v>
      </c>
      <c r="YX73" s="120">
        <v>8.3238780526961658E-5</v>
      </c>
      <c r="YY73" s="120">
        <v>8.3238780526961672E-5</v>
      </c>
      <c r="YZ73" s="120">
        <v>7.9097093282074886E-5</v>
      </c>
      <c r="ZA73" s="120">
        <v>7.9097093282074778E-5</v>
      </c>
      <c r="ZB73" s="120">
        <v>7.5114193517957544E-5</v>
      </c>
      <c r="ZC73" s="120">
        <v>7.5114193517957463E-5</v>
      </c>
      <c r="ZD73" s="120">
        <v>7.1286115794885231E-5</v>
      </c>
      <c r="ZE73" s="120">
        <v>7.1286115794885231E-5</v>
      </c>
      <c r="ZF73" s="120">
        <v>6.7608921265278644E-5</v>
      </c>
      <c r="ZG73" s="120">
        <v>6.7608921265278725E-5</v>
      </c>
      <c r="ZH73" s="120">
        <v>6.4078699244294335E-5</v>
      </c>
      <c r="ZI73" s="120">
        <v>6.4078699244294335E-5</v>
      </c>
      <c r="ZJ73" s="120">
        <v>6.0691568777158271E-5</v>
      </c>
      <c r="ZK73" s="120">
        <v>6.0691568777158305E-5</v>
      </c>
      <c r="ZL73" s="120">
        <v>5.7443680201433812E-5</v>
      </c>
      <c r="ZM73" s="120">
        <v>5.7443680201433805E-5</v>
      </c>
      <c r="ZN73" s="120">
        <v>5.433121670235605E-5</v>
      </c>
      <c r="ZO73" s="120">
        <v>5.4331216702356043E-5</v>
      </c>
      <c r="ZP73" s="120">
        <v>5.1350395859308767E-5</v>
      </c>
      <c r="ZQ73" s="120">
        <v>5.1350395859308801E-5</v>
      </c>
      <c r="ZR73" s="120">
        <v>4.8497471181463705E-5</v>
      </c>
      <c r="ZS73" s="120">
        <v>4.8497471181463733E-5</v>
      </c>
      <c r="ZT73" s="120">
        <v>4.5768733630547119E-5</v>
      </c>
      <c r="ZU73" s="120">
        <v>4.5768733630547106E-5</v>
      </c>
      <c r="ZV73" s="120">
        <v>4.3160513128647408E-5</v>
      </c>
      <c r="ZW73" s="120">
        <v>4.3160513128647428E-5</v>
      </c>
      <c r="ZX73" s="120">
        <v>4.0669180048926587E-5</v>
      </c>
      <c r="ZY73" s="120">
        <v>4.06691800489266E-5</v>
      </c>
      <c r="ZZ73" s="120">
        <v>3.8291146687050137E-5</v>
      </c>
      <c r="AAA73" s="120">
        <v>3.8291146687050097E-5</v>
      </c>
      <c r="AAB73" s="120">
        <v>3.6022868711105663E-5</v>
      </c>
      <c r="AAC73" s="120">
        <v>3.6022868711105724E-5</v>
      </c>
      <c r="AAD73" s="120">
        <v>3.3860846587738752E-5</v>
      </c>
      <c r="AAE73" s="120">
        <v>3.3860846587738759E-5</v>
      </c>
      <c r="AAF73" s="120">
        <v>3.180162698219338E-5</v>
      </c>
      <c r="AAG73" s="120">
        <v>3.1801626982193414E-5</v>
      </c>
      <c r="AAH73" s="120">
        <v>2.9841804129913896E-5</v>
      </c>
      <c r="AAI73" s="120">
        <v>2.9841804129913889E-5</v>
      </c>
      <c r="AAJ73" s="120">
        <v>2.7978021177329281E-5</v>
      </c>
      <c r="AAK73" s="120">
        <v>2.7978021177329288E-5</v>
      </c>
      <c r="AAL73" s="120">
        <v>2.6206971489417825E-5</v>
      </c>
      <c r="AAM73" s="120">
        <v>2.6206971489417842E-5</v>
      </c>
      <c r="AAN73" s="120">
        <v>2.4525399921627186E-5</v>
      </c>
      <c r="AAO73" s="120">
        <v>2.4525399921627207E-5</v>
      </c>
      <c r="AAP73" s="120">
        <v>2.2930104053707649E-5</v>
      </c>
      <c r="AAQ73" s="120">
        <v>2.2930104053707642E-5</v>
      </c>
      <c r="AAR73" s="120">
        <v>2.1417935383006546E-5</v>
      </c>
      <c r="AAS73" s="120">
        <v>2.1417935383006516E-5</v>
      </c>
      <c r="AAT73" s="120">
        <v>1.9985800474766176E-5</v>
      </c>
      <c r="AAU73" s="120">
        <v>1.9985800474766152E-5</v>
      </c>
      <c r="AAV73" s="120">
        <v>1.863066206696876E-5</v>
      </c>
      <c r="AAW73" s="120">
        <v>1.8630662066968726E-5</v>
      </c>
      <c r="AAX73" s="120">
        <v>1.734954012728026E-5</v>
      </c>
      <c r="AAY73" s="120">
        <v>1.7349540127280243E-5</v>
      </c>
      <c r="AAZ73" s="120">
        <v>1.6139512859659789E-5</v>
      </c>
      <c r="ABA73" s="120">
        <v>1.6139512859659813E-5</v>
      </c>
      <c r="ABB73" s="120">
        <v>1.4997717658225041E-5</v>
      </c>
      <c r="ABC73" s="120">
        <v>1.4997717658225029E-5</v>
      </c>
      <c r="ABD73" s="120">
        <v>1.3921352005993375E-5</v>
      </c>
      <c r="ABE73" s="120">
        <v>1.3921352005993375E-5</v>
      </c>
      <c r="ABF73" s="120">
        <v>1.2907674316159341E-5</v>
      </c>
      <c r="ABG73" s="120">
        <v>1.2907674316159353E-5</v>
      </c>
      <c r="ABH73" s="120">
        <v>1.1954004713615487E-5</v>
      </c>
      <c r="ABI73" s="120">
        <v>1.1954004713615494E-5</v>
      </c>
      <c r="ABJ73" s="120">
        <v>1.1057725754481915E-5</v>
      </c>
      <c r="ABK73" s="120">
        <v>1.1057725754481932E-5</v>
      </c>
      <c r="ABL73" s="120">
        <v>1.0216283081475768E-5</v>
      </c>
      <c r="ABM73" s="120">
        <v>1.0216283081475771E-5</v>
      </c>
      <c r="ABN73" s="120">
        <v>9.4271860130288306E-6</v>
      </c>
      <c r="ABO73" s="120">
        <v>9.4271860130288136E-6</v>
      </c>
      <c r="ABP73" s="120">
        <v>8.6880080641480115E-6</v>
      </c>
      <c r="ABQ73" s="120">
        <v>8.6880080641480064E-6</v>
      </c>
      <c r="ABR73" s="120">
        <v>7.9963873971108598E-6</v>
      </c>
      <c r="ABS73" s="120">
        <v>7.9963873971108564E-6</v>
      </c>
      <c r="ABT73" s="120">
        <v>7.3500272001959945E-6</v>
      </c>
      <c r="ABU73" s="120">
        <v>7.3500272001959936E-6</v>
      </c>
      <c r="ABV73" s="120">
        <v>6.7466959927679463E-6</v>
      </c>
      <c r="ABW73" s="120">
        <v>6.7466959927679472E-6</v>
      </c>
      <c r="ABX73" s="120">
        <v>6.1842278551656982E-6</v>
      </c>
      <c r="ABY73" s="120">
        <v>6.1842278551657033E-6</v>
      </c>
      <c r="ABZ73" s="120">
        <v>5.6605225819861589E-6</v>
      </c>
      <c r="ACA73" s="120">
        <v>5.6605225819861665E-6</v>
      </c>
      <c r="ACB73" s="120">
        <v>5.1735457575068259E-6</v>
      </c>
      <c r="ACC73" s="120">
        <v>5.1735457575068225E-6</v>
      </c>
      <c r="ACD73" s="120">
        <v>4.7213287521565657E-6</v>
      </c>
      <c r="ACE73" s="120">
        <v>4.7213287521565674E-6</v>
      </c>
      <c r="ACF73" s="120">
        <v>4.3019686391197636E-6</v>
      </c>
      <c r="ACG73" s="120">
        <v>4.3019686391197653E-6</v>
      </c>
      <c r="ACH73" s="120">
        <v>3.9136280303462005E-6</v>
      </c>
      <c r="ACI73" s="120">
        <v>3.9136280303462014E-6</v>
      </c>
      <c r="ACJ73" s="120">
        <v>3.5545348314384266E-6</v>
      </c>
      <c r="ACK73" s="120">
        <v>3.5545348314384271E-6</v>
      </c>
      <c r="ACL73" s="120">
        <v>3.2229819150976655E-6</v>
      </c>
      <c r="ACM73" s="120">
        <v>3.2229819150976646E-6</v>
      </c>
      <c r="ACN73" s="120">
        <v>2.9173267130300424E-6</v>
      </c>
      <c r="ACO73" s="120">
        <v>2.9173267130300415E-6</v>
      </c>
      <c r="ACP73" s="120">
        <v>2.6359907264455159E-6</v>
      </c>
      <c r="ACQ73" s="120">
        <v>2.6359907264455159E-6</v>
      </c>
      <c r="ACR73" s="120">
        <v>2.3774589555223453E-6</v>
      </c>
      <c r="ACS73" s="120">
        <v>2.3774589555223461E-6</v>
      </c>
      <c r="ACT73" s="120">
        <v>2.1402792484593538E-6</v>
      </c>
      <c r="ACU73" s="120">
        <v>2.1402792484593525E-6</v>
      </c>
      <c r="ACV73" s="120">
        <v>1.9230615709961425E-6</v>
      </c>
      <c r="ACW73" s="120">
        <v>1.9230615709961442E-6</v>
      </c>
      <c r="ACX73" s="120">
        <v>1.7244771975465939E-6</v>
      </c>
      <c r="ACY73" s="120">
        <v>1.7244771975465928E-6</v>
      </c>
      <c r="ACZ73" s="120">
        <v>1.5432578253628114E-6</v>
      </c>
      <c r="ADA73" s="120">
        <v>1.5432578253628112E-6</v>
      </c>
      <c r="ADB73" s="120">
        <v>1.3781946134238602E-6</v>
      </c>
      <c r="ADC73" s="120">
        <v>1.3781946134238591E-6</v>
      </c>
      <c r="ADD73" s="120">
        <v>1.2281371480248119E-6</v>
      </c>
      <c r="ADE73" s="120">
        <v>1.2281371480248124E-6</v>
      </c>
      <c r="ADF73" s="120">
        <v>1.0919923373258082E-6</v>
      </c>
      <c r="ADG73" s="120">
        <v>1.0919923373258073E-6</v>
      </c>
      <c r="ADH73" s="120">
        <v>9.6872323740608903E-7</v>
      </c>
      <c r="ADI73" s="120">
        <v>9.6872323740608819E-7</v>
      </c>
      <c r="ADJ73" s="120">
        <v>8.5734781265303523E-7</v>
      </c>
      <c r="ADK73" s="120">
        <v>8.5734781265303502E-7</v>
      </c>
      <c r="ADL73" s="120">
        <v>7.5693763359908813E-7</v>
      </c>
      <c r="ADM73" s="120">
        <v>7.5693763359908771E-7</v>
      </c>
      <c r="ADN73" s="120">
        <v>6.6661651559840875E-7</v>
      </c>
      <c r="ADO73" s="120">
        <v>6.6661651559840737E-7</v>
      </c>
      <c r="ADP73" s="120">
        <v>5.8555910200805489E-7</v>
      </c>
      <c r="ADQ73" s="120">
        <v>5.8555910200805373E-7</v>
      </c>
      <c r="ADR73" s="120">
        <v>5.129893958033636E-7</v>
      </c>
      <c r="ADS73" s="120">
        <v>5.1298939580336349E-7</v>
      </c>
      <c r="ADT73" s="120">
        <v>4.4817924381180859E-7</v>
      </c>
      <c r="ADU73" s="120">
        <v>4.4817924381180886E-7</v>
      </c>
      <c r="ADV73" s="120">
        <v>3.904467779916379E-7</v>
      </c>
      <c r="ADW73" s="120">
        <v>3.9044677799163853E-7</v>
      </c>
      <c r="ADX73" s="120">
        <v>3.3915481840869316E-7</v>
      </c>
      <c r="ADY73" s="120">
        <v>3.3915481840869326E-7</v>
      </c>
      <c r="ADZ73" s="120">
        <v>2.937092427745191E-7</v>
      </c>
      <c r="AEA73" s="120">
        <v>2.937092427745192E-7</v>
      </c>
      <c r="AEB73" s="120">
        <v>2.5355732759883127E-7</v>
      </c>
      <c r="AEC73" s="120">
        <v>2.5355732759883111E-7</v>
      </c>
      <c r="AED73" s="120">
        <v>2.1818606617703486E-7</v>
      </c>
      <c r="AEE73" s="120">
        <v>2.1818606617703501E-7</v>
      </c>
      <c r="AEF73" s="120">
        <v>1.8712046877647828E-7</v>
      </c>
      <c r="AEG73" s="120">
        <v>1.871204687764782E-7</v>
      </c>
      <c r="AEH73" s="120">
        <v>1.599218505009701E-7</v>
      </c>
      <c r="AEI73" s="120">
        <v>1.5992185050097005E-7</v>
      </c>
      <c r="AEJ73" s="120">
        <v>1.3618611239957666E-7</v>
      </c>
      <c r="AEK73" s="120">
        <v>1.3618611239957663E-7</v>
      </c>
      <c r="AEL73" s="120">
        <v>1.1554202144059663E-7</v>
      </c>
      <c r="AEM73" s="120">
        <v>1.1554202144059667E-7</v>
      </c>
      <c r="AEN73" s="120">
        <v>9.7649494992899083E-8</v>
      </c>
      <c r="AEO73" s="120">
        <v>9.7649494992899083E-8</v>
      </c>
      <c r="AEP73" s="120">
        <v>8.2197895442656184E-8</v>
      </c>
      <c r="AEQ73" s="120">
        <v>8.2197895442656184E-8</v>
      </c>
      <c r="AER73" s="120">
        <v>6.8904340522335409E-8</v>
      </c>
      <c r="AES73" s="120">
        <v>6.8904340522335409E-8</v>
      </c>
      <c r="AET73" s="120">
        <v>5.7512034839333448E-8</v>
      </c>
      <c r="AEU73" s="120">
        <v>5.7512034839333448E-8</v>
      </c>
      <c r="AEV73" s="120">
        <v>4.7788627962880362E-8</v>
      </c>
      <c r="AEW73" s="120">
        <v>4.7788627962880375E-8</v>
      </c>
      <c r="AEX73" s="120">
        <v>3.9524604259233558E-8</v>
      </c>
      <c r="AEY73" s="120">
        <v>3.9524604259233545E-8</v>
      </c>
      <c r="AEZ73" s="120">
        <v>3.2531709456555708E-8</v>
      </c>
      <c r="AFA73" s="120">
        <v>3.2531709456555662E-8</v>
      </c>
      <c r="AFB73" s="120">
        <v>2.6641418672538831E-8</v>
      </c>
      <c r="AFC73" s="120">
        <v>2.6641418672538827E-8</v>
      </c>
      <c r="AFD73" s="120">
        <v>2.1703450350608533E-8</v>
      </c>
      <c r="AFE73" s="120">
        <v>2.1703450350608517E-8</v>
      </c>
      <c r="AFF73" s="120">
        <v>1.7584330225765035E-8</v>
      </c>
      <c r="AFG73" s="120">
        <v>1.7584330225765025E-8</v>
      </c>
      <c r="AFH73" s="120">
        <v>1.4166009080713079E-8</v>
      </c>
      <c r="AFI73" s="120">
        <v>1.4166009080713093E-8</v>
      </c>
      <c r="AFJ73" s="120">
        <v>1.1344537659400379E-8</v>
      </c>
      <c r="AFK73" s="120">
        <v>1.1344537659400386E-8</v>
      </c>
      <c r="AFL73" s="120">
        <v>9.0288016815305217E-9</v>
      </c>
      <c r="AFM73" s="120">
        <v>9.0288016815305184E-9</v>
      </c>
      <c r="AFN73" s="120">
        <v>7.1393194517439345E-9</v>
      </c>
      <c r="AFO73" s="120">
        <v>7.139319451743937E-9</v>
      </c>
      <c r="AFP73" s="120">
        <v>5.6071040852569518E-9</v>
      </c>
      <c r="AFQ73" s="120">
        <v>5.6071040852569485E-9</v>
      </c>
      <c r="AFR73" s="120">
        <v>4.372591882668501E-9</v>
      </c>
      <c r="AFS73" s="120">
        <v>4.3725918826685026E-9</v>
      </c>
      <c r="AFT73" s="120">
        <v>3.3846378857556146E-9</v>
      </c>
      <c r="AFU73" s="120">
        <v>3.3846378857556146E-9</v>
      </c>
      <c r="AFV73" s="120">
        <v>2.5995791392154437E-9</v>
      </c>
      <c r="AFW73" s="120">
        <v>2.5995791392154408E-9</v>
      </c>
      <c r="AFX73" s="120">
        <v>1.9803656766934063E-9</v>
      </c>
      <c r="AFY73" s="120">
        <v>1.9803656766934084E-9</v>
      </c>
      <c r="AFZ73" s="120">
        <v>1.495758749576492E-9</v>
      </c>
      <c r="AGA73" s="120">
        <v>1.4957587495764937E-9</v>
      </c>
      <c r="AGB73" s="120">
        <v>1.1195953306256009E-9</v>
      </c>
      <c r="AGC73" s="120">
        <v>1.1195953306256017E-9</v>
      </c>
      <c r="AGD73" s="120">
        <v>8.301174583253657E-10</v>
      </c>
      <c r="AGE73" s="120">
        <v>8.301174583253659E-10</v>
      </c>
      <c r="AGF73" s="120">
        <v>6.0936454851367478E-10</v>
      </c>
      <c r="AGG73" s="120">
        <v>6.0936454851367571E-10</v>
      </c>
      <c r="AGH73" s="120">
        <v>4.4262639384791046E-10</v>
      </c>
      <c r="AGI73" s="120">
        <v>4.4262639384791062E-10</v>
      </c>
      <c r="AGJ73" s="120">
        <v>3.1795420499978311E-10</v>
      </c>
      <c r="AGK73" s="120">
        <v>3.1795420499978322E-10</v>
      </c>
      <c r="AGL73" s="120">
        <v>2.2572672560500625E-10</v>
      </c>
      <c r="AGM73" s="120">
        <v>2.2572672560500641E-10</v>
      </c>
      <c r="AGN73" s="120">
        <v>1.5826818064866045E-10</v>
      </c>
      <c r="AGO73" s="120">
        <v>1.5826818064866027E-10</v>
      </c>
      <c r="AGP73" s="120">
        <v>1.0951459896285747E-10</v>
      </c>
      <c r="AGQ73" s="120">
        <v>1.0951459896285749E-10</v>
      </c>
      <c r="AGR73" s="120">
        <v>7.4724887622102452E-11</v>
      </c>
      <c r="AGS73" s="120">
        <v>7.4724887622102504E-11</v>
      </c>
      <c r="AGT73" s="120">
        <v>5.0232930838210997E-11</v>
      </c>
      <c r="AGU73" s="120">
        <v>5.0232930838210991E-11</v>
      </c>
      <c r="AGV73" s="120">
        <v>3.3236938797776438E-11</v>
      </c>
      <c r="AGW73" s="120">
        <v>3.3236938797776445E-11</v>
      </c>
      <c r="AGX73" s="120">
        <v>2.162228172529953E-11</v>
      </c>
      <c r="AGY73" s="120">
        <v>2.1622281725299533E-11</v>
      </c>
      <c r="AGZ73" s="120">
        <v>1.3814108903466346E-11</v>
      </c>
      <c r="AHA73" s="120">
        <v>1.381410890346634E-11</v>
      </c>
      <c r="AHB73" s="120">
        <v>8.6561677086873482E-12</v>
      </c>
      <c r="AHC73" s="120">
        <v>8.6561677086873401E-12</v>
      </c>
      <c r="AHD73" s="120">
        <v>5.3123989341409614E-12</v>
      </c>
      <c r="AHE73" s="120">
        <v>5.3123989341409654E-12</v>
      </c>
      <c r="AHF73" s="120">
        <v>3.1880856558543945E-12</v>
      </c>
      <c r="AHG73" s="120">
        <v>3.1880856558543933E-12</v>
      </c>
      <c r="AHH73" s="120">
        <v>1.8675665909735506E-12</v>
      </c>
      <c r="AHI73" s="120">
        <v>1.8675665909735531E-12</v>
      </c>
      <c r="AHJ73" s="120">
        <v>1.0657835390692571E-12</v>
      </c>
      <c r="AHK73" s="120">
        <v>1.0657835390692569E-12</v>
      </c>
      <c r="AHL73" s="120">
        <v>5.9120790087045185E-13</v>
      </c>
      <c r="AHM73" s="120">
        <v>5.9120790087045135E-13</v>
      </c>
      <c r="AHN73" s="120">
        <v>3.1797513451124715E-13</v>
      </c>
      <c r="AHO73" s="120">
        <v>3.179751345112469E-13</v>
      </c>
      <c r="AHP73" s="120">
        <v>1.6534025083933917E-13</v>
      </c>
      <c r="AHQ73" s="120">
        <v>1.6534025083933929E-13</v>
      </c>
      <c r="AHR73" s="120">
        <v>8.2844518720800774E-14</v>
      </c>
      <c r="AHS73" s="120">
        <v>8.2844518720800723E-14</v>
      </c>
      <c r="AHT73" s="120">
        <v>3.9846743192350392E-14</v>
      </c>
      <c r="AHU73" s="120">
        <v>3.9846743192350417E-14</v>
      </c>
      <c r="AHV73" s="120">
        <v>1.8316192854098391E-14</v>
      </c>
      <c r="AHW73" s="120">
        <v>1.8316192854098382E-14</v>
      </c>
      <c r="AHX73" s="120">
        <v>8.0041924289355742E-15</v>
      </c>
      <c r="AHY73" s="120">
        <v>8.0041924289355757E-15</v>
      </c>
      <c r="AHZ73" s="120">
        <v>3.3046946373720168E-15</v>
      </c>
      <c r="AIA73" s="120">
        <v>3.3046946373720172E-15</v>
      </c>
      <c r="AIB73" s="120">
        <v>1.2793974524745826E-15</v>
      </c>
      <c r="AIC73" s="120">
        <v>1.2793974524745826E-15</v>
      </c>
      <c r="AID73" s="120">
        <v>4.6017611925764267E-16</v>
      </c>
      <c r="AIE73" s="120">
        <v>4.6017611925764267E-16</v>
      </c>
      <c r="AIF73" s="120">
        <v>1.5200508481866849E-16</v>
      </c>
      <c r="AIG73" s="120">
        <v>1.5200508481866849E-16</v>
      </c>
      <c r="AIH73" s="120">
        <v>4.5431025302700375E-17</v>
      </c>
      <c r="AII73" s="120">
        <v>4.5431025302700369E-17</v>
      </c>
      <c r="AIJ73" s="120">
        <v>1.2046380153120002E-17</v>
      </c>
      <c r="AIK73" s="120">
        <v>1.2046380153120002E-17</v>
      </c>
      <c r="AIL73" s="120">
        <v>2.7577887293885173E-18</v>
      </c>
      <c r="AIM73" s="120">
        <v>2.7577887293885173E-18</v>
      </c>
      <c r="AIN73" s="120">
        <v>5.2382370342778052E-19</v>
      </c>
      <c r="AIO73" s="120">
        <v>5.2382370342778052E-19</v>
      </c>
      <c r="AIP73" s="120">
        <v>7.7477044894166784E-20</v>
      </c>
      <c r="AIQ73" s="120">
        <v>7.7477044894166784E-20</v>
      </c>
      <c r="AIR73" s="120">
        <v>7.9409338805090657E-21</v>
      </c>
      <c r="AIS73" s="120">
        <v>7.9409338805090657E-21</v>
      </c>
      <c r="AIT73" s="120">
        <v>4.2351647362715017E-22</v>
      </c>
      <c r="AIU73" s="120" t="s">
        <v>105</v>
      </c>
      <c r="AIV73" s="120" t="s">
        <v>105</v>
      </c>
      <c r="AIW73" s="120" t="s">
        <v>105</v>
      </c>
      <c r="AIX73" s="120" t="s">
        <v>105</v>
      </c>
      <c r="AIY73" s="120" t="s">
        <v>105</v>
      </c>
      <c r="AIZ73" s="120" t="s">
        <v>105</v>
      </c>
      <c r="AJA73" s="120" t="s">
        <v>105</v>
      </c>
      <c r="AJB73" s="120" t="s">
        <v>105</v>
      </c>
      <c r="AJC73" s="120" t="s">
        <v>105</v>
      </c>
      <c r="AJD73" s="120" t="s">
        <v>105</v>
      </c>
      <c r="AJE73" s="120" t="s">
        <v>105</v>
      </c>
      <c r="AJF73" s="120" t="s">
        <v>105</v>
      </c>
      <c r="AJG73" s="120" t="s">
        <v>105</v>
      </c>
      <c r="AJH73" s="120" t="s">
        <v>105</v>
      </c>
      <c r="AJI73" s="120" t="s">
        <v>105</v>
      </c>
      <c r="AJJ73" s="120" t="s">
        <v>105</v>
      </c>
      <c r="AJK73" s="120" t="s">
        <v>105</v>
      </c>
      <c r="AJL73" s="120" t="s">
        <v>105</v>
      </c>
      <c r="AJM73" s="120" t="s">
        <v>105</v>
      </c>
      <c r="AJN73" s="120" t="s">
        <v>105</v>
      </c>
      <c r="AJO73" s="120" t="s">
        <v>105</v>
      </c>
      <c r="AJP73" s="120" t="s">
        <v>105</v>
      </c>
      <c r="AJQ73" s="120" t="s">
        <v>105</v>
      </c>
      <c r="AJR73" s="120" t="s">
        <v>105</v>
      </c>
      <c r="AJS73" s="120" t="s">
        <v>105</v>
      </c>
      <c r="AJT73" s="120" t="s">
        <v>105</v>
      </c>
      <c r="AJU73" s="120" t="s">
        <v>105</v>
      </c>
      <c r="AJV73" s="120" t="s">
        <v>105</v>
      </c>
      <c r="AJW73" s="120" t="s">
        <v>105</v>
      </c>
      <c r="AJX73" s="120" t="s">
        <v>105</v>
      </c>
      <c r="AJY73" s="120" t="s">
        <v>105</v>
      </c>
      <c r="AJZ73" s="120" t="s">
        <v>105</v>
      </c>
      <c r="AKA73" s="120" t="s">
        <v>105</v>
      </c>
      <c r="AKB73" s="120" t="s">
        <v>105</v>
      </c>
      <c r="AKC73" s="120" t="s">
        <v>105</v>
      </c>
      <c r="AKD73" s="120" t="s">
        <v>105</v>
      </c>
      <c r="AKE73" s="120" t="s">
        <v>105</v>
      </c>
      <c r="AKF73" s="120" t="s">
        <v>105</v>
      </c>
      <c r="AKG73" s="120" t="s">
        <v>105</v>
      </c>
      <c r="AKH73" s="120" t="s">
        <v>105</v>
      </c>
      <c r="AKI73" s="120" t="s">
        <v>105</v>
      </c>
      <c r="AKJ73" s="120" t="s">
        <v>105</v>
      </c>
      <c r="AKK73" s="120" t="s">
        <v>105</v>
      </c>
      <c r="AKL73" s="120" t="s">
        <v>105</v>
      </c>
      <c r="AKM73" s="120" t="s">
        <v>105</v>
      </c>
      <c r="AKN73" s="120" t="s">
        <v>105</v>
      </c>
      <c r="AKO73" s="120" t="s">
        <v>105</v>
      </c>
      <c r="AKP73" s="120" t="s">
        <v>105</v>
      </c>
      <c r="AKQ73" s="120" t="s">
        <v>105</v>
      </c>
      <c r="AKR73" s="120" t="s">
        <v>105</v>
      </c>
      <c r="AKS73" s="120" t="s">
        <v>105</v>
      </c>
      <c r="AKT73" s="120" t="s">
        <v>105</v>
      </c>
      <c r="AKU73" s="120" t="s">
        <v>105</v>
      </c>
      <c r="AKV73" s="120" t="s">
        <v>105</v>
      </c>
      <c r="AKW73" s="120" t="s">
        <v>105</v>
      </c>
      <c r="AKX73" s="120" t="s">
        <v>105</v>
      </c>
      <c r="AKY73" s="120" t="s">
        <v>105</v>
      </c>
      <c r="AKZ73" s="120" t="s">
        <v>105</v>
      </c>
      <c r="ALA73" s="120" t="s">
        <v>105</v>
      </c>
      <c r="ALB73" s="120" t="s">
        <v>105</v>
      </c>
      <c r="ALC73" s="120" t="s">
        <v>105</v>
      </c>
      <c r="ALD73" s="120" t="s">
        <v>105</v>
      </c>
      <c r="ALE73" s="120" t="s">
        <v>105</v>
      </c>
      <c r="ALF73" s="120" t="s">
        <v>105</v>
      </c>
      <c r="ALG73" s="120" t="s">
        <v>105</v>
      </c>
      <c r="ALH73" s="120" t="s">
        <v>105</v>
      </c>
      <c r="ALI73" s="120" t="s">
        <v>105</v>
      </c>
      <c r="ALJ73" s="120" t="s">
        <v>105</v>
      </c>
      <c r="ALK73" s="120" t="s">
        <v>105</v>
      </c>
      <c r="ALL73" s="120" t="s">
        <v>105</v>
      </c>
      <c r="ALM73" s="120" t="s">
        <v>105</v>
      </c>
      <c r="ALN73" s="120"/>
    </row>
    <row r="74" spans="1:1002" hidden="1">
      <c r="A74" s="119">
        <v>73</v>
      </c>
      <c r="B74" s="120">
        <v>2.2812009111953368E-2</v>
      </c>
      <c r="C74" s="120">
        <v>2.2675981857515924E-2</v>
      </c>
      <c r="D74" s="120">
        <v>2.2676077841226567E-2</v>
      </c>
      <c r="E74" s="120">
        <v>2.2540348836520022E-2</v>
      </c>
      <c r="F74" s="120">
        <v>2.2540443080958442E-2</v>
      </c>
      <c r="G74" s="120">
        <v>2.2405013687916503E-2</v>
      </c>
      <c r="H74" s="120">
        <v>2.2405106217159798E-2</v>
      </c>
      <c r="I74" s="120">
        <v>2.2269977799625092E-2</v>
      </c>
      <c r="J74" s="120">
        <v>2.2270068637539522E-2</v>
      </c>
      <c r="K74" s="120">
        <v>2.2135242561224247E-2</v>
      </c>
      <c r="L74" s="120">
        <v>2.2135331731465611E-2</v>
      </c>
      <c r="M74" s="120">
        <v>2.2000809363911671E-2</v>
      </c>
      <c r="N74" s="120">
        <v>2.2000896889925611E-2</v>
      </c>
      <c r="O74" s="120">
        <v>2.1866679600463981E-2</v>
      </c>
      <c r="P74" s="120">
        <v>2.1866765505486184E-2</v>
      </c>
      <c r="Q74" s="120">
        <v>2.1732854665195617E-2</v>
      </c>
      <c r="R74" s="120">
        <v>2.1732938972252251E-2</v>
      </c>
      <c r="S74" s="120">
        <v>2.1599335953917224E-2</v>
      </c>
      <c r="T74" s="120">
        <v>2.1599418685825263E-2</v>
      </c>
      <c r="U74" s="120">
        <v>2.1466124863893158E-2</v>
      </c>
      <c r="V74" s="120">
        <v>2.1466206043260751E-2</v>
      </c>
      <c r="W74" s="120">
        <v>2.1333222793798581E-2</v>
      </c>
      <c r="X74" s="120">
        <v>2.1333302443025382E-2</v>
      </c>
      <c r="Y74" s="120">
        <v>2.1200631143675361E-2</v>
      </c>
      <c r="Z74" s="120">
        <v>2.1200709284952945E-2</v>
      </c>
      <c r="AA74" s="120">
        <v>2.1068351314887719E-2</v>
      </c>
      <c r="AB74" s="120">
        <v>2.1068427970200004E-2</v>
      </c>
      <c r="AC74" s="120">
        <v>2.0936384710076736E-2</v>
      </c>
      <c r="AD74" s="120">
        <v>2.0936459901200438E-2</v>
      </c>
      <c r="AE74" s="120">
        <v>2.0804732733114572E-2</v>
      </c>
      <c r="AF74" s="120">
        <v>2.0804806481619531E-2</v>
      </c>
      <c r="AG74" s="120">
        <v>2.0673396789057399E-2</v>
      </c>
      <c r="AH74" s="120">
        <v>2.0673469116307176E-2</v>
      </c>
      <c r="AI74" s="120">
        <v>2.0542378284098103E-2</v>
      </c>
      <c r="AJ74" s="120">
        <v>2.0542449211250258E-2</v>
      </c>
      <c r="AK74" s="120">
        <v>2.0411678625517644E-2</v>
      </c>
      <c r="AL74" s="120">
        <v>2.0411748173524386E-2</v>
      </c>
      <c r="AM74" s="120">
        <v>2.0281299221636254E-2</v>
      </c>
      <c r="AN74" s="120">
        <v>2.0281367411244852E-2</v>
      </c>
      <c r="AO74" s="120">
        <v>2.0151241481763376E-2</v>
      </c>
      <c r="AP74" s="120">
        <v>2.0151308333516707E-2</v>
      </c>
      <c r="AQ74" s="120">
        <v>2.0021506816146922E-2</v>
      </c>
      <c r="AR74" s="120">
        <v>2.0021572350383942E-2</v>
      </c>
      <c r="AS74" s="120">
        <v>1.9892096635921959E-2</v>
      </c>
      <c r="AT74" s="120">
        <v>1.9892160872778314E-2</v>
      </c>
      <c r="AU74" s="120">
        <v>1.9763012353058274E-2</v>
      </c>
      <c r="AV74" s="120">
        <v>1.9763075312466724E-2</v>
      </c>
      <c r="AW74" s="120">
        <v>1.9634255380307178E-2</v>
      </c>
      <c r="AX74" s="120">
        <v>1.9634317081998323E-2</v>
      </c>
      <c r="AY74" s="120">
        <v>1.9505827131147582E-2</v>
      </c>
      <c r="AZ74" s="120">
        <v>1.9505887594650349E-2</v>
      </c>
      <c r="BA74" s="120">
        <v>1.9377729019731327E-2</v>
      </c>
      <c r="BB74" s="120">
        <v>1.9377788264373565E-2</v>
      </c>
      <c r="BC74" s="120">
        <v>1.9249962460827254E-2</v>
      </c>
      <c r="BD74" s="120">
        <v>1.92500205057364E-2</v>
      </c>
      <c r="BE74" s="120">
        <v>1.9122528869764878E-2</v>
      </c>
      <c r="BF74" s="120">
        <v>1.9122585733868516E-2</v>
      </c>
      <c r="BG74" s="120">
        <v>1.8995429662376925E-2</v>
      </c>
      <c r="BH74" s="120">
        <v>1.899548536440341E-2</v>
      </c>
      <c r="BI74" s="120">
        <v>1.8868666254941019E-2</v>
      </c>
      <c r="BJ74" s="120">
        <v>1.8868720813420212E-2</v>
      </c>
      <c r="BK74" s="120">
        <v>1.8742240064120522E-2</v>
      </c>
      <c r="BL74" s="120">
        <v>1.8742293497384398E-2</v>
      </c>
      <c r="BM74" s="120">
        <v>1.8616152506904553E-2</v>
      </c>
      <c r="BN74" s="120">
        <v>1.8616204833087863E-2</v>
      </c>
      <c r="BO74" s="120">
        <v>1.8490405000546863E-2</v>
      </c>
      <c r="BP74" s="120">
        <v>1.8490456237587913E-2</v>
      </c>
      <c r="BQ74" s="120">
        <v>1.836499896250408E-2</v>
      </c>
      <c r="BR74" s="120">
        <v>1.8365049128145332E-2</v>
      </c>
      <c r="BS74" s="120">
        <v>1.8239935810372816E-2</v>
      </c>
      <c r="BT74" s="120">
        <v>1.823998492216165E-2</v>
      </c>
      <c r="BU74" s="120">
        <v>1.8115216961825907E-2</v>
      </c>
      <c r="BV74" s="120">
        <v>1.8115265037115375E-2</v>
      </c>
      <c r="BW74" s="120">
        <v>1.7990843834547722E-2</v>
      </c>
      <c r="BX74" s="120">
        <v>1.7990890890497265E-2</v>
      </c>
      <c r="BY74" s="120">
        <v>1.7866817846168483E-2</v>
      </c>
      <c r="BZ74" s="120">
        <v>1.7866863899744706E-2</v>
      </c>
      <c r="CA74" s="120">
        <v>1.7743140414197656E-2</v>
      </c>
      <c r="CB74" s="120">
        <v>1.7743185482175138E-2</v>
      </c>
      <c r="CC74" s="120">
        <v>1.7619812955956365E-2</v>
      </c>
      <c r="CD74" s="120">
        <v>1.7619857054918368E-2</v>
      </c>
      <c r="CE74" s="120">
        <v>1.7496836888508671E-2</v>
      </c>
      <c r="CF74" s="120">
        <v>1.7496880034847961E-2</v>
      </c>
      <c r="CG74" s="120">
        <v>1.7374213628592119E-2</v>
      </c>
      <c r="CH74" s="120">
        <v>1.7374255838511831E-2</v>
      </c>
      <c r="CI74" s="120">
        <v>1.7251944592547062E-2</v>
      </c>
      <c r="CJ74" s="120">
        <v>1.7251985882061473E-2</v>
      </c>
      <c r="CK74" s="120">
        <v>1.7130031196245069E-2</v>
      </c>
      <c r="CL74" s="120">
        <v>1.7130071581180465E-2</v>
      </c>
      <c r="CM74" s="120">
        <v>1.700847485501621E-2</v>
      </c>
      <c r="CN74" s="120">
        <v>1.7008514351011746E-2</v>
      </c>
      <c r="CO74" s="120">
        <v>1.6887276983575499E-2</v>
      </c>
      <c r="CP74" s="120">
        <v>1.6887315606083985E-2</v>
      </c>
      <c r="CQ74" s="120">
        <v>1.6766438995947975E-2</v>
      </c>
      <c r="CR74" s="120">
        <v>1.6766476760236865E-2</v>
      </c>
      <c r="CS74" s="120">
        <v>1.6645962305393103E-2</v>
      </c>
      <c r="CT74" s="120">
        <v>1.6645999226545305E-2</v>
      </c>
      <c r="CU74" s="120">
        <v>1.6525848324327762E-2</v>
      </c>
      <c r="CV74" s="120">
        <v>1.6525884417242509E-2</v>
      </c>
      <c r="CW74" s="120">
        <v>1.6406098464248304E-2</v>
      </c>
      <c r="CX74" s="120">
        <v>1.6406133743642224E-2</v>
      </c>
      <c r="CY74" s="120">
        <v>1.6286714135651598E-2</v>
      </c>
      <c r="CZ74" s="120">
        <v>1.6286748616059471E-2</v>
      </c>
      <c r="DA74" s="120">
        <v>1.6167696747954895E-2</v>
      </c>
      <c r="DB74" s="120">
        <v>1.6167730443730651E-2</v>
      </c>
      <c r="DC74" s="120">
        <v>1.6049047709414423E-2</v>
      </c>
      <c r="DD74" s="120">
        <v>1.6049080634732101E-2</v>
      </c>
      <c r="DE74" s="120">
        <v>1.5930768427043194E-2</v>
      </c>
      <c r="DF74" s="120">
        <v>1.5930800595897888E-2</v>
      </c>
      <c r="DG74" s="120">
        <v>1.5812860306527413E-2</v>
      </c>
      <c r="DH74" s="120">
        <v>1.5812891732736218E-2</v>
      </c>
      <c r="DI74" s="120">
        <v>1.5695324752141804E-2</v>
      </c>
      <c r="DJ74" s="120">
        <v>1.5695355449344875E-2</v>
      </c>
      <c r="DK74" s="120">
        <v>1.5578163166663848E-2</v>
      </c>
      <c r="DL74" s="120">
        <v>1.5578193148325299E-2</v>
      </c>
      <c r="DM74" s="120">
        <v>1.5461376951286807E-2</v>
      </c>
      <c r="DN74" s="120">
        <v>1.5461406230695781E-2</v>
      </c>
      <c r="DO74" s="120">
        <v>1.5344967505531552E-2</v>
      </c>
      <c r="DP74" s="120">
        <v>1.53449960958032E-2</v>
      </c>
      <c r="DQ74" s="120">
        <v>1.5228936227157231E-2</v>
      </c>
      <c r="DR74" s="120">
        <v>1.5228964141233748E-2</v>
      </c>
      <c r="DS74" s="120">
        <v>1.5113284512070774E-2</v>
      </c>
      <c r="DT74" s="120">
        <v>1.5113311762722461E-2</v>
      </c>
      <c r="DU74" s="120">
        <v>1.4998013754235083E-2</v>
      </c>
      <c r="DV74" s="120">
        <v>1.4998040354061338E-2</v>
      </c>
      <c r="DW74" s="120">
        <v>1.488312534557612E-2</v>
      </c>
      <c r="DX74" s="120">
        <v>1.4883151307006525E-2</v>
      </c>
      <c r="DY74" s="120">
        <v>1.4768620675888695E-2</v>
      </c>
      <c r="DZ74" s="120">
        <v>1.4768646011184144E-2</v>
      </c>
      <c r="EA74" s="120">
        <v>1.4654501132741075E-2</v>
      </c>
      <c r="EB74" s="120">
        <v>1.4654525853994713E-2</v>
      </c>
      <c r="EC74" s="120">
        <v>1.4540768101378216E-2</v>
      </c>
      <c r="ED74" s="120">
        <v>1.4540792220516643E-2</v>
      </c>
      <c r="EE74" s="120">
        <v>1.4427422964623874E-2</v>
      </c>
      <c r="EF74" s="120">
        <v>1.4427446493408189E-2</v>
      </c>
      <c r="EG74" s="120">
        <v>1.4314467102781385E-2</v>
      </c>
      <c r="EH74" s="120">
        <v>1.4314490052808304E-2</v>
      </c>
      <c r="EI74" s="120">
        <v>1.4201901893533117E-2</v>
      </c>
      <c r="EJ74" s="120">
        <v>1.4201924276236068E-2</v>
      </c>
      <c r="EK74" s="120">
        <v>1.4089728711838669E-2</v>
      </c>
      <c r="EL74" s="120">
        <v>1.4089750538488969E-2</v>
      </c>
      <c r="EM74" s="120">
        <v>1.3977948929831832E-2</v>
      </c>
      <c r="EN74" s="120">
        <v>1.397797021153974E-2</v>
      </c>
      <c r="EO74" s="120">
        <v>1.3866563916716052E-2</v>
      </c>
      <c r="EP74" s="120">
        <v>1.3866584664431969E-2</v>
      </c>
      <c r="EQ74" s="120">
        <v>1.3755575038658766E-2</v>
      </c>
      <c r="ER74" s="120">
        <v>1.3755595263174375E-2</v>
      </c>
      <c r="ES74" s="120">
        <v>1.3644983658684275E-2</v>
      </c>
      <c r="ET74" s="120">
        <v>1.3645003370633672E-2</v>
      </c>
      <c r="EU74" s="120">
        <v>1.3534791136565257E-2</v>
      </c>
      <c r="EV74" s="120">
        <v>1.353481034642613E-2</v>
      </c>
      <c r="EW74" s="120">
        <v>1.3424998828713E-2</v>
      </c>
      <c r="EX74" s="120">
        <v>1.3425017546807813E-2</v>
      </c>
      <c r="EY74" s="120">
        <v>1.3315608088066257E-2</v>
      </c>
      <c r="EZ74" s="120">
        <v>1.3315626324563443E-2</v>
      </c>
      <c r="FA74" s="120">
        <v>1.3206620263978612E-2</v>
      </c>
      <c r="FB74" s="120">
        <v>1.3206638028893731E-2</v>
      </c>
      <c r="FC74" s="120">
        <v>1.3098036702104616E-2</v>
      </c>
      <c r="FD74" s="120">
        <v>1.3098054005301519E-2</v>
      </c>
      <c r="FE74" s="120">
        <v>1.2989858744284327E-2</v>
      </c>
      <c r="FF74" s="120">
        <v>1.2989875595476433E-2</v>
      </c>
      <c r="FG74" s="120">
        <v>1.2882087728426602E-2</v>
      </c>
      <c r="FH74" s="120">
        <v>1.2882104137178083E-2</v>
      </c>
      <c r="FI74" s="120">
        <v>1.2774724988390903E-2</v>
      </c>
      <c r="FJ74" s="120">
        <v>1.2774740964117888E-2</v>
      </c>
      <c r="FK74" s="120">
        <v>1.2667771853867716E-2</v>
      </c>
      <c r="FL74" s="120">
        <v>1.2667787405839459E-2</v>
      </c>
      <c r="FM74" s="120">
        <v>1.2561229650257286E-2</v>
      </c>
      <c r="FN74" s="120">
        <v>1.2561244787597563E-2</v>
      </c>
      <c r="FO74" s="120">
        <v>1.2455099698547358E-2</v>
      </c>
      <c r="FP74" s="120">
        <v>1.2455114430235496E-2</v>
      </c>
      <c r="FQ74" s="120">
        <v>1.2349383315188948E-2</v>
      </c>
      <c r="FR74" s="120">
        <v>1.234939765006119E-2</v>
      </c>
      <c r="FS74" s="120">
        <v>1.2244081811970987E-2</v>
      </c>
      <c r="FT74" s="120">
        <v>1.2244095758721736E-2</v>
      </c>
      <c r="FU74" s="120">
        <v>1.2139196495893399E-2</v>
      </c>
      <c r="FV74" s="120">
        <v>1.2139210063076389E-2</v>
      </c>
      <c r="FW74" s="120">
        <v>1.2034728669038484E-2</v>
      </c>
      <c r="FX74" s="120">
        <v>1.2034741865068138E-2</v>
      </c>
      <c r="FY74" s="120">
        <v>1.1930679628441136E-2</v>
      </c>
      <c r="FZ74" s="120">
        <v>1.1930692461593758E-2</v>
      </c>
      <c r="GA74" s="120">
        <v>1.1827050665957264E-2</v>
      </c>
      <c r="GB74" s="120">
        <v>1.1827063144372329E-2</v>
      </c>
      <c r="GC74" s="120">
        <v>1.1723843068130797E-2</v>
      </c>
      <c r="GD74" s="120">
        <v>1.1723855199812235E-2</v>
      </c>
      <c r="GE74" s="120">
        <v>1.1621058116059204E-2</v>
      </c>
      <c r="GF74" s="120">
        <v>1.1621069908876645E-2</v>
      </c>
      <c r="GG74" s="120">
        <v>1.1518697085257339E-2</v>
      </c>
      <c r="GH74" s="120">
        <v>1.1518708546947405E-2</v>
      </c>
      <c r="GI74" s="120">
        <v>1.1416761245519838E-2</v>
      </c>
      <c r="GJ74" s="120">
        <v>1.1416772383687447E-2</v>
      </c>
      <c r="GK74" s="120">
        <v>1.131525186078193E-2</v>
      </c>
      <c r="GL74" s="120">
        <v>1.1315262682901544E-2</v>
      </c>
      <c r="GM74" s="120">
        <v>1.1214170188978656E-2</v>
      </c>
      <c r="GN74" s="120">
        <v>1.1214180702395615E-2</v>
      </c>
      <c r="GO74" s="120">
        <v>1.1113517481902509E-2</v>
      </c>
      <c r="GP74" s="120">
        <v>1.1113527693834268E-2</v>
      </c>
      <c r="GQ74" s="120">
        <v>1.1013294985059464E-2</v>
      </c>
      <c r="GR74" s="120">
        <v>1.1013304902596967E-2</v>
      </c>
      <c r="GS74" s="120">
        <v>1.0913503937523538E-2</v>
      </c>
      <c r="GT74" s="120">
        <v>1.0913513567632415E-2</v>
      </c>
      <c r="GU74" s="120">
        <v>1.0814145571789495E-2</v>
      </c>
      <c r="GV74" s="120">
        <v>1.0814154921311478E-2</v>
      </c>
      <c r="GW74" s="120">
        <v>1.0715221113624185E-2</v>
      </c>
      <c r="GX74" s="120">
        <v>1.0715230189278314E-2</v>
      </c>
      <c r="GY74" s="120">
        <v>1.0616731781916161E-2</v>
      </c>
      <c r="GZ74" s="120">
        <v>1.0616740590300162E-2</v>
      </c>
      <c r="HA74" s="120">
        <v>1.0518678788523599E-2</v>
      </c>
      <c r="HB74" s="120">
        <v>1.0518687336115119E-2</v>
      </c>
      <c r="HC74" s="120">
        <v>1.0421063338120666E-2</v>
      </c>
      <c r="HD74" s="120">
        <v>1.0421071631278662E-2</v>
      </c>
      <c r="HE74" s="120">
        <v>1.0323886628042286E-2</v>
      </c>
      <c r="HF74" s="120">
        <v>1.0323894673008241E-2</v>
      </c>
      <c r="HG74" s="120">
        <v>1.0227149848127039E-2</v>
      </c>
      <c r="HH74" s="120">
        <v>1.0227157651026365E-2</v>
      </c>
      <c r="HI74" s="120">
        <v>1.0130854180558667E-2</v>
      </c>
      <c r="HJ74" s="120">
        <v>1.0130861747401998E-2</v>
      </c>
      <c r="HK74" s="120">
        <v>1.0035000799705778E-2</v>
      </c>
      <c r="HL74" s="120">
        <v>1.0035008136390217E-2</v>
      </c>
      <c r="HM74" s="120">
        <v>9.9395908719598306E-3</v>
      </c>
      <c r="HN74" s="120">
        <v>9.9395979842703194E-3</v>
      </c>
      <c r="HO74" s="120">
        <v>9.8446255555715446E-3</v>
      </c>
      <c r="HP74" s="120">
        <v>9.844632449182187E-3</v>
      </c>
      <c r="HQ74" s="120">
        <v>9.7501060004855852E-3</v>
      </c>
      <c r="HR74" s="120">
        <v>9.7501126809608901E-3</v>
      </c>
      <c r="HS74" s="120">
        <v>9.6560333481734862E-3</v>
      </c>
      <c r="HT74" s="120">
        <v>9.6560398209697626E-3</v>
      </c>
      <c r="HU74" s="120">
        <v>9.562408731465034E-3</v>
      </c>
      <c r="HV74" s="120">
        <v>9.5624150019316609E-3</v>
      </c>
      <c r="HW74" s="120">
        <v>9.4692332743777797E-3</v>
      </c>
      <c r="HX74" s="120">
        <v>9.4692393477585173E-3</v>
      </c>
      <c r="HY74" s="120">
        <v>9.3765080919449555E-3</v>
      </c>
      <c r="HZ74" s="120">
        <v>9.3765139733792344E-3</v>
      </c>
      <c r="IA74" s="120">
        <v>9.2842342900416406E-3</v>
      </c>
      <c r="IB74" s="120">
        <v>9.2842399845659354E-3</v>
      </c>
      <c r="IC74" s="120">
        <v>9.1924129652092325E-3</v>
      </c>
      <c r="ID74" s="120">
        <v>9.1924184777583025E-3</v>
      </c>
      <c r="IE74" s="120">
        <v>9.1010452044781327E-3</v>
      </c>
      <c r="IF74" s="120">
        <v>9.1010505398863625E-3</v>
      </c>
      <c r="IG74" s="120">
        <v>9.0101320851888739E-3</v>
      </c>
      <c r="IH74" s="120">
        <v>9.0101372481915468E-3</v>
      </c>
      <c r="II74" s="120">
        <v>8.9196746748112579E-3</v>
      </c>
      <c r="IJ74" s="120">
        <v>8.9196796700458728E-3</v>
      </c>
      <c r="IK74" s="120">
        <v>8.8296740307620431E-3</v>
      </c>
      <c r="IL74" s="120">
        <v>8.829678862769641E-3</v>
      </c>
      <c r="IM74" s="120">
        <v>8.7401312002207462E-3</v>
      </c>
      <c r="IN74" s="120">
        <v>8.7401358734471458E-3</v>
      </c>
      <c r="IO74" s="120">
        <v>8.6510472199437354E-3</v>
      </c>
      <c r="IP74" s="120">
        <v>8.6510517387408635E-3</v>
      </c>
      <c r="IQ74" s="120">
        <v>8.5624231160765715E-3</v>
      </c>
      <c r="IR74" s="120">
        <v>8.5624274847037347E-3</v>
      </c>
      <c r="IS74" s="120">
        <v>8.4742599039647169E-3</v>
      </c>
      <c r="IT74" s="120">
        <v>8.4742641265899126E-3</v>
      </c>
      <c r="IU74" s="120">
        <v>8.3865585879623877E-3</v>
      </c>
      <c r="IV74" s="120">
        <v>8.3865626686635535E-3</v>
      </c>
      <c r="IW74" s="120">
        <v>8.2993201612397531E-3</v>
      </c>
      <c r="IX74" s="120">
        <v>8.2993241040060714E-3</v>
      </c>
      <c r="IY74" s="120">
        <v>8.2125456055883363E-3</v>
      </c>
      <c r="IZ74" s="120">
        <v>8.2125494143214794E-3</v>
      </c>
      <c r="JA74" s="120">
        <v>8.1262358912247579E-3</v>
      </c>
      <c r="JB74" s="120">
        <v>8.1262395697401842E-3</v>
      </c>
      <c r="JC74" s="120">
        <v>8.0403919765927034E-3</v>
      </c>
      <c r="JD74" s="120">
        <v>8.0403955286209063E-3</v>
      </c>
      <c r="JE74" s="120">
        <v>7.955014808163156E-3</v>
      </c>
      <c r="JF74" s="120">
        <v>7.9550182373509144E-3</v>
      </c>
      <c r="JG74" s="120">
        <v>7.8701053202329622E-3</v>
      </c>
      <c r="JH74" s="120">
        <v>7.8701086301446108E-3</v>
      </c>
      <c r="JI74" s="120">
        <v>7.7856644347215447E-3</v>
      </c>
      <c r="JJ74" s="120">
        <v>7.785667628840259E-3</v>
      </c>
      <c r="JK74" s="120">
        <v>7.7016930609661062E-3</v>
      </c>
      <c r="JL74" s="120">
        <v>7.7016961426950512E-3</v>
      </c>
      <c r="JM74" s="120">
        <v>7.618192095514913E-3</v>
      </c>
      <c r="JN74" s="120">
        <v>7.6181950681785508E-3</v>
      </c>
      <c r="JO74" s="120">
        <v>7.53516242191897E-3</v>
      </c>
      <c r="JP74" s="120">
        <v>7.535165288764285E-3</v>
      </c>
      <c r="JQ74" s="120">
        <v>7.452604910522004E-3</v>
      </c>
      <c r="JR74" s="120">
        <v>7.4526076747197167E-3</v>
      </c>
      <c r="JS74" s="120">
        <v>7.3705204182487397E-3</v>
      </c>
      <c r="JT74" s="120">
        <v>7.3705230828945215E-3</v>
      </c>
      <c r="JU74" s="120">
        <v>7.2889097883914213E-3</v>
      </c>
      <c r="JV74" s="120">
        <v>7.2889123565071197E-3</v>
      </c>
      <c r="JW74" s="120">
        <v>7.2077738503947561E-3</v>
      </c>
      <c r="JX74" s="120">
        <v>7.2077763249296083E-3</v>
      </c>
      <c r="JY74" s="120">
        <v>7.1271134196391455E-3</v>
      </c>
      <c r="JZ74" s="120">
        <v>7.1271158034709528E-3</v>
      </c>
      <c r="KA74" s="120">
        <v>7.0469292972221952E-3</v>
      </c>
      <c r="KB74" s="120">
        <v>7.0469315931585199E-3</v>
      </c>
      <c r="KC74" s="120">
        <v>6.9672222697386675E-3</v>
      </c>
      <c r="KD74" s="120">
        <v>6.9672244805180491E-3</v>
      </c>
      <c r="KE74" s="120">
        <v>6.8879931090587571E-3</v>
      </c>
      <c r="KF74" s="120">
        <v>6.8879952373518431E-3</v>
      </c>
      <c r="KG74" s="120">
        <v>6.8092425721046875E-3</v>
      </c>
      <c r="KH74" s="120">
        <v>6.8092446205154367E-3</v>
      </c>
      <c r="KI74" s="120">
        <v>6.7309714006257805E-3</v>
      </c>
      <c r="KJ74" s="120">
        <v>6.730973371692618E-3</v>
      </c>
      <c r="KK74" s="120">
        <v>6.6531803209718679E-3</v>
      </c>
      <c r="KL74" s="120">
        <v>6.653182217168806E-3</v>
      </c>
      <c r="KM74" s="120">
        <v>6.575870043865068E-3</v>
      </c>
      <c r="KN74" s="120">
        <v>6.575871867602918E-3</v>
      </c>
      <c r="KO74" s="120">
        <v>6.4990412641701238E-3</v>
      </c>
      <c r="KP74" s="120">
        <v>6.4990430177975659E-3</v>
      </c>
      <c r="KQ74" s="120">
        <v>6.4226946606630664E-3</v>
      </c>
      <c r="KR74" s="120">
        <v>6.4226963464678157E-3</v>
      </c>
      <c r="KS74" s="120">
        <v>6.3468308957983794E-3</v>
      </c>
      <c r="KT74" s="120">
        <v>6.3468325160082849E-3</v>
      </c>
      <c r="KU74" s="120">
        <v>6.2714506154746413E-3</v>
      </c>
      <c r="KV74" s="120">
        <v>6.2714521722588047E-3</v>
      </c>
      <c r="KW74" s="120">
        <v>6.1965544487986432E-3</v>
      </c>
      <c r="KX74" s="120">
        <v>6.1965559442685473E-3</v>
      </c>
      <c r="KY74" s="120">
        <v>6.1221430078480972E-3</v>
      </c>
      <c r="KZ74" s="120">
        <v>6.1221444440586522E-3</v>
      </c>
      <c r="LA74" s="120">
        <v>6.0482168874328108E-3</v>
      </c>
      <c r="LB74" s="120">
        <v>6.0482182663834406E-3</v>
      </c>
      <c r="LC74" s="120">
        <v>5.9747766648544027E-3</v>
      </c>
      <c r="LD74" s="120">
        <v>5.974777988490167E-3</v>
      </c>
      <c r="LE74" s="120">
        <v>5.9018228996647153E-3</v>
      </c>
      <c r="LF74" s="120">
        <v>5.9018241698773257E-3</v>
      </c>
      <c r="LG74" s="120">
        <v>5.8293561334227459E-3</v>
      </c>
      <c r="LH74" s="120">
        <v>5.8293573520516295E-3</v>
      </c>
      <c r="LI74" s="120">
        <v>5.7573768894502086E-3</v>
      </c>
      <c r="LJ74" s="120">
        <v>5.7573780582835486E-3</v>
      </c>
      <c r="LK74" s="120">
        <v>5.6858856725858402E-3</v>
      </c>
      <c r="LL74" s="120">
        <v>5.6858867933616362E-3</v>
      </c>
      <c r="LM74" s="120">
        <v>5.6148829689383209E-3</v>
      </c>
      <c r="LN74" s="120">
        <v>5.6148840433453738E-3</v>
      </c>
      <c r="LO74" s="120">
        <v>5.5443692456379557E-3</v>
      </c>
      <c r="LP74" s="120">
        <v>5.5443702753168924E-3</v>
      </c>
      <c r="LQ74" s="120">
        <v>5.4743449505870847E-3</v>
      </c>
      <c r="LR74" s="120">
        <v>5.4743459371313702E-3</v>
      </c>
      <c r="LS74" s="120">
        <v>5.4048105122092936E-3</v>
      </c>
      <c r="LT74" s="120">
        <v>5.4048114571662413E-3</v>
      </c>
      <c r="LU74" s="120">
        <v>5.3357663391974761E-3</v>
      </c>
      <c r="LV74" s="120">
        <v>5.3357672440691711E-3</v>
      </c>
      <c r="LW74" s="120">
        <v>5.2672128202606748E-3</v>
      </c>
      <c r="LX74" s="120">
        <v>5.267213686504995E-3</v>
      </c>
      <c r="LY74" s="120">
        <v>5.1991503238698689E-3</v>
      </c>
      <c r="LZ74" s="120">
        <v>5.1991511529014232E-3</v>
      </c>
      <c r="MA74" s="120">
        <v>5.1315791980026748E-3</v>
      </c>
      <c r="MB74" s="120">
        <v>5.1315799911937528E-3</v>
      </c>
      <c r="MC74" s="120">
        <v>5.064499769887044E-3</v>
      </c>
      <c r="MD74" s="120">
        <v>5.064500528568534E-3</v>
      </c>
      <c r="ME74" s="120">
        <v>4.9979123457438877E-3</v>
      </c>
      <c r="MF74" s="120">
        <v>4.9979130712062402E-3</v>
      </c>
      <c r="MG74" s="120">
        <v>4.9318172105288502E-3</v>
      </c>
      <c r="MH74" s="120">
        <v>4.9318179040229683E-3</v>
      </c>
      <c r="MI74" s="120">
        <v>4.8662146276731147E-3</v>
      </c>
      <c r="MJ74" s="120">
        <v>4.8662152904112715E-3</v>
      </c>
      <c r="MK74" s="120">
        <v>4.8011048388234044E-3</v>
      </c>
      <c r="ML74" s="120">
        <v>4.8011054719801069E-3</v>
      </c>
      <c r="MM74" s="120">
        <v>4.736488063581114E-3</v>
      </c>
      <c r="MN74" s="120">
        <v>4.7364886682940074E-3</v>
      </c>
      <c r="MO74" s="120">
        <v>4.6723644992407018E-3</v>
      </c>
      <c r="MP74" s="120">
        <v>4.6723650766114285E-3</v>
      </c>
      <c r="MQ74" s="120">
        <v>4.608734320527403E-3</v>
      </c>
      <c r="MR74" s="120">
        <v>4.6087348716224536E-3</v>
      </c>
      <c r="MS74" s="120">
        <v>4.5455976793342366E-3</v>
      </c>
      <c r="MT74" s="120">
        <v>4.5455982051858107E-3</v>
      </c>
      <c r="MU74" s="120">
        <v>4.4829547044584568E-3</v>
      </c>
      <c r="MV74" s="120">
        <v>4.4829552060652788E-3</v>
      </c>
      <c r="MW74" s="120">
        <v>4.4208055013374228E-3</v>
      </c>
      <c r="MX74" s="120">
        <v>4.4208059796655673E-3</v>
      </c>
      <c r="MY74" s="120">
        <v>4.3591501517839778E-3</v>
      </c>
      <c r="MZ74" s="120">
        <v>4.3591506077676834E-3</v>
      </c>
      <c r="NA74" s="120">
        <v>4.2979887137214387E-3</v>
      </c>
      <c r="NB74" s="120">
        <v>4.2979891482639058E-3</v>
      </c>
      <c r="NC74" s="120">
        <v>4.2373212209181931E-3</v>
      </c>
      <c r="ND74" s="120">
        <v>4.237321634892364E-3</v>
      </c>
      <c r="NE74" s="120">
        <v>4.1771476827219874E-3</v>
      </c>
      <c r="NF74" s="120">
        <v>4.1771480769713099E-3</v>
      </c>
      <c r="NG74" s="120">
        <v>4.1174680837939934E-3</v>
      </c>
      <c r="NH74" s="120">
        <v>4.1174684591332054E-3</v>
      </c>
      <c r="NI74" s="120">
        <v>4.0582823838427222E-3</v>
      </c>
      <c r="NJ74" s="120">
        <v>4.0582827410585876E-3</v>
      </c>
      <c r="NK74" s="120">
        <v>3.9995905173578145E-3</v>
      </c>
      <c r="NL74" s="120">
        <v>3.9995908572098499E-3</v>
      </c>
      <c r="NM74" s="120">
        <v>3.9413923933438316E-3</v>
      </c>
      <c r="NN74" s="120">
        <v>3.9413927165650522E-3</v>
      </c>
      <c r="NO74" s="120">
        <v>3.8836878950540875E-3</v>
      </c>
      <c r="NP74" s="120">
        <v>3.8836882023516981E-3</v>
      </c>
      <c r="NQ74" s="120">
        <v>3.8264768797245897E-3</v>
      </c>
      <c r="NR74" s="120">
        <v>3.8264771717807103E-3</v>
      </c>
      <c r="NS74" s="120">
        <v>3.7697591783082541E-3</v>
      </c>
      <c r="NT74" s="120">
        <v>3.769759455780594E-3</v>
      </c>
      <c r="NU74" s="120">
        <v>3.7135345952093281E-3</v>
      </c>
      <c r="NV74" s="120">
        <v>3.7135348587318626E-3</v>
      </c>
      <c r="NW74" s="120">
        <v>3.6578029080182651E-3</v>
      </c>
      <c r="NX74" s="120">
        <v>3.6578031582019041E-3</v>
      </c>
      <c r="NY74" s="120">
        <v>3.6025638672470064E-3</v>
      </c>
      <c r="NZ74" s="120">
        <v>3.6025641046802379E-3</v>
      </c>
      <c r="OA74" s="120">
        <v>3.5478171960648267E-3</v>
      </c>
      <c r="OB74" s="120">
        <v>3.5478174213143775E-3</v>
      </c>
      <c r="OC74" s="120">
        <v>3.4935625900348612E-3</v>
      </c>
      <c r="OD74" s="120">
        <v>3.4935628036463092E-3</v>
      </c>
      <c r="OE74" s="120">
        <v>3.4397997168513174E-3</v>
      </c>
      <c r="OF74" s="120">
        <v>3.4397999193497048E-3</v>
      </c>
      <c r="OG74" s="120">
        <v>3.3865282160775445E-3</v>
      </c>
      <c r="OH74" s="120">
        <v>3.3865284079680081E-3</v>
      </c>
      <c r="OI74" s="120">
        <v>3.3337476988850572E-3</v>
      </c>
      <c r="OJ74" s="120">
        <v>3.3337478806533972E-3</v>
      </c>
      <c r="OK74" s="120">
        <v>3.281457747793553E-3</v>
      </c>
      <c r="OL74" s="120">
        <v>3.2814579199068202E-3</v>
      </c>
      <c r="OM74" s="120">
        <v>3.2296579164121067E-3</v>
      </c>
      <c r="ON74" s="120">
        <v>3.229658079319183E-3</v>
      </c>
      <c r="OO74" s="120">
        <v>3.178347729181612E-3</v>
      </c>
      <c r="OP74" s="120">
        <v>3.1783478833137513E-3</v>
      </c>
      <c r="OQ74" s="120">
        <v>3.1275266811185394E-3</v>
      </c>
      <c r="OR74" s="120">
        <v>3.1275268268899431E-3</v>
      </c>
      <c r="OS74" s="120">
        <v>3.0771942375602416E-3</v>
      </c>
      <c r="OT74" s="120">
        <v>3.077194375368561E-3</v>
      </c>
      <c r="OU74" s="120">
        <v>3.0273498339117863E-3</v>
      </c>
      <c r="OV74" s="120">
        <v>3.0273499641386625E-3</v>
      </c>
      <c r="OW74" s="120">
        <v>2.9779928753945199E-3</v>
      </c>
      <c r="OX74" s="120">
        <v>2.9779929984060922E-3</v>
      </c>
      <c r="OY74" s="120">
        <v>2.9291227367964643E-3</v>
      </c>
      <c r="OZ74" s="120">
        <v>2.929122852943891E-3</v>
      </c>
      <c r="PA74" s="120">
        <v>2.8807387622246813E-3</v>
      </c>
      <c r="PB74" s="120">
        <v>2.8807388718445921E-3</v>
      </c>
      <c r="PC74" s="120">
        <v>2.8328402648596812E-3</v>
      </c>
      <c r="PD74" s="120">
        <v>2.8328403682746951E-3</v>
      </c>
      <c r="PE74" s="120">
        <v>2.7854265267121007E-3</v>
      </c>
      <c r="PF74" s="120">
        <v>2.7854266242312662E-3</v>
      </c>
      <c r="PG74" s="120">
        <v>2.7384967983817001E-3</v>
      </c>
      <c r="PH74" s="120">
        <v>2.7384968903009584E-3</v>
      </c>
      <c r="PI74" s="120">
        <v>2.6920502988188378E-3</v>
      </c>
      <c r="PJ74" s="120">
        <v>2.6920503854214834E-3</v>
      </c>
      <c r="PK74" s="120">
        <v>2.6460862150886159E-3</v>
      </c>
      <c r="PL74" s="120">
        <v>2.646086296645716E-3</v>
      </c>
      <c r="PM74" s="120">
        <v>2.6006037021377546E-3</v>
      </c>
      <c r="PN74" s="120">
        <v>2.600603778908583E-3</v>
      </c>
      <c r="PO74" s="120">
        <v>2.5556018825644245E-3</v>
      </c>
      <c r="PP74" s="120">
        <v>2.5556019547968638E-3</v>
      </c>
      <c r="PQ74" s="120">
        <v>2.511079846391118E-3</v>
      </c>
      <c r="PR74" s="120">
        <v>2.5110799143220849E-3</v>
      </c>
      <c r="PS74" s="120">
        <v>2.4670366508407716E-3</v>
      </c>
      <c r="PT74" s="120">
        <v>2.4670367146965898E-3</v>
      </c>
      <c r="PU74" s="120">
        <v>2.4234713201162616E-3</v>
      </c>
      <c r="PV74" s="120">
        <v>2.4234713801130551E-3</v>
      </c>
      <c r="PW74" s="120">
        <v>2.3803828451834431E-3</v>
      </c>
      <c r="PX74" s="120">
        <v>2.3803829015275053E-3</v>
      </c>
      <c r="PY74" s="120">
        <v>2.3377701835578905E-3</v>
      </c>
      <c r="PZ74" s="120">
        <v>2.3377702364460588E-3</v>
      </c>
      <c r="QA74" s="120">
        <v>2.2956322590955321E-3</v>
      </c>
      <c r="QB74" s="120">
        <v>2.2956323087155259E-3</v>
      </c>
      <c r="QC74" s="120">
        <v>2.2539679617873194E-3</v>
      </c>
      <c r="QD74" s="120">
        <v>2.2539680083180978E-3</v>
      </c>
      <c r="QE74" s="120">
        <v>2.2127761475581246E-3</v>
      </c>
      <c r="QF74" s="120">
        <v>2.2127761911702117E-3</v>
      </c>
      <c r="QG74" s="120">
        <v>2.1720556380700174E-3</v>
      </c>
      <c r="QH74" s="120">
        <v>2.1720556789258361E-3</v>
      </c>
      <c r="QI74" s="120">
        <v>2.131805220530171E-3</v>
      </c>
      <c r="QJ74" s="120">
        <v>2.1318052587843456E-3</v>
      </c>
      <c r="QK74" s="120">
        <v>2.0920236475034677E-3</v>
      </c>
      <c r="QL74" s="120">
        <v>2.0920236833031399E-3</v>
      </c>
      <c r="QM74" s="120">
        <v>2.0527096367301211E-3</v>
      </c>
      <c r="QN74" s="120">
        <v>2.0527096702152529E-3</v>
      </c>
      <c r="QO74" s="120">
        <v>2.0138618709484254E-3</v>
      </c>
      <c r="QP74" s="120">
        <v>2.013861902252076E-3</v>
      </c>
      <c r="QQ74" s="120">
        <v>1.975478997722835E-3</v>
      </c>
      <c r="QR74" s="120">
        <v>1.975479026971449E-3</v>
      </c>
      <c r="QS74" s="120">
        <v>1.9375596292776009E-3</v>
      </c>
      <c r="QT74" s="120">
        <v>1.9375596565912837E-3</v>
      </c>
      <c r="QU74" s="120">
        <v>1.9001023423361641E-3</v>
      </c>
      <c r="QV74" s="120">
        <v>1.9001023678289364E-3</v>
      </c>
      <c r="QW74" s="120">
        <v>1.8631056779664799E-3</v>
      </c>
      <c r="QX74" s="120">
        <v>1.8631057017465336E-3</v>
      </c>
      <c r="QY74" s="120">
        <v>1.8265681414325245E-3</v>
      </c>
      <c r="QZ74" s="120">
        <v>1.8265681636024738E-3</v>
      </c>
      <c r="RA74" s="120">
        <v>1.7904882020521704E-3</v>
      </c>
      <c r="RB74" s="120">
        <v>1.7904882227092907E-3</v>
      </c>
      <c r="RC74" s="120">
        <v>1.7548642930616694E-3</v>
      </c>
      <c r="RD74" s="120">
        <v>1.7548643122981228E-3</v>
      </c>
      <c r="RE74" s="120">
        <v>1.7196948114869273E-3</v>
      </c>
      <c r="RF74" s="120">
        <v>1.7196948293899939E-3</v>
      </c>
      <c r="RG74" s="120">
        <v>1.6849781180218455E-3</v>
      </c>
      <c r="RH74" s="120">
        <v>1.6849781346741409E-3</v>
      </c>
      <c r="RI74" s="120">
        <v>1.6507125369139321E-3</v>
      </c>
      <c r="RJ74" s="120">
        <v>1.6507125523936E-3</v>
      </c>
      <c r="RK74" s="120">
        <v>1.6168963558573803E-3</v>
      </c>
      <c r="RL74" s="120">
        <v>1.6168963702383127E-3</v>
      </c>
      <c r="RM74" s="120">
        <v>1.5835278258939181E-3</v>
      </c>
      <c r="RN74" s="120">
        <v>1.5835278392459435E-3</v>
      </c>
      <c r="RO74" s="120">
        <v>1.5506051613216221E-3</v>
      </c>
      <c r="RP74" s="120">
        <v>1.5506051737106878E-3</v>
      </c>
      <c r="RQ74" s="120">
        <v>1.5181265396119364E-3</v>
      </c>
      <c r="RR74" s="120">
        <v>1.5181265511002939E-3</v>
      </c>
      <c r="RS74" s="120">
        <v>1.4860901013351558E-3</v>
      </c>
      <c r="RT74" s="120">
        <v>1.486090111981533E-3</v>
      </c>
      <c r="RU74" s="120">
        <v>1.4544939500946226E-3</v>
      </c>
      <c r="RV74" s="120">
        <v>1.4544939599543984E-3</v>
      </c>
      <c r="RW74" s="120">
        <v>1.4233361524698853E-3</v>
      </c>
      <c r="RX74" s="120">
        <v>1.4233361615952438E-3</v>
      </c>
      <c r="RY74" s="120">
        <v>1.392614737969056E-3</v>
      </c>
      <c r="RZ74" s="120">
        <v>1.3926147464091401E-3</v>
      </c>
      <c r="SA74" s="120">
        <v>1.3623276989906561E-3</v>
      </c>
      <c r="SB74" s="120">
        <v>1.3623277067917263E-3</v>
      </c>
      <c r="SC74" s="120">
        <v>1.3324729907951758E-3</v>
      </c>
      <c r="SD74" s="120">
        <v>1.3324729980007518E-3</v>
      </c>
      <c r="SE74" s="120">
        <v>1.3030485314866592E-3</v>
      </c>
      <c r="SF74" s="120">
        <v>1.3030485381376447E-3</v>
      </c>
      <c r="SG74" s="120">
        <v>1.2740522020045057E-3</v>
      </c>
      <c r="SH74" s="120">
        <v>1.2740522081393342E-3</v>
      </c>
      <c r="SI74" s="120">
        <v>1.245481846125837E-3</v>
      </c>
      <c r="SJ74" s="120">
        <v>1.2454818517805999E-3</v>
      </c>
      <c r="SK74" s="120">
        <v>1.2173352704786511E-3</v>
      </c>
      <c r="SL74" s="120">
        <v>1.2173352756872139E-3</v>
      </c>
      <c r="SM74" s="120">
        <v>1.1896102445660549E-3</v>
      </c>
      <c r="SN74" s="120">
        <v>1.1896102493601729E-3</v>
      </c>
      <c r="SO74" s="120">
        <v>1.1623045008018324E-3</v>
      </c>
      <c r="SP74" s="120">
        <v>1.1623045052112666E-3</v>
      </c>
      <c r="SQ74" s="120">
        <v>1.1354157345576574E-3</v>
      </c>
      <c r="SR74" s="120">
        <v>1.1354157386102817E-3</v>
      </c>
      <c r="SS74" s="120">
        <v>1.1089416042222068E-3</v>
      </c>
      <c r="ST74" s="120">
        <v>1.1089416079441048E-3</v>
      </c>
      <c r="SU74" s="120">
        <v>1.0828797312724557E-3</v>
      </c>
      <c r="SV74" s="120">
        <v>1.0828797346880271E-3</v>
      </c>
      <c r="SW74" s="120">
        <v>1.0572277003574608E-3</v>
      </c>
      <c r="SX74" s="120">
        <v>1.0572277034895093E-3</v>
      </c>
      <c r="SY74" s="120">
        <v>1.0319830593948814E-3</v>
      </c>
      <c r="SZ74" s="120">
        <v>1.031983062264706E-3</v>
      </c>
      <c r="TA74" s="120">
        <v>1.0071433196805616E-3</v>
      </c>
      <c r="TB74" s="120">
        <v>1.0071433223080436E-3</v>
      </c>
      <c r="TC74" s="120">
        <v>9.8270595601142666E-4</v>
      </c>
      <c r="TD74" s="120">
        <v>9.8270595841510656E-4</v>
      </c>
      <c r="TE74" s="120">
        <v>9.5866840682200889E-4</v>
      </c>
      <c r="TF74" s="120">
        <v>9.5866840901916769E-4</v>
      </c>
      <c r="TG74" s="120">
        <v>9.3502807433487297E-4</v>
      </c>
      <c r="TH74" s="120">
        <v>9.3502807634160434E-4</v>
      </c>
      <c r="TI74" s="120">
        <v>9.1178232472523409E-4</v>
      </c>
      <c r="TJ74" s="120">
        <v>9.1178232655651759E-4</v>
      </c>
      <c r="TK74" s="120">
        <v>8.8892848830007581E-4</v>
      </c>
      <c r="TL74" s="120">
        <v>8.8892848996983899E-4</v>
      </c>
      <c r="TM74" s="120">
        <v>8.664638596920164E-4</v>
      </c>
      <c r="TN74" s="120">
        <v>8.6646386121320236E-4</v>
      </c>
      <c r="TO74" s="120">
        <v>8.4438569806825534E-4</v>
      </c>
      <c r="TP74" s="120">
        <v>8.4438569945288311E-4</v>
      </c>
      <c r="TQ74" s="120">
        <v>8.2269122735486124E-4</v>
      </c>
      <c r="TR74" s="120">
        <v>8.2269122861408119E-4</v>
      </c>
      <c r="TS74" s="120">
        <v>8.013776364766982E-4</v>
      </c>
      <c r="TT74" s="120">
        <v>8.0137763762084711E-4</v>
      </c>
      <c r="TU74" s="120">
        <v>7.8044207961326521E-4</v>
      </c>
      <c r="TV74" s="120">
        <v>7.8044208065191701E-4</v>
      </c>
      <c r="TW74" s="120">
        <v>7.5988167647074597E-4</v>
      </c>
      <c r="TX74" s="120">
        <v>7.5988167741276532E-4</v>
      </c>
      <c r="TY74" s="120">
        <v>7.3969351257054735E-4</v>
      </c>
      <c r="TZ74" s="120">
        <v>7.3969351342412768E-4</v>
      </c>
      <c r="UA74" s="120">
        <v>7.1987463955458931E-4</v>
      </c>
      <c r="UB74" s="120">
        <v>7.1987464032730454E-4</v>
      </c>
      <c r="UC74" s="120">
        <v>7.0042207550764693E-4</v>
      </c>
      <c r="UD74" s="120">
        <v>7.0042207620648678E-4</v>
      </c>
      <c r="UE74" s="120">
        <v>6.8133280529699824E-4</v>
      </c>
      <c r="UF74" s="120">
        <v>6.8133280592841275E-4</v>
      </c>
      <c r="UG74" s="120">
        <v>6.6260378092965796E-4</v>
      </c>
      <c r="UH74" s="120">
        <v>6.6260378149959063E-4</v>
      </c>
      <c r="UI74" s="120">
        <v>6.4423192192745375E-4</v>
      </c>
      <c r="UJ74" s="120">
        <v>6.4423192244137642E-4</v>
      </c>
      <c r="UK74" s="120">
        <v>6.2621411572021449E-4</v>
      </c>
      <c r="UL74" s="120">
        <v>6.2621411618316285E-4</v>
      </c>
      <c r="UM74" s="120">
        <v>6.0854721805731957E-4</v>
      </c>
      <c r="UN74" s="120">
        <v>6.0854721847391916E-4</v>
      </c>
      <c r="UO74" s="120">
        <v>5.9122805343785328E-4</v>
      </c>
      <c r="UP74" s="120">
        <v>5.912280538123534E-4</v>
      </c>
      <c r="UQ74" s="120">
        <v>5.7425341555962755E-4</v>
      </c>
      <c r="UR74" s="120">
        <v>5.7425341589592495E-4</v>
      </c>
      <c r="US74" s="120">
        <v>5.5762006778728511E-4</v>
      </c>
      <c r="UT74" s="120">
        <v>5.5762006808895168E-4</v>
      </c>
      <c r="UU74" s="120">
        <v>5.413247436397324E-4</v>
      </c>
      <c r="UV74" s="120">
        <v>5.4132474391003962E-4</v>
      </c>
      <c r="UW74" s="120">
        <v>5.2536414729711435E-4</v>
      </c>
      <c r="UX74" s="120">
        <v>5.253641475390533E-4</v>
      </c>
      <c r="UY74" s="120">
        <v>5.0973495412754712E-4</v>
      </c>
      <c r="UZ74" s="120">
        <v>5.0973495434385131E-4</v>
      </c>
      <c r="VA74" s="120">
        <v>4.9443381123381186E-4</v>
      </c>
      <c r="VB74" s="120">
        <v>4.9443381142697657E-4</v>
      </c>
      <c r="VC74" s="120">
        <v>4.7945733802020598E-4</v>
      </c>
      <c r="VD74" s="120">
        <v>4.7945733819250674E-4</v>
      </c>
      <c r="VE74" s="120">
        <v>4.648021267797397E-4</v>
      </c>
      <c r="VF74" s="120">
        <v>4.6480212693324825E-4</v>
      </c>
      <c r="VG74" s="120">
        <v>4.5046474330184133E-4</v>
      </c>
      <c r="VH74" s="120">
        <v>4.5046474343844419E-4</v>
      </c>
      <c r="VI74" s="120">
        <v>4.3644172750074701E-4</v>
      </c>
      <c r="VJ74" s="120">
        <v>4.3644172762215809E-4</v>
      </c>
      <c r="VK74" s="120">
        <v>4.2272959406471056E-4</v>
      </c>
      <c r="VL74" s="120">
        <v>4.2272959417248633E-4</v>
      </c>
      <c r="VM74" s="120">
        <v>4.093248331261813E-4</v>
      </c>
      <c r="VN74" s="120">
        <v>4.0932483322173274E-4</v>
      </c>
      <c r="VO74" s="120">
        <v>3.9622391095306403E-4</v>
      </c>
      <c r="VP74" s="120">
        <v>3.9622391103767002E-4</v>
      </c>
      <c r="VQ74" s="120">
        <v>3.8342327066117287E-4</v>
      </c>
      <c r="VR74" s="120">
        <v>3.8342327073599041E-4</v>
      </c>
      <c r="VS74" s="120">
        <v>3.7091933294797013E-4</v>
      </c>
      <c r="VT74" s="120">
        <v>3.7091933301404488E-4</v>
      </c>
      <c r="VU74" s="120">
        <v>3.5870849684766496E-4</v>
      </c>
      <c r="VV74" s="120">
        <v>3.5870849690594018E-4</v>
      </c>
      <c r="VW74" s="120">
        <v>3.4678714050773163E-4</v>
      </c>
      <c r="VX74" s="120">
        <v>3.4678714055905825E-4</v>
      </c>
      <c r="VY74" s="120">
        <v>3.3515162198688447E-4</v>
      </c>
      <c r="VZ74" s="120">
        <v>3.3515162203202865E-4</v>
      </c>
      <c r="WA74" s="120">
        <v>3.2379828007453808E-4</v>
      </c>
      <c r="WB74" s="120">
        <v>3.2379828011418877E-4</v>
      </c>
      <c r="WC74" s="120">
        <v>3.1272343513174183E-4</v>
      </c>
      <c r="WD74" s="120">
        <v>3.1272343516651837E-4</v>
      </c>
      <c r="WE74" s="120">
        <v>3.0192338995358668E-4</v>
      </c>
      <c r="WF74" s="120">
        <v>3.0192338998404327E-4</v>
      </c>
      <c r="WG74" s="120">
        <v>2.9139443065301953E-4</v>
      </c>
      <c r="WH74" s="120">
        <v>2.913944306796535E-4</v>
      </c>
      <c r="WI74" s="120">
        <v>2.8113282756602728E-4</v>
      </c>
      <c r="WJ74" s="120">
        <v>2.8113282758928342E-4</v>
      </c>
      <c r="WK74" s="120">
        <v>2.7113483617808112E-4</v>
      </c>
      <c r="WL74" s="120">
        <v>2.7113483619835733E-4</v>
      </c>
      <c r="WM74" s="120">
        <v>2.6139669807174277E-4</v>
      </c>
      <c r="WN74" s="120">
        <v>2.6139669808939364E-4</v>
      </c>
      <c r="WO74" s="120">
        <v>2.5191464189528427E-4</v>
      </c>
      <c r="WP74" s="120">
        <v>2.5191464191062508E-4</v>
      </c>
      <c r="WQ74" s="120">
        <v>2.4268488435216293E-4</v>
      </c>
      <c r="WR74" s="120">
        <v>2.426848843654749E-4</v>
      </c>
      <c r="WS74" s="120">
        <v>2.3370363121115879E-4</v>
      </c>
      <c r="WT74" s="120">
        <v>2.3370363122269118E-4</v>
      </c>
      <c r="WU74" s="120">
        <v>2.2496707833694686E-4</v>
      </c>
      <c r="WV74" s="120">
        <v>2.2496707834692066E-4</v>
      </c>
      <c r="WW74" s="120">
        <v>2.1647141274085761E-4</v>
      </c>
      <c r="WX74" s="120">
        <v>2.1647141274946951E-4</v>
      </c>
      <c r="WY74" s="120">
        <v>2.0821281365154655E-4</v>
      </c>
      <c r="WZ74" s="120">
        <v>2.0821281365896951E-4</v>
      </c>
      <c r="XA74" s="120">
        <v>2.0018745360524641E-4</v>
      </c>
      <c r="XB74" s="120">
        <v>2.0018745361163317E-4</v>
      </c>
      <c r="XC74" s="120">
        <v>1.9239149955526934E-4</v>
      </c>
      <c r="XD74" s="120">
        <v>1.9239149956075502E-4</v>
      </c>
      <c r="XE74" s="120">
        <v>1.8482111400036828E-4</v>
      </c>
      <c r="XF74" s="120">
        <v>1.8482111400507117E-4</v>
      </c>
      <c r="XG74" s="120">
        <v>1.7747245613154041E-4</v>
      </c>
      <c r="XH74" s="120">
        <v>1.7747245613556508E-4</v>
      </c>
      <c r="XI74" s="120">
        <v>1.7034168299682876E-4</v>
      </c>
      <c r="XJ74" s="120">
        <v>1.7034168300026633E-4</v>
      </c>
      <c r="XK74" s="120">
        <v>1.6342495068362195E-4</v>
      </c>
      <c r="XL74" s="120">
        <v>1.6342495068655274E-4</v>
      </c>
      <c r="XM74" s="120">
        <v>1.5671841551792963E-4</v>
      </c>
      <c r="XN74" s="120">
        <v>1.5671841552042308E-4</v>
      </c>
      <c r="XO74" s="120">
        <v>1.5021823528006567E-4</v>
      </c>
      <c r="XP74" s="120">
        <v>1.5021823528218296E-4</v>
      </c>
      <c r="XQ74" s="120">
        <v>1.439205704361304E-4</v>
      </c>
      <c r="XR74" s="120">
        <v>1.4392057043792456E-4</v>
      </c>
      <c r="XS74" s="120">
        <v>1.3782158538464516E-4</v>
      </c>
      <c r="XT74" s="120">
        <v>1.3782158538616223E-4</v>
      </c>
      <c r="XU74" s="120">
        <v>1.3191744971764811E-4</v>
      </c>
      <c r="XV74" s="120">
        <v>1.3191744971892839E-4</v>
      </c>
      <c r="XW74" s="120">
        <v>1.2620433949551635E-4</v>
      </c>
      <c r="XX74" s="120">
        <v>1.262043394965947E-4</v>
      </c>
      <c r="XY74" s="120">
        <v>1.2067843853474056E-4</v>
      </c>
      <c r="XZ74" s="120">
        <v>1.2067843853564667E-4</v>
      </c>
      <c r="YA74" s="120">
        <v>1.1533593970782785E-4</v>
      </c>
      <c r="YB74" s="120">
        <v>1.1533593970858745E-4</v>
      </c>
      <c r="YC74" s="120">
        <v>1.1017304625446742E-4</v>
      </c>
      <c r="YD74" s="120">
        <v>1.1017304625510283E-4</v>
      </c>
      <c r="YE74" s="120">
        <v>1.0518597310304652E-4</v>
      </c>
      <c r="YF74" s="120">
        <v>1.0518597310357675E-4</v>
      </c>
      <c r="YG74" s="120">
        <v>1.0037094820155636E-4</v>
      </c>
      <c r="YH74" s="120">
        <v>1.0037094820199791E-4</v>
      </c>
      <c r="YI74" s="120">
        <v>9.5724213856883259E-5</v>
      </c>
      <c r="YJ74" s="120">
        <v>9.5724213857250085E-5</v>
      </c>
      <c r="YK74" s="120">
        <v>9.1242028081429466E-5</v>
      </c>
      <c r="YL74" s="120">
        <v>9.1242028081733368E-5</v>
      </c>
      <c r="YM74" s="120">
        <v>8.6920665945962886E-5</v>
      </c>
      <c r="YN74" s="120">
        <v>8.692066594621396E-5</v>
      </c>
      <c r="YO74" s="120">
        <v>8.2756420937545784E-5</v>
      </c>
      <c r="YP74" s="120">
        <v>8.2756420937752758E-5</v>
      </c>
      <c r="YQ74" s="120">
        <v>7.8745606321342599E-5</v>
      </c>
      <c r="YR74" s="120">
        <v>7.8745606321512724E-5</v>
      </c>
      <c r="YS74" s="120">
        <v>7.4884556505061092E-5</v>
      </c>
      <c r="YT74" s="120">
        <v>7.4884556505200588E-5</v>
      </c>
      <c r="YU74" s="120">
        <v>7.1169628404730388E-5</v>
      </c>
      <c r="YV74" s="120">
        <v>7.1169628404844473E-5</v>
      </c>
      <c r="YW74" s="120">
        <v>6.7597202810471078E-5</v>
      </c>
      <c r="YX74" s="120">
        <v>6.7597202810564089E-5</v>
      </c>
      <c r="YY74" s="120">
        <v>6.4163685750867117E-5</v>
      </c>
      <c r="YZ74" s="120">
        <v>6.4163685750942741E-5</v>
      </c>
      <c r="ZA74" s="120">
        <v>6.0865509854496371E-5</v>
      </c>
      <c r="ZB74" s="120">
        <v>6.0865509854557663E-5</v>
      </c>
      <c r="ZC74" s="120">
        <v>5.7699135707135536E-5</v>
      </c>
      <c r="ZD74" s="120">
        <v>5.769913570718505E-5</v>
      </c>
      <c r="ZE74" s="120">
        <v>5.466105320310304E-5</v>
      </c>
      <c r="ZF74" s="120">
        <v>5.4661053203143047E-5</v>
      </c>
      <c r="ZG74" s="120">
        <v>5.1747782889162486E-5</v>
      </c>
      <c r="ZH74" s="120">
        <v>5.1747782889194619E-5</v>
      </c>
      <c r="ZI74" s="120">
        <v>4.8955877299360756E-5</v>
      </c>
      <c r="ZJ74" s="120">
        <v>4.8955877299386452E-5</v>
      </c>
      <c r="ZK74" s="120">
        <v>4.6281922279134668E-5</v>
      </c>
      <c r="ZL74" s="120">
        <v>4.628192227915518E-5</v>
      </c>
      <c r="ZM74" s="120">
        <v>4.3722538296976613E-5</v>
      </c>
      <c r="ZN74" s="120">
        <v>4.3722538296992985E-5</v>
      </c>
      <c r="ZO74" s="120">
        <v>4.127438174190922E-5</v>
      </c>
      <c r="ZP74" s="120">
        <v>4.1274381741922142E-5</v>
      </c>
      <c r="ZQ74" s="120">
        <v>3.8934146204980763E-5</v>
      </c>
      <c r="ZR74" s="120">
        <v>3.8934146204990982E-5</v>
      </c>
      <c r="ZS74" s="120">
        <v>3.6698563742958409E-5</v>
      </c>
      <c r="ZT74" s="120">
        <v>3.6698563742966493E-5</v>
      </c>
      <c r="ZU74" s="120">
        <v>3.456440612235927E-5</v>
      </c>
      <c r="ZV74" s="120">
        <v>3.4564406122365592E-5</v>
      </c>
      <c r="ZW74" s="120">
        <v>3.2528486041930449E-5</v>
      </c>
      <c r="ZX74" s="120">
        <v>3.2528486041935375E-5</v>
      </c>
      <c r="ZY74" s="120">
        <v>3.0587658331659332E-5</v>
      </c>
      <c r="ZZ74" s="120">
        <v>3.0587658331663195E-5</v>
      </c>
      <c r="AAA74" s="120">
        <v>2.8738821126370293E-5</v>
      </c>
      <c r="AAB74" s="120">
        <v>2.8738821126373281E-5</v>
      </c>
      <c r="AAC74" s="120">
        <v>2.6978917011941257E-5</v>
      </c>
      <c r="AAD74" s="120">
        <v>2.6978917011943591E-5</v>
      </c>
      <c r="AAE74" s="120">
        <v>2.5304934142155543E-5</v>
      </c>
      <c r="AAF74" s="120">
        <v>2.5304934142157348E-5</v>
      </c>
      <c r="AAG74" s="120">
        <v>2.3713907324189347E-5</v>
      </c>
      <c r="AAH74" s="120">
        <v>2.3713907324190689E-5</v>
      </c>
      <c r="AAI74" s="120">
        <v>2.2202919070724699E-5</v>
      </c>
      <c r="AAJ74" s="120">
        <v>2.2202919070725766E-5</v>
      </c>
      <c r="AAK74" s="120">
        <v>2.0769100616672472E-5</v>
      </c>
      <c r="AAL74" s="120">
        <v>2.0769100616673241E-5</v>
      </c>
      <c r="AAM74" s="120">
        <v>1.9409632898487118E-5</v>
      </c>
      <c r="AAN74" s="120">
        <v>1.940963289848769E-5</v>
      </c>
      <c r="AAO74" s="120">
        <v>1.8121747494060974E-5</v>
      </c>
      <c r="AAP74" s="120">
        <v>1.8121747494061431E-5</v>
      </c>
      <c r="AAQ74" s="120">
        <v>1.6902727521193356E-5</v>
      </c>
      <c r="AAR74" s="120">
        <v>1.6902727521193718E-5</v>
      </c>
      <c r="AAS74" s="120">
        <v>1.5749908492645748E-5</v>
      </c>
      <c r="AAT74" s="120">
        <v>1.5749908492646026E-5</v>
      </c>
      <c r="AAU74" s="120">
        <v>1.4660679125815109E-5</v>
      </c>
      <c r="AAV74" s="120">
        <v>1.4660679125815282E-5</v>
      </c>
      <c r="AAW74" s="120">
        <v>1.3632482105084892E-5</v>
      </c>
      <c r="AAX74" s="120">
        <v>1.3632482105085036E-5</v>
      </c>
      <c r="AAY74" s="120">
        <v>1.2662814794947143E-5</v>
      </c>
      <c r="AAZ74" s="120">
        <v>1.2662814794947258E-5</v>
      </c>
      <c r="ABA74" s="120">
        <v>1.1749229902030077E-5</v>
      </c>
      <c r="ABB74" s="120">
        <v>1.1749229902030156E-5</v>
      </c>
      <c r="ABC74" s="120">
        <v>1.0889336084213856E-5</v>
      </c>
      <c r="ABD74" s="120">
        <v>1.0889336084213912E-5</v>
      </c>
      <c r="ABE74" s="120">
        <v>1.008079850507272E-5</v>
      </c>
      <c r="ABF74" s="120">
        <v>1.0080798505072763E-5</v>
      </c>
      <c r="ABG74" s="120">
        <v>9.3213393319450343E-6</v>
      </c>
      <c r="ABH74" s="120">
        <v>9.3213393319450512E-6</v>
      </c>
      <c r="ABI74" s="120">
        <v>8.6087381760041833E-6</v>
      </c>
      <c r="ABJ74" s="120">
        <v>8.6087381760042054E-6</v>
      </c>
      <c r="ABK74" s="120">
        <v>7.9408324727830213E-6</v>
      </c>
      <c r="ABL74" s="120">
        <v>7.9408324727830298E-6</v>
      </c>
      <c r="ABM74" s="120">
        <v>7.315517801691899E-6</v>
      </c>
      <c r="ABN74" s="120">
        <v>7.3155178016919016E-6</v>
      </c>
      <c r="ABO74" s="120">
        <v>6.7307481431678366E-6</v>
      </c>
      <c r="ABP74" s="120">
        <v>6.7307481431678426E-6</v>
      </c>
      <c r="ABQ74" s="120">
        <v>6.1845360721966313E-6</v>
      </c>
      <c r="ABR74" s="120">
        <v>6.184536072196633E-6</v>
      </c>
      <c r="ABS74" s="120">
        <v>5.6749528870645013E-6</v>
      </c>
      <c r="ABT74" s="120">
        <v>5.674952887064503E-6</v>
      </c>
      <c r="ABU74" s="120">
        <v>5.2001286723185676E-6</v>
      </c>
      <c r="ABV74" s="120">
        <v>5.2001286723185719E-6</v>
      </c>
      <c r="ABW74" s="120">
        <v>4.758252295047323E-6</v>
      </c>
      <c r="ABX74" s="120">
        <v>4.7582522950473221E-6</v>
      </c>
      <c r="ABY74" s="120">
        <v>4.3475713337332355E-6</v>
      </c>
      <c r="ABZ74" s="120">
        <v>4.3475713337332304E-6</v>
      </c>
      <c r="ACA74" s="120">
        <v>3.9663919390791573E-6</v>
      </c>
      <c r="ACB74" s="120">
        <v>3.966391939079159E-6</v>
      </c>
      <c r="ACC74" s="120">
        <v>3.6130786263686249E-6</v>
      </c>
      <c r="ACD74" s="120">
        <v>3.6130786263686232E-6</v>
      </c>
      <c r="ACE74" s="120">
        <v>3.2860539990869355E-6</v>
      </c>
      <c r="ACF74" s="120">
        <v>3.2860539990869381E-6</v>
      </c>
      <c r="ACG74" s="120">
        <v>2.9837984037052705E-6</v>
      </c>
      <c r="ACH74" s="120">
        <v>2.9837984037052713E-6</v>
      </c>
      <c r="ACI74" s="120">
        <v>2.7048495157129892E-6</v>
      </c>
      <c r="ACJ74" s="120">
        <v>2.7048495157129905E-6</v>
      </c>
      <c r="ACK74" s="120">
        <v>2.4478018571742037E-6</v>
      </c>
      <c r="ACL74" s="120">
        <v>2.4478018571742012E-6</v>
      </c>
      <c r="ACM74" s="120">
        <v>2.2113062462822969E-6</v>
      </c>
      <c r="ACN74" s="120">
        <v>2.2113062462822965E-6</v>
      </c>
      <c r="ACO74" s="120">
        <v>1.9940691795906816E-6</v>
      </c>
      <c r="ACP74" s="120">
        <v>1.9940691795906816E-6</v>
      </c>
      <c r="ACQ74" s="120">
        <v>1.7948521478081479E-6</v>
      </c>
      <c r="ACR74" s="120">
        <v>1.7948521478081492E-6</v>
      </c>
      <c r="ACS74" s="120">
        <v>1.6124708862628361E-6</v>
      </c>
      <c r="ACT74" s="120">
        <v>1.6124708862628355E-6</v>
      </c>
      <c r="ACU74" s="120">
        <v>1.4457945613586736E-6</v>
      </c>
      <c r="ACV74" s="120">
        <v>1.4457945613586726E-6</v>
      </c>
      <c r="ACW74" s="120">
        <v>1.2937448945715124E-6</v>
      </c>
      <c r="ACX74" s="120">
        <v>1.293744894571513E-6</v>
      </c>
      <c r="ACY74" s="120">
        <v>1.1552952257580938E-6</v>
      </c>
      <c r="ACZ74" s="120">
        <v>1.1552952257580942E-6</v>
      </c>
      <c r="ADA74" s="120">
        <v>1.0294695177781858E-6</v>
      </c>
      <c r="ADB74" s="120">
        <v>1.0294695177781869E-6</v>
      </c>
      <c r="ADC74" s="120">
        <v>9.1534130465778319E-7</v>
      </c>
      <c r="ADD74" s="120">
        <v>9.1534130465778361E-7</v>
      </c>
      <c r="ADE74" s="120">
        <v>8.1203258574757249E-7</v>
      </c>
      <c r="ADF74" s="120">
        <v>8.1203258574757302E-7</v>
      </c>
      <c r="ADG74" s="120">
        <v>7.1871266855482754E-7</v>
      </c>
      <c r="ADH74" s="120">
        <v>7.187126685548268E-7</v>
      </c>
      <c r="ADI74" s="120">
        <v>6.345969631469271E-7</v>
      </c>
      <c r="ADJ74" s="120">
        <v>6.3459696314692721E-7</v>
      </c>
      <c r="ADK74" s="120">
        <v>5.589457312391924E-7</v>
      </c>
      <c r="ADL74" s="120">
        <v>5.5894573123919251E-7</v>
      </c>
      <c r="ADM74" s="120">
        <v>4.910627932872281E-7</v>
      </c>
      <c r="ADN74" s="120">
        <v>4.9106279328722884E-7</v>
      </c>
      <c r="ADO74" s="120">
        <v>4.3029419710258877E-7</v>
      </c>
      <c r="ADP74" s="120">
        <v>4.3029419710258893E-7</v>
      </c>
      <c r="ADQ74" s="120">
        <v>3.7602685169873661E-7</v>
      </c>
      <c r="ADR74" s="120">
        <v>3.7602685169873635E-7</v>
      </c>
      <c r="ADS74" s="120">
        <v>3.2768713025004445E-7</v>
      </c>
      <c r="ADT74" s="120">
        <v>3.2768713025004429E-7</v>
      </c>
      <c r="ADU74" s="120">
        <v>2.8473944620822748E-7</v>
      </c>
      <c r="ADV74" s="120">
        <v>2.8473944620822716E-7</v>
      </c>
      <c r="ADW74" s="120">
        <v>2.4668480676619964E-7</v>
      </c>
      <c r="ADX74" s="120">
        <v>2.466848067661999E-7</v>
      </c>
      <c r="ADY74" s="120">
        <v>2.1305934798711146E-7</v>
      </c>
      <c r="ADZ74" s="120">
        <v>2.1305934798711136E-7</v>
      </c>
      <c r="AEA74" s="120">
        <v>1.8343285602439021E-7</v>
      </c>
      <c r="AEB74" s="120">
        <v>1.8343285602439029E-7</v>
      </c>
      <c r="AEC74" s="120">
        <v>1.574072789452163E-7</v>
      </c>
      <c r="AED74" s="120">
        <v>1.5740727894521622E-7</v>
      </c>
      <c r="AEE74" s="120">
        <v>1.3461523373328435E-7</v>
      </c>
      <c r="AEF74" s="120">
        <v>1.3461523373328419E-7</v>
      </c>
      <c r="AEG74" s="120">
        <v>1.1471851308533693E-7</v>
      </c>
      <c r="AEH74" s="120">
        <v>1.1471851308533692E-7</v>
      </c>
      <c r="AEI74" s="120">
        <v>9.7406596628286011E-8</v>
      </c>
      <c r="AEJ74" s="120">
        <v>9.7406596628285958E-8</v>
      </c>
      <c r="AEK74" s="120">
        <v>8.2395171168431472E-8</v>
      </c>
      <c r="AEL74" s="120">
        <v>8.2395171168431445E-8</v>
      </c>
      <c r="AEM74" s="120">
        <v>6.9424664540192893E-8</v>
      </c>
      <c r="AEN74" s="120">
        <v>6.9424664540192933E-8</v>
      </c>
      <c r="AEO74" s="120">
        <v>5.8258797547913582E-8</v>
      </c>
      <c r="AEP74" s="120">
        <v>5.8258797547913609E-8</v>
      </c>
      <c r="AEQ74" s="120">
        <v>4.8683158390016563E-8</v>
      </c>
      <c r="AER74" s="120">
        <v>4.8683158390016602E-8</v>
      </c>
      <c r="AES74" s="120">
        <v>4.0503803819640428E-8</v>
      </c>
      <c r="AET74" s="120">
        <v>4.0503803819640401E-8</v>
      </c>
      <c r="AEU74" s="120">
        <v>3.3545891129765987E-8</v>
      </c>
      <c r="AEV74" s="120">
        <v>3.354589112976598E-8</v>
      </c>
      <c r="AEW74" s="120">
        <v>2.7652344853994498E-8</v>
      </c>
      <c r="AEX74" s="120">
        <v>2.7652344853994475E-8</v>
      </c>
      <c r="AEY74" s="120">
        <v>2.2682561847150246E-8</v>
      </c>
      <c r="AEZ74" s="120">
        <v>2.2682561847150243E-8</v>
      </c>
      <c r="AFA74" s="120">
        <v>1.8511158153754999E-8</v>
      </c>
      <c r="AFB74" s="120">
        <v>1.8511158153754992E-8</v>
      </c>
      <c r="AFC74" s="120">
        <v>1.5026760788561918E-8</v>
      </c>
      <c r="AFD74" s="120">
        <v>1.5026760788561925E-8</v>
      </c>
      <c r="AFE74" s="120">
        <v>1.2130847243577852E-8</v>
      </c>
      <c r="AFF74" s="120">
        <v>1.2130847243577854E-8</v>
      </c>
      <c r="AFG74" s="120">
        <v>9.7366352026176372E-9</v>
      </c>
      <c r="AFH74" s="120">
        <v>9.736635202617614E-9</v>
      </c>
      <c r="AFI74" s="120">
        <v>7.7680245901307609E-9</v>
      </c>
      <c r="AFJ74" s="120">
        <v>7.7680245901307477E-9</v>
      </c>
      <c r="AFK74" s="120">
        <v>6.1585937089594243E-9</v>
      </c>
      <c r="AFL74" s="120">
        <v>6.1585937089594218E-9</v>
      </c>
      <c r="AFM74" s="120">
        <v>4.8506508353827204E-9</v>
      </c>
      <c r="AFN74" s="120">
        <v>4.8506508353827188E-9</v>
      </c>
      <c r="AFO74" s="120">
        <v>3.7943422432160038E-9</v>
      </c>
      <c r="AFP74" s="120">
        <v>3.7943422432160063E-9</v>
      </c>
      <c r="AFQ74" s="120">
        <v>2.9468172261579001E-9</v>
      </c>
      <c r="AFR74" s="120">
        <v>2.9468172261579006E-9</v>
      </c>
      <c r="AFS74" s="120">
        <v>2.2714502836002499E-9</v>
      </c>
      <c r="AFT74" s="120">
        <v>2.2714502836002478E-9</v>
      </c>
      <c r="AFU74" s="120">
        <v>1.7371202345656733E-9</v>
      </c>
      <c r="AFV74" s="120">
        <v>1.7371202345656733E-9</v>
      </c>
      <c r="AFW74" s="120">
        <v>1.3175456323036248E-9</v>
      </c>
      <c r="AFX74" s="120">
        <v>1.3175456323036238E-9</v>
      </c>
      <c r="AFY74" s="120">
        <v>9.9067547342647039E-10</v>
      </c>
      <c r="AFZ74" s="120">
        <v>9.9067547342646977E-10</v>
      </c>
      <c r="AGA74" s="120">
        <v>7.3813383535145853E-10</v>
      </c>
      <c r="AGB74" s="120">
        <v>7.3813383535145895E-10</v>
      </c>
      <c r="AGC74" s="120">
        <v>5.4471673915611914E-10</v>
      </c>
      <c r="AGD74" s="120">
        <v>5.4471673915611883E-10</v>
      </c>
      <c r="AGE74" s="120">
        <v>3.9793922644050622E-10</v>
      </c>
      <c r="AGF74" s="120">
        <v>3.9793922644050617E-10</v>
      </c>
      <c r="AGG74" s="120">
        <v>2.8763036275015723E-10</v>
      </c>
      <c r="AGH74" s="120">
        <v>2.8763036275015728E-10</v>
      </c>
      <c r="AGI74" s="120">
        <v>2.0557364040428812E-10</v>
      </c>
      <c r="AGJ74" s="120">
        <v>2.0557364040428807E-10</v>
      </c>
      <c r="AGK74" s="120">
        <v>1.4519005345745481E-10</v>
      </c>
      <c r="AGL74" s="120">
        <v>1.4519005345745481E-10</v>
      </c>
      <c r="AGM74" s="120">
        <v>1.0126095955879042E-10</v>
      </c>
      <c r="AGN74" s="120">
        <v>1.012609595587904E-10</v>
      </c>
      <c r="AGO74" s="120">
        <v>6.9687729416708669E-11</v>
      </c>
      <c r="AGP74" s="120">
        <v>6.9687729416708682E-11</v>
      </c>
      <c r="AGQ74" s="120">
        <v>4.7285115296999939E-11</v>
      </c>
      <c r="AGR74" s="120">
        <v>4.7285115296999965E-11</v>
      </c>
      <c r="AGS74" s="120">
        <v>3.1605245396941386E-11</v>
      </c>
      <c r="AGT74" s="120">
        <v>3.1605245396941386E-11</v>
      </c>
      <c r="AGU74" s="120">
        <v>2.0789169979429995E-11</v>
      </c>
      <c r="AGV74" s="120">
        <v>2.0789169979429995E-11</v>
      </c>
      <c r="AGW74" s="120">
        <v>1.3442945758766518E-11</v>
      </c>
      <c r="AGX74" s="120">
        <v>1.3442945758766528E-11</v>
      </c>
      <c r="AGY74" s="120">
        <v>8.53534417884671E-12</v>
      </c>
      <c r="AGZ74" s="120">
        <v>8.5353441788467148E-12</v>
      </c>
      <c r="AHA74" s="120">
        <v>5.3144029909432101E-12</v>
      </c>
      <c r="AHB74" s="120">
        <v>5.3144029909432077E-12</v>
      </c>
      <c r="AHC74" s="120">
        <v>3.2402042006192629E-12</v>
      </c>
      <c r="AHD74" s="120">
        <v>3.2402042006192625E-12</v>
      </c>
      <c r="AHE74" s="120">
        <v>1.9314496320792387E-12</v>
      </c>
      <c r="AHF74" s="120">
        <v>1.9314496320792399E-12</v>
      </c>
      <c r="AHG74" s="120">
        <v>1.1236121882237834E-12</v>
      </c>
      <c r="AHH74" s="120">
        <v>1.1236121882237848E-12</v>
      </c>
      <c r="AHI74" s="120">
        <v>6.3666021551484418E-13</v>
      </c>
      <c r="AHJ74" s="120">
        <v>6.3666021551484367E-13</v>
      </c>
      <c r="AHK74" s="120">
        <v>3.505779998119022E-13</v>
      </c>
      <c r="AHL74" s="120">
        <v>3.505779998119024E-13</v>
      </c>
      <c r="AHM74" s="120">
        <v>1.8713127456458605E-13</v>
      </c>
      <c r="AHN74" s="120">
        <v>1.8713127456458605E-13</v>
      </c>
      <c r="AHO74" s="120">
        <v>9.6547063832282139E-14</v>
      </c>
      <c r="AHP74" s="120">
        <v>9.6547063832282139E-14</v>
      </c>
      <c r="AHQ74" s="120">
        <v>4.7987167121418332E-14</v>
      </c>
      <c r="AHR74" s="120">
        <v>4.7987167121418307E-14</v>
      </c>
      <c r="AHS74" s="120">
        <v>2.288987396986294E-14</v>
      </c>
      <c r="AHT74" s="120">
        <v>2.288987396986294E-14</v>
      </c>
      <c r="AHU74" s="120">
        <v>1.0431765969668068E-14</v>
      </c>
      <c r="AHV74" s="120">
        <v>1.0431765969668071E-14</v>
      </c>
      <c r="AHW74" s="120">
        <v>4.5184458063453311E-15</v>
      </c>
      <c r="AHX74" s="120">
        <v>4.5184458063453296E-15</v>
      </c>
      <c r="AHY74" s="120">
        <v>1.8485122230847165E-15</v>
      </c>
      <c r="AHZ74" s="120">
        <v>1.8485122230847168E-15</v>
      </c>
      <c r="AIA74" s="120">
        <v>7.0889120320769949E-16</v>
      </c>
      <c r="AIB74" s="120">
        <v>7.0889120320769959E-16</v>
      </c>
      <c r="AIC74" s="120">
        <v>2.524862037941932E-16</v>
      </c>
      <c r="AID74" s="120">
        <v>2.5248620379419315E-16</v>
      </c>
      <c r="AIE74" s="120">
        <v>8.2558091142279912E-17</v>
      </c>
      <c r="AIF74" s="120">
        <v>8.2558091142279925E-17</v>
      </c>
      <c r="AIG74" s="120">
        <v>2.4416422017861593E-17</v>
      </c>
      <c r="AIH74" s="120">
        <v>2.4416422017861593E-17</v>
      </c>
      <c r="AII74" s="120">
        <v>6.4039049165712079E-18</v>
      </c>
      <c r="AIJ74" s="120">
        <v>6.4039049165712071E-18</v>
      </c>
      <c r="AIK74" s="120">
        <v>1.4495364161868997E-18</v>
      </c>
      <c r="AIL74" s="120">
        <v>1.4495364161868997E-18</v>
      </c>
      <c r="AIM74" s="120">
        <v>2.7210933430544398E-19</v>
      </c>
      <c r="AIN74" s="120">
        <v>2.7210933430544398E-19</v>
      </c>
      <c r="AIO74" s="120">
        <v>3.9757608961748722E-20</v>
      </c>
      <c r="AIP74" s="120">
        <v>3.9757608961748722E-20</v>
      </c>
      <c r="AIQ74" s="120">
        <v>4.0234064994579266E-21</v>
      </c>
      <c r="AIR74" s="120">
        <v>4.0234064994579266E-21</v>
      </c>
      <c r="AIS74" s="120">
        <v>2.1175823681357508E-22</v>
      </c>
      <c r="AIT74" s="120" t="s">
        <v>105</v>
      </c>
      <c r="AIU74" s="120" t="s">
        <v>105</v>
      </c>
      <c r="AIV74" s="120" t="s">
        <v>105</v>
      </c>
      <c r="AIW74" s="120" t="s">
        <v>105</v>
      </c>
      <c r="AIX74" s="120" t="s">
        <v>105</v>
      </c>
      <c r="AIY74" s="120" t="s">
        <v>105</v>
      </c>
      <c r="AIZ74" s="120" t="s">
        <v>105</v>
      </c>
      <c r="AJA74" s="120" t="s">
        <v>105</v>
      </c>
      <c r="AJB74" s="120" t="s">
        <v>105</v>
      </c>
      <c r="AJC74" s="120" t="s">
        <v>105</v>
      </c>
      <c r="AJD74" s="120" t="s">
        <v>105</v>
      </c>
      <c r="AJE74" s="120" t="s">
        <v>105</v>
      </c>
      <c r="AJF74" s="120" t="s">
        <v>105</v>
      </c>
      <c r="AJG74" s="120" t="s">
        <v>105</v>
      </c>
      <c r="AJH74" s="120" t="s">
        <v>105</v>
      </c>
      <c r="AJI74" s="120" t="s">
        <v>105</v>
      </c>
      <c r="AJJ74" s="120" t="s">
        <v>105</v>
      </c>
      <c r="AJK74" s="120" t="s">
        <v>105</v>
      </c>
      <c r="AJL74" s="120" t="s">
        <v>105</v>
      </c>
      <c r="AJM74" s="120" t="s">
        <v>105</v>
      </c>
      <c r="AJN74" s="120" t="s">
        <v>105</v>
      </c>
      <c r="AJO74" s="120" t="s">
        <v>105</v>
      </c>
      <c r="AJP74" s="120" t="s">
        <v>105</v>
      </c>
      <c r="AJQ74" s="120" t="s">
        <v>105</v>
      </c>
      <c r="AJR74" s="120" t="s">
        <v>105</v>
      </c>
      <c r="AJS74" s="120" t="s">
        <v>105</v>
      </c>
      <c r="AJT74" s="120" t="s">
        <v>105</v>
      </c>
      <c r="AJU74" s="120" t="s">
        <v>105</v>
      </c>
      <c r="AJV74" s="120" t="s">
        <v>105</v>
      </c>
      <c r="AJW74" s="120" t="s">
        <v>105</v>
      </c>
      <c r="AJX74" s="120" t="s">
        <v>105</v>
      </c>
      <c r="AJY74" s="120" t="s">
        <v>105</v>
      </c>
      <c r="AJZ74" s="120" t="s">
        <v>105</v>
      </c>
      <c r="AKA74" s="120" t="s">
        <v>105</v>
      </c>
      <c r="AKB74" s="120" t="s">
        <v>105</v>
      </c>
      <c r="AKC74" s="120" t="s">
        <v>105</v>
      </c>
      <c r="AKD74" s="120" t="s">
        <v>105</v>
      </c>
      <c r="AKE74" s="120" t="s">
        <v>105</v>
      </c>
      <c r="AKF74" s="120" t="s">
        <v>105</v>
      </c>
      <c r="AKG74" s="120" t="s">
        <v>105</v>
      </c>
      <c r="AKH74" s="120" t="s">
        <v>105</v>
      </c>
      <c r="AKI74" s="120" t="s">
        <v>105</v>
      </c>
      <c r="AKJ74" s="120" t="s">
        <v>105</v>
      </c>
      <c r="AKK74" s="120" t="s">
        <v>105</v>
      </c>
      <c r="AKL74" s="120" t="s">
        <v>105</v>
      </c>
      <c r="AKM74" s="120" t="s">
        <v>105</v>
      </c>
      <c r="AKN74" s="120" t="s">
        <v>105</v>
      </c>
      <c r="AKO74" s="120" t="s">
        <v>105</v>
      </c>
      <c r="AKP74" s="120" t="s">
        <v>105</v>
      </c>
      <c r="AKQ74" s="120" t="s">
        <v>105</v>
      </c>
      <c r="AKR74" s="120" t="s">
        <v>105</v>
      </c>
      <c r="AKS74" s="120" t="s">
        <v>105</v>
      </c>
      <c r="AKT74" s="120" t="s">
        <v>105</v>
      </c>
      <c r="AKU74" s="120" t="s">
        <v>105</v>
      </c>
      <c r="AKV74" s="120" t="s">
        <v>105</v>
      </c>
      <c r="AKW74" s="120" t="s">
        <v>105</v>
      </c>
      <c r="AKX74" s="120" t="s">
        <v>105</v>
      </c>
      <c r="AKY74" s="120" t="s">
        <v>105</v>
      </c>
      <c r="AKZ74" s="120" t="s">
        <v>105</v>
      </c>
      <c r="ALA74" s="120" t="s">
        <v>105</v>
      </c>
      <c r="ALB74" s="120" t="s">
        <v>105</v>
      </c>
      <c r="ALC74" s="120" t="s">
        <v>105</v>
      </c>
      <c r="ALD74" s="120" t="s">
        <v>105</v>
      </c>
      <c r="ALE74" s="120" t="s">
        <v>105</v>
      </c>
      <c r="ALF74" s="120" t="s">
        <v>105</v>
      </c>
      <c r="ALG74" s="120" t="s">
        <v>105</v>
      </c>
      <c r="ALH74" s="120" t="s">
        <v>105</v>
      </c>
      <c r="ALI74" s="120" t="s">
        <v>105</v>
      </c>
      <c r="ALJ74" s="120" t="s">
        <v>105</v>
      </c>
      <c r="ALK74" s="120" t="s">
        <v>105</v>
      </c>
      <c r="ALL74" s="120" t="s">
        <v>105</v>
      </c>
      <c r="ALM74" s="120" t="s">
        <v>105</v>
      </c>
      <c r="ALN74" s="120"/>
    </row>
    <row r="75" spans="1:1002" hidden="1">
      <c r="A75" s="119">
        <v>74</v>
      </c>
      <c r="B75" s="120">
        <v>2.0922741689211082E-2</v>
      </c>
      <c r="C75" s="120">
        <v>2.0922741689211079E-2</v>
      </c>
      <c r="D75" s="120">
        <v>2.0794723025988528E-2</v>
      </c>
      <c r="E75" s="120">
        <v>2.0794723025988535E-2</v>
      </c>
      <c r="F75" s="120">
        <v>2.0667003143878517E-2</v>
      </c>
      <c r="G75" s="120">
        <v>2.0667003143878503E-2</v>
      </c>
      <c r="H75" s="120">
        <v>2.0539583341750163E-2</v>
      </c>
      <c r="I75" s="120">
        <v>2.0539583341750153E-2</v>
      </c>
      <c r="J75" s="120">
        <v>2.0412464919417995E-2</v>
      </c>
      <c r="K75" s="120">
        <v>2.0412464919417988E-2</v>
      </c>
      <c r="L75" s="120">
        <v>2.0285649177598959E-2</v>
      </c>
      <c r="M75" s="120">
        <v>2.0285649177598956E-2</v>
      </c>
      <c r="N75" s="120">
        <v>2.0159137417868879E-2</v>
      </c>
      <c r="O75" s="120">
        <v>2.0159137417868869E-2</v>
      </c>
      <c r="P75" s="120">
        <v>2.0032930942618085E-2</v>
      </c>
      <c r="Q75" s="120">
        <v>2.0032930942618085E-2</v>
      </c>
      <c r="R75" s="120">
        <v>1.9907031055006536E-2</v>
      </c>
      <c r="S75" s="120">
        <v>1.9907031055006557E-2</v>
      </c>
      <c r="T75" s="120">
        <v>1.9781439058918188E-2</v>
      </c>
      <c r="U75" s="120">
        <v>1.978143905891817E-2</v>
      </c>
      <c r="V75" s="120">
        <v>1.9656156258914544E-2</v>
      </c>
      <c r="W75" s="120">
        <v>1.9656156258914547E-2</v>
      </c>
      <c r="X75" s="120">
        <v>1.9531183960187774E-2</v>
      </c>
      <c r="Y75" s="120">
        <v>1.9531183960187767E-2</v>
      </c>
      <c r="Z75" s="120">
        <v>1.9406523468512845E-2</v>
      </c>
      <c r="AA75" s="120">
        <v>1.9406523468512869E-2</v>
      </c>
      <c r="AB75" s="120">
        <v>1.9282176090199148E-2</v>
      </c>
      <c r="AC75" s="120">
        <v>1.9282176090199145E-2</v>
      </c>
      <c r="AD75" s="120">
        <v>1.9158143132041172E-2</v>
      </c>
      <c r="AE75" s="120">
        <v>1.9158143132041183E-2</v>
      </c>
      <c r="AF75" s="120">
        <v>1.9034425901268741E-2</v>
      </c>
      <c r="AG75" s="120">
        <v>1.903442590126873E-2</v>
      </c>
      <c r="AH75" s="120">
        <v>1.8911025705496236E-2</v>
      </c>
      <c r="AI75" s="120">
        <v>1.8911025705496236E-2</v>
      </c>
      <c r="AJ75" s="120">
        <v>1.8787943852671223E-2</v>
      </c>
      <c r="AK75" s="120">
        <v>1.8787943852671209E-2</v>
      </c>
      <c r="AL75" s="120">
        <v>1.8665181651022204E-2</v>
      </c>
      <c r="AM75" s="120">
        <v>1.8665181651022208E-2</v>
      </c>
      <c r="AN75" s="120">
        <v>1.8542740409005866E-2</v>
      </c>
      <c r="AO75" s="120">
        <v>1.8542740409005883E-2</v>
      </c>
      <c r="AP75" s="120">
        <v>1.8420621435253182E-2</v>
      </c>
      <c r="AQ75" s="120">
        <v>1.8420621435253151E-2</v>
      </c>
      <c r="AR75" s="120">
        <v>1.8298826038514956E-2</v>
      </c>
      <c r="AS75" s="120">
        <v>1.8298826038514932E-2</v>
      </c>
      <c r="AT75" s="120">
        <v>1.8177355527606701E-2</v>
      </c>
      <c r="AU75" s="120">
        <v>1.8177355527606708E-2</v>
      </c>
      <c r="AV75" s="120">
        <v>1.8056211211352362E-2</v>
      </c>
      <c r="AW75" s="120">
        <v>1.8056211211352386E-2</v>
      </c>
      <c r="AX75" s="120">
        <v>1.7935394398527586E-2</v>
      </c>
      <c r="AY75" s="120">
        <v>1.7935394398527565E-2</v>
      </c>
      <c r="AZ75" s="120">
        <v>1.7814906397801884E-2</v>
      </c>
      <c r="BA75" s="120">
        <v>1.7814906397801897E-2</v>
      </c>
      <c r="BB75" s="120">
        <v>1.7694748517680339E-2</v>
      </c>
      <c r="BC75" s="120">
        <v>1.769474851768036E-2</v>
      </c>
      <c r="BD75" s="120">
        <v>1.7574922066444058E-2</v>
      </c>
      <c r="BE75" s="120">
        <v>1.7574922066444055E-2</v>
      </c>
      <c r="BF75" s="120">
        <v>1.7455428352090102E-2</v>
      </c>
      <c r="BG75" s="120">
        <v>1.7455428352090085E-2</v>
      </c>
      <c r="BH75" s="120">
        <v>1.7336268682270405E-2</v>
      </c>
      <c r="BI75" s="120">
        <v>1.7336268682270405E-2</v>
      </c>
      <c r="BJ75" s="120">
        <v>1.7217444364229992E-2</v>
      </c>
      <c r="BK75" s="120">
        <v>1.7217444364229974E-2</v>
      </c>
      <c r="BL75" s="120">
        <v>1.7098956704744098E-2</v>
      </c>
      <c r="BM75" s="120">
        <v>1.7098956704744109E-2</v>
      </c>
      <c r="BN75" s="120">
        <v>1.6980807010054721E-2</v>
      </c>
      <c r="BO75" s="120">
        <v>1.6980807010054735E-2</v>
      </c>
      <c r="BP75" s="120">
        <v>1.6862996585806027E-2</v>
      </c>
      <c r="BQ75" s="120">
        <v>1.6862996585806027E-2</v>
      </c>
      <c r="BR75" s="120">
        <v>1.6745526736978933E-2</v>
      </c>
      <c r="BS75" s="120">
        <v>1.6745526736978936E-2</v>
      </c>
      <c r="BT75" s="120">
        <v>1.6628398767824966E-2</v>
      </c>
      <c r="BU75" s="120">
        <v>1.6628398767824955E-2</v>
      </c>
      <c r="BV75" s="120">
        <v>1.6511613981798956E-2</v>
      </c>
      <c r="BW75" s="120">
        <v>1.6511613981798949E-2</v>
      </c>
      <c r="BX75" s="120">
        <v>1.639517368149104E-2</v>
      </c>
      <c r="BY75" s="120">
        <v>1.6395173681491043E-2</v>
      </c>
      <c r="BZ75" s="120">
        <v>1.62790791685576E-2</v>
      </c>
      <c r="CA75" s="120">
        <v>1.627907916855759E-2</v>
      </c>
      <c r="CB75" s="120">
        <v>1.6163331743651289E-2</v>
      </c>
      <c r="CC75" s="120">
        <v>1.61633317436513E-2</v>
      </c>
      <c r="CD75" s="120">
        <v>1.6047932706350243E-2</v>
      </c>
      <c r="CE75" s="120">
        <v>1.6047932706350236E-2</v>
      </c>
      <c r="CF75" s="120">
        <v>1.5932883355086084E-2</v>
      </c>
      <c r="CG75" s="120">
        <v>1.5932883355086074E-2</v>
      </c>
      <c r="CH75" s="120">
        <v>1.5818184987071271E-2</v>
      </c>
      <c r="CI75" s="120">
        <v>1.5818184987071271E-2</v>
      </c>
      <c r="CJ75" s="120">
        <v>1.5703838898225332E-2</v>
      </c>
      <c r="CK75" s="120">
        <v>1.5703838898225339E-2</v>
      </c>
      <c r="CL75" s="120">
        <v>1.5589846383100004E-2</v>
      </c>
      <c r="CM75" s="120">
        <v>1.5589846383100001E-2</v>
      </c>
      <c r="CN75" s="120">
        <v>1.547620873480368E-2</v>
      </c>
      <c r="CO75" s="120">
        <v>1.5476208734803666E-2</v>
      </c>
      <c r="CP75" s="120">
        <v>1.5362927244924536E-2</v>
      </c>
      <c r="CQ75" s="120">
        <v>1.5362927244924527E-2</v>
      </c>
      <c r="CR75" s="120">
        <v>1.5250003203452982E-2</v>
      </c>
      <c r="CS75" s="120">
        <v>1.5250003203452971E-2</v>
      </c>
      <c r="CT75" s="120">
        <v>1.5137437898702789E-2</v>
      </c>
      <c r="CU75" s="120">
        <v>1.5137437898702795E-2</v>
      </c>
      <c r="CV75" s="120">
        <v>1.5025232617231508E-2</v>
      </c>
      <c r="CW75" s="120">
        <v>1.5025232617231495E-2</v>
      </c>
      <c r="CX75" s="120">
        <v>1.4913388643759485E-2</v>
      </c>
      <c r="CY75" s="120">
        <v>1.4913388643759478E-2</v>
      </c>
      <c r="CZ75" s="120">
        <v>1.4801907261088243E-2</v>
      </c>
      <c r="DA75" s="120">
        <v>1.4801907261088232E-2</v>
      </c>
      <c r="DB75" s="120">
        <v>1.4690789750017554E-2</v>
      </c>
      <c r="DC75" s="120">
        <v>1.4690789750017547E-2</v>
      </c>
      <c r="DD75" s="120">
        <v>1.4580037389261538E-2</v>
      </c>
      <c r="DE75" s="120">
        <v>1.4580037389261519E-2</v>
      </c>
      <c r="DF75" s="120">
        <v>1.4469651455363629E-2</v>
      </c>
      <c r="DG75" s="120">
        <v>1.446965145536362E-2</v>
      </c>
      <c r="DH75" s="120">
        <v>1.4359633222610642E-2</v>
      </c>
      <c r="DI75" s="120">
        <v>1.4359633222610644E-2</v>
      </c>
      <c r="DJ75" s="120">
        <v>1.4249983962945592E-2</v>
      </c>
      <c r="DK75" s="120">
        <v>1.4249983962945596E-2</v>
      </c>
      <c r="DL75" s="120">
        <v>1.4140704945879387E-2</v>
      </c>
      <c r="DM75" s="120">
        <v>1.4140704945879391E-2</v>
      </c>
      <c r="DN75" s="120">
        <v>1.4031797438401643E-2</v>
      </c>
      <c r="DO75" s="120">
        <v>1.4031797438401645E-2</v>
      </c>
      <c r="DP75" s="120">
        <v>1.392326270489019E-2</v>
      </c>
      <c r="DQ75" s="120">
        <v>1.3923262704890181E-2</v>
      </c>
      <c r="DR75" s="120">
        <v>1.3815102007019481E-2</v>
      </c>
      <c r="DS75" s="120">
        <v>1.3815102007019492E-2</v>
      </c>
      <c r="DT75" s="120">
        <v>1.3707316603668059E-2</v>
      </c>
      <c r="DU75" s="120">
        <v>1.3707316603668059E-2</v>
      </c>
      <c r="DV75" s="120">
        <v>1.3599907750824539E-2</v>
      </c>
      <c r="DW75" s="120">
        <v>1.3599907750824536E-2</v>
      </c>
      <c r="DX75" s="120">
        <v>1.3492876701492813E-2</v>
      </c>
      <c r="DY75" s="120">
        <v>1.3492876701492816E-2</v>
      </c>
      <c r="DZ75" s="120">
        <v>1.3386224705595936E-2</v>
      </c>
      <c r="EA75" s="120">
        <v>1.3386224705595931E-2</v>
      </c>
      <c r="EB75" s="120">
        <v>1.3279953009878741E-2</v>
      </c>
      <c r="EC75" s="120">
        <v>1.3279953009878739E-2</v>
      </c>
      <c r="ED75" s="120">
        <v>1.3174062857809497E-2</v>
      </c>
      <c r="EE75" s="120">
        <v>1.3174062857809489E-2</v>
      </c>
      <c r="EF75" s="120">
        <v>1.3068555489480249E-2</v>
      </c>
      <c r="EG75" s="120">
        <v>1.3068555489480251E-2</v>
      </c>
      <c r="EH75" s="120">
        <v>1.2963432141506033E-2</v>
      </c>
      <c r="EI75" s="120">
        <v>1.2963432141506035E-2</v>
      </c>
      <c r="EJ75" s="120">
        <v>1.2858694046922801E-2</v>
      </c>
      <c r="EK75" s="120">
        <v>1.2858694046922798E-2</v>
      </c>
      <c r="EL75" s="120">
        <v>1.2754342435084292E-2</v>
      </c>
      <c r="EM75" s="120">
        <v>1.2754342435084293E-2</v>
      </c>
      <c r="EN75" s="120">
        <v>1.2650378531557547E-2</v>
      </c>
      <c r="EO75" s="120">
        <v>1.265037853155754E-2</v>
      </c>
      <c r="EP75" s="120">
        <v>1.2546803558017251E-2</v>
      </c>
      <c r="EQ75" s="120">
        <v>1.2546803558017249E-2</v>
      </c>
      <c r="ER75" s="120">
        <v>1.2443618732138898E-2</v>
      </c>
      <c r="ES75" s="120">
        <v>1.2443618732138909E-2</v>
      </c>
      <c r="ET75" s="120">
        <v>1.2340825267490635E-2</v>
      </c>
      <c r="EU75" s="120">
        <v>1.2340825267490646E-2</v>
      </c>
      <c r="EV75" s="120">
        <v>1.2238424373423852E-2</v>
      </c>
      <c r="EW75" s="120">
        <v>1.2238424373423854E-2</v>
      </c>
      <c r="EX75" s="120">
        <v>1.2136417254962594E-2</v>
      </c>
      <c r="EY75" s="120">
        <v>1.2136417254962614E-2</v>
      </c>
      <c r="EZ75" s="120">
        <v>1.2034805112691718E-2</v>
      </c>
      <c r="FA75" s="120">
        <v>1.2034805112691714E-2</v>
      </c>
      <c r="FB75" s="120">
        <v>1.1933589142643582E-2</v>
      </c>
      <c r="FC75" s="120">
        <v>1.1933589142643581E-2</v>
      </c>
      <c r="FD75" s="120">
        <v>1.1832770536183715E-2</v>
      </c>
      <c r="FE75" s="120">
        <v>1.1832770536183724E-2</v>
      </c>
      <c r="FF75" s="120">
        <v>1.1732350479895039E-2</v>
      </c>
      <c r="FG75" s="120">
        <v>1.1732350479895041E-2</v>
      </c>
      <c r="FH75" s="120">
        <v>1.1632330155460828E-2</v>
      </c>
      <c r="FI75" s="120">
        <v>1.1632330155460805E-2</v>
      </c>
      <c r="FJ75" s="120">
        <v>1.1532710739546339E-2</v>
      </c>
      <c r="FK75" s="120">
        <v>1.1532710739546344E-2</v>
      </c>
      <c r="FL75" s="120">
        <v>1.1433493403679213E-2</v>
      </c>
      <c r="FM75" s="120">
        <v>1.1433493403679218E-2</v>
      </c>
      <c r="FN75" s="120">
        <v>1.1334679314128501E-2</v>
      </c>
      <c r="FO75" s="120">
        <v>1.1334679314128503E-2</v>
      </c>
      <c r="FP75" s="120">
        <v>1.1236269631782255E-2</v>
      </c>
      <c r="FQ75" s="120">
        <v>1.1236269631782252E-2</v>
      </c>
      <c r="FR75" s="120">
        <v>1.1138265512023991E-2</v>
      </c>
      <c r="FS75" s="120">
        <v>1.1138265512023982E-2</v>
      </c>
      <c r="FT75" s="120">
        <v>1.1040668104607699E-2</v>
      </c>
      <c r="FU75" s="120">
        <v>1.1040668104607703E-2</v>
      </c>
      <c r="FV75" s="120">
        <v>1.0943478553531474E-2</v>
      </c>
      <c r="FW75" s="120">
        <v>1.0943478553531475E-2</v>
      </c>
      <c r="FX75" s="120">
        <v>1.084669799690984E-2</v>
      </c>
      <c r="FY75" s="120">
        <v>1.0846697996909844E-2</v>
      </c>
      <c r="FZ75" s="120">
        <v>1.0750327566844698E-2</v>
      </c>
      <c r="GA75" s="120">
        <v>1.0750327566844707E-2</v>
      </c>
      <c r="GB75" s="120">
        <v>1.065436838929492E-2</v>
      </c>
      <c r="GC75" s="120">
        <v>1.065436838929492E-2</v>
      </c>
      <c r="GD75" s="120">
        <v>1.0558821583944509E-2</v>
      </c>
      <c r="GE75" s="120">
        <v>1.0558821583944514E-2</v>
      </c>
      <c r="GF75" s="120">
        <v>1.0463688264069473E-2</v>
      </c>
      <c r="GG75" s="120">
        <v>1.0463688264069472E-2</v>
      </c>
      <c r="GH75" s="120">
        <v>1.0368969536403188E-2</v>
      </c>
      <c r="GI75" s="120">
        <v>1.0368969536403188E-2</v>
      </c>
      <c r="GJ75" s="120">
        <v>1.0274666501000493E-2</v>
      </c>
      <c r="GK75" s="120">
        <v>1.0274666501000484E-2</v>
      </c>
      <c r="GL75" s="120">
        <v>1.0180780251100264E-2</v>
      </c>
      <c r="GM75" s="120">
        <v>1.0180780251100261E-2</v>
      </c>
      <c r="GN75" s="120">
        <v>1.0087311872986709E-2</v>
      </c>
      <c r="GO75" s="120">
        <v>1.0087311872986705E-2</v>
      </c>
      <c r="GP75" s="120">
        <v>9.9942624458490802E-3</v>
      </c>
      <c r="GQ75" s="120">
        <v>9.994262445849068E-3</v>
      </c>
      <c r="GR75" s="120">
        <v>9.9016330416401756E-3</v>
      </c>
      <c r="GS75" s="120">
        <v>9.9016330416401722E-3</v>
      </c>
      <c r="GT75" s="120">
        <v>9.8094247249332165E-3</v>
      </c>
      <c r="GU75" s="120">
        <v>9.8094247249332234E-3</v>
      </c>
      <c r="GV75" s="120">
        <v>9.7176385527774703E-3</v>
      </c>
      <c r="GW75" s="120">
        <v>9.7176385527774564E-3</v>
      </c>
      <c r="GX75" s="120">
        <v>9.6262755745522757E-3</v>
      </c>
      <c r="GY75" s="120">
        <v>9.6262755745522757E-3</v>
      </c>
      <c r="GZ75" s="120">
        <v>9.5353368318198406E-3</v>
      </c>
      <c r="HA75" s="120">
        <v>9.5353368318198337E-3</v>
      </c>
      <c r="HB75" s="120">
        <v>9.4448233581763338E-3</v>
      </c>
      <c r="HC75" s="120">
        <v>9.4448233581763165E-3</v>
      </c>
      <c r="HD75" s="120">
        <v>9.3547361791017688E-3</v>
      </c>
      <c r="HE75" s="120">
        <v>9.3547361791017688E-3</v>
      </c>
      <c r="HF75" s="120">
        <v>9.2650763118083349E-3</v>
      </c>
      <c r="HG75" s="120">
        <v>9.2650763118083419E-3</v>
      </c>
      <c r="HH75" s="120">
        <v>9.1758447650872616E-3</v>
      </c>
      <c r="HI75" s="120">
        <v>9.1758447650872651E-3</v>
      </c>
      <c r="HJ75" s="120">
        <v>9.0870425391542716E-3</v>
      </c>
      <c r="HK75" s="120">
        <v>9.0870425391542699E-3</v>
      </c>
      <c r="HL75" s="120">
        <v>8.9986706254935479E-3</v>
      </c>
      <c r="HM75" s="120">
        <v>8.9986706254935496E-3</v>
      </c>
      <c r="HN75" s="120">
        <v>8.9107300067002779E-3</v>
      </c>
      <c r="HO75" s="120">
        <v>8.9107300067002727E-3</v>
      </c>
      <c r="HP75" s="120">
        <v>8.8232216563216975E-3</v>
      </c>
      <c r="HQ75" s="120">
        <v>8.8232216563216975E-3</v>
      </c>
      <c r="HR75" s="120">
        <v>8.7361465386966639E-3</v>
      </c>
      <c r="HS75" s="120">
        <v>8.7361465386966621E-3</v>
      </c>
      <c r="HT75" s="120">
        <v>8.6495056087938279E-3</v>
      </c>
      <c r="HU75" s="120">
        <v>8.6495056087938331E-3</v>
      </c>
      <c r="HV75" s="120">
        <v>8.5632998120483052E-3</v>
      </c>
      <c r="HW75" s="120">
        <v>8.5632998120483122E-3</v>
      </c>
      <c r="HX75" s="120">
        <v>8.4775300841968201E-3</v>
      </c>
      <c r="HY75" s="120">
        <v>8.4775300841968149E-3</v>
      </c>
      <c r="HZ75" s="120">
        <v>8.3921973511114408E-3</v>
      </c>
      <c r="IA75" s="120">
        <v>8.3921973511114582E-3</v>
      </c>
      <c r="IB75" s="120">
        <v>8.3073025286319671E-3</v>
      </c>
      <c r="IC75" s="120">
        <v>8.3073025286319775E-3</v>
      </c>
      <c r="ID75" s="120">
        <v>8.2228465223965486E-3</v>
      </c>
      <c r="IE75" s="120">
        <v>8.2228465223965503E-3</v>
      </c>
      <c r="IF75" s="120">
        <v>8.1388302276711507E-3</v>
      </c>
      <c r="IG75" s="120">
        <v>8.1388302276711576E-3</v>
      </c>
      <c r="IH75" s="120">
        <v>8.0552545291773959E-3</v>
      </c>
      <c r="II75" s="120">
        <v>8.0552545291773924E-3</v>
      </c>
      <c r="IJ75" s="120">
        <v>7.9721203009189036E-3</v>
      </c>
      <c r="IK75" s="120">
        <v>7.9721203009189036E-3</v>
      </c>
      <c r="IL75" s="120">
        <v>7.8894284060063487E-3</v>
      </c>
      <c r="IM75" s="120">
        <v>7.8894284060063418E-3</v>
      </c>
      <c r="IN75" s="120">
        <v>7.8071796964808773E-3</v>
      </c>
      <c r="IO75" s="120">
        <v>7.8071796964808834E-3</v>
      </c>
      <c r="IP75" s="120">
        <v>7.7253750131361862E-3</v>
      </c>
      <c r="IQ75" s="120">
        <v>7.725375013136181E-3</v>
      </c>
      <c r="IR75" s="120">
        <v>7.6440151853390407E-3</v>
      </c>
      <c r="IS75" s="120">
        <v>7.6440151853390424E-3</v>
      </c>
      <c r="IT75" s="120">
        <v>7.5631010308485061E-3</v>
      </c>
      <c r="IU75" s="120">
        <v>7.5631010308485095E-3</v>
      </c>
      <c r="IV75" s="120">
        <v>7.4826333556335892E-3</v>
      </c>
      <c r="IW75" s="120">
        <v>7.4826333556335849E-3</v>
      </c>
      <c r="IX75" s="120">
        <v>7.4026129536894931E-3</v>
      </c>
      <c r="IY75" s="120">
        <v>7.4026129536894957E-3</v>
      </c>
      <c r="IZ75" s="120">
        <v>7.3230406068524913E-3</v>
      </c>
      <c r="JA75" s="120">
        <v>7.3230406068525017E-3</v>
      </c>
      <c r="JB75" s="120">
        <v>7.2439170846132972E-3</v>
      </c>
      <c r="JC75" s="120">
        <v>7.2439170846133015E-3</v>
      </c>
      <c r="JD75" s="120">
        <v>7.1652431439290553E-3</v>
      </c>
      <c r="JE75" s="120">
        <v>7.1652431439290527E-3</v>
      </c>
      <c r="JF75" s="120">
        <v>7.0870195290339277E-3</v>
      </c>
      <c r="JG75" s="120">
        <v>7.0870195290339295E-3</v>
      </c>
      <c r="JH75" s="120">
        <v>7.0092469712482782E-3</v>
      </c>
      <c r="JI75" s="120">
        <v>7.0092469712482747E-3</v>
      </c>
      <c r="JJ75" s="120">
        <v>6.9319261887864315E-3</v>
      </c>
      <c r="JK75" s="120">
        <v>6.9319261887864263E-3</v>
      </c>
      <c r="JL75" s="120">
        <v>6.8550578865630898E-3</v>
      </c>
      <c r="JM75" s="120">
        <v>6.8550578865630906E-3</v>
      </c>
      <c r="JN75" s="120">
        <v>6.7786427559983547E-3</v>
      </c>
      <c r="JO75" s="120">
        <v>6.7786427559983556E-3</v>
      </c>
      <c r="JP75" s="120">
        <v>6.702681474821383E-3</v>
      </c>
      <c r="JQ75" s="120">
        <v>6.7026814748213735E-3</v>
      </c>
      <c r="JR75" s="120">
        <v>6.6271747068726745E-3</v>
      </c>
      <c r="JS75" s="120">
        <v>6.6271747068726737E-3</v>
      </c>
      <c r="JT75" s="120">
        <v>6.5521231019051076E-3</v>
      </c>
      <c r="JU75" s="120">
        <v>6.5521231019051059E-3</v>
      </c>
      <c r="JV75" s="120">
        <v>6.4775272953834957E-3</v>
      </c>
      <c r="JW75" s="120">
        <v>6.4775272953834931E-3</v>
      </c>
      <c r="JX75" s="120">
        <v>6.4033879082829879E-3</v>
      </c>
      <c r="JY75" s="120">
        <v>6.4033879082829939E-3</v>
      </c>
      <c r="JZ75" s="120">
        <v>6.32970554688607E-3</v>
      </c>
      <c r="KA75" s="120">
        <v>6.3297055468860709E-3</v>
      </c>
      <c r="KB75" s="120">
        <v>6.2564808025782894E-3</v>
      </c>
      <c r="KC75" s="120">
        <v>6.256480802578292E-3</v>
      </c>
      <c r="KD75" s="120">
        <v>6.1837142516427959E-3</v>
      </c>
      <c r="KE75" s="120">
        <v>6.1837142516427985E-3</v>
      </c>
      <c r="KF75" s="120">
        <v>6.1114064550535155E-3</v>
      </c>
      <c r="KG75" s="120">
        <v>6.1114064550535146E-3</v>
      </c>
      <c r="KH75" s="120">
        <v>6.0395579582671792E-3</v>
      </c>
      <c r="KI75" s="120">
        <v>6.0395579582671749E-3</v>
      </c>
      <c r="KJ75" s="120">
        <v>5.968169291014098E-3</v>
      </c>
      <c r="KK75" s="120">
        <v>5.9681692910141023E-3</v>
      </c>
      <c r="KL75" s="120">
        <v>5.8972409670877551E-3</v>
      </c>
      <c r="KM75" s="120">
        <v>5.8972409670877621E-3</v>
      </c>
      <c r="KN75" s="120">
        <v>5.8267734841332313E-3</v>
      </c>
      <c r="KO75" s="120">
        <v>5.8267734841332252E-3</v>
      </c>
      <c r="KP75" s="120">
        <v>5.7567673234344263E-3</v>
      </c>
      <c r="KQ75" s="120">
        <v>5.7567673234344219E-3</v>
      </c>
      <c r="KR75" s="120">
        <v>5.687222949700272E-3</v>
      </c>
      <c r="KS75" s="120">
        <v>5.6872229497002668E-3</v>
      </c>
      <c r="KT75" s="120">
        <v>5.6181408108496806E-3</v>
      </c>
      <c r="KU75" s="120">
        <v>5.6181408108496866E-3</v>
      </c>
      <c r="KV75" s="120">
        <v>5.5495213377955432E-3</v>
      </c>
      <c r="KW75" s="120">
        <v>5.5495213377955458E-3</v>
      </c>
      <c r="KX75" s="120">
        <v>5.4813649442276083E-3</v>
      </c>
      <c r="KY75" s="120">
        <v>5.4813649442276031E-3</v>
      </c>
      <c r="KZ75" s="120">
        <v>5.4136720263943143E-3</v>
      </c>
      <c r="LA75" s="120">
        <v>5.4136720263943169E-3</v>
      </c>
      <c r="LB75" s="120">
        <v>5.3464429628836832E-3</v>
      </c>
      <c r="LC75" s="120">
        <v>5.346442962883691E-3</v>
      </c>
      <c r="LD75" s="120">
        <v>5.279678114403206E-3</v>
      </c>
      <c r="LE75" s="120">
        <v>5.2796781144032068E-3</v>
      </c>
      <c r="LF75" s="120">
        <v>5.2133778235587541E-3</v>
      </c>
      <c r="LG75" s="120">
        <v>5.2133778235587602E-3</v>
      </c>
      <c r="LH75" s="120">
        <v>5.1475424146326353E-3</v>
      </c>
      <c r="LI75" s="120">
        <v>5.1475424146326344E-3</v>
      </c>
      <c r="LJ75" s="120">
        <v>5.0821721933607105E-3</v>
      </c>
      <c r="LK75" s="120">
        <v>5.0821721933607148E-3</v>
      </c>
      <c r="LL75" s="120">
        <v>5.0172674467087739E-3</v>
      </c>
      <c r="LM75" s="120">
        <v>5.0172674467087721E-3</v>
      </c>
      <c r="LN75" s="120">
        <v>4.9528284426479394E-3</v>
      </c>
      <c r="LO75" s="120">
        <v>4.9528284426479411E-3</v>
      </c>
      <c r="LP75" s="120">
        <v>4.8888554299294385E-3</v>
      </c>
      <c r="LQ75" s="120">
        <v>4.8888554299294481E-3</v>
      </c>
      <c r="LR75" s="120">
        <v>4.8253486378585691E-3</v>
      </c>
      <c r="LS75" s="120">
        <v>4.8253486378585769E-3</v>
      </c>
      <c r="LT75" s="120">
        <v>4.7623082760679817E-3</v>
      </c>
      <c r="LU75" s="120">
        <v>4.7623082760679834E-3</v>
      </c>
      <c r="LV75" s="120">
        <v>4.6997345342902723E-3</v>
      </c>
      <c r="LW75" s="120">
        <v>4.6997345342902792E-3</v>
      </c>
      <c r="LX75" s="120">
        <v>4.6376275821300439E-3</v>
      </c>
      <c r="LY75" s="120">
        <v>4.6376275821300465E-3</v>
      </c>
      <c r="LZ75" s="120">
        <v>4.5759875688352759E-3</v>
      </c>
      <c r="MA75" s="120">
        <v>4.5759875688352681E-3</v>
      </c>
      <c r="MB75" s="120">
        <v>4.5148146230682426E-3</v>
      </c>
      <c r="MC75" s="120">
        <v>4.5148146230682357E-3</v>
      </c>
      <c r="MD75" s="120">
        <v>4.4541088526759403E-3</v>
      </c>
      <c r="ME75" s="120">
        <v>4.4541088526759429E-3</v>
      </c>
      <c r="MF75" s="120">
        <v>4.393870344460051E-3</v>
      </c>
      <c r="MG75" s="120">
        <v>4.3938703444600562E-3</v>
      </c>
      <c r="MH75" s="120">
        <v>4.3340991639465335E-3</v>
      </c>
      <c r="MI75" s="120">
        <v>4.3340991639465309E-3</v>
      </c>
      <c r="MJ75" s="120">
        <v>4.2747953551548557E-3</v>
      </c>
      <c r="MK75" s="120">
        <v>4.2747953551548487E-3</v>
      </c>
      <c r="ML75" s="120">
        <v>4.2159589403669801E-3</v>
      </c>
      <c r="MM75" s="120">
        <v>4.2159589403669836E-3</v>
      </c>
      <c r="MN75" s="120">
        <v>4.1575899198961139E-3</v>
      </c>
      <c r="MO75" s="120">
        <v>4.1575899198961113E-3</v>
      </c>
      <c r="MP75" s="120">
        <v>4.0996882718551944E-3</v>
      </c>
      <c r="MQ75" s="120">
        <v>4.099688271855197E-3</v>
      </c>
      <c r="MR75" s="120">
        <v>4.0422539519254083E-3</v>
      </c>
      <c r="MS75" s="120">
        <v>4.0422539519254092E-3</v>
      </c>
      <c r="MT75" s="120">
        <v>3.9852868931245103E-3</v>
      </c>
      <c r="MU75" s="120">
        <v>3.985286893124506E-3</v>
      </c>
      <c r="MV75" s="120">
        <v>3.9287870055752204E-3</v>
      </c>
      <c r="MW75" s="120">
        <v>3.9287870055752204E-3</v>
      </c>
      <c r="MX75" s="120">
        <v>3.8727541762736597E-3</v>
      </c>
      <c r="MY75" s="120">
        <v>3.8727541762736588E-3</v>
      </c>
      <c r="MZ75" s="120">
        <v>3.8171882688579099E-3</v>
      </c>
      <c r="NA75" s="120">
        <v>3.8171882688579095E-3</v>
      </c>
      <c r="NB75" s="120">
        <v>3.7620891233767712E-3</v>
      </c>
      <c r="NC75" s="120">
        <v>3.7620891233767681E-3</v>
      </c>
      <c r="ND75" s="120">
        <v>3.7074565560587685E-3</v>
      </c>
      <c r="NE75" s="120">
        <v>3.7074565560587707E-3</v>
      </c>
      <c r="NF75" s="120">
        <v>3.6532903590815327E-3</v>
      </c>
      <c r="NG75" s="120">
        <v>3.6532903590815327E-3</v>
      </c>
      <c r="NH75" s="120">
        <v>3.5995903003414862E-3</v>
      </c>
      <c r="NI75" s="120">
        <v>3.5995903003414893E-3</v>
      </c>
      <c r="NJ75" s="120">
        <v>3.5463561232241358E-3</v>
      </c>
      <c r="NK75" s="120">
        <v>3.5463561232241363E-3</v>
      </c>
      <c r="NL75" s="120">
        <v>3.4935875463747985E-3</v>
      </c>
      <c r="NM75" s="120">
        <v>3.4935875463747994E-3</v>
      </c>
      <c r="NN75" s="120">
        <v>3.4412842634700303E-3</v>
      </c>
      <c r="NO75" s="120">
        <v>3.4412842634700307E-3</v>
      </c>
      <c r="NP75" s="120">
        <v>3.3894459429897332E-3</v>
      </c>
      <c r="NQ75" s="120">
        <v>3.3894459429897332E-3</v>
      </c>
      <c r="NR75" s="120">
        <v>3.3380722279900662E-3</v>
      </c>
      <c r="NS75" s="120">
        <v>3.3380722279900718E-3</v>
      </c>
      <c r="NT75" s="120">
        <v>3.2871627358772313E-3</v>
      </c>
      <c r="NU75" s="120">
        <v>3.2871627358772313E-3</v>
      </c>
      <c r="NV75" s="120">
        <v>3.2367170581821913E-3</v>
      </c>
      <c r="NW75" s="120">
        <v>3.2367170581821913E-3</v>
      </c>
      <c r="NX75" s="120">
        <v>3.1867347603365083E-3</v>
      </c>
      <c r="NY75" s="120">
        <v>3.18673476033651E-3</v>
      </c>
      <c r="NZ75" s="120">
        <v>3.1372153814492433E-3</v>
      </c>
      <c r="OA75" s="120">
        <v>3.1372153814492433E-3</v>
      </c>
      <c r="OB75" s="120">
        <v>3.0881584340851473E-3</v>
      </c>
      <c r="OC75" s="120">
        <v>3.0881584340851464E-3</v>
      </c>
      <c r="OD75" s="120">
        <v>3.0395634040441648E-3</v>
      </c>
      <c r="OE75" s="120">
        <v>3.0395634040441635E-3</v>
      </c>
      <c r="OF75" s="120">
        <v>2.9914297501423509E-3</v>
      </c>
      <c r="OG75" s="120">
        <v>2.9914297501423513E-3</v>
      </c>
      <c r="OH75" s="120">
        <v>2.9437569039943543E-3</v>
      </c>
      <c r="OI75" s="120">
        <v>2.9437569039943551E-3</v>
      </c>
      <c r="OJ75" s="120">
        <v>2.8965442697974847E-3</v>
      </c>
      <c r="OK75" s="120">
        <v>2.8965442697974843E-3</v>
      </c>
      <c r="OL75" s="120">
        <v>2.8497912241175526E-3</v>
      </c>
      <c r="OM75" s="120">
        <v>2.8497912241175513E-3</v>
      </c>
      <c r="ON75" s="120">
        <v>2.8034971156765424E-3</v>
      </c>
      <c r="OO75" s="120">
        <v>2.8034971156765463E-3</v>
      </c>
      <c r="OP75" s="120">
        <v>2.7576612651422365E-3</v>
      </c>
      <c r="OQ75" s="120">
        <v>2.7576612651422409E-3</v>
      </c>
      <c r="OR75" s="120">
        <v>2.7122829649199147E-3</v>
      </c>
      <c r="OS75" s="120">
        <v>2.7122829649199138E-3</v>
      </c>
      <c r="OT75" s="120">
        <v>2.667361478946203E-3</v>
      </c>
      <c r="OU75" s="120">
        <v>2.6673614789462017E-3</v>
      </c>
      <c r="OV75" s="120">
        <v>2.6228960424852826E-3</v>
      </c>
      <c r="OW75" s="120">
        <v>2.6228960424852805E-3</v>
      </c>
      <c r="OX75" s="120">
        <v>2.5788858619274569E-3</v>
      </c>
      <c r="OY75" s="120">
        <v>2.5788858619274577E-3</v>
      </c>
      <c r="OZ75" s="120">
        <v>2.535330114590323E-3</v>
      </c>
      <c r="PA75" s="120">
        <v>2.535330114590323E-3</v>
      </c>
      <c r="PB75" s="120">
        <v>2.4922279485225275E-3</v>
      </c>
      <c r="PC75" s="120">
        <v>2.4922279485225284E-3</v>
      </c>
      <c r="PD75" s="120">
        <v>2.4495784823104203E-3</v>
      </c>
      <c r="PE75" s="120">
        <v>2.4495784823104169E-3</v>
      </c>
      <c r="PF75" s="120">
        <v>2.4073808048875457E-3</v>
      </c>
      <c r="PG75" s="120">
        <v>2.4073808048875448E-3</v>
      </c>
      <c r="PH75" s="120">
        <v>2.3656339753472646E-3</v>
      </c>
      <c r="PI75" s="120">
        <v>2.365633975347265E-3</v>
      </c>
      <c r="PJ75" s="120">
        <v>2.3243370227585326E-3</v>
      </c>
      <c r="PK75" s="120">
        <v>2.3243370227585339E-3</v>
      </c>
      <c r="PL75" s="120">
        <v>2.2834889459850322E-3</v>
      </c>
      <c r="PM75" s="120">
        <v>2.2834889459850309E-3</v>
      </c>
      <c r="PN75" s="120">
        <v>2.2430887135077805E-3</v>
      </c>
      <c r="PO75" s="120">
        <v>2.2430887135077796E-3</v>
      </c>
      <c r="PP75" s="120">
        <v>2.2031352632513657E-3</v>
      </c>
      <c r="PQ75" s="120">
        <v>2.2031352632513683E-3</v>
      </c>
      <c r="PR75" s="120">
        <v>2.1636275024139655E-3</v>
      </c>
      <c r="PS75" s="120">
        <v>2.1636275024139633E-3</v>
      </c>
      <c r="PT75" s="120">
        <v>2.1245643073012511E-3</v>
      </c>
      <c r="PU75" s="120">
        <v>2.1245643073012489E-3</v>
      </c>
      <c r="PV75" s="120">
        <v>2.0859445231644199E-3</v>
      </c>
      <c r="PW75" s="120">
        <v>2.0859445231644208E-3</v>
      </c>
      <c r="PX75" s="120">
        <v>2.0477669640424287E-3</v>
      </c>
      <c r="PY75" s="120">
        <v>2.0477669640424335E-3</v>
      </c>
      <c r="PZ75" s="120">
        <v>2.0100304126086251E-3</v>
      </c>
      <c r="QA75" s="120">
        <v>2.0100304126086251E-3</v>
      </c>
      <c r="QB75" s="120">
        <v>1.9727336200219218E-3</v>
      </c>
      <c r="QC75" s="120">
        <v>1.9727336200219222E-3</v>
      </c>
      <c r="QD75" s="120">
        <v>1.9358753057827315E-3</v>
      </c>
      <c r="QE75" s="120">
        <v>1.9358753057827319E-3</v>
      </c>
      <c r="QF75" s="120">
        <v>1.8994541575937335E-3</v>
      </c>
      <c r="QG75" s="120">
        <v>1.8994541575937331E-3</v>
      </c>
      <c r="QH75" s="120">
        <v>1.8634688312257352E-3</v>
      </c>
      <c r="QI75" s="120">
        <v>1.8634688312257348E-3</v>
      </c>
      <c r="QJ75" s="120">
        <v>1.8279179503887565E-3</v>
      </c>
      <c r="QK75" s="120">
        <v>1.8279179503887578E-3</v>
      </c>
      <c r="QL75" s="120">
        <v>1.7928001066085124E-3</v>
      </c>
      <c r="QM75" s="120">
        <v>1.7928001066085135E-3</v>
      </c>
      <c r="QN75" s="120">
        <v>1.7581138591084909E-3</v>
      </c>
      <c r="QO75" s="120">
        <v>1.7581138591084918E-3</v>
      </c>
      <c r="QP75" s="120">
        <v>1.7238577346978033E-3</v>
      </c>
      <c r="QQ75" s="120">
        <v>1.7238577346978029E-3</v>
      </c>
      <c r="QR75" s="120">
        <v>1.6900302276649703E-3</v>
      </c>
      <c r="QS75" s="120">
        <v>1.690030227664969E-3</v>
      </c>
      <c r="QT75" s="120">
        <v>1.6566297996778716E-3</v>
      </c>
      <c r="QU75" s="120">
        <v>1.656629799677874E-3</v>
      </c>
      <c r="QV75" s="120">
        <v>1.6236548796900235E-3</v>
      </c>
      <c r="QW75" s="120">
        <v>1.6236548796900239E-3</v>
      </c>
      <c r="QX75" s="120">
        <v>1.5911038638533532E-3</v>
      </c>
      <c r="QY75" s="120">
        <v>1.5911038638533532E-3</v>
      </c>
      <c r="QZ75" s="120">
        <v>1.5589751154377334E-3</v>
      </c>
      <c r="RA75" s="120">
        <v>1.5589751154377318E-3</v>
      </c>
      <c r="RB75" s="120">
        <v>1.5272669647574148E-3</v>
      </c>
      <c r="RC75" s="120">
        <v>1.5272669647574161E-3</v>
      </c>
      <c r="RD75" s="120">
        <v>1.4959777091045842E-3</v>
      </c>
      <c r="RE75" s="120">
        <v>1.4959777091045861E-3</v>
      </c>
      <c r="RF75" s="120">
        <v>1.465105612690241E-3</v>
      </c>
      <c r="RG75" s="120">
        <v>1.465105612690241E-3</v>
      </c>
      <c r="RH75" s="120">
        <v>1.4346489065926173E-3</v>
      </c>
      <c r="RI75" s="120">
        <v>1.4346489065926167E-3</v>
      </c>
      <c r="RJ75" s="120">
        <v>1.4046057887133216E-3</v>
      </c>
      <c r="RK75" s="120">
        <v>1.4046057887133227E-3</v>
      </c>
      <c r="RL75" s="120">
        <v>1.3749744237414527E-3</v>
      </c>
      <c r="RM75" s="120">
        <v>1.3749744237414522E-3</v>
      </c>
      <c r="RN75" s="120">
        <v>1.3457529431258571E-3</v>
      </c>
      <c r="RO75" s="120">
        <v>1.3457529431258558E-3</v>
      </c>
      <c r="RP75" s="120">
        <v>1.3169394450557868E-3</v>
      </c>
      <c r="RQ75" s="120">
        <v>1.3169394450557859E-3</v>
      </c>
      <c r="RR75" s="120">
        <v>1.2885319944501413E-3</v>
      </c>
      <c r="RS75" s="120">
        <v>1.2885319944501408E-3</v>
      </c>
      <c r="RT75" s="120">
        <v>1.260528622955536E-3</v>
      </c>
      <c r="RU75" s="120">
        <v>1.2605286229555352E-3</v>
      </c>
      <c r="RV75" s="120">
        <v>1.2329273289534133E-3</v>
      </c>
      <c r="RW75" s="120">
        <v>1.232927328953414E-3</v>
      </c>
      <c r="RX75" s="120">
        <v>1.2057260775764189E-3</v>
      </c>
      <c r="RY75" s="120">
        <v>1.2057260775764184E-3</v>
      </c>
      <c r="RZ75" s="120">
        <v>1.1789228007342582E-3</v>
      </c>
      <c r="SA75" s="120">
        <v>1.1789228007342608E-3</v>
      </c>
      <c r="SB75" s="120">
        <v>1.1525153971493022E-3</v>
      </c>
      <c r="SC75" s="120">
        <v>1.1525153971493019E-3</v>
      </c>
      <c r="SD75" s="120">
        <v>1.1265017324021077E-3</v>
      </c>
      <c r="SE75" s="120">
        <v>1.1265017324021071E-3</v>
      </c>
      <c r="SF75" s="120">
        <v>1.1008796389871444E-3</v>
      </c>
      <c r="SG75" s="120">
        <v>1.1008796389871442E-3</v>
      </c>
      <c r="SH75" s="120">
        <v>1.075646916378925E-3</v>
      </c>
      <c r="SI75" s="120">
        <v>1.0756469163789265E-3</v>
      </c>
      <c r="SJ75" s="120">
        <v>1.0508013311087909E-3</v>
      </c>
      <c r="SK75" s="120">
        <v>1.0508013311087909E-3</v>
      </c>
      <c r="SL75" s="120">
        <v>1.026340616852564E-3</v>
      </c>
      <c r="SM75" s="120">
        <v>1.026340616852564E-3</v>
      </c>
      <c r="SN75" s="120">
        <v>1.0022624745293393E-3</v>
      </c>
      <c r="SO75" s="120">
        <v>1.0022624745293389E-3</v>
      </c>
      <c r="SP75" s="120">
        <v>9.7856457241160869E-4</v>
      </c>
      <c r="SQ75" s="120">
        <v>9.7856457241160912E-4</v>
      </c>
      <c r="SR75" s="120">
        <v>9.5524454624699821E-4</v>
      </c>
      <c r="SS75" s="120">
        <v>9.5524454624699789E-4</v>
      </c>
      <c r="ST75" s="120">
        <v>9.3229999939181967E-4</v>
      </c>
      <c r="SU75" s="120">
        <v>9.3229999939181967E-4</v>
      </c>
      <c r="SV75" s="120">
        <v>9.0972850295669946E-4</v>
      </c>
      <c r="SW75" s="120">
        <v>9.0972850295670032E-4</v>
      </c>
      <c r="SX75" s="120">
        <v>8.8752759596451064E-4</v>
      </c>
      <c r="SY75" s="120">
        <v>8.8752759596451031E-4</v>
      </c>
      <c r="SZ75" s="120">
        <v>8.656947855208443E-4</v>
      </c>
      <c r="TA75" s="120">
        <v>8.6569478552084387E-4</v>
      </c>
      <c r="TB75" s="120">
        <v>8.4422754699726695E-4</v>
      </c>
      <c r="TC75" s="120">
        <v>8.442275469972664E-4</v>
      </c>
      <c r="TD75" s="120">
        <v>8.2312332422759772E-4</v>
      </c>
      <c r="TE75" s="120">
        <v>8.2312332422759826E-4</v>
      </c>
      <c r="TF75" s="120">
        <v>8.0237952971743602E-4</v>
      </c>
      <c r="TG75" s="120">
        <v>8.0237952971743678E-4</v>
      </c>
      <c r="TH75" s="120">
        <v>7.8199354486717333E-4</v>
      </c>
      <c r="TI75" s="120">
        <v>7.8199354486717225E-4</v>
      </c>
      <c r="TJ75" s="120">
        <v>7.6196272020873318E-4</v>
      </c>
      <c r="TK75" s="120">
        <v>7.6196272020873318E-4</v>
      </c>
      <c r="TL75" s="120">
        <v>7.4228437565627189E-4</v>
      </c>
      <c r="TM75" s="120">
        <v>7.4228437565627232E-4</v>
      </c>
      <c r="TN75" s="120">
        <v>7.2295580077104144E-4</v>
      </c>
      <c r="TO75" s="120">
        <v>7.2295580077104209E-4</v>
      </c>
      <c r="TP75" s="120">
        <v>7.039742550406879E-4</v>
      </c>
      <c r="TQ75" s="120">
        <v>7.0397425504068769E-4</v>
      </c>
      <c r="TR75" s="120">
        <v>6.8533696817316646E-4</v>
      </c>
      <c r="TS75" s="120">
        <v>6.8533696817316668E-4</v>
      </c>
      <c r="TT75" s="120">
        <v>6.6704114040552732E-4</v>
      </c>
      <c r="TU75" s="120">
        <v>6.6704114040552786E-4</v>
      </c>
      <c r="TV75" s="120">
        <v>6.4908394282777067E-4</v>
      </c>
      <c r="TW75" s="120">
        <v>6.4908394282777013E-4</v>
      </c>
      <c r="TX75" s="120">
        <v>6.3146251772199587E-4</v>
      </c>
      <c r="TY75" s="120">
        <v>6.3146251772199468E-4</v>
      </c>
      <c r="TZ75" s="120">
        <v>6.1417397891705384E-4</v>
      </c>
      <c r="UA75" s="120">
        <v>6.1417397891705351E-4</v>
      </c>
      <c r="UB75" s="120">
        <v>5.9721541215891139E-4</v>
      </c>
      <c r="UC75" s="120">
        <v>5.9721541215891074E-4</v>
      </c>
      <c r="UD75" s="120">
        <v>5.8058387549691679E-4</v>
      </c>
      <c r="UE75" s="120">
        <v>5.8058387549691744E-4</v>
      </c>
      <c r="UF75" s="120">
        <v>5.6427639968619013E-4</v>
      </c>
      <c r="UG75" s="120">
        <v>5.6427639968619089E-4</v>
      </c>
      <c r="UH75" s="120">
        <v>5.482899886062949E-4</v>
      </c>
      <c r="UI75" s="120">
        <v>5.4828998860629501E-4</v>
      </c>
      <c r="UJ75" s="120">
        <v>5.3262161969640438E-4</v>
      </c>
      <c r="UK75" s="120">
        <v>5.3262161969640394E-4</v>
      </c>
      <c r="UL75" s="120">
        <v>5.1726824440713123E-4</v>
      </c>
      <c r="UM75" s="120">
        <v>5.172682444071308E-4</v>
      </c>
      <c r="UN75" s="120">
        <v>5.0222678866918458E-4</v>
      </c>
      <c r="UO75" s="120">
        <v>5.0222678866918447E-4</v>
      </c>
      <c r="UP75" s="120">
        <v>4.8749415337902887E-4</v>
      </c>
      <c r="UQ75" s="120">
        <v>4.8749415337902941E-4</v>
      </c>
      <c r="UR75" s="120">
        <v>4.7306721490169678E-4</v>
      </c>
      <c r="US75" s="120">
        <v>4.7306721490169711E-4</v>
      </c>
      <c r="UT75" s="120">
        <v>4.5894282559089729E-4</v>
      </c>
      <c r="UU75" s="120">
        <v>4.5894282559089697E-4</v>
      </c>
      <c r="UV75" s="120">
        <v>4.4511781432657229E-4</v>
      </c>
      <c r="UW75" s="120">
        <v>4.451178143265724E-4</v>
      </c>
      <c r="UX75" s="120">
        <v>4.3158898707001448E-4</v>
      </c>
      <c r="UY75" s="120">
        <v>4.3158898707001394E-4</v>
      </c>
      <c r="UZ75" s="120">
        <v>4.183531274366669E-4</v>
      </c>
      <c r="VA75" s="120">
        <v>4.1835312743666712E-4</v>
      </c>
      <c r="VB75" s="120">
        <v>4.0540699728672832E-4</v>
      </c>
      <c r="VC75" s="120">
        <v>4.0540699728672865E-4</v>
      </c>
      <c r="VD75" s="120">
        <v>3.9274733733363394E-4</v>
      </c>
      <c r="VE75" s="120">
        <v>3.9274733733363416E-4</v>
      </c>
      <c r="VF75" s="120">
        <v>3.8037086777051771E-4</v>
      </c>
      <c r="VG75" s="120">
        <v>3.8037086777051776E-4</v>
      </c>
      <c r="VH75" s="120">
        <v>3.6827428891471721E-4</v>
      </c>
      <c r="VI75" s="120">
        <v>3.6827428891471754E-4</v>
      </c>
      <c r="VJ75" s="120">
        <v>3.5645428187038009E-4</v>
      </c>
      <c r="VK75" s="120">
        <v>3.564542818703802E-4</v>
      </c>
      <c r="VL75" s="120">
        <v>3.4490750920921541E-4</v>
      </c>
      <c r="VM75" s="120">
        <v>3.4490750920921541E-4</v>
      </c>
      <c r="VN75" s="120">
        <v>3.3363061566942263E-4</v>
      </c>
      <c r="VO75" s="120">
        <v>3.3363061566942296E-4</v>
      </c>
      <c r="VP75" s="120">
        <v>3.2262022887281016E-4</v>
      </c>
      <c r="VQ75" s="120">
        <v>3.2262022887281038E-4</v>
      </c>
      <c r="VR75" s="120">
        <v>3.1187296006009651E-4</v>
      </c>
      <c r="VS75" s="120">
        <v>3.1187296006009651E-4</v>
      </c>
      <c r="VT75" s="120">
        <v>3.0138540484438359E-4</v>
      </c>
      <c r="VU75" s="120">
        <v>3.0138540484438321E-4</v>
      </c>
      <c r="VV75" s="120">
        <v>2.9115414398275715E-4</v>
      </c>
      <c r="VW75" s="120">
        <v>2.9115414398275737E-4</v>
      </c>
      <c r="VX75" s="120">
        <v>2.811757441659682E-4</v>
      </c>
      <c r="VY75" s="120">
        <v>2.8117574416596815E-4</v>
      </c>
      <c r="VZ75" s="120">
        <v>2.7144675882610748E-4</v>
      </c>
      <c r="WA75" s="120">
        <v>2.7144675882610791E-4</v>
      </c>
      <c r="WB75" s="120">
        <v>2.6196372896219685E-4</v>
      </c>
      <c r="WC75" s="120">
        <v>2.6196372896219636E-4</v>
      </c>
      <c r="WD75" s="120">
        <v>2.5272318398356406E-4</v>
      </c>
      <c r="WE75" s="120">
        <v>2.5272318398356422E-4</v>
      </c>
      <c r="WF75" s="120">
        <v>2.4372164257088373E-4</v>
      </c>
      <c r="WG75" s="120">
        <v>2.4372164257088381E-4</v>
      </c>
      <c r="WH75" s="120">
        <v>2.3495561355470719E-4</v>
      </c>
      <c r="WI75" s="120">
        <v>2.3495561355470706E-4</v>
      </c>
      <c r="WJ75" s="120">
        <v>2.2642159681131495E-4</v>
      </c>
      <c r="WK75" s="120">
        <v>2.2642159681131468E-4</v>
      </c>
      <c r="WL75" s="120">
        <v>2.1811608417567803E-4</v>
      </c>
      <c r="WM75" s="120">
        <v>2.1811608417567787E-4</v>
      </c>
      <c r="WN75" s="120">
        <v>2.1003556037130106E-4</v>
      </c>
      <c r="WO75" s="120">
        <v>2.1003556037130114E-4</v>
      </c>
      <c r="WP75" s="120">
        <v>2.0217650395669141E-4</v>
      </c>
      <c r="WQ75" s="120">
        <v>2.0217650395669122E-4</v>
      </c>
      <c r="WR75" s="120">
        <v>1.9453538828816997E-4</v>
      </c>
      <c r="WS75" s="120">
        <v>1.9453538828816981E-4</v>
      </c>
      <c r="WT75" s="120">
        <v>1.8710868249871982E-4</v>
      </c>
      <c r="WU75" s="120">
        <v>1.8710868249872015E-4</v>
      </c>
      <c r="WV75" s="120">
        <v>1.7989285249253066E-4</v>
      </c>
      <c r="WW75" s="120">
        <v>1.7989285249253066E-4</v>
      </c>
      <c r="WX75" s="120">
        <v>1.7288436195487508E-4</v>
      </c>
      <c r="WY75" s="120">
        <v>1.7288436195487527E-4</v>
      </c>
      <c r="WZ75" s="120">
        <v>1.6607967337692363E-4</v>
      </c>
      <c r="XA75" s="120">
        <v>1.6607967337692355E-4</v>
      </c>
      <c r="XB75" s="120">
        <v>1.5947524909506745E-4</v>
      </c>
      <c r="XC75" s="120">
        <v>1.5947524909506726E-4</v>
      </c>
      <c r="XD75" s="120">
        <v>1.5306755234430024E-4</v>
      </c>
      <c r="XE75" s="120">
        <v>1.5306755234430051E-4</v>
      </c>
      <c r="XF75" s="120">
        <v>1.4685304832516167E-4</v>
      </c>
      <c r="XG75" s="120">
        <v>1.4685304832516178E-4</v>
      </c>
      <c r="XH75" s="120">
        <v>1.4082820528372656E-4</v>
      </c>
      <c r="XI75" s="120">
        <v>1.4082820528372639E-4</v>
      </c>
      <c r="XJ75" s="120">
        <v>1.349894956040841E-4</v>
      </c>
      <c r="XK75" s="120">
        <v>1.349894956040841E-4</v>
      </c>
      <c r="XL75" s="120">
        <v>1.2933339691271976E-4</v>
      </c>
      <c r="XM75" s="120">
        <v>1.293333969127196E-4</v>
      </c>
      <c r="XN75" s="120">
        <v>1.2385639319417108E-4</v>
      </c>
      <c r="XO75" s="120">
        <v>1.2385639319417119E-4</v>
      </c>
      <c r="XP75" s="120">
        <v>1.1855497591730686E-4</v>
      </c>
      <c r="XQ75" s="120">
        <v>1.1855497591730684E-4</v>
      </c>
      <c r="XR75" s="120">
        <v>1.1342564517152746E-4</v>
      </c>
      <c r="XS75" s="120">
        <v>1.1342564517152744E-4</v>
      </c>
      <c r="XT75" s="120">
        <v>1.0846491081216021E-4</v>
      </c>
      <c r="XU75" s="120">
        <v>1.0846491081216008E-4</v>
      </c>
      <c r="XV75" s="120">
        <v>1.0366929361427924E-4</v>
      </c>
      <c r="XW75" s="120">
        <v>1.036692936142792E-4</v>
      </c>
      <c r="XX75" s="120">
        <v>9.9035326434145438E-5</v>
      </c>
      <c r="XY75" s="120">
        <v>9.9035326434145492E-5</v>
      </c>
      <c r="XZ75" s="120">
        <v>9.4559555377421434E-5</v>
      </c>
      <c r="YA75" s="120">
        <v>9.4559555377421407E-5</v>
      </c>
      <c r="YB75" s="120">
        <v>9.0238540973281713E-5</v>
      </c>
      <c r="YC75" s="120">
        <v>9.0238540973281727E-5</v>
      </c>
      <c r="YD75" s="120">
        <v>8.6068859353497179E-5</v>
      </c>
      <c r="YE75" s="120">
        <v>8.6068859353497206E-5</v>
      </c>
      <c r="YF75" s="120">
        <v>8.2047103435534344E-5</v>
      </c>
      <c r="YG75" s="120">
        <v>8.2047103435534344E-5</v>
      </c>
      <c r="YH75" s="120">
        <v>7.8169884108672709E-5</v>
      </c>
      <c r="YI75" s="120">
        <v>7.8169884108672641E-5</v>
      </c>
      <c r="YJ75" s="120">
        <v>7.443383142210244E-5</v>
      </c>
      <c r="YK75" s="120">
        <v>7.44338314221024E-5</v>
      </c>
      <c r="YL75" s="120">
        <v>7.0835595773928667E-5</v>
      </c>
      <c r="YM75" s="120">
        <v>7.0835595773928626E-5</v>
      </c>
      <c r="YN75" s="120">
        <v>6.7371849099965797E-5</v>
      </c>
      <c r="YO75" s="120">
        <v>6.7371849099965824E-5</v>
      </c>
      <c r="YP75" s="120">
        <v>6.4039286061171822E-5</v>
      </c>
      <c r="YQ75" s="120">
        <v>6.4039286061171835E-5</v>
      </c>
      <c r="YR75" s="120">
        <v>6.0834625228528714E-5</v>
      </c>
      <c r="YS75" s="120">
        <v>6.0834625228528673E-5</v>
      </c>
      <c r="YT75" s="120">
        <v>5.775461026414311E-5</v>
      </c>
      <c r="YU75" s="120">
        <v>5.7754610264143096E-5</v>
      </c>
      <c r="YV75" s="120">
        <v>5.4796011097299927E-5</v>
      </c>
      <c r="YW75" s="120">
        <v>5.4796011097299934E-5</v>
      </c>
      <c r="YX75" s="120">
        <v>5.195562509416656E-5</v>
      </c>
      <c r="YY75" s="120">
        <v>5.195562509416656E-5</v>
      </c>
      <c r="YZ75" s="120">
        <v>4.9230278219810554E-5</v>
      </c>
      <c r="ZA75" s="120">
        <v>4.9230278219810574E-5</v>
      </c>
      <c r="ZB75" s="120">
        <v>4.6616826191157828E-5</v>
      </c>
      <c r="ZC75" s="120">
        <v>4.6616826191157889E-5</v>
      </c>
      <c r="ZD75" s="120">
        <v>4.4112155619484923E-5</v>
      </c>
      <c r="ZE75" s="120">
        <v>4.411215561948493E-5</v>
      </c>
      <c r="ZF75" s="120">
        <v>4.1713185141007395E-5</v>
      </c>
      <c r="ZG75" s="120">
        <v>4.1713185141007355E-5</v>
      </c>
      <c r="ZH75" s="120">
        <v>3.9416866534094903E-5</v>
      </c>
      <c r="ZI75" s="120">
        <v>3.941686653409493E-5</v>
      </c>
      <c r="ZJ75" s="120">
        <v>3.7220185821614632E-5</v>
      </c>
      <c r="ZK75" s="120">
        <v>3.7220185821614653E-5</v>
      </c>
      <c r="ZL75" s="120">
        <v>3.5120164356876547E-5</v>
      </c>
      <c r="ZM75" s="120">
        <v>3.5120164356876534E-5</v>
      </c>
      <c r="ZN75" s="120">
        <v>3.3113859891629912E-5</v>
      </c>
      <c r="ZO75" s="120">
        <v>3.3113859891629933E-5</v>
      </c>
      <c r="ZP75" s="120">
        <v>3.1198367624535531E-5</v>
      </c>
      <c r="ZQ75" s="120">
        <v>3.1198367624535545E-5</v>
      </c>
      <c r="ZR75" s="120">
        <v>2.9370821228518289E-5</v>
      </c>
      <c r="ZS75" s="120">
        <v>2.9370821228518265E-5</v>
      </c>
      <c r="ZT75" s="120">
        <v>2.7628393855385867E-5</v>
      </c>
      <c r="ZU75" s="120">
        <v>2.7628393855385877E-5</v>
      </c>
      <c r="ZV75" s="120">
        <v>2.5968299116083789E-5</v>
      </c>
      <c r="ZW75" s="120">
        <v>2.5968299116083769E-5</v>
      </c>
      <c r="ZX75" s="120">
        <v>2.4387792034944156E-5</v>
      </c>
      <c r="ZY75" s="120">
        <v>2.4387792034944173E-5</v>
      </c>
      <c r="ZZ75" s="120">
        <v>2.2884169976276221E-5</v>
      </c>
      <c r="AAA75" s="120">
        <v>2.2884169976276211E-5</v>
      </c>
      <c r="AAB75" s="120">
        <v>2.1454773541640852E-5</v>
      </c>
      <c r="AAC75" s="120">
        <v>2.1454773541640822E-5</v>
      </c>
      <c r="AAD75" s="120">
        <v>2.0096987436148427E-5</v>
      </c>
      <c r="AAE75" s="120">
        <v>2.0096987436148393E-5</v>
      </c>
      <c r="AAF75" s="120">
        <v>1.880824130212131E-5</v>
      </c>
      <c r="AAG75" s="120">
        <v>1.880824130212132E-5</v>
      </c>
      <c r="AAH75" s="120">
        <v>1.7586010518467479E-5</v>
      </c>
      <c r="AAI75" s="120">
        <v>1.7586010518467489E-5</v>
      </c>
      <c r="AAJ75" s="120">
        <v>1.6427816964122248E-5</v>
      </c>
      <c r="AAK75" s="120">
        <v>1.6427816964122238E-5</v>
      </c>
      <c r="AAL75" s="120">
        <v>1.5331229743928661E-5</v>
      </c>
      <c r="AAM75" s="120">
        <v>1.5331229743928681E-5</v>
      </c>
      <c r="AAN75" s="120">
        <v>1.4293865875348215E-5</v>
      </c>
      <c r="AAO75" s="120">
        <v>1.4293865875348191E-5</v>
      </c>
      <c r="AAP75" s="120">
        <v>1.33133909344152E-5</v>
      </c>
      <c r="AAQ75" s="120">
        <v>1.3313390934415205E-5</v>
      </c>
      <c r="AAR75" s="120">
        <v>1.2387519659380897E-5</v>
      </c>
      <c r="AAS75" s="120">
        <v>1.2387519659380905E-5</v>
      </c>
      <c r="AAT75" s="120">
        <v>1.1514016510525857E-5</v>
      </c>
      <c r="AAU75" s="120">
        <v>1.1514016510525857E-5</v>
      </c>
      <c r="AAV75" s="120">
        <v>1.069069618466182E-5</v>
      </c>
      <c r="AAW75" s="120">
        <v>1.0690696184661825E-5</v>
      </c>
      <c r="AAX75" s="120">
        <v>9.9154240828898249E-6</v>
      </c>
      <c r="AAY75" s="120">
        <v>9.9154240828898131E-6</v>
      </c>
      <c r="AAZ75" s="120">
        <v>9.1861167302347073E-6</v>
      </c>
      <c r="ABA75" s="120">
        <v>9.1861167302346937E-6</v>
      </c>
      <c r="ABB75" s="120">
        <v>8.5007421458352716E-6</v>
      </c>
      <c r="ABC75" s="120">
        <v>8.5007421458352682E-6</v>
      </c>
      <c r="ABD75" s="120">
        <v>7.8573201624344477E-6</v>
      </c>
      <c r="ABE75" s="120">
        <v>7.8573201624344493E-6</v>
      </c>
      <c r="ABF75" s="120">
        <v>7.2539226939861862E-6</v>
      </c>
      <c r="ABG75" s="120">
        <v>7.2539226939861845E-6</v>
      </c>
      <c r="ABH75" s="120">
        <v>6.6886739502746265E-6</v>
      </c>
      <c r="ABI75" s="120">
        <v>6.6886739502746239E-6</v>
      </c>
      <c r="ABJ75" s="120">
        <v>6.1597505975264989E-6</v>
      </c>
      <c r="ABK75" s="120">
        <v>6.159750597526498E-6</v>
      </c>
      <c r="ABL75" s="120">
        <v>5.6653818640902915E-6</v>
      </c>
      <c r="ABM75" s="120">
        <v>5.6653818640902948E-6</v>
      </c>
      <c r="ABN75" s="120">
        <v>5.2038495903549828E-6</v>
      </c>
      <c r="ABO75" s="120">
        <v>5.2038495903549887E-6</v>
      </c>
      <c r="ABP75" s="120">
        <v>4.7734882221876686E-6</v>
      </c>
      <c r="ABQ75" s="120">
        <v>4.7734882221876694E-6</v>
      </c>
      <c r="ABR75" s="120">
        <v>4.3726847472824011E-6</v>
      </c>
      <c r="ABS75" s="120">
        <v>4.3726847472823977E-6</v>
      </c>
      <c r="ABT75" s="120">
        <v>3.9998785739330124E-6</v>
      </c>
      <c r="ABU75" s="120">
        <v>3.9998785739330107E-6</v>
      </c>
      <c r="ABV75" s="120">
        <v>3.6535613518691999E-6</v>
      </c>
      <c r="ABW75" s="120">
        <v>3.6535613518691991E-6</v>
      </c>
      <c r="ABX75" s="120">
        <v>3.3322767349289482E-6</v>
      </c>
      <c r="ABY75" s="120">
        <v>3.3322767349289477E-6</v>
      </c>
      <c r="ABZ75" s="120">
        <v>3.0346200854803071E-6</v>
      </c>
      <c r="ACA75" s="120">
        <v>3.0346200854803033E-6</v>
      </c>
      <c r="ACB75" s="120">
        <v>2.7592381206514975E-6</v>
      </c>
      <c r="ACC75" s="120">
        <v>2.7592381206514966E-6</v>
      </c>
      <c r="ACD75" s="120">
        <v>2.504828500580679E-6</v>
      </c>
      <c r="ACE75" s="120">
        <v>2.5048285005806798E-6</v>
      </c>
      <c r="ACF75" s="120">
        <v>2.2701393590541091E-6</v>
      </c>
      <c r="ACG75" s="120">
        <v>2.2701393590541096E-6</v>
      </c>
      <c r="ACH75" s="120">
        <v>2.0539687770643413E-6</v>
      </c>
      <c r="ACI75" s="120">
        <v>2.0539687770643384E-6</v>
      </c>
      <c r="ACJ75" s="120">
        <v>1.8551641999875535E-6</v>
      </c>
      <c r="ACK75" s="120">
        <v>1.8551641999875554E-6</v>
      </c>
      <c r="ACL75" s="120">
        <v>1.6726217992507394E-6</v>
      </c>
      <c r="ACM75" s="120">
        <v>1.672621799250739E-6</v>
      </c>
      <c r="ACN75" s="120">
        <v>1.5052857795345525E-6</v>
      </c>
      <c r="ACO75" s="120">
        <v>1.5052857795345523E-6</v>
      </c>
      <c r="ACP75" s="120">
        <v>1.3521476327358501E-6</v>
      </c>
      <c r="ACQ75" s="120">
        <v>1.3521476327358484E-6</v>
      </c>
      <c r="ACR75" s="120">
        <v>1.2122453400939533E-6</v>
      </c>
      <c r="ACS75" s="120">
        <v>1.2122453400939535E-6</v>
      </c>
      <c r="ACT75" s="120">
        <v>1.0846625240663178E-6</v>
      </c>
      <c r="ACU75" s="120">
        <v>1.0846625240663197E-6</v>
      </c>
      <c r="ACV75" s="120">
        <v>9.6852755172120092E-7</v>
      </c>
      <c r="ACW75" s="120">
        <v>9.6852755172119965E-7</v>
      </c>
      <c r="ACX75" s="120">
        <v>8.630125915964324E-7</v>
      </c>
      <c r="ACY75" s="120">
        <v>8.6301259159643198E-7</v>
      </c>
      <c r="ACZ75" s="120">
        <v>7.6733262615337705E-7</v>
      </c>
      <c r="ADA75" s="120">
        <v>7.6733262615337715E-7</v>
      </c>
      <c r="ADB75" s="120">
        <v>6.8074442213251216E-7</v>
      </c>
      <c r="ADC75" s="120">
        <v>6.8074442213251216E-7</v>
      </c>
      <c r="ADD75" s="120">
        <v>6.0254546129075539E-7</v>
      </c>
      <c r="ADE75" s="120">
        <v>6.025454612907555E-7</v>
      </c>
      <c r="ADF75" s="120">
        <v>5.3207283416933796E-7</v>
      </c>
      <c r="ADG75" s="120">
        <v>5.3207283416933754E-7</v>
      </c>
      <c r="ADH75" s="120">
        <v>4.6870209970356685E-7</v>
      </c>
      <c r="ADI75" s="120">
        <v>4.6870209970356716E-7</v>
      </c>
      <c r="ADJ75" s="120">
        <v>4.1184611364081887E-7</v>
      </c>
      <c r="ADK75" s="120">
        <v>4.1184611364081918E-7</v>
      </c>
      <c r="ADL75" s="120">
        <v>3.6095382887929704E-7</v>
      </c>
      <c r="ADM75" s="120">
        <v>3.6095382887929641E-7</v>
      </c>
      <c r="ADN75" s="120">
        <v>3.1550907097604783E-7</v>
      </c>
      <c r="ADO75" s="120">
        <v>3.1550907097604799E-7</v>
      </c>
      <c r="ADP75" s="120">
        <v>2.7502929219712312E-7</v>
      </c>
      <c r="ADQ75" s="120">
        <v>2.7502929219712285E-7</v>
      </c>
      <c r="ADR75" s="120">
        <v>2.3906430759410905E-7</v>
      </c>
      <c r="ADS75" s="120">
        <v>2.390643075941091E-7</v>
      </c>
      <c r="ADT75" s="120">
        <v>2.0719501668828026E-7</v>
      </c>
      <c r="ADU75" s="120">
        <v>2.0719501668828021E-7</v>
      </c>
      <c r="ADV75" s="120">
        <v>1.7903211442481691E-7</v>
      </c>
      <c r="ADW75" s="120">
        <v>1.7903211442481683E-7</v>
      </c>
      <c r="ADX75" s="120">
        <v>1.5421479512370649E-7</v>
      </c>
      <c r="ADY75" s="120">
        <v>1.5421479512370657E-7</v>
      </c>
      <c r="ADZ75" s="120">
        <v>1.3240945319970375E-7</v>
      </c>
      <c r="AEA75" s="120">
        <v>1.3240945319970375E-7</v>
      </c>
      <c r="AEB75" s="120">
        <v>1.1330838444994942E-7</v>
      </c>
      <c r="AEC75" s="120">
        <v>1.133083844499494E-7</v>
      </c>
      <c r="AED75" s="120">
        <v>9.6628491713397596E-8</v>
      </c>
      <c r="AEE75" s="120">
        <v>9.6628491713397569E-8</v>
      </c>
      <c r="AEF75" s="120">
        <v>8.2109998690090161E-8</v>
      </c>
      <c r="AEG75" s="120">
        <v>8.2109998690090055E-8</v>
      </c>
      <c r="AEH75" s="120">
        <v>6.9515175669703738E-8</v>
      </c>
      <c r="AEI75" s="120">
        <v>6.9515175669703804E-8</v>
      </c>
      <c r="AEJ75" s="120">
        <v>5.8627080856995172E-8</v>
      </c>
      <c r="AEK75" s="120">
        <v>5.8627080856995205E-8</v>
      </c>
      <c r="AEL75" s="120">
        <v>4.9248320896266262E-8</v>
      </c>
      <c r="AEM75" s="120">
        <v>4.9248320896266269E-8</v>
      </c>
      <c r="AEN75" s="120">
        <v>4.1199834087486822E-8</v>
      </c>
      <c r="AEO75" s="120">
        <v>4.1199834087486796E-8</v>
      </c>
      <c r="AEP75" s="120">
        <v>3.4319699653171066E-8</v>
      </c>
      <c r="AEQ75" s="120">
        <v>3.4319699653171027E-8</v>
      </c>
      <c r="AER75" s="120">
        <v>2.8461976257697736E-8</v>
      </c>
      <c r="AES75" s="120">
        <v>2.846197625769773E-8</v>
      </c>
      <c r="AET75" s="120">
        <v>2.3495572799947375E-8</v>
      </c>
      <c r="AEU75" s="120">
        <v>2.3495572799947349E-8</v>
      </c>
      <c r="AEV75" s="120">
        <v>1.9303154296651591E-8</v>
      </c>
      <c r="AEW75" s="120">
        <v>1.9303154296651585E-8</v>
      </c>
      <c r="AEX75" s="120">
        <v>1.5780085448755419E-8</v>
      </c>
      <c r="AEY75" s="120">
        <v>1.5780085448755442E-8</v>
      </c>
      <c r="AEZ75" s="120">
        <v>1.2833414237744797E-8</v>
      </c>
      <c r="AFA75" s="120">
        <v>1.2833414237744797E-8</v>
      </c>
      <c r="AFB75" s="120">
        <v>1.0380897634971147E-8</v>
      </c>
      <c r="AFC75" s="120">
        <v>1.0380897634971154E-8</v>
      </c>
      <c r="AFD75" s="120">
        <v>8.3500712265153075E-9</v>
      </c>
      <c r="AFE75" s="120">
        <v>8.3500712265153158E-9</v>
      </c>
      <c r="AFF75" s="120">
        <v>6.6773642613906769E-9</v>
      </c>
      <c r="AFG75" s="120">
        <v>6.6773642613906777E-9</v>
      </c>
      <c r="AFH75" s="120">
        <v>5.3072613245221685E-9</v>
      </c>
      <c r="AFI75" s="120">
        <v>5.307261324522166E-9</v>
      </c>
      <c r="AFJ75" s="120">
        <v>4.191511520861128E-9</v>
      </c>
      <c r="AFK75" s="120">
        <v>4.1915115208611288E-9</v>
      </c>
      <c r="AFL75" s="120">
        <v>3.2883857363883248E-9</v>
      </c>
      <c r="AFM75" s="120">
        <v>3.2883857363883244E-9</v>
      </c>
      <c r="AFN75" s="120">
        <v>2.5619822190215051E-9</v>
      </c>
      <c r="AFO75" s="120">
        <v>2.5619822190215027E-9</v>
      </c>
      <c r="AFP75" s="120">
        <v>1.9815804011750616E-9</v>
      </c>
      <c r="AFQ75" s="120">
        <v>1.9815804011750595E-9</v>
      </c>
      <c r="AFR75" s="120">
        <v>1.521042569647301E-9</v>
      </c>
      <c r="AFS75" s="120">
        <v>1.5210425696473006E-9</v>
      </c>
      <c r="AFT75" s="120">
        <v>1.1582626814448831E-9</v>
      </c>
      <c r="AFU75" s="120">
        <v>1.1582626814448827E-9</v>
      </c>
      <c r="AFV75" s="120">
        <v>8.7466132991590508E-10</v>
      </c>
      <c r="AFW75" s="120">
        <v>8.746613299159055E-10</v>
      </c>
      <c r="AFX75" s="120">
        <v>6.5472558791384085E-10</v>
      </c>
      <c r="AFY75" s="120">
        <v>6.5472558791384106E-10</v>
      </c>
      <c r="AFZ75" s="120">
        <v>4.8559219727644719E-10</v>
      </c>
      <c r="AGA75" s="120">
        <v>4.855921972764474E-10</v>
      </c>
      <c r="AGB75" s="120">
        <v>3.56672340077316E-10</v>
      </c>
      <c r="AGC75" s="120">
        <v>3.566723400773159E-10</v>
      </c>
      <c r="AGD75" s="120">
        <v>2.5931601998687186E-10</v>
      </c>
      <c r="AGE75" s="120">
        <v>2.5931601998687202E-10</v>
      </c>
      <c r="AGF75" s="120">
        <v>1.8651390436733741E-10</v>
      </c>
      <c r="AGG75" s="120">
        <v>1.8651390436733743E-10</v>
      </c>
      <c r="AGH75" s="120">
        <v>1.3263433165240424E-10</v>
      </c>
      <c r="AGI75" s="120">
        <v>1.3263433165240424E-10</v>
      </c>
      <c r="AGJ75" s="120">
        <v>9.31930758087931E-11</v>
      </c>
      <c r="AGK75" s="120">
        <v>9.3193075808793074E-11</v>
      </c>
      <c r="AGL75" s="120">
        <v>6.4653381309903395E-11</v>
      </c>
      <c r="AGM75" s="120">
        <v>6.4653381309903395E-11</v>
      </c>
      <c r="AGN75" s="120">
        <v>4.4253738468920535E-11</v>
      </c>
      <c r="AGO75" s="120">
        <v>4.4253738468920568E-11</v>
      </c>
      <c r="AGP75" s="120">
        <v>2.9860859870559863E-11</v>
      </c>
      <c r="AGQ75" s="120">
        <v>2.9860859870559843E-11</v>
      </c>
      <c r="AGR75" s="120">
        <v>1.9845342971897432E-11</v>
      </c>
      <c r="AGS75" s="120">
        <v>1.9845342971897438E-11</v>
      </c>
      <c r="AGT75" s="120">
        <v>1.2977559955671773E-11</v>
      </c>
      <c r="AGU75" s="120">
        <v>1.2977559955671769E-11</v>
      </c>
      <c r="AGV75" s="120">
        <v>8.341401161083556E-12</v>
      </c>
      <c r="AGW75" s="120">
        <v>8.341401161083556E-12</v>
      </c>
      <c r="AGX75" s="120">
        <v>5.2636097922335046E-12</v>
      </c>
      <c r="AGY75" s="120">
        <v>5.263609792233503E-12</v>
      </c>
      <c r="AGZ75" s="120">
        <v>3.2565794542270819E-12</v>
      </c>
      <c r="AHA75" s="120">
        <v>3.2565794542270851E-12</v>
      </c>
      <c r="AHB75" s="120">
        <v>1.9726382731990729E-12</v>
      </c>
      <c r="AHC75" s="120">
        <v>1.9726382731990725E-12</v>
      </c>
      <c r="AHD75" s="120">
        <v>1.1680094670975612E-12</v>
      </c>
      <c r="AHE75" s="120">
        <v>1.1680094670975602E-12</v>
      </c>
      <c r="AHF75" s="120">
        <v>6.7481360830408575E-13</v>
      </c>
      <c r="AHG75" s="120">
        <v>6.7481360830408625E-13</v>
      </c>
      <c r="AHH75" s="120">
        <v>3.7965778547401451E-13</v>
      </c>
      <c r="AHI75" s="120">
        <v>3.7965778547401441E-13</v>
      </c>
      <c r="AHJ75" s="120">
        <v>2.0753689196043154E-13</v>
      </c>
      <c r="AHK75" s="120">
        <v>2.0753689196043141E-13</v>
      </c>
      <c r="AHL75" s="120">
        <v>1.0994809875335333E-13</v>
      </c>
      <c r="AHM75" s="120">
        <v>1.0994809875335331E-13</v>
      </c>
      <c r="AHN75" s="120">
        <v>5.628741461792488E-14</v>
      </c>
      <c r="AHO75" s="120">
        <v>5.6287414617924861E-14</v>
      </c>
      <c r="AHP75" s="120">
        <v>2.7753876825225037E-14</v>
      </c>
      <c r="AHQ75" s="120">
        <v>2.775387682522505E-14</v>
      </c>
      <c r="AHR75" s="120">
        <v>1.3129815522035847E-14</v>
      </c>
      <c r="AHS75" s="120">
        <v>1.3129815522035853E-14</v>
      </c>
      <c r="AHT75" s="120">
        <v>5.9330047473754754E-15</v>
      </c>
      <c r="AHU75" s="120">
        <v>5.9330047473754754E-15</v>
      </c>
      <c r="AHV75" s="120">
        <v>2.5473390852377511E-15</v>
      </c>
      <c r="AHW75" s="120">
        <v>2.5473390852377515E-15</v>
      </c>
      <c r="AHX75" s="120">
        <v>1.0326991837550851E-15</v>
      </c>
      <c r="AHY75" s="120">
        <v>1.0326991837550847E-15</v>
      </c>
      <c r="AHZ75" s="120">
        <v>3.9232980879741684E-16</v>
      </c>
      <c r="AIA75" s="120">
        <v>3.9232980879741689E-16</v>
      </c>
      <c r="AIB75" s="120">
        <v>1.3838495394081657E-16</v>
      </c>
      <c r="AIC75" s="120">
        <v>1.3838495394081659E-16</v>
      </c>
      <c r="AID75" s="120">
        <v>4.4796288330743643E-17</v>
      </c>
      <c r="AIE75" s="120">
        <v>4.4796288330743637E-17</v>
      </c>
      <c r="AIF75" s="120">
        <v>1.311109746589136E-17</v>
      </c>
      <c r="AIG75" s="120">
        <v>1.3111097465891362E-17</v>
      </c>
      <c r="AIH75" s="120">
        <v>3.4018187330228104E-18</v>
      </c>
      <c r="AII75" s="120">
        <v>3.4018187330228104E-18</v>
      </c>
      <c r="AIJ75" s="120">
        <v>7.6142968002241271E-19</v>
      </c>
      <c r="AIK75" s="120">
        <v>7.6142968002241261E-19</v>
      </c>
      <c r="AIL75" s="120">
        <v>1.4128410298528223E-19</v>
      </c>
      <c r="AIM75" s="120">
        <v>1.4128410298528223E-19</v>
      </c>
      <c r="AIN75" s="120">
        <v>2.039496518310745E-20</v>
      </c>
      <c r="AIO75" s="120">
        <v>2.039496518310745E-20</v>
      </c>
      <c r="AIP75" s="120">
        <v>2.0381730293306602E-21</v>
      </c>
      <c r="AIQ75" s="120">
        <v>2.0381730293306602E-21</v>
      </c>
      <c r="AIR75" s="120">
        <v>1.0587911840678754E-22</v>
      </c>
      <c r="AIS75" s="120" t="s">
        <v>105</v>
      </c>
      <c r="AIT75" s="120" t="s">
        <v>105</v>
      </c>
      <c r="AIU75" s="120" t="s">
        <v>105</v>
      </c>
      <c r="AIV75" s="120" t="s">
        <v>105</v>
      </c>
      <c r="AIW75" s="120" t="s">
        <v>105</v>
      </c>
      <c r="AIX75" s="120" t="s">
        <v>105</v>
      </c>
      <c r="AIY75" s="120" t="s">
        <v>105</v>
      </c>
      <c r="AIZ75" s="120" t="s">
        <v>105</v>
      </c>
      <c r="AJA75" s="120" t="s">
        <v>105</v>
      </c>
      <c r="AJB75" s="120" t="s">
        <v>105</v>
      </c>
      <c r="AJC75" s="120" t="s">
        <v>105</v>
      </c>
      <c r="AJD75" s="120" t="s">
        <v>105</v>
      </c>
      <c r="AJE75" s="120" t="s">
        <v>105</v>
      </c>
      <c r="AJF75" s="120" t="s">
        <v>105</v>
      </c>
      <c r="AJG75" s="120" t="s">
        <v>105</v>
      </c>
      <c r="AJH75" s="120" t="s">
        <v>105</v>
      </c>
      <c r="AJI75" s="120" t="s">
        <v>105</v>
      </c>
      <c r="AJJ75" s="120" t="s">
        <v>105</v>
      </c>
      <c r="AJK75" s="120" t="s">
        <v>105</v>
      </c>
      <c r="AJL75" s="120" t="s">
        <v>105</v>
      </c>
      <c r="AJM75" s="120" t="s">
        <v>105</v>
      </c>
      <c r="AJN75" s="120" t="s">
        <v>105</v>
      </c>
      <c r="AJO75" s="120" t="s">
        <v>105</v>
      </c>
      <c r="AJP75" s="120" t="s">
        <v>105</v>
      </c>
      <c r="AJQ75" s="120" t="s">
        <v>105</v>
      </c>
      <c r="AJR75" s="120" t="s">
        <v>105</v>
      </c>
      <c r="AJS75" s="120" t="s">
        <v>105</v>
      </c>
      <c r="AJT75" s="120" t="s">
        <v>105</v>
      </c>
      <c r="AJU75" s="120" t="s">
        <v>105</v>
      </c>
      <c r="AJV75" s="120" t="s">
        <v>105</v>
      </c>
      <c r="AJW75" s="120" t="s">
        <v>105</v>
      </c>
      <c r="AJX75" s="120" t="s">
        <v>105</v>
      </c>
      <c r="AJY75" s="120" t="s">
        <v>105</v>
      </c>
      <c r="AJZ75" s="120" t="s">
        <v>105</v>
      </c>
      <c r="AKA75" s="120" t="s">
        <v>105</v>
      </c>
      <c r="AKB75" s="120" t="s">
        <v>105</v>
      </c>
      <c r="AKC75" s="120" t="s">
        <v>105</v>
      </c>
      <c r="AKD75" s="120" t="s">
        <v>105</v>
      </c>
      <c r="AKE75" s="120" t="s">
        <v>105</v>
      </c>
      <c r="AKF75" s="120" t="s">
        <v>105</v>
      </c>
      <c r="AKG75" s="120" t="s">
        <v>105</v>
      </c>
      <c r="AKH75" s="120" t="s">
        <v>105</v>
      </c>
      <c r="AKI75" s="120" t="s">
        <v>105</v>
      </c>
      <c r="AKJ75" s="120" t="s">
        <v>105</v>
      </c>
      <c r="AKK75" s="120" t="s">
        <v>105</v>
      </c>
      <c r="AKL75" s="120" t="s">
        <v>105</v>
      </c>
      <c r="AKM75" s="120" t="s">
        <v>105</v>
      </c>
      <c r="AKN75" s="120" t="s">
        <v>105</v>
      </c>
      <c r="AKO75" s="120" t="s">
        <v>105</v>
      </c>
      <c r="AKP75" s="120" t="s">
        <v>105</v>
      </c>
      <c r="AKQ75" s="120" t="s">
        <v>105</v>
      </c>
      <c r="AKR75" s="120" t="s">
        <v>105</v>
      </c>
      <c r="AKS75" s="120" t="s">
        <v>105</v>
      </c>
      <c r="AKT75" s="120" t="s">
        <v>105</v>
      </c>
      <c r="AKU75" s="120" t="s">
        <v>105</v>
      </c>
      <c r="AKV75" s="120" t="s">
        <v>105</v>
      </c>
      <c r="AKW75" s="120" t="s">
        <v>105</v>
      </c>
      <c r="AKX75" s="120" t="s">
        <v>105</v>
      </c>
      <c r="AKY75" s="120" t="s">
        <v>105</v>
      </c>
      <c r="AKZ75" s="120" t="s">
        <v>105</v>
      </c>
      <c r="ALA75" s="120" t="s">
        <v>105</v>
      </c>
      <c r="ALB75" s="120" t="s">
        <v>105</v>
      </c>
      <c r="ALC75" s="120" t="s">
        <v>105</v>
      </c>
      <c r="ALD75" s="120" t="s">
        <v>105</v>
      </c>
      <c r="ALE75" s="120" t="s">
        <v>105</v>
      </c>
      <c r="ALF75" s="120" t="s">
        <v>105</v>
      </c>
      <c r="ALG75" s="120" t="s">
        <v>105</v>
      </c>
      <c r="ALH75" s="120" t="s">
        <v>105</v>
      </c>
      <c r="ALI75" s="120" t="s">
        <v>105</v>
      </c>
      <c r="ALJ75" s="120" t="s">
        <v>105</v>
      </c>
      <c r="ALK75" s="120" t="s">
        <v>105</v>
      </c>
      <c r="ALL75" s="120" t="s">
        <v>105</v>
      </c>
      <c r="ALM75" s="120" t="s">
        <v>105</v>
      </c>
      <c r="ALN75" s="120"/>
    </row>
    <row r="76" spans="1:1002" hidden="1">
      <c r="A76" s="119">
        <v>75</v>
      </c>
      <c r="B76" s="120">
        <v>1.9290302053917931E-2</v>
      </c>
      <c r="C76" s="120">
        <v>1.9169501520906233E-2</v>
      </c>
      <c r="D76" s="120">
        <v>1.9169597504616873E-2</v>
      </c>
      <c r="E76" s="120">
        <v>1.9049097215457052E-2</v>
      </c>
      <c r="F76" s="120">
        <v>1.9049191459895476E-2</v>
      </c>
      <c r="G76" s="120">
        <v>1.8928992599840499E-2</v>
      </c>
      <c r="H76" s="120">
        <v>1.8929085129083791E-2</v>
      </c>
      <c r="I76" s="120">
        <v>1.8809188883875221E-2</v>
      </c>
      <c r="J76" s="120">
        <v>1.8809279721789661E-2</v>
      </c>
      <c r="K76" s="120">
        <v>1.8689687277611736E-2</v>
      </c>
      <c r="L76" s="120">
        <v>1.8689776447853107E-2</v>
      </c>
      <c r="M76" s="120">
        <v>1.857048899128624E-2</v>
      </c>
      <c r="N76" s="120">
        <v>1.8570576517300173E-2</v>
      </c>
      <c r="O76" s="120">
        <v>1.8451595235273767E-2</v>
      </c>
      <c r="P76" s="120">
        <v>1.8451681140295967E-2</v>
      </c>
      <c r="Q76" s="120">
        <v>1.8333007220040557E-2</v>
      </c>
      <c r="R76" s="120">
        <v>1.8333091527097192E-2</v>
      </c>
      <c r="S76" s="120">
        <v>1.8214726156095894E-2</v>
      </c>
      <c r="T76" s="120">
        <v>1.821480888800394E-2</v>
      </c>
      <c r="U76" s="120">
        <v>1.8096753253943193E-2</v>
      </c>
      <c r="V76" s="120">
        <v>1.8096834433310789E-2</v>
      </c>
      <c r="W76" s="120">
        <v>1.7979089724030506E-2</v>
      </c>
      <c r="X76" s="120">
        <v>1.7979169373257289E-2</v>
      </c>
      <c r="Y76" s="120">
        <v>1.7861736776700166E-2</v>
      </c>
      <c r="Z76" s="120">
        <v>1.7861814917977743E-2</v>
      </c>
      <c r="AA76" s="120">
        <v>1.7744695622138016E-2</v>
      </c>
      <c r="AB76" s="120">
        <v>1.7744772277450319E-2</v>
      </c>
      <c r="AC76" s="120">
        <v>1.7627967470321554E-2</v>
      </c>
      <c r="AD76" s="120">
        <v>1.7628042661445242E-2</v>
      </c>
      <c r="AE76" s="120">
        <v>1.7511553530967797E-2</v>
      </c>
      <c r="AF76" s="120">
        <v>1.7511627279472752E-2</v>
      </c>
      <c r="AG76" s="120">
        <v>1.7395455013480072E-2</v>
      </c>
      <c r="AH76" s="120">
        <v>1.7395527340729831E-2</v>
      </c>
      <c r="AI76" s="120">
        <v>1.7279673126894379E-2</v>
      </c>
      <c r="AJ76" s="120">
        <v>1.7279744054046541E-2</v>
      </c>
      <c r="AK76" s="120">
        <v>1.7164209079824768E-2</v>
      </c>
      <c r="AL76" s="120">
        <v>1.7164278627831511E-2</v>
      </c>
      <c r="AM76" s="120">
        <v>1.7049064080408158E-2</v>
      </c>
      <c r="AN76" s="120">
        <v>1.7049132270016757E-2</v>
      </c>
      <c r="AO76" s="120">
        <v>1.6934239336248397E-2</v>
      </c>
      <c r="AP76" s="120">
        <v>1.6934306188001718E-2</v>
      </c>
      <c r="AQ76" s="120">
        <v>1.6819736054359387E-2</v>
      </c>
      <c r="AR76" s="120">
        <v>1.6819801588596427E-2</v>
      </c>
      <c r="AS76" s="120">
        <v>1.6705555441107914E-2</v>
      </c>
      <c r="AT76" s="120">
        <v>1.6705619677964276E-2</v>
      </c>
      <c r="AU76" s="120">
        <v>1.6591698702155135E-2</v>
      </c>
      <c r="AV76" s="120">
        <v>1.6591761661563571E-2</v>
      </c>
      <c r="AW76" s="120">
        <v>1.6478167042397601E-2</v>
      </c>
      <c r="AX76" s="120">
        <v>1.6478228744088753E-2</v>
      </c>
      <c r="AY76" s="120">
        <v>1.6364961665907552E-2</v>
      </c>
      <c r="AZ76" s="120">
        <v>1.6365022129410337E-2</v>
      </c>
      <c r="BA76" s="120">
        <v>1.6252083775872474E-2</v>
      </c>
      <c r="BB76" s="120">
        <v>1.6252143020514719E-2</v>
      </c>
      <c r="BC76" s="120">
        <v>1.6139534574533456E-2</v>
      </c>
      <c r="BD76" s="120">
        <v>1.6139592619442592E-2</v>
      </c>
      <c r="BE76" s="120">
        <v>1.6027315263123228E-2</v>
      </c>
      <c r="BF76" s="120">
        <v>1.6027372127226863E-2</v>
      </c>
      <c r="BG76" s="120">
        <v>1.5915427041803248E-2</v>
      </c>
      <c r="BH76" s="120">
        <v>1.5915482743829746E-2</v>
      </c>
      <c r="BI76" s="120">
        <v>1.5803871109599788E-2</v>
      </c>
      <c r="BJ76" s="120">
        <v>1.5803925668078995E-2</v>
      </c>
      <c r="BK76" s="120">
        <v>1.5692648664339424E-2</v>
      </c>
      <c r="BL76" s="120">
        <v>1.5692702097603307E-2</v>
      </c>
      <c r="BM76" s="120">
        <v>1.5581760902583659E-2</v>
      </c>
      <c r="BN76" s="120">
        <v>1.5581813228766991E-2</v>
      </c>
      <c r="BO76" s="120">
        <v>1.5471209019562613E-2</v>
      </c>
      <c r="BP76" s="120">
        <v>1.5471260256603661E-2</v>
      </c>
      <c r="BQ76" s="120">
        <v>1.5360994209107975E-2</v>
      </c>
      <c r="BR76" s="120">
        <v>1.5361044374749225E-2</v>
      </c>
      <c r="BS76" s="120">
        <v>1.5251117663585055E-2</v>
      </c>
      <c r="BT76" s="120">
        <v>1.5251166775373873E-2</v>
      </c>
      <c r="BU76" s="120">
        <v>1.5141580573824004E-2</v>
      </c>
      <c r="BV76" s="120">
        <v>1.514162864911347E-2</v>
      </c>
      <c r="BW76" s="120">
        <v>1.5032384129050193E-2</v>
      </c>
      <c r="BX76" s="120">
        <v>1.5032431184999726E-2</v>
      </c>
      <c r="BY76" s="120">
        <v>1.4923529516813616E-2</v>
      </c>
      <c r="BZ76" s="120">
        <v>1.4923575570389843E-2</v>
      </c>
      <c r="CA76" s="120">
        <v>1.4815017922917543E-2</v>
      </c>
      <c r="CB76" s="120">
        <v>1.4815062990895011E-2</v>
      </c>
      <c r="CC76" s="120">
        <v>1.4706850531346238E-2</v>
      </c>
      <c r="CD76" s="120">
        <v>1.4706894630308231E-2</v>
      </c>
      <c r="CE76" s="120">
        <v>1.4599028524191817E-2</v>
      </c>
      <c r="CF76" s="120">
        <v>1.4599071670531094E-2</v>
      </c>
      <c r="CG76" s="120">
        <v>1.4491553081580028E-2</v>
      </c>
      <c r="CH76" s="120">
        <v>1.4491595291499734E-2</v>
      </c>
      <c r="CI76" s="120">
        <v>1.4384425381595489E-2</v>
      </c>
      <c r="CJ76" s="120">
        <v>1.4384466671109892E-2</v>
      </c>
      <c r="CK76" s="120">
        <v>1.4277646600205586E-2</v>
      </c>
      <c r="CL76" s="120">
        <v>1.4277686985140987E-2</v>
      </c>
      <c r="CM76" s="120">
        <v>1.4171217911183781E-2</v>
      </c>
      <c r="CN76" s="120">
        <v>1.4171257407179321E-2</v>
      </c>
      <c r="CO76" s="120">
        <v>1.4065140486031837E-2</v>
      </c>
      <c r="CP76" s="120">
        <v>1.4065179108540323E-2</v>
      </c>
      <c r="CQ76" s="120">
        <v>1.3959415493901067E-2</v>
      </c>
      <c r="CR76" s="120">
        <v>1.3959453258189956E-2</v>
      </c>
      <c r="CS76" s="120">
        <v>1.3854044101512837E-2</v>
      </c>
      <c r="CT76" s="120">
        <v>1.3854081022665006E-2</v>
      </c>
      <c r="CU76" s="120">
        <v>1.3749027473077846E-2</v>
      </c>
      <c r="CV76" s="120">
        <v>1.3749063565992628E-2</v>
      </c>
      <c r="CW76" s="120">
        <v>1.3644366770214706E-2</v>
      </c>
      <c r="CX76" s="120">
        <v>1.364440204960865E-2</v>
      </c>
      <c r="CY76" s="120">
        <v>1.3540063151867352E-2</v>
      </c>
      <c r="CZ76" s="120">
        <v>1.3540097632275231E-2</v>
      </c>
      <c r="DA76" s="120">
        <v>1.3436117774221589E-2</v>
      </c>
      <c r="DB76" s="120">
        <v>1.3436151469997361E-2</v>
      </c>
      <c r="DC76" s="120">
        <v>1.3332531790620683E-2</v>
      </c>
      <c r="DD76" s="120">
        <v>1.3332564715938385E-2</v>
      </c>
      <c r="DE76" s="120">
        <v>1.3229306351479852E-2</v>
      </c>
      <c r="DF76" s="120">
        <v>1.3229338520334552E-2</v>
      </c>
      <c r="DG76" s="120">
        <v>1.3126442604199843E-2</v>
      </c>
      <c r="DH76" s="120">
        <v>1.3126474030408661E-2</v>
      </c>
      <c r="DI76" s="120">
        <v>1.3023941693079502E-2</v>
      </c>
      <c r="DJ76" s="120">
        <v>1.3023972390282589E-2</v>
      </c>
      <c r="DK76" s="120">
        <v>1.2921804759227336E-2</v>
      </c>
      <c r="DL76" s="120">
        <v>1.2921834740888788E-2</v>
      </c>
      <c r="DM76" s="120">
        <v>1.2820032940471971E-2</v>
      </c>
      <c r="DN76" s="120">
        <v>1.282006221988094E-2</v>
      </c>
      <c r="DO76" s="120">
        <v>1.2718627371271739E-2</v>
      </c>
      <c r="DP76" s="120">
        <v>1.2718655961543391E-2</v>
      </c>
      <c r="DQ76" s="120">
        <v>1.2617589182623129E-2</v>
      </c>
      <c r="DR76" s="120">
        <v>1.2617617096699646E-2</v>
      </c>
      <c r="DS76" s="120">
        <v>1.251691950196821E-2</v>
      </c>
      <c r="DT76" s="120">
        <v>1.2516946752619896E-2</v>
      </c>
      <c r="DU76" s="120">
        <v>1.2416619453101034E-2</v>
      </c>
      <c r="DV76" s="120">
        <v>1.2416646052927291E-2</v>
      </c>
      <c r="DW76" s="120">
        <v>1.2316690156072955E-2</v>
      </c>
      <c r="DX76" s="120">
        <v>1.2316716117503361E-2</v>
      </c>
      <c r="DY76" s="120">
        <v>1.221713272709694E-2</v>
      </c>
      <c r="DZ76" s="120">
        <v>1.2217158062392383E-2</v>
      </c>
      <c r="EA76" s="120">
        <v>1.2117948278450788E-2</v>
      </c>
      <c r="EB76" s="120">
        <v>1.2117972999704432E-2</v>
      </c>
      <c r="EC76" s="120">
        <v>1.2019137918379259E-2</v>
      </c>
      <c r="ED76" s="120">
        <v>1.2019162037517685E-2</v>
      </c>
      <c r="EE76" s="120">
        <v>1.1920702750995105E-2</v>
      </c>
      <c r="EF76" s="120">
        <v>1.1920726279779416E-2</v>
      </c>
      <c r="EG76" s="120">
        <v>1.1822643876179116E-2</v>
      </c>
      <c r="EH76" s="120">
        <v>1.1822666826206031E-2</v>
      </c>
      <c r="EI76" s="120">
        <v>1.1724962389478953E-2</v>
      </c>
      <c r="EJ76" s="120">
        <v>1.1724984772181903E-2</v>
      </c>
      <c r="EK76" s="120">
        <v>1.1627659382006926E-2</v>
      </c>
      <c r="EL76" s="120">
        <v>1.1627681208657221E-2</v>
      </c>
      <c r="EM76" s="120">
        <v>1.1530735940336757E-2</v>
      </c>
      <c r="EN76" s="120">
        <v>1.1530757222044665E-2</v>
      </c>
      <c r="EO76" s="120">
        <v>1.1434193146399025E-2</v>
      </c>
      <c r="EP76" s="120">
        <v>1.1434213894114946E-2</v>
      </c>
      <c r="EQ76" s="120">
        <v>1.1338032077375732E-2</v>
      </c>
      <c r="ER76" s="120">
        <v>1.1338052301891333E-2</v>
      </c>
      <c r="ES76" s="120">
        <v>1.1242253805593544E-2</v>
      </c>
      <c r="ET76" s="120">
        <v>1.124227351754294E-2</v>
      </c>
      <c r="EU76" s="120">
        <v>1.1146859398416035E-2</v>
      </c>
      <c r="EV76" s="120">
        <v>1.1146878608276912E-2</v>
      </c>
      <c r="EW76" s="120">
        <v>1.1051849918134708E-2</v>
      </c>
      <c r="EX76" s="120">
        <v>1.1051868636229523E-2</v>
      </c>
      <c r="EY76" s="120">
        <v>1.0957226421858972E-2</v>
      </c>
      <c r="EZ76" s="120">
        <v>1.0957244658356161E-2</v>
      </c>
      <c r="FA76" s="120">
        <v>1.086298996140482E-2</v>
      </c>
      <c r="FB76" s="120">
        <v>1.0863007726319932E-2</v>
      </c>
      <c r="FC76" s="120">
        <v>1.0769141583182545E-2</v>
      </c>
      <c r="FD76" s="120">
        <v>1.0769158886379446E-2</v>
      </c>
      <c r="FE76" s="120">
        <v>1.067568232808312E-2</v>
      </c>
      <c r="FF76" s="120">
        <v>1.0675699179275227E-2</v>
      </c>
      <c r="FG76" s="120">
        <v>1.0582613231363482E-2</v>
      </c>
      <c r="FH76" s="120">
        <v>1.0582629640114971E-2</v>
      </c>
      <c r="FI76" s="120">
        <v>1.0489935322530713E-2</v>
      </c>
      <c r="FJ76" s="120">
        <v>1.0489951298257699E-2</v>
      </c>
      <c r="FK76" s="120">
        <v>1.0397649625224973E-2</v>
      </c>
      <c r="FL76" s="120">
        <v>1.0397665177196718E-2</v>
      </c>
      <c r="FM76" s="120">
        <v>1.030575715710115E-2</v>
      </c>
      <c r="FN76" s="120">
        <v>1.0305772294441427E-2</v>
      </c>
      <c r="FO76" s="120">
        <v>1.0214258929709646E-2</v>
      </c>
      <c r="FP76" s="120">
        <v>1.0214273661397788E-2</v>
      </c>
      <c r="FQ76" s="120">
        <v>1.0123155948375557E-2</v>
      </c>
      <c r="FR76" s="120">
        <v>1.0123170283247799E-2</v>
      </c>
      <c r="FS76" s="120">
        <v>1.0032449212076976E-2</v>
      </c>
      <c r="FT76" s="120">
        <v>1.003246315882772E-2</v>
      </c>
      <c r="FU76" s="120">
        <v>9.94213971332201E-3</v>
      </c>
      <c r="FV76" s="120">
        <v>9.9421532805049964E-3</v>
      </c>
      <c r="FW76" s="120">
        <v>9.8522284380244667E-3</v>
      </c>
      <c r="FX76" s="120">
        <v>9.8522416340541159E-3</v>
      </c>
      <c r="FY76" s="120">
        <v>9.762716365378548E-3</v>
      </c>
      <c r="FZ76" s="120">
        <v>9.7627291985311719E-3</v>
      </c>
      <c r="GA76" s="120">
        <v>9.673604467732147E-3</v>
      </c>
      <c r="GB76" s="120">
        <v>9.6736169461472191E-3</v>
      </c>
      <c r="GC76" s="120">
        <v>9.5848937104590429E-3</v>
      </c>
      <c r="GD76" s="120">
        <v>9.5849058421404783E-3</v>
      </c>
      <c r="GE76" s="120">
        <v>9.4965850518298235E-3</v>
      </c>
      <c r="GF76" s="120">
        <v>9.4965968446472648E-3</v>
      </c>
      <c r="GG76" s="120">
        <v>9.4086794428816008E-3</v>
      </c>
      <c r="GH76" s="120">
        <v>9.4086909045716753E-3</v>
      </c>
      <c r="GI76" s="120">
        <v>9.3211778272865396E-3</v>
      </c>
      <c r="GJ76" s="120">
        <v>9.3211889654541448E-3</v>
      </c>
      <c r="GK76" s="120">
        <v>9.2340811412190416E-3</v>
      </c>
      <c r="GL76" s="120">
        <v>9.2340919633386552E-3</v>
      </c>
      <c r="GM76" s="120">
        <v>9.1473903132218669E-3</v>
      </c>
      <c r="GN76" s="120">
        <v>9.1474008266388216E-3</v>
      </c>
      <c r="GO76" s="120">
        <v>9.0611062640709051E-3</v>
      </c>
      <c r="GP76" s="120">
        <v>9.0611164760026619E-3</v>
      </c>
      <c r="GQ76" s="120">
        <v>8.9752299066386751E-3</v>
      </c>
      <c r="GR76" s="120">
        <v>8.9752398241761833E-3</v>
      </c>
      <c r="GS76" s="120">
        <v>8.8897621457568032E-3</v>
      </c>
      <c r="GT76" s="120">
        <v>8.8897717758656906E-3</v>
      </c>
      <c r="GU76" s="120">
        <v>8.804703878076952E-3</v>
      </c>
      <c r="GV76" s="120">
        <v>8.804713227598928E-3</v>
      </c>
      <c r="GW76" s="120">
        <v>8.7200559919307277E-3</v>
      </c>
      <c r="GX76" s="120">
        <v>8.7200650675848552E-3</v>
      </c>
      <c r="GY76" s="120">
        <v>8.6358193671883902E-3</v>
      </c>
      <c r="GZ76" s="120">
        <v>8.6358281755723881E-3</v>
      </c>
      <c r="HA76" s="120">
        <v>8.5519948751160684E-3</v>
      </c>
      <c r="HB76" s="120">
        <v>8.5520034227075936E-3</v>
      </c>
      <c r="HC76" s="120">
        <v>8.4685833782319666E-3</v>
      </c>
      <c r="HD76" s="120">
        <v>8.4685916713899551E-3</v>
      </c>
      <c r="HE76" s="120">
        <v>8.3855857301612536E-3</v>
      </c>
      <c r="HF76" s="120">
        <v>8.385593775127204E-3</v>
      </c>
      <c r="HG76" s="120">
        <v>8.3030027754896433E-3</v>
      </c>
      <c r="HH76" s="120">
        <v>8.3030105783889769E-3</v>
      </c>
      <c r="HI76" s="120">
        <v>8.220835349615865E-3</v>
      </c>
      <c r="HJ76" s="120">
        <v>8.2208429164591888E-3</v>
      </c>
      <c r="HK76" s="120">
        <v>8.1390842786027637E-3</v>
      </c>
      <c r="HL76" s="120">
        <v>8.1390916152872025E-3</v>
      </c>
      <c r="HM76" s="120">
        <v>8.0577503790272668E-3</v>
      </c>
      <c r="HN76" s="120">
        <v>8.0577574913377626E-3</v>
      </c>
      <c r="HO76" s="120">
        <v>7.9768344578290077E-3</v>
      </c>
      <c r="HP76" s="120">
        <v>7.9768413514396501E-3</v>
      </c>
      <c r="HQ76" s="120">
        <v>7.8963373121578011E-3</v>
      </c>
      <c r="HR76" s="120">
        <v>7.8963439926331164E-3</v>
      </c>
      <c r="HS76" s="120">
        <v>7.8162597292198328E-3</v>
      </c>
      <c r="HT76" s="120">
        <v>7.8162662020161162E-3</v>
      </c>
      <c r="HU76" s="120">
        <v>7.7366024861226365E-3</v>
      </c>
      <c r="HV76" s="120">
        <v>7.7366087565892659E-3</v>
      </c>
      <c r="HW76" s="120">
        <v>7.6573663497188455E-3</v>
      </c>
      <c r="HX76" s="120">
        <v>7.657372423099584E-3</v>
      </c>
      <c r="HY76" s="120">
        <v>7.5785520764486787E-3</v>
      </c>
      <c r="HZ76" s="120">
        <v>7.5785579578829688E-3</v>
      </c>
      <c r="IA76" s="120">
        <v>7.5001604121812645E-3</v>
      </c>
      <c r="IB76" s="120">
        <v>7.5001661067055749E-3</v>
      </c>
      <c r="IC76" s="120">
        <v>7.4221920920547147E-3</v>
      </c>
      <c r="ID76" s="120">
        <v>7.4221976046037925E-3</v>
      </c>
      <c r="IE76" s="120">
        <v>7.3446478403149723E-3</v>
      </c>
      <c r="IF76" s="120">
        <v>7.3446531757231995E-3</v>
      </c>
      <c r="IG76" s="120">
        <v>7.2675283701534501E-3</v>
      </c>
      <c r="IH76" s="120">
        <v>7.2675335331561178E-3</v>
      </c>
      <c r="II76" s="120">
        <v>7.1908343835435304E-3</v>
      </c>
      <c r="IJ76" s="120">
        <v>7.1908393787781513E-3</v>
      </c>
      <c r="IK76" s="120">
        <v>7.1145665710757641E-3</v>
      </c>
      <c r="IL76" s="120">
        <v>7.1145714030833472E-3</v>
      </c>
      <c r="IM76" s="120">
        <v>7.0387256117919452E-3</v>
      </c>
      <c r="IN76" s="120">
        <v>7.0387302850183284E-3</v>
      </c>
      <c r="IO76" s="120">
        <v>6.963312173018028E-3</v>
      </c>
      <c r="IP76" s="120">
        <v>6.9633166918151466E-3</v>
      </c>
      <c r="IQ76" s="120">
        <v>6.888326910195787E-3</v>
      </c>
      <c r="IR76" s="120">
        <v>6.8883312788229458E-3</v>
      </c>
      <c r="IS76" s="120">
        <v>6.8137704667133609E-3</v>
      </c>
      <c r="IT76" s="120">
        <v>6.8137746893385445E-3</v>
      </c>
      <c r="IU76" s="120">
        <v>6.7396434737346219E-3</v>
      </c>
      <c r="IV76" s="120">
        <v>6.7396475544357834E-3</v>
      </c>
      <c r="IW76" s="120">
        <v>6.6659465500274184E-3</v>
      </c>
      <c r="IX76" s="120">
        <v>6.6659504927937289E-3</v>
      </c>
      <c r="IY76" s="120">
        <v>6.5926803017906568E-3</v>
      </c>
      <c r="IZ76" s="120">
        <v>6.5926841105237947E-3</v>
      </c>
      <c r="JA76" s="120">
        <v>6.5198453224802411E-3</v>
      </c>
      <c r="JB76" s="120">
        <v>6.5198490009956605E-3</v>
      </c>
      <c r="JC76" s="120">
        <v>6.4474421926339004E-3</v>
      </c>
      <c r="JD76" s="120">
        <v>6.4474457446620989E-3</v>
      </c>
      <c r="JE76" s="120">
        <v>6.3754714796949502E-3</v>
      </c>
      <c r="JF76" s="120">
        <v>6.3754749088827129E-3</v>
      </c>
      <c r="JG76" s="120">
        <v>6.3039337378349028E-3</v>
      </c>
      <c r="JH76" s="120">
        <v>6.3039370477465705E-3</v>
      </c>
      <c r="JI76" s="120">
        <v>6.2328295077750048E-3</v>
      </c>
      <c r="JJ76" s="120">
        <v>6.2328327018937191E-3</v>
      </c>
      <c r="JK76" s="120">
        <v>6.1621593166067455E-3</v>
      </c>
      <c r="JL76" s="120">
        <v>6.1621623983356896E-3</v>
      </c>
      <c r="JM76" s="120">
        <v>6.0919236776112674E-3</v>
      </c>
      <c r="JN76" s="120">
        <v>6.0919266502749035E-3</v>
      </c>
      <c r="JO76" s="120">
        <v>6.0221230900777394E-3</v>
      </c>
      <c r="JP76" s="120">
        <v>6.0221259569230579E-3</v>
      </c>
      <c r="JQ76" s="120">
        <v>5.9527580391207421E-3</v>
      </c>
      <c r="JR76" s="120">
        <v>5.9527608033184522E-3</v>
      </c>
      <c r="JS76" s="120">
        <v>5.8838289954966077E-3</v>
      </c>
      <c r="JT76" s="120">
        <v>5.8838316601423921E-3</v>
      </c>
      <c r="JU76" s="120">
        <v>5.8153364154187913E-3</v>
      </c>
      <c r="JV76" s="120">
        <v>5.8153389835344906E-3</v>
      </c>
      <c r="JW76" s="120">
        <v>5.7472807403722318E-3</v>
      </c>
      <c r="JX76" s="120">
        <v>5.7472832149070832E-3</v>
      </c>
      <c r="JY76" s="120">
        <v>5.6796623969268423E-3</v>
      </c>
      <c r="JZ76" s="120">
        <v>5.6796647807586462E-3</v>
      </c>
      <c r="KA76" s="120">
        <v>5.6124817965499474E-3</v>
      </c>
      <c r="KB76" s="120">
        <v>5.6124840924862739E-3</v>
      </c>
      <c r="KC76" s="120">
        <v>5.5457393354179166E-3</v>
      </c>
      <c r="KD76" s="120">
        <v>5.5457415461972982E-3</v>
      </c>
      <c r="KE76" s="120">
        <v>5.4794353942268399E-3</v>
      </c>
      <c r="KF76" s="120">
        <v>5.4794375225199277E-3</v>
      </c>
      <c r="KG76" s="120">
        <v>5.4135703380023418E-3</v>
      </c>
      <c r="KH76" s="120">
        <v>5.4135723864130953E-3</v>
      </c>
      <c r="KI76" s="120">
        <v>5.3481445159085685E-3</v>
      </c>
      <c r="KJ76" s="120">
        <v>5.3481464869754051E-3</v>
      </c>
      <c r="KK76" s="120">
        <v>5.2831582610563367E-3</v>
      </c>
      <c r="KL76" s="120">
        <v>5.2831601572532784E-3</v>
      </c>
      <c r="KM76" s="120">
        <v>5.2186118903104544E-3</v>
      </c>
      <c r="KN76" s="120">
        <v>5.2186137140483044E-3</v>
      </c>
      <c r="KO76" s="120">
        <v>5.1545057040963248E-3</v>
      </c>
      <c r="KP76" s="120">
        <v>5.1545074577237669E-3</v>
      </c>
      <c r="KQ76" s="120">
        <v>5.0908399862057765E-3</v>
      </c>
      <c r="KR76" s="120">
        <v>5.0908416720105267E-3</v>
      </c>
      <c r="KS76" s="120">
        <v>5.0276150036021542E-3</v>
      </c>
      <c r="KT76" s="120">
        <v>5.0276166238120579E-3</v>
      </c>
      <c r="KU76" s="120">
        <v>4.9648310062247302E-3</v>
      </c>
      <c r="KV76" s="120">
        <v>4.9648325630088919E-3</v>
      </c>
      <c r="KW76" s="120">
        <v>4.9024882267924485E-3</v>
      </c>
      <c r="KX76" s="120">
        <v>4.9024897222623553E-3</v>
      </c>
      <c r="KY76" s="120">
        <v>4.8405868806071098E-3</v>
      </c>
      <c r="KZ76" s="120">
        <v>4.8405883168176648E-3</v>
      </c>
      <c r="LA76" s="120">
        <v>4.779127165355823E-3</v>
      </c>
      <c r="LB76" s="120">
        <v>4.779128544306452E-3</v>
      </c>
      <c r="LC76" s="120">
        <v>4.7181092609129794E-3</v>
      </c>
      <c r="LD76" s="120">
        <v>4.7181105845487403E-3</v>
      </c>
      <c r="LE76" s="120">
        <v>4.6575333291417002E-3</v>
      </c>
      <c r="LF76" s="120">
        <v>4.6575345993543141E-3</v>
      </c>
      <c r="LG76" s="120">
        <v>4.5973995136947745E-3</v>
      </c>
      <c r="LH76" s="120">
        <v>4.5974007323236589E-3</v>
      </c>
      <c r="LI76" s="120">
        <v>4.5377079398150602E-3</v>
      </c>
      <c r="LJ76" s="120">
        <v>4.5377091086483958E-3</v>
      </c>
      <c r="LK76" s="120">
        <v>4.4784587141355895E-3</v>
      </c>
      <c r="LL76" s="120">
        <v>4.4784598349113846E-3</v>
      </c>
      <c r="LM76" s="120">
        <v>4.4196519244792225E-3</v>
      </c>
      <c r="LN76" s="120">
        <v>4.4196529988862745E-3</v>
      </c>
      <c r="LO76" s="120">
        <v>4.3612876396579249E-3</v>
      </c>
      <c r="LP76" s="120">
        <v>4.3612886693368616E-3</v>
      </c>
      <c r="LQ76" s="120">
        <v>4.3033659092718097E-3</v>
      </c>
      <c r="LR76" s="120">
        <v>4.3033668958160996E-3</v>
      </c>
      <c r="LS76" s="120">
        <v>4.2458867635078593E-3</v>
      </c>
      <c r="LT76" s="120">
        <v>4.2458877084648079E-3</v>
      </c>
      <c r="LU76" s="120">
        <v>4.1888502129384933E-3</v>
      </c>
      <c r="LV76" s="120">
        <v>4.1888511178101865E-3</v>
      </c>
      <c r="LW76" s="120">
        <v>4.1322562483198811E-3</v>
      </c>
      <c r="LX76" s="120">
        <v>4.1322571145642056E-3</v>
      </c>
      <c r="LY76" s="120">
        <v>4.0761048403902241E-3</v>
      </c>
      <c r="LZ76" s="120">
        <v>4.0761056694217784E-3</v>
      </c>
      <c r="MA76" s="120">
        <v>4.0203959396678604E-3</v>
      </c>
      <c r="MB76" s="120">
        <v>4.0203967328589331E-3</v>
      </c>
      <c r="MC76" s="120">
        <v>3.9651294762494283E-3</v>
      </c>
      <c r="MD76" s="120">
        <v>3.9651302349309209E-3</v>
      </c>
      <c r="ME76" s="120">
        <v>3.9103053596079946E-3</v>
      </c>
      <c r="MF76" s="120">
        <v>3.9103060850703419E-3</v>
      </c>
      <c r="MG76" s="120">
        <v>3.8559234783912587E-3</v>
      </c>
      <c r="MH76" s="120">
        <v>3.8559241718853807E-3</v>
      </c>
      <c r="MI76" s="120">
        <v>3.8019837002199498E-3</v>
      </c>
      <c r="MJ76" s="120">
        <v>3.8019843629581006E-3</v>
      </c>
      <c r="MK76" s="120">
        <v>3.7484858714862982E-3</v>
      </c>
      <c r="ML76" s="120">
        <v>3.7484865046430024E-3</v>
      </c>
      <c r="MM76" s="120">
        <v>3.6954298171528511E-3</v>
      </c>
      <c r="MN76" s="120">
        <v>3.6954304218657485E-3</v>
      </c>
      <c r="MO76" s="120">
        <v>3.6428153405515221E-3</v>
      </c>
      <c r="MP76" s="120">
        <v>3.6428159179222454E-3</v>
      </c>
      <c r="MQ76" s="120">
        <v>3.5906422231829888E-3</v>
      </c>
      <c r="MR76" s="120">
        <v>3.5906427742780416E-3</v>
      </c>
      <c r="MS76" s="120">
        <v>3.538910224516576E-3</v>
      </c>
      <c r="MT76" s="120">
        <v>3.5389107503681523E-3</v>
      </c>
      <c r="MU76" s="120">
        <v>3.4876190817905561E-3</v>
      </c>
      <c r="MV76" s="120">
        <v>3.4876195833973777E-3</v>
      </c>
      <c r="MW76" s="120">
        <v>3.4367685098130145E-3</v>
      </c>
      <c r="MX76" s="120">
        <v>3.4367689881411607E-3</v>
      </c>
      <c r="MY76" s="120">
        <v>3.3863582007633399E-3</v>
      </c>
      <c r="MZ76" s="120">
        <v>3.3863586567470481E-3</v>
      </c>
      <c r="NA76" s="120">
        <v>3.3363878239943785E-3</v>
      </c>
      <c r="NB76" s="120">
        <v>3.3363882585368469E-3</v>
      </c>
      <c r="NC76" s="120">
        <v>3.2868570258353441E-3</v>
      </c>
      <c r="ND76" s="120">
        <v>3.2868574398095076E-3</v>
      </c>
      <c r="NE76" s="120">
        <v>3.237765429395557E-3</v>
      </c>
      <c r="NF76" s="120">
        <v>3.2377658236448816E-3</v>
      </c>
      <c r="NG76" s="120">
        <v>3.1891126343690729E-3</v>
      </c>
      <c r="NH76" s="120">
        <v>3.1891130097082806E-3</v>
      </c>
      <c r="NI76" s="120">
        <v>3.1408982168402563E-3</v>
      </c>
      <c r="NJ76" s="120">
        <v>3.1408985740561148E-3</v>
      </c>
      <c r="NK76" s="120">
        <v>3.0931217290904572E-3</v>
      </c>
      <c r="NL76" s="120">
        <v>3.0931220689424887E-3</v>
      </c>
      <c r="NM76" s="120">
        <v>3.0457826994057624E-3</v>
      </c>
      <c r="NN76" s="120">
        <v>3.0457830226269765E-3</v>
      </c>
      <c r="NO76" s="120">
        <v>2.998880631885973E-3</v>
      </c>
      <c r="NP76" s="120">
        <v>2.9988809391835831E-3</v>
      </c>
      <c r="NQ76" s="120">
        <v>2.9524150062548772E-3</v>
      </c>
      <c r="NR76" s="120">
        <v>2.9524152983109982E-3</v>
      </c>
      <c r="NS76" s="120">
        <v>2.9063852776718894E-3</v>
      </c>
      <c r="NT76" s="120">
        <v>2.9063855551442305E-3</v>
      </c>
      <c r="NU76" s="120">
        <v>2.860790876545134E-3</v>
      </c>
      <c r="NV76" s="120">
        <v>2.8607911400676685E-3</v>
      </c>
      <c r="NW76" s="120">
        <v>2.8156312083461176E-3</v>
      </c>
      <c r="NX76" s="120">
        <v>2.8156314585297574E-3</v>
      </c>
      <c r="NY76" s="120">
        <v>2.7709056534260135E-3</v>
      </c>
      <c r="NZ76" s="120">
        <v>2.7709058908592472E-3</v>
      </c>
      <c r="OA76" s="120">
        <v>2.72661356683366E-3</v>
      </c>
      <c r="OB76" s="120">
        <v>2.7266137920832095E-3</v>
      </c>
      <c r="OC76" s="120">
        <v>2.6827542781354317E-3</v>
      </c>
      <c r="OD76" s="120">
        <v>2.6827544917468783E-3</v>
      </c>
      <c r="OE76" s="120">
        <v>2.6393270912370105E-3</v>
      </c>
      <c r="OF76" s="120">
        <v>2.6393272937353988E-3</v>
      </c>
      <c r="OG76" s="120">
        <v>2.5963312842071577E-3</v>
      </c>
      <c r="OH76" s="120">
        <v>2.5963314760976217E-3</v>
      </c>
      <c r="OI76" s="120">
        <v>2.553766109103653E-3</v>
      </c>
      <c r="OJ76" s="120">
        <v>2.5537662908719913E-3</v>
      </c>
      <c r="OK76" s="120">
        <v>2.5116307918014156E-3</v>
      </c>
      <c r="OL76" s="120">
        <v>2.5116309639146833E-3</v>
      </c>
      <c r="OM76" s="120">
        <v>2.4699245318229963E-3</v>
      </c>
      <c r="ON76" s="120">
        <v>2.4699246947300713E-3</v>
      </c>
      <c r="OO76" s="120">
        <v>2.4286465021714811E-3</v>
      </c>
      <c r="OP76" s="120">
        <v>2.4286466563036204E-3</v>
      </c>
      <c r="OQ76" s="120">
        <v>2.3877958491659431E-3</v>
      </c>
      <c r="OR76" s="120">
        <v>2.3877959949373476E-3</v>
      </c>
      <c r="OS76" s="120">
        <v>2.3473716922795857E-3</v>
      </c>
      <c r="OT76" s="120">
        <v>2.3473718300879055E-3</v>
      </c>
      <c r="OU76" s="120">
        <v>2.3073731239806172E-3</v>
      </c>
      <c r="OV76" s="120">
        <v>2.3073732542074937E-3</v>
      </c>
      <c r="OW76" s="120">
        <v>2.2677992095760406E-3</v>
      </c>
      <c r="OX76" s="120">
        <v>2.2677993325876146E-3</v>
      </c>
      <c r="OY76" s="120">
        <v>2.2286489870584512E-3</v>
      </c>
      <c r="OZ76" s="120">
        <v>2.2286491032058775E-3</v>
      </c>
      <c r="PA76" s="120">
        <v>2.1899214669559644E-3</v>
      </c>
      <c r="PB76" s="120">
        <v>2.1899215765758761E-3</v>
      </c>
      <c r="PC76" s="120">
        <v>2.151615632185376E-3</v>
      </c>
      <c r="PD76" s="120">
        <v>2.1516157356003891E-3</v>
      </c>
      <c r="PE76" s="120">
        <v>2.1137304379087334E-3</v>
      </c>
      <c r="PF76" s="120">
        <v>2.1137305354278981E-3</v>
      </c>
      <c r="PG76" s="120">
        <v>2.0762648113933908E-3</v>
      </c>
      <c r="PH76" s="120">
        <v>2.076264903312649E-3</v>
      </c>
      <c r="PI76" s="120">
        <v>2.0392176518756922E-3</v>
      </c>
      <c r="PJ76" s="120">
        <v>2.0392177384783369E-3</v>
      </c>
      <c r="PK76" s="120">
        <v>2.0025878304284501E-3</v>
      </c>
      <c r="PL76" s="120">
        <v>2.002587911985551E-3</v>
      </c>
      <c r="PM76" s="120">
        <v>1.9663741898323073E-3</v>
      </c>
      <c r="PN76" s="120">
        <v>1.9663742666031357E-3</v>
      </c>
      <c r="PO76" s="120">
        <v>1.9305755444511343E-3</v>
      </c>
      <c r="PP76" s="120">
        <v>1.9305756166835756E-3</v>
      </c>
      <c r="PQ76" s="120">
        <v>1.8951906801116171E-3</v>
      </c>
      <c r="PR76" s="120">
        <v>1.895190748042582E-3</v>
      </c>
      <c r="PS76" s="120">
        <v>1.8602183539871556E-3</v>
      </c>
      <c r="PT76" s="120">
        <v>1.8602184178429732E-3</v>
      </c>
      <c r="PU76" s="120">
        <v>1.8256572944862367E-3</v>
      </c>
      <c r="PV76" s="120">
        <v>1.8256573544830278E-3</v>
      </c>
      <c r="PW76" s="120">
        <v>1.7915062011453979E-3</v>
      </c>
      <c r="PX76" s="120">
        <v>1.7915062574894631E-3</v>
      </c>
      <c r="PY76" s="120">
        <v>1.7577637445269736E-3</v>
      </c>
      <c r="PZ76" s="120">
        <v>1.7577637974151433E-3</v>
      </c>
      <c r="QA76" s="120">
        <v>1.724428566121719E-3</v>
      </c>
      <c r="QB76" s="120">
        <v>1.724428615741714E-3</v>
      </c>
      <c r="QC76" s="120">
        <v>1.6914992782565258E-3</v>
      </c>
      <c r="QD76" s="120">
        <v>1.6914993247873055E-3</v>
      </c>
      <c r="QE76" s="120">
        <v>1.6589744640073394E-3</v>
      </c>
      <c r="QF76" s="120">
        <v>1.6589745076194286E-3</v>
      </c>
      <c r="QG76" s="120">
        <v>1.6268526771174448E-3</v>
      </c>
      <c r="QH76" s="120">
        <v>1.626852717973261E-3</v>
      </c>
      <c r="QI76" s="120">
        <v>1.5951324419212981E-3</v>
      </c>
      <c r="QJ76" s="120">
        <v>1.5951324801754701E-3</v>
      </c>
      <c r="QK76" s="120">
        <v>1.5638122532740475E-3</v>
      </c>
      <c r="QL76" s="120">
        <v>1.5638122890737178E-3</v>
      </c>
      <c r="QM76" s="120">
        <v>1.5328905764869041E-3</v>
      </c>
      <c r="QN76" s="120">
        <v>1.5328906099720326E-3</v>
      </c>
      <c r="QO76" s="120">
        <v>1.5023658472685568E-3</v>
      </c>
      <c r="QP76" s="120">
        <v>1.5023658785722083E-3</v>
      </c>
      <c r="QQ76" s="120">
        <v>1.4722364716727705E-3</v>
      </c>
      <c r="QR76" s="120">
        <v>1.4722365009213882E-3</v>
      </c>
      <c r="QS76" s="120">
        <v>1.4425008260523372E-3</v>
      </c>
      <c r="QT76" s="120">
        <v>1.44250085336602E-3</v>
      </c>
      <c r="QU76" s="120">
        <v>1.4131572570195835E-3</v>
      </c>
      <c r="QV76" s="120">
        <v>1.413157282512355E-3</v>
      </c>
      <c r="QW76" s="120">
        <v>1.3842040814135679E-3</v>
      </c>
      <c r="QX76" s="120">
        <v>1.3842041051936222E-3</v>
      </c>
      <c r="QY76" s="120">
        <v>1.3556395862741818E-3</v>
      </c>
      <c r="QZ76" s="120">
        <v>1.3556396084441315E-3</v>
      </c>
      <c r="RA76" s="120">
        <v>1.3274620288232933E-3</v>
      </c>
      <c r="RB76" s="120">
        <v>1.3274620494804134E-3</v>
      </c>
      <c r="RC76" s="120">
        <v>1.2996696364531626E-3</v>
      </c>
      <c r="RD76" s="120">
        <v>1.2996696556896159E-3</v>
      </c>
      <c r="RE76" s="120">
        <v>1.272260606722245E-3</v>
      </c>
      <c r="RF76" s="120">
        <v>1.2722606246253119E-3</v>
      </c>
      <c r="RG76" s="120">
        <v>1.2452331073586362E-3</v>
      </c>
      <c r="RH76" s="120">
        <v>1.2452331240109312E-3</v>
      </c>
      <c r="RI76" s="120">
        <v>1.2185852762713015E-3</v>
      </c>
      <c r="RJ76" s="120">
        <v>1.2185852917509701E-3</v>
      </c>
      <c r="RK76" s="120">
        <v>1.1923152215692653E-3</v>
      </c>
      <c r="RL76" s="120">
        <v>1.1923152359501988E-3</v>
      </c>
      <c r="RM76" s="120">
        <v>1.1664210215889864E-3</v>
      </c>
      <c r="RN76" s="120">
        <v>1.1664210349410112E-3</v>
      </c>
      <c r="RO76" s="120">
        <v>1.1409007249300889E-3</v>
      </c>
      <c r="RP76" s="120">
        <v>1.140900737319155E-3</v>
      </c>
      <c r="RQ76" s="120">
        <v>1.1157523504996354E-3</v>
      </c>
      <c r="RR76" s="120">
        <v>1.1157523619879926E-3</v>
      </c>
      <c r="RS76" s="120">
        <v>1.0909738875651254E-3</v>
      </c>
      <c r="RT76" s="120">
        <v>1.0909738982115037E-3</v>
      </c>
      <c r="RU76" s="120">
        <v>1.0665632958164477E-3</v>
      </c>
      <c r="RV76" s="120">
        <v>1.0665633056762235E-3</v>
      </c>
      <c r="RW76" s="120">
        <v>1.0425185054369428E-3</v>
      </c>
      <c r="RX76" s="120">
        <v>1.0425185145623004E-3</v>
      </c>
      <c r="RY76" s="120">
        <v>1.0188374171837809E-3</v>
      </c>
      <c r="RZ76" s="120">
        <v>1.0188374256238661E-3</v>
      </c>
      <c r="SA76" s="120">
        <v>9.9551790247786589E-4</v>
      </c>
      <c r="SB76" s="120">
        <v>9.9551791027893623E-4</v>
      </c>
      <c r="SC76" s="120">
        <v>9.7255780350342979E-4</v>
      </c>
      <c r="SD76" s="120">
        <v>9.7255781070900306E-4</v>
      </c>
      <c r="SE76" s="120">
        <v>9.4995493331755609E-4</v>
      </c>
      <c r="SF76" s="120">
        <v>9.4995493996854086E-4</v>
      </c>
      <c r="SG76" s="120">
        <v>9.2770707596978249E-4</v>
      </c>
      <c r="SH76" s="120">
        <v>9.2770708210461255E-4</v>
      </c>
      <c r="SI76" s="120">
        <v>9.0581198663201466E-4</v>
      </c>
      <c r="SJ76" s="120">
        <v>9.0581199228677843E-4</v>
      </c>
      <c r="SK76" s="120">
        <v>8.8426739173892959E-4</v>
      </c>
      <c r="SL76" s="120">
        <v>8.8426739694749245E-4</v>
      </c>
      <c r="SM76" s="120">
        <v>8.6307098913907356E-4</v>
      </c>
      <c r="SN76" s="120">
        <v>8.6307099393319081E-4</v>
      </c>
      <c r="SO76" s="120">
        <v>8.4222044825684557E-4</v>
      </c>
      <c r="SP76" s="120">
        <v>8.4222045266628008E-4</v>
      </c>
      <c r="SQ76" s="120">
        <v>8.2171341026555987E-4</v>
      </c>
      <c r="SR76" s="120">
        <v>8.2171341431818215E-4</v>
      </c>
      <c r="SS76" s="120">
        <v>8.0154748827178932E-4</v>
      </c>
      <c r="ST76" s="120">
        <v>8.0154749199368722E-4</v>
      </c>
      <c r="SU76" s="120">
        <v>7.8172026751118341E-4</v>
      </c>
      <c r="SV76" s="120">
        <v>7.8172027092675408E-4</v>
      </c>
      <c r="SW76" s="120">
        <v>7.6222930555594026E-4</v>
      </c>
      <c r="SX76" s="120">
        <v>7.622293086879887E-4</v>
      </c>
      <c r="SY76" s="120">
        <v>7.4307213253414035E-4</v>
      </c>
      <c r="SZ76" s="120">
        <v>7.4307213540396669E-4</v>
      </c>
      <c r="TA76" s="120">
        <v>7.2424625136112625E-4</v>
      </c>
      <c r="TB76" s="120">
        <v>7.2424625398860836E-4</v>
      </c>
      <c r="TC76" s="120">
        <v>7.0574913798310626E-4</v>
      </c>
      <c r="TD76" s="120">
        <v>7.0574914038678551E-4</v>
      </c>
      <c r="TE76" s="120">
        <v>6.8757824163318752E-4</v>
      </c>
      <c r="TF76" s="120">
        <v>6.875782438303461E-4</v>
      </c>
      <c r="TG76" s="120">
        <v>6.6973098510000038E-4</v>
      </c>
      <c r="TH76" s="120">
        <v>6.6973098710673262E-4</v>
      </c>
      <c r="TI76" s="120">
        <v>6.5220476500911051E-4</v>
      </c>
      <c r="TJ76" s="120">
        <v>6.5220476684039357E-4</v>
      </c>
      <c r="TK76" s="120">
        <v>6.3499695211739076E-4</v>
      </c>
      <c r="TL76" s="120">
        <v>6.3499695378715427E-4</v>
      </c>
      <c r="TM76" s="120">
        <v>6.1810489162052791E-4</v>
      </c>
      <c r="TN76" s="120">
        <v>6.1810489314171376E-4</v>
      </c>
      <c r="TO76" s="120">
        <v>6.0152590347382884E-4</v>
      </c>
      <c r="TP76" s="120">
        <v>6.0152590485845661E-4</v>
      </c>
      <c r="TQ76" s="120">
        <v>5.8525728272651402E-4</v>
      </c>
      <c r="TR76" s="120">
        <v>5.8525728398573418E-4</v>
      </c>
      <c r="TS76" s="120">
        <v>5.6929629986963493E-4</v>
      </c>
      <c r="TT76" s="120">
        <v>5.6929630101378362E-4</v>
      </c>
      <c r="TU76" s="120">
        <v>5.5364020119779052E-4</v>
      </c>
      <c r="TV76" s="120">
        <v>5.5364020223644297E-4</v>
      </c>
      <c r="TW76" s="120">
        <v>5.3828620918479439E-4</v>
      </c>
      <c r="TX76" s="120">
        <v>5.3828621012681353E-4</v>
      </c>
      <c r="TY76" s="120">
        <v>5.2323152287344222E-4</v>
      </c>
      <c r="TZ76" s="120">
        <v>5.2323152372702277E-4</v>
      </c>
      <c r="UA76" s="120">
        <v>5.0847331827951782E-4</v>
      </c>
      <c r="UB76" s="120">
        <v>5.0847331905223283E-4</v>
      </c>
      <c r="UC76" s="120">
        <v>4.9400874881017434E-4</v>
      </c>
      <c r="UD76" s="120">
        <v>4.9400874950901474E-4</v>
      </c>
      <c r="UE76" s="120">
        <v>4.7983494569683605E-4</v>
      </c>
      <c r="UF76" s="120">
        <v>4.7983494632825138E-4</v>
      </c>
      <c r="UG76" s="120">
        <v>4.6594901844272305E-4</v>
      </c>
      <c r="UH76" s="120">
        <v>4.6594901901265637E-4</v>
      </c>
      <c r="UI76" s="120">
        <v>4.5234805528513545E-4</v>
      </c>
      <c r="UJ76" s="120">
        <v>4.523480557990585E-4</v>
      </c>
      <c r="UK76" s="120">
        <v>4.390291236725935E-4</v>
      </c>
      <c r="UL76" s="120">
        <v>4.39029124135541E-4</v>
      </c>
      <c r="UM76" s="120">
        <v>4.2598927075694252E-4</v>
      </c>
      <c r="UN76" s="120">
        <v>4.2598927117354184E-4</v>
      </c>
      <c r="UO76" s="120">
        <v>4.1322552390051588E-4</v>
      </c>
      <c r="UP76" s="120">
        <v>4.1322552427501482E-4</v>
      </c>
      <c r="UQ76" s="120">
        <v>4.0073489119843095E-4</v>
      </c>
      <c r="UR76" s="120">
        <v>4.0073489153472867E-4</v>
      </c>
      <c r="US76" s="120">
        <v>3.8851436201610889E-4</v>
      </c>
      <c r="UT76" s="120">
        <v>3.8851436231777579E-4</v>
      </c>
      <c r="UU76" s="120">
        <v>3.7656090754206229E-4</v>
      </c>
      <c r="UV76" s="120">
        <v>3.7656090781236962E-4</v>
      </c>
      <c r="UW76" s="120">
        <v>3.6487148135603089E-4</v>
      </c>
      <c r="UX76" s="120">
        <v>3.6487148159797071E-4</v>
      </c>
      <c r="UY76" s="120">
        <v>3.5344302001248142E-4</v>
      </c>
      <c r="UZ76" s="120">
        <v>3.5344302022878604E-4</v>
      </c>
      <c r="VA76" s="120">
        <v>3.4227244363952287E-4</v>
      </c>
      <c r="VB76" s="120">
        <v>3.4227244383268796E-4</v>
      </c>
      <c r="VC76" s="120">
        <v>3.3135665655325132E-4</v>
      </c>
      <c r="VD76" s="120">
        <v>3.3135665672555208E-4</v>
      </c>
      <c r="VE76" s="120">
        <v>3.2069254788752867E-4</v>
      </c>
      <c r="VF76" s="120">
        <v>3.2069254804103733E-4</v>
      </c>
      <c r="VG76" s="120">
        <v>3.1027699223919425E-4</v>
      </c>
      <c r="VH76" s="120">
        <v>3.1027699237579694E-4</v>
      </c>
      <c r="VI76" s="120">
        <v>3.0010685032868807E-4</v>
      </c>
      <c r="VJ76" s="120">
        <v>3.0010685045009925E-4</v>
      </c>
      <c r="VK76" s="120">
        <v>2.9017896967604989E-4</v>
      </c>
      <c r="VL76" s="120">
        <v>2.901789697838256E-4</v>
      </c>
      <c r="VM76" s="120">
        <v>2.8049018529224942E-4</v>
      </c>
      <c r="VN76" s="120">
        <v>2.8049018538780086E-4</v>
      </c>
      <c r="VO76" s="120">
        <v>2.7103732038578188E-4</v>
      </c>
      <c r="VP76" s="120">
        <v>2.7103732047038793E-4</v>
      </c>
      <c r="VQ76" s="120">
        <v>2.6181718708444799E-4</v>
      </c>
      <c r="VR76" s="120">
        <v>2.6181718715926532E-4</v>
      </c>
      <c r="VS76" s="120">
        <v>2.5282658717222289E-4</v>
      </c>
      <c r="VT76" s="120">
        <v>2.5282658723829786E-4</v>
      </c>
      <c r="VU76" s="120">
        <v>2.4406231284110171E-4</v>
      </c>
      <c r="VV76" s="120">
        <v>2.4406231289937687E-4</v>
      </c>
      <c r="VW76" s="120">
        <v>2.3552114745778327E-4</v>
      </c>
      <c r="VX76" s="120">
        <v>2.3552114750910973E-4</v>
      </c>
      <c r="VY76" s="120">
        <v>2.2719986634505188E-4</v>
      </c>
      <c r="VZ76" s="120">
        <v>2.2719986639019586E-4</v>
      </c>
      <c r="WA76" s="120">
        <v>2.190952375776776E-4</v>
      </c>
      <c r="WB76" s="120">
        <v>2.1909523761732828E-4</v>
      </c>
      <c r="WC76" s="120">
        <v>2.1120402279265125E-4</v>
      </c>
      <c r="WD76" s="120">
        <v>2.1120402282742712E-4</v>
      </c>
      <c r="WE76" s="120">
        <v>2.0352297801354171E-4</v>
      </c>
      <c r="WF76" s="120">
        <v>2.0352297804399817E-4</v>
      </c>
      <c r="WG76" s="120">
        <v>1.9604885448874822E-4</v>
      </c>
      <c r="WH76" s="120">
        <v>1.9604885451538243E-4</v>
      </c>
      <c r="WI76" s="120">
        <v>1.8877839954338729E-4</v>
      </c>
      <c r="WJ76" s="120">
        <v>1.8877839956664416E-4</v>
      </c>
      <c r="WK76" s="120">
        <v>1.8170835744454837E-4</v>
      </c>
      <c r="WL76" s="120">
        <v>1.8170835746482504E-4</v>
      </c>
      <c r="WM76" s="120">
        <v>1.7483547027961292E-4</v>
      </c>
      <c r="WN76" s="120">
        <v>1.7483547029726356E-4</v>
      </c>
      <c r="WO76" s="120">
        <v>1.6815647884731798E-4</v>
      </c>
      <c r="WP76" s="120">
        <v>1.6815647886265882E-4</v>
      </c>
      <c r="WQ76" s="120">
        <v>1.6166812356121951E-4</v>
      </c>
      <c r="WR76" s="120">
        <v>1.616681235745314E-4</v>
      </c>
      <c r="WS76" s="120">
        <v>1.5536714536518084E-4</v>
      </c>
      <c r="WT76" s="120">
        <v>1.5536714537671317E-4</v>
      </c>
      <c r="WU76" s="120">
        <v>1.4925028666049343E-4</v>
      </c>
      <c r="WV76" s="120">
        <v>1.4925028667046725E-4</v>
      </c>
      <c r="WW76" s="120">
        <v>1.4331429224420376E-4</v>
      </c>
      <c r="WX76" s="120">
        <v>1.433142922528155E-4</v>
      </c>
      <c r="WY76" s="120">
        <v>1.3755591025820397E-4</v>
      </c>
      <c r="WZ76" s="120">
        <v>1.3755591026562704E-4</v>
      </c>
      <c r="XA76" s="120">
        <v>1.3197189314860069E-4</v>
      </c>
      <c r="XB76" s="120">
        <v>1.3197189315498754E-4</v>
      </c>
      <c r="XC76" s="120">
        <v>1.2655899863486526E-4</v>
      </c>
      <c r="XD76" s="120">
        <v>1.2655899864035084E-4</v>
      </c>
      <c r="XE76" s="120">
        <v>1.213139906882326E-4</v>
      </c>
      <c r="XF76" s="120">
        <v>1.2131399069293561E-4</v>
      </c>
      <c r="XG76" s="120">
        <v>1.1623364051878314E-4</v>
      </c>
      <c r="XH76" s="120">
        <v>1.162336405228078E-4</v>
      </c>
      <c r="XI76" s="120">
        <v>1.1131472757062409E-4</v>
      </c>
      <c r="XJ76" s="120">
        <v>1.1131472757406165E-4</v>
      </c>
      <c r="XK76" s="120">
        <v>1.0655404052454619E-4</v>
      </c>
      <c r="XL76" s="120">
        <v>1.0655404052747677E-4</v>
      </c>
      <c r="XM76" s="120">
        <v>1.0194837830750959E-4</v>
      </c>
      <c r="XN76" s="120">
        <v>1.0194837831000301E-4</v>
      </c>
      <c r="XO76" s="120">
        <v>9.7494551108276648E-5</v>
      </c>
      <c r="XP76" s="120">
        <v>9.7494551110393918E-5</v>
      </c>
      <c r="XQ76" s="120">
        <v>9.3189381398483479E-5</v>
      </c>
      <c r="XR76" s="120">
        <v>9.3189381400277793E-5</v>
      </c>
      <c r="XS76" s="120">
        <v>8.9029704958409821E-5</v>
      </c>
      <c r="XT76" s="120">
        <v>8.9029704959927243E-5</v>
      </c>
      <c r="XU76" s="120">
        <v>8.5012371906672293E-5</v>
      </c>
      <c r="XV76" s="120">
        <v>8.5012371907952817E-5</v>
      </c>
      <c r="XW76" s="120">
        <v>8.1134247733042169E-5</v>
      </c>
      <c r="XX76" s="120">
        <v>8.113424773412053E-5</v>
      </c>
      <c r="XY76" s="120">
        <v>7.7392214333550427E-5</v>
      </c>
      <c r="XZ76" s="120">
        <v>7.7392214334456535E-5</v>
      </c>
      <c r="YA76" s="120">
        <v>7.378317104701498E-5</v>
      </c>
      <c r="YB76" s="120">
        <v>7.3783171047774599E-5</v>
      </c>
      <c r="YC76" s="120">
        <v>7.0304035692096017E-5</v>
      </c>
      <c r="YD76" s="120">
        <v>7.03040356927314E-5</v>
      </c>
      <c r="YE76" s="120">
        <v>6.6951745603947903E-5</v>
      </c>
      <c r="YF76" s="120">
        <v>6.6951745604478118E-5</v>
      </c>
      <c r="YG76" s="120">
        <v>6.3723258669512336E-5</v>
      </c>
      <c r="YH76" s="120">
        <v>6.3723258669953891E-5</v>
      </c>
      <c r="YI76" s="120">
        <v>6.0615554360462064E-5</v>
      </c>
      <c r="YJ76" s="120">
        <v>6.0615554360828755E-5</v>
      </c>
      <c r="YK76" s="120">
        <v>5.7625634762775421E-5</v>
      </c>
      <c r="YL76" s="120">
        <v>5.7625634763079194E-5</v>
      </c>
      <c r="YM76" s="120">
        <v>5.4750525601894333E-5</v>
      </c>
      <c r="YN76" s="120">
        <v>5.4750525602145441E-5</v>
      </c>
      <c r="YO76" s="120">
        <v>5.1987277262385904E-5</v>
      </c>
      <c r="YP76" s="120">
        <v>5.1987277262592892E-5</v>
      </c>
      <c r="YQ76" s="120">
        <v>4.9332965801001078E-5</v>
      </c>
      <c r="YR76" s="120">
        <v>4.9332965801171305E-5</v>
      </c>
      <c r="YS76" s="120">
        <v>4.6784693951996301E-5</v>
      </c>
      <c r="YT76" s="120">
        <v>4.6784693952135845E-5</v>
      </c>
      <c r="YU76" s="120">
        <v>4.4339592123555886E-5</v>
      </c>
      <c r="YV76" s="120">
        <v>4.4339592123670012E-5</v>
      </c>
      <c r="YW76" s="120">
        <v>4.1994819384128762E-5</v>
      </c>
      <c r="YX76" s="120">
        <v>4.1994819384221828E-5</v>
      </c>
      <c r="YY76" s="120">
        <v>3.9747564437466029E-5</v>
      </c>
      <c r="YZ76" s="120">
        <v>3.9747564437541639E-5</v>
      </c>
      <c r="ZA76" s="120">
        <v>3.7595046585124791E-5</v>
      </c>
      <c r="ZB76" s="120">
        <v>3.7595046585186075E-5</v>
      </c>
      <c r="ZC76" s="120">
        <v>3.5534516675180242E-5</v>
      </c>
      <c r="ZD76" s="120">
        <v>3.553451667522977E-5</v>
      </c>
      <c r="ZE76" s="120">
        <v>3.3563258035866813E-5</v>
      </c>
      <c r="ZF76" s="120">
        <v>3.3563258035906787E-5</v>
      </c>
      <c r="ZG76" s="120">
        <v>3.1678587392852244E-5</v>
      </c>
      <c r="ZH76" s="120">
        <v>3.167858739288437E-5</v>
      </c>
      <c r="ZI76" s="120">
        <v>2.9877855768829069E-5</v>
      </c>
      <c r="ZJ76" s="120">
        <v>2.9877855768854792E-5</v>
      </c>
      <c r="ZK76" s="120">
        <v>2.8158449364094597E-5</v>
      </c>
      <c r="ZL76" s="120">
        <v>2.8158449364115122E-5</v>
      </c>
      <c r="ZM76" s="120">
        <v>2.6517790416776444E-5</v>
      </c>
      <c r="ZN76" s="120">
        <v>2.6517790416792812E-5</v>
      </c>
      <c r="ZO76" s="120">
        <v>2.4953338041350666E-5</v>
      </c>
      <c r="ZP76" s="120">
        <v>2.4953338041363625E-5</v>
      </c>
      <c r="ZQ76" s="120">
        <v>2.3462589044090336E-5</v>
      </c>
      <c r="ZR76" s="120">
        <v>2.3462589044100585E-5</v>
      </c>
      <c r="ZS76" s="120">
        <v>2.2043078714078121E-5</v>
      </c>
      <c r="ZT76" s="120">
        <v>2.2043078714086212E-5</v>
      </c>
      <c r="ZU76" s="120">
        <v>2.0692381588412457E-5</v>
      </c>
      <c r="ZV76" s="120">
        <v>2.0692381588418762E-5</v>
      </c>
      <c r="ZW76" s="120">
        <v>1.9408112190237116E-5</v>
      </c>
      <c r="ZX76" s="120">
        <v>1.9408112190242076E-5</v>
      </c>
      <c r="ZY76" s="120">
        <v>1.8187925738228991E-5</v>
      </c>
      <c r="ZZ76" s="120">
        <v>1.8187925738232833E-5</v>
      </c>
      <c r="AAA76" s="120">
        <v>1.7029518826182133E-5</v>
      </c>
      <c r="AAB76" s="120">
        <v>1.7029518826185131E-5</v>
      </c>
      <c r="AAC76" s="120">
        <v>1.59306300713404E-5</v>
      </c>
      <c r="AAD76" s="120">
        <v>1.5930630071342707E-5</v>
      </c>
      <c r="AAE76" s="120">
        <v>1.4889040730141274E-5</v>
      </c>
      <c r="AAF76" s="120">
        <v>1.488904073014304E-5</v>
      </c>
      <c r="AAG76" s="120">
        <v>1.3902575280053287E-5</v>
      </c>
      <c r="AAH76" s="120">
        <v>1.3902575280054645E-5</v>
      </c>
      <c r="AAI76" s="120">
        <v>1.2969101966210295E-5</v>
      </c>
      <c r="AAJ76" s="120">
        <v>1.2969101966211334E-5</v>
      </c>
      <c r="AAK76" s="120">
        <v>1.2086533311571997E-5</v>
      </c>
      <c r="AAL76" s="120">
        <v>1.2086533311572783E-5</v>
      </c>
      <c r="AAM76" s="120">
        <v>1.125282658937023E-5</v>
      </c>
      <c r="AAN76" s="120">
        <v>1.125282658937084E-5</v>
      </c>
      <c r="AAO76" s="120">
        <v>1.0465984256635422E-5</v>
      </c>
      <c r="AAP76" s="120">
        <v>1.0465984256635874E-5</v>
      </c>
      <c r="AAQ76" s="120">
        <v>9.7240543476370394E-6</v>
      </c>
      <c r="AAR76" s="120">
        <v>9.7240543476373833E-6</v>
      </c>
      <c r="AAS76" s="120">
        <v>9.0251308261160376E-6</v>
      </c>
      <c r="AAT76" s="120">
        <v>9.0251308261162798E-6</v>
      </c>
      <c r="AAU76" s="120">
        <v>8.3673538952366067E-6</v>
      </c>
      <c r="AAV76" s="120">
        <v>8.3673538952367828E-6</v>
      </c>
      <c r="AAW76" s="120">
        <v>7.748910264238757E-6</v>
      </c>
      <c r="AAX76" s="120">
        <v>7.7489102642389027E-6</v>
      </c>
      <c r="AAY76" s="120">
        <v>7.1680333708324855E-6</v>
      </c>
      <c r="AAZ76" s="120">
        <v>7.1680333708325838E-6</v>
      </c>
      <c r="ABA76" s="120">
        <v>6.623003558439314E-6</v>
      </c>
      <c r="ABB76" s="120">
        <v>6.6230035584393868E-6</v>
      </c>
      <c r="ABC76" s="120">
        <v>6.1121482074566833E-6</v>
      </c>
      <c r="ABD76" s="120">
        <v>6.1121482074567299E-6</v>
      </c>
      <c r="ABE76" s="120">
        <v>5.6338418197961817E-6</v>
      </c>
      <c r="ABF76" s="120">
        <v>5.6338418197962173E-6</v>
      </c>
      <c r="ABG76" s="120">
        <v>5.1865060560273424E-6</v>
      </c>
      <c r="ABH76" s="120">
        <v>5.1865060560273763E-6</v>
      </c>
      <c r="ABI76" s="120">
        <v>4.7686097245450569E-6</v>
      </c>
      <c r="ABJ76" s="120">
        <v>4.7686097245450781E-6</v>
      </c>
      <c r="ABK76" s="120">
        <v>4.3786687222699807E-6</v>
      </c>
      <c r="ABL76" s="120">
        <v>4.3786687222699925E-6</v>
      </c>
      <c r="ABM76" s="120">
        <v>4.0152459264886906E-6</v>
      </c>
      <c r="ABN76" s="120">
        <v>4.0152459264886923E-6</v>
      </c>
      <c r="ABO76" s="120">
        <v>3.6769510375421395E-6</v>
      </c>
      <c r="ABP76" s="120">
        <v>3.6769510375421479E-6</v>
      </c>
      <c r="ABQ76" s="120">
        <v>3.3624403721787029E-6</v>
      </c>
      <c r="ABR76" s="120">
        <v>3.3624403721787067E-6</v>
      </c>
      <c r="ABS76" s="120">
        <v>3.0704166075002958E-6</v>
      </c>
      <c r="ABT76" s="120">
        <v>3.0704166075002941E-6</v>
      </c>
      <c r="ABU76" s="120">
        <v>2.7996284755474576E-6</v>
      </c>
      <c r="ABV76" s="120">
        <v>2.7996284755474606E-6</v>
      </c>
      <c r="ABW76" s="120">
        <v>2.5488704086910748E-6</v>
      </c>
      <c r="ABX76" s="120">
        <v>2.5488704086910752E-6</v>
      </c>
      <c r="ABY76" s="120">
        <v>2.3169821361246646E-6</v>
      </c>
      <c r="ABZ76" s="120">
        <v>2.3169821361246689E-6</v>
      </c>
      <c r="ACA76" s="120">
        <v>2.102848231881451E-6</v>
      </c>
      <c r="ACB76" s="120">
        <v>2.1028482318814557E-6</v>
      </c>
      <c r="ACC76" s="120">
        <v>1.9053976149343693E-6</v>
      </c>
      <c r="ACD76" s="120">
        <v>1.9053976149343701E-6</v>
      </c>
      <c r="ACE76" s="120">
        <v>1.7236030020744228E-6</v>
      </c>
      <c r="ACF76" s="120">
        <v>1.7236030020744241E-6</v>
      </c>
      <c r="ACG76" s="120">
        <v>1.5564803144029486E-6</v>
      </c>
      <c r="ACH76" s="120">
        <v>1.5564803144029478E-6</v>
      </c>
      <c r="ACI76" s="120">
        <v>1.4030880384156875E-6</v>
      </c>
      <c r="ACJ76" s="120">
        <v>1.4030880384156869E-6</v>
      </c>
      <c r="ACK76" s="120">
        <v>1.2625265428009064E-6</v>
      </c>
      <c r="ACL76" s="120">
        <v>1.2625265428009062E-6</v>
      </c>
      <c r="ACM76" s="120">
        <v>1.1339373522191789E-6</v>
      </c>
      <c r="ACN76" s="120">
        <v>1.1339373522191793E-6</v>
      </c>
      <c r="ACO76" s="120">
        <v>1.0165023794784207E-6</v>
      </c>
      <c r="ACP76" s="120">
        <v>1.0165023794784205E-6</v>
      </c>
      <c r="ACQ76" s="120">
        <v>9.0944311766354925E-7</v>
      </c>
      <c r="ACR76" s="120">
        <v>9.0944311766354904E-7</v>
      </c>
      <c r="ACS76" s="120">
        <v>8.1201979392507065E-7</v>
      </c>
      <c r="ACT76" s="120">
        <v>8.120197939250715E-7</v>
      </c>
      <c r="ACU76" s="120">
        <v>7.2353048677396469E-7</v>
      </c>
      <c r="ACV76" s="120">
        <v>7.2353048677396575E-7</v>
      </c>
      <c r="ACW76" s="120">
        <v>6.433102088708887E-7</v>
      </c>
      <c r="ACX76" s="120">
        <v>6.4331020887088806E-7</v>
      </c>
      <c r="ACY76" s="120">
        <v>5.7072995743477008E-7</v>
      </c>
      <c r="ACZ76" s="120">
        <v>5.707299574347705E-7</v>
      </c>
      <c r="ADA76" s="120">
        <v>5.051957345285685E-7</v>
      </c>
      <c r="ADB76" s="120">
        <v>5.0519573452856776E-7</v>
      </c>
      <c r="ADC76" s="120">
        <v>4.4614753960724123E-7</v>
      </c>
      <c r="ADD76" s="120">
        <v>4.4614753960724107E-7</v>
      </c>
      <c r="ADE76" s="120">
        <v>3.9305833683393851E-7</v>
      </c>
      <c r="ADF76" s="120">
        <v>3.9305833683393861E-7</v>
      </c>
      <c r="ADG76" s="120">
        <v>3.4543299978384796E-7</v>
      </c>
      <c r="ADH76" s="120">
        <v>3.4543299978384785E-7</v>
      </c>
      <c r="ADI76" s="120">
        <v>3.0280723626020723E-7</v>
      </c>
      <c r="ADJ76" s="120">
        <v>3.028072362602067E-7</v>
      </c>
      <c r="ADK76" s="120">
        <v>2.6474649604244597E-7</v>
      </c>
      <c r="ADL76" s="120">
        <v>2.6474649604244634E-7</v>
      </c>
      <c r="ADM76" s="120">
        <v>2.3084486447136532E-7</v>
      </c>
      <c r="ADN76" s="120">
        <v>2.3084486447136545E-7</v>
      </c>
      <c r="ADO76" s="120">
        <v>2.0072394484950724E-7</v>
      </c>
      <c r="ADP76" s="120">
        <v>2.0072394484950724E-7</v>
      </c>
      <c r="ADQ76" s="120">
        <v>1.740317326955093E-7</v>
      </c>
      <c r="ADR76" s="120">
        <v>1.7403173269550933E-7</v>
      </c>
      <c r="ADS76" s="120">
        <v>1.5044148493817388E-7</v>
      </c>
      <c r="ADT76" s="120">
        <v>1.504414849381739E-7</v>
      </c>
      <c r="ADU76" s="120">
        <v>1.2965058716833285E-7</v>
      </c>
      <c r="ADV76" s="120">
        <v>1.2965058716833299E-7</v>
      </c>
      <c r="ADW76" s="120">
        <v>1.113794220834339E-7</v>
      </c>
      <c r="ADX76" s="120">
        <v>1.1137942208343389E-7</v>
      </c>
      <c r="ADY76" s="120">
        <v>9.5370242260301778E-8</v>
      </c>
      <c r="ADZ76" s="120">
        <v>9.5370242260301739E-8</v>
      </c>
      <c r="AEA76" s="120">
        <v>8.1386050375017386E-8</v>
      </c>
      <c r="AEB76" s="120">
        <v>8.1386050375017373E-8</v>
      </c>
      <c r="AEC76" s="120">
        <v>6.9209489954682439E-8</v>
      </c>
      <c r="AED76" s="120">
        <v>6.9209489954682386E-8</v>
      </c>
      <c r="AEE76" s="120">
        <v>5.8641749693510938E-8</v>
      </c>
      <c r="AEF76" s="120">
        <v>5.8641749693510918E-8</v>
      </c>
      <c r="AEG76" s="120">
        <v>4.9501484294843265E-8</v>
      </c>
      <c r="AEH76" s="120">
        <v>4.9501484294843265E-8</v>
      </c>
      <c r="AEI76" s="120">
        <v>4.1623754711121545E-8</v>
      </c>
      <c r="AEJ76" s="120">
        <v>4.1623754711121538E-8</v>
      </c>
      <c r="AEK76" s="120">
        <v>3.4858990545558938E-8</v>
      </c>
      <c r="AEL76" s="120">
        <v>3.4858990545558891E-8</v>
      </c>
      <c r="AEM76" s="120">
        <v>2.9071977252339651E-8</v>
      </c>
      <c r="AEN76" s="120">
        <v>2.9071977252339641E-8</v>
      </c>
      <c r="AEO76" s="120">
        <v>2.4140870627060042E-8</v>
      </c>
      <c r="AEP76" s="120">
        <v>2.4140870627060045E-8</v>
      </c>
      <c r="AEQ76" s="120">
        <v>1.9956240916325514E-8</v>
      </c>
      <c r="AER76" s="120">
        <v>1.9956240916325524E-8</v>
      </c>
      <c r="AES76" s="120">
        <v>1.6420148695755038E-8</v>
      </c>
      <c r="AET76" s="120">
        <v>1.6420148695755058E-8</v>
      </c>
      <c r="AEU76" s="120">
        <v>1.344525447012874E-8</v>
      </c>
      <c r="AEV76" s="120">
        <v>1.3445254470128737E-8</v>
      </c>
      <c r="AEW76" s="120">
        <v>1.0953963739308672E-8</v>
      </c>
      <c r="AEX76" s="120">
        <v>1.095396373930867E-8</v>
      </c>
      <c r="AEY76" s="120">
        <v>8.8776090503606413E-9</v>
      </c>
      <c r="AEZ76" s="120">
        <v>8.8776090503606429E-9</v>
      </c>
      <c r="AFA76" s="120">
        <v>7.1556703217345946E-9</v>
      </c>
      <c r="AFB76" s="120">
        <v>7.1556703217345962E-9</v>
      </c>
      <c r="AFC76" s="120">
        <v>5.7350344813803919E-9</v>
      </c>
      <c r="AFD76" s="120">
        <v>5.7350344813803935E-9</v>
      </c>
      <c r="AFE76" s="120">
        <v>4.5692952094527744E-9</v>
      </c>
      <c r="AFF76" s="120">
        <v>4.5692952094527769E-9</v>
      </c>
      <c r="AFG76" s="120">
        <v>3.6180933201637261E-9</v>
      </c>
      <c r="AFH76" s="120">
        <v>3.6180933201637257E-9</v>
      </c>
      <c r="AFI76" s="120">
        <v>2.8464980589135753E-9</v>
      </c>
      <c r="AFJ76" s="120">
        <v>2.8464980589135761E-9</v>
      </c>
      <c r="AFK76" s="120">
        <v>2.2244293327628321E-9</v>
      </c>
      <c r="AFL76" s="120">
        <v>2.2244293327628313E-9</v>
      </c>
      <c r="AFM76" s="120">
        <v>1.7261206373939307E-9</v>
      </c>
      <c r="AFN76" s="120">
        <v>1.726120637393929E-9</v>
      </c>
      <c r="AFO76" s="120">
        <v>1.3296221948270036E-9</v>
      </c>
      <c r="AFP76" s="120">
        <v>1.3296221948270028E-9</v>
      </c>
      <c r="AFQ76" s="120">
        <v>1.0163435761922211E-9</v>
      </c>
      <c r="AFR76" s="120">
        <v>1.0163435761922211E-9</v>
      </c>
      <c r="AFS76" s="120">
        <v>7.7063485569435389E-10</v>
      </c>
      <c r="AFT76" s="120">
        <v>7.7063485569435347E-10</v>
      </c>
      <c r="AFU76" s="120">
        <v>5.7940512832409267E-10</v>
      </c>
      <c r="AFV76" s="120">
        <v>5.7940512832409246E-10</v>
      </c>
      <c r="AFW76" s="120">
        <v>4.3177702752818631E-10</v>
      </c>
      <c r="AFX76" s="120">
        <v>4.3177702752818677E-10</v>
      </c>
      <c r="AFY76" s="120">
        <v>3.18775702401211E-10</v>
      </c>
      <c r="AFZ76" s="120">
        <v>3.187757024012109E-10</v>
      </c>
      <c r="AGA76" s="120">
        <v>2.3305055920143642E-10</v>
      </c>
      <c r="AGB76" s="120">
        <v>2.3305055920143632E-10</v>
      </c>
      <c r="AGC76" s="120">
        <v>1.6862794099851292E-10</v>
      </c>
      <c r="AGD76" s="120">
        <v>1.6862794099851315E-10</v>
      </c>
      <c r="AGE76" s="120">
        <v>1.2069281353323765E-10</v>
      </c>
      <c r="AGF76" s="120">
        <v>1.2069281353323773E-10</v>
      </c>
      <c r="AGG76" s="120">
        <v>8.539744598451754E-11</v>
      </c>
      <c r="AGH76" s="120">
        <v>8.5397445984517631E-11</v>
      </c>
      <c r="AGI76" s="120">
        <v>5.9695022900520417E-11</v>
      </c>
      <c r="AGJ76" s="120">
        <v>5.9695022900520507E-11</v>
      </c>
      <c r="AGK76" s="120">
        <v>4.1196098160131174E-11</v>
      </c>
      <c r="AGL76" s="120">
        <v>4.1196098160131161E-11</v>
      </c>
      <c r="AGM76" s="120">
        <v>2.804580306101639E-11</v>
      </c>
      <c r="AGN76" s="120">
        <v>2.8045803061016393E-11</v>
      </c>
      <c r="AGO76" s="120">
        <v>1.8819747521132464E-11</v>
      </c>
      <c r="AGP76" s="120">
        <v>1.8819747521132467E-11</v>
      </c>
      <c r="AGQ76" s="120">
        <v>1.2436604444119751E-11</v>
      </c>
      <c r="AGR76" s="120">
        <v>1.2436604444119745E-11</v>
      </c>
      <c r="AGS76" s="120">
        <v>8.0854405468534836E-12</v>
      </c>
      <c r="AGT76" s="120">
        <v>8.0854405468534932E-12</v>
      </c>
      <c r="AGU76" s="120">
        <v>5.1659499319135414E-12</v>
      </c>
      <c r="AGV76" s="120">
        <v>5.1659499319135511E-12</v>
      </c>
      <c r="AGW76" s="120">
        <v>3.2398565634005916E-12</v>
      </c>
      <c r="AGX76" s="120">
        <v>3.2398565634005916E-12</v>
      </c>
      <c r="AGY76" s="120">
        <v>1.9918754056202964E-12</v>
      </c>
      <c r="AGZ76" s="120">
        <v>1.991875405620296E-12</v>
      </c>
      <c r="AHA76" s="120">
        <v>1.1987559175109556E-12</v>
      </c>
      <c r="AHB76" s="120">
        <v>1.1987559175109564E-12</v>
      </c>
      <c r="AHC76" s="120">
        <v>7.0507234577888278E-13</v>
      </c>
      <c r="AHD76" s="120">
        <v>7.0507234577888207E-13</v>
      </c>
      <c r="AHE76" s="120">
        <v>4.0456930211588096E-13</v>
      </c>
      <c r="AHF76" s="120">
        <v>4.0456930211588066E-13</v>
      </c>
      <c r="AHG76" s="120">
        <v>2.2601502838438816E-13</v>
      </c>
      <c r="AHH76" s="120">
        <v>2.2601502838438826E-13</v>
      </c>
      <c r="AHI76" s="120">
        <v>1.2265535543318517E-13</v>
      </c>
      <c r="AHJ76" s="120">
        <v>1.2265535543318512E-13</v>
      </c>
      <c r="AHK76" s="120">
        <v>6.4495784108960729E-14</v>
      </c>
      <c r="AHL76" s="120">
        <v>6.4495784108960729E-14</v>
      </c>
      <c r="AHM76" s="120">
        <v>3.2764922942120595E-14</v>
      </c>
      <c r="AHN76" s="120">
        <v>3.2764922942120626E-14</v>
      </c>
      <c r="AHO76" s="120">
        <v>1.6027765403567589E-14</v>
      </c>
      <c r="AHP76" s="120">
        <v>1.6027765403567577E-14</v>
      </c>
      <c r="AHQ76" s="120">
        <v>7.5205865290317735E-15</v>
      </c>
      <c r="AHR76" s="120">
        <v>7.5205865290317766E-15</v>
      </c>
      <c r="AHS76" s="120">
        <v>3.3697570742087653E-15</v>
      </c>
      <c r="AHT76" s="120">
        <v>3.3697570742087657E-15</v>
      </c>
      <c r="AHU76" s="120">
        <v>1.4342435250828826E-15</v>
      </c>
      <c r="AHV76" s="120">
        <v>1.4342435250828828E-15</v>
      </c>
      <c r="AHW76" s="120">
        <v>5.7623236413017186E-16</v>
      </c>
      <c r="AHX76" s="120">
        <v>5.7623236413017196E-16</v>
      </c>
      <c r="AHY76" s="120">
        <v>2.1688614442545309E-16</v>
      </c>
      <c r="AHZ76" s="120">
        <v>2.1688614442545302E-16</v>
      </c>
      <c r="AIA76" s="120">
        <v>7.5768414387134282E-17</v>
      </c>
      <c r="AIB76" s="120">
        <v>7.5768414387134294E-17</v>
      </c>
      <c r="AIC76" s="120">
        <v>2.4283704087439981E-17</v>
      </c>
      <c r="AID76" s="120">
        <v>2.4283704087439984E-17</v>
      </c>
      <c r="AIE76" s="120">
        <v>7.0344855192073632E-18</v>
      </c>
      <c r="AIF76" s="120">
        <v>7.0344855192073617E-18</v>
      </c>
      <c r="AIG76" s="120">
        <v>1.8057729139211306E-18</v>
      </c>
      <c r="AIH76" s="120">
        <v>1.8057729139211306E-18</v>
      </c>
      <c r="AII76" s="120">
        <v>3.9973254947441296E-19</v>
      </c>
      <c r="AIJ76" s="120">
        <v>3.9973254947441301E-19</v>
      </c>
      <c r="AIK76" s="120">
        <v>7.3322943857925491E-20</v>
      </c>
      <c r="AIL76" s="120">
        <v>7.3322943857925479E-20</v>
      </c>
      <c r="AIM76" s="120">
        <v>1.0458871665120482E-20</v>
      </c>
      <c r="AIN76" s="120">
        <v>1.0458871665120482E-20</v>
      </c>
      <c r="AIO76" s="120">
        <v>1.0323214044661785E-21</v>
      </c>
      <c r="AIP76" s="120">
        <v>1.0323214044661785E-21</v>
      </c>
      <c r="AIQ76" s="120">
        <v>5.2939559203393771E-23</v>
      </c>
      <c r="AIR76" s="120" t="s">
        <v>105</v>
      </c>
      <c r="AIS76" s="120" t="s">
        <v>105</v>
      </c>
      <c r="AIT76" s="120" t="s">
        <v>105</v>
      </c>
      <c r="AIU76" s="120" t="s">
        <v>105</v>
      </c>
      <c r="AIV76" s="120" t="s">
        <v>105</v>
      </c>
      <c r="AIW76" s="120" t="s">
        <v>105</v>
      </c>
      <c r="AIX76" s="120" t="s">
        <v>105</v>
      </c>
      <c r="AIY76" s="120" t="s">
        <v>105</v>
      </c>
      <c r="AIZ76" s="120" t="s">
        <v>105</v>
      </c>
      <c r="AJA76" s="120" t="s">
        <v>105</v>
      </c>
      <c r="AJB76" s="120" t="s">
        <v>105</v>
      </c>
      <c r="AJC76" s="120" t="s">
        <v>105</v>
      </c>
      <c r="AJD76" s="120" t="s">
        <v>105</v>
      </c>
      <c r="AJE76" s="120" t="s">
        <v>105</v>
      </c>
      <c r="AJF76" s="120" t="s">
        <v>105</v>
      </c>
      <c r="AJG76" s="120" t="s">
        <v>105</v>
      </c>
      <c r="AJH76" s="120" t="s">
        <v>105</v>
      </c>
      <c r="AJI76" s="120" t="s">
        <v>105</v>
      </c>
      <c r="AJJ76" s="120" t="s">
        <v>105</v>
      </c>
      <c r="AJK76" s="120" t="s">
        <v>105</v>
      </c>
      <c r="AJL76" s="120" t="s">
        <v>105</v>
      </c>
      <c r="AJM76" s="120" t="s">
        <v>105</v>
      </c>
      <c r="AJN76" s="120" t="s">
        <v>105</v>
      </c>
      <c r="AJO76" s="120" t="s">
        <v>105</v>
      </c>
      <c r="AJP76" s="120" t="s">
        <v>105</v>
      </c>
      <c r="AJQ76" s="120" t="s">
        <v>105</v>
      </c>
      <c r="AJR76" s="120" t="s">
        <v>105</v>
      </c>
      <c r="AJS76" s="120" t="s">
        <v>105</v>
      </c>
      <c r="AJT76" s="120" t="s">
        <v>105</v>
      </c>
      <c r="AJU76" s="120" t="s">
        <v>105</v>
      </c>
      <c r="AJV76" s="120" t="s">
        <v>105</v>
      </c>
      <c r="AJW76" s="120" t="s">
        <v>105</v>
      </c>
      <c r="AJX76" s="120" t="s">
        <v>105</v>
      </c>
      <c r="AJY76" s="120" t="s">
        <v>105</v>
      </c>
      <c r="AJZ76" s="120" t="s">
        <v>105</v>
      </c>
      <c r="AKA76" s="120" t="s">
        <v>105</v>
      </c>
      <c r="AKB76" s="120" t="s">
        <v>105</v>
      </c>
      <c r="AKC76" s="120" t="s">
        <v>105</v>
      </c>
      <c r="AKD76" s="120" t="s">
        <v>105</v>
      </c>
      <c r="AKE76" s="120" t="s">
        <v>105</v>
      </c>
      <c r="AKF76" s="120" t="s">
        <v>105</v>
      </c>
      <c r="AKG76" s="120" t="s">
        <v>105</v>
      </c>
      <c r="AKH76" s="120" t="s">
        <v>105</v>
      </c>
      <c r="AKI76" s="120" t="s">
        <v>105</v>
      </c>
      <c r="AKJ76" s="120" t="s">
        <v>105</v>
      </c>
      <c r="AKK76" s="120" t="s">
        <v>105</v>
      </c>
      <c r="AKL76" s="120" t="s">
        <v>105</v>
      </c>
      <c r="AKM76" s="120" t="s">
        <v>105</v>
      </c>
      <c r="AKN76" s="120" t="s">
        <v>105</v>
      </c>
      <c r="AKO76" s="120" t="s">
        <v>105</v>
      </c>
      <c r="AKP76" s="120" t="s">
        <v>105</v>
      </c>
      <c r="AKQ76" s="120" t="s">
        <v>105</v>
      </c>
      <c r="AKR76" s="120" t="s">
        <v>105</v>
      </c>
      <c r="AKS76" s="120" t="s">
        <v>105</v>
      </c>
      <c r="AKT76" s="120" t="s">
        <v>105</v>
      </c>
      <c r="AKU76" s="120" t="s">
        <v>105</v>
      </c>
      <c r="AKV76" s="120" t="s">
        <v>105</v>
      </c>
      <c r="AKW76" s="120" t="s">
        <v>105</v>
      </c>
      <c r="AKX76" s="120" t="s">
        <v>105</v>
      </c>
      <c r="AKY76" s="120" t="s">
        <v>105</v>
      </c>
      <c r="AKZ76" s="120" t="s">
        <v>105</v>
      </c>
      <c r="ALA76" s="120" t="s">
        <v>105</v>
      </c>
      <c r="ALB76" s="120" t="s">
        <v>105</v>
      </c>
      <c r="ALC76" s="120" t="s">
        <v>105</v>
      </c>
      <c r="ALD76" s="120" t="s">
        <v>105</v>
      </c>
      <c r="ALE76" s="120" t="s">
        <v>105</v>
      </c>
      <c r="ALF76" s="120" t="s">
        <v>105</v>
      </c>
      <c r="ALG76" s="120" t="s">
        <v>105</v>
      </c>
      <c r="ALH76" s="120" t="s">
        <v>105</v>
      </c>
      <c r="ALI76" s="120" t="s">
        <v>105</v>
      </c>
      <c r="ALJ76" s="120" t="s">
        <v>105</v>
      </c>
      <c r="ALK76" s="120" t="s">
        <v>105</v>
      </c>
      <c r="ALL76" s="120" t="s">
        <v>105</v>
      </c>
      <c r="ALM76" s="120" t="s">
        <v>105</v>
      </c>
      <c r="ALN76" s="120"/>
    </row>
    <row r="77" spans="1:1002" hidden="1">
      <c r="A77" s="119">
        <v>76</v>
      </c>
      <c r="B77" s="120">
        <v>1.7657862418624777E-2</v>
      </c>
      <c r="C77" s="120">
        <v>1.765786241862477E-2</v>
      </c>
      <c r="D77" s="120">
        <v>1.7544471983245217E-2</v>
      </c>
      <c r="E77" s="120">
        <v>1.754447198324522E-2</v>
      </c>
      <c r="F77" s="120">
        <v>1.7431379775912428E-2</v>
      </c>
      <c r="G77" s="120">
        <v>1.7431379775912421E-2</v>
      </c>
      <c r="H77" s="120">
        <v>1.7318586916417418E-2</v>
      </c>
      <c r="I77" s="120">
        <v>1.7318586916417408E-2</v>
      </c>
      <c r="J77" s="120">
        <v>1.720609452416132E-2</v>
      </c>
      <c r="K77" s="120">
        <v>1.7206094524161313E-2</v>
      </c>
      <c r="L77" s="120">
        <v>1.7093903718107248E-2</v>
      </c>
      <c r="M77" s="120">
        <v>1.7093903718107251E-2</v>
      </c>
      <c r="N77" s="120">
        <v>1.6982015616731475E-2</v>
      </c>
      <c r="O77" s="120">
        <v>1.6982015616731464E-2</v>
      </c>
      <c r="P77" s="120">
        <v>1.6870431337973842E-2</v>
      </c>
      <c r="Q77" s="120">
        <v>1.6870431337973852E-2</v>
      </c>
      <c r="R77" s="120">
        <v>1.675915199918785E-2</v>
      </c>
      <c r="S77" s="120">
        <v>1.6759151999187857E-2</v>
      </c>
      <c r="T77" s="120">
        <v>1.6648178717089696E-2</v>
      </c>
      <c r="U77" s="120">
        <v>1.6648178717089693E-2</v>
      </c>
      <c r="V77" s="120">
        <v>1.6537512607707031E-2</v>
      </c>
      <c r="W77" s="120">
        <v>1.6537512607707024E-2</v>
      </c>
      <c r="X77" s="120">
        <v>1.6427154786326805E-2</v>
      </c>
      <c r="Y77" s="120">
        <v>1.6427154786326798E-2</v>
      </c>
      <c r="Z77" s="120">
        <v>1.6317106367442651E-2</v>
      </c>
      <c r="AA77" s="120">
        <v>1.6317106367442664E-2</v>
      </c>
      <c r="AB77" s="120">
        <v>1.6207368464701489E-2</v>
      </c>
      <c r="AC77" s="120">
        <v>1.6207368464701482E-2</v>
      </c>
      <c r="AD77" s="120">
        <v>1.6097942190849323E-2</v>
      </c>
      <c r="AE77" s="120">
        <v>1.6097942190849354E-2</v>
      </c>
      <c r="AF77" s="120">
        <v>1.598882865767676E-2</v>
      </c>
      <c r="AG77" s="120">
        <v>1.5988828657676774E-2</v>
      </c>
      <c r="AH77" s="120">
        <v>1.5880028975963426E-2</v>
      </c>
      <c r="AI77" s="120">
        <v>1.5880028975963422E-2</v>
      </c>
      <c r="AJ77" s="120">
        <v>1.577154425542187E-2</v>
      </c>
      <c r="AK77" s="120">
        <v>1.5771544255421863E-2</v>
      </c>
      <c r="AL77" s="120">
        <v>1.5663375604640817E-2</v>
      </c>
      <c r="AM77" s="120">
        <v>1.566337560464081E-2</v>
      </c>
      <c r="AN77" s="120">
        <v>1.5555524131027662E-2</v>
      </c>
      <c r="AO77" s="120">
        <v>1.5555524131027659E-2</v>
      </c>
      <c r="AP77" s="120">
        <v>1.5447990940750236E-2</v>
      </c>
      <c r="AQ77" s="120">
        <v>1.5447990940750229E-2</v>
      </c>
      <c r="AR77" s="120">
        <v>1.5340777138677895E-2</v>
      </c>
      <c r="AS77" s="120">
        <v>1.5340777138677882E-2</v>
      </c>
      <c r="AT77" s="120">
        <v>1.5233883828321845E-2</v>
      </c>
      <c r="AU77" s="120">
        <v>1.5233883828321844E-2</v>
      </c>
      <c r="AV77" s="120">
        <v>1.5127312111774805E-2</v>
      </c>
      <c r="AW77" s="120">
        <v>1.5127312111774798E-2</v>
      </c>
      <c r="AX77" s="120">
        <v>1.50210630896499E-2</v>
      </c>
      <c r="AY77" s="120">
        <v>1.5021063089649881E-2</v>
      </c>
      <c r="AZ77" s="120">
        <v>1.4915137861018784E-2</v>
      </c>
      <c r="BA77" s="120">
        <v>1.4915137861018772E-2</v>
      </c>
      <c r="BB77" s="120">
        <v>1.4809537523349105E-2</v>
      </c>
      <c r="BC77" s="120">
        <v>1.4809537523349106E-2</v>
      </c>
      <c r="BD77" s="120">
        <v>1.4704263172441126E-2</v>
      </c>
      <c r="BE77" s="120">
        <v>1.4704263172441126E-2</v>
      </c>
      <c r="BF77" s="120">
        <v>1.4599315902363621E-2</v>
      </c>
      <c r="BG77" s="120">
        <v>1.4599315902363626E-2</v>
      </c>
      <c r="BH77" s="120">
        <v>1.4494696805389073E-2</v>
      </c>
      <c r="BI77" s="120">
        <v>1.4494696805389066E-2</v>
      </c>
      <c r="BJ77" s="120">
        <v>1.4390406971927977E-2</v>
      </c>
      <c r="BK77" s="120">
        <v>1.4390406971927979E-2</v>
      </c>
      <c r="BL77" s="120">
        <v>1.4286447490462505E-2</v>
      </c>
      <c r="BM77" s="120">
        <v>1.4286447490462493E-2</v>
      </c>
      <c r="BN77" s="120">
        <v>1.4182819447479237E-2</v>
      </c>
      <c r="BO77" s="120">
        <v>1.4182819447479234E-2</v>
      </c>
      <c r="BP77" s="120">
        <v>1.4079523927401293E-2</v>
      </c>
      <c r="BQ77" s="120">
        <v>1.4079523927401296E-2</v>
      </c>
      <c r="BR77" s="120">
        <v>1.3976562012519508E-2</v>
      </c>
      <c r="BS77" s="120">
        <v>1.3976562012519497E-2</v>
      </c>
      <c r="BT77" s="120">
        <v>1.3873934782922797E-2</v>
      </c>
      <c r="BU77" s="120">
        <v>1.38739347829228E-2</v>
      </c>
      <c r="BV77" s="120">
        <v>1.3771643316427992E-2</v>
      </c>
      <c r="BW77" s="120">
        <v>1.3771643316427995E-2</v>
      </c>
      <c r="BX77" s="120">
        <v>1.366968868850842E-2</v>
      </c>
      <c r="BY77" s="120">
        <v>1.3669688688508437E-2</v>
      </c>
      <c r="BZ77" s="120">
        <v>1.3568071972222083E-2</v>
      </c>
      <c r="CA77" s="120">
        <v>1.3568071972222092E-2</v>
      </c>
      <c r="CB77" s="120">
        <v>1.3466794238138721E-2</v>
      </c>
      <c r="CC77" s="120">
        <v>1.3466794238138718E-2</v>
      </c>
      <c r="CD77" s="120">
        <v>1.3365856554266215E-2</v>
      </c>
      <c r="CE77" s="120">
        <v>1.3365856554266226E-2</v>
      </c>
      <c r="CF77" s="120">
        <v>1.3265259985976104E-2</v>
      </c>
      <c r="CG77" s="120">
        <v>1.3265259985976094E-2</v>
      </c>
      <c r="CH77" s="120">
        <v>1.3165005595928198E-2</v>
      </c>
      <c r="CI77" s="120">
        <v>1.3165005595928201E-2</v>
      </c>
      <c r="CJ77" s="120">
        <v>1.3065094443994469E-2</v>
      </c>
      <c r="CK77" s="120">
        <v>1.3065094443994474E-2</v>
      </c>
      <c r="CL77" s="120">
        <v>1.2965527587181971E-2</v>
      </c>
      <c r="CM77" s="120">
        <v>1.2965527587181971E-2</v>
      </c>
      <c r="CN77" s="120">
        <v>1.2866306079554959E-2</v>
      </c>
      <c r="CO77" s="120">
        <v>1.2866306079554952E-2</v>
      </c>
      <c r="CP77" s="120">
        <v>1.2767430972156111E-2</v>
      </c>
      <c r="CQ77" s="120">
        <v>1.2767430972156097E-2</v>
      </c>
      <c r="CR77" s="120">
        <v>1.2668903312926928E-2</v>
      </c>
      <c r="CS77" s="120">
        <v>1.2668903312926921E-2</v>
      </c>
      <c r="CT77" s="120">
        <v>1.2570724146627226E-2</v>
      </c>
      <c r="CU77" s="120">
        <v>1.2570724146627228E-2</v>
      </c>
      <c r="CV77" s="120">
        <v>1.247289451475375E-2</v>
      </c>
      <c r="CW77" s="120">
        <v>1.2472894514753741E-2</v>
      </c>
      <c r="CX77" s="120">
        <v>1.2375415455457818E-2</v>
      </c>
      <c r="CY77" s="120">
        <v>1.2375415455457811E-2</v>
      </c>
      <c r="CZ77" s="120">
        <v>1.227828800346222E-2</v>
      </c>
      <c r="DA77" s="120">
        <v>1.2278288003462213E-2</v>
      </c>
      <c r="DB77" s="120">
        <v>1.2181513189977166E-2</v>
      </c>
      <c r="DC77" s="120">
        <v>1.2181513189977157E-2</v>
      </c>
      <c r="DD77" s="120">
        <v>1.2085092042615231E-2</v>
      </c>
      <c r="DE77" s="120">
        <v>1.2085092042615214E-2</v>
      </c>
      <c r="DF77" s="120">
        <v>1.1989025585305476E-2</v>
      </c>
      <c r="DG77" s="120">
        <v>1.1989025585305466E-2</v>
      </c>
      <c r="DH77" s="120">
        <v>1.1893314838206676E-2</v>
      </c>
      <c r="DI77" s="120">
        <v>1.1893314838206671E-2</v>
      </c>
      <c r="DJ77" s="120">
        <v>1.1797960817619585E-2</v>
      </c>
      <c r="DK77" s="120">
        <v>1.1797960817619583E-2</v>
      </c>
      <c r="DL77" s="120">
        <v>1.1702964535898192E-2</v>
      </c>
      <c r="DM77" s="120">
        <v>1.1702964535898195E-2</v>
      </c>
      <c r="DN77" s="120">
        <v>1.1608327001360233E-2</v>
      </c>
      <c r="DO77" s="120">
        <v>1.1608327001360231E-2</v>
      </c>
      <c r="DP77" s="120">
        <v>1.1514049218196588E-2</v>
      </c>
      <c r="DQ77" s="120">
        <v>1.1514049218196582E-2</v>
      </c>
      <c r="DR77" s="120">
        <v>1.142013218637981E-2</v>
      </c>
      <c r="DS77" s="120">
        <v>1.1420132186379816E-2</v>
      </c>
      <c r="DT77" s="120">
        <v>1.1326576901571739E-2</v>
      </c>
      <c r="DU77" s="120">
        <v>1.1326576901571737E-2</v>
      </c>
      <c r="DV77" s="120">
        <v>1.1233384355030043E-2</v>
      </c>
      <c r="DW77" s="120">
        <v>1.1233384355030037E-2</v>
      </c>
      <c r="DX77" s="120">
        <v>1.114055553351391E-2</v>
      </c>
      <c r="DY77" s="120">
        <v>1.114055553351392E-2</v>
      </c>
      <c r="DZ77" s="120">
        <v>1.1048091419188831E-2</v>
      </c>
      <c r="EA77" s="120">
        <v>1.1048091419188824E-2</v>
      </c>
      <c r="EB77" s="120">
        <v>1.0955992989530122E-2</v>
      </c>
      <c r="EC77" s="120">
        <v>1.0955992989530122E-2</v>
      </c>
      <c r="ED77" s="120">
        <v>1.0864261217225873E-2</v>
      </c>
      <c r="EE77" s="120">
        <v>1.0864261217225868E-2</v>
      </c>
      <c r="EF77" s="120">
        <v>1.0772897070078584E-2</v>
      </c>
      <c r="EG77" s="120">
        <v>1.0772897070078582E-2</v>
      </c>
      <c r="EH77" s="120">
        <v>1.0681901510906028E-2</v>
      </c>
      <c r="EI77" s="120">
        <v>1.0681901510906035E-2</v>
      </c>
      <c r="EJ77" s="120">
        <v>1.0591275497441004E-2</v>
      </c>
      <c r="EK77" s="120">
        <v>1.0591275497441001E-2</v>
      </c>
      <c r="EL77" s="120">
        <v>1.050101998223015E-2</v>
      </c>
      <c r="EM77" s="120">
        <v>1.0501019982230155E-2</v>
      </c>
      <c r="EN77" s="120">
        <v>1.0411135912531781E-2</v>
      </c>
      <c r="EO77" s="120">
        <v>1.0411135912531776E-2</v>
      </c>
      <c r="EP77" s="120">
        <v>1.0321624230212642E-2</v>
      </c>
      <c r="EQ77" s="120">
        <v>1.0321624230212646E-2</v>
      </c>
      <c r="ER77" s="120">
        <v>1.0232485871643771E-2</v>
      </c>
      <c r="ES77" s="120">
        <v>1.0232485871643777E-2</v>
      </c>
      <c r="ET77" s="120">
        <v>1.0143721767595242E-2</v>
      </c>
      <c r="EU77" s="120">
        <v>1.0143721767595249E-2</v>
      </c>
      <c r="EV77" s="120">
        <v>1.0055332843129969E-2</v>
      </c>
      <c r="EW77" s="120">
        <v>1.0055332843129969E-2</v>
      </c>
      <c r="EX77" s="120">
        <v>9.9673200174964539E-3</v>
      </c>
      <c r="EY77" s="120">
        <v>9.9673200174964765E-3</v>
      </c>
      <c r="EZ77" s="120">
        <v>9.8796842040206004E-3</v>
      </c>
      <c r="FA77" s="120">
        <v>9.8796842040205987E-3</v>
      </c>
      <c r="FB77" s="120">
        <v>9.7924263099962786E-3</v>
      </c>
      <c r="FC77" s="120">
        <v>9.7924263099962751E-3</v>
      </c>
      <c r="FD77" s="120">
        <v>9.705547236575178E-3</v>
      </c>
      <c r="FE77" s="120">
        <v>9.7055472365751884E-3</v>
      </c>
      <c r="FF77" s="120">
        <v>9.6190478786554144E-3</v>
      </c>
      <c r="FG77" s="120">
        <v>9.6190478786554109E-3</v>
      </c>
      <c r="FH77" s="120">
        <v>9.5329291247691107E-3</v>
      </c>
      <c r="FI77" s="120">
        <v>9.5329291247690968E-3</v>
      </c>
      <c r="FJ77" s="120">
        <v>9.4471918569690554E-3</v>
      </c>
      <c r="FK77" s="120">
        <v>9.4471918569690554E-3</v>
      </c>
      <c r="FL77" s="120">
        <v>9.3618369507142227E-3</v>
      </c>
      <c r="FM77" s="120">
        <v>9.3618369507142262E-3</v>
      </c>
      <c r="FN77" s="120">
        <v>9.2768652747543603E-3</v>
      </c>
      <c r="FO77" s="120">
        <v>9.2768652747543569E-3</v>
      </c>
      <c r="FP77" s="120">
        <v>9.1922776910133199E-3</v>
      </c>
      <c r="FQ77" s="120">
        <v>9.1922776910133182E-3</v>
      </c>
      <c r="FR77" s="120">
        <v>9.1080750544716097E-3</v>
      </c>
      <c r="FS77" s="120">
        <v>9.1080750544716045E-3</v>
      </c>
      <c r="FT77" s="120">
        <v>9.0242582130477377E-3</v>
      </c>
      <c r="FU77" s="120">
        <v>9.0242582130477395E-3</v>
      </c>
      <c r="FV77" s="120">
        <v>8.9408280074785226E-3</v>
      </c>
      <c r="FW77" s="120">
        <v>8.9408280074785244E-3</v>
      </c>
      <c r="FX77" s="120">
        <v>8.857785271198397E-3</v>
      </c>
      <c r="FY77" s="120">
        <v>8.8577852711984005E-3</v>
      </c>
      <c r="FZ77" s="120">
        <v>8.7751308302176402E-3</v>
      </c>
      <c r="GA77" s="120">
        <v>8.7751308302176437E-3</v>
      </c>
      <c r="GB77" s="120">
        <v>8.6928655029995198E-3</v>
      </c>
      <c r="GC77" s="120">
        <v>8.6928655029995215E-3</v>
      </c>
      <c r="GD77" s="120">
        <v>8.6109901003364499E-3</v>
      </c>
      <c r="GE77" s="120">
        <v>8.6109901003364533E-3</v>
      </c>
      <c r="GF77" s="120">
        <v>8.5295054252250563E-3</v>
      </c>
      <c r="GG77" s="120">
        <v>8.5295054252250459E-3</v>
      </c>
      <c r="GH77" s="120">
        <v>8.4484122727401557E-3</v>
      </c>
      <c r="GI77" s="120">
        <v>8.4484122727401609E-3</v>
      </c>
      <c r="GJ77" s="120">
        <v>8.367711429907795E-3</v>
      </c>
      <c r="GK77" s="120">
        <v>8.3677114299077933E-3</v>
      </c>
      <c r="GL77" s="120">
        <v>8.2874036755770427E-3</v>
      </c>
      <c r="GM77" s="120">
        <v>8.287403675577041E-3</v>
      </c>
      <c r="GN77" s="120">
        <v>8.2074897802909379E-3</v>
      </c>
      <c r="GO77" s="120">
        <v>8.2074897802909431E-3</v>
      </c>
      <c r="GP77" s="120">
        <v>8.1279705061562436E-3</v>
      </c>
      <c r="GQ77" s="120">
        <v>8.1279705061562332E-3</v>
      </c>
      <c r="GR77" s="120">
        <v>8.0488466067121893E-3</v>
      </c>
      <c r="GS77" s="120">
        <v>8.0488466067121824E-3</v>
      </c>
      <c r="GT77" s="120">
        <v>7.9701188267981612E-3</v>
      </c>
      <c r="GU77" s="120">
        <v>7.9701188267981664E-3</v>
      </c>
      <c r="GV77" s="120">
        <v>7.8917879024203823E-3</v>
      </c>
      <c r="GW77" s="120">
        <v>7.8917879024203736E-3</v>
      </c>
      <c r="GX77" s="120">
        <v>7.8138545606174416E-3</v>
      </c>
      <c r="GY77" s="120">
        <v>7.8138545606174451E-3</v>
      </c>
      <c r="GZ77" s="120">
        <v>7.7363195193249235E-3</v>
      </c>
      <c r="HA77" s="120">
        <v>7.7363195193249305E-3</v>
      </c>
      <c r="HB77" s="120">
        <v>7.6591834872388508E-3</v>
      </c>
      <c r="HC77" s="120">
        <v>7.6591834872388534E-3</v>
      </c>
      <c r="HD77" s="120">
        <v>7.5824471636781422E-3</v>
      </c>
      <c r="HE77" s="120">
        <v>7.582447163678137E-3</v>
      </c>
      <c r="HF77" s="120">
        <v>7.5061112384460799E-3</v>
      </c>
      <c r="HG77" s="120">
        <v>7.5061112384460739E-3</v>
      </c>
      <c r="HH77" s="120">
        <v>7.4301763916907026E-3</v>
      </c>
      <c r="HI77" s="120">
        <v>7.4301763916906982E-3</v>
      </c>
      <c r="HJ77" s="120">
        <v>7.3546432937641104E-3</v>
      </c>
      <c r="HK77" s="120">
        <v>7.354643293764106E-3</v>
      </c>
      <c r="HL77" s="120">
        <v>7.2795126050808571E-3</v>
      </c>
      <c r="HM77" s="120">
        <v>7.2795126050808562E-3</v>
      </c>
      <c r="HN77" s="120">
        <v>7.2047849759752456E-3</v>
      </c>
      <c r="HO77" s="120">
        <v>7.2047849759752421E-3</v>
      </c>
      <c r="HP77" s="120">
        <v>7.1304610465575948E-3</v>
      </c>
      <c r="HQ77" s="120">
        <v>7.1304610465575905E-3</v>
      </c>
      <c r="HR77" s="120">
        <v>7.0565414465695621E-3</v>
      </c>
      <c r="HS77" s="120">
        <v>7.0565414465695612E-3</v>
      </c>
      <c r="HT77" s="120">
        <v>6.9830267952383949E-3</v>
      </c>
      <c r="HU77" s="120">
        <v>6.9830267952383949E-3</v>
      </c>
      <c r="HV77" s="120">
        <v>6.9099177011302257E-3</v>
      </c>
      <c r="HW77" s="120">
        <v>6.9099177011302309E-3</v>
      </c>
      <c r="HX77" s="120">
        <v>6.8372147620023496E-3</v>
      </c>
      <c r="HY77" s="120">
        <v>6.8372147620023478E-3</v>
      </c>
      <c r="HZ77" s="120">
        <v>6.7649185646544863E-3</v>
      </c>
      <c r="IA77" s="120">
        <v>6.7649185646544855E-3</v>
      </c>
      <c r="IB77" s="120">
        <v>6.6930296847791731E-3</v>
      </c>
      <c r="IC77" s="120">
        <v>6.6930296847791679E-3</v>
      </c>
      <c r="ID77" s="120">
        <v>6.6215486868110348E-3</v>
      </c>
      <c r="IE77" s="120">
        <v>6.6215486868110417E-3</v>
      </c>
      <c r="IF77" s="120">
        <v>6.5504761237752387E-3</v>
      </c>
      <c r="IG77" s="120">
        <v>6.5504761237752396E-3</v>
      </c>
      <c r="IH77" s="120">
        <v>6.4798125371348485E-3</v>
      </c>
      <c r="II77" s="120">
        <v>6.4798125371348589E-3</v>
      </c>
      <c r="IJ77" s="120">
        <v>6.4095584566373981E-3</v>
      </c>
      <c r="IK77" s="120">
        <v>6.4095584566374068E-3</v>
      </c>
      <c r="IL77" s="120">
        <v>6.3397144001603456E-3</v>
      </c>
      <c r="IM77" s="120">
        <v>6.3397144001603491E-3</v>
      </c>
      <c r="IN77" s="120">
        <v>6.2702808735557794E-3</v>
      </c>
      <c r="IO77" s="120">
        <v>6.2702808735557811E-3</v>
      </c>
      <c r="IP77" s="120">
        <v>6.2012583704941079E-3</v>
      </c>
      <c r="IQ77" s="120">
        <v>6.201258370494107E-3</v>
      </c>
      <c r="IR77" s="120">
        <v>6.1326473723068509E-3</v>
      </c>
      <c r="IS77" s="120">
        <v>6.1326473723068544E-3</v>
      </c>
      <c r="IT77" s="120">
        <v>6.0644483478285837E-3</v>
      </c>
      <c r="IU77" s="120">
        <v>6.0644483478285863E-3</v>
      </c>
      <c r="IV77" s="120">
        <v>5.9966617532379776E-3</v>
      </c>
      <c r="IW77" s="120">
        <v>5.9966617532379741E-3</v>
      </c>
      <c r="IX77" s="120">
        <v>5.929288031897963E-3</v>
      </c>
      <c r="IY77" s="120">
        <v>5.9292880318979656E-3</v>
      </c>
      <c r="IZ77" s="120">
        <v>5.8623276141950972E-3</v>
      </c>
      <c r="JA77" s="120">
        <v>5.8623276141951076E-3</v>
      </c>
      <c r="JB77" s="120">
        <v>5.7957809173780229E-3</v>
      </c>
      <c r="JC77" s="120">
        <v>5.7957809173780255E-3</v>
      </c>
      <c r="JD77" s="120">
        <v>5.7296483453951417E-3</v>
      </c>
      <c r="JE77" s="120">
        <v>5.7296483453951417E-3</v>
      </c>
      <c r="JF77" s="120">
        <v>5.6639302887314981E-3</v>
      </c>
      <c r="JG77" s="120">
        <v>5.6639302887315016E-3</v>
      </c>
      <c r="JH77" s="120">
        <v>5.598627124244861E-3</v>
      </c>
      <c r="JI77" s="120">
        <v>5.5986271242448576E-3</v>
      </c>
      <c r="JJ77" s="120">
        <v>5.5337392150010076E-3</v>
      </c>
      <c r="JK77" s="120">
        <v>5.5337392150010007E-3</v>
      </c>
      <c r="JL77" s="120">
        <v>5.4692669101082886E-3</v>
      </c>
      <c r="JM77" s="120">
        <v>5.4692669101082886E-3</v>
      </c>
      <c r="JN77" s="120">
        <v>5.4052105445514531E-3</v>
      </c>
      <c r="JO77" s="120">
        <v>5.4052105445514522E-3</v>
      </c>
      <c r="JP77" s="120">
        <v>5.3415704390247318E-3</v>
      </c>
      <c r="JQ77" s="120">
        <v>5.341570439024724E-3</v>
      </c>
      <c r="JR77" s="120">
        <v>5.2783468997642299E-3</v>
      </c>
      <c r="JS77" s="120">
        <v>5.2783468997642255E-3</v>
      </c>
      <c r="JT77" s="120">
        <v>5.2155402183796766E-3</v>
      </c>
      <c r="JU77" s="120">
        <v>5.2155402183796783E-3</v>
      </c>
      <c r="JV77" s="120">
        <v>5.1531506716854863E-3</v>
      </c>
      <c r="JW77" s="120">
        <v>5.1531506716854863E-3</v>
      </c>
      <c r="JX77" s="120">
        <v>5.0911785215311776E-3</v>
      </c>
      <c r="JY77" s="120">
        <v>5.0911785215311846E-3</v>
      </c>
      <c r="JZ77" s="120">
        <v>5.0296240146312223E-3</v>
      </c>
      <c r="KA77" s="120">
        <v>5.0296240146312241E-3</v>
      </c>
      <c r="KB77" s="120">
        <v>4.9684873823942575E-3</v>
      </c>
      <c r="KC77" s="120">
        <v>4.9684873823942618E-3</v>
      </c>
      <c r="KD77" s="120">
        <v>4.9077688407518005E-3</v>
      </c>
      <c r="KE77" s="120">
        <v>4.9077688407518005E-3</v>
      </c>
      <c r="KF77" s="120">
        <v>4.8474685899863399E-3</v>
      </c>
      <c r="KG77" s="120">
        <v>4.8474685899863382E-3</v>
      </c>
      <c r="KH77" s="120">
        <v>4.7875868145590096E-3</v>
      </c>
      <c r="KI77" s="120">
        <v>4.7875868145590078E-3</v>
      </c>
      <c r="KJ77" s="120">
        <v>4.7281236829367105E-3</v>
      </c>
      <c r="KK77" s="120">
        <v>4.7281236829367123E-3</v>
      </c>
      <c r="KL77" s="120">
        <v>4.669079347418799E-3</v>
      </c>
      <c r="KM77" s="120">
        <v>4.6690793474188025E-3</v>
      </c>
      <c r="KN77" s="120">
        <v>4.6104539439633758E-3</v>
      </c>
      <c r="KO77" s="120">
        <v>4.6104539439633715E-3</v>
      </c>
      <c r="KP77" s="120">
        <v>4.5522475920131075E-3</v>
      </c>
      <c r="KQ77" s="120">
        <v>4.5522475920131015E-3</v>
      </c>
      <c r="KR77" s="120">
        <v>4.4944603943207796E-3</v>
      </c>
      <c r="KS77" s="120">
        <v>4.4944603943207779E-3</v>
      </c>
      <c r="KT77" s="120">
        <v>4.4370924367744362E-3</v>
      </c>
      <c r="KU77" s="120">
        <v>4.4370924367744414E-3</v>
      </c>
      <c r="KV77" s="120">
        <v>4.3801437882222405E-3</v>
      </c>
      <c r="KW77" s="120">
        <v>4.3801437882222431E-3</v>
      </c>
      <c r="KX77" s="120">
        <v>4.3236145002971023E-3</v>
      </c>
      <c r="KY77" s="120">
        <v>4.3236145002971006E-3</v>
      </c>
      <c r="KZ77" s="120">
        <v>4.2675046072410154E-3</v>
      </c>
      <c r="LA77" s="120">
        <v>4.2675046072410162E-3</v>
      </c>
      <c r="LB77" s="120">
        <v>4.2118141257292217E-3</v>
      </c>
      <c r="LC77" s="120">
        <v>4.2118141257292286E-3</v>
      </c>
      <c r="LD77" s="120">
        <v>4.1565430546942773E-3</v>
      </c>
      <c r="LE77" s="120">
        <v>4.1565430546942773E-3</v>
      </c>
      <c r="LF77" s="120">
        <v>4.1016913751498758E-3</v>
      </c>
      <c r="LG77" s="120">
        <v>4.1016913751498801E-3</v>
      </c>
      <c r="LH77" s="120">
        <v>4.0472590500146809E-3</v>
      </c>
      <c r="LI77" s="120">
        <v>4.0472590500146817E-3</v>
      </c>
      <c r="LJ77" s="120">
        <v>3.9932460239360838E-3</v>
      </c>
      <c r="LK77" s="120">
        <v>3.9932460239360873E-3</v>
      </c>
      <c r="LL77" s="120">
        <v>3.9396522231139952E-3</v>
      </c>
      <c r="LM77" s="120">
        <v>3.9396522231140013E-3</v>
      </c>
      <c r="LN77" s="120">
        <v>3.8864775551246092E-3</v>
      </c>
      <c r="LO77" s="120">
        <v>3.8864775551246083E-3</v>
      </c>
      <c r="LP77" s="120">
        <v>3.8337219087442882E-3</v>
      </c>
      <c r="LQ77" s="120">
        <v>3.8337219087442912E-3</v>
      </c>
      <c r="LR77" s="120">
        <v>3.7813851537736361E-3</v>
      </c>
      <c r="LS77" s="120">
        <v>3.7813851537736392E-3</v>
      </c>
      <c r="LT77" s="120">
        <v>3.7294671408616398E-3</v>
      </c>
      <c r="LU77" s="120">
        <v>3.7294671408616364E-3</v>
      </c>
      <c r="LV77" s="120">
        <v>3.677967701330105E-3</v>
      </c>
      <c r="LW77" s="120">
        <v>3.6779677013301032E-3</v>
      </c>
      <c r="LX77" s="120">
        <v>3.62688664699837E-3</v>
      </c>
      <c r="LY77" s="120">
        <v>3.6268866469983678E-3</v>
      </c>
      <c r="LZ77" s="120">
        <v>3.5762237700082819E-3</v>
      </c>
      <c r="MA77" s="120">
        <v>3.5762237700082862E-3</v>
      </c>
      <c r="MB77" s="120">
        <v>3.5259788426496253E-3</v>
      </c>
      <c r="MC77" s="120">
        <v>3.5259788426496249E-3</v>
      </c>
      <c r="MD77" s="120">
        <v>3.4761516171858985E-3</v>
      </c>
      <c r="ME77" s="120">
        <v>3.4761516171858999E-3</v>
      </c>
      <c r="MF77" s="120">
        <v>3.4267418256806381E-3</v>
      </c>
      <c r="MG77" s="120">
        <v>3.4267418256806377E-3</v>
      </c>
      <c r="MH77" s="120">
        <v>3.3777491798242308E-3</v>
      </c>
      <c r="MI77" s="120">
        <v>3.3777491798242347E-3</v>
      </c>
      <c r="MJ77" s="120">
        <v>3.3291733707613499E-3</v>
      </c>
      <c r="MK77" s="120">
        <v>3.3291733707613517E-3</v>
      </c>
      <c r="ML77" s="120">
        <v>3.2810140689190177E-3</v>
      </c>
      <c r="MM77" s="120">
        <v>3.2810140689190121E-3</v>
      </c>
      <c r="MN77" s="120">
        <v>3.2332709238353844E-3</v>
      </c>
      <c r="MO77" s="120">
        <v>3.233270923835384E-3</v>
      </c>
      <c r="MP77" s="120">
        <v>3.1859435639892972E-3</v>
      </c>
      <c r="MQ77" s="120">
        <v>3.1859435639892963E-3</v>
      </c>
      <c r="MR77" s="120">
        <v>3.1390315966306746E-3</v>
      </c>
      <c r="MS77" s="120">
        <v>3.1390315966306728E-3</v>
      </c>
      <c r="MT77" s="120">
        <v>3.0925346076117943E-3</v>
      </c>
      <c r="MU77" s="120">
        <v>3.0925346076117921E-3</v>
      </c>
      <c r="MV77" s="120">
        <v>3.0464521612195358E-3</v>
      </c>
      <c r="MW77" s="120">
        <v>3.046452161219535E-3</v>
      </c>
      <c r="MX77" s="120">
        <v>3.0007838000086612E-3</v>
      </c>
      <c r="MY77" s="120">
        <v>3.0007838000086608E-3</v>
      </c>
      <c r="MZ77" s="120">
        <v>2.9555290446361872E-3</v>
      </c>
      <c r="NA77" s="120">
        <v>2.9555290446361872E-3</v>
      </c>
      <c r="NB77" s="120">
        <v>2.9106873936969222E-3</v>
      </c>
      <c r="NC77" s="120">
        <v>2.91068739369692E-3</v>
      </c>
      <c r="ND77" s="120">
        <v>2.8662583235602472E-3</v>
      </c>
      <c r="NE77" s="120">
        <v>2.8662583235602476E-3</v>
      </c>
      <c r="NF77" s="120">
        <v>2.8222412882082312E-3</v>
      </c>
      <c r="NG77" s="120">
        <v>2.822241288208233E-3</v>
      </c>
      <c r="NH77" s="120">
        <v>2.7786357190750749E-3</v>
      </c>
      <c r="NI77" s="120">
        <v>2.7786357190750788E-3</v>
      </c>
      <c r="NJ77" s="120">
        <v>2.7354410248880928E-3</v>
      </c>
      <c r="NK77" s="120">
        <v>2.7354410248880941E-3</v>
      </c>
      <c r="NL77" s="120">
        <v>2.6926565915101788E-3</v>
      </c>
      <c r="NM77" s="120">
        <v>2.6926565915101784E-3</v>
      </c>
      <c r="NN77" s="120">
        <v>2.6502817817839232E-3</v>
      </c>
      <c r="NO77" s="120">
        <v>2.6502817817839227E-3</v>
      </c>
      <c r="NP77" s="120">
        <v>2.6083159353774339E-3</v>
      </c>
      <c r="NQ77" s="120">
        <v>2.6083159353774339E-3</v>
      </c>
      <c r="NR77" s="120">
        <v>2.5667583686319302E-3</v>
      </c>
      <c r="NS77" s="120">
        <v>2.5667583686319363E-3</v>
      </c>
      <c r="NT77" s="120">
        <v>2.5256083744112294E-3</v>
      </c>
      <c r="NU77" s="120">
        <v>2.5256083744112303E-3</v>
      </c>
      <c r="NV77" s="120">
        <v>2.4848652219531453E-3</v>
      </c>
      <c r="NW77" s="120">
        <v>2.484865221953144E-3</v>
      </c>
      <c r="NX77" s="120">
        <v>2.4445281567230062E-3</v>
      </c>
      <c r="NY77" s="120">
        <v>2.4445281567230083E-3</v>
      </c>
      <c r="NZ77" s="120">
        <v>2.4045964002692502E-3</v>
      </c>
      <c r="OA77" s="120">
        <v>2.4045964002692515E-3</v>
      </c>
      <c r="OB77" s="120">
        <v>2.3650691500812717E-3</v>
      </c>
      <c r="OC77" s="120">
        <v>2.3650691500812708E-3</v>
      </c>
      <c r="OD77" s="120">
        <v>2.3259455794495923E-3</v>
      </c>
      <c r="OE77" s="120">
        <v>2.3259455794495923E-3</v>
      </c>
      <c r="OF77" s="120">
        <v>2.2872248373284458E-3</v>
      </c>
      <c r="OG77" s="120">
        <v>2.2872248373284475E-3</v>
      </c>
      <c r="OH77" s="120">
        <v>2.2489060482008901E-3</v>
      </c>
      <c r="OI77" s="120">
        <v>2.2489060482008914E-3</v>
      </c>
      <c r="OJ77" s="120">
        <v>2.2109883119464987E-3</v>
      </c>
      <c r="OK77" s="120">
        <v>2.2109883119464978E-3</v>
      </c>
      <c r="OL77" s="120">
        <v>2.1734707037118148E-3</v>
      </c>
      <c r="OM77" s="120">
        <v>2.1734707037118139E-3</v>
      </c>
      <c r="ON77" s="120">
        <v>2.1363522737835997E-3</v>
      </c>
      <c r="OO77" s="120">
        <v>2.1363522737836023E-3</v>
      </c>
      <c r="OP77" s="120">
        <v>2.0996320474650034E-3</v>
      </c>
      <c r="OQ77" s="120">
        <v>2.0996320474650065E-3</v>
      </c>
      <c r="OR77" s="120">
        <v>2.0633090249547793E-3</v>
      </c>
      <c r="OS77" s="120">
        <v>2.0633090249547784E-3</v>
      </c>
      <c r="OT77" s="120">
        <v>2.0273821812296076E-3</v>
      </c>
      <c r="OU77" s="120">
        <v>2.0273821812296059E-3</v>
      </c>
      <c r="OV77" s="120">
        <v>1.9918504659297044E-3</v>
      </c>
      <c r="OW77" s="120">
        <v>1.9918504659297031E-3</v>
      </c>
      <c r="OX77" s="120">
        <v>1.956712803247771E-3</v>
      </c>
      <c r="OY77" s="120">
        <v>1.9567128032477719E-3</v>
      </c>
      <c r="OZ77" s="120">
        <v>1.9219680918214294E-3</v>
      </c>
      <c r="PA77" s="120">
        <v>1.9219680918214296E-3</v>
      </c>
      <c r="PB77" s="120">
        <v>1.8876152046292238E-3</v>
      </c>
      <c r="PC77" s="120">
        <v>1.8876152046292242E-3</v>
      </c>
      <c r="PD77" s="120">
        <v>1.8536529888903577E-3</v>
      </c>
      <c r="PE77" s="120">
        <v>1.853652988890358E-3</v>
      </c>
      <c r="PF77" s="120">
        <v>1.8200802659682491E-3</v>
      </c>
      <c r="PG77" s="120">
        <v>1.820080265968248E-3</v>
      </c>
      <c r="PH77" s="120">
        <v>1.7868958312780346E-3</v>
      </c>
      <c r="PI77" s="120">
        <v>1.7868958312780342E-3</v>
      </c>
      <c r="PJ77" s="120">
        <v>1.7540984541981421E-3</v>
      </c>
      <c r="PK77" s="120">
        <v>1.7540984541981415E-3</v>
      </c>
      <c r="PL77" s="120">
        <v>1.7216868779860708E-3</v>
      </c>
      <c r="PM77" s="120">
        <v>1.7216868779860719E-3</v>
      </c>
      <c r="PN77" s="120">
        <v>1.6896598196984888E-3</v>
      </c>
      <c r="PO77" s="120">
        <v>1.6896598196984886E-3</v>
      </c>
      <c r="PP77" s="120">
        <v>1.6580159701157842E-3</v>
      </c>
      <c r="PQ77" s="120">
        <v>1.6580159701157842E-3</v>
      </c>
      <c r="PR77" s="120">
        <v>1.6267539936712001E-3</v>
      </c>
      <c r="PS77" s="120">
        <v>1.6267539936712003E-3</v>
      </c>
      <c r="PT77" s="120">
        <v>1.5958725283846957E-3</v>
      </c>
      <c r="PU77" s="120">
        <v>1.5958725283846957E-3</v>
      </c>
      <c r="PV77" s="120">
        <v>1.565370185801636E-3</v>
      </c>
      <c r="PW77" s="120">
        <v>1.5653701858016355E-3</v>
      </c>
      <c r="PX77" s="120">
        <v>1.5352455509364952E-3</v>
      </c>
      <c r="PY77" s="120">
        <v>1.535245550936496E-3</v>
      </c>
      <c r="PZ77" s="120">
        <v>1.5054971822216609E-3</v>
      </c>
      <c r="QA77" s="120">
        <v>1.5054971822216611E-3</v>
      </c>
      <c r="QB77" s="120">
        <v>1.476123611461506E-3</v>
      </c>
      <c r="QC77" s="120">
        <v>1.4761236114615064E-3</v>
      </c>
      <c r="QD77" s="120">
        <v>1.4471233437918795E-3</v>
      </c>
      <c r="QE77" s="120">
        <v>1.4471233437918802E-3</v>
      </c>
      <c r="QF77" s="120">
        <v>1.4184948576451237E-3</v>
      </c>
      <c r="QG77" s="120">
        <v>1.4184948576451231E-3</v>
      </c>
      <c r="QH77" s="120">
        <v>1.3902366047207867E-3</v>
      </c>
      <c r="QI77" s="120">
        <v>1.3902366047207858E-3</v>
      </c>
      <c r="QJ77" s="120">
        <v>1.3623470099621837E-3</v>
      </c>
      <c r="QK77" s="120">
        <v>1.362347009962185E-3</v>
      </c>
      <c r="QL77" s="120">
        <v>1.3348244715389234E-3</v>
      </c>
      <c r="QM77" s="120">
        <v>1.3348244715389247E-3</v>
      </c>
      <c r="QN77" s="120">
        <v>1.3076673608355743E-3</v>
      </c>
      <c r="QO77" s="120">
        <v>1.3076673608355747E-3</v>
      </c>
      <c r="QP77" s="120">
        <v>1.2808740224466136E-3</v>
      </c>
      <c r="QQ77" s="120">
        <v>1.2808740224466131E-3</v>
      </c>
      <c r="QR77" s="120">
        <v>1.2544427741778056E-3</v>
      </c>
      <c r="QS77" s="120">
        <v>1.2544427741778045E-3</v>
      </c>
      <c r="QT77" s="120">
        <v>1.2283719070541683E-3</v>
      </c>
      <c r="QU77" s="120">
        <v>1.2283719070541707E-3</v>
      </c>
      <c r="QV77" s="120">
        <v>1.2026596853346868E-3</v>
      </c>
      <c r="QW77" s="120">
        <v>1.2026596853346862E-3</v>
      </c>
      <c r="QX77" s="120">
        <v>1.1773043465338909E-3</v>
      </c>
      <c r="QY77" s="120">
        <v>1.1773043465338915E-3</v>
      </c>
      <c r="QZ77" s="120">
        <v>1.1523041014505288E-3</v>
      </c>
      <c r="RA77" s="120">
        <v>1.1523041014505277E-3</v>
      </c>
      <c r="RB77" s="120">
        <v>1.1276571342034125E-3</v>
      </c>
      <c r="RC77" s="120">
        <v>1.1276571342034136E-3</v>
      </c>
      <c r="RD77" s="120">
        <v>1.1033616022746479E-3</v>
      </c>
      <c r="RE77" s="120">
        <v>1.10336160227465E-3</v>
      </c>
      <c r="RF77" s="120">
        <v>1.0794156365603828E-3</v>
      </c>
      <c r="RG77" s="120">
        <v>1.0794156365603828E-3</v>
      </c>
      <c r="RH77" s="120">
        <v>1.0558173414292448E-3</v>
      </c>
      <c r="RI77" s="120">
        <v>1.055817341429245E-3</v>
      </c>
      <c r="RJ77" s="120">
        <v>1.0325647947886192E-3</v>
      </c>
      <c r="RK77" s="120">
        <v>1.03256479478862E-3</v>
      </c>
      <c r="RL77" s="120">
        <v>1.0096560481589448E-3</v>
      </c>
      <c r="RM77" s="120">
        <v>1.0096560481589448E-3</v>
      </c>
      <c r="RN77" s="120">
        <v>9.8708912675616548E-4</v>
      </c>
      <c r="RO77" s="120">
        <v>9.8708912675616375E-4</v>
      </c>
      <c r="RP77" s="120">
        <v>9.6486202958252234E-4</v>
      </c>
      <c r="RQ77" s="120">
        <v>9.6486202958252266E-4</v>
      </c>
      <c r="RR77" s="120">
        <v>9.4297272952584266E-4</v>
      </c>
      <c r="RS77" s="120">
        <v>9.429727295258432E-4</v>
      </c>
      <c r="RT77" s="120">
        <v>9.2141917346747013E-4</v>
      </c>
      <c r="RU77" s="120">
        <v>9.2141917346747068E-4</v>
      </c>
      <c r="RV77" s="120">
        <v>9.0019928239903403E-4</v>
      </c>
      <c r="RW77" s="120">
        <v>9.0019928239903381E-4</v>
      </c>
      <c r="RX77" s="120">
        <v>8.793109515481814E-4</v>
      </c>
      <c r="RY77" s="120">
        <v>8.7931095154818195E-4</v>
      </c>
      <c r="RZ77" s="120">
        <v>8.5875205051347454E-4</v>
      </c>
      <c r="SA77" s="120">
        <v>8.5875205051347411E-4</v>
      </c>
      <c r="SB77" s="120">
        <v>8.3852042340857159E-4</v>
      </c>
      <c r="SC77" s="120">
        <v>8.3852042340857213E-4</v>
      </c>
      <c r="SD77" s="120">
        <v>8.1861388901589935E-4</v>
      </c>
      <c r="SE77" s="120">
        <v>8.1861388901590011E-4</v>
      </c>
      <c r="SF77" s="120">
        <v>7.9903024094993779E-4</v>
      </c>
      <c r="SG77" s="120">
        <v>7.9903024094993768E-4</v>
      </c>
      <c r="SH77" s="120">
        <v>7.7976724783030001E-4</v>
      </c>
      <c r="SI77" s="120">
        <v>7.7976724783030034E-4</v>
      </c>
      <c r="SJ77" s="120">
        <v>7.6082265346476643E-4</v>
      </c>
      <c r="SK77" s="120">
        <v>7.6082265346476686E-4</v>
      </c>
      <c r="SL77" s="120">
        <v>7.4219417704242006E-4</v>
      </c>
      <c r="SM77" s="120">
        <v>7.421941770424193E-4</v>
      </c>
      <c r="SN77" s="120">
        <v>7.238795133370432E-4</v>
      </c>
      <c r="SO77" s="120">
        <v>7.2387951333704407E-4</v>
      </c>
      <c r="SP77" s="120">
        <v>7.0587633292095071E-4</v>
      </c>
      <c r="SQ77" s="120">
        <v>7.0587633292095093E-4</v>
      </c>
      <c r="SR77" s="120">
        <v>6.8818228238936598E-4</v>
      </c>
      <c r="SS77" s="120">
        <v>6.8818228238936587E-4</v>
      </c>
      <c r="ST77" s="120">
        <v>6.7079498459555488E-4</v>
      </c>
      <c r="SU77" s="120">
        <v>6.7079498459555477E-4</v>
      </c>
      <c r="SV77" s="120">
        <v>6.5371203889680871E-4</v>
      </c>
      <c r="SW77" s="120">
        <v>6.5371203889680958E-4</v>
      </c>
      <c r="SX77" s="120">
        <v>6.3693102141146676E-4</v>
      </c>
      <c r="SY77" s="120">
        <v>6.3693102141146687E-4</v>
      </c>
      <c r="SZ77" s="120">
        <v>6.2044948528708907E-4</v>
      </c>
      <c r="TA77" s="120">
        <v>6.2044948528708886E-4</v>
      </c>
      <c r="TB77" s="120">
        <v>6.0426496097994967E-4</v>
      </c>
      <c r="TC77" s="120">
        <v>6.0426496097994923E-4</v>
      </c>
      <c r="TD77" s="120">
        <v>5.8837495654597352E-4</v>
      </c>
      <c r="TE77" s="120">
        <v>5.8837495654597395E-4</v>
      </c>
      <c r="TF77" s="120">
        <v>5.7277695794325607E-4</v>
      </c>
      <c r="TG77" s="120">
        <v>5.7277695794325629E-4</v>
      </c>
      <c r="TH77" s="120">
        <v>5.574684293462919E-4</v>
      </c>
      <c r="TI77" s="120">
        <v>5.5746842934629125E-4</v>
      </c>
      <c r="TJ77" s="120">
        <v>5.4244681347205396E-4</v>
      </c>
      <c r="TK77" s="120">
        <v>5.4244681347205342E-4</v>
      </c>
      <c r="TL77" s="120">
        <v>5.2770953191803665E-4</v>
      </c>
      <c r="TM77" s="120">
        <v>5.2770953191803741E-4</v>
      </c>
      <c r="TN77" s="120">
        <v>5.1325398551238597E-4</v>
      </c>
      <c r="TO77" s="120">
        <v>5.1325398551238608E-4</v>
      </c>
      <c r="TP77" s="120">
        <v>4.9907755467622542E-4</v>
      </c>
      <c r="TQ77" s="120">
        <v>4.990775546762251E-4</v>
      </c>
      <c r="TR77" s="120">
        <v>4.8517759979830211E-4</v>
      </c>
      <c r="TS77" s="120">
        <v>4.8517759979830184E-4</v>
      </c>
      <c r="TT77" s="120">
        <v>4.7155146162204025E-4</v>
      </c>
      <c r="TU77" s="120">
        <v>4.7155146162204063E-4</v>
      </c>
      <c r="TV77" s="120">
        <v>4.5819646164511527E-4</v>
      </c>
      <c r="TW77" s="120">
        <v>4.5819646164511549E-4</v>
      </c>
      <c r="TX77" s="120">
        <v>4.4510990253163039E-4</v>
      </c>
      <c r="TY77" s="120">
        <v>4.451099025316305E-4</v>
      </c>
      <c r="TZ77" s="120">
        <v>4.3228906853699138E-4</v>
      </c>
      <c r="UA77" s="120">
        <v>4.3228906853699187E-4</v>
      </c>
      <c r="UB77" s="120">
        <v>4.1973122594555389E-4</v>
      </c>
      <c r="UC77" s="120">
        <v>4.1973122594555373E-4</v>
      </c>
      <c r="UD77" s="120">
        <v>4.0743362352111263E-4</v>
      </c>
      <c r="UE77" s="120">
        <v>4.0743362352111241E-4</v>
      </c>
      <c r="UF77" s="120">
        <v>3.953934929703121E-4</v>
      </c>
      <c r="UG77" s="120">
        <v>3.9539349297031167E-4</v>
      </c>
      <c r="UH77" s="120">
        <v>3.836080494190181E-4</v>
      </c>
      <c r="UI77" s="120">
        <v>3.8360804941901772E-4</v>
      </c>
      <c r="UJ77" s="120">
        <v>3.7207449190171312E-4</v>
      </c>
      <c r="UK77" s="120">
        <v>3.7207449190171344E-4</v>
      </c>
      <c r="UL77" s="120">
        <v>3.6079000386395098E-4</v>
      </c>
      <c r="UM77" s="120">
        <v>3.6079000386395082E-4</v>
      </c>
      <c r="UN77" s="120">
        <v>3.4975175367789899E-4</v>
      </c>
      <c r="UO77" s="120">
        <v>3.4975175367789926E-4</v>
      </c>
      <c r="UP77" s="120">
        <v>3.3895689517100081E-4</v>
      </c>
      <c r="UQ77" s="120">
        <v>3.3895689517100109E-4</v>
      </c>
      <c r="UR77" s="120">
        <v>3.2840256816776055E-4</v>
      </c>
      <c r="US77" s="120">
        <v>3.2840256816776093E-4</v>
      </c>
      <c r="UT77" s="120">
        <v>3.1808589904465428E-4</v>
      </c>
      <c r="UU77" s="120">
        <v>3.1808589904465406E-4</v>
      </c>
      <c r="UV77" s="120">
        <v>3.0800400129816705E-4</v>
      </c>
      <c r="UW77" s="120">
        <v>3.0800400129816694E-4</v>
      </c>
      <c r="UX77" s="120">
        <v>2.9815397612592694E-4</v>
      </c>
      <c r="UY77" s="120">
        <v>2.9815397612592662E-4</v>
      </c>
      <c r="UZ77" s="120">
        <v>2.8853291302090512E-4</v>
      </c>
      <c r="VA77" s="120">
        <v>2.8853291302090523E-4</v>
      </c>
      <c r="VB77" s="120">
        <v>2.7913789037864749E-4</v>
      </c>
      <c r="VC77" s="120">
        <v>2.7913789037864776E-4</v>
      </c>
      <c r="VD77" s="120">
        <v>2.6996597611747E-4</v>
      </c>
      <c r="VE77" s="120">
        <v>2.6996597611747032E-4</v>
      </c>
      <c r="VF77" s="120">
        <v>2.61014228311557E-4</v>
      </c>
      <c r="VG77" s="120">
        <v>2.6101422831155711E-4</v>
      </c>
      <c r="VH77" s="120">
        <v>2.5227969583687684E-4</v>
      </c>
      <c r="VI77" s="120">
        <v>2.5227969583687721E-4</v>
      </c>
      <c r="VJ77" s="120">
        <v>2.4375941902981841E-4</v>
      </c>
      <c r="VK77" s="120">
        <v>2.4375941902981841E-4</v>
      </c>
      <c r="VL77" s="120">
        <v>2.354504303584359E-4</v>
      </c>
      <c r="VM77" s="120">
        <v>2.3545043035843563E-4</v>
      </c>
      <c r="VN77" s="120">
        <v>2.273497551061792E-4</v>
      </c>
      <c r="VO77" s="120">
        <v>2.2734975510617931E-4</v>
      </c>
      <c r="VP77" s="120">
        <v>2.194544120679658E-4</v>
      </c>
      <c r="VQ77" s="120">
        <v>2.1945441206796591E-4</v>
      </c>
      <c r="VR77" s="120">
        <v>2.1176141425843445E-4</v>
      </c>
      <c r="VS77" s="120">
        <v>2.1176141425843453E-4</v>
      </c>
      <c r="VT77" s="120">
        <v>2.0426776963221175E-4</v>
      </c>
      <c r="VU77" s="120">
        <v>2.0426776963221186E-4</v>
      </c>
      <c r="VV77" s="120">
        <v>1.9697048181599626E-4</v>
      </c>
      <c r="VW77" s="120">
        <v>1.9697048181599621E-4</v>
      </c>
      <c r="VX77" s="120">
        <v>1.8986655085225125E-4</v>
      </c>
      <c r="VY77" s="120">
        <v>1.8986655085225133E-4</v>
      </c>
      <c r="VZ77" s="120">
        <v>1.8295297395428423E-4</v>
      </c>
      <c r="WA77" s="120">
        <v>1.8295297395428436E-4</v>
      </c>
      <c r="WB77" s="120">
        <v>1.762267462724599E-4</v>
      </c>
      <c r="WC77" s="120">
        <v>1.7622674627246012E-4</v>
      </c>
      <c r="WD77" s="120">
        <v>1.6968486167129012E-4</v>
      </c>
      <c r="WE77" s="120">
        <v>1.6968486167129004E-4</v>
      </c>
      <c r="WF77" s="120">
        <v>1.6332431351711267E-4</v>
      </c>
      <c r="WG77" s="120">
        <v>1.6332431351711281E-4</v>
      </c>
      <c r="WH77" s="120">
        <v>1.5714209547605762E-4</v>
      </c>
      <c r="WI77" s="120">
        <v>1.5714209547605757E-4</v>
      </c>
      <c r="WJ77" s="120">
        <v>1.5113520232197335E-4</v>
      </c>
      <c r="WK77" s="120">
        <v>1.5113520232197314E-4</v>
      </c>
      <c r="WL77" s="120">
        <v>1.4530063075397201E-4</v>
      </c>
      <c r="WM77" s="120">
        <v>1.4530063075397196E-4</v>
      </c>
      <c r="WN77" s="120">
        <v>1.3963538022322605E-4</v>
      </c>
      <c r="WO77" s="120">
        <v>1.3963538022322607E-4</v>
      </c>
      <c r="WP77" s="120">
        <v>1.3413645376862622E-4</v>
      </c>
      <c r="WQ77" s="120">
        <v>1.3413645376862619E-4</v>
      </c>
      <c r="WR77" s="120">
        <v>1.2880085886089279E-4</v>
      </c>
      <c r="WS77" s="120">
        <v>1.2880085886089271E-4</v>
      </c>
      <c r="WT77" s="120">
        <v>1.2362560825470651E-4</v>
      </c>
      <c r="WU77" s="120">
        <v>1.2362560825470684E-4</v>
      </c>
      <c r="WV77" s="120">
        <v>1.1860772084840398E-4</v>
      </c>
      <c r="WW77" s="120">
        <v>1.1860772084840404E-4</v>
      </c>
      <c r="WX77" s="120">
        <v>1.1374422255075614E-4</v>
      </c>
      <c r="WY77" s="120">
        <v>1.1374422255075613E-4</v>
      </c>
      <c r="WZ77" s="120">
        <v>1.0903214715433048E-4</v>
      </c>
      <c r="XA77" s="120">
        <v>1.0903214715433046E-4</v>
      </c>
      <c r="XB77" s="120">
        <v>1.0446853721490753E-4</v>
      </c>
      <c r="XC77" s="120">
        <v>1.0446853721490753E-4</v>
      </c>
      <c r="XD77" s="120">
        <v>1.0005044493640148E-4</v>
      </c>
      <c r="XE77" s="120">
        <v>1.0005044493640154E-4</v>
      </c>
      <c r="XF77" s="120">
        <v>9.5774933060709528E-5</v>
      </c>
      <c r="XG77" s="120">
        <v>9.5774933060709555E-5</v>
      </c>
      <c r="XH77" s="120">
        <v>9.1639075761889134E-5</v>
      </c>
      <c r="XI77" s="120">
        <v>9.1639075761889161E-5</v>
      </c>
      <c r="XJ77" s="120">
        <v>8.7639959544039147E-5</v>
      </c>
      <c r="XK77" s="120">
        <v>8.763995954403908E-5</v>
      </c>
      <c r="XL77" s="120">
        <v>8.3774684142233887E-5</v>
      </c>
      <c r="XM77" s="120">
        <v>8.3774684142233846E-5</v>
      </c>
      <c r="XN77" s="120">
        <v>8.0040363425834971E-5</v>
      </c>
      <c r="XO77" s="120">
        <v>8.0040363425835066E-5</v>
      </c>
      <c r="XP77" s="120">
        <v>7.643412630348096E-5</v>
      </c>
      <c r="XQ77" s="120">
        <v>7.6434126303480905E-5</v>
      </c>
      <c r="XR77" s="120">
        <v>7.2953117629028118E-5</v>
      </c>
      <c r="XS77" s="120">
        <v>7.2953117629028145E-5</v>
      </c>
      <c r="XT77" s="120">
        <v>6.9594499107694259E-5</v>
      </c>
      <c r="XU77" s="120">
        <v>6.9594499107694178E-5</v>
      </c>
      <c r="XV77" s="120">
        <v>6.6355450201626383E-5</v>
      </c>
      <c r="XW77" s="120">
        <v>6.6355450201626315E-5</v>
      </c>
      <c r="XX77" s="120">
        <v>6.3233169034095622E-5</v>
      </c>
      <c r="XY77" s="120">
        <v>6.3233169034095703E-5</v>
      </c>
      <c r="XZ77" s="120">
        <v>6.0224873291491548E-5</v>
      </c>
      <c r="YA77" s="120">
        <v>6.0224873291491575E-5</v>
      </c>
      <c r="YB77" s="120">
        <v>5.7327801122267559E-5</v>
      </c>
      <c r="YC77" s="120">
        <v>5.7327801122267579E-5</v>
      </c>
      <c r="YD77" s="120">
        <v>5.4539212031965649E-5</v>
      </c>
      <c r="YE77" s="120">
        <v>5.4539212031965642E-5</v>
      </c>
      <c r="YF77" s="120">
        <v>5.1856387773421954E-5</v>
      </c>
      <c r="YG77" s="120">
        <v>5.1856387773421927E-5</v>
      </c>
      <c r="YH77" s="120">
        <v>4.9276633231235094E-5</v>
      </c>
      <c r="YI77" s="120">
        <v>4.9276633231235087E-5</v>
      </c>
      <c r="YJ77" s="120">
        <v>4.6797277299555089E-5</v>
      </c>
      <c r="YK77" s="120">
        <v>4.6797277299555117E-5</v>
      </c>
      <c r="YL77" s="120">
        <v>4.4415673752229769E-5</v>
      </c>
      <c r="YM77" s="120">
        <v>4.4415673752229783E-5</v>
      </c>
      <c r="YN77" s="120">
        <v>4.2129202104325032E-5</v>
      </c>
      <c r="YO77" s="120">
        <v>4.2129202104324998E-5</v>
      </c>
      <c r="YP77" s="120">
        <v>3.9935268464013962E-5</v>
      </c>
      <c r="YQ77" s="120">
        <v>3.9935268464013942E-5</v>
      </c>
      <c r="YR77" s="120">
        <v>3.7831306373813896E-5</v>
      </c>
      <c r="YS77" s="120">
        <v>3.7831306373813883E-5</v>
      </c>
      <c r="YT77" s="120">
        <v>3.5814777640128587E-5</v>
      </c>
      <c r="YU77" s="120">
        <v>3.5814777640128553E-5</v>
      </c>
      <c r="YV77" s="120">
        <v>3.3883173150040103E-5</v>
      </c>
      <c r="YW77" s="120">
        <v>3.388317315004011E-5</v>
      </c>
      <c r="YX77" s="120">
        <v>3.2034013674277089E-5</v>
      </c>
      <c r="YY77" s="120">
        <v>3.2034013674277116E-5</v>
      </c>
      <c r="YZ77" s="120">
        <v>3.0264850655272754E-5</v>
      </c>
      <c r="ZA77" s="120">
        <v>3.026485065527272E-5</v>
      </c>
      <c r="ZB77" s="120">
        <v>2.857326697921435E-5</v>
      </c>
      <c r="ZC77" s="120">
        <v>2.8573266979214363E-5</v>
      </c>
      <c r="ZD77" s="120">
        <v>2.6956877730974651E-5</v>
      </c>
      <c r="ZE77" s="120">
        <v>2.6956877730974658E-5</v>
      </c>
      <c r="ZF77" s="120">
        <v>2.5413330930806157E-5</v>
      </c>
      <c r="ZG77" s="120">
        <v>2.5413330930806164E-5</v>
      </c>
      <c r="ZH77" s="120">
        <v>2.3940308251673845E-5</v>
      </c>
      <c r="ZI77" s="120">
        <v>2.3940308251673818E-5</v>
      </c>
      <c r="ZJ77" s="120">
        <v>2.2535525716094979E-5</v>
      </c>
      <c r="ZK77" s="120">
        <v>2.2535525716094992E-5</v>
      </c>
      <c r="ZL77" s="120">
        <v>2.1196734371353714E-5</v>
      </c>
      <c r="ZM77" s="120">
        <v>2.1196734371353711E-5</v>
      </c>
      <c r="ZN77" s="120">
        <v>1.9921720941955678E-5</v>
      </c>
      <c r="ZO77" s="120">
        <v>1.9921720941955678E-5</v>
      </c>
      <c r="ZP77" s="120">
        <v>1.8708308458191702E-5</v>
      </c>
      <c r="ZQ77" s="120">
        <v>1.8708308458191712E-5</v>
      </c>
      <c r="ZR77" s="120">
        <v>1.7554356859682882E-5</v>
      </c>
      <c r="ZS77" s="120">
        <v>1.7554356859682858E-5</v>
      </c>
      <c r="ZT77" s="120">
        <v>1.6457763572786555E-5</v>
      </c>
      <c r="ZU77" s="120">
        <v>1.6457763572786578E-5</v>
      </c>
      <c r="ZV77" s="120">
        <v>1.5416464060753728E-5</v>
      </c>
      <c r="ZW77" s="120">
        <v>1.5416464060753715E-5</v>
      </c>
      <c r="ZX77" s="120">
        <v>1.4428432345539999E-5</v>
      </c>
      <c r="ZY77" s="120">
        <v>1.4428432345540004E-5</v>
      </c>
      <c r="ZZ77" s="120">
        <v>1.3491681500189452E-5</v>
      </c>
      <c r="AAA77" s="120">
        <v>1.3491681500189447E-5</v>
      </c>
      <c r="AAB77" s="120">
        <v>1.2604264110729387E-5</v>
      </c>
      <c r="AAC77" s="120">
        <v>1.2604264110729387E-5</v>
      </c>
      <c r="AAD77" s="120">
        <v>1.1764272706536978E-5</v>
      </c>
      <c r="AAE77" s="120">
        <v>1.1764272706536988E-5</v>
      </c>
      <c r="AAF77" s="120">
        <v>1.0969840158164779E-5</v>
      </c>
      <c r="AAG77" s="120">
        <v>1.0969840158164793E-5</v>
      </c>
      <c r="AAH77" s="120">
        <v>1.0219140041641791E-5</v>
      </c>
      <c r="AAI77" s="120">
        <v>1.0219140041641793E-5</v>
      </c>
      <c r="AAJ77" s="120">
        <v>9.5103869683004347E-6</v>
      </c>
      <c r="AAK77" s="120">
        <v>9.5103869683004297E-6</v>
      </c>
      <c r="AAL77" s="120">
        <v>8.8418368792169051E-6</v>
      </c>
      <c r="AAM77" s="120">
        <v>8.8418368792169017E-6</v>
      </c>
      <c r="AAN77" s="120">
        <v>8.2117873033934689E-6</v>
      </c>
      <c r="AAO77" s="120">
        <v>8.2117873033934554E-6</v>
      </c>
      <c r="AAP77" s="120">
        <v>7.6185775788565536E-6</v>
      </c>
      <c r="AAQ77" s="120">
        <v>7.6185775788565553E-6</v>
      </c>
      <c r="AAR77" s="120">
        <v>7.0605890358938636E-6</v>
      </c>
      <c r="AAS77" s="120">
        <v>7.0605890358938653E-6</v>
      </c>
      <c r="AAT77" s="120">
        <v>6.5362451417066986E-6</v>
      </c>
      <c r="AAU77" s="120">
        <v>6.5362451417067079E-6</v>
      </c>
      <c r="AAV77" s="120">
        <v>6.0440116058117554E-6</v>
      </c>
      <c r="AAW77" s="120">
        <v>6.0440116058117563E-6</v>
      </c>
      <c r="AAX77" s="120">
        <v>5.5823964455879728E-6</v>
      </c>
      <c r="AAY77" s="120">
        <v>5.5823964455879677E-6</v>
      </c>
      <c r="AAZ77" s="120">
        <v>5.1499500114304713E-6</v>
      </c>
      <c r="ABA77" s="120">
        <v>5.149950011430473E-6</v>
      </c>
      <c r="ABB77" s="120">
        <v>4.7452649710435004E-6</v>
      </c>
      <c r="ABC77" s="120">
        <v>4.7452649710435013E-6</v>
      </c>
      <c r="ABD77" s="120">
        <v>4.3669762524790138E-6</v>
      </c>
      <c r="ABE77" s="120">
        <v>4.3669762524790239E-6</v>
      </c>
      <c r="ABF77" s="120">
        <v>4.0137609456062474E-6</v>
      </c>
      <c r="ABG77" s="120">
        <v>4.0137609456062466E-6</v>
      </c>
      <c r="ABH77" s="120">
        <v>3.6843381617801214E-6</v>
      </c>
      <c r="ABI77" s="120">
        <v>3.6843381617801219E-6</v>
      </c>
      <c r="ABJ77" s="120">
        <v>3.3774688515636492E-6</v>
      </c>
      <c r="ABK77" s="120">
        <v>3.3774688515636513E-6</v>
      </c>
      <c r="ABL77" s="120">
        <v>3.091955580449694E-6</v>
      </c>
      <c r="ABM77" s="120">
        <v>3.0919555804496932E-6</v>
      </c>
      <c r="ABN77" s="120">
        <v>2.8266422626224078E-6</v>
      </c>
      <c r="ABO77" s="120">
        <v>2.8266422626224091E-6</v>
      </c>
      <c r="ABP77" s="120">
        <v>2.5804138528966273E-6</v>
      </c>
      <c r="ABQ77" s="120">
        <v>2.580413852896626E-6</v>
      </c>
      <c r="ABR77" s="120">
        <v>2.352195997075014E-6</v>
      </c>
      <c r="ABS77" s="120">
        <v>2.352195997075014E-6</v>
      </c>
      <c r="ABT77" s="120">
        <v>2.1409546410675776E-6</v>
      </c>
      <c r="ABU77" s="120">
        <v>2.1409546410675793E-6</v>
      </c>
      <c r="ABV77" s="120">
        <v>1.9456955992257212E-6</v>
      </c>
      <c r="ABW77" s="120">
        <v>1.9456955992257191E-6</v>
      </c>
      <c r="ABX77" s="120">
        <v>1.7654640824532035E-6</v>
      </c>
      <c r="ABY77" s="120">
        <v>1.7654640824532041E-6</v>
      </c>
      <c r="ABZ77" s="120">
        <v>1.5993441867690298E-6</v>
      </c>
      <c r="ACA77" s="120">
        <v>1.5993441867690304E-6</v>
      </c>
      <c r="ACB77" s="120">
        <v>1.4464583431114126E-6</v>
      </c>
      <c r="ACC77" s="120">
        <v>1.4464583431114132E-6</v>
      </c>
      <c r="ACD77" s="120">
        <v>1.3059667292880596E-6</v>
      </c>
      <c r="ACE77" s="120">
        <v>1.3059667292880587E-6</v>
      </c>
      <c r="ACF77" s="120">
        <v>1.1770666450947391E-6</v>
      </c>
      <c r="ACG77" s="120">
        <v>1.1770666450947372E-6</v>
      </c>
      <c r="ACH77" s="120">
        <v>1.058991851741558E-6</v>
      </c>
      <c r="ACI77" s="120">
        <v>1.0589918517415597E-6</v>
      </c>
      <c r="ACJ77" s="120">
        <v>9.5101187684382096E-7</v>
      </c>
      <c r="ACK77" s="120">
        <v>9.5101187684382022E-7</v>
      </c>
      <c r="ACL77" s="120">
        <v>8.52431286351073E-7</v>
      </c>
      <c r="ACM77" s="120">
        <v>8.5243128635107289E-7</v>
      </c>
      <c r="ACN77" s="120">
        <v>7.6258892490380529E-7</v>
      </c>
      <c r="ACO77" s="120">
        <v>7.6258892490380572E-7</v>
      </c>
      <c r="ACP77" s="120">
        <v>6.8085712622098902E-7</v>
      </c>
      <c r="ACQ77" s="120">
        <v>6.8085712622098944E-7</v>
      </c>
      <c r="ACR77" s="120">
        <v>6.0664089523314513E-7</v>
      </c>
      <c r="ACS77" s="120">
        <v>6.066408952331445E-7</v>
      </c>
      <c r="ACT77" s="120">
        <v>5.3937706378382406E-7</v>
      </c>
      <c r="ACU77" s="120">
        <v>5.3937706378382384E-7</v>
      </c>
      <c r="ACV77" s="120">
        <v>4.7853342182672973E-7</v>
      </c>
      <c r="ACW77" s="120">
        <v>4.7853342182673005E-7</v>
      </c>
      <c r="ACX77" s="120">
        <v>4.2360782614534341E-7</v>
      </c>
      <c r="ACY77" s="120">
        <v>4.2360782614534362E-7</v>
      </c>
      <c r="ACZ77" s="120">
        <v>3.7412728871616391E-7</v>
      </c>
      <c r="ADA77" s="120">
        <v>3.7412728871616364E-7</v>
      </c>
      <c r="ADB77" s="120">
        <v>3.2964704692462378E-7</v>
      </c>
      <c r="ADC77" s="120">
        <v>3.2964704692462362E-7</v>
      </c>
      <c r="ADD77" s="120">
        <v>2.8974961792372696E-7</v>
      </c>
      <c r="ADE77" s="120">
        <v>2.8974961792372738E-7</v>
      </c>
      <c r="ADF77" s="120">
        <v>2.5404383949853931E-7</v>
      </c>
      <c r="ADG77" s="120">
        <v>2.5404383949853915E-7</v>
      </c>
      <c r="ADH77" s="120">
        <v>2.2216389986412915E-7</v>
      </c>
      <c r="ADI77" s="120">
        <v>2.2216389986412912E-7</v>
      </c>
      <c r="ADJ77" s="120">
        <v>1.9376835887959469E-7</v>
      </c>
      <c r="ADK77" s="120">
        <v>1.9376835887959474E-7</v>
      </c>
      <c r="ADL77" s="120">
        <v>1.6853916320559534E-7</v>
      </c>
      <c r="ADM77" s="120">
        <v>1.6853916320559534E-7</v>
      </c>
      <c r="ADN77" s="120">
        <v>1.4618065796668281E-7</v>
      </c>
      <c r="ADO77" s="120">
        <v>1.4618065796668287E-7</v>
      </c>
      <c r="ADP77" s="120">
        <v>1.2641859750189149E-7</v>
      </c>
      <c r="ADQ77" s="120">
        <v>1.2641859750189141E-7</v>
      </c>
      <c r="ADR77" s="120">
        <v>1.0899915779690904E-7</v>
      </c>
      <c r="ADS77" s="120">
        <v>1.0899915779690917E-7</v>
      </c>
      <c r="ADT77" s="120">
        <v>9.3687953188067493E-8</v>
      </c>
      <c r="ADU77" s="120">
        <v>9.3687953188067479E-8</v>
      </c>
      <c r="ADV77" s="120">
        <v>8.0269059911849051E-8</v>
      </c>
      <c r="ADW77" s="120">
        <v>8.0269059911849064E-8</v>
      </c>
      <c r="ADX77" s="120">
        <v>6.8544049043161279E-8</v>
      </c>
      <c r="ADY77" s="120">
        <v>6.8544049043161345E-8</v>
      </c>
      <c r="ADZ77" s="120">
        <v>5.833103132089975E-8</v>
      </c>
      <c r="AEA77" s="120">
        <v>5.833103132089979E-8</v>
      </c>
      <c r="AEB77" s="120">
        <v>4.9463716300085278E-8</v>
      </c>
      <c r="AEC77" s="120">
        <v>4.9463716300085325E-8</v>
      </c>
      <c r="AED77" s="120">
        <v>4.1790488195967255E-8</v>
      </c>
      <c r="AEE77" s="120">
        <v>4.1790488195967222E-8</v>
      </c>
      <c r="AEF77" s="120">
        <v>3.5173500696931722E-8</v>
      </c>
      <c r="AEG77" s="120">
        <v>3.5173500696931761E-8</v>
      </c>
      <c r="AEH77" s="120">
        <v>2.9487792919982739E-8</v>
      </c>
      <c r="AEI77" s="120">
        <v>2.9487792919982722E-8</v>
      </c>
      <c r="AEJ77" s="120">
        <v>2.4620428565247905E-8</v>
      </c>
      <c r="AEK77" s="120">
        <v>2.4620428565247911E-8</v>
      </c>
      <c r="AEL77" s="120">
        <v>2.0469660194851553E-8</v>
      </c>
      <c r="AEM77" s="120">
        <v>2.0469660194851553E-8</v>
      </c>
      <c r="AEN77" s="120">
        <v>1.6944120417192481E-8</v>
      </c>
      <c r="AEO77" s="120">
        <v>1.6944120417192494E-8</v>
      </c>
      <c r="AEP77" s="120">
        <v>1.3962041600949031E-8</v>
      </c>
      <c r="AEQ77" s="120">
        <v>1.3962041600949037E-8</v>
      </c>
      <c r="AER77" s="120">
        <v>1.1450505574953308E-8</v>
      </c>
      <c r="AES77" s="120">
        <v>1.1450505574953311E-8</v>
      </c>
      <c r="AET77" s="120">
        <v>9.3447245915627315E-9</v>
      </c>
      <c r="AEU77" s="120">
        <v>9.3447245915627381E-9</v>
      </c>
      <c r="AEV77" s="120">
        <v>7.5873546436058824E-9</v>
      </c>
      <c r="AEW77" s="120">
        <v>7.5873546436058824E-9</v>
      </c>
      <c r="AEX77" s="120">
        <v>6.127842029861898E-9</v>
      </c>
      <c r="AEY77" s="120">
        <v>6.1278420298618964E-9</v>
      </c>
      <c r="AEZ77" s="120">
        <v>4.9218038629764783E-9</v>
      </c>
      <c r="AFA77" s="120">
        <v>4.9218038629764832E-9</v>
      </c>
      <c r="AFB77" s="120">
        <v>3.9304430084980301E-9</v>
      </c>
      <c r="AFC77" s="120">
        <v>3.9304430084980285E-9</v>
      </c>
      <c r="AFD77" s="120">
        <v>3.1199977362454725E-9</v>
      </c>
      <c r="AFE77" s="120">
        <v>3.1199977362454713E-9</v>
      </c>
      <c r="AFF77" s="120">
        <v>2.4612261575148807E-9</v>
      </c>
      <c r="AFG77" s="120">
        <v>2.4612261575148782E-9</v>
      </c>
      <c r="AFH77" s="120">
        <v>1.9289253158052862E-9</v>
      </c>
      <c r="AFI77" s="120">
        <v>1.928925315805287E-9</v>
      </c>
      <c r="AFJ77" s="120">
        <v>1.5014845969660222E-9</v>
      </c>
      <c r="AFK77" s="120">
        <v>1.5014845969660213E-9</v>
      </c>
      <c r="AFL77" s="120">
        <v>1.1604729291373377E-9</v>
      </c>
      <c r="AFM77" s="120">
        <v>1.1604729291373392E-9</v>
      </c>
      <c r="AFN77" s="120">
        <v>8.9025905576635514E-10</v>
      </c>
      <c r="AFO77" s="120">
        <v>8.9025905576635462E-10</v>
      </c>
      <c r="AFP77" s="120">
        <v>6.7766398847894421E-10</v>
      </c>
      <c r="AFQ77" s="120">
        <v>6.7766398847894462E-10</v>
      </c>
      <c r="AFR77" s="120">
        <v>5.1164458273714192E-10</v>
      </c>
      <c r="AFS77" s="120">
        <v>5.1164458273714182E-10</v>
      </c>
      <c r="AFT77" s="120">
        <v>3.8300702994382447E-10</v>
      </c>
      <c r="AFU77" s="120">
        <v>3.8300702994382442E-10</v>
      </c>
      <c r="AFV77" s="120">
        <v>2.8414892673228015E-10</v>
      </c>
      <c r="AFW77" s="120">
        <v>2.8414892673228E-10</v>
      </c>
      <c r="AFX77" s="120">
        <v>2.0882846714253208E-10</v>
      </c>
      <c r="AFY77" s="120">
        <v>2.0882846714253203E-10</v>
      </c>
      <c r="AFZ77" s="120">
        <v>1.5195920752597417E-10</v>
      </c>
      <c r="AGA77" s="120">
        <v>1.5195920752597401E-10</v>
      </c>
      <c r="AGB77" s="120">
        <v>1.0942877832555665E-10</v>
      </c>
      <c r="AGC77" s="120">
        <v>1.0942877832555664E-10</v>
      </c>
      <c r="AGD77" s="120">
        <v>7.7939862010154252E-11</v>
      </c>
      <c r="AGE77" s="120">
        <v>7.7939862010154265E-11</v>
      </c>
      <c r="AGF77" s="120">
        <v>5.4871722699138048E-11</v>
      </c>
      <c r="AGG77" s="120">
        <v>5.4871722699138022E-11</v>
      </c>
      <c r="AGH77" s="120">
        <v>3.8160560316630974E-11</v>
      </c>
      <c r="AGI77" s="120">
        <v>3.8160560316630936E-11</v>
      </c>
      <c r="AGJ77" s="120">
        <v>2.6196969992247896E-11</v>
      </c>
      <c r="AGK77" s="120">
        <v>2.6196969992247915E-11</v>
      </c>
      <c r="AGL77" s="120">
        <v>1.7738815010358869E-11</v>
      </c>
      <c r="AGM77" s="120">
        <v>1.7738815010358876E-11</v>
      </c>
      <c r="AGN77" s="120">
        <v>1.1837867653112199E-11</v>
      </c>
      <c r="AGO77" s="120">
        <v>1.1837867653112199E-11</v>
      </c>
      <c r="AGP77" s="120">
        <v>7.778635171705061E-12</v>
      </c>
      <c r="AGQ77" s="120">
        <v>7.7786351717050675E-12</v>
      </c>
      <c r="AGR77" s="120">
        <v>5.0278659163420695E-12</v>
      </c>
      <c r="AGS77" s="120">
        <v>5.027865916342063E-12</v>
      </c>
      <c r="AGT77" s="120">
        <v>3.1933211380352099E-12</v>
      </c>
      <c r="AGU77" s="120">
        <v>3.1933211380352091E-12</v>
      </c>
      <c r="AGV77" s="120">
        <v>1.9904987027435381E-12</v>
      </c>
      <c r="AGW77" s="120">
        <v>1.9904987027435389E-12</v>
      </c>
      <c r="AGX77" s="120">
        <v>1.2161033345676814E-12</v>
      </c>
      <c r="AGY77" s="120">
        <v>1.2161033345676806E-12</v>
      </c>
      <c r="AGZ77" s="120">
        <v>7.2717135701351052E-13</v>
      </c>
      <c r="AHA77" s="120">
        <v>7.2717135701351052E-13</v>
      </c>
      <c r="AHB77" s="120">
        <v>4.2487356182284041E-13</v>
      </c>
      <c r="AHC77" s="120">
        <v>4.2487356182284061E-13</v>
      </c>
      <c r="AHD77" s="120">
        <v>2.4213522446020435E-13</v>
      </c>
      <c r="AHE77" s="120">
        <v>2.4213522446020441E-13</v>
      </c>
      <c r="AHF77" s="120">
        <v>1.3432499592767588E-13</v>
      </c>
      <c r="AHG77" s="120">
        <v>1.3432499592767575E-13</v>
      </c>
      <c r="AHH77" s="120">
        <v>7.2372271294761916E-14</v>
      </c>
      <c r="AHI77" s="120">
        <v>7.2372271294761967E-14</v>
      </c>
      <c r="AHJ77" s="120">
        <v>3.7773818905938718E-14</v>
      </c>
      <c r="AHK77" s="120">
        <v>3.7773818905938699E-14</v>
      </c>
      <c r="AHL77" s="120">
        <v>1.9043469464568133E-14</v>
      </c>
      <c r="AHM77" s="120">
        <v>1.9043469464568136E-14</v>
      </c>
      <c r="AHN77" s="120">
        <v>9.2424312663163568E-15</v>
      </c>
      <c r="AHO77" s="120">
        <v>9.2424312663163583E-15</v>
      </c>
      <c r="AHP77" s="120">
        <v>4.3016539819101258E-15</v>
      </c>
      <c r="AHQ77" s="120">
        <v>4.301653981910121E-15</v>
      </c>
      <c r="AHR77" s="120">
        <v>1.9113575360277067E-15</v>
      </c>
      <c r="AHS77" s="120">
        <v>1.9113575360277063E-15</v>
      </c>
      <c r="AHT77" s="120">
        <v>8.0650940104205594E-16</v>
      </c>
      <c r="AHU77" s="120">
        <v>8.0650940104205584E-16</v>
      </c>
      <c r="AHV77" s="120">
        <v>3.2114796492801454E-16</v>
      </c>
      <c r="AHW77" s="120">
        <v>3.2114796492801454E-16</v>
      </c>
      <c r="AHX77" s="120">
        <v>1.1976554450525877E-16</v>
      </c>
      <c r="AHY77" s="120">
        <v>1.1976554450525879E-16</v>
      </c>
      <c r="AHZ77" s="120">
        <v>4.1442480053489199E-17</v>
      </c>
      <c r="AIA77" s="120">
        <v>4.1442480053489187E-17</v>
      </c>
      <c r="AIB77" s="120">
        <v>1.315187483345202E-17</v>
      </c>
      <c r="AIC77" s="120">
        <v>1.3151874833452022E-17</v>
      </c>
      <c r="AID77" s="120">
        <v>3.7711198441363256E-18</v>
      </c>
      <c r="AIE77" s="120">
        <v>3.7711198441363263E-18</v>
      </c>
      <c r="AIF77" s="120">
        <v>9.5787357252336356E-19</v>
      </c>
      <c r="AIG77" s="120">
        <v>9.5787357252336337E-19</v>
      </c>
      <c r="AIH77" s="120">
        <v>2.0972709481945113E-19</v>
      </c>
      <c r="AII77" s="120">
        <v>2.0972709481945113E-19</v>
      </c>
      <c r="AIJ77" s="120">
        <v>3.8035418926413319E-20</v>
      </c>
      <c r="AIK77" s="120">
        <v>3.8035418926413325E-20</v>
      </c>
      <c r="AIL77" s="120">
        <v>5.3617847305687254E-21</v>
      </c>
      <c r="AIM77" s="120">
        <v>5.3617847305687254E-21</v>
      </c>
      <c r="AIN77" s="120">
        <v>5.2277814713351349E-22</v>
      </c>
      <c r="AIO77" s="120">
        <v>5.2277814713351349E-22</v>
      </c>
      <c r="AIP77" s="120">
        <v>2.6469779601696886E-23</v>
      </c>
      <c r="AIQ77" s="120" t="s">
        <v>105</v>
      </c>
      <c r="AIR77" s="120" t="s">
        <v>105</v>
      </c>
      <c r="AIS77" s="120" t="s">
        <v>105</v>
      </c>
      <c r="AIT77" s="120" t="s">
        <v>105</v>
      </c>
      <c r="AIU77" s="120" t="s">
        <v>105</v>
      </c>
      <c r="AIV77" s="120" t="s">
        <v>105</v>
      </c>
      <c r="AIW77" s="120" t="s">
        <v>105</v>
      </c>
      <c r="AIX77" s="120" t="s">
        <v>105</v>
      </c>
      <c r="AIY77" s="120" t="s">
        <v>105</v>
      </c>
      <c r="AIZ77" s="120" t="s">
        <v>105</v>
      </c>
      <c r="AJA77" s="120" t="s">
        <v>105</v>
      </c>
      <c r="AJB77" s="120" t="s">
        <v>105</v>
      </c>
      <c r="AJC77" s="120" t="s">
        <v>105</v>
      </c>
      <c r="AJD77" s="120" t="s">
        <v>105</v>
      </c>
      <c r="AJE77" s="120" t="s">
        <v>105</v>
      </c>
      <c r="AJF77" s="120" t="s">
        <v>105</v>
      </c>
      <c r="AJG77" s="120" t="s">
        <v>105</v>
      </c>
      <c r="AJH77" s="120" t="s">
        <v>105</v>
      </c>
      <c r="AJI77" s="120" t="s">
        <v>105</v>
      </c>
      <c r="AJJ77" s="120" t="s">
        <v>105</v>
      </c>
      <c r="AJK77" s="120" t="s">
        <v>105</v>
      </c>
      <c r="AJL77" s="120" t="s">
        <v>105</v>
      </c>
      <c r="AJM77" s="120" t="s">
        <v>105</v>
      </c>
      <c r="AJN77" s="120" t="s">
        <v>105</v>
      </c>
      <c r="AJO77" s="120" t="s">
        <v>105</v>
      </c>
      <c r="AJP77" s="120" t="s">
        <v>105</v>
      </c>
      <c r="AJQ77" s="120" t="s">
        <v>105</v>
      </c>
      <c r="AJR77" s="120" t="s">
        <v>105</v>
      </c>
      <c r="AJS77" s="120" t="s">
        <v>105</v>
      </c>
      <c r="AJT77" s="120" t="s">
        <v>105</v>
      </c>
      <c r="AJU77" s="120" t="s">
        <v>105</v>
      </c>
      <c r="AJV77" s="120" t="s">
        <v>105</v>
      </c>
      <c r="AJW77" s="120" t="s">
        <v>105</v>
      </c>
      <c r="AJX77" s="120" t="s">
        <v>105</v>
      </c>
      <c r="AJY77" s="120" t="s">
        <v>105</v>
      </c>
      <c r="AJZ77" s="120" t="s">
        <v>105</v>
      </c>
      <c r="AKA77" s="120" t="s">
        <v>105</v>
      </c>
      <c r="AKB77" s="120" t="s">
        <v>105</v>
      </c>
      <c r="AKC77" s="120" t="s">
        <v>105</v>
      </c>
      <c r="AKD77" s="120" t="s">
        <v>105</v>
      </c>
      <c r="AKE77" s="120" t="s">
        <v>105</v>
      </c>
      <c r="AKF77" s="120" t="s">
        <v>105</v>
      </c>
      <c r="AKG77" s="120" t="s">
        <v>105</v>
      </c>
      <c r="AKH77" s="120" t="s">
        <v>105</v>
      </c>
      <c r="AKI77" s="120" t="s">
        <v>105</v>
      </c>
      <c r="AKJ77" s="120" t="s">
        <v>105</v>
      </c>
      <c r="AKK77" s="120" t="s">
        <v>105</v>
      </c>
      <c r="AKL77" s="120" t="s">
        <v>105</v>
      </c>
      <c r="AKM77" s="120" t="s">
        <v>105</v>
      </c>
      <c r="AKN77" s="120" t="s">
        <v>105</v>
      </c>
      <c r="AKO77" s="120" t="s">
        <v>105</v>
      </c>
      <c r="AKP77" s="120" t="s">
        <v>105</v>
      </c>
      <c r="AKQ77" s="120" t="s">
        <v>105</v>
      </c>
      <c r="AKR77" s="120" t="s">
        <v>105</v>
      </c>
      <c r="AKS77" s="120" t="s">
        <v>105</v>
      </c>
      <c r="AKT77" s="120" t="s">
        <v>105</v>
      </c>
      <c r="AKU77" s="120" t="s">
        <v>105</v>
      </c>
      <c r="AKV77" s="120" t="s">
        <v>105</v>
      </c>
      <c r="AKW77" s="120" t="s">
        <v>105</v>
      </c>
      <c r="AKX77" s="120" t="s">
        <v>105</v>
      </c>
      <c r="AKY77" s="120" t="s">
        <v>105</v>
      </c>
      <c r="AKZ77" s="120" t="s">
        <v>105</v>
      </c>
      <c r="ALA77" s="120" t="s">
        <v>105</v>
      </c>
      <c r="ALB77" s="120" t="s">
        <v>105</v>
      </c>
      <c r="ALC77" s="120" t="s">
        <v>105</v>
      </c>
      <c r="ALD77" s="120" t="s">
        <v>105</v>
      </c>
      <c r="ALE77" s="120" t="s">
        <v>105</v>
      </c>
      <c r="ALF77" s="120" t="s">
        <v>105</v>
      </c>
      <c r="ALG77" s="120" t="s">
        <v>105</v>
      </c>
      <c r="ALH77" s="120" t="s">
        <v>105</v>
      </c>
      <c r="ALI77" s="120" t="s">
        <v>105</v>
      </c>
      <c r="ALJ77" s="120" t="s">
        <v>105</v>
      </c>
      <c r="ALK77" s="120" t="s">
        <v>105</v>
      </c>
      <c r="ALL77" s="120" t="s">
        <v>105</v>
      </c>
      <c r="ALM77" s="120" t="s">
        <v>105</v>
      </c>
      <c r="ALN77" s="120"/>
    </row>
    <row r="78" spans="1:1002" hidden="1">
      <c r="A78" s="119">
        <v>77</v>
      </c>
      <c r="B78" s="120">
        <v>1.6252993364459848E-2</v>
      </c>
      <c r="C78" s="120">
        <v>1.6146223316343314E-2</v>
      </c>
      <c r="D78" s="120">
        <v>1.6146319300053953E-2</v>
      </c>
      <c r="E78" s="120">
        <v>1.6039846751033388E-2</v>
      </c>
      <c r="F78" s="120">
        <v>1.6039940995471791E-2</v>
      </c>
      <c r="G78" s="120">
        <v>1.5933766951984351E-2</v>
      </c>
      <c r="H78" s="120">
        <v>1.5933859481227632E-2</v>
      </c>
      <c r="I78" s="120">
        <v>1.5827984948959609E-2</v>
      </c>
      <c r="J78" s="120">
        <v>1.5828075786874046E-2</v>
      </c>
      <c r="K78" s="120">
        <v>1.5722501770710901E-2</v>
      </c>
      <c r="L78" s="120">
        <v>1.5722590940952269E-2</v>
      </c>
      <c r="M78" s="120">
        <v>1.5617318444928261E-2</v>
      </c>
      <c r="N78" s="120">
        <v>1.5617405970942187E-2</v>
      </c>
      <c r="O78" s="120">
        <v>1.5512435998189161E-2</v>
      </c>
      <c r="P78" s="120">
        <v>1.5512521903211366E-2</v>
      </c>
      <c r="Q78" s="120">
        <v>1.5407855455907157E-2</v>
      </c>
      <c r="R78" s="120">
        <v>1.5407939762963787E-2</v>
      </c>
      <c r="S78" s="120">
        <v>1.5303577842279819E-2</v>
      </c>
      <c r="T78" s="120">
        <v>1.5303660574187878E-2</v>
      </c>
      <c r="U78" s="120">
        <v>1.5199604180236205E-2</v>
      </c>
      <c r="V78" s="120">
        <v>1.5199685359603796E-2</v>
      </c>
      <c r="W78" s="120">
        <v>1.5095935491383543E-2</v>
      </c>
      <c r="X78" s="120">
        <v>1.5096015140610325E-2</v>
      </c>
      <c r="Y78" s="120">
        <v>1.4992572795953426E-2</v>
      </c>
      <c r="Z78" s="120">
        <v>1.4992650937231016E-2</v>
      </c>
      <c r="AA78" s="120">
        <v>1.4889517112747315E-2</v>
      </c>
      <c r="AB78" s="120">
        <v>1.4889593768059636E-2</v>
      </c>
      <c r="AC78" s="120">
        <v>1.4786769459081412E-2</v>
      </c>
      <c r="AD78" s="120">
        <v>1.4786844650205123E-2</v>
      </c>
      <c r="AE78" s="120">
        <v>1.4684330850730887E-2</v>
      </c>
      <c r="AF78" s="120">
        <v>1.4684404599235854E-2</v>
      </c>
      <c r="AG78" s="120">
        <v>1.458220230187348E-2</v>
      </c>
      <c r="AH78" s="120">
        <v>1.4582274629123232E-2</v>
      </c>
      <c r="AI78" s="120">
        <v>1.4480384825032475E-2</v>
      </c>
      <c r="AJ78" s="120">
        <v>1.4480455752184611E-2</v>
      </c>
      <c r="AK78" s="120">
        <v>1.4378879431018964E-2</v>
      </c>
      <c r="AL78" s="120">
        <v>1.4378948979025693E-2</v>
      </c>
      <c r="AM78" s="120">
        <v>1.4277687128873473E-2</v>
      </c>
      <c r="AN78" s="120">
        <v>1.4277755318482075E-2</v>
      </c>
      <c r="AO78" s="120">
        <v>1.4176808925806948E-2</v>
      </c>
      <c r="AP78" s="120">
        <v>1.4176875777560279E-2</v>
      </c>
      <c r="AQ78" s="120">
        <v>1.4076245827141074E-2</v>
      </c>
      <c r="AR78" s="120">
        <v>1.4076311361378107E-2</v>
      </c>
      <c r="AS78" s="120">
        <v>1.3975998836247835E-2</v>
      </c>
      <c r="AT78" s="120">
        <v>1.3976063073104183E-2</v>
      </c>
      <c r="AU78" s="120">
        <v>1.3876068954488556E-2</v>
      </c>
      <c r="AV78" s="120">
        <v>1.3876131913897008E-2</v>
      </c>
      <c r="AW78" s="120">
        <v>1.3776457181152019E-2</v>
      </c>
      <c r="AX78" s="120">
        <v>1.3776518882843185E-2</v>
      </c>
      <c r="AY78" s="120">
        <v>1.3677164513392214E-2</v>
      </c>
      <c r="AZ78" s="120">
        <v>1.3677224976895002E-2</v>
      </c>
      <c r="BA78" s="120">
        <v>1.3578191946165085E-2</v>
      </c>
      <c r="BB78" s="120">
        <v>1.3578251190807352E-2</v>
      </c>
      <c r="BC78" s="120">
        <v>1.3479540472164764E-2</v>
      </c>
      <c r="BD78" s="120">
        <v>1.3479598517073917E-2</v>
      </c>
      <c r="BE78" s="120">
        <v>1.338121108175901E-2</v>
      </c>
      <c r="BF78" s="120">
        <v>1.3381267945862625E-2</v>
      </c>
      <c r="BG78" s="120">
        <v>1.3283204762923984E-2</v>
      </c>
      <c r="BH78" s="120">
        <v>1.3283260464950465E-2</v>
      </c>
      <c r="BI78" s="120">
        <v>1.3185522501178342E-2</v>
      </c>
      <c r="BJ78" s="120">
        <v>1.3185577059657538E-2</v>
      </c>
      <c r="BK78" s="120">
        <v>1.3088165279516529E-2</v>
      </c>
      <c r="BL78" s="120">
        <v>1.3088218712780403E-2</v>
      </c>
      <c r="BM78" s="120">
        <v>1.2991134078341326E-2</v>
      </c>
      <c r="BN78" s="120">
        <v>1.2991186404524655E-2</v>
      </c>
      <c r="BO78" s="120">
        <v>1.2894429875395855E-2</v>
      </c>
      <c r="BP78" s="120">
        <v>1.2894481112436903E-2</v>
      </c>
      <c r="BQ78" s="120">
        <v>1.2798053645694621E-2</v>
      </c>
      <c r="BR78" s="120">
        <v>1.2798103811335873E-2</v>
      </c>
      <c r="BS78" s="120">
        <v>1.2702006361453943E-2</v>
      </c>
      <c r="BT78" s="120">
        <v>1.2702055473242758E-2</v>
      </c>
      <c r="BU78" s="120">
        <v>1.2606288992021597E-2</v>
      </c>
      <c r="BV78" s="120">
        <v>1.260633706731106E-2</v>
      </c>
      <c r="BW78" s="120">
        <v>1.2510902503805797E-2</v>
      </c>
      <c r="BX78" s="120">
        <v>1.2510949559755329E-2</v>
      </c>
      <c r="BY78" s="120">
        <v>1.2415847860203255E-2</v>
      </c>
      <c r="BZ78" s="120">
        <v>1.2415893913779485E-2</v>
      </c>
      <c r="CA78" s="120">
        <v>1.232112602152664E-2</v>
      </c>
      <c r="CB78" s="120">
        <v>1.2321171089504113E-2</v>
      </c>
      <c r="CC78" s="120">
        <v>1.2226737944931201E-2</v>
      </c>
      <c r="CD78" s="120">
        <v>1.2226782043893179E-2</v>
      </c>
      <c r="CE78" s="120">
        <v>1.2132684584340634E-2</v>
      </c>
      <c r="CF78" s="120">
        <v>1.2132727730679912E-2</v>
      </c>
      <c r="CG78" s="120">
        <v>1.2038966890372163E-2</v>
      </c>
      <c r="CH78" s="120">
        <v>1.203900910029187E-2</v>
      </c>
      <c r="CI78" s="120">
        <v>1.1945585810260914E-2</v>
      </c>
      <c r="CJ78" s="120">
        <v>1.194562709977532E-2</v>
      </c>
      <c r="CK78" s="120">
        <v>1.1852542287783359E-2</v>
      </c>
      <c r="CL78" s="120">
        <v>1.185258267271876E-2</v>
      </c>
      <c r="CM78" s="120">
        <v>1.1759837263180157E-2</v>
      </c>
      <c r="CN78" s="120">
        <v>1.1759876759175685E-2</v>
      </c>
      <c r="CO78" s="120">
        <v>1.1667471673078069E-2</v>
      </c>
      <c r="CP78" s="120">
        <v>1.1667510295586563E-2</v>
      </c>
      <c r="CQ78" s="120">
        <v>1.1575446450411125E-2</v>
      </c>
      <c r="CR78" s="120">
        <v>1.1575484214700008E-2</v>
      </c>
      <c r="CS78" s="120">
        <v>1.1483762524341008E-2</v>
      </c>
      <c r="CT78" s="120">
        <v>1.1483799445493187E-2</v>
      </c>
      <c r="CU78" s="120">
        <v>1.1392420820176608E-2</v>
      </c>
      <c r="CV78" s="120">
        <v>1.1392456913091389E-2</v>
      </c>
      <c r="CW78" s="120">
        <v>1.1301422259292773E-2</v>
      </c>
      <c r="CX78" s="120">
        <v>1.1301457538686719E-2</v>
      </c>
      <c r="CY78" s="120">
        <v>1.1210767759048267E-2</v>
      </c>
      <c r="CZ78" s="120">
        <v>1.1210802239456141E-2</v>
      </c>
      <c r="DA78" s="120">
        <v>1.1120458232702838E-2</v>
      </c>
      <c r="DB78" s="120">
        <v>1.1120491928478604E-2</v>
      </c>
      <c r="DC78" s="120">
        <v>1.1030494589333632E-2</v>
      </c>
      <c r="DD78" s="120">
        <v>1.103052751465133E-2</v>
      </c>
      <c r="DE78" s="120">
        <v>1.0940877733750578E-2</v>
      </c>
      <c r="DF78" s="120">
        <v>1.0940909902605283E-2</v>
      </c>
      <c r="DG78" s="120">
        <v>1.0851608566411087E-2</v>
      </c>
      <c r="DH78" s="120">
        <v>1.0851639992619903E-2</v>
      </c>
      <c r="DI78" s="120">
        <v>1.076268798333384E-2</v>
      </c>
      <c r="DJ78" s="120">
        <v>1.0762718680536925E-2</v>
      </c>
      <c r="DK78" s="120">
        <v>1.0674116876011833E-2</v>
      </c>
      <c r="DL78" s="120">
        <v>1.0674146857673277E-2</v>
      </c>
      <c r="DM78" s="120">
        <v>1.0585896131324419E-2</v>
      </c>
      <c r="DN78" s="120">
        <v>1.0585925410733388E-2</v>
      </c>
      <c r="DO78" s="120">
        <v>1.0498026631448724E-2</v>
      </c>
      <c r="DP78" s="120">
        <v>1.0498055221720376E-2</v>
      </c>
      <c r="DQ78" s="120">
        <v>1.0410509253770036E-2</v>
      </c>
      <c r="DR78" s="120">
        <v>1.0410537167846557E-2</v>
      </c>
      <c r="DS78" s="120">
        <v>1.0323344870791422E-2</v>
      </c>
      <c r="DT78" s="120">
        <v>1.0323372121443106E-2</v>
      </c>
      <c r="DU78" s="120">
        <v>1.0236534350042445E-2</v>
      </c>
      <c r="DV78" s="120">
        <v>1.0236560949868702E-2</v>
      </c>
      <c r="DW78" s="120">
        <v>1.0150078553987122E-2</v>
      </c>
      <c r="DX78" s="120">
        <v>1.0150104515417533E-2</v>
      </c>
      <c r="DY78" s="120">
        <v>1.0063978339930897E-2</v>
      </c>
      <c r="DZ78" s="120">
        <v>1.0064003675226344E-2</v>
      </c>
      <c r="EA78" s="120">
        <v>9.9782345599268539E-3</v>
      </c>
      <c r="EB78" s="120">
        <v>9.978259281180497E-3</v>
      </c>
      <c r="EC78" s="120">
        <v>9.892848060680982E-3</v>
      </c>
      <c r="ED78" s="120">
        <v>9.8928721798194116E-3</v>
      </c>
      <c r="EE78" s="120">
        <v>9.8078196834566304E-3</v>
      </c>
      <c r="EF78" s="120">
        <v>9.8078432122409402E-3</v>
      </c>
      <c r="EG78" s="120">
        <v>9.7231502639780511E-3</v>
      </c>
      <c r="EH78" s="120">
        <v>9.7231732140049647E-3</v>
      </c>
      <c r="EI78" s="120">
        <v>9.6388406323331174E-3</v>
      </c>
      <c r="EJ78" s="120">
        <v>9.6388630150360689E-3</v>
      </c>
      <c r="EK78" s="120">
        <v>9.5548916128750782E-3</v>
      </c>
      <c r="EL78" s="120">
        <v>9.5549134395253657E-3</v>
      </c>
      <c r="EM78" s="120">
        <v>9.4713040241235554E-3</v>
      </c>
      <c r="EN78" s="120">
        <v>9.47132530583146E-3</v>
      </c>
      <c r="EO78" s="120">
        <v>9.388078678664525E-3</v>
      </c>
      <c r="EP78" s="120">
        <v>9.3880994263804505E-3</v>
      </c>
      <c r="EQ78" s="120">
        <v>9.3052163830495589E-3</v>
      </c>
      <c r="ER78" s="120">
        <v>9.3052366075651628E-3</v>
      </c>
      <c r="ES78" s="120">
        <v>9.2227179376940128E-3</v>
      </c>
      <c r="ET78" s="120">
        <v>9.2227376496434015E-3</v>
      </c>
      <c r="EU78" s="120">
        <v>9.1405841367744618E-3</v>
      </c>
      <c r="EV78" s="120">
        <v>9.1406033466353391E-3</v>
      </c>
      <c r="EW78" s="120">
        <v>9.0588157681252314E-3</v>
      </c>
      <c r="EX78" s="120">
        <v>9.0588344862200503E-3</v>
      </c>
      <c r="EY78" s="120">
        <v>8.9774136131339777E-3</v>
      </c>
      <c r="EZ78" s="120">
        <v>8.9774318496311685E-3</v>
      </c>
      <c r="FA78" s="120">
        <v>8.8963784466363788E-3</v>
      </c>
      <c r="FB78" s="120">
        <v>8.8963962115514821E-3</v>
      </c>
      <c r="FC78" s="120">
        <v>8.8157110368100085E-3</v>
      </c>
      <c r="FD78" s="120">
        <v>8.8157283400069064E-3</v>
      </c>
      <c r="FE78" s="120">
        <v>8.7354121450672565E-3</v>
      </c>
      <c r="FF78" s="120">
        <v>8.7354289962593631E-3</v>
      </c>
      <c r="FG78" s="120">
        <v>8.6554825259473403E-3</v>
      </c>
      <c r="FH78" s="120">
        <v>8.6554989346988298E-3</v>
      </c>
      <c r="FI78" s="120">
        <v>8.5759229270074792E-3</v>
      </c>
      <c r="FJ78" s="120">
        <v>8.5759389027344653E-3</v>
      </c>
      <c r="FK78" s="120">
        <v>8.4967340887131433E-3</v>
      </c>
      <c r="FL78" s="120">
        <v>8.4967496406848919E-3</v>
      </c>
      <c r="FM78" s="120">
        <v>8.4179167443273022E-3</v>
      </c>
      <c r="FN78" s="120">
        <v>8.4179318816675792E-3</v>
      </c>
      <c r="FO78" s="120">
        <v>8.3394716197990673E-3</v>
      </c>
      <c r="FP78" s="120">
        <v>8.339486351487211E-3</v>
      </c>
      <c r="FQ78" s="120">
        <v>8.2613994336510812E-3</v>
      </c>
      <c r="FR78" s="120">
        <v>8.2614137685233235E-3</v>
      </c>
      <c r="FS78" s="120">
        <v>8.1837008968662309E-3</v>
      </c>
      <c r="FT78" s="120">
        <v>8.1837148436169783E-3</v>
      </c>
      <c r="FU78" s="120">
        <v>8.1063767127734707E-3</v>
      </c>
      <c r="FV78" s="120">
        <v>8.1063902799564658E-3</v>
      </c>
      <c r="FW78" s="120">
        <v>8.0294275769325803E-3</v>
      </c>
      <c r="FX78" s="120">
        <v>8.0294407729622347E-3</v>
      </c>
      <c r="FY78" s="120">
        <v>7.9528541770182547E-3</v>
      </c>
      <c r="FZ78" s="120">
        <v>7.9528670101708873E-3</v>
      </c>
      <c r="GA78" s="120">
        <v>7.8766571927031421E-3</v>
      </c>
      <c r="GB78" s="120">
        <v>7.8766696711182142E-3</v>
      </c>
      <c r="GC78" s="120">
        <v>7.8008372955399993E-3</v>
      </c>
      <c r="GD78" s="120">
        <v>7.8008494272214365E-3</v>
      </c>
      <c r="GE78" s="120">
        <v>7.725395148843078E-3</v>
      </c>
      <c r="GF78" s="120">
        <v>7.7254069416605176E-3</v>
      </c>
      <c r="GG78" s="120">
        <v>7.6503314075684952E-3</v>
      </c>
      <c r="GH78" s="120">
        <v>7.6503428692585662E-3</v>
      </c>
      <c r="GI78" s="120">
        <v>7.5756467181937875E-3</v>
      </c>
      <c r="GJ78" s="120">
        <v>7.5756578563613945E-3</v>
      </c>
      <c r="GK78" s="120">
        <v>7.5013417185965476E-3</v>
      </c>
      <c r="GL78" s="120">
        <v>7.5013525407161604E-3</v>
      </c>
      <c r="GM78" s="120">
        <v>7.4274170379322168E-3</v>
      </c>
      <c r="GN78" s="120">
        <v>7.4274275513491576E-3</v>
      </c>
      <c r="GO78" s="120">
        <v>7.353873296510975E-3</v>
      </c>
      <c r="GP78" s="120">
        <v>7.3538835084427318E-3</v>
      </c>
      <c r="GQ78" s="120">
        <v>7.2807111056738E-3</v>
      </c>
      <c r="GR78" s="120">
        <v>7.2807210232112857E-3</v>
      </c>
      <c r="GS78" s="120">
        <v>7.2079310676675589E-3</v>
      </c>
      <c r="GT78" s="120">
        <v>7.2079406977764429E-3</v>
      </c>
      <c r="GU78" s="120">
        <v>7.1355337755193721E-3</v>
      </c>
      <c r="GV78" s="120">
        <v>7.1355431250413534E-3</v>
      </c>
      <c r="GW78" s="120">
        <v>7.063519812910017E-3</v>
      </c>
      <c r="GX78" s="120">
        <v>7.0635288885641506E-3</v>
      </c>
      <c r="GY78" s="120">
        <v>6.9918897540464939E-3</v>
      </c>
      <c r="GZ78" s="120">
        <v>6.9918985624304788E-3</v>
      </c>
      <c r="HA78" s="120">
        <v>6.920644163533789E-3</v>
      </c>
      <c r="HB78" s="120">
        <v>6.9206527111253073E-3</v>
      </c>
      <c r="HC78" s="120">
        <v>6.8497835962457289E-3</v>
      </c>
      <c r="HD78" s="120">
        <v>6.8497918894037078E-3</v>
      </c>
      <c r="HE78" s="120">
        <v>6.7793085971950247E-3</v>
      </c>
      <c r="HF78" s="120">
        <v>6.7793166421609829E-3</v>
      </c>
      <c r="HG78" s="120">
        <v>6.7092197014025131E-3</v>
      </c>
      <c r="HH78" s="120">
        <v>6.7092275043018641E-3</v>
      </c>
      <c r="HI78" s="120">
        <v>6.6395174337655358E-3</v>
      </c>
      <c r="HJ78" s="120">
        <v>6.6395250006088674E-3</v>
      </c>
      <c r="HK78" s="120">
        <v>6.5702023089254484E-3</v>
      </c>
      <c r="HL78" s="120">
        <v>6.5702096456098881E-3</v>
      </c>
      <c r="HM78" s="120">
        <v>6.5012748311344465E-3</v>
      </c>
      <c r="HN78" s="120">
        <v>6.5012819434449431E-3</v>
      </c>
      <c r="HO78" s="120">
        <v>6.4327354941214766E-3</v>
      </c>
      <c r="HP78" s="120">
        <v>6.432742387732112E-3</v>
      </c>
      <c r="HQ78" s="120">
        <v>6.3645847809573799E-3</v>
      </c>
      <c r="HR78" s="120">
        <v>6.3645914614326926E-3</v>
      </c>
      <c r="HS78" s="120">
        <v>6.2968231639192879E-3</v>
      </c>
      <c r="HT78" s="120">
        <v>6.2968296367155677E-3</v>
      </c>
      <c r="HU78" s="120">
        <v>6.2294511043541525E-3</v>
      </c>
      <c r="HV78" s="120">
        <v>6.2294573748207819E-3</v>
      </c>
      <c r="HW78" s="120">
        <v>6.1624690525416163E-3</v>
      </c>
      <c r="HX78" s="120">
        <v>6.1624751259223547E-3</v>
      </c>
      <c r="HY78" s="120">
        <v>6.0958774475560161E-3</v>
      </c>
      <c r="HZ78" s="120">
        <v>6.0958833289903079E-3</v>
      </c>
      <c r="IA78" s="120">
        <v>6.0296767171277047E-3</v>
      </c>
      <c r="IB78" s="120">
        <v>6.0296824116520134E-3</v>
      </c>
      <c r="IC78" s="120">
        <v>5.9638672775036202E-3</v>
      </c>
      <c r="ID78" s="120">
        <v>5.9638727900526989E-3</v>
      </c>
      <c r="IE78" s="120">
        <v>5.8984495333071121E-3</v>
      </c>
      <c r="IF78" s="120">
        <v>5.8984548687153393E-3</v>
      </c>
      <c r="IG78" s="120">
        <v>5.8334238773970291E-3</v>
      </c>
      <c r="IH78" s="120">
        <v>5.8334290403996934E-3</v>
      </c>
      <c r="II78" s="120">
        <v>5.7687906907261883E-3</v>
      </c>
      <c r="IJ78" s="120">
        <v>5.76879568596081E-3</v>
      </c>
      <c r="IK78" s="120">
        <v>5.7045503421990478E-3</v>
      </c>
      <c r="IL78" s="120">
        <v>5.7045551742066327E-3</v>
      </c>
      <c r="IM78" s="120">
        <v>5.6407031885287529E-3</v>
      </c>
      <c r="IN78" s="120">
        <v>5.6407078617551377E-3</v>
      </c>
      <c r="IO78" s="120">
        <v>5.5772495740935343E-3</v>
      </c>
      <c r="IP78" s="120">
        <v>5.5772540928906503E-3</v>
      </c>
      <c r="IQ78" s="120">
        <v>5.5141898307924254E-3</v>
      </c>
      <c r="IR78" s="120">
        <v>5.5141941994195868E-3</v>
      </c>
      <c r="IS78" s="120">
        <v>5.451524277900347E-3</v>
      </c>
      <c r="IT78" s="120">
        <v>5.4515285005255322E-3</v>
      </c>
      <c r="IU78" s="120">
        <v>5.3892532219225525E-3</v>
      </c>
      <c r="IV78" s="120">
        <v>5.389257302623714E-3</v>
      </c>
      <c r="IW78" s="120">
        <v>5.3273769564485297E-3</v>
      </c>
      <c r="IX78" s="120">
        <v>5.3273808992148385E-3</v>
      </c>
      <c r="IY78" s="120">
        <v>5.2658957620052745E-3</v>
      </c>
      <c r="IZ78" s="120">
        <v>5.2658995707384115E-3</v>
      </c>
      <c r="JA78" s="120">
        <v>5.2048099059099724E-3</v>
      </c>
      <c r="JB78" s="120">
        <v>5.2048135844253926E-3</v>
      </c>
      <c r="JC78" s="120">
        <v>5.1441196421221505E-3</v>
      </c>
      <c r="JD78" s="120">
        <v>5.1441231941503516E-3</v>
      </c>
      <c r="JE78" s="120">
        <v>5.0838252110953323E-3</v>
      </c>
      <c r="JF78" s="120">
        <v>5.0838286402830959E-3</v>
      </c>
      <c r="JG78" s="120">
        <v>5.0239268396280986E-3</v>
      </c>
      <c r="JH78" s="120">
        <v>5.0239301495397662E-3</v>
      </c>
      <c r="JI78" s="120">
        <v>4.9644247407147121E-3</v>
      </c>
      <c r="JJ78" s="120">
        <v>4.9644279348334264E-3</v>
      </c>
      <c r="JK78" s="120">
        <v>4.9053191133952567E-3</v>
      </c>
      <c r="JL78" s="120">
        <v>4.9053221951241999E-3</v>
      </c>
      <c r="JM78" s="120">
        <v>4.846610142605309E-3</v>
      </c>
      <c r="JN78" s="120">
        <v>4.846613115268945E-3</v>
      </c>
      <c r="JO78" s="120">
        <v>4.7882979990251668E-3</v>
      </c>
      <c r="JP78" s="120">
        <v>4.7883008658704835E-3</v>
      </c>
      <c r="JQ78" s="120">
        <v>4.7303828389287069E-3</v>
      </c>
      <c r="JR78" s="120">
        <v>4.7303856031264222E-3</v>
      </c>
      <c r="JS78" s="120">
        <v>4.6728648040318434E-3</v>
      </c>
      <c r="JT78" s="120">
        <v>4.6728674686776252E-3</v>
      </c>
      <c r="JU78" s="120">
        <v>4.6157440213405653E-3</v>
      </c>
      <c r="JV78" s="120">
        <v>4.6157465894562672E-3</v>
      </c>
      <c r="JW78" s="120">
        <v>4.5590206029987408E-3</v>
      </c>
      <c r="JX78" s="120">
        <v>4.559023077533593E-3</v>
      </c>
      <c r="JY78" s="120">
        <v>4.5026946461355251E-3</v>
      </c>
      <c r="JZ78" s="120">
        <v>4.5026970299673272E-3</v>
      </c>
      <c r="KA78" s="120">
        <v>4.4467662327124999E-3</v>
      </c>
      <c r="KB78" s="120">
        <v>4.4467685286488272E-3</v>
      </c>
      <c r="KC78" s="120">
        <v>4.3912354293706062E-3</v>
      </c>
      <c r="KD78" s="120">
        <v>4.3912376401499878E-3</v>
      </c>
      <c r="KE78" s="120">
        <v>4.3361022872767611E-3</v>
      </c>
      <c r="KF78" s="120">
        <v>4.3361044155698488E-3</v>
      </c>
      <c r="KG78" s="120">
        <v>4.2813668419703355E-3</v>
      </c>
      <c r="KH78" s="120">
        <v>4.2813688903810898E-3</v>
      </c>
      <c r="KI78" s="120">
        <v>4.2270291132094472E-3</v>
      </c>
      <c r="KJ78" s="120">
        <v>4.227031084276283E-3</v>
      </c>
      <c r="KK78" s="120">
        <v>4.1730891048170895E-3</v>
      </c>
      <c r="KL78" s="120">
        <v>4.1730910010140303E-3</v>
      </c>
      <c r="KM78" s="120">
        <v>4.1195468045271532E-3</v>
      </c>
      <c r="KN78" s="120">
        <v>4.1195486282650032E-3</v>
      </c>
      <c r="KO78" s="120">
        <v>4.0664021838304181E-3</v>
      </c>
      <c r="KP78" s="120">
        <v>4.0664039374578593E-3</v>
      </c>
      <c r="KQ78" s="120">
        <v>4.0136551978204272E-3</v>
      </c>
      <c r="KR78" s="120">
        <v>4.0136568836251704E-3</v>
      </c>
      <c r="KS78" s="120">
        <v>3.9613057850394007E-3</v>
      </c>
      <c r="KT78" s="120">
        <v>3.9613074052493036E-3</v>
      </c>
      <c r="KU78" s="120">
        <v>3.9093538673241491E-3</v>
      </c>
      <c r="KV78" s="120">
        <v>3.9093554241083168E-3</v>
      </c>
      <c r="KW78" s="120">
        <v>3.8577993496520377E-3</v>
      </c>
      <c r="KX78" s="120">
        <v>3.8578008451219427E-3</v>
      </c>
      <c r="KY78" s="120">
        <v>3.8066421199870965E-3</v>
      </c>
      <c r="KZ78" s="120">
        <v>3.8066435561976471E-3</v>
      </c>
      <c r="LA78" s="120">
        <v>3.7558820491262034E-3</v>
      </c>
      <c r="LB78" s="120">
        <v>3.7558834280768416E-3</v>
      </c>
      <c r="LC78" s="120">
        <v>3.7055189905454765E-3</v>
      </c>
      <c r="LD78" s="120">
        <v>3.7055203141812439E-3</v>
      </c>
      <c r="LE78" s="120">
        <v>3.655552780246857E-3</v>
      </c>
      <c r="LF78" s="120">
        <v>3.6555540504594666E-3</v>
      </c>
      <c r="LG78" s="120">
        <v>3.6059832366049792E-3</v>
      </c>
      <c r="LH78" s="120">
        <v>3.6059844552338632E-3</v>
      </c>
      <c r="LI78" s="120">
        <v>3.5568101602143011E-3</v>
      </c>
      <c r="LJ78" s="120">
        <v>3.5568113290476472E-3</v>
      </c>
      <c r="LK78" s="120">
        <v>3.5080333337365855E-3</v>
      </c>
      <c r="LL78" s="120">
        <v>3.5080344545123767E-3</v>
      </c>
      <c r="LM78" s="120">
        <v>3.459652521748775E-3</v>
      </c>
      <c r="LN78" s="120">
        <v>3.4596535961558279E-3</v>
      </c>
      <c r="LO78" s="120">
        <v>3.4116674705912905E-3</v>
      </c>
      <c r="LP78" s="120">
        <v>3.4116685002702281E-3</v>
      </c>
      <c r="LQ78" s="120">
        <v>3.3640779082167761E-3</v>
      </c>
      <c r="LR78" s="120">
        <v>3.3640788947610746E-3</v>
      </c>
      <c r="LS78" s="120">
        <v>3.3168835440394182E-3</v>
      </c>
      <c r="LT78" s="120">
        <v>3.3168844889963707E-3</v>
      </c>
      <c r="LU78" s="120">
        <v>3.2700840687847851E-3</v>
      </c>
      <c r="LV78" s="120">
        <v>3.2700849736564878E-3</v>
      </c>
      <c r="LW78" s="120">
        <v>3.2236791543403267E-3</v>
      </c>
      <c r="LX78" s="120">
        <v>3.2236800205846551E-3</v>
      </c>
      <c r="LY78" s="120">
        <v>3.1776684536065102E-3</v>
      </c>
      <c r="LZ78" s="120">
        <v>3.1776692826380624E-3</v>
      </c>
      <c r="MA78" s="120">
        <v>3.1320516003487038E-3</v>
      </c>
      <c r="MB78" s="120">
        <v>3.13205239353977E-3</v>
      </c>
      <c r="MC78" s="120">
        <v>3.0868282090498167E-3</v>
      </c>
      <c r="MD78" s="120">
        <v>3.0868289677313042E-3</v>
      </c>
      <c r="ME78" s="120">
        <v>3.0419978747638051E-3</v>
      </c>
      <c r="MF78" s="120">
        <v>3.0419986002261576E-3</v>
      </c>
      <c r="MG78" s="120">
        <v>2.9975601729700166E-3</v>
      </c>
      <c r="MH78" s="120">
        <v>2.9975608664641372E-3</v>
      </c>
      <c r="MI78" s="120">
        <v>2.9535146594285196E-3</v>
      </c>
      <c r="MJ78" s="120">
        <v>2.9535153221666713E-3</v>
      </c>
      <c r="MK78" s="120">
        <v>2.9098608700364051E-3</v>
      </c>
      <c r="ML78" s="120">
        <v>2.9098615031931075E-3</v>
      </c>
      <c r="MM78" s="120">
        <v>2.8665983206851739E-3</v>
      </c>
      <c r="MN78" s="120">
        <v>2.8665989253980704E-3</v>
      </c>
      <c r="MO78" s="120">
        <v>2.8237265071192454E-3</v>
      </c>
      <c r="MP78" s="120">
        <v>2.8237270844899704E-3</v>
      </c>
      <c r="MQ78" s="120">
        <v>2.7812449047956043E-3</v>
      </c>
      <c r="MR78" s="120">
        <v>2.7812454558906563E-3</v>
      </c>
      <c r="MS78" s="120">
        <v>2.7391529687447696E-3</v>
      </c>
      <c r="MT78" s="120">
        <v>2.7391534945963446E-3</v>
      </c>
      <c r="MU78" s="120">
        <v>2.6974501334330291E-3</v>
      </c>
      <c r="MV78" s="120">
        <v>2.6974506350398498E-3</v>
      </c>
      <c r="MW78" s="120">
        <v>2.6561358126260554E-3</v>
      </c>
      <c r="MX78" s="120">
        <v>2.6561362909542012E-3</v>
      </c>
      <c r="MY78" s="120">
        <v>2.6152093992539813E-3</v>
      </c>
      <c r="MZ78" s="120">
        <v>2.6152098552376908E-3</v>
      </c>
      <c r="NA78" s="120">
        <v>2.574670265277996E-3</v>
      </c>
      <c r="NB78" s="120">
        <v>2.5746706998204649E-3</v>
      </c>
      <c r="NC78" s="120">
        <v>2.5345177615584968E-3</v>
      </c>
      <c r="ND78" s="120">
        <v>2.5345181755326613E-3</v>
      </c>
      <c r="NE78" s="120">
        <v>2.4947512177249387E-3</v>
      </c>
      <c r="NF78" s="120">
        <v>2.494751611974262E-3</v>
      </c>
      <c r="NG78" s="120">
        <v>2.4553699420473921E-3</v>
      </c>
      <c r="NH78" s="120">
        <v>2.4553703173866006E-3</v>
      </c>
      <c r="NI78" s="120">
        <v>2.4163732213099008E-3</v>
      </c>
      <c r="NJ78" s="120">
        <v>2.4163735785257584E-3</v>
      </c>
      <c r="NK78" s="120">
        <v>2.3777603206857315E-3</v>
      </c>
      <c r="NL78" s="120">
        <v>2.3777606605377634E-3</v>
      </c>
      <c r="NM78" s="120">
        <v>2.3395304836145952E-3</v>
      </c>
      <c r="NN78" s="120">
        <v>2.3395308068358094E-3</v>
      </c>
      <c r="NO78" s="120">
        <v>2.3016829316818729E-3</v>
      </c>
      <c r="NP78" s="120">
        <v>2.3016832389794826E-3</v>
      </c>
      <c r="NQ78" s="120">
        <v>2.2642168644999901E-3</v>
      </c>
      <c r="NR78" s="120">
        <v>2.2642171565561099E-3</v>
      </c>
      <c r="NS78" s="120">
        <v>2.2271314595919828E-3</v>
      </c>
      <c r="NT78" s="120">
        <v>2.2271317370643235E-3</v>
      </c>
      <c r="NU78" s="120">
        <v>2.1904258722773261E-3</v>
      </c>
      <c r="NV78" s="120">
        <v>2.1904261357998623E-3</v>
      </c>
      <c r="NW78" s="120">
        <v>2.1540992355601712E-3</v>
      </c>
      <c r="NX78" s="120">
        <v>2.1540994857438098E-3</v>
      </c>
      <c r="NY78" s="120">
        <v>2.1181506600200018E-3</v>
      </c>
      <c r="NZ78" s="120">
        <v>2.1181508974532359E-3</v>
      </c>
      <c r="OA78" s="120">
        <v>2.0825792337048421E-3</v>
      </c>
      <c r="OB78" s="120">
        <v>2.0825794589543925E-3</v>
      </c>
      <c r="OC78" s="120">
        <v>2.0473840220271099E-3</v>
      </c>
      <c r="OD78" s="120">
        <v>2.047384235638554E-3</v>
      </c>
      <c r="OE78" s="120">
        <v>2.0125640676621737E-3</v>
      </c>
      <c r="OF78" s="120">
        <v>2.0125642701605594E-3</v>
      </c>
      <c r="OG78" s="120">
        <v>1.9781183904497377E-3</v>
      </c>
      <c r="OH78" s="120">
        <v>1.9781185823402017E-3</v>
      </c>
      <c r="OI78" s="120">
        <v>1.9440459872981293E-3</v>
      </c>
      <c r="OJ78" s="120">
        <v>1.944046169066467E-3</v>
      </c>
      <c r="OK78" s="120">
        <v>1.9103458320915792E-3</v>
      </c>
      <c r="OL78" s="120">
        <v>1.9103460042048466E-3</v>
      </c>
      <c r="OM78" s="120">
        <v>1.8770168756006313E-3</v>
      </c>
      <c r="ON78" s="120">
        <v>1.8770170385077089E-3</v>
      </c>
      <c r="OO78" s="120">
        <v>1.8440580453957206E-3</v>
      </c>
      <c r="OP78" s="120">
        <v>1.8440581995278653E-3</v>
      </c>
      <c r="OQ78" s="120">
        <v>1.811468245764067E-3</v>
      </c>
      <c r="OR78" s="120">
        <v>1.8114683915354726E-3</v>
      </c>
      <c r="OS78" s="120">
        <v>1.7792463576299725E-3</v>
      </c>
      <c r="OT78" s="120">
        <v>1.7792464954382902E-3</v>
      </c>
      <c r="OU78" s="120">
        <v>1.747391238478595E-3</v>
      </c>
      <c r="OV78" s="120">
        <v>1.7473913687054688E-3</v>
      </c>
      <c r="OW78" s="120">
        <v>1.7159017222833654E-3</v>
      </c>
      <c r="OX78" s="120">
        <v>1.7159018452949418E-3</v>
      </c>
      <c r="OY78" s="120">
        <v>1.684776619437093E-3</v>
      </c>
      <c r="OZ78" s="120">
        <v>1.6847767355845172E-3</v>
      </c>
      <c r="PA78" s="120">
        <v>1.654014716686897E-3</v>
      </c>
      <c r="PB78" s="120">
        <v>1.6540148263068108E-3</v>
      </c>
      <c r="PC78" s="120">
        <v>1.6236147770730728E-3</v>
      </c>
      <c r="PD78" s="120">
        <v>1.6236148804880852E-3</v>
      </c>
      <c r="PE78" s="120">
        <v>1.5935755398719803E-3</v>
      </c>
      <c r="PF78" s="120">
        <v>1.593575637391143E-3</v>
      </c>
      <c r="PG78" s="120">
        <v>1.5638957205431072E-3</v>
      </c>
      <c r="PH78" s="120">
        <v>1.563895812462368E-3</v>
      </c>
      <c r="PI78" s="120">
        <v>1.5345740106803764E-3</v>
      </c>
      <c r="PJ78" s="120">
        <v>1.5345740972830223E-3</v>
      </c>
      <c r="PK78" s="120">
        <v>1.5056090779678325E-3</v>
      </c>
      <c r="PL78" s="120">
        <v>1.5056091595249327E-3</v>
      </c>
      <c r="PM78" s="120">
        <v>1.4769995661398348E-3</v>
      </c>
      <c r="PN78" s="120">
        <v>1.4769996429106597E-3</v>
      </c>
      <c r="PO78" s="120">
        <v>1.4487440949458431E-3</v>
      </c>
      <c r="PP78" s="120">
        <v>1.4487441671782843E-3</v>
      </c>
      <c r="PQ78" s="120">
        <v>1.4208412601199516E-3</v>
      </c>
      <c r="PR78" s="120">
        <v>1.4208413280509167E-3</v>
      </c>
      <c r="PS78" s="120">
        <v>1.393289633355245E-3</v>
      </c>
      <c r="PT78" s="120">
        <v>1.3932896972110624E-3</v>
      </c>
      <c r="PU78" s="120">
        <v>1.3660877622831546E-3</v>
      </c>
      <c r="PV78" s="120">
        <v>1.3660878222799453E-3</v>
      </c>
      <c r="PW78" s="120">
        <v>1.3392341704578728E-3</v>
      </c>
      <c r="PX78" s="120">
        <v>1.3392342268019374E-3</v>
      </c>
      <c r="PY78" s="120">
        <v>1.3127273573460185E-3</v>
      </c>
      <c r="PZ78" s="120">
        <v>1.3127274102341885E-3</v>
      </c>
      <c r="QA78" s="120">
        <v>1.286565798321603E-3</v>
      </c>
      <c r="QB78" s="120">
        <v>1.286565847941599E-3</v>
      </c>
      <c r="QC78" s="120">
        <v>1.260747944666487E-3</v>
      </c>
      <c r="QD78" s="120">
        <v>1.2607479911972666E-3</v>
      </c>
      <c r="QE78" s="120">
        <v>1.2352722235764212E-3</v>
      </c>
      <c r="QF78" s="120">
        <v>1.23527226718851E-3</v>
      </c>
      <c r="QG78" s="120">
        <v>1.2101370381728013E-3</v>
      </c>
      <c r="QH78" s="120">
        <v>1.2101370790286168E-3</v>
      </c>
      <c r="QI78" s="120">
        <v>1.1853407675202737E-3</v>
      </c>
      <c r="QJ78" s="120">
        <v>1.185340805774445E-3</v>
      </c>
      <c r="QK78" s="120">
        <v>1.1608817666503228E-3</v>
      </c>
      <c r="QL78" s="120">
        <v>1.1608818024499931E-3</v>
      </c>
      <c r="QM78" s="120">
        <v>1.1367583665909452E-3</v>
      </c>
      <c r="QN78" s="120">
        <v>1.1367584000760746E-3</v>
      </c>
      <c r="QO78" s="120">
        <v>1.1129688744025918E-3</v>
      </c>
      <c r="QP78" s="120">
        <v>1.1129689057062433E-3</v>
      </c>
      <c r="QQ78" s="120">
        <v>1.0895115732204555E-3</v>
      </c>
      <c r="QR78" s="120">
        <v>1.0895116024690731E-3</v>
      </c>
      <c r="QS78" s="120">
        <v>1.066384722303272E-3</v>
      </c>
      <c r="QT78" s="120">
        <v>1.066384749616956E-3</v>
      </c>
      <c r="QU78" s="120">
        <v>1.0435865570887579E-3</v>
      </c>
      <c r="QV78" s="120">
        <v>1.0435865825815305E-3</v>
      </c>
      <c r="QW78" s="120">
        <v>1.0211152892558046E-3</v>
      </c>
      <c r="QX78" s="120">
        <v>1.0211153130358589E-3</v>
      </c>
      <c r="QY78" s="120">
        <v>9.9896910679360081E-4</v>
      </c>
      <c r="QZ78" s="120">
        <v>9.9896912896355072E-4</v>
      </c>
      <c r="RA78" s="120">
        <v>9.7714617407776254E-4</v>
      </c>
      <c r="RB78" s="120">
        <v>9.7714619473488265E-4</v>
      </c>
      <c r="RC78" s="120">
        <v>9.5564463195366319E-4</v>
      </c>
      <c r="RD78" s="120">
        <v>9.5564465119011774E-4</v>
      </c>
      <c r="RE78" s="120">
        <v>9.3446259782705267E-4</v>
      </c>
      <c r="RF78" s="120">
        <v>9.3446261573012211E-4</v>
      </c>
      <c r="RG78" s="120">
        <v>9.1359816576213032E-4</v>
      </c>
      <c r="RH78" s="120">
        <v>9.1359818241442379E-4</v>
      </c>
      <c r="RI78" s="120">
        <v>8.9304940658718789E-4</v>
      </c>
      <c r="RJ78" s="120">
        <v>8.9304942206685687E-4</v>
      </c>
      <c r="RK78" s="120">
        <v>8.7281436800797454E-4</v>
      </c>
      <c r="RL78" s="120">
        <v>8.728143823889087E-4</v>
      </c>
      <c r="RM78" s="120">
        <v>8.5289107472890334E-4</v>
      </c>
      <c r="RN78" s="120">
        <v>8.5289108808092758E-4</v>
      </c>
      <c r="RO78" s="120">
        <v>8.3327752858223896E-4</v>
      </c>
      <c r="RP78" s="120">
        <v>8.3327754097130302E-4</v>
      </c>
      <c r="RQ78" s="120">
        <v>8.139717086654097E-4</v>
      </c>
      <c r="RR78" s="120">
        <v>8.1397172015376543E-4</v>
      </c>
      <c r="RS78" s="120">
        <v>7.9497157148656109E-4</v>
      </c>
      <c r="RT78" s="120">
        <v>7.9497158213293767E-4</v>
      </c>
      <c r="RU78" s="120">
        <v>7.7627505111849354E-4</v>
      </c>
      <c r="RV78" s="120">
        <v>7.7627506097826995E-4</v>
      </c>
      <c r="RW78" s="120">
        <v>7.5788005936112545E-4</v>
      </c>
      <c r="RX78" s="120">
        <v>7.578800684864826E-4</v>
      </c>
      <c r="RY78" s="120">
        <v>7.397844859125828E-4</v>
      </c>
      <c r="RZ78" s="120">
        <v>7.3978449435266899E-4</v>
      </c>
      <c r="SA78" s="120">
        <v>7.219861985490833E-4</v>
      </c>
      <c r="SB78" s="120">
        <v>7.2198620635015591E-4</v>
      </c>
      <c r="SC78" s="120">
        <v>7.0448304331371459E-4</v>
      </c>
      <c r="SD78" s="120">
        <v>7.0448305051928786E-4</v>
      </c>
      <c r="SE78" s="120">
        <v>6.8727284471424414E-4</v>
      </c>
      <c r="SF78" s="120">
        <v>6.8727285136522837E-4</v>
      </c>
      <c r="SG78" s="120">
        <v>6.7035340593009298E-4</v>
      </c>
      <c r="SH78" s="120">
        <v>6.7035341206492292E-4</v>
      </c>
      <c r="SI78" s="120">
        <v>6.5372250902858602E-4</v>
      </c>
      <c r="SJ78" s="120">
        <v>6.5372251468335E-4</v>
      </c>
      <c r="SK78" s="120">
        <v>6.3737791519060413E-4</v>
      </c>
      <c r="SL78" s="120">
        <v>6.3737792039916699E-4</v>
      </c>
      <c r="SM78" s="120">
        <v>6.2131736494576515E-4</v>
      </c>
      <c r="SN78" s="120">
        <v>6.2131736973988208E-4</v>
      </c>
      <c r="SO78" s="120">
        <v>6.0553857841724235E-4</v>
      </c>
      <c r="SP78" s="120">
        <v>6.0553858282667644E-4</v>
      </c>
      <c r="SQ78" s="120">
        <v>5.9003925557634177E-4</v>
      </c>
      <c r="SR78" s="120">
        <v>5.9003925962896394E-4</v>
      </c>
      <c r="SS78" s="120">
        <v>5.748170765069422E-4</v>
      </c>
      <c r="ST78" s="120">
        <v>5.7481708022884053E-4</v>
      </c>
      <c r="SU78" s="120">
        <v>5.5986970167992613E-4</v>
      </c>
      <c r="SV78" s="120">
        <v>5.5986970509549669E-4</v>
      </c>
      <c r="SW78" s="120">
        <v>5.4519477223767901E-4</v>
      </c>
      <c r="SX78" s="120">
        <v>5.4519477536972745E-4</v>
      </c>
      <c r="SY78" s="120">
        <v>5.3078991028879317E-4</v>
      </c>
      <c r="SZ78" s="120">
        <v>5.3078991315861951E-4</v>
      </c>
      <c r="TA78" s="120">
        <v>5.1665271921305157E-4</v>
      </c>
      <c r="TB78" s="120">
        <v>5.1665272184053346E-4</v>
      </c>
      <c r="TC78" s="120">
        <v>5.0278078397679199E-4</v>
      </c>
      <c r="TD78" s="120">
        <v>5.0278078638047135E-4</v>
      </c>
      <c r="TE78" s="120">
        <v>4.8917167145876028E-4</v>
      </c>
      <c r="TF78" s="120">
        <v>4.8917167365591875E-4</v>
      </c>
      <c r="TG78" s="120">
        <v>4.758229307865122E-4</v>
      </c>
      <c r="TH78" s="120">
        <v>4.75822932793244E-4</v>
      </c>
      <c r="TI78" s="120">
        <v>4.6273209368347286E-4</v>
      </c>
      <c r="TJ78" s="120">
        <v>4.6273209551475603E-4</v>
      </c>
      <c r="TK78" s="120">
        <v>4.498966748267164E-4</v>
      </c>
      <c r="TL78" s="120">
        <v>4.4989667649647915E-4</v>
      </c>
      <c r="TM78" s="120">
        <v>4.3731417221554614E-4</v>
      </c>
      <c r="TN78" s="120">
        <v>4.3731417373673307E-4</v>
      </c>
      <c r="TO78" s="120">
        <v>4.2498206755094321E-4</v>
      </c>
      <c r="TP78" s="120">
        <v>4.2498206893557125E-4</v>
      </c>
      <c r="TQ78" s="120">
        <v>4.1289782662593623E-4</v>
      </c>
      <c r="TR78" s="120">
        <v>4.1289782788515655E-4</v>
      </c>
      <c r="TS78" s="120">
        <v>4.0105889972696864E-4</v>
      </c>
      <c r="TT78" s="120">
        <v>4.0105890087111743E-4</v>
      </c>
      <c r="TU78" s="120">
        <v>3.8946272204629047E-4</v>
      </c>
      <c r="TV78" s="120">
        <v>3.8946272308494276E-4</v>
      </c>
      <c r="TW78" s="120">
        <v>3.7810671410543615E-4</v>
      </c>
      <c r="TX78" s="120">
        <v>3.781067150474542E-4</v>
      </c>
      <c r="TY78" s="120">
        <v>3.6698828218981828E-4</v>
      </c>
      <c r="TZ78" s="120">
        <v>3.6698828304339786E-4</v>
      </c>
      <c r="UA78" s="120">
        <v>3.5610481879446587E-4</v>
      </c>
      <c r="UB78" s="120">
        <v>3.561048195671806E-4</v>
      </c>
      <c r="UC78" s="120">
        <v>3.4545370308093301E-4</v>
      </c>
      <c r="UD78" s="120">
        <v>3.4545370377977346E-4</v>
      </c>
      <c r="UE78" s="120">
        <v>3.3503230134538867E-4</v>
      </c>
      <c r="UF78" s="120">
        <v>3.3503230197680416E-4</v>
      </c>
      <c r="UG78" s="120">
        <v>3.2483796749790018E-4</v>
      </c>
      <c r="UH78" s="120">
        <v>3.2483796806783344E-4</v>
      </c>
      <c r="UI78" s="120">
        <v>3.1486804355290005E-4</v>
      </c>
      <c r="UJ78" s="120">
        <v>3.1486804406682332E-4</v>
      </c>
      <c r="UK78" s="120">
        <v>3.0511986013083333E-4</v>
      </c>
      <c r="UL78" s="120">
        <v>3.0511986059378099E-4</v>
      </c>
      <c r="UM78" s="120">
        <v>2.9559073697095907E-4</v>
      </c>
      <c r="UN78" s="120">
        <v>2.9559073738755833E-4</v>
      </c>
      <c r="UO78" s="120">
        <v>2.8627798345528258E-4</v>
      </c>
      <c r="UP78" s="120">
        <v>2.8627798382978162E-4</v>
      </c>
      <c r="UQ78" s="120">
        <v>2.7717889914357133E-4</v>
      </c>
      <c r="UR78" s="120">
        <v>2.7717889947986878E-4</v>
      </c>
      <c r="US78" s="120">
        <v>2.6829077431941292E-4</v>
      </c>
      <c r="UT78" s="120">
        <v>2.6829077462108003E-4</v>
      </c>
      <c r="UU78" s="120">
        <v>2.5961089054724588E-4</v>
      </c>
      <c r="UV78" s="120">
        <v>2.5961089081755337E-4</v>
      </c>
      <c r="UW78" s="120">
        <v>2.5113652124030309E-4</v>
      </c>
      <c r="UX78" s="120">
        <v>2.511365214822427E-4</v>
      </c>
      <c r="UY78" s="120">
        <v>2.4286493223937201E-4</v>
      </c>
      <c r="UZ78" s="120">
        <v>2.4286493245567688E-4</v>
      </c>
      <c r="VA78" s="120">
        <v>2.347933824022875E-4</v>
      </c>
      <c r="VB78" s="120">
        <v>2.3479338259545259E-4</v>
      </c>
      <c r="VC78" s="120">
        <v>2.2691912420404395E-4</v>
      </c>
      <c r="VD78" s="120">
        <v>2.2691912437634501E-4</v>
      </c>
      <c r="VE78" s="120">
        <v>2.1923940434741165E-4</v>
      </c>
      <c r="VF78" s="120">
        <v>2.1923940450092086E-4</v>
      </c>
      <c r="VG78" s="120">
        <v>2.1175146438392006E-4</v>
      </c>
      <c r="VH78" s="120">
        <v>2.1175146452052316E-4</v>
      </c>
      <c r="VI78" s="120">
        <v>2.0445254134506596E-4</v>
      </c>
      <c r="VJ78" s="120">
        <v>2.0445254146647733E-4</v>
      </c>
      <c r="VK78" s="120">
        <v>1.9733986838358701E-4</v>
      </c>
      <c r="VL78" s="120">
        <v>1.9733986849136285E-4</v>
      </c>
      <c r="VM78" s="120">
        <v>1.9041067542462212E-4</v>
      </c>
      <c r="VN78" s="120">
        <v>1.9041067552017383E-4</v>
      </c>
      <c r="VO78" s="120">
        <v>1.8366218982657681E-4</v>
      </c>
      <c r="VP78" s="120">
        <v>1.8366218991118304E-4</v>
      </c>
      <c r="VQ78" s="120">
        <v>1.7709163705148379E-4</v>
      </c>
      <c r="VR78" s="120">
        <v>1.7709163712630144E-4</v>
      </c>
      <c r="VS78" s="120">
        <v>1.7069624134464592E-4</v>
      </c>
      <c r="VT78" s="120">
        <v>1.7069624141072032E-4</v>
      </c>
      <c r="VU78" s="120">
        <v>1.6447322642332198E-4</v>
      </c>
      <c r="VV78" s="120">
        <v>1.644732264815972E-4</v>
      </c>
      <c r="VW78" s="120">
        <v>1.5841981617420906E-4</v>
      </c>
      <c r="VX78" s="120">
        <v>1.5841981622553549E-4</v>
      </c>
      <c r="VY78" s="120">
        <v>1.5253323535945081E-4</v>
      </c>
      <c r="VZ78" s="120">
        <v>1.525332354045949E-4</v>
      </c>
      <c r="WA78" s="120">
        <v>1.468107103308911E-4</v>
      </c>
      <c r="WB78" s="120">
        <v>1.4681071037054186E-4</v>
      </c>
      <c r="WC78" s="120">
        <v>1.4124946975226899E-4</v>
      </c>
      <c r="WD78" s="120">
        <v>1.4124946978704502E-4</v>
      </c>
      <c r="WE78" s="120">
        <v>1.3584674532903833E-4</v>
      </c>
      <c r="WF78" s="120">
        <v>1.3584674535949471E-4</v>
      </c>
      <c r="WG78" s="120">
        <v>1.3059977254547731E-4</v>
      </c>
      <c r="WH78" s="120">
        <v>1.3059977257211155E-4</v>
      </c>
      <c r="WI78" s="120">
        <v>1.2550579140872782E-4</v>
      </c>
      <c r="WJ78" s="120">
        <v>1.2550579143198468E-4</v>
      </c>
      <c r="WK78" s="120">
        <v>1.2056204719939785E-4</v>
      </c>
      <c r="WL78" s="120">
        <v>1.2056204721967438E-4</v>
      </c>
      <c r="WM78" s="120">
        <v>1.1576579122833101E-4</v>
      </c>
      <c r="WN78" s="120">
        <v>1.1576579124598181E-4</v>
      </c>
      <c r="WO78" s="120">
        <v>1.111142815991341E-4</v>
      </c>
      <c r="WP78" s="120">
        <v>1.1111428161447492E-4</v>
      </c>
      <c r="WQ78" s="120">
        <v>1.0660478397603289E-4</v>
      </c>
      <c r="WR78" s="120">
        <v>1.0660478398934465E-4</v>
      </c>
      <c r="WS78" s="120">
        <v>1.0223457235660463E-4</v>
      </c>
      <c r="WT78" s="120">
        <v>1.0223457236813697E-4</v>
      </c>
      <c r="WU78" s="120">
        <v>9.8000929848920053E-5</v>
      </c>
      <c r="WV78" s="120">
        <v>9.8000929858894117E-5</v>
      </c>
      <c r="WW78" s="120">
        <v>9.3901149452604217E-5</v>
      </c>
      <c r="WX78" s="120">
        <v>9.3901149461216143E-5</v>
      </c>
      <c r="WY78" s="120">
        <v>8.9932534843308116E-5</v>
      </c>
      <c r="WZ78" s="120">
        <v>8.9932534850731025E-5</v>
      </c>
      <c r="XA78" s="120">
        <v>8.6092401160060169E-5</v>
      </c>
      <c r="XB78" s="120">
        <v>8.6092401166446987E-5</v>
      </c>
      <c r="XC78" s="120">
        <v>8.2378075794949692E-5</v>
      </c>
      <c r="XD78" s="120">
        <v>8.2378075800435213E-5</v>
      </c>
      <c r="XE78" s="120">
        <v>7.8786899184570499E-5</v>
      </c>
      <c r="XF78" s="120">
        <v>7.8786899189273469E-5</v>
      </c>
      <c r="XG78" s="120">
        <v>7.531622560263596E-5</v>
      </c>
      <c r="XH78" s="120">
        <v>7.5316225606660613E-5</v>
      </c>
      <c r="XI78" s="120">
        <v>7.1963423953154201E-5</v>
      </c>
      <c r="XJ78" s="120">
        <v>7.1963423956591772E-5</v>
      </c>
      <c r="XK78" s="120">
        <v>6.872587856353196E-5</v>
      </c>
      <c r="XL78" s="120">
        <v>6.8725878566462559E-5</v>
      </c>
      <c r="XM78" s="120">
        <v>6.5600989976958085E-5</v>
      </c>
      <c r="XN78" s="120">
        <v>6.560098997945152E-5</v>
      </c>
      <c r="XO78" s="120">
        <v>6.2586175743393471E-5</v>
      </c>
      <c r="XP78" s="120">
        <v>6.2586175745510782E-5</v>
      </c>
      <c r="XQ78" s="120">
        <v>5.9678871208478399E-5</v>
      </c>
      <c r="XR78" s="120">
        <v>5.9678871210272659E-5</v>
      </c>
      <c r="XS78" s="120">
        <v>5.6876530299646469E-5</v>
      </c>
      <c r="XT78" s="120">
        <v>5.6876530301163918E-5</v>
      </c>
      <c r="XU78" s="120">
        <v>5.4176626308716082E-5</v>
      </c>
      <c r="XV78" s="120">
        <v>5.4176626309996647E-5</v>
      </c>
      <c r="XW78" s="120">
        <v>5.1576652670210522E-5</v>
      </c>
      <c r="XX78" s="120">
        <v>5.1576652671288782E-5</v>
      </c>
      <c r="XY78" s="120">
        <v>4.9074123734640933E-5</v>
      </c>
      <c r="XZ78" s="120">
        <v>4.9074123735547028E-5</v>
      </c>
      <c r="YA78" s="120">
        <v>4.6666575535968124E-5</v>
      </c>
      <c r="YB78" s="120">
        <v>4.6666575536727763E-5</v>
      </c>
      <c r="YC78" s="120">
        <v>4.4351566552439128E-5</v>
      </c>
      <c r="YD78" s="120">
        <v>4.4351566553074552E-5</v>
      </c>
      <c r="YE78" s="120">
        <v>4.2126678459983388E-5</v>
      </c>
      <c r="YF78" s="120">
        <v>4.2126678460513691E-5</v>
      </c>
      <c r="YG78" s="120">
        <v>3.9989516877331469E-5</v>
      </c>
      <c r="YH78" s="120">
        <v>3.9989516877772997E-5</v>
      </c>
      <c r="YI78" s="120">
        <v>3.7937712102008111E-5</v>
      </c>
      <c r="YJ78" s="120">
        <v>3.7937712102374828E-5</v>
      </c>
      <c r="YK78" s="120">
        <v>3.5968919836334805E-5</v>
      </c>
      <c r="YL78" s="120">
        <v>3.5968919836638571E-5</v>
      </c>
      <c r="YM78" s="120">
        <v>3.4080821902565232E-5</v>
      </c>
      <c r="YN78" s="120">
        <v>3.4080821902816353E-5</v>
      </c>
      <c r="YO78" s="120">
        <v>3.2271126946264078E-5</v>
      </c>
      <c r="YP78" s="120">
        <v>3.2271126946471066E-5</v>
      </c>
      <c r="YQ78" s="120">
        <v>3.0537571127026812E-5</v>
      </c>
      <c r="YR78" s="120">
        <v>3.0537571127196997E-5</v>
      </c>
      <c r="YS78" s="120">
        <v>2.8877918795631474E-5</v>
      </c>
      <c r="YT78" s="120">
        <v>2.8877918795771041E-5</v>
      </c>
      <c r="YU78" s="120">
        <v>2.7289963156701231E-5</v>
      </c>
      <c r="YV78" s="120">
        <v>2.728996315681534E-5</v>
      </c>
      <c r="YW78" s="120">
        <v>2.5771526915951468E-5</v>
      </c>
      <c r="YX78" s="120">
        <v>2.577152691604453E-5</v>
      </c>
      <c r="YY78" s="120">
        <v>2.4320462911088182E-5</v>
      </c>
      <c r="YZ78" s="120">
        <v>2.432046291116387E-5</v>
      </c>
      <c r="ZA78" s="120">
        <v>2.2934654725420676E-5</v>
      </c>
      <c r="ZB78" s="120">
        <v>2.2934654725482008E-5</v>
      </c>
      <c r="ZC78" s="120">
        <v>2.1612017283248504E-5</v>
      </c>
      <c r="ZD78" s="120">
        <v>2.1612017283298079E-5</v>
      </c>
      <c r="ZE78" s="120">
        <v>2.0350497426082495E-5</v>
      </c>
      <c r="ZF78" s="120">
        <v>2.0350497426122441E-5</v>
      </c>
      <c r="ZG78" s="120">
        <v>1.9148074468760077E-5</v>
      </c>
      <c r="ZH78" s="120">
        <v>1.91480744687922E-5</v>
      </c>
      <c r="ZI78" s="120">
        <v>1.8002760734518563E-5</v>
      </c>
      <c r="ZJ78" s="120">
        <v>1.8002760734544285E-5</v>
      </c>
      <c r="ZK78" s="120">
        <v>1.6912602068095388E-5</v>
      </c>
      <c r="ZL78" s="120">
        <v>1.6912602068115923E-5</v>
      </c>
      <c r="ZM78" s="120">
        <v>1.5875678325930978E-5</v>
      </c>
      <c r="ZN78" s="120">
        <v>1.5875678325947342E-5</v>
      </c>
      <c r="ZO78" s="120">
        <v>1.4890103842560677E-5</v>
      </c>
      <c r="ZP78" s="120">
        <v>1.4890103842573634E-5</v>
      </c>
      <c r="ZQ78" s="120">
        <v>1.3954027872293082E-5</v>
      </c>
      <c r="ZR78" s="120">
        <v>1.3954027872303321E-5</v>
      </c>
      <c r="ZS78" s="120">
        <v>1.3065635005287605E-5</v>
      </c>
      <c r="ZT78" s="120">
        <v>1.3065635005295655E-5</v>
      </c>
      <c r="ZU78" s="120">
        <v>1.2223145557160673E-5</v>
      </c>
      <c r="ZV78" s="120">
        <v>1.2223145557166985E-5</v>
      </c>
      <c r="ZW78" s="120">
        <v>1.1424815931270308E-5</v>
      </c>
      <c r="ZX78" s="120">
        <v>1.1424815931275253E-5</v>
      </c>
      <c r="ZY78" s="120">
        <v>1.0668938952851019E-5</v>
      </c>
      <c r="ZZ78" s="120">
        <v>1.0668938952854867E-5</v>
      </c>
      <c r="AAA78" s="120">
        <v>9.9538441741967571E-6</v>
      </c>
      <c r="AAB78" s="120">
        <v>9.9538441741997471E-6</v>
      </c>
      <c r="AAC78" s="120">
        <v>9.2778981501183712E-6</v>
      </c>
      <c r="AAD78" s="120">
        <v>9.2778981501206649E-6</v>
      </c>
      <c r="AAE78" s="120">
        <v>8.6395046829327009E-6</v>
      </c>
      <c r="AAF78" s="120">
        <v>8.6395046829344644E-6</v>
      </c>
      <c r="AAG78" s="120">
        <v>8.0371050362762985E-6</v>
      </c>
      <c r="AAH78" s="120">
        <v>8.037105036277652E-6</v>
      </c>
      <c r="AAI78" s="120">
        <v>7.4691781170732867E-6</v>
      </c>
      <c r="AAJ78" s="120">
        <v>7.4691781170743302E-6</v>
      </c>
      <c r="AAK78" s="120">
        <v>6.9342406250288659E-6</v>
      </c>
      <c r="AAL78" s="120">
        <v>6.9342406250296503E-6</v>
      </c>
      <c r="AAM78" s="120">
        <v>6.4308471690635781E-6</v>
      </c>
      <c r="AAN78" s="120">
        <v>6.4308471690641761E-6</v>
      </c>
      <c r="AAO78" s="120">
        <v>5.9575903501514904E-6</v>
      </c>
      <c r="AAP78" s="120">
        <v>5.9575903501519461E-6</v>
      </c>
      <c r="AAQ78" s="120">
        <v>5.5131008100760686E-6</v>
      </c>
      <c r="AAR78" s="120">
        <v>5.5131008100764032E-6</v>
      </c>
      <c r="AAS78" s="120">
        <v>5.0960472456716981E-6</v>
      </c>
      <c r="AAT78" s="120">
        <v>5.0960472456719421E-6</v>
      </c>
      <c r="AAU78" s="120">
        <v>4.7051363881768007E-6</v>
      </c>
      <c r="AAV78" s="120">
        <v>4.7051363881769853E-6</v>
      </c>
      <c r="AAW78" s="120">
        <v>4.3391129473847488E-6</v>
      </c>
      <c r="AAX78" s="120">
        <v>4.3391129473848835E-6</v>
      </c>
      <c r="AAY78" s="120">
        <v>3.9967595203434508E-6</v>
      </c>
      <c r="AAZ78" s="120">
        <v>3.9967595203435516E-6</v>
      </c>
      <c r="ABA78" s="120">
        <v>3.6768964644216295E-6</v>
      </c>
      <c r="ABB78" s="120">
        <v>3.6768964644217019E-6</v>
      </c>
      <c r="ABC78" s="120">
        <v>3.378381734630318E-6</v>
      </c>
      <c r="ABD78" s="120">
        <v>3.3783817346303727E-6</v>
      </c>
      <c r="ABE78" s="120">
        <v>3.1001106851618645E-6</v>
      </c>
      <c r="ABF78" s="120">
        <v>3.1001106851619009E-6</v>
      </c>
      <c r="ABG78" s="120">
        <v>2.8410158351851491E-6</v>
      </c>
      <c r="ABH78" s="120">
        <v>2.8410158351851749E-6</v>
      </c>
      <c r="ABI78" s="120">
        <v>2.6000665990151902E-6</v>
      </c>
      <c r="ABJ78" s="120">
        <v>2.600066599015208E-6</v>
      </c>
      <c r="ABK78" s="120">
        <v>2.376268980857325E-6</v>
      </c>
      <c r="ABL78" s="120">
        <v>2.3762689808573389E-6</v>
      </c>
      <c r="ABM78" s="120">
        <v>2.1686652344107008E-6</v>
      </c>
      <c r="ABN78" s="120">
        <v>2.1686652344107118E-6</v>
      </c>
      <c r="ABO78" s="120">
        <v>1.9763334877026787E-6</v>
      </c>
      <c r="ABP78" s="120">
        <v>1.9763334877026876E-6</v>
      </c>
      <c r="ABQ78" s="120">
        <v>1.7983873336145503E-6</v>
      </c>
      <c r="ABR78" s="120">
        <v>1.7983873336145534E-6</v>
      </c>
      <c r="ABS78" s="120">
        <v>1.6339753866497293E-6</v>
      </c>
      <c r="ABT78" s="120">
        <v>1.6339753866497327E-6</v>
      </c>
      <c r="ABU78" s="120">
        <v>1.4822808065877015E-6</v>
      </c>
      <c r="ABV78" s="120">
        <v>1.4822808065877024E-6</v>
      </c>
      <c r="ABW78" s="120">
        <v>1.3425207897603632E-6</v>
      </c>
      <c r="ABX78" s="120">
        <v>1.3425207897603643E-6</v>
      </c>
      <c r="ABY78" s="120">
        <v>1.2139460287817418E-6</v>
      </c>
      <c r="ABZ78" s="120">
        <v>1.2139460287817426E-6</v>
      </c>
      <c r="ACA78" s="120">
        <v>1.0958401416566068E-6</v>
      </c>
      <c r="ACB78" s="120">
        <v>1.0958401416566076E-6</v>
      </c>
      <c r="ACC78" s="120">
        <v>9.8751907128845697E-7</v>
      </c>
      <c r="ACD78" s="120">
        <v>9.875190712884574E-7</v>
      </c>
      <c r="ACE78" s="120">
        <v>8.8833045650169526E-7</v>
      </c>
      <c r="ACF78" s="120">
        <v>8.8833045650169568E-7</v>
      </c>
      <c r="ACG78" s="120">
        <v>7.9765297578652641E-7</v>
      </c>
      <c r="ACH78" s="120">
        <v>7.9765297578652578E-7</v>
      </c>
      <c r="ACI78" s="120">
        <v>7.1489566506743174E-7</v>
      </c>
      <c r="ACJ78" s="120">
        <v>7.1489566506743184E-7</v>
      </c>
      <c r="ACK78" s="120">
        <v>6.3949721088673573E-7</v>
      </c>
      <c r="ACL78" s="120">
        <v>6.3949721088673679E-7</v>
      </c>
      <c r="ACM78" s="120">
        <v>5.7092522048296719E-7</v>
      </c>
      <c r="ACN78" s="120">
        <v>5.709252204829673E-7</v>
      </c>
      <c r="ACO78" s="120">
        <v>5.0867547032919147E-7</v>
      </c>
      <c r="ACP78" s="120">
        <v>5.0867547032919052E-7</v>
      </c>
      <c r="ACQ78" s="120">
        <v>4.5227113477842952E-7</v>
      </c>
      <c r="ACR78" s="120">
        <v>4.5227113477842905E-7</v>
      </c>
      <c r="ACS78" s="120">
        <v>4.0126199654121908E-7</v>
      </c>
      <c r="ACT78" s="120">
        <v>4.0126199654121908E-7</v>
      </c>
      <c r="ACU78" s="120">
        <v>3.5522364079368358E-7</v>
      </c>
      <c r="ACV78" s="120">
        <v>3.5522364079368363E-7</v>
      </c>
      <c r="ACW78" s="120">
        <v>3.137566347825713E-7</v>
      </c>
      <c r="ACX78" s="120">
        <v>3.1375663478257108E-7</v>
      </c>
      <c r="ACY78" s="120">
        <v>2.7648569485591653E-7</v>
      </c>
      <c r="ACZ78" s="120">
        <v>2.7648569485591626E-7</v>
      </c>
      <c r="ADA78" s="120">
        <v>2.4305884290375926E-7</v>
      </c>
      <c r="ADB78" s="120">
        <v>2.4305884290375931E-7</v>
      </c>
      <c r="ADC78" s="120">
        <v>2.1314655424200609E-7</v>
      </c>
      <c r="ADD78" s="120">
        <v>2.131465542420062E-7</v>
      </c>
      <c r="ADE78" s="120">
        <v>1.864408990135161E-7</v>
      </c>
      <c r="ADF78" s="120">
        <v>1.8644089901351632E-7</v>
      </c>
      <c r="ADG78" s="120">
        <v>1.6265467921323032E-7</v>
      </c>
      <c r="ADH78" s="120">
        <v>1.6265467921323038E-7</v>
      </c>
      <c r="ADI78" s="120">
        <v>1.4152056346805129E-7</v>
      </c>
      <c r="ADJ78" s="120">
        <v>1.4152056346805129E-7</v>
      </c>
      <c r="ADK78" s="120">
        <v>1.2279022171674336E-7</v>
      </c>
      <c r="ADL78" s="120">
        <v>1.227902217167433E-7</v>
      </c>
      <c r="ADM78" s="120">
        <v>1.0623346193982542E-7</v>
      </c>
      <c r="ADN78" s="120">
        <v>1.0623346193982554E-7</v>
      </c>
      <c r="ADO78" s="120">
        <v>9.1637371083858404E-8</v>
      </c>
      <c r="ADP78" s="120">
        <v>9.1637371083858364E-8</v>
      </c>
      <c r="ADQ78" s="120">
        <v>7.8805462308273437E-8</v>
      </c>
      <c r="ADR78" s="120">
        <v>7.8805462308273318E-8</v>
      </c>
      <c r="ADS78" s="120">
        <v>6.7556830655644443E-8</v>
      </c>
      <c r="ADT78" s="120">
        <v>6.7556830655644403E-8</v>
      </c>
      <c r="ADU78" s="120">
        <v>5.7725319207802052E-8</v>
      </c>
      <c r="ADV78" s="120">
        <v>5.7725319207802052E-8</v>
      </c>
      <c r="ADW78" s="120">
        <v>4.9158697740264196E-8</v>
      </c>
      <c r="ADX78" s="120">
        <v>4.9158697740264183E-8</v>
      </c>
      <c r="ADY78" s="120">
        <v>4.1717855826020859E-8</v>
      </c>
      <c r="ADZ78" s="120">
        <v>4.1717855826020906E-8</v>
      </c>
      <c r="AEA78" s="120">
        <v>3.5276012266782193E-8</v>
      </c>
      <c r="AEB78" s="120">
        <v>3.5276012266782154E-8</v>
      </c>
      <c r="AEC78" s="120">
        <v>2.9717942645488157E-8</v>
      </c>
      <c r="AED78" s="120">
        <v>2.9717942645488171E-8</v>
      </c>
      <c r="AEE78" s="120">
        <v>2.493922669842353E-8</v>
      </c>
      <c r="AEF78" s="120">
        <v>2.493922669842354E-8</v>
      </c>
      <c r="AEG78" s="120">
        <v>2.0845517099020258E-8</v>
      </c>
      <c r="AEH78" s="120">
        <v>2.0845517099020244E-8</v>
      </c>
      <c r="AEI78" s="120">
        <v>1.73518311288439E-8</v>
      </c>
      <c r="AEJ78" s="120">
        <v>1.7351831128843907E-8</v>
      </c>
      <c r="AEK78" s="120">
        <v>1.4381866584936894E-8</v>
      </c>
      <c r="AEL78" s="120">
        <v>1.4381866584936892E-8</v>
      </c>
      <c r="AEM78" s="120">
        <v>1.1867343137363444E-8</v>
      </c>
      <c r="AEN78" s="120">
        <v>1.1867343137363445E-8</v>
      </c>
      <c r="AEO78" s="120">
        <v>9.7473702073249491E-9</v>
      </c>
      <c r="AEP78" s="120">
        <v>9.7473702073249425E-9</v>
      </c>
      <c r="AEQ78" s="120">
        <v>7.9678422855725573E-9</v>
      </c>
      <c r="AER78" s="120">
        <v>7.9678422855725589E-9</v>
      </c>
      <c r="AES78" s="120">
        <v>6.4808624541515685E-9</v>
      </c>
      <c r="AET78" s="120">
        <v>6.4808624541515635E-9</v>
      </c>
      <c r="AEU78" s="120">
        <v>5.2441947129967409E-9</v>
      </c>
      <c r="AEV78" s="120">
        <v>5.2441947129967425E-9</v>
      </c>
      <c r="AEW78" s="120">
        <v>4.2207455479030932E-9</v>
      </c>
      <c r="AEX78" s="120">
        <v>4.220745547903094E-9</v>
      </c>
      <c r="AEY78" s="120">
        <v>3.3780750093631527E-9</v>
      </c>
      <c r="AEZ78" s="120">
        <v>3.3780750093631539E-9</v>
      </c>
      <c r="AFA78" s="120">
        <v>2.6879374042183669E-9</v>
      </c>
      <c r="AFB78" s="120">
        <v>2.6879374042183698E-9</v>
      </c>
      <c r="AFC78" s="120">
        <v>2.1258515356156651E-9</v>
      </c>
      <c r="AFD78" s="120">
        <v>2.125851535615668E-9</v>
      </c>
      <c r="AFE78" s="120">
        <v>1.6707002630381669E-9</v>
      </c>
      <c r="AFF78" s="120">
        <v>1.6707002630381665E-9</v>
      </c>
      <c r="AFG78" s="120">
        <v>1.3043589948660315E-9</v>
      </c>
      <c r="AFH78" s="120">
        <v>1.3043589948660317E-9</v>
      </c>
      <c r="AFI78" s="120">
        <v>1.0113525726969985E-9</v>
      </c>
      <c r="AFJ78" s="120">
        <v>1.0113525726969987E-9</v>
      </c>
      <c r="AFK78" s="120">
        <v>7.7853986116921233E-10</v>
      </c>
      <c r="AFL78" s="120">
        <v>7.7853986116921223E-10</v>
      </c>
      <c r="AFM78" s="120">
        <v>5.9482522088074656E-10</v>
      </c>
      <c r="AFN78" s="120">
        <v>5.9482522088074687E-10</v>
      </c>
      <c r="AFO78" s="120">
        <v>4.5089591670570651E-10</v>
      </c>
      <c r="AFP78" s="120">
        <v>4.5089591670570646E-10</v>
      </c>
      <c r="AFQ78" s="120">
        <v>3.3898440076566702E-10</v>
      </c>
      <c r="AFR78" s="120">
        <v>3.3898440076566687E-10</v>
      </c>
      <c r="AFS78" s="120">
        <v>2.5265430977992965E-10</v>
      </c>
      <c r="AFT78" s="120">
        <v>2.5265430977992965E-10</v>
      </c>
      <c r="AFU78" s="120">
        <v>1.8660893156355632E-10</v>
      </c>
      <c r="AFV78" s="120">
        <v>1.8660893156355624E-10</v>
      </c>
      <c r="AFW78" s="120">
        <v>1.3652082593637382E-10</v>
      </c>
      <c r="AFX78" s="120">
        <v>1.365208259363739E-10</v>
      </c>
      <c r="AFY78" s="120">
        <v>9.8881231883853243E-11</v>
      </c>
      <c r="AFZ78" s="120">
        <v>9.8881231883853243E-11</v>
      </c>
      <c r="AGA78" s="120">
        <v>7.0867855850511687E-11</v>
      </c>
      <c r="AGB78" s="120">
        <v>7.0867855850511622E-11</v>
      </c>
      <c r="AGC78" s="120">
        <v>5.0229615652600204E-11</v>
      </c>
      <c r="AGD78" s="120">
        <v>5.0229615652600171E-11</v>
      </c>
      <c r="AGE78" s="120">
        <v>3.5186910487070799E-11</v>
      </c>
      <c r="AGF78" s="120">
        <v>3.5186910487070838E-11</v>
      </c>
      <c r="AGG78" s="120">
        <v>2.4345999413758449E-11</v>
      </c>
      <c r="AGH78" s="120">
        <v>2.4345999413758453E-11</v>
      </c>
      <c r="AGI78" s="120">
        <v>1.6626097732741464E-11</v>
      </c>
      <c r="AGJ78" s="120">
        <v>1.6626097732741454E-11</v>
      </c>
      <c r="AGK78" s="120">
        <v>1.1197841824364659E-11</v>
      </c>
      <c r="AGL78" s="120">
        <v>1.1197841824364675E-11</v>
      </c>
      <c r="AGM78" s="120">
        <v>7.4318269597013601E-12</v>
      </c>
      <c r="AGN78" s="120">
        <v>7.4318269597013504E-12</v>
      </c>
      <c r="AGO78" s="120">
        <v>4.8559877850919312E-12</v>
      </c>
      <c r="AGP78" s="120">
        <v>4.8559877850919303E-12</v>
      </c>
      <c r="AGQ78" s="120">
        <v>3.1206658992903815E-12</v>
      </c>
      <c r="AGR78" s="120">
        <v>3.1206658992903844E-12</v>
      </c>
      <c r="AGS78" s="120">
        <v>1.9702912858306393E-12</v>
      </c>
      <c r="AGT78" s="120">
        <v>1.9702912858306405E-12</v>
      </c>
      <c r="AGU78" s="120">
        <v>1.2206923441568711E-12</v>
      </c>
      <c r="AGV78" s="120">
        <v>1.2206923441568705E-12</v>
      </c>
      <c r="AGW78" s="120">
        <v>7.4114084208648707E-13</v>
      </c>
      <c r="AGX78" s="120">
        <v>7.4114084208648657E-13</v>
      </c>
      <c r="AGY78" s="120">
        <v>4.4033126351506438E-13</v>
      </c>
      <c r="AGZ78" s="120">
        <v>4.4033126351506433E-13</v>
      </c>
      <c r="AHA78" s="120">
        <v>2.5558679651606515E-13</v>
      </c>
      <c r="AHB78" s="120">
        <v>2.5558679651606505E-13</v>
      </c>
      <c r="AHC78" s="120">
        <v>1.4467477786679844E-13</v>
      </c>
      <c r="AHD78" s="120">
        <v>1.4467477786679859E-13</v>
      </c>
      <c r="AHE78" s="120">
        <v>7.9701146804527947E-14</v>
      </c>
      <c r="AHF78" s="120">
        <v>7.9701146804527998E-14</v>
      </c>
      <c r="AHG78" s="120">
        <v>4.2634963470963358E-14</v>
      </c>
      <c r="AHH78" s="120">
        <v>4.2634963470963333E-14</v>
      </c>
      <c r="AHI78" s="120">
        <v>2.2089187156338816E-14</v>
      </c>
      <c r="AHJ78" s="120">
        <v>2.2089187156338822E-14</v>
      </c>
      <c r="AHK78" s="120">
        <v>1.1051853702916689E-14</v>
      </c>
      <c r="AHL78" s="120">
        <v>1.1051853702916682E-14</v>
      </c>
      <c r="AHM78" s="120">
        <v>5.3220159870156489E-15</v>
      </c>
      <c r="AHN78" s="120">
        <v>5.322015987015652E-15</v>
      </c>
      <c r="AHO78" s="120">
        <v>2.4570971290651313E-15</v>
      </c>
      <c r="AHP78" s="120">
        <v>2.4570971290651313E-15</v>
      </c>
      <c r="AHQ78" s="120">
        <v>1.0827214347884688E-15</v>
      </c>
      <c r="AHR78" s="120">
        <v>1.0827214347884686E-15</v>
      </c>
      <c r="AHS78" s="120">
        <v>4.529579978466477E-16</v>
      </c>
      <c r="AHT78" s="120">
        <v>4.529579978466477E-16</v>
      </c>
      <c r="AHU78" s="120">
        <v>1.7877527700122904E-16</v>
      </c>
      <c r="AHV78" s="120">
        <v>1.7877527700122907E-16</v>
      </c>
      <c r="AHW78" s="120">
        <v>6.6063565725857229E-17</v>
      </c>
      <c r="AHX78" s="120">
        <v>6.6063565725857229E-17</v>
      </c>
      <c r="AHY78" s="120">
        <v>2.2644944585064495E-17</v>
      </c>
      <c r="AHZ78" s="120">
        <v>2.2644944585064498E-17</v>
      </c>
      <c r="AIA78" s="120">
        <v>7.1165457198440935E-18</v>
      </c>
      <c r="AIB78" s="120">
        <v>7.1165457198440919E-18</v>
      </c>
      <c r="AIC78" s="120">
        <v>2.0200455794640619E-18</v>
      </c>
      <c r="AID78" s="120">
        <v>2.0200455794640623E-18</v>
      </c>
      <c r="AIE78" s="120">
        <v>5.0775416906528942E-19</v>
      </c>
      <c r="AIF78" s="120">
        <v>5.0775416906528951E-19</v>
      </c>
      <c r="AIG78" s="120">
        <v>1.0997423112559616E-19</v>
      </c>
      <c r="AIH78" s="120">
        <v>1.0997423112559616E-19</v>
      </c>
      <c r="AII78" s="120">
        <v>1.9721640164489286E-20</v>
      </c>
      <c r="AIJ78" s="120">
        <v>1.9721640164489286E-20</v>
      </c>
      <c r="AIK78" s="120">
        <v>2.7478939949011579E-21</v>
      </c>
      <c r="AIL78" s="120">
        <v>2.7478939949011579E-21</v>
      </c>
      <c r="AIM78" s="120">
        <v>2.6469779601696886E-22</v>
      </c>
      <c r="AIN78" s="120">
        <v>2.6469779601696886E-22</v>
      </c>
      <c r="AIO78" s="120">
        <v>1.3234889800848443E-23</v>
      </c>
      <c r="AIP78" s="120" t="s">
        <v>105</v>
      </c>
      <c r="AIQ78" s="120" t="s">
        <v>105</v>
      </c>
      <c r="AIR78" s="120" t="s">
        <v>105</v>
      </c>
      <c r="AIS78" s="120" t="s">
        <v>105</v>
      </c>
      <c r="AIT78" s="120" t="s">
        <v>105</v>
      </c>
      <c r="AIU78" s="120" t="s">
        <v>105</v>
      </c>
      <c r="AIV78" s="120" t="s">
        <v>105</v>
      </c>
      <c r="AIW78" s="120" t="s">
        <v>105</v>
      </c>
      <c r="AIX78" s="120" t="s">
        <v>105</v>
      </c>
      <c r="AIY78" s="120" t="s">
        <v>105</v>
      </c>
      <c r="AIZ78" s="120" t="s">
        <v>105</v>
      </c>
      <c r="AJA78" s="120" t="s">
        <v>105</v>
      </c>
      <c r="AJB78" s="120" t="s">
        <v>105</v>
      </c>
      <c r="AJC78" s="120" t="s">
        <v>105</v>
      </c>
      <c r="AJD78" s="120" t="s">
        <v>105</v>
      </c>
      <c r="AJE78" s="120" t="s">
        <v>105</v>
      </c>
      <c r="AJF78" s="120" t="s">
        <v>105</v>
      </c>
      <c r="AJG78" s="120" t="s">
        <v>105</v>
      </c>
      <c r="AJH78" s="120" t="s">
        <v>105</v>
      </c>
      <c r="AJI78" s="120" t="s">
        <v>105</v>
      </c>
      <c r="AJJ78" s="120" t="s">
        <v>105</v>
      </c>
      <c r="AJK78" s="120" t="s">
        <v>105</v>
      </c>
      <c r="AJL78" s="120" t="s">
        <v>105</v>
      </c>
      <c r="AJM78" s="120" t="s">
        <v>105</v>
      </c>
      <c r="AJN78" s="120" t="s">
        <v>105</v>
      </c>
      <c r="AJO78" s="120" t="s">
        <v>105</v>
      </c>
      <c r="AJP78" s="120" t="s">
        <v>105</v>
      </c>
      <c r="AJQ78" s="120" t="s">
        <v>105</v>
      </c>
      <c r="AJR78" s="120" t="s">
        <v>105</v>
      </c>
      <c r="AJS78" s="120" t="s">
        <v>105</v>
      </c>
      <c r="AJT78" s="120" t="s">
        <v>105</v>
      </c>
      <c r="AJU78" s="120" t="s">
        <v>105</v>
      </c>
      <c r="AJV78" s="120" t="s">
        <v>105</v>
      </c>
      <c r="AJW78" s="120" t="s">
        <v>105</v>
      </c>
      <c r="AJX78" s="120" t="s">
        <v>105</v>
      </c>
      <c r="AJY78" s="120" t="s">
        <v>105</v>
      </c>
      <c r="AJZ78" s="120" t="s">
        <v>105</v>
      </c>
      <c r="AKA78" s="120" t="s">
        <v>105</v>
      </c>
      <c r="AKB78" s="120" t="s">
        <v>105</v>
      </c>
      <c r="AKC78" s="120" t="s">
        <v>105</v>
      </c>
      <c r="AKD78" s="120" t="s">
        <v>105</v>
      </c>
      <c r="AKE78" s="120" t="s">
        <v>105</v>
      </c>
      <c r="AKF78" s="120" t="s">
        <v>105</v>
      </c>
      <c r="AKG78" s="120" t="s">
        <v>105</v>
      </c>
      <c r="AKH78" s="120" t="s">
        <v>105</v>
      </c>
      <c r="AKI78" s="120" t="s">
        <v>105</v>
      </c>
      <c r="AKJ78" s="120" t="s">
        <v>105</v>
      </c>
      <c r="AKK78" s="120" t="s">
        <v>105</v>
      </c>
      <c r="AKL78" s="120" t="s">
        <v>105</v>
      </c>
      <c r="AKM78" s="120" t="s">
        <v>105</v>
      </c>
      <c r="AKN78" s="120" t="s">
        <v>105</v>
      </c>
      <c r="AKO78" s="120" t="s">
        <v>105</v>
      </c>
      <c r="AKP78" s="120" t="s">
        <v>105</v>
      </c>
      <c r="AKQ78" s="120" t="s">
        <v>105</v>
      </c>
      <c r="AKR78" s="120" t="s">
        <v>105</v>
      </c>
      <c r="AKS78" s="120" t="s">
        <v>105</v>
      </c>
      <c r="AKT78" s="120" t="s">
        <v>105</v>
      </c>
      <c r="AKU78" s="120" t="s">
        <v>105</v>
      </c>
      <c r="AKV78" s="120" t="s">
        <v>105</v>
      </c>
      <c r="AKW78" s="120" t="s">
        <v>105</v>
      </c>
      <c r="AKX78" s="120" t="s">
        <v>105</v>
      </c>
      <c r="AKY78" s="120" t="s">
        <v>105</v>
      </c>
      <c r="AKZ78" s="120" t="s">
        <v>105</v>
      </c>
      <c r="ALA78" s="120" t="s">
        <v>105</v>
      </c>
      <c r="ALB78" s="120" t="s">
        <v>105</v>
      </c>
      <c r="ALC78" s="120" t="s">
        <v>105</v>
      </c>
      <c r="ALD78" s="120" t="s">
        <v>105</v>
      </c>
      <c r="ALE78" s="120" t="s">
        <v>105</v>
      </c>
      <c r="ALF78" s="120" t="s">
        <v>105</v>
      </c>
      <c r="ALG78" s="120" t="s">
        <v>105</v>
      </c>
      <c r="ALH78" s="120" t="s">
        <v>105</v>
      </c>
      <c r="ALI78" s="120" t="s">
        <v>105</v>
      </c>
      <c r="ALJ78" s="120" t="s">
        <v>105</v>
      </c>
      <c r="ALK78" s="120" t="s">
        <v>105</v>
      </c>
      <c r="ALL78" s="120" t="s">
        <v>105</v>
      </c>
      <c r="ALM78" s="120" t="s">
        <v>105</v>
      </c>
      <c r="ALN78" s="120"/>
    </row>
    <row r="79" spans="1:1002" hidden="1">
      <c r="A79" s="119">
        <v>78</v>
      </c>
      <c r="B79" s="120">
        <v>1.4848124310294922E-2</v>
      </c>
      <c r="C79" s="120">
        <v>1.4848124310294916E-2</v>
      </c>
      <c r="D79" s="120">
        <v>1.4748166616862689E-2</v>
      </c>
      <c r="E79" s="120">
        <v>1.47481666168627E-2</v>
      </c>
      <c r="F79" s="120">
        <v>1.464850221503116E-2</v>
      </c>
      <c r="G79" s="120">
        <v>1.4648502215031165E-2</v>
      </c>
      <c r="H79" s="120">
        <v>1.454913204603785E-2</v>
      </c>
      <c r="I79" s="120">
        <v>1.454913204603786E-2</v>
      </c>
      <c r="J79" s="120">
        <v>1.4450057049586762E-2</v>
      </c>
      <c r="K79" s="120">
        <v>1.4450057049586755E-2</v>
      </c>
      <c r="L79" s="120">
        <v>1.4351278163797299E-2</v>
      </c>
      <c r="M79" s="120">
        <v>1.4351278163797302E-2</v>
      </c>
      <c r="N79" s="120">
        <v>1.4252796325152906E-2</v>
      </c>
      <c r="O79" s="120">
        <v>1.4252796325152903E-2</v>
      </c>
      <c r="P79" s="120">
        <v>1.4154612468448876E-2</v>
      </c>
      <c r="Q79" s="120">
        <v>1.4154612468448874E-2</v>
      </c>
      <c r="R79" s="120">
        <v>1.4056727526739725E-2</v>
      </c>
      <c r="S79" s="120">
        <v>1.4056727526739728E-2</v>
      </c>
      <c r="T79" s="120">
        <v>1.3959142431286053E-2</v>
      </c>
      <c r="U79" s="120">
        <v>1.3959142431286048E-2</v>
      </c>
      <c r="V79" s="120">
        <v>1.3861858111500565E-2</v>
      </c>
      <c r="W79" s="120">
        <v>1.3861858111500565E-2</v>
      </c>
      <c r="X79" s="120">
        <v>1.3764875494893858E-2</v>
      </c>
      <c r="Y79" s="120">
        <v>1.3764875494893863E-2</v>
      </c>
      <c r="Z79" s="120">
        <v>1.366819550701937E-2</v>
      </c>
      <c r="AA79" s="120">
        <v>1.366819550701936E-2</v>
      </c>
      <c r="AB79" s="120">
        <v>1.3571819071417779E-2</v>
      </c>
      <c r="AC79" s="120">
        <v>1.357181907141777E-2</v>
      </c>
      <c r="AD79" s="120">
        <v>1.3475747109560907E-2</v>
      </c>
      <c r="AE79" s="120">
        <v>1.3475747109560909E-2</v>
      </c>
      <c r="AF79" s="120">
        <v>1.3379980540794931E-2</v>
      </c>
      <c r="AG79" s="120">
        <v>1.337998054079494E-2</v>
      </c>
      <c r="AH79" s="120">
        <v>1.3284520282283031E-2</v>
      </c>
      <c r="AI79" s="120">
        <v>1.3284520282283035E-2</v>
      </c>
      <c r="AJ79" s="120">
        <v>1.3189367248947368E-2</v>
      </c>
      <c r="AK79" s="120">
        <v>1.3189367248947386E-2</v>
      </c>
      <c r="AL79" s="120">
        <v>1.3094522353410572E-2</v>
      </c>
      <c r="AM79" s="120">
        <v>1.3094522353410583E-2</v>
      </c>
      <c r="AN79" s="120">
        <v>1.2999986505936489E-2</v>
      </c>
      <c r="AO79" s="120">
        <v>1.2999986505936482E-2</v>
      </c>
      <c r="AP79" s="120">
        <v>1.2905760614370321E-2</v>
      </c>
      <c r="AQ79" s="120">
        <v>1.2905760614370321E-2</v>
      </c>
      <c r="AR79" s="120">
        <v>1.2811845584078319E-2</v>
      </c>
      <c r="AS79" s="120">
        <v>1.2811845584078304E-2</v>
      </c>
      <c r="AT79" s="120">
        <v>1.271824231788652E-2</v>
      </c>
      <c r="AU79" s="120">
        <v>1.2718242317886526E-2</v>
      </c>
      <c r="AV79" s="120">
        <v>1.2624951716019215E-2</v>
      </c>
      <c r="AW79" s="120">
        <v>1.2624951716019205E-2</v>
      </c>
      <c r="AX79" s="120">
        <v>1.2531974676036469E-2</v>
      </c>
      <c r="AY79" s="120">
        <v>1.2531974676036457E-2</v>
      </c>
      <c r="AZ79" s="120">
        <v>1.2439312092771219E-2</v>
      </c>
      <c r="BA79" s="120">
        <v>1.2439312092771205E-2</v>
      </c>
      <c r="BB79" s="120">
        <v>1.2346964858265603E-2</v>
      </c>
      <c r="BC79" s="120">
        <v>1.2346964858265599E-2</v>
      </c>
      <c r="BD79" s="120">
        <v>1.2254933861706709E-2</v>
      </c>
      <c r="BE79" s="120">
        <v>1.2254933861706716E-2</v>
      </c>
      <c r="BF79" s="120">
        <v>1.2163219989361629E-2</v>
      </c>
      <c r="BG79" s="120">
        <v>1.216321998936163E-2</v>
      </c>
      <c r="BH79" s="120">
        <v>1.2071824124511861E-2</v>
      </c>
      <c r="BI79" s="120">
        <v>1.2071824124511851E-2</v>
      </c>
      <c r="BJ79" s="120">
        <v>1.1980747147387096E-2</v>
      </c>
      <c r="BK79" s="120">
        <v>1.1980747147387102E-2</v>
      </c>
      <c r="BL79" s="120">
        <v>1.1889989935098299E-2</v>
      </c>
      <c r="BM79" s="120">
        <v>1.1889989935098284E-2</v>
      </c>
      <c r="BN79" s="120">
        <v>1.179955336157007E-2</v>
      </c>
      <c r="BO79" s="120">
        <v>1.1799553361570063E-2</v>
      </c>
      <c r="BP79" s="120">
        <v>1.1709438297472509E-2</v>
      </c>
      <c r="BQ79" s="120">
        <v>1.1709438297472513E-2</v>
      </c>
      <c r="BR79" s="120">
        <v>1.1619645610152241E-2</v>
      </c>
      <c r="BS79" s="120">
        <v>1.1619645610152237E-2</v>
      </c>
      <c r="BT79" s="120">
        <v>1.153017616356272E-2</v>
      </c>
      <c r="BU79" s="120">
        <v>1.1530176163562722E-2</v>
      </c>
      <c r="BV79" s="120">
        <v>1.144103081819413E-2</v>
      </c>
      <c r="BW79" s="120">
        <v>1.1441030818194135E-2</v>
      </c>
      <c r="BX79" s="120">
        <v>1.1352210431002242E-2</v>
      </c>
      <c r="BY79" s="120">
        <v>1.1352210431002256E-2</v>
      </c>
      <c r="BZ79" s="120">
        <v>1.1263715855336887E-2</v>
      </c>
      <c r="CA79" s="120">
        <v>1.1263715855336899E-2</v>
      </c>
      <c r="CB79" s="120">
        <v>1.1175547940869507E-2</v>
      </c>
      <c r="CC79" s="120">
        <v>1.1175547940869512E-2</v>
      </c>
      <c r="CD79" s="120">
        <v>1.108770753352015E-2</v>
      </c>
      <c r="CE79" s="120">
        <v>1.1087707533520156E-2</v>
      </c>
      <c r="CF79" s="120">
        <v>1.1000195475383719E-2</v>
      </c>
      <c r="CG79" s="120">
        <v>1.1000195475383718E-2</v>
      </c>
      <c r="CH79" s="120">
        <v>1.0913012604655542E-2</v>
      </c>
      <c r="CI79" s="120">
        <v>1.0913012604655546E-2</v>
      </c>
      <c r="CJ79" s="120">
        <v>1.0826159755556172E-2</v>
      </c>
      <c r="CK79" s="120">
        <v>1.0826159755556173E-2</v>
      </c>
      <c r="CL79" s="120">
        <v>1.0739637758255548E-2</v>
      </c>
      <c r="CM79" s="120">
        <v>1.0739637758255545E-2</v>
      </c>
      <c r="CN79" s="120">
        <v>1.0653447438796414E-2</v>
      </c>
      <c r="CO79" s="120">
        <v>1.0653447438796405E-2</v>
      </c>
      <c r="CP79" s="120">
        <v>1.056758961901701E-2</v>
      </c>
      <c r="CQ79" s="120">
        <v>1.0567589619017E-2</v>
      </c>
      <c r="CR79" s="120">
        <v>1.0482065116473089E-2</v>
      </c>
      <c r="CS79" s="120">
        <v>1.0482065116473078E-2</v>
      </c>
      <c r="CT79" s="120">
        <v>1.0396874744359141E-2</v>
      </c>
      <c r="CU79" s="120">
        <v>1.0396874744359144E-2</v>
      </c>
      <c r="CV79" s="120">
        <v>1.0312019311429029E-2</v>
      </c>
      <c r="CW79" s="120">
        <v>1.0312019311429017E-2</v>
      </c>
      <c r="CX79" s="120">
        <v>1.0227499621915622E-2</v>
      </c>
      <c r="CY79" s="120">
        <v>1.0227499621915619E-2</v>
      </c>
      <c r="CZ79" s="120">
        <v>1.0143316475450061E-2</v>
      </c>
      <c r="DA79" s="120">
        <v>1.0143316475450057E-2</v>
      </c>
      <c r="DB79" s="120">
        <v>1.0059470666980047E-2</v>
      </c>
      <c r="DC79" s="120">
        <v>1.005947066698004E-2</v>
      </c>
      <c r="DD79" s="120">
        <v>9.9759629866874276E-3</v>
      </c>
      <c r="DE79" s="120">
        <v>9.9759629866874103E-3</v>
      </c>
      <c r="DF79" s="120">
        <v>9.8927942199050871E-3</v>
      </c>
      <c r="DG79" s="120">
        <v>9.8927942199050784E-3</v>
      </c>
      <c r="DH79" s="120">
        <v>9.8099651470331325E-3</v>
      </c>
      <c r="DI79" s="120">
        <v>9.8099651470331308E-3</v>
      </c>
      <c r="DJ79" s="120">
        <v>9.7274765434542648E-3</v>
      </c>
      <c r="DK79" s="120">
        <v>9.727476543454263E-3</v>
      </c>
      <c r="DL79" s="120">
        <v>9.645329179448367E-3</v>
      </c>
      <c r="DM79" s="120">
        <v>9.6453291794483705E-3</v>
      </c>
      <c r="DN79" s="120">
        <v>9.5635238201065408E-3</v>
      </c>
      <c r="DO79" s="120">
        <v>9.5635238201065391E-3</v>
      </c>
      <c r="DP79" s="120">
        <v>9.4820612252441618E-3</v>
      </c>
      <c r="DQ79" s="120">
        <v>9.4820612252441549E-3</v>
      </c>
      <c r="DR79" s="120">
        <v>9.400942149313302E-3</v>
      </c>
      <c r="DS79" s="120">
        <v>9.4009421493133107E-3</v>
      </c>
      <c r="DT79" s="120">
        <v>9.3201673413144739E-3</v>
      </c>
      <c r="DU79" s="120">
        <v>9.3201673413144635E-3</v>
      </c>
      <c r="DV79" s="120">
        <v>9.2397375447073656E-3</v>
      </c>
      <c r="DW79" s="120">
        <v>9.2397375447073569E-3</v>
      </c>
      <c r="DX79" s="120">
        <v>9.1596534973211567E-3</v>
      </c>
      <c r="DY79" s="120">
        <v>9.1596534973211602E-3</v>
      </c>
      <c r="DZ79" s="120">
        <v>9.0799159312638586E-3</v>
      </c>
      <c r="EA79" s="120">
        <v>9.0799159312638534E-3</v>
      </c>
      <c r="EB79" s="120">
        <v>9.0005255728308666E-3</v>
      </c>
      <c r="EC79" s="120">
        <v>9.0005255728308614E-3</v>
      </c>
      <c r="ED79" s="120">
        <v>8.9214831424129469E-3</v>
      </c>
      <c r="EE79" s="120">
        <v>8.9214831424129469E-3</v>
      </c>
      <c r="EF79" s="120">
        <v>8.8427893544033003E-3</v>
      </c>
      <c r="EG79" s="120">
        <v>8.8427893544032951E-3</v>
      </c>
      <c r="EH79" s="120">
        <v>8.7644449171039029E-3</v>
      </c>
      <c r="EI79" s="120">
        <v>8.7644449171039081E-3</v>
      </c>
      <c r="EJ79" s="120">
        <v>8.686450532631132E-3</v>
      </c>
      <c r="EK79" s="120">
        <v>8.6864505326311372E-3</v>
      </c>
      <c r="EL79" s="120">
        <v>8.6088068968205832E-3</v>
      </c>
      <c r="EM79" s="120">
        <v>8.6088068968205918E-3</v>
      </c>
      <c r="EN79" s="120">
        <v>8.5315146991311389E-3</v>
      </c>
      <c r="EO79" s="120">
        <v>8.5315146991311319E-3</v>
      </c>
      <c r="EP79" s="120">
        <v>8.4545746225482589E-3</v>
      </c>
      <c r="EQ79" s="120">
        <v>8.4545746225482641E-3</v>
      </c>
      <c r="ER79" s="120">
        <v>8.3779873434865638E-3</v>
      </c>
      <c r="ES79" s="120">
        <v>8.377987343486569E-3</v>
      </c>
      <c r="ET79" s="120">
        <v>8.301753531691566E-3</v>
      </c>
      <c r="EU79" s="120">
        <v>8.3017535316915695E-3</v>
      </c>
      <c r="EV79" s="120">
        <v>8.2258738501407129E-3</v>
      </c>
      <c r="EW79" s="120">
        <v>8.2258738501407077E-3</v>
      </c>
      <c r="EX79" s="120">
        <v>8.1503489549436484E-3</v>
      </c>
      <c r="EY79" s="120">
        <v>8.1503489549436606E-3</v>
      </c>
      <c r="EZ79" s="120">
        <v>8.0751794952417418E-3</v>
      </c>
      <c r="FA79" s="120">
        <v>8.0751794952417452E-3</v>
      </c>
      <c r="FB79" s="120">
        <v>8.0003661131066856E-3</v>
      </c>
      <c r="FC79" s="120">
        <v>8.0003661131066821E-3</v>
      </c>
      <c r="FD79" s="120">
        <v>7.9259094434386366E-3</v>
      </c>
      <c r="FE79" s="120">
        <v>7.9259094434386366E-3</v>
      </c>
      <c r="FF79" s="120">
        <v>7.8518101138633223E-3</v>
      </c>
      <c r="FG79" s="120">
        <v>7.8518101138633153E-3</v>
      </c>
      <c r="FH79" s="120">
        <v>7.7780687446285419E-3</v>
      </c>
      <c r="FI79" s="120">
        <v>7.778068744628548E-3</v>
      </c>
      <c r="FJ79" s="120">
        <v>7.7046859484998682E-3</v>
      </c>
      <c r="FK79" s="120">
        <v>7.7046859484998674E-3</v>
      </c>
      <c r="FL79" s="120">
        <v>7.6316623306555628E-3</v>
      </c>
      <c r="FM79" s="120">
        <v>7.6316623306555594E-3</v>
      </c>
      <c r="FN79" s="120">
        <v>7.5589984885807912E-3</v>
      </c>
      <c r="FO79" s="120">
        <v>7.5589984885807886E-3</v>
      </c>
      <c r="FP79" s="120">
        <v>7.486695011961089E-3</v>
      </c>
      <c r="FQ79" s="120">
        <v>7.4866950119610908E-3</v>
      </c>
      <c r="FR79" s="120">
        <v>7.4147524825750408E-3</v>
      </c>
      <c r="FS79" s="120">
        <v>7.4147524825750417E-3</v>
      </c>
      <c r="FT79" s="120">
        <v>7.3431714741862128E-3</v>
      </c>
      <c r="FU79" s="120">
        <v>7.3431714741862162E-3</v>
      </c>
      <c r="FV79" s="120">
        <v>7.271952552434402E-3</v>
      </c>
      <c r="FW79" s="120">
        <v>7.2719525524343968E-3</v>
      </c>
      <c r="FX79" s="120">
        <v>7.2010962747260732E-3</v>
      </c>
      <c r="FY79" s="120">
        <v>7.2010962747260732E-3</v>
      </c>
      <c r="FZ79" s="120">
        <v>7.1306031901241292E-3</v>
      </c>
      <c r="GA79" s="120">
        <v>7.1306031901241318E-3</v>
      </c>
      <c r="GB79" s="120">
        <v>7.0604738392369085E-3</v>
      </c>
      <c r="GC79" s="120">
        <v>7.0604738392369059E-3</v>
      </c>
      <c r="GD79" s="120">
        <v>6.9907087541064214E-3</v>
      </c>
      <c r="GE79" s="120">
        <v>6.9907087541064231E-3</v>
      </c>
      <c r="GF79" s="120">
        <v>6.921308458095984E-3</v>
      </c>
      <c r="GG79" s="120">
        <v>6.9213084580959823E-3</v>
      </c>
      <c r="GH79" s="120">
        <v>6.8522734657769724E-3</v>
      </c>
      <c r="GI79" s="120">
        <v>6.8522734657769716E-3</v>
      </c>
      <c r="GJ79" s="120">
        <v>6.7836042828149914E-3</v>
      </c>
      <c r="GK79" s="120">
        <v>6.7836042828149914E-3</v>
      </c>
      <c r="GL79" s="120">
        <v>6.7153014058552764E-3</v>
      </c>
      <c r="GM79" s="120">
        <v>6.7153014058552755E-3</v>
      </c>
      <c r="GN79" s="120">
        <v>6.6473653224073791E-3</v>
      </c>
      <c r="GO79" s="120">
        <v>6.6473653224073791E-3</v>
      </c>
      <c r="GP79" s="120">
        <v>6.5797965107292243E-3</v>
      </c>
      <c r="GQ79" s="120">
        <v>6.5797965107292321E-3</v>
      </c>
      <c r="GR79" s="120">
        <v>6.5125954397103891E-3</v>
      </c>
      <c r="GS79" s="120">
        <v>6.5125954397103891E-3</v>
      </c>
      <c r="GT79" s="120">
        <v>6.4457625687547246E-3</v>
      </c>
      <c r="GU79" s="120">
        <v>6.4457625687547159E-3</v>
      </c>
      <c r="GV79" s="120">
        <v>6.3792983476623332E-3</v>
      </c>
      <c r="GW79" s="120">
        <v>6.3792983476623306E-3</v>
      </c>
      <c r="GX79" s="120">
        <v>6.3132032165108551E-3</v>
      </c>
      <c r="GY79" s="120">
        <v>6.3132032165108491E-3</v>
      </c>
      <c r="GZ79" s="120">
        <v>6.2474776055360341E-3</v>
      </c>
      <c r="HA79" s="120">
        <v>6.2474776055360419E-3</v>
      </c>
      <c r="HB79" s="120">
        <v>6.1821219350117638E-3</v>
      </c>
      <c r="HC79" s="120">
        <v>6.1821219350117682E-3</v>
      </c>
      <c r="HD79" s="120">
        <v>6.1171366151292726E-3</v>
      </c>
      <c r="HE79" s="120">
        <v>6.11713661512927E-3</v>
      </c>
      <c r="HF79" s="120">
        <v>6.052522045875885E-3</v>
      </c>
      <c r="HG79" s="120">
        <v>6.0525220458758763E-3</v>
      </c>
      <c r="HH79" s="120">
        <v>5.9882786169130247E-3</v>
      </c>
      <c r="HI79" s="120">
        <v>5.9882786169130238E-3</v>
      </c>
      <c r="HJ79" s="120">
        <v>5.9244067074536253E-3</v>
      </c>
      <c r="HK79" s="120">
        <v>5.9244067074536218E-3</v>
      </c>
      <c r="HL79" s="120">
        <v>5.8609066861389199E-3</v>
      </c>
      <c r="HM79" s="120">
        <v>5.8609066861389164E-3</v>
      </c>
      <c r="HN79" s="120">
        <v>5.7977789109146423E-3</v>
      </c>
      <c r="HO79" s="120">
        <v>5.7977789109146406E-3</v>
      </c>
      <c r="HP79" s="120">
        <v>5.7350237289066283E-3</v>
      </c>
      <c r="HQ79" s="120">
        <v>5.7350237289066222E-3</v>
      </c>
      <c r="HR79" s="120">
        <v>5.6726414762958231E-3</v>
      </c>
      <c r="HS79" s="120">
        <v>5.6726414762958239E-3</v>
      </c>
      <c r="HT79" s="120">
        <v>5.6106324781927397E-3</v>
      </c>
      <c r="HU79" s="120">
        <v>5.6106324781927388E-3</v>
      </c>
      <c r="HV79" s="120">
        <v>5.5489970485113373E-3</v>
      </c>
      <c r="HW79" s="120">
        <v>5.5489970485113381E-3</v>
      </c>
      <c r="HX79" s="120">
        <v>5.4877354898423599E-3</v>
      </c>
      <c r="HY79" s="120">
        <v>5.4877354898423582E-3</v>
      </c>
      <c r="HZ79" s="120">
        <v>5.4268480933261278E-3</v>
      </c>
      <c r="IA79" s="120">
        <v>5.4268480933261261E-3</v>
      </c>
      <c r="IB79" s="120">
        <v>5.3663351385248546E-3</v>
      </c>
      <c r="IC79" s="120">
        <v>5.366335138524846E-3</v>
      </c>
      <c r="ID79" s="120">
        <v>5.3061968932943621E-3</v>
      </c>
      <c r="IE79" s="120">
        <v>5.3061968932943699E-3</v>
      </c>
      <c r="IF79" s="120">
        <v>5.2464336136554398E-3</v>
      </c>
      <c r="IG79" s="120">
        <v>5.246433613655439E-3</v>
      </c>
      <c r="IH79" s="120">
        <v>5.1870455436645408E-3</v>
      </c>
      <c r="II79" s="120">
        <v>5.1870455436645495E-3</v>
      </c>
      <c r="IJ79" s="120">
        <v>5.1280329152842202E-3</v>
      </c>
      <c r="IK79" s="120">
        <v>5.1280329152842271E-3</v>
      </c>
      <c r="IL79" s="120">
        <v>5.0693959482529215E-3</v>
      </c>
      <c r="IM79" s="120">
        <v>5.0693959482529267E-3</v>
      </c>
      <c r="IN79" s="120">
        <v>5.0111348499544944E-3</v>
      </c>
      <c r="IO79" s="120">
        <v>5.0111348499544935E-3</v>
      </c>
      <c r="IP79" s="120">
        <v>4.9532498152871944E-3</v>
      </c>
      <c r="IQ79" s="120">
        <v>4.9532498152871918E-3</v>
      </c>
      <c r="IR79" s="120">
        <v>4.8957410265323218E-3</v>
      </c>
      <c r="IS79" s="120">
        <v>4.8957410265323235E-3</v>
      </c>
      <c r="IT79" s="120">
        <v>4.8386086532224816E-3</v>
      </c>
      <c r="IU79" s="120">
        <v>4.8386086532224868E-3</v>
      </c>
      <c r="IV79" s="120">
        <v>4.7818528520094505E-3</v>
      </c>
      <c r="IW79" s="120">
        <v>4.7818528520094453E-3</v>
      </c>
      <c r="IX79" s="120">
        <v>4.7254737665317148E-3</v>
      </c>
      <c r="IY79" s="120">
        <v>4.7254737665317174E-3</v>
      </c>
      <c r="IZ79" s="120">
        <v>4.6694715272817258E-3</v>
      </c>
      <c r="JA79" s="120">
        <v>4.6694715272817327E-3</v>
      </c>
      <c r="JB79" s="120">
        <v>4.6138462514727615E-3</v>
      </c>
      <c r="JC79" s="120">
        <v>4.6138462514727615E-3</v>
      </c>
      <c r="JD79" s="120">
        <v>4.558598042905559E-3</v>
      </c>
      <c r="JE79" s="120">
        <v>4.5585980429055598E-3</v>
      </c>
      <c r="JF79" s="120">
        <v>4.5037269918346938E-3</v>
      </c>
      <c r="JG79" s="120">
        <v>4.5037269918346912E-3</v>
      </c>
      <c r="JH79" s="120">
        <v>4.4492331748346697E-3</v>
      </c>
      <c r="JI79" s="120">
        <v>4.4492331748346662E-3</v>
      </c>
      <c r="JJ79" s="120">
        <v>4.3951166546658468E-3</v>
      </c>
      <c r="JK79" s="120">
        <v>4.395116654665839E-3</v>
      </c>
      <c r="JL79" s="120">
        <v>4.3413774801401121E-3</v>
      </c>
      <c r="JM79" s="120">
        <v>4.3413774801401113E-3</v>
      </c>
      <c r="JN79" s="120">
        <v>4.2880156859864361E-3</v>
      </c>
      <c r="JO79" s="120">
        <v>4.288015685986437E-3</v>
      </c>
      <c r="JP79" s="120">
        <v>4.2350312927162343E-3</v>
      </c>
      <c r="JQ79" s="120">
        <v>4.2350312927162247E-3</v>
      </c>
      <c r="JR79" s="120">
        <v>4.1824243064886128E-3</v>
      </c>
      <c r="JS79" s="120">
        <v>4.182424306488612E-3</v>
      </c>
      <c r="JT79" s="120">
        <v>4.1301947189755737E-3</v>
      </c>
      <c r="JU79" s="120">
        <v>4.1301947189755711E-3</v>
      </c>
      <c r="JV79" s="120">
        <v>4.078342507227049E-3</v>
      </c>
      <c r="JW79" s="120">
        <v>4.0783425072270498E-3</v>
      </c>
      <c r="JX79" s="120">
        <v>4.0268676335360083E-3</v>
      </c>
      <c r="JY79" s="120">
        <v>4.0268676335360127E-3</v>
      </c>
      <c r="JZ79" s="120">
        <v>3.9757700453034294E-3</v>
      </c>
      <c r="KA79" s="120">
        <v>3.975770045303432E-3</v>
      </c>
      <c r="KB79" s="120">
        <v>3.9250496749034004E-3</v>
      </c>
      <c r="KC79" s="120">
        <v>3.9250496749033987E-3</v>
      </c>
      <c r="KD79" s="120">
        <v>3.8747064395481751E-3</v>
      </c>
      <c r="KE79" s="120">
        <v>3.8747064395481725E-3</v>
      </c>
      <c r="KF79" s="120">
        <v>3.8247402411533595E-3</v>
      </c>
      <c r="KG79" s="120">
        <v>3.8247402411533604E-3</v>
      </c>
      <c r="KH79" s="120">
        <v>3.7751509662031701E-3</v>
      </c>
      <c r="KI79" s="120">
        <v>3.7751509662031718E-3</v>
      </c>
      <c r="KJ79" s="120">
        <v>3.7259384856158564E-3</v>
      </c>
      <c r="KK79" s="120">
        <v>3.7259384856158559E-3</v>
      </c>
      <c r="KL79" s="120">
        <v>3.6771026546092611E-3</v>
      </c>
      <c r="KM79" s="120">
        <v>3.6771026546092611E-3</v>
      </c>
      <c r="KN79" s="120">
        <v>3.6286433125666245E-3</v>
      </c>
      <c r="KO79" s="120">
        <v>3.6286433125666271E-3</v>
      </c>
      <c r="KP79" s="120">
        <v>3.5805602829026058E-3</v>
      </c>
      <c r="KQ79" s="120">
        <v>3.5805602829026111E-3</v>
      </c>
      <c r="KR79" s="120">
        <v>3.5328533729295621E-3</v>
      </c>
      <c r="KS79" s="120">
        <v>3.5328533729295634E-3</v>
      </c>
      <c r="KT79" s="120">
        <v>3.485522373724174E-3</v>
      </c>
      <c r="KU79" s="120">
        <v>3.4855223737241753E-3</v>
      </c>
      <c r="KV79" s="120">
        <v>3.4385670599943905E-3</v>
      </c>
      <c r="KW79" s="120">
        <v>3.4385670599943918E-3</v>
      </c>
      <c r="KX79" s="120">
        <v>3.39198718994678E-3</v>
      </c>
      <c r="KY79" s="120">
        <v>3.3919871899467779E-3</v>
      </c>
      <c r="KZ79" s="120">
        <v>3.3457825051542828E-3</v>
      </c>
      <c r="LA79" s="120">
        <v>3.3457825051542815E-3</v>
      </c>
      <c r="LB79" s="120">
        <v>3.2999527304244602E-3</v>
      </c>
      <c r="LC79" s="120">
        <v>3.2999527304244628E-3</v>
      </c>
      <c r="LD79" s="120">
        <v>3.2544975736682091E-3</v>
      </c>
      <c r="LE79" s="120">
        <v>3.2544975736682109E-3</v>
      </c>
      <c r="LF79" s="120">
        <v>3.2094167257690604E-3</v>
      </c>
      <c r="LG79" s="120">
        <v>3.2094167257690626E-3</v>
      </c>
      <c r="LH79" s="120">
        <v>3.1647098604530473E-3</v>
      </c>
      <c r="LI79" s="120">
        <v>3.1647098604530481E-3</v>
      </c>
      <c r="LJ79" s="120">
        <v>3.120376634159205E-3</v>
      </c>
      <c r="LK79" s="120">
        <v>3.1203766341592041E-3</v>
      </c>
      <c r="LL79" s="120">
        <v>3.0764166859107577E-3</v>
      </c>
      <c r="LM79" s="120">
        <v>3.0764166859107581E-3</v>
      </c>
      <c r="LN79" s="120">
        <v>3.032829637187047E-3</v>
      </c>
      <c r="LO79" s="120">
        <v>3.032829637187047E-3</v>
      </c>
      <c r="LP79" s="120">
        <v>2.989615091796168E-3</v>
      </c>
      <c r="LQ79" s="120">
        <v>2.9896150917961702E-3</v>
      </c>
      <c r="LR79" s="120">
        <v>2.9467726357485131E-3</v>
      </c>
      <c r="LS79" s="120">
        <v>2.9467726357485149E-3</v>
      </c>
      <c r="LT79" s="120">
        <v>2.9043018371311012E-3</v>
      </c>
      <c r="LU79" s="120">
        <v>2.9043018371310986E-3</v>
      </c>
      <c r="LV79" s="120">
        <v>2.8622022459828711E-3</v>
      </c>
      <c r="LW79" s="120">
        <v>2.8622022459828702E-3</v>
      </c>
      <c r="LX79" s="120">
        <v>2.8204733941709407E-3</v>
      </c>
      <c r="LY79" s="120">
        <v>2.8204733941709372E-3</v>
      </c>
      <c r="LZ79" s="120">
        <v>2.7791147952678438E-3</v>
      </c>
      <c r="MA79" s="120">
        <v>2.7791147952678469E-3</v>
      </c>
      <c r="MB79" s="120">
        <v>2.738125944429915E-3</v>
      </c>
      <c r="MC79" s="120">
        <v>2.738125944429915E-3</v>
      </c>
      <c r="MD79" s="120">
        <v>2.6975063182767089E-3</v>
      </c>
      <c r="ME79" s="120">
        <v>2.6975063182767089E-3</v>
      </c>
      <c r="MF79" s="120">
        <v>2.6572553747716767E-3</v>
      </c>
      <c r="MG79" s="120">
        <v>2.6572553747716762E-3</v>
      </c>
      <c r="MH79" s="120">
        <v>2.6173725531040437E-3</v>
      </c>
      <c r="MI79" s="120">
        <v>2.6173725531040467E-3</v>
      </c>
      <c r="MJ79" s="120">
        <v>2.5778572735719917E-3</v>
      </c>
      <c r="MK79" s="120">
        <v>2.5778572735719952E-3</v>
      </c>
      <c r="ML79" s="120">
        <v>2.5387089374671974E-3</v>
      </c>
      <c r="MM79" s="120">
        <v>2.5387089374671922E-3</v>
      </c>
      <c r="MN79" s="120">
        <v>2.499926926960756E-3</v>
      </c>
      <c r="MO79" s="120">
        <v>2.4999269269607564E-3</v>
      </c>
      <c r="MP79" s="120">
        <v>2.4615106049906432E-3</v>
      </c>
      <c r="MQ79" s="120">
        <v>2.4615106049906423E-3</v>
      </c>
      <c r="MR79" s="120">
        <v>2.4234593151506371E-3</v>
      </c>
      <c r="MS79" s="120">
        <v>2.4234593151506358E-3</v>
      </c>
      <c r="MT79" s="120">
        <v>2.3857723815808949E-3</v>
      </c>
      <c r="MU79" s="120">
        <v>2.385772381580894E-3</v>
      </c>
      <c r="MV79" s="120">
        <v>2.3484491088601647E-3</v>
      </c>
      <c r="MW79" s="120">
        <v>2.3484491088601647E-3</v>
      </c>
      <c r="MX79" s="120">
        <v>2.3114887818997407E-3</v>
      </c>
      <c r="MY79" s="120">
        <v>2.3114887818997377E-3</v>
      </c>
      <c r="MZ79" s="120">
        <v>2.2748906658391944E-3</v>
      </c>
      <c r="NA79" s="120">
        <v>2.2748906658391957E-3</v>
      </c>
      <c r="NB79" s="120">
        <v>2.2386540059440071E-3</v>
      </c>
      <c r="NC79" s="120">
        <v>2.2386540059440062E-3</v>
      </c>
      <c r="ND79" s="120">
        <v>2.2027780275050753E-3</v>
      </c>
      <c r="NE79" s="120">
        <v>2.2027780275050753E-3</v>
      </c>
      <c r="NF79" s="120">
        <v>2.1672619357402923E-3</v>
      </c>
      <c r="NG79" s="120">
        <v>2.1672619357402923E-3</v>
      </c>
      <c r="NH79" s="120">
        <v>2.1321049156981273E-3</v>
      </c>
      <c r="NI79" s="120">
        <v>2.132104915698132E-3</v>
      </c>
      <c r="NJ79" s="120">
        <v>2.0973061321634227E-3</v>
      </c>
      <c r="NK79" s="120">
        <v>2.0973061321634249E-3</v>
      </c>
      <c r="NL79" s="120">
        <v>2.0628647295653489E-3</v>
      </c>
      <c r="NM79" s="120">
        <v>2.0628647295653489E-3</v>
      </c>
      <c r="NN79" s="120">
        <v>2.028779831887696E-3</v>
      </c>
      <c r="NO79" s="120">
        <v>2.0287798318876977E-3</v>
      </c>
      <c r="NP79" s="120">
        <v>1.9950505425815317E-3</v>
      </c>
      <c r="NQ79" s="120">
        <v>1.99505054258153E-3</v>
      </c>
      <c r="NR79" s="120">
        <v>1.9616759444802921E-3</v>
      </c>
      <c r="NS79" s="120">
        <v>1.9616759444802943E-3</v>
      </c>
      <c r="NT79" s="120">
        <v>1.9286550997174195E-3</v>
      </c>
      <c r="NU79" s="120">
        <v>1.9286550997174197E-3</v>
      </c>
      <c r="NV79" s="120">
        <v>1.8959870496465796E-3</v>
      </c>
      <c r="NW79" s="120">
        <v>1.8959870496465805E-3</v>
      </c>
      <c r="NX79" s="120">
        <v>1.8636708147646147E-3</v>
      </c>
      <c r="NY79" s="120">
        <v>1.8636708147646141E-3</v>
      </c>
      <c r="NZ79" s="120">
        <v>1.8317053946372186E-3</v>
      </c>
      <c r="OA79" s="120">
        <v>1.8317053946372195E-3</v>
      </c>
      <c r="OB79" s="120">
        <v>1.8000897678275138E-3</v>
      </c>
      <c r="OC79" s="120">
        <v>1.8000897678275131E-3</v>
      </c>
      <c r="OD79" s="120">
        <v>1.7688228918275129E-3</v>
      </c>
      <c r="OE79" s="120">
        <v>1.768822891827515E-3</v>
      </c>
      <c r="OF79" s="120">
        <v>1.7379037029926756E-3</v>
      </c>
      <c r="OG79" s="120">
        <v>1.7379037029926778E-3</v>
      </c>
      <c r="OH79" s="120">
        <v>1.7073311164795138E-3</v>
      </c>
      <c r="OI79" s="120">
        <v>1.7073311164795138E-3</v>
      </c>
      <c r="OJ79" s="120">
        <v>1.6771040261864371E-3</v>
      </c>
      <c r="OK79" s="120">
        <v>1.6771040261864367E-3</v>
      </c>
      <c r="OL79" s="120">
        <v>1.6472213046978808E-3</v>
      </c>
      <c r="OM79" s="120">
        <v>1.6472213046978808E-3</v>
      </c>
      <c r="ON79" s="120">
        <v>1.6176818032318167E-3</v>
      </c>
      <c r="OO79" s="120">
        <v>1.6176818032318148E-3</v>
      </c>
      <c r="OP79" s="120">
        <v>1.588484351590726E-3</v>
      </c>
      <c r="OQ79" s="120">
        <v>1.588484351590724E-3</v>
      </c>
      <c r="OR79" s="120">
        <v>1.5596277581161667E-3</v>
      </c>
      <c r="OS79" s="120">
        <v>1.5596277581161671E-3</v>
      </c>
      <c r="OT79" s="120">
        <v>1.5311108096469751E-3</v>
      </c>
      <c r="OU79" s="120">
        <v>1.5311108096469758E-3</v>
      </c>
      <c r="OV79" s="120">
        <v>1.5029322714812359E-3</v>
      </c>
      <c r="OW79" s="120">
        <v>1.5029322714812372E-3</v>
      </c>
      <c r="OX79" s="120">
        <v>1.4750908873421113E-3</v>
      </c>
      <c r="OY79" s="120">
        <v>1.4750908873421113E-3</v>
      </c>
      <c r="OZ79" s="120">
        <v>1.4475853793476051E-3</v>
      </c>
      <c r="PA79" s="120">
        <v>1.4475853793476047E-3</v>
      </c>
      <c r="PB79" s="120">
        <v>1.4204144479843977E-3</v>
      </c>
      <c r="PC79" s="120">
        <v>1.4204144479843981E-3</v>
      </c>
      <c r="PD79" s="120">
        <v>1.3935767720858125E-3</v>
      </c>
      <c r="PE79" s="120">
        <v>1.3935767720858121E-3</v>
      </c>
      <c r="PF79" s="120">
        <v>1.3670710088140366E-3</v>
      </c>
      <c r="PG79" s="120">
        <v>1.3670710088140353E-3</v>
      </c>
      <c r="PH79" s="120">
        <v>1.340895793646701E-3</v>
      </c>
      <c r="PI79" s="120">
        <v>1.3408957936467006E-3</v>
      </c>
      <c r="PJ79" s="120">
        <v>1.3150497403679024E-3</v>
      </c>
      <c r="PK79" s="120">
        <v>1.3150497403679022E-3</v>
      </c>
      <c r="PL79" s="120">
        <v>1.2895314410637947E-3</v>
      </c>
      <c r="PM79" s="120">
        <v>1.2895314410637951E-3</v>
      </c>
      <c r="PN79" s="120">
        <v>1.2643394661228306E-3</v>
      </c>
      <c r="PO79" s="120">
        <v>1.2643394661228304E-3</v>
      </c>
      <c r="PP79" s="120">
        <v>1.2394723642407848E-3</v>
      </c>
      <c r="PQ79" s="120">
        <v>1.2394723642407852E-3</v>
      </c>
      <c r="PR79" s="120">
        <v>1.2149286624306332E-3</v>
      </c>
      <c r="PS79" s="120">
        <v>1.2149286624306332E-3</v>
      </c>
      <c r="PT79" s="120">
        <v>1.190706866037429E-3</v>
      </c>
      <c r="PU79" s="120">
        <v>1.1907068660374294E-3</v>
      </c>
      <c r="PV79" s="120">
        <v>1.1668054587582548E-3</v>
      </c>
      <c r="PW79" s="120">
        <v>1.1668054587582544E-3</v>
      </c>
      <c r="PX79" s="120">
        <v>1.1432229026673798E-3</v>
      </c>
      <c r="PY79" s="120">
        <v>1.1432229026673792E-3</v>
      </c>
      <c r="PZ79" s="120">
        <v>1.1199576382467159E-3</v>
      </c>
      <c r="QA79" s="120">
        <v>1.1199576382467161E-3</v>
      </c>
      <c r="QB79" s="120">
        <v>1.0970080844216923E-3</v>
      </c>
      <c r="QC79" s="120">
        <v>1.0970080844216923E-3</v>
      </c>
      <c r="QD79" s="120">
        <v>1.0743726386026535E-3</v>
      </c>
      <c r="QE79" s="120">
        <v>1.0743726386026546E-3</v>
      </c>
      <c r="QF79" s="120">
        <v>1.0520496767318971E-3</v>
      </c>
      <c r="QG79" s="120">
        <v>1.0520496767318966E-3</v>
      </c>
      <c r="QH79" s="120">
        <v>1.0300375533364475E-3</v>
      </c>
      <c r="QI79" s="120">
        <v>1.0300375533364462E-3</v>
      </c>
      <c r="QJ79" s="120">
        <v>1.0083346015867065E-3</v>
      </c>
      <c r="QK79" s="120">
        <v>1.0083346015867085E-3</v>
      </c>
      <c r="QL79" s="120">
        <v>9.8693913336106269E-4</v>
      </c>
      <c r="QM79" s="120">
        <v>9.8693913336106269E-4</v>
      </c>
      <c r="QN79" s="120">
        <v>9.6584943931657505E-4</v>
      </c>
      <c r="QO79" s="120">
        <v>9.658494393165757E-4</v>
      </c>
      <c r="QP79" s="120">
        <v>9.450637889658718E-4</v>
      </c>
      <c r="QQ79" s="120">
        <v>9.4506378896587234E-4</v>
      </c>
      <c r="QR79" s="120">
        <v>9.2458043076034052E-4</v>
      </c>
      <c r="QS79" s="120">
        <v>9.2458043076034042E-4</v>
      </c>
      <c r="QT79" s="120">
        <v>9.043975921797457E-4</v>
      </c>
      <c r="QU79" s="120">
        <v>9.043975921797456E-4</v>
      </c>
      <c r="QV79" s="120">
        <v>8.8451347982837383E-4</v>
      </c>
      <c r="QW79" s="120">
        <v>8.8451347982837307E-4</v>
      </c>
      <c r="QX79" s="120">
        <v>8.6492627953782737E-4</v>
      </c>
      <c r="QY79" s="120">
        <v>8.6492627953782726E-4</v>
      </c>
      <c r="QZ79" s="120">
        <v>8.4563415647657199E-4</v>
      </c>
      <c r="RA79" s="120">
        <v>8.4563415647657253E-4</v>
      </c>
      <c r="RB79" s="120">
        <v>8.2663525526635183E-4</v>
      </c>
      <c r="RC79" s="120">
        <v>8.2663525526635129E-4</v>
      </c>
      <c r="RD79" s="120">
        <v>8.079277001055876E-4</v>
      </c>
      <c r="RE79" s="120">
        <v>8.0792770010558706E-4</v>
      </c>
      <c r="RF79" s="120">
        <v>7.895095948998608E-4</v>
      </c>
      <c r="RG79" s="120">
        <v>7.8950959489986123E-4</v>
      </c>
      <c r="RH79" s="120">
        <v>7.713790233996031E-4</v>
      </c>
      <c r="RI79" s="120">
        <v>7.7137902339960364E-4</v>
      </c>
      <c r="RJ79" s="120">
        <v>7.5353404934509359E-4</v>
      </c>
      <c r="RK79" s="120">
        <v>7.5353404934509294E-4</v>
      </c>
      <c r="RL79" s="120">
        <v>7.3597271661887209E-4</v>
      </c>
      <c r="RM79" s="120">
        <v>7.359727166188722E-4</v>
      </c>
      <c r="RN79" s="120">
        <v>7.1869304940569054E-4</v>
      </c>
      <c r="RO79" s="120">
        <v>7.1869304940569022E-4</v>
      </c>
      <c r="RP79" s="120">
        <v>7.0169305236008326E-4</v>
      </c>
      <c r="RQ79" s="120">
        <v>7.0169305236008348E-4</v>
      </c>
      <c r="RR79" s="120">
        <v>6.8497071078168809E-4</v>
      </c>
      <c r="RS79" s="120">
        <v>6.8497071078168885E-4</v>
      </c>
      <c r="RT79" s="120">
        <v>6.685239907984052E-4</v>
      </c>
      <c r="RU79" s="120">
        <v>6.6852399079840575E-4</v>
      </c>
      <c r="RV79" s="120">
        <v>6.5235083955750598E-4</v>
      </c>
      <c r="RW79" s="120">
        <v>6.5235083955750587E-4</v>
      </c>
      <c r="RX79" s="120">
        <v>6.3644918542478379E-4</v>
      </c>
      <c r="RY79" s="120">
        <v>6.3644918542478423E-4</v>
      </c>
      <c r="RZ79" s="120">
        <v>6.2081693819186344E-4</v>
      </c>
      <c r="SA79" s="120">
        <v>6.2081693819186279E-4</v>
      </c>
      <c r="SB79" s="120">
        <v>6.0545198929174023E-4</v>
      </c>
      <c r="SC79" s="120">
        <v>6.0545198929174066E-4</v>
      </c>
      <c r="SD79" s="120">
        <v>5.9035221202267637E-4</v>
      </c>
      <c r="SE79" s="120">
        <v>5.9035221202267724E-4</v>
      </c>
      <c r="SF79" s="120">
        <v>5.7551546178051896E-4</v>
      </c>
      <c r="SG79" s="120">
        <v>5.7551546178051917E-4</v>
      </c>
      <c r="SH79" s="120">
        <v>5.6093957629954605E-4</v>
      </c>
      <c r="SI79" s="120">
        <v>5.6093957629954638E-4</v>
      </c>
      <c r="SJ79" s="120">
        <v>5.4662237590193336E-4</v>
      </c>
      <c r="SK79" s="120">
        <v>5.466223759019339E-4</v>
      </c>
      <c r="SL79" s="120">
        <v>5.3256166375591414E-4</v>
      </c>
      <c r="SM79" s="120">
        <v>5.3256166375591381E-4</v>
      </c>
      <c r="SN79" s="120">
        <v>5.1875522614272074E-4</v>
      </c>
      <c r="SO79" s="120">
        <v>5.1875522614272117E-4</v>
      </c>
      <c r="SP79" s="120">
        <v>5.0520083273240227E-4</v>
      </c>
      <c r="SQ79" s="120">
        <v>5.0520083273240248E-4</v>
      </c>
      <c r="SR79" s="120">
        <v>4.9189623686856244E-4</v>
      </c>
      <c r="SS79" s="120">
        <v>4.9189623686856211E-4</v>
      </c>
      <c r="ST79" s="120">
        <v>4.788391758621264E-4</v>
      </c>
      <c r="SU79" s="120">
        <v>4.7883917586212597E-4</v>
      </c>
      <c r="SV79" s="120">
        <v>4.6602737129418544E-4</v>
      </c>
      <c r="SW79" s="120">
        <v>4.6602737129418489E-4</v>
      </c>
      <c r="SX79" s="120">
        <v>4.5345852932798873E-4</v>
      </c>
      <c r="SY79" s="120">
        <v>4.5345852932798884E-4</v>
      </c>
      <c r="SZ79" s="120">
        <v>4.4113034103014941E-4</v>
      </c>
      <c r="TA79" s="120">
        <v>4.4113034103014984E-4</v>
      </c>
      <c r="TB79" s="120">
        <v>4.2904048270111719E-4</v>
      </c>
      <c r="TC79" s="120">
        <v>4.2904048270111714E-4</v>
      </c>
      <c r="TD79" s="120">
        <v>4.1718661621497011E-4</v>
      </c>
      <c r="TE79" s="120">
        <v>4.1718661621497027E-4</v>
      </c>
      <c r="TF79" s="120">
        <v>4.0556638936858192E-4</v>
      </c>
      <c r="TG79" s="120">
        <v>4.0556638936858165E-4</v>
      </c>
      <c r="TH79" s="120">
        <v>3.9417743624019626E-4</v>
      </c>
      <c r="TI79" s="120">
        <v>3.9417743624019653E-4</v>
      </c>
      <c r="TJ79" s="120">
        <v>3.8301737755745783E-4</v>
      </c>
      <c r="TK79" s="120">
        <v>3.8301737755745777E-4</v>
      </c>
      <c r="TL79" s="120">
        <v>3.7208382107492164E-4</v>
      </c>
      <c r="TM79" s="120">
        <v>3.7208382107492132E-4</v>
      </c>
      <c r="TN79" s="120">
        <v>3.6137436196107995E-4</v>
      </c>
      <c r="TO79" s="120">
        <v>3.6137436196108E-4</v>
      </c>
      <c r="TP79" s="120">
        <v>3.5088658319491712E-4</v>
      </c>
      <c r="TQ79" s="120">
        <v>3.5088658319491669E-4</v>
      </c>
      <c r="TR79" s="120">
        <v>3.4061805597201109E-4</v>
      </c>
      <c r="TS79" s="120">
        <v>3.4061805597201082E-4</v>
      </c>
      <c r="TT79" s="120">
        <v>3.3056634012019451E-4</v>
      </c>
      <c r="TU79" s="120">
        <v>3.3056634012019472E-4</v>
      </c>
      <c r="TV79" s="120">
        <v>3.2072898452477019E-4</v>
      </c>
      <c r="TW79" s="120">
        <v>3.2072898452477041E-4</v>
      </c>
      <c r="TX79" s="120">
        <v>3.1110352756327808E-4</v>
      </c>
      <c r="TY79" s="120">
        <v>3.1110352756327835E-4</v>
      </c>
      <c r="TZ79" s="120">
        <v>3.0168749754980439E-4</v>
      </c>
      <c r="UA79" s="120">
        <v>3.0168749754980461E-4</v>
      </c>
      <c r="UB79" s="120">
        <v>2.9247841318880732E-4</v>
      </c>
      <c r="UC79" s="120">
        <v>2.9247841318880716E-4</v>
      </c>
      <c r="UD79" s="120">
        <v>2.8347378403843423E-4</v>
      </c>
      <c r="UE79" s="120">
        <v>2.8347378403843402E-4</v>
      </c>
      <c r="UF79" s="120">
        <v>2.7467111098329616E-4</v>
      </c>
      <c r="UG79" s="120">
        <v>2.7467111098329578E-4</v>
      </c>
      <c r="UH79" s="120">
        <v>2.6606788671664893E-4</v>
      </c>
      <c r="UI79" s="120">
        <v>2.6606788671664861E-4</v>
      </c>
      <c r="UJ79" s="120">
        <v>2.5766159623193347E-4</v>
      </c>
      <c r="UK79" s="120">
        <v>2.5766159623193363E-4</v>
      </c>
      <c r="UL79" s="120">
        <v>2.49449717323611E-4</v>
      </c>
      <c r="UM79" s="120">
        <v>2.4944971732361094E-4</v>
      </c>
      <c r="UN79" s="120">
        <v>2.4142972109721729E-4</v>
      </c>
      <c r="UO79" s="120">
        <v>2.4142972109721743E-4</v>
      </c>
      <c r="UP79" s="120">
        <v>2.335990724885627E-4</v>
      </c>
      <c r="UQ79" s="120">
        <v>2.3359907248856265E-4</v>
      </c>
      <c r="UR79" s="120">
        <v>2.2595523079197702E-4</v>
      </c>
      <c r="US79" s="120">
        <v>2.2595523079197691E-4</v>
      </c>
      <c r="UT79" s="120">
        <v>2.1849565019750575E-4</v>
      </c>
      <c r="UU79" s="120">
        <v>2.1849565019750584E-4</v>
      </c>
      <c r="UV79" s="120">
        <v>2.1121778033693969E-4</v>
      </c>
      <c r="UW79" s="120">
        <v>2.1121778033693993E-4</v>
      </c>
      <c r="UX79" s="120">
        <v>2.0411906683855826E-4</v>
      </c>
      <c r="UY79" s="120">
        <v>2.0411906683855815E-4</v>
      </c>
      <c r="UZ79" s="120">
        <v>1.9719695189044831E-4</v>
      </c>
      <c r="VA79" s="120">
        <v>1.9719695189044818E-4</v>
      </c>
      <c r="VB79" s="120">
        <v>1.9044887481225762E-4</v>
      </c>
      <c r="VC79" s="120">
        <v>1.904488748122574E-4</v>
      </c>
      <c r="VD79" s="120">
        <v>1.8387227263521989E-4</v>
      </c>
      <c r="VE79" s="120">
        <v>1.8387227263521959E-4</v>
      </c>
      <c r="VF79" s="120">
        <v>1.774645806902846E-4</v>
      </c>
      <c r="VG79" s="120">
        <v>1.7746458069028463E-4</v>
      </c>
      <c r="VH79" s="120">
        <v>1.7122323320416924E-4</v>
      </c>
      <c r="VI79" s="120">
        <v>1.7122323320416916E-4</v>
      </c>
      <c r="VJ79" s="120">
        <v>1.6514566390313625E-4</v>
      </c>
      <c r="VK79" s="120">
        <v>1.6514566390313619E-4</v>
      </c>
      <c r="VL79" s="120">
        <v>1.592293066242898E-4</v>
      </c>
      <c r="VM79" s="120">
        <v>1.5922930662428964E-4</v>
      </c>
      <c r="VN79" s="120">
        <v>1.5347159593416849E-4</v>
      </c>
      <c r="VO79" s="120">
        <v>1.5347159593416854E-4</v>
      </c>
      <c r="VP79" s="120">
        <v>1.4786996775440029E-4</v>
      </c>
      <c r="VQ79" s="120">
        <v>1.4786996775440026E-4</v>
      </c>
      <c r="VR79" s="120">
        <v>1.4242185999416843E-4</v>
      </c>
      <c r="VS79" s="120">
        <v>1.4242185999416851E-4</v>
      </c>
      <c r="VT79" s="120">
        <v>1.3712471318922883E-4</v>
      </c>
      <c r="VU79" s="120">
        <v>1.3712471318922897E-4</v>
      </c>
      <c r="VV79" s="120">
        <v>1.3197597114719816E-4</v>
      </c>
      <c r="VW79" s="120">
        <v>1.3197597114719811E-4</v>
      </c>
      <c r="VX79" s="120">
        <v>1.2697308159881967E-4</v>
      </c>
      <c r="VY79" s="120">
        <v>1.2697308159881977E-4</v>
      </c>
      <c r="VZ79" s="120">
        <v>1.2211349685490564E-4</v>
      </c>
      <c r="WA79" s="120">
        <v>1.2211349685490577E-4</v>
      </c>
      <c r="WB79" s="120">
        <v>1.1739467446862374E-4</v>
      </c>
      <c r="WC79" s="120">
        <v>1.1739467446862375E-4</v>
      </c>
      <c r="WD79" s="120">
        <v>1.1281407790279974E-4</v>
      </c>
      <c r="WE79" s="120">
        <v>1.1281407790279972E-4</v>
      </c>
      <c r="WF79" s="120">
        <v>1.0836917720187692E-4</v>
      </c>
      <c r="WG79" s="120">
        <v>1.0836917720187682E-4</v>
      </c>
      <c r="WH79" s="120">
        <v>1.0405744966816542E-4</v>
      </c>
      <c r="WI79" s="120">
        <v>1.0405744966816537E-4</v>
      </c>
      <c r="WJ79" s="120">
        <v>9.9876380541995881E-5</v>
      </c>
      <c r="WK79" s="120">
        <v>9.9876380541995841E-5</v>
      </c>
      <c r="WL79" s="120">
        <v>9.5823463685376832E-5</v>
      </c>
      <c r="WM79" s="120">
        <v>9.5823463685376872E-5</v>
      </c>
      <c r="WN79" s="120">
        <v>9.1896202268737474E-5</v>
      </c>
      <c r="WO79" s="120">
        <v>9.1896202268737366E-5</v>
      </c>
      <c r="WP79" s="120">
        <v>8.80921094603236E-5</v>
      </c>
      <c r="WQ79" s="120">
        <v>8.8092109460323587E-5</v>
      </c>
      <c r="WR79" s="120">
        <v>8.4408709117796501E-5</v>
      </c>
      <c r="WS79" s="120">
        <v>8.4408709117796528E-5</v>
      </c>
      <c r="WT79" s="120">
        <v>8.0843536481567285E-5</v>
      </c>
      <c r="WU79" s="120">
        <v>8.0843536481567285E-5</v>
      </c>
      <c r="WV79" s="120">
        <v>7.7394138869384224E-5</v>
      </c>
      <c r="WW79" s="120">
        <v>7.7394138869384265E-5</v>
      </c>
      <c r="WX79" s="120">
        <v>7.4058076371676115E-5</v>
      </c>
      <c r="WY79" s="120">
        <v>7.4058076371676115E-5</v>
      </c>
      <c r="WZ79" s="120">
        <v>7.0832922547131572E-5</v>
      </c>
      <c r="XA79" s="120">
        <v>7.0832922547131518E-5</v>
      </c>
      <c r="XB79" s="120">
        <v>6.7716265117986457E-5</v>
      </c>
      <c r="XC79" s="120">
        <v>6.7716265117986484E-5</v>
      </c>
      <c r="XD79" s="120">
        <v>6.4705706664468964E-5</v>
      </c>
      <c r="XE79" s="120">
        <v>6.4705706664469045E-5</v>
      </c>
      <c r="XF79" s="120">
        <v>6.1798865317837424E-5</v>
      </c>
      <c r="XG79" s="120">
        <v>6.1798865317837356E-5</v>
      </c>
      <c r="XH79" s="120">
        <v>5.8993375451432025E-5</v>
      </c>
      <c r="XI79" s="120">
        <v>5.8993375451432032E-5</v>
      </c>
      <c r="XJ79" s="120">
        <v>5.6286888369144411E-5</v>
      </c>
      <c r="XK79" s="120">
        <v>5.6286888369144465E-5</v>
      </c>
      <c r="XL79" s="120">
        <v>5.367707299069121E-5</v>
      </c>
      <c r="XM79" s="120">
        <v>5.3677072990691265E-5</v>
      </c>
      <c r="XN79" s="120">
        <v>5.1161616533068129E-5</v>
      </c>
      <c r="XO79" s="120">
        <v>5.1161616533068129E-5</v>
      </c>
      <c r="XP79" s="120">
        <v>4.8738225187540591E-5</v>
      </c>
      <c r="XQ79" s="120">
        <v>4.8738225187540632E-5</v>
      </c>
      <c r="XR79" s="120">
        <v>4.6404624791517173E-5</v>
      </c>
      <c r="XS79" s="120">
        <v>4.6404624791517132E-5</v>
      </c>
      <c r="XT79" s="120">
        <v>4.4158561494633578E-5</v>
      </c>
      <c r="XU79" s="120">
        <v>4.4158561494633524E-5</v>
      </c>
      <c r="XV79" s="120">
        <v>4.1997802418366878E-5</v>
      </c>
      <c r="XW79" s="120">
        <v>4.1997802418366884E-5</v>
      </c>
      <c r="XX79" s="120">
        <v>3.9920136308481901E-5</v>
      </c>
      <c r="XY79" s="120">
        <v>3.992013630848186E-5</v>
      </c>
      <c r="XZ79" s="120">
        <v>3.7923374179602514E-5</v>
      </c>
      <c r="YA79" s="120">
        <v>3.7923374179602534E-5</v>
      </c>
      <c r="YB79" s="120">
        <v>3.600534995118796E-5</v>
      </c>
      <c r="YC79" s="120">
        <v>3.6005349951187974E-5</v>
      </c>
      <c r="YD79" s="120">
        <v>3.4163921074183441E-5</v>
      </c>
      <c r="YE79" s="120">
        <v>3.4163921074183448E-5</v>
      </c>
      <c r="YF79" s="120">
        <v>3.2396969147605415E-5</v>
      </c>
      <c r="YG79" s="120">
        <v>3.2396969147605361E-5</v>
      </c>
      <c r="YH79" s="120">
        <v>3.0702400524310893E-5</v>
      </c>
      <c r="YI79" s="120">
        <v>3.0702400524310907E-5</v>
      </c>
      <c r="YJ79" s="120">
        <v>2.9078146905194564E-5</v>
      </c>
      <c r="YK79" s="120">
        <v>2.9078146905194554E-5</v>
      </c>
      <c r="YL79" s="120">
        <v>2.7522165921047357E-5</v>
      </c>
      <c r="YM79" s="120">
        <v>2.7522165921047367E-5</v>
      </c>
      <c r="YN79" s="120">
        <v>2.6032441701307641E-5</v>
      </c>
      <c r="YO79" s="120">
        <v>2.6032441701307665E-5</v>
      </c>
      <c r="YP79" s="120">
        <v>2.4606985428928156E-5</v>
      </c>
      <c r="YQ79" s="120">
        <v>2.4606985428928166E-5</v>
      </c>
      <c r="YR79" s="120">
        <v>2.3243835880580123E-5</v>
      </c>
      <c r="YS79" s="120">
        <v>2.3243835880580106E-5</v>
      </c>
      <c r="YT79" s="120">
        <v>2.1941059951413492E-5</v>
      </c>
      <c r="YU79" s="120">
        <v>2.1941059951413485E-5</v>
      </c>
      <c r="YV79" s="120">
        <v>2.069675316359058E-5</v>
      </c>
      <c r="YW79" s="120">
        <v>2.069675316359059E-5</v>
      </c>
      <c r="YX79" s="120">
        <v>1.950904015781195E-5</v>
      </c>
      <c r="YY79" s="120">
        <v>1.9509040157811933E-5</v>
      </c>
      <c r="YZ79" s="120">
        <v>1.8376075167054979E-5</v>
      </c>
      <c r="ZA79" s="120">
        <v>1.8376075167054969E-5</v>
      </c>
      <c r="ZB79" s="120">
        <v>1.7296042471749664E-5</v>
      </c>
      <c r="ZC79" s="120">
        <v>1.729604247174967E-5</v>
      </c>
      <c r="ZD79" s="120">
        <v>1.6267156835621511E-5</v>
      </c>
      <c r="ZE79" s="120">
        <v>1.6267156835621518E-5</v>
      </c>
      <c r="ZF79" s="120">
        <v>1.5287663921438722E-5</v>
      </c>
      <c r="ZG79" s="120">
        <v>1.5287663921438745E-5</v>
      </c>
      <c r="ZH79" s="120">
        <v>1.4355840685910535E-5</v>
      </c>
      <c r="ZI79" s="120">
        <v>1.435584068591054E-5</v>
      </c>
      <c r="ZJ79" s="120">
        <v>1.3469995752993619E-5</v>
      </c>
      <c r="ZK79" s="120">
        <v>1.3469995752993599E-5</v>
      </c>
      <c r="ZL79" s="120">
        <v>1.2628469764878149E-5</v>
      </c>
      <c r="ZM79" s="120">
        <v>1.2628469764878141E-5</v>
      </c>
      <c r="ZN79" s="120">
        <v>1.1829635709938988E-5</v>
      </c>
      <c r="ZO79" s="120">
        <v>1.1829635709938984E-5</v>
      </c>
      <c r="ZP79" s="120">
        <v>1.1071899226955572E-5</v>
      </c>
      <c r="ZQ79" s="120">
        <v>1.1071899226955575E-5</v>
      </c>
      <c r="ZR79" s="120">
        <v>1.035369888492378E-5</v>
      </c>
      <c r="ZS79" s="120">
        <v>1.0353698884923792E-5</v>
      </c>
      <c r="ZT79" s="120">
        <v>9.673506437804767E-6</v>
      </c>
      <c r="ZU79" s="120">
        <v>9.6735064378047755E-6</v>
      </c>
      <c r="ZV79" s="120">
        <v>9.029827053580255E-6</v>
      </c>
      <c r="ZW79" s="120">
        <v>9.0298270535802617E-6</v>
      </c>
      <c r="ZX79" s="120">
        <v>8.4211995170105089E-6</v>
      </c>
      <c r="ZY79" s="120">
        <v>8.4211995170105157E-6</v>
      </c>
      <c r="ZZ79" s="120">
        <v>7.8461964055202797E-6</v>
      </c>
      <c r="AAA79" s="120">
        <v>7.8461964055202696E-6</v>
      </c>
      <c r="AAB79" s="120">
        <v>7.3034242376701157E-6</v>
      </c>
      <c r="AAC79" s="120">
        <v>7.303424237670114E-6</v>
      </c>
      <c r="AAD79" s="120">
        <v>6.7915235937043617E-6</v>
      </c>
      <c r="AAE79" s="120">
        <v>6.7915235937043609E-6</v>
      </c>
      <c r="AAF79" s="120">
        <v>6.309169207704154E-6</v>
      </c>
      <c r="AAG79" s="120">
        <v>6.3091692077041583E-6</v>
      </c>
      <c r="AAH79" s="120">
        <v>5.8550700309135199E-6</v>
      </c>
      <c r="AAI79" s="120">
        <v>5.8550700309135149E-6</v>
      </c>
      <c r="AAJ79" s="120">
        <v>5.4279692658482274E-6</v>
      </c>
      <c r="AAK79" s="120">
        <v>5.427969265848224E-6</v>
      </c>
      <c r="AAL79" s="120">
        <v>5.0266443708424006E-6</v>
      </c>
      <c r="AAM79" s="120">
        <v>5.0266443708424082E-6</v>
      </c>
      <c r="AAN79" s="120">
        <v>4.6499070347348884E-6</v>
      </c>
      <c r="AAO79" s="120">
        <v>4.6499070347348807E-6</v>
      </c>
      <c r="AAP79" s="120">
        <v>4.2966031214473362E-6</v>
      </c>
      <c r="AAQ79" s="120">
        <v>4.2966031214473413E-6</v>
      </c>
      <c r="AAR79" s="120">
        <v>3.965612584258941E-6</v>
      </c>
      <c r="AAS79" s="120">
        <v>3.965612584258941E-6</v>
      </c>
      <c r="AAT79" s="120">
        <v>3.6558493496371873E-6</v>
      </c>
      <c r="AAU79" s="120">
        <v>3.6558493496371915E-6</v>
      </c>
      <c r="AAV79" s="120">
        <v>3.3662611705422161E-6</v>
      </c>
      <c r="AAW79" s="120">
        <v>3.3662611705422153E-6</v>
      </c>
      <c r="AAX79" s="120">
        <v>3.0958294491817949E-6</v>
      </c>
      <c r="AAY79" s="120">
        <v>3.0958294491817932E-6</v>
      </c>
      <c r="AAZ79" s="120">
        <v>2.8435690292566302E-6</v>
      </c>
      <c r="ABA79" s="120">
        <v>2.8435690292566285E-6</v>
      </c>
      <c r="ABB79" s="120">
        <v>2.6085279577999051E-6</v>
      </c>
      <c r="ABC79" s="120">
        <v>2.6085279577999051E-6</v>
      </c>
      <c r="ABD79" s="120">
        <v>2.3897872167817244E-6</v>
      </c>
      <c r="ABE79" s="120">
        <v>2.3897872167817252E-6</v>
      </c>
      <c r="ABF79" s="120">
        <v>2.1864604247175569E-6</v>
      </c>
      <c r="ABG79" s="120">
        <v>2.1864604247175586E-6</v>
      </c>
      <c r="ABH79" s="120">
        <v>1.9976935085902292E-6</v>
      </c>
      <c r="ABI79" s="120">
        <v>1.9976935085902283E-6</v>
      </c>
      <c r="ABJ79" s="120">
        <v>1.8226643464667693E-6</v>
      </c>
      <c r="ABK79" s="120">
        <v>1.82266434646677E-6</v>
      </c>
      <c r="ABL79" s="120">
        <v>1.6605823812649855E-6</v>
      </c>
      <c r="ABM79" s="120">
        <v>1.660582381264986E-6</v>
      </c>
      <c r="ABN79" s="120">
        <v>1.5106882061990184E-6</v>
      </c>
      <c r="ABO79" s="120">
        <v>1.5106882061990193E-6</v>
      </c>
      <c r="ABP79" s="120">
        <v>1.3722531225087462E-6</v>
      </c>
      <c r="ABQ79" s="120">
        <v>1.3722531225087476E-6</v>
      </c>
      <c r="ABR79" s="120">
        <v>1.2445786701540944E-6</v>
      </c>
      <c r="ABS79" s="120">
        <v>1.244578670154094E-6</v>
      </c>
      <c r="ABT79" s="120">
        <v>1.1269961322318868E-6</v>
      </c>
      <c r="ABU79" s="120">
        <v>1.1269961322318883E-6</v>
      </c>
      <c r="ABV79" s="120">
        <v>1.0188660139496855E-6</v>
      </c>
      <c r="ABW79" s="120">
        <v>1.0188660139496844E-6</v>
      </c>
      <c r="ABX79" s="120">
        <v>9.1957749706752563E-7</v>
      </c>
      <c r="ABY79" s="120">
        <v>9.1957749706752627E-7</v>
      </c>
      <c r="ABZ79" s="120">
        <v>8.285478707944557E-7</v>
      </c>
      <c r="ACA79" s="120">
        <v>8.285478707944557E-7</v>
      </c>
      <c r="ACB79" s="120">
        <v>7.4522194020180258E-7</v>
      </c>
      <c r="ACC79" s="120">
        <v>7.4522194020180247E-7</v>
      </c>
      <c r="ACD79" s="120">
        <v>6.6907141328885458E-7</v>
      </c>
      <c r="ACE79" s="120">
        <v>6.6907141328885437E-7</v>
      </c>
      <c r="ACF79" s="120">
        <v>5.9959426790865396E-7</v>
      </c>
      <c r="ACG79" s="120">
        <v>5.9959426790865492E-7</v>
      </c>
      <c r="ACH79" s="120">
        <v>5.363140998314925E-7</v>
      </c>
      <c r="ACI79" s="120">
        <v>5.3631409983149218E-7</v>
      </c>
      <c r="ACJ79" s="120">
        <v>4.7877945329104272E-7</v>
      </c>
      <c r="ACK79" s="120">
        <v>4.7877945329104262E-7</v>
      </c>
      <c r="ACL79" s="120">
        <v>4.2656313542240032E-7</v>
      </c>
      <c r="ACM79" s="120">
        <v>4.2656313542240053E-7</v>
      </c>
      <c r="ACN79" s="120">
        <v>3.7926151606212946E-7</v>
      </c>
      <c r="ACO79" s="120">
        <v>3.7926151606212951E-7</v>
      </c>
      <c r="ACP79" s="120">
        <v>3.364938144373926E-7</v>
      </c>
      <c r="ACQ79" s="120">
        <v>3.364938144373926E-7</v>
      </c>
      <c r="ACR79" s="120">
        <v>2.9790137432371333E-7</v>
      </c>
      <c r="ACS79" s="120">
        <v>2.9790137432371381E-7</v>
      </c>
      <c r="ACT79" s="120">
        <v>2.6314692929861379E-7</v>
      </c>
      <c r="ACU79" s="120">
        <v>2.6314692929861337E-7</v>
      </c>
      <c r="ACV79" s="120">
        <v>2.319138597606379E-7</v>
      </c>
      <c r="ACW79" s="120">
        <v>2.3191385976063793E-7</v>
      </c>
      <c r="ACX79" s="120">
        <v>2.0390544341979868E-7</v>
      </c>
      <c r="ACY79" s="120">
        <v>2.0390544341979884E-7</v>
      </c>
      <c r="ACZ79" s="120">
        <v>1.788441009956686E-7</v>
      </c>
      <c r="ADA79" s="120">
        <v>1.7884410099566862E-7</v>
      </c>
      <c r="ADB79" s="120">
        <v>1.5647063888289485E-7</v>
      </c>
      <c r="ADC79" s="120">
        <v>1.564706388828948E-7</v>
      </c>
      <c r="ADD79" s="120">
        <v>1.3654349056028504E-7</v>
      </c>
      <c r="ADE79" s="120">
        <v>1.3654349056028491E-7</v>
      </c>
      <c r="ADF79" s="120">
        <v>1.1883795852849311E-7</v>
      </c>
      <c r="ADG79" s="120">
        <v>1.1883795852849321E-7</v>
      </c>
      <c r="ADH79" s="120">
        <v>1.0314545856233152E-7</v>
      </c>
      <c r="ADI79" s="120">
        <v>1.0314545856233146E-7</v>
      </c>
      <c r="ADJ79" s="120">
        <v>8.927276805650799E-8</v>
      </c>
      <c r="ADK79" s="120">
        <v>8.927276805650803E-8</v>
      </c>
      <c r="ADL79" s="120">
        <v>7.704128022789136E-8</v>
      </c>
      <c r="ADM79" s="120">
        <v>7.7041280227891241E-8</v>
      </c>
      <c r="ADN79" s="120">
        <v>6.6286265912968239E-8</v>
      </c>
      <c r="ADO79" s="120">
        <v>6.6286265912968186E-8</v>
      </c>
      <c r="ADP79" s="120">
        <v>5.6856144665825438E-8</v>
      </c>
      <c r="ADQ79" s="120">
        <v>5.6856144665825491E-8</v>
      </c>
      <c r="ADR79" s="120">
        <v>4.8611766819637728E-8</v>
      </c>
      <c r="ADS79" s="120">
        <v>4.8611766819637689E-8</v>
      </c>
      <c r="ADT79" s="120">
        <v>4.142570812322134E-8</v>
      </c>
      <c r="ADU79" s="120">
        <v>4.142570812322132E-8</v>
      </c>
      <c r="ADV79" s="120">
        <v>3.5181578503755072E-8</v>
      </c>
      <c r="ADW79" s="120">
        <v>3.5181578503755072E-8</v>
      </c>
      <c r="ADX79" s="120">
        <v>2.9773346437367132E-8</v>
      </c>
      <c r="ADY79" s="120">
        <v>2.9773346437367129E-8</v>
      </c>
      <c r="ADZ79" s="120">
        <v>2.5104680331142061E-8</v>
      </c>
      <c r="AEA79" s="120">
        <v>2.5104680331142054E-8</v>
      </c>
      <c r="AEB79" s="120">
        <v>2.1088308233479036E-8</v>
      </c>
      <c r="AEC79" s="120">
        <v>2.1088308233479036E-8</v>
      </c>
      <c r="AED79" s="120">
        <v>1.7645397095009093E-8</v>
      </c>
      <c r="AEE79" s="120">
        <v>1.7645397095009086E-8</v>
      </c>
      <c r="AEF79" s="120">
        <v>1.4704952699915321E-8</v>
      </c>
      <c r="AEG79" s="120">
        <v>1.4704952699915321E-8</v>
      </c>
      <c r="AEH79" s="120">
        <v>1.2203241278057746E-8</v>
      </c>
      <c r="AEI79" s="120">
        <v>1.2203241278057748E-8</v>
      </c>
      <c r="AEJ79" s="120">
        <v>1.0083233692439907E-8</v>
      </c>
      <c r="AEK79" s="120">
        <v>1.0083233692439905E-8</v>
      </c>
      <c r="AEL79" s="120">
        <v>8.294072975022239E-9</v>
      </c>
      <c r="AEM79" s="120">
        <v>8.2940729750222356E-9</v>
      </c>
      <c r="AEN79" s="120">
        <v>6.790565857534406E-9</v>
      </c>
      <c r="AEO79" s="120">
        <v>6.7905658575344002E-9</v>
      </c>
      <c r="AEP79" s="120">
        <v>5.5326988137008611E-9</v>
      </c>
      <c r="AEQ79" s="120">
        <v>5.5326988137008611E-9</v>
      </c>
      <c r="AER79" s="120">
        <v>4.4851789961918037E-9</v>
      </c>
      <c r="AES79" s="120">
        <v>4.4851789961918119E-9</v>
      </c>
      <c r="AET79" s="120">
        <v>3.617000316740391E-9</v>
      </c>
      <c r="AEU79" s="120">
        <v>3.6170003167403897E-9</v>
      </c>
      <c r="AEV79" s="120">
        <v>2.9010347823875973E-9</v>
      </c>
      <c r="AEW79" s="120">
        <v>2.9010347823876015E-9</v>
      </c>
      <c r="AEX79" s="120">
        <v>2.3136490659442871E-9</v>
      </c>
      <c r="AEY79" s="120">
        <v>2.3136490659442846E-9</v>
      </c>
      <c r="AEZ79" s="120">
        <v>1.8343461557498245E-9</v>
      </c>
      <c r="AFA79" s="120">
        <v>1.8343461557498251E-9</v>
      </c>
      <c r="AFB79" s="120">
        <v>1.4454317999387107E-9</v>
      </c>
      <c r="AFC79" s="120">
        <v>1.4454317999387107E-9</v>
      </c>
      <c r="AFD79" s="120">
        <v>1.1317053349858612E-9</v>
      </c>
      <c r="AFE79" s="120">
        <v>1.1317053349858629E-9</v>
      </c>
      <c r="AFF79" s="120">
        <v>8.8017436856145381E-10</v>
      </c>
      <c r="AFG79" s="120">
        <v>8.8017436856145381E-10</v>
      </c>
      <c r="AFH79" s="120">
        <v>6.7979267392677608E-10</v>
      </c>
      <c r="AFI79" s="120">
        <v>6.7979267392677608E-10</v>
      </c>
      <c r="AFJ79" s="120">
        <v>5.2122054842797443E-10</v>
      </c>
      <c r="AFK79" s="120">
        <v>5.2122054842797505E-10</v>
      </c>
      <c r="AFL79" s="120">
        <v>3.966067932010862E-10</v>
      </c>
      <c r="AFM79" s="120">
        <v>3.966067932010862E-10</v>
      </c>
      <c r="AFN79" s="120">
        <v>2.9939138599513804E-10</v>
      </c>
      <c r="AFO79" s="120">
        <v>2.9939138599513819E-10</v>
      </c>
      <c r="AFP79" s="120">
        <v>2.2412784493246861E-10</v>
      </c>
      <c r="AFQ79" s="120">
        <v>2.2412784493246871E-10</v>
      </c>
      <c r="AFR79" s="120">
        <v>1.6632421879419251E-10</v>
      </c>
      <c r="AFS79" s="120">
        <v>1.6632421879419233E-10</v>
      </c>
      <c r="AFT79" s="120">
        <v>1.2230158961603484E-10</v>
      </c>
      <c r="AFU79" s="120">
        <v>1.2230158961603489E-10</v>
      </c>
      <c r="AFV79" s="120">
        <v>8.9068936394832592E-11</v>
      </c>
      <c r="AFW79" s="120">
        <v>8.9068936394832618E-11</v>
      </c>
      <c r="AFX79" s="120">
        <v>6.4213184730215651E-11</v>
      </c>
      <c r="AFY79" s="120">
        <v>6.4213184730215755E-11</v>
      </c>
      <c r="AFZ79" s="120">
        <v>4.5803256241732366E-11</v>
      </c>
      <c r="AGA79" s="120">
        <v>4.5803256241732372E-11</v>
      </c>
      <c r="AGB79" s="120">
        <v>3.2306933375466621E-11</v>
      </c>
      <c r="AGC79" s="120">
        <v>3.2306933375466589E-11</v>
      </c>
      <c r="AGD79" s="120">
        <v>2.2519369295046101E-11</v>
      </c>
      <c r="AGE79" s="120">
        <v>2.2519369295046101E-11</v>
      </c>
      <c r="AGF79" s="120">
        <v>1.5502098275003592E-11</v>
      </c>
      <c r="AGG79" s="120">
        <v>1.5502098275003614E-11</v>
      </c>
      <c r="AGH79" s="120">
        <v>1.0531438510885944E-11</v>
      </c>
      <c r="AGI79" s="120">
        <v>1.0531438510885945E-11</v>
      </c>
      <c r="AGJ79" s="120">
        <v>7.0552254732350189E-12</v>
      </c>
      <c r="AGK79" s="120">
        <v>7.0552254732350149E-12</v>
      </c>
      <c r="AGL79" s="120">
        <v>4.6568686383704765E-12</v>
      </c>
      <c r="AGM79" s="120">
        <v>4.6568686383704789E-12</v>
      </c>
      <c r="AGN79" s="120">
        <v>3.0257862662905035E-12</v>
      </c>
      <c r="AGO79" s="120">
        <v>3.0257862662905043E-12</v>
      </c>
      <c r="AGP79" s="120">
        <v>1.9333403984787984E-12</v>
      </c>
      <c r="AGQ79" s="120">
        <v>1.9333403984787964E-12</v>
      </c>
      <c r="AGR79" s="120">
        <v>1.2134658822387019E-12</v>
      </c>
      <c r="AGS79" s="120">
        <v>1.2134658822387025E-12</v>
      </c>
      <c r="AGT79" s="120">
        <v>7.4726143362606985E-13</v>
      </c>
      <c r="AGU79" s="120">
        <v>7.4726143362606965E-13</v>
      </c>
      <c r="AGV79" s="120">
        <v>4.5088598557020219E-13</v>
      </c>
      <c r="AGW79" s="120">
        <v>4.5088598557020214E-13</v>
      </c>
      <c r="AGX79" s="120">
        <v>2.6617834960529347E-13</v>
      </c>
      <c r="AGY79" s="120">
        <v>2.6617834960529337E-13</v>
      </c>
      <c r="AGZ79" s="120">
        <v>1.5349117001661817E-13</v>
      </c>
      <c r="AHA79" s="120">
        <v>1.534911700166182E-13</v>
      </c>
      <c r="AHB79" s="120">
        <v>8.6300031209289831E-14</v>
      </c>
      <c r="AHC79" s="120">
        <v>8.6300031209289768E-14</v>
      </c>
      <c r="AHD79" s="120">
        <v>4.721433127339265E-14</v>
      </c>
      <c r="AHE79" s="120">
        <v>4.721433127339265E-14</v>
      </c>
      <c r="AHF79" s="120">
        <v>2.5077297681380108E-14</v>
      </c>
      <c r="AHG79" s="120">
        <v>2.5077297681380105E-14</v>
      </c>
      <c r="AHH79" s="120">
        <v>1.28976556471647E-14</v>
      </c>
      <c r="AHI79" s="120">
        <v>1.2897655647164695E-14</v>
      </c>
      <c r="AHJ79" s="120">
        <v>6.4045554067389383E-15</v>
      </c>
      <c r="AHK79" s="120">
        <v>6.4045554067389391E-15</v>
      </c>
      <c r="AHL79" s="120">
        <v>3.0602379412652396E-15</v>
      </c>
      <c r="AHM79" s="120">
        <v>3.0602379412652384E-15</v>
      </c>
      <c r="AHN79" s="120">
        <v>1.4016007077149398E-15</v>
      </c>
      <c r="AHO79" s="120">
        <v>1.4016007077149401E-15</v>
      </c>
      <c r="AHP79" s="120">
        <v>6.1254027622013712E-16</v>
      </c>
      <c r="AHQ79" s="120">
        <v>6.1254027622013702E-16</v>
      </c>
      <c r="AHR79" s="120">
        <v>2.5408533354923062E-16</v>
      </c>
      <c r="AHS79" s="120">
        <v>2.5408533354923057E-16</v>
      </c>
      <c r="AHT79" s="120">
        <v>9.940659465123946E-17</v>
      </c>
      <c r="AHU79" s="120">
        <v>9.9406594651239448E-17</v>
      </c>
      <c r="AHV79" s="120">
        <v>3.6402589074443588E-17</v>
      </c>
      <c r="AHW79" s="120">
        <v>3.6402589074443588E-17</v>
      </c>
      <c r="AHX79" s="120">
        <v>1.2361586946455689E-17</v>
      </c>
      <c r="AHY79" s="120">
        <v>1.2361586946455689E-17</v>
      </c>
      <c r="AHZ79" s="120">
        <v>3.8474091166397966E-18</v>
      </c>
      <c r="AIA79" s="120">
        <v>3.8474091166397974E-18</v>
      </c>
      <c r="AIB79" s="120">
        <v>1.0812166062361623E-18</v>
      </c>
      <c r="AIC79" s="120">
        <v>1.0812166062361619E-18</v>
      </c>
      <c r="AID79" s="120">
        <v>2.6897131479179892E-19</v>
      </c>
      <c r="AIE79" s="120">
        <v>2.6897131479179897E-19</v>
      </c>
      <c r="AIF79" s="120">
        <v>5.7634765607215468E-20</v>
      </c>
      <c r="AIG79" s="120">
        <v>5.7634765607215468E-20</v>
      </c>
      <c r="AIH79" s="120">
        <v>1.0221367431741195E-20</v>
      </c>
      <c r="AII79" s="120">
        <v>1.0221367431741194E-20</v>
      </c>
      <c r="AIJ79" s="120">
        <v>1.4078614025652531E-21</v>
      </c>
      <c r="AIK79" s="120">
        <v>1.4078614025652531E-21</v>
      </c>
      <c r="AIL79" s="120">
        <v>1.3400325923359048E-22</v>
      </c>
      <c r="AIM79" s="120">
        <v>1.3400325923359048E-22</v>
      </c>
      <c r="AIN79" s="120">
        <v>6.6174449004242214E-24</v>
      </c>
      <c r="AIO79" s="120" t="s">
        <v>105</v>
      </c>
      <c r="AIP79" s="120" t="s">
        <v>105</v>
      </c>
      <c r="AIQ79" s="120" t="s">
        <v>105</v>
      </c>
      <c r="AIR79" s="120" t="s">
        <v>105</v>
      </c>
      <c r="AIS79" s="120" t="s">
        <v>105</v>
      </c>
      <c r="AIT79" s="120" t="s">
        <v>105</v>
      </c>
      <c r="AIU79" s="120" t="s">
        <v>105</v>
      </c>
      <c r="AIV79" s="120" t="s">
        <v>105</v>
      </c>
      <c r="AIW79" s="120" t="s">
        <v>105</v>
      </c>
      <c r="AIX79" s="120" t="s">
        <v>105</v>
      </c>
      <c r="AIY79" s="120" t="s">
        <v>105</v>
      </c>
      <c r="AIZ79" s="120" t="s">
        <v>105</v>
      </c>
      <c r="AJA79" s="120" t="s">
        <v>105</v>
      </c>
      <c r="AJB79" s="120" t="s">
        <v>105</v>
      </c>
      <c r="AJC79" s="120" t="s">
        <v>105</v>
      </c>
      <c r="AJD79" s="120" t="s">
        <v>105</v>
      </c>
      <c r="AJE79" s="120" t="s">
        <v>105</v>
      </c>
      <c r="AJF79" s="120" t="s">
        <v>105</v>
      </c>
      <c r="AJG79" s="120" t="s">
        <v>105</v>
      </c>
      <c r="AJH79" s="120" t="s">
        <v>105</v>
      </c>
      <c r="AJI79" s="120" t="s">
        <v>105</v>
      </c>
      <c r="AJJ79" s="120" t="s">
        <v>105</v>
      </c>
      <c r="AJK79" s="120" t="s">
        <v>105</v>
      </c>
      <c r="AJL79" s="120" t="s">
        <v>105</v>
      </c>
      <c r="AJM79" s="120" t="s">
        <v>105</v>
      </c>
      <c r="AJN79" s="120" t="s">
        <v>105</v>
      </c>
      <c r="AJO79" s="120" t="s">
        <v>105</v>
      </c>
      <c r="AJP79" s="120" t="s">
        <v>105</v>
      </c>
      <c r="AJQ79" s="120" t="s">
        <v>105</v>
      </c>
      <c r="AJR79" s="120" t="s">
        <v>105</v>
      </c>
      <c r="AJS79" s="120" t="s">
        <v>105</v>
      </c>
      <c r="AJT79" s="120" t="s">
        <v>105</v>
      </c>
      <c r="AJU79" s="120" t="s">
        <v>105</v>
      </c>
      <c r="AJV79" s="120" t="s">
        <v>105</v>
      </c>
      <c r="AJW79" s="120" t="s">
        <v>105</v>
      </c>
      <c r="AJX79" s="120" t="s">
        <v>105</v>
      </c>
      <c r="AJY79" s="120" t="s">
        <v>105</v>
      </c>
      <c r="AJZ79" s="120" t="s">
        <v>105</v>
      </c>
      <c r="AKA79" s="120" t="s">
        <v>105</v>
      </c>
      <c r="AKB79" s="120" t="s">
        <v>105</v>
      </c>
      <c r="AKC79" s="120" t="s">
        <v>105</v>
      </c>
      <c r="AKD79" s="120" t="s">
        <v>105</v>
      </c>
      <c r="AKE79" s="120" t="s">
        <v>105</v>
      </c>
      <c r="AKF79" s="120" t="s">
        <v>105</v>
      </c>
      <c r="AKG79" s="120" t="s">
        <v>105</v>
      </c>
      <c r="AKH79" s="120" t="s">
        <v>105</v>
      </c>
      <c r="AKI79" s="120" t="s">
        <v>105</v>
      </c>
      <c r="AKJ79" s="120" t="s">
        <v>105</v>
      </c>
      <c r="AKK79" s="120" t="s">
        <v>105</v>
      </c>
      <c r="AKL79" s="120" t="s">
        <v>105</v>
      </c>
      <c r="AKM79" s="120" t="s">
        <v>105</v>
      </c>
      <c r="AKN79" s="120" t="s">
        <v>105</v>
      </c>
      <c r="AKO79" s="120" t="s">
        <v>105</v>
      </c>
      <c r="AKP79" s="120" t="s">
        <v>105</v>
      </c>
      <c r="AKQ79" s="120" t="s">
        <v>105</v>
      </c>
      <c r="AKR79" s="120" t="s">
        <v>105</v>
      </c>
      <c r="AKS79" s="120" t="s">
        <v>105</v>
      </c>
      <c r="AKT79" s="120" t="s">
        <v>105</v>
      </c>
      <c r="AKU79" s="120" t="s">
        <v>105</v>
      </c>
      <c r="AKV79" s="120" t="s">
        <v>105</v>
      </c>
      <c r="AKW79" s="120" t="s">
        <v>105</v>
      </c>
      <c r="AKX79" s="120" t="s">
        <v>105</v>
      </c>
      <c r="AKY79" s="120" t="s">
        <v>105</v>
      </c>
      <c r="AKZ79" s="120" t="s">
        <v>105</v>
      </c>
      <c r="ALA79" s="120" t="s">
        <v>105</v>
      </c>
      <c r="ALB79" s="120" t="s">
        <v>105</v>
      </c>
      <c r="ALC79" s="120" t="s">
        <v>105</v>
      </c>
      <c r="ALD79" s="120" t="s">
        <v>105</v>
      </c>
      <c r="ALE79" s="120" t="s">
        <v>105</v>
      </c>
      <c r="ALF79" s="120" t="s">
        <v>105</v>
      </c>
      <c r="ALG79" s="120" t="s">
        <v>105</v>
      </c>
      <c r="ALH79" s="120" t="s">
        <v>105</v>
      </c>
      <c r="ALI79" s="120" t="s">
        <v>105</v>
      </c>
      <c r="ALJ79" s="120" t="s">
        <v>105</v>
      </c>
      <c r="ALK79" s="120" t="s">
        <v>105</v>
      </c>
      <c r="ALL79" s="120" t="s">
        <v>105</v>
      </c>
      <c r="ALM79" s="120" t="s">
        <v>105</v>
      </c>
      <c r="ALN79" s="120"/>
    </row>
    <row r="80" spans="1:1002" hidden="1">
      <c r="A80" s="119">
        <v>79</v>
      </c>
      <c r="B80" s="120">
        <v>1.3643950835296412E-2</v>
      </c>
      <c r="C80" s="120">
        <v>1.3550025304246524E-2</v>
      </c>
      <c r="D80" s="120">
        <v>1.3550121287957169E-2</v>
      </c>
      <c r="E80" s="120">
        <v>1.3456486482692017E-2</v>
      </c>
      <c r="F80" s="120">
        <v>1.3456580727130431E-2</v>
      </c>
      <c r="G80" s="120">
        <v>1.3363237478077971E-2</v>
      </c>
      <c r="H80" s="120">
        <v>1.3363330007321234E-2</v>
      </c>
      <c r="I80" s="120">
        <v>1.3270279143116116E-2</v>
      </c>
      <c r="J80" s="120">
        <v>1.3270369981030547E-2</v>
      </c>
      <c r="K80" s="120">
        <v>1.3177612328462618E-2</v>
      </c>
      <c r="L80" s="120">
        <v>1.3177701498703996E-2</v>
      </c>
      <c r="M80" s="120">
        <v>1.3085237882666344E-2</v>
      </c>
      <c r="N80" s="120">
        <v>1.3085325408680272E-2</v>
      </c>
      <c r="O80" s="120">
        <v>1.2993156652116641E-2</v>
      </c>
      <c r="P80" s="120">
        <v>1.2993242557138849E-2</v>
      </c>
      <c r="Q80" s="120">
        <v>1.290136948099059E-2</v>
      </c>
      <c r="R80" s="120">
        <v>1.2901453788047216E-2</v>
      </c>
      <c r="S80" s="120">
        <v>1.280987721119964E-2</v>
      </c>
      <c r="T80" s="120">
        <v>1.2809959943107699E-2</v>
      </c>
      <c r="U80" s="120">
        <v>1.2718680682335894E-2</v>
      </c>
      <c r="V80" s="120">
        <v>1.2718761861703478E-2</v>
      </c>
      <c r="W80" s="120">
        <v>1.2627780731617584E-2</v>
      </c>
      <c r="X80" s="120">
        <v>1.2627860380844371E-2</v>
      </c>
      <c r="Y80" s="120">
        <v>1.2537178193834299E-2</v>
      </c>
      <c r="Z80" s="120">
        <v>1.253725633511189E-2</v>
      </c>
      <c r="AA80" s="120">
        <v>1.2446873901291405E-2</v>
      </c>
      <c r="AB80" s="120">
        <v>1.2446950556603723E-2</v>
      </c>
      <c r="AC80" s="120">
        <v>1.2356868683754128E-2</v>
      </c>
      <c r="AD80" s="120">
        <v>1.2356943874877841E-2</v>
      </c>
      <c r="AE80" s="120">
        <v>1.2267163368390928E-2</v>
      </c>
      <c r="AF80" s="120">
        <v>1.2267237116895899E-2</v>
      </c>
      <c r="AG80" s="120">
        <v>1.2177758779716399E-2</v>
      </c>
      <c r="AH80" s="120">
        <v>1.2177831106966151E-2</v>
      </c>
      <c r="AI80" s="120">
        <v>1.2088655739533596E-2</v>
      </c>
      <c r="AJ80" s="120">
        <v>1.2088726666685734E-2</v>
      </c>
      <c r="AK80" s="120">
        <v>1.1999855066875807E-2</v>
      </c>
      <c r="AL80" s="120">
        <v>1.1999924614882531E-2</v>
      </c>
      <c r="AM80" s="120">
        <v>1.1911357577947694E-2</v>
      </c>
      <c r="AN80" s="120">
        <v>1.1911425767556301E-2</v>
      </c>
      <c r="AO80" s="120">
        <v>1.1823164086066013E-2</v>
      </c>
      <c r="AP80" s="120">
        <v>1.1823230937819338E-2</v>
      </c>
      <c r="AQ80" s="120">
        <v>1.1735275401599571E-2</v>
      </c>
      <c r="AR80" s="120">
        <v>1.1735340935836605E-2</v>
      </c>
      <c r="AS80" s="120">
        <v>1.1647692331908771E-2</v>
      </c>
      <c r="AT80" s="120">
        <v>1.164775656876511E-2</v>
      </c>
      <c r="AU80" s="120">
        <v>1.156041568128449E-2</v>
      </c>
      <c r="AV80" s="120">
        <v>1.1560478640692949E-2</v>
      </c>
      <c r="AW80" s="120">
        <v>1.1473446250886392E-2</v>
      </c>
      <c r="AX80" s="120">
        <v>1.1473507952577556E-2</v>
      </c>
      <c r="AY80" s="120">
        <v>1.13867848386807E-2</v>
      </c>
      <c r="AZ80" s="120">
        <v>1.1386845302183488E-2</v>
      </c>
      <c r="BA80" s="120">
        <v>1.1300432239377326E-2</v>
      </c>
      <c r="BB80" s="120">
        <v>1.1300491484019593E-2</v>
      </c>
      <c r="BC80" s="120">
        <v>1.1214389244366433E-2</v>
      </c>
      <c r="BD80" s="120">
        <v>1.1214447289275589E-2</v>
      </c>
      <c r="BE80" s="120">
        <v>1.1128656641654418E-2</v>
      </c>
      <c r="BF80" s="120">
        <v>1.1128713505758038E-2</v>
      </c>
      <c r="BG80" s="120">
        <v>1.1043235215799273E-2</v>
      </c>
      <c r="BH80" s="120">
        <v>1.1043290917825754E-2</v>
      </c>
      <c r="BI80" s="120">
        <v>1.0958125747845359E-2</v>
      </c>
      <c r="BJ80" s="120">
        <v>1.0958180306324557E-2</v>
      </c>
      <c r="BK80" s="120">
        <v>1.0873329015257675E-2</v>
      </c>
      <c r="BL80" s="120">
        <v>1.0873382448521549E-2</v>
      </c>
      <c r="BM80" s="120">
        <v>1.0788845791855239E-2</v>
      </c>
      <c r="BN80" s="120">
        <v>1.078889811803857E-2</v>
      </c>
      <c r="BO80" s="120">
        <v>1.0704676847744265E-2</v>
      </c>
      <c r="BP80" s="120">
        <v>1.0704728084785311E-2</v>
      </c>
      <c r="BQ80" s="120">
        <v>1.0620822949250404E-2</v>
      </c>
      <c r="BR80" s="120">
        <v>1.062087311489166E-2</v>
      </c>
      <c r="BS80" s="120">
        <v>1.0537284858850532E-2</v>
      </c>
      <c r="BT80" s="120">
        <v>1.0537333970639351E-2</v>
      </c>
      <c r="BU80" s="120">
        <v>1.0454063335103847E-2</v>
      </c>
      <c r="BV80" s="120">
        <v>1.045411141039331E-2</v>
      </c>
      <c r="BW80" s="120">
        <v>1.0371159132582469E-2</v>
      </c>
      <c r="BX80" s="120">
        <v>1.0371206188532002E-2</v>
      </c>
      <c r="BY80" s="120">
        <v>1.0288573001801258E-2</v>
      </c>
      <c r="BZ80" s="120">
        <v>1.0288619055377484E-2</v>
      </c>
      <c r="CA80" s="120">
        <v>1.0206305689147158E-2</v>
      </c>
      <c r="CB80" s="120">
        <v>1.020635075712463E-2</v>
      </c>
      <c r="CC80" s="120">
        <v>1.0124357936807823E-2</v>
      </c>
      <c r="CD80" s="120">
        <v>1.0124402035769805E-2</v>
      </c>
      <c r="CE80" s="120">
        <v>1.0042730482699675E-2</v>
      </c>
      <c r="CF80" s="120">
        <v>1.0042773629038951E-2</v>
      </c>
      <c r="CG80" s="120">
        <v>9.9614240603952721E-3</v>
      </c>
      <c r="CH80" s="120">
        <v>9.9614662703149809E-3</v>
      </c>
      <c r="CI80" s="120">
        <v>9.8804393990501779E-3</v>
      </c>
      <c r="CJ80" s="120">
        <v>9.8804806885645878E-3</v>
      </c>
      <c r="CK80" s="120">
        <v>9.7997772233289881E-3</v>
      </c>
      <c r="CL80" s="120">
        <v>9.7998176082643908E-3</v>
      </c>
      <c r="CM80" s="120">
        <v>9.719438253330933E-3</v>
      </c>
      <c r="CN80" s="120">
        <v>9.7194777493264627E-3</v>
      </c>
      <c r="CO80" s="120">
        <v>9.6394232045147431E-3</v>
      </c>
      <c r="CP80" s="120">
        <v>9.6394618270232348E-3</v>
      </c>
      <c r="CQ80" s="120">
        <v>9.559732787622871E-3</v>
      </c>
      <c r="CR80" s="120">
        <v>9.5597705519117615E-3</v>
      </c>
      <c r="CS80" s="120">
        <v>9.4803677086051502E-3</v>
      </c>
      <c r="CT80" s="120">
        <v>9.4804046297573275E-3</v>
      </c>
      <c r="CU80" s="120">
        <v>9.4013286685416791E-3</v>
      </c>
      <c r="CV80" s="120">
        <v>9.4013647614564627E-3</v>
      </c>
      <c r="CW80" s="120">
        <v>9.3226163635652583E-3</v>
      </c>
      <c r="CX80" s="120">
        <v>9.3226516429591975E-3</v>
      </c>
      <c r="CY80" s="120">
        <v>9.2442314847829693E-3</v>
      </c>
      <c r="CZ80" s="120">
        <v>9.2442659651908472E-3</v>
      </c>
      <c r="DA80" s="120">
        <v>9.1661747181972768E-3</v>
      </c>
      <c r="DB80" s="120">
        <v>9.1662084139730437E-3</v>
      </c>
      <c r="DC80" s="120">
        <v>9.0884467446264473E-3</v>
      </c>
      <c r="DD80" s="120">
        <v>9.088479669944147E-3</v>
      </c>
      <c r="DE80" s="120">
        <v>9.0110482396242465E-3</v>
      </c>
      <c r="DF80" s="120">
        <v>9.0110804084789463E-3</v>
      </c>
      <c r="DG80" s="120">
        <v>8.9339798733990734E-3</v>
      </c>
      <c r="DH80" s="120">
        <v>8.934011299607891E-3</v>
      </c>
      <c r="DI80" s="120">
        <v>8.857242310732422E-3</v>
      </c>
      <c r="DJ80" s="120">
        <v>8.857273007935507E-3</v>
      </c>
      <c r="DK80" s="120">
        <v>8.7808362108966944E-3</v>
      </c>
      <c r="DL80" s="120">
        <v>8.7808661925581396E-3</v>
      </c>
      <c r="DM80" s="120">
        <v>8.7047622275723217E-3</v>
      </c>
      <c r="DN80" s="120">
        <v>8.7047915069812902E-3</v>
      </c>
      <c r="DO80" s="120">
        <v>8.6290210087643544E-3</v>
      </c>
      <c r="DP80" s="120">
        <v>8.6290495990360063E-3</v>
      </c>
      <c r="DQ80" s="120">
        <v>8.5536131967182717E-3</v>
      </c>
      <c r="DR80" s="120">
        <v>8.5536411107947942E-3</v>
      </c>
      <c r="DS80" s="120">
        <v>8.4785394278352015E-3</v>
      </c>
      <c r="DT80" s="120">
        <v>8.478566678486895E-3</v>
      </c>
      <c r="DU80" s="120">
        <v>8.4038003325864856E-3</v>
      </c>
      <c r="DV80" s="120">
        <v>8.4038269324127422E-3</v>
      </c>
      <c r="DW80" s="120">
        <v>8.3293965354275957E-3</v>
      </c>
      <c r="DX80" s="120">
        <v>8.3294224968580143E-3</v>
      </c>
      <c r="DY80" s="120">
        <v>8.2553286547114163E-3</v>
      </c>
      <c r="DZ80" s="120">
        <v>8.2553539900068699E-3</v>
      </c>
      <c r="EA80" s="120">
        <v>8.1815973026008511E-3</v>
      </c>
      <c r="EB80" s="120">
        <v>8.1816220238544891E-3</v>
      </c>
      <c r="EC80" s="120">
        <v>8.108203084980746E-3</v>
      </c>
      <c r="ED80" s="120">
        <v>8.1082272041191686E-3</v>
      </c>
      <c r="EE80" s="120">
        <v>8.0351466013692616E-3</v>
      </c>
      <c r="EF80" s="120">
        <v>8.0351701301535766E-3</v>
      </c>
      <c r="EG80" s="120">
        <v>7.9624284448285426E-3</v>
      </c>
      <c r="EH80" s="120">
        <v>7.9624513948554528E-3</v>
      </c>
      <c r="EI80" s="120">
        <v>7.8900492018746972E-3</v>
      </c>
      <c r="EJ80" s="120">
        <v>7.8900715845776417E-3</v>
      </c>
      <c r="EK80" s="120">
        <v>7.8180094523871875E-3</v>
      </c>
      <c r="EL80" s="120">
        <v>7.8180312790374837E-3</v>
      </c>
      <c r="EM80" s="120">
        <v>7.7463097695176239E-3</v>
      </c>
      <c r="EN80" s="120">
        <v>7.7463310512255312E-3</v>
      </c>
      <c r="EO80" s="120">
        <v>7.6749507195977501E-3</v>
      </c>
      <c r="EP80" s="120">
        <v>7.6749714673136713E-3</v>
      </c>
      <c r="EQ80" s="120">
        <v>7.6039328620469641E-3</v>
      </c>
      <c r="ER80" s="120">
        <v>7.6039530865625801E-3</v>
      </c>
      <c r="ES80" s="120">
        <v>7.5332567492791243E-3</v>
      </c>
      <c r="ET80" s="120">
        <v>7.5332764612285183E-3</v>
      </c>
      <c r="EU80" s="120">
        <v>7.4629229266086582E-3</v>
      </c>
      <c r="EV80" s="120">
        <v>7.4629421364695459E-3</v>
      </c>
      <c r="EW80" s="120">
        <v>7.3929319321561883E-3</v>
      </c>
      <c r="EX80" s="120">
        <v>7.3929506502510194E-3</v>
      </c>
      <c r="EY80" s="120">
        <v>7.3232842967533495E-3</v>
      </c>
      <c r="EZ80" s="120">
        <v>7.3233025332505525E-3</v>
      </c>
      <c r="FA80" s="120">
        <v>7.2539805438471047E-3</v>
      </c>
      <c r="FB80" s="120">
        <v>7.2539983087622131E-3</v>
      </c>
      <c r="FC80" s="120">
        <v>7.1850211894033617E-3</v>
      </c>
      <c r="FD80" s="120">
        <v>7.1850384926002656E-3</v>
      </c>
      <c r="FE80" s="120">
        <v>7.1164067418100132E-3</v>
      </c>
      <c r="FF80" s="120">
        <v>7.1164235930021224E-3</v>
      </c>
      <c r="FG80" s="120">
        <v>7.0481377017792982E-3</v>
      </c>
      <c r="FH80" s="120">
        <v>7.0481541105307756E-3</v>
      </c>
      <c r="FI80" s="120">
        <v>6.9802145622496056E-3</v>
      </c>
      <c r="FJ80" s="120">
        <v>6.9802305379765752E-3</v>
      </c>
      <c r="FK80" s="120">
        <v>6.9126378082866036E-3</v>
      </c>
      <c r="FL80" s="120">
        <v>6.9126533602583721E-3</v>
      </c>
      <c r="FM80" s="120">
        <v>6.8454079169838131E-3</v>
      </c>
      <c r="FN80" s="120">
        <v>6.8454230543240797E-3</v>
      </c>
      <c r="FO80" s="120">
        <v>6.7785253573625108E-3</v>
      </c>
      <c r="FP80" s="120">
        <v>6.7785400890506423E-3</v>
      </c>
      <c r="FQ80" s="120">
        <v>6.7119905902711064E-3</v>
      </c>
      <c r="FR80" s="120">
        <v>6.712004925143354E-3</v>
      </c>
      <c r="FS80" s="120">
        <v>6.6458040682838464E-3</v>
      </c>
      <c r="FT80" s="120">
        <v>6.6458180150345851E-3</v>
      </c>
      <c r="FU80" s="120">
        <v>6.5799662355989635E-3</v>
      </c>
      <c r="FV80" s="120">
        <v>6.5799798027819587E-3</v>
      </c>
      <c r="FW80" s="120">
        <v>6.5144775279362167E-3</v>
      </c>
      <c r="FX80" s="120">
        <v>6.5144907239658763E-3</v>
      </c>
      <c r="FY80" s="120">
        <v>6.4493383724338847E-3</v>
      </c>
      <c r="FZ80" s="120">
        <v>6.4493512055865052E-3</v>
      </c>
      <c r="GA80" s="120">
        <v>6.3845491875451233E-3</v>
      </c>
      <c r="GB80" s="120">
        <v>6.3845616659601997E-3</v>
      </c>
      <c r="GC80" s="120">
        <v>6.3201103829338134E-3</v>
      </c>
      <c r="GD80" s="120">
        <v>6.3201225146152489E-3</v>
      </c>
      <c r="GE80" s="120">
        <v>6.2560223593697674E-3</v>
      </c>
      <c r="GF80" s="120">
        <v>6.2560341521872087E-3</v>
      </c>
      <c r="GG80" s="120">
        <v>6.1922855086234694E-3</v>
      </c>
      <c r="GH80" s="120">
        <v>6.1922969703135412E-3</v>
      </c>
      <c r="GI80" s="120">
        <v>6.1289002133601556E-3</v>
      </c>
      <c r="GJ80" s="120">
        <v>6.1289113515277617E-3</v>
      </c>
      <c r="GK80" s="120">
        <v>6.0658668470334352E-3</v>
      </c>
      <c r="GL80" s="120">
        <v>6.0658776691530523E-3</v>
      </c>
      <c r="GM80" s="120">
        <v>6.0031857737783342E-3</v>
      </c>
      <c r="GN80" s="120">
        <v>6.0031962871952768E-3</v>
      </c>
      <c r="GO80" s="120">
        <v>5.9408573483037824E-3</v>
      </c>
      <c r="GP80" s="120">
        <v>5.9408675602355366E-3</v>
      </c>
      <c r="GQ80" s="120">
        <v>5.8788819157846641E-3</v>
      </c>
      <c r="GR80" s="120">
        <v>5.8788918333221498E-3</v>
      </c>
      <c r="GS80" s="120">
        <v>5.8172598117532193E-3</v>
      </c>
      <c r="GT80" s="120">
        <v>5.8172694418621015E-3</v>
      </c>
      <c r="GU80" s="120">
        <v>5.7559913619900606E-3</v>
      </c>
      <c r="GV80" s="120">
        <v>5.7560007115120436E-3</v>
      </c>
      <c r="GW80" s="120">
        <v>5.6950768824146434E-3</v>
      </c>
      <c r="GX80" s="120">
        <v>5.6950859580687787E-3</v>
      </c>
      <c r="GY80" s="120">
        <v>5.6345166789752051E-3</v>
      </c>
      <c r="GZ80" s="120">
        <v>5.6345254873591899E-3</v>
      </c>
      <c r="HA80" s="120">
        <v>5.5743110475382964E-3</v>
      </c>
      <c r="HB80" s="120">
        <v>5.5743195951298121E-3</v>
      </c>
      <c r="HC80" s="120">
        <v>5.5144602737778074E-3</v>
      </c>
      <c r="HD80" s="120">
        <v>5.5144685669357846E-3</v>
      </c>
      <c r="HE80" s="120">
        <v>5.4549646330635153E-3</v>
      </c>
      <c r="HF80" s="120">
        <v>5.4549726780294744E-3</v>
      </c>
      <c r="HG80" s="120">
        <v>5.3958243903492404E-3</v>
      </c>
      <c r="HH80" s="120">
        <v>5.395832193248587E-3</v>
      </c>
      <c r="HI80" s="120">
        <v>5.3370398000605109E-3</v>
      </c>
      <c r="HJ80" s="120">
        <v>5.3370473669038434E-3</v>
      </c>
      <c r="HK80" s="120">
        <v>5.2786111059817953E-3</v>
      </c>
      <c r="HL80" s="120">
        <v>5.2786184426662384E-3</v>
      </c>
      <c r="HM80" s="120">
        <v>5.2205385411433864E-3</v>
      </c>
      <c r="HN80" s="120">
        <v>5.2205456534538813E-3</v>
      </c>
      <c r="HO80" s="120">
        <v>5.1628223277078045E-3</v>
      </c>
      <c r="HP80" s="120">
        <v>5.1628292213184391E-3</v>
      </c>
      <c r="HQ80" s="120">
        <v>5.1054626768558646E-3</v>
      </c>
      <c r="HR80" s="120">
        <v>5.1054693573311764E-3</v>
      </c>
      <c r="HS80" s="120">
        <v>5.0484597886723591E-3</v>
      </c>
      <c r="HT80" s="120">
        <v>5.0484662614686399E-3</v>
      </c>
      <c r="HU80" s="120">
        <v>4.9918138520313269E-3</v>
      </c>
      <c r="HV80" s="120">
        <v>4.9918201224979555E-3</v>
      </c>
      <c r="HW80" s="120">
        <v>4.9355250444810608E-3</v>
      </c>
      <c r="HX80" s="120">
        <v>4.9355311178617984E-3</v>
      </c>
      <c r="HY80" s="120">
        <v>4.879593532128702E-3</v>
      </c>
      <c r="HZ80" s="120">
        <v>4.879599413562993E-3</v>
      </c>
      <c r="IA80" s="120">
        <v>4.8240194695245465E-3</v>
      </c>
      <c r="IB80" s="120">
        <v>4.8240251640488587E-3</v>
      </c>
      <c r="IC80" s="120">
        <v>4.7688029995460717E-3</v>
      </c>
      <c r="ID80" s="120">
        <v>4.7688085120951521E-3</v>
      </c>
      <c r="IE80" s="120">
        <v>4.713944253281626E-3</v>
      </c>
      <c r="IF80" s="120">
        <v>4.7139495886898541E-3</v>
      </c>
      <c r="IG80" s="120">
        <v>4.6594433499138489E-3</v>
      </c>
      <c r="IH80" s="120">
        <v>4.6594485129165157E-3</v>
      </c>
      <c r="II80" s="120">
        <v>4.6053003966029108E-3</v>
      </c>
      <c r="IJ80" s="120">
        <v>4.6053053918375291E-3</v>
      </c>
      <c r="IK80" s="120">
        <v>4.5515154883694064E-3</v>
      </c>
      <c r="IL80" s="120">
        <v>4.5515203203769922E-3</v>
      </c>
      <c r="IM80" s="120">
        <v>4.4980887079771022E-3</v>
      </c>
      <c r="IN80" s="120">
        <v>4.4980933812034871E-3</v>
      </c>
      <c r="IO80" s="120">
        <v>4.4450201258154536E-3</v>
      </c>
      <c r="IP80" s="120">
        <v>4.4450246446125705E-3</v>
      </c>
      <c r="IQ80" s="120">
        <v>4.3923097997819573E-3</v>
      </c>
      <c r="IR80" s="120">
        <v>4.3923141684091161E-3</v>
      </c>
      <c r="IS80" s="120">
        <v>4.339957775164301E-3</v>
      </c>
      <c r="IT80" s="120">
        <v>4.3399619977894897E-3</v>
      </c>
      <c r="IU80" s="120">
        <v>4.2879640845224195E-3</v>
      </c>
      <c r="IV80" s="120">
        <v>4.2879681652235819E-3</v>
      </c>
      <c r="IW80" s="120">
        <v>4.2363287475703617E-3</v>
      </c>
      <c r="IX80" s="120">
        <v>4.2363326903366704E-3</v>
      </c>
      <c r="IY80" s="120">
        <v>4.1850517710581604E-3</v>
      </c>
      <c r="IZ80" s="120">
        <v>4.1850555797912957E-3</v>
      </c>
      <c r="JA80" s="120">
        <v>4.1341331486534939E-3</v>
      </c>
      <c r="JB80" s="120">
        <v>4.134136827168915E-3</v>
      </c>
      <c r="JC80" s="120">
        <v>4.0835728608233715E-3</v>
      </c>
      <c r="JD80" s="120">
        <v>4.0835764128515735E-3</v>
      </c>
      <c r="JE80" s="120">
        <v>4.0333708747157882E-3</v>
      </c>
      <c r="JF80" s="120">
        <v>4.0333743039035561E-3</v>
      </c>
      <c r="JG80" s="120">
        <v>3.9835271440412873E-3</v>
      </c>
      <c r="JH80" s="120">
        <v>3.9835304539529558E-3</v>
      </c>
      <c r="JI80" s="120">
        <v>3.9340416089546238E-3</v>
      </c>
      <c r="JJ80" s="120">
        <v>3.9340448030733364E-3</v>
      </c>
      <c r="JK80" s="120">
        <v>3.8849141959364261E-3</v>
      </c>
      <c r="JL80" s="120">
        <v>3.884917277665368E-3</v>
      </c>
      <c r="JM80" s="120">
        <v>3.8361448176749144E-3</v>
      </c>
      <c r="JN80" s="120">
        <v>3.8361477903385535E-3</v>
      </c>
      <c r="JO80" s="120">
        <v>3.7877333729477063E-3</v>
      </c>
      <c r="JP80" s="120">
        <v>3.7877362397930178E-3</v>
      </c>
      <c r="JQ80" s="120">
        <v>3.7396797465037478E-3</v>
      </c>
      <c r="JR80" s="120">
        <v>3.7396825107014566E-3</v>
      </c>
      <c r="JS80" s="120">
        <v>3.6919838089453818E-3</v>
      </c>
      <c r="JT80" s="120">
        <v>3.6919864735911619E-3</v>
      </c>
      <c r="JU80" s="120">
        <v>3.6446454166105756E-3</v>
      </c>
      <c r="JV80" s="120">
        <v>3.6446479847262801E-3</v>
      </c>
      <c r="JW80" s="120">
        <v>3.5976644114553607E-3</v>
      </c>
      <c r="JX80" s="120">
        <v>3.5976668859902181E-3</v>
      </c>
      <c r="JY80" s="120">
        <v>3.5510406209364955E-3</v>
      </c>
      <c r="JZ80" s="120">
        <v>3.5510430047683015E-3</v>
      </c>
      <c r="KA80" s="120">
        <v>3.5047738578943602E-3</v>
      </c>
      <c r="KB80" s="120">
        <v>3.5047761538306928E-3</v>
      </c>
      <c r="KC80" s="120">
        <v>3.4588639204361938E-3</v>
      </c>
      <c r="KD80" s="120">
        <v>3.4588661312155767E-3</v>
      </c>
      <c r="KE80" s="120">
        <v>3.4133105918195874E-3</v>
      </c>
      <c r="KF80" s="120">
        <v>3.4133127201126804E-3</v>
      </c>
      <c r="KG80" s="120">
        <v>3.3681136403363818E-3</v>
      </c>
      <c r="KH80" s="120">
        <v>3.3681156887471323E-3</v>
      </c>
      <c r="KI80" s="120">
        <v>3.3232728191968917E-3</v>
      </c>
      <c r="KJ80" s="120">
        <v>3.323274790263727E-3</v>
      </c>
      <c r="KK80" s="120">
        <v>3.2787878664146241E-3</v>
      </c>
      <c r="KL80" s="120">
        <v>3.2787897626115675E-3</v>
      </c>
      <c r="KM80" s="120">
        <v>3.2346585046913699E-3</v>
      </c>
      <c r="KN80" s="120">
        <v>3.2346603284292138E-3</v>
      </c>
      <c r="KO80" s="120">
        <v>3.190884441302836E-3</v>
      </c>
      <c r="KP80" s="120">
        <v>3.190886194930272E-3</v>
      </c>
      <c r="KQ80" s="120">
        <v>3.1474653679847888E-3</v>
      </c>
      <c r="KR80" s="120">
        <v>3.1474670537895259E-3</v>
      </c>
      <c r="KS80" s="120">
        <v>3.1044009608197239E-3</v>
      </c>
      <c r="KT80" s="120">
        <v>3.1044025810296251E-3</v>
      </c>
      <c r="KU80" s="120">
        <v>3.0616908801242024E-3</v>
      </c>
      <c r="KV80" s="120">
        <v>3.061692436908371E-3</v>
      </c>
      <c r="KW80" s="120">
        <v>3.019334770336746E-3</v>
      </c>
      <c r="KX80" s="120">
        <v>3.0193362658066502E-3</v>
      </c>
      <c r="KY80" s="120">
        <v>2.9773322599064601E-3</v>
      </c>
      <c r="KZ80" s="120">
        <v>2.9773336961170104E-3</v>
      </c>
      <c r="LA80" s="120">
        <v>2.9356829611823596E-3</v>
      </c>
      <c r="LB80" s="120">
        <v>2.9356843401329995E-3</v>
      </c>
      <c r="LC80" s="120">
        <v>2.8943864703034486E-3</v>
      </c>
      <c r="LD80" s="120">
        <v>2.8943877939392165E-3</v>
      </c>
      <c r="LE80" s="120">
        <v>2.8534423670895652E-3</v>
      </c>
      <c r="LF80" s="120">
        <v>2.8534436373021748E-3</v>
      </c>
      <c r="LG80" s="120">
        <v>2.8128502149331451E-3</v>
      </c>
      <c r="LH80" s="120">
        <v>2.8128514335620291E-3</v>
      </c>
      <c r="LI80" s="120">
        <v>2.7726095606917952E-3</v>
      </c>
      <c r="LJ80" s="120">
        <v>2.7726107295251426E-3</v>
      </c>
      <c r="LK80" s="120">
        <v>2.7327199345818227E-3</v>
      </c>
      <c r="LL80" s="120">
        <v>2.7327210553576156E-3</v>
      </c>
      <c r="LM80" s="120">
        <v>2.6931808500727417E-3</v>
      </c>
      <c r="LN80" s="120">
        <v>2.6931819244797946E-3</v>
      </c>
      <c r="LO80" s="120">
        <v>2.6539918037828034E-3</v>
      </c>
      <c r="LP80" s="120">
        <v>2.6539928334617423E-3</v>
      </c>
      <c r="LQ80" s="120">
        <v>2.6151522753755647E-3</v>
      </c>
      <c r="LR80" s="120">
        <v>2.6151532619198645E-3</v>
      </c>
      <c r="LS80" s="120">
        <v>2.5766617274576111E-3</v>
      </c>
      <c r="LT80" s="120">
        <v>2.5766626724145641E-3</v>
      </c>
      <c r="LU80" s="120">
        <v>2.5385196054774116E-3</v>
      </c>
      <c r="LV80" s="120">
        <v>2.5385205103491161E-3</v>
      </c>
      <c r="LW80" s="120">
        <v>2.5007253376254134E-3</v>
      </c>
      <c r="LX80" s="120">
        <v>2.5007262038697414E-3</v>
      </c>
      <c r="LY80" s="120">
        <v>2.4632783347353646E-3</v>
      </c>
      <c r="LZ80" s="120">
        <v>2.4632791637669155E-3</v>
      </c>
      <c r="MA80" s="120">
        <v>2.42617799018699E-3</v>
      </c>
      <c r="MB80" s="120">
        <v>2.4261787833780566E-3</v>
      </c>
      <c r="MC80" s="120">
        <v>2.3894236798100133E-3</v>
      </c>
      <c r="MD80" s="120">
        <v>2.3894244384915007E-3</v>
      </c>
      <c r="ME80" s="120">
        <v>2.3530147617896128E-3</v>
      </c>
      <c r="MF80" s="120">
        <v>2.3530154872519644E-3</v>
      </c>
      <c r="MG80" s="120">
        <v>2.3169505765733354E-3</v>
      </c>
      <c r="MH80" s="120">
        <v>2.3169512700674574E-3</v>
      </c>
      <c r="MI80" s="120">
        <v>2.2812304467795734E-3</v>
      </c>
      <c r="MJ80" s="120">
        <v>2.2812311095177242E-3</v>
      </c>
      <c r="MK80" s="120">
        <v>2.2458536771075848E-3</v>
      </c>
      <c r="ML80" s="120">
        <v>2.2458543102642872E-3</v>
      </c>
      <c r="MM80" s="120">
        <v>2.2108195542492105E-3</v>
      </c>
      <c r="MN80" s="120">
        <v>2.2108201589621057E-3</v>
      </c>
      <c r="MO80" s="120">
        <v>2.1761273468022678E-3</v>
      </c>
      <c r="MP80" s="120">
        <v>2.176127924172992E-3</v>
      </c>
      <c r="MQ80" s="120">
        <v>2.1417763051856816E-3</v>
      </c>
      <c r="MR80" s="120">
        <v>2.1417768562807331E-3</v>
      </c>
      <c r="MS80" s="120">
        <v>2.1077656615565016E-3</v>
      </c>
      <c r="MT80" s="120">
        <v>2.107766187408077E-3</v>
      </c>
      <c r="MU80" s="120">
        <v>2.0740946297287586E-3</v>
      </c>
      <c r="MV80" s="120">
        <v>2.074095131335578E-3</v>
      </c>
      <c r="MW80" s="120">
        <v>2.040762405094273E-3</v>
      </c>
      <c r="MX80" s="120">
        <v>2.0407628834224201E-3</v>
      </c>
      <c r="MY80" s="120">
        <v>2.0077681645454932E-3</v>
      </c>
      <c r="MZ80" s="120">
        <v>2.0077686205292014E-3</v>
      </c>
      <c r="NA80" s="120">
        <v>1.9751110664003963E-3</v>
      </c>
      <c r="NB80" s="120">
        <v>1.975111500942863E-3</v>
      </c>
      <c r="NC80" s="120">
        <v>1.9427902503295165E-3</v>
      </c>
      <c r="ND80" s="120">
        <v>1.942790664303683E-3</v>
      </c>
      <c r="NE80" s="120">
        <v>1.9108048372852135E-3</v>
      </c>
      <c r="NF80" s="120">
        <v>1.9108052315345361E-3</v>
      </c>
      <c r="NG80" s="120">
        <v>1.8791539294331929E-3</v>
      </c>
      <c r="NH80" s="120">
        <v>1.8791543047724044E-3</v>
      </c>
      <c r="NI80" s="120">
        <v>1.8478366100863608E-3</v>
      </c>
      <c r="NJ80" s="120">
        <v>1.8478369673022217E-3</v>
      </c>
      <c r="NK80" s="120">
        <v>1.8168519436411181E-3</v>
      </c>
      <c r="NL80" s="120">
        <v>1.8168522834931498E-3</v>
      </c>
      <c r="NM80" s="120">
        <v>1.7861989755161008E-3</v>
      </c>
      <c r="NN80" s="120">
        <v>1.786199298737316E-3</v>
      </c>
      <c r="NO80" s="120">
        <v>1.7558767320935192E-3</v>
      </c>
      <c r="NP80" s="120">
        <v>1.7558770393911296E-3</v>
      </c>
      <c r="NQ80" s="120">
        <v>1.7258842206630731E-3</v>
      </c>
      <c r="NR80" s="120">
        <v>1.725884512719197E-3</v>
      </c>
      <c r="NS80" s="120">
        <v>1.6962204293686062E-3</v>
      </c>
      <c r="NT80" s="120">
        <v>1.6962207068409499E-3</v>
      </c>
      <c r="NU80" s="120">
        <v>1.6668843271575122E-3</v>
      </c>
      <c r="NV80" s="120">
        <v>1.666884590680048E-3</v>
      </c>
      <c r="NW80" s="120">
        <v>1.637874863732988E-3</v>
      </c>
      <c r="NX80" s="120">
        <v>1.6378751139166261E-3</v>
      </c>
      <c r="NY80" s="120">
        <v>1.6091909695092272E-3</v>
      </c>
      <c r="NZ80" s="120">
        <v>1.6091912069424595E-3</v>
      </c>
      <c r="OA80" s="120">
        <v>1.5808315555695988E-3</v>
      </c>
      <c r="OB80" s="120">
        <v>1.5808317808191515E-3</v>
      </c>
      <c r="OC80" s="120">
        <v>1.5527955136279172E-3</v>
      </c>
      <c r="OD80" s="120">
        <v>1.5527957272393604E-3</v>
      </c>
      <c r="OE80" s="120">
        <v>1.5250817159928563E-3</v>
      </c>
      <c r="OF80" s="120">
        <v>1.5250819184912442E-3</v>
      </c>
      <c r="OG80" s="120">
        <v>1.4976890155356162E-3</v>
      </c>
      <c r="OH80" s="120">
        <v>1.497689207426078E-3</v>
      </c>
      <c r="OI80" s="120">
        <v>1.4706162456608989E-3</v>
      </c>
      <c r="OJ80" s="120">
        <v>1.4706164274292371E-3</v>
      </c>
      <c r="OK80" s="120">
        <v>1.4438622202812943E-3</v>
      </c>
      <c r="OL80" s="120">
        <v>1.4438623923945621E-3</v>
      </c>
      <c r="OM80" s="120">
        <v>1.4174257337951303E-3</v>
      </c>
      <c r="ON80" s="120">
        <v>1.4174258967022079E-3</v>
      </c>
      <c r="OO80" s="120">
        <v>1.3913055610679087E-3</v>
      </c>
      <c r="OP80" s="120">
        <v>1.3913057152000544E-3</v>
      </c>
      <c r="OQ80" s="120">
        <v>1.3655004574173811E-3</v>
      </c>
      <c r="OR80" s="120">
        <v>1.3655006031887858E-3</v>
      </c>
      <c r="OS80" s="120">
        <v>1.340009158602362E-3</v>
      </c>
      <c r="OT80" s="120">
        <v>1.3400092964106788E-3</v>
      </c>
      <c r="OU80" s="120">
        <v>1.3148303808153566E-3</v>
      </c>
      <c r="OV80" s="120">
        <v>1.3148305110422306E-3</v>
      </c>
      <c r="OW80" s="120">
        <v>1.2899628206791091E-3</v>
      </c>
      <c r="OX80" s="120">
        <v>1.2899629436906863E-3</v>
      </c>
      <c r="OY80" s="120">
        <v>1.2654051552471297E-3</v>
      </c>
      <c r="OZ80" s="120">
        <v>1.2654052713945544E-3</v>
      </c>
      <c r="PA80" s="120">
        <v>1.2411560420083124E-3</v>
      </c>
      <c r="PB80" s="120">
        <v>1.241156151628226E-3</v>
      </c>
      <c r="PC80" s="120">
        <v>1.2172141188957237E-3</v>
      </c>
      <c r="PD80" s="120">
        <v>1.2172142223107365E-3</v>
      </c>
      <c r="PE80" s="120">
        <v>1.1935780042996438E-3</v>
      </c>
      <c r="PF80" s="120">
        <v>1.1935781018188065E-3</v>
      </c>
      <c r="PG80" s="120">
        <v>1.1702462970849632E-3</v>
      </c>
      <c r="PH80" s="120">
        <v>1.1702463890042238E-3</v>
      </c>
      <c r="PI80" s="120">
        <v>1.1472175766130245E-3</v>
      </c>
      <c r="PJ80" s="120">
        <v>1.1472176632156702E-3</v>
      </c>
      <c r="PK80" s="120">
        <v>1.1244904027679719E-3</v>
      </c>
      <c r="PL80" s="120">
        <v>1.1244904843250721E-3</v>
      </c>
      <c r="PM80" s="120">
        <v>1.102063315987755E-3</v>
      </c>
      <c r="PN80" s="120">
        <v>1.1020633927585795E-3</v>
      </c>
      <c r="PO80" s="120">
        <v>1.0799348372998179E-3</v>
      </c>
      <c r="PP80" s="120">
        <v>1.079934909532259E-3</v>
      </c>
      <c r="PQ80" s="120">
        <v>1.0581034683616194E-3</v>
      </c>
      <c r="PR80" s="120">
        <v>1.0581035362925845E-3</v>
      </c>
      <c r="PS80" s="120">
        <v>1.036567691506021E-3</v>
      </c>
      <c r="PT80" s="120">
        <v>1.0365677553618392E-3</v>
      </c>
      <c r="PU80" s="120">
        <v>1.0153259697917043E-3</v>
      </c>
      <c r="PV80" s="120">
        <v>1.0153260297884959E-3</v>
      </c>
      <c r="PW80" s="120">
        <v>9.9437674705863538E-4</v>
      </c>
      <c r="PX80" s="120">
        <v>9.9437680340270021E-4</v>
      </c>
      <c r="PY80" s="120">
        <v>9.7371844798874055E-4</v>
      </c>
      <c r="PZ80" s="120">
        <v>9.7371850087690911E-4</v>
      </c>
      <c r="QA80" s="120">
        <v>9.5334947817182975E-4</v>
      </c>
      <c r="QB80" s="120">
        <v>9.5334952779182612E-4</v>
      </c>
      <c r="QC80" s="120">
        <v>9.3326822417689895E-4</v>
      </c>
      <c r="QD80" s="120">
        <v>9.3326827070767948E-4</v>
      </c>
      <c r="QE80" s="120">
        <v>9.1347305362888707E-4</v>
      </c>
      <c r="QF80" s="120">
        <v>9.1347309724097671E-4</v>
      </c>
      <c r="QG80" s="120">
        <v>8.9396231529099198E-4</v>
      </c>
      <c r="QH80" s="120">
        <v>8.9396235614680746E-4</v>
      </c>
      <c r="QI80" s="120">
        <v>8.747343391526187E-4</v>
      </c>
      <c r="QJ80" s="120">
        <v>8.7473437740679034E-4</v>
      </c>
      <c r="QK80" s="120">
        <v>8.5578743652309241E-4</v>
      </c>
      <c r="QL80" s="120">
        <v>8.557874723227638E-4</v>
      </c>
      <c r="QM80" s="120">
        <v>8.3711990013118085E-4</v>
      </c>
      <c r="QN80" s="120">
        <v>8.371199336163111E-4</v>
      </c>
      <c r="QO80" s="120">
        <v>8.1873000423055963E-4</v>
      </c>
      <c r="QP80" s="120">
        <v>8.1873003553421038E-4</v>
      </c>
      <c r="QQ80" s="120">
        <v>8.0061600471128906E-4</v>
      </c>
      <c r="QR80" s="120">
        <v>8.0061603395990637E-4</v>
      </c>
      <c r="QS80" s="120">
        <v>7.8277613921740822E-4</v>
      </c>
      <c r="QT80" s="120">
        <v>7.8277616653109404E-4</v>
      </c>
      <c r="QU80" s="120">
        <v>7.6520862727073283E-4</v>
      </c>
      <c r="QV80" s="120">
        <v>7.6520865276350598E-4</v>
      </c>
      <c r="QW80" s="120">
        <v>7.479116704009409E-4</v>
      </c>
      <c r="QX80" s="120">
        <v>7.4791169418099565E-4</v>
      </c>
      <c r="QY80" s="120">
        <v>7.3088345228205349E-4</v>
      </c>
      <c r="QZ80" s="120">
        <v>7.3088347445200296E-4</v>
      </c>
      <c r="RA80" s="120">
        <v>7.141221388753809E-4</v>
      </c>
      <c r="RB80" s="120">
        <v>7.1412215953249938E-4</v>
      </c>
      <c r="RC80" s="120">
        <v>6.9762587857903949E-4</v>
      </c>
      <c r="RD80" s="120">
        <v>6.9762589781549415E-4</v>
      </c>
      <c r="RE80" s="120">
        <v>6.8139280238412134E-4</v>
      </c>
      <c r="RF80" s="120">
        <v>6.8139282028719067E-4</v>
      </c>
      <c r="RG80" s="120">
        <v>6.6542102403759193E-4</v>
      </c>
      <c r="RH80" s="120">
        <v>6.6542104068988562E-4</v>
      </c>
      <c r="RI80" s="120">
        <v>6.4970864021201928E-4</v>
      </c>
      <c r="RJ80" s="120">
        <v>6.4970865569168815E-4</v>
      </c>
      <c r="RK80" s="120">
        <v>6.3425373068221123E-4</v>
      </c>
      <c r="RL80" s="120">
        <v>6.3425374506314539E-4</v>
      </c>
      <c r="RM80" s="120">
        <v>6.1905435850884095E-4</v>
      </c>
      <c r="RN80" s="120">
        <v>6.1905437186086552E-4</v>
      </c>
      <c r="RO80" s="120">
        <v>6.0410857022914169E-4</v>
      </c>
      <c r="RP80" s="120">
        <v>6.0410858261820554E-4</v>
      </c>
      <c r="RQ80" s="120">
        <v>5.8941439605475737E-4</v>
      </c>
      <c r="RR80" s="120">
        <v>5.8941440754311267E-4</v>
      </c>
      <c r="RS80" s="120">
        <v>5.7496985007681671E-4</v>
      </c>
      <c r="RT80" s="120">
        <v>5.7496986072319372E-4</v>
      </c>
      <c r="RU80" s="120">
        <v>5.6077293047831806E-4</v>
      </c>
      <c r="RV80" s="120">
        <v>5.6077294033809414E-4</v>
      </c>
      <c r="RW80" s="120">
        <v>5.4682161975388652E-4</v>
      </c>
      <c r="RX80" s="120">
        <v>5.4682162887924411E-4</v>
      </c>
      <c r="RY80" s="120">
        <v>5.3311388493698544E-4</v>
      </c>
      <c r="RZ80" s="120">
        <v>5.3311389337707131E-4</v>
      </c>
      <c r="SA80" s="120">
        <v>5.1964767783464229E-4</v>
      </c>
      <c r="SB80" s="120">
        <v>5.196476856357149E-4</v>
      </c>
      <c r="SC80" s="120">
        <v>5.0642093526976685E-4</v>
      </c>
      <c r="SD80" s="120">
        <v>5.0642094247534001E-4</v>
      </c>
      <c r="SE80" s="120">
        <v>4.9343157933111044E-4</v>
      </c>
      <c r="SF80" s="120">
        <v>4.9343158598209478E-4</v>
      </c>
      <c r="SG80" s="120">
        <v>4.8067751763094521E-4</v>
      </c>
      <c r="SH80" s="120">
        <v>4.8067752376577461E-4</v>
      </c>
      <c r="SI80" s="120">
        <v>4.6815664357050674E-4</v>
      </c>
      <c r="SJ80" s="120">
        <v>4.681566492252705E-4</v>
      </c>
      <c r="SK80" s="120">
        <v>4.5586683661326378E-4</v>
      </c>
      <c r="SL80" s="120">
        <v>4.5586684182182631E-4</v>
      </c>
      <c r="SM80" s="120">
        <v>4.4380596256606247E-4</v>
      </c>
      <c r="SN80" s="120">
        <v>4.4380596736018021E-4</v>
      </c>
      <c r="SO80" s="120">
        <v>4.3197187386819999E-4</v>
      </c>
      <c r="SP80" s="120">
        <v>4.3197187827763385E-4</v>
      </c>
      <c r="SQ80" s="120">
        <v>4.2036240988846331E-4</v>
      </c>
      <c r="SR80" s="120">
        <v>4.2036241394108629E-4</v>
      </c>
      <c r="SS80" s="120">
        <v>4.0897539723018191E-4</v>
      </c>
      <c r="ST80" s="120">
        <v>4.0897540095207992E-4</v>
      </c>
      <c r="SU80" s="120">
        <v>3.9780865004432613E-4</v>
      </c>
      <c r="SV80" s="120">
        <v>3.978086534598981E-4</v>
      </c>
      <c r="SW80" s="120">
        <v>3.8685997035069105E-4</v>
      </c>
      <c r="SX80" s="120">
        <v>3.8685997348274025E-4</v>
      </c>
      <c r="SY80" s="120">
        <v>3.761271483671838E-4</v>
      </c>
      <c r="SZ80" s="120">
        <v>3.76127151237009E-4</v>
      </c>
      <c r="TA80" s="120">
        <v>3.6560796284724811E-4</v>
      </c>
      <c r="TB80" s="120">
        <v>3.6560796547472984E-4</v>
      </c>
      <c r="TC80" s="120">
        <v>3.5530018142544196E-4</v>
      </c>
      <c r="TD80" s="120">
        <v>3.5530018382912159E-4</v>
      </c>
      <c r="TE80" s="120">
        <v>3.4520156097117989E-4</v>
      </c>
      <c r="TF80" s="120">
        <v>3.4520156316833841E-4</v>
      </c>
      <c r="TG80" s="120">
        <v>3.3530984795065121E-4</v>
      </c>
      <c r="TH80" s="120">
        <v>3.3530984995738296E-4</v>
      </c>
      <c r="TI80" s="120">
        <v>3.256227787969202E-4</v>
      </c>
      <c r="TJ80" s="120">
        <v>3.2562278062820316E-4</v>
      </c>
      <c r="TK80" s="120">
        <v>3.1613808028819915E-4</v>
      </c>
      <c r="TL80" s="120">
        <v>3.1613808195796216E-4</v>
      </c>
      <c r="TM80" s="120">
        <v>3.068534699342965E-4</v>
      </c>
      <c r="TN80" s="120">
        <v>3.068534714554831E-4</v>
      </c>
      <c r="TO80" s="120">
        <v>2.9776665637121685E-4</v>
      </c>
      <c r="TP80" s="120">
        <v>2.9776665775584511E-4</v>
      </c>
      <c r="TQ80" s="120">
        <v>2.8887533976389715E-4</v>
      </c>
      <c r="TR80" s="120">
        <v>2.8887534102311731E-4</v>
      </c>
      <c r="TS80" s="120">
        <v>2.8017721221705296E-4</v>
      </c>
      <c r="TT80" s="120">
        <v>2.8017721336120148E-4</v>
      </c>
      <c r="TU80" s="120">
        <v>2.7166995819409898E-4</v>
      </c>
      <c r="TV80" s="120">
        <v>2.7166995923275122E-4</v>
      </c>
      <c r="TW80" s="120">
        <v>2.6335125494410467E-4</v>
      </c>
      <c r="TX80" s="120">
        <v>2.6335125588612272E-4</v>
      </c>
      <c r="TY80" s="120">
        <v>2.5521877293673841E-4</v>
      </c>
      <c r="TZ80" s="120">
        <v>2.5521877379031826E-4</v>
      </c>
      <c r="UA80" s="120">
        <v>2.4727017630514335E-4</v>
      </c>
      <c r="UB80" s="120">
        <v>2.4727017707785797E-4</v>
      </c>
      <c r="UC80" s="120">
        <v>2.3950312329668145E-4</v>
      </c>
      <c r="UD80" s="120">
        <v>2.3950312399552212E-4</v>
      </c>
      <c r="UE80" s="120">
        <v>2.3191526673147975E-4</v>
      </c>
      <c r="UF80" s="120">
        <v>2.319152673628947E-4</v>
      </c>
      <c r="UG80" s="120">
        <v>2.2450425446869171E-4</v>
      </c>
      <c r="UH80" s="120">
        <v>2.2450425503862457E-4</v>
      </c>
      <c r="UI80" s="120">
        <v>2.1726772988039735E-4</v>
      </c>
      <c r="UJ80" s="120">
        <v>2.1726773039432043E-4</v>
      </c>
      <c r="UK80" s="120">
        <v>2.1020333233303377E-4</v>
      </c>
      <c r="UL80" s="120">
        <v>2.1020333279598143E-4</v>
      </c>
      <c r="UM80" s="120">
        <v>2.0330869767626274E-4</v>
      </c>
      <c r="UN80" s="120">
        <v>2.0330869809286203E-4</v>
      </c>
      <c r="UO80" s="120">
        <v>1.9658145873915244E-4</v>
      </c>
      <c r="UP80" s="120">
        <v>1.9658145911365192E-4</v>
      </c>
      <c r="UQ80" s="120">
        <v>1.9001924583355402E-4</v>
      </c>
      <c r="UR80" s="120">
        <v>1.9001924616985139E-4</v>
      </c>
      <c r="US80" s="120">
        <v>1.836196872645413E-4</v>
      </c>
      <c r="UT80" s="120">
        <v>1.8361968756620866E-4</v>
      </c>
      <c r="UU80" s="120">
        <v>1.7738040984776557E-4</v>
      </c>
      <c r="UV80" s="120">
        <v>1.7738041011807306E-4</v>
      </c>
      <c r="UW80" s="120">
        <v>1.7129903943357655E-4</v>
      </c>
      <c r="UX80" s="120">
        <v>1.7129903967551583E-4</v>
      </c>
      <c r="UY80" s="120">
        <v>1.6537320143774427E-4</v>
      </c>
      <c r="UZ80" s="120">
        <v>1.65373201654049E-4</v>
      </c>
      <c r="VA80" s="120">
        <v>1.5960052137860891E-4</v>
      </c>
      <c r="VB80" s="120">
        <v>1.5960052157177411E-4</v>
      </c>
      <c r="VC80" s="120">
        <v>1.5397862542047085E-4</v>
      </c>
      <c r="VD80" s="120">
        <v>1.539786255927719E-4</v>
      </c>
      <c r="VE80" s="120">
        <v>1.4850514092302762E-4</v>
      </c>
      <c r="VF80" s="120">
        <v>1.4850514107653679E-4</v>
      </c>
      <c r="VG80" s="120">
        <v>1.4317769699664928E-4</v>
      </c>
      <c r="VH80" s="120">
        <v>1.4317769713325233E-4</v>
      </c>
      <c r="VI80" s="120">
        <v>1.3799392506327234E-4</v>
      </c>
      <c r="VJ80" s="120">
        <v>1.3799392518468377E-4</v>
      </c>
      <c r="VK80" s="120">
        <v>1.3295145942268544E-4</v>
      </c>
      <c r="VL80" s="120">
        <v>1.3295145953046123E-4</v>
      </c>
      <c r="VM80" s="120">
        <v>1.2804793782395722E-4</v>
      </c>
      <c r="VN80" s="120">
        <v>1.2804793791950888E-4</v>
      </c>
      <c r="VO80" s="120">
        <v>1.2328100204176038E-4</v>
      </c>
      <c r="VP80" s="120">
        <v>1.2328100212636664E-4</v>
      </c>
      <c r="VQ80" s="120">
        <v>1.186482984573168E-4</v>
      </c>
      <c r="VR80" s="120">
        <v>1.1864829853213432E-4</v>
      </c>
      <c r="VS80" s="120">
        <v>1.1414747864369097E-4</v>
      </c>
      <c r="VT80" s="120">
        <v>1.1414747870976546E-4</v>
      </c>
      <c r="VU80" s="120">
        <v>1.0977619995513586E-4</v>
      </c>
      <c r="VV80" s="120">
        <v>1.0977620001341092E-4</v>
      </c>
      <c r="VW80" s="120">
        <v>1.0553212612018701E-4</v>
      </c>
      <c r="VX80" s="120">
        <v>1.0553212617151363E-4</v>
      </c>
      <c r="VY80" s="120">
        <v>1.0141292783818881E-4</v>
      </c>
      <c r="VZ80" s="120">
        <v>1.0141292788333294E-4</v>
      </c>
      <c r="WA80" s="120">
        <v>9.7416283378920336E-5</v>
      </c>
      <c r="WB80" s="120">
        <v>9.7416283418571046E-5</v>
      </c>
      <c r="WC80" s="120">
        <v>9.3539879184978766E-5</v>
      </c>
      <c r="WD80" s="120">
        <v>9.3539879219754903E-5</v>
      </c>
      <c r="WE80" s="120">
        <v>8.9781410476561148E-5</v>
      </c>
      <c r="WF80" s="120">
        <v>8.9781410507017715E-5</v>
      </c>
      <c r="WG80" s="120">
        <v>8.6138581858276399E-5</v>
      </c>
      <c r="WH80" s="120">
        <v>8.6138581884910679E-5</v>
      </c>
      <c r="WI80" s="120">
        <v>8.2609107927602844E-5</v>
      </c>
      <c r="WJ80" s="120">
        <v>8.2609107950859468E-5</v>
      </c>
      <c r="WK80" s="120">
        <v>7.9190713884593833E-5</v>
      </c>
      <c r="WL80" s="120">
        <v>7.9190713904870393E-5</v>
      </c>
      <c r="WM80" s="120">
        <v>7.5881136142422708E-5</v>
      </c>
      <c r="WN80" s="120">
        <v>7.5881136160073519E-5</v>
      </c>
      <c r="WO80" s="120">
        <v>7.2678122938340617E-5</v>
      </c>
      <c r="WP80" s="120">
        <v>7.2678122953681481E-5</v>
      </c>
      <c r="WQ80" s="120">
        <v>6.9579434944614239E-5</v>
      </c>
      <c r="WR80" s="120">
        <v>6.9579434957925992E-5</v>
      </c>
      <c r="WS80" s="120">
        <v>6.6582845878988443E-5</v>
      </c>
      <c r="WT80" s="120">
        <v>6.6582845890520817E-5</v>
      </c>
      <c r="WU80" s="120">
        <v>6.3686143114214516E-5</v>
      </c>
      <c r="WV80" s="120">
        <v>6.3686143124188526E-5</v>
      </c>
      <c r="WW80" s="120">
        <v>6.0887128286164293E-5</v>
      </c>
      <c r="WX80" s="120">
        <v>6.0887128294776117E-5</v>
      </c>
      <c r="WY80" s="120">
        <v>5.8183617900044046E-5</v>
      </c>
      <c r="WZ80" s="120">
        <v>5.8183617907466942E-5</v>
      </c>
      <c r="XA80" s="120">
        <v>5.5573443934202792E-5</v>
      </c>
      <c r="XB80" s="120">
        <v>5.557344394058963E-5</v>
      </c>
      <c r="XC80" s="120">
        <v>5.3054454441023295E-5</v>
      </c>
      <c r="XD80" s="120">
        <v>5.3054454446508959E-5</v>
      </c>
      <c r="XE80" s="120">
        <v>5.0624514144367558E-5</v>
      </c>
      <c r="XF80" s="120">
        <v>5.0624514149070549E-5</v>
      </c>
      <c r="XG80" s="120">
        <v>4.8281505033038766E-5</v>
      </c>
      <c r="XH80" s="120">
        <v>4.8281505037063331E-5</v>
      </c>
      <c r="XI80" s="120">
        <v>4.602332694970991E-5</v>
      </c>
      <c r="XJ80" s="120">
        <v>4.6023326953147502E-5</v>
      </c>
      <c r="XK80" s="120">
        <v>4.3847898174756902E-5</v>
      </c>
      <c r="XL80" s="120">
        <v>4.3847898177687413E-5</v>
      </c>
      <c r="XM80" s="120">
        <v>4.1753156004424363E-5</v>
      </c>
      <c r="XN80" s="120">
        <v>4.1753156006917811E-5</v>
      </c>
      <c r="XO80" s="120">
        <v>3.9737057322742746E-5</v>
      </c>
      <c r="XP80" s="120">
        <v>3.9737057324860004E-5</v>
      </c>
      <c r="XQ80" s="120">
        <v>3.7797579166602864E-5</v>
      </c>
      <c r="XR80" s="120">
        <v>3.7797579168397158E-5</v>
      </c>
      <c r="XS80" s="120">
        <v>3.5932719283387809E-5</v>
      </c>
      <c r="XT80" s="120">
        <v>3.5932719284905245E-5</v>
      </c>
      <c r="XU80" s="120">
        <v>3.4140496680550965E-5</v>
      </c>
      <c r="XV80" s="120">
        <v>3.4140496681831523E-5</v>
      </c>
      <c r="XW80" s="120">
        <v>3.241895216652324E-5</v>
      </c>
      <c r="XX80" s="120">
        <v>3.2418952167601519E-5</v>
      </c>
      <c r="XY80" s="120">
        <v>3.0766148882322781E-5</v>
      </c>
      <c r="XZ80" s="120">
        <v>3.0766148883228862E-5</v>
      </c>
      <c r="YA80" s="120">
        <v>2.9180172823236958E-5</v>
      </c>
      <c r="YB80" s="120">
        <v>2.9180172823996604E-5</v>
      </c>
      <c r="YC80" s="120">
        <v>2.7659133349936817E-5</v>
      </c>
      <c r="YD80" s="120">
        <v>2.7659133350572223E-5</v>
      </c>
      <c r="YE80" s="120">
        <v>2.6201163688383495E-5</v>
      </c>
      <c r="YF80" s="120">
        <v>2.6201163688913798E-5</v>
      </c>
      <c r="YG80" s="120">
        <v>2.4804421417879276E-5</v>
      </c>
      <c r="YH80" s="120">
        <v>2.480442141832075E-5</v>
      </c>
      <c r="YI80" s="120">
        <v>2.3467088946613693E-5</v>
      </c>
      <c r="YJ80" s="120">
        <v>2.3467088946980404E-5</v>
      </c>
      <c r="YK80" s="120">
        <v>2.218737397405435E-5</v>
      </c>
      <c r="YL80" s="120">
        <v>2.2187373974358164E-5</v>
      </c>
      <c r="YM80" s="120">
        <v>2.0963509939529489E-5</v>
      </c>
      <c r="YN80" s="120">
        <v>2.0963509939780549E-5</v>
      </c>
      <c r="YO80" s="120">
        <v>1.9793756456351235E-5</v>
      </c>
      <c r="YP80" s="120">
        <v>1.9793756456558212E-5</v>
      </c>
      <c r="YQ80" s="120">
        <v>1.8676399730829497E-5</v>
      </c>
      <c r="YR80" s="120">
        <v>1.8676399730999649E-5</v>
      </c>
      <c r="YS80" s="120">
        <v>1.7609752965528737E-5</v>
      </c>
      <c r="YT80" s="120">
        <v>1.7609752965668291E-5</v>
      </c>
      <c r="YU80" s="120">
        <v>1.6592156746125736E-5</v>
      </c>
      <c r="YV80" s="120">
        <v>1.6592156746239862E-5</v>
      </c>
      <c r="YW80" s="120">
        <v>1.5621979411229705E-5</v>
      </c>
      <c r="YX80" s="120">
        <v>1.5621979411322763E-5</v>
      </c>
      <c r="YY80" s="120">
        <v>1.4697617404535676E-5</v>
      </c>
      <c r="YZ80" s="120">
        <v>1.4697617404611342E-5</v>
      </c>
      <c r="ZA80" s="120">
        <v>1.3817495608689256E-5</v>
      </c>
      <c r="ZB80" s="120">
        <v>1.3817495608750598E-5</v>
      </c>
      <c r="ZC80" s="120">
        <v>1.298006766025083E-5</v>
      </c>
      <c r="ZD80" s="120">
        <v>1.2980067660300418E-5</v>
      </c>
      <c r="ZE80" s="120">
        <v>1.2183816245160526E-5</v>
      </c>
      <c r="ZF80" s="120">
        <v>1.2183816245200487E-5</v>
      </c>
      <c r="ZG80" s="120">
        <v>1.142725337411741E-5</v>
      </c>
      <c r="ZH80" s="120">
        <v>1.1427253374149525E-5</v>
      </c>
      <c r="ZI80" s="120">
        <v>1.0708920637302494E-5</v>
      </c>
      <c r="ZJ80" s="120">
        <v>1.0708920637328221E-5</v>
      </c>
      <c r="ZK80" s="120">
        <v>1.0027389437891803E-5</v>
      </c>
      <c r="ZL80" s="120">
        <v>1.0027389437912349E-5</v>
      </c>
      <c r="ZM80" s="120">
        <v>9.3812612038252933E-6</v>
      </c>
      <c r="ZN80" s="120">
        <v>9.3812612038416325E-6</v>
      </c>
      <c r="ZO80" s="120">
        <v>8.7691675773172912E-6</v>
      </c>
      <c r="ZP80" s="120">
        <v>8.7691675773302457E-6</v>
      </c>
      <c r="ZQ80" s="120">
        <v>8.1897705816180704E-6</v>
      </c>
      <c r="ZR80" s="120">
        <v>8.1897705816283043E-6</v>
      </c>
      <c r="ZS80" s="120">
        <v>7.6417627645599746E-6</v>
      </c>
      <c r="ZT80" s="120">
        <v>7.6417627645680367E-6</v>
      </c>
      <c r="ZU80" s="120">
        <v>7.1238673184488689E-6</v>
      </c>
      <c r="ZV80" s="120">
        <v>7.1238673184551988E-6</v>
      </c>
      <c r="ZW80" s="120">
        <v>6.6348381758902169E-6</v>
      </c>
      <c r="ZX80" s="120">
        <v>6.6348381758951568E-6</v>
      </c>
      <c r="ZY80" s="120">
        <v>6.1734600811700018E-6</v>
      </c>
      <c r="ZZ80" s="120">
        <v>6.1734600811738524E-6</v>
      </c>
      <c r="AAA80" s="120">
        <v>5.7385486368437931E-6</v>
      </c>
      <c r="AAB80" s="120">
        <v>5.7385486368467678E-6</v>
      </c>
      <c r="AAC80" s="120">
        <v>5.3289503252218602E-6</v>
      </c>
      <c r="AAD80" s="120">
        <v>5.3289503252241735E-6</v>
      </c>
      <c r="AAE80" s="120">
        <v>4.9435425044760183E-6</v>
      </c>
      <c r="AAF80" s="120">
        <v>4.9435425044777869E-6</v>
      </c>
      <c r="AAG80" s="120">
        <v>4.5812333791320189E-6</v>
      </c>
      <c r="AAH80" s="120">
        <v>4.5812333791333767E-6</v>
      </c>
      <c r="AAI80" s="120">
        <v>4.2409619447537439E-6</v>
      </c>
      <c r="AAJ80" s="120">
        <v>4.2409619447547857E-6</v>
      </c>
      <c r="AAK80" s="120">
        <v>3.9216979066675838E-6</v>
      </c>
      <c r="AAL80" s="120">
        <v>3.9216979066683665E-6</v>
      </c>
      <c r="AAM80" s="120">
        <v>3.6224415726212392E-6</v>
      </c>
      <c r="AAN80" s="120">
        <v>3.6224415726218355E-6</v>
      </c>
      <c r="AAO80" s="120">
        <v>3.3422237193182774E-6</v>
      </c>
      <c r="AAP80" s="120">
        <v>3.3422237193187234E-6</v>
      </c>
      <c r="AAQ80" s="120">
        <v>3.0801054328186114E-6</v>
      </c>
      <c r="AAR80" s="120">
        <v>3.0801054328189476E-6</v>
      </c>
      <c r="AAS80" s="120">
        <v>2.8351779228461844E-6</v>
      </c>
      <c r="AAT80" s="120">
        <v>2.8351779228464334E-6</v>
      </c>
      <c r="AAU80" s="120">
        <v>2.6065623110975841E-6</v>
      </c>
      <c r="AAV80" s="120">
        <v>2.6065623110977687E-6</v>
      </c>
      <c r="AAW80" s="120">
        <v>2.3934093936996851E-6</v>
      </c>
      <c r="AAX80" s="120">
        <v>2.3934093936998236E-6</v>
      </c>
      <c r="AAY80" s="120">
        <v>2.1948993780201357E-6</v>
      </c>
      <c r="AAZ80" s="120">
        <v>2.1948993780202365E-6</v>
      </c>
      <c r="ABA80" s="120">
        <v>2.0102415940916275E-6</v>
      </c>
      <c r="ABB80" s="120">
        <v>2.0102415940916991E-6</v>
      </c>
      <c r="ABC80" s="120">
        <v>1.8386741809694936E-6</v>
      </c>
      <c r="ABD80" s="120">
        <v>1.8386741809695472E-6</v>
      </c>
      <c r="ABE80" s="120">
        <v>1.6794637484015832E-6</v>
      </c>
      <c r="ABF80" s="120">
        <v>1.6794637484016215E-6</v>
      </c>
      <c r="ABG80" s="120">
        <v>1.5319050142499678E-6</v>
      </c>
      <c r="ABH80" s="120">
        <v>1.5319050142499978E-6</v>
      </c>
      <c r="ABI80" s="120">
        <v>1.3953204181652669E-6</v>
      </c>
      <c r="ABJ80" s="120">
        <v>1.3953204181652872E-6</v>
      </c>
      <c r="ABK80" s="120">
        <v>1.2690597120762135E-6</v>
      </c>
      <c r="ABL80" s="120">
        <v>1.2690597120762268E-6</v>
      </c>
      <c r="ABM80" s="120">
        <v>1.1524995281192683E-6</v>
      </c>
      <c r="ABN80" s="120">
        <v>1.1524995281192789E-6</v>
      </c>
      <c r="ABO80" s="120">
        <v>1.0450429246953573E-6</v>
      </c>
      <c r="ABP80" s="120">
        <v>1.0450429246953624E-6</v>
      </c>
      <c r="ABQ80" s="120">
        <v>9.4611891140294461E-7</v>
      </c>
      <c r="ABR80" s="120">
        <v>9.4611891140295011E-7</v>
      </c>
      <c r="ABS80" s="120">
        <v>8.551819536584607E-7</v>
      </c>
      <c r="ABT80" s="120">
        <v>8.5518195365846325E-7</v>
      </c>
      <c r="ABU80" s="120">
        <v>7.7171145787607369E-7</v>
      </c>
      <c r="ABV80" s="120">
        <v>7.7171145787607571E-7</v>
      </c>
      <c r="ABW80" s="120">
        <v>6.9521123813900587E-7</v>
      </c>
      <c r="ABX80" s="120">
        <v>6.9521123813900725E-7</v>
      </c>
      <c r="ABY80" s="120">
        <v>6.2520896535331012E-7</v>
      </c>
      <c r="ABZ80" s="120">
        <v>6.2520896535331044E-7</v>
      </c>
      <c r="ACA80" s="120">
        <v>5.6125559993230503E-7</v>
      </c>
      <c r="ACB80" s="120">
        <v>5.612555999323062E-7</v>
      </c>
      <c r="ACC80" s="120">
        <v>5.029248091151486E-7</v>
      </c>
      <c r="ACD80" s="120">
        <v>5.0292480911514903E-7</v>
      </c>
      <c r="ACE80" s="120">
        <v>4.498123700760139E-7</v>
      </c>
      <c r="ACF80" s="120">
        <v>4.4981237007601411E-7</v>
      </c>
      <c r="ACG80" s="120">
        <v>4.0153556003078279E-7</v>
      </c>
      <c r="ACH80" s="120">
        <v>4.0153556003078321E-7</v>
      </c>
      <c r="ACI80" s="120">
        <v>3.5773253459555283E-7</v>
      </c>
      <c r="ACJ80" s="120">
        <v>3.5773253459555278E-7</v>
      </c>
      <c r="ACK80" s="120">
        <v>3.1806169569534982E-7</v>
      </c>
      <c r="ACL80" s="120">
        <v>3.1806169569534992E-7</v>
      </c>
      <c r="ACM80" s="120">
        <v>2.822010503618336E-7</v>
      </c>
      <c r="ACN80" s="120">
        <v>2.8220105036183344E-7</v>
      </c>
      <c r="ACO80" s="120">
        <v>2.4984756179506792E-7</v>
      </c>
      <c r="ACP80" s="120">
        <v>2.4984756179506814E-7</v>
      </c>
      <c r="ACQ80" s="120">
        <v>2.2071649409635566E-7</v>
      </c>
      <c r="ACR80" s="120">
        <v>2.2071649409635568E-7</v>
      </c>
      <c r="ACS80" s="120">
        <v>1.9454075210620819E-7</v>
      </c>
      <c r="ACT80" s="120">
        <v>1.9454075210620816E-7</v>
      </c>
      <c r="ACU80" s="120">
        <v>1.71070217803543E-7</v>
      </c>
      <c r="ACV80" s="120">
        <v>1.7107021780354302E-7</v>
      </c>
      <c r="ACW80" s="120">
        <v>1.5007108473870491E-7</v>
      </c>
      <c r="ACX80" s="120">
        <v>1.5007108473870493E-7</v>
      </c>
      <c r="ACY80" s="120">
        <v>1.3132519198368133E-7</v>
      </c>
      <c r="ACZ80" s="120">
        <v>1.3132519198368141E-7</v>
      </c>
      <c r="ADA80" s="120">
        <v>1.1462935908757781E-7</v>
      </c>
      <c r="ADB80" s="120">
        <v>1.146293590875778E-7</v>
      </c>
      <c r="ADC80" s="120">
        <v>9.9794723523783591E-8</v>
      </c>
      <c r="ADD80" s="120">
        <v>9.9794723523783657E-8</v>
      </c>
      <c r="ADE80" s="120">
        <v>8.6646082107053702E-8</v>
      </c>
      <c r="ADF80" s="120">
        <v>8.6646082107053622E-8</v>
      </c>
      <c r="ADG80" s="120">
        <v>7.5021237843756101E-8</v>
      </c>
      <c r="ADH80" s="120">
        <v>7.5021237843756075E-8</v>
      </c>
      <c r="ADI80" s="120">
        <v>6.4770353656611709E-8</v>
      </c>
      <c r="ADJ80" s="120">
        <v>6.4770353656611815E-8</v>
      </c>
      <c r="ADK80" s="120">
        <v>5.5755314396272651E-8</v>
      </c>
      <c r="ADL80" s="120">
        <v>5.5755314396272644E-8</v>
      </c>
      <c r="ADM80" s="120">
        <v>4.7849098515957181E-8</v>
      </c>
      <c r="ADN80" s="120">
        <v>4.7849098515957128E-8</v>
      </c>
      <c r="ADO80" s="120">
        <v>4.0935160742077975E-8</v>
      </c>
      <c r="ADP80" s="120">
        <v>4.0935160742077962E-8</v>
      </c>
      <c r="ADQ80" s="120">
        <v>3.4906827023377504E-8</v>
      </c>
      <c r="ADR80" s="120">
        <v>3.4906827023377531E-8</v>
      </c>
      <c r="ADS80" s="120">
        <v>2.9666702983630948E-8</v>
      </c>
      <c r="ADT80" s="120">
        <v>2.9666702983630948E-8</v>
      </c>
      <c r="ADU80" s="120">
        <v>2.5126097038640608E-8</v>
      </c>
      <c r="ADV80" s="120">
        <v>2.5126097038640595E-8</v>
      </c>
      <c r="ADW80" s="120">
        <v>2.1204459267245956E-8</v>
      </c>
      <c r="ADX80" s="120">
        <v>2.1204459267245959E-8</v>
      </c>
      <c r="ADY80" s="120">
        <v>1.7828837048713362E-8</v>
      </c>
      <c r="ADZ80" s="120">
        <v>1.7828837048713372E-8</v>
      </c>
      <c r="AEA80" s="120">
        <v>1.4933348395501948E-8</v>
      </c>
      <c r="AEB80" s="120">
        <v>1.4933348395501955E-8</v>
      </c>
      <c r="AEC80" s="120">
        <v>1.2458673821469926E-8</v>
      </c>
      <c r="AED80" s="120">
        <v>1.2458673821469934E-8</v>
      </c>
      <c r="AEE80" s="120">
        <v>1.0351567491594651E-8</v>
      </c>
      <c r="AEF80" s="120">
        <v>1.0351567491594659E-8</v>
      </c>
      <c r="AEG80" s="120">
        <v>8.5643883008103817E-9</v>
      </c>
      <c r="AEH80" s="120">
        <v>8.5643883008103768E-9</v>
      </c>
      <c r="AEI80" s="120">
        <v>7.0546514272715731E-9</v>
      </c>
      <c r="AEJ80" s="120">
        <v>7.0546514272715731E-9</v>
      </c>
      <c r="AEK80" s="120">
        <v>5.7846007999429149E-9</v>
      </c>
      <c r="AEL80" s="120">
        <v>5.7846007999429149E-9</v>
      </c>
      <c r="AEM80" s="120">
        <v>4.7208028126810284E-9</v>
      </c>
      <c r="AEN80" s="120">
        <v>4.7208028126810276E-9</v>
      </c>
      <c r="AEO80" s="120">
        <v>3.8337615077438596E-9</v>
      </c>
      <c r="AEP80" s="120">
        <v>3.8337615077438646E-9</v>
      </c>
      <c r="AEQ80" s="120">
        <v>3.097555341829169E-9</v>
      </c>
      <c r="AER80" s="120">
        <v>3.0975553418291665E-9</v>
      </c>
      <c r="AES80" s="120">
        <v>2.4894955382320538E-9</v>
      </c>
      <c r="AET80" s="120">
        <v>2.4894955382320542E-9</v>
      </c>
      <c r="AEU80" s="120">
        <v>1.9898059204840407E-9</v>
      </c>
      <c r="AEV80" s="120">
        <v>1.9898059204840415E-9</v>
      </c>
      <c r="AEW80" s="120">
        <v>1.5813240168721032E-9</v>
      </c>
      <c r="AEX80" s="120">
        <v>1.5813240168721046E-9</v>
      </c>
      <c r="AEY80" s="120">
        <v>1.249223122525419E-9</v>
      </c>
      <c r="AEZ80" s="120">
        <v>1.2492231225254171E-9</v>
      </c>
      <c r="AFA80" s="120">
        <v>9.8075490728127829E-10</v>
      </c>
      <c r="AFB80" s="120">
        <v>9.8075490728127705E-10</v>
      </c>
      <c r="AFC80" s="120">
        <v>7.6501206426175456E-10</v>
      </c>
      <c r="AFD80" s="120">
        <v>7.6501206426175394E-10</v>
      </c>
      <c r="AFE80" s="120">
        <v>5.9271040693355873E-10</v>
      </c>
      <c r="AFF80" s="120">
        <v>5.9271040693355832E-10</v>
      </c>
      <c r="AFG80" s="120">
        <v>4.5598974225687676E-10</v>
      </c>
      <c r="AFH80" s="120">
        <v>4.5598974225687651E-10</v>
      </c>
      <c r="AFI80" s="120">
        <v>3.4823277515655458E-10</v>
      </c>
      <c r="AFJ80" s="120">
        <v>3.4823277515655463E-10</v>
      </c>
      <c r="AFK80" s="120">
        <v>2.6390123568673735E-10</v>
      </c>
      <c r="AFL80" s="120">
        <v>2.6390123568673735E-10</v>
      </c>
      <c r="AFM80" s="120">
        <v>1.9838836552142595E-10</v>
      </c>
      <c r="AFN80" s="120">
        <v>1.9838836552142584E-10</v>
      </c>
      <c r="AFO80" s="120">
        <v>1.4788685528456967E-10</v>
      </c>
      <c r="AFP80" s="120">
        <v>1.4788685528456969E-10</v>
      </c>
      <c r="AFQ80" s="120">
        <v>1.092712890992703E-10</v>
      </c>
      <c r="AFR80" s="120">
        <v>1.0927128909927032E-10</v>
      </c>
      <c r="AFS80" s="120">
        <v>7.9994127808455089E-11</v>
      </c>
      <c r="AFT80" s="120">
        <v>7.9994127808455025E-11</v>
      </c>
      <c r="AFU80" s="120">
        <v>5.7994247668513484E-11</v>
      </c>
      <c r="AFV80" s="120">
        <v>5.7994247668513478E-11</v>
      </c>
      <c r="AFW80" s="120">
        <v>4.1617046853291242E-11</v>
      </c>
      <c r="AFX80" s="120">
        <v>4.1617046853291249E-11</v>
      </c>
      <c r="AFY80" s="120">
        <v>2.9545137576578208E-11</v>
      </c>
      <c r="AFZ80" s="120">
        <v>2.9545137576578221E-11</v>
      </c>
      <c r="AGA80" s="120">
        <v>2.0738656632953086E-11</v>
      </c>
      <c r="AGB80" s="120">
        <v>2.0738656632953077E-11</v>
      </c>
      <c r="AGC80" s="120">
        <v>1.4384251098332987E-11</v>
      </c>
      <c r="AGD80" s="120">
        <v>1.4384251098332974E-11</v>
      </c>
      <c r="AGE80" s="120">
        <v>9.8518281030213666E-12</v>
      </c>
      <c r="AGF80" s="120">
        <v>9.8518281030213698E-12</v>
      </c>
      <c r="AGG80" s="120">
        <v>6.658197136248788E-12</v>
      </c>
      <c r="AGH80" s="120">
        <v>6.6581971362487888E-12</v>
      </c>
      <c r="AGI80" s="120">
        <v>4.4367792890304243E-12</v>
      </c>
      <c r="AGJ80" s="120">
        <v>4.4367792890304251E-12</v>
      </c>
      <c r="AGK80" s="120">
        <v>2.9126091221053622E-12</v>
      </c>
      <c r="AGL80" s="120">
        <v>2.9126091221053626E-12</v>
      </c>
      <c r="AGM80" s="120">
        <v>1.8819103170396098E-12</v>
      </c>
      <c r="AGN80" s="120">
        <v>1.8819103170396098E-12</v>
      </c>
      <c r="AGO80" s="120">
        <v>1.1955847474890748E-12</v>
      </c>
      <c r="AGP80" s="120">
        <v>1.195584747489075E-12</v>
      </c>
      <c r="AGQ80" s="120">
        <v>7.460148976672119E-13</v>
      </c>
      <c r="AGR80" s="120">
        <v>7.46014897667212E-13</v>
      </c>
      <c r="AGS80" s="120">
        <v>4.5664047864676592E-13</v>
      </c>
      <c r="AGT80" s="120">
        <v>4.5664047864676602E-13</v>
      </c>
      <c r="AGU80" s="120">
        <v>2.7383052309526816E-13</v>
      </c>
      <c r="AGV80" s="120">
        <v>2.7383052309526842E-13</v>
      </c>
      <c r="AGW80" s="120">
        <v>1.6063112905391708E-13</v>
      </c>
      <c r="AGX80" s="120">
        <v>1.6063112905391713E-13</v>
      </c>
      <c r="AGY80" s="120">
        <v>9.2025435695522512E-14</v>
      </c>
      <c r="AGZ80" s="120">
        <v>9.202543569552255E-14</v>
      </c>
      <c r="AHA80" s="120">
        <v>5.1395543517171203E-14</v>
      </c>
      <c r="AHB80" s="120">
        <v>5.1395543517171184E-14</v>
      </c>
      <c r="AHC80" s="120">
        <v>2.792528455178107E-14</v>
      </c>
      <c r="AHD80" s="120">
        <v>2.7925284551781058E-14</v>
      </c>
      <c r="AHE80" s="120">
        <v>1.4727515742257341E-14</v>
      </c>
      <c r="AHF80" s="120">
        <v>1.4727515742257351E-14</v>
      </c>
      <c r="AHG80" s="120">
        <v>7.5196318917968539E-15</v>
      </c>
      <c r="AHH80" s="120">
        <v>7.5196318917968602E-15</v>
      </c>
      <c r="AHI80" s="120">
        <v>3.7061241379905752E-15</v>
      </c>
      <c r="AHJ80" s="120">
        <v>3.7061241379905729E-15</v>
      </c>
      <c r="AHK80" s="120">
        <v>1.757257110561199E-15</v>
      </c>
      <c r="AHL80" s="120">
        <v>1.7572571105612006E-15</v>
      </c>
      <c r="AHM80" s="120">
        <v>7.9845989551483092E-16</v>
      </c>
      <c r="AHN80" s="120">
        <v>7.9845989551483053E-16</v>
      </c>
      <c r="AHO80" s="120">
        <v>3.4610428636474895E-16</v>
      </c>
      <c r="AHP80" s="120">
        <v>3.4610428636474905E-16</v>
      </c>
      <c r="AHQ80" s="120">
        <v>1.4235911765180526E-16</v>
      </c>
      <c r="AHR80" s="120">
        <v>1.4235911765180523E-16</v>
      </c>
      <c r="AHS80" s="120">
        <v>5.5212669251813442E-17</v>
      </c>
      <c r="AHT80" s="120">
        <v>5.521266925181343E-17</v>
      </c>
      <c r="AHU80" s="120">
        <v>2.0037912301249855E-17</v>
      </c>
      <c r="AHV80" s="120">
        <v>2.0037912301249855E-17</v>
      </c>
      <c r="AHW80" s="120">
        <v>6.7416124230299468E-18</v>
      </c>
      <c r="AHX80" s="120">
        <v>6.7416124230299468E-18</v>
      </c>
      <c r="AHY80" s="120">
        <v>2.0782293078468838E-18</v>
      </c>
      <c r="AHZ80" s="120">
        <v>2.0782293078468838E-18</v>
      </c>
      <c r="AIA80" s="120">
        <v>5.7827251343550124E-19</v>
      </c>
      <c r="AIB80" s="120">
        <v>5.7827251343550134E-19</v>
      </c>
      <c r="AIC80" s="120">
        <v>1.4238763300826189E-19</v>
      </c>
      <c r="AID80" s="120">
        <v>1.4238763300826184E-19</v>
      </c>
      <c r="AIE80" s="120">
        <v>3.0188460518308519E-20</v>
      </c>
      <c r="AIF80" s="120">
        <v>3.0188460518308519E-20</v>
      </c>
      <c r="AIG80" s="120">
        <v>5.2953000888347758E-21</v>
      </c>
      <c r="AIH80" s="120">
        <v>5.2953000888347765E-21</v>
      </c>
      <c r="AII80" s="120">
        <v>7.2109469899310188E-22</v>
      </c>
      <c r="AIJ80" s="120">
        <v>7.2109469899310188E-22</v>
      </c>
      <c r="AIK80" s="120">
        <v>6.7828810229348269E-23</v>
      </c>
      <c r="AIL80" s="120">
        <v>6.7828810229348269E-23</v>
      </c>
      <c r="AIM80" s="120">
        <v>3.3087224502121107E-24</v>
      </c>
      <c r="AIN80" s="120" t="s">
        <v>105</v>
      </c>
      <c r="AIO80" s="120" t="s">
        <v>105</v>
      </c>
      <c r="AIP80" s="120" t="s">
        <v>105</v>
      </c>
      <c r="AIQ80" s="120" t="s">
        <v>105</v>
      </c>
      <c r="AIR80" s="120" t="s">
        <v>105</v>
      </c>
      <c r="AIS80" s="120" t="s">
        <v>105</v>
      </c>
      <c r="AIT80" s="120" t="s">
        <v>105</v>
      </c>
      <c r="AIU80" s="120" t="s">
        <v>105</v>
      </c>
      <c r="AIV80" s="120" t="s">
        <v>105</v>
      </c>
      <c r="AIW80" s="120" t="s">
        <v>105</v>
      </c>
      <c r="AIX80" s="120" t="s">
        <v>105</v>
      </c>
      <c r="AIY80" s="120" t="s">
        <v>105</v>
      </c>
      <c r="AIZ80" s="120" t="s">
        <v>105</v>
      </c>
      <c r="AJA80" s="120" t="s">
        <v>105</v>
      </c>
      <c r="AJB80" s="120" t="s">
        <v>105</v>
      </c>
      <c r="AJC80" s="120" t="s">
        <v>105</v>
      </c>
      <c r="AJD80" s="120" t="s">
        <v>105</v>
      </c>
      <c r="AJE80" s="120" t="s">
        <v>105</v>
      </c>
      <c r="AJF80" s="120" t="s">
        <v>105</v>
      </c>
      <c r="AJG80" s="120" t="s">
        <v>105</v>
      </c>
      <c r="AJH80" s="120" t="s">
        <v>105</v>
      </c>
      <c r="AJI80" s="120" t="s">
        <v>105</v>
      </c>
      <c r="AJJ80" s="120" t="s">
        <v>105</v>
      </c>
      <c r="AJK80" s="120" t="s">
        <v>105</v>
      </c>
      <c r="AJL80" s="120" t="s">
        <v>105</v>
      </c>
      <c r="AJM80" s="120" t="s">
        <v>105</v>
      </c>
      <c r="AJN80" s="120" t="s">
        <v>105</v>
      </c>
      <c r="AJO80" s="120" t="s">
        <v>105</v>
      </c>
      <c r="AJP80" s="120" t="s">
        <v>105</v>
      </c>
      <c r="AJQ80" s="120" t="s">
        <v>105</v>
      </c>
      <c r="AJR80" s="120" t="s">
        <v>105</v>
      </c>
      <c r="AJS80" s="120" t="s">
        <v>105</v>
      </c>
      <c r="AJT80" s="120" t="s">
        <v>105</v>
      </c>
      <c r="AJU80" s="120" t="s">
        <v>105</v>
      </c>
      <c r="AJV80" s="120" t="s">
        <v>105</v>
      </c>
      <c r="AJW80" s="120" t="s">
        <v>105</v>
      </c>
      <c r="AJX80" s="120" t="s">
        <v>105</v>
      </c>
      <c r="AJY80" s="120" t="s">
        <v>105</v>
      </c>
      <c r="AJZ80" s="120" t="s">
        <v>105</v>
      </c>
      <c r="AKA80" s="120" t="s">
        <v>105</v>
      </c>
      <c r="AKB80" s="120" t="s">
        <v>105</v>
      </c>
      <c r="AKC80" s="120" t="s">
        <v>105</v>
      </c>
      <c r="AKD80" s="120" t="s">
        <v>105</v>
      </c>
      <c r="AKE80" s="120" t="s">
        <v>105</v>
      </c>
      <c r="AKF80" s="120" t="s">
        <v>105</v>
      </c>
      <c r="AKG80" s="120" t="s">
        <v>105</v>
      </c>
      <c r="AKH80" s="120" t="s">
        <v>105</v>
      </c>
      <c r="AKI80" s="120" t="s">
        <v>105</v>
      </c>
      <c r="AKJ80" s="120" t="s">
        <v>105</v>
      </c>
      <c r="AKK80" s="120" t="s">
        <v>105</v>
      </c>
      <c r="AKL80" s="120" t="s">
        <v>105</v>
      </c>
      <c r="AKM80" s="120" t="s">
        <v>105</v>
      </c>
      <c r="AKN80" s="120" t="s">
        <v>105</v>
      </c>
      <c r="AKO80" s="120" t="s">
        <v>105</v>
      </c>
      <c r="AKP80" s="120" t="s">
        <v>105</v>
      </c>
      <c r="AKQ80" s="120" t="s">
        <v>105</v>
      </c>
      <c r="AKR80" s="120" t="s">
        <v>105</v>
      </c>
      <c r="AKS80" s="120" t="s">
        <v>105</v>
      </c>
      <c r="AKT80" s="120" t="s">
        <v>105</v>
      </c>
      <c r="AKU80" s="120" t="s">
        <v>105</v>
      </c>
      <c r="AKV80" s="120" t="s">
        <v>105</v>
      </c>
      <c r="AKW80" s="120" t="s">
        <v>105</v>
      </c>
      <c r="AKX80" s="120" t="s">
        <v>105</v>
      </c>
      <c r="AKY80" s="120" t="s">
        <v>105</v>
      </c>
      <c r="AKZ80" s="120" t="s">
        <v>105</v>
      </c>
      <c r="ALA80" s="120" t="s">
        <v>105</v>
      </c>
      <c r="ALB80" s="120" t="s">
        <v>105</v>
      </c>
      <c r="ALC80" s="120" t="s">
        <v>105</v>
      </c>
      <c r="ALD80" s="120" t="s">
        <v>105</v>
      </c>
      <c r="ALE80" s="120" t="s">
        <v>105</v>
      </c>
      <c r="ALF80" s="120" t="s">
        <v>105</v>
      </c>
      <c r="ALG80" s="120" t="s">
        <v>105</v>
      </c>
      <c r="ALH80" s="120" t="s">
        <v>105</v>
      </c>
      <c r="ALI80" s="120" t="s">
        <v>105</v>
      </c>
      <c r="ALJ80" s="120" t="s">
        <v>105</v>
      </c>
      <c r="ALK80" s="120" t="s">
        <v>105</v>
      </c>
      <c r="ALL80" s="120" t="s">
        <v>105</v>
      </c>
      <c r="ALM80" s="120" t="s">
        <v>105</v>
      </c>
      <c r="ALN80" s="120"/>
    </row>
    <row r="81" spans="1:1002" hidden="1">
      <c r="A81" s="119">
        <v>80</v>
      </c>
      <c r="B81" s="120">
        <v>1.2439777360297903E-2</v>
      </c>
      <c r="C81" s="120">
        <v>1.2439777360297898E-2</v>
      </c>
      <c r="D81" s="120">
        <v>1.2352075959051648E-2</v>
      </c>
      <c r="E81" s="120">
        <v>1.2352075959051656E-2</v>
      </c>
      <c r="F81" s="120">
        <v>1.2264659239229699E-2</v>
      </c>
      <c r="G81" s="120">
        <v>1.226465923922971E-2</v>
      </c>
      <c r="H81" s="120">
        <v>1.2177527968604617E-2</v>
      </c>
      <c r="I81" s="120">
        <v>1.2177527968604628E-2</v>
      </c>
      <c r="J81" s="120">
        <v>1.2090682912474332E-2</v>
      </c>
      <c r="K81" s="120">
        <v>1.2090682912474331E-2</v>
      </c>
      <c r="L81" s="120">
        <v>1.2004124833610692E-2</v>
      </c>
      <c r="M81" s="120">
        <v>1.2004124833610696E-2</v>
      </c>
      <c r="N81" s="120">
        <v>1.191785449220764E-2</v>
      </c>
      <c r="O81" s="120">
        <v>1.1917854492207638E-2</v>
      </c>
      <c r="P81" s="120">
        <v>1.1831872645828821E-2</v>
      </c>
      <c r="Q81" s="120">
        <v>1.1831872645828821E-2</v>
      </c>
      <c r="R81" s="120">
        <v>1.1746180049354708E-2</v>
      </c>
      <c r="S81" s="120">
        <v>1.1746180049354706E-2</v>
      </c>
      <c r="T81" s="120">
        <v>1.1660777454929348E-2</v>
      </c>
      <c r="U81" s="120">
        <v>1.1660777454929343E-2</v>
      </c>
      <c r="V81" s="120">
        <v>1.1575665611906392E-2</v>
      </c>
      <c r="W81" s="120">
        <v>1.1575665611906389E-2</v>
      </c>
      <c r="X81" s="120">
        <v>1.1490845266794884E-2</v>
      </c>
      <c r="Y81" s="120">
        <v>1.1490845266794896E-2</v>
      </c>
      <c r="Z81" s="120">
        <v>1.1406317163204409E-2</v>
      </c>
      <c r="AA81" s="120">
        <v>1.1406317163204402E-2</v>
      </c>
      <c r="AB81" s="120">
        <v>1.132208204178967E-2</v>
      </c>
      <c r="AC81" s="120">
        <v>1.1322082041789661E-2</v>
      </c>
      <c r="AD81" s="120">
        <v>1.1238140640194776E-2</v>
      </c>
      <c r="AE81" s="120">
        <v>1.1238140640194773E-2</v>
      </c>
      <c r="AF81" s="120">
        <v>1.1154493692996866E-2</v>
      </c>
      <c r="AG81" s="120">
        <v>1.1154493692996877E-2</v>
      </c>
      <c r="AH81" s="120">
        <v>1.1071141931649268E-2</v>
      </c>
      <c r="AI81" s="120">
        <v>1.1071141931649275E-2</v>
      </c>
      <c r="AJ81" s="120">
        <v>1.0988086084424097E-2</v>
      </c>
      <c r="AK81" s="120">
        <v>1.0988086084424118E-2</v>
      </c>
      <c r="AL81" s="120">
        <v>1.0905326876354489E-2</v>
      </c>
      <c r="AM81" s="120">
        <v>1.0905326876354492E-2</v>
      </c>
      <c r="AN81" s="120">
        <v>1.0822865029176114E-2</v>
      </c>
      <c r="AO81" s="120">
        <v>1.0822865029176112E-2</v>
      </c>
      <c r="AP81" s="120">
        <v>1.0740701261268354E-2</v>
      </c>
      <c r="AQ81" s="120">
        <v>1.0740701261268356E-2</v>
      </c>
      <c r="AR81" s="120">
        <v>1.0658836287594889E-2</v>
      </c>
      <c r="AS81" s="120">
        <v>1.0658836287594882E-2</v>
      </c>
      <c r="AT81" s="120">
        <v>1.05772708196437E-2</v>
      </c>
      <c r="AU81" s="120">
        <v>1.0577270819643696E-2</v>
      </c>
      <c r="AV81" s="120">
        <v>1.0496005565366685E-2</v>
      </c>
      <c r="AW81" s="120">
        <v>1.0496005565366676E-2</v>
      </c>
      <c r="AX81" s="120">
        <v>1.0415041229118641E-2</v>
      </c>
      <c r="AY81" s="120">
        <v>1.0415041229118632E-2</v>
      </c>
      <c r="AZ81" s="120">
        <v>1.0334378511595754E-2</v>
      </c>
      <c r="BA81" s="120">
        <v>1.0334378511595745E-2</v>
      </c>
      <c r="BB81" s="120">
        <v>1.0254018109773583E-2</v>
      </c>
      <c r="BC81" s="120">
        <v>1.0254018109773574E-2</v>
      </c>
      <c r="BD81" s="120">
        <v>1.0173960716844467E-2</v>
      </c>
      <c r="BE81" s="120">
        <v>1.0173960716844465E-2</v>
      </c>
      <c r="BF81" s="120">
        <v>1.0094207022154446E-2</v>
      </c>
      <c r="BG81" s="120">
        <v>1.0094207022154454E-2</v>
      </c>
      <c r="BH81" s="120">
        <v>1.0014757711139643E-2</v>
      </c>
      <c r="BI81" s="120">
        <v>1.0014757711139631E-2</v>
      </c>
      <c r="BJ81" s="120">
        <v>9.9356134652620175E-3</v>
      </c>
      <c r="BK81" s="120">
        <v>9.9356134652620297E-3</v>
      </c>
      <c r="BL81" s="120">
        <v>9.8567749619448003E-3</v>
      </c>
      <c r="BM81" s="120">
        <v>9.8567749619447864E-3</v>
      </c>
      <c r="BN81" s="120">
        <v>9.7782428745070687E-3</v>
      </c>
      <c r="BO81" s="120">
        <v>9.7782428745070583E-3</v>
      </c>
      <c r="BP81" s="120">
        <v>9.7000178720981142E-3</v>
      </c>
      <c r="BQ81" s="120">
        <v>9.700017872098109E-3</v>
      </c>
      <c r="BR81" s="120">
        <v>9.6221006196310736E-3</v>
      </c>
      <c r="BS81" s="120">
        <v>9.6221006196310684E-3</v>
      </c>
      <c r="BT81" s="120">
        <v>9.5444917777159806E-3</v>
      </c>
      <c r="BU81" s="120">
        <v>9.5444917777159841E-3</v>
      </c>
      <c r="BV81" s="120">
        <v>9.4671920025924897E-3</v>
      </c>
      <c r="BW81" s="120">
        <v>9.4671920025924949E-3</v>
      </c>
      <c r="BX81" s="120">
        <v>9.3902019460617592E-3</v>
      </c>
      <c r="BY81" s="120">
        <v>9.3902019460617714E-3</v>
      </c>
      <c r="BZ81" s="120">
        <v>9.3135222554180819E-3</v>
      </c>
      <c r="CA81" s="120">
        <v>9.3135222554180941E-3</v>
      </c>
      <c r="CB81" s="120">
        <v>9.2371535733797566E-3</v>
      </c>
      <c r="CC81" s="120">
        <v>9.2371535733797566E-3</v>
      </c>
      <c r="CD81" s="120">
        <v>9.1610965380194628E-3</v>
      </c>
      <c r="CE81" s="120">
        <v>9.161096538019468E-3</v>
      </c>
      <c r="CF81" s="120">
        <v>9.0853517826941788E-3</v>
      </c>
      <c r="CG81" s="120">
        <v>9.0853517826941805E-3</v>
      </c>
      <c r="CH81" s="120">
        <v>9.0099199359744159E-3</v>
      </c>
      <c r="CI81" s="120">
        <v>9.0099199359744211E-3</v>
      </c>
      <c r="CJ81" s="120">
        <v>8.9348016215730075E-3</v>
      </c>
      <c r="CK81" s="120">
        <v>8.9348016215730092E-3</v>
      </c>
      <c r="CL81" s="120">
        <v>8.8599974582732315E-3</v>
      </c>
      <c r="CM81" s="120">
        <v>8.8599974582732298E-3</v>
      </c>
      <c r="CN81" s="120">
        <v>8.7855080598565095E-3</v>
      </c>
      <c r="CO81" s="120">
        <v>8.7855080598565026E-3</v>
      </c>
      <c r="CP81" s="120">
        <v>8.7113340350294562E-3</v>
      </c>
      <c r="CQ81" s="120">
        <v>8.7113340350294423E-3</v>
      </c>
      <c r="CR81" s="120">
        <v>8.6374759873504344E-3</v>
      </c>
      <c r="CS81" s="120">
        <v>8.637475987350424E-3</v>
      </c>
      <c r="CT81" s="120">
        <v>8.5639345151555107E-3</v>
      </c>
      <c r="CU81" s="120">
        <v>8.5639345151555073E-3</v>
      </c>
      <c r="CV81" s="120">
        <v>8.4907102114839036E-3</v>
      </c>
      <c r="CW81" s="120">
        <v>8.4907102114838914E-3</v>
      </c>
      <c r="CX81" s="120">
        <v>8.4178036640027709E-3</v>
      </c>
      <c r="CY81" s="120">
        <v>8.4178036640027692E-3</v>
      </c>
      <c r="CZ81" s="120">
        <v>8.3452154549316267E-3</v>
      </c>
      <c r="DA81" s="120">
        <v>8.3452154549316197E-3</v>
      </c>
      <c r="DB81" s="120">
        <v>8.2729461609660424E-3</v>
      </c>
      <c r="DC81" s="120">
        <v>8.2729461609660389E-3</v>
      </c>
      <c r="DD81" s="120">
        <v>8.2009963532008578E-3</v>
      </c>
      <c r="DE81" s="120">
        <v>8.2009963532008456E-3</v>
      </c>
      <c r="DF81" s="120">
        <v>8.1293665970528055E-3</v>
      </c>
      <c r="DG81" s="120">
        <v>8.1293665970527951E-3</v>
      </c>
      <c r="DH81" s="120">
        <v>8.0580574521826528E-3</v>
      </c>
      <c r="DI81" s="120">
        <v>8.0580574521826563E-3</v>
      </c>
      <c r="DJ81" s="120">
        <v>7.9870694724167423E-3</v>
      </c>
      <c r="DK81" s="120">
        <v>7.9870694724167458E-3</v>
      </c>
      <c r="DL81" s="120">
        <v>7.9164032056679139E-3</v>
      </c>
      <c r="DM81" s="120">
        <v>7.9164032056679157E-3</v>
      </c>
      <c r="DN81" s="120">
        <v>7.8460591938560413E-3</v>
      </c>
      <c r="DO81" s="120">
        <v>7.8460591938560396E-3</v>
      </c>
      <c r="DP81" s="120">
        <v>7.7760379728278534E-3</v>
      </c>
      <c r="DQ81" s="120">
        <v>7.7760379728278543E-3</v>
      </c>
      <c r="DR81" s="120">
        <v>7.7063400722762881E-3</v>
      </c>
      <c r="DS81" s="120">
        <v>7.7063400722762899E-3</v>
      </c>
      <c r="DT81" s="120">
        <v>7.6369660156593074E-3</v>
      </c>
      <c r="DU81" s="120">
        <v>7.6369660156593057E-3</v>
      </c>
      <c r="DV81" s="120">
        <v>7.5679163201181126E-3</v>
      </c>
      <c r="DW81" s="120">
        <v>7.5679163201181152E-3</v>
      </c>
      <c r="DX81" s="120">
        <v>7.4991914963948832E-3</v>
      </c>
      <c r="DY81" s="120">
        <v>7.4991914963948823E-3</v>
      </c>
      <c r="DZ81" s="120">
        <v>7.4307920487498777E-3</v>
      </c>
      <c r="EA81" s="120">
        <v>7.4307920487498794E-3</v>
      </c>
      <c r="EB81" s="120">
        <v>7.3627184748781133E-3</v>
      </c>
      <c r="EC81" s="120">
        <v>7.3627184748781107E-3</v>
      </c>
      <c r="ED81" s="120">
        <v>7.2949712658253816E-3</v>
      </c>
      <c r="EE81" s="120">
        <v>7.2949712658253851E-3</v>
      </c>
      <c r="EF81" s="120">
        <v>7.2275509059038495E-3</v>
      </c>
      <c r="EG81" s="120">
        <v>7.2275509059038521E-3</v>
      </c>
      <c r="EH81" s="120">
        <v>7.1604578726070043E-3</v>
      </c>
      <c r="EI81" s="120">
        <v>7.1604578726070026E-3</v>
      </c>
      <c r="EJ81" s="120">
        <v>7.0936926365241515E-3</v>
      </c>
      <c r="EK81" s="120">
        <v>7.0936926365241576E-3</v>
      </c>
      <c r="EL81" s="120">
        <v>7.0272556612543807E-3</v>
      </c>
      <c r="EM81" s="120">
        <v>7.0272556612543833E-3</v>
      </c>
      <c r="EN81" s="120">
        <v>6.9611474033199217E-3</v>
      </c>
      <c r="EO81" s="120">
        <v>6.9611474033199235E-3</v>
      </c>
      <c r="EP81" s="120">
        <v>6.8953683120790794E-3</v>
      </c>
      <c r="EQ81" s="120">
        <v>6.8953683120790751E-3</v>
      </c>
      <c r="ER81" s="120">
        <v>6.8299188296385913E-3</v>
      </c>
      <c r="ES81" s="120">
        <v>6.8299188296385921E-3</v>
      </c>
      <c r="ET81" s="120">
        <v>6.7647993907654774E-3</v>
      </c>
      <c r="EU81" s="120">
        <v>6.7647993907654731E-3</v>
      </c>
      <c r="EV81" s="120">
        <v>6.7000104227983807E-3</v>
      </c>
      <c r="EW81" s="120">
        <v>6.7000104227983781E-3</v>
      </c>
      <c r="EX81" s="120">
        <v>6.6355523455583817E-3</v>
      </c>
      <c r="EY81" s="120">
        <v>6.6355523455583834E-3</v>
      </c>
      <c r="EZ81" s="120">
        <v>6.5714255712593615E-3</v>
      </c>
      <c r="FA81" s="120">
        <v>6.5714255712593572E-3</v>
      </c>
      <c r="FB81" s="120">
        <v>6.5076305044177406E-3</v>
      </c>
      <c r="FC81" s="120">
        <v>6.507630504417738E-3</v>
      </c>
      <c r="FD81" s="120">
        <v>6.4441675417618999E-3</v>
      </c>
      <c r="FE81" s="120">
        <v>6.4441675417618999E-3</v>
      </c>
      <c r="FF81" s="120">
        <v>6.3810370721409286E-3</v>
      </c>
      <c r="FG81" s="120">
        <v>6.3810370721409286E-3</v>
      </c>
      <c r="FH81" s="120">
        <v>6.3182394764330092E-3</v>
      </c>
      <c r="FI81" s="120">
        <v>6.3182394764330152E-3</v>
      </c>
      <c r="FJ81" s="120">
        <v>6.2557751274532839E-3</v>
      </c>
      <c r="FK81" s="120">
        <v>6.2557751274532839E-3</v>
      </c>
      <c r="FL81" s="120">
        <v>6.1936443898611814E-3</v>
      </c>
      <c r="FM81" s="120">
        <v>6.1936443898611797E-3</v>
      </c>
      <c r="FN81" s="120">
        <v>6.1318476200673683E-3</v>
      </c>
      <c r="FO81" s="120">
        <v>6.1318476200673648E-3</v>
      </c>
      <c r="FP81" s="120">
        <v>6.0703851661401938E-3</v>
      </c>
      <c r="FQ81" s="120">
        <v>6.0703851661401947E-3</v>
      </c>
      <c r="FR81" s="120">
        <v>6.009257367711668E-3</v>
      </c>
      <c r="FS81" s="120">
        <v>6.0092573677116663E-3</v>
      </c>
      <c r="FT81" s="120">
        <v>5.9484645558829591E-3</v>
      </c>
      <c r="FU81" s="120">
        <v>5.9484645558829617E-3</v>
      </c>
      <c r="FV81" s="120">
        <v>5.8880070531295162E-3</v>
      </c>
      <c r="FW81" s="120">
        <v>5.8880070531295153E-3</v>
      </c>
      <c r="FX81" s="120">
        <v>5.8278851732056795E-3</v>
      </c>
      <c r="FY81" s="120">
        <v>5.827885173205676E-3</v>
      </c>
      <c r="FZ81" s="120">
        <v>5.7680992210488819E-3</v>
      </c>
      <c r="GA81" s="120">
        <v>5.7680992210488828E-3</v>
      </c>
      <c r="GB81" s="120">
        <v>5.7086494926834909E-3</v>
      </c>
      <c r="GC81" s="120">
        <v>5.7086494926834892E-3</v>
      </c>
      <c r="GD81" s="120">
        <v>5.6495362751240764E-3</v>
      </c>
      <c r="GE81" s="120">
        <v>5.6495362751240747E-3</v>
      </c>
      <c r="GF81" s="120">
        <v>5.5907598462784343E-3</v>
      </c>
      <c r="GG81" s="120">
        <v>5.5907598462784352E-3</v>
      </c>
      <c r="GH81" s="120">
        <v>5.5323204748501092E-3</v>
      </c>
      <c r="GI81" s="120">
        <v>5.5323204748501092E-3</v>
      </c>
      <c r="GJ81" s="120">
        <v>5.4742184202405328E-3</v>
      </c>
      <c r="GK81" s="120">
        <v>5.4742184202405328E-3</v>
      </c>
      <c r="GL81" s="120">
        <v>5.4164539324508274E-3</v>
      </c>
      <c r="GM81" s="120">
        <v>5.41645393245083E-3</v>
      </c>
      <c r="GN81" s="120">
        <v>5.3590272519831754E-3</v>
      </c>
      <c r="GO81" s="120">
        <v>5.3590272519831728E-3</v>
      </c>
      <c r="GP81" s="120">
        <v>5.3019386097418507E-3</v>
      </c>
      <c r="GQ81" s="120">
        <v>5.3019386097418559E-3</v>
      </c>
      <c r="GR81" s="120">
        <v>5.2451882269339088E-3</v>
      </c>
      <c r="GS81" s="120">
        <v>5.2451882269339105E-3</v>
      </c>
      <c r="GT81" s="120">
        <v>5.1887763149694784E-3</v>
      </c>
      <c r="GU81" s="120">
        <v>5.188776314969468E-3</v>
      </c>
      <c r="GV81" s="120">
        <v>5.1327030753617548E-3</v>
      </c>
      <c r="GW81" s="120">
        <v>5.1327030753617513E-3</v>
      </c>
      <c r="GX81" s="120">
        <v>5.0769686996267023E-3</v>
      </c>
      <c r="GY81" s="120">
        <v>5.0769686996267015E-3</v>
      </c>
      <c r="GZ81" s="120">
        <v>5.0215733691823441E-3</v>
      </c>
      <c r="HA81" s="120">
        <v>5.0215733691823493E-3</v>
      </c>
      <c r="HB81" s="120">
        <v>4.9665172552478603E-3</v>
      </c>
      <c r="HC81" s="120">
        <v>4.9665172552478673E-3</v>
      </c>
      <c r="HD81" s="120">
        <v>4.9118005187422974E-3</v>
      </c>
      <c r="HE81" s="120">
        <v>4.9118005187422957E-3</v>
      </c>
      <c r="HF81" s="120">
        <v>4.8574233101830646E-3</v>
      </c>
      <c r="HG81" s="120">
        <v>4.8574233101830585E-3</v>
      </c>
      <c r="HH81" s="120">
        <v>4.803385769584151E-3</v>
      </c>
      <c r="HI81" s="120">
        <v>4.8033857695841467E-3</v>
      </c>
      <c r="HJ81" s="120">
        <v>4.7496880263540606E-3</v>
      </c>
      <c r="HK81" s="120">
        <v>4.7496880263540589E-3</v>
      </c>
      <c r="HL81" s="120">
        <v>4.6963301991935543E-3</v>
      </c>
      <c r="HM81" s="120">
        <v>4.6963301991935569E-3</v>
      </c>
      <c r="HN81" s="120">
        <v>4.6433123959931221E-3</v>
      </c>
      <c r="HO81" s="120">
        <v>4.6433123959931204E-3</v>
      </c>
      <c r="HP81" s="120">
        <v>4.5906347137302508E-3</v>
      </c>
      <c r="HQ81" s="120">
        <v>4.5906347137302465E-3</v>
      </c>
      <c r="HR81" s="120">
        <v>4.5382972383665298E-3</v>
      </c>
      <c r="HS81" s="120">
        <v>4.5382972383665298E-3</v>
      </c>
      <c r="HT81" s="120">
        <v>4.4863000447445392E-3</v>
      </c>
      <c r="HU81" s="120">
        <v>4.4863000447445392E-3</v>
      </c>
      <c r="HV81" s="120">
        <v>4.4346431964845763E-3</v>
      </c>
      <c r="HW81" s="120">
        <v>4.4346431964845771E-3</v>
      </c>
      <c r="HX81" s="120">
        <v>4.3833267458812369E-3</v>
      </c>
      <c r="HY81" s="120">
        <v>4.3833267458812386E-3</v>
      </c>
      <c r="HZ81" s="120">
        <v>4.3323507337998581E-3</v>
      </c>
      <c r="IA81" s="120">
        <v>4.3323507337998547E-3</v>
      </c>
      <c r="IB81" s="120">
        <v>4.2817151895728602E-3</v>
      </c>
      <c r="IC81" s="120">
        <v>4.2817151895728532E-3</v>
      </c>
      <c r="ID81" s="120">
        <v>4.2314201308959421E-3</v>
      </c>
      <c r="IE81" s="120">
        <v>4.2314201308959465E-3</v>
      </c>
      <c r="IF81" s="120">
        <v>4.1814655637242683E-3</v>
      </c>
      <c r="IG81" s="120">
        <v>4.1814655637242674E-3</v>
      </c>
      <c r="IH81" s="120">
        <v>4.1318514821684907E-3</v>
      </c>
      <c r="II81" s="120">
        <v>4.1318514821684967E-3</v>
      </c>
      <c r="IJ81" s="120">
        <v>4.0825778683908362E-3</v>
      </c>
      <c r="IK81" s="120">
        <v>4.082577868390844E-3</v>
      </c>
      <c r="IL81" s="120">
        <v>4.0336446925010663E-3</v>
      </c>
      <c r="IM81" s="120">
        <v>4.0336446925010698E-3</v>
      </c>
      <c r="IN81" s="120">
        <v>3.9850519124524815E-3</v>
      </c>
      <c r="IO81" s="120">
        <v>3.985051912452485E-3</v>
      </c>
      <c r="IP81" s="120">
        <v>3.9367994739379492E-3</v>
      </c>
      <c r="IQ81" s="120">
        <v>3.9367994739379492E-3</v>
      </c>
      <c r="IR81" s="120">
        <v>3.8888873102859082E-3</v>
      </c>
      <c r="IS81" s="120">
        <v>3.8888873102859078E-3</v>
      </c>
      <c r="IT81" s="120">
        <v>3.8413153423564996E-3</v>
      </c>
      <c r="IU81" s="120">
        <v>3.8413153423565013E-3</v>
      </c>
      <c r="IV81" s="120">
        <v>3.7940834784377072E-3</v>
      </c>
      <c r="IW81" s="120">
        <v>3.7940834784377076E-3</v>
      </c>
      <c r="IX81" s="120">
        <v>3.7471916141416299E-3</v>
      </c>
      <c r="IY81" s="120">
        <v>3.7471916141416303E-3</v>
      </c>
      <c r="IZ81" s="120">
        <v>3.7006396323008739E-3</v>
      </c>
      <c r="JA81" s="120">
        <v>3.7006396323008713E-3</v>
      </c>
      <c r="JB81" s="120">
        <v>3.6544274028650721E-3</v>
      </c>
      <c r="JC81" s="120">
        <v>3.6544274028650703E-3</v>
      </c>
      <c r="JD81" s="120">
        <v>3.608554782797594E-3</v>
      </c>
      <c r="JE81" s="120">
        <v>3.6085547827975932E-3</v>
      </c>
      <c r="JF81" s="120">
        <v>3.5630216159724128E-3</v>
      </c>
      <c r="JG81" s="120">
        <v>3.5630216159724146E-3</v>
      </c>
      <c r="JH81" s="120">
        <v>3.5178277330712368E-3</v>
      </c>
      <c r="JI81" s="120">
        <v>3.517827733071239E-3</v>
      </c>
      <c r="JJ81" s="120">
        <v>3.4729729514808251E-3</v>
      </c>
      <c r="JK81" s="120">
        <v>3.4729729514808238E-3</v>
      </c>
      <c r="JL81" s="120">
        <v>3.4284570751906239E-3</v>
      </c>
      <c r="JM81" s="120">
        <v>3.4284570751906217E-3</v>
      </c>
      <c r="JN81" s="120">
        <v>3.3842798946906688E-3</v>
      </c>
      <c r="JO81" s="120">
        <v>3.3842798946906662E-3</v>
      </c>
      <c r="JP81" s="120">
        <v>3.3404411868698074E-3</v>
      </c>
      <c r="JQ81" s="120">
        <v>3.3404411868698074E-3</v>
      </c>
      <c r="JR81" s="120">
        <v>3.2969407149143E-3</v>
      </c>
      <c r="JS81" s="120">
        <v>3.2969407149143E-3</v>
      </c>
      <c r="JT81" s="120">
        <v>3.2537782282067527E-3</v>
      </c>
      <c r="JU81" s="120">
        <v>3.2537782282067535E-3</v>
      </c>
      <c r="JV81" s="120">
        <v>3.2109534622255091E-3</v>
      </c>
      <c r="JW81" s="120">
        <v>3.210953462225506E-3</v>
      </c>
      <c r="JX81" s="120">
        <v>3.1684661384444243E-3</v>
      </c>
      <c r="JY81" s="120">
        <v>3.1684661384444239E-3</v>
      </c>
      <c r="JZ81" s="120">
        <v>3.1263159642331709E-3</v>
      </c>
      <c r="KA81" s="120">
        <v>3.1263159642331692E-3</v>
      </c>
      <c r="KB81" s="120">
        <v>3.0845026327579856E-3</v>
      </c>
      <c r="KC81" s="120">
        <v>3.0845026327579838E-3</v>
      </c>
      <c r="KD81" s="120">
        <v>3.0430258228829783E-3</v>
      </c>
      <c r="KE81" s="120">
        <v>3.0430258228829762E-3</v>
      </c>
      <c r="KF81" s="120">
        <v>3.0018851990720012E-3</v>
      </c>
      <c r="KG81" s="120">
        <v>3.0018851990720025E-3</v>
      </c>
      <c r="KH81" s="120">
        <v>2.961080411291095E-3</v>
      </c>
      <c r="KI81" s="120">
        <v>2.9610804112910954E-3</v>
      </c>
      <c r="KJ81" s="120">
        <v>2.920611094911596E-3</v>
      </c>
      <c r="KK81" s="120">
        <v>2.9206110949115964E-3</v>
      </c>
      <c r="KL81" s="120">
        <v>2.8804768706138738E-3</v>
      </c>
      <c r="KM81" s="120">
        <v>2.880476870613876E-3</v>
      </c>
      <c r="KN81" s="120">
        <v>2.8406773442918041E-3</v>
      </c>
      <c r="KO81" s="120">
        <v>2.8406773442918041E-3</v>
      </c>
      <c r="KP81" s="120">
        <v>2.8012121069579386E-3</v>
      </c>
      <c r="KQ81" s="120">
        <v>2.8012121069579442E-3</v>
      </c>
      <c r="KR81" s="120">
        <v>2.7620807346494902E-3</v>
      </c>
      <c r="KS81" s="120">
        <v>2.7620807346494911E-3</v>
      </c>
      <c r="KT81" s="120">
        <v>2.7232827883350761E-3</v>
      </c>
      <c r="KU81" s="120">
        <v>2.7232827883350774E-3</v>
      </c>
      <c r="KV81" s="120">
        <v>2.6848178138223519E-3</v>
      </c>
      <c r="KW81" s="120">
        <v>2.6848178138223545E-3</v>
      </c>
      <c r="KX81" s="120">
        <v>2.6466853416665203E-3</v>
      </c>
      <c r="KY81" s="120">
        <v>2.6466853416665182E-3</v>
      </c>
      <c r="KZ81" s="120">
        <v>2.608884887079737E-3</v>
      </c>
      <c r="LA81" s="120">
        <v>2.6088848870797353E-3</v>
      </c>
      <c r="LB81" s="120">
        <v>2.5714159498415397E-3</v>
      </c>
      <c r="LC81" s="120">
        <v>2.5714159498415423E-3</v>
      </c>
      <c r="LD81" s="120">
        <v>2.5342780142102233E-3</v>
      </c>
      <c r="LE81" s="120">
        <v>2.5342780142102242E-3</v>
      </c>
      <c r="LF81" s="120">
        <v>2.4974705488352887E-3</v>
      </c>
      <c r="LG81" s="120">
        <v>2.49747054883529E-3</v>
      </c>
      <c r="LH81" s="120">
        <v>2.4609930066710108E-3</v>
      </c>
      <c r="LI81" s="120">
        <v>2.46099300667101E-3</v>
      </c>
      <c r="LJ81" s="120">
        <v>2.4248448248910793E-3</v>
      </c>
      <c r="LK81" s="120">
        <v>2.4248448248910793E-3</v>
      </c>
      <c r="LL81" s="120">
        <v>2.3890254248044728E-3</v>
      </c>
      <c r="LM81" s="120">
        <v>2.3890254248044741E-3</v>
      </c>
      <c r="LN81" s="120">
        <v>2.3535342117725418E-3</v>
      </c>
      <c r="LO81" s="120">
        <v>2.3535342117725418E-3</v>
      </c>
      <c r="LP81" s="120">
        <v>2.3183705751273153E-3</v>
      </c>
      <c r="LQ81" s="120">
        <v>2.3183705751273188E-3</v>
      </c>
      <c r="LR81" s="120">
        <v>2.2835338880912151E-3</v>
      </c>
      <c r="LS81" s="120">
        <v>2.2835338880912155E-3</v>
      </c>
      <c r="LT81" s="120">
        <v>2.249023507698027E-3</v>
      </c>
      <c r="LU81" s="120">
        <v>2.249023507698024E-3</v>
      </c>
      <c r="LV81" s="120">
        <v>2.2148387747153607E-3</v>
      </c>
      <c r="LW81" s="120">
        <v>2.2148387747153598E-3</v>
      </c>
      <c r="LX81" s="120">
        <v>2.1809790135685421E-3</v>
      </c>
      <c r="LY81" s="120">
        <v>2.1809790135685404E-3</v>
      </c>
      <c r="LZ81" s="120">
        <v>2.1474435322659884E-3</v>
      </c>
      <c r="MA81" s="120">
        <v>2.1474435322659906E-3</v>
      </c>
      <c r="MB81" s="120">
        <v>2.1142316223261982E-3</v>
      </c>
      <c r="MC81" s="120">
        <v>2.1142316223261991E-3</v>
      </c>
      <c r="MD81" s="120">
        <v>2.0813425587062925E-3</v>
      </c>
      <c r="ME81" s="120">
        <v>2.0813425587062938E-3</v>
      </c>
      <c r="MF81" s="120">
        <v>2.0487755997322527E-3</v>
      </c>
      <c r="MG81" s="120">
        <v>2.0487755997322522E-3</v>
      </c>
      <c r="MH81" s="120">
        <v>2.0165299870308711E-3</v>
      </c>
      <c r="MI81" s="120">
        <v>2.0165299870308732E-3</v>
      </c>
      <c r="MJ81" s="120">
        <v>1.9846049454634576E-3</v>
      </c>
      <c r="MK81" s="120">
        <v>1.9846049454634589E-3</v>
      </c>
      <c r="ML81" s="120">
        <v>1.9529996830613774E-3</v>
      </c>
      <c r="MM81" s="120">
        <v>1.9529996830613759E-3</v>
      </c>
      <c r="MN81" s="120">
        <v>1.9217133909634546E-3</v>
      </c>
      <c r="MO81" s="120">
        <v>1.921713390963455E-3</v>
      </c>
      <c r="MP81" s="120">
        <v>1.8907452433553386E-3</v>
      </c>
      <c r="MQ81" s="120">
        <v>1.8907452433553397E-3</v>
      </c>
      <c r="MR81" s="120">
        <v>1.8600943974108291E-3</v>
      </c>
      <c r="MS81" s="120">
        <v>1.8600943974108285E-3</v>
      </c>
      <c r="MT81" s="120">
        <v>1.8297599932352558E-3</v>
      </c>
      <c r="MU81" s="120">
        <v>1.8297599932352564E-3</v>
      </c>
      <c r="MV81" s="120">
        <v>1.7997411538109936E-3</v>
      </c>
      <c r="MW81" s="120">
        <v>1.7997411538109912E-3</v>
      </c>
      <c r="MX81" s="120">
        <v>1.7700369849450973E-3</v>
      </c>
      <c r="MY81" s="120">
        <v>1.7700369849450977E-3</v>
      </c>
      <c r="MZ81" s="120">
        <v>1.7406465752192114E-3</v>
      </c>
      <c r="NA81" s="120">
        <v>1.7406465752192104E-3</v>
      </c>
      <c r="NB81" s="120">
        <v>1.7115689959417192E-3</v>
      </c>
      <c r="NC81" s="120">
        <v>1.7115689959417209E-3</v>
      </c>
      <c r="ND81" s="120">
        <v>1.6828033011022879E-3</v>
      </c>
      <c r="NE81" s="120">
        <v>1.6828033011022866E-3</v>
      </c>
      <c r="NF81" s="120">
        <v>1.65434852732878E-3</v>
      </c>
      <c r="NG81" s="120">
        <v>1.65434852732878E-3</v>
      </c>
      <c r="NH81" s="120">
        <v>1.6262036938466781E-3</v>
      </c>
      <c r="NI81" s="120">
        <v>1.6262036938466771E-3</v>
      </c>
      <c r="NJ81" s="120">
        <v>1.5983678024410189E-3</v>
      </c>
      <c r="NK81" s="120">
        <v>1.5983678024410199E-3</v>
      </c>
      <c r="NL81" s="120">
        <v>1.5708398374209506E-3</v>
      </c>
      <c r="NM81" s="120">
        <v>1.5708398374209491E-3</v>
      </c>
      <c r="NN81" s="120">
        <v>1.5436187655869368E-3</v>
      </c>
      <c r="NO81" s="120">
        <v>1.5436187655869375E-3</v>
      </c>
      <c r="NP81" s="120">
        <v>1.5167035362007276E-3</v>
      </c>
      <c r="NQ81" s="120">
        <v>1.5167035362007282E-3</v>
      </c>
      <c r="NR81" s="120">
        <v>1.4900930809580994E-3</v>
      </c>
      <c r="NS81" s="120">
        <v>1.4900930809580984E-3</v>
      </c>
      <c r="NT81" s="120">
        <v>1.4637863139644804E-3</v>
      </c>
      <c r="NU81" s="120">
        <v>1.4637863139644804E-3</v>
      </c>
      <c r="NV81" s="120">
        <v>1.4377821317135165E-3</v>
      </c>
      <c r="NW81" s="120">
        <v>1.4377821317135171E-3</v>
      </c>
      <c r="NX81" s="120">
        <v>1.4120794130686376E-3</v>
      </c>
      <c r="NY81" s="120">
        <v>1.4120794130686378E-3</v>
      </c>
      <c r="NZ81" s="120">
        <v>1.3866770192477002E-3</v>
      </c>
      <c r="OA81" s="120">
        <v>1.3866770192477011E-3</v>
      </c>
      <c r="OB81" s="120">
        <v>1.3615737938107893E-3</v>
      </c>
      <c r="OC81" s="120">
        <v>1.3615737938107882E-3</v>
      </c>
      <c r="OD81" s="120">
        <v>1.3367685626512076E-3</v>
      </c>
      <c r="OE81" s="120">
        <v>1.33676856265121E-3</v>
      </c>
      <c r="OF81" s="120">
        <v>1.3122601339898125E-3</v>
      </c>
      <c r="OG81" s="120">
        <v>1.312260133989814E-3</v>
      </c>
      <c r="OH81" s="120">
        <v>1.288047298372642E-3</v>
      </c>
      <c r="OI81" s="120">
        <v>1.2880472983726422E-3</v>
      </c>
      <c r="OJ81" s="120">
        <v>1.264128828672037E-3</v>
      </c>
      <c r="OK81" s="120">
        <v>1.2641288286720375E-3</v>
      </c>
      <c r="OL81" s="120">
        <v>1.2405034800912435E-3</v>
      </c>
      <c r="OM81" s="120">
        <v>1.240503480091243E-3</v>
      </c>
      <c r="ON81" s="120">
        <v>1.217169990172599E-3</v>
      </c>
      <c r="OO81" s="120">
        <v>1.2171699901725971E-3</v>
      </c>
      <c r="OP81" s="120">
        <v>1.1941270788093821E-3</v>
      </c>
      <c r="OQ81" s="120">
        <v>1.1941270788093808E-3</v>
      </c>
      <c r="OR81" s="120">
        <v>1.1713734482614053E-3</v>
      </c>
      <c r="OS81" s="120">
        <v>1.1713734482614051E-3</v>
      </c>
      <c r="OT81" s="120">
        <v>1.1489077831743823E-3</v>
      </c>
      <c r="OU81" s="120">
        <v>1.1489077831743836E-3</v>
      </c>
      <c r="OV81" s="120">
        <v>1.1267287506032254E-3</v>
      </c>
      <c r="OW81" s="120">
        <v>1.1267287506032263E-3</v>
      </c>
      <c r="OX81" s="120">
        <v>1.1048350000392609E-3</v>
      </c>
      <c r="OY81" s="120">
        <v>1.1048350000392602E-3</v>
      </c>
      <c r="OZ81" s="120">
        <v>1.0832251634415042E-3</v>
      </c>
      <c r="PA81" s="120">
        <v>1.083225163441504E-3</v>
      </c>
      <c r="PB81" s="120">
        <v>1.0618978552720539E-3</v>
      </c>
      <c r="PC81" s="120">
        <v>1.0618978552720546E-3</v>
      </c>
      <c r="PD81" s="120">
        <v>1.0408516725356608E-3</v>
      </c>
      <c r="PE81" s="120">
        <v>1.040851672535661E-3</v>
      </c>
      <c r="PF81" s="120">
        <v>1.0200851948235761E-3</v>
      </c>
      <c r="PG81" s="120">
        <v>1.020085194823575E-3</v>
      </c>
      <c r="PH81" s="120">
        <v>9.9959698436174679E-4</v>
      </c>
      <c r="PI81" s="120">
        <v>9.9959698436174723E-4</v>
      </c>
      <c r="PJ81" s="120">
        <v>9.7938558606343795E-4</v>
      </c>
      <c r="PK81" s="120">
        <v>9.7938558606343751E-4</v>
      </c>
      <c r="PL81" s="120">
        <v>9.5944952758634952E-4</v>
      </c>
      <c r="PM81" s="120">
        <v>9.594495275863492E-4</v>
      </c>
      <c r="PN81" s="120">
        <v>9.3978731939432867E-4</v>
      </c>
      <c r="PO81" s="120">
        <v>9.3978731939432965E-4</v>
      </c>
      <c r="PP81" s="120">
        <v>9.2039745482373325E-4</v>
      </c>
      <c r="PQ81" s="120">
        <v>9.2039745482373357E-4</v>
      </c>
      <c r="PR81" s="120">
        <v>9.012784101545357E-4</v>
      </c>
      <c r="PS81" s="120">
        <v>9.0127841015453624E-4</v>
      </c>
      <c r="PT81" s="120">
        <v>8.8242864468624828E-4</v>
      </c>
      <c r="PU81" s="120">
        <v>8.8242864468624763E-4</v>
      </c>
      <c r="PV81" s="120">
        <v>8.6384660081873779E-4</v>
      </c>
      <c r="PW81" s="120">
        <v>8.6384660081873757E-4</v>
      </c>
      <c r="PX81" s="120">
        <v>8.4553070413802116E-4</v>
      </c>
      <c r="PY81" s="120">
        <v>8.4553070413801985E-4</v>
      </c>
      <c r="PZ81" s="120">
        <v>8.2747936350710278E-4</v>
      </c>
      <c r="QA81" s="120">
        <v>8.2747936350710365E-4</v>
      </c>
      <c r="QB81" s="120">
        <v>8.0969097116195951E-4</v>
      </c>
      <c r="QC81" s="120">
        <v>8.0969097116195994E-4</v>
      </c>
      <c r="QD81" s="120">
        <v>7.9216390281270429E-4</v>
      </c>
      <c r="QE81" s="120">
        <v>7.9216390281270353E-4</v>
      </c>
      <c r="QF81" s="120">
        <v>7.7489651775005709E-4</v>
      </c>
      <c r="QG81" s="120">
        <v>7.7489651775005742E-4</v>
      </c>
      <c r="QH81" s="120">
        <v>7.5788715895716802E-4</v>
      </c>
      <c r="QI81" s="120">
        <v>7.5788715895716747E-4</v>
      </c>
      <c r="QJ81" s="120">
        <v>7.4113415322687342E-4</v>
      </c>
      <c r="QK81" s="120">
        <v>7.4113415322687266E-4</v>
      </c>
      <c r="QL81" s="120">
        <v>7.2463581128446512E-4</v>
      </c>
      <c r="QM81" s="120">
        <v>7.2463581128446469E-4</v>
      </c>
      <c r="QN81" s="120">
        <v>7.0839042791604715E-4</v>
      </c>
      <c r="QO81" s="120">
        <v>7.083904279160478E-4</v>
      </c>
      <c r="QP81" s="120">
        <v>6.9239628210254864E-4</v>
      </c>
      <c r="QQ81" s="120">
        <v>6.923962821025494E-4</v>
      </c>
      <c r="QR81" s="120">
        <v>6.76651637159472E-4</v>
      </c>
      <c r="QS81" s="120">
        <v>6.766516371594719E-4</v>
      </c>
      <c r="QT81" s="120">
        <v>6.6115474088244248E-4</v>
      </c>
      <c r="QU81" s="120">
        <v>6.6115474088244183E-4</v>
      </c>
      <c r="QV81" s="120">
        <v>6.4590382569863791E-4</v>
      </c>
      <c r="QW81" s="120">
        <v>6.4590382569863747E-4</v>
      </c>
      <c r="QX81" s="120">
        <v>6.3089710882416371E-4</v>
      </c>
      <c r="QY81" s="120">
        <v>6.308971088241636E-4</v>
      </c>
      <c r="QZ81" s="120">
        <v>6.1613279242743392E-4</v>
      </c>
      <c r="RA81" s="120">
        <v>6.1613279242743436E-4</v>
      </c>
      <c r="RB81" s="120">
        <v>6.0160906379864705E-4</v>
      </c>
      <c r="RC81" s="120">
        <v>6.0160906379864651E-4</v>
      </c>
      <c r="RD81" s="120">
        <v>5.873240955254007E-4</v>
      </c>
      <c r="RE81" s="120">
        <v>5.8732409552540027E-4</v>
      </c>
      <c r="RF81" s="120">
        <v>5.7327604567452054E-4</v>
      </c>
      <c r="RG81" s="120">
        <v>5.7327604567452097E-4</v>
      </c>
      <c r="RH81" s="120">
        <v>5.5946305798016836E-4</v>
      </c>
      <c r="RI81" s="120">
        <v>5.5946305798016858E-4</v>
      </c>
      <c r="RJ81" s="120">
        <v>5.4588326203828294E-4</v>
      </c>
      <c r="RK81" s="120">
        <v>5.4588326203828229E-4</v>
      </c>
      <c r="RL81" s="120">
        <v>5.3253477350741847E-4</v>
      </c>
      <c r="RM81" s="120">
        <v>5.3253477350741804E-4</v>
      </c>
      <c r="RN81" s="120">
        <v>5.1941569431604049E-4</v>
      </c>
      <c r="RO81" s="120">
        <v>5.1941569431604038E-4</v>
      </c>
      <c r="RP81" s="120">
        <v>5.0652411287632803E-4</v>
      </c>
      <c r="RQ81" s="120">
        <v>5.0652411287632868E-4</v>
      </c>
      <c r="RR81" s="120">
        <v>4.9385810430453714E-4</v>
      </c>
      <c r="RS81" s="120">
        <v>4.9385810430453746E-4</v>
      </c>
      <c r="RT81" s="120">
        <v>4.8141573064798256E-4</v>
      </c>
      <c r="RU81" s="120">
        <v>4.8141573064798288E-4</v>
      </c>
      <c r="RV81" s="120">
        <v>4.6919504111868197E-4</v>
      </c>
      <c r="RW81" s="120">
        <v>4.6919504111868202E-4</v>
      </c>
      <c r="RX81" s="120">
        <v>4.571940723337048E-4</v>
      </c>
      <c r="RY81" s="120">
        <v>4.5719407233370485E-4</v>
      </c>
      <c r="RZ81" s="120">
        <v>4.454108485622794E-4</v>
      </c>
      <c r="SA81" s="120">
        <v>4.4541084856227923E-4</v>
      </c>
      <c r="SB81" s="120">
        <v>4.338433819796899E-4</v>
      </c>
      <c r="SC81" s="120">
        <v>4.3384338197968979E-4</v>
      </c>
      <c r="SD81" s="120">
        <v>4.2248967292800451E-4</v>
      </c>
      <c r="SE81" s="120">
        <v>4.2248967292800462E-4</v>
      </c>
      <c r="SF81" s="120">
        <v>4.1134771018367012E-4</v>
      </c>
      <c r="SG81" s="120">
        <v>4.1134771018367034E-4</v>
      </c>
      <c r="SH81" s="120">
        <v>4.0041547123200334E-4</v>
      </c>
      <c r="SI81" s="120">
        <v>4.0041547123200382E-4</v>
      </c>
      <c r="SJ81" s="120">
        <v>3.8969092254860765E-4</v>
      </c>
      <c r="SK81" s="120">
        <v>3.8969092254860841E-4</v>
      </c>
      <c r="SL81" s="120">
        <v>3.791720198877388E-4</v>
      </c>
      <c r="SM81" s="120">
        <v>3.7917201988773869E-4</v>
      </c>
      <c r="SN81" s="120">
        <v>3.688567085776392E-4</v>
      </c>
      <c r="SO81" s="120">
        <v>3.6885670857763909E-4</v>
      </c>
      <c r="SP81" s="120">
        <v>3.5874292382286554E-4</v>
      </c>
      <c r="SQ81" s="120">
        <v>3.5874292382286554E-4</v>
      </c>
      <c r="SR81" s="120">
        <v>3.488285910136101E-4</v>
      </c>
      <c r="SS81" s="120">
        <v>3.488285910136102E-4</v>
      </c>
      <c r="ST81" s="120">
        <v>3.3911162604203333E-4</v>
      </c>
      <c r="SU81" s="120">
        <v>3.3911162604203301E-4</v>
      </c>
      <c r="SV81" s="120">
        <v>3.2958993562561077E-4</v>
      </c>
      <c r="SW81" s="120">
        <v>3.2958993562561033E-4</v>
      </c>
      <c r="SX81" s="120">
        <v>3.2026141763749188E-4</v>
      </c>
      <c r="SY81" s="120">
        <v>3.2026141763749188E-4</v>
      </c>
      <c r="SZ81" s="120">
        <v>3.1112396144386854E-4</v>
      </c>
      <c r="TA81" s="120">
        <v>3.1112396144386897E-4</v>
      </c>
      <c r="TB81" s="120">
        <v>3.0217544824834254E-4</v>
      </c>
      <c r="TC81" s="120">
        <v>3.0217544824834259E-4</v>
      </c>
      <c r="TD81" s="120">
        <v>2.9341375144327308E-4</v>
      </c>
      <c r="TE81" s="120">
        <v>2.9341375144327318E-4</v>
      </c>
      <c r="TF81" s="120">
        <v>2.8483673696809485E-4</v>
      </c>
      <c r="TG81" s="120">
        <v>2.8483673696809458E-4</v>
      </c>
      <c r="TH81" s="120">
        <v>2.7644226367456965E-4</v>
      </c>
      <c r="TI81" s="120">
        <v>2.7644226367456982E-4</v>
      </c>
      <c r="TJ81" s="120">
        <v>2.682281836989486E-4</v>
      </c>
      <c r="TK81" s="120">
        <v>2.6822818369894849E-4</v>
      </c>
      <c r="TL81" s="120">
        <v>2.6019234284100273E-4</v>
      </c>
      <c r="TM81" s="120">
        <v>2.6019234284100273E-4</v>
      </c>
      <c r="TN81" s="120">
        <v>2.523325809498862E-4</v>
      </c>
      <c r="TO81" s="120">
        <v>2.5233258094988615E-4</v>
      </c>
      <c r="TP81" s="120">
        <v>2.4464673231677309E-4</v>
      </c>
      <c r="TQ81" s="120">
        <v>2.4464673231677287E-4</v>
      </c>
      <c r="TR81" s="120">
        <v>2.3713262607422326E-4</v>
      </c>
      <c r="TS81" s="120">
        <v>2.3713262607422323E-4</v>
      </c>
      <c r="TT81" s="120">
        <v>2.2978808660220834E-4</v>
      </c>
      <c r="TU81" s="120">
        <v>2.2978808660220853E-4</v>
      </c>
      <c r="TV81" s="120">
        <v>2.2261093394073216E-4</v>
      </c>
      <c r="TW81" s="120">
        <v>2.22610933940732E-4</v>
      </c>
      <c r="TX81" s="120">
        <v>2.1559898420896753E-4</v>
      </c>
      <c r="TY81" s="120">
        <v>2.1559898420896764E-4</v>
      </c>
      <c r="TZ81" s="120">
        <v>2.087500500308324E-4</v>
      </c>
      <c r="UA81" s="120">
        <v>2.0875005003083262E-4</v>
      </c>
      <c r="UB81" s="120">
        <v>2.0206194096690852E-4</v>
      </c>
      <c r="UC81" s="120">
        <v>2.0206194096690841E-4</v>
      </c>
      <c r="UD81" s="120">
        <v>1.9553246395260975E-4</v>
      </c>
      <c r="UE81" s="120">
        <v>1.9553246395260978E-4</v>
      </c>
      <c r="UF81" s="120">
        <v>1.8915942374249329E-4</v>
      </c>
      <c r="UG81" s="120">
        <v>1.8915942374249321E-4</v>
      </c>
      <c r="UH81" s="120">
        <v>1.8294062336060042E-4</v>
      </c>
      <c r="UI81" s="120">
        <v>1.8294062336060064E-4</v>
      </c>
      <c r="UJ81" s="120">
        <v>1.7687386455670734E-4</v>
      </c>
      <c r="UK81" s="120">
        <v>1.7687386455670726E-4</v>
      </c>
      <c r="UL81" s="120">
        <v>1.7095694826835205E-4</v>
      </c>
      <c r="UM81" s="120">
        <v>1.7095694826835205E-4</v>
      </c>
      <c r="UN81" s="120">
        <v>1.6518767508850676E-4</v>
      </c>
      <c r="UO81" s="120">
        <v>1.651876750885069E-4</v>
      </c>
      <c r="UP81" s="120">
        <v>1.5956384573874113E-4</v>
      </c>
      <c r="UQ81" s="120">
        <v>1.5956384573874107E-4</v>
      </c>
      <c r="UR81" s="120">
        <v>1.5408326154772581E-4</v>
      </c>
      <c r="US81" s="120">
        <v>1.5408326154772573E-4</v>
      </c>
      <c r="UT81" s="120">
        <v>1.4874372493491156E-4</v>
      </c>
      <c r="UU81" s="120">
        <v>1.4874372493491153E-4</v>
      </c>
      <c r="UV81" s="120">
        <v>1.4354303989920638E-4</v>
      </c>
      <c r="UW81" s="120">
        <v>1.4354303989920662E-4</v>
      </c>
      <c r="UX81" s="120">
        <v>1.3847901251247345E-4</v>
      </c>
      <c r="UY81" s="120">
        <v>1.384790125124734E-4</v>
      </c>
      <c r="UZ81" s="120">
        <v>1.3354945141764966E-4</v>
      </c>
      <c r="VA81" s="120">
        <v>1.3354945141764952E-4</v>
      </c>
      <c r="VB81" s="120">
        <v>1.2875216833129057E-4</v>
      </c>
      <c r="VC81" s="120">
        <v>1.2875216833129044E-4</v>
      </c>
      <c r="VD81" s="120">
        <v>1.2408497855032391E-4</v>
      </c>
      <c r="VE81" s="120">
        <v>1.2408497855032362E-4</v>
      </c>
      <c r="VF81" s="120">
        <v>1.1954570146278896E-4</v>
      </c>
      <c r="VG81" s="120">
        <v>1.1954570146278896E-4</v>
      </c>
      <c r="VH81" s="120">
        <v>1.1513216106233539E-4</v>
      </c>
      <c r="VI81" s="120">
        <v>1.1513216106233543E-4</v>
      </c>
      <c r="VJ81" s="120">
        <v>1.1084218646623124E-4</v>
      </c>
      <c r="VK81" s="120">
        <v>1.1084218646623122E-4</v>
      </c>
      <c r="VL81" s="120">
        <v>1.0667361243663267E-4</v>
      </c>
      <c r="VM81" s="120">
        <v>1.0667361243663259E-4</v>
      </c>
      <c r="VN81" s="120">
        <v>1.0262427990484953E-4</v>
      </c>
      <c r="VO81" s="120">
        <v>1.0262427990484946E-4</v>
      </c>
      <c r="VP81" s="120">
        <v>9.869203649833289E-5</v>
      </c>
      <c r="VQ81" s="120">
        <v>9.8692036498332944E-5</v>
      </c>
      <c r="VR81" s="120">
        <v>9.4874737070100267E-5</v>
      </c>
      <c r="VS81" s="120">
        <v>9.4874737070100267E-5</v>
      </c>
      <c r="VT81" s="120">
        <v>9.1170244230302075E-5</v>
      </c>
      <c r="VU81" s="120">
        <v>9.1170244230302089E-5</v>
      </c>
      <c r="VV81" s="120">
        <v>8.7576428879623916E-5</v>
      </c>
      <c r="VW81" s="120">
        <v>8.7576428879624011E-5</v>
      </c>
      <c r="VX81" s="120">
        <v>8.409117074420742E-5</v>
      </c>
      <c r="VY81" s="120">
        <v>8.409117074420742E-5</v>
      </c>
      <c r="VZ81" s="120">
        <v>8.0712358911760144E-5</v>
      </c>
      <c r="WA81" s="120">
        <v>8.0712358911760117E-5</v>
      </c>
      <c r="WB81" s="120">
        <v>7.7437892368518324E-5</v>
      </c>
      <c r="WC81" s="120">
        <v>7.7437892368518378E-5</v>
      </c>
      <c r="WD81" s="120">
        <v>7.4265680536710069E-5</v>
      </c>
      <c r="WE81" s="120">
        <v>7.4265680536710069E-5</v>
      </c>
      <c r="WF81" s="120">
        <v>7.1193643812158541E-5</v>
      </c>
      <c r="WG81" s="120">
        <v>7.1193643812158459E-5</v>
      </c>
      <c r="WH81" s="120">
        <v>6.8219714101655932E-5</v>
      </c>
      <c r="WI81" s="120">
        <v>6.8219714101655865E-5</v>
      </c>
      <c r="WJ81" s="120">
        <v>6.5341835359723069E-5</v>
      </c>
      <c r="WK81" s="120">
        <v>6.5341835359723015E-5</v>
      </c>
      <c r="WL81" s="120">
        <v>6.255796412436394E-5</v>
      </c>
      <c r="WM81" s="120">
        <v>6.2557964124363967E-5</v>
      </c>
      <c r="WN81" s="120">
        <v>5.9866070051409496E-5</v>
      </c>
      <c r="WO81" s="120">
        <v>5.9866070051409496E-5</v>
      </c>
      <c r="WP81" s="120">
        <v>5.726413644703939E-5</v>
      </c>
      <c r="WQ81" s="120">
        <v>5.7264136447039417E-5</v>
      </c>
      <c r="WR81" s="120">
        <v>5.4750160798055571E-5</v>
      </c>
      <c r="WS81" s="120">
        <v>5.4750160798055531E-5</v>
      </c>
      <c r="WT81" s="120">
        <v>5.2322155299474335E-5</v>
      </c>
      <c r="WU81" s="120">
        <v>5.2322155299474288E-5</v>
      </c>
      <c r="WV81" s="120">
        <v>4.9978147378992895E-5</v>
      </c>
      <c r="WW81" s="120">
        <v>4.9978147378992861E-5</v>
      </c>
      <c r="WX81" s="120">
        <v>4.7716180217876221E-5</v>
      </c>
      <c r="WY81" s="120">
        <v>4.7716180217876228E-5</v>
      </c>
      <c r="WZ81" s="120">
        <v>4.5534313267802386E-5</v>
      </c>
      <c r="XA81" s="120">
        <v>4.5534313267802359E-5</v>
      </c>
      <c r="XB81" s="120">
        <v>4.3430622763192817E-5</v>
      </c>
      <c r="XC81" s="120">
        <v>4.3430622763192844E-5</v>
      </c>
      <c r="XD81" s="120">
        <v>4.1403202228548872E-5</v>
      </c>
      <c r="XE81" s="120">
        <v>4.1403202228548879E-5</v>
      </c>
      <c r="XF81" s="120">
        <v>3.9450162980303695E-5</v>
      </c>
      <c r="XG81" s="120">
        <v>3.9450162980303668E-5</v>
      </c>
      <c r="XH81" s="120">
        <v>3.7569634622694624E-5</v>
      </c>
      <c r="XI81" s="120">
        <v>3.7569634622694618E-5</v>
      </c>
      <c r="XJ81" s="120">
        <v>3.5759765537150606E-5</v>
      </c>
      <c r="XK81" s="120">
        <v>3.575976553715064E-5</v>
      </c>
      <c r="XL81" s="120">
        <v>3.4018723364683621E-5</v>
      </c>
      <c r="XM81" s="120">
        <v>3.4018723364683676E-5</v>
      </c>
      <c r="XN81" s="120">
        <v>3.2344695480767493E-5</v>
      </c>
      <c r="XO81" s="120">
        <v>3.23446954807675E-5</v>
      </c>
      <c r="XP81" s="120">
        <v>3.0735889462179402E-5</v>
      </c>
      <c r="XQ81" s="120">
        <v>3.0735889462179416E-5</v>
      </c>
      <c r="XR81" s="120">
        <v>2.9190533545277143E-5</v>
      </c>
      <c r="XS81" s="120">
        <v>2.9190533545277156E-5</v>
      </c>
      <c r="XT81" s="120">
        <v>2.7706877075176852E-5</v>
      </c>
      <c r="XU81" s="120">
        <v>2.7706877075176848E-5</v>
      </c>
      <c r="XV81" s="120">
        <v>2.6283190945296167E-5</v>
      </c>
      <c r="XW81" s="120">
        <v>2.6283190945296181E-5</v>
      </c>
      <c r="XX81" s="120">
        <v>2.4917768026721158E-5</v>
      </c>
      <c r="XY81" s="120">
        <v>2.4917768026721165E-5</v>
      </c>
      <c r="XZ81" s="120">
        <v>2.3608923586855203E-5</v>
      </c>
      <c r="YA81" s="120">
        <v>2.360892358685518E-5</v>
      </c>
      <c r="YB81" s="120">
        <v>2.2354995696805232E-5</v>
      </c>
      <c r="YC81" s="120">
        <v>2.2354995696805235E-5</v>
      </c>
      <c r="YD81" s="120">
        <v>2.1154345626960999E-5</v>
      </c>
      <c r="YE81" s="120">
        <v>2.1154345626960999E-5</v>
      </c>
      <c r="YF81" s="120">
        <v>2.0005358230222202E-5</v>
      </c>
      <c r="YG81" s="120">
        <v>2.0005358230222198E-5</v>
      </c>
      <c r="YH81" s="120">
        <v>1.890644231233061E-5</v>
      </c>
      <c r="YI81" s="120">
        <v>1.8906442312330623E-5</v>
      </c>
      <c r="YJ81" s="120">
        <v>1.785603098876624E-5</v>
      </c>
      <c r="YK81" s="120">
        <v>1.7856030988766223E-5</v>
      </c>
      <c r="YL81" s="120">
        <v>1.6852582027668974E-5</v>
      </c>
      <c r="YM81" s="120">
        <v>1.6852582027668998E-5</v>
      </c>
      <c r="YN81" s="120">
        <v>1.5894578178253454E-5</v>
      </c>
      <c r="YO81" s="120">
        <v>1.5894578178253474E-5</v>
      </c>
      <c r="YP81" s="120">
        <v>1.4980527484188257E-5</v>
      </c>
      <c r="YQ81" s="120">
        <v>1.4980527484188262E-5</v>
      </c>
      <c r="YR81" s="120">
        <v>1.4108963581419163E-5</v>
      </c>
      <c r="YS81" s="120">
        <v>1.4108963581419169E-5</v>
      </c>
      <c r="YT81" s="120">
        <v>1.3278445979923094E-5</v>
      </c>
      <c r="YU81" s="120">
        <v>1.3278445979923107E-5</v>
      </c>
      <c r="YV81" s="120">
        <v>1.2487560328889144E-5</v>
      </c>
      <c r="YW81" s="120">
        <v>1.2487560328889156E-5</v>
      </c>
      <c r="YX81" s="120">
        <v>1.1734918664833549E-5</v>
      </c>
      <c r="YY81" s="120">
        <v>1.1734918664833554E-5</v>
      </c>
      <c r="YZ81" s="120">
        <v>1.1019159642167725E-5</v>
      </c>
      <c r="ZA81" s="120">
        <v>1.1019159642167731E-5</v>
      </c>
      <c r="ZB81" s="120">
        <v>1.0338948745751532E-5</v>
      </c>
      <c r="ZC81" s="120">
        <v>1.0338948745751539E-5</v>
      </c>
      <c r="ZD81" s="120">
        <v>9.6929784849793324E-6</v>
      </c>
      <c r="ZE81" s="120">
        <v>9.6929784849793273E-6</v>
      </c>
      <c r="ZF81" s="120">
        <v>9.0799685689622309E-6</v>
      </c>
      <c r="ZG81" s="120">
        <v>9.0799685689622309E-6</v>
      </c>
      <c r="ZH81" s="120">
        <v>8.4986660623885175E-6</v>
      </c>
      <c r="ZI81" s="120">
        <v>8.4986660623885209E-6</v>
      </c>
      <c r="ZJ81" s="120">
        <v>7.9478455216628217E-6</v>
      </c>
      <c r="ZK81" s="120">
        <v>7.9478455216628031E-6</v>
      </c>
      <c r="ZL81" s="120">
        <v>7.4263091109465362E-6</v>
      </c>
      <c r="ZM81" s="120">
        <v>7.4263091109465396E-6</v>
      </c>
      <c r="ZN81" s="120">
        <v>6.932886697744279E-6</v>
      </c>
      <c r="ZO81" s="120">
        <v>6.9328866977442756E-6</v>
      </c>
      <c r="ZP81" s="120">
        <v>6.4664359277049296E-6</v>
      </c>
      <c r="ZQ81" s="120">
        <v>6.466435927704922E-6</v>
      </c>
      <c r="ZR81" s="120">
        <v>6.0258422783328334E-6</v>
      </c>
      <c r="ZS81" s="120">
        <v>6.0258422783328393E-6</v>
      </c>
      <c r="ZT81" s="120">
        <v>5.6100190913313063E-6</v>
      </c>
      <c r="ZU81" s="120">
        <v>5.6100190913313038E-6</v>
      </c>
      <c r="ZV81" s="120">
        <v>5.2179075833301359E-6</v>
      </c>
      <c r="ZW81" s="120">
        <v>5.2179075833301376E-6</v>
      </c>
      <c r="ZX81" s="120">
        <v>4.8484768347798072E-6</v>
      </c>
      <c r="ZY81" s="120">
        <v>4.8484768347798097E-6</v>
      </c>
      <c r="ZZ81" s="120">
        <v>4.5007237568274277E-6</v>
      </c>
      <c r="AAA81" s="120">
        <v>4.5007237568274387E-6</v>
      </c>
      <c r="AAB81" s="120">
        <v>4.17367303602342E-6</v>
      </c>
      <c r="AAC81" s="120">
        <v>4.1736730360234149E-6</v>
      </c>
      <c r="AAD81" s="120">
        <v>3.866377056743986E-6</v>
      </c>
      <c r="AAE81" s="120">
        <v>3.8663770567439886E-6</v>
      </c>
      <c r="AAF81" s="120">
        <v>3.5779158012514228E-6</v>
      </c>
      <c r="AAG81" s="120">
        <v>3.577915801251419E-6</v>
      </c>
      <c r="AAH81" s="120">
        <v>3.3073967273532335E-6</v>
      </c>
      <c r="AAI81" s="120">
        <v>3.3073967273532326E-6</v>
      </c>
      <c r="AAJ81" s="120">
        <v>3.0539546236613431E-6</v>
      </c>
      <c r="AAK81" s="120">
        <v>3.0539546236613453E-6</v>
      </c>
      <c r="AAL81" s="120">
        <v>2.8167514424943379E-6</v>
      </c>
      <c r="AAM81" s="120">
        <v>2.8167514424943387E-6</v>
      </c>
      <c r="AAN81" s="120">
        <v>2.5949761105087848E-6</v>
      </c>
      <c r="AAO81" s="120">
        <v>2.5949761105087857E-6</v>
      </c>
      <c r="AAP81" s="120">
        <v>2.3878443171901097E-6</v>
      </c>
      <c r="AAQ81" s="120">
        <v>2.3878443171901102E-6</v>
      </c>
      <c r="AAR81" s="120">
        <v>2.1945982813789555E-6</v>
      </c>
      <c r="AAS81" s="120">
        <v>2.1945982813789563E-6</v>
      </c>
      <c r="AAT81" s="120">
        <v>2.0145064960556795E-6</v>
      </c>
      <c r="AAU81" s="120">
        <v>2.0145064960556829E-6</v>
      </c>
      <c r="AAV81" s="120">
        <v>1.8468634516533209E-6</v>
      </c>
      <c r="AAW81" s="120">
        <v>1.8468634516533209E-6</v>
      </c>
      <c r="AAX81" s="120">
        <v>1.6909893382178514E-6</v>
      </c>
      <c r="AAY81" s="120">
        <v>1.6909893382178542E-6</v>
      </c>
      <c r="AAZ81" s="120">
        <v>1.5462297267838432E-6</v>
      </c>
      <c r="ABA81" s="120">
        <v>1.5462297267838428E-6</v>
      </c>
      <c r="ABB81" s="120">
        <v>1.411955230383494E-6</v>
      </c>
      <c r="ABC81" s="120">
        <v>1.4119552303834938E-6</v>
      </c>
      <c r="ABD81" s="120">
        <v>1.2875611451573696E-6</v>
      </c>
      <c r="ABE81" s="120">
        <v>1.2875611451573685E-6</v>
      </c>
      <c r="ABF81" s="120">
        <v>1.1724670720856856E-6</v>
      </c>
      <c r="ABG81" s="120">
        <v>1.1724670720856848E-6</v>
      </c>
      <c r="ABH81" s="120">
        <v>1.0661165199097652E-6</v>
      </c>
      <c r="ABI81" s="120">
        <v>1.0661165199097646E-6</v>
      </c>
      <c r="ABJ81" s="120">
        <v>9.6797648986380466E-7</v>
      </c>
      <c r="ABK81" s="120">
        <v>9.6797648986380551E-7</v>
      </c>
      <c r="ABL81" s="120">
        <v>8.7753704288746847E-7</v>
      </c>
      <c r="ABM81" s="120">
        <v>8.7753704288746826E-7</v>
      </c>
      <c r="ABN81" s="120">
        <v>7.9431085003953837E-7</v>
      </c>
      <c r="ABO81" s="120">
        <v>7.9431085003953816E-7</v>
      </c>
      <c r="ABP81" s="120">
        <v>7.1783272688197989E-7</v>
      </c>
      <c r="ABQ81" s="120">
        <v>7.1783272688197926E-7</v>
      </c>
      <c r="ABR81" s="120">
        <v>6.4765915265180436E-7</v>
      </c>
      <c r="ABS81" s="120">
        <v>6.4765915265180478E-7</v>
      </c>
      <c r="ABT81" s="120">
        <v>5.8336777508503945E-7</v>
      </c>
      <c r="ABU81" s="120">
        <v>5.8336777508503998E-7</v>
      </c>
      <c r="ABV81" s="120">
        <v>5.2455690180246648E-7</v>
      </c>
      <c r="ABW81" s="120">
        <v>5.2455690180246638E-7</v>
      </c>
      <c r="ABX81" s="120">
        <v>4.7084497921048928E-7</v>
      </c>
      <c r="ABY81" s="120">
        <v>4.7084497921048865E-7</v>
      </c>
      <c r="ABZ81" s="120">
        <v>4.218700599121655E-7</v>
      </c>
      <c r="ACA81" s="120">
        <v>4.2187005991216534E-7</v>
      </c>
      <c r="ACB81" s="120">
        <v>3.7728925966280929E-7</v>
      </c>
      <c r="ACC81" s="120">
        <v>3.7728925966280945E-7</v>
      </c>
      <c r="ACD81" s="120">
        <v>3.3677820494144348E-7</v>
      </c>
      <c r="ACE81" s="120">
        <v>3.3677820494144374E-7</v>
      </c>
      <c r="ACF81" s="120">
        <v>3.0003047224337383E-7</v>
      </c>
      <c r="ACG81" s="120">
        <v>3.0003047224337373E-7</v>
      </c>
      <c r="ACH81" s="120">
        <v>2.6675702023007387E-7</v>
      </c>
      <c r="ACI81" s="120">
        <v>2.6675702023007403E-7</v>
      </c>
      <c r="ACJ81" s="120">
        <v>2.3668561590006233E-7</v>
      </c>
      <c r="ACK81" s="120">
        <v>2.3668561590006217E-7</v>
      </c>
      <c r="ACL81" s="120">
        <v>2.0956025596829967E-7</v>
      </c>
      <c r="ACM81" s="120">
        <v>2.0956025596829967E-7</v>
      </c>
      <c r="ACN81" s="120">
        <v>1.8514058466153753E-7</v>
      </c>
      <c r="ACO81" s="120">
        <v>1.8514058466153742E-7</v>
      </c>
      <c r="ACP81" s="120">
        <v>1.6320130915274375E-7</v>
      </c>
      <c r="ACQ81" s="120">
        <v>1.6320130915274375E-7</v>
      </c>
      <c r="ACR81" s="120">
        <v>1.4353161386899772E-7</v>
      </c>
      <c r="ACS81" s="120">
        <v>1.4353161386899775E-7</v>
      </c>
      <c r="ACT81" s="120">
        <v>1.2593457491380285E-7</v>
      </c>
      <c r="ACU81" s="120">
        <v>1.2593457491380263E-7</v>
      </c>
      <c r="ACV81" s="120">
        <v>1.1022657584644821E-7</v>
      </c>
      <c r="ACW81" s="120">
        <v>1.1022657584644826E-7</v>
      </c>
      <c r="ACX81" s="120">
        <v>9.6236726057611411E-8</v>
      </c>
      <c r="ACY81" s="120">
        <v>9.6236726057611411E-8</v>
      </c>
      <c r="ACZ81" s="120">
        <v>8.3806282971694234E-8</v>
      </c>
      <c r="ADA81" s="120">
        <v>8.3806282971694221E-8</v>
      </c>
      <c r="ADB81" s="120">
        <v>7.2788079292260763E-8</v>
      </c>
      <c r="ADC81" s="120">
        <v>7.2788079292260776E-8</v>
      </c>
      <c r="ADD81" s="120">
        <v>6.3045956487282285E-8</v>
      </c>
      <c r="ADE81" s="120">
        <v>6.3045956487282153E-8</v>
      </c>
      <c r="ADF81" s="120">
        <v>5.4454205685614165E-8</v>
      </c>
      <c r="ADG81" s="120">
        <v>5.4454205685614218E-8</v>
      </c>
      <c r="ADH81" s="120">
        <v>4.6897017125180731E-8</v>
      </c>
      <c r="ADI81" s="120">
        <v>4.6897017125180665E-8</v>
      </c>
      <c r="ADJ81" s="120">
        <v>4.0267939256715547E-8</v>
      </c>
      <c r="ADK81" s="120">
        <v>4.026793925671562E-8</v>
      </c>
      <c r="ADL81" s="120">
        <v>3.4469348564653968E-8</v>
      </c>
      <c r="ADM81" s="120">
        <v>3.4469348564654008E-8</v>
      </c>
      <c r="ADN81" s="120">
        <v>2.941193111894611E-8</v>
      </c>
      <c r="ADO81" s="120">
        <v>2.9411931118946094E-8</v>
      </c>
      <c r="ADP81" s="120">
        <v>2.5014176818330529E-8</v>
      </c>
      <c r="ADQ81" s="120">
        <v>2.5014176818330526E-8</v>
      </c>
      <c r="ADR81" s="120">
        <v>2.1201887227117294E-8</v>
      </c>
      <c r="ADS81" s="120">
        <v>2.1201887227117294E-8</v>
      </c>
      <c r="ADT81" s="120">
        <v>1.7907697844040562E-8</v>
      </c>
      <c r="ADU81" s="120">
        <v>1.7907697844040572E-8</v>
      </c>
      <c r="ADV81" s="120">
        <v>1.5070615573526117E-8</v>
      </c>
      <c r="ADW81" s="120">
        <v>1.5070615573526124E-8</v>
      </c>
      <c r="ADX81" s="120">
        <v>1.2635572097124772E-8</v>
      </c>
      <c r="ADY81" s="120">
        <v>1.2635572097124772E-8</v>
      </c>
      <c r="ADZ81" s="120">
        <v>1.0552993766284671E-8</v>
      </c>
      <c r="AEA81" s="120">
        <v>1.0552993766284667E-8</v>
      </c>
      <c r="AEB81" s="120">
        <v>8.7783885575248619E-9</v>
      </c>
      <c r="AEC81" s="120">
        <v>8.7783885575248636E-9</v>
      </c>
      <c r="AED81" s="120">
        <v>7.2719505479307685E-9</v>
      </c>
      <c r="AEE81" s="120">
        <v>7.2719505479307751E-9</v>
      </c>
      <c r="AEF81" s="120">
        <v>5.9981822832739832E-9</v>
      </c>
      <c r="AEG81" s="120">
        <v>5.9981822832739824E-9</v>
      </c>
      <c r="AEH81" s="120">
        <v>4.9255353235630104E-9</v>
      </c>
      <c r="AEI81" s="120">
        <v>4.9255353235630054E-9</v>
      </c>
      <c r="AEJ81" s="120">
        <v>4.026069162103241E-9</v>
      </c>
      <c r="AEK81" s="120">
        <v>4.0260691621032369E-9</v>
      </c>
      <c r="AEL81" s="120">
        <v>3.2751286248635909E-9</v>
      </c>
      <c r="AEM81" s="120">
        <v>3.2751286248635901E-9</v>
      </c>
      <c r="AEN81" s="120">
        <v>2.6510397678276483E-9</v>
      </c>
      <c r="AEO81" s="120">
        <v>2.6510397678276475E-9</v>
      </c>
      <c r="AEP81" s="120">
        <v>2.1348242017868681E-9</v>
      </c>
      <c r="AEQ81" s="120">
        <v>2.1348242017868714E-9</v>
      </c>
      <c r="AER81" s="120">
        <v>1.7099316874665242E-9</v>
      </c>
      <c r="AES81" s="120">
        <v>1.7099316874665249E-9</v>
      </c>
      <c r="AET81" s="120">
        <v>1.3619907597237182E-9</v>
      </c>
      <c r="AEU81" s="120">
        <v>1.361990759723719E-9</v>
      </c>
      <c r="AEV81" s="120">
        <v>1.0785770585804877E-9</v>
      </c>
      <c r="AEW81" s="120">
        <v>1.0785770585804867E-9</v>
      </c>
      <c r="AEX81" s="120">
        <v>8.489989677999218E-10</v>
      </c>
      <c r="AEY81" s="120">
        <v>8.4899896779992242E-10</v>
      </c>
      <c r="AEZ81" s="120">
        <v>6.6410008930101015E-10</v>
      </c>
      <c r="AFA81" s="120">
        <v>6.6410008930100974E-10</v>
      </c>
      <c r="AFB81" s="120">
        <v>5.1607801462384312E-10</v>
      </c>
      <c r="AFC81" s="120">
        <v>5.1607801462384374E-10</v>
      </c>
      <c r="AFD81" s="120">
        <v>3.9831879353764584E-10</v>
      </c>
      <c r="AFE81" s="120">
        <v>3.9831879353764563E-10</v>
      </c>
      <c r="AFF81" s="120">
        <v>3.0524644530566308E-10</v>
      </c>
      <c r="AFG81" s="120">
        <v>3.0524644530566323E-10</v>
      </c>
      <c r="AFH81" s="120">
        <v>2.3218681058697696E-10</v>
      </c>
      <c r="AFI81" s="120">
        <v>2.3218681058697704E-10</v>
      </c>
      <c r="AFJ81" s="120">
        <v>1.7524500188513453E-10</v>
      </c>
      <c r="AFK81" s="120">
        <v>1.7524500188513453E-10</v>
      </c>
      <c r="AFL81" s="120">
        <v>1.3119567817238857E-10</v>
      </c>
      <c r="AFM81" s="120">
        <v>1.3119567817238857E-10</v>
      </c>
      <c r="AFN81" s="120">
        <v>9.738534504771362E-11</v>
      </c>
      <c r="AFO81" s="120">
        <v>9.7385345047713672E-11</v>
      </c>
      <c r="AFP81" s="120">
        <v>7.1645865636670891E-11</v>
      </c>
      <c r="AFQ81" s="120">
        <v>7.1645865636670827E-11</v>
      </c>
      <c r="AFR81" s="120">
        <v>5.2218359404348235E-11</v>
      </c>
      <c r="AFS81" s="120">
        <v>5.2218359404348235E-11</v>
      </c>
      <c r="AFT81" s="120">
        <v>3.7686666000875185E-11</v>
      </c>
      <c r="AFU81" s="120">
        <v>3.768666600087514E-11</v>
      </c>
      <c r="AFV81" s="120">
        <v>2.6919558942194402E-11</v>
      </c>
      <c r="AFW81" s="120">
        <v>2.6919558942194405E-11</v>
      </c>
      <c r="AFX81" s="120">
        <v>1.902090897636684E-11</v>
      </c>
      <c r="AFY81" s="120">
        <v>1.9020908976366837E-11</v>
      </c>
      <c r="AFZ81" s="120">
        <v>1.3287018911424085E-11</v>
      </c>
      <c r="AGA81" s="120">
        <v>1.3287018911424091E-11</v>
      </c>
      <c r="AGB81" s="120">
        <v>9.1703798904395582E-12</v>
      </c>
      <c r="AGC81" s="120">
        <v>9.1703798904395679E-12</v>
      </c>
      <c r="AGD81" s="120">
        <v>6.2491329016198439E-12</v>
      </c>
      <c r="AGE81" s="120">
        <v>6.2491329016198407E-12</v>
      </c>
      <c r="AGF81" s="120">
        <v>4.2015579310391157E-12</v>
      </c>
      <c r="AGG81" s="120">
        <v>4.2015579310391141E-12</v>
      </c>
      <c r="AGH81" s="120">
        <v>2.784955761611637E-12</v>
      </c>
      <c r="AGI81" s="120">
        <v>2.7849557616116382E-12</v>
      </c>
      <c r="AGJ81" s="120">
        <v>1.8183331048258308E-12</v>
      </c>
      <c r="AGK81" s="120">
        <v>1.818333104825831E-12</v>
      </c>
      <c r="AGL81" s="120">
        <v>1.168349605840244E-12</v>
      </c>
      <c r="AGM81" s="120">
        <v>1.1683496058402434E-12</v>
      </c>
      <c r="AGN81" s="120">
        <v>7.3803436778871711E-13</v>
      </c>
      <c r="AGO81" s="120">
        <v>7.3803436778871751E-13</v>
      </c>
      <c r="AGP81" s="120">
        <v>4.5782909649935182E-13</v>
      </c>
      <c r="AGQ81" s="120">
        <v>4.5782909649935132E-13</v>
      </c>
      <c r="AGR81" s="120">
        <v>2.7856391309572202E-13</v>
      </c>
      <c r="AGS81" s="120">
        <v>2.7856391309572177E-13</v>
      </c>
      <c r="AGT81" s="120">
        <v>1.6601952366746205E-13</v>
      </c>
      <c r="AGU81" s="120">
        <v>1.6601952366746213E-13</v>
      </c>
      <c r="AGV81" s="120">
        <v>9.6775060620334516E-14</v>
      </c>
      <c r="AGW81" s="120">
        <v>9.6775060620334478E-14</v>
      </c>
      <c r="AGX81" s="120">
        <v>5.5083908502540805E-14</v>
      </c>
      <c r="AGY81" s="120">
        <v>5.5083908502540805E-14</v>
      </c>
      <c r="AGZ81" s="120">
        <v>3.0559701374426904E-14</v>
      </c>
      <c r="AHA81" s="120">
        <v>3.055970137442691E-14</v>
      </c>
      <c r="AHB81" s="120">
        <v>1.6491055825052553E-14</v>
      </c>
      <c r="AHC81" s="120">
        <v>1.6491055825052553E-14</v>
      </c>
      <c r="AHD81" s="120">
        <v>8.6362378301694794E-15</v>
      </c>
      <c r="AHE81" s="120">
        <v>8.6362378301694809E-15</v>
      </c>
      <c r="AHF81" s="120">
        <v>4.3777338031345983E-15</v>
      </c>
      <c r="AHG81" s="120">
        <v>4.3777338031345959E-15</v>
      </c>
      <c r="AHH81" s="120">
        <v>2.1416081364290243E-15</v>
      </c>
      <c r="AHI81" s="120">
        <v>2.141608136429022E-15</v>
      </c>
      <c r="AHJ81" s="120">
        <v>1.0076928692422091E-15</v>
      </c>
      <c r="AHK81" s="120">
        <v>1.0076928692422089E-15</v>
      </c>
      <c r="AHL81" s="120">
        <v>4.5427627985715961E-16</v>
      </c>
      <c r="AHM81" s="120">
        <v>4.5427627985715981E-16</v>
      </c>
      <c r="AHN81" s="120">
        <v>1.9531908331472174E-16</v>
      </c>
      <c r="AHO81" s="120">
        <v>1.9531908331472169E-16</v>
      </c>
      <c r="AHP81" s="120">
        <v>7.966829650936098E-17</v>
      </c>
      <c r="AHQ81" s="120">
        <v>7.9668296509361005E-17</v>
      </c>
      <c r="AHR81" s="120">
        <v>3.0632901754379864E-17</v>
      </c>
      <c r="AHS81" s="120">
        <v>3.0632901754379857E-17</v>
      </c>
      <c r="AHT81" s="120">
        <v>1.1018743852387401E-17</v>
      </c>
      <c r="AHU81" s="120">
        <v>1.10187438523874E-17</v>
      </c>
      <c r="AHV81" s="120">
        <v>3.6732355280561218E-18</v>
      </c>
      <c r="AHW81" s="120">
        <v>3.6732355280561218E-18</v>
      </c>
      <c r="AHX81" s="120">
        <v>1.1216378996042042E-18</v>
      </c>
      <c r="AHY81" s="120">
        <v>1.1216378996042042E-18</v>
      </c>
      <c r="AHZ81" s="120">
        <v>3.0904949905397104E-19</v>
      </c>
      <c r="AIA81" s="120">
        <v>3.0904949905397104E-19</v>
      </c>
      <c r="AIB81" s="120">
        <v>7.532842063484042E-20</v>
      </c>
      <c r="AIC81" s="120">
        <v>7.5328420634840432E-20</v>
      </c>
      <c r="AID81" s="120">
        <v>1.5803951224724761E-20</v>
      </c>
      <c r="AIE81" s="120">
        <v>1.5803951224724757E-20</v>
      </c>
      <c r="AIF81" s="120">
        <v>2.7421554294015713E-21</v>
      </c>
      <c r="AIG81" s="120">
        <v>2.7421554294015713E-21</v>
      </c>
      <c r="AIH81" s="120">
        <v>3.6923274592835773E-22</v>
      </c>
      <c r="AII81" s="120">
        <v>3.6923274592835773E-22</v>
      </c>
      <c r="AIJ81" s="120">
        <v>3.4327995420950649E-23</v>
      </c>
      <c r="AIK81" s="120">
        <v>3.4327995420950649E-23</v>
      </c>
      <c r="AIL81" s="120">
        <v>1.6543612251060553E-24</v>
      </c>
      <c r="AIM81" s="120" t="s">
        <v>105</v>
      </c>
      <c r="AIN81" s="120" t="s">
        <v>105</v>
      </c>
      <c r="AIO81" s="120" t="s">
        <v>105</v>
      </c>
      <c r="AIP81" s="120" t="s">
        <v>105</v>
      </c>
      <c r="AIQ81" s="120" t="s">
        <v>105</v>
      </c>
      <c r="AIR81" s="120" t="s">
        <v>105</v>
      </c>
      <c r="AIS81" s="120" t="s">
        <v>105</v>
      </c>
      <c r="AIT81" s="120" t="s">
        <v>105</v>
      </c>
      <c r="AIU81" s="120" t="s">
        <v>105</v>
      </c>
      <c r="AIV81" s="120" t="s">
        <v>105</v>
      </c>
      <c r="AIW81" s="120" t="s">
        <v>105</v>
      </c>
      <c r="AIX81" s="120" t="s">
        <v>105</v>
      </c>
      <c r="AIY81" s="120" t="s">
        <v>105</v>
      </c>
      <c r="AIZ81" s="120" t="s">
        <v>105</v>
      </c>
      <c r="AJA81" s="120" t="s">
        <v>105</v>
      </c>
      <c r="AJB81" s="120" t="s">
        <v>105</v>
      </c>
      <c r="AJC81" s="120" t="s">
        <v>105</v>
      </c>
      <c r="AJD81" s="120" t="s">
        <v>105</v>
      </c>
      <c r="AJE81" s="120" t="s">
        <v>105</v>
      </c>
      <c r="AJF81" s="120" t="s">
        <v>105</v>
      </c>
      <c r="AJG81" s="120" t="s">
        <v>105</v>
      </c>
      <c r="AJH81" s="120" t="s">
        <v>105</v>
      </c>
      <c r="AJI81" s="120" t="s">
        <v>105</v>
      </c>
      <c r="AJJ81" s="120" t="s">
        <v>105</v>
      </c>
      <c r="AJK81" s="120" t="s">
        <v>105</v>
      </c>
      <c r="AJL81" s="120" t="s">
        <v>105</v>
      </c>
      <c r="AJM81" s="120" t="s">
        <v>105</v>
      </c>
      <c r="AJN81" s="120" t="s">
        <v>105</v>
      </c>
      <c r="AJO81" s="120" t="s">
        <v>105</v>
      </c>
      <c r="AJP81" s="120" t="s">
        <v>105</v>
      </c>
      <c r="AJQ81" s="120" t="s">
        <v>105</v>
      </c>
      <c r="AJR81" s="120" t="s">
        <v>105</v>
      </c>
      <c r="AJS81" s="120" t="s">
        <v>105</v>
      </c>
      <c r="AJT81" s="120" t="s">
        <v>105</v>
      </c>
      <c r="AJU81" s="120" t="s">
        <v>105</v>
      </c>
      <c r="AJV81" s="120" t="s">
        <v>105</v>
      </c>
      <c r="AJW81" s="120" t="s">
        <v>105</v>
      </c>
      <c r="AJX81" s="120" t="s">
        <v>105</v>
      </c>
      <c r="AJY81" s="120" t="s">
        <v>105</v>
      </c>
      <c r="AJZ81" s="120" t="s">
        <v>105</v>
      </c>
      <c r="AKA81" s="120" t="s">
        <v>105</v>
      </c>
      <c r="AKB81" s="120" t="s">
        <v>105</v>
      </c>
      <c r="AKC81" s="120" t="s">
        <v>105</v>
      </c>
      <c r="AKD81" s="120" t="s">
        <v>105</v>
      </c>
      <c r="AKE81" s="120" t="s">
        <v>105</v>
      </c>
      <c r="AKF81" s="120" t="s">
        <v>105</v>
      </c>
      <c r="AKG81" s="120" t="s">
        <v>105</v>
      </c>
      <c r="AKH81" s="120" t="s">
        <v>105</v>
      </c>
      <c r="AKI81" s="120" t="s">
        <v>105</v>
      </c>
      <c r="AKJ81" s="120" t="s">
        <v>105</v>
      </c>
      <c r="AKK81" s="120" t="s">
        <v>105</v>
      </c>
      <c r="AKL81" s="120" t="s">
        <v>105</v>
      </c>
      <c r="AKM81" s="120" t="s">
        <v>105</v>
      </c>
      <c r="AKN81" s="120" t="s">
        <v>105</v>
      </c>
      <c r="AKO81" s="120" t="s">
        <v>105</v>
      </c>
      <c r="AKP81" s="120" t="s">
        <v>105</v>
      </c>
      <c r="AKQ81" s="120" t="s">
        <v>105</v>
      </c>
      <c r="AKR81" s="120" t="s">
        <v>105</v>
      </c>
      <c r="AKS81" s="120" t="s">
        <v>105</v>
      </c>
      <c r="AKT81" s="120" t="s">
        <v>105</v>
      </c>
      <c r="AKU81" s="120" t="s">
        <v>105</v>
      </c>
      <c r="AKV81" s="120" t="s">
        <v>105</v>
      </c>
      <c r="AKW81" s="120" t="s">
        <v>105</v>
      </c>
      <c r="AKX81" s="120" t="s">
        <v>105</v>
      </c>
      <c r="AKY81" s="120" t="s">
        <v>105</v>
      </c>
      <c r="AKZ81" s="120" t="s">
        <v>105</v>
      </c>
      <c r="ALA81" s="120" t="s">
        <v>105</v>
      </c>
      <c r="ALB81" s="120" t="s">
        <v>105</v>
      </c>
      <c r="ALC81" s="120" t="s">
        <v>105</v>
      </c>
      <c r="ALD81" s="120" t="s">
        <v>105</v>
      </c>
      <c r="ALE81" s="120" t="s">
        <v>105</v>
      </c>
      <c r="ALF81" s="120" t="s">
        <v>105</v>
      </c>
      <c r="ALG81" s="120" t="s">
        <v>105</v>
      </c>
      <c r="ALH81" s="120" t="s">
        <v>105</v>
      </c>
      <c r="ALI81" s="120" t="s">
        <v>105</v>
      </c>
      <c r="ALJ81" s="120" t="s">
        <v>105</v>
      </c>
      <c r="ALK81" s="120" t="s">
        <v>105</v>
      </c>
      <c r="ALL81" s="120" t="s">
        <v>105</v>
      </c>
      <c r="ALM81" s="120" t="s">
        <v>105</v>
      </c>
      <c r="ALN81" s="120"/>
    </row>
    <row r="82" spans="1:1002" hidden="1">
      <c r="A82" s="119">
        <v>81</v>
      </c>
      <c r="B82" s="120">
        <v>1.141177000478992E-2</v>
      </c>
      <c r="C82" s="120">
        <v>1.1329529416349269E-2</v>
      </c>
      <c r="D82" s="120">
        <v>1.132962540005992E-2</v>
      </c>
      <c r="E82" s="120">
        <v>1.1247665435411296E-2</v>
      </c>
      <c r="F82" s="120">
        <v>1.1247759679849707E-2</v>
      </c>
      <c r="G82" s="120">
        <v>1.1166081000381448E-2</v>
      </c>
      <c r="H82" s="120">
        <v>1.1166173529624708E-2</v>
      </c>
      <c r="I82" s="120">
        <v>1.1084776794093138E-2</v>
      </c>
      <c r="J82" s="120">
        <v>1.1084867632007566E-2</v>
      </c>
      <c r="K82" s="120">
        <v>1.1003753496486043E-2</v>
      </c>
      <c r="L82" s="120">
        <v>1.1003842666727425E-2</v>
      </c>
      <c r="M82" s="120">
        <v>1.0923011784555046E-2</v>
      </c>
      <c r="N82" s="120">
        <v>1.0923099310568975E-2</v>
      </c>
      <c r="O82" s="120">
        <v>1.0842552332298635E-2</v>
      </c>
      <c r="P82" s="120">
        <v>1.084263823732084E-2</v>
      </c>
      <c r="Q82" s="120">
        <v>1.0762375810667052E-2</v>
      </c>
      <c r="R82" s="120">
        <v>1.0762460117723681E-2</v>
      </c>
      <c r="S82" s="120">
        <v>1.0682482887509778E-2</v>
      </c>
      <c r="T82" s="120">
        <v>1.0682565619417833E-2</v>
      </c>
      <c r="U82" s="120">
        <v>1.0602874227522792E-2</v>
      </c>
      <c r="V82" s="120">
        <v>1.060295540689038E-2</v>
      </c>
      <c r="W82" s="120">
        <v>1.052355049219519E-2</v>
      </c>
      <c r="X82" s="120">
        <v>1.0523630141421977E-2</v>
      </c>
      <c r="Y82" s="120">
        <v>1.0444512339755492E-2</v>
      </c>
      <c r="Z82" s="120">
        <v>1.0444590481033083E-2</v>
      </c>
      <c r="AA82" s="120">
        <v>1.0365760425117396E-2</v>
      </c>
      <c r="AB82" s="120">
        <v>1.0365837080429714E-2</v>
      </c>
      <c r="AC82" s="120">
        <v>1.0287295399825192E-2</v>
      </c>
      <c r="AD82" s="120">
        <v>1.0287370590948903E-2</v>
      </c>
      <c r="AE82" s="120">
        <v>1.0209117911998621E-2</v>
      </c>
      <c r="AF82" s="120">
        <v>1.0209191660503596E-2</v>
      </c>
      <c r="AG82" s="120">
        <v>1.0131228606277352E-2</v>
      </c>
      <c r="AH82" s="120">
        <v>1.0131300933527109E-2</v>
      </c>
      <c r="AI82" s="120">
        <v>1.0053628123764953E-2</v>
      </c>
      <c r="AJ82" s="120">
        <v>1.0053699050917089E-2</v>
      </c>
      <c r="AK82" s="120">
        <v>9.9763171019724289E-3</v>
      </c>
      <c r="AL82" s="120">
        <v>9.9763866499791593E-3</v>
      </c>
      <c r="AM82" s="120">
        <v>9.8992961747612924E-3</v>
      </c>
      <c r="AN82" s="120">
        <v>9.8993643643698927E-3</v>
      </c>
      <c r="AO82" s="120">
        <v>9.8225659722862117E-3</v>
      </c>
      <c r="AP82" s="120">
        <v>9.8226328240395358E-3</v>
      </c>
      <c r="AQ82" s="120">
        <v>9.7461271209371425E-3</v>
      </c>
      <c r="AR82" s="120">
        <v>9.7461926551741674E-3</v>
      </c>
      <c r="AS82" s="120">
        <v>9.6699802432809907E-3</v>
      </c>
      <c r="AT82" s="120">
        <v>9.6700444801373284E-3</v>
      </c>
      <c r="AU82" s="120">
        <v>9.5941259580029047E-3</v>
      </c>
      <c r="AV82" s="120">
        <v>9.5941889174113639E-3</v>
      </c>
      <c r="AW82" s="120">
        <v>9.5185648798469628E-3</v>
      </c>
      <c r="AX82" s="120">
        <v>9.518626581538122E-3</v>
      </c>
      <c r="AY82" s="120">
        <v>9.4432976195565638E-3</v>
      </c>
      <c r="AZ82" s="120">
        <v>9.4433580830593448E-3</v>
      </c>
      <c r="BA82" s="120">
        <v>9.3683247838141637E-3</v>
      </c>
      <c r="BB82" s="120">
        <v>9.3683840284564356E-3</v>
      </c>
      <c r="BC82" s="120">
        <v>9.2936469751807149E-3</v>
      </c>
      <c r="BD82" s="120">
        <v>9.2937050200898735E-3</v>
      </c>
      <c r="BE82" s="120">
        <v>9.2192647920345122E-3</v>
      </c>
      <c r="BF82" s="120">
        <v>9.2193216561381342E-3</v>
      </c>
      <c r="BG82" s="120">
        <v>9.1451788285096414E-3</v>
      </c>
      <c r="BH82" s="120">
        <v>9.1452345305361171E-3</v>
      </c>
      <c r="BI82" s="120">
        <v>9.0713896744339037E-3</v>
      </c>
      <c r="BJ82" s="120">
        <v>9.0714442329130913E-3</v>
      </c>
      <c r="BK82" s="120">
        <v>8.9978979152663813E-3</v>
      </c>
      <c r="BL82" s="120">
        <v>8.997951348530259E-3</v>
      </c>
      <c r="BM82" s="120">
        <v>8.9247041320343369E-3</v>
      </c>
      <c r="BN82" s="120">
        <v>8.9247564582176711E-3</v>
      </c>
      <c r="BO82" s="120">
        <v>8.8518089012698479E-3</v>
      </c>
      <c r="BP82" s="120">
        <v>8.8518601383108936E-3</v>
      </c>
      <c r="BQ82" s="120">
        <v>8.7792127949458173E-3</v>
      </c>
      <c r="BR82" s="120">
        <v>8.7792629605870677E-3</v>
      </c>
      <c r="BS82" s="120">
        <v>8.706916380411607E-3</v>
      </c>
      <c r="BT82" s="120">
        <v>8.7069654922004285E-3</v>
      </c>
      <c r="BU82" s="120">
        <v>8.6349202203281263E-3</v>
      </c>
      <c r="BV82" s="120">
        <v>8.6349682956175944E-3</v>
      </c>
      <c r="BW82" s="120">
        <v>8.5632248726025244E-3</v>
      </c>
      <c r="BX82" s="120">
        <v>8.5632719285520555E-3</v>
      </c>
      <c r="BY82" s="120">
        <v>8.49183089032228E-3</v>
      </c>
      <c r="BZ82" s="120">
        <v>8.4918769438985051E-3</v>
      </c>
      <c r="CA82" s="120">
        <v>8.4207388216890333E-3</v>
      </c>
      <c r="CB82" s="120">
        <v>8.4207838896665065E-3</v>
      </c>
      <c r="CC82" s="120">
        <v>8.3499492099516869E-3</v>
      </c>
      <c r="CD82" s="120">
        <v>8.3499933089136759E-3</v>
      </c>
      <c r="CE82" s="120">
        <v>8.279462593339261E-3</v>
      </c>
      <c r="CF82" s="120">
        <v>8.2795057396785436E-3</v>
      </c>
      <c r="CG82" s="120">
        <v>8.2092795049930872E-3</v>
      </c>
      <c r="CH82" s="120">
        <v>8.2093217149127925E-3</v>
      </c>
      <c r="CI82" s="120">
        <v>8.1394004728986696E-3</v>
      </c>
      <c r="CJ82" s="120">
        <v>8.1394417624130813E-3</v>
      </c>
      <c r="CK82" s="120">
        <v>8.0698260198170269E-3</v>
      </c>
      <c r="CL82" s="120">
        <v>8.0698664047524297E-3</v>
      </c>
      <c r="CM82" s="120">
        <v>8.0005566632155283E-3</v>
      </c>
      <c r="CN82" s="120">
        <v>8.0005961592110493E-3</v>
      </c>
      <c r="CO82" s="120">
        <v>7.9315929151982569E-3</v>
      </c>
      <c r="CP82" s="120">
        <v>7.9316315377067435E-3</v>
      </c>
      <c r="CQ82" s="120">
        <v>7.8629352824360222E-3</v>
      </c>
      <c r="CR82" s="120">
        <v>7.8629730467248936E-3</v>
      </c>
      <c r="CS82" s="120">
        <v>7.7945842660957047E-3</v>
      </c>
      <c r="CT82" s="120">
        <v>7.7946211872478906E-3</v>
      </c>
      <c r="CU82" s="120">
        <v>7.7265403617693424E-3</v>
      </c>
      <c r="CV82" s="120">
        <v>7.7265764546841078E-3</v>
      </c>
      <c r="CW82" s="120">
        <v>7.6588040594025323E-3</v>
      </c>
      <c r="CX82" s="120">
        <v>7.6588393387964577E-3</v>
      </c>
      <c r="CY82" s="120">
        <v>7.5913758432225621E-3</v>
      </c>
      <c r="CZ82" s="120">
        <v>7.5914103236304417E-3</v>
      </c>
      <c r="DA82" s="120">
        <v>7.5242561916659687E-3</v>
      </c>
      <c r="DB82" s="120">
        <v>7.5242898874417355E-3</v>
      </c>
      <c r="DC82" s="120">
        <v>7.4574455773056356E-3</v>
      </c>
      <c r="DD82" s="120">
        <v>7.4574785026233171E-3</v>
      </c>
      <c r="DE82" s="120">
        <v>7.3909444667774561E-3</v>
      </c>
      <c r="DF82" s="120">
        <v>7.3909766356321438E-3</v>
      </c>
      <c r="DG82" s="120">
        <v>7.3247533207065271E-3</v>
      </c>
      <c r="DH82" s="120">
        <v>7.3247847469153412E-3</v>
      </c>
      <c r="DI82" s="120">
        <v>7.2588725936328881E-3</v>
      </c>
      <c r="DJ82" s="120">
        <v>7.2589032908359627E-3</v>
      </c>
      <c r="DK82" s="120">
        <v>7.1933027339367971E-3</v>
      </c>
      <c r="DL82" s="120">
        <v>7.1933327155982423E-3</v>
      </c>
      <c r="DM82" s="120">
        <v>7.1280441837635071E-3</v>
      </c>
      <c r="DN82" s="120">
        <v>7.1280734631724782E-3</v>
      </c>
      <c r="DO82" s="120">
        <v>7.0630973789477264E-3</v>
      </c>
      <c r="DP82" s="120">
        <v>7.0631259692193749E-3</v>
      </c>
      <c r="DQ82" s="120">
        <v>6.9984627489374264E-3</v>
      </c>
      <c r="DR82" s="120">
        <v>6.9984906630139471E-3</v>
      </c>
      <c r="DS82" s="120">
        <v>6.934140716717373E-3</v>
      </c>
      <c r="DT82" s="120">
        <v>6.9341679673690535E-3</v>
      </c>
      <c r="DU82" s="120">
        <v>6.8701316987321241E-3</v>
      </c>
      <c r="DV82" s="120">
        <v>6.8701582985583754E-3</v>
      </c>
      <c r="DW82" s="120">
        <v>6.8064361048086322E-3</v>
      </c>
      <c r="DX82" s="120">
        <v>6.8064620662390551E-3</v>
      </c>
      <c r="DY82" s="120">
        <v>6.7430543380783362E-3</v>
      </c>
      <c r="DZ82" s="120">
        <v>6.7430796733737742E-3</v>
      </c>
      <c r="EA82" s="120">
        <v>6.6799867948989077E-3</v>
      </c>
      <c r="EB82" s="120">
        <v>6.680011516152543E-3</v>
      </c>
      <c r="EC82" s="120">
        <v>6.6172338647754779E-3</v>
      </c>
      <c r="ED82" s="120">
        <v>6.6172579839138979E-3</v>
      </c>
      <c r="EE82" s="120">
        <v>6.5547959302815068E-3</v>
      </c>
      <c r="EF82" s="120">
        <v>6.5548194590658157E-3</v>
      </c>
      <c r="EG82" s="120">
        <v>6.4926733669791606E-3</v>
      </c>
      <c r="EH82" s="120">
        <v>6.4926963170060708E-3</v>
      </c>
      <c r="EI82" s="120">
        <v>6.4308665433393183E-3</v>
      </c>
      <c r="EJ82" s="120">
        <v>6.4308889260422681E-3</v>
      </c>
      <c r="EK82" s="120">
        <v>6.369375820661125E-3</v>
      </c>
      <c r="EL82" s="120">
        <v>6.3693976473114186E-3</v>
      </c>
      <c r="EM82" s="120">
        <v>6.3082015529911436E-3</v>
      </c>
      <c r="EN82" s="120">
        <v>6.3082228346990508E-3</v>
      </c>
      <c r="EO82" s="120">
        <v>6.2473440870420968E-3</v>
      </c>
      <c r="EP82" s="120">
        <v>6.2473648347580197E-3</v>
      </c>
      <c r="EQ82" s="120">
        <v>6.1868037621111878E-3</v>
      </c>
      <c r="ER82" s="120">
        <v>6.1868239866268004E-3</v>
      </c>
      <c r="ES82" s="120">
        <v>6.1265809099980617E-3</v>
      </c>
      <c r="ET82" s="120">
        <v>6.1266006219474582E-3</v>
      </c>
      <c r="EU82" s="120">
        <v>6.066675854922288E-3</v>
      </c>
      <c r="EV82" s="120">
        <v>6.0666950647831766E-3</v>
      </c>
      <c r="EW82" s="120">
        <v>6.0070889134405687E-3</v>
      </c>
      <c r="EX82" s="120">
        <v>6.0071076315353971E-3</v>
      </c>
      <c r="EY82" s="120">
        <v>5.9478203943634182E-3</v>
      </c>
      <c r="EZ82" s="120">
        <v>5.9478386308606203E-3</v>
      </c>
      <c r="FA82" s="120">
        <v>5.8888705986716089E-3</v>
      </c>
      <c r="FB82" s="120">
        <v>5.8888883635867173E-3</v>
      </c>
      <c r="FC82" s="120">
        <v>5.830239819432116E-3</v>
      </c>
      <c r="FD82" s="120">
        <v>5.8302571226290217E-3</v>
      </c>
      <c r="FE82" s="120">
        <v>5.7719283417137848E-3</v>
      </c>
      <c r="FF82" s="120">
        <v>5.7719451929058949E-3</v>
      </c>
      <c r="FG82" s="120">
        <v>5.7139364425025591E-3</v>
      </c>
      <c r="FH82" s="120">
        <v>5.7139528512540356E-3</v>
      </c>
      <c r="FI82" s="120">
        <v>5.6562643906164266E-3</v>
      </c>
      <c r="FJ82" s="120">
        <v>5.6562803663433962E-3</v>
      </c>
      <c r="FK82" s="120">
        <v>5.5989124466199643E-3</v>
      </c>
      <c r="FL82" s="120">
        <v>5.5989279985917328E-3</v>
      </c>
      <c r="FM82" s="120">
        <v>5.5418808627385463E-3</v>
      </c>
      <c r="FN82" s="120">
        <v>5.5418960000788138E-3</v>
      </c>
      <c r="FO82" s="120">
        <v>5.4851698827722188E-3</v>
      </c>
      <c r="FP82" s="120">
        <v>5.4851846144603521E-3</v>
      </c>
      <c r="FQ82" s="120">
        <v>5.4287797420092838E-3</v>
      </c>
      <c r="FR82" s="120">
        <v>5.4287940768815305E-3</v>
      </c>
      <c r="FS82" s="120">
        <v>5.372710667139487E-3</v>
      </c>
      <c r="FT82" s="120">
        <v>5.3727246138902257E-3</v>
      </c>
      <c r="FU82" s="120">
        <v>5.3169628761669608E-3</v>
      </c>
      <c r="FV82" s="120">
        <v>5.3169764433499559E-3</v>
      </c>
      <c r="FW82" s="120">
        <v>5.2615365783228131E-3</v>
      </c>
      <c r="FX82" s="120">
        <v>5.2615497743524753E-3</v>
      </c>
      <c r="FY82" s="120">
        <v>5.2064319739774682E-3</v>
      </c>
      <c r="FZ82" s="120">
        <v>5.2064448071300878E-3</v>
      </c>
      <c r="GA82" s="120">
        <v>5.1516492545526441E-3</v>
      </c>
      <c r="GB82" s="120">
        <v>5.151661732967717E-3</v>
      </c>
      <c r="GC82" s="120">
        <v>5.0971886024331657E-3</v>
      </c>
      <c r="GD82" s="120">
        <v>5.0972007341146047E-3</v>
      </c>
      <c r="GE82" s="120">
        <v>5.0430501908783803E-3</v>
      </c>
      <c r="GF82" s="120">
        <v>5.0430619836958198E-3</v>
      </c>
      <c r="GG82" s="120">
        <v>4.9892341839334019E-3</v>
      </c>
      <c r="GH82" s="120">
        <v>4.9892456456234737E-3</v>
      </c>
      <c r="GI82" s="120">
        <v>4.9357407363400619E-3</v>
      </c>
      <c r="GJ82" s="120">
        <v>4.935751874507668E-3</v>
      </c>
      <c r="GK82" s="120">
        <v>4.8825699934476286E-3</v>
      </c>
      <c r="GL82" s="120">
        <v>4.882580815567244E-3</v>
      </c>
      <c r="GM82" s="120">
        <v>4.8297220911233275E-3</v>
      </c>
      <c r="GN82" s="120">
        <v>4.8297326045402727E-3</v>
      </c>
      <c r="GO82" s="120">
        <v>4.7771971556625631E-3</v>
      </c>
      <c r="GP82" s="120">
        <v>4.7772073675943208E-3</v>
      </c>
      <c r="GQ82" s="120">
        <v>4.7249953036990486E-3</v>
      </c>
      <c r="GR82" s="120">
        <v>4.7250052212365334E-3</v>
      </c>
      <c r="GS82" s="120">
        <v>4.6731166421146017E-3</v>
      </c>
      <c r="GT82" s="120">
        <v>4.6731262722234839E-3</v>
      </c>
      <c r="GU82" s="120">
        <v>4.6215612679488764E-3</v>
      </c>
      <c r="GV82" s="120">
        <v>4.6215706174708576E-3</v>
      </c>
      <c r="GW82" s="120">
        <v>4.5703292683088583E-3</v>
      </c>
      <c r="GX82" s="120">
        <v>4.5703383439629937E-3</v>
      </c>
      <c r="GY82" s="120">
        <v>4.5194207202781979E-3</v>
      </c>
      <c r="GZ82" s="120">
        <v>4.5194295286621819E-3</v>
      </c>
      <c r="HA82" s="120">
        <v>4.468835690826403E-3</v>
      </c>
      <c r="HB82" s="120">
        <v>4.4688442384179161E-3</v>
      </c>
      <c r="HC82" s="120">
        <v>4.4185742367179254E-3</v>
      </c>
      <c r="HD82" s="120">
        <v>4.4185825298759035E-3</v>
      </c>
      <c r="HE82" s="120">
        <v>4.3686364044210777E-3</v>
      </c>
      <c r="HF82" s="120">
        <v>4.3686444493870385E-3</v>
      </c>
      <c r="HG82" s="120">
        <v>4.3190222300168784E-3</v>
      </c>
      <c r="HH82" s="120">
        <v>4.3190300329162268E-3</v>
      </c>
      <c r="HI82" s="120">
        <v>4.2697317391077825E-3</v>
      </c>
      <c r="HJ82" s="120">
        <v>4.2697393059511158E-3</v>
      </c>
      <c r="HK82" s="120">
        <v>4.2207649467263207E-3</v>
      </c>
      <c r="HL82" s="120">
        <v>4.2207722834107612E-3</v>
      </c>
      <c r="HM82" s="120">
        <v>4.1721218572437248E-3</v>
      </c>
      <c r="HN82" s="120">
        <v>4.1721289695542214E-3</v>
      </c>
      <c r="HO82" s="120">
        <v>4.1238024642784371E-3</v>
      </c>
      <c r="HP82" s="120">
        <v>4.1238093578890699E-3</v>
      </c>
      <c r="HQ82" s="120">
        <v>4.0758067506046283E-3</v>
      </c>
      <c r="HR82" s="120">
        <v>4.0758134310799384E-3</v>
      </c>
      <c r="HS82" s="120">
        <v>4.0281346880607014E-3</v>
      </c>
      <c r="HT82" s="120">
        <v>4.0281411608569838E-3</v>
      </c>
      <c r="HU82" s="120">
        <v>3.980786237457748E-3</v>
      </c>
      <c r="HV82" s="120">
        <v>3.9807925079243809E-3</v>
      </c>
      <c r="HW82" s="120">
        <v>3.9337613484880917E-3</v>
      </c>
      <c r="HX82" s="120">
        <v>3.9337674218688258E-3</v>
      </c>
      <c r="HY82" s="120">
        <v>3.8870599596337692E-3</v>
      </c>
      <c r="HZ82" s="120">
        <v>3.8870658410680606E-3</v>
      </c>
      <c r="IA82" s="120">
        <v>3.8406819980751649E-3</v>
      </c>
      <c r="IB82" s="120">
        <v>3.840687692599468E-3</v>
      </c>
      <c r="IC82" s="120">
        <v>3.7946273795996383E-3</v>
      </c>
      <c r="ID82" s="120">
        <v>3.7946328921487178E-3</v>
      </c>
      <c r="IE82" s="120">
        <v>3.7488960085102631E-3</v>
      </c>
      <c r="IF82" s="120">
        <v>3.748901343918495E-3</v>
      </c>
      <c r="IG82" s="120">
        <v>3.7034877775346886E-3</v>
      </c>
      <c r="IH82" s="120">
        <v>3.7034929405373616E-3</v>
      </c>
      <c r="II82" s="120">
        <v>3.6584025677340853E-3</v>
      </c>
      <c r="IJ82" s="120">
        <v>3.6584075629687049E-3</v>
      </c>
      <c r="IK82" s="120">
        <v>3.6136402484122777E-3</v>
      </c>
      <c r="IL82" s="120">
        <v>3.6136450804198725E-3</v>
      </c>
      <c r="IM82" s="120">
        <v>3.5692006770250365E-3</v>
      </c>
      <c r="IN82" s="120">
        <v>3.5692053502514266E-3</v>
      </c>
      <c r="IO82" s="120">
        <v>3.5250836990895124E-3</v>
      </c>
      <c r="IP82" s="120">
        <v>3.5250882178866298E-3</v>
      </c>
      <c r="IQ82" s="120">
        <v>3.4812891480939362E-3</v>
      </c>
      <c r="IR82" s="120">
        <v>3.4812935167210942E-3</v>
      </c>
      <c r="IS82" s="120">
        <v>3.4378168454075146E-3</v>
      </c>
      <c r="IT82" s="120">
        <v>3.4378210680327034E-3</v>
      </c>
      <c r="IU82" s="120">
        <v>3.3946666001905862E-3</v>
      </c>
      <c r="IV82" s="120">
        <v>3.3946706808917473E-3</v>
      </c>
      <c r="IW82" s="120">
        <v>3.3518382093050514E-3</v>
      </c>
      <c r="IX82" s="120">
        <v>3.3518421520713627E-3</v>
      </c>
      <c r="IY82" s="120">
        <v>3.3093314572250989E-3</v>
      </c>
      <c r="IZ82" s="120">
        <v>3.3093352659582403E-3</v>
      </c>
      <c r="JA82" s="120">
        <v>3.2671461159482491E-3</v>
      </c>
      <c r="JB82" s="120">
        <v>3.2671497944636741E-3</v>
      </c>
      <c r="JC82" s="120">
        <v>3.2252819449067648E-3</v>
      </c>
      <c r="JD82" s="120">
        <v>3.2252854969349659E-3</v>
      </c>
      <c r="JE82" s="120">
        <v>3.1837386908793956E-3</v>
      </c>
      <c r="JF82" s="120">
        <v>3.1837421200671566E-3</v>
      </c>
      <c r="JG82" s="120">
        <v>3.1425160879035431E-3</v>
      </c>
      <c r="JH82" s="120">
        <v>3.1425193978152103E-3</v>
      </c>
      <c r="JI82" s="120">
        <v>3.1016138571878528E-3</v>
      </c>
      <c r="JJ82" s="120">
        <v>3.1016170513065624E-3</v>
      </c>
      <c r="JK82" s="120">
        <v>3.0610317070252214E-3</v>
      </c>
      <c r="JL82" s="120">
        <v>3.0610347887541633E-3</v>
      </c>
      <c r="JM82" s="120">
        <v>3.0207693327063299E-3</v>
      </c>
      <c r="JN82" s="120">
        <v>3.020772305369969E-3</v>
      </c>
      <c r="JO82" s="120">
        <v>2.9808264164336257E-3</v>
      </c>
      <c r="JP82" s="120">
        <v>2.9808292832789384E-3</v>
      </c>
      <c r="JQ82" s="120">
        <v>2.9412026272358669E-3</v>
      </c>
      <c r="JR82" s="120">
        <v>2.9412053914335753E-3</v>
      </c>
      <c r="JS82" s="120">
        <v>2.9018976208832186E-3</v>
      </c>
      <c r="JT82" s="120">
        <v>2.9019002855289982E-3</v>
      </c>
      <c r="JU82" s="120">
        <v>2.8629110398029319E-3</v>
      </c>
      <c r="JV82" s="120">
        <v>2.8629136079186381E-3</v>
      </c>
      <c r="JW82" s="120">
        <v>2.8242425129956523E-3</v>
      </c>
      <c r="JX82" s="120">
        <v>2.8242449875305071E-3</v>
      </c>
      <c r="JY82" s="120">
        <v>2.7858916559523514E-3</v>
      </c>
      <c r="JZ82" s="120">
        <v>2.7858940397841583E-3</v>
      </c>
      <c r="KA82" s="120">
        <v>2.7478580705719785E-3</v>
      </c>
      <c r="KB82" s="120">
        <v>2.7478603665083111E-3</v>
      </c>
      <c r="KC82" s="120">
        <v>2.7101413450797735E-3</v>
      </c>
      <c r="KD82" s="120">
        <v>2.7101435558591564E-3</v>
      </c>
      <c r="KE82" s="120">
        <v>2.6727410539463653E-3</v>
      </c>
      <c r="KF82" s="120">
        <v>2.6727431822394583E-3</v>
      </c>
      <c r="KG82" s="120">
        <v>2.6356567578076232E-3</v>
      </c>
      <c r="KH82" s="120">
        <v>2.6356588062183745E-3</v>
      </c>
      <c r="KI82" s="120">
        <v>2.5988880033852991E-3</v>
      </c>
      <c r="KJ82" s="120">
        <v>2.5988899744521336E-3</v>
      </c>
      <c r="KK82" s="120">
        <v>2.5624343234085683E-3</v>
      </c>
      <c r="KL82" s="120">
        <v>2.5624362196055117E-3</v>
      </c>
      <c r="KM82" s="120">
        <v>2.5262952365363821E-3</v>
      </c>
      <c r="KN82" s="120">
        <v>2.5262970602742268E-3</v>
      </c>
      <c r="KO82" s="120">
        <v>2.4904702472807725E-3</v>
      </c>
      <c r="KP82" s="120">
        <v>2.4904720009082072E-3</v>
      </c>
      <c r="KQ82" s="120">
        <v>2.4549588459310987E-3</v>
      </c>
      <c r="KR82" s="120">
        <v>2.4549605317358363E-3</v>
      </c>
      <c r="KS82" s="120">
        <v>2.4197605084792591E-3</v>
      </c>
      <c r="KT82" s="120">
        <v>2.4197621286891598E-3</v>
      </c>
      <c r="KU82" s="120">
        <v>2.3848746965459519E-3</v>
      </c>
      <c r="KV82" s="120">
        <v>2.3848762533301205E-3</v>
      </c>
      <c r="KW82" s="120">
        <v>2.3503008573079625E-3</v>
      </c>
      <c r="KX82" s="120">
        <v>2.3503023527778675E-3</v>
      </c>
      <c r="KY82" s="120">
        <v>2.3160384234265771E-3</v>
      </c>
      <c r="KZ82" s="120">
        <v>2.3160398596371264E-3</v>
      </c>
      <c r="LA82" s="120">
        <v>2.282086812977111E-3</v>
      </c>
      <c r="LB82" s="120">
        <v>2.2820881919277509E-3</v>
      </c>
      <c r="LC82" s="120">
        <v>2.2484454293796368E-3</v>
      </c>
      <c r="LD82" s="120">
        <v>2.2484467530154077E-3</v>
      </c>
      <c r="LE82" s="120">
        <v>2.2151136613308823E-3</v>
      </c>
      <c r="LF82" s="120">
        <v>2.2151149315434919E-3</v>
      </c>
      <c r="LG82" s="120">
        <v>2.1820908827374346E-3</v>
      </c>
      <c r="LH82" s="120">
        <v>2.182092101366319E-3</v>
      </c>
      <c r="LI82" s="120">
        <v>2.1493764526502256E-3</v>
      </c>
      <c r="LJ82" s="120">
        <v>2.1493776214835721E-3</v>
      </c>
      <c r="LK82" s="120">
        <v>2.1169697152003354E-3</v>
      </c>
      <c r="LL82" s="120">
        <v>2.1169708359761279E-3</v>
      </c>
      <c r="LM82" s="120">
        <v>2.0848699995362069E-3</v>
      </c>
      <c r="LN82" s="120">
        <v>2.0848710739432602E-3</v>
      </c>
      <c r="LO82" s="120">
        <v>2.0530766197622802E-3</v>
      </c>
      <c r="LP82" s="120">
        <v>2.0530776494412186E-3</v>
      </c>
      <c r="LQ82" s="120">
        <v>2.0215888748790732E-3</v>
      </c>
      <c r="LR82" s="120">
        <v>2.0215898614233713E-3</v>
      </c>
      <c r="LS82" s="120">
        <v>1.9904060487248199E-3</v>
      </c>
      <c r="LT82" s="120">
        <v>1.9904069936817737E-3</v>
      </c>
      <c r="LU82" s="120">
        <v>1.9595274099186363E-3</v>
      </c>
      <c r="LV82" s="120">
        <v>1.9595283147903404E-3</v>
      </c>
      <c r="LW82" s="120">
        <v>1.9289522118053077E-3</v>
      </c>
      <c r="LX82" s="120">
        <v>1.9289530780496329E-3</v>
      </c>
      <c r="LY82" s="120">
        <v>1.8986796924017164E-3</v>
      </c>
      <c r="LZ82" s="120">
        <v>1.8986805214332705E-3</v>
      </c>
      <c r="MA82" s="120">
        <v>1.8687090743449897E-3</v>
      </c>
      <c r="MB82" s="120">
        <v>1.8687098675360583E-3</v>
      </c>
      <c r="MC82" s="120">
        <v>1.8390395648423838E-3</v>
      </c>
      <c r="MD82" s="120">
        <v>1.8390403235238719E-3</v>
      </c>
      <c r="ME82" s="120">
        <v>1.8096703556229738E-3</v>
      </c>
      <c r="MF82" s="120">
        <v>1.8096710810853256E-3</v>
      </c>
      <c r="MG82" s="120">
        <v>1.7806006228911707E-3</v>
      </c>
      <c r="MH82" s="120">
        <v>1.7806013163852927E-3</v>
      </c>
      <c r="MI82" s="120">
        <v>1.7518295272821716E-3</v>
      </c>
      <c r="MJ82" s="120">
        <v>1.7518301900203278E-3</v>
      </c>
      <c r="MK82" s="120">
        <v>1.7233562138193332E-3</v>
      </c>
      <c r="ML82" s="120">
        <v>1.7233568469760359E-3</v>
      </c>
      <c r="MM82" s="120">
        <v>1.6951798118735376E-3</v>
      </c>
      <c r="MN82" s="120">
        <v>1.6951804165864291E-3</v>
      </c>
      <c r="MO82" s="120">
        <v>1.6672994351246422E-3</v>
      </c>
      <c r="MP82" s="120">
        <v>1.6673000124953644E-3</v>
      </c>
      <c r="MQ82" s="120">
        <v>1.639714181524998E-3</v>
      </c>
      <c r="MR82" s="120">
        <v>1.6397147326200497E-3</v>
      </c>
      <c r="MS82" s="120">
        <v>1.6124231332651543E-3</v>
      </c>
      <c r="MT82" s="120">
        <v>1.612423659116726E-3</v>
      </c>
      <c r="MU82" s="120">
        <v>1.5854253567417541E-3</v>
      </c>
      <c r="MV82" s="120">
        <v>1.5854258583485746E-3</v>
      </c>
      <c r="MW82" s="120">
        <v>1.55871990252771E-3</v>
      </c>
      <c r="MX82" s="120">
        <v>1.5587203808558555E-3</v>
      </c>
      <c r="MY82" s="120">
        <v>1.5323058053447007E-3</v>
      </c>
      <c r="MZ82" s="120">
        <v>1.5323062613284099E-3</v>
      </c>
      <c r="NA82" s="120">
        <v>1.5061820840380263E-3</v>
      </c>
      <c r="NB82" s="120">
        <v>1.5061825185804934E-3</v>
      </c>
      <c r="NC82" s="120">
        <v>1.4803477415539252E-3</v>
      </c>
      <c r="ND82" s="120">
        <v>1.4803481555280922E-3</v>
      </c>
      <c r="NE82" s="120">
        <v>1.45480176491936E-3</v>
      </c>
      <c r="NF82" s="120">
        <v>1.4548021591686824E-3</v>
      </c>
      <c r="NG82" s="120">
        <v>1.429543125224367E-3</v>
      </c>
      <c r="NH82" s="120">
        <v>1.4295435005635786E-3</v>
      </c>
      <c r="NI82" s="120">
        <v>1.4045707776069931E-3</v>
      </c>
      <c r="NJ82" s="120">
        <v>1.4045711348228533E-3</v>
      </c>
      <c r="NK82" s="120">
        <v>1.3798836612409218E-3</v>
      </c>
      <c r="NL82" s="120">
        <v>1.3798840010929539E-3</v>
      </c>
      <c r="NM82" s="120">
        <v>1.3554806993257972E-3</v>
      </c>
      <c r="NN82" s="120">
        <v>1.355481022547012E-3</v>
      </c>
      <c r="NO82" s="120">
        <v>1.3313607990803552E-3</v>
      </c>
      <c r="NP82" s="120">
        <v>1.3313611063779662E-3</v>
      </c>
      <c r="NQ82" s="120">
        <v>1.3075228517383831E-3</v>
      </c>
      <c r="NR82" s="120">
        <v>1.307523143794507E-3</v>
      </c>
      <c r="NS82" s="120">
        <v>1.2839657325475907E-3</v>
      </c>
      <c r="NT82" s="120">
        <v>1.283966010019934E-3</v>
      </c>
      <c r="NU82" s="120">
        <v>1.2606883007714492E-3</v>
      </c>
      <c r="NV82" s="120">
        <v>1.2606885642939848E-3</v>
      </c>
      <c r="NW82" s="120">
        <v>1.237689399694046E-3</v>
      </c>
      <c r="NX82" s="120">
        <v>1.2376896498776839E-3</v>
      </c>
      <c r="NY82" s="120">
        <v>1.2149678566280488E-3</v>
      </c>
      <c r="NZ82" s="120">
        <v>1.2149680940612818E-3</v>
      </c>
      <c r="OA82" s="120">
        <v>1.192522482925803E-3</v>
      </c>
      <c r="OB82" s="120">
        <v>1.1925227081753557E-3</v>
      </c>
      <c r="OC82" s="120">
        <v>1.170352073993659E-3</v>
      </c>
      <c r="OD82" s="120">
        <v>1.170352287605102E-3</v>
      </c>
      <c r="OE82" s="120">
        <v>1.1484554093095637E-3</v>
      </c>
      <c r="OF82" s="120">
        <v>1.1484556118079524E-3</v>
      </c>
      <c r="OG82" s="120">
        <v>1.1268312524440121E-3</v>
      </c>
      <c r="OH82" s="120">
        <v>1.1268314443344735E-3</v>
      </c>
      <c r="OI82" s="120">
        <v>1.1054783510843851E-3</v>
      </c>
      <c r="OJ82" s="120">
        <v>1.1054785328527227E-3</v>
      </c>
      <c r="OK82" s="120">
        <v>1.0843954370627809E-3</v>
      </c>
      <c r="OL82" s="120">
        <v>1.0843956091760483E-3</v>
      </c>
      <c r="OM82" s="120">
        <v>1.0635812263873556E-3</v>
      </c>
      <c r="ON82" s="120">
        <v>1.0635813892944329E-3</v>
      </c>
      <c r="OO82" s="120">
        <v>1.0430344192772845E-3</v>
      </c>
      <c r="OP82" s="120">
        <v>1.0430345734094299E-3</v>
      </c>
      <c r="OQ82" s="120">
        <v>1.0227537002013814E-3</v>
      </c>
      <c r="OR82" s="120">
        <v>1.0227538459727866E-3</v>
      </c>
      <c r="OS82" s="120">
        <v>1.0027377379204479E-3</v>
      </c>
      <c r="OT82" s="120">
        <v>1.0027378757287634E-3</v>
      </c>
      <c r="OU82" s="120">
        <v>9.8298518553341071E-4</v>
      </c>
      <c r="OV82" s="120">
        <v>9.8298531576028491E-4</v>
      </c>
      <c r="OW82" s="120">
        <v>9.6349468052734386E-4</v>
      </c>
      <c r="OX82" s="120">
        <v>9.6349480353892113E-4</v>
      </c>
      <c r="OY82" s="120">
        <v>9.442648448313918E-4</v>
      </c>
      <c r="OZ82" s="120">
        <v>9.44264960978818E-4</v>
      </c>
      <c r="PA82" s="120">
        <v>9.2529428487469643E-4</v>
      </c>
      <c r="PB82" s="120">
        <v>9.2529439449461049E-4</v>
      </c>
      <c r="PC82" s="120">
        <v>9.0658159164838474E-4</v>
      </c>
      <c r="PD82" s="120">
        <v>9.065816950633973E-4</v>
      </c>
      <c r="PE82" s="120">
        <v>8.8812534077167642E-4</v>
      </c>
      <c r="PF82" s="120">
        <v>8.8812543829083984E-4</v>
      </c>
      <c r="PG82" s="120">
        <v>8.6992409256218687E-4</v>
      </c>
      <c r="PH82" s="120">
        <v>8.699241844814451E-4</v>
      </c>
      <c r="PI82" s="120">
        <v>8.5197639211046872E-4</v>
      </c>
      <c r="PJ82" s="120">
        <v>8.5197647871311532E-4</v>
      </c>
      <c r="PK82" s="120">
        <v>8.3428076935890359E-4</v>
      </c>
      <c r="PL82" s="120">
        <v>8.3428085091600363E-4</v>
      </c>
      <c r="PM82" s="120">
        <v>8.168357391849445E-4</v>
      </c>
      <c r="PN82" s="120">
        <v>8.1683581595577031E-4</v>
      </c>
      <c r="PO82" s="120">
        <v>7.9963980148884035E-4</v>
      </c>
      <c r="PP82" s="120">
        <v>7.9963987372128021E-4</v>
      </c>
      <c r="PQ82" s="120">
        <v>7.8269144128584789E-4</v>
      </c>
      <c r="PR82" s="120">
        <v>7.8269150921681354E-4</v>
      </c>
      <c r="PS82" s="120">
        <v>7.6598912880305049E-4</v>
      </c>
      <c r="PT82" s="120">
        <v>7.6598919265886717E-4</v>
      </c>
      <c r="PU82" s="120">
        <v>7.4953131958079152E-4</v>
      </c>
      <c r="PV82" s="120">
        <v>7.4953137957758432E-4</v>
      </c>
      <c r="PW82" s="120">
        <v>7.333164545788389E-4</v>
      </c>
      <c r="PX82" s="120">
        <v>7.3331651092290416E-4</v>
      </c>
      <c r="PY82" s="120">
        <v>7.1734296028729905E-4</v>
      </c>
      <c r="PZ82" s="120">
        <v>7.173430131754675E-4</v>
      </c>
      <c r="QA82" s="120">
        <v>7.0160924884237754E-4</v>
      </c>
      <c r="QB82" s="120">
        <v>7.016092984623737E-4</v>
      </c>
      <c r="QC82" s="120">
        <v>6.8611371814702093E-4</v>
      </c>
      <c r="QD82" s="120">
        <v>6.8611376467780135E-4</v>
      </c>
      <c r="QE82" s="120">
        <v>6.7085475199651955E-4</v>
      </c>
      <c r="QF82" s="120">
        <v>6.708547956086094E-4</v>
      </c>
      <c r="QG82" s="120">
        <v>6.5583072020912263E-4</v>
      </c>
      <c r="QH82" s="120">
        <v>6.5583076106493843E-4</v>
      </c>
      <c r="QI82" s="120">
        <v>6.4103997876171614E-4</v>
      </c>
      <c r="QJ82" s="120">
        <v>6.41040017015888E-4</v>
      </c>
      <c r="QK82" s="120">
        <v>6.2648086993065302E-4</v>
      </c>
      <c r="QL82" s="120">
        <v>6.2648090573032451E-4</v>
      </c>
      <c r="QM82" s="120">
        <v>6.1215172243774874E-4</v>
      </c>
      <c r="QN82" s="120">
        <v>6.1215175592287878E-4</v>
      </c>
      <c r="QO82" s="120">
        <v>5.9805085160153585E-4</v>
      </c>
      <c r="QP82" s="120">
        <v>5.9805088290518628E-4</v>
      </c>
      <c r="QQ82" s="120">
        <v>5.8417655949381006E-4</v>
      </c>
      <c r="QR82" s="120">
        <v>5.8417658874242748E-4</v>
      </c>
      <c r="QS82" s="120">
        <v>5.7052713510153568E-4</v>
      </c>
      <c r="QT82" s="120">
        <v>5.7052716241522128E-4</v>
      </c>
      <c r="QU82" s="120">
        <v>5.5710085449415094E-4</v>
      </c>
      <c r="QV82" s="120">
        <v>5.5710087998692408E-4</v>
      </c>
      <c r="QW82" s="120">
        <v>5.4389598099633426E-4</v>
      </c>
      <c r="QX82" s="120">
        <v>5.4389600477638901E-4</v>
      </c>
      <c r="QY82" s="120">
        <v>5.3091076536627329E-4</v>
      </c>
      <c r="QZ82" s="120">
        <v>5.3091078753622297E-4</v>
      </c>
      <c r="RA82" s="120">
        <v>5.181434459794877E-4</v>
      </c>
      <c r="RB82" s="120">
        <v>5.181434666366063E-4</v>
      </c>
      <c r="RC82" s="120">
        <v>5.0559224901825374E-4</v>
      </c>
      <c r="RD82" s="120">
        <v>5.0559226825470851E-4</v>
      </c>
      <c r="RE82" s="120">
        <v>4.9325538866667963E-4</v>
      </c>
      <c r="RF82" s="120">
        <v>4.9325540656974841E-4</v>
      </c>
      <c r="RG82" s="120">
        <v>4.8113106731144986E-4</v>
      </c>
      <c r="RH82" s="120">
        <v>4.8113108396374393E-4</v>
      </c>
      <c r="RI82" s="120">
        <v>4.6921747574831793E-4</v>
      </c>
      <c r="RJ82" s="120">
        <v>4.6921749122798642E-4</v>
      </c>
      <c r="RK82" s="120">
        <v>4.5751279339435367E-4</v>
      </c>
      <c r="RL82" s="120">
        <v>4.5751280777528734E-4</v>
      </c>
      <c r="RM82" s="120">
        <v>4.4601518850599485E-4</v>
      </c>
      <c r="RN82" s="120">
        <v>4.460152018580199E-4</v>
      </c>
      <c r="RO82" s="120">
        <v>4.3472281840293967E-4</v>
      </c>
      <c r="RP82" s="120">
        <v>4.3472283079200384E-4</v>
      </c>
      <c r="RQ82" s="120">
        <v>4.236338296978995E-4</v>
      </c>
      <c r="RR82" s="120">
        <v>4.2363384118625523E-4</v>
      </c>
      <c r="RS82" s="120">
        <v>4.1274635853225805E-4</v>
      </c>
      <c r="RT82" s="120">
        <v>4.1274636917863544E-4</v>
      </c>
      <c r="RU82" s="120">
        <v>4.0205853081764776E-4</v>
      </c>
      <c r="RV82" s="120">
        <v>4.0205854067742379E-4</v>
      </c>
      <c r="RW82" s="120">
        <v>3.9156846248347742E-4</v>
      </c>
      <c r="RX82" s="120">
        <v>3.9156847160883512E-4</v>
      </c>
      <c r="RY82" s="120">
        <v>3.8127425973042399E-4</v>
      </c>
      <c r="RZ82" s="120">
        <v>3.812742681705098E-4</v>
      </c>
      <c r="SA82" s="120">
        <v>3.7117401928991612E-4</v>
      </c>
      <c r="SB82" s="120">
        <v>3.7117402709098884E-4</v>
      </c>
      <c r="SC82" s="120">
        <v>3.6126582868961318E-4</v>
      </c>
      <c r="SD82" s="120">
        <v>3.6126583589518742E-4</v>
      </c>
      <c r="SE82" s="120">
        <v>3.5154776652489896E-4</v>
      </c>
      <c r="SF82" s="120">
        <v>3.5154777317588319E-4</v>
      </c>
      <c r="SG82" s="120">
        <v>3.4201790273639547E-4</v>
      </c>
      <c r="SH82" s="120">
        <v>3.4201790887122499E-4</v>
      </c>
      <c r="SI82" s="120">
        <v>3.3267429889350086E-4</v>
      </c>
      <c r="SJ82" s="120">
        <v>3.3267430454826457E-4</v>
      </c>
      <c r="SK82" s="120">
        <v>3.2351500848395293E-4</v>
      </c>
      <c r="SL82" s="120">
        <v>3.2351501369251557E-4</v>
      </c>
      <c r="SM82" s="120">
        <v>3.1453807720941481E-4</v>
      </c>
      <c r="SN82" s="120">
        <v>3.1453808200353271E-4</v>
      </c>
      <c r="SO82" s="120">
        <v>3.0574154328707825E-4</v>
      </c>
      <c r="SP82" s="120">
        <v>3.0574154769651227E-4</v>
      </c>
      <c r="SQ82" s="120">
        <v>2.9712343775726782E-4</v>
      </c>
      <c r="SR82" s="120">
        <v>2.9712344180989059E-4</v>
      </c>
      <c r="SS82" s="120">
        <v>2.8868178479703844E-4</v>
      </c>
      <c r="ST82" s="120">
        <v>2.8868178851893629E-4</v>
      </c>
      <c r="SU82" s="120">
        <v>2.8041460203973977E-4</v>
      </c>
      <c r="SV82" s="120">
        <v>2.8041460545531185E-4</v>
      </c>
      <c r="SW82" s="120">
        <v>2.7231990090052967E-4</v>
      </c>
      <c r="SX82" s="120">
        <v>2.7231990403257897E-4</v>
      </c>
      <c r="SY82" s="120">
        <v>2.6439568690779996E-4</v>
      </c>
      <c r="SZ82" s="120">
        <v>2.6439568977762532E-4</v>
      </c>
      <c r="TA82" s="120">
        <v>2.5663996004048983E-4</v>
      </c>
      <c r="TB82" s="120">
        <v>2.5663996266797162E-4</v>
      </c>
      <c r="TC82" s="120">
        <v>2.4905071507124322E-4</v>
      </c>
      <c r="TD82" s="120">
        <v>2.4905071747492291E-4</v>
      </c>
      <c r="TE82" s="120">
        <v>2.4162594191536637E-4</v>
      </c>
      <c r="TF82" s="120">
        <v>2.4162594411252468E-4</v>
      </c>
      <c r="TG82" s="120">
        <v>2.3436362598553819E-4</v>
      </c>
      <c r="TH82" s="120">
        <v>2.3436362799226986E-4</v>
      </c>
      <c r="TI82" s="120">
        <v>2.2726174855221916E-4</v>
      </c>
      <c r="TJ82" s="120">
        <v>2.2726175038350225E-4</v>
      </c>
      <c r="TK82" s="120">
        <v>2.203182871096977E-4</v>
      </c>
      <c r="TL82" s="120">
        <v>2.2031828877946088E-4</v>
      </c>
      <c r="TM82" s="120">
        <v>2.1353121574770918E-4</v>
      </c>
      <c r="TN82" s="120">
        <v>2.135312172688956E-4</v>
      </c>
      <c r="TO82" s="120">
        <v>2.0689850552855541E-4</v>
      </c>
      <c r="TP82" s="120">
        <v>2.0689850691318321E-4</v>
      </c>
      <c r="TQ82" s="120">
        <v>2.0041812486964853E-4</v>
      </c>
      <c r="TR82" s="120">
        <v>2.0041812612886842E-4</v>
      </c>
      <c r="TS82" s="120">
        <v>1.9408803993139348E-4</v>
      </c>
      <c r="TT82" s="120">
        <v>1.9408804107554181E-4</v>
      </c>
      <c r="TU82" s="120">
        <v>1.8790621501031828E-4</v>
      </c>
      <c r="TV82" s="120">
        <v>1.8790621604897057E-4</v>
      </c>
      <c r="TW82" s="120">
        <v>1.8187061293735963E-4</v>
      </c>
      <c r="TX82" s="120">
        <v>1.8187061387937826E-4</v>
      </c>
      <c r="TY82" s="120">
        <v>1.7597919548119679E-4</v>
      </c>
      <c r="TZ82" s="120">
        <v>1.7597919633477688E-4</v>
      </c>
      <c r="UA82" s="120">
        <v>1.702299237565217E-4</v>
      </c>
      <c r="UB82" s="120">
        <v>1.7022992452923617E-4</v>
      </c>
      <c r="UC82" s="120">
        <v>1.6462075863713535E-4</v>
      </c>
      <c r="UD82" s="120">
        <v>1.6462075933597597E-4</v>
      </c>
      <c r="UE82" s="120">
        <v>1.5914966117373981E-4</v>
      </c>
      <c r="UF82" s="120">
        <v>1.5914966180515487E-4</v>
      </c>
      <c r="UG82" s="120">
        <v>1.5381459301629468E-4</v>
      </c>
      <c r="UH82" s="120">
        <v>1.5381459358622745E-4</v>
      </c>
      <c r="UI82" s="120">
        <v>1.486135168408039E-4</v>
      </c>
      <c r="UJ82" s="120">
        <v>1.4861351735472706E-4</v>
      </c>
      <c r="UK82" s="120">
        <v>1.4354439678038075E-4</v>
      </c>
      <c r="UL82" s="120">
        <v>1.4354439724332849E-4</v>
      </c>
      <c r="UM82" s="120">
        <v>1.3860519886044136E-4</v>
      </c>
      <c r="UN82" s="120">
        <v>1.3860519927704065E-4</v>
      </c>
      <c r="UO82" s="120">
        <v>1.3379389143786138E-4</v>
      </c>
      <c r="UP82" s="120">
        <v>1.3379389181236088E-4</v>
      </c>
      <c r="UQ82" s="120">
        <v>1.2910844564392813E-4</v>
      </c>
      <c r="UR82" s="120">
        <v>1.291084459802255E-4</v>
      </c>
      <c r="US82" s="120">
        <v>1.2454683583091022E-4</v>
      </c>
      <c r="UT82" s="120">
        <v>1.2454683613257746E-4</v>
      </c>
      <c r="UU82" s="120">
        <v>1.2010704002205743E-4</v>
      </c>
      <c r="UV82" s="120">
        <v>1.2010704029236503E-4</v>
      </c>
      <c r="UW82" s="120">
        <v>1.157870403648366E-4</v>
      </c>
      <c r="UX82" s="120">
        <v>1.1578704060677611E-4</v>
      </c>
      <c r="UY82" s="120">
        <v>1.1158482358720259E-4</v>
      </c>
      <c r="UZ82" s="120">
        <v>1.1158482380350719E-4</v>
      </c>
      <c r="VA82" s="120">
        <v>1.0749838145669003E-4</v>
      </c>
      <c r="VB82" s="120">
        <v>1.0749838164985514E-4</v>
      </c>
      <c r="VC82" s="120">
        <v>1.0352571124211015E-4</v>
      </c>
      <c r="VD82" s="120">
        <v>1.0352571141441087E-4</v>
      </c>
      <c r="VE82" s="120">
        <v>9.9664816177619779E-5</v>
      </c>
      <c r="VF82" s="120">
        <v>9.9664816331128766E-5</v>
      </c>
      <c r="VG82" s="120">
        <v>9.591370592892869E-5</v>
      </c>
      <c r="VH82" s="120">
        <v>9.5913706065531781E-5</v>
      </c>
      <c r="VI82" s="120">
        <v>9.2270397061398418E-5</v>
      </c>
      <c r="VJ82" s="120">
        <v>9.2270397182809722E-5</v>
      </c>
      <c r="VK82" s="120">
        <v>8.8732913509777036E-5</v>
      </c>
      <c r="VL82" s="120">
        <v>8.8732913617552898E-5</v>
      </c>
      <c r="VM82" s="120">
        <v>8.5299287049307918E-5</v>
      </c>
      <c r="VN82" s="120">
        <v>8.5299287144859754E-5</v>
      </c>
      <c r="VO82" s="120">
        <v>8.1967557767938562E-5</v>
      </c>
      <c r="VP82" s="120">
        <v>8.1967557852544767E-5</v>
      </c>
      <c r="VQ82" s="120">
        <v>7.8735774539349105E-5</v>
      </c>
      <c r="VR82" s="120">
        <v>7.873577461416659E-5</v>
      </c>
      <c r="VS82" s="120">
        <v>7.5601995496509577E-5</v>
      </c>
      <c r="VT82" s="120">
        <v>7.5601995562584029E-5</v>
      </c>
      <c r="VU82" s="120">
        <v>7.2564288505468314E-5</v>
      </c>
      <c r="VV82" s="120">
        <v>7.2564288563743367E-5</v>
      </c>
      <c r="VW82" s="120">
        <v>6.9620731639060982E-5</v>
      </c>
      <c r="VX82" s="120">
        <v>6.9620731690387601E-5</v>
      </c>
      <c r="VY82" s="120">
        <v>6.6769413650226008E-5</v>
      </c>
      <c r="VZ82" s="120">
        <v>6.6769413695370194E-5</v>
      </c>
      <c r="WA82" s="120">
        <v>6.4008434444599925E-5</v>
      </c>
      <c r="WB82" s="120">
        <v>6.4008434484250527E-5</v>
      </c>
      <c r="WC82" s="120">
        <v>6.1335905552058044E-5</v>
      </c>
      <c r="WD82" s="120">
        <v>6.1335905586834113E-5</v>
      </c>
      <c r="WE82" s="120">
        <v>5.8749950596858962E-5</v>
      </c>
      <c r="WF82" s="120">
        <v>5.8749950627315509E-5</v>
      </c>
      <c r="WG82" s="120">
        <v>5.6248705766040534E-5</v>
      </c>
      <c r="WH82" s="120">
        <v>5.6248705792674773E-5</v>
      </c>
      <c r="WI82" s="120">
        <v>5.3830320275708852E-5</v>
      </c>
      <c r="WJ82" s="120">
        <v>5.3830320298965483E-5</v>
      </c>
      <c r="WK82" s="120">
        <v>5.1492956834852311E-5</v>
      </c>
      <c r="WL82" s="120">
        <v>5.1492956855128728E-5</v>
      </c>
      <c r="WM82" s="120">
        <v>4.923479210630524E-5</v>
      </c>
      <c r="WN82" s="120">
        <v>4.9234792123955977E-5</v>
      </c>
      <c r="WO82" s="120">
        <v>4.7054017164478335E-5</v>
      </c>
      <c r="WP82" s="120">
        <v>4.70540171798192E-5</v>
      </c>
      <c r="WQ82" s="120">
        <v>4.494883794946454E-5</v>
      </c>
      <c r="WR82" s="120">
        <v>4.4948837962776341E-5</v>
      </c>
      <c r="WS82" s="120">
        <v>4.2917475717122591E-5</v>
      </c>
      <c r="WT82" s="120">
        <v>4.2917475728654904E-5</v>
      </c>
      <c r="WU82" s="120">
        <v>4.0958167484734133E-5</v>
      </c>
      <c r="WV82" s="120">
        <v>4.0958167494708285E-5</v>
      </c>
      <c r="WW82" s="120">
        <v>3.906916647182143E-5</v>
      </c>
      <c r="WX82" s="120">
        <v>3.9069166480433255E-5</v>
      </c>
      <c r="WY82" s="120">
        <v>3.7248742535708416E-5</v>
      </c>
      <c r="WZ82" s="120">
        <v>3.7248742543131298E-5</v>
      </c>
      <c r="XA82" s="120">
        <v>3.549518260140192E-5</v>
      </c>
      <c r="XB82" s="120">
        <v>3.5495182607788752E-5</v>
      </c>
      <c r="XC82" s="120">
        <v>3.3806791085362393E-5</v>
      </c>
      <c r="XD82" s="120">
        <v>3.3806791090848029E-5</v>
      </c>
      <c r="XE82" s="120">
        <v>3.2181890312730179E-5</v>
      </c>
      <c r="XF82" s="120">
        <v>3.2181890317433217E-5</v>
      </c>
      <c r="XG82" s="120">
        <v>3.0618820927568583E-5</v>
      </c>
      <c r="XH82" s="120">
        <v>3.0618820931593162E-5</v>
      </c>
      <c r="XI82" s="120">
        <v>2.9115942295679329E-5</v>
      </c>
      <c r="XJ82" s="120">
        <v>2.9115942299116904E-5</v>
      </c>
      <c r="XK82" s="120">
        <v>2.7671632899544344E-5</v>
      </c>
      <c r="XL82" s="120">
        <v>2.7671632902474932E-5</v>
      </c>
      <c r="XM82" s="120">
        <v>2.6284290724942971E-5</v>
      </c>
      <c r="XN82" s="120">
        <v>2.6284290727436419E-5</v>
      </c>
      <c r="XO82" s="120">
        <v>2.4952333638792206E-5</v>
      </c>
      <c r="XP82" s="120">
        <v>2.4952333640909524E-5</v>
      </c>
      <c r="XQ82" s="120">
        <v>2.3674199757755954E-5</v>
      </c>
      <c r="XR82" s="120">
        <v>2.3674199759550234E-5</v>
      </c>
      <c r="XS82" s="120">
        <v>2.2448347807166476E-5</v>
      </c>
      <c r="XT82" s="120">
        <v>2.2448347808683844E-5</v>
      </c>
      <c r="XU82" s="120">
        <v>2.1273257469802732E-5</v>
      </c>
      <c r="XV82" s="120">
        <v>2.1273257471083273E-5</v>
      </c>
      <c r="XW82" s="120">
        <v>2.0147429724069139E-5</v>
      </c>
      <c r="XX82" s="120">
        <v>2.0147429725147463E-5</v>
      </c>
      <c r="XY82" s="120">
        <v>1.9069387171119522E-5</v>
      </c>
      <c r="XZ82" s="120">
        <v>1.9069387172025593E-5</v>
      </c>
      <c r="YA82" s="120">
        <v>1.8037674350473401E-5</v>
      </c>
      <c r="YB82" s="120">
        <v>1.8037674351233027E-5</v>
      </c>
      <c r="YC82" s="120">
        <v>1.7050858043673654E-5</v>
      </c>
      <c r="YD82" s="120">
        <v>1.7050858044309067E-5</v>
      </c>
      <c r="YE82" s="120">
        <v>1.6107527565538503E-5</v>
      </c>
      <c r="YF82" s="120">
        <v>1.6107527566068803E-5</v>
      </c>
      <c r="YG82" s="120">
        <v>1.5206295042565115E-5</v>
      </c>
      <c r="YH82" s="120">
        <v>1.5206295043006626E-5</v>
      </c>
      <c r="YI82" s="120">
        <v>1.4345795678047559E-5</v>
      </c>
      <c r="YJ82" s="120">
        <v>1.4345795678414245E-5</v>
      </c>
      <c r="YK82" s="120">
        <v>1.35246880034781E-5</v>
      </c>
      <c r="YL82" s="120">
        <v>1.3524688003781926E-5</v>
      </c>
      <c r="YM82" s="120">
        <v>1.2741654115808492E-5</v>
      </c>
      <c r="YN82" s="120">
        <v>1.2741654116059575E-5</v>
      </c>
      <c r="YO82" s="120">
        <v>1.1995399900155705E-5</v>
      </c>
      <c r="YP82" s="120">
        <v>1.1995399900362669E-5</v>
      </c>
      <c r="YQ82" s="120">
        <v>1.1284655237547054E-5</v>
      </c>
      <c r="YR82" s="120">
        <v>1.1284655237717228E-5</v>
      </c>
      <c r="YS82" s="120">
        <v>1.0608174197309584E-5</v>
      </c>
      <c r="YT82" s="120">
        <v>1.0608174197449116E-5</v>
      </c>
      <c r="YU82" s="120">
        <v>9.9647352137204585E-6</v>
      </c>
      <c r="YV82" s="120">
        <v>9.9647352138345572E-6</v>
      </c>
      <c r="YW82" s="120">
        <v>9.3531412465486065E-6</v>
      </c>
      <c r="YX82" s="120">
        <v>9.3531412466416446E-6</v>
      </c>
      <c r="YY82" s="120">
        <v>8.7722199251314339E-6</v>
      </c>
      <c r="YZ82" s="120">
        <v>8.772219925207096E-6</v>
      </c>
      <c r="ZA82" s="120">
        <v>8.2208236756462037E-6</v>
      </c>
      <c r="ZB82" s="120">
        <v>8.2208236757075492E-6</v>
      </c>
      <c r="ZC82" s="120">
        <v>7.6978298312522546E-6</v>
      </c>
      <c r="ZD82" s="120">
        <v>7.6978298313018518E-6</v>
      </c>
      <c r="ZE82" s="120">
        <v>7.2021407247981235E-6</v>
      </c>
      <c r="ZF82" s="120">
        <v>7.2021407248380916E-6</v>
      </c>
      <c r="ZG82" s="120">
        <v>6.7326837638070517E-6</v>
      </c>
      <c r="ZH82" s="120">
        <v>6.7326837638391695E-6</v>
      </c>
      <c r="ZI82" s="120">
        <v>6.2884114874745499E-6</v>
      </c>
      <c r="ZJ82" s="120">
        <v>6.2884114875002649E-6</v>
      </c>
      <c r="ZK82" s="120">
        <v>5.8683016054338037E-6</v>
      </c>
      <c r="ZL82" s="120">
        <v>5.8683016054543315E-6</v>
      </c>
      <c r="ZM82" s="120">
        <v>5.4713570180677842E-6</v>
      </c>
      <c r="ZN82" s="120">
        <v>5.4713570180841226E-6</v>
      </c>
      <c r="ZO82" s="120">
        <v>5.0966058181712601E-6</v>
      </c>
      <c r="ZP82" s="120">
        <v>5.0966058181842231E-6</v>
      </c>
      <c r="ZQ82" s="120">
        <v>4.7431012737917744E-6</v>
      </c>
      <c r="ZR82" s="120">
        <v>4.7431012738020125E-6</v>
      </c>
      <c r="ZS82" s="120">
        <v>4.4099217921057014E-6</v>
      </c>
      <c r="ZT82" s="120">
        <v>4.4099217921137567E-6</v>
      </c>
      <c r="ZU82" s="120">
        <v>4.0961708642137395E-6</v>
      </c>
      <c r="ZV82" s="120">
        <v>4.0961708642200694E-6</v>
      </c>
      <c r="ZW82" s="120">
        <v>3.8009769907700549E-6</v>
      </c>
      <c r="ZX82" s="120">
        <v>3.8009769907749999E-6</v>
      </c>
      <c r="ZY82" s="120">
        <v>3.5234935883896172E-6</v>
      </c>
      <c r="ZZ82" s="120">
        <v>3.5234935883934666E-6</v>
      </c>
      <c r="AAA82" s="120">
        <v>3.262898876811078E-6</v>
      </c>
      <c r="AAB82" s="120">
        <v>3.262898876814065E-6</v>
      </c>
      <c r="AAC82" s="120">
        <v>3.0183957468249785E-6</v>
      </c>
      <c r="AAD82" s="120">
        <v>3.0183957468272808E-6</v>
      </c>
      <c r="AAE82" s="120">
        <v>2.7892116090119571E-6</v>
      </c>
      <c r="AAF82" s="120">
        <v>2.7892116090137329E-6</v>
      </c>
      <c r="AAG82" s="120">
        <v>2.5745982233708216E-6</v>
      </c>
      <c r="AAH82" s="120">
        <v>2.5745982233721828E-6</v>
      </c>
      <c r="AAI82" s="120">
        <v>2.3738315099527171E-6</v>
      </c>
      <c r="AAJ82" s="120">
        <v>2.3738315099537514E-6</v>
      </c>
      <c r="AAK82" s="120">
        <v>2.1862113406551063E-6</v>
      </c>
      <c r="AAL82" s="120">
        <v>2.1862113406558944E-6</v>
      </c>
      <c r="AAM82" s="120">
        <v>2.0110613123674373E-6</v>
      </c>
      <c r="AAN82" s="120">
        <v>2.0110613123680345E-6</v>
      </c>
      <c r="AAO82" s="120">
        <v>1.8477285016992931E-6</v>
      </c>
      <c r="AAP82" s="120">
        <v>1.8477285016997408E-6</v>
      </c>
      <c r="AAQ82" s="120">
        <v>1.6955832015616087E-6</v>
      </c>
      <c r="AAR82" s="120">
        <v>1.6955832015619435E-6</v>
      </c>
      <c r="AAS82" s="120">
        <v>1.5540186399117294E-6</v>
      </c>
      <c r="AAT82" s="120">
        <v>1.5540186399119794E-6</v>
      </c>
      <c r="AAU82" s="120">
        <v>1.4224506810137794E-6</v>
      </c>
      <c r="AAV82" s="120">
        <v>1.4224506810139651E-6</v>
      </c>
      <c r="AAW82" s="120">
        <v>1.300317509606956E-6</v>
      </c>
      <c r="AAX82" s="120">
        <v>1.3003175096070922E-6</v>
      </c>
      <c r="AAY82" s="120">
        <v>1.1870792984155701E-6</v>
      </c>
      <c r="AAZ82" s="120">
        <v>1.1870792984156699E-6</v>
      </c>
      <c r="ABA82" s="120">
        <v>1.0822178594760572E-6</v>
      </c>
      <c r="ABB82" s="120">
        <v>1.08221785947613E-6</v>
      </c>
      <c r="ABC82" s="120">
        <v>9.8523627979749391E-7</v>
      </c>
      <c r="ABD82" s="120">
        <v>9.8523627979754643E-7</v>
      </c>
      <c r="ABE82" s="120">
        <v>8.9565854191315437E-7</v>
      </c>
      <c r="ABF82" s="120">
        <v>8.9565854191319291E-7</v>
      </c>
      <c r="ABG82" s="120">
        <v>8.1302912992140359E-7</v>
      </c>
      <c r="ABH82" s="120">
        <v>8.1302912992143133E-7</v>
      </c>
      <c r="ABI82" s="120">
        <v>7.3691262165426257E-7</v>
      </c>
      <c r="ABJ82" s="120">
        <v>7.3691262165428216E-7</v>
      </c>
      <c r="ABK82" s="120">
        <v>6.6689326765139698E-7</v>
      </c>
      <c r="ABL82" s="120">
        <v>6.6689326765141117E-7</v>
      </c>
      <c r="ABM82" s="120">
        <v>6.0257455765566829E-7</v>
      </c>
      <c r="ABN82" s="120">
        <v>6.0257455765567792E-7</v>
      </c>
      <c r="ABO82" s="120">
        <v>5.435787753837207E-7</v>
      </c>
      <c r="ABP82" s="120">
        <v>5.4357877538372832E-7</v>
      </c>
      <c r="ABQ82" s="120">
        <v>4.895465423610139E-7</v>
      </c>
      <c r="ABR82" s="120">
        <v>4.895465423610192E-7</v>
      </c>
      <c r="ABS82" s="120">
        <v>4.4013635164514849E-7</v>
      </c>
      <c r="ABT82" s="120">
        <v>4.401363516451523E-7</v>
      </c>
      <c r="ABU82" s="120">
        <v>3.9502409229400611E-7</v>
      </c>
      <c r="ABV82" s="120">
        <v>3.9502409229400839E-7</v>
      </c>
      <c r="ABW82" s="120">
        <v>3.5390256546592683E-7</v>
      </c>
      <c r="ABX82" s="120">
        <v>3.5390256546592826E-7</v>
      </c>
      <c r="ABY82" s="120">
        <v>3.1648099306766807E-7</v>
      </c>
      <c r="ABZ82" s="120">
        <v>3.164809930676695E-7</v>
      </c>
      <c r="ACA82" s="120">
        <v>2.8248451989202544E-7</v>
      </c>
      <c r="ACB82" s="120">
        <v>2.8248451989202591E-7</v>
      </c>
      <c r="ACC82" s="120">
        <v>2.5165371021047034E-7</v>
      </c>
      <c r="ACD82" s="120">
        <v>2.5165371021047092E-7</v>
      </c>
      <c r="ACE82" s="120">
        <v>2.237440398068734E-7</v>
      </c>
      <c r="ACF82" s="120">
        <v>2.2374403980687374E-7</v>
      </c>
      <c r="ACG82" s="120">
        <v>1.9852538445596459E-7</v>
      </c>
      <c r="ACH82" s="120">
        <v>1.9852538445596485E-7</v>
      </c>
      <c r="ACI82" s="120">
        <v>1.7578150586459513E-7</v>
      </c>
      <c r="ACJ82" s="120">
        <v>1.7578150586459536E-7</v>
      </c>
      <c r="ACK82" s="120">
        <v>1.553095361047745E-7</v>
      </c>
      <c r="ACL82" s="120">
        <v>1.5530953610477458E-7</v>
      </c>
      <c r="ACM82" s="120">
        <v>1.3691946157476595E-7</v>
      </c>
      <c r="ACN82" s="120">
        <v>1.3691946157476621E-7</v>
      </c>
      <c r="ACO82" s="120">
        <v>1.2043360752800668E-7</v>
      </c>
      <c r="ACP82" s="120">
        <v>1.2043360752800668E-7</v>
      </c>
      <c r="ACQ82" s="120">
        <v>1.056861242091318E-7</v>
      </c>
      <c r="ACR82" s="120">
        <v>1.0568612420913193E-7</v>
      </c>
      <c r="ACS82" s="120">
        <v>9.252247563178724E-8</v>
      </c>
      <c r="ACT82" s="120">
        <v>9.2522475631787279E-8</v>
      </c>
      <c r="ACU82" s="120">
        <v>8.0798932024062458E-8</v>
      </c>
      <c r="ACV82" s="120">
        <v>8.0798932024062445E-8</v>
      </c>
      <c r="ACW82" s="120">
        <v>7.0382066954191432E-8</v>
      </c>
      <c r="ACX82" s="120">
        <v>7.0382066954191419E-8</v>
      </c>
      <c r="ACY82" s="120">
        <v>6.1148260131541374E-8</v>
      </c>
      <c r="ACZ82" s="120">
        <v>6.1148260131541387E-8</v>
      </c>
      <c r="ADA82" s="120">
        <v>5.2983206855810682E-8</v>
      </c>
      <c r="ADB82" s="120">
        <v>5.2983206855810688E-8</v>
      </c>
      <c r="ADC82" s="120">
        <v>4.5781435060737948E-8</v>
      </c>
      <c r="ADD82" s="120">
        <v>4.5781435060737908E-8</v>
      </c>
      <c r="ADE82" s="120">
        <v>3.9445830867510697E-8</v>
      </c>
      <c r="ADF82" s="120">
        <v>3.9445830867510611E-8</v>
      </c>
      <c r="ADG82" s="120">
        <v>3.3887173527472334E-8</v>
      </c>
      <c r="ADH82" s="120">
        <v>3.3887173527472367E-8</v>
      </c>
      <c r="ADI82" s="120">
        <v>2.9023680593749535E-8</v>
      </c>
      <c r="ADJ82" s="120">
        <v>2.9023680593749572E-8</v>
      </c>
      <c r="ADK82" s="120">
        <v>2.4780564117158582E-8</v>
      </c>
      <c r="ADL82" s="120">
        <v>2.4780564117158565E-8</v>
      </c>
      <c r="ADM82" s="120">
        <v>2.1089598613350808E-8</v>
      </c>
      <c r="ADN82" s="120">
        <v>2.1089598613350834E-8</v>
      </c>
      <c r="ADO82" s="120">
        <v>1.788870149581419E-8</v>
      </c>
      <c r="ADP82" s="120">
        <v>1.788870149581418E-8</v>
      </c>
      <c r="ADQ82" s="120">
        <v>1.5121526613283547E-8</v>
      </c>
      <c r="ADR82" s="120">
        <v>1.5121526613283541E-8</v>
      </c>
      <c r="ADS82" s="120">
        <v>1.2737071470603657E-8</v>
      </c>
      <c r="ADT82" s="120">
        <v>1.2737071470603657E-8</v>
      </c>
      <c r="ADU82" s="120">
        <v>1.0689298649440522E-8</v>
      </c>
      <c r="ADV82" s="120">
        <v>1.0689298649440529E-8</v>
      </c>
      <c r="ADW82" s="120">
        <v>8.936771879806269E-9</v>
      </c>
      <c r="ADX82" s="120">
        <v>8.9367718798062789E-9</v>
      </c>
      <c r="ADY82" s="120">
        <v>7.4423071455361794E-9</v>
      </c>
      <c r="ADZ82" s="120">
        <v>7.4423071455361852E-9</v>
      </c>
      <c r="AEA82" s="120">
        <v>6.1726391370674067E-9</v>
      </c>
      <c r="AEB82" s="120">
        <v>6.1726391370674125E-9</v>
      </c>
      <c r="AEC82" s="120">
        <v>5.0981032935797974E-9</v>
      </c>
      <c r="AED82" s="120">
        <v>5.0981032935797974E-9</v>
      </c>
      <c r="AEE82" s="120">
        <v>4.1923336042668987E-9</v>
      </c>
      <c r="AEF82" s="120">
        <v>4.1923336042668921E-9</v>
      </c>
      <c r="AEG82" s="120">
        <v>3.4319762657375971E-9</v>
      </c>
      <c r="AEH82" s="120">
        <v>3.4319762657375947E-9</v>
      </c>
      <c r="AEI82" s="120">
        <v>2.7964192198544435E-9</v>
      </c>
      <c r="AEJ82" s="120">
        <v>2.7964192198544406E-9</v>
      </c>
      <c r="AEK82" s="120">
        <v>2.2675375242635622E-9</v>
      </c>
      <c r="AEL82" s="120">
        <v>2.2675375242635597E-9</v>
      </c>
      <c r="AEM82" s="120">
        <v>1.8294544370461555E-9</v>
      </c>
      <c r="AEN82" s="120">
        <v>1.8294544370461544E-9</v>
      </c>
      <c r="AEO82" s="120">
        <v>1.4683180279114321E-9</v>
      </c>
      <c r="AEP82" s="120">
        <v>1.4683180279114311E-9</v>
      </c>
      <c r="AEQ82" s="120">
        <v>1.17209306174457E-9</v>
      </c>
      <c r="AER82" s="120">
        <v>1.1720930617445703E-9</v>
      </c>
      <c r="AES82" s="120">
        <v>9.3036783670099574E-10</v>
      </c>
      <c r="AET82" s="120">
        <v>9.3036783670099636E-10</v>
      </c>
      <c r="AEU82" s="120">
        <v>7.3417559896339503E-10</v>
      </c>
      <c r="AEV82" s="120">
        <v>7.3417559896339523E-10</v>
      </c>
      <c r="AEW82" s="120">
        <v>5.7583010028887028E-10</v>
      </c>
      <c r="AEX82" s="120">
        <v>5.7583010028886997E-10</v>
      </c>
      <c r="AEY82" s="120">
        <v>4.4877481307442759E-10</v>
      </c>
      <c r="AEZ82" s="120">
        <v>4.4877481307442795E-10</v>
      </c>
      <c r="AFA82" s="120">
        <v>3.4744527132074253E-10</v>
      </c>
      <c r="AFB82" s="120">
        <v>3.4744527132074222E-10</v>
      </c>
      <c r="AFC82" s="120">
        <v>2.6714396498593209E-10</v>
      </c>
      <c r="AFD82" s="120">
        <v>2.6714396498593235E-10</v>
      </c>
      <c r="AFE82" s="120">
        <v>2.0392718014173284E-10</v>
      </c>
      <c r="AFF82" s="120">
        <v>2.0392718014173273E-10</v>
      </c>
      <c r="AFG82" s="120">
        <v>1.545031483544497E-10</v>
      </c>
      <c r="AFH82" s="120">
        <v>1.5450314835444978E-10</v>
      </c>
      <c r="AFI82" s="120">
        <v>1.1614084601739926E-10</v>
      </c>
      <c r="AFJ82" s="120">
        <v>1.1614084601739933E-10</v>
      </c>
      <c r="AFK82" s="120">
        <v>8.6588768083531705E-11</v>
      </c>
      <c r="AFL82" s="120">
        <v>8.6588768083531782E-11</v>
      </c>
      <c r="AFM82" s="120">
        <v>6.4002990823351108E-11</v>
      </c>
      <c r="AFN82" s="120">
        <v>6.4002990823351095E-11</v>
      </c>
      <c r="AFO82" s="120">
        <v>4.6883834810857515E-11</v>
      </c>
      <c r="AFP82" s="120">
        <v>4.6883834810857522E-11</v>
      </c>
      <c r="AFQ82" s="120">
        <v>3.402044217407137E-11</v>
      </c>
      <c r="AFR82" s="120">
        <v>3.402044217407137E-11</v>
      </c>
      <c r="AFS82" s="120">
        <v>2.4442591000241448E-11</v>
      </c>
      <c r="AFT82" s="120">
        <v>2.4442591000241431E-11</v>
      </c>
      <c r="AFU82" s="120">
        <v>1.7379084333236796E-11</v>
      </c>
      <c r="AFV82" s="120">
        <v>1.7379084333236789E-11</v>
      </c>
      <c r="AFW82" s="120">
        <v>1.2222071031097544E-11</v>
      </c>
      <c r="AFX82" s="120">
        <v>1.2222071031097552E-11</v>
      </c>
      <c r="AFY82" s="120">
        <v>8.4966803761554666E-12</v>
      </c>
      <c r="AFZ82" s="120">
        <v>8.4966803761554602E-12</v>
      </c>
      <c r="AGA82" s="120">
        <v>5.8353811898951168E-12</v>
      </c>
      <c r="AGB82" s="120">
        <v>5.83538118989512E-12</v>
      </c>
      <c r="AGC82" s="120">
        <v>3.9565086825461394E-12</v>
      </c>
      <c r="AGD82" s="120">
        <v>3.9565086825461419E-12</v>
      </c>
      <c r="AGE82" s="120">
        <v>2.6464377002183123E-12</v>
      </c>
      <c r="AGF82" s="120">
        <v>2.6464377002183123E-12</v>
      </c>
      <c r="AGG82" s="120">
        <v>1.7449187258294409E-12</v>
      </c>
      <c r="AGH82" s="120">
        <v>1.7449187258294391E-12</v>
      </c>
      <c r="AGI82" s="120">
        <v>1.1331322341928531E-12</v>
      </c>
      <c r="AGJ82" s="120">
        <v>1.1331322341928529E-12</v>
      </c>
      <c r="AGK82" s="120">
        <v>7.2405708754629907E-13</v>
      </c>
      <c r="AGL82" s="120">
        <v>7.2405708754629867E-13</v>
      </c>
      <c r="AGM82" s="120">
        <v>4.5478889464087735E-13</v>
      </c>
      <c r="AGN82" s="120">
        <v>4.5478889464087705E-13</v>
      </c>
      <c r="AGO82" s="120">
        <v>2.8048398808836029E-13</v>
      </c>
      <c r="AGP82" s="120">
        <v>2.804839880883607E-13</v>
      </c>
      <c r="AGQ82" s="120">
        <v>1.6964329533149108E-13</v>
      </c>
      <c r="AGR82" s="120">
        <v>1.6964329533149098E-13</v>
      </c>
      <c r="AGS82" s="120">
        <v>1.0048734754467787E-13</v>
      </c>
      <c r="AGT82" s="120">
        <v>1.0048734754467784E-13</v>
      </c>
      <c r="AGU82" s="120">
        <v>5.8208524239655816E-14</v>
      </c>
      <c r="AGV82" s="120">
        <v>5.8208524239655829E-14</v>
      </c>
      <c r="AGW82" s="120">
        <v>3.2918992186751786E-14</v>
      </c>
      <c r="AGX82" s="120">
        <v>3.291899218675178E-14</v>
      </c>
      <c r="AGY82" s="120">
        <v>1.8142381309559088E-14</v>
      </c>
      <c r="AGZ82" s="120">
        <v>1.8142381309559084E-14</v>
      </c>
      <c r="AHA82" s="120">
        <v>9.7238592316826067E-15</v>
      </c>
      <c r="AHB82" s="120">
        <v>9.7238592316826162E-15</v>
      </c>
      <c r="AHC82" s="120">
        <v>5.056827098324033E-15</v>
      </c>
      <c r="AHD82" s="120">
        <v>5.056827098324029E-15</v>
      </c>
      <c r="AHE82" s="120">
        <v>2.5449599180816104E-15</v>
      </c>
      <c r="AHF82" s="120">
        <v>2.5449599180816108E-15</v>
      </c>
      <c r="AHG82" s="120">
        <v>1.2358357144723341E-15</v>
      </c>
      <c r="AHH82" s="120">
        <v>1.2358357144723343E-15</v>
      </c>
      <c r="AHI82" s="120">
        <v>5.7709213486747007E-16</v>
      </c>
      <c r="AHJ82" s="120">
        <v>5.7709213486746997E-16</v>
      </c>
      <c r="AHK82" s="120">
        <v>2.5812862792321837E-16</v>
      </c>
      <c r="AHL82" s="120">
        <v>2.5812862792321793E-16</v>
      </c>
      <c r="AHM82" s="120">
        <v>1.1009266419948885E-16</v>
      </c>
      <c r="AHN82" s="120">
        <v>1.1009266419948892E-16</v>
      </c>
      <c r="AHO82" s="120">
        <v>4.4533880264694441E-17</v>
      </c>
      <c r="AHP82" s="120">
        <v>4.4533880264694435E-17</v>
      </c>
      <c r="AHQ82" s="120">
        <v>1.6977475366916752E-17</v>
      </c>
      <c r="AHR82" s="120">
        <v>1.6977475366916758E-17</v>
      </c>
      <c r="AHS82" s="120">
        <v>6.0531342569462735E-18</v>
      </c>
      <c r="AHT82" s="120">
        <v>6.0531342569462735E-18</v>
      </c>
      <c r="AHU82" s="120">
        <v>1.9995754035249446E-18</v>
      </c>
      <c r="AHV82" s="120">
        <v>1.9995754035249446E-18</v>
      </c>
      <c r="AHW82" s="120">
        <v>6.0485863308229687E-19</v>
      </c>
      <c r="AHX82" s="120">
        <v>6.0485863308229687E-19</v>
      </c>
      <c r="AHY82" s="120">
        <v>1.6504649136152465E-19</v>
      </c>
      <c r="AHZ82" s="120">
        <v>1.6504649136152465E-19</v>
      </c>
      <c r="AIA82" s="120">
        <v>3.9826484672440833E-20</v>
      </c>
      <c r="AIB82" s="120">
        <v>3.9826484672440833E-20</v>
      </c>
      <c r="AIC82" s="120">
        <v>8.2692082614189774E-21</v>
      </c>
      <c r="AID82" s="120">
        <v>8.2692082614189789E-21</v>
      </c>
      <c r="AIE82" s="120">
        <v>1.4194419311409957E-21</v>
      </c>
      <c r="AIF82" s="120">
        <v>1.4194419311409955E-21</v>
      </c>
      <c r="AIG82" s="120">
        <v>1.8901076996836682E-22</v>
      </c>
      <c r="AIH82" s="120">
        <v>1.8901076996836682E-22</v>
      </c>
      <c r="AII82" s="120">
        <v>1.7370792863613581E-23</v>
      </c>
      <c r="AIJ82" s="120">
        <v>1.7370792863613581E-23</v>
      </c>
      <c r="AIK82" s="120">
        <v>8.2718061255302767E-25</v>
      </c>
      <c r="AIL82" s="120" t="s">
        <v>105</v>
      </c>
      <c r="AIM82" s="120" t="s">
        <v>105</v>
      </c>
      <c r="AIN82" s="120" t="s">
        <v>105</v>
      </c>
      <c r="AIO82" s="120" t="s">
        <v>105</v>
      </c>
      <c r="AIP82" s="120" t="s">
        <v>105</v>
      </c>
      <c r="AIQ82" s="120" t="s">
        <v>105</v>
      </c>
      <c r="AIR82" s="120" t="s">
        <v>105</v>
      </c>
      <c r="AIS82" s="120" t="s">
        <v>105</v>
      </c>
      <c r="AIT82" s="120" t="s">
        <v>105</v>
      </c>
      <c r="AIU82" s="120" t="s">
        <v>105</v>
      </c>
      <c r="AIV82" s="120" t="s">
        <v>105</v>
      </c>
      <c r="AIW82" s="120" t="s">
        <v>105</v>
      </c>
      <c r="AIX82" s="120" t="s">
        <v>105</v>
      </c>
      <c r="AIY82" s="120" t="s">
        <v>105</v>
      </c>
      <c r="AIZ82" s="120" t="s">
        <v>105</v>
      </c>
      <c r="AJA82" s="120" t="s">
        <v>105</v>
      </c>
      <c r="AJB82" s="120" t="s">
        <v>105</v>
      </c>
      <c r="AJC82" s="120" t="s">
        <v>105</v>
      </c>
      <c r="AJD82" s="120" t="s">
        <v>105</v>
      </c>
      <c r="AJE82" s="120" t="s">
        <v>105</v>
      </c>
      <c r="AJF82" s="120" t="s">
        <v>105</v>
      </c>
      <c r="AJG82" s="120" t="s">
        <v>105</v>
      </c>
      <c r="AJH82" s="120" t="s">
        <v>105</v>
      </c>
      <c r="AJI82" s="120" t="s">
        <v>105</v>
      </c>
      <c r="AJJ82" s="120" t="s">
        <v>105</v>
      </c>
      <c r="AJK82" s="120" t="s">
        <v>105</v>
      </c>
      <c r="AJL82" s="120" t="s">
        <v>105</v>
      </c>
      <c r="AJM82" s="120" t="s">
        <v>105</v>
      </c>
      <c r="AJN82" s="120" t="s">
        <v>105</v>
      </c>
      <c r="AJO82" s="120" t="s">
        <v>105</v>
      </c>
      <c r="AJP82" s="120" t="s">
        <v>105</v>
      </c>
      <c r="AJQ82" s="120" t="s">
        <v>105</v>
      </c>
      <c r="AJR82" s="120" t="s">
        <v>105</v>
      </c>
      <c r="AJS82" s="120" t="s">
        <v>105</v>
      </c>
      <c r="AJT82" s="120" t="s">
        <v>105</v>
      </c>
      <c r="AJU82" s="120" t="s">
        <v>105</v>
      </c>
      <c r="AJV82" s="120" t="s">
        <v>105</v>
      </c>
      <c r="AJW82" s="120" t="s">
        <v>105</v>
      </c>
      <c r="AJX82" s="120" t="s">
        <v>105</v>
      </c>
      <c r="AJY82" s="120" t="s">
        <v>105</v>
      </c>
      <c r="AJZ82" s="120" t="s">
        <v>105</v>
      </c>
      <c r="AKA82" s="120" t="s">
        <v>105</v>
      </c>
      <c r="AKB82" s="120" t="s">
        <v>105</v>
      </c>
      <c r="AKC82" s="120" t="s">
        <v>105</v>
      </c>
      <c r="AKD82" s="120" t="s">
        <v>105</v>
      </c>
      <c r="AKE82" s="120" t="s">
        <v>105</v>
      </c>
      <c r="AKF82" s="120" t="s">
        <v>105</v>
      </c>
      <c r="AKG82" s="120" t="s">
        <v>105</v>
      </c>
      <c r="AKH82" s="120" t="s">
        <v>105</v>
      </c>
      <c r="AKI82" s="120" t="s">
        <v>105</v>
      </c>
      <c r="AKJ82" s="120" t="s">
        <v>105</v>
      </c>
      <c r="AKK82" s="120" t="s">
        <v>105</v>
      </c>
      <c r="AKL82" s="120" t="s">
        <v>105</v>
      </c>
      <c r="AKM82" s="120" t="s">
        <v>105</v>
      </c>
      <c r="AKN82" s="120" t="s">
        <v>105</v>
      </c>
      <c r="AKO82" s="120" t="s">
        <v>105</v>
      </c>
      <c r="AKP82" s="120" t="s">
        <v>105</v>
      </c>
      <c r="AKQ82" s="120" t="s">
        <v>105</v>
      </c>
      <c r="AKR82" s="120" t="s">
        <v>105</v>
      </c>
      <c r="AKS82" s="120" t="s">
        <v>105</v>
      </c>
      <c r="AKT82" s="120" t="s">
        <v>105</v>
      </c>
      <c r="AKU82" s="120" t="s">
        <v>105</v>
      </c>
      <c r="AKV82" s="120" t="s">
        <v>105</v>
      </c>
      <c r="AKW82" s="120" t="s">
        <v>105</v>
      </c>
      <c r="AKX82" s="120" t="s">
        <v>105</v>
      </c>
      <c r="AKY82" s="120" t="s">
        <v>105</v>
      </c>
      <c r="AKZ82" s="120" t="s">
        <v>105</v>
      </c>
      <c r="ALA82" s="120" t="s">
        <v>105</v>
      </c>
      <c r="ALB82" s="120" t="s">
        <v>105</v>
      </c>
      <c r="ALC82" s="120" t="s">
        <v>105</v>
      </c>
      <c r="ALD82" s="120" t="s">
        <v>105</v>
      </c>
      <c r="ALE82" s="120" t="s">
        <v>105</v>
      </c>
      <c r="ALF82" s="120" t="s">
        <v>105</v>
      </c>
      <c r="ALG82" s="120" t="s">
        <v>105</v>
      </c>
      <c r="ALH82" s="120" t="s">
        <v>105</v>
      </c>
      <c r="ALI82" s="120" t="s">
        <v>105</v>
      </c>
      <c r="ALJ82" s="120" t="s">
        <v>105</v>
      </c>
      <c r="ALK82" s="120" t="s">
        <v>105</v>
      </c>
      <c r="ALL82" s="120" t="s">
        <v>105</v>
      </c>
      <c r="ALM82" s="120" t="s">
        <v>105</v>
      </c>
      <c r="ALN82" s="120"/>
    </row>
    <row r="83" spans="1:1002" hidden="1">
      <c r="A83" s="119">
        <v>82</v>
      </c>
      <c r="B83" s="120">
        <v>1.0383762649281938E-2</v>
      </c>
      <c r="C83" s="120">
        <v>1.0383762649281926E-2</v>
      </c>
      <c r="D83" s="120">
        <v>1.0307174841068195E-2</v>
      </c>
      <c r="E83" s="120">
        <v>1.0307174841068202E-2</v>
      </c>
      <c r="F83" s="120">
        <v>1.0230860120469717E-2</v>
      </c>
      <c r="G83" s="120">
        <v>1.0230860120469729E-2</v>
      </c>
      <c r="H83" s="120">
        <v>1.0154819090644801E-2</v>
      </c>
      <c r="I83" s="120">
        <v>1.0154819090644812E-2</v>
      </c>
      <c r="J83" s="120">
        <v>1.0079052351540798E-2</v>
      </c>
      <c r="K83" s="120">
        <v>1.0079052351540788E-2</v>
      </c>
      <c r="L83" s="120">
        <v>1.0003560499844159E-2</v>
      </c>
      <c r="M83" s="120">
        <v>1.0003560499844164E-2</v>
      </c>
      <c r="N83" s="120">
        <v>9.9283441289303095E-3</v>
      </c>
      <c r="O83" s="120">
        <v>9.9283441289303061E-3</v>
      </c>
      <c r="P83" s="120">
        <v>9.853403828812864E-3</v>
      </c>
      <c r="Q83" s="120">
        <v>9.8534038288128623E-3</v>
      </c>
      <c r="R83" s="120">
        <v>9.778740186092651E-3</v>
      </c>
      <c r="S83" s="120">
        <v>9.7787401860926527E-3</v>
      </c>
      <c r="T83" s="120">
        <v>9.7043537839063172E-3</v>
      </c>
      <c r="U83" s="120">
        <v>9.7043537839063103E-3</v>
      </c>
      <c r="V83" s="120">
        <v>9.6302452018743705E-3</v>
      </c>
      <c r="W83" s="120">
        <v>9.6302452018743635E-3</v>
      </c>
      <c r="X83" s="120">
        <v>9.5564150160490705E-3</v>
      </c>
      <c r="Y83" s="120">
        <v>9.5564150160490791E-3</v>
      </c>
      <c r="Z83" s="120">
        <v>9.4828637988617591E-3</v>
      </c>
      <c r="AA83" s="120">
        <v>9.4828637988617504E-3</v>
      </c>
      <c r="AB83" s="120">
        <v>9.4095921190697589E-3</v>
      </c>
      <c r="AC83" s="120">
        <v>9.4095921190697502E-3</v>
      </c>
      <c r="AD83" s="120">
        <v>9.3366005417030318E-3</v>
      </c>
      <c r="AE83" s="120">
        <v>9.3366005417030232E-3</v>
      </c>
      <c r="AF83" s="120">
        <v>9.2638896280103286E-3</v>
      </c>
      <c r="AG83" s="120">
        <v>9.2638896280103286E-3</v>
      </c>
      <c r="AH83" s="120">
        <v>9.191459935404947E-3</v>
      </c>
      <c r="AI83" s="120">
        <v>9.1914599354049522E-3</v>
      </c>
      <c r="AJ83" s="120">
        <v>9.1193120174100795E-3</v>
      </c>
      <c r="AK83" s="120">
        <v>9.1193120174100986E-3</v>
      </c>
      <c r="AL83" s="120">
        <v>9.0474464236038245E-3</v>
      </c>
      <c r="AM83" s="120">
        <v>9.047446423603828E-3</v>
      </c>
      <c r="AN83" s="120">
        <v>8.9758636995636715E-3</v>
      </c>
      <c r="AO83" s="120">
        <v>8.9758636995636645E-3</v>
      </c>
      <c r="AP83" s="120">
        <v>8.9045643868107208E-3</v>
      </c>
      <c r="AQ83" s="120">
        <v>8.904564386810726E-3</v>
      </c>
      <c r="AR83" s="120">
        <v>8.8335490227534445E-3</v>
      </c>
      <c r="AS83" s="120">
        <v>8.8335490227534463E-3</v>
      </c>
      <c r="AT83" s="120">
        <v>8.7628181406309603E-3</v>
      </c>
      <c r="AU83" s="120">
        <v>8.7628181406309586E-3</v>
      </c>
      <c r="AV83" s="120">
        <v>8.6923722694560428E-3</v>
      </c>
      <c r="AW83" s="120">
        <v>8.6923722694560255E-3</v>
      </c>
      <c r="AX83" s="120">
        <v>8.6222119339576068E-3</v>
      </c>
      <c r="AY83" s="120">
        <v>8.6222119339576051E-3</v>
      </c>
      <c r="AZ83" s="120">
        <v>8.5523376545229325E-3</v>
      </c>
      <c r="BA83" s="120">
        <v>8.5523376545229238E-3</v>
      </c>
      <c r="BB83" s="120">
        <v>8.4827499471392832E-3</v>
      </c>
      <c r="BC83" s="120">
        <v>8.4827499471392762E-3</v>
      </c>
      <c r="BD83" s="120">
        <v>8.4134493233352804E-3</v>
      </c>
      <c r="BE83" s="120">
        <v>8.4134493233352751E-3</v>
      </c>
      <c r="BF83" s="120">
        <v>8.3444362901218157E-3</v>
      </c>
      <c r="BG83" s="120">
        <v>8.3444362901218278E-3</v>
      </c>
      <c r="BH83" s="120">
        <v>8.2757113499325914E-3</v>
      </c>
      <c r="BI83" s="120">
        <v>8.2757113499325862E-3</v>
      </c>
      <c r="BJ83" s="120">
        <v>8.207275000564165E-3</v>
      </c>
      <c r="BK83" s="120">
        <v>8.2072750005641737E-3</v>
      </c>
      <c r="BL83" s="120">
        <v>8.1391277351157126E-3</v>
      </c>
      <c r="BM83" s="120">
        <v>8.1391277351157056E-3</v>
      </c>
      <c r="BN83" s="120">
        <v>8.0712700419282701E-3</v>
      </c>
      <c r="BO83" s="120">
        <v>8.0712700419282614E-3</v>
      </c>
      <c r="BP83" s="120">
        <v>8.0037024045236712E-3</v>
      </c>
      <c r="BQ83" s="120">
        <v>8.0037024045236729E-3</v>
      </c>
      <c r="BR83" s="120">
        <v>7.9364253015430566E-3</v>
      </c>
      <c r="BS83" s="120">
        <v>7.9364253015430531E-3</v>
      </c>
      <c r="BT83" s="120">
        <v>7.8694392066848765E-3</v>
      </c>
      <c r="BU83" s="120">
        <v>7.8694392066848799E-3</v>
      </c>
      <c r="BV83" s="120">
        <v>7.8027445886426888E-3</v>
      </c>
      <c r="BW83" s="120">
        <v>7.8027445886426922E-3</v>
      </c>
      <c r="BX83" s="120">
        <v>7.7363419110423508E-3</v>
      </c>
      <c r="BY83" s="120">
        <v>7.7363419110423413E-3</v>
      </c>
      <c r="BZ83" s="120">
        <v>7.6702316323789353E-3</v>
      </c>
      <c r="CA83" s="120">
        <v>7.6702316323789361E-3</v>
      </c>
      <c r="CB83" s="120">
        <v>7.6044142059532513E-3</v>
      </c>
      <c r="CC83" s="120">
        <v>7.6044142059532522E-3</v>
      </c>
      <c r="CD83" s="120">
        <v>7.5388900798078863E-3</v>
      </c>
      <c r="CE83" s="120">
        <v>7.5388900798078811E-3</v>
      </c>
      <c r="CF83" s="120">
        <v>7.473659696662905E-3</v>
      </c>
      <c r="CG83" s="120">
        <v>7.4736596966629102E-3</v>
      </c>
      <c r="CH83" s="120">
        <v>7.4087234938511595E-3</v>
      </c>
      <c r="CI83" s="120">
        <v>7.4087234938511517E-3</v>
      </c>
      <c r="CJ83" s="120">
        <v>7.3440819032531655E-3</v>
      </c>
      <c r="CK83" s="120">
        <v>7.3440819032531664E-3</v>
      </c>
      <c r="CL83" s="120">
        <v>7.2797353512316426E-3</v>
      </c>
      <c r="CM83" s="120">
        <v>7.2797353512316426E-3</v>
      </c>
      <c r="CN83" s="120">
        <v>7.2156842585655856E-3</v>
      </c>
      <c r="CO83" s="120">
        <v>7.2156842585655839E-3</v>
      </c>
      <c r="CP83" s="120">
        <v>7.1519290403840325E-3</v>
      </c>
      <c r="CQ83" s="120">
        <v>7.1519290403840334E-3</v>
      </c>
      <c r="CR83" s="120">
        <v>7.0884701060993588E-3</v>
      </c>
      <c r="CS83" s="120">
        <v>7.0884701060993571E-3</v>
      </c>
      <c r="CT83" s="120">
        <v>7.0253078593402636E-3</v>
      </c>
      <c r="CU83" s="120">
        <v>7.0253078593402671E-3</v>
      </c>
      <c r="CV83" s="120">
        <v>6.9624426978843216E-3</v>
      </c>
      <c r="CW83" s="120">
        <v>6.9624426978843234E-3</v>
      </c>
      <c r="CX83" s="120">
        <v>6.8998750135901505E-3</v>
      </c>
      <c r="CY83" s="120">
        <v>6.8998750135901487E-3</v>
      </c>
      <c r="CZ83" s="120">
        <v>6.8376051923292602E-3</v>
      </c>
      <c r="DA83" s="120">
        <v>6.8376051923292568E-3</v>
      </c>
      <c r="DB83" s="120">
        <v>6.7756336139174244E-3</v>
      </c>
      <c r="DC83" s="120">
        <v>6.7756336139174252E-3</v>
      </c>
      <c r="DD83" s="120">
        <v>6.7139606520457825E-3</v>
      </c>
      <c r="DE83" s="120">
        <v>6.7139606520457869E-3</v>
      </c>
      <c r="DF83" s="120">
        <v>6.6525866742114864E-3</v>
      </c>
      <c r="DG83" s="120">
        <v>6.6525866742114899E-3</v>
      </c>
      <c r="DH83" s="120">
        <v>6.5915120416480269E-3</v>
      </c>
      <c r="DI83" s="120">
        <v>6.5915120416480278E-3</v>
      </c>
      <c r="DJ83" s="120">
        <v>6.5307371092551822E-3</v>
      </c>
      <c r="DK83" s="120">
        <v>6.5307371092551865E-3</v>
      </c>
      <c r="DL83" s="120">
        <v>6.4702622255285716E-3</v>
      </c>
      <c r="DM83" s="120">
        <v>6.4702622255285681E-3</v>
      </c>
      <c r="DN83" s="120">
        <v>6.4100877324889194E-3</v>
      </c>
      <c r="DO83" s="120">
        <v>6.4100877324889255E-3</v>
      </c>
      <c r="DP83" s="120">
        <v>6.3502139656108972E-3</v>
      </c>
      <c r="DQ83" s="120">
        <v>6.3502139656108963E-3</v>
      </c>
      <c r="DR83" s="120">
        <v>6.2906412537516061E-3</v>
      </c>
      <c r="DS83" s="120">
        <v>6.2906412537516079E-3</v>
      </c>
      <c r="DT83" s="120">
        <v>6.2313699190787979E-3</v>
      </c>
      <c r="DU83" s="120">
        <v>6.2313699190787962E-3</v>
      </c>
      <c r="DV83" s="120">
        <v>6.1724002769986356E-3</v>
      </c>
      <c r="DW83" s="120">
        <v>6.1724002769986417E-3</v>
      </c>
      <c r="DX83" s="120">
        <v>6.1137326360832271E-3</v>
      </c>
      <c r="DY83" s="120">
        <v>6.1137326360832253E-3</v>
      </c>
      <c r="DZ83" s="120">
        <v>6.0553672979976715E-3</v>
      </c>
      <c r="EA83" s="120">
        <v>6.0553672979976741E-3</v>
      </c>
      <c r="EB83" s="120">
        <v>5.9973045574269728E-3</v>
      </c>
      <c r="EC83" s="120">
        <v>5.9973045574269719E-3</v>
      </c>
      <c r="ED83" s="120">
        <v>5.9395447020024143E-3</v>
      </c>
      <c r="EE83" s="120">
        <v>5.939544702002416E-3</v>
      </c>
      <c r="EF83" s="120">
        <v>5.882088012227781E-3</v>
      </c>
      <c r="EG83" s="120">
        <v>5.8820880122277801E-3</v>
      </c>
      <c r="EH83" s="120">
        <v>5.8249347614051372E-3</v>
      </c>
      <c r="EI83" s="120">
        <v>5.8249347614051372E-3</v>
      </c>
      <c r="EJ83" s="120">
        <v>5.7680852155603856E-3</v>
      </c>
      <c r="EK83" s="120">
        <v>5.7680852155603916E-3</v>
      </c>
      <c r="EL83" s="120">
        <v>5.7115396333684556E-3</v>
      </c>
      <c r="EM83" s="120">
        <v>5.7115396333684556E-3</v>
      </c>
      <c r="EN83" s="120">
        <v>5.6552982660781808E-3</v>
      </c>
      <c r="EO83" s="120">
        <v>5.6552982660781851E-3</v>
      </c>
      <c r="EP83" s="120">
        <v>5.5993613574369583E-3</v>
      </c>
      <c r="EQ83" s="120">
        <v>5.5993613574369556E-3</v>
      </c>
      <c r="ER83" s="120">
        <v>5.5437291436150095E-3</v>
      </c>
      <c r="ES83" s="120">
        <v>5.5437291436150095E-3</v>
      </c>
      <c r="ET83" s="120">
        <v>5.4884018531294373E-3</v>
      </c>
      <c r="EU83" s="120">
        <v>5.4884018531294347E-3</v>
      </c>
      <c r="EV83" s="120">
        <v>5.4333797067679726E-3</v>
      </c>
      <c r="EW83" s="120">
        <v>5.4333797067679726E-3</v>
      </c>
      <c r="EX83" s="120">
        <v>5.3786629175124117E-3</v>
      </c>
      <c r="EY83" s="120">
        <v>5.3786629175124135E-3</v>
      </c>
      <c r="EZ83" s="120">
        <v>5.3242516904618781E-3</v>
      </c>
      <c r="FA83" s="120">
        <v>5.3242516904618729E-3</v>
      </c>
      <c r="FB83" s="120">
        <v>5.270146222755694E-3</v>
      </c>
      <c r="FC83" s="120">
        <v>5.2701462227556922E-3</v>
      </c>
      <c r="FD83" s="120">
        <v>5.2163467034961435E-3</v>
      </c>
      <c r="FE83" s="120">
        <v>5.2163467034961452E-3</v>
      </c>
      <c r="FF83" s="120">
        <v>5.1628533136708612E-3</v>
      </c>
      <c r="FG83" s="120">
        <v>5.1628533136708638E-3</v>
      </c>
      <c r="FH83" s="120">
        <v>5.1096662260750594E-3</v>
      </c>
      <c r="FI83" s="120">
        <v>5.1096662260750629E-3</v>
      </c>
      <c r="FJ83" s="120">
        <v>5.0567856052335103E-3</v>
      </c>
      <c r="FK83" s="120">
        <v>5.056785605233512E-3</v>
      </c>
      <c r="FL83" s="120">
        <v>5.0042116073222825E-3</v>
      </c>
      <c r="FM83" s="120">
        <v>5.0042116073222816E-3</v>
      </c>
      <c r="FN83" s="120">
        <v>4.9519443800902603E-3</v>
      </c>
      <c r="FO83" s="120">
        <v>4.9519443800902577E-3</v>
      </c>
      <c r="FP83" s="120">
        <v>4.8999840627805113E-3</v>
      </c>
      <c r="FQ83" s="120">
        <v>4.8999840627805121E-3</v>
      </c>
      <c r="FR83" s="120">
        <v>4.8483307860513946E-3</v>
      </c>
      <c r="FS83" s="120">
        <v>4.8483307860513929E-3</v>
      </c>
      <c r="FT83" s="120">
        <v>4.7969846718974923E-3</v>
      </c>
      <c r="FU83" s="120">
        <v>4.7969846718974932E-3</v>
      </c>
      <c r="FV83" s="120">
        <v>4.7459458335703947E-3</v>
      </c>
      <c r="FW83" s="120">
        <v>4.7459458335703947E-3</v>
      </c>
      <c r="FX83" s="120">
        <v>4.6952143754992711E-3</v>
      </c>
      <c r="FY83" s="120">
        <v>4.6952143754992728E-3</v>
      </c>
      <c r="FZ83" s="120">
        <v>4.6447903932112919E-3</v>
      </c>
      <c r="GA83" s="120">
        <v>4.6447903932112936E-3</v>
      </c>
      <c r="GB83" s="120">
        <v>4.5946739732519457E-3</v>
      </c>
      <c r="GC83" s="120">
        <v>4.5946739732519431E-3</v>
      </c>
      <c r="GD83" s="120">
        <v>4.5448651931051329E-3</v>
      </c>
      <c r="GE83" s="120">
        <v>4.5448651931051303E-3</v>
      </c>
      <c r="GF83" s="120">
        <v>4.4953641211132071E-3</v>
      </c>
      <c r="GG83" s="120">
        <v>4.4953641211132062E-3</v>
      </c>
      <c r="GH83" s="120">
        <v>4.4461708163968374E-3</v>
      </c>
      <c r="GI83" s="120">
        <v>4.4461708163968374E-3</v>
      </c>
      <c r="GJ83" s="120">
        <v>4.3972853287747998E-3</v>
      </c>
      <c r="GK83" s="120">
        <v>4.3972853287747998E-3</v>
      </c>
      <c r="GL83" s="120">
        <v>4.3487076986836589E-3</v>
      </c>
      <c r="GM83" s="120">
        <v>4.3487076986836633E-3</v>
      </c>
      <c r="GN83" s="120">
        <v>4.3004379570973682E-3</v>
      </c>
      <c r="GO83" s="120">
        <v>4.3004379570973682E-3</v>
      </c>
      <c r="GP83" s="120">
        <v>4.2524761254467917E-3</v>
      </c>
      <c r="GQ83" s="120">
        <v>4.2524761254467934E-3</v>
      </c>
      <c r="GR83" s="120">
        <v>4.2048222155391573E-3</v>
      </c>
      <c r="GS83" s="120">
        <v>4.2048222155391581E-3</v>
      </c>
      <c r="GT83" s="120">
        <v>4.1574762294774911E-3</v>
      </c>
      <c r="GU83" s="120">
        <v>4.1574762294774824E-3</v>
      </c>
      <c r="GV83" s="120">
        <v>4.1104381595799596E-3</v>
      </c>
      <c r="GW83" s="120">
        <v>4.110438159579957E-3</v>
      </c>
      <c r="GX83" s="120">
        <v>4.063707988299285E-3</v>
      </c>
      <c r="GY83" s="120">
        <v>4.0637079882992807E-3</v>
      </c>
      <c r="GZ83" s="120">
        <v>4.0172856881420197E-3</v>
      </c>
      <c r="HA83" s="120">
        <v>4.0172856881420249E-3</v>
      </c>
      <c r="HB83" s="120">
        <v>3.9711712215879727E-3</v>
      </c>
      <c r="HC83" s="120">
        <v>3.9711712215879762E-3</v>
      </c>
      <c r="HD83" s="120">
        <v>3.9253645410095078E-3</v>
      </c>
      <c r="HE83" s="120">
        <v>3.9253645410095087E-3</v>
      </c>
      <c r="HF83" s="120">
        <v>3.8798655885910098E-3</v>
      </c>
      <c r="HG83" s="120">
        <v>3.8798655885910124E-3</v>
      </c>
      <c r="HH83" s="120">
        <v>3.8346742962482995E-3</v>
      </c>
      <c r="HI83" s="120">
        <v>3.8346742962483008E-3</v>
      </c>
      <c r="HJ83" s="120">
        <v>3.7897905855481685E-3</v>
      </c>
      <c r="HK83" s="120">
        <v>3.7897905855481667E-3</v>
      </c>
      <c r="HL83" s="120">
        <v>3.7452143676279673E-3</v>
      </c>
      <c r="HM83" s="120">
        <v>3.7452143676279721E-3</v>
      </c>
      <c r="HN83" s="120">
        <v>3.7009455431153194E-3</v>
      </c>
      <c r="HO83" s="120">
        <v>3.700945543115322E-3</v>
      </c>
      <c r="HP83" s="120">
        <v>3.656984002047889E-3</v>
      </c>
      <c r="HQ83" s="120">
        <v>3.6569840020478882E-3</v>
      </c>
      <c r="HR83" s="120">
        <v>3.6133296237933444E-3</v>
      </c>
      <c r="HS83" s="120">
        <v>3.6133296237933431E-3</v>
      </c>
      <c r="HT83" s="120">
        <v>3.5699822769694237E-3</v>
      </c>
      <c r="HU83" s="120">
        <v>3.5699822769694237E-3</v>
      </c>
      <c r="HV83" s="120">
        <v>3.5269418193641868E-3</v>
      </c>
      <c r="HW83" s="120">
        <v>3.5269418193641855E-3</v>
      </c>
      <c r="HX83" s="120">
        <v>3.4842080978564182E-3</v>
      </c>
      <c r="HY83" s="120">
        <v>3.4842080978564152E-3</v>
      </c>
      <c r="HZ83" s="120">
        <v>3.4417809483362647E-3</v>
      </c>
      <c r="IA83" s="120">
        <v>3.4417809483362652E-3</v>
      </c>
      <c r="IB83" s="120">
        <v>3.3996601956260801E-3</v>
      </c>
      <c r="IC83" s="120">
        <v>3.3996601956260827E-3</v>
      </c>
      <c r="ID83" s="120">
        <v>3.3578456534014908E-3</v>
      </c>
      <c r="IE83" s="120">
        <v>3.3578456534014904E-3</v>
      </c>
      <c r="IF83" s="120">
        <v>3.3163371241127226E-3</v>
      </c>
      <c r="IG83" s="120">
        <v>3.3163371241127252E-3</v>
      </c>
      <c r="IH83" s="120">
        <v>3.2751343989062265E-3</v>
      </c>
      <c r="II83" s="120">
        <v>3.2751343989062269E-3</v>
      </c>
      <c r="IJ83" s="120">
        <v>3.2342372575465705E-3</v>
      </c>
      <c r="IK83" s="120">
        <v>3.2342372575465688E-3</v>
      </c>
      <c r="IL83" s="120">
        <v>3.1936454683386779E-3</v>
      </c>
      <c r="IM83" s="120">
        <v>3.193645468338677E-3</v>
      </c>
      <c r="IN83" s="120">
        <v>3.1533587880503713E-3</v>
      </c>
      <c r="IO83" s="120">
        <v>3.153358788050373E-3</v>
      </c>
      <c r="IP83" s="120">
        <v>3.1133769618353112E-3</v>
      </c>
      <c r="IQ83" s="120">
        <v>3.1133769618353112E-3</v>
      </c>
      <c r="IR83" s="120">
        <v>3.073699723156281E-3</v>
      </c>
      <c r="IS83" s="120">
        <v>3.0736997231562823E-3</v>
      </c>
      <c r="IT83" s="120">
        <v>3.0343267937089067E-3</v>
      </c>
      <c r="IU83" s="120">
        <v>3.0343267937089067E-3</v>
      </c>
      <c r="IV83" s="120">
        <v>2.9952578833457887E-3</v>
      </c>
      <c r="IW83" s="120">
        <v>2.9952578833457905E-3</v>
      </c>
      <c r="IX83" s="120">
        <v>2.9564926900010951E-3</v>
      </c>
      <c r="IY83" s="120">
        <v>2.9564926900010969E-3</v>
      </c>
      <c r="IZ83" s="120">
        <v>2.9180308996156067E-3</v>
      </c>
      <c r="JA83" s="120">
        <v>2.9180308996156028E-3</v>
      </c>
      <c r="JB83" s="120">
        <v>2.8798721860622762E-3</v>
      </c>
      <c r="JC83" s="120">
        <v>2.8798721860622753E-3</v>
      </c>
      <c r="JD83" s="120">
        <v>2.8420162110723395E-3</v>
      </c>
      <c r="JE83" s="120">
        <v>2.8420162110723377E-3</v>
      </c>
      <c r="JF83" s="120">
        <v>2.8044626241618999E-3</v>
      </c>
      <c r="JG83" s="120">
        <v>2.8044626241619007E-3</v>
      </c>
      <c r="JH83" s="120">
        <v>2.7672110625591843E-3</v>
      </c>
      <c r="JI83" s="120">
        <v>2.767211062559186E-3</v>
      </c>
      <c r="JJ83" s="120">
        <v>2.7302611511323006E-3</v>
      </c>
      <c r="JK83" s="120">
        <v>2.7302611511322997E-3</v>
      </c>
      <c r="JL83" s="120">
        <v>2.6936125023177019E-3</v>
      </c>
      <c r="JM83" s="120">
        <v>2.6936125023177006E-3</v>
      </c>
      <c r="JN83" s="120">
        <v>2.6572647160492688E-3</v>
      </c>
      <c r="JO83" s="120">
        <v>2.6572647160492666E-3</v>
      </c>
      <c r="JP83" s="120">
        <v>2.6212173796880687E-3</v>
      </c>
      <c r="JQ83" s="120">
        <v>2.6212173796880687E-3</v>
      </c>
      <c r="JR83" s="120">
        <v>2.5854700679528507E-3</v>
      </c>
      <c r="JS83" s="120">
        <v>2.5854700679528511E-3</v>
      </c>
      <c r="JT83" s="120">
        <v>2.5500223428512438E-3</v>
      </c>
      <c r="JU83" s="120">
        <v>2.5500223428512451E-3</v>
      </c>
      <c r="JV83" s="120">
        <v>2.5148737536117671E-3</v>
      </c>
      <c r="JW83" s="120">
        <v>2.5148737536117667E-3</v>
      </c>
      <c r="JX83" s="120">
        <v>2.4800238366165881E-3</v>
      </c>
      <c r="JY83" s="120">
        <v>2.4800238366165864E-3</v>
      </c>
      <c r="JZ83" s="120">
        <v>2.4454721153351457E-3</v>
      </c>
      <c r="KA83" s="120">
        <v>2.4454721153351466E-3</v>
      </c>
      <c r="KB83" s="120">
        <v>2.4112181002586362E-3</v>
      </c>
      <c r="KC83" s="120">
        <v>2.4112181002586336E-3</v>
      </c>
      <c r="KD83" s="120">
        <v>2.3772612888353349E-3</v>
      </c>
      <c r="KE83" s="120">
        <v>2.3772612888353323E-3</v>
      </c>
      <c r="KF83" s="120">
        <v>2.3436011654069154E-3</v>
      </c>
      <c r="KG83" s="120">
        <v>2.3436011654069146E-3</v>
      </c>
      <c r="KH83" s="120">
        <v>2.3102372011456532E-3</v>
      </c>
      <c r="KI83" s="120">
        <v>2.3102372011456545E-3</v>
      </c>
      <c r="KJ83" s="120">
        <v>2.2771688539926717E-3</v>
      </c>
      <c r="KK83" s="120">
        <v>2.2771688539926708E-3</v>
      </c>
      <c r="KL83" s="120">
        <v>2.2443955685971496E-3</v>
      </c>
      <c r="KM83" s="120">
        <v>2.2443955685971513E-3</v>
      </c>
      <c r="KN83" s="120">
        <v>2.2119167762566496E-3</v>
      </c>
      <c r="KO83" s="120">
        <v>2.2119167762566514E-3</v>
      </c>
      <c r="KP83" s="120">
        <v>2.1797318948584754E-3</v>
      </c>
      <c r="KQ83" s="120">
        <v>2.1797318948584788E-3</v>
      </c>
      <c r="KR83" s="120">
        <v>2.1478403288221837E-3</v>
      </c>
      <c r="KS83" s="120">
        <v>2.1478403288221854E-3</v>
      </c>
      <c r="KT83" s="120">
        <v>2.1162414690432435E-3</v>
      </c>
      <c r="KU83" s="120">
        <v>2.1162414690432444E-3</v>
      </c>
      <c r="KV83" s="120">
        <v>2.08493469283789E-3</v>
      </c>
      <c r="KW83" s="120">
        <v>2.0849346928378891E-3</v>
      </c>
      <c r="KX83" s="120">
        <v>2.0539193638892139E-3</v>
      </c>
      <c r="KY83" s="120">
        <v>2.0539193638892143E-3</v>
      </c>
      <c r="KZ83" s="120">
        <v>2.023194832194515E-3</v>
      </c>
      <c r="LA83" s="120">
        <v>2.0231948321945141E-3</v>
      </c>
      <c r="LB83" s="120">
        <v>1.9927604340139616E-3</v>
      </c>
      <c r="LC83" s="120">
        <v>1.9927604340139625E-3</v>
      </c>
      <c r="LD83" s="120">
        <v>1.9626154918205934E-3</v>
      </c>
      <c r="LE83" s="120">
        <v>1.9626154918205947E-3</v>
      </c>
      <c r="LF83" s="120">
        <v>1.9327593142516968E-3</v>
      </c>
      <c r="LG83" s="120">
        <v>1.9327593142516957E-3</v>
      </c>
      <c r="LH83" s="120">
        <v>1.9031911960616266E-3</v>
      </c>
      <c r="LI83" s="120">
        <v>1.9031911960616268E-3</v>
      </c>
      <c r="LJ83" s="120">
        <v>1.8739104180760637E-3</v>
      </c>
      <c r="LK83" s="120">
        <v>1.8739104180760641E-3</v>
      </c>
      <c r="LL83" s="120">
        <v>1.8449162471477871E-3</v>
      </c>
      <c r="LM83" s="120">
        <v>1.8449162471477871E-3</v>
      </c>
      <c r="LN83" s="120">
        <v>1.8162079361139769E-3</v>
      </c>
      <c r="LO83" s="120">
        <v>1.8162079361139774E-3</v>
      </c>
      <c r="LP83" s="120">
        <v>1.7877847237551233E-3</v>
      </c>
      <c r="LQ83" s="120">
        <v>1.787784723755122E-3</v>
      </c>
      <c r="LR83" s="120">
        <v>1.7596458347555286E-3</v>
      </c>
      <c r="LS83" s="120">
        <v>1.7596458347555299E-3</v>
      </c>
      <c r="LT83" s="120">
        <v>1.7317904796655187E-3</v>
      </c>
      <c r="LU83" s="120">
        <v>1.7317904796655189E-3</v>
      </c>
      <c r="LV83" s="120">
        <v>1.7042178548653201E-3</v>
      </c>
      <c r="LW83" s="120">
        <v>1.704217854865319E-3</v>
      </c>
      <c r="LX83" s="120">
        <v>1.676927142530725E-3</v>
      </c>
      <c r="LY83" s="120">
        <v>1.6769271425307252E-3</v>
      </c>
      <c r="LZ83" s="120">
        <v>1.6499175106005502E-3</v>
      </c>
      <c r="MA83" s="120">
        <v>1.6499175106005489E-3</v>
      </c>
      <c r="MB83" s="120">
        <v>1.6231881127459168E-3</v>
      </c>
      <c r="MC83" s="120">
        <v>1.6231881127459153E-3</v>
      </c>
      <c r="MD83" s="120">
        <v>1.5967380883414508E-3</v>
      </c>
      <c r="ME83" s="120">
        <v>1.5967380883414525E-3</v>
      </c>
      <c r="MF83" s="120">
        <v>1.5705665624383977E-3</v>
      </c>
      <c r="MG83" s="120">
        <v>1.5705665624383977E-3</v>
      </c>
      <c r="MH83" s="120">
        <v>1.5446726457397128E-3</v>
      </c>
      <c r="MI83" s="120">
        <v>1.544672645739711E-3</v>
      </c>
      <c r="MJ83" s="120">
        <v>1.5190554345771963E-3</v>
      </c>
      <c r="MK83" s="120">
        <v>1.5190554345771963E-3</v>
      </c>
      <c r="ML83" s="120">
        <v>1.4937140108906941E-3</v>
      </c>
      <c r="MM83" s="120">
        <v>1.4937140108906919E-3</v>
      </c>
      <c r="MN83" s="120">
        <v>1.4686474422094039E-3</v>
      </c>
      <c r="MO83" s="120">
        <v>1.4686474422094045E-3</v>
      </c>
      <c r="MP83" s="120">
        <v>1.4438547816353902E-3</v>
      </c>
      <c r="MQ83" s="120">
        <v>1.443854781635391E-3</v>
      </c>
      <c r="MR83" s="120">
        <v>1.4193350678292707E-3</v>
      </c>
      <c r="MS83" s="120">
        <v>1.4193350678292703E-3</v>
      </c>
      <c r="MT83" s="120">
        <v>1.3950873249981965E-3</v>
      </c>
      <c r="MU83" s="120">
        <v>1.3950873249981971E-3</v>
      </c>
      <c r="MV83" s="120">
        <v>1.3711105628861561E-3</v>
      </c>
      <c r="MW83" s="120">
        <v>1.3711105628861533E-3</v>
      </c>
      <c r="MX83" s="120">
        <v>1.3474037767666135E-3</v>
      </c>
      <c r="MY83" s="120">
        <v>1.347403776766614E-3</v>
      </c>
      <c r="MZ83" s="120">
        <v>1.323965947437608E-3</v>
      </c>
      <c r="NA83" s="120">
        <v>1.3239659474376067E-3</v>
      </c>
      <c r="NB83" s="120">
        <v>1.3007960412192677E-3</v>
      </c>
      <c r="NC83" s="120">
        <v>1.300796041219269E-3</v>
      </c>
      <c r="ND83" s="120">
        <v>1.2778930099538964E-3</v>
      </c>
      <c r="NE83" s="120">
        <v>1.2778930099538958E-3</v>
      </c>
      <c r="NF83" s="120">
        <v>1.2552557910085853E-3</v>
      </c>
      <c r="NG83" s="120">
        <v>1.2552557910085859E-3</v>
      </c>
      <c r="NH83" s="120">
        <v>1.232883307280479E-3</v>
      </c>
      <c r="NI83" s="120">
        <v>1.232883307280477E-3</v>
      </c>
      <c r="NJ83" s="120">
        <v>1.2107744672046879E-3</v>
      </c>
      <c r="NK83" s="120">
        <v>1.2107744672046881E-3</v>
      </c>
      <c r="NL83" s="120">
        <v>1.1889281647649572E-3</v>
      </c>
      <c r="NM83" s="120">
        <v>1.1889281647649568E-3</v>
      </c>
      <c r="NN83" s="120">
        <v>1.1673432795070871E-3</v>
      </c>
      <c r="NO83" s="120">
        <v>1.1673432795070873E-3</v>
      </c>
      <c r="NP83" s="120">
        <v>1.1460186765552046E-3</v>
      </c>
      <c r="NQ83" s="120">
        <v>1.1460186765552048E-3</v>
      </c>
      <c r="NR83" s="120">
        <v>1.1249532066309141E-3</v>
      </c>
      <c r="NS83" s="120">
        <v>1.1249532066309131E-3</v>
      </c>
      <c r="NT83" s="120">
        <v>1.1041457060753876E-3</v>
      </c>
      <c r="NU83" s="120">
        <v>1.1041457060753876E-3</v>
      </c>
      <c r="NV83" s="120">
        <v>1.0835949968744537E-3</v>
      </c>
      <c r="NW83" s="120">
        <v>1.0835949968744534E-3</v>
      </c>
      <c r="NX83" s="120">
        <v>1.0632998866867307E-3</v>
      </c>
      <c r="NY83" s="120">
        <v>1.0632998866867312E-3</v>
      </c>
      <c r="NZ83" s="120">
        <v>1.043259168874863E-3</v>
      </c>
      <c r="OA83" s="120">
        <v>1.0432591688748639E-3</v>
      </c>
      <c r="OB83" s="120">
        <v>1.0234716225399224E-3</v>
      </c>
      <c r="OC83" s="120">
        <v>1.0234716225399213E-3</v>
      </c>
      <c r="OD83" s="120">
        <v>1.0039360125589961E-3</v>
      </c>
      <c r="OE83" s="120">
        <v>1.0039360125589979E-3</v>
      </c>
      <c r="OF83" s="120">
        <v>9.8465108962609194E-4</v>
      </c>
      <c r="OG83" s="120">
        <v>9.8465108962609346E-4</v>
      </c>
      <c r="OH83" s="120">
        <v>9.6561559029630594E-4</v>
      </c>
      <c r="OI83" s="120">
        <v>9.6561559029630561E-4</v>
      </c>
      <c r="OJ83" s="120">
        <v>9.4682823703340921E-4</v>
      </c>
      <c r="OK83" s="120">
        <v>9.4682823703340889E-4</v>
      </c>
      <c r="OL83" s="120">
        <v>9.2828773826085411E-4</v>
      </c>
      <c r="OM83" s="120">
        <v>9.2828773826085487E-4</v>
      </c>
      <c r="ON83" s="120">
        <v>9.0999278841626596E-4</v>
      </c>
      <c r="OO83" s="120">
        <v>9.0999278841626563E-4</v>
      </c>
      <c r="OP83" s="120">
        <v>8.9194206800947821E-4</v>
      </c>
      <c r="OQ83" s="120">
        <v>8.9194206800947767E-4</v>
      </c>
      <c r="OR83" s="120">
        <v>8.7413424368416729E-4</v>
      </c>
      <c r="OS83" s="120">
        <v>8.7413424368416761E-4</v>
      </c>
      <c r="OT83" s="120">
        <v>8.5656796828314586E-4</v>
      </c>
      <c r="OU83" s="120">
        <v>8.5656796828314521E-4</v>
      </c>
      <c r="OV83" s="120">
        <v>8.3924188091734418E-4</v>
      </c>
      <c r="OW83" s="120">
        <v>8.3924188091734386E-4</v>
      </c>
      <c r="OX83" s="120">
        <v>8.2215460703858115E-4</v>
      </c>
      <c r="OY83" s="120">
        <v>8.2215460703858104E-4</v>
      </c>
      <c r="OZ83" s="120">
        <v>8.0530475851613051E-4</v>
      </c>
      <c r="PA83" s="120">
        <v>8.0530475851613029E-4</v>
      </c>
      <c r="PB83" s="120">
        <v>7.8869093371716596E-4</v>
      </c>
      <c r="PC83" s="120">
        <v>7.8869093371716575E-4</v>
      </c>
      <c r="PD83" s="120">
        <v>7.7231171759113422E-4</v>
      </c>
      <c r="PE83" s="120">
        <v>7.7231171759113346E-4</v>
      </c>
      <c r="PF83" s="120">
        <v>7.561656817581039E-4</v>
      </c>
      <c r="PG83" s="120">
        <v>7.5616568175810401E-4</v>
      </c>
      <c r="PH83" s="120">
        <v>7.4025138460114372E-4</v>
      </c>
      <c r="PI83" s="120">
        <v>7.4025138460114329E-4</v>
      </c>
      <c r="PJ83" s="120">
        <v>7.2456737136279269E-4</v>
      </c>
      <c r="PK83" s="120">
        <v>7.2456737136279237E-4</v>
      </c>
      <c r="PL83" s="120">
        <v>7.0911217424565775E-4</v>
      </c>
      <c r="PM83" s="120">
        <v>7.0911217424565721E-4</v>
      </c>
      <c r="PN83" s="120">
        <v>6.9388431251721217E-4</v>
      </c>
      <c r="PO83" s="120">
        <v>6.9388431251721325E-4</v>
      </c>
      <c r="PP83" s="120">
        <v>6.7888229261882707E-4</v>
      </c>
      <c r="PQ83" s="120">
        <v>6.7888229261882686E-4</v>
      </c>
      <c r="PR83" s="120">
        <v>6.6410460827909137E-4</v>
      </c>
      <c r="PS83" s="120">
        <v>6.6410460827909213E-4</v>
      </c>
      <c r="PT83" s="120">
        <v>6.4954974063148618E-4</v>
      </c>
      <c r="PU83" s="120">
        <v>6.4954974063148564E-4</v>
      </c>
      <c r="PV83" s="120">
        <v>6.3521615833643074E-4</v>
      </c>
      <c r="PW83" s="120">
        <v>6.3521615833643053E-4</v>
      </c>
      <c r="PX83" s="120">
        <v>6.2110231770778695E-4</v>
      </c>
      <c r="PY83" s="120">
        <v>6.2110231770778576E-4</v>
      </c>
      <c r="PZ83" s="120">
        <v>6.0720666284383234E-4</v>
      </c>
      <c r="QA83" s="120">
        <v>6.072066628438331E-4</v>
      </c>
      <c r="QB83" s="120">
        <v>5.9352762576278778E-4</v>
      </c>
      <c r="QC83" s="120">
        <v>5.935276257627881E-4</v>
      </c>
      <c r="QD83" s="120">
        <v>5.8006362654289842E-4</v>
      </c>
      <c r="QE83" s="120">
        <v>5.8006362654289766E-4</v>
      </c>
      <c r="QF83" s="120">
        <v>5.6681307346716149E-4</v>
      </c>
      <c r="QG83" s="120">
        <v>5.6681307346716193E-4</v>
      </c>
      <c r="QH83" s="120">
        <v>5.5377436317270864E-4</v>
      </c>
      <c r="QI83" s="120">
        <v>5.5377436317270842E-4</v>
      </c>
      <c r="QJ83" s="120">
        <v>5.4094588080490225E-4</v>
      </c>
      <c r="QK83" s="120">
        <v>5.409458808049017E-4</v>
      </c>
      <c r="QL83" s="120">
        <v>5.283260001761838E-4</v>
      </c>
      <c r="QM83" s="120">
        <v>5.2832600017618336E-4</v>
      </c>
      <c r="QN83" s="120">
        <v>5.1591308392971041E-4</v>
      </c>
      <c r="QO83" s="120">
        <v>5.1591308392971084E-4</v>
      </c>
      <c r="QP83" s="120">
        <v>5.0370548370782403E-4</v>
      </c>
      <c r="QQ83" s="120">
        <v>5.0370548370782435E-4</v>
      </c>
      <c r="QR83" s="120">
        <v>4.9170154032538338E-4</v>
      </c>
      <c r="QS83" s="120">
        <v>4.9170154032538349E-4</v>
      </c>
      <c r="QT83" s="120">
        <v>4.7989958394799992E-4</v>
      </c>
      <c r="QU83" s="120">
        <v>4.7989958394799965E-4</v>
      </c>
      <c r="QV83" s="120">
        <v>4.6829793427520994E-4</v>
      </c>
      <c r="QW83" s="120">
        <v>4.6829793427521026E-4</v>
      </c>
      <c r="QX83" s="120">
        <v>4.5689490072861383E-4</v>
      </c>
      <c r="QY83" s="120">
        <v>4.5689490072861431E-4</v>
      </c>
      <c r="QZ83" s="120">
        <v>4.4568878264501159E-4</v>
      </c>
      <c r="RA83" s="120">
        <v>4.4568878264501191E-4</v>
      </c>
      <c r="RB83" s="120">
        <v>4.3467786947456582E-4</v>
      </c>
      <c r="RC83" s="120">
        <v>4.3467786947456565E-4</v>
      </c>
      <c r="RD83" s="120">
        <v>4.2386044098401663E-4</v>
      </c>
      <c r="RE83" s="120">
        <v>4.2386044098401674E-4</v>
      </c>
      <c r="RF83" s="120">
        <v>4.132347674649764E-4</v>
      </c>
      <c r="RG83" s="120">
        <v>4.1323476746497651E-4</v>
      </c>
      <c r="RH83" s="120">
        <v>4.0279910994731917E-4</v>
      </c>
      <c r="RI83" s="120">
        <v>4.0279910994731901E-4</v>
      </c>
      <c r="RJ83" s="120">
        <v>3.9255172041769044E-4</v>
      </c>
      <c r="RK83" s="120">
        <v>3.9255172041769066E-4</v>
      </c>
      <c r="RL83" s="120">
        <v>3.8249084204315648E-4</v>
      </c>
      <c r="RM83" s="120">
        <v>3.8249084204315615E-4</v>
      </c>
      <c r="RN83" s="120">
        <v>3.7261470939999898E-4</v>
      </c>
      <c r="RO83" s="120">
        <v>3.7261470939999887E-4</v>
      </c>
      <c r="RP83" s="120">
        <v>3.62921548707679E-4</v>
      </c>
      <c r="RQ83" s="120">
        <v>3.6292154870767895E-4</v>
      </c>
      <c r="RR83" s="120">
        <v>3.5340957806797305E-4</v>
      </c>
      <c r="RS83" s="120">
        <v>3.5340957806797321E-4</v>
      </c>
      <c r="RT83" s="120">
        <v>3.4407700770928837E-4</v>
      </c>
      <c r="RU83" s="120">
        <v>3.4407700770928854E-4</v>
      </c>
      <c r="RV83" s="120">
        <v>3.3492204023616556E-4</v>
      </c>
      <c r="RW83" s="120">
        <v>3.3492204023616583E-4</v>
      </c>
      <c r="RX83" s="120">
        <v>3.2594287088396544E-4</v>
      </c>
      <c r="RY83" s="120">
        <v>3.2594287088396528E-4</v>
      </c>
      <c r="RZ83" s="120">
        <v>3.1713768777874021E-4</v>
      </c>
      <c r="SA83" s="120">
        <v>3.1713768777874015E-4</v>
      </c>
      <c r="SB83" s="120">
        <v>3.0850467220228789E-4</v>
      </c>
      <c r="SC83" s="120">
        <v>3.0850467220228778E-4</v>
      </c>
      <c r="SD83" s="120">
        <v>3.0004199886237039E-4</v>
      </c>
      <c r="SE83" s="120">
        <v>3.0004199886237028E-4</v>
      </c>
      <c r="SF83" s="120">
        <v>2.9174783616809638E-4</v>
      </c>
      <c r="SG83" s="120">
        <v>2.9174783616809659E-4</v>
      </c>
      <c r="SH83" s="120">
        <v>2.8362034651044653E-4</v>
      </c>
      <c r="SI83" s="120">
        <v>2.8362034651044696E-4</v>
      </c>
      <c r="SJ83" s="120">
        <v>2.7565768654792139E-4</v>
      </c>
      <c r="SK83" s="120">
        <v>2.7565768654792187E-4</v>
      </c>
      <c r="SL83" s="120">
        <v>2.6785800749729223E-4</v>
      </c>
      <c r="SM83" s="120">
        <v>2.6785800749729201E-4</v>
      </c>
      <c r="SN83" s="120">
        <v>2.6021945542942628E-4</v>
      </c>
      <c r="SO83" s="120">
        <v>2.6021945542942639E-4</v>
      </c>
      <c r="SP83" s="120">
        <v>2.5274017157015906E-4</v>
      </c>
      <c r="SQ83" s="120">
        <v>2.5274017157015885E-4</v>
      </c>
      <c r="SR83" s="120">
        <v>2.4541829260617108E-4</v>
      </c>
      <c r="SS83" s="120">
        <v>2.4541829260617102E-4</v>
      </c>
      <c r="ST83" s="120">
        <v>2.3825195099583908E-4</v>
      </c>
      <c r="SU83" s="120">
        <v>2.3825195099583932E-4</v>
      </c>
      <c r="SV83" s="120">
        <v>2.3123927528501253E-4</v>
      </c>
      <c r="SW83" s="120">
        <v>2.3123927528501267E-4</v>
      </c>
      <c r="SX83" s="120">
        <v>2.2437839042766585E-4</v>
      </c>
      <c r="SY83" s="120">
        <v>2.2437839042766574E-4</v>
      </c>
      <c r="SZ83" s="120">
        <v>2.1766741811138208E-4</v>
      </c>
      <c r="TA83" s="120">
        <v>2.17667418111382E-4</v>
      </c>
      <c r="TB83" s="120">
        <v>2.1110447708760051E-4</v>
      </c>
      <c r="TC83" s="120">
        <v>2.1110447708760075E-4</v>
      </c>
      <c r="TD83" s="120">
        <v>2.0468768350657258E-4</v>
      </c>
      <c r="TE83" s="120">
        <v>2.0468768350657263E-4</v>
      </c>
      <c r="TF83" s="120">
        <v>1.9841515125695468E-4</v>
      </c>
      <c r="TG83" s="120">
        <v>1.9841515125695476E-4</v>
      </c>
      <c r="TH83" s="120">
        <v>1.9228499230997009E-4</v>
      </c>
      <c r="TI83" s="120">
        <v>1.9228499230996998E-4</v>
      </c>
      <c r="TJ83" s="120">
        <v>1.8629531706805603E-4</v>
      </c>
      <c r="TK83" s="120">
        <v>1.8629531706805592E-4</v>
      </c>
      <c r="TL83" s="120">
        <v>1.8044423471791891E-4</v>
      </c>
      <c r="TM83" s="120">
        <v>1.8044423471791902E-4</v>
      </c>
      <c r="TN83" s="120">
        <v>1.7472985358790496E-4</v>
      </c>
      <c r="TO83" s="120">
        <v>1.7472985358790507E-4</v>
      </c>
      <c r="TP83" s="120">
        <v>1.6915028150959365E-4</v>
      </c>
      <c r="TQ83" s="120">
        <v>1.691502815095937E-4</v>
      </c>
      <c r="TR83" s="120">
        <v>1.6370362618351358E-4</v>
      </c>
      <c r="TS83" s="120">
        <v>1.6370362618351364E-4</v>
      </c>
      <c r="TT83" s="120">
        <v>1.5838799554887528E-4</v>
      </c>
      <c r="TU83" s="120">
        <v>1.5838799554887537E-4</v>
      </c>
      <c r="TV83" s="120">
        <v>1.5320149815720898E-4</v>
      </c>
      <c r="TW83" s="120">
        <v>1.5320149815720876E-4</v>
      </c>
      <c r="TX83" s="120">
        <v>1.4814224354978898E-4</v>
      </c>
      <c r="TY83" s="120">
        <v>1.4814224354978901E-4</v>
      </c>
      <c r="TZ83" s="120">
        <v>1.4320834263872133E-4</v>
      </c>
      <c r="UA83" s="120">
        <v>1.4320834263872152E-4</v>
      </c>
      <c r="UB83" s="120">
        <v>1.3839790809156387E-4</v>
      </c>
      <c r="UC83" s="120">
        <v>1.383979080915639E-4</v>
      </c>
      <c r="UD83" s="120">
        <v>1.3370905471934213E-4</v>
      </c>
      <c r="UE83" s="120">
        <v>1.3370905471934204E-4</v>
      </c>
      <c r="UF83" s="120">
        <v>1.2913989986781648E-4</v>
      </c>
      <c r="UG83" s="120">
        <v>1.2913989986781642E-4</v>
      </c>
      <c r="UH83" s="120">
        <v>1.2468856381185459E-4</v>
      </c>
      <c r="UI83" s="120">
        <v>1.246885638118547E-4</v>
      </c>
      <c r="UJ83" s="120">
        <v>1.2035317015274678E-4</v>
      </c>
      <c r="UK83" s="120">
        <v>1.2035317015274666E-4</v>
      </c>
      <c r="UL83" s="120">
        <v>1.1613184621830503E-4</v>
      </c>
      <c r="UM83" s="120">
        <v>1.1613184621830495E-4</v>
      </c>
      <c r="UN83" s="120">
        <v>1.1202272346557462E-4</v>
      </c>
      <c r="UO83" s="120">
        <v>1.120227234655746E-4</v>
      </c>
      <c r="UP83" s="120">
        <v>1.0802393788598069E-4</v>
      </c>
      <c r="UQ83" s="120">
        <v>1.0802393788598064E-4</v>
      </c>
      <c r="UR83" s="120">
        <v>1.0413363041272512E-4</v>
      </c>
      <c r="US83" s="120">
        <v>1.0413363041272502E-4</v>
      </c>
      <c r="UT83" s="120">
        <v>1.003499473302434E-4</v>
      </c>
      <c r="UU83" s="120">
        <v>1.003499473302434E-4</v>
      </c>
      <c r="UV83" s="120">
        <v>9.6671040685523577E-5</v>
      </c>
      <c r="UW83" s="120">
        <v>9.6671040685523523E-5</v>
      </c>
      <c r="UX83" s="120">
        <v>9.3095068701078764E-5</v>
      </c>
      <c r="UY83" s="120">
        <v>9.3095068701078845E-5</v>
      </c>
      <c r="UZ83" s="120">
        <v>8.9620196189364843E-5</v>
      </c>
      <c r="VA83" s="120">
        <v>8.962019618936487E-5</v>
      </c>
      <c r="VB83" s="120">
        <v>8.6244594968419661E-5</v>
      </c>
      <c r="VC83" s="120">
        <v>8.6244594968419648E-5</v>
      </c>
      <c r="VD83" s="120">
        <v>8.2966444278497988E-5</v>
      </c>
      <c r="VE83" s="120">
        <v>8.2966444278498056E-5</v>
      </c>
      <c r="VF83" s="120">
        <v>7.978393119946856E-5</v>
      </c>
      <c r="VG83" s="120">
        <v>7.9783931199468533E-5</v>
      </c>
      <c r="VH83" s="120">
        <v>7.6695251068728169E-5</v>
      </c>
      <c r="VI83" s="120">
        <v>7.6695251068728196E-5</v>
      </c>
      <c r="VJ83" s="120">
        <v>7.3698607899388201E-5</v>
      </c>
      <c r="VK83" s="120">
        <v>7.3698607899388174E-5</v>
      </c>
      <c r="VL83" s="120">
        <v>7.0792214798473126E-5</v>
      </c>
      <c r="VM83" s="120">
        <v>7.0792214798473085E-5</v>
      </c>
      <c r="VN83" s="120">
        <v>6.7974294384869966E-5</v>
      </c>
      <c r="VO83" s="120">
        <v>6.7974294384869912E-5</v>
      </c>
      <c r="VP83" s="120">
        <v>6.5243079206756658E-5</v>
      </c>
      <c r="VQ83" s="120">
        <v>6.5243079206756766E-5</v>
      </c>
      <c r="VR83" s="120">
        <v>6.2596812158232913E-5</v>
      </c>
      <c r="VS83" s="120">
        <v>6.2596812158232913E-5</v>
      </c>
      <c r="VT83" s="120">
        <v>6.0033746894865996E-5</v>
      </c>
      <c r="VU83" s="120">
        <v>6.0033746894865989E-5</v>
      </c>
      <c r="VV83" s="120">
        <v>5.7552148247862859E-5</v>
      </c>
      <c r="VW83" s="120">
        <v>5.7552148247862886E-5</v>
      </c>
      <c r="VX83" s="120">
        <v>5.5150292636567728E-5</v>
      </c>
      <c r="VY83" s="120">
        <v>5.5150292636567734E-5</v>
      </c>
      <c r="VZ83" s="120">
        <v>5.2826468478980197E-5</v>
      </c>
      <c r="WA83" s="120">
        <v>5.2826468478980258E-5</v>
      </c>
      <c r="WB83" s="120">
        <v>5.0578976599982817E-5</v>
      </c>
      <c r="WC83" s="120">
        <v>5.0578976599982824E-5</v>
      </c>
      <c r="WD83" s="120">
        <v>4.8406130636958191E-5</v>
      </c>
      <c r="WE83" s="120">
        <v>4.8406130636958232E-5</v>
      </c>
      <c r="WF83" s="120">
        <v>4.6306257442472525E-5</v>
      </c>
      <c r="WG83" s="120">
        <v>4.6306257442472532E-5</v>
      </c>
      <c r="WH83" s="120">
        <v>4.4277697483693628E-5</v>
      </c>
      <c r="WI83" s="120">
        <v>4.42776974836936E-5</v>
      </c>
      <c r="WJ83" s="120">
        <v>4.231880523820789E-5</v>
      </c>
      <c r="WK83" s="120">
        <v>4.2318805238207937E-5</v>
      </c>
      <c r="WL83" s="120">
        <v>4.042794958589351E-5</v>
      </c>
      <c r="WM83" s="120">
        <v>4.0427949585893537E-5</v>
      </c>
      <c r="WN83" s="120">
        <v>3.8603514196502464E-5</v>
      </c>
      <c r="WO83" s="120">
        <v>3.8603514196502471E-5</v>
      </c>
      <c r="WP83" s="120">
        <v>3.684389791259901E-5</v>
      </c>
      <c r="WQ83" s="120">
        <v>3.6843897912599023E-5</v>
      </c>
      <c r="WR83" s="120">
        <v>3.514751512749711E-5</v>
      </c>
      <c r="WS83" s="120">
        <v>3.5147515127497083E-5</v>
      </c>
      <c r="WT83" s="120">
        <v>3.3512796157835467E-5</v>
      </c>
      <c r="WU83" s="120">
        <v>3.3512796157835406E-5</v>
      </c>
      <c r="WV83" s="120">
        <v>3.1938187610423675E-5</v>
      </c>
      <c r="WW83" s="120">
        <v>3.1938187610423648E-5</v>
      </c>
      <c r="WX83" s="120">
        <v>3.0422152742990295E-5</v>
      </c>
      <c r="WY83" s="120">
        <v>3.0422152742990285E-5</v>
      </c>
      <c r="WZ83" s="120">
        <v>2.8963171818460156E-5</v>
      </c>
      <c r="XA83" s="120">
        <v>2.8963171818460193E-5</v>
      </c>
      <c r="XB83" s="120">
        <v>2.7559742452384727E-5</v>
      </c>
      <c r="XC83" s="120">
        <v>2.7559742452384737E-5</v>
      </c>
      <c r="XD83" s="120">
        <v>2.6210379953147156E-5</v>
      </c>
      <c r="XE83" s="120">
        <v>2.6210379953147143E-5</v>
      </c>
      <c r="XF83" s="120">
        <v>2.4913617654562699E-5</v>
      </c>
      <c r="XG83" s="120">
        <v>2.4913617654562716E-5</v>
      </c>
      <c r="XH83" s="120">
        <v>2.3668007240491702E-5</v>
      </c>
      <c r="XI83" s="120">
        <v>2.3668007240491685E-5</v>
      </c>
      <c r="XJ83" s="120">
        <v>2.2472119061083201E-5</v>
      </c>
      <c r="XK83" s="120">
        <v>2.2472119061083185E-5</v>
      </c>
      <c r="XL83" s="120">
        <v>2.1324542440266198E-5</v>
      </c>
      <c r="XM83" s="120">
        <v>2.1324542440266205E-5</v>
      </c>
      <c r="XN83" s="120">
        <v>2.0223885974105352E-5</v>
      </c>
      <c r="XO83" s="120">
        <v>2.0223885974105332E-5</v>
      </c>
      <c r="XP83" s="120">
        <v>1.916877781963963E-5</v>
      </c>
      <c r="XQ83" s="120">
        <v>1.9168777819639633E-5</v>
      </c>
      <c r="XR83" s="120">
        <v>1.8157865973823329E-5</v>
      </c>
      <c r="XS83" s="120">
        <v>1.8157865973823322E-5</v>
      </c>
      <c r="XT83" s="120">
        <v>1.718981854219084E-5</v>
      </c>
      <c r="XU83" s="120">
        <v>1.718981854219085E-5</v>
      </c>
      <c r="XV83" s="120">
        <v>1.6263323996870372E-5</v>
      </c>
      <c r="XW83" s="120">
        <v>1.6263323996870375E-5</v>
      </c>
      <c r="XX83" s="120">
        <v>1.5377091423573771E-5</v>
      </c>
      <c r="XY83" s="120">
        <v>1.5377091423573771E-5</v>
      </c>
      <c r="XZ83" s="120">
        <v>1.4529850757195973E-5</v>
      </c>
      <c r="YA83" s="120">
        <v>1.452985075719597E-5</v>
      </c>
      <c r="YB83" s="120">
        <v>1.3720353005660806E-5</v>
      </c>
      <c r="YC83" s="120">
        <v>1.3720353005660794E-5</v>
      </c>
      <c r="YD83" s="120">
        <v>1.2947370461657134E-5</v>
      </c>
      <c r="YE83" s="120">
        <v>1.2947370461657138E-5</v>
      </c>
      <c r="YF83" s="120">
        <v>1.2209696901915392E-5</v>
      </c>
      <c r="YG83" s="120">
        <v>1.2209696901915393E-5</v>
      </c>
      <c r="YH83" s="120">
        <v>1.1506147773682618E-5</v>
      </c>
      <c r="YI83" s="120">
        <v>1.1506147773682623E-5</v>
      </c>
      <c r="YJ83" s="120">
        <v>1.0835560368062259E-5</v>
      </c>
      <c r="YK83" s="120">
        <v>1.0835560368062252E-5</v>
      </c>
      <c r="YL83" s="120">
        <v>1.0196793979894862E-5</v>
      </c>
      <c r="YM83" s="120">
        <v>1.0196793979894855E-5</v>
      </c>
      <c r="YN83" s="120">
        <v>9.5887300538656836E-6</v>
      </c>
      <c r="YO83" s="120">
        <v>9.5887300538656955E-6</v>
      </c>
      <c r="YP83" s="120">
        <v>9.0102723165370806E-6</v>
      </c>
      <c r="YQ83" s="120">
        <v>9.0102723165370857E-6</v>
      </c>
      <c r="YR83" s="120">
        <v>8.46034689401529E-6</v>
      </c>
      <c r="YS83" s="120">
        <v>8.4603468940152985E-6</v>
      </c>
      <c r="YT83" s="120">
        <v>7.9379024149751386E-6</v>
      </c>
      <c r="YU83" s="120">
        <v>7.9379024149751538E-6</v>
      </c>
      <c r="YV83" s="120">
        <v>7.4419100987799766E-6</v>
      </c>
      <c r="YW83" s="120">
        <v>7.4419100987799723E-6</v>
      </c>
      <c r="YX83" s="120">
        <v>6.9713638284497486E-6</v>
      </c>
      <c r="YY83" s="120">
        <v>6.9713638284497478E-6</v>
      </c>
      <c r="YZ83" s="120">
        <v>6.5252802082464656E-6</v>
      </c>
      <c r="ZA83" s="120">
        <v>6.5252802082464682E-6</v>
      </c>
      <c r="ZB83" s="120">
        <v>6.1026986056635732E-6</v>
      </c>
      <c r="ZC83" s="120">
        <v>6.1026986056635732E-6</v>
      </c>
      <c r="ZD83" s="120">
        <v>5.7026811776243677E-6</v>
      </c>
      <c r="ZE83" s="120">
        <v>5.7026811776243627E-6</v>
      </c>
      <c r="ZF83" s="120">
        <v>5.3243128807139481E-6</v>
      </c>
      <c r="ZG83" s="120">
        <v>5.3243128807139439E-6</v>
      </c>
      <c r="ZH83" s="120">
        <v>4.9667014652898165E-6</v>
      </c>
      <c r="ZI83" s="120">
        <v>4.9667014652898148E-6</v>
      </c>
      <c r="ZJ83" s="120">
        <v>4.6289774533377259E-6</v>
      </c>
      <c r="ZK83" s="120">
        <v>4.6289774533377302E-6</v>
      </c>
      <c r="ZL83" s="120">
        <v>4.3102940999621277E-6</v>
      </c>
      <c r="ZM83" s="120">
        <v>4.3102940999621286E-6</v>
      </c>
      <c r="ZN83" s="120">
        <v>4.0098273384239654E-6</v>
      </c>
      <c r="ZO83" s="120">
        <v>4.0098273384239654E-6</v>
      </c>
      <c r="ZP83" s="120">
        <v>3.7267757086635089E-6</v>
      </c>
      <c r="ZQ83" s="120">
        <v>3.7267757086635089E-6</v>
      </c>
      <c r="ZR83" s="120">
        <v>3.4603602692711917E-6</v>
      </c>
      <c r="ZS83" s="120">
        <v>3.4603602692711917E-6</v>
      </c>
      <c r="ZT83" s="120">
        <v>3.2098244928962075E-6</v>
      </c>
      <c r="ZU83" s="120">
        <v>3.2098244928962071E-6</v>
      </c>
      <c r="ZV83" s="120">
        <v>2.9744341451100071E-6</v>
      </c>
      <c r="ZW83" s="120">
        <v>2.9744341451100075E-6</v>
      </c>
      <c r="ZX83" s="120">
        <v>2.7534771467701887E-6</v>
      </c>
      <c r="ZY83" s="120">
        <v>2.7534771467701866E-6</v>
      </c>
      <c r="ZZ83" s="120">
        <v>2.5462634199595037E-6</v>
      </c>
      <c r="AAA83" s="120">
        <v>2.5462634199595058E-6</v>
      </c>
      <c r="AAB83" s="120">
        <v>2.3521247176047083E-6</v>
      </c>
      <c r="AAC83" s="120">
        <v>2.3521247176047109E-6</v>
      </c>
      <c r="AAD83" s="120">
        <v>2.1704144369105776E-6</v>
      </c>
      <c r="AAE83" s="120">
        <v>2.1704144369105785E-6</v>
      </c>
      <c r="AAF83" s="120">
        <v>2.0005074167760426E-6</v>
      </c>
      <c r="AAG83" s="120">
        <v>2.000507416776041E-6</v>
      </c>
      <c r="AAH83" s="120">
        <v>1.8417997193911329E-6</v>
      </c>
      <c r="AAI83" s="120">
        <v>1.8417997193911317E-6</v>
      </c>
      <c r="AAJ83" s="120">
        <v>1.6937083962461594E-6</v>
      </c>
      <c r="AAK83" s="120">
        <v>1.69370839624616E-6</v>
      </c>
      <c r="AAL83" s="120">
        <v>1.5556712388174504E-6</v>
      </c>
      <c r="AAM83" s="120">
        <v>1.5556712388174504E-6</v>
      </c>
      <c r="AAN83" s="120">
        <v>1.4271465142272825E-6</v>
      </c>
      <c r="AAO83" s="120">
        <v>1.4271465142272844E-6</v>
      </c>
      <c r="AAP83" s="120">
        <v>1.3076126862093716E-6</v>
      </c>
      <c r="AAQ83" s="120">
        <v>1.3076126862093713E-6</v>
      </c>
      <c r="AAR83" s="120">
        <v>1.1965681217449322E-6</v>
      </c>
      <c r="AAS83" s="120">
        <v>1.1965681217449339E-6</v>
      </c>
      <c r="AAT83" s="120">
        <v>1.0935307837682779E-6</v>
      </c>
      <c r="AAU83" s="120">
        <v>1.0935307837682781E-6</v>
      </c>
      <c r="AAV83" s="120">
        <v>9.9803791037460911E-7</v>
      </c>
      <c r="AAW83" s="120">
        <v>9.9803791037460932E-7</v>
      </c>
      <c r="AAX83" s="120">
        <v>9.0964568099633367E-7</v>
      </c>
      <c r="AAY83" s="120">
        <v>9.0964568099633409E-7</v>
      </c>
      <c r="AAZ83" s="120">
        <v>8.2792887004749563E-7</v>
      </c>
      <c r="ABA83" s="120">
        <v>8.2792887004749648E-7</v>
      </c>
      <c r="ABB83" s="120">
        <v>7.5248048856876668E-7</v>
      </c>
      <c r="ABC83" s="120">
        <v>7.5248048856876584E-7</v>
      </c>
      <c r="ABD83" s="120">
        <v>6.8291141443772393E-7</v>
      </c>
      <c r="ABE83" s="120">
        <v>6.8291141443772361E-7</v>
      </c>
      <c r="ABF83" s="120">
        <v>6.1885001174069913E-7</v>
      </c>
      <c r="ABG83" s="120">
        <v>6.1885001174069902E-7</v>
      </c>
      <c r="ABH83" s="120">
        <v>5.5994173993309714E-7</v>
      </c>
      <c r="ABI83" s="120">
        <v>5.5994173993309661E-7</v>
      </c>
      <c r="ABJ83" s="120">
        <v>5.0584875344475976E-7</v>
      </c>
      <c r="ABK83" s="120">
        <v>5.0584875344476008E-7</v>
      </c>
      <c r="ABL83" s="120">
        <v>4.5624949241535365E-7</v>
      </c>
      <c r="ABM83" s="120">
        <v>4.5624949241535349E-7</v>
      </c>
      <c r="ABN83" s="120">
        <v>4.1083826527181748E-7</v>
      </c>
      <c r="ABO83" s="120">
        <v>4.1083826527181764E-7</v>
      </c>
      <c r="ABP83" s="120">
        <v>3.6932482388547607E-7</v>
      </c>
      <c r="ABQ83" s="120">
        <v>3.6932482388547654E-7</v>
      </c>
      <c r="ABR83" s="120">
        <v>3.3143393207023387E-7</v>
      </c>
      <c r="ABS83" s="120">
        <v>3.314339320702335E-7</v>
      </c>
      <c r="ABT83" s="120">
        <v>2.9690492820526425E-7</v>
      </c>
      <c r="ABU83" s="120">
        <v>2.9690492820526382E-7</v>
      </c>
      <c r="ABV83" s="120">
        <v>2.6549128278555045E-7</v>
      </c>
      <c r="ABW83" s="120">
        <v>2.6549128278555071E-7</v>
      </c>
      <c r="ABX83" s="120">
        <v>2.3696015172136684E-7</v>
      </c>
      <c r="ABY83" s="120">
        <v>2.3696015172136671E-7</v>
      </c>
      <c r="ABZ83" s="120">
        <v>2.1109192622317308E-7</v>
      </c>
      <c r="ACA83" s="120">
        <v>2.1109192622317324E-7</v>
      </c>
      <c r="ACB83" s="120">
        <v>1.876797801212426E-7</v>
      </c>
      <c r="ACC83" s="120">
        <v>1.8767978012124246E-7</v>
      </c>
      <c r="ACD83" s="120">
        <v>1.6652921547949834E-7</v>
      </c>
      <c r="ACE83" s="120">
        <v>1.665292154794984E-7</v>
      </c>
      <c r="ACF83" s="120">
        <v>1.4745760737037371E-7</v>
      </c>
      <c r="ACG83" s="120">
        <v>1.4745760737037368E-7</v>
      </c>
      <c r="ACH83" s="120">
        <v>1.3029374868185578E-7</v>
      </c>
      <c r="ACI83" s="120">
        <v>1.3029374868185578E-7</v>
      </c>
      <c r="ACJ83" s="120">
        <v>1.1487739582912835E-7</v>
      </c>
      <c r="ACK83" s="120">
        <v>1.1487739582912846E-7</v>
      </c>
      <c r="ACL83" s="120">
        <v>1.0105881624124945E-7</v>
      </c>
      <c r="ACM83" s="120">
        <v>1.0105881624124944E-7</v>
      </c>
      <c r="ACN83" s="120">
        <v>8.8698338487994726E-8</v>
      </c>
      <c r="ACO83" s="120">
        <v>8.8698338487994726E-8</v>
      </c>
      <c r="ACP83" s="120">
        <v>7.7665905903269703E-8</v>
      </c>
      <c r="ACQ83" s="120">
        <v>7.766590590326961E-8</v>
      </c>
      <c r="ACR83" s="120">
        <v>6.7840634549266073E-8</v>
      </c>
      <c r="ACS83" s="120">
        <v>6.7840634549266033E-8</v>
      </c>
      <c r="ACT83" s="120">
        <v>5.911037634977166E-8</v>
      </c>
      <c r="ACU83" s="120">
        <v>5.9110376349771713E-8</v>
      </c>
      <c r="ACV83" s="120">
        <v>5.1371288201676754E-8</v>
      </c>
      <c r="ACW83" s="120">
        <v>5.1371288201676675E-8</v>
      </c>
      <c r="ACX83" s="120">
        <v>4.45274078507714E-8</v>
      </c>
      <c r="ACY83" s="120">
        <v>4.4527407850771433E-8</v>
      </c>
      <c r="ACZ83" s="120">
        <v>3.849023729138862E-8</v>
      </c>
      <c r="ADA83" s="120">
        <v>3.8490237291388594E-8</v>
      </c>
      <c r="ADB83" s="120">
        <v>3.3178334419360607E-8</v>
      </c>
      <c r="ADC83" s="120">
        <v>3.3178334419360614E-8</v>
      </c>
      <c r="ADD83" s="120">
        <v>2.851691363419364E-8</v>
      </c>
      <c r="ADE83" s="120">
        <v>2.851691363419364E-8</v>
      </c>
      <c r="ADF83" s="120">
        <v>2.4437456049407103E-8</v>
      </c>
      <c r="ADG83" s="120">
        <v>2.4437456049407096E-8</v>
      </c>
      <c r="ADH83" s="120">
        <v>2.087732992976393E-8</v>
      </c>
      <c r="ADI83" s="120">
        <v>2.0877329929763924E-8</v>
      </c>
      <c r="ADJ83" s="120">
        <v>1.777942193078351E-8</v>
      </c>
      <c r="ADK83" s="120">
        <v>1.7779421930783484E-8</v>
      </c>
      <c r="ADL83" s="120">
        <v>1.5091779669663179E-8</v>
      </c>
      <c r="ADM83" s="120">
        <v>1.5091779669663182E-8</v>
      </c>
      <c r="ADN83" s="120">
        <v>1.2767266107755544E-8</v>
      </c>
      <c r="ADO83" s="120">
        <v>1.2767266107755556E-8</v>
      </c>
      <c r="ADP83" s="120">
        <v>1.0763226173297828E-8</v>
      </c>
      <c r="ADQ83" s="120">
        <v>1.076322617329783E-8</v>
      </c>
      <c r="ADR83" s="120">
        <v>9.0411659994498038E-9</v>
      </c>
      <c r="ADS83" s="120">
        <v>9.0411659994498104E-9</v>
      </c>
      <c r="ADT83" s="120">
        <v>7.5664450971667453E-9</v>
      </c>
      <c r="ADU83" s="120">
        <v>7.5664450971667453E-9</v>
      </c>
      <c r="ADV83" s="120">
        <v>6.3079817253549206E-9</v>
      </c>
      <c r="ADW83" s="120">
        <v>6.3079817253549222E-9</v>
      </c>
      <c r="ADX83" s="120">
        <v>5.2379716624877889E-9</v>
      </c>
      <c r="ADY83" s="120">
        <v>5.2379716624877848E-9</v>
      </c>
      <c r="ADZ83" s="120">
        <v>4.3316205247876881E-9</v>
      </c>
      <c r="AEA83" s="120">
        <v>4.3316205247876831E-9</v>
      </c>
      <c r="AEB83" s="120">
        <v>3.5668897166099536E-9</v>
      </c>
      <c r="AEC83" s="120">
        <v>3.566889716609954E-9</v>
      </c>
      <c r="AED83" s="120">
        <v>2.9242560392288279E-9</v>
      </c>
      <c r="AEE83" s="120">
        <v>2.9242560392288292E-9</v>
      </c>
      <c r="AEF83" s="120">
        <v>2.3864849252598056E-9</v>
      </c>
      <c r="AEG83" s="120">
        <v>2.3864849252598081E-9</v>
      </c>
      <c r="AEH83" s="120">
        <v>1.9384172079121831E-9</v>
      </c>
      <c r="AEI83" s="120">
        <v>1.9384172079121843E-9</v>
      </c>
      <c r="AEJ83" s="120">
        <v>1.5667692776056435E-9</v>
      </c>
      <c r="AEK83" s="120">
        <v>1.5667692776056441E-9</v>
      </c>
      <c r="AEL83" s="120">
        <v>1.2599464236635293E-9</v>
      </c>
      <c r="AEM83" s="120">
        <v>1.2599464236635291E-9</v>
      </c>
      <c r="AEN83" s="120">
        <v>1.0078691062646603E-9</v>
      </c>
      <c r="AEO83" s="120">
        <v>1.0078691062646607E-9</v>
      </c>
      <c r="AEP83" s="120">
        <v>8.0181185403599507E-10</v>
      </c>
      <c r="AEQ83" s="120">
        <v>8.0181185403599517E-10</v>
      </c>
      <c r="AER83" s="120">
        <v>6.3425443602261699E-10</v>
      </c>
      <c r="AES83" s="120">
        <v>6.3425443602261657E-10</v>
      </c>
      <c r="AET83" s="120">
        <v>4.9874491367827421E-10</v>
      </c>
      <c r="AEU83" s="120">
        <v>4.987449136782739E-10</v>
      </c>
      <c r="AEV83" s="120">
        <v>3.8977413934630364E-10</v>
      </c>
      <c r="AEW83" s="120">
        <v>3.897741393463038E-10</v>
      </c>
      <c r="AEX83" s="120">
        <v>3.0266123277781892E-10</v>
      </c>
      <c r="AEY83" s="120">
        <v>3.0266123277781846E-10</v>
      </c>
      <c r="AEZ83" s="120">
        <v>2.3344953684784596E-10</v>
      </c>
      <c r="AFA83" s="120">
        <v>2.3344953684784611E-10</v>
      </c>
      <c r="AFB83" s="120">
        <v>1.7881252801764137E-10</v>
      </c>
      <c r="AFC83" s="120">
        <v>1.7881252801764135E-10</v>
      </c>
      <c r="AFD83" s="120">
        <v>1.3596913643421858E-10</v>
      </c>
      <c r="AFE83" s="120">
        <v>1.3596913643421863E-10</v>
      </c>
      <c r="AFF83" s="120">
        <v>1.026079149778025E-10</v>
      </c>
      <c r="AFG83" s="120">
        <v>1.0260791497780254E-10</v>
      </c>
      <c r="AFH83" s="120">
        <v>7.6819486121922635E-11</v>
      </c>
      <c r="AFI83" s="120">
        <v>7.6819486121922532E-11</v>
      </c>
      <c r="AFJ83" s="120">
        <v>5.7036690149664147E-11</v>
      </c>
      <c r="AFK83" s="120">
        <v>5.7036690149664153E-11</v>
      </c>
      <c r="AFL83" s="120">
        <v>4.1981857994675005E-11</v>
      </c>
      <c r="AFM83" s="120">
        <v>4.1981857994674986E-11</v>
      </c>
      <c r="AFN83" s="120">
        <v>3.0620636598988609E-11</v>
      </c>
      <c r="AFO83" s="120">
        <v>3.0620636598988583E-11</v>
      </c>
      <c r="AFP83" s="120">
        <v>2.2121803985044185E-11</v>
      </c>
      <c r="AFQ83" s="120">
        <v>2.2121803985044194E-11</v>
      </c>
      <c r="AFR83" s="120">
        <v>1.5822524943794493E-11</v>
      </c>
      <c r="AFS83" s="120">
        <v>1.5822524943794509E-11</v>
      </c>
      <c r="AFT83" s="120">
        <v>1.1198515999607731E-11</v>
      </c>
      <c r="AFU83" s="120">
        <v>1.1198515999607736E-11</v>
      </c>
      <c r="AFV83" s="120">
        <v>7.8386097242791865E-12</v>
      </c>
      <c r="AFW83" s="120">
        <v>7.8386097242791833E-12</v>
      </c>
      <c r="AFX83" s="120">
        <v>5.4232330858282517E-12</v>
      </c>
      <c r="AFY83" s="120">
        <v>5.4232330858282501E-12</v>
      </c>
      <c r="AFZ83" s="120">
        <v>3.7063418408868421E-12</v>
      </c>
      <c r="AGA83" s="120">
        <v>3.7063418408868389E-12</v>
      </c>
      <c r="AGB83" s="120">
        <v>2.5003824893506835E-12</v>
      </c>
      <c r="AGC83" s="120">
        <v>2.5003824893506835E-12</v>
      </c>
      <c r="AGD83" s="120">
        <v>1.6638844634724402E-12</v>
      </c>
      <c r="AGE83" s="120">
        <v>1.6638844634724402E-12</v>
      </c>
      <c r="AGF83" s="120">
        <v>1.0913174693975089E-12</v>
      </c>
      <c r="AGG83" s="120">
        <v>1.0913174693975089E-12</v>
      </c>
      <c r="AGH83" s="120">
        <v>7.048816900472419E-13</v>
      </c>
      <c r="AGI83" s="120">
        <v>7.0488169004724109E-13</v>
      </c>
      <c r="AGJ83" s="120">
        <v>4.4793136355987471E-13</v>
      </c>
      <c r="AGK83" s="120">
        <v>4.4793136355987481E-13</v>
      </c>
      <c r="AGL83" s="120">
        <v>2.7976456925235362E-13</v>
      </c>
      <c r="AGM83" s="120">
        <v>2.7976456925235382E-13</v>
      </c>
      <c r="AGN83" s="120">
        <v>1.7154342149303736E-13</v>
      </c>
      <c r="AGO83" s="120">
        <v>1.7154342149303729E-13</v>
      </c>
      <c r="AGP83" s="120">
        <v>1.031388796773693E-13</v>
      </c>
      <c r="AGQ83" s="120">
        <v>1.031388796773694E-13</v>
      </c>
      <c r="AGR83" s="120">
        <v>6.0722677567260306E-14</v>
      </c>
      <c r="AGS83" s="120">
        <v>6.0722677567260294E-14</v>
      </c>
      <c r="AGT83" s="120">
        <v>3.4955171421893688E-14</v>
      </c>
      <c r="AGU83" s="120">
        <v>3.495517142189365E-14</v>
      </c>
      <c r="AGV83" s="120">
        <v>1.9641987858977151E-14</v>
      </c>
      <c r="AGW83" s="120">
        <v>1.9641987858977154E-14</v>
      </c>
      <c r="AGX83" s="120">
        <v>1.0754075870962746E-14</v>
      </c>
      <c r="AGY83" s="120">
        <v>1.0754075870962738E-14</v>
      </c>
      <c r="AGZ83" s="120">
        <v>5.7250612446912798E-15</v>
      </c>
      <c r="AHA83" s="120">
        <v>5.7250612446912814E-15</v>
      </c>
      <c r="AHB83" s="120">
        <v>2.95666263831267E-15</v>
      </c>
      <c r="AHC83" s="120">
        <v>2.9566626383126696E-15</v>
      </c>
      <c r="AHD83" s="120">
        <v>1.4774163664785824E-15</v>
      </c>
      <c r="AHE83" s="120">
        <v>1.4774163664785822E-15</v>
      </c>
      <c r="AHF83" s="120">
        <v>7.1218603302862375E-16</v>
      </c>
      <c r="AHG83" s="120">
        <v>7.1218603302862335E-16</v>
      </c>
      <c r="AHH83" s="120">
        <v>3.3006329251564566E-16</v>
      </c>
      <c r="AHI83" s="120">
        <v>3.3006329251564556E-16</v>
      </c>
      <c r="AHJ83" s="120">
        <v>1.4649140049273049E-16</v>
      </c>
      <c r="AHK83" s="120">
        <v>1.4649140049273039E-16</v>
      </c>
      <c r="AHL83" s="120">
        <v>6.1980975989276844E-17</v>
      </c>
      <c r="AHM83" s="120">
        <v>6.1980975989276807E-17</v>
      </c>
      <c r="AHN83" s="120">
        <v>2.4866245084256088E-17</v>
      </c>
      <c r="AHO83" s="120">
        <v>2.48662450842561E-17</v>
      </c>
      <c r="AHP83" s="120">
        <v>9.3994640200278894E-18</v>
      </c>
      <c r="AHQ83" s="120">
        <v>9.3994640200278894E-18</v>
      </c>
      <c r="AHR83" s="120">
        <v>3.3220489794536529E-18</v>
      </c>
      <c r="AHS83" s="120">
        <v>3.3220489794536533E-18</v>
      </c>
      <c r="AHT83" s="120">
        <v>1.0875246615051459E-18</v>
      </c>
      <c r="AHU83" s="120">
        <v>1.0875246615051457E-18</v>
      </c>
      <c r="AHV83" s="120">
        <v>3.2591527899376733E-19</v>
      </c>
      <c r="AHW83" s="120">
        <v>3.2591527899376733E-19</v>
      </c>
      <c r="AHX83" s="120">
        <v>8.807936656038951E-20</v>
      </c>
      <c r="AHY83" s="120">
        <v>8.807936656038951E-20</v>
      </c>
      <c r="AHZ83" s="120">
        <v>2.104348366907826E-20</v>
      </c>
      <c r="AIA83" s="120">
        <v>2.104348366907826E-20</v>
      </c>
      <c r="AIB83" s="120">
        <v>4.3245487100412455E-21</v>
      </c>
      <c r="AIC83" s="120">
        <v>4.3245487100412455E-21</v>
      </c>
      <c r="AID83" s="120">
        <v>7.344652981131973E-22</v>
      </c>
      <c r="AIE83" s="120">
        <v>7.3446529811319739E-22</v>
      </c>
      <c r="AIF83" s="120">
        <v>9.6728432880419674E-23</v>
      </c>
      <c r="AIG83" s="120">
        <v>9.6728432880419674E-23</v>
      </c>
      <c r="AIH83" s="120">
        <v>8.788794008375919E-24</v>
      </c>
      <c r="AII83" s="120">
        <v>8.788794008375919E-24</v>
      </c>
      <c r="AIJ83" s="120">
        <v>4.1359030627651384E-25</v>
      </c>
      <c r="AIK83" s="120" t="s">
        <v>105</v>
      </c>
      <c r="AIL83" s="120" t="s">
        <v>105</v>
      </c>
      <c r="AIM83" s="120" t="s">
        <v>105</v>
      </c>
      <c r="AIN83" s="120" t="s">
        <v>105</v>
      </c>
      <c r="AIO83" s="120" t="s">
        <v>105</v>
      </c>
      <c r="AIP83" s="120" t="s">
        <v>105</v>
      </c>
      <c r="AIQ83" s="120" t="s">
        <v>105</v>
      </c>
      <c r="AIR83" s="120" t="s">
        <v>105</v>
      </c>
      <c r="AIS83" s="120" t="s">
        <v>105</v>
      </c>
      <c r="AIT83" s="120" t="s">
        <v>105</v>
      </c>
      <c r="AIU83" s="120" t="s">
        <v>105</v>
      </c>
      <c r="AIV83" s="120" t="s">
        <v>105</v>
      </c>
      <c r="AIW83" s="120" t="s">
        <v>105</v>
      </c>
      <c r="AIX83" s="120" t="s">
        <v>105</v>
      </c>
      <c r="AIY83" s="120" t="s">
        <v>105</v>
      </c>
      <c r="AIZ83" s="120" t="s">
        <v>105</v>
      </c>
      <c r="AJA83" s="120" t="s">
        <v>105</v>
      </c>
      <c r="AJB83" s="120" t="s">
        <v>105</v>
      </c>
      <c r="AJC83" s="120" t="s">
        <v>105</v>
      </c>
      <c r="AJD83" s="120" t="s">
        <v>105</v>
      </c>
      <c r="AJE83" s="120" t="s">
        <v>105</v>
      </c>
      <c r="AJF83" s="120" t="s">
        <v>105</v>
      </c>
      <c r="AJG83" s="120" t="s">
        <v>105</v>
      </c>
      <c r="AJH83" s="120" t="s">
        <v>105</v>
      </c>
      <c r="AJI83" s="120" t="s">
        <v>105</v>
      </c>
      <c r="AJJ83" s="120" t="s">
        <v>105</v>
      </c>
      <c r="AJK83" s="120" t="s">
        <v>105</v>
      </c>
      <c r="AJL83" s="120" t="s">
        <v>105</v>
      </c>
      <c r="AJM83" s="120" t="s">
        <v>105</v>
      </c>
      <c r="AJN83" s="120" t="s">
        <v>105</v>
      </c>
      <c r="AJO83" s="120" t="s">
        <v>105</v>
      </c>
      <c r="AJP83" s="120" t="s">
        <v>105</v>
      </c>
      <c r="AJQ83" s="120" t="s">
        <v>105</v>
      </c>
      <c r="AJR83" s="120" t="s">
        <v>105</v>
      </c>
      <c r="AJS83" s="120" t="s">
        <v>105</v>
      </c>
      <c r="AJT83" s="120" t="s">
        <v>105</v>
      </c>
      <c r="AJU83" s="120" t="s">
        <v>105</v>
      </c>
      <c r="AJV83" s="120" t="s">
        <v>105</v>
      </c>
      <c r="AJW83" s="120" t="s">
        <v>105</v>
      </c>
      <c r="AJX83" s="120" t="s">
        <v>105</v>
      </c>
      <c r="AJY83" s="120" t="s">
        <v>105</v>
      </c>
      <c r="AJZ83" s="120" t="s">
        <v>105</v>
      </c>
      <c r="AKA83" s="120" t="s">
        <v>105</v>
      </c>
      <c r="AKB83" s="120" t="s">
        <v>105</v>
      </c>
      <c r="AKC83" s="120" t="s">
        <v>105</v>
      </c>
      <c r="AKD83" s="120" t="s">
        <v>105</v>
      </c>
      <c r="AKE83" s="120" t="s">
        <v>105</v>
      </c>
      <c r="AKF83" s="120" t="s">
        <v>105</v>
      </c>
      <c r="AKG83" s="120" t="s">
        <v>105</v>
      </c>
      <c r="AKH83" s="120" t="s">
        <v>105</v>
      </c>
      <c r="AKI83" s="120" t="s">
        <v>105</v>
      </c>
      <c r="AKJ83" s="120" t="s">
        <v>105</v>
      </c>
      <c r="AKK83" s="120" t="s">
        <v>105</v>
      </c>
      <c r="AKL83" s="120" t="s">
        <v>105</v>
      </c>
      <c r="AKM83" s="120" t="s">
        <v>105</v>
      </c>
      <c r="AKN83" s="120" t="s">
        <v>105</v>
      </c>
      <c r="AKO83" s="120" t="s">
        <v>105</v>
      </c>
      <c r="AKP83" s="120" t="s">
        <v>105</v>
      </c>
      <c r="AKQ83" s="120" t="s">
        <v>105</v>
      </c>
      <c r="AKR83" s="120" t="s">
        <v>105</v>
      </c>
      <c r="AKS83" s="120" t="s">
        <v>105</v>
      </c>
      <c r="AKT83" s="120" t="s">
        <v>105</v>
      </c>
      <c r="AKU83" s="120" t="s">
        <v>105</v>
      </c>
      <c r="AKV83" s="120" t="s">
        <v>105</v>
      </c>
      <c r="AKW83" s="120" t="s">
        <v>105</v>
      </c>
      <c r="AKX83" s="120" t="s">
        <v>105</v>
      </c>
      <c r="AKY83" s="120" t="s">
        <v>105</v>
      </c>
      <c r="AKZ83" s="120" t="s">
        <v>105</v>
      </c>
      <c r="ALA83" s="120" t="s">
        <v>105</v>
      </c>
      <c r="ALB83" s="120" t="s">
        <v>105</v>
      </c>
      <c r="ALC83" s="120" t="s">
        <v>105</v>
      </c>
      <c r="ALD83" s="120" t="s">
        <v>105</v>
      </c>
      <c r="ALE83" s="120" t="s">
        <v>105</v>
      </c>
      <c r="ALF83" s="120" t="s">
        <v>105</v>
      </c>
      <c r="ALG83" s="120" t="s">
        <v>105</v>
      </c>
      <c r="ALH83" s="120" t="s">
        <v>105</v>
      </c>
      <c r="ALI83" s="120" t="s">
        <v>105</v>
      </c>
      <c r="ALJ83" s="120" t="s">
        <v>105</v>
      </c>
      <c r="ALK83" s="120" t="s">
        <v>105</v>
      </c>
      <c r="ALL83" s="120" t="s">
        <v>105</v>
      </c>
      <c r="ALM83" s="120" t="s">
        <v>105</v>
      </c>
      <c r="ALN83" s="120"/>
    </row>
    <row r="84" spans="1:1002" hidden="1">
      <c r="A84" s="119">
        <v>83</v>
      </c>
      <c r="B84" s="120">
        <v>9.5096713673343009E-3</v>
      </c>
      <c r="C84" s="120">
        <v>9.437995882214582E-3</v>
      </c>
      <c r="D84" s="120">
        <v>9.43809186592523E-3</v>
      </c>
      <c r="E84" s="120">
        <v>9.3666842467251092E-3</v>
      </c>
      <c r="F84" s="120">
        <v>9.3667784911635275E-3</v>
      </c>
      <c r="G84" s="120">
        <v>9.2956392405580072E-3</v>
      </c>
      <c r="H84" s="120">
        <v>9.2957317698012746E-3</v>
      </c>
      <c r="I84" s="120">
        <v>9.2248613871964841E-3</v>
      </c>
      <c r="J84" s="120">
        <v>9.2249522251109141E-3</v>
      </c>
      <c r="K84" s="120">
        <v>9.1543512065955339E-3</v>
      </c>
      <c r="L84" s="120">
        <v>9.1544403768369122E-3</v>
      </c>
      <c r="M84" s="120">
        <v>9.0841092151332844E-3</v>
      </c>
      <c r="N84" s="120">
        <v>9.0841967411472175E-3</v>
      </c>
      <c r="O84" s="120">
        <v>9.0141359255619773E-3</v>
      </c>
      <c r="P84" s="120">
        <v>9.0142218305841858E-3</v>
      </c>
      <c r="Q84" s="120">
        <v>8.944431846958676E-3</v>
      </c>
      <c r="R84" s="120">
        <v>8.9445161540153018E-3</v>
      </c>
      <c r="S84" s="120">
        <v>8.8749974846755314E-3</v>
      </c>
      <c r="T84" s="120">
        <v>8.8750802165835831E-3</v>
      </c>
      <c r="U84" s="120">
        <v>8.8058333402898249E-3</v>
      </c>
      <c r="V84" s="120">
        <v>8.8059145196574123E-3</v>
      </c>
      <c r="W84" s="120">
        <v>8.7369399115535401E-3</v>
      </c>
      <c r="X84" s="120">
        <v>8.7370195607803271E-3</v>
      </c>
      <c r="Y84" s="120">
        <v>8.6683176923426676E-3</v>
      </c>
      <c r="Z84" s="120">
        <v>8.6683958336202602E-3</v>
      </c>
      <c r="AA84" s="120">
        <v>8.5999671726061083E-3</v>
      </c>
      <c r="AB84" s="120">
        <v>8.6000438279184299E-3</v>
      </c>
      <c r="AC84" s="120">
        <v>8.5318888383143117E-3</v>
      </c>
      <c r="AD84" s="120">
        <v>8.5319640294380193E-3</v>
      </c>
      <c r="AE84" s="120">
        <v>8.4640831714074254E-3</v>
      </c>
      <c r="AF84" s="120">
        <v>8.4641569199124071E-3</v>
      </c>
      <c r="AG84" s="120">
        <v>8.3965506497433017E-3</v>
      </c>
      <c r="AH84" s="120">
        <v>8.3966229769930623E-3</v>
      </c>
      <c r="AI84" s="120">
        <v>8.3292917470449528E-3</v>
      </c>
      <c r="AJ84" s="120">
        <v>8.3293626741970904E-3</v>
      </c>
      <c r="AK84" s="120">
        <v>8.2623069328477648E-3</v>
      </c>
      <c r="AL84" s="120">
        <v>8.2623764808545021E-3</v>
      </c>
      <c r="AM84" s="120">
        <v>8.1955966724463671E-3</v>
      </c>
      <c r="AN84" s="120">
        <v>8.1956648620549691E-3</v>
      </c>
      <c r="AO84" s="120">
        <v>8.1291614268411156E-3</v>
      </c>
      <c r="AP84" s="120">
        <v>8.1292282785944484E-3</v>
      </c>
      <c r="AQ84" s="120">
        <v>8.063001652684313E-3</v>
      </c>
      <c r="AR84" s="120">
        <v>8.0630671869213362E-3</v>
      </c>
      <c r="AS84" s="120">
        <v>7.9971178022259001E-3</v>
      </c>
      <c r="AT84" s="120">
        <v>7.9971820390822342E-3</v>
      </c>
      <c r="AU84" s="120">
        <v>7.9315103232590056E-3</v>
      </c>
      <c r="AV84" s="120">
        <v>7.9315732826674822E-3</v>
      </c>
      <c r="AW84" s="120">
        <v>7.8661796590650899E-3</v>
      </c>
      <c r="AX84" s="120">
        <v>7.8662413607562438E-3</v>
      </c>
      <c r="AY84" s="120">
        <v>7.8011262483586455E-3</v>
      </c>
      <c r="AZ84" s="120">
        <v>7.8011867118614213E-3</v>
      </c>
      <c r="BA84" s="120">
        <v>7.7363505252316936E-3</v>
      </c>
      <c r="BB84" s="120">
        <v>7.7364097698739559E-3</v>
      </c>
      <c r="BC84" s="120">
        <v>7.6718529190978393E-3</v>
      </c>
      <c r="BD84" s="120">
        <v>7.6719109640069859E-3</v>
      </c>
      <c r="BE84" s="120">
        <v>7.607633854636039E-3</v>
      </c>
      <c r="BF84" s="120">
        <v>7.6076907187396584E-3</v>
      </c>
      <c r="BG84" s="120">
        <v>7.5436937517340073E-3</v>
      </c>
      <c r="BH84" s="120">
        <v>7.5437494537604925E-3</v>
      </c>
      <c r="BI84" s="120">
        <v>7.4800330254312835E-3</v>
      </c>
      <c r="BJ84" s="120">
        <v>7.4800875839104754E-3</v>
      </c>
      <c r="BK84" s="120">
        <v>7.4166520858619609E-3</v>
      </c>
      <c r="BL84" s="120">
        <v>7.4167055191258326E-3</v>
      </c>
      <c r="BM84" s="120">
        <v>7.3535513381970735E-3</v>
      </c>
      <c r="BN84" s="120">
        <v>7.3536036643803999E-3</v>
      </c>
      <c r="BO84" s="120">
        <v>7.2907311825866732E-3</v>
      </c>
      <c r="BP84" s="120">
        <v>7.2907824196277206E-3</v>
      </c>
      <c r="BQ84" s="120">
        <v>7.2281920141015225E-3</v>
      </c>
      <c r="BR84" s="120">
        <v>7.2282421797427599E-3</v>
      </c>
      <c r="BS84" s="120">
        <v>7.1659342226744931E-3</v>
      </c>
      <c r="BT84" s="120">
        <v>7.1659833344633163E-3</v>
      </c>
      <c r="BU84" s="120">
        <v>7.1039581930416283E-3</v>
      </c>
      <c r="BV84" s="120">
        <v>7.1040062683310912E-3</v>
      </c>
      <c r="BW84" s="120">
        <v>7.0422643046828704E-3</v>
      </c>
      <c r="BX84" s="120">
        <v>7.042311360632417E-3</v>
      </c>
      <c r="BY84" s="120">
        <v>6.9808529317624138E-3</v>
      </c>
      <c r="BZ84" s="120">
        <v>6.9808989853386572E-3</v>
      </c>
      <c r="CA84" s="120">
        <v>6.9197244430688467E-3</v>
      </c>
      <c r="CB84" s="120">
        <v>6.9197695110463243E-3</v>
      </c>
      <c r="CC84" s="120">
        <v>6.8588792019548175E-3</v>
      </c>
      <c r="CD84" s="120">
        <v>6.8589233009168056E-3</v>
      </c>
      <c r="CE84" s="120">
        <v>6.79831756627651E-3</v>
      </c>
      <c r="CF84" s="120">
        <v>6.7983607126158004E-3</v>
      </c>
      <c r="CG84" s="120">
        <v>6.7380398883327298E-3</v>
      </c>
      <c r="CH84" s="120">
        <v>6.7380820982524351E-3</v>
      </c>
      <c r="CI84" s="120">
        <v>6.6780465148036355E-3</v>
      </c>
      <c r="CJ84" s="120">
        <v>6.6780878043180524E-3</v>
      </c>
      <c r="CK84" s="120">
        <v>6.6183377866892981E-3</v>
      </c>
      <c r="CL84" s="120">
        <v>6.6183781716246991E-3</v>
      </c>
      <c r="CM84" s="120">
        <v>6.5589140392477629E-3</v>
      </c>
      <c r="CN84" s="120">
        <v>6.5589535352432796E-3</v>
      </c>
      <c r="CO84" s="120">
        <v>6.4997756019329169E-3</v>
      </c>
      <c r="CP84" s="120">
        <v>6.4998142244414052E-3</v>
      </c>
      <c r="CQ84" s="120">
        <v>6.4409227983320489E-3</v>
      </c>
      <c r="CR84" s="120">
        <v>6.4409605626209255E-3</v>
      </c>
      <c r="CS84" s="120">
        <v>6.3823559461030095E-3</v>
      </c>
      <c r="CT84" s="120">
        <v>6.3823928672551902E-3</v>
      </c>
      <c r="CU84" s="120">
        <v>6.3240753569111926E-3</v>
      </c>
      <c r="CV84" s="120">
        <v>6.3241114498259606E-3</v>
      </c>
      <c r="CW84" s="120">
        <v>6.2660813363661153E-3</v>
      </c>
      <c r="CX84" s="120">
        <v>6.266116615760038E-3</v>
      </c>
      <c r="CY84" s="120">
        <v>6.2083741839577362E-3</v>
      </c>
      <c r="CZ84" s="120">
        <v>6.2084086643656201E-3</v>
      </c>
      <c r="DA84" s="120">
        <v>6.150954192992544E-3</v>
      </c>
      <c r="DB84" s="120">
        <v>6.1509878887683091E-3</v>
      </c>
      <c r="DC84" s="120">
        <v>6.093821650529214E-3</v>
      </c>
      <c r="DD84" s="120">
        <v>6.0938545758468963E-3</v>
      </c>
      <c r="DE84" s="120">
        <v>6.0369768373141168E-3</v>
      </c>
      <c r="DF84" s="120">
        <v>6.0370090061688036E-3</v>
      </c>
      <c r="DG84" s="120">
        <v>5.9804200277164526E-3</v>
      </c>
      <c r="DH84" s="120">
        <v>5.9804514539252658E-3</v>
      </c>
      <c r="DI84" s="120">
        <v>5.9241514896631693E-3</v>
      </c>
      <c r="DJ84" s="120">
        <v>5.9241821868662448E-3</v>
      </c>
      <c r="DK84" s="120">
        <v>5.8681714845735767E-3</v>
      </c>
      <c r="DL84" s="120">
        <v>5.8682014662350228E-3</v>
      </c>
      <c r="DM84" s="120">
        <v>5.8124802672936309E-3</v>
      </c>
      <c r="DN84" s="120">
        <v>5.8125095467026029E-3</v>
      </c>
      <c r="DO84" s="120">
        <v>5.7570780860301228E-3</v>
      </c>
      <c r="DP84" s="120">
        <v>5.7571066763017695E-3</v>
      </c>
      <c r="DQ84" s="120">
        <v>5.7019651822843662E-3</v>
      </c>
      <c r="DR84" s="120">
        <v>5.701993096360887E-3</v>
      </c>
      <c r="DS84" s="120">
        <v>5.6471417907858427E-3</v>
      </c>
      <c r="DT84" s="120">
        <v>5.6471690414375223E-3</v>
      </c>
      <c r="DU84" s="120">
        <v>5.5926081394254666E-3</v>
      </c>
      <c r="DV84" s="120">
        <v>5.5926347392517136E-3</v>
      </c>
      <c r="DW84" s="120">
        <v>5.5383644491886512E-3</v>
      </c>
      <c r="DX84" s="120">
        <v>5.5383904106190759E-3</v>
      </c>
      <c r="DY84" s="120">
        <v>5.4844109340881136E-3</v>
      </c>
      <c r="DZ84" s="120">
        <v>5.484436269383549E-3</v>
      </c>
      <c r="EA84" s="120">
        <v>5.4307478010964423E-3</v>
      </c>
      <c r="EB84" s="120">
        <v>5.4307725223500811E-3</v>
      </c>
      <c r="EC84" s="120">
        <v>5.377375250078466E-3</v>
      </c>
      <c r="ED84" s="120">
        <v>5.3773993692168894E-3</v>
      </c>
      <c r="EE84" s="120">
        <v>5.3242934737233252E-3</v>
      </c>
      <c r="EF84" s="120">
        <v>5.3243170025076367E-3</v>
      </c>
      <c r="EG84" s="120">
        <v>5.2715026574763997E-3</v>
      </c>
      <c r="EH84" s="120">
        <v>5.2715256075033089E-3</v>
      </c>
      <c r="EI84" s="120">
        <v>5.2190029794709578E-3</v>
      </c>
      <c r="EJ84" s="120">
        <v>5.2190253621739102E-3</v>
      </c>
      <c r="EK84" s="120">
        <v>5.1667946104596582E-3</v>
      </c>
      <c r="EL84" s="120">
        <v>5.1668164371099518E-3</v>
      </c>
      <c r="EM84" s="120">
        <v>5.1148777137457668E-3</v>
      </c>
      <c r="EN84" s="120">
        <v>5.1148989954536749E-3</v>
      </c>
      <c r="EO84" s="120">
        <v>5.0632524451142726E-3</v>
      </c>
      <c r="EP84" s="120">
        <v>5.0632731928301946E-3</v>
      </c>
      <c r="EQ84" s="120">
        <v>5.0119189527627235E-3</v>
      </c>
      <c r="ER84" s="120">
        <v>5.0119391772783352E-3</v>
      </c>
      <c r="ES84" s="120">
        <v>4.9608773772319556E-3</v>
      </c>
      <c r="ET84" s="120">
        <v>4.9608970891813521E-3</v>
      </c>
      <c r="EU84" s="120">
        <v>4.9101278513365805E-3</v>
      </c>
      <c r="EV84" s="120">
        <v>4.91014706119747E-3</v>
      </c>
      <c r="EW84" s="120">
        <v>4.8596705000953748E-3</v>
      </c>
      <c r="EX84" s="120">
        <v>4.859689218190205E-3</v>
      </c>
      <c r="EY84" s="120">
        <v>4.8095054406614079E-3</v>
      </c>
      <c r="EZ84" s="120">
        <v>4.8095236771586065E-3</v>
      </c>
      <c r="FA84" s="120">
        <v>4.7596327822521378E-3</v>
      </c>
      <c r="FB84" s="120">
        <v>4.7596505471672471E-3</v>
      </c>
      <c r="FC84" s="120">
        <v>4.7100526260792676E-3</v>
      </c>
      <c r="FD84" s="120">
        <v>4.7100699292761724E-3</v>
      </c>
      <c r="FE84" s="120">
        <v>4.6607650652785047E-3</v>
      </c>
      <c r="FF84" s="120">
        <v>4.6607819164706139E-3</v>
      </c>
      <c r="FG84" s="120">
        <v>4.6117701848391677E-3</v>
      </c>
      <c r="FH84" s="120">
        <v>4.6117865935906424E-3</v>
      </c>
      <c r="FI84" s="120">
        <v>4.5630680615336983E-3</v>
      </c>
      <c r="FJ84" s="120">
        <v>4.563084037260667E-3</v>
      </c>
      <c r="FK84" s="120">
        <v>4.5146587638470589E-3</v>
      </c>
      <c r="FL84" s="120">
        <v>4.5146743158188266E-3</v>
      </c>
      <c r="FM84" s="120">
        <v>4.4665423519060169E-3</v>
      </c>
      <c r="FN84" s="120">
        <v>4.4665574892462836E-3</v>
      </c>
      <c r="FO84" s="120">
        <v>4.4187188774082965E-3</v>
      </c>
      <c r="FP84" s="120">
        <v>4.4187336090964306E-3</v>
      </c>
      <c r="FQ84" s="120">
        <v>4.3711883835517379E-3</v>
      </c>
      <c r="FR84" s="120">
        <v>4.3712027184239872E-3</v>
      </c>
      <c r="FS84" s="120">
        <v>4.3239509049632962E-3</v>
      </c>
      <c r="FT84" s="120">
        <v>4.3239648517140357E-3</v>
      </c>
      <c r="FU84" s="120">
        <v>4.2770064676280273E-3</v>
      </c>
      <c r="FV84" s="120">
        <v>4.2770200348110198E-3</v>
      </c>
      <c r="FW84" s="120">
        <v>4.2303550888179746E-3</v>
      </c>
      <c r="FX84" s="120">
        <v>4.2303682848476368E-3</v>
      </c>
      <c r="FY84" s="120">
        <v>4.1839967770210757E-3</v>
      </c>
      <c r="FZ84" s="120">
        <v>4.1840096101736978E-3</v>
      </c>
      <c r="GA84" s="120">
        <v>4.1379315318699414E-3</v>
      </c>
      <c r="GB84" s="120">
        <v>4.1379440102850109E-3</v>
      </c>
      <c r="GC84" s="120">
        <v>4.0921593440707204E-3</v>
      </c>
      <c r="GD84" s="120">
        <v>4.0921714757521602E-3</v>
      </c>
      <c r="GE84" s="120">
        <v>4.0466801953318796E-3</v>
      </c>
      <c r="GF84" s="120">
        <v>4.0466919881493235E-3</v>
      </c>
      <c r="GG84" s="120">
        <v>4.0014940582930132E-3</v>
      </c>
      <c r="GH84" s="120">
        <v>4.0015055199830825E-3</v>
      </c>
      <c r="GI84" s="120">
        <v>3.956600896453613E-3</v>
      </c>
      <c r="GJ84" s="120">
        <v>3.9566120346212182E-3</v>
      </c>
      <c r="GK84" s="120">
        <v>3.9120006641019693E-3</v>
      </c>
      <c r="GL84" s="120">
        <v>3.9120114862215821E-3</v>
      </c>
      <c r="GM84" s="120">
        <v>3.8676933062439934E-3</v>
      </c>
      <c r="GN84" s="120">
        <v>3.8677038196609408E-3</v>
      </c>
      <c r="GO84" s="120">
        <v>3.8236787585321746E-3</v>
      </c>
      <c r="GP84" s="120">
        <v>3.8236889704639336E-3</v>
      </c>
      <c r="GQ84" s="120">
        <v>3.7799569471945365E-3</v>
      </c>
      <c r="GR84" s="120">
        <v>3.7799668647320274E-3</v>
      </c>
      <c r="GS84" s="120">
        <v>3.7365277889637141E-3</v>
      </c>
      <c r="GT84" s="120">
        <v>3.7365374190725937E-3</v>
      </c>
      <c r="GU84" s="120">
        <v>3.6933911910060923E-3</v>
      </c>
      <c r="GV84" s="120">
        <v>3.6934005405280688E-3</v>
      </c>
      <c r="GW84" s="120">
        <v>3.6505470508510578E-3</v>
      </c>
      <c r="GX84" s="120">
        <v>3.6505561265051866E-3</v>
      </c>
      <c r="GY84" s="120">
        <v>3.6079952563203691E-3</v>
      </c>
      <c r="GZ84" s="120">
        <v>3.6080040647043579E-3</v>
      </c>
      <c r="HA84" s="120">
        <v>3.5657356854576451E-3</v>
      </c>
      <c r="HB84" s="120">
        <v>3.5657442330491612E-3</v>
      </c>
      <c r="HC84" s="120">
        <v>3.5237682064580256E-3</v>
      </c>
      <c r="HD84" s="120">
        <v>3.5237764996160006E-3</v>
      </c>
      <c r="HE84" s="120">
        <v>3.4820926775979409E-3</v>
      </c>
      <c r="HF84" s="120">
        <v>3.4821007225638986E-3</v>
      </c>
      <c r="HG84" s="120">
        <v>3.4407089471651408E-3</v>
      </c>
      <c r="HH84" s="120">
        <v>3.4407167500644809E-3</v>
      </c>
      <c r="HI84" s="120">
        <v>3.3996168533888165E-3</v>
      </c>
      <c r="HJ84" s="120">
        <v>3.3996244202321472E-3</v>
      </c>
      <c r="HK84" s="120">
        <v>3.3588162243700119E-3</v>
      </c>
      <c r="HL84" s="120">
        <v>3.3588235610544489E-3</v>
      </c>
      <c r="HM84" s="120">
        <v>3.3183068780122159E-3</v>
      </c>
      <c r="HN84" s="120">
        <v>3.3183139903227086E-3</v>
      </c>
      <c r="HO84" s="120">
        <v>3.2780886219522061E-3</v>
      </c>
      <c r="HP84" s="120">
        <v>3.278095515562838E-3</v>
      </c>
      <c r="HQ84" s="120">
        <v>3.2381612534911489E-3</v>
      </c>
      <c r="HR84" s="120">
        <v>3.238167933966459E-3</v>
      </c>
      <c r="HS84" s="120">
        <v>3.1985245595259862E-3</v>
      </c>
      <c r="HT84" s="120">
        <v>3.1985310323222682E-3</v>
      </c>
      <c r="HU84" s="120">
        <v>3.1591783164810973E-3</v>
      </c>
      <c r="HV84" s="120">
        <v>3.1591845869477289E-3</v>
      </c>
      <c r="HW84" s="120">
        <v>3.1201222902402796E-3</v>
      </c>
      <c r="HX84" s="120">
        <v>3.1201283636210159E-3</v>
      </c>
      <c r="HY84" s="120">
        <v>3.0813562360790612E-3</v>
      </c>
      <c r="HZ84" s="120">
        <v>3.081362117513353E-3</v>
      </c>
      <c r="IA84" s="120">
        <v>3.042879898597365E-3</v>
      </c>
      <c r="IB84" s="120">
        <v>3.0428855931216659E-3</v>
      </c>
      <c r="IC84" s="120">
        <v>3.0046930116525276E-3</v>
      </c>
      <c r="ID84" s="120">
        <v>3.0046985242016058E-3</v>
      </c>
      <c r="IE84" s="120">
        <v>2.9667952982927169E-3</v>
      </c>
      <c r="IF84" s="120">
        <v>2.9668006337009493E-3</v>
      </c>
      <c r="IG84" s="120">
        <v>2.929186470690761E-3</v>
      </c>
      <c r="IH84" s="120">
        <v>2.9291916336934331E-3</v>
      </c>
      <c r="II84" s="120">
        <v>2.8918662300783686E-3</v>
      </c>
      <c r="IJ84" s="120">
        <v>2.8918712253129903E-3</v>
      </c>
      <c r="IK84" s="120">
        <v>2.8548342666808598E-3</v>
      </c>
      <c r="IL84" s="120">
        <v>2.8548390986884542E-3</v>
      </c>
      <c r="IM84" s="120">
        <v>2.8180902596523175E-3</v>
      </c>
      <c r="IN84" s="120">
        <v>2.8180949328787072E-3</v>
      </c>
      <c r="IO84" s="120">
        <v>2.781633877011234E-3</v>
      </c>
      <c r="IP84" s="120">
        <v>2.7816383958083504E-3</v>
      </c>
      <c r="IQ84" s="120">
        <v>2.7454647755766862E-3</v>
      </c>
      <c r="IR84" s="120">
        <v>2.7454691442038459E-3</v>
      </c>
      <c r="IS84" s="120">
        <v>2.7095826009050483E-3</v>
      </c>
      <c r="IT84" s="120">
        <v>2.7095868235302361E-3</v>
      </c>
      <c r="IU84" s="120">
        <v>2.6739869872272276E-3</v>
      </c>
      <c r="IV84" s="120">
        <v>2.6739910679283883E-3</v>
      </c>
      <c r="IW84" s="120">
        <v>2.6386775573865287E-3</v>
      </c>
      <c r="IX84" s="120">
        <v>2.6386815001528414E-3</v>
      </c>
      <c r="IY84" s="120">
        <v>2.6036539227770944E-3</v>
      </c>
      <c r="IZ84" s="120">
        <v>2.6036577315102375E-3</v>
      </c>
      <c r="JA84" s="120">
        <v>2.5689156832829573E-3</v>
      </c>
      <c r="JB84" s="120">
        <v>2.5689193617983806E-3</v>
      </c>
      <c r="JC84" s="120">
        <v>2.5344624272177845E-3</v>
      </c>
      <c r="JD84" s="120">
        <v>2.5344659792459869E-3</v>
      </c>
      <c r="JE84" s="120">
        <v>2.5002937312652799E-3</v>
      </c>
      <c r="JF84" s="120">
        <v>2.5002971604530392E-3</v>
      </c>
      <c r="JG84" s="120">
        <v>2.4664091604202597E-3</v>
      </c>
      <c r="JH84" s="120">
        <v>2.4664124703319273E-3</v>
      </c>
      <c r="JI84" s="120">
        <v>2.4328082679305192E-3</v>
      </c>
      <c r="JJ84" s="120">
        <v>2.4328114620492287E-3</v>
      </c>
      <c r="JK84" s="120">
        <v>2.3994905952393775E-3</v>
      </c>
      <c r="JL84" s="120">
        <v>2.3994936769683186E-3</v>
      </c>
      <c r="JM84" s="120">
        <v>2.3664556719290714E-3</v>
      </c>
      <c r="JN84" s="120">
        <v>2.3664586445927092E-3</v>
      </c>
      <c r="JO84" s="120">
        <v>2.3337030156649076E-3</v>
      </c>
      <c r="JP84" s="120">
        <v>2.3337058825102204E-3</v>
      </c>
      <c r="JQ84" s="120">
        <v>2.3012321321402712E-3</v>
      </c>
      <c r="JR84" s="120">
        <v>2.3012348963379796E-3</v>
      </c>
      <c r="JS84" s="120">
        <v>2.2690425150224832E-3</v>
      </c>
      <c r="JT84" s="120">
        <v>2.2690451796682611E-3</v>
      </c>
      <c r="JU84" s="120">
        <v>2.2371336458995579E-3</v>
      </c>
      <c r="JV84" s="120">
        <v>2.2371362140152628E-3</v>
      </c>
      <c r="JW84" s="120">
        <v>2.2055049942278819E-3</v>
      </c>
      <c r="JX84" s="120">
        <v>2.2055074687627376E-3</v>
      </c>
      <c r="JY84" s="120">
        <v>2.1741560172808209E-3</v>
      </c>
      <c r="JZ84" s="120">
        <v>2.1741584011126256E-3</v>
      </c>
      <c r="KA84" s="120">
        <v>2.1430861600983142E-3</v>
      </c>
      <c r="KB84" s="120">
        <v>2.1430884560346467E-3</v>
      </c>
      <c r="KC84" s="120">
        <v>2.1122948554374936E-3</v>
      </c>
      <c r="KD84" s="120">
        <v>2.112297066216877E-3</v>
      </c>
      <c r="KE84" s="120">
        <v>2.0817815237242996E-3</v>
      </c>
      <c r="KF84" s="120">
        <v>2.0817836520173926E-3</v>
      </c>
      <c r="KG84" s="120">
        <v>2.0515455730062073E-3</v>
      </c>
      <c r="KH84" s="120">
        <v>2.0515476214169586E-3</v>
      </c>
      <c r="KI84" s="120">
        <v>2.0215863989060095E-3</v>
      </c>
      <c r="KJ84" s="120">
        <v>2.0215883699728444E-3</v>
      </c>
      <c r="KK84" s="120">
        <v>1.9919033845767738E-3</v>
      </c>
      <c r="KL84" s="120">
        <v>1.9919052807737168E-3</v>
      </c>
      <c r="KM84" s="120">
        <v>1.9624959006579196E-3</v>
      </c>
      <c r="KN84" s="120">
        <v>1.9624977243957653E-3</v>
      </c>
      <c r="KO84" s="120">
        <v>1.93336330523253E-3</v>
      </c>
      <c r="KP84" s="120">
        <v>1.9333650588599688E-3</v>
      </c>
      <c r="KQ84" s="120">
        <v>1.9045049437858572E-3</v>
      </c>
      <c r="KR84" s="120">
        <v>1.9045066295905991E-3</v>
      </c>
      <c r="KS84" s="120">
        <v>1.8759201491651107E-3</v>
      </c>
      <c r="KT84" s="120">
        <v>1.8759217693750103E-3</v>
      </c>
      <c r="KU84" s="120">
        <v>1.847608241540536E-3</v>
      </c>
      <c r="KV84" s="120">
        <v>1.8476097983247072E-3</v>
      </c>
      <c r="KW84" s="120">
        <v>1.8195685283678158E-3</v>
      </c>
      <c r="KX84" s="120">
        <v>1.8195700238377195E-3</v>
      </c>
      <c r="KY84" s="120">
        <v>1.7918003043518494E-3</v>
      </c>
      <c r="KZ84" s="120">
        <v>1.7918017405624E-3</v>
      </c>
      <c r="LA84" s="120">
        <v>1.7643028514119166E-3</v>
      </c>
      <c r="LB84" s="120">
        <v>1.7643042303625541E-3</v>
      </c>
      <c r="LC84" s="120">
        <v>1.7370754386482874E-3</v>
      </c>
      <c r="LD84" s="120">
        <v>1.7370767622840594E-3</v>
      </c>
      <c r="LE84" s="120">
        <v>1.7101173223103034E-3</v>
      </c>
      <c r="LF84" s="120">
        <v>1.7101185925229162E-3</v>
      </c>
      <c r="LG84" s="120">
        <v>1.6834277457659569E-3</v>
      </c>
      <c r="LH84" s="120">
        <v>1.6834289643948407E-3</v>
      </c>
      <c r="LI84" s="120">
        <v>1.6570059394730285E-3</v>
      </c>
      <c r="LJ84" s="120">
        <v>1.6570071083063733E-3</v>
      </c>
      <c r="LK84" s="120">
        <v>1.6308511209517933E-3</v>
      </c>
      <c r="LL84" s="120">
        <v>1.6308522417275897E-3</v>
      </c>
      <c r="LM84" s="120">
        <v>1.6049624947593647E-3</v>
      </c>
      <c r="LN84" s="120">
        <v>1.6049635691664148E-3</v>
      </c>
      <c r="LO84" s="120">
        <v>1.5793392524656757E-3</v>
      </c>
      <c r="LP84" s="120">
        <v>1.5793402821446174E-3</v>
      </c>
      <c r="LQ84" s="120">
        <v>1.553980572631172E-3</v>
      </c>
      <c r="LR84" s="120">
        <v>1.5539815591754718E-3</v>
      </c>
      <c r="LS84" s="120">
        <v>1.5288856207862397E-3</v>
      </c>
      <c r="LT84" s="120">
        <v>1.528886565743192E-3</v>
      </c>
      <c r="LU84" s="120">
        <v>1.5040535494124003E-3</v>
      </c>
      <c r="LV84" s="120">
        <v>1.5040544542841037E-3</v>
      </c>
      <c r="LW84" s="120">
        <v>1.4794834979253307E-3</v>
      </c>
      <c r="LX84" s="120">
        <v>1.4794843641696555E-3</v>
      </c>
      <c r="LY84" s="120">
        <v>1.4551745926597345E-3</v>
      </c>
      <c r="LZ84" s="120">
        <v>1.4551754216912893E-3</v>
      </c>
      <c r="MA84" s="120">
        <v>1.4311259468561084E-3</v>
      </c>
      <c r="MB84" s="120">
        <v>1.431126740047177E-3</v>
      </c>
      <c r="MC84" s="120">
        <v>1.4073366606494467E-3</v>
      </c>
      <c r="MD84" s="120">
        <v>1.4073374193309337E-3</v>
      </c>
      <c r="ME84" s="120">
        <v>1.3838058210599311E-3</v>
      </c>
      <c r="MF84" s="120">
        <v>1.3838065465222836E-3</v>
      </c>
      <c r="MG84" s="120">
        <v>1.360532501985625E-3</v>
      </c>
      <c r="MH84" s="120">
        <v>1.3605331954797473E-3</v>
      </c>
      <c r="MI84" s="120">
        <v>1.3375157641972502E-3</v>
      </c>
      <c r="MJ84" s="120">
        <v>1.3375164269354063E-3</v>
      </c>
      <c r="MK84" s="120">
        <v>1.3147546553350592E-3</v>
      </c>
      <c r="ML84" s="120">
        <v>1.3147552884917623E-3</v>
      </c>
      <c r="MM84" s="120">
        <v>1.2922482099078465E-3</v>
      </c>
      <c r="MN84" s="120">
        <v>1.2922488146207369E-3</v>
      </c>
      <c r="MO84" s="120">
        <v>1.2699954492941666E-3</v>
      </c>
      <c r="MP84" s="120">
        <v>1.2699960266648895E-3</v>
      </c>
      <c r="MQ84" s="120">
        <v>1.2479953817457841E-3</v>
      </c>
      <c r="MR84" s="120">
        <v>1.2479959328408354E-3</v>
      </c>
      <c r="MS84" s="120">
        <v>1.2262470023933867E-3</v>
      </c>
      <c r="MT84" s="120">
        <v>1.2262475282449584E-3</v>
      </c>
      <c r="MU84" s="120">
        <v>1.2047492932546402E-3</v>
      </c>
      <c r="MV84" s="120">
        <v>1.2047497948614607E-3</v>
      </c>
      <c r="MW84" s="120">
        <v>1.1835012232445964E-3</v>
      </c>
      <c r="MX84" s="120">
        <v>1.1835017015727424E-3</v>
      </c>
      <c r="MY84" s="120">
        <v>1.1625017481885277E-3</v>
      </c>
      <c r="MZ84" s="120">
        <v>1.162502204172237E-3</v>
      </c>
      <c r="NA84" s="120">
        <v>1.1417498108371874E-3</v>
      </c>
      <c r="NB84" s="120">
        <v>1.1417502453796551E-3</v>
      </c>
      <c r="NC84" s="120">
        <v>1.1212443408846124E-3</v>
      </c>
      <c r="ND84" s="120">
        <v>1.1212447548587788E-3</v>
      </c>
      <c r="NE84" s="120">
        <v>1.1009842549884314E-3</v>
      </c>
      <c r="NF84" s="120">
        <v>1.100984649237754E-3</v>
      </c>
      <c r="NG84" s="120">
        <v>1.0809684567928046E-3</v>
      </c>
      <c r="NH84" s="120">
        <v>1.0809688321320166E-3</v>
      </c>
      <c r="NI84" s="120">
        <v>1.0611958369539612E-3</v>
      </c>
      <c r="NJ84" s="120">
        <v>1.0611961941698223E-3</v>
      </c>
      <c r="NK84" s="120">
        <v>1.0416652731684551E-3</v>
      </c>
      <c r="NL84" s="120">
        <v>1.0416656130204855E-3</v>
      </c>
      <c r="NM84" s="120">
        <v>1.0223756302041166E-3</v>
      </c>
      <c r="NN84" s="120">
        <v>1.0223759534253318E-3</v>
      </c>
      <c r="NO84" s="120">
        <v>1.0033257599338199E-3</v>
      </c>
      <c r="NP84" s="120">
        <v>1.0033260672314311E-3</v>
      </c>
      <c r="NQ84" s="120">
        <v>9.8451450137202715E-4</v>
      </c>
      <c r="NR84" s="120">
        <v>9.8451479342815014E-4</v>
      </c>
      <c r="NS84" s="120">
        <v>9.6594068071423594E-4</v>
      </c>
      <c r="NT84" s="120">
        <v>9.65940958186579E-4</v>
      </c>
      <c r="NU84" s="120">
        <v>9.4760311137932621E-4</v>
      </c>
      <c r="NV84" s="120">
        <v>9.476033749018616E-4</v>
      </c>
      <c r="NW84" s="120">
        <v>9.2950059405486063E-4</v>
      </c>
      <c r="NX84" s="120">
        <v>9.2950084423849898E-4</v>
      </c>
      <c r="NY84" s="120">
        <v>9.1163191674541351E-4</v>
      </c>
      <c r="NZ84" s="120">
        <v>9.1163215417864707E-4</v>
      </c>
      <c r="OA84" s="120">
        <v>8.9399585482392472E-4</v>
      </c>
      <c r="OB84" s="120">
        <v>8.9399608007347583E-4</v>
      </c>
      <c r="OC84" s="120">
        <v>8.7659117108618376E-4</v>
      </c>
      <c r="OD84" s="120">
        <v>8.7659138469762957E-4</v>
      </c>
      <c r="OE84" s="120">
        <v>8.5941661580843127E-4</v>
      </c>
      <c r="OF84" s="120">
        <v>8.5941681830682139E-4</v>
      </c>
      <c r="OG84" s="120">
        <v>8.4247092680817437E-4</v>
      </c>
      <c r="OH84" s="120">
        <v>8.4247111869863774E-4</v>
      </c>
      <c r="OI84" s="120">
        <v>8.257528295082258E-4</v>
      </c>
      <c r="OJ84" s="120">
        <v>8.2575301127656413E-4</v>
      </c>
      <c r="OK84" s="120">
        <v>8.0926103700403658E-4</v>
      </c>
      <c r="OL84" s="120">
        <v>8.092612091173038E-4</v>
      </c>
      <c r="OM84" s="120">
        <v>7.9299425013435246E-4</v>
      </c>
      <c r="ON84" s="120">
        <v>7.9299441304142755E-4</v>
      </c>
      <c r="OO84" s="120">
        <v>7.7695115755524544E-4</v>
      </c>
      <c r="OP84" s="120">
        <v>7.7695131168739064E-4</v>
      </c>
      <c r="OQ84" s="120">
        <v>7.6113043581757251E-4</v>
      </c>
      <c r="OR84" s="120">
        <v>7.6113058158897517E-4</v>
      </c>
      <c r="OS84" s="120">
        <v>7.4553074944788819E-4</v>
      </c>
      <c r="OT84" s="120">
        <v>7.4553088725620655E-4</v>
      </c>
      <c r="OU84" s="120">
        <v>7.3015075103288036E-4</v>
      </c>
      <c r="OV84" s="120">
        <v>7.3015088125975511E-4</v>
      </c>
      <c r="OW84" s="120">
        <v>7.1498908130734375E-4</v>
      </c>
      <c r="OX84" s="120">
        <v>7.1498920431892069E-4</v>
      </c>
      <c r="OY84" s="120">
        <v>7.000443692457705E-4</v>
      </c>
      <c r="OZ84" s="120">
        <v>7.000444853931967E-4</v>
      </c>
      <c r="PA84" s="120">
        <v>6.8531523215756393E-4</v>
      </c>
      <c r="PB84" s="120">
        <v>6.8531534177747799E-4</v>
      </c>
      <c r="PC84" s="120">
        <v>6.7080027578594653E-4</v>
      </c>
      <c r="PD84" s="120">
        <v>6.708003792009593E-4</v>
      </c>
      <c r="PE84" s="120">
        <v>6.5649809441059028E-4</v>
      </c>
      <c r="PF84" s="120">
        <v>6.5649819192975338E-4</v>
      </c>
      <c r="PG84" s="120">
        <v>6.4240727095402127E-4</v>
      </c>
      <c r="PH84" s="120">
        <v>6.4240736287327982E-4</v>
      </c>
      <c r="PI84" s="120">
        <v>6.2852637709181786E-4</v>
      </c>
      <c r="PJ84" s="120">
        <v>6.2852646369446425E-4</v>
      </c>
      <c r="PK84" s="120">
        <v>6.1485397336668115E-4</v>
      </c>
      <c r="PL84" s="120">
        <v>6.1485405492378131E-4</v>
      </c>
      <c r="PM84" s="120">
        <v>6.0138860930637002E-4</v>
      </c>
      <c r="PN84" s="120">
        <v>6.0138868607719593E-4</v>
      </c>
      <c r="PO84" s="120">
        <v>5.8812882354558615E-4</v>
      </c>
      <c r="PP84" s="120">
        <v>5.8812889577802645E-4</v>
      </c>
      <c r="PQ84" s="120">
        <v>5.7507314395180572E-4</v>
      </c>
      <c r="PR84" s="120">
        <v>5.7507321188277115E-4</v>
      </c>
      <c r="PS84" s="120">
        <v>5.6222008775513367E-4</v>
      </c>
      <c r="PT84" s="120">
        <v>5.6222015161095013E-4</v>
      </c>
      <c r="PU84" s="120">
        <v>5.4956816168217964E-4</v>
      </c>
      <c r="PV84" s="120">
        <v>5.4956822167897222E-4</v>
      </c>
      <c r="PW84" s="120">
        <v>5.3711586209402226E-4</v>
      </c>
      <c r="PX84" s="120">
        <v>5.3711591843808753E-4</v>
      </c>
      <c r="PY84" s="120">
        <v>5.2486167512827246E-4</v>
      </c>
      <c r="PZ84" s="120">
        <v>5.2486172801644157E-4</v>
      </c>
      <c r="QA84" s="120">
        <v>5.1280407684528855E-4</v>
      </c>
      <c r="QB84" s="120">
        <v>5.128041264652847E-4</v>
      </c>
      <c r="QC84" s="120">
        <v>5.0094153337855462E-4</v>
      </c>
      <c r="QD84" s="120">
        <v>5.0094157990933504E-4</v>
      </c>
      <c r="QE84" s="120">
        <v>4.8927250108927621E-4</v>
      </c>
      <c r="QF84" s="120">
        <v>4.8927254470136584E-4</v>
      </c>
      <c r="QG84" s="120">
        <v>4.7779542672520074E-4</v>
      </c>
      <c r="QH84" s="120">
        <v>4.7779546758101681E-4</v>
      </c>
      <c r="QI84" s="120">
        <v>4.6650874758370081E-4</v>
      </c>
      <c r="QJ84" s="120">
        <v>4.6650878583787158E-4</v>
      </c>
      <c r="QK84" s="120">
        <v>4.5541089167915088E-4</v>
      </c>
      <c r="QL84" s="120">
        <v>4.5541092747882194E-4</v>
      </c>
      <c r="QM84" s="120">
        <v>4.4450027791461831E-4</v>
      </c>
      <c r="QN84" s="120">
        <v>4.4450031139974769E-4</v>
      </c>
      <c r="QO84" s="120">
        <v>4.3377531625788545E-4</v>
      </c>
      <c r="QP84" s="120">
        <v>4.3377534756153653E-4</v>
      </c>
      <c r="QQ84" s="120">
        <v>4.2323440792183876E-4</v>
      </c>
      <c r="QR84" s="120">
        <v>4.2323443717045628E-4</v>
      </c>
      <c r="QS84" s="120">
        <v>4.1287594554923125E-4</v>
      </c>
      <c r="QT84" s="120">
        <v>4.1287597286291668E-4</v>
      </c>
      <c r="QU84" s="120">
        <v>4.0269831340184847E-4</v>
      </c>
      <c r="QV84" s="120">
        <v>4.0269833889462135E-4</v>
      </c>
      <c r="QW84" s="120">
        <v>3.9269988755408572E-4</v>
      </c>
      <c r="QX84" s="120">
        <v>3.9269991133413943E-4</v>
      </c>
      <c r="QY84" s="120">
        <v>3.8287903609095534E-4</v>
      </c>
      <c r="QZ84" s="120">
        <v>3.8287905826090476E-4</v>
      </c>
      <c r="RA84" s="120">
        <v>3.7323411931053672E-4</v>
      </c>
      <c r="RB84" s="120">
        <v>3.7323413996765624E-4</v>
      </c>
      <c r="RC84" s="120">
        <v>3.6376348993087687E-4</v>
      </c>
      <c r="RD84" s="120">
        <v>3.6376350916733126E-4</v>
      </c>
      <c r="RE84" s="120">
        <v>3.5446549330135353E-4</v>
      </c>
      <c r="RF84" s="120">
        <v>3.5446551120442231E-4</v>
      </c>
      <c r="RG84" s="120">
        <v>3.4533846761850316E-4</v>
      </c>
      <c r="RH84" s="120">
        <v>3.4533848427079707E-4</v>
      </c>
      <c r="RI84" s="120">
        <v>3.3638074414632003E-4</v>
      </c>
      <c r="RJ84" s="120">
        <v>3.3638075962598858E-4</v>
      </c>
      <c r="RK84" s="120">
        <v>3.2759064744102776E-4</v>
      </c>
      <c r="RL84" s="120">
        <v>3.2759066182196138E-4</v>
      </c>
      <c r="RM84" s="120">
        <v>3.1896649558031741E-4</v>
      </c>
      <c r="RN84" s="120">
        <v>3.1896650893234246E-4</v>
      </c>
      <c r="RO84" s="120">
        <v>3.1050660039705808E-4</v>
      </c>
      <c r="RP84" s="120">
        <v>3.1050661278612203E-4</v>
      </c>
      <c r="RQ84" s="120">
        <v>3.022092677174584E-4</v>
      </c>
      <c r="RR84" s="120">
        <v>3.0220927920581402E-4</v>
      </c>
      <c r="RS84" s="120">
        <v>2.9407279760368832E-4</v>
      </c>
      <c r="RT84" s="120">
        <v>2.9407280825006571E-4</v>
      </c>
      <c r="RU84" s="120">
        <v>2.8609548460092936E-4</v>
      </c>
      <c r="RV84" s="120">
        <v>2.8609549446070517E-4</v>
      </c>
      <c r="RW84" s="120">
        <v>2.7827561798885429E-4</v>
      </c>
      <c r="RX84" s="120">
        <v>2.7827562711421193E-4</v>
      </c>
      <c r="RY84" s="120">
        <v>2.7061148203750656E-4</v>
      </c>
      <c r="RZ84" s="120">
        <v>2.7061149047759216E-4</v>
      </c>
      <c r="SA84" s="120">
        <v>2.6310135626756408E-4</v>
      </c>
      <c r="SB84" s="120">
        <v>2.6310136406863701E-4</v>
      </c>
      <c r="SC84" s="120">
        <v>2.5574351571496233E-4</v>
      </c>
      <c r="SD84" s="120">
        <v>2.5574352292053674E-4</v>
      </c>
      <c r="SE84" s="120">
        <v>2.4853623119984149E-4</v>
      </c>
      <c r="SF84" s="120">
        <v>2.4853623785082583E-4</v>
      </c>
      <c r="SG84" s="120">
        <v>2.4147776959979744E-4</v>
      </c>
      <c r="SH84" s="120">
        <v>2.414777757346275E-4</v>
      </c>
      <c r="SI84" s="120">
        <v>2.3456639412739307E-4</v>
      </c>
      <c r="SJ84" s="120">
        <v>2.345663997821571E-4</v>
      </c>
      <c r="SK84" s="120">
        <v>2.2780036461189047E-4</v>
      </c>
      <c r="SL84" s="120">
        <v>2.2780036982045321E-4</v>
      </c>
      <c r="SM84" s="120">
        <v>2.2117793778516932E-4</v>
      </c>
      <c r="SN84" s="120">
        <v>2.2117794257928722E-4</v>
      </c>
      <c r="SO84" s="120">
        <v>2.1469736757177444E-4</v>
      </c>
      <c r="SP84" s="120">
        <v>2.1469737198120853E-4</v>
      </c>
      <c r="SQ84" s="120">
        <v>2.0835690538305009E-4</v>
      </c>
      <c r="SR84" s="120">
        <v>2.0835690943567277E-4</v>
      </c>
      <c r="SS84" s="120">
        <v>2.0215480041530377E-4</v>
      </c>
      <c r="ST84" s="120">
        <v>2.0215480413720131E-4</v>
      </c>
      <c r="SU84" s="120">
        <v>1.960892999519386E-4</v>
      </c>
      <c r="SV84" s="120">
        <v>1.9608930336751003E-4</v>
      </c>
      <c r="SW84" s="120">
        <v>1.9015864966949537E-4</v>
      </c>
      <c r="SX84" s="120">
        <v>1.9015865280154424E-4</v>
      </c>
      <c r="SY84" s="120">
        <v>1.8436109394753179E-4</v>
      </c>
      <c r="SZ84" s="120">
        <v>1.8436109681735754E-4</v>
      </c>
      <c r="TA84" s="120">
        <v>1.7869487618227451E-4</v>
      </c>
      <c r="TB84" s="120">
        <v>1.7869487880975646E-4</v>
      </c>
      <c r="TC84" s="120">
        <v>1.7315823910395831E-4</v>
      </c>
      <c r="TD84" s="120">
        <v>1.7315824150763794E-4</v>
      </c>
      <c r="TE84" s="120">
        <v>1.6774942509777894E-4</v>
      </c>
      <c r="TF84" s="120">
        <v>1.6774942729493728E-4</v>
      </c>
      <c r="TG84" s="120">
        <v>1.6246667652837133E-4</v>
      </c>
      <c r="TH84" s="120">
        <v>1.6246667853510297E-4</v>
      </c>
      <c r="TI84" s="120">
        <v>1.5730823606772081E-4</v>
      </c>
      <c r="TJ84" s="120">
        <v>1.5730823789900387E-4</v>
      </c>
      <c r="TK84" s="120">
        <v>1.522723470264142E-4</v>
      </c>
      <c r="TL84" s="120">
        <v>1.522723486961773E-4</v>
      </c>
      <c r="TM84" s="120">
        <v>1.4735725368812886E-4</v>
      </c>
      <c r="TN84" s="120">
        <v>1.4735725520931525E-4</v>
      </c>
      <c r="TO84" s="120">
        <v>1.4256120164725473E-4</v>
      </c>
      <c r="TP84" s="120">
        <v>1.4256120303188265E-4</v>
      </c>
      <c r="TQ84" s="120">
        <v>1.3788243814953887E-4</v>
      </c>
      <c r="TR84" s="120">
        <v>1.378824394087586E-4</v>
      </c>
      <c r="TS84" s="120">
        <v>1.3331921243563377E-4</v>
      </c>
      <c r="TT84" s="120">
        <v>1.3331921357978213E-4</v>
      </c>
      <c r="TU84" s="120">
        <v>1.2886977608743243E-4</v>
      </c>
      <c r="TV84" s="120">
        <v>1.2886977712608472E-4</v>
      </c>
      <c r="TW84" s="120">
        <v>1.2453238337705797E-4</v>
      </c>
      <c r="TX84" s="120">
        <v>1.2453238431907654E-4</v>
      </c>
      <c r="TY84" s="120">
        <v>1.2030529161838132E-4</v>
      </c>
      <c r="TZ84" s="120">
        <v>1.2030529247196145E-4</v>
      </c>
      <c r="UA84" s="120">
        <v>1.1618676152092125E-4</v>
      </c>
      <c r="UB84" s="120">
        <v>1.1618676229363596E-4</v>
      </c>
      <c r="UC84" s="120">
        <v>1.1217505754599258E-4</v>
      </c>
      <c r="UD84" s="120">
        <v>1.1217505824483303E-4</v>
      </c>
      <c r="UE84" s="120">
        <v>1.0826844826494418E-4</v>
      </c>
      <c r="UF84" s="120">
        <v>1.0826844889635925E-4</v>
      </c>
      <c r="UG84" s="120">
        <v>1.0446520671933815E-4</v>
      </c>
      <c r="UH84" s="120">
        <v>1.0446520728927114E-4</v>
      </c>
      <c r="UI84" s="120">
        <v>1.0076361078290538E-4</v>
      </c>
      <c r="UJ84" s="120">
        <v>1.0076361129682862E-4</v>
      </c>
      <c r="UK84" s="120">
        <v>9.7161943525112614E-5</v>
      </c>
      <c r="UL84" s="120">
        <v>9.7161943988060531E-5</v>
      </c>
      <c r="UM84" s="120">
        <v>9.3658493576168493E-5</v>
      </c>
      <c r="UN84" s="120">
        <v>9.3658493992767851E-5</v>
      </c>
      <c r="UO84" s="120">
        <v>9.025155549328787E-5</v>
      </c>
      <c r="UP84" s="120">
        <v>9.0251555867787442E-5</v>
      </c>
      <c r="UQ84" s="120">
        <v>8.6939430128033182E-5</v>
      </c>
      <c r="UR84" s="120">
        <v>8.6939430464330606E-5</v>
      </c>
      <c r="US84" s="120">
        <v>8.3720424994539796E-5</v>
      </c>
      <c r="UT84" s="120">
        <v>8.3720425296206907E-5</v>
      </c>
      <c r="UU84" s="120">
        <v>8.0592854638429379E-5</v>
      </c>
      <c r="UV84" s="120">
        <v>8.0592854908737E-5</v>
      </c>
      <c r="UW84" s="120">
        <v>7.755504100621047E-5</v>
      </c>
      <c r="UX84" s="120">
        <v>7.7555041248149887E-5</v>
      </c>
      <c r="UY84" s="120">
        <v>7.4605313814955096E-5</v>
      </c>
      <c r="UZ84" s="120">
        <v>7.4605314031259717E-5</v>
      </c>
      <c r="VA84" s="120">
        <v>7.1742010922039699E-5</v>
      </c>
      <c r="VB84" s="120">
        <v>7.1742011115204831E-5</v>
      </c>
      <c r="VC84" s="120">
        <v>6.896347869472913E-5</v>
      </c>
      <c r="VD84" s="120">
        <v>6.8963478867029794E-5</v>
      </c>
      <c r="VE84" s="120">
        <v>6.626807237937632E-5</v>
      </c>
      <c r="VF84" s="120">
        <v>6.6268072532885293E-5</v>
      </c>
      <c r="VG84" s="120">
        <v>6.3654156470008388E-5</v>
      </c>
      <c r="VH84" s="120">
        <v>6.3654156606611438E-5</v>
      </c>
      <c r="VI84" s="120">
        <v>6.1120105076057946E-5</v>
      </c>
      <c r="VJ84" s="120">
        <v>6.1120105197469277E-5</v>
      </c>
      <c r="VK84" s="120">
        <v>5.866430228899938E-5</v>
      </c>
      <c r="VL84" s="120">
        <v>5.8664302396775202E-5</v>
      </c>
      <c r="VM84" s="120">
        <v>5.6285142547638319E-5</v>
      </c>
      <c r="VN84" s="120">
        <v>5.6285142643190053E-5</v>
      </c>
      <c r="VO84" s="120">
        <v>5.3981031001801173E-5</v>
      </c>
      <c r="VP84" s="120">
        <v>5.3981031086407425E-5</v>
      </c>
      <c r="VQ84" s="120">
        <v>5.1750383874164367E-5</v>
      </c>
      <c r="VR84" s="120">
        <v>5.1750383948981967E-5</v>
      </c>
      <c r="VS84" s="120">
        <v>4.959162881995625E-5</v>
      </c>
      <c r="VT84" s="120">
        <v>4.9591628886030722E-5</v>
      </c>
      <c r="VU84" s="120">
        <v>4.7503205284263671E-5</v>
      </c>
      <c r="VV84" s="120">
        <v>4.7503205342538745E-5</v>
      </c>
      <c r="VW84" s="120">
        <v>4.5483564856664804E-5</v>
      </c>
      <c r="VX84" s="120">
        <v>4.5483564907991368E-5</v>
      </c>
      <c r="VY84" s="120">
        <v>4.3531171622909454E-5</v>
      </c>
      <c r="VZ84" s="120">
        <v>4.3531171668053566E-5</v>
      </c>
      <c r="WA84" s="120">
        <v>4.1644502513360597E-5</v>
      </c>
      <c r="WB84" s="120">
        <v>4.164450255301128E-5</v>
      </c>
      <c r="WC84" s="120">
        <v>3.9822047647907646E-5</v>
      </c>
      <c r="WD84" s="120">
        <v>3.9822047682683742E-5</v>
      </c>
      <c r="WE84" s="120">
        <v>3.8062310677057501E-5</v>
      </c>
      <c r="WF84" s="120">
        <v>3.8062310707514041E-5</v>
      </c>
      <c r="WG84" s="120">
        <v>3.6363809118904524E-5</v>
      </c>
      <c r="WH84" s="120">
        <v>3.6363809145538736E-5</v>
      </c>
      <c r="WI84" s="120">
        <v>3.4725074691678356E-5</v>
      </c>
      <c r="WJ84" s="120">
        <v>3.4725074714935008E-5</v>
      </c>
      <c r="WK84" s="120">
        <v>3.3144653641563564E-5</v>
      </c>
      <c r="WL84" s="120">
        <v>3.3144653661839967E-5</v>
      </c>
      <c r="WM84" s="120">
        <v>3.1621107065481834E-5</v>
      </c>
      <c r="WN84" s="120">
        <v>3.1621107083132578E-5</v>
      </c>
      <c r="WO84" s="120">
        <v>3.0153011228526627E-5</v>
      </c>
      <c r="WP84" s="120">
        <v>3.0153011243867458E-5</v>
      </c>
      <c r="WQ84" s="120">
        <v>2.8738957875733462E-5</v>
      </c>
      <c r="WR84" s="120">
        <v>2.87389578890453E-5</v>
      </c>
      <c r="WS84" s="120">
        <v>2.7377554537871584E-5</v>
      </c>
      <c r="WT84" s="120">
        <v>2.7377554549403873E-5</v>
      </c>
      <c r="WU84" s="120">
        <v>2.6067424830936729E-5</v>
      </c>
      <c r="WV84" s="120">
        <v>2.606742484091083E-5</v>
      </c>
      <c r="WW84" s="120">
        <v>2.4807208749025872E-5</v>
      </c>
      <c r="WX84" s="120">
        <v>2.4807208757637704E-5</v>
      </c>
      <c r="WY84" s="120">
        <v>2.3595562950272146E-5</v>
      </c>
      <c r="WZ84" s="120">
        <v>2.3595562957694977E-5</v>
      </c>
      <c r="XA84" s="120">
        <v>2.2431161035518429E-5</v>
      </c>
      <c r="XB84" s="120">
        <v>2.2431161041905247E-5</v>
      </c>
      <c r="XC84" s="120">
        <v>2.131269381940707E-5</v>
      </c>
      <c r="XD84" s="120">
        <v>2.1312693824892666E-5</v>
      </c>
      <c r="XE84" s="120">
        <v>2.0238869593564134E-5</v>
      </c>
      <c r="XF84" s="120">
        <v>2.0238869598267149E-5</v>
      </c>
      <c r="XG84" s="120">
        <v>1.9208414381556849E-5</v>
      </c>
      <c r="XH84" s="120">
        <v>1.9208414385581465E-5</v>
      </c>
      <c r="XI84" s="120">
        <v>1.8220072185304045E-5</v>
      </c>
      <c r="XJ84" s="120">
        <v>1.8220072188741626E-5</v>
      </c>
      <c r="XK84" s="120">
        <v>1.7272605222622029E-5</v>
      </c>
      <c r="XL84" s="120">
        <v>1.7272605225552604E-5</v>
      </c>
      <c r="XM84" s="120">
        <v>1.6364794155589439E-5</v>
      </c>
      <c r="XN84" s="120">
        <v>1.6364794158082877E-5</v>
      </c>
      <c r="XO84" s="120">
        <v>1.5495438309418457E-5</v>
      </c>
      <c r="XP84" s="120">
        <v>1.5495438311535778E-5</v>
      </c>
      <c r="XQ84" s="120">
        <v>1.4663355881523322E-5</v>
      </c>
      <c r="XR84" s="120">
        <v>1.4663355883317587E-5</v>
      </c>
      <c r="XS84" s="120">
        <v>1.3867384140480169E-5</v>
      </c>
      <c r="XT84" s="120">
        <v>1.3867384141997559E-5</v>
      </c>
      <c r="XU84" s="120">
        <v>1.310637961457898E-5</v>
      </c>
      <c r="XV84" s="120">
        <v>1.310637961585951E-5</v>
      </c>
      <c r="XW84" s="120">
        <v>1.2379218269671612E-5</v>
      </c>
      <c r="XX84" s="120">
        <v>1.2379218270749941E-5</v>
      </c>
      <c r="XY84" s="120">
        <v>1.168479567602802E-5</v>
      </c>
      <c r="XZ84" s="120">
        <v>1.1684795676934098E-5</v>
      </c>
      <c r="YA84" s="120">
        <v>1.1022027163918545E-5</v>
      </c>
      <c r="YB84" s="120">
        <v>1.1022027164678175E-5</v>
      </c>
      <c r="YC84" s="120">
        <v>1.0389847967647951E-5</v>
      </c>
      <c r="YD84" s="120">
        <v>1.0389847968283376E-5</v>
      </c>
      <c r="YE84" s="120">
        <v>9.787213357775762E-6</v>
      </c>
      <c r="YF84" s="120">
        <v>9.7872133583060369E-6</v>
      </c>
      <c r="YG84" s="120">
        <v>9.2130987612656719E-6</v>
      </c>
      <c r="YH84" s="120">
        <v>9.2130987617071793E-6</v>
      </c>
      <c r="YI84" s="120">
        <v>8.6664998693176892E-6</v>
      </c>
      <c r="YJ84" s="120">
        <v>8.66649986968438E-6</v>
      </c>
      <c r="YK84" s="120">
        <v>8.1464327326464041E-6</v>
      </c>
      <c r="YL84" s="120">
        <v>8.1464327329502263E-6</v>
      </c>
      <c r="YM84" s="120">
        <v>7.6519338439812169E-6</v>
      </c>
      <c r="YN84" s="120">
        <v>7.6519338442322995E-6</v>
      </c>
      <c r="YO84" s="120">
        <v>7.1820602075756847E-6</v>
      </c>
      <c r="YP84" s="120">
        <v>7.1820602077826614E-6</v>
      </c>
      <c r="YQ84" s="120">
        <v>6.735889395527117E-6</v>
      </c>
      <c r="YR84" s="120">
        <v>6.7358893956972893E-6</v>
      </c>
      <c r="YS84" s="120">
        <v>6.3125195907210116E-6</v>
      </c>
      <c r="YT84" s="120">
        <v>6.3125195908605527E-6</v>
      </c>
      <c r="YU84" s="120">
        <v>5.9110696162298364E-6</v>
      </c>
      <c r="YV84" s="120">
        <v>5.9110696163439427E-6</v>
      </c>
      <c r="YW84" s="120">
        <v>5.5306789510113475E-6</v>
      </c>
      <c r="YX84" s="120">
        <v>5.5306789511044017E-6</v>
      </c>
      <c r="YY84" s="120">
        <v>5.1705077317680633E-6</v>
      </c>
      <c r="YZ84" s="120">
        <v>5.1705077318437296E-6</v>
      </c>
      <c r="ZA84" s="120">
        <v>4.8297367408467301E-6</v>
      </c>
      <c r="ZB84" s="120">
        <v>4.8297367409080765E-6</v>
      </c>
      <c r="ZC84" s="120">
        <v>4.5075673800748926E-6</v>
      </c>
      <c r="ZD84" s="120">
        <v>4.5075673801244898E-6</v>
      </c>
      <c r="ZE84" s="120">
        <v>4.2032216304506018E-6</v>
      </c>
      <c r="ZF84" s="120">
        <v>4.2032216304905775E-6</v>
      </c>
      <c r="ZG84" s="120">
        <v>3.9159419976208377E-6</v>
      </c>
      <c r="ZH84" s="120">
        <v>3.9159419976529521E-6</v>
      </c>
      <c r="ZI84" s="120">
        <v>3.6449914431050759E-6</v>
      </c>
      <c r="ZJ84" s="120">
        <v>3.6449914431307961E-6</v>
      </c>
      <c r="ZK84" s="120">
        <v>3.3896533012416558E-6</v>
      </c>
      <c r="ZL84" s="120">
        <v>3.3896533012621891E-6</v>
      </c>
      <c r="ZM84" s="120">
        <v>3.1492311818564729E-6</v>
      </c>
      <c r="ZN84" s="120">
        <v>3.1492311818728084E-6</v>
      </c>
      <c r="ZO84" s="120">
        <v>2.9230488586766703E-6</v>
      </c>
      <c r="ZP84" s="120">
        <v>2.9230488586896244E-6</v>
      </c>
      <c r="ZQ84" s="120">
        <v>2.7104501435352425E-6</v>
      </c>
      <c r="ZR84" s="120">
        <v>2.7104501435454806E-6</v>
      </c>
      <c r="ZS84" s="120">
        <v>2.5107987464366875E-6</v>
      </c>
      <c r="ZT84" s="120">
        <v>2.5107987464447487E-6</v>
      </c>
      <c r="ZU84" s="120">
        <v>2.3234781215786705E-6</v>
      </c>
      <c r="ZV84" s="120">
        <v>2.323478121584997E-6</v>
      </c>
      <c r="ZW84" s="120">
        <v>2.1478912994499597E-6</v>
      </c>
      <c r="ZX84" s="120">
        <v>2.1478912994549063E-6</v>
      </c>
      <c r="ZY84" s="120">
        <v>1.983460705150756E-6</v>
      </c>
      <c r="ZZ84" s="120">
        <v>1.9834607051546036E-6</v>
      </c>
      <c r="AAA84" s="120">
        <v>1.8296279631079325E-6</v>
      </c>
      <c r="AAB84" s="120">
        <v>1.8296279631109183E-6</v>
      </c>
      <c r="AAC84" s="120">
        <v>1.68585368838444E-6</v>
      </c>
      <c r="AAD84" s="120">
        <v>1.6858536883867476E-6</v>
      </c>
      <c r="AAE84" s="120">
        <v>1.5516172648091998E-6</v>
      </c>
      <c r="AAF84" s="120">
        <v>1.5516172648109735E-6</v>
      </c>
      <c r="AAG84" s="120">
        <v>1.4264166101812616E-6</v>
      </c>
      <c r="AAH84" s="120">
        <v>1.4264166101826225E-6</v>
      </c>
      <c r="AAI84" s="120">
        <v>1.3097679288295475E-6</v>
      </c>
      <c r="AAJ84" s="120">
        <v>1.3097679288305828E-6</v>
      </c>
      <c r="AAK84" s="120">
        <v>1.2012054518372142E-6</v>
      </c>
      <c r="AAL84" s="120">
        <v>1.2012054518380013E-6</v>
      </c>
      <c r="AAM84" s="120">
        <v>1.1002811652674632E-6</v>
      </c>
      <c r="AAN84" s="120">
        <v>1.1002811652680584E-6</v>
      </c>
      <c r="AAO84" s="120">
        <v>1.0065645267552757E-6</v>
      </c>
      <c r="AAP84" s="120">
        <v>1.0065645267557231E-6</v>
      </c>
      <c r="AAQ84" s="120">
        <v>9.1964217085713512E-7</v>
      </c>
      <c r="AAR84" s="120">
        <v>9.1964217085747065E-7</v>
      </c>
      <c r="AAS84" s="120">
        <v>8.3911760357813816E-7</v>
      </c>
      <c r="AAT84" s="120">
        <v>8.3911760357838845E-7</v>
      </c>
      <c r="AAU84" s="120">
        <v>7.6461088652277746E-7</v>
      </c>
      <c r="AAV84" s="120">
        <v>7.6461088652296285E-7</v>
      </c>
      <c r="AAW84" s="120">
        <v>6.9575831114226315E-7</v>
      </c>
      <c r="AAX84" s="120">
        <v>6.9575831114239867E-7</v>
      </c>
      <c r="AAY84" s="120">
        <v>6.322120635770992E-7</v>
      </c>
      <c r="AAZ84" s="120">
        <v>6.3221206357719926E-7</v>
      </c>
      <c r="ABA84" s="120">
        <v>5.736398806189358E-7</v>
      </c>
      <c r="ABB84" s="120">
        <v>5.736398806190097E-7</v>
      </c>
      <c r="ABC84" s="120">
        <v>5.197246973400383E-7</v>
      </c>
      <c r="ABD84" s="120">
        <v>5.1972469734009198E-7</v>
      </c>
      <c r="ABE84" s="120">
        <v>4.7016428696229259E-7</v>
      </c>
      <c r="ABF84" s="120">
        <v>4.7016428696233071E-7</v>
      </c>
      <c r="ABG84" s="120">
        <v>4.2467089355999441E-7</v>
      </c>
      <c r="ABH84" s="120">
        <v>4.2467089356002156E-7</v>
      </c>
      <c r="ABI84" s="120">
        <v>3.8297085821193059E-7</v>
      </c>
      <c r="ABJ84" s="120">
        <v>3.8297085821195034E-7</v>
      </c>
      <c r="ABK84" s="120">
        <v>3.4480423923812308E-7</v>
      </c>
      <c r="ABL84" s="120">
        <v>3.4480423923813727E-7</v>
      </c>
      <c r="ABM84" s="120">
        <v>3.0992442717503891E-7</v>
      </c>
      <c r="ABN84" s="120">
        <v>3.0992442717504881E-7</v>
      </c>
      <c r="ABO84" s="120">
        <v>2.7809775515991415E-7</v>
      </c>
      <c r="ABP84" s="120">
        <v>2.7809775515992082E-7</v>
      </c>
      <c r="ABQ84" s="120">
        <v>2.491031054099386E-7</v>
      </c>
      <c r="ABR84" s="120">
        <v>2.4910310540994321E-7</v>
      </c>
      <c r="ABS84" s="120">
        <v>2.2273151249531878E-7</v>
      </c>
      <c r="ABT84" s="120">
        <v>2.2273151249532212E-7</v>
      </c>
      <c r="ABU84" s="120">
        <v>1.9878576411652196E-7</v>
      </c>
      <c r="ABV84" s="120">
        <v>1.9878576411652405E-7</v>
      </c>
      <c r="ABW84" s="120">
        <v>1.770800001051742E-7</v>
      </c>
      <c r="ABX84" s="120">
        <v>1.7708000010517586E-7</v>
      </c>
      <c r="ABY84" s="120">
        <v>1.5743931037506521E-7</v>
      </c>
      <c r="ABZ84" s="120">
        <v>1.5743931037506603E-7</v>
      </c>
      <c r="ACA84" s="120">
        <v>1.3969933255432115E-7</v>
      </c>
      <c r="ACB84" s="120">
        <v>1.3969933255432176E-7</v>
      </c>
      <c r="ACC84" s="120">
        <v>1.2370585003201466E-7</v>
      </c>
      <c r="ACD84" s="120">
        <v>1.2370585003201525E-7</v>
      </c>
      <c r="ACE84" s="120">
        <v>1.0931439115212333E-7</v>
      </c>
      <c r="ACF84" s="120">
        <v>1.0931439115212367E-7</v>
      </c>
      <c r="ACG84" s="120">
        <v>9.6389830284782757E-8</v>
      </c>
      <c r="ACH84" s="120">
        <v>9.6389830284782982E-8</v>
      </c>
      <c r="ACI84" s="120">
        <v>8.4805991499116486E-8</v>
      </c>
      <c r="ACJ84" s="120">
        <v>8.4805991499116565E-8</v>
      </c>
      <c r="ACK84" s="120">
        <v>7.4445255553482325E-8</v>
      </c>
      <c r="ACL84" s="120">
        <v>7.4445255553482365E-8</v>
      </c>
      <c r="ACM84" s="120">
        <v>6.5198170907732818E-8</v>
      </c>
      <c r="ACN84" s="120">
        <v>6.5198170907732778E-8</v>
      </c>
      <c r="ACO84" s="120">
        <v>5.6963069447982899E-8</v>
      </c>
      <c r="ACP84" s="120">
        <v>5.6963069447982932E-8</v>
      </c>
      <c r="ACQ84" s="120">
        <v>4.9645687597407483E-8</v>
      </c>
      <c r="ACR84" s="120">
        <v>4.9645687597407477E-8</v>
      </c>
      <c r="ACS84" s="120">
        <v>4.3158793466744853E-8</v>
      </c>
      <c r="ACT84" s="120">
        <v>4.3158793466744853E-8</v>
      </c>
      <c r="ACU84" s="120">
        <v>3.7421820675480894E-8</v>
      </c>
      <c r="ACV84" s="120">
        <v>3.7421820675480894E-8</v>
      </c>
      <c r="ACW84" s="120">
        <v>3.2360509449161991E-8</v>
      </c>
      <c r="ACX84" s="120">
        <v>3.2360509449162004E-8</v>
      </c>
      <c r="ACY84" s="120">
        <v>2.7906555570001415E-8</v>
      </c>
      <c r="ACZ84" s="120">
        <v>2.7906555570001405E-8</v>
      </c>
      <c r="ADA84" s="120">
        <v>2.3997267726966519E-8</v>
      </c>
      <c r="ADB84" s="120">
        <v>2.3997267726966532E-8</v>
      </c>
      <c r="ADC84" s="120">
        <v>2.0575233777983273E-8</v>
      </c>
      <c r="ADD84" s="120">
        <v>2.057523377798327E-8</v>
      </c>
      <c r="ADE84" s="120">
        <v>1.7587996400876623E-8</v>
      </c>
      <c r="ADF84" s="120">
        <v>1.7587996400876627E-8</v>
      </c>
      <c r="ADG84" s="120">
        <v>1.4987738571341895E-8</v>
      </c>
      <c r="ADH84" s="120">
        <v>1.4987738571341899E-8</v>
      </c>
      <c r="ADI84" s="120">
        <v>1.2730979265778322E-8</v>
      </c>
      <c r="ADJ84" s="120">
        <v>1.2730979265778311E-8</v>
      </c>
      <c r="ADK84" s="120">
        <v>1.0778279744408386E-8</v>
      </c>
      <c r="ADL84" s="120">
        <v>1.0778279744408384E-8</v>
      </c>
      <c r="ADM84" s="120">
        <v>9.0939607259755716E-9</v>
      </c>
      <c r="ADN84" s="120">
        <v>9.0939607259755633E-9</v>
      </c>
      <c r="ADO84" s="120">
        <v>7.6458307196969274E-9</v>
      </c>
      <c r="ADP84" s="120">
        <v>7.6458307196969208E-9</v>
      </c>
      <c r="ADQ84" s="120">
        <v>6.4049257333120964E-9</v>
      </c>
      <c r="ADR84" s="120">
        <v>6.4049257333120973E-9</v>
      </c>
      <c r="ADS84" s="120">
        <v>5.345260528295959E-9</v>
      </c>
      <c r="ADT84" s="120">
        <v>5.3452605282959565E-9</v>
      </c>
      <c r="ADU84" s="120">
        <v>4.4435915448929634E-9</v>
      </c>
      <c r="ADV84" s="120">
        <v>4.4435915448929642E-9</v>
      </c>
      <c r="ADW84" s="120">
        <v>3.6791915709035664E-9</v>
      </c>
      <c r="ADX84" s="120">
        <v>3.6791915709035655E-9</v>
      </c>
      <c r="ADY84" s="120">
        <v>3.0336361794393918E-9</v>
      </c>
      <c r="ADZ84" s="120">
        <v>3.0336361794393914E-9</v>
      </c>
      <c r="AEA84" s="120">
        <v>2.4906019125079641E-9</v>
      </c>
      <c r="AEB84" s="120">
        <v>2.4906019125079625E-9</v>
      </c>
      <c r="AEC84" s="120">
        <v>2.0356761396401098E-9</v>
      </c>
      <c r="AED84" s="120">
        <v>2.0356761396401098E-9</v>
      </c>
      <c r="AEE84" s="120">
        <v>1.6561784741907614E-9</v>
      </c>
      <c r="AEF84" s="120">
        <v>1.6561784741907637E-9</v>
      </c>
      <c r="AEG84" s="120">
        <v>1.3409935847820173E-9</v>
      </c>
      <c r="AEH84" s="120">
        <v>1.3409935847820181E-9</v>
      </c>
      <c r="AEI84" s="120">
        <v>1.0804151959699248E-9</v>
      </c>
      <c r="AEJ84" s="120">
        <v>1.0804151959699248E-9</v>
      </c>
      <c r="AEK84" s="120">
        <v>8.6600103094772652E-10</v>
      </c>
      <c r="AEL84" s="120">
        <v>8.6600103094772734E-10</v>
      </c>
      <c r="AEM84" s="120">
        <v>6.9043841028090185E-10</v>
      </c>
      <c r="AEN84" s="120">
        <v>6.9043841028090174E-10</v>
      </c>
      <c r="AEO84" s="120">
        <v>5.4742018461788935E-10</v>
      </c>
      <c r="AEP84" s="120">
        <v>5.4742018461788935E-10</v>
      </c>
      <c r="AEQ84" s="120">
        <v>4.3153064632741885E-10</v>
      </c>
      <c r="AER84" s="120">
        <v>4.3153064632741859E-10</v>
      </c>
      <c r="AES84" s="120">
        <v>3.3814103534423761E-10</v>
      </c>
      <c r="AET84" s="120">
        <v>3.3814103534423782E-10</v>
      </c>
      <c r="AEU84" s="120">
        <v>2.6331422839315272E-10</v>
      </c>
      <c r="AEV84" s="120">
        <v>2.6331422839315282E-10</v>
      </c>
      <c r="AEW84" s="120">
        <v>2.0371817840373684E-10</v>
      </c>
      <c r="AEX84" s="120">
        <v>2.0371817840373684E-10</v>
      </c>
      <c r="AEY84" s="120">
        <v>1.5654765248120964E-10</v>
      </c>
      <c r="AEZ84" s="120">
        <v>1.5654765248120951E-10</v>
      </c>
      <c r="AFA84" s="120">
        <v>1.1945380237494972E-10</v>
      </c>
      <c r="AFB84" s="120">
        <v>1.1945380237494972E-10</v>
      </c>
      <c r="AFC84" s="120">
        <v>9.048109104935029E-11</v>
      </c>
      <c r="AFD84" s="120">
        <v>9.0481091049350252E-11</v>
      </c>
      <c r="AFE84" s="120">
        <v>6.801109272670437E-11</v>
      </c>
      <c r="AFF84" s="120">
        <v>6.801109272670437E-11</v>
      </c>
      <c r="AFG84" s="120">
        <v>5.071268160115527E-11</v>
      </c>
      <c r="AFH84" s="120">
        <v>5.0712681601155276E-11</v>
      </c>
      <c r="AFI84" s="120">
        <v>3.7498126226445892E-11</v>
      </c>
      <c r="AFJ84" s="120">
        <v>3.7498126226445892E-11</v>
      </c>
      <c r="AFK84" s="120">
        <v>2.748461221579656E-11</v>
      </c>
      <c r="AFL84" s="120">
        <v>2.7484612215796544E-11</v>
      </c>
      <c r="AFM84" s="120">
        <v>1.9960725165998867E-11</v>
      </c>
      <c r="AFN84" s="120">
        <v>1.996072516599888E-11</v>
      </c>
      <c r="AFO84" s="120">
        <v>1.4357438387119666E-11</v>
      </c>
      <c r="AFP84" s="120">
        <v>1.4357438387119668E-11</v>
      </c>
      <c r="AFQ84" s="120">
        <v>1.0223165796017009E-11</v>
      </c>
      <c r="AFR84" s="120">
        <v>1.0223165796017006E-11</v>
      </c>
      <c r="AFS84" s="120">
        <v>7.2024588873475667E-12</v>
      </c>
      <c r="AFT84" s="120">
        <v>7.2024588873475683E-12</v>
      </c>
      <c r="AFU84" s="120">
        <v>5.0179476659786692E-12</v>
      </c>
      <c r="AFV84" s="120">
        <v>5.0179476659786789E-12</v>
      </c>
      <c r="AFW84" s="120">
        <v>3.4551484174608236E-12</v>
      </c>
      <c r="AFX84" s="120">
        <v>3.4551484174608224E-12</v>
      </c>
      <c r="AFY84" s="120">
        <v>2.3497857955010335E-12</v>
      </c>
      <c r="AFZ84" s="120">
        <v>2.3497857955010352E-12</v>
      </c>
      <c r="AGA84" s="120">
        <v>1.5773024918785606E-12</v>
      </c>
      <c r="AGB84" s="120">
        <v>1.5773024918785606E-12</v>
      </c>
      <c r="AGC84" s="120">
        <v>1.0442562961552224E-12</v>
      </c>
      <c r="AGD84" s="120">
        <v>1.0442562961552238E-12</v>
      </c>
      <c r="AGE84" s="120">
        <v>6.8133122672656927E-13</v>
      </c>
      <c r="AGF84" s="120">
        <v>6.8133122672656907E-13</v>
      </c>
      <c r="AGG84" s="120">
        <v>4.3771621296557643E-13</v>
      </c>
      <c r="AGH84" s="120">
        <v>4.3771621296557613E-13</v>
      </c>
      <c r="AGI84" s="120">
        <v>2.7663114590163067E-13</v>
      </c>
      <c r="AGJ84" s="120">
        <v>2.7663114590163037E-13</v>
      </c>
      <c r="AGK84" s="120">
        <v>1.7180563957345095E-13</v>
      </c>
      <c r="AGL84" s="120">
        <v>1.7180563957345105E-13</v>
      </c>
      <c r="AGM84" s="120">
        <v>1.0474024386382977E-13</v>
      </c>
      <c r="AGN84" s="120">
        <v>1.0474024386382983E-13</v>
      </c>
      <c r="AGO84" s="120">
        <v>6.2602854897714304E-14</v>
      </c>
      <c r="AGP84" s="120">
        <v>6.2602854897714215E-14</v>
      </c>
      <c r="AGQ84" s="120">
        <v>3.663446402324767E-14</v>
      </c>
      <c r="AGR84" s="120">
        <v>3.6634464023247688E-14</v>
      </c>
      <c r="AGS84" s="120">
        <v>2.0958007589842695E-14</v>
      </c>
      <c r="AGT84" s="120">
        <v>2.0958007589842698E-14</v>
      </c>
      <c r="AGU84" s="120">
        <v>1.1701818604131554E-14</v>
      </c>
      <c r="AGV84" s="120">
        <v>1.1701818604131552E-14</v>
      </c>
      <c r="AGW84" s="120">
        <v>6.3649835312025377E-15</v>
      </c>
      <c r="AGX84" s="120">
        <v>6.3649835312025408E-15</v>
      </c>
      <c r="AGY84" s="120">
        <v>3.3657704323663979E-15</v>
      </c>
      <c r="AGZ84" s="120">
        <v>3.3657704323663995E-15</v>
      </c>
      <c r="AHA84" s="120">
        <v>1.7262632576999539E-15</v>
      </c>
      <c r="AHB84" s="120">
        <v>1.7262632576999543E-15</v>
      </c>
      <c r="AHC84" s="120">
        <v>8.5649817830131066E-16</v>
      </c>
      <c r="AHD84" s="120">
        <v>8.5649817830131036E-16</v>
      </c>
      <c r="AHE84" s="120">
        <v>4.0987281487555357E-16</v>
      </c>
      <c r="AHF84" s="120">
        <v>4.0987281487555342E-16</v>
      </c>
      <c r="AHG84" s="120">
        <v>1.8853635158491299E-16</v>
      </c>
      <c r="AHH84" s="120">
        <v>1.8853635158491294E-16</v>
      </c>
      <c r="AHI84" s="120">
        <v>8.3034450163821391E-17</v>
      </c>
      <c r="AHJ84" s="120">
        <v>8.3034450163821416E-17</v>
      </c>
      <c r="AHK84" s="120">
        <v>3.4854173062242389E-17</v>
      </c>
      <c r="AHL84" s="120">
        <v>3.4854173062242376E-17</v>
      </c>
      <c r="AHM84" s="120">
        <v>1.3869287779064771E-17</v>
      </c>
      <c r="AHN84" s="120">
        <v>1.3869287779064764E-17</v>
      </c>
      <c r="AHO84" s="120">
        <v>5.1986099038177574E-18</v>
      </c>
      <c r="AHP84" s="120">
        <v>5.1986099038177589E-18</v>
      </c>
      <c r="AHQ84" s="120">
        <v>1.8214526731390266E-18</v>
      </c>
      <c r="AHR84" s="120">
        <v>1.8214526731390266E-18</v>
      </c>
      <c r="AHS84" s="120">
        <v>5.9096370196103304E-19</v>
      </c>
      <c r="AHT84" s="120">
        <v>5.9096370196103313E-19</v>
      </c>
      <c r="AHU84" s="120">
        <v>1.7547391948534693E-19</v>
      </c>
      <c r="AHV84" s="120">
        <v>1.754739194853469E-19</v>
      </c>
      <c r="AHW84" s="120">
        <v>4.6971924905237788E-20</v>
      </c>
      <c r="AHX84" s="120">
        <v>4.6971924905237788E-20</v>
      </c>
      <c r="AHY84" s="120">
        <v>1.1112241759254372E-20</v>
      </c>
      <c r="AHZ84" s="120">
        <v>1.1112241759254372E-20</v>
      </c>
      <c r="AIA84" s="120">
        <v>2.2604826657156884E-21</v>
      </c>
      <c r="AIB84" s="120">
        <v>2.2604826657156881E-21</v>
      </c>
      <c r="AIC84" s="120">
        <v>3.7988915866351353E-22</v>
      </c>
      <c r="AID84" s="120">
        <v>3.7988915866351353E-22</v>
      </c>
      <c r="AIE84" s="120">
        <v>4.9488665085399109E-23</v>
      </c>
      <c r="AIF84" s="120">
        <v>4.9488665085399109E-23</v>
      </c>
      <c r="AIG84" s="120">
        <v>4.4460957924725238E-24</v>
      </c>
      <c r="AIH84" s="120">
        <v>4.4460957924725238E-24</v>
      </c>
      <c r="AII84" s="120">
        <v>2.0679515313825692E-25</v>
      </c>
      <c r="AIJ84" s="120" t="s">
        <v>105</v>
      </c>
      <c r="AIK84" s="120" t="s">
        <v>105</v>
      </c>
      <c r="AIL84" s="120" t="s">
        <v>105</v>
      </c>
      <c r="AIM84" s="120" t="s">
        <v>105</v>
      </c>
      <c r="AIN84" s="120" t="s">
        <v>105</v>
      </c>
      <c r="AIO84" s="120" t="s">
        <v>105</v>
      </c>
      <c r="AIP84" s="120" t="s">
        <v>105</v>
      </c>
      <c r="AIQ84" s="120" t="s">
        <v>105</v>
      </c>
      <c r="AIR84" s="120" t="s">
        <v>105</v>
      </c>
      <c r="AIS84" s="120" t="s">
        <v>105</v>
      </c>
      <c r="AIT84" s="120" t="s">
        <v>105</v>
      </c>
      <c r="AIU84" s="120" t="s">
        <v>105</v>
      </c>
      <c r="AIV84" s="120" t="s">
        <v>105</v>
      </c>
      <c r="AIW84" s="120" t="s">
        <v>105</v>
      </c>
      <c r="AIX84" s="120" t="s">
        <v>105</v>
      </c>
      <c r="AIY84" s="120" t="s">
        <v>105</v>
      </c>
      <c r="AIZ84" s="120" t="s">
        <v>105</v>
      </c>
      <c r="AJA84" s="120" t="s">
        <v>105</v>
      </c>
      <c r="AJB84" s="120" t="s">
        <v>105</v>
      </c>
      <c r="AJC84" s="120" t="s">
        <v>105</v>
      </c>
      <c r="AJD84" s="120" t="s">
        <v>105</v>
      </c>
      <c r="AJE84" s="120" t="s">
        <v>105</v>
      </c>
      <c r="AJF84" s="120" t="s">
        <v>105</v>
      </c>
      <c r="AJG84" s="120" t="s">
        <v>105</v>
      </c>
      <c r="AJH84" s="120" t="s">
        <v>105</v>
      </c>
      <c r="AJI84" s="120" t="s">
        <v>105</v>
      </c>
      <c r="AJJ84" s="120" t="s">
        <v>105</v>
      </c>
      <c r="AJK84" s="120" t="s">
        <v>105</v>
      </c>
      <c r="AJL84" s="120" t="s">
        <v>105</v>
      </c>
      <c r="AJM84" s="120" t="s">
        <v>105</v>
      </c>
      <c r="AJN84" s="120" t="s">
        <v>105</v>
      </c>
      <c r="AJO84" s="120" t="s">
        <v>105</v>
      </c>
      <c r="AJP84" s="120" t="s">
        <v>105</v>
      </c>
      <c r="AJQ84" s="120" t="s">
        <v>105</v>
      </c>
      <c r="AJR84" s="120" t="s">
        <v>105</v>
      </c>
      <c r="AJS84" s="120" t="s">
        <v>105</v>
      </c>
      <c r="AJT84" s="120" t="s">
        <v>105</v>
      </c>
      <c r="AJU84" s="120" t="s">
        <v>105</v>
      </c>
      <c r="AJV84" s="120" t="s">
        <v>105</v>
      </c>
      <c r="AJW84" s="120" t="s">
        <v>105</v>
      </c>
      <c r="AJX84" s="120" t="s">
        <v>105</v>
      </c>
      <c r="AJY84" s="120" t="s">
        <v>105</v>
      </c>
      <c r="AJZ84" s="120" t="s">
        <v>105</v>
      </c>
      <c r="AKA84" s="120" t="s">
        <v>105</v>
      </c>
      <c r="AKB84" s="120" t="s">
        <v>105</v>
      </c>
      <c r="AKC84" s="120" t="s">
        <v>105</v>
      </c>
      <c r="AKD84" s="120" t="s">
        <v>105</v>
      </c>
      <c r="AKE84" s="120" t="s">
        <v>105</v>
      </c>
      <c r="AKF84" s="120" t="s">
        <v>105</v>
      </c>
      <c r="AKG84" s="120" t="s">
        <v>105</v>
      </c>
      <c r="AKH84" s="120" t="s">
        <v>105</v>
      </c>
      <c r="AKI84" s="120" t="s">
        <v>105</v>
      </c>
      <c r="AKJ84" s="120" t="s">
        <v>105</v>
      </c>
      <c r="AKK84" s="120" t="s">
        <v>105</v>
      </c>
      <c r="AKL84" s="120" t="s">
        <v>105</v>
      </c>
      <c r="AKM84" s="120" t="s">
        <v>105</v>
      </c>
      <c r="AKN84" s="120" t="s">
        <v>105</v>
      </c>
      <c r="AKO84" s="120" t="s">
        <v>105</v>
      </c>
      <c r="AKP84" s="120" t="s">
        <v>105</v>
      </c>
      <c r="AKQ84" s="120" t="s">
        <v>105</v>
      </c>
      <c r="AKR84" s="120" t="s">
        <v>105</v>
      </c>
      <c r="AKS84" s="120" t="s">
        <v>105</v>
      </c>
      <c r="AKT84" s="120" t="s">
        <v>105</v>
      </c>
      <c r="AKU84" s="120" t="s">
        <v>105</v>
      </c>
      <c r="AKV84" s="120" t="s">
        <v>105</v>
      </c>
      <c r="AKW84" s="120" t="s">
        <v>105</v>
      </c>
      <c r="AKX84" s="120" t="s">
        <v>105</v>
      </c>
      <c r="AKY84" s="120" t="s">
        <v>105</v>
      </c>
      <c r="AKZ84" s="120" t="s">
        <v>105</v>
      </c>
      <c r="ALA84" s="120" t="s">
        <v>105</v>
      </c>
      <c r="ALB84" s="120" t="s">
        <v>105</v>
      </c>
      <c r="ALC84" s="120" t="s">
        <v>105</v>
      </c>
      <c r="ALD84" s="120" t="s">
        <v>105</v>
      </c>
      <c r="ALE84" s="120" t="s">
        <v>105</v>
      </c>
      <c r="ALF84" s="120" t="s">
        <v>105</v>
      </c>
      <c r="ALG84" s="120" t="s">
        <v>105</v>
      </c>
      <c r="ALH84" s="120" t="s">
        <v>105</v>
      </c>
      <c r="ALI84" s="120" t="s">
        <v>105</v>
      </c>
      <c r="ALJ84" s="120" t="s">
        <v>105</v>
      </c>
      <c r="ALK84" s="120" t="s">
        <v>105</v>
      </c>
      <c r="ALL84" s="120" t="s">
        <v>105</v>
      </c>
      <c r="ALM84" s="120" t="s">
        <v>105</v>
      </c>
      <c r="ALN84" s="120"/>
    </row>
    <row r="85" spans="1:1002" hidden="1">
      <c r="A85" s="119">
        <v>84</v>
      </c>
      <c r="B85" s="120">
        <v>8.6355800853866599E-3</v>
      </c>
      <c r="C85" s="120">
        <v>8.6355800853866529E-3</v>
      </c>
      <c r="D85" s="120">
        <v>8.5690088907822651E-3</v>
      </c>
      <c r="E85" s="120">
        <v>8.5690088907822634E-3</v>
      </c>
      <c r="F85" s="120">
        <v>8.5026968618573361E-3</v>
      </c>
      <c r="G85" s="120">
        <v>8.5026968618573447E-3</v>
      </c>
      <c r="H85" s="120">
        <v>8.4366444489577478E-3</v>
      </c>
      <c r="I85" s="120">
        <v>8.436644448957753E-3</v>
      </c>
      <c r="J85" s="120">
        <v>8.3708520986810267E-3</v>
      </c>
      <c r="K85" s="120">
        <v>8.3708520986810267E-3</v>
      </c>
      <c r="L85" s="120">
        <v>8.3053202538296636E-3</v>
      </c>
      <c r="M85" s="120">
        <v>8.3053202538296688E-3</v>
      </c>
      <c r="N85" s="120">
        <v>8.2400493533641202E-3</v>
      </c>
      <c r="O85" s="120">
        <v>8.2400493533641185E-3</v>
      </c>
      <c r="P85" s="120">
        <v>8.175039832355506E-3</v>
      </c>
      <c r="Q85" s="120">
        <v>8.175039832355506E-3</v>
      </c>
      <c r="R85" s="120">
        <v>8.1102921219379596E-3</v>
      </c>
      <c r="S85" s="120">
        <v>8.110292121937963E-3</v>
      </c>
      <c r="T85" s="120">
        <v>8.045806649260856E-3</v>
      </c>
      <c r="U85" s="120">
        <v>8.0458066492608404E-3</v>
      </c>
      <c r="V85" s="120">
        <v>7.9815838374404594E-3</v>
      </c>
      <c r="W85" s="120">
        <v>7.9815838374404473E-3</v>
      </c>
      <c r="X85" s="120">
        <v>7.9176241055115854E-3</v>
      </c>
      <c r="Y85" s="120">
        <v>7.9176241055115889E-3</v>
      </c>
      <c r="Z85" s="120">
        <v>7.8539278683787545E-3</v>
      </c>
      <c r="AA85" s="120">
        <v>7.8539278683787562E-3</v>
      </c>
      <c r="AB85" s="120">
        <v>7.7904955367670949E-3</v>
      </c>
      <c r="AC85" s="120">
        <v>7.7904955367670984E-3</v>
      </c>
      <c r="AD85" s="120">
        <v>7.7273275171730067E-3</v>
      </c>
      <c r="AE85" s="120">
        <v>7.7273275171730058E-3</v>
      </c>
      <c r="AF85" s="120">
        <v>7.6644242118144848E-3</v>
      </c>
      <c r="AG85" s="120">
        <v>7.6644242118144865E-3</v>
      </c>
      <c r="AH85" s="120">
        <v>7.6017860185811836E-3</v>
      </c>
      <c r="AI85" s="120">
        <v>7.6017860185811845E-3</v>
      </c>
      <c r="AJ85" s="120">
        <v>7.5394133309841117E-3</v>
      </c>
      <c r="AK85" s="120">
        <v>7.5394133309841134E-3</v>
      </c>
      <c r="AL85" s="120">
        <v>7.4773065381051754E-3</v>
      </c>
      <c r="AM85" s="120">
        <v>7.4773065381051728E-3</v>
      </c>
      <c r="AN85" s="120">
        <v>7.4154660245462564E-3</v>
      </c>
      <c r="AO85" s="120">
        <v>7.4154660245462608E-3</v>
      </c>
      <c r="AP85" s="120">
        <v>7.3538921703781802E-3</v>
      </c>
      <c r="AQ85" s="120">
        <v>7.3538921703781854E-3</v>
      </c>
      <c r="AR85" s="120">
        <v>7.2925853510892313E-3</v>
      </c>
      <c r="AS85" s="120">
        <v>7.2925853510892322E-3</v>
      </c>
      <c r="AT85" s="120">
        <v>7.2315459375335046E-3</v>
      </c>
      <c r="AU85" s="120">
        <v>7.2315459375334925E-3</v>
      </c>
      <c r="AV85" s="120">
        <v>7.1707742958789034E-3</v>
      </c>
      <c r="AW85" s="120">
        <v>7.1707742958788965E-3</v>
      </c>
      <c r="AX85" s="120">
        <v>7.1102707875548843E-3</v>
      </c>
      <c r="AY85" s="120">
        <v>7.1102707875548826E-3</v>
      </c>
      <c r="AZ85" s="120">
        <v>7.0500357691999135E-3</v>
      </c>
      <c r="BA85" s="120">
        <v>7.0500357691999161E-3</v>
      </c>
      <c r="BB85" s="120">
        <v>6.9900695926086295E-3</v>
      </c>
      <c r="BC85" s="120">
        <v>6.9900695926086278E-3</v>
      </c>
      <c r="BD85" s="120">
        <v>6.9303726046787001E-3</v>
      </c>
      <c r="BE85" s="120">
        <v>6.9303726046787036E-3</v>
      </c>
      <c r="BF85" s="120">
        <v>6.8709451473574993E-3</v>
      </c>
      <c r="BG85" s="120">
        <v>6.8709451473575028E-3</v>
      </c>
      <c r="BH85" s="120">
        <v>6.8117875575883875E-3</v>
      </c>
      <c r="BI85" s="120">
        <v>6.811787557588384E-3</v>
      </c>
      <c r="BJ85" s="120">
        <v>6.7529001672567779E-3</v>
      </c>
      <c r="BK85" s="120">
        <v>6.7529001672567762E-3</v>
      </c>
      <c r="BL85" s="120">
        <v>6.6942833031359535E-3</v>
      </c>
      <c r="BM85" s="120">
        <v>6.6942833031359474E-3</v>
      </c>
      <c r="BN85" s="120">
        <v>6.6359372868325358E-3</v>
      </c>
      <c r="BO85" s="120">
        <v>6.6359372868325332E-3</v>
      </c>
      <c r="BP85" s="120">
        <v>6.5778624347317682E-3</v>
      </c>
      <c r="BQ85" s="120">
        <v>6.5778624347317674E-3</v>
      </c>
      <c r="BR85" s="120">
        <v>6.5200590579424702E-3</v>
      </c>
      <c r="BS85" s="120">
        <v>6.5200590579424685E-3</v>
      </c>
      <c r="BT85" s="120">
        <v>6.4625274622417571E-3</v>
      </c>
      <c r="BU85" s="120">
        <v>6.4625274622417545E-3</v>
      </c>
      <c r="BV85" s="120">
        <v>6.405267948019492E-3</v>
      </c>
      <c r="BW85" s="120">
        <v>6.4052679480194954E-3</v>
      </c>
      <c r="BX85" s="120">
        <v>6.3482808102224807E-3</v>
      </c>
      <c r="BY85" s="120">
        <v>6.3482808102224737E-3</v>
      </c>
      <c r="BZ85" s="120">
        <v>6.2915663382983773E-3</v>
      </c>
      <c r="CA85" s="120">
        <v>6.2915663382983765E-3</v>
      </c>
      <c r="CB85" s="120">
        <v>6.2351248161393973E-3</v>
      </c>
      <c r="CC85" s="120">
        <v>6.2351248161393964E-3</v>
      </c>
      <c r="CD85" s="120">
        <v>6.1789565220257249E-3</v>
      </c>
      <c r="CE85" s="120">
        <v>6.1789565220257215E-3</v>
      </c>
      <c r="CF85" s="120">
        <v>6.1230617285686949E-3</v>
      </c>
      <c r="CG85" s="120">
        <v>6.1230617285686992E-3</v>
      </c>
      <c r="CH85" s="120">
        <v>6.0674407026537099E-3</v>
      </c>
      <c r="CI85" s="120">
        <v>6.0674407026537047E-3</v>
      </c>
      <c r="CJ85" s="120">
        <v>6.0120937053829383E-3</v>
      </c>
      <c r="CK85" s="120">
        <v>6.0120937053829357E-3</v>
      </c>
      <c r="CL85" s="120">
        <v>5.9570209920177565E-3</v>
      </c>
      <c r="CM85" s="120">
        <v>5.9570209920177591E-3</v>
      </c>
      <c r="CN85" s="120">
        <v>5.9022228119209735E-3</v>
      </c>
      <c r="CO85" s="120">
        <v>5.9022228119209727E-3</v>
      </c>
      <c r="CP85" s="120">
        <v>5.8476994084987769E-3</v>
      </c>
      <c r="CQ85" s="120">
        <v>5.8476994084987787E-3</v>
      </c>
      <c r="CR85" s="120">
        <v>5.793451019142493E-3</v>
      </c>
      <c r="CS85" s="120">
        <v>5.7934510191424921E-3</v>
      </c>
      <c r="CT85" s="120">
        <v>5.7394778751701167E-3</v>
      </c>
      <c r="CU85" s="120">
        <v>5.7394778751701184E-3</v>
      </c>
      <c r="CV85" s="120">
        <v>5.6857802017675997E-3</v>
      </c>
      <c r="CW85" s="120">
        <v>5.6857802017676057E-3</v>
      </c>
      <c r="CX85" s="120">
        <v>5.6323582179299263E-3</v>
      </c>
      <c r="CY85" s="120">
        <v>5.632358217929922E-3</v>
      </c>
      <c r="CZ85" s="120">
        <v>5.5792121364019766E-3</v>
      </c>
      <c r="DA85" s="120">
        <v>5.5792121364019748E-3</v>
      </c>
      <c r="DB85" s="120">
        <v>5.5263421636191929E-3</v>
      </c>
      <c r="DC85" s="120">
        <v>5.5263421636191912E-3</v>
      </c>
      <c r="DD85" s="120">
        <v>5.4737484996480092E-3</v>
      </c>
      <c r="DE85" s="120">
        <v>5.4737484996480136E-3</v>
      </c>
      <c r="DF85" s="120">
        <v>5.4214313381261208E-3</v>
      </c>
      <c r="DG85" s="120">
        <v>5.4214313381261243E-3</v>
      </c>
      <c r="DH85" s="120">
        <v>5.3693908662025046E-3</v>
      </c>
      <c r="DI85" s="120">
        <v>5.3693908662025046E-3</v>
      </c>
      <c r="DJ85" s="120">
        <v>5.3176272644773065E-3</v>
      </c>
      <c r="DK85" s="120">
        <v>5.3176272644773108E-3</v>
      </c>
      <c r="DL85" s="120">
        <v>5.266140706941474E-3</v>
      </c>
      <c r="DM85" s="120">
        <v>5.2661407069414705E-3</v>
      </c>
      <c r="DN85" s="120">
        <v>5.2149313609162872E-3</v>
      </c>
      <c r="DO85" s="120">
        <v>5.2149313609162916E-3</v>
      </c>
      <c r="DP85" s="120">
        <v>5.1639993869926426E-3</v>
      </c>
      <c r="DQ85" s="120">
        <v>5.1639993869926409E-3</v>
      </c>
      <c r="DR85" s="120">
        <v>5.1133449389701678E-3</v>
      </c>
      <c r="DS85" s="120">
        <v>5.1133449389701678E-3</v>
      </c>
      <c r="DT85" s="120">
        <v>5.0629681637962476E-3</v>
      </c>
      <c r="DU85" s="120">
        <v>5.0629681637962467E-3</v>
      </c>
      <c r="DV85" s="120">
        <v>5.0128692015047917E-3</v>
      </c>
      <c r="DW85" s="120">
        <v>5.0128692015047969E-3</v>
      </c>
      <c r="DX85" s="120">
        <v>4.9630481851549238E-3</v>
      </c>
      <c r="DY85" s="120">
        <v>4.9630481851549255E-3</v>
      </c>
      <c r="DZ85" s="120">
        <v>4.9135052407694281E-3</v>
      </c>
      <c r="EA85" s="120">
        <v>4.9135052407694281E-3</v>
      </c>
      <c r="EB85" s="120">
        <v>4.8642404872731894E-3</v>
      </c>
      <c r="EC85" s="120">
        <v>4.8642404872731894E-3</v>
      </c>
      <c r="ED85" s="120">
        <v>4.8152540364313611E-3</v>
      </c>
      <c r="EE85" s="120">
        <v>4.8152540364313628E-3</v>
      </c>
      <c r="EF85" s="120">
        <v>4.7665459927874942E-3</v>
      </c>
      <c r="EG85" s="120">
        <v>4.7665459927874951E-3</v>
      </c>
      <c r="EH85" s="120">
        <v>4.7181164536014798E-3</v>
      </c>
      <c r="EI85" s="120">
        <v>4.7181164536014789E-3</v>
      </c>
      <c r="EJ85" s="120">
        <v>4.6699655087874357E-3</v>
      </c>
      <c r="EK85" s="120">
        <v>4.6699655087874417E-3</v>
      </c>
      <c r="EL85" s="120">
        <v>4.6220932408514489E-3</v>
      </c>
      <c r="EM85" s="120">
        <v>4.6220932408514454E-3</v>
      </c>
      <c r="EN85" s="120">
        <v>4.574499724829169E-3</v>
      </c>
      <c r="EO85" s="120">
        <v>4.5744997248291707E-3</v>
      </c>
      <c r="EP85" s="120">
        <v>4.5271850282234301E-3</v>
      </c>
      <c r="EQ85" s="120">
        <v>4.5271850282234292E-3</v>
      </c>
      <c r="ER85" s="120">
        <v>4.480149210941661E-3</v>
      </c>
      <c r="ES85" s="120">
        <v>4.4801492109416618E-3</v>
      </c>
      <c r="ET85" s="120">
        <v>4.4333923252332661E-3</v>
      </c>
      <c r="EU85" s="120">
        <v>4.4333923252332652E-3</v>
      </c>
      <c r="EV85" s="120">
        <v>4.3869144156269682E-3</v>
      </c>
      <c r="EW85" s="120">
        <v>4.386914415626969E-3</v>
      </c>
      <c r="EX85" s="120">
        <v>4.3407155188679965E-3</v>
      </c>
      <c r="EY85" s="120">
        <v>4.3407155188679991E-3</v>
      </c>
      <c r="EZ85" s="120">
        <v>4.2947956638553341E-3</v>
      </c>
      <c r="FA85" s="120">
        <v>4.2947956638553306E-3</v>
      </c>
      <c r="FB85" s="120">
        <v>4.2491548715788002E-3</v>
      </c>
      <c r="FC85" s="120">
        <v>4.2491548715787976E-3</v>
      </c>
      <c r="FD85" s="120">
        <v>4.2037931550562031E-3</v>
      </c>
      <c r="FE85" s="120">
        <v>4.2037931550562022E-3</v>
      </c>
      <c r="FF85" s="120">
        <v>4.1587105192703675E-3</v>
      </c>
      <c r="FG85" s="120">
        <v>4.1587105192703736E-3</v>
      </c>
      <c r="FH85" s="120">
        <v>4.1139069611062238E-3</v>
      </c>
      <c r="FI85" s="120">
        <v>4.1139069611062264E-3</v>
      </c>
      <c r="FJ85" s="120">
        <v>4.0693824692878211E-3</v>
      </c>
      <c r="FK85" s="120">
        <v>4.0693824692878177E-3</v>
      </c>
      <c r="FL85" s="120">
        <v>4.0251370243153707E-3</v>
      </c>
      <c r="FM85" s="120">
        <v>4.0251370243153724E-3</v>
      </c>
      <c r="FN85" s="120">
        <v>3.9811705984023078E-3</v>
      </c>
      <c r="FO85" s="120">
        <v>3.9811705984023078E-3</v>
      </c>
      <c r="FP85" s="120">
        <v>3.9374831554123482E-3</v>
      </c>
      <c r="FQ85" s="120">
        <v>3.9374831554123474E-3</v>
      </c>
      <c r="FR85" s="120">
        <v>3.8940746507965733E-3</v>
      </c>
      <c r="FS85" s="120">
        <v>3.8940746507965759E-3</v>
      </c>
      <c r="FT85" s="120">
        <v>3.8509450315305782E-3</v>
      </c>
      <c r="FU85" s="120">
        <v>3.8509450315305769E-3</v>
      </c>
      <c r="FV85" s="120">
        <v>3.8080942360516445E-3</v>
      </c>
      <c r="FW85" s="120">
        <v>3.8080942360516476E-3</v>
      </c>
      <c r="FX85" s="120">
        <v>3.7655221941959977E-3</v>
      </c>
      <c r="FY85" s="120">
        <v>3.7655221941959977E-3</v>
      </c>
      <c r="FZ85" s="120">
        <v>3.7232288271361038E-3</v>
      </c>
      <c r="GA85" s="120">
        <v>3.7232288271361025E-3</v>
      </c>
      <c r="GB85" s="120">
        <v>3.6812140473180782E-3</v>
      </c>
      <c r="GC85" s="120">
        <v>3.6812140473180769E-3</v>
      </c>
      <c r="GD85" s="120">
        <v>3.6394777583991849E-3</v>
      </c>
      <c r="GE85" s="120">
        <v>3.639477758399181E-3</v>
      </c>
      <c r="GF85" s="120">
        <v>3.5980198551854425E-3</v>
      </c>
      <c r="GG85" s="120">
        <v>3.5980198551854416E-3</v>
      </c>
      <c r="GH85" s="120">
        <v>3.5568402235693283E-3</v>
      </c>
      <c r="GI85" s="120">
        <v>3.5568402235693266E-3</v>
      </c>
      <c r="GJ85" s="120">
        <v>3.5159387404676353E-3</v>
      </c>
      <c r="GK85" s="120">
        <v>3.5159387404676396E-3</v>
      </c>
      <c r="GL85" s="120">
        <v>3.4753152737595034E-3</v>
      </c>
      <c r="GM85" s="120">
        <v>3.4753152737595034E-3</v>
      </c>
      <c r="GN85" s="120">
        <v>3.4349696822245134E-3</v>
      </c>
      <c r="GO85" s="120">
        <v>3.434969682224516E-3</v>
      </c>
      <c r="GP85" s="120">
        <v>3.3949018154810738E-3</v>
      </c>
      <c r="GQ85" s="120">
        <v>3.3949018154810738E-3</v>
      </c>
      <c r="GR85" s="120">
        <v>3.3551115139248957E-3</v>
      </c>
      <c r="GS85" s="120">
        <v>3.3551115139248923E-3</v>
      </c>
      <c r="GT85" s="120">
        <v>3.3155986086677012E-3</v>
      </c>
      <c r="GU85" s="120">
        <v>3.3155986086677016E-3</v>
      </c>
      <c r="GV85" s="120">
        <v>3.2763629214761772E-3</v>
      </c>
      <c r="GW85" s="120">
        <v>3.276362921476178E-3</v>
      </c>
      <c r="GX85" s="120">
        <v>3.2374042647110917E-3</v>
      </c>
      <c r="GY85" s="120">
        <v>3.2374042647110926E-3</v>
      </c>
      <c r="GZ85" s="120">
        <v>3.1987224412666901E-3</v>
      </c>
      <c r="HA85" s="120">
        <v>3.1987224412666896E-3</v>
      </c>
      <c r="HB85" s="120">
        <v>3.1603172445103505E-3</v>
      </c>
      <c r="HC85" s="120">
        <v>3.160317244510354E-3</v>
      </c>
      <c r="HD85" s="120">
        <v>3.1221884582224935E-3</v>
      </c>
      <c r="HE85" s="120">
        <v>3.1221884582224944E-3</v>
      </c>
      <c r="HF85" s="120">
        <v>3.0843358565367869E-3</v>
      </c>
      <c r="HG85" s="120">
        <v>3.08433585653679E-3</v>
      </c>
      <c r="HH85" s="120">
        <v>3.0467592038806624E-3</v>
      </c>
      <c r="HI85" s="120">
        <v>3.0467592038806632E-3</v>
      </c>
      <c r="HJ85" s="120">
        <v>3.009458254916126E-3</v>
      </c>
      <c r="HK85" s="120">
        <v>3.0094582549161251E-3</v>
      </c>
      <c r="HL85" s="120">
        <v>2.9724327544809305E-3</v>
      </c>
      <c r="HM85" s="120">
        <v>2.9724327544809331E-3</v>
      </c>
      <c r="HN85" s="120">
        <v>2.9356824375300979E-3</v>
      </c>
      <c r="HO85" s="120">
        <v>2.9356824375301005E-3</v>
      </c>
      <c r="HP85" s="120">
        <v>2.8992070290777871E-3</v>
      </c>
      <c r="HQ85" s="120">
        <v>2.8992070290777875E-3</v>
      </c>
      <c r="HR85" s="120">
        <v>2.8630062441395731E-3</v>
      </c>
      <c r="HS85" s="120">
        <v>2.8630062441395705E-3</v>
      </c>
      <c r="HT85" s="120">
        <v>2.8270797876751132E-3</v>
      </c>
      <c r="HU85" s="120">
        <v>2.8270797876751136E-3</v>
      </c>
      <c r="HV85" s="120">
        <v>2.7914273545312706E-3</v>
      </c>
      <c r="HW85" s="120">
        <v>2.7914273545312689E-3</v>
      </c>
      <c r="HX85" s="120">
        <v>2.7560486293856136E-3</v>
      </c>
      <c r="HY85" s="120">
        <v>2.756048629385611E-3</v>
      </c>
      <c r="HZ85" s="120">
        <v>2.7209432866904409E-3</v>
      </c>
      <c r="IA85" s="120">
        <v>2.7209432866904413E-3</v>
      </c>
      <c r="IB85" s="120">
        <v>2.6861109906172517E-3</v>
      </c>
      <c r="IC85" s="120">
        <v>2.6861109906172551E-3</v>
      </c>
      <c r="ID85" s="120">
        <v>2.6515513950017217E-3</v>
      </c>
      <c r="IE85" s="120">
        <v>2.6515513950017204E-3</v>
      </c>
      <c r="IF85" s="120">
        <v>2.6172641432891755E-3</v>
      </c>
      <c r="IG85" s="120">
        <v>2.6172641432891785E-3</v>
      </c>
      <c r="IH85" s="120">
        <v>2.5832488684806396E-3</v>
      </c>
      <c r="II85" s="120">
        <v>2.5832488684806409E-3</v>
      </c>
      <c r="IJ85" s="120">
        <v>2.5495051930794102E-3</v>
      </c>
      <c r="IK85" s="120">
        <v>2.549505193079408E-3</v>
      </c>
      <c r="IL85" s="120">
        <v>2.5160327290382313E-3</v>
      </c>
      <c r="IM85" s="120">
        <v>2.5160327290382287E-3</v>
      </c>
      <c r="IN85" s="120">
        <v>2.4828310777070439E-3</v>
      </c>
      <c r="IO85" s="120">
        <v>2.4828310777070452E-3</v>
      </c>
      <c r="IP85" s="120">
        <v>2.4498998297813892E-3</v>
      </c>
      <c r="IQ85" s="120">
        <v>2.4498998297813874E-3</v>
      </c>
      <c r="IR85" s="120">
        <v>2.4172385652514107E-3</v>
      </c>
      <c r="IS85" s="120">
        <v>2.4172385652514129E-3</v>
      </c>
      <c r="IT85" s="120">
        <v>2.384846853351566E-3</v>
      </c>
      <c r="IU85" s="120">
        <v>2.3848468533515669E-3</v>
      </c>
      <c r="IV85" s="120">
        <v>2.352724252510987E-3</v>
      </c>
      <c r="IW85" s="120">
        <v>2.3527242525109874E-3</v>
      </c>
      <c r="IX85" s="120">
        <v>2.3208703103045872E-3</v>
      </c>
      <c r="IY85" s="120">
        <v>2.3208703103045885E-3</v>
      </c>
      <c r="IZ85" s="120">
        <v>2.2892845634048678E-3</v>
      </c>
      <c r="JA85" s="120">
        <v>2.2892845634048661E-3</v>
      </c>
      <c r="JB85" s="120">
        <v>2.2579665375344845E-3</v>
      </c>
      <c r="JC85" s="120">
        <v>2.2579665375344828E-3</v>
      </c>
      <c r="JD85" s="120">
        <v>2.2269157474196343E-3</v>
      </c>
      <c r="JE85" s="120">
        <v>2.2269157474196321E-3</v>
      </c>
      <c r="JF85" s="120">
        <v>2.1961316967441789E-3</v>
      </c>
      <c r="JG85" s="120">
        <v>2.1961316967441798E-3</v>
      </c>
      <c r="JH85" s="120">
        <v>2.1656138781046713E-3</v>
      </c>
      <c r="JI85" s="120">
        <v>2.1656138781046721E-3</v>
      </c>
      <c r="JJ85" s="120">
        <v>2.1353617729661578E-3</v>
      </c>
      <c r="JK85" s="120">
        <v>2.1353617729661591E-3</v>
      </c>
      <c r="JL85" s="120">
        <v>2.1053748516189352E-3</v>
      </c>
      <c r="JM85" s="120">
        <v>2.1053748516189335E-3</v>
      </c>
      <c r="JN85" s="120">
        <v>2.0756525731361495E-3</v>
      </c>
      <c r="JO85" s="120">
        <v>2.0756525731361478E-3</v>
      </c>
      <c r="JP85" s="120">
        <v>2.0461943853323714E-3</v>
      </c>
      <c r="JQ85" s="120">
        <v>2.0461943853323718E-3</v>
      </c>
      <c r="JR85" s="120">
        <v>2.0169997247231073E-3</v>
      </c>
      <c r="JS85" s="120">
        <v>2.0169997247231081E-3</v>
      </c>
      <c r="JT85" s="120">
        <v>1.9880680164852784E-3</v>
      </c>
      <c r="JU85" s="120">
        <v>1.9880680164852801E-3</v>
      </c>
      <c r="JV85" s="120">
        <v>1.959398674418758E-3</v>
      </c>
      <c r="JW85" s="120">
        <v>1.9593986744187572E-3</v>
      </c>
      <c r="JX85" s="120">
        <v>1.9309911009088852E-3</v>
      </c>
      <c r="JY85" s="120">
        <v>1.9309911009088843E-3</v>
      </c>
      <c r="JZ85" s="120">
        <v>1.9028446868901059E-3</v>
      </c>
      <c r="KA85" s="120">
        <v>1.9028446868901063E-3</v>
      </c>
      <c r="KB85" s="120">
        <v>1.8749588118106588E-3</v>
      </c>
      <c r="KC85" s="120">
        <v>1.8749588118106605E-3</v>
      </c>
      <c r="KD85" s="120">
        <v>1.8473328435984213E-3</v>
      </c>
      <c r="KE85" s="120">
        <v>1.8473328435984202E-3</v>
      </c>
      <c r="KF85" s="120">
        <v>1.819966138627871E-3</v>
      </c>
      <c r="KG85" s="120">
        <v>1.8199661386278691E-3</v>
      </c>
      <c r="KH85" s="120">
        <v>1.7928580416882675E-3</v>
      </c>
      <c r="KI85" s="120">
        <v>1.7928580416882668E-3</v>
      </c>
      <c r="KJ85" s="120">
        <v>1.7660078859530152E-3</v>
      </c>
      <c r="KK85" s="120">
        <v>1.7660078859530165E-3</v>
      </c>
      <c r="KL85" s="120">
        <v>1.739414992950284E-3</v>
      </c>
      <c r="KM85" s="120">
        <v>1.7394149929502827E-3</v>
      </c>
      <c r="KN85" s="120">
        <v>1.7130786725348829E-3</v>
      </c>
      <c r="KO85" s="120">
        <v>1.7130786725348833E-3</v>
      </c>
      <c r="KP85" s="120">
        <v>1.6869982228614596E-3</v>
      </c>
      <c r="KQ85" s="120">
        <v>1.6869982228614594E-3</v>
      </c>
      <c r="KR85" s="120">
        <v>1.6611729303590127E-3</v>
      </c>
      <c r="KS85" s="120">
        <v>1.6611729303590119E-3</v>
      </c>
      <c r="KT85" s="120">
        <v>1.6356020697067784E-3</v>
      </c>
      <c r="KU85" s="120">
        <v>1.6356020697067793E-3</v>
      </c>
      <c r="KV85" s="120">
        <v>1.6102849038115239E-3</v>
      </c>
      <c r="KW85" s="120">
        <v>1.6102849038115215E-3</v>
      </c>
      <c r="KX85" s="120">
        <v>1.5852206837862265E-3</v>
      </c>
      <c r="KY85" s="120">
        <v>1.5852206837862273E-3</v>
      </c>
      <c r="KZ85" s="120">
        <v>1.5604086489302842E-3</v>
      </c>
      <c r="LA85" s="120">
        <v>1.5604086489302844E-3</v>
      </c>
      <c r="LB85" s="120">
        <v>1.5358480267111463E-3</v>
      </c>
      <c r="LC85" s="120">
        <v>1.5358480267111463E-3</v>
      </c>
      <c r="LD85" s="120">
        <v>1.5115380327475256E-3</v>
      </c>
      <c r="LE85" s="120">
        <v>1.5115380327475245E-3</v>
      </c>
      <c r="LF85" s="120">
        <v>1.4874778707941359E-3</v>
      </c>
      <c r="LG85" s="120">
        <v>1.4874778707941357E-3</v>
      </c>
      <c r="LH85" s="120">
        <v>1.4636667327280548E-3</v>
      </c>
      <c r="LI85" s="120">
        <v>1.4636667327280559E-3</v>
      </c>
      <c r="LJ85" s="120">
        <v>1.440103798536683E-3</v>
      </c>
      <c r="LK85" s="120">
        <v>1.4401037985366835E-3</v>
      </c>
      <c r="LL85" s="120">
        <v>1.4167882363073925E-3</v>
      </c>
      <c r="LM85" s="120">
        <v>1.416788236307392E-3</v>
      </c>
      <c r="LN85" s="120">
        <v>1.3937192022188526E-3</v>
      </c>
      <c r="LO85" s="120">
        <v>1.3937192022188533E-3</v>
      </c>
      <c r="LP85" s="120">
        <v>1.3708958405341119E-3</v>
      </c>
      <c r="LQ85" s="120">
        <v>1.3708958405341106E-3</v>
      </c>
      <c r="LR85" s="120">
        <v>1.3483172835954151E-3</v>
      </c>
      <c r="LS85" s="120">
        <v>1.3483172835954162E-3</v>
      </c>
      <c r="LT85" s="120">
        <v>1.3259826518208652E-3</v>
      </c>
      <c r="LU85" s="120">
        <v>1.3259826518208656E-3</v>
      </c>
      <c r="LV85" s="120">
        <v>1.3038910537028874E-3</v>
      </c>
      <c r="LW85" s="120">
        <v>1.3038910537028863E-3</v>
      </c>
      <c r="LX85" s="120">
        <v>1.2820415858085864E-3</v>
      </c>
      <c r="LY85" s="120">
        <v>1.2820415858085866E-3</v>
      </c>
      <c r="LZ85" s="120">
        <v>1.2604333327820279E-3</v>
      </c>
      <c r="MA85" s="120">
        <v>1.260433332782027E-3</v>
      </c>
      <c r="MB85" s="120">
        <v>1.239065367348437E-3</v>
      </c>
      <c r="MC85" s="120">
        <v>1.2390653673484363E-3</v>
      </c>
      <c r="MD85" s="120">
        <v>1.2179367503204169E-3</v>
      </c>
      <c r="ME85" s="120">
        <v>1.2179367503204175E-3</v>
      </c>
      <c r="MF85" s="120">
        <v>1.1970465306061695E-3</v>
      </c>
      <c r="MG85" s="120">
        <v>1.1970465306061692E-3</v>
      </c>
      <c r="MH85" s="120">
        <v>1.1763937452197817E-3</v>
      </c>
      <c r="MI85" s="120">
        <v>1.1763937452197808E-3</v>
      </c>
      <c r="MJ85" s="120">
        <v>1.1559774192936162E-3</v>
      </c>
      <c r="MK85" s="120">
        <v>1.1559774192936164E-3</v>
      </c>
      <c r="ML85" s="120">
        <v>1.1357965660928305E-3</v>
      </c>
      <c r="MM85" s="120">
        <v>1.1357965660928296E-3</v>
      </c>
      <c r="MN85" s="120">
        <v>1.1158501870320698E-3</v>
      </c>
      <c r="MO85" s="120">
        <v>1.1158501870320702E-3</v>
      </c>
      <c r="MP85" s="120">
        <v>1.0961372716943891E-3</v>
      </c>
      <c r="MQ85" s="120">
        <v>1.0961372716943899E-3</v>
      </c>
      <c r="MR85" s="120">
        <v>1.0766567978524003E-3</v>
      </c>
      <c r="MS85" s="120">
        <v>1.0766567978524001E-3</v>
      </c>
      <c r="MT85" s="120">
        <v>1.0574077314917201E-3</v>
      </c>
      <c r="MU85" s="120">
        <v>1.0574077314917209E-3</v>
      </c>
      <c r="MV85" s="120">
        <v>1.0383890268367653E-3</v>
      </c>
      <c r="MW85" s="120">
        <v>1.0383890268367631E-3</v>
      </c>
      <c r="MX85" s="120">
        <v>1.0195996263788706E-3</v>
      </c>
      <c r="MY85" s="120">
        <v>1.0195996263788715E-3</v>
      </c>
      <c r="MZ85" s="120">
        <v>1.0010384609068655E-3</v>
      </c>
      <c r="NA85" s="120">
        <v>1.0010384609068636E-3</v>
      </c>
      <c r="NB85" s="120">
        <v>9.8270444954004282E-4</v>
      </c>
      <c r="NC85" s="120">
        <v>9.8270444954004347E-4</v>
      </c>
      <c r="ND85" s="120">
        <v>9.6459649976366043E-4</v>
      </c>
      <c r="NE85" s="120">
        <v>9.6459649976366065E-4</v>
      </c>
      <c r="NF85" s="120">
        <v>9.4671350746692239E-4</v>
      </c>
      <c r="NG85" s="120">
        <v>9.4671350746692326E-4</v>
      </c>
      <c r="NH85" s="120">
        <v>9.2905435698355395E-4</v>
      </c>
      <c r="NI85" s="120">
        <v>9.2905435698355384E-4</v>
      </c>
      <c r="NJ85" s="120">
        <v>9.1161792113495616E-4</v>
      </c>
      <c r="NK85" s="120">
        <v>9.1161792113495605E-4</v>
      </c>
      <c r="NL85" s="120">
        <v>8.944030612760141E-4</v>
      </c>
      <c r="NM85" s="120">
        <v>8.9440306127601442E-4</v>
      </c>
      <c r="NN85" s="120">
        <v>8.7740862734357649E-4</v>
      </c>
      <c r="NO85" s="120">
        <v>8.7740862734357757E-4</v>
      </c>
      <c r="NP85" s="120">
        <v>8.6063345790765816E-4</v>
      </c>
      <c r="NQ85" s="120">
        <v>8.6063345790765805E-4</v>
      </c>
      <c r="NR85" s="120">
        <v>8.4407638022538701E-4</v>
      </c>
      <c r="NS85" s="120">
        <v>8.4407638022538625E-4</v>
      </c>
      <c r="NT85" s="120">
        <v>8.2773621029777055E-4</v>
      </c>
      <c r="NU85" s="120">
        <v>8.2773621029777055E-4</v>
      </c>
      <c r="NV85" s="120">
        <v>8.116117529292701E-4</v>
      </c>
      <c r="NW85" s="120">
        <v>8.1161175292926999E-4</v>
      </c>
      <c r="NX85" s="120">
        <v>7.9570180179026754E-4</v>
      </c>
      <c r="NY85" s="120">
        <v>7.957018017902683E-4</v>
      </c>
      <c r="NZ85" s="120">
        <v>7.8000513948242979E-4</v>
      </c>
      <c r="OA85" s="120">
        <v>7.8000513948242947E-4</v>
      </c>
      <c r="OB85" s="120">
        <v>7.6452053760703135E-4</v>
      </c>
      <c r="OC85" s="120">
        <v>7.6452053760703168E-4</v>
      </c>
      <c r="OD85" s="120">
        <v>7.492467568362617E-4</v>
      </c>
      <c r="OE85" s="120">
        <v>7.4924675683626094E-4</v>
      </c>
      <c r="OF85" s="120">
        <v>7.341825469875503E-4</v>
      </c>
      <c r="OG85" s="120">
        <v>7.3418254698755063E-4</v>
      </c>
      <c r="OH85" s="120">
        <v>7.1932664710096976E-4</v>
      </c>
      <c r="OI85" s="120">
        <v>7.1932664710096965E-4</v>
      </c>
      <c r="OJ85" s="120">
        <v>7.0467778551971884E-4</v>
      </c>
      <c r="OK85" s="120">
        <v>7.0467778551971851E-4</v>
      </c>
      <c r="OL85" s="120">
        <v>6.902346799737537E-4</v>
      </c>
      <c r="OM85" s="120">
        <v>6.9023467997375413E-4</v>
      </c>
      <c r="ON85" s="120">
        <v>6.7599603766658914E-4</v>
      </c>
      <c r="OO85" s="120">
        <v>6.7599603766658903E-4</v>
      </c>
      <c r="OP85" s="120">
        <v>6.6196055536530286E-4</v>
      </c>
      <c r="OQ85" s="120">
        <v>6.6196055536530231E-4</v>
      </c>
      <c r="OR85" s="120">
        <v>6.4812691949378304E-4</v>
      </c>
      <c r="OS85" s="120">
        <v>6.4812691949378315E-4</v>
      </c>
      <c r="OT85" s="120">
        <v>6.3449380622926745E-4</v>
      </c>
      <c r="OU85" s="120">
        <v>6.3449380622926713E-4</v>
      </c>
      <c r="OV85" s="120">
        <v>6.2105988160216603E-4</v>
      </c>
      <c r="OW85" s="120">
        <v>6.2105988160216538E-4</v>
      </c>
      <c r="OX85" s="120">
        <v>6.0782380159926002E-4</v>
      </c>
      <c r="OY85" s="120">
        <v>6.0782380159925991E-4</v>
      </c>
      <c r="OZ85" s="120">
        <v>5.9478421227026278E-4</v>
      </c>
      <c r="PA85" s="120">
        <v>5.9478421227026246E-4</v>
      </c>
      <c r="PB85" s="120">
        <v>5.8193974983779023E-4</v>
      </c>
      <c r="PC85" s="120">
        <v>5.8193974983779023E-4</v>
      </c>
      <c r="PD85" s="120">
        <v>5.6928904081078439E-4</v>
      </c>
      <c r="PE85" s="120">
        <v>5.6928904081078363E-4</v>
      </c>
      <c r="PF85" s="120">
        <v>5.5683070210140308E-4</v>
      </c>
      <c r="PG85" s="120">
        <v>5.5683070210140297E-4</v>
      </c>
      <c r="PH85" s="120">
        <v>5.4456334114541603E-4</v>
      </c>
      <c r="PI85" s="120">
        <v>5.445633411454156E-4</v>
      </c>
      <c r="PJ85" s="120">
        <v>5.3248555602613602E-4</v>
      </c>
      <c r="PK85" s="120">
        <v>5.3248555602613558E-4</v>
      </c>
      <c r="PL85" s="120">
        <v>5.2059593560190487E-4</v>
      </c>
      <c r="PM85" s="120">
        <v>5.2059593560190433E-4</v>
      </c>
      <c r="PN85" s="120">
        <v>5.088930596371797E-4</v>
      </c>
      <c r="PO85" s="120">
        <v>5.0889305963718046E-4</v>
      </c>
      <c r="PP85" s="120">
        <v>4.9737549893722561E-4</v>
      </c>
      <c r="PQ85" s="120">
        <v>4.9737549893722518E-4</v>
      </c>
      <c r="PR85" s="120">
        <v>4.8604181548645082E-4</v>
      </c>
      <c r="PS85" s="120">
        <v>4.8604181548645109E-4</v>
      </c>
      <c r="PT85" s="120">
        <v>4.7489056259041431E-4</v>
      </c>
      <c r="PU85" s="120">
        <v>4.7489056259041447E-4</v>
      </c>
      <c r="PV85" s="120">
        <v>4.6392028502151322E-4</v>
      </c>
      <c r="PW85" s="120">
        <v>4.6392028502151349E-4</v>
      </c>
      <c r="PX85" s="120">
        <v>4.5312951916838702E-4</v>
      </c>
      <c r="PY85" s="120">
        <v>4.5312951916838713E-4</v>
      </c>
      <c r="PZ85" s="120">
        <v>4.4251679318905096E-4</v>
      </c>
      <c r="QA85" s="120">
        <v>4.4251679318905031E-4</v>
      </c>
      <c r="QB85" s="120">
        <v>4.3208062716778152E-4</v>
      </c>
      <c r="QC85" s="120">
        <v>4.3208062716778092E-4</v>
      </c>
      <c r="QD85" s="120">
        <v>4.218195332757708E-4</v>
      </c>
      <c r="QE85" s="120">
        <v>4.2181953327577069E-4</v>
      </c>
      <c r="QF85" s="120">
        <v>4.117320159355697E-4</v>
      </c>
      <c r="QG85" s="120">
        <v>4.1173201593556954E-4</v>
      </c>
      <c r="QH85" s="120">
        <v>4.0181657198932531E-4</v>
      </c>
      <c r="QI85" s="120">
        <v>4.0181657198932563E-4</v>
      </c>
      <c r="QJ85" s="120">
        <v>3.9207169087084119E-4</v>
      </c>
      <c r="QK85" s="120">
        <v>3.9207169087084141E-4</v>
      </c>
      <c r="QL85" s="120">
        <v>3.8249585478146024E-4</v>
      </c>
      <c r="QM85" s="120">
        <v>3.8249585478146046E-4</v>
      </c>
      <c r="QN85" s="120">
        <v>3.7308753886978519E-4</v>
      </c>
      <c r="QO85" s="120">
        <v>3.7308753886978541E-4</v>
      </c>
      <c r="QP85" s="120">
        <v>3.6384521141524865E-4</v>
      </c>
      <c r="QQ85" s="120">
        <v>3.6384521141524871E-4</v>
      </c>
      <c r="QR85" s="120">
        <v>3.5476733401552929E-4</v>
      </c>
      <c r="QS85" s="120">
        <v>3.5476733401552935E-4</v>
      </c>
      <c r="QT85" s="120">
        <v>3.4585236177783345E-4</v>
      </c>
      <c r="QU85" s="120">
        <v>3.458523617778335E-4</v>
      </c>
      <c r="QV85" s="120">
        <v>3.3709874351403265E-4</v>
      </c>
      <c r="QW85" s="120">
        <v>3.3709874351403287E-4</v>
      </c>
      <c r="QX85" s="120">
        <v>3.2850492193966499E-4</v>
      </c>
      <c r="QY85" s="120">
        <v>3.2850492193966542E-4</v>
      </c>
      <c r="QZ85" s="120">
        <v>3.2006933387679798E-4</v>
      </c>
      <c r="RA85" s="120">
        <v>3.2006933387679831E-4</v>
      </c>
      <c r="RB85" s="120">
        <v>3.1179041046074671E-4</v>
      </c>
      <c r="RC85" s="120">
        <v>3.1179041046074671E-4</v>
      </c>
      <c r="RD85" s="120">
        <v>3.0366657735064582E-4</v>
      </c>
      <c r="RE85" s="120">
        <v>3.0366657735064582E-4</v>
      </c>
      <c r="RF85" s="120">
        <v>2.9569625494386823E-4</v>
      </c>
      <c r="RG85" s="120">
        <v>2.9569625494386856E-4</v>
      </c>
      <c r="RH85" s="120">
        <v>2.8787785859427502E-4</v>
      </c>
      <c r="RI85" s="120">
        <v>2.8787785859427491E-4</v>
      </c>
      <c r="RJ85" s="120">
        <v>2.8020979883428671E-4</v>
      </c>
      <c r="RK85" s="120">
        <v>2.8020979883428687E-4</v>
      </c>
      <c r="RL85" s="120">
        <v>2.7269048160076629E-4</v>
      </c>
      <c r="RM85" s="120">
        <v>2.7269048160076601E-4</v>
      </c>
      <c r="RN85" s="120">
        <v>2.6531830846468593E-4</v>
      </c>
      <c r="RO85" s="120">
        <v>2.6531830846468588E-4</v>
      </c>
      <c r="RP85" s="120">
        <v>2.5809167686456505E-4</v>
      </c>
      <c r="RQ85" s="120">
        <v>2.5809167686456495E-4</v>
      </c>
      <c r="RR85" s="120">
        <v>2.5100898034365504E-4</v>
      </c>
      <c r="RS85" s="120">
        <v>2.5100898034365542E-4</v>
      </c>
      <c r="RT85" s="120">
        <v>2.4406860879084329E-4</v>
      </c>
      <c r="RU85" s="120">
        <v>2.4406860879084335E-4</v>
      </c>
      <c r="RV85" s="120">
        <v>2.3726894868524473E-4</v>
      </c>
      <c r="RW85" s="120">
        <v>2.372689486852446E-4</v>
      </c>
      <c r="RX85" s="120">
        <v>2.3060838334445827E-4</v>
      </c>
      <c r="RY85" s="120">
        <v>2.306083833444584E-4</v>
      </c>
      <c r="RZ85" s="120">
        <v>2.2408529317644412E-4</v>
      </c>
      <c r="SA85" s="120">
        <v>2.2408529317644396E-4</v>
      </c>
      <c r="SB85" s="120">
        <v>2.1769805593498616E-4</v>
      </c>
      <c r="SC85" s="120">
        <v>2.1769805593498619E-4</v>
      </c>
      <c r="SD85" s="120">
        <v>2.1144504697870279E-4</v>
      </c>
      <c r="SE85" s="120">
        <v>2.1144504697870298E-4</v>
      </c>
      <c r="SF85" s="120">
        <v>2.0532463953355529E-4</v>
      </c>
      <c r="SG85" s="120">
        <v>2.0532463953355513E-4</v>
      </c>
      <c r="SH85" s="120">
        <v>1.9933520495880798E-4</v>
      </c>
      <c r="SI85" s="120">
        <v>1.9933520495880798E-4</v>
      </c>
      <c r="SJ85" s="120">
        <v>1.9347511301639255E-4</v>
      </c>
      <c r="SK85" s="120">
        <v>1.9347511301639239E-4</v>
      </c>
      <c r="SL85" s="120">
        <v>1.8774273214361439E-4</v>
      </c>
      <c r="SM85" s="120">
        <v>1.8774273214361434E-4</v>
      </c>
      <c r="SN85" s="120">
        <v>1.8213642972914821E-4</v>
      </c>
      <c r="SO85" s="120">
        <v>1.8213642972914835E-4</v>
      </c>
      <c r="SP85" s="120">
        <v>1.7665457239225801E-4</v>
      </c>
      <c r="SQ85" s="120">
        <v>1.7665457239225799E-4</v>
      </c>
      <c r="SR85" s="120">
        <v>1.712955262651745E-4</v>
      </c>
      <c r="SS85" s="120">
        <v>1.7129552626517463E-4</v>
      </c>
      <c r="ST85" s="120">
        <v>1.6605765727856358E-4</v>
      </c>
      <c r="SU85" s="120">
        <v>1.6605765727856377E-4</v>
      </c>
      <c r="SV85" s="120">
        <v>1.6093933145000755E-4</v>
      </c>
      <c r="SW85" s="120">
        <v>1.6093933145000774E-4</v>
      </c>
      <c r="SX85" s="120">
        <v>1.5593891517542264E-4</v>
      </c>
      <c r="SY85" s="120">
        <v>1.5593891517542256E-4</v>
      </c>
      <c r="SZ85" s="120">
        <v>1.5105477552333299E-4</v>
      </c>
      <c r="TA85" s="120">
        <v>1.5105477552333296E-4</v>
      </c>
      <c r="TB85" s="120">
        <v>1.4628528053191244E-4</v>
      </c>
      <c r="TC85" s="120">
        <v>1.4628528053191263E-4</v>
      </c>
      <c r="TD85" s="120">
        <v>1.4162879950870331E-4</v>
      </c>
      <c r="TE85" s="120">
        <v>1.4162879950870336E-4</v>
      </c>
      <c r="TF85" s="120">
        <v>1.3708370333291987E-4</v>
      </c>
      <c r="TG85" s="120">
        <v>1.370837033329199E-4</v>
      </c>
      <c r="TH85" s="120">
        <v>1.3264836476023584E-4</v>
      </c>
      <c r="TI85" s="120">
        <v>1.3264836476023582E-4</v>
      </c>
      <c r="TJ85" s="120">
        <v>1.2832115872995166E-4</v>
      </c>
      <c r="TK85" s="120">
        <v>1.2832115872995161E-4</v>
      </c>
      <c r="TL85" s="120">
        <v>1.2410046267443577E-4</v>
      </c>
      <c r="TM85" s="120">
        <v>1.241004626744358E-4</v>
      </c>
      <c r="TN85" s="120">
        <v>1.1998465683072556E-4</v>
      </c>
      <c r="TO85" s="120">
        <v>1.1998465683072568E-4</v>
      </c>
      <c r="TP85" s="120">
        <v>1.1597212455417182E-4</v>
      </c>
      <c r="TQ85" s="120">
        <v>1.1597212455417189E-4</v>
      </c>
      <c r="TR85" s="120">
        <v>1.120612526340036E-4</v>
      </c>
      <c r="TS85" s="120">
        <v>1.1206125263400349E-4</v>
      </c>
      <c r="TT85" s="120">
        <v>1.0825043161068914E-4</v>
      </c>
      <c r="TU85" s="120">
        <v>1.082504316106891E-4</v>
      </c>
      <c r="TV85" s="120">
        <v>1.0453805609496035E-4</v>
      </c>
      <c r="TW85" s="120">
        <v>1.0453805609496031E-4</v>
      </c>
      <c r="TX85" s="120">
        <v>1.0092252508836405E-4</v>
      </c>
      <c r="TY85" s="120">
        <v>1.009225250883641E-4</v>
      </c>
      <c r="TZ85" s="120">
        <v>9.7402242305201457E-5</v>
      </c>
      <c r="UA85" s="120">
        <v>9.7402242305201457E-5</v>
      </c>
      <c r="UB85" s="120">
        <v>9.3975616495707885E-5</v>
      </c>
      <c r="UC85" s="120">
        <v>9.3975616495707912E-5</v>
      </c>
      <c r="UD85" s="120">
        <v>9.0641061770324006E-5</v>
      </c>
      <c r="UE85" s="120">
        <v>9.0641061770323965E-5</v>
      </c>
      <c r="UF85" s="120">
        <v>8.7396997924902111E-5</v>
      </c>
      <c r="UG85" s="120">
        <v>8.7396997924902098E-5</v>
      </c>
      <c r="UH85" s="120">
        <v>8.4241850766687644E-5</v>
      </c>
      <c r="UI85" s="120">
        <v>8.424185076668759E-5</v>
      </c>
      <c r="UJ85" s="120">
        <v>8.1174052440910466E-5</v>
      </c>
      <c r="UK85" s="120">
        <v>8.1174052440910385E-5</v>
      </c>
      <c r="UL85" s="120">
        <v>7.8192041757816009E-5</v>
      </c>
      <c r="UM85" s="120">
        <v>7.8192041757816009E-5</v>
      </c>
      <c r="UN85" s="120">
        <v>7.5294264519961098E-5</v>
      </c>
      <c r="UO85" s="120">
        <v>7.5294264519961098E-5</v>
      </c>
      <c r="UP85" s="120">
        <v>7.2479173849594167E-5</v>
      </c>
      <c r="UQ85" s="120">
        <v>7.2479173849594139E-5</v>
      </c>
      <c r="UR85" s="120">
        <v>6.9745230515936082E-5</v>
      </c>
      <c r="US85" s="120">
        <v>6.9745230515936028E-5</v>
      </c>
      <c r="UT85" s="120">
        <v>6.7090903262170433E-5</v>
      </c>
      <c r="UU85" s="120">
        <v>6.7090903262170405E-5</v>
      </c>
      <c r="UV85" s="120">
        <v>6.4514669131950395E-5</v>
      </c>
      <c r="UW85" s="120">
        <v>6.4514669131950368E-5</v>
      </c>
      <c r="UX85" s="120">
        <v>6.2015013795221023E-5</v>
      </c>
      <c r="UY85" s="120">
        <v>6.2015013795221037E-5</v>
      </c>
      <c r="UZ85" s="120">
        <v>5.9590431873154606E-5</v>
      </c>
      <c r="VA85" s="120">
        <v>5.9590431873154633E-5</v>
      </c>
      <c r="VB85" s="120">
        <v>5.7239427261990008E-5</v>
      </c>
      <c r="VC85" s="120">
        <v>5.7239427261989994E-5</v>
      </c>
      <c r="VD85" s="120">
        <v>5.4960513455561647E-5</v>
      </c>
      <c r="VE85" s="120">
        <v>5.4960513455561599E-5</v>
      </c>
      <c r="VF85" s="120">
        <v>5.2752213866302095E-5</v>
      </c>
      <c r="VG85" s="120">
        <v>5.2752213866302074E-5</v>
      </c>
      <c r="VH85" s="120">
        <v>5.0613062144494789E-5</v>
      </c>
      <c r="VI85" s="120">
        <v>5.0613062144494694E-5</v>
      </c>
      <c r="VJ85" s="120">
        <v>4.8541602495550312E-5</v>
      </c>
      <c r="VK85" s="120">
        <v>4.8541602495550312E-5</v>
      </c>
      <c r="VL85" s="120">
        <v>4.6536389995077278E-5</v>
      </c>
      <c r="VM85" s="120">
        <v>4.6536389995077305E-5</v>
      </c>
      <c r="VN85" s="120">
        <v>4.4595990901510187E-5</v>
      </c>
      <c r="VO85" s="120">
        <v>4.4595990901510126E-5</v>
      </c>
      <c r="VP85" s="120">
        <v>4.2718982966058186E-5</v>
      </c>
      <c r="VQ85" s="120">
        <v>4.2718982966058206E-5</v>
      </c>
      <c r="VR85" s="120">
        <v>4.0903955739730973E-5</v>
      </c>
      <c r="VS85" s="120">
        <v>4.0903955739730946E-5</v>
      </c>
      <c r="VT85" s="120">
        <v>3.9149510877195461E-5</v>
      </c>
      <c r="VU85" s="120">
        <v>3.9149510877195454E-5</v>
      </c>
      <c r="VV85" s="120">
        <v>3.7454262437214637E-5</v>
      </c>
      <c r="VW85" s="120">
        <v>3.7454262437214657E-5</v>
      </c>
      <c r="VX85" s="120">
        <v>3.5816837179415009E-5</v>
      </c>
      <c r="VY85" s="120">
        <v>3.5816837179415029E-5</v>
      </c>
      <c r="VZ85" s="120">
        <v>3.4235874857126955E-5</v>
      </c>
      <c r="WA85" s="120">
        <v>3.4235874857127002E-5</v>
      </c>
      <c r="WB85" s="120">
        <v>3.271002850603975E-5</v>
      </c>
      <c r="WC85" s="120">
        <v>3.2710028506039743E-5</v>
      </c>
      <c r="WD85" s="120">
        <v>3.1237964728409286E-5</v>
      </c>
      <c r="WE85" s="120">
        <v>3.1237964728409306E-5</v>
      </c>
      <c r="WF85" s="120">
        <v>2.9818363972555591E-5</v>
      </c>
      <c r="WG85" s="120">
        <v>2.9818363972555591E-5</v>
      </c>
      <c r="WH85" s="120">
        <v>2.8449920807383818E-5</v>
      </c>
      <c r="WI85" s="120">
        <v>2.8449920807383845E-5</v>
      </c>
      <c r="WJ85" s="120">
        <v>2.7131344191662156E-5</v>
      </c>
      <c r="WK85" s="120">
        <v>2.7131344191662146E-5</v>
      </c>
      <c r="WL85" s="120">
        <v>2.5861357737786438E-5</v>
      </c>
      <c r="WM85" s="120">
        <v>2.5861357737786414E-5</v>
      </c>
      <c r="WN85" s="120">
        <v>2.4638699969762687E-5</v>
      </c>
      <c r="WO85" s="120">
        <v>2.4638699969762708E-5</v>
      </c>
      <c r="WP85" s="120">
        <v>2.3462124575135912E-5</v>
      </c>
      <c r="WQ85" s="120">
        <v>2.3462124575135909E-5</v>
      </c>
      <c r="WR85" s="120">
        <v>2.233040065059349E-5</v>
      </c>
      <c r="WS85" s="120">
        <v>2.233040065059348E-5</v>
      </c>
      <c r="WT85" s="120">
        <v>2.1242312940972304E-5</v>
      </c>
      <c r="WU85" s="120">
        <v>2.1242312940972321E-5</v>
      </c>
      <c r="WV85" s="120">
        <v>2.0196662071398008E-5</v>
      </c>
      <c r="WW85" s="120">
        <v>2.0196662071397998E-5</v>
      </c>
      <c r="WX85" s="120">
        <v>1.9192264772285123E-5</v>
      </c>
      <c r="WY85" s="120">
        <v>1.9192264772285119E-5</v>
      </c>
      <c r="WZ85" s="120">
        <v>1.8227954096929795E-5</v>
      </c>
      <c r="XA85" s="120">
        <v>1.8227954096929815E-5</v>
      </c>
      <c r="XB85" s="120">
        <v>1.7302579631425771E-5</v>
      </c>
      <c r="XC85" s="120">
        <v>1.7302579631425778E-5</v>
      </c>
      <c r="XD85" s="120">
        <v>1.6415007696638179E-5</v>
      </c>
      <c r="XE85" s="120">
        <v>1.6415007696638175E-5</v>
      </c>
      <c r="XF85" s="120">
        <v>1.5564121541971598E-5</v>
      </c>
      <c r="XG85" s="120">
        <v>1.5564121541971612E-5</v>
      </c>
      <c r="XH85" s="120">
        <v>1.4748821530671196E-5</v>
      </c>
      <c r="XI85" s="120">
        <v>1.4748821530671213E-5</v>
      </c>
      <c r="XJ85" s="120">
        <v>1.3968025316400061E-5</v>
      </c>
      <c r="XK85" s="120">
        <v>1.3968025316400049E-5</v>
      </c>
      <c r="XL85" s="120">
        <v>1.3220668010838979E-5</v>
      </c>
      <c r="XM85" s="120">
        <v>1.3220668010838977E-5</v>
      </c>
      <c r="XN85" s="120">
        <v>1.2505702342060398E-5</v>
      </c>
      <c r="XO85" s="120">
        <v>1.2505702342060408E-5</v>
      </c>
      <c r="XP85" s="120">
        <v>1.1822098803431934E-5</v>
      </c>
      <c r="XQ85" s="120">
        <v>1.1822098803431943E-5</v>
      </c>
      <c r="XR85" s="120">
        <v>1.116884579281185E-5</v>
      </c>
      <c r="XS85" s="120">
        <v>1.1168845792811851E-5</v>
      </c>
      <c r="XT85" s="120">
        <v>1.0544949741804251E-5</v>
      </c>
      <c r="XU85" s="120">
        <v>1.0544949741804252E-5</v>
      </c>
      <c r="XV85" s="120">
        <v>9.9494352348486386E-6</v>
      </c>
      <c r="XW85" s="120">
        <v>9.9494352348486352E-6</v>
      </c>
      <c r="XX85" s="120">
        <v>9.3813451179261081E-6</v>
      </c>
      <c r="XY85" s="120">
        <v>9.3813451179260911E-6</v>
      </c>
      <c r="XZ85" s="120">
        <v>8.8397405966722245E-6</v>
      </c>
      <c r="YA85" s="120">
        <v>8.8397405966722195E-6</v>
      </c>
      <c r="YB85" s="120">
        <v>8.3237013236955473E-6</v>
      </c>
      <c r="YC85" s="120">
        <v>8.3237013236955371E-6</v>
      </c>
      <c r="YD85" s="120">
        <v>7.8323254749096196E-6</v>
      </c>
      <c r="YE85" s="120">
        <v>7.8323254749096128E-6</v>
      </c>
      <c r="YF85" s="120">
        <v>7.3647298146966871E-6</v>
      </c>
      <c r="YG85" s="120">
        <v>7.3647298146966964E-6</v>
      </c>
      <c r="YH85" s="120">
        <v>6.9200497497317456E-6</v>
      </c>
      <c r="YI85" s="120">
        <v>6.9200497497317405E-6</v>
      </c>
      <c r="YJ85" s="120">
        <v>6.4974393713064985E-6</v>
      </c>
      <c r="YK85" s="120">
        <v>6.4974393713064942E-6</v>
      </c>
      <c r="YL85" s="120">
        <v>6.096071486005582E-6</v>
      </c>
      <c r="YM85" s="120">
        <v>6.0960714860055752E-6</v>
      </c>
      <c r="YN85" s="120">
        <v>5.7151376345989172E-6</v>
      </c>
      <c r="YO85" s="120">
        <v>5.715137634598918E-6</v>
      </c>
      <c r="YP85" s="120">
        <v>5.3538480990282337E-6</v>
      </c>
      <c r="YQ85" s="120">
        <v>5.3538480990282329E-6</v>
      </c>
      <c r="YR85" s="120">
        <v>5.0114318973792818E-6</v>
      </c>
      <c r="YS85" s="120">
        <v>5.011431897379281E-6</v>
      </c>
      <c r="YT85" s="120">
        <v>4.6871367667459558E-6</v>
      </c>
      <c r="YU85" s="120">
        <v>4.6871367667459533E-6</v>
      </c>
      <c r="YV85" s="120">
        <v>4.3802291339079098E-6</v>
      </c>
      <c r="YW85" s="120">
        <v>4.3802291339079047E-6</v>
      </c>
      <c r="YX85" s="120">
        <v>4.0899940737590548E-6</v>
      </c>
      <c r="YY85" s="120">
        <v>4.089994073759054E-6</v>
      </c>
      <c r="YZ85" s="120">
        <v>3.8157352554409961E-6</v>
      </c>
      <c r="ZA85" s="120">
        <v>3.8157352554409986E-6</v>
      </c>
      <c r="ZB85" s="120">
        <v>3.5567748761525789E-6</v>
      </c>
      <c r="ZC85" s="120">
        <v>3.5567748761525764E-6</v>
      </c>
      <c r="ZD85" s="120">
        <v>3.3124535826246102E-6</v>
      </c>
      <c r="ZE85" s="120">
        <v>3.3124535826246085E-6</v>
      </c>
      <c r="ZF85" s="120">
        <v>3.0821303802672044E-6</v>
      </c>
      <c r="ZG85" s="120">
        <v>3.0821303802672039E-6</v>
      </c>
      <c r="ZH85" s="120">
        <v>2.8651825300160861E-6</v>
      </c>
      <c r="ZI85" s="120">
        <v>2.8651825300160827E-6</v>
      </c>
      <c r="ZJ85" s="120">
        <v>2.6610054329238637E-6</v>
      </c>
      <c r="ZK85" s="120">
        <v>2.6610054329238637E-6</v>
      </c>
      <c r="ZL85" s="120">
        <v>2.4690125025622489E-6</v>
      </c>
      <c r="ZM85" s="120">
        <v>2.4690125025622497E-6</v>
      </c>
      <c r="ZN85" s="120">
        <v>2.2886350253216513E-6</v>
      </c>
      <c r="ZO85" s="120">
        <v>2.2886350253216509E-6</v>
      </c>
      <c r="ZP85" s="120">
        <v>2.1193220087157407E-6</v>
      </c>
      <c r="ZQ85" s="120">
        <v>2.1193220087157411E-6</v>
      </c>
      <c r="ZR85" s="120">
        <v>1.960540017819769E-6</v>
      </c>
      <c r="ZS85" s="120">
        <v>1.9605400178197694E-6</v>
      </c>
      <c r="ZT85" s="120">
        <v>1.8117729999932903E-6</v>
      </c>
      <c r="ZU85" s="120">
        <v>1.811772999993289E-6</v>
      </c>
      <c r="ZV85" s="120">
        <v>1.6725220980599852E-6</v>
      </c>
      <c r="ZW85" s="120">
        <v>1.672522098059985E-6</v>
      </c>
      <c r="ZX85" s="120">
        <v>1.5423054521396219E-6</v>
      </c>
      <c r="ZY85" s="120">
        <v>1.5423054521396233E-6</v>
      </c>
      <c r="ZZ85" s="120">
        <v>1.4206579903497063E-6</v>
      </c>
      <c r="AAA85" s="120">
        <v>1.4206579903497053E-6</v>
      </c>
      <c r="AAB85" s="120">
        <v>1.3071312086171294E-6</v>
      </c>
      <c r="AAC85" s="120">
        <v>1.3071312086171299E-6</v>
      </c>
      <c r="AAD85" s="120">
        <v>1.2012929398629162E-6</v>
      </c>
      <c r="AAE85" s="120">
        <v>1.2012929398629167E-6</v>
      </c>
      <c r="AAF85" s="120">
        <v>1.1027271128459063E-6</v>
      </c>
      <c r="AAG85" s="120">
        <v>1.1027271128459067E-6</v>
      </c>
      <c r="AAH85" s="120">
        <v>1.0110335009741115E-6</v>
      </c>
      <c r="AAI85" s="120">
        <v>1.0110335009741121E-6</v>
      </c>
      <c r="AAJ85" s="120">
        <v>9.2582746141500779E-7</v>
      </c>
      <c r="AAK85" s="120">
        <v>9.2582746141500694E-7</v>
      </c>
      <c r="AAL85" s="120">
        <v>8.4673966485855182E-7</v>
      </c>
      <c r="AAM85" s="120">
        <v>8.4673966485855161E-7</v>
      </c>
      <c r="AAN85" s="120">
        <v>7.7341581630883569E-7</v>
      </c>
      <c r="AAO85" s="120">
        <v>7.7341581630883527E-7</v>
      </c>
      <c r="AAP85" s="120">
        <v>7.0551636730207486E-7</v>
      </c>
      <c r="AAQ85" s="120">
        <v>7.0551636730207528E-7</v>
      </c>
      <c r="AAR85" s="120">
        <v>6.4271621997000802E-7</v>
      </c>
      <c r="AAS85" s="120">
        <v>6.4271621997000855E-7</v>
      </c>
      <c r="AAT85" s="120">
        <v>5.8470442338849848E-7</v>
      </c>
      <c r="AAU85" s="120">
        <v>5.8470442338849816E-7</v>
      </c>
      <c r="AAV85" s="120">
        <v>5.3118386267131692E-7</v>
      </c>
      <c r="AAW85" s="120">
        <v>5.3118386267131829E-7</v>
      </c>
      <c r="AAX85" s="120">
        <v>4.8187094128846367E-7</v>
      </c>
      <c r="AAY85" s="120">
        <v>4.8187094128846378E-7</v>
      </c>
      <c r="AAZ85" s="120">
        <v>4.3649525710690347E-7</v>
      </c>
      <c r="ABA85" s="120">
        <v>4.3649525710690358E-7</v>
      </c>
      <c r="ABB85" s="120">
        <v>3.9479927266925261E-7</v>
      </c>
      <c r="ABC85" s="120">
        <v>3.9479927266925261E-7</v>
      </c>
      <c r="ABD85" s="120">
        <v>3.5653798024246024E-7</v>
      </c>
      <c r="ABE85" s="120">
        <v>3.5653798024246002E-7</v>
      </c>
      <c r="ABF85" s="120">
        <v>3.214785621839626E-7</v>
      </c>
      <c r="ABG85" s="120">
        <v>3.2147856218396276E-7</v>
      </c>
      <c r="ABH85" s="120">
        <v>2.8940004718694636E-7</v>
      </c>
      <c r="ABI85" s="120">
        <v>2.8940004718694631E-7</v>
      </c>
      <c r="ABJ85" s="120">
        <v>2.6009296297914075E-7</v>
      </c>
      <c r="ABK85" s="120">
        <v>2.6009296297914075E-7</v>
      </c>
      <c r="ABL85" s="120">
        <v>2.3335898606092083E-7</v>
      </c>
      <c r="ABM85" s="120">
        <v>2.3335898606092075E-7</v>
      </c>
      <c r="ABN85" s="120">
        <v>2.0901058907828017E-7</v>
      </c>
      <c r="ABO85" s="120">
        <v>2.0901058907827991E-7</v>
      </c>
      <c r="ABP85" s="120">
        <v>1.8687068643436552E-7</v>
      </c>
      <c r="ABQ85" s="120">
        <v>1.8687068643436554E-7</v>
      </c>
      <c r="ABR85" s="120">
        <v>1.6677227874965238E-7</v>
      </c>
      <c r="ABS85" s="120">
        <v>1.6677227874965252E-7</v>
      </c>
      <c r="ABT85" s="120">
        <v>1.485580967853802E-7</v>
      </c>
      <c r="ABU85" s="120">
        <v>1.4855809678538015E-7</v>
      </c>
      <c r="ABV85" s="120">
        <v>1.3208024544749777E-7</v>
      </c>
      <c r="ABW85" s="120">
        <v>1.3208024544749769E-7</v>
      </c>
      <c r="ABX85" s="120">
        <v>1.17199848488985E-7</v>
      </c>
      <c r="ABY85" s="120">
        <v>1.1719984848898489E-7</v>
      </c>
      <c r="ABZ85" s="120">
        <v>1.0378669452695912E-7</v>
      </c>
      <c r="ACA85" s="120">
        <v>1.0378669452695912E-7</v>
      </c>
      <c r="ACB85" s="120">
        <v>9.1718884987400844E-8</v>
      </c>
      <c r="ACC85" s="120">
        <v>9.171888498740083E-8</v>
      </c>
      <c r="ACD85" s="120">
        <v>8.0882484584532174E-8</v>
      </c>
      <c r="ACE85" s="120">
        <v>8.0882484584532095E-8</v>
      </c>
      <c r="ACF85" s="120">
        <v>7.1171174933873668E-8</v>
      </c>
      <c r="ACG85" s="120">
        <v>7.1171174933873668E-8</v>
      </c>
      <c r="ACH85" s="120">
        <v>6.2485911887710145E-8</v>
      </c>
      <c r="ACI85" s="120">
        <v>6.2485911887710212E-8</v>
      </c>
      <c r="ACJ85" s="120">
        <v>5.4734587169104765E-8</v>
      </c>
      <c r="ACK85" s="120">
        <v>5.4734587169104765E-8</v>
      </c>
      <c r="ACL85" s="120">
        <v>4.7831694865715268E-8</v>
      </c>
      <c r="ACM85" s="120">
        <v>4.7831694865715301E-8</v>
      </c>
      <c r="ACN85" s="120">
        <v>4.169800332747087E-8</v>
      </c>
      <c r="ACO85" s="120">
        <v>4.169800332747087E-8</v>
      </c>
      <c r="ACP85" s="120">
        <v>3.6260232992696194E-8</v>
      </c>
      <c r="ACQ85" s="120">
        <v>3.6260232992696227E-8</v>
      </c>
      <c r="ACR85" s="120">
        <v>3.1450740645548894E-8</v>
      </c>
      <c r="ACS85" s="120">
        <v>3.1450740645548914E-8</v>
      </c>
      <c r="ACT85" s="120">
        <v>2.7207210583718079E-8</v>
      </c>
      <c r="ACU85" s="120">
        <v>2.7207210583718089E-8</v>
      </c>
      <c r="ACV85" s="120">
        <v>2.3472353149285011E-8</v>
      </c>
      <c r="ACW85" s="120">
        <v>2.3472353149284998E-8</v>
      </c>
      <c r="ACX85" s="120">
        <v>2.0193611047552586E-8</v>
      </c>
      <c r="ACY85" s="120">
        <v>2.0193611047552596E-8</v>
      </c>
      <c r="ACZ85" s="120">
        <v>1.7322873848614234E-8</v>
      </c>
      <c r="ADA85" s="120">
        <v>1.7322873848614244E-8</v>
      </c>
      <c r="ADB85" s="120">
        <v>1.481620103457243E-8</v>
      </c>
      <c r="ADC85" s="120">
        <v>1.4816201034572445E-8</v>
      </c>
      <c r="ADD85" s="120">
        <v>1.2633553921772908E-8</v>
      </c>
      <c r="ADE85" s="120">
        <v>1.26335539217729E-8</v>
      </c>
      <c r="ADF85" s="120">
        <v>1.0738536752346145E-8</v>
      </c>
      <c r="ADG85" s="120">
        <v>1.073853675234614E-8</v>
      </c>
      <c r="ADH85" s="120">
        <v>9.0981472129198601E-9</v>
      </c>
      <c r="ADI85" s="120">
        <v>9.0981472129198717E-9</v>
      </c>
      <c r="ADJ85" s="120">
        <v>7.6825366007731421E-9</v>
      </c>
      <c r="ADK85" s="120">
        <v>7.6825366007731421E-9</v>
      </c>
      <c r="ADL85" s="120">
        <v>6.4647798191535909E-9</v>
      </c>
      <c r="ADM85" s="120">
        <v>6.4647798191535925E-9</v>
      </c>
      <c r="ADN85" s="120">
        <v>5.4206553441955888E-9</v>
      </c>
      <c r="ADO85" s="120">
        <v>5.4206553441955855E-9</v>
      </c>
      <c r="ADP85" s="120">
        <v>4.5284352660960148E-9</v>
      </c>
      <c r="ADQ85" s="120">
        <v>4.5284352660960181E-9</v>
      </c>
      <c r="ADR85" s="120">
        <v>3.7686854671743883E-9</v>
      </c>
      <c r="ADS85" s="120">
        <v>3.7686854671743874E-9</v>
      </c>
      <c r="ADT85" s="120">
        <v>3.1240759594251736E-9</v>
      </c>
      <c r="ADU85" s="120">
        <v>3.1240759594251736E-9</v>
      </c>
      <c r="ADV85" s="120">
        <v>2.5792013644310095E-9</v>
      </c>
      <c r="ADW85" s="120">
        <v>2.5792013644310124E-9</v>
      </c>
      <c r="ADX85" s="120">
        <v>2.120411479319343E-9</v>
      </c>
      <c r="ADY85" s="120">
        <v>2.1204114793193425E-9</v>
      </c>
      <c r="ADZ85" s="120">
        <v>1.7356518340910984E-9</v>
      </c>
      <c r="AEA85" s="120">
        <v>1.7356518340910969E-9</v>
      </c>
      <c r="AEB85" s="120">
        <v>1.4143141084059714E-9</v>
      </c>
      <c r="AEC85" s="120">
        <v>1.4143141084059716E-9</v>
      </c>
      <c r="AED85" s="120">
        <v>1.147096240051392E-9</v>
      </c>
      <c r="AEE85" s="120">
        <v>1.1470962400513918E-9</v>
      </c>
      <c r="AEF85" s="120">
        <v>9.2587202312171918E-10</v>
      </c>
      <c r="AEG85" s="120">
        <v>9.2587202312171959E-10</v>
      </c>
      <c r="AEH85" s="120">
        <v>7.435699616518536E-10</v>
      </c>
      <c r="AEI85" s="120">
        <v>7.435699616518536E-10</v>
      </c>
      <c r="AEJ85" s="120">
        <v>5.940611143342071E-10</v>
      </c>
      <c r="AEK85" s="120">
        <v>5.9406111433420648E-10</v>
      </c>
      <c r="AEL85" s="120">
        <v>4.7205563823192505E-10</v>
      </c>
      <c r="AEM85" s="120">
        <v>4.7205563823192454E-10</v>
      </c>
      <c r="AEN85" s="120">
        <v>3.7300771429714297E-10</v>
      </c>
      <c r="AEO85" s="120">
        <v>3.7300771429714256E-10</v>
      </c>
      <c r="AEP85" s="120">
        <v>2.9302851519978358E-10</v>
      </c>
      <c r="AEQ85" s="120">
        <v>2.9302851519978353E-10</v>
      </c>
      <c r="AER85" s="120">
        <v>2.2880685663222092E-10</v>
      </c>
      <c r="AES85" s="120">
        <v>2.2880685663222087E-10</v>
      </c>
      <c r="AET85" s="120">
        <v>1.7753715701020164E-10</v>
      </c>
      <c r="AEU85" s="120">
        <v>1.7753715701020164E-10</v>
      </c>
      <c r="AEV85" s="120">
        <v>1.3685431744000195E-10</v>
      </c>
      <c r="AEW85" s="120">
        <v>1.3685431744000193E-10</v>
      </c>
      <c r="AEX85" s="120">
        <v>1.0477512402965507E-10</v>
      </c>
      <c r="AEY85" s="120">
        <v>1.047751240296551E-10</v>
      </c>
      <c r="AEZ85" s="120">
        <v>7.9645768114573217E-11</v>
      </c>
      <c r="AFA85" s="120">
        <v>7.9645768114573204E-11</v>
      </c>
      <c r="AFB85" s="120">
        <v>6.0095076732258179E-11</v>
      </c>
      <c r="AFC85" s="120">
        <v>6.009507673225814E-11</v>
      </c>
      <c r="AFD85" s="120">
        <v>4.4993045664481855E-11</v>
      </c>
      <c r="AFE85" s="120">
        <v>4.4993045664481822E-11</v>
      </c>
      <c r="AFF85" s="120">
        <v>3.3414270475606202E-11</v>
      </c>
      <c r="AFG85" s="120">
        <v>3.3414270475606196E-11</v>
      </c>
      <c r="AFH85" s="120">
        <v>2.4605877080387952E-11</v>
      </c>
      <c r="AFI85" s="120">
        <v>2.4605877080387949E-11</v>
      </c>
      <c r="AFJ85" s="120">
        <v>1.7959562303227637E-11</v>
      </c>
      <c r="AFK85" s="120">
        <v>1.7959562303227663E-11</v>
      </c>
      <c r="AFL85" s="120">
        <v>1.2987366436918113E-11</v>
      </c>
      <c r="AFM85" s="120">
        <v>1.2987366436918111E-11</v>
      </c>
      <c r="AFN85" s="120">
        <v>9.3008137330091714E-12</v>
      </c>
      <c r="AFO85" s="120">
        <v>9.3008137330091617E-12</v>
      </c>
      <c r="AFP85" s="120">
        <v>6.5930727891951519E-12</v>
      </c>
      <c r="AFQ85" s="120">
        <v>6.5930727891951535E-12</v>
      </c>
      <c r="AFR85" s="120">
        <v>4.6238066482395064E-12</v>
      </c>
      <c r="AFS85" s="120">
        <v>4.6238066482395088E-12</v>
      </c>
      <c r="AFT85" s="120">
        <v>3.2064017750873947E-12</v>
      </c>
      <c r="AFU85" s="120">
        <v>3.2064017750873984E-12</v>
      </c>
      <c r="AFV85" s="120">
        <v>2.1972856076781632E-12</v>
      </c>
      <c r="AFW85" s="120">
        <v>2.1972856076781624E-12</v>
      </c>
      <c r="AFX85" s="120">
        <v>1.4870637490933944E-12</v>
      </c>
      <c r="AFY85" s="120">
        <v>1.4870637490933956E-12</v>
      </c>
      <c r="AFZ85" s="120">
        <v>9.9322975011522817E-13</v>
      </c>
      <c r="AGA85" s="120">
        <v>9.9322975011522757E-13</v>
      </c>
      <c r="AGB85" s="120">
        <v>6.5422249440644046E-13</v>
      </c>
      <c r="AGC85" s="120">
        <v>6.5422249440644035E-13</v>
      </c>
      <c r="AGD85" s="120">
        <v>4.2462812883800784E-13</v>
      </c>
      <c r="AGE85" s="120">
        <v>4.2462812883800799E-13</v>
      </c>
      <c r="AGF85" s="120">
        <v>2.7134498405562966E-13</v>
      </c>
      <c r="AGG85" s="120">
        <v>2.7134498405562996E-13</v>
      </c>
      <c r="AGH85" s="120">
        <v>1.7055073588391033E-13</v>
      </c>
      <c r="AGI85" s="120">
        <v>1.705507358839103E-13</v>
      </c>
      <c r="AGJ85" s="120">
        <v>1.0533092824338608E-13</v>
      </c>
      <c r="AGK85" s="120">
        <v>1.0533092824338603E-13</v>
      </c>
      <c r="AGL85" s="120">
        <v>6.3846709894548494E-14</v>
      </c>
      <c r="AGM85" s="120">
        <v>6.3846709894548482E-14</v>
      </c>
      <c r="AGN85" s="120">
        <v>3.7937066234622239E-14</v>
      </c>
      <c r="AGO85" s="120">
        <v>3.7937066234622195E-14</v>
      </c>
      <c r="AGP85" s="120">
        <v>2.2066830118059144E-14</v>
      </c>
      <c r="AGQ85" s="120">
        <v>2.2066830118059131E-14</v>
      </c>
      <c r="AGR85" s="120">
        <v>1.2546250479235121E-14</v>
      </c>
      <c r="AGS85" s="120">
        <v>1.2546250479235127E-14</v>
      </c>
      <c r="AGT85" s="120">
        <v>6.9608437577917036E-15</v>
      </c>
      <c r="AGU85" s="120">
        <v>6.9608437577917013E-15</v>
      </c>
      <c r="AGV85" s="120">
        <v>3.7616493492859468E-15</v>
      </c>
      <c r="AGW85" s="120">
        <v>3.7616493492859468E-15</v>
      </c>
      <c r="AGX85" s="120">
        <v>1.9758911914423344E-15</v>
      </c>
      <c r="AGY85" s="120">
        <v>1.9758911914423328E-15</v>
      </c>
      <c r="AGZ85" s="120">
        <v>1.0064796200415156E-15</v>
      </c>
      <c r="AHA85" s="120">
        <v>1.0064796200415152E-15</v>
      </c>
      <c r="AHB85" s="120">
        <v>4.9586387708723852E-16</v>
      </c>
      <c r="AHC85" s="120">
        <v>4.9586387708723871E-16</v>
      </c>
      <c r="AHD85" s="120">
        <v>2.3557999012403864E-16</v>
      </c>
      <c r="AHE85" s="120">
        <v>2.3557999012403864E-16</v>
      </c>
      <c r="AHF85" s="120">
        <v>1.075595967224835E-16</v>
      </c>
      <c r="AHG85" s="120">
        <v>1.0755959672248347E-16</v>
      </c>
      <c r="AHH85" s="120">
        <v>4.7009410654180378E-17</v>
      </c>
      <c r="AHI85" s="120">
        <v>4.700941065418039E-17</v>
      </c>
      <c r="AHJ85" s="120">
        <v>1.9577499834912434E-17</v>
      </c>
      <c r="AHK85" s="120">
        <v>1.9577499834912446E-17</v>
      </c>
      <c r="AHL85" s="120">
        <v>7.7273701352079121E-18</v>
      </c>
      <c r="AHM85" s="120">
        <v>7.7273701352079105E-18</v>
      </c>
      <c r="AHN85" s="120">
        <v>2.8723304738734398E-18</v>
      </c>
      <c r="AHO85" s="120">
        <v>2.8723304738734386E-18</v>
      </c>
      <c r="AHP85" s="120">
        <v>9.9775578760762828E-19</v>
      </c>
      <c r="AHQ85" s="120">
        <v>9.9775578760762847E-19</v>
      </c>
      <c r="AHR85" s="120">
        <v>3.2085636682440031E-19</v>
      </c>
      <c r="AHS85" s="120">
        <v>3.2085636682440031E-19</v>
      </c>
      <c r="AHT85" s="120">
        <v>9.440274241692034E-20</v>
      </c>
      <c r="AHU85" s="120">
        <v>9.4402742416920352E-20</v>
      </c>
      <c r="AHV85" s="120">
        <v>2.5032559976926479E-20</v>
      </c>
      <c r="AHW85" s="120">
        <v>2.5032559976926476E-20</v>
      </c>
      <c r="AHX85" s="120">
        <v>5.8644832500860667E-21</v>
      </c>
      <c r="AHY85" s="120">
        <v>5.8644832500860667E-21</v>
      </c>
      <c r="AHZ85" s="120">
        <v>1.1809998494304827E-21</v>
      </c>
      <c r="AIA85" s="120">
        <v>1.1809998494304829E-21</v>
      </c>
      <c r="AIB85" s="120">
        <v>1.9641662139013067E-22</v>
      </c>
      <c r="AIC85" s="120">
        <v>1.9641662139013065E-22</v>
      </c>
      <c r="AID85" s="120">
        <v>2.5313019213829761E-23</v>
      </c>
      <c r="AIE85" s="120">
        <v>2.5313019213829761E-23</v>
      </c>
      <c r="AIF85" s="120">
        <v>2.248897290378544E-24</v>
      </c>
      <c r="AIG85" s="120">
        <v>2.248897290378544E-24</v>
      </c>
      <c r="AIH85" s="120">
        <v>1.0339757656912846E-25</v>
      </c>
      <c r="AII85" s="120" t="s">
        <v>105</v>
      </c>
      <c r="AIJ85" s="120" t="s">
        <v>105</v>
      </c>
      <c r="AIK85" s="120" t="s">
        <v>105</v>
      </c>
      <c r="AIL85" s="120" t="s">
        <v>105</v>
      </c>
      <c r="AIM85" s="120" t="s">
        <v>105</v>
      </c>
      <c r="AIN85" s="120" t="s">
        <v>105</v>
      </c>
      <c r="AIO85" s="120" t="s">
        <v>105</v>
      </c>
      <c r="AIP85" s="120" t="s">
        <v>105</v>
      </c>
      <c r="AIQ85" s="120" t="s">
        <v>105</v>
      </c>
      <c r="AIR85" s="120" t="s">
        <v>105</v>
      </c>
      <c r="AIS85" s="120" t="s">
        <v>105</v>
      </c>
      <c r="AIT85" s="120" t="s">
        <v>105</v>
      </c>
      <c r="AIU85" s="120" t="s">
        <v>105</v>
      </c>
      <c r="AIV85" s="120" t="s">
        <v>105</v>
      </c>
      <c r="AIW85" s="120" t="s">
        <v>105</v>
      </c>
      <c r="AIX85" s="120" t="s">
        <v>105</v>
      </c>
      <c r="AIY85" s="120" t="s">
        <v>105</v>
      </c>
      <c r="AIZ85" s="120" t="s">
        <v>105</v>
      </c>
      <c r="AJA85" s="120" t="s">
        <v>105</v>
      </c>
      <c r="AJB85" s="120" t="s">
        <v>105</v>
      </c>
      <c r="AJC85" s="120" t="s">
        <v>105</v>
      </c>
      <c r="AJD85" s="120" t="s">
        <v>105</v>
      </c>
      <c r="AJE85" s="120" t="s">
        <v>105</v>
      </c>
      <c r="AJF85" s="120" t="s">
        <v>105</v>
      </c>
      <c r="AJG85" s="120" t="s">
        <v>105</v>
      </c>
      <c r="AJH85" s="120" t="s">
        <v>105</v>
      </c>
      <c r="AJI85" s="120" t="s">
        <v>105</v>
      </c>
      <c r="AJJ85" s="120" t="s">
        <v>105</v>
      </c>
      <c r="AJK85" s="120" t="s">
        <v>105</v>
      </c>
      <c r="AJL85" s="120" t="s">
        <v>105</v>
      </c>
      <c r="AJM85" s="120" t="s">
        <v>105</v>
      </c>
      <c r="AJN85" s="120" t="s">
        <v>105</v>
      </c>
      <c r="AJO85" s="120" t="s">
        <v>105</v>
      </c>
      <c r="AJP85" s="120" t="s">
        <v>105</v>
      </c>
      <c r="AJQ85" s="120" t="s">
        <v>105</v>
      </c>
      <c r="AJR85" s="120" t="s">
        <v>105</v>
      </c>
      <c r="AJS85" s="120" t="s">
        <v>105</v>
      </c>
      <c r="AJT85" s="120" t="s">
        <v>105</v>
      </c>
      <c r="AJU85" s="120" t="s">
        <v>105</v>
      </c>
      <c r="AJV85" s="120" t="s">
        <v>105</v>
      </c>
      <c r="AJW85" s="120" t="s">
        <v>105</v>
      </c>
      <c r="AJX85" s="120" t="s">
        <v>105</v>
      </c>
      <c r="AJY85" s="120" t="s">
        <v>105</v>
      </c>
      <c r="AJZ85" s="120" t="s">
        <v>105</v>
      </c>
      <c r="AKA85" s="120" t="s">
        <v>105</v>
      </c>
      <c r="AKB85" s="120" t="s">
        <v>105</v>
      </c>
      <c r="AKC85" s="120" t="s">
        <v>105</v>
      </c>
      <c r="AKD85" s="120" t="s">
        <v>105</v>
      </c>
      <c r="AKE85" s="120" t="s">
        <v>105</v>
      </c>
      <c r="AKF85" s="120" t="s">
        <v>105</v>
      </c>
      <c r="AKG85" s="120" t="s">
        <v>105</v>
      </c>
      <c r="AKH85" s="120" t="s">
        <v>105</v>
      </c>
      <c r="AKI85" s="120" t="s">
        <v>105</v>
      </c>
      <c r="AKJ85" s="120" t="s">
        <v>105</v>
      </c>
      <c r="AKK85" s="120" t="s">
        <v>105</v>
      </c>
      <c r="AKL85" s="120" t="s">
        <v>105</v>
      </c>
      <c r="AKM85" s="120" t="s">
        <v>105</v>
      </c>
      <c r="AKN85" s="120" t="s">
        <v>105</v>
      </c>
      <c r="AKO85" s="120" t="s">
        <v>105</v>
      </c>
      <c r="AKP85" s="120" t="s">
        <v>105</v>
      </c>
      <c r="AKQ85" s="120" t="s">
        <v>105</v>
      </c>
      <c r="AKR85" s="120" t="s">
        <v>105</v>
      </c>
      <c r="AKS85" s="120" t="s">
        <v>105</v>
      </c>
      <c r="AKT85" s="120" t="s">
        <v>105</v>
      </c>
      <c r="AKU85" s="120" t="s">
        <v>105</v>
      </c>
      <c r="AKV85" s="120" t="s">
        <v>105</v>
      </c>
      <c r="AKW85" s="120" t="s">
        <v>105</v>
      </c>
      <c r="AKX85" s="120" t="s">
        <v>105</v>
      </c>
      <c r="AKY85" s="120" t="s">
        <v>105</v>
      </c>
      <c r="AKZ85" s="120" t="s">
        <v>105</v>
      </c>
      <c r="ALA85" s="120" t="s">
        <v>105</v>
      </c>
      <c r="ALB85" s="120" t="s">
        <v>105</v>
      </c>
      <c r="ALC85" s="120" t="s">
        <v>105</v>
      </c>
      <c r="ALD85" s="120" t="s">
        <v>105</v>
      </c>
      <c r="ALE85" s="120" t="s">
        <v>105</v>
      </c>
      <c r="ALF85" s="120" t="s">
        <v>105</v>
      </c>
      <c r="ALG85" s="120" t="s">
        <v>105</v>
      </c>
      <c r="ALH85" s="120" t="s">
        <v>105</v>
      </c>
      <c r="ALI85" s="120" t="s">
        <v>105</v>
      </c>
      <c r="ALJ85" s="120" t="s">
        <v>105</v>
      </c>
      <c r="ALK85" s="120" t="s">
        <v>105</v>
      </c>
      <c r="ALL85" s="120" t="s">
        <v>105</v>
      </c>
      <c r="ALM85" s="120" t="s">
        <v>105</v>
      </c>
      <c r="ALN85" s="120"/>
    </row>
    <row r="86" spans="1:1002" hidden="1">
      <c r="A86" s="119">
        <v>85</v>
      </c>
      <c r="B86" s="120">
        <v>7.89534411045314E-3</v>
      </c>
      <c r="C86" s="120">
        <v>7.8331642885587204E-3</v>
      </c>
      <c r="D86" s="120">
        <v>7.8332602722693753E-3</v>
      </c>
      <c r="E86" s="120">
        <v>7.7713335348394219E-3</v>
      </c>
      <c r="F86" s="120">
        <v>7.7714277792778411E-3</v>
      </c>
      <c r="G86" s="120">
        <v>7.7097544831566762E-3</v>
      </c>
      <c r="H86" s="120">
        <v>7.7098470123999584E-3</v>
      </c>
      <c r="I86" s="120">
        <v>7.6484275107190167E-3</v>
      </c>
      <c r="J86" s="120">
        <v>7.6485183486334467E-3</v>
      </c>
      <c r="K86" s="120">
        <v>7.5873529907665152E-3</v>
      </c>
      <c r="L86" s="120">
        <v>7.5874421610078943E-3</v>
      </c>
      <c r="M86" s="120">
        <v>7.5265312925260472E-3</v>
      </c>
      <c r="N86" s="120">
        <v>7.5266188185399777E-3</v>
      </c>
      <c r="O86" s="120">
        <v>7.465962781166265E-3</v>
      </c>
      <c r="P86" s="120">
        <v>7.4660486861884614E-3</v>
      </c>
      <c r="Q86" s="120">
        <v>7.4056478177523298E-3</v>
      </c>
      <c r="R86" s="120">
        <v>7.4057321248089678E-3</v>
      </c>
      <c r="S86" s="120">
        <v>7.3455867592003973E-3</v>
      </c>
      <c r="T86" s="120">
        <v>7.3456694911084447E-3</v>
      </c>
      <c r="U86" s="120">
        <v>7.2857799582318689E-3</v>
      </c>
      <c r="V86" s="120">
        <v>7.2858611375994512E-3</v>
      </c>
      <c r="W86" s="120">
        <v>7.2262277633273649E-3</v>
      </c>
      <c r="X86" s="120">
        <v>7.2263074125541596E-3</v>
      </c>
      <c r="Y86" s="120">
        <v>7.1669305186805084E-3</v>
      </c>
      <c r="Z86" s="120">
        <v>7.167008659958095E-3</v>
      </c>
      <c r="AA86" s="120">
        <v>7.107888564151398E-3</v>
      </c>
      <c r="AB86" s="120">
        <v>7.1079652194637076E-3</v>
      </c>
      <c r="AC86" s="120">
        <v>7.0491022352198859E-3</v>
      </c>
      <c r="AD86" s="120">
        <v>7.0491774263435926E-3</v>
      </c>
      <c r="AE86" s="120">
        <v>6.9905718629385844E-3</v>
      </c>
      <c r="AF86" s="120">
        <v>6.9906456114435609E-3</v>
      </c>
      <c r="AG86" s="120">
        <v>6.9322977738856687E-3</v>
      </c>
      <c r="AH86" s="120">
        <v>6.9323701011354318E-3</v>
      </c>
      <c r="AI86" s="120">
        <v>6.8742802901174127E-3</v>
      </c>
      <c r="AJ86" s="120">
        <v>6.8743512172695573E-3</v>
      </c>
      <c r="AK86" s="120">
        <v>6.8165197291204663E-3</v>
      </c>
      <c r="AL86" s="120">
        <v>6.8165892771272106E-3</v>
      </c>
      <c r="AM86" s="120">
        <v>6.7590164037639837E-3</v>
      </c>
      <c r="AN86" s="120">
        <v>6.7590845933725857E-3</v>
      </c>
      <c r="AO86" s="120">
        <v>6.7017706222513938E-3</v>
      </c>
      <c r="AP86" s="120">
        <v>6.7018374740047239E-3</v>
      </c>
      <c r="AQ86" s="120">
        <v>6.6447826880720534E-3</v>
      </c>
      <c r="AR86" s="120">
        <v>6.6448482223090723E-3</v>
      </c>
      <c r="AS86" s="120">
        <v>6.5880528999525635E-3</v>
      </c>
      <c r="AT86" s="120">
        <v>6.5881171368089003E-3</v>
      </c>
      <c r="AU86" s="120">
        <v>6.5315815518079828E-3</v>
      </c>
      <c r="AV86" s="120">
        <v>6.5316445112164473E-3</v>
      </c>
      <c r="AW86" s="120">
        <v>6.4753689326927013E-3</v>
      </c>
      <c r="AX86" s="120">
        <v>6.475430634383857E-3</v>
      </c>
      <c r="AY86" s="120">
        <v>6.419415326751117E-3</v>
      </c>
      <c r="AZ86" s="120">
        <v>6.4194757902538918E-3</v>
      </c>
      <c r="BA86" s="120">
        <v>6.3637210131681377E-3</v>
      </c>
      <c r="BB86" s="120">
        <v>6.3637802578104001E-3</v>
      </c>
      <c r="BC86" s="120">
        <v>6.3082862661194171E-3</v>
      </c>
      <c r="BD86" s="120">
        <v>6.3083443110285645E-3</v>
      </c>
      <c r="BE86" s="120">
        <v>6.253111354721369E-3</v>
      </c>
      <c r="BF86" s="120">
        <v>6.2531682188249884E-3</v>
      </c>
      <c r="BG86" s="120">
        <v>6.1981965429809965E-3</v>
      </c>
      <c r="BH86" s="120">
        <v>6.1982522450074818E-3</v>
      </c>
      <c r="BI86" s="120">
        <v>6.1435420897454854E-3</v>
      </c>
      <c r="BJ86" s="120">
        <v>6.1435966482246765E-3</v>
      </c>
      <c r="BK86" s="120">
        <v>6.0891482486515915E-3</v>
      </c>
      <c r="BL86" s="120">
        <v>6.0892016819154666E-3</v>
      </c>
      <c r="BM86" s="120">
        <v>6.0350152680748214E-3</v>
      </c>
      <c r="BN86" s="120">
        <v>6.0350675942581478E-3</v>
      </c>
      <c r="BO86" s="120">
        <v>5.9811433910783897E-3</v>
      </c>
      <c r="BP86" s="120">
        <v>5.981194628119438E-3</v>
      </c>
      <c r="BQ86" s="120">
        <v>5.9275328553620114E-3</v>
      </c>
      <c r="BR86" s="120">
        <v>5.9275830210032514E-3</v>
      </c>
      <c r="BS86" s="120">
        <v>5.8741838932104455E-3</v>
      </c>
      <c r="BT86" s="120">
        <v>5.8742330049992696E-3</v>
      </c>
      <c r="BU86" s="120">
        <v>5.8210967314418815E-3</v>
      </c>
      <c r="BV86" s="120">
        <v>5.8211448067313418E-3</v>
      </c>
      <c r="BW86" s="120">
        <v>5.7682715913561205E-3</v>
      </c>
      <c r="BX86" s="120">
        <v>5.7683186473056645E-3</v>
      </c>
      <c r="BY86" s="120">
        <v>5.7157086886825345E-3</v>
      </c>
      <c r="BZ86" s="120">
        <v>5.715754742258777E-3</v>
      </c>
      <c r="CA86" s="120">
        <v>5.6634082335279053E-3</v>
      </c>
      <c r="CB86" s="120">
        <v>5.6634533015053829E-3</v>
      </c>
      <c r="CC86" s="120">
        <v>5.6113704303239736E-3</v>
      </c>
      <c r="CD86" s="120">
        <v>5.6114145292859609E-3</v>
      </c>
      <c r="CE86" s="120">
        <v>5.559595477774933E-3</v>
      </c>
      <c r="CF86" s="120">
        <v>5.5596386241142234E-3</v>
      </c>
      <c r="CG86" s="120">
        <v>5.5080835688046696E-3</v>
      </c>
      <c r="CH86" s="120">
        <v>5.508125778724374E-3</v>
      </c>
      <c r="CI86" s="120">
        <v>5.4568348905037738E-3</v>
      </c>
      <c r="CJ86" s="120">
        <v>5.4568761800181916E-3</v>
      </c>
      <c r="CK86" s="120">
        <v>5.4058496240765733E-3</v>
      </c>
      <c r="CL86" s="120">
        <v>5.4058900090119743E-3</v>
      </c>
      <c r="CM86" s="120">
        <v>5.355127944787757E-3</v>
      </c>
      <c r="CN86" s="120">
        <v>5.3551674407832763E-3</v>
      </c>
      <c r="CO86" s="120">
        <v>5.3046700219090285E-3</v>
      </c>
      <c r="CP86" s="120">
        <v>5.3047086444175159E-3</v>
      </c>
      <c r="CQ86" s="120">
        <v>5.2544760186655076E-3</v>
      </c>
      <c r="CR86" s="120">
        <v>5.2545137829543833E-3</v>
      </c>
      <c r="CS86" s="120">
        <v>5.2045460921819756E-3</v>
      </c>
      <c r="CT86" s="120">
        <v>5.2045830133341554E-3</v>
      </c>
      <c r="CU86" s="120">
        <v>5.1548803934290451E-3</v>
      </c>
      <c r="CV86" s="120">
        <v>5.1549164863438123E-3</v>
      </c>
      <c r="CW86" s="120">
        <v>5.1054790671690954E-3</v>
      </c>
      <c r="CX86" s="120">
        <v>5.1055143465630224E-3</v>
      </c>
      <c r="CY86" s="120">
        <v>5.0563422519021078E-3</v>
      </c>
      <c r="CZ86" s="120">
        <v>5.0563767323099883E-3</v>
      </c>
      <c r="DA86" s="120">
        <v>5.0074700798114057E-3</v>
      </c>
      <c r="DB86" s="120">
        <v>5.0075037755871708E-3</v>
      </c>
      <c r="DC86" s="120">
        <v>4.9588626767091701E-3</v>
      </c>
      <c r="DD86" s="120">
        <v>4.9588956020268481E-3</v>
      </c>
      <c r="DE86" s="120">
        <v>4.9105201619819112E-3</v>
      </c>
      <c r="DF86" s="120">
        <v>4.9105523308365989E-3</v>
      </c>
      <c r="DG86" s="120">
        <v>4.8624426485357943E-3</v>
      </c>
      <c r="DH86" s="120">
        <v>4.8624740747446092E-3</v>
      </c>
      <c r="DI86" s="120">
        <v>4.8146302427418399E-3</v>
      </c>
      <c r="DJ86" s="120">
        <v>4.8146609399449172E-3</v>
      </c>
      <c r="DK86" s="120">
        <v>4.7670830443810458E-3</v>
      </c>
      <c r="DL86" s="120">
        <v>4.7671130260424927E-3</v>
      </c>
      <c r="DM86" s="120">
        <v>4.719801146589311E-3</v>
      </c>
      <c r="DN86" s="120">
        <v>4.7198304259982848E-3</v>
      </c>
      <c r="DO86" s="120">
        <v>4.6727846358024612E-3</v>
      </c>
      <c r="DP86" s="120">
        <v>4.6728132260741113E-3</v>
      </c>
      <c r="DQ86" s="120">
        <v>4.6260335917009156E-3</v>
      </c>
      <c r="DR86" s="120">
        <v>4.6260615057774354E-3</v>
      </c>
      <c r="DS86" s="120">
        <v>4.5795480871544938E-3</v>
      </c>
      <c r="DT86" s="120">
        <v>4.5795753378061691E-3</v>
      </c>
      <c r="DU86" s="120">
        <v>4.5333281881670259E-3</v>
      </c>
      <c r="DV86" s="120">
        <v>4.5333547879932747E-3</v>
      </c>
      <c r="DW86" s="120">
        <v>4.4873739538209443E-3</v>
      </c>
      <c r="DX86" s="120">
        <v>4.4873999152513664E-3</v>
      </c>
      <c r="DY86" s="120">
        <v>4.4416854362217375E-3</v>
      </c>
      <c r="DZ86" s="120">
        <v>4.4417107715171702E-3</v>
      </c>
      <c r="EA86" s="120">
        <v>4.396262680442414E-3</v>
      </c>
      <c r="EB86" s="120">
        <v>4.3962874016960519E-3</v>
      </c>
      <c r="EC86" s="120">
        <v>4.3511057244679128E-3</v>
      </c>
      <c r="ED86" s="120">
        <v>4.3511298436063363E-3</v>
      </c>
      <c r="EE86" s="120">
        <v>4.3062145991393987E-3</v>
      </c>
      <c r="EF86" s="120">
        <v>4.306238127923712E-3</v>
      </c>
      <c r="EG86" s="120">
        <v>4.2615893280985888E-3</v>
      </c>
      <c r="EH86" s="120">
        <v>4.2616122781254989E-3</v>
      </c>
      <c r="EI86" s="120">
        <v>4.2172299277320018E-3</v>
      </c>
      <c r="EJ86" s="120">
        <v>4.2172523104349515E-3</v>
      </c>
      <c r="EK86" s="120">
        <v>4.1731364071152252E-3</v>
      </c>
      <c r="EL86" s="120">
        <v>4.1731582337655197E-3</v>
      </c>
      <c r="EM86" s="120">
        <v>4.1293087679571249E-3</v>
      </c>
      <c r="EN86" s="120">
        <v>4.1293300496650339E-3</v>
      </c>
      <c r="EO86" s="120">
        <v>4.0857470045440689E-3</v>
      </c>
      <c r="EP86" s="120">
        <v>4.0857677522599901E-3</v>
      </c>
      <c r="EQ86" s="120">
        <v>4.0424511036841358E-3</v>
      </c>
      <c r="ER86" s="120">
        <v>4.0424713281997501E-3</v>
      </c>
      <c r="ES86" s="120">
        <v>3.9994210446513663E-3</v>
      </c>
      <c r="ET86" s="120">
        <v>3.9994407566007611E-3</v>
      </c>
      <c r="EU86" s="120">
        <v>3.9566567991299499E-3</v>
      </c>
      <c r="EV86" s="120">
        <v>3.9566760089908368E-3</v>
      </c>
      <c r="EW86" s="120">
        <v>3.9141583311585633E-3</v>
      </c>
      <c r="EX86" s="120">
        <v>3.9141770492533944E-3</v>
      </c>
      <c r="EY86" s="120">
        <v>3.8719255970745894E-3</v>
      </c>
      <c r="EZ86" s="120">
        <v>3.8719438335717846E-3</v>
      </c>
      <c r="FA86" s="120">
        <v>3.8299585454585243E-3</v>
      </c>
      <c r="FB86" s="120">
        <v>3.829976310373631E-3</v>
      </c>
      <c r="FC86" s="120">
        <v>3.7882571170783329E-3</v>
      </c>
      <c r="FD86" s="120">
        <v>3.7882744202752342E-3</v>
      </c>
      <c r="FE86" s="120">
        <v>3.7468212448339001E-3</v>
      </c>
      <c r="FF86" s="120">
        <v>3.746838096026012E-3</v>
      </c>
      <c r="FG86" s="120">
        <v>3.7056508537015777E-3</v>
      </c>
      <c r="FH86" s="120">
        <v>3.7056672624530607E-3</v>
      </c>
      <c r="FI86" s="120">
        <v>3.6647458606787571E-3</v>
      </c>
      <c r="FJ86" s="120">
        <v>3.6647618364057245E-3</v>
      </c>
      <c r="FK86" s="120">
        <v>3.6241061747285777E-3</v>
      </c>
      <c r="FL86" s="120">
        <v>3.6241217267003393E-3</v>
      </c>
      <c r="FM86" s="120">
        <v>3.5837316967247228E-3</v>
      </c>
      <c r="FN86" s="120">
        <v>3.583746834064996E-3</v>
      </c>
      <c r="FO86" s="120">
        <v>3.5436223193963229E-3</v>
      </c>
      <c r="FP86" s="120">
        <v>3.5436370510844592E-3</v>
      </c>
      <c r="FQ86" s="120">
        <v>3.5037779272729611E-3</v>
      </c>
      <c r="FR86" s="120">
        <v>3.5037922621452052E-3</v>
      </c>
      <c r="FS86" s="120">
        <v>3.4641983966298526E-3</v>
      </c>
      <c r="FT86" s="120">
        <v>3.4642123433805869E-3</v>
      </c>
      <c r="FU86" s="120">
        <v>3.4248835954331287E-3</v>
      </c>
      <c r="FV86" s="120">
        <v>3.4248971626161225E-3</v>
      </c>
      <c r="FW86" s="120">
        <v>3.385833383285318E-3</v>
      </c>
      <c r="FX86" s="120">
        <v>3.3858465793149724E-3</v>
      </c>
      <c r="FY86" s="120">
        <v>3.3470476113709262E-3</v>
      </c>
      <c r="FZ86" s="120">
        <v>3.3470604445235549E-3</v>
      </c>
      <c r="GA86" s="120">
        <v>3.3085261224022676E-3</v>
      </c>
      <c r="GB86" s="120">
        <v>3.3085386008173427E-3</v>
      </c>
      <c r="GC86" s="120">
        <v>3.2702687505654338E-3</v>
      </c>
      <c r="GD86" s="120">
        <v>3.270280882246871E-3</v>
      </c>
      <c r="GE86" s="120">
        <v>3.2322753214664821E-3</v>
      </c>
      <c r="GF86" s="120">
        <v>3.2322871142839256E-3</v>
      </c>
      <c r="GG86" s="120">
        <v>3.1945456520778709E-3</v>
      </c>
      <c r="GH86" s="120">
        <v>3.1945571137679428E-3</v>
      </c>
      <c r="GI86" s="120">
        <v>3.1570795506850402E-3</v>
      </c>
      <c r="GJ86" s="120">
        <v>3.1570906888526403E-3</v>
      </c>
      <c r="GK86" s="120">
        <v>3.1198768168333112E-3</v>
      </c>
      <c r="GL86" s="120">
        <v>3.1198876389529244E-3</v>
      </c>
      <c r="GM86" s="120">
        <v>3.0829372412750134E-3</v>
      </c>
      <c r="GN86" s="120">
        <v>3.0829477546919599E-3</v>
      </c>
      <c r="GO86" s="120">
        <v>3.0462606059168569E-3</v>
      </c>
      <c r="GP86" s="120">
        <v>3.0462708178486146E-3</v>
      </c>
      <c r="GQ86" s="120">
        <v>3.0098466837676112E-3</v>
      </c>
      <c r="GR86" s="120">
        <v>3.0098566013051029E-3</v>
      </c>
      <c r="GS86" s="120">
        <v>2.9736952388860708E-3</v>
      </c>
      <c r="GT86" s="120">
        <v>2.97370486899495E-3</v>
      </c>
      <c r="GU86" s="120">
        <v>2.9378060263293105E-3</v>
      </c>
      <c r="GV86" s="120">
        <v>2.9378153758512866E-3</v>
      </c>
      <c r="GW86" s="120">
        <v>2.9021787921012978E-3</v>
      </c>
      <c r="GX86" s="120">
        <v>2.9021878677554275E-3</v>
      </c>
      <c r="GY86" s="120">
        <v>2.8668132731018165E-3</v>
      </c>
      <c r="GZ86" s="120">
        <v>2.8668220814858031E-3</v>
      </c>
      <c r="HA86" s="120">
        <v>2.8317091970757337E-3</v>
      </c>
      <c r="HB86" s="120">
        <v>2.8317177446672498E-3</v>
      </c>
      <c r="HC86" s="120">
        <v>2.7968662825626823E-3</v>
      </c>
      <c r="HD86" s="120">
        <v>2.7968745757206582E-3</v>
      </c>
      <c r="HE86" s="120">
        <v>2.7622842388470466E-3</v>
      </c>
      <c r="HF86" s="120">
        <v>2.762292283813003E-3</v>
      </c>
      <c r="HG86" s="120">
        <v>2.7279627659084387E-3</v>
      </c>
      <c r="HH86" s="120">
        <v>2.7279705688077788E-3</v>
      </c>
      <c r="HI86" s="120">
        <v>2.6939015543725104E-3</v>
      </c>
      <c r="HJ86" s="120">
        <v>2.6939091212158407E-3</v>
      </c>
      <c r="HK86" s="120">
        <v>2.6601002854622388E-3</v>
      </c>
      <c r="HL86" s="120">
        <v>2.6601076221466772E-3</v>
      </c>
      <c r="HM86" s="120">
        <v>2.6265586309496508E-3</v>
      </c>
      <c r="HN86" s="120">
        <v>2.6265657432601431E-3</v>
      </c>
      <c r="HO86" s="120">
        <v>2.5932762531079945E-3</v>
      </c>
      <c r="HP86" s="120">
        <v>2.5932831467186277E-3</v>
      </c>
      <c r="HQ86" s="120">
        <v>2.5602528046644252E-3</v>
      </c>
      <c r="HR86" s="120">
        <v>2.5602594851397366E-3</v>
      </c>
      <c r="HS86" s="120">
        <v>2.5274879287531539E-3</v>
      </c>
      <c r="HT86" s="120">
        <v>2.527494401549436E-3</v>
      </c>
      <c r="HU86" s="120">
        <v>2.4949812588691304E-3</v>
      </c>
      <c r="HV86" s="120">
        <v>2.4949875293357611E-3</v>
      </c>
      <c r="HW86" s="120">
        <v>2.4627324188222582E-3</v>
      </c>
      <c r="HX86" s="120">
        <v>2.4627384922029944E-3</v>
      </c>
      <c r="HY86" s="120">
        <v>2.4307410226921604E-3</v>
      </c>
      <c r="HZ86" s="120">
        <v>2.4307469041264526E-3</v>
      </c>
      <c r="IA86" s="120">
        <v>2.3990066747835177E-3</v>
      </c>
      <c r="IB86" s="120">
        <v>2.3990123693078177E-3</v>
      </c>
      <c r="IC86" s="120">
        <v>2.3675289695819818E-3</v>
      </c>
      <c r="ID86" s="120">
        <v>2.36753448213106E-3</v>
      </c>
      <c r="IE86" s="120">
        <v>2.3363074917107239E-3</v>
      </c>
      <c r="IF86" s="120">
        <v>2.3363128271189563E-3</v>
      </c>
      <c r="IG86" s="120">
        <v>2.305341815887596E-3</v>
      </c>
      <c r="IH86" s="120">
        <v>2.3053469788902672E-3</v>
      </c>
      <c r="II86" s="120">
        <v>2.274631506882912E-3</v>
      </c>
      <c r="IJ86" s="120">
        <v>2.2746365021175338E-3</v>
      </c>
      <c r="IK86" s="120">
        <v>2.2441761194779562E-3</v>
      </c>
      <c r="IL86" s="120">
        <v>2.2441809514855511E-3</v>
      </c>
      <c r="IM86" s="120">
        <v>2.2139751984241412E-3</v>
      </c>
      <c r="IN86" s="120">
        <v>2.2139798716505304E-3</v>
      </c>
      <c r="IO86" s="120">
        <v>2.1840282784028569E-3</v>
      </c>
      <c r="IP86" s="120">
        <v>2.1840327971999729E-3</v>
      </c>
      <c r="IQ86" s="120">
        <v>2.15433488398609E-3</v>
      </c>
      <c r="IR86" s="120">
        <v>2.1543392526132492E-3</v>
      </c>
      <c r="IS86" s="120">
        <v>2.1248945295977775E-3</v>
      </c>
      <c r="IT86" s="120">
        <v>2.1248987522229667E-3</v>
      </c>
      <c r="IU86" s="120">
        <v>2.0957067194759056E-3</v>
      </c>
      <c r="IV86" s="120">
        <v>2.0957108001770672E-3</v>
      </c>
      <c r="IW86" s="120">
        <v>2.0667709476354457E-3</v>
      </c>
      <c r="IX86" s="120">
        <v>2.0667748904017571E-3</v>
      </c>
      <c r="IY86" s="120">
        <v>2.0380866978320826E-3</v>
      </c>
      <c r="IZ86" s="120">
        <v>2.0380905065652262E-3</v>
      </c>
      <c r="JA86" s="120">
        <v>2.0096534435267745E-3</v>
      </c>
      <c r="JB86" s="120">
        <v>2.0096571220421977E-3</v>
      </c>
      <c r="JC86" s="120">
        <v>1.9814706478511815E-3</v>
      </c>
      <c r="JD86" s="120">
        <v>1.9814741998793817E-3</v>
      </c>
      <c r="JE86" s="120">
        <v>1.9535377635739853E-3</v>
      </c>
      <c r="JF86" s="120">
        <v>1.9535411927617484E-3</v>
      </c>
      <c r="JG86" s="120">
        <v>1.9258542330681011E-3</v>
      </c>
      <c r="JH86" s="120">
        <v>1.9258575429797666E-3</v>
      </c>
      <c r="JI86" s="120">
        <v>1.8984194882788242E-3</v>
      </c>
      <c r="JJ86" s="120">
        <v>1.8984226823975359E-3</v>
      </c>
      <c r="JK86" s="120">
        <v>1.8712329506929417E-3</v>
      </c>
      <c r="JL86" s="120">
        <v>1.8712360324218814E-3</v>
      </c>
      <c r="JM86" s="120">
        <v>1.8442940313087963E-3</v>
      </c>
      <c r="JN86" s="120">
        <v>1.8442970039724324E-3</v>
      </c>
      <c r="JO86" s="120">
        <v>1.8176021306073895E-3</v>
      </c>
      <c r="JP86" s="120">
        <v>1.8176049974527007E-3</v>
      </c>
      <c r="JQ86" s="120">
        <v>1.7911566385244743E-3</v>
      </c>
      <c r="JR86" s="120">
        <v>1.7911594027221812E-3</v>
      </c>
      <c r="JS86" s="120">
        <v>1.7649569344237316E-3</v>
      </c>
      <c r="JT86" s="120">
        <v>1.7649595990695125E-3</v>
      </c>
      <c r="JU86" s="120">
        <v>1.7390023870710017E-3</v>
      </c>
      <c r="JV86" s="120">
        <v>1.7390049551867053E-3</v>
      </c>
      <c r="JW86" s="120">
        <v>1.7132923546096335E-3</v>
      </c>
      <c r="JX86" s="120">
        <v>1.7132948291444855E-3</v>
      </c>
      <c r="JY86" s="120">
        <v>1.6878261845369496E-3</v>
      </c>
      <c r="JZ86" s="120">
        <v>1.687828568368758E-3</v>
      </c>
      <c r="KA86" s="120">
        <v>1.6626032136818972E-3</v>
      </c>
      <c r="KB86" s="120">
        <v>1.662605509618228E-3</v>
      </c>
      <c r="KC86" s="120">
        <v>1.6376227681838245E-3</v>
      </c>
      <c r="KD86" s="120">
        <v>1.637624978963209E-3</v>
      </c>
      <c r="KE86" s="120">
        <v>1.6128841634725376E-3</v>
      </c>
      <c r="KF86" s="120">
        <v>1.6128862917656282E-3</v>
      </c>
      <c r="KG86" s="120">
        <v>1.5883867042495304E-3</v>
      </c>
      <c r="KH86" s="120">
        <v>1.5883887526602844E-3</v>
      </c>
      <c r="KI86" s="120">
        <v>1.5641296844705231E-3</v>
      </c>
      <c r="KJ86" s="120">
        <v>1.5641316555373543E-3</v>
      </c>
      <c r="KK86" s="120">
        <v>1.54011238732926E-3</v>
      </c>
      <c r="KL86" s="120">
        <v>1.5401142835262038E-3</v>
      </c>
      <c r="KM86" s="120">
        <v>1.5163340852426476E-3</v>
      </c>
      <c r="KN86" s="120">
        <v>1.5163359089804963E-3</v>
      </c>
      <c r="KO86" s="120">
        <v>1.4927940398372364E-3</v>
      </c>
      <c r="KP86" s="120">
        <v>1.4927957934646758E-3</v>
      </c>
      <c r="KQ86" s="120">
        <v>1.4694915019370614E-3</v>
      </c>
      <c r="KR86" s="120">
        <v>1.4694931877418035E-3</v>
      </c>
      <c r="KS86" s="120">
        <v>1.4464257115529128E-3</v>
      </c>
      <c r="KT86" s="120">
        <v>1.4464273317628114E-3</v>
      </c>
      <c r="KU86" s="120">
        <v>1.423595897873023E-3</v>
      </c>
      <c r="KV86" s="120">
        <v>1.4235974546571947E-3</v>
      </c>
      <c r="KW86" s="120">
        <v>1.401001279255227E-3</v>
      </c>
      <c r="KX86" s="120">
        <v>1.4010027747251306E-3</v>
      </c>
      <c r="KY86" s="120">
        <v>1.3786410632206051E-3</v>
      </c>
      <c r="KZ86" s="120">
        <v>1.3786424994311551E-3</v>
      </c>
      <c r="LA86" s="120">
        <v>1.3565144464486526E-3</v>
      </c>
      <c r="LB86" s="120">
        <v>1.3565158253992899E-3</v>
      </c>
      <c r="LC86" s="120">
        <v>1.3346206147740055E-3</v>
      </c>
      <c r="LD86" s="120">
        <v>1.3346219384097772E-3</v>
      </c>
      <c r="LE86" s="120">
        <v>1.3129587431847457E-3</v>
      </c>
      <c r="LF86" s="120">
        <v>1.3129600133973578E-3</v>
      </c>
      <c r="LG86" s="120">
        <v>1.2915279958223146E-3</v>
      </c>
      <c r="LH86" s="120">
        <v>1.2915292144511986E-3</v>
      </c>
      <c r="LI86" s="120">
        <v>1.2703275259830825E-3</v>
      </c>
      <c r="LJ86" s="120">
        <v>1.2703286948164277E-3</v>
      </c>
      <c r="LK86" s="120">
        <v>1.2493564761215732E-3</v>
      </c>
      <c r="LL86" s="120">
        <v>1.2493575968973696E-3</v>
      </c>
      <c r="LM86" s="120">
        <v>1.2286139778554187E-3</v>
      </c>
      <c r="LN86" s="120">
        <v>1.2286150522624684E-3</v>
      </c>
      <c r="LO86" s="120">
        <v>1.2080991519720309E-3</v>
      </c>
      <c r="LP86" s="120">
        <v>1.2081001816509731E-3</v>
      </c>
      <c r="LQ86" s="120">
        <v>1.1878111084370493E-3</v>
      </c>
      <c r="LR86" s="120">
        <v>1.1878120949813493E-3</v>
      </c>
      <c r="LS86" s="120">
        <v>1.1677489464045924E-3</v>
      </c>
      <c r="LT86" s="120">
        <v>1.1677498913615445E-3</v>
      </c>
      <c r="LU86" s="120">
        <v>1.1479117542293308E-3</v>
      </c>
      <c r="LV86" s="120">
        <v>1.1479126591010347E-3</v>
      </c>
      <c r="LW86" s="120">
        <v>1.128298609480442E-3</v>
      </c>
      <c r="LX86" s="120">
        <v>1.1282994757247666E-3</v>
      </c>
      <c r="LY86" s="120">
        <v>1.1089085789574389E-3</v>
      </c>
      <c r="LZ86" s="120">
        <v>1.1089094079889934E-3</v>
      </c>
      <c r="MA86" s="120">
        <v>1.0897407187079459E-3</v>
      </c>
      <c r="MB86" s="120">
        <v>1.0897415118990143E-3</v>
      </c>
      <c r="MC86" s="120">
        <v>1.0707940740474254E-3</v>
      </c>
      <c r="MD86" s="120">
        <v>1.0707948327289126E-3</v>
      </c>
      <c r="ME86" s="120">
        <v>1.052067679580904E-3</v>
      </c>
      <c r="MF86" s="120">
        <v>1.0520684050432561E-3</v>
      </c>
      <c r="MG86" s="120">
        <v>1.0335605592267135E-3</v>
      </c>
      <c r="MH86" s="120">
        <v>1.0335612527208355E-3</v>
      </c>
      <c r="MI86" s="120">
        <v>1.0152717262423116E-3</v>
      </c>
      <c r="MJ86" s="120">
        <v>1.0152723889804676E-3</v>
      </c>
      <c r="MK86" s="120">
        <v>9.9720018325217272E-4</v>
      </c>
      <c r="ML86" s="120">
        <v>9.9720081640887579E-4</v>
      </c>
      <c r="MM86" s="120">
        <v>9.7934492227781298E-4</v>
      </c>
      <c r="MN86" s="120">
        <v>9.7934552699070472E-4</v>
      </c>
      <c r="MO86" s="120">
        <v>9.6170492476997367E-4</v>
      </c>
      <c r="MP86" s="120">
        <v>9.6170550214069706E-4</v>
      </c>
      <c r="MQ86" s="120">
        <v>9.4427916164299555E-4</v>
      </c>
      <c r="MR86" s="120">
        <v>9.4427971273804688E-4</v>
      </c>
      <c r="MS86" s="120">
        <v>9.2706659331141382E-4</v>
      </c>
      <c r="MT86" s="120">
        <v>9.2706711916298575E-4</v>
      </c>
      <c r="MU86" s="120">
        <v>9.100661697288028E-4</v>
      </c>
      <c r="MV86" s="120">
        <v>9.100666713356216E-4</v>
      </c>
      <c r="MW86" s="120">
        <v>8.9327683042893073E-4</v>
      </c>
      <c r="MX86" s="120">
        <v>8.9327730875707529E-4</v>
      </c>
      <c r="MY86" s="120">
        <v>8.7669750456921438E-4</v>
      </c>
      <c r="MZ86" s="120">
        <v>8.7669796055292102E-4</v>
      </c>
      <c r="NA86" s="120">
        <v>8.603271109765406E-4</v>
      </c>
      <c r="NB86" s="120">
        <v>8.603275455190076E-4</v>
      </c>
      <c r="NC86" s="120">
        <v>8.4416455819547476E-4</v>
      </c>
      <c r="ND86" s="120">
        <v>8.4416497216964243E-4</v>
      </c>
      <c r="NE86" s="120">
        <v>8.2820874453888951E-4</v>
      </c>
      <c r="NF86" s="120">
        <v>8.2820913878821139E-4</v>
      </c>
      <c r="NG86" s="120">
        <v>8.1245855814104126E-4</v>
      </c>
      <c r="NH86" s="120">
        <v>8.1245893348025236E-4</v>
      </c>
      <c r="NI86" s="120">
        <v>7.9691287701314569E-4</v>
      </c>
      <c r="NJ86" s="120">
        <v>7.9691323422900555E-4</v>
      </c>
      <c r="NK86" s="120">
        <v>7.81570569101458E-4</v>
      </c>
      <c r="NL86" s="120">
        <v>7.8157090895348961E-4</v>
      </c>
      <c r="NM86" s="120">
        <v>7.6643049234791148E-4</v>
      </c>
      <c r="NN86" s="120">
        <v>7.6643081556912582E-4</v>
      </c>
      <c r="NO86" s="120">
        <v>7.5149149475333473E-4</v>
      </c>
      <c r="NP86" s="120">
        <v>7.5149180205094689E-4</v>
      </c>
      <c r="NQ86" s="120">
        <v>7.3675241444328852E-4</v>
      </c>
      <c r="NR86" s="120">
        <v>7.3675270649941141E-4</v>
      </c>
      <c r="NS86" s="120">
        <v>7.2221207973653656E-4</v>
      </c>
      <c r="NT86" s="120">
        <v>7.2221235720887973E-4</v>
      </c>
      <c r="NU86" s="120">
        <v>7.078693092162151E-4</v>
      </c>
      <c r="NV86" s="120">
        <v>7.0786957273875049E-4</v>
      </c>
      <c r="NW86" s="120">
        <v>6.9372291180367935E-4</v>
      </c>
      <c r="NX86" s="120">
        <v>6.9372316198731759E-4</v>
      </c>
      <c r="NY86" s="120">
        <v>6.7977168683512309E-4</v>
      </c>
      <c r="NZ86" s="120">
        <v>6.7977192426835653E-4</v>
      </c>
      <c r="OA86" s="120">
        <v>6.6601442414093433E-4</v>
      </c>
      <c r="OB86" s="120">
        <v>6.6601464939048554E-4</v>
      </c>
      <c r="OC86" s="120">
        <v>6.524499041278797E-4</v>
      </c>
      <c r="OD86" s="120">
        <v>6.5245011773932562E-4</v>
      </c>
      <c r="OE86" s="120">
        <v>6.3907689786409073E-4</v>
      </c>
      <c r="OF86" s="120">
        <v>6.3907710036248085E-4</v>
      </c>
      <c r="OG86" s="120">
        <v>6.2589416716692689E-4</v>
      </c>
      <c r="OH86" s="120">
        <v>6.2589435905739015E-4</v>
      </c>
      <c r="OI86" s="120">
        <v>6.1290046469371319E-4</v>
      </c>
      <c r="OJ86" s="120">
        <v>6.1290064646205174E-4</v>
      </c>
      <c r="OK86" s="120">
        <v>6.0009453403540023E-4</v>
      </c>
      <c r="OL86" s="120">
        <v>6.0009470614866777E-4</v>
      </c>
      <c r="OM86" s="120">
        <v>5.8747510981315581E-4</v>
      </c>
      <c r="ON86" s="120">
        <v>5.8747527272023079E-4</v>
      </c>
      <c r="OO86" s="120">
        <v>5.7504091777793272E-4</v>
      </c>
      <c r="OP86" s="120">
        <v>5.750410719100776E-4</v>
      </c>
      <c r="OQ86" s="120">
        <v>5.6279067491303201E-4</v>
      </c>
      <c r="OR86" s="120">
        <v>5.6279082068443455E-4</v>
      </c>
      <c r="OS86" s="120">
        <v>5.5072308953967833E-4</v>
      </c>
      <c r="OT86" s="120">
        <v>5.507232273479968E-4</v>
      </c>
      <c r="OU86" s="120">
        <v>5.388368614256539E-4</v>
      </c>
      <c r="OV86" s="120">
        <v>5.3883699165252897E-4</v>
      </c>
      <c r="OW86" s="120">
        <v>5.2713068189698701E-4</v>
      </c>
      <c r="OX86" s="120">
        <v>5.2713080490856331E-4</v>
      </c>
      <c r="OY86" s="120">
        <v>5.1560323395274965E-4</v>
      </c>
      <c r="OZ86" s="120">
        <v>5.1560335010017498E-4</v>
      </c>
      <c r="PA86" s="120">
        <v>5.0425319238296088E-4</v>
      </c>
      <c r="PB86" s="120">
        <v>5.0425330200287537E-4</v>
      </c>
      <c r="PC86" s="120">
        <v>4.9307922388963372E-4</v>
      </c>
      <c r="PD86" s="120">
        <v>4.9307932730464693E-4</v>
      </c>
      <c r="PE86" s="120">
        <v>4.820799872109779E-4</v>
      </c>
      <c r="PF86" s="120">
        <v>4.8208008473013997E-4</v>
      </c>
      <c r="PG86" s="120">
        <v>4.7125413324878473E-4</v>
      </c>
      <c r="PH86" s="120">
        <v>4.712542251680442E-4</v>
      </c>
      <c r="PI86" s="120">
        <v>4.6060030519901431E-4</v>
      </c>
      <c r="PJ86" s="120">
        <v>4.606003918016595E-4</v>
      </c>
      <c r="PK86" s="120">
        <v>4.5011713868559007E-4</v>
      </c>
      <c r="PL86" s="120">
        <v>4.5011722024269001E-4</v>
      </c>
      <c r="PM86" s="120">
        <v>4.3980326189743939E-4</v>
      </c>
      <c r="PN86" s="120">
        <v>4.3980333866826536E-4</v>
      </c>
      <c r="PO86" s="120">
        <v>4.2965729572877432E-4</v>
      </c>
      <c r="PP86" s="120">
        <v>4.2965736796121522E-4</v>
      </c>
      <c r="PQ86" s="120">
        <v>4.1967785392264486E-4</v>
      </c>
      <c r="PR86" s="120">
        <v>4.1967792185361062E-4</v>
      </c>
      <c r="PS86" s="120">
        <v>4.0986354321776846E-4</v>
      </c>
      <c r="PT86" s="120">
        <v>4.0986360707358466E-4</v>
      </c>
      <c r="PU86" s="120">
        <v>4.0021296349864881E-4</v>
      </c>
      <c r="PV86" s="120">
        <v>4.0021302349544069E-4</v>
      </c>
      <c r="PW86" s="120">
        <v>3.9072470794900455E-4</v>
      </c>
      <c r="PX86" s="120">
        <v>3.9072476429306857E-4</v>
      </c>
      <c r="PY86" s="120">
        <v>3.8139736320850142E-4</v>
      </c>
      <c r="PZ86" s="120">
        <v>3.8139741609667058E-4</v>
      </c>
      <c r="QA86" s="120">
        <v>3.7222950953281304E-4</v>
      </c>
      <c r="QB86" s="120">
        <v>3.7222955915281017E-4</v>
      </c>
      <c r="QC86" s="120">
        <v>3.632197209570076E-4</v>
      </c>
      <c r="QD86" s="120">
        <v>3.6321976748778775E-4</v>
      </c>
      <c r="QE86" s="120">
        <v>3.5436656546226507E-4</v>
      </c>
      <c r="QF86" s="120">
        <v>3.5436660907435405E-4</v>
      </c>
      <c r="QG86" s="120">
        <v>3.4566860514593844E-4</v>
      </c>
      <c r="QH86" s="120">
        <v>3.4566864600175452E-4</v>
      </c>
      <c r="QI86" s="120">
        <v>3.3712439639495056E-4</v>
      </c>
      <c r="QJ86" s="120">
        <v>3.3712443464912161E-4</v>
      </c>
      <c r="QK86" s="120">
        <v>3.2873249006253193E-4</v>
      </c>
      <c r="QL86" s="120">
        <v>3.2873252586220299E-4</v>
      </c>
      <c r="QM86" s="120">
        <v>3.2049143164830256E-4</v>
      </c>
      <c r="QN86" s="120">
        <v>3.2049146513343183E-4</v>
      </c>
      <c r="QO86" s="120">
        <v>3.1239976148168542E-4</v>
      </c>
      <c r="QP86" s="120">
        <v>3.1239979278533644E-4</v>
      </c>
      <c r="QQ86" s="120">
        <v>3.0445601490865877E-4</v>
      </c>
      <c r="QR86" s="120">
        <v>3.0445604415727613E-4</v>
      </c>
      <c r="QS86" s="120">
        <v>2.9665872248182739E-4</v>
      </c>
      <c r="QT86" s="120">
        <v>2.9665874979551272E-4</v>
      </c>
      <c r="QU86" s="120">
        <v>2.8900641015381842E-4</v>
      </c>
      <c r="QV86" s="120">
        <v>2.890064356465913E-4</v>
      </c>
      <c r="QW86" s="120">
        <v>2.8149759947398008E-4</v>
      </c>
      <c r="QX86" s="120">
        <v>2.814976232540338E-4</v>
      </c>
      <c r="QY86" s="120">
        <v>2.7413080778837561E-4</v>
      </c>
      <c r="QZ86" s="120">
        <v>2.7413082995832503E-4</v>
      </c>
      <c r="RA86" s="120">
        <v>2.6690454844305995E-4</v>
      </c>
      <c r="RB86" s="120">
        <v>2.6690456910017968E-4</v>
      </c>
      <c r="RC86" s="120">
        <v>2.5981733099061656E-4</v>
      </c>
      <c r="RD86" s="120">
        <v>2.5981735022707084E-4</v>
      </c>
      <c r="RE86" s="120">
        <v>2.5286766139993812E-4</v>
      </c>
      <c r="RF86" s="120">
        <v>2.5286767930300696E-4</v>
      </c>
      <c r="RG86" s="120">
        <v>2.4605404226923369E-4</v>
      </c>
      <c r="RH86" s="120">
        <v>2.4605405892152776E-4</v>
      </c>
      <c r="RI86" s="120">
        <v>2.3937497304222971E-4</v>
      </c>
      <c r="RJ86" s="120">
        <v>2.3937498852189828E-4</v>
      </c>
      <c r="RK86" s="120">
        <v>2.3282895022754571E-4</v>
      </c>
      <c r="RL86" s="120">
        <v>2.3282896460847955E-4</v>
      </c>
      <c r="RM86" s="120">
        <v>2.2641446762121489E-4</v>
      </c>
      <c r="RN86" s="120">
        <v>2.264144809732394E-4</v>
      </c>
      <c r="RO86" s="120">
        <v>2.2013001653231354E-4</v>
      </c>
      <c r="RP86" s="120">
        <v>2.2013002892137747E-4</v>
      </c>
      <c r="RQ86" s="120">
        <v>2.1397408601167139E-4</v>
      </c>
      <c r="RR86" s="120">
        <v>2.1397409750002693E-4</v>
      </c>
      <c r="RS86" s="120">
        <v>2.0794516308362228E-4</v>
      </c>
      <c r="RT86" s="120">
        <v>2.0794517373000016E-4</v>
      </c>
      <c r="RU86" s="120">
        <v>2.0204173298075739E-4</v>
      </c>
      <c r="RV86" s="120">
        <v>2.0204174284053331E-4</v>
      </c>
      <c r="RW86" s="120">
        <v>1.9626227938163526E-4</v>
      </c>
      <c r="RX86" s="120">
        <v>1.9626228850699293E-4</v>
      </c>
      <c r="RY86" s="120">
        <v>1.9060528465141043E-4</v>
      </c>
      <c r="RZ86" s="120">
        <v>1.9060529309149633E-4</v>
      </c>
      <c r="SA86" s="120">
        <v>1.8506923008532379E-4</v>
      </c>
      <c r="SB86" s="120">
        <v>1.8506923788639648E-4</v>
      </c>
      <c r="SC86" s="120">
        <v>1.7965259615501002E-4</v>
      </c>
      <c r="SD86" s="120">
        <v>1.796526033605841E-4</v>
      </c>
      <c r="SE86" s="120">
        <v>1.7435386275756456E-4</v>
      </c>
      <c r="SF86" s="120">
        <v>1.7435386940854906E-4</v>
      </c>
      <c r="SG86" s="120">
        <v>1.6917150946731276E-4</v>
      </c>
      <c r="SH86" s="120">
        <v>1.6917151560214274E-4</v>
      </c>
      <c r="SI86" s="120">
        <v>1.6410401579022293E-4</v>
      </c>
      <c r="SJ86" s="120">
        <v>1.6410402144498694E-4</v>
      </c>
      <c r="SK86" s="120">
        <v>1.5914986142089431E-4</v>
      </c>
      <c r="SL86" s="120">
        <v>1.5914986662945706E-4</v>
      </c>
      <c r="SM86" s="120">
        <v>1.5430752650205938E-4</v>
      </c>
      <c r="SN86" s="120">
        <v>1.543075312961772E-4</v>
      </c>
      <c r="SO86" s="120">
        <v>1.4957549188652233E-4</v>
      </c>
      <c r="SP86" s="120">
        <v>1.4957549629595642E-4</v>
      </c>
      <c r="SQ86" s="120">
        <v>1.4495223940146591E-4</v>
      </c>
      <c r="SR86" s="120">
        <v>1.4495224345408857E-4</v>
      </c>
      <c r="SS86" s="120">
        <v>1.4043625211504539E-4</v>
      </c>
      <c r="ST86" s="120">
        <v>1.4043625583694307E-4</v>
      </c>
      <c r="SU86" s="120">
        <v>1.3602601460518889E-4</v>
      </c>
      <c r="SV86" s="120">
        <v>1.3602601802076029E-4</v>
      </c>
      <c r="SW86" s="120">
        <v>1.3172001323052008E-4</v>
      </c>
      <c r="SX86" s="120">
        <v>1.3172001636256895E-4</v>
      </c>
      <c r="SY86" s="120">
        <v>1.2751673640331326E-4</v>
      </c>
      <c r="SZ86" s="120">
        <v>1.2751673927313901E-4</v>
      </c>
      <c r="TA86" s="120">
        <v>1.2341467486439147E-4</v>
      </c>
      <c r="TB86" s="120">
        <v>1.2341467749187355E-4</v>
      </c>
      <c r="TC86" s="120">
        <v>1.1941232195986675E-4</v>
      </c>
      <c r="TD86" s="120">
        <v>1.1941232436354662E-4</v>
      </c>
      <c r="TE86" s="120">
        <v>1.1550817391962773E-4</v>
      </c>
      <c r="TF86" s="120">
        <v>1.1550817611678627E-4</v>
      </c>
      <c r="TG86" s="120">
        <v>1.117007301374686E-4</v>
      </c>
      <c r="TH86" s="120">
        <v>1.1170073214420021E-4</v>
      </c>
      <c r="TI86" s="120">
        <v>1.0798849345275083E-4</v>
      </c>
      <c r="TJ86" s="120">
        <v>1.0798849528403373E-4</v>
      </c>
      <c r="TK86" s="120">
        <v>1.0436997043348898E-4</v>
      </c>
      <c r="TL86" s="120">
        <v>1.0436997210325213E-4</v>
      </c>
      <c r="TM86" s="120">
        <v>1.008436716607427E-4</v>
      </c>
      <c r="TN86" s="120">
        <v>1.0084367318192916E-4</v>
      </c>
      <c r="TO86" s="120">
        <v>9.740811201419657E-5</v>
      </c>
      <c r="TP86" s="120">
        <v>9.7408113398824564E-5</v>
      </c>
      <c r="TQ86" s="120">
        <v>9.4061810958804889E-5</v>
      </c>
      <c r="TR86" s="120">
        <v>9.4061812218024696E-5</v>
      </c>
      <c r="TS86" s="120">
        <v>9.0803292832373317E-5</v>
      </c>
      <c r="TT86" s="120">
        <v>9.0803293976521841E-5</v>
      </c>
      <c r="TU86" s="120">
        <v>8.7631087133945839E-5</v>
      </c>
      <c r="TV86" s="120">
        <v>8.7631088172598199E-5</v>
      </c>
      <c r="TW86" s="120">
        <v>8.4543728812862498E-5</v>
      </c>
      <c r="TX86" s="120">
        <v>8.454372975488088E-5</v>
      </c>
      <c r="TY86" s="120">
        <v>8.1539758558346866E-5</v>
      </c>
      <c r="TZ86" s="120">
        <v>8.1539759411926972E-5</v>
      </c>
      <c r="UA86" s="120">
        <v>7.8617723089481652E-5</v>
      </c>
      <c r="UB86" s="120">
        <v>7.8617723862196322E-5</v>
      </c>
      <c r="UC86" s="120">
        <v>7.5776175445423246E-5</v>
      </c>
      <c r="UD86" s="120">
        <v>7.5776176144263686E-5</v>
      </c>
      <c r="UE86" s="120">
        <v>7.3013675275703749E-5</v>
      </c>
      <c r="UF86" s="120">
        <v>7.301367590711889E-5</v>
      </c>
      <c r="UG86" s="120">
        <v>7.0328789130466005E-5</v>
      </c>
      <c r="UH86" s="120">
        <v>7.0328789700398994E-5</v>
      </c>
      <c r="UI86" s="120">
        <v>6.7720090750469824E-5</v>
      </c>
      <c r="UJ86" s="120">
        <v>6.7720091264393065E-5</v>
      </c>
      <c r="UK86" s="120">
        <v>6.5186161356708155E-5</v>
      </c>
      <c r="UL86" s="120">
        <v>6.5186161819655978E-5</v>
      </c>
      <c r="UM86" s="120">
        <v>6.2725589939463498E-5</v>
      </c>
      <c r="UN86" s="120">
        <v>6.2725590356062884E-5</v>
      </c>
      <c r="UO86" s="120">
        <v>6.0336973546634259E-5</v>
      </c>
      <c r="UP86" s="120">
        <v>6.0336973921133857E-5</v>
      </c>
      <c r="UQ86" s="120">
        <v>5.8018917571155083E-5</v>
      </c>
      <c r="UR86" s="120">
        <v>5.8018917907452398E-5</v>
      </c>
      <c r="US86" s="120">
        <v>5.5770036037332294E-5</v>
      </c>
      <c r="UT86" s="120">
        <v>5.5770036338999473E-5</v>
      </c>
      <c r="UU86" s="120">
        <v>5.3588951885911445E-5</v>
      </c>
      <c r="UV86" s="120">
        <v>5.3588952156219018E-5</v>
      </c>
      <c r="UW86" s="120">
        <v>5.1474297257690334E-5</v>
      </c>
      <c r="UX86" s="120">
        <v>5.1474297499629751E-5</v>
      </c>
      <c r="UY86" s="120">
        <v>4.9424713775486978E-5</v>
      </c>
      <c r="UZ86" s="120">
        <v>4.9424713991791627E-5</v>
      </c>
      <c r="VA86" s="120">
        <v>4.7438852824269539E-5</v>
      </c>
      <c r="VB86" s="120">
        <v>4.7438853017434671E-5</v>
      </c>
      <c r="VC86" s="120">
        <v>4.5515375829250933E-5</v>
      </c>
      <c r="VD86" s="120">
        <v>4.5515376001551706E-5</v>
      </c>
      <c r="VE86" s="120">
        <v>4.3652954531746906E-5</v>
      </c>
      <c r="VF86" s="120">
        <v>4.3652954685255927E-5</v>
      </c>
      <c r="VG86" s="120">
        <v>4.1850271262595794E-5</v>
      </c>
      <c r="VH86" s="120">
        <v>4.1850271399198953E-5</v>
      </c>
      <c r="VI86" s="120">
        <v>4.0106019212931463E-5</v>
      </c>
      <c r="VJ86" s="120">
        <v>4.0106019334342787E-5</v>
      </c>
      <c r="VK86" s="120">
        <v>3.8418902702101257E-5</v>
      </c>
      <c r="VL86" s="120">
        <v>3.8418902809877079E-5</v>
      </c>
      <c r="VM86" s="120">
        <v>3.6787637442516291E-5</v>
      </c>
      <c r="VN86" s="120">
        <v>3.6787637538068032E-5</v>
      </c>
      <c r="VO86" s="120">
        <v>3.5210950801219085E-5</v>
      </c>
      <c r="VP86" s="120">
        <v>3.5210950885825344E-5</v>
      </c>
      <c r="VQ86" s="120">
        <v>3.3687582057952046E-5</v>
      </c>
      <c r="VR86" s="120">
        <v>3.3687582132769633E-5</v>
      </c>
      <c r="VS86" s="120">
        <v>3.2216282659505642E-5</v>
      </c>
      <c r="VT86" s="120">
        <v>3.2216282725580135E-5</v>
      </c>
      <c r="VU86" s="120">
        <v>3.0795816470127231E-5</v>
      </c>
      <c r="VV86" s="120">
        <v>3.0795816528402332E-5</v>
      </c>
      <c r="VW86" s="120">
        <v>2.9424960017764504E-5</v>
      </c>
      <c r="VX86" s="120">
        <v>2.9424960069091059E-5</v>
      </c>
      <c r="VY86" s="120">
        <v>2.8102502735920578E-5</v>
      </c>
      <c r="VZ86" s="120">
        <v>2.810250278106475E-5</v>
      </c>
      <c r="WA86" s="120">
        <v>2.6827247200893394E-5</v>
      </c>
      <c r="WB86" s="120">
        <v>2.6827247240544121E-5</v>
      </c>
      <c r="WC86" s="120">
        <v>2.5598009364171881E-5</v>
      </c>
      <c r="WD86" s="120">
        <v>2.5598009398947987E-5</v>
      </c>
      <c r="WE86" s="120">
        <v>2.4413618779761095E-5</v>
      </c>
      <c r="WF86" s="120">
        <v>2.4413618810217675E-5</v>
      </c>
      <c r="WG86" s="120">
        <v>2.3272918826206651E-5</v>
      </c>
      <c r="WH86" s="120">
        <v>2.327291885284083E-5</v>
      </c>
      <c r="WI86" s="120">
        <v>2.217476692308932E-5</v>
      </c>
      <c r="WJ86" s="120">
        <v>2.2174766946345968E-5</v>
      </c>
      <c r="WK86" s="120">
        <v>2.1118034741760782E-5</v>
      </c>
      <c r="WL86" s="120">
        <v>2.1118034762037267E-5</v>
      </c>
      <c r="WM86" s="120">
        <v>2.0101608410091001E-5</v>
      </c>
      <c r="WN86" s="120">
        <v>2.0101608427741748E-5</v>
      </c>
      <c r="WO86" s="120">
        <v>1.9124388710998792E-5</v>
      </c>
      <c r="WP86" s="120">
        <v>1.9124388726339619E-5</v>
      </c>
      <c r="WQ86" s="120">
        <v>1.8185291274538353E-5</v>
      </c>
      <c r="WR86" s="120">
        <v>1.8185291287850194E-5</v>
      </c>
      <c r="WS86" s="120">
        <v>1.7283246763315375E-5</v>
      </c>
      <c r="WT86" s="120">
        <v>1.7283246774847661E-5</v>
      </c>
      <c r="WU86" s="120">
        <v>1.6417201051007913E-5</v>
      </c>
      <c r="WV86" s="120">
        <v>1.6417201060982014E-5</v>
      </c>
      <c r="WW86" s="120">
        <v>1.5586115393770114E-5</v>
      </c>
      <c r="WX86" s="120">
        <v>1.5586115402381952E-5</v>
      </c>
      <c r="WY86" s="120">
        <v>1.4788966594298089E-5</v>
      </c>
      <c r="WZ86" s="120">
        <v>1.4788966601720937E-5</v>
      </c>
      <c r="XA86" s="120">
        <v>1.40247471583412E-5</v>
      </c>
      <c r="XB86" s="120">
        <v>1.4024747164728016E-5</v>
      </c>
      <c r="XC86" s="120">
        <v>1.3292465443444473E-5</v>
      </c>
      <c r="XD86" s="120">
        <v>1.3292465448930084E-5</v>
      </c>
      <c r="XE86" s="120">
        <v>1.259114579971222E-5</v>
      </c>
      <c r="XF86" s="120">
        <v>1.2591145804415217E-5</v>
      </c>
      <c r="XG86" s="120">
        <v>1.1919828702386363E-5</v>
      </c>
      <c r="XH86" s="120">
        <v>1.1919828706410957E-5</v>
      </c>
      <c r="XI86" s="120">
        <v>1.1277570876038374E-5</v>
      </c>
      <c r="XJ86" s="120">
        <v>1.1277570879475962E-5</v>
      </c>
      <c r="XK86" s="120">
        <v>1.0663445410178066E-5</v>
      </c>
      <c r="XL86" s="120">
        <v>1.0663445413108617E-5</v>
      </c>
      <c r="XM86" s="120">
        <v>1.0076541866088534E-5</v>
      </c>
      <c r="XN86" s="120">
        <v>1.0076541868581973E-5</v>
      </c>
      <c r="XO86" s="120">
        <v>9.5159663747023396E-6</v>
      </c>
      <c r="XP86" s="120">
        <v>9.5159663768196476E-6</v>
      </c>
      <c r="XQ86" s="120">
        <v>8.980841725340565E-6</v>
      </c>
      <c r="XR86" s="120">
        <v>8.9808417271348315E-6</v>
      </c>
      <c r="XS86" s="120">
        <v>8.4703074451435321E-6</v>
      </c>
      <c r="XT86" s="120">
        <v>8.4703074466609205E-6</v>
      </c>
      <c r="XU86" s="120">
        <v>7.9835198690295266E-6</v>
      </c>
      <c r="XV86" s="120">
        <v>7.9835198703100557E-6</v>
      </c>
      <c r="XW86" s="120">
        <v>7.5196522000256638E-6</v>
      </c>
      <c r="XX86" s="120">
        <v>7.519652201103991E-6</v>
      </c>
      <c r="XY86" s="120">
        <v>7.0778945598241706E-6</v>
      </c>
      <c r="XZ86" s="120">
        <v>7.0778945607302392E-6</v>
      </c>
      <c r="YA86" s="120">
        <v>6.657454029425896E-6</v>
      </c>
      <c r="YB86" s="120">
        <v>6.6574540301855295E-6</v>
      </c>
      <c r="YC86" s="120">
        <v>6.2575546797431304E-6</v>
      </c>
      <c r="YD86" s="120">
        <v>6.2575546803785458E-6</v>
      </c>
      <c r="YE86" s="120">
        <v>5.8774375920434602E-6</v>
      </c>
      <c r="YF86" s="120">
        <v>5.8774375925737367E-6</v>
      </c>
      <c r="YG86" s="120">
        <v>5.5163608681277065E-6</v>
      </c>
      <c r="YH86" s="120">
        <v>5.5163608685692089E-6</v>
      </c>
      <c r="YI86" s="120">
        <v>5.1735996301457935E-6</v>
      </c>
      <c r="YJ86" s="120">
        <v>5.1735996305124884E-6</v>
      </c>
      <c r="YK86" s="120">
        <v>4.8484460099665853E-6</v>
      </c>
      <c r="YL86" s="120">
        <v>4.8484460102704016E-6</v>
      </c>
      <c r="YM86" s="120">
        <v>4.540209128029942E-6</v>
      </c>
      <c r="YN86" s="120">
        <v>4.5402091282810339E-6</v>
      </c>
      <c r="YO86" s="120">
        <v>4.2482150616221505E-6</v>
      </c>
      <c r="YP86" s="120">
        <v>4.2482150618291281E-6</v>
      </c>
      <c r="YQ86" s="120">
        <v>3.9718068025293487E-6</v>
      </c>
      <c r="YR86" s="120">
        <v>3.9718068026995227E-6</v>
      </c>
      <c r="YS86" s="120">
        <v>3.7103442040375508E-6</v>
      </c>
      <c r="YT86" s="120">
        <v>3.7103442041770834E-6</v>
      </c>
      <c r="YU86" s="120">
        <v>3.4632039172620693E-6</v>
      </c>
      <c r="YV86" s="120">
        <v>3.4632039173761757E-6</v>
      </c>
      <c r="YW86" s="120">
        <v>3.2297793168044631E-6</v>
      </c>
      <c r="YX86" s="120">
        <v>3.2297793168975139E-6</v>
      </c>
      <c r="YY86" s="120">
        <v>3.0094804157500451E-6</v>
      </c>
      <c r="YZ86" s="120">
        <v>3.009480415825711E-6</v>
      </c>
      <c r="ZA86" s="120">
        <v>2.8017337700352667E-6</v>
      </c>
      <c r="ZB86" s="120">
        <v>2.8017337700966207E-6</v>
      </c>
      <c r="ZC86" s="120">
        <v>2.6059823722302614E-6</v>
      </c>
      <c r="ZD86" s="120">
        <v>2.6059823722798556E-6</v>
      </c>
      <c r="ZE86" s="120">
        <v>2.421685534798613E-6</v>
      </c>
      <c r="ZF86" s="120">
        <v>2.4216855348385845E-6</v>
      </c>
      <c r="ZG86" s="120">
        <v>2.2483187629135714E-6</v>
      </c>
      <c r="ZH86" s="120">
        <v>2.2483187629456867E-6</v>
      </c>
      <c r="ZI86" s="120">
        <v>2.0853736169270898E-6</v>
      </c>
      <c r="ZJ86" s="120">
        <v>2.0853736169528083E-6</v>
      </c>
      <c r="ZK86" s="120">
        <v>1.9323575646060725E-6</v>
      </c>
      <c r="ZL86" s="120">
        <v>1.932357564626605E-6</v>
      </c>
      <c r="ZM86" s="120">
        <v>1.788793823268025E-6</v>
      </c>
      <c r="ZN86" s="120">
        <v>1.7887938232843619E-6</v>
      </c>
      <c r="ZO86" s="120">
        <v>1.6542211919666307E-6</v>
      </c>
      <c r="ZP86" s="120">
        <v>1.6542211919795865E-6</v>
      </c>
      <c r="ZQ86" s="120">
        <v>1.5281938738962387E-6</v>
      </c>
      <c r="ZR86" s="120">
        <v>1.5281938739064766E-6</v>
      </c>
      <c r="ZS86" s="120">
        <v>1.4102812892028513E-6</v>
      </c>
      <c r="ZT86" s="120">
        <v>1.4102812892109138E-6</v>
      </c>
      <c r="ZU86" s="120">
        <v>1.3000678784079071E-6</v>
      </c>
      <c r="ZV86" s="120">
        <v>1.3000678784142319E-6</v>
      </c>
      <c r="ZW86" s="120">
        <v>1.19715289667001E-6</v>
      </c>
      <c r="ZX86" s="120">
        <v>1.1971528966749539E-6</v>
      </c>
      <c r="ZY86" s="120">
        <v>1.1011501991284907E-6</v>
      </c>
      <c r="ZZ86" s="120">
        <v>1.1011501991323411E-6</v>
      </c>
      <c r="AAA86" s="120">
        <v>1.0116880175914787E-6</v>
      </c>
      <c r="AAB86" s="120">
        <v>1.0116880175944639E-6</v>
      </c>
      <c r="AAC86" s="120">
        <v>9.284087288498203E-7</v>
      </c>
      <c r="AAD86" s="120">
        <v>9.2840872885212762E-7</v>
      </c>
      <c r="AAE86" s="120">
        <v>8.5096861491663211E-7</v>
      </c>
      <c r="AAF86" s="120">
        <v>8.5096861491840834E-7</v>
      </c>
      <c r="AAG86" s="120">
        <v>7.7903761551055159E-7</v>
      </c>
      <c r="AAH86" s="120">
        <v>7.7903761551191119E-7</v>
      </c>
      <c r="AAI86" s="120">
        <v>7.1229907311867595E-7</v>
      </c>
      <c r="AAJ86" s="120">
        <v>7.1229907311971357E-7</v>
      </c>
      <c r="AAK86" s="120">
        <v>6.5044947099280048E-7</v>
      </c>
      <c r="AAL86" s="120">
        <v>6.50449470993588E-7</v>
      </c>
      <c r="AAM86" s="120">
        <v>5.9319816444964014E-7</v>
      </c>
      <c r="AAN86" s="120">
        <v>5.9319816445023655E-7</v>
      </c>
      <c r="AAO86" s="120">
        <v>5.4026710586239541E-7</v>
      </c>
      <c r="AAP86" s="120">
        <v>5.4026710586284402E-7</v>
      </c>
      <c r="AAQ86" s="120">
        <v>4.9139056374701544E-7</v>
      </c>
      <c r="AAR86" s="120">
        <v>4.9139056374735076E-7</v>
      </c>
      <c r="AAS86" s="120">
        <v>4.4631483636187847E-7</v>
      </c>
      <c r="AAT86" s="120">
        <v>4.4631483636212924E-7</v>
      </c>
      <c r="AAU86" s="120">
        <v>4.0479796025421818E-7</v>
      </c>
      <c r="AAV86" s="120">
        <v>4.0479796025440368E-7</v>
      </c>
      <c r="AAW86" s="120">
        <v>3.6660941420037286E-7</v>
      </c>
      <c r="AAX86" s="120">
        <v>3.666094142005095E-7</v>
      </c>
      <c r="AAY86" s="120">
        <v>3.3152981899982819E-7</v>
      </c>
      <c r="AAZ86" s="120">
        <v>3.3152981899992883E-7</v>
      </c>
      <c r="ABA86" s="120">
        <v>2.9935063359487109E-7</v>
      </c>
      <c r="ABB86" s="120">
        <v>2.9935063359494425E-7</v>
      </c>
      <c r="ABC86" s="120">
        <v>2.698738479984665E-7</v>
      </c>
      <c r="ABD86" s="120">
        <v>2.6987384799852008E-7</v>
      </c>
      <c r="ABE86" s="120">
        <v>2.4291167352262746E-7</v>
      </c>
      <c r="ABF86" s="120">
        <v>2.4291167352266573E-7</v>
      </c>
      <c r="ABG86" s="120">
        <v>2.1828623080793109E-7</v>
      </c>
      <c r="ABH86" s="120">
        <v>2.1828623080795843E-7</v>
      </c>
      <c r="ABI86" s="120">
        <v>1.9582923616196229E-7</v>
      </c>
      <c r="ABJ86" s="120">
        <v>1.9582923616198188E-7</v>
      </c>
      <c r="ABK86" s="120">
        <v>1.753816867201585E-7</v>
      </c>
      <c r="ABL86" s="120">
        <v>1.7538168672017245E-7</v>
      </c>
      <c r="ABM86" s="120">
        <v>1.5679354494680261E-7</v>
      </c>
      <c r="ABN86" s="120">
        <v>1.5679354494681264E-7</v>
      </c>
      <c r="ABO86" s="120">
        <v>1.3992342299664602E-7</v>
      </c>
      <c r="ABP86" s="120">
        <v>1.3992342299665287E-7</v>
      </c>
      <c r="ABQ86" s="120">
        <v>1.246382674587929E-7</v>
      </c>
      <c r="ABR86" s="120">
        <v>1.246382674587978E-7</v>
      </c>
      <c r="ABS86" s="120">
        <v>1.1081304500398613E-7</v>
      </c>
      <c r="ABT86" s="120">
        <v>1.1081304500398952E-7</v>
      </c>
      <c r="ABU86" s="120">
        <v>9.8330429454238202E-8</v>
      </c>
      <c r="ABV86" s="120">
        <v>9.8330429454240492E-8</v>
      </c>
      <c r="ABW86" s="120">
        <v>8.7080490789821378E-8</v>
      </c>
      <c r="ABX86" s="120">
        <v>8.7080490789823058E-8</v>
      </c>
      <c r="ABY86" s="120">
        <v>7.6960386602904558E-8</v>
      </c>
      <c r="ABZ86" s="120">
        <v>7.6960386602905564E-8</v>
      </c>
      <c r="ACA86" s="120">
        <v>6.7874056499597126E-8</v>
      </c>
      <c r="ACB86" s="120">
        <v>6.7874056499597748E-8</v>
      </c>
      <c r="ACC86" s="120">
        <v>5.9731919942786917E-8</v>
      </c>
      <c r="ACD86" s="120">
        <v>5.9731919942787434E-8</v>
      </c>
      <c r="ACE86" s="120">
        <v>5.245057801694086E-8</v>
      </c>
      <c r="ACF86" s="120">
        <v>5.2450578016941157E-8</v>
      </c>
      <c r="ACG86" s="120">
        <v>4.5952519582964599E-8</v>
      </c>
      <c r="ACH86" s="120">
        <v>4.5952519582964791E-8</v>
      </c>
      <c r="ACI86" s="120">
        <v>4.0165832276303911E-8</v>
      </c>
      <c r="ACJ86" s="120">
        <v>4.0165832276304023E-8</v>
      </c>
      <c r="ACK86" s="120">
        <v>3.5023918784727292E-8</v>
      </c>
      <c r="ACL86" s="120">
        <v>3.5023918784727371E-8</v>
      </c>
      <c r="ACM86" s="120">
        <v>3.046521882369779E-8</v>
      </c>
      <c r="ACN86" s="120">
        <v>3.046521882369785E-8</v>
      </c>
      <c r="ACO86" s="120">
        <v>2.6432937206958828E-8</v>
      </c>
      <c r="ACP86" s="120">
        <v>2.6432937206958845E-8</v>
      </c>
      <c r="ACQ86" s="120">
        <v>2.2874778387984977E-8</v>
      </c>
      <c r="ACR86" s="120">
        <v>2.2874778387984997E-8</v>
      </c>
      <c r="ACS86" s="120">
        <v>1.9742687824352968E-8</v>
      </c>
      <c r="ACT86" s="120">
        <v>1.9742687824352978E-8</v>
      </c>
      <c r="ACU86" s="120">
        <v>1.699260049195531E-8</v>
      </c>
      <c r="ACV86" s="120">
        <v>1.699260049195532E-8</v>
      </c>
      <c r="ACW86" s="120">
        <v>1.4584196849408001E-8</v>
      </c>
      <c r="ACX86" s="120">
        <v>1.4584196849408003E-8</v>
      </c>
      <c r="ACY86" s="120">
        <v>1.2480666525103771E-8</v>
      </c>
      <c r="ACZ86" s="120">
        <v>1.2480666525103786E-8</v>
      </c>
      <c r="ADA86" s="120">
        <v>1.064847997026197E-8</v>
      </c>
      <c r="ADB86" s="120">
        <v>1.0648479970261962E-8</v>
      </c>
      <c r="ADC86" s="120">
        <v>9.0571682911616102E-9</v>
      </c>
      <c r="ADD86" s="120">
        <v>9.0571682911616169E-9</v>
      </c>
      <c r="ADE86" s="120">
        <v>7.679111442669185E-9</v>
      </c>
      <c r="ADF86" s="120">
        <v>7.6791114426691983E-9</v>
      </c>
      <c r="ADG86" s="120">
        <v>6.4893349333503782E-9</v>
      </c>
      <c r="ADH86" s="120">
        <v>6.4893349333503758E-9</v>
      </c>
      <c r="ADI86" s="120">
        <v>5.4653151600614139E-9</v>
      </c>
      <c r="ADJ86" s="120">
        <v>5.465315160061418E-9</v>
      </c>
      <c r="ADK86" s="120">
        <v>4.5867934571379073E-9</v>
      </c>
      <c r="ADL86" s="120">
        <v>4.5867934571378973E-9</v>
      </c>
      <c r="ADM86" s="120">
        <v>3.8355989123316209E-9</v>
      </c>
      <c r="ADN86" s="120">
        <v>3.835598912331625E-9</v>
      </c>
      <c r="ADO86" s="120">
        <v>3.1954799686942543E-9</v>
      </c>
      <c r="ADP86" s="120">
        <v>3.1954799686942556E-9</v>
      </c>
      <c r="ADQ86" s="120">
        <v>2.6519447988799388E-9</v>
      </c>
      <c r="ADR86" s="120">
        <v>2.651944798879943E-9</v>
      </c>
      <c r="ADS86" s="120">
        <v>2.1921104060528163E-9</v>
      </c>
      <c r="ADT86" s="120">
        <v>2.1921104060528167E-9</v>
      </c>
      <c r="ADU86" s="120">
        <v>1.804560373957382E-9</v>
      </c>
      <c r="ADV86" s="120">
        <v>1.8045603739573818E-9</v>
      </c>
      <c r="ADW86" s="120">
        <v>1.4792111579584571E-9</v>
      </c>
      <c r="ADX86" s="120">
        <v>1.4792111579584573E-9</v>
      </c>
      <c r="ADY86" s="120">
        <v>1.2071867791992933E-9</v>
      </c>
      <c r="ADZ86" s="120">
        <v>1.2071867791992933E-9</v>
      </c>
      <c r="AEA86" s="120">
        <v>9.8070175567423284E-10</v>
      </c>
      <c r="AEB86" s="120">
        <v>9.8070175567423347E-10</v>
      </c>
      <c r="AEC86" s="120">
        <v>7.9295207717183195E-10</v>
      </c>
      <c r="AED86" s="120">
        <v>7.9295207717183216E-10</v>
      </c>
      <c r="AEE86" s="120">
        <v>6.3801400591202381E-10</v>
      </c>
      <c r="AEF86" s="120">
        <v>6.3801400591202329E-10</v>
      </c>
      <c r="AEG86" s="120">
        <v>5.1075046146142114E-10</v>
      </c>
      <c r="AEH86" s="120">
        <v>5.1075046146142166E-10</v>
      </c>
      <c r="AEI86" s="120">
        <v>4.0672472733378161E-10</v>
      </c>
      <c r="AEJ86" s="120">
        <v>4.0672472733378192E-10</v>
      </c>
      <c r="AEK86" s="120">
        <v>3.221211977206868E-10</v>
      </c>
      <c r="AEL86" s="120">
        <v>3.2212119772068685E-10</v>
      </c>
      <c r="AEM86" s="120">
        <v>2.5367286618294774E-10</v>
      </c>
      <c r="AEN86" s="120">
        <v>2.5367286618294769E-10</v>
      </c>
      <c r="AEO86" s="120">
        <v>1.9859524397639613E-10</v>
      </c>
      <c r="AEP86" s="120">
        <v>1.985952439763959E-10</v>
      </c>
      <c r="AEQ86" s="120">
        <v>1.5452638407214826E-10</v>
      </c>
      <c r="AER86" s="120">
        <v>1.5452638407214836E-10</v>
      </c>
      <c r="AES86" s="120">
        <v>1.1947267792020394E-10</v>
      </c>
      <c r="AET86" s="120">
        <v>1.1947267792020391E-10</v>
      </c>
      <c r="AEU86" s="120">
        <v>9.1760085627250469E-11</v>
      </c>
      <c r="AEV86" s="120">
        <v>9.1760085627250469E-11</v>
      </c>
      <c r="AEW86" s="120">
        <v>6.9990456476267009E-11</v>
      </c>
      <c r="AEX86" s="120">
        <v>6.9990456476266971E-11</v>
      </c>
      <c r="AEY86" s="120">
        <v>5.3002595578100752E-11</v>
      </c>
      <c r="AEZ86" s="120">
        <v>5.3002595578100759E-11</v>
      </c>
      <c r="AFA86" s="120">
        <v>3.9837733854196717E-11</v>
      </c>
      <c r="AFB86" s="120">
        <v>3.9837733854196724E-11</v>
      </c>
      <c r="AFC86" s="120">
        <v>2.9709062415166029E-11</v>
      </c>
      <c r="AFD86" s="120">
        <v>2.9709062415166041E-11</v>
      </c>
      <c r="AFE86" s="120">
        <v>2.1974998602259243E-11</v>
      </c>
      <c r="AFF86" s="120">
        <v>2.197499860225925E-11</v>
      </c>
      <c r="AFG86" s="120">
        <v>1.6115859350057115E-11</v>
      </c>
      <c r="AFH86" s="120">
        <v>1.6115859350057121E-11</v>
      </c>
      <c r="AFI86" s="120">
        <v>1.1713627934330019E-11</v>
      </c>
      <c r="AFJ86" s="120">
        <v>1.1713627934330023E-11</v>
      </c>
      <c r="AFK86" s="120">
        <v>8.4345123906587616E-12</v>
      </c>
      <c r="AFL86" s="120">
        <v>8.4345123906587664E-12</v>
      </c>
      <c r="AFM86" s="120">
        <v>6.0140077078373348E-12</v>
      </c>
      <c r="AFN86" s="120">
        <v>6.0140077078373332E-12</v>
      </c>
      <c r="AFO86" s="120">
        <v>4.2441890788986615E-12</v>
      </c>
      <c r="AFP86" s="120">
        <v>4.2441890788986591E-12</v>
      </c>
      <c r="AFQ86" s="120">
        <v>2.9629797823733012E-12</v>
      </c>
      <c r="AFR86" s="120">
        <v>2.9629797823733012E-12</v>
      </c>
      <c r="AFS86" s="120">
        <v>2.0451544091314497E-12</v>
      </c>
      <c r="AFT86" s="120">
        <v>2.0451544091314485E-12</v>
      </c>
      <c r="AFU86" s="120">
        <v>1.3948558841961197E-12</v>
      </c>
      <c r="AFV86" s="120">
        <v>1.3948558841961187E-12</v>
      </c>
      <c r="AFW86" s="120">
        <v>9.3942279789550172E-13</v>
      </c>
      <c r="AFX86" s="120">
        <v>9.3942279789550091E-13</v>
      </c>
      <c r="AFY86" s="120">
        <v>6.2434170268575479E-13</v>
      </c>
      <c r="AFZ86" s="120">
        <v>6.2434170268575469E-13</v>
      </c>
      <c r="AGA86" s="120">
        <v>4.0915700835189505E-13</v>
      </c>
      <c r="AGB86" s="120">
        <v>4.091570083518951E-13</v>
      </c>
      <c r="AGC86" s="120">
        <v>2.6418869265765722E-13</v>
      </c>
      <c r="AGD86" s="120">
        <v>2.6418869265765722E-13</v>
      </c>
      <c r="AGE86" s="120">
        <v>1.6792503094944678E-13</v>
      </c>
      <c r="AGF86" s="120">
        <v>1.6792503094944673E-13</v>
      </c>
      <c r="AGG86" s="120">
        <v>1.049737551456833E-13</v>
      </c>
      <c r="AGH86" s="120">
        <v>1.0497375514568337E-13</v>
      </c>
      <c r="AGI86" s="120">
        <v>6.4470325866190163E-14</v>
      </c>
      <c r="AGJ86" s="120">
        <v>6.4470325866190163E-14</v>
      </c>
      <c r="AGK86" s="120">
        <v>3.8856216913321091E-14</v>
      </c>
      <c r="AGL86" s="120">
        <v>3.8856216913321059E-14</v>
      </c>
      <c r="AGM86" s="120">
        <v>2.2953175925267242E-14</v>
      </c>
      <c r="AGN86" s="120">
        <v>2.2953175925267251E-14</v>
      </c>
      <c r="AGO86" s="120">
        <v>1.3271277571530201E-14</v>
      </c>
      <c r="AGP86" s="120">
        <v>1.3271277571530204E-14</v>
      </c>
      <c r="AGQ86" s="120">
        <v>7.499196212870582E-15</v>
      </c>
      <c r="AGR86" s="120">
        <v>7.4991962128705835E-15</v>
      </c>
      <c r="AGS86" s="120">
        <v>4.1344933686275525E-15</v>
      </c>
      <c r="AGT86" s="120">
        <v>4.1344933686275603E-15</v>
      </c>
      <c r="AGU86" s="120">
        <v>2.2198689114518485E-15</v>
      </c>
      <c r="AGV86" s="120">
        <v>2.2198689114518469E-15</v>
      </c>
      <c r="AGW86" s="120">
        <v>1.1583151673693557E-15</v>
      </c>
      <c r="AGX86" s="120">
        <v>1.1583151673693541E-15</v>
      </c>
      <c r="AGY86" s="120">
        <v>5.8601195051826897E-16</v>
      </c>
      <c r="AGZ86" s="120">
        <v>5.8601195051826907E-16</v>
      </c>
      <c r="AHA86" s="120">
        <v>2.8669598238307685E-16</v>
      </c>
      <c r="AHB86" s="120">
        <v>2.8669598238307675E-16</v>
      </c>
      <c r="AHC86" s="120">
        <v>1.3522957587316645E-16</v>
      </c>
      <c r="AHD86" s="120">
        <v>1.3522957587316645E-16</v>
      </c>
      <c r="AHE86" s="120">
        <v>6.1287165372523796E-17</v>
      </c>
      <c r="AHF86" s="120">
        <v>6.1287165372523784E-17</v>
      </c>
      <c r="AHG86" s="120">
        <v>2.6582841860054021E-17</v>
      </c>
      <c r="AHH86" s="120">
        <v>2.6582841860054018E-17</v>
      </c>
      <c r="AHI86" s="120">
        <v>1.0984371144539349E-17</v>
      </c>
      <c r="AHJ86" s="120">
        <v>1.0984371144539348E-17</v>
      </c>
      <c r="AHK86" s="120">
        <v>4.3008266075825033E-18</v>
      </c>
      <c r="AHL86" s="120">
        <v>4.3008266075825049E-18</v>
      </c>
      <c r="AHM86" s="120">
        <v>1.5854524913510502E-18</v>
      </c>
      <c r="AHN86" s="120">
        <v>1.58545249135105E-18</v>
      </c>
      <c r="AHO86" s="120">
        <v>5.4605104392911982E-19</v>
      </c>
      <c r="AHP86" s="120">
        <v>5.4605104392911972E-19</v>
      </c>
      <c r="AHQ86" s="120">
        <v>1.740589020762303E-19</v>
      </c>
      <c r="AHR86" s="120">
        <v>1.7405890207623034E-19</v>
      </c>
      <c r="AHS86" s="120">
        <v>5.0749031687767575E-20</v>
      </c>
      <c r="AHT86" s="120">
        <v>5.0749031687767575E-20</v>
      </c>
      <c r="AHU86" s="120">
        <v>1.3331565348493776E-20</v>
      </c>
      <c r="AHV86" s="120">
        <v>1.3331565348493778E-20</v>
      </c>
      <c r="AHW86" s="120">
        <v>3.0931950486151645E-21</v>
      </c>
      <c r="AHX86" s="120">
        <v>3.0931950486151641E-21</v>
      </c>
      <c r="AHY86" s="120">
        <v>6.1672474091776179E-22</v>
      </c>
      <c r="AHZ86" s="120">
        <v>6.1672474091776179E-22</v>
      </c>
      <c r="AIA86" s="120">
        <v>1.0151703314527744E-22</v>
      </c>
      <c r="AIB86" s="120">
        <v>1.0151703314527745E-22</v>
      </c>
      <c r="AIC86" s="120">
        <v>1.2944084116747769E-23</v>
      </c>
      <c r="AID86" s="120">
        <v>1.2944084116747769E-23</v>
      </c>
      <c r="AIE86" s="120">
        <v>1.1373733422604131E-24</v>
      </c>
      <c r="AIF86" s="120">
        <v>1.1373733422604131E-24</v>
      </c>
      <c r="AIG86" s="120">
        <v>5.169878828456423E-26</v>
      </c>
      <c r="AIH86" s="120" t="s">
        <v>105</v>
      </c>
      <c r="AII86" s="120" t="s">
        <v>105</v>
      </c>
      <c r="AIJ86" s="120" t="s">
        <v>105</v>
      </c>
      <c r="AIK86" s="120" t="s">
        <v>105</v>
      </c>
      <c r="AIL86" s="120" t="s">
        <v>105</v>
      </c>
      <c r="AIM86" s="120" t="s">
        <v>105</v>
      </c>
      <c r="AIN86" s="120" t="s">
        <v>105</v>
      </c>
      <c r="AIO86" s="120" t="s">
        <v>105</v>
      </c>
      <c r="AIP86" s="120" t="s">
        <v>105</v>
      </c>
      <c r="AIQ86" s="120" t="s">
        <v>105</v>
      </c>
      <c r="AIR86" s="120" t="s">
        <v>105</v>
      </c>
      <c r="AIS86" s="120" t="s">
        <v>105</v>
      </c>
      <c r="AIT86" s="120" t="s">
        <v>105</v>
      </c>
      <c r="AIU86" s="120" t="s">
        <v>105</v>
      </c>
      <c r="AIV86" s="120" t="s">
        <v>105</v>
      </c>
      <c r="AIW86" s="120" t="s">
        <v>105</v>
      </c>
      <c r="AIX86" s="120" t="s">
        <v>105</v>
      </c>
      <c r="AIY86" s="120" t="s">
        <v>105</v>
      </c>
      <c r="AIZ86" s="120" t="s">
        <v>105</v>
      </c>
      <c r="AJA86" s="120" t="s">
        <v>105</v>
      </c>
      <c r="AJB86" s="120" t="s">
        <v>105</v>
      </c>
      <c r="AJC86" s="120" t="s">
        <v>105</v>
      </c>
      <c r="AJD86" s="120" t="s">
        <v>105</v>
      </c>
      <c r="AJE86" s="120" t="s">
        <v>105</v>
      </c>
      <c r="AJF86" s="120" t="s">
        <v>105</v>
      </c>
      <c r="AJG86" s="120" t="s">
        <v>105</v>
      </c>
      <c r="AJH86" s="120" t="s">
        <v>105</v>
      </c>
      <c r="AJI86" s="120" t="s">
        <v>105</v>
      </c>
      <c r="AJJ86" s="120" t="s">
        <v>105</v>
      </c>
      <c r="AJK86" s="120" t="s">
        <v>105</v>
      </c>
      <c r="AJL86" s="120" t="s">
        <v>105</v>
      </c>
      <c r="AJM86" s="120" t="s">
        <v>105</v>
      </c>
      <c r="AJN86" s="120" t="s">
        <v>105</v>
      </c>
      <c r="AJO86" s="120" t="s">
        <v>105</v>
      </c>
      <c r="AJP86" s="120" t="s">
        <v>105</v>
      </c>
      <c r="AJQ86" s="120" t="s">
        <v>105</v>
      </c>
      <c r="AJR86" s="120" t="s">
        <v>105</v>
      </c>
      <c r="AJS86" s="120" t="s">
        <v>105</v>
      </c>
      <c r="AJT86" s="120" t="s">
        <v>105</v>
      </c>
      <c r="AJU86" s="120" t="s">
        <v>105</v>
      </c>
      <c r="AJV86" s="120" t="s">
        <v>105</v>
      </c>
      <c r="AJW86" s="120" t="s">
        <v>105</v>
      </c>
      <c r="AJX86" s="120" t="s">
        <v>105</v>
      </c>
      <c r="AJY86" s="120" t="s">
        <v>105</v>
      </c>
      <c r="AJZ86" s="120" t="s">
        <v>105</v>
      </c>
      <c r="AKA86" s="120" t="s">
        <v>105</v>
      </c>
      <c r="AKB86" s="120" t="s">
        <v>105</v>
      </c>
      <c r="AKC86" s="120" t="s">
        <v>105</v>
      </c>
      <c r="AKD86" s="120" t="s">
        <v>105</v>
      </c>
      <c r="AKE86" s="120" t="s">
        <v>105</v>
      </c>
      <c r="AKF86" s="120" t="s">
        <v>105</v>
      </c>
      <c r="AKG86" s="120" t="s">
        <v>105</v>
      </c>
      <c r="AKH86" s="120" t="s">
        <v>105</v>
      </c>
      <c r="AKI86" s="120" t="s">
        <v>105</v>
      </c>
      <c r="AKJ86" s="120" t="s">
        <v>105</v>
      </c>
      <c r="AKK86" s="120" t="s">
        <v>105</v>
      </c>
      <c r="AKL86" s="120" t="s">
        <v>105</v>
      </c>
      <c r="AKM86" s="120" t="s">
        <v>105</v>
      </c>
      <c r="AKN86" s="120" t="s">
        <v>105</v>
      </c>
      <c r="AKO86" s="120" t="s">
        <v>105</v>
      </c>
      <c r="AKP86" s="120" t="s">
        <v>105</v>
      </c>
      <c r="AKQ86" s="120" t="s">
        <v>105</v>
      </c>
      <c r="AKR86" s="120" t="s">
        <v>105</v>
      </c>
      <c r="AKS86" s="120" t="s">
        <v>105</v>
      </c>
      <c r="AKT86" s="120" t="s">
        <v>105</v>
      </c>
      <c r="AKU86" s="120" t="s">
        <v>105</v>
      </c>
      <c r="AKV86" s="120" t="s">
        <v>105</v>
      </c>
      <c r="AKW86" s="120" t="s">
        <v>105</v>
      </c>
      <c r="AKX86" s="120" t="s">
        <v>105</v>
      </c>
      <c r="AKY86" s="120" t="s">
        <v>105</v>
      </c>
      <c r="AKZ86" s="120" t="s">
        <v>105</v>
      </c>
      <c r="ALA86" s="120" t="s">
        <v>105</v>
      </c>
      <c r="ALB86" s="120" t="s">
        <v>105</v>
      </c>
      <c r="ALC86" s="120" t="s">
        <v>105</v>
      </c>
      <c r="ALD86" s="120" t="s">
        <v>105</v>
      </c>
      <c r="ALE86" s="120" t="s">
        <v>105</v>
      </c>
      <c r="ALF86" s="120" t="s">
        <v>105</v>
      </c>
      <c r="ALG86" s="120" t="s">
        <v>105</v>
      </c>
      <c r="ALH86" s="120" t="s">
        <v>105</v>
      </c>
      <c r="ALI86" s="120" t="s">
        <v>105</v>
      </c>
      <c r="ALJ86" s="120" t="s">
        <v>105</v>
      </c>
      <c r="ALK86" s="120" t="s">
        <v>105</v>
      </c>
      <c r="ALL86" s="120" t="s">
        <v>105</v>
      </c>
      <c r="ALM86" s="120" t="s">
        <v>105</v>
      </c>
      <c r="ALN86" s="120"/>
    </row>
    <row r="87" spans="1:1002" hidden="1">
      <c r="A87" s="119">
        <v>86</v>
      </c>
      <c r="B87" s="120">
        <v>7.1551081355196236E-3</v>
      </c>
      <c r="C87" s="120">
        <v>7.1551081355196184E-3</v>
      </c>
      <c r="D87" s="120">
        <v>7.097511653756476E-3</v>
      </c>
      <c r="E87" s="120">
        <v>7.0975116537564673E-3</v>
      </c>
      <c r="F87" s="120">
        <v>7.0401586966983452E-3</v>
      </c>
      <c r="G87" s="120">
        <v>7.0401586966983417E-3</v>
      </c>
      <c r="H87" s="120">
        <v>6.9830495758421655E-3</v>
      </c>
      <c r="I87" s="120">
        <v>6.9830495758421646E-3</v>
      </c>
      <c r="J87" s="120">
        <v>6.9261845985858668E-3</v>
      </c>
      <c r="K87" s="120">
        <v>6.9261845985858703E-3</v>
      </c>
      <c r="L87" s="120">
        <v>6.869564068186125E-3</v>
      </c>
      <c r="M87" s="120">
        <v>6.8695640681861242E-3</v>
      </c>
      <c r="N87" s="120">
        <v>6.8131882837158351E-3</v>
      </c>
      <c r="O87" s="120">
        <v>6.8131882837158333E-3</v>
      </c>
      <c r="P87" s="120">
        <v>6.7570575400214272E-3</v>
      </c>
      <c r="Q87" s="120">
        <v>6.7570575400214307E-3</v>
      </c>
      <c r="R87" s="120">
        <v>6.7011721276799725E-3</v>
      </c>
      <c r="S87" s="120">
        <v>6.701172127679976E-3</v>
      </c>
      <c r="T87" s="120">
        <v>6.6455323329560438E-3</v>
      </c>
      <c r="U87" s="120">
        <v>6.6455323329560464E-3</v>
      </c>
      <c r="V87" s="120">
        <v>6.5901384377584473E-3</v>
      </c>
      <c r="W87" s="120">
        <v>6.5901384377584481E-3</v>
      </c>
      <c r="X87" s="120">
        <v>6.534990719596726E-3</v>
      </c>
      <c r="Y87" s="120">
        <v>6.53499071959672E-3</v>
      </c>
      <c r="Z87" s="120">
        <v>6.4800894515374338E-3</v>
      </c>
      <c r="AA87" s="120">
        <v>6.4800894515374338E-3</v>
      </c>
      <c r="AB87" s="120">
        <v>6.4254349021603185E-3</v>
      </c>
      <c r="AC87" s="120">
        <v>6.425434902160322E-3</v>
      </c>
      <c r="AD87" s="120">
        <v>6.3710273355141803E-3</v>
      </c>
      <c r="AE87" s="120">
        <v>6.371027335514182E-3</v>
      </c>
      <c r="AF87" s="120">
        <v>6.3168670110726379E-3</v>
      </c>
      <c r="AG87" s="120">
        <v>6.3168670110726388E-3</v>
      </c>
      <c r="AH87" s="120">
        <v>6.2629541836896801E-3</v>
      </c>
      <c r="AI87" s="120">
        <v>6.2629541836896818E-3</v>
      </c>
      <c r="AJ87" s="120">
        <v>6.2092891035550038E-3</v>
      </c>
      <c r="AK87" s="120">
        <v>6.2092891035550055E-3</v>
      </c>
      <c r="AL87" s="120">
        <v>6.1558720161492449E-3</v>
      </c>
      <c r="AM87" s="120">
        <v>6.1558720161492431E-3</v>
      </c>
      <c r="AN87" s="120">
        <v>6.1027031621989141E-3</v>
      </c>
      <c r="AO87" s="120">
        <v>6.1027031621989167E-3</v>
      </c>
      <c r="AP87" s="120">
        <v>6.0497827776312676E-3</v>
      </c>
      <c r="AQ87" s="120">
        <v>6.0497827776312746E-3</v>
      </c>
      <c r="AR87" s="120">
        <v>5.9971110935289141E-3</v>
      </c>
      <c r="AS87" s="120">
        <v>5.9971110935289115E-3</v>
      </c>
      <c r="AT87" s="120">
        <v>5.9446883360842941E-3</v>
      </c>
      <c r="AU87" s="120">
        <v>5.9446883360842837E-3</v>
      </c>
      <c r="AV87" s="120">
        <v>5.8925147265539912E-3</v>
      </c>
      <c r="AW87" s="120">
        <v>5.8925147265539842E-3</v>
      </c>
      <c r="AX87" s="120">
        <v>5.8405904812128279E-3</v>
      </c>
      <c r="AY87" s="120">
        <v>5.8405904812128262E-3</v>
      </c>
      <c r="AZ87" s="120">
        <v>5.7889158113078702E-3</v>
      </c>
      <c r="BA87" s="120">
        <v>5.7889158113078694E-3</v>
      </c>
      <c r="BB87" s="120">
        <v>5.7374909230121698E-3</v>
      </c>
      <c r="BC87" s="120">
        <v>5.7374909230121706E-3</v>
      </c>
      <c r="BD87" s="120">
        <v>5.6863160173784297E-3</v>
      </c>
      <c r="BE87" s="120">
        <v>5.6863160173784332E-3</v>
      </c>
      <c r="BF87" s="120">
        <v>5.6353912902924776E-3</v>
      </c>
      <c r="BG87" s="120">
        <v>5.6353912902924784E-3</v>
      </c>
      <c r="BH87" s="120">
        <v>5.5847169324265743E-3</v>
      </c>
      <c r="BI87" s="120">
        <v>5.58471693242657E-3</v>
      </c>
      <c r="BJ87" s="120">
        <v>5.5342931291925759E-3</v>
      </c>
      <c r="BK87" s="120">
        <v>5.5342931291925707E-3</v>
      </c>
      <c r="BL87" s="120">
        <v>5.4841200606949789E-3</v>
      </c>
      <c r="BM87" s="120">
        <v>5.4841200606949754E-3</v>
      </c>
      <c r="BN87" s="120">
        <v>5.4341979016837598E-3</v>
      </c>
      <c r="BO87" s="120">
        <v>5.4341979016837554E-3</v>
      </c>
      <c r="BP87" s="120">
        <v>5.3845268215071077E-3</v>
      </c>
      <c r="BQ87" s="120">
        <v>5.384526821507106E-3</v>
      </c>
      <c r="BR87" s="120">
        <v>5.3351069840640308E-3</v>
      </c>
      <c r="BS87" s="120">
        <v>5.3351069840640308E-3</v>
      </c>
      <c r="BT87" s="120">
        <v>5.2859385477567813E-3</v>
      </c>
      <c r="BU87" s="120">
        <v>5.2859385477567805E-3</v>
      </c>
      <c r="BV87" s="120">
        <v>5.2370216654431898E-3</v>
      </c>
      <c r="BW87" s="120">
        <v>5.2370216654431872E-3</v>
      </c>
      <c r="BX87" s="120">
        <v>5.1883564843888483E-3</v>
      </c>
      <c r="BY87" s="120">
        <v>5.1883564843888431E-3</v>
      </c>
      <c r="BZ87" s="120">
        <v>5.1399431462191775E-3</v>
      </c>
      <c r="CA87" s="120">
        <v>5.1399431462191792E-3</v>
      </c>
      <c r="CB87" s="120">
        <v>5.0917817868713694E-3</v>
      </c>
      <c r="CC87" s="120">
        <v>5.0917817868713676E-3</v>
      </c>
      <c r="CD87" s="120">
        <v>5.043872536546196E-3</v>
      </c>
      <c r="CE87" s="120">
        <v>5.0438725365461899E-3</v>
      </c>
      <c r="CF87" s="120">
        <v>4.9962155196597528E-3</v>
      </c>
      <c r="CG87" s="120">
        <v>4.9962155196597571E-3</v>
      </c>
      <c r="CH87" s="120">
        <v>4.9488108547950356E-3</v>
      </c>
      <c r="CI87" s="120">
        <v>4.948810854795033E-3</v>
      </c>
      <c r="CJ87" s="120">
        <v>4.9016586546534457E-3</v>
      </c>
      <c r="CK87" s="120">
        <v>4.9016586546534457E-3</v>
      </c>
      <c r="CL87" s="120">
        <v>4.854759026006193E-3</v>
      </c>
      <c r="CM87" s="120">
        <v>4.8547590260061895E-3</v>
      </c>
      <c r="CN87" s="120">
        <v>4.8081120696455782E-3</v>
      </c>
      <c r="CO87" s="120">
        <v>4.8081120696455816E-3</v>
      </c>
      <c r="CP87" s="120">
        <v>4.7617178803362557E-3</v>
      </c>
      <c r="CQ87" s="120">
        <v>4.7617178803362565E-3</v>
      </c>
      <c r="CR87" s="120">
        <v>4.7155765467662746E-3</v>
      </c>
      <c r="CS87" s="120">
        <v>4.7155765467662729E-3</v>
      </c>
      <c r="CT87" s="120">
        <v>4.6696881514981942E-3</v>
      </c>
      <c r="CU87" s="120">
        <v>4.669688151498195E-3</v>
      </c>
      <c r="CV87" s="120">
        <v>4.6240527709200232E-3</v>
      </c>
      <c r="CW87" s="120">
        <v>4.6240527709200301E-3</v>
      </c>
      <c r="CX87" s="120">
        <v>4.5786704751961194E-3</v>
      </c>
      <c r="CY87" s="120">
        <v>4.5786704751961142E-3</v>
      </c>
      <c r="CZ87" s="120">
        <v>4.5335413282180017E-3</v>
      </c>
      <c r="DA87" s="120">
        <v>4.5335413282180026E-3</v>
      </c>
      <c r="DB87" s="120">
        <v>4.4886653875551496E-3</v>
      </c>
      <c r="DC87" s="120">
        <v>4.4886653875551505E-3</v>
      </c>
      <c r="DD87" s="120">
        <v>4.4440427044056879E-3</v>
      </c>
      <c r="DE87" s="120">
        <v>4.4440427044056914E-3</v>
      </c>
      <c r="DF87" s="120">
        <v>4.3996733235470752E-3</v>
      </c>
      <c r="DG87" s="120">
        <v>4.3996733235470795E-3</v>
      </c>
      <c r="DH87" s="120">
        <v>4.3555572832867139E-3</v>
      </c>
      <c r="DI87" s="120">
        <v>4.3555572832867139E-3</v>
      </c>
      <c r="DJ87" s="120">
        <v>4.311694615412527E-3</v>
      </c>
      <c r="DK87" s="120">
        <v>4.3116946154125296E-3</v>
      </c>
      <c r="DL87" s="120">
        <v>4.2680853451435097E-3</v>
      </c>
      <c r="DM87" s="120">
        <v>4.2680853451435062E-3</v>
      </c>
      <c r="DN87" s="120">
        <v>4.2247294910802832E-3</v>
      </c>
      <c r="DO87" s="120">
        <v>4.2247294910802867E-3</v>
      </c>
      <c r="DP87" s="120">
        <v>4.1816270651555756E-3</v>
      </c>
      <c r="DQ87" s="120">
        <v>4.1816270651555748E-3</v>
      </c>
      <c r="DR87" s="120">
        <v>4.1387780725847048E-3</v>
      </c>
      <c r="DS87" s="120">
        <v>4.1387780725847031E-3</v>
      </c>
      <c r="DT87" s="120">
        <v>4.0961825118160941E-3</v>
      </c>
      <c r="DU87" s="120">
        <v>4.0961825118160915E-3</v>
      </c>
      <c r="DV87" s="120">
        <v>4.0538403744817594E-3</v>
      </c>
      <c r="DW87" s="120">
        <v>4.0538403744817628E-3</v>
      </c>
      <c r="DX87" s="120">
        <v>4.0117516453478082E-3</v>
      </c>
      <c r="DY87" s="120">
        <v>4.0117516453478125E-3</v>
      </c>
      <c r="DZ87" s="120">
        <v>3.9699163022649149E-3</v>
      </c>
      <c r="EA87" s="120">
        <v>3.9699163022649166E-3</v>
      </c>
      <c r="EB87" s="120">
        <v>3.9283343161189135E-3</v>
      </c>
      <c r="EC87" s="120">
        <v>3.9283343161189126E-3</v>
      </c>
      <c r="ED87" s="120">
        <v>3.8870056507813136E-3</v>
      </c>
      <c r="EE87" s="120">
        <v>3.8870056507813158E-3</v>
      </c>
      <c r="EF87" s="120">
        <v>3.8459302630599311E-3</v>
      </c>
      <c r="EG87" s="120">
        <v>3.8459302630599289E-3</v>
      </c>
      <c r="EH87" s="120">
        <v>3.8051081026495167E-3</v>
      </c>
      <c r="EI87" s="120">
        <v>3.8051081026495175E-3</v>
      </c>
      <c r="EJ87" s="120">
        <v>3.7645391120824721E-3</v>
      </c>
      <c r="EK87" s="120">
        <v>3.7645391120824734E-3</v>
      </c>
      <c r="EL87" s="120">
        <v>3.7242232266795896E-3</v>
      </c>
      <c r="EM87" s="120">
        <v>3.7242232266795883E-3</v>
      </c>
      <c r="EN87" s="120">
        <v>3.6841603745008961E-3</v>
      </c>
      <c r="EO87" s="120">
        <v>3.6841603745008948E-3</v>
      </c>
      <c r="EP87" s="120">
        <v>3.6443504762965484E-3</v>
      </c>
      <c r="EQ87" s="120">
        <v>3.6443504762965497E-3</v>
      </c>
      <c r="ER87" s="120">
        <v>3.6047934454578397E-3</v>
      </c>
      <c r="ES87" s="120">
        <v>3.6047934454578366E-3</v>
      </c>
      <c r="ET87" s="120">
        <v>3.565489187968258E-3</v>
      </c>
      <c r="EU87" s="120">
        <v>3.5654891879682571E-3</v>
      </c>
      <c r="EV87" s="120">
        <v>3.5264376023547064E-3</v>
      </c>
      <c r="EW87" s="120">
        <v>3.5264376023547077E-3</v>
      </c>
      <c r="EX87" s="120">
        <v>3.4876385796387922E-3</v>
      </c>
      <c r="EY87" s="120">
        <v>3.48763857963879E-3</v>
      </c>
      <c r="EZ87" s="120">
        <v>3.4490920032882377E-3</v>
      </c>
      <c r="FA87" s="120">
        <v>3.4490920032882368E-3</v>
      </c>
      <c r="FB87" s="120">
        <v>3.4107977491684631E-3</v>
      </c>
      <c r="FC87" s="120">
        <v>3.4107977491684657E-3</v>
      </c>
      <c r="FD87" s="120">
        <v>3.3727556854942645E-3</v>
      </c>
      <c r="FE87" s="120">
        <v>3.3727556854942628E-3</v>
      </c>
      <c r="FF87" s="120">
        <v>3.3349656727816547E-3</v>
      </c>
      <c r="FG87" s="120">
        <v>3.3349656727816564E-3</v>
      </c>
      <c r="FH87" s="120">
        <v>3.2974275637998934E-3</v>
      </c>
      <c r="FI87" s="120">
        <v>3.2974275637998925E-3</v>
      </c>
      <c r="FJ87" s="120">
        <v>3.2601412035236305E-3</v>
      </c>
      <c r="FK87" s="120">
        <v>3.2601412035236327E-3</v>
      </c>
      <c r="FL87" s="120">
        <v>3.2231064290853106E-3</v>
      </c>
      <c r="FM87" s="120">
        <v>3.223106429085308E-3</v>
      </c>
      <c r="FN87" s="120">
        <v>3.1863230697276798E-3</v>
      </c>
      <c r="FO87" s="120">
        <v>3.1863230697276789E-3</v>
      </c>
      <c r="FP87" s="120">
        <v>3.1497909467565672E-3</v>
      </c>
      <c r="FQ87" s="120">
        <v>3.1497909467565663E-3</v>
      </c>
      <c r="FR87" s="120">
        <v>3.1135098734938367E-3</v>
      </c>
      <c r="FS87" s="120">
        <v>3.113509873493841E-3</v>
      </c>
      <c r="FT87" s="120">
        <v>3.0774796552305965E-3</v>
      </c>
      <c r="FU87" s="120">
        <v>3.0774796552305952E-3</v>
      </c>
      <c r="FV87" s="120">
        <v>3.0417000891805996E-3</v>
      </c>
      <c r="FW87" s="120">
        <v>3.0417000891806013E-3</v>
      </c>
      <c r="FX87" s="120">
        <v>3.0061709644339466E-3</v>
      </c>
      <c r="FY87" s="120">
        <v>3.0061709644339479E-3</v>
      </c>
      <c r="FZ87" s="120">
        <v>2.9708920619110056E-3</v>
      </c>
      <c r="GA87" s="120">
        <v>2.9708920619110038E-3</v>
      </c>
      <c r="GB87" s="120">
        <v>2.9358631543166072E-3</v>
      </c>
      <c r="GC87" s="120">
        <v>2.9358631543166076E-3</v>
      </c>
      <c r="GD87" s="120">
        <v>2.9010840060945571E-3</v>
      </c>
      <c r="GE87" s="120">
        <v>2.9010840060945541E-3</v>
      </c>
      <c r="GF87" s="120">
        <v>2.8665543733824091E-3</v>
      </c>
      <c r="GG87" s="120">
        <v>2.8665543733824073E-3</v>
      </c>
      <c r="GH87" s="120">
        <v>2.8322740039665563E-3</v>
      </c>
      <c r="GI87" s="120">
        <v>2.8322740039665563E-3</v>
      </c>
      <c r="GJ87" s="120">
        <v>2.7982426372376457E-3</v>
      </c>
      <c r="GK87" s="120">
        <v>2.7982426372376488E-3</v>
      </c>
      <c r="GL87" s="120">
        <v>2.7644600041463446E-3</v>
      </c>
      <c r="GM87" s="120">
        <v>2.7644600041463459E-3</v>
      </c>
      <c r="GN87" s="120">
        <v>2.7309258271594064E-3</v>
      </c>
      <c r="GO87" s="120">
        <v>2.7309258271594077E-3</v>
      </c>
      <c r="GP87" s="120">
        <v>2.6976398202161554E-3</v>
      </c>
      <c r="GQ87" s="120">
        <v>2.6976398202161554E-3</v>
      </c>
      <c r="GR87" s="120">
        <v>2.6646016886853101E-3</v>
      </c>
      <c r="GS87" s="120">
        <v>2.6646016886853084E-3</v>
      </c>
      <c r="GT87" s="120">
        <v>2.6318111293221983E-3</v>
      </c>
      <c r="GU87" s="120">
        <v>2.6318111293221979E-3</v>
      </c>
      <c r="GV87" s="120">
        <v>2.599267830226396E-3</v>
      </c>
      <c r="GW87" s="120">
        <v>2.5992678302263956E-3</v>
      </c>
      <c r="GX87" s="120">
        <v>2.5669714707997632E-3</v>
      </c>
      <c r="GY87" s="120">
        <v>2.5669714707997645E-3</v>
      </c>
      <c r="GZ87" s="120">
        <v>2.5349217217049171E-3</v>
      </c>
      <c r="HA87" s="120">
        <v>2.5349217217049153E-3</v>
      </c>
      <c r="HB87" s="120">
        <v>2.50311824482415E-3</v>
      </c>
      <c r="HC87" s="120">
        <v>2.5031182448241544E-3</v>
      </c>
      <c r="HD87" s="120">
        <v>2.4715606932188233E-3</v>
      </c>
      <c r="HE87" s="120">
        <v>2.4715606932188242E-3</v>
      </c>
      <c r="HF87" s="120">
        <v>2.4402487110892187E-3</v>
      </c>
      <c r="HG87" s="120">
        <v>2.4402487110892195E-3</v>
      </c>
      <c r="HH87" s="120">
        <v>2.4091819337348948E-3</v>
      </c>
      <c r="HI87" s="120">
        <v>2.4091819337348978E-3</v>
      </c>
      <c r="HJ87" s="120">
        <v>2.3783599875155563E-3</v>
      </c>
      <c r="HK87" s="120">
        <v>2.3783599875155559E-3</v>
      </c>
      <c r="HL87" s="120">
        <v>2.3477824898124238E-3</v>
      </c>
      <c r="HM87" s="120">
        <v>2.3477824898124272E-3</v>
      </c>
      <c r="HN87" s="120">
        <v>2.3174490489901874E-3</v>
      </c>
      <c r="HO87" s="120">
        <v>2.3174490489901878E-3</v>
      </c>
      <c r="HP87" s="120">
        <v>2.2873592643594684E-3</v>
      </c>
      <c r="HQ87" s="120">
        <v>2.2873592643594671E-3</v>
      </c>
      <c r="HR87" s="120">
        <v>2.2575127261398988E-3</v>
      </c>
      <c r="HS87" s="120">
        <v>2.2575127261398975E-3</v>
      </c>
      <c r="HT87" s="120">
        <v>2.2279090154237575E-3</v>
      </c>
      <c r="HU87" s="120">
        <v>2.2279090154237588E-3</v>
      </c>
      <c r="HV87" s="120">
        <v>2.1985477041402517E-3</v>
      </c>
      <c r="HW87" s="120">
        <v>2.1985477041402499E-3</v>
      </c>
      <c r="HX87" s="120">
        <v>2.1694283550203752E-3</v>
      </c>
      <c r="HY87" s="120">
        <v>2.1694283550203722E-3</v>
      </c>
      <c r="HZ87" s="120">
        <v>2.1405505215624653E-3</v>
      </c>
      <c r="IA87" s="120">
        <v>2.1405505215624657E-3</v>
      </c>
      <c r="IB87" s="120">
        <v>2.1119137479983837E-3</v>
      </c>
      <c r="IC87" s="120">
        <v>2.1119137479983859E-3</v>
      </c>
      <c r="ID87" s="120">
        <v>2.0835175692603984E-3</v>
      </c>
      <c r="IE87" s="120">
        <v>2.0835175692603979E-3</v>
      </c>
      <c r="IF87" s="120">
        <v>2.0553615109487359E-3</v>
      </c>
      <c r="IG87" s="120">
        <v>2.0553615109487385E-3</v>
      </c>
      <c r="IH87" s="120">
        <v>2.027445089299894E-3</v>
      </c>
      <c r="II87" s="120">
        <v>2.0274450892998966E-3</v>
      </c>
      <c r="IJ87" s="120">
        <v>1.9997678111556578E-3</v>
      </c>
      <c r="IK87" s="120">
        <v>1.9997678111556547E-3</v>
      </c>
      <c r="IL87" s="120">
        <v>1.9723291739328699E-3</v>
      </c>
      <c r="IM87" s="120">
        <v>1.9723291739328695E-3</v>
      </c>
      <c r="IN87" s="120">
        <v>1.945128665594018E-3</v>
      </c>
      <c r="IO87" s="120">
        <v>1.94512866559402E-3</v>
      </c>
      <c r="IP87" s="120">
        <v>1.9181657646185563E-3</v>
      </c>
      <c r="IQ87" s="120">
        <v>1.9181657646185574E-3</v>
      </c>
      <c r="IR87" s="120">
        <v>1.8914399399750888E-3</v>
      </c>
      <c r="IS87" s="120">
        <v>1.8914399399750888E-3</v>
      </c>
      <c r="IT87" s="120">
        <v>1.8649506510943661E-3</v>
      </c>
      <c r="IU87" s="120">
        <v>1.8649506510943653E-3</v>
      </c>
      <c r="IV87" s="120">
        <v>1.838697347843146E-3</v>
      </c>
      <c r="IW87" s="120">
        <v>1.8386973478431443E-3</v>
      </c>
      <c r="IX87" s="120">
        <v>1.8126794704989265E-3</v>
      </c>
      <c r="IY87" s="120">
        <v>1.812679470498926E-3</v>
      </c>
      <c r="IZ87" s="120">
        <v>1.7868964497255817E-3</v>
      </c>
      <c r="JA87" s="120">
        <v>1.7868964497255828E-3</v>
      </c>
      <c r="JB87" s="120">
        <v>1.7613477065499118E-3</v>
      </c>
      <c r="JC87" s="120">
        <v>1.7613477065499116E-3</v>
      </c>
      <c r="JD87" s="120">
        <v>1.7360326523391291E-3</v>
      </c>
      <c r="JE87" s="120">
        <v>1.7360326523391278E-3</v>
      </c>
      <c r="JF87" s="120">
        <v>1.7109506887793154E-3</v>
      </c>
      <c r="JG87" s="120">
        <v>1.7109506887793154E-3</v>
      </c>
      <c r="JH87" s="120">
        <v>1.6861012078548628E-3</v>
      </c>
      <c r="JI87" s="120">
        <v>1.6861012078548633E-3</v>
      </c>
      <c r="JJ87" s="120">
        <v>1.6614835918289132E-3</v>
      </c>
      <c r="JK87" s="120">
        <v>1.6614835918289151E-3</v>
      </c>
      <c r="JL87" s="120">
        <v>1.6370972132248288E-3</v>
      </c>
      <c r="JM87" s="120">
        <v>1.637097213224829E-3</v>
      </c>
      <c r="JN87" s="120">
        <v>1.6129414348087165E-3</v>
      </c>
      <c r="JO87" s="120">
        <v>1.6129414348087174E-3</v>
      </c>
      <c r="JP87" s="120">
        <v>1.5890156095730286E-3</v>
      </c>
      <c r="JQ87" s="120">
        <v>1.5890156095730286E-3</v>
      </c>
      <c r="JR87" s="120">
        <v>1.5653190807212555E-3</v>
      </c>
      <c r="JS87" s="120">
        <v>1.565319080721256E-3</v>
      </c>
      <c r="JT87" s="120">
        <v>1.5418511816537447E-3</v>
      </c>
      <c r="JU87" s="120">
        <v>1.5418511816537438E-3</v>
      </c>
      <c r="JV87" s="120">
        <v>1.518611235954653E-3</v>
      </c>
      <c r="JW87" s="120">
        <v>1.518611235954654E-3</v>
      </c>
      <c r="JX87" s="120">
        <v>1.495598557380086E-3</v>
      </c>
      <c r="JY87" s="120">
        <v>1.4955985573800843E-3</v>
      </c>
      <c r="JZ87" s="120">
        <v>1.4728124498474102E-3</v>
      </c>
      <c r="KA87" s="120">
        <v>1.4728124498474113E-3</v>
      </c>
      <c r="KB87" s="120">
        <v>1.450252207425797E-3</v>
      </c>
      <c r="KC87" s="120">
        <v>1.4502522074257974E-3</v>
      </c>
      <c r="KD87" s="120">
        <v>1.4279171143279966E-3</v>
      </c>
      <c r="KE87" s="120">
        <v>1.427917114327996E-3</v>
      </c>
      <c r="KF87" s="120">
        <v>1.4058064449033857E-3</v>
      </c>
      <c r="KG87" s="120">
        <v>1.4058064449033844E-3</v>
      </c>
      <c r="KH87" s="120">
        <v>1.3839194636323016E-3</v>
      </c>
      <c r="KI87" s="120">
        <v>1.3839194636323011E-3</v>
      </c>
      <c r="KJ87" s="120">
        <v>1.3622554251216936E-3</v>
      </c>
      <c r="KK87" s="120">
        <v>1.3622554251216945E-3</v>
      </c>
      <c r="KL87" s="120">
        <v>1.3408135741021236E-3</v>
      </c>
      <c r="KM87" s="120">
        <v>1.3408135741021226E-3</v>
      </c>
      <c r="KN87" s="120">
        <v>1.3195931454261099E-3</v>
      </c>
      <c r="KO87" s="120">
        <v>1.3195931454261099E-3</v>
      </c>
      <c r="KP87" s="120">
        <v>1.2985933640678919E-3</v>
      </c>
      <c r="KQ87" s="120">
        <v>1.2985933640678913E-3</v>
      </c>
      <c r="KR87" s="120">
        <v>1.2778134451245943E-3</v>
      </c>
      <c r="KS87" s="120">
        <v>1.2778134451245939E-3</v>
      </c>
      <c r="KT87" s="120">
        <v>1.2572525938188447E-3</v>
      </c>
      <c r="KU87" s="120">
        <v>1.2572525938188456E-3</v>
      </c>
      <c r="KV87" s="120">
        <v>1.236910005502865E-3</v>
      </c>
      <c r="KW87" s="120">
        <v>1.2369100055028626E-3</v>
      </c>
      <c r="KX87" s="120">
        <v>1.2167848656640346E-3</v>
      </c>
      <c r="KY87" s="120">
        <v>1.2167848656640353E-3</v>
      </c>
      <c r="KZ87" s="120">
        <v>1.1968763499320256E-3</v>
      </c>
      <c r="LA87" s="120">
        <v>1.1968763499320258E-3</v>
      </c>
      <c r="LB87" s="120">
        <v>1.177183624087433E-3</v>
      </c>
      <c r="LC87" s="120">
        <v>1.1771836240874337E-3</v>
      </c>
      <c r="LD87" s="120">
        <v>1.1577058440720286E-3</v>
      </c>
      <c r="LE87" s="120">
        <v>1.1577058440720275E-3</v>
      </c>
      <c r="LF87" s="120">
        <v>1.13844215600058E-3</v>
      </c>
      <c r="LG87" s="120">
        <v>1.1384421560005798E-3</v>
      </c>
      <c r="LH87" s="120">
        <v>1.1193916961743423E-3</v>
      </c>
      <c r="LI87" s="120">
        <v>1.1193916961743432E-3</v>
      </c>
      <c r="LJ87" s="120">
        <v>1.1005535910961724E-3</v>
      </c>
      <c r="LK87" s="120">
        <v>1.1005535910961733E-3</v>
      </c>
      <c r="LL87" s="120">
        <v>1.0819269574873466E-3</v>
      </c>
      <c r="LM87" s="120">
        <v>1.0819269574873457E-3</v>
      </c>
      <c r="LN87" s="120">
        <v>1.0635109023060844E-3</v>
      </c>
      <c r="LO87" s="120">
        <v>1.063510902306085E-3</v>
      </c>
      <c r="LP87" s="120">
        <v>1.0453045227678337E-3</v>
      </c>
      <c r="LQ87" s="120">
        <v>1.0453045227678318E-3</v>
      </c>
      <c r="LR87" s="120">
        <v>1.0273069063672839E-3</v>
      </c>
      <c r="LS87" s="120">
        <v>1.0273069063672848E-3</v>
      </c>
      <c r="LT87" s="120">
        <v>1.0095171309022232E-3</v>
      </c>
      <c r="LU87" s="120">
        <v>1.0095171309022226E-3</v>
      </c>
      <c r="LV87" s="120">
        <v>9.9193426449918176E-4</v>
      </c>
      <c r="LW87" s="120">
        <v>9.9193426449918219E-4</v>
      </c>
      <c r="LX87" s="120">
        <v>9.745573656409481E-4</v>
      </c>
      <c r="LY87" s="120">
        <v>9.745573656409481E-4</v>
      </c>
      <c r="LZ87" s="120">
        <v>9.5738548319595812E-4</v>
      </c>
      <c r="MA87" s="120">
        <v>9.5738548319595747E-4</v>
      </c>
      <c r="MB87" s="120">
        <v>9.4041765644959101E-4</v>
      </c>
      <c r="MC87" s="120">
        <v>9.4041765644959133E-4</v>
      </c>
      <c r="MD87" s="120">
        <v>9.2365291513740841E-4</v>
      </c>
      <c r="ME87" s="120">
        <v>9.2365291513740809E-4</v>
      </c>
      <c r="MF87" s="120">
        <v>9.0709027948034137E-4</v>
      </c>
      <c r="MG87" s="120">
        <v>9.0709027948034169E-4</v>
      </c>
      <c r="MH87" s="120">
        <v>8.9072876022188916E-4</v>
      </c>
      <c r="MI87" s="120">
        <v>8.9072876022188948E-4</v>
      </c>
      <c r="MJ87" s="120">
        <v>8.745673586673181E-4</v>
      </c>
      <c r="MK87" s="120">
        <v>8.7456735866731788E-4</v>
      </c>
      <c r="ML87" s="120">
        <v>8.5860506672491891E-4</v>
      </c>
      <c r="MM87" s="120">
        <v>8.5860506672491967E-4</v>
      </c>
      <c r="MN87" s="120">
        <v>8.4284086694933825E-4</v>
      </c>
      <c r="MO87" s="120">
        <v>8.428408669493376E-4</v>
      </c>
      <c r="MP87" s="120">
        <v>8.2727373258700419E-4</v>
      </c>
      <c r="MQ87" s="120">
        <v>8.2727373258700354E-4</v>
      </c>
      <c r="MR87" s="120">
        <v>8.119026276236941E-4</v>
      </c>
      <c r="MS87" s="120">
        <v>8.1190262762369507E-4</v>
      </c>
      <c r="MT87" s="120">
        <v>7.9672650683425001E-4</v>
      </c>
      <c r="MU87" s="120">
        <v>7.9672650683425001E-4</v>
      </c>
      <c r="MV87" s="120">
        <v>7.8174431583447935E-4</v>
      </c>
      <c r="MW87" s="120">
        <v>7.817443158344799E-4</v>
      </c>
      <c r="MX87" s="120">
        <v>7.6695499113527913E-4</v>
      </c>
      <c r="MY87" s="120">
        <v>7.6695499113527902E-4</v>
      </c>
      <c r="MZ87" s="120">
        <v>7.5235746019897869E-4</v>
      </c>
      <c r="NA87" s="120">
        <v>7.5235746019897956E-4</v>
      </c>
      <c r="NB87" s="120">
        <v>7.3795064149797271E-4</v>
      </c>
      <c r="NC87" s="120">
        <v>7.3795064149797271E-4</v>
      </c>
      <c r="ND87" s="120">
        <v>7.2373344457562409E-4</v>
      </c>
      <c r="NE87" s="120">
        <v>7.2373344457562453E-4</v>
      </c>
      <c r="NF87" s="120">
        <v>7.0970477010950028E-4</v>
      </c>
      <c r="NG87" s="120">
        <v>7.097047701095006E-4</v>
      </c>
      <c r="NH87" s="120">
        <v>6.9586350997695098E-4</v>
      </c>
      <c r="NI87" s="120">
        <v>6.9586350997695098E-4</v>
      </c>
      <c r="NJ87" s="120">
        <v>6.8220854732305494E-4</v>
      </c>
      <c r="NK87" s="120">
        <v>6.8220854732305494E-4</v>
      </c>
      <c r="NL87" s="120">
        <v>6.6873875663096491E-4</v>
      </c>
      <c r="NM87" s="120">
        <v>6.6873875663096523E-4</v>
      </c>
      <c r="NN87" s="120">
        <v>6.5545300379467504E-4</v>
      </c>
      <c r="NO87" s="120">
        <v>6.5545300379467525E-4</v>
      </c>
      <c r="NP87" s="120">
        <v>6.4235014619423562E-4</v>
      </c>
      <c r="NQ87" s="120">
        <v>6.4235014619423594E-4</v>
      </c>
      <c r="NR87" s="120">
        <v>6.294290327734358E-4</v>
      </c>
      <c r="NS87" s="120">
        <v>6.2942903277343526E-4</v>
      </c>
      <c r="NT87" s="120">
        <v>6.1668850411998881E-4</v>
      </c>
      <c r="NU87" s="120">
        <v>6.1668850411998903E-4</v>
      </c>
      <c r="NV87" s="120">
        <v>6.0412739254823078E-4</v>
      </c>
      <c r="NW87" s="120">
        <v>6.0412739254823067E-4</v>
      </c>
      <c r="NX87" s="120">
        <v>5.9174452218436753E-4</v>
      </c>
      <c r="NY87" s="120">
        <v>5.9174452218436807E-4</v>
      </c>
      <c r="NZ87" s="120">
        <v>5.7953870905428338E-4</v>
      </c>
      <c r="OA87" s="120">
        <v>5.7953870905428305E-4</v>
      </c>
      <c r="OB87" s="120">
        <v>5.6750876117393984E-4</v>
      </c>
      <c r="OC87" s="120">
        <v>5.6750876117394006E-4</v>
      </c>
      <c r="OD87" s="120">
        <v>5.5565347864238964E-4</v>
      </c>
      <c r="OE87" s="120">
        <v>5.5565347864238953E-4</v>
      </c>
      <c r="OF87" s="120">
        <v>5.4397165373741129E-4</v>
      </c>
      <c r="OG87" s="120">
        <v>5.439716537374114E-4</v>
      </c>
      <c r="OH87" s="120">
        <v>5.3246207101381076E-4</v>
      </c>
      <c r="OI87" s="120">
        <v>5.3246207101381032E-4</v>
      </c>
      <c r="OJ87" s="120">
        <v>5.2112350740438453E-4</v>
      </c>
      <c r="OK87" s="120">
        <v>5.2112350740438431E-4</v>
      </c>
      <c r="OL87" s="120">
        <v>5.0995473232358173E-4</v>
      </c>
      <c r="OM87" s="120">
        <v>5.0995473232358162E-4</v>
      </c>
      <c r="ON87" s="120">
        <v>4.9895450777387202E-4</v>
      </c>
      <c r="OO87" s="120">
        <v>4.9895450777387191E-4</v>
      </c>
      <c r="OP87" s="120">
        <v>4.8812158845485185E-4</v>
      </c>
      <c r="OQ87" s="120">
        <v>4.8812158845485185E-4</v>
      </c>
      <c r="OR87" s="120">
        <v>4.774547218750866E-4</v>
      </c>
      <c r="OS87" s="120">
        <v>4.7745472187508682E-4</v>
      </c>
      <c r="OT87" s="120">
        <v>4.6695264846672549E-4</v>
      </c>
      <c r="OU87" s="120">
        <v>4.6695264846672555E-4</v>
      </c>
      <c r="OV87" s="120">
        <v>4.5661410170289138E-4</v>
      </c>
      <c r="OW87" s="120">
        <v>4.56614101702891E-4</v>
      </c>
      <c r="OX87" s="120">
        <v>4.4643780821786681E-4</v>
      </c>
      <c r="OY87" s="120">
        <v>4.4643780821786698E-4</v>
      </c>
      <c r="OZ87" s="120">
        <v>4.3642248793008756E-4</v>
      </c>
      <c r="PA87" s="120">
        <v>4.3642248793008745E-4</v>
      </c>
      <c r="PB87" s="120">
        <v>4.2656685416795985E-4</v>
      </c>
      <c r="PC87" s="120">
        <v>4.2656685416795991E-4</v>
      </c>
      <c r="PD87" s="120">
        <v>4.1686961379850952E-4</v>
      </c>
      <c r="PE87" s="120">
        <v>4.1686961379850974E-4</v>
      </c>
      <c r="PF87" s="120">
        <v>4.0732946735887708E-4</v>
      </c>
      <c r="PG87" s="120">
        <v>4.0732946735887719E-4</v>
      </c>
      <c r="PH87" s="120">
        <v>3.9794510919067183E-4</v>
      </c>
      <c r="PI87" s="120">
        <v>3.9794510919067183E-4</v>
      </c>
      <c r="PJ87" s="120">
        <v>3.8871522757718342E-4</v>
      </c>
      <c r="PK87" s="120">
        <v>3.8871522757718337E-4</v>
      </c>
      <c r="PL87" s="120">
        <v>3.7963850488347548E-4</v>
      </c>
      <c r="PM87" s="120">
        <v>3.7963850488347586E-4</v>
      </c>
      <c r="PN87" s="120">
        <v>3.7071361769935065E-4</v>
      </c>
      <c r="PO87" s="120">
        <v>3.707136176993506E-4</v>
      </c>
      <c r="PP87" s="120">
        <v>3.6193923698520477E-4</v>
      </c>
      <c r="PQ87" s="120">
        <v>3.6193923698520439E-4</v>
      </c>
      <c r="PR87" s="120">
        <v>3.5331402822077042E-4</v>
      </c>
      <c r="PS87" s="120">
        <v>3.5331402822077085E-4</v>
      </c>
      <c r="PT87" s="120">
        <v>3.44836651556755E-4</v>
      </c>
      <c r="PU87" s="120">
        <v>3.4483665155675506E-4</v>
      </c>
      <c r="PV87" s="120">
        <v>3.365057619693681E-4</v>
      </c>
      <c r="PW87" s="120">
        <v>3.3650576196936821E-4</v>
      </c>
      <c r="PX87" s="120">
        <v>3.2832000941775005E-4</v>
      </c>
      <c r="PY87" s="120">
        <v>3.2832000941775016E-4</v>
      </c>
      <c r="PZ87" s="120">
        <v>3.2027803900429026E-4</v>
      </c>
      <c r="QA87" s="120">
        <v>3.2027803900428977E-4</v>
      </c>
      <c r="QB87" s="120">
        <v>3.1237849113783877E-4</v>
      </c>
      <c r="QC87" s="120">
        <v>3.123784911378385E-4</v>
      </c>
      <c r="QD87" s="120">
        <v>3.0462000169980471E-4</v>
      </c>
      <c r="QE87" s="120">
        <v>3.046200016998046E-4</v>
      </c>
      <c r="QF87" s="120">
        <v>2.9700120221313846E-4</v>
      </c>
      <c r="QG87" s="120">
        <v>2.9700120221313824E-4</v>
      </c>
      <c r="QH87" s="120">
        <v>2.8952072001418356E-4</v>
      </c>
      <c r="QI87" s="120">
        <v>2.8952072001418394E-4</v>
      </c>
      <c r="QJ87" s="120">
        <v>2.8217717842740191E-4</v>
      </c>
      <c r="QK87" s="120">
        <v>2.8217717842740224E-4</v>
      </c>
      <c r="QL87" s="120">
        <v>2.7496919694294575E-4</v>
      </c>
      <c r="QM87" s="120">
        <v>2.7496919694294613E-4</v>
      </c>
      <c r="QN87" s="120">
        <v>2.6789539139707847E-4</v>
      </c>
      <c r="QO87" s="120">
        <v>2.6789539139707874E-4</v>
      </c>
      <c r="QP87" s="120">
        <v>2.6095437415542396E-4</v>
      </c>
      <c r="QQ87" s="120">
        <v>2.6095437415542402E-4</v>
      </c>
      <c r="QR87" s="120">
        <v>2.5414475429902308E-4</v>
      </c>
      <c r="QS87" s="120">
        <v>2.5414475429902313E-4</v>
      </c>
      <c r="QT87" s="120">
        <v>2.4746513781319205E-4</v>
      </c>
      <c r="QU87" s="120">
        <v>2.4746513781319222E-4</v>
      </c>
      <c r="QV87" s="120">
        <v>2.4091412777915022E-4</v>
      </c>
      <c r="QW87" s="120">
        <v>2.4091412777915028E-4</v>
      </c>
      <c r="QX87" s="120">
        <v>2.3449032456840296E-4</v>
      </c>
      <c r="QY87" s="120">
        <v>2.344903245684029E-4</v>
      </c>
      <c r="QZ87" s="120">
        <v>2.2819232603985242E-4</v>
      </c>
      <c r="RA87" s="120">
        <v>2.2819232603985229E-4</v>
      </c>
      <c r="RB87" s="120">
        <v>2.2201872773961243E-4</v>
      </c>
      <c r="RC87" s="120">
        <v>2.2201872773961229E-4</v>
      </c>
      <c r="RD87" s="120">
        <v>2.159681231034958E-4</v>
      </c>
      <c r="RE87" s="120">
        <v>2.159681231034955E-4</v>
      </c>
      <c r="RF87" s="120">
        <v>2.1003910366214579E-4</v>
      </c>
      <c r="RG87" s="120">
        <v>2.100391036621456E-4</v>
      </c>
      <c r="RH87" s="120">
        <v>2.0423025924878034E-4</v>
      </c>
      <c r="RI87" s="120">
        <v>2.0423025924878047E-4</v>
      </c>
      <c r="RJ87" s="120">
        <v>1.9854017820950971E-4</v>
      </c>
      <c r="RK87" s="120">
        <v>1.9854017820950952E-4</v>
      </c>
      <c r="RL87" s="120">
        <v>1.9296744761619273E-4</v>
      </c>
      <c r="RM87" s="120">
        <v>1.9296744761619264E-4</v>
      </c>
      <c r="RN87" s="120">
        <v>1.8751065348179309E-4</v>
      </c>
      <c r="RO87" s="120">
        <v>1.8751065348179317E-4</v>
      </c>
      <c r="RP87" s="120">
        <v>1.8216838097818999E-4</v>
      </c>
      <c r="RQ87" s="120">
        <v>1.8216838097818999E-4</v>
      </c>
      <c r="RR87" s="120">
        <v>1.769392146563987E-4</v>
      </c>
      <c r="RS87" s="120">
        <v>1.7693921465639865E-4</v>
      </c>
      <c r="RT87" s="120">
        <v>1.7182173866915707E-4</v>
      </c>
      <c r="RU87" s="120">
        <v>1.7182173866915707E-4</v>
      </c>
      <c r="RV87" s="120">
        <v>1.6681453699582188E-4</v>
      </c>
      <c r="RW87" s="120">
        <v>1.6681453699582177E-4</v>
      </c>
      <c r="RX87" s="120">
        <v>1.6191619366952761E-4</v>
      </c>
      <c r="RY87" s="120">
        <v>1.6191619366952764E-4</v>
      </c>
      <c r="RZ87" s="120">
        <v>1.5712529300654853E-4</v>
      </c>
      <c r="SA87" s="120">
        <v>1.5712529300654853E-4</v>
      </c>
      <c r="SB87" s="120">
        <v>1.5244041983780682E-4</v>
      </c>
      <c r="SC87" s="120">
        <v>1.5244041983780677E-4</v>
      </c>
      <c r="SD87" s="120">
        <v>1.4786015974246539E-4</v>
      </c>
      <c r="SE87" s="120">
        <v>1.4786015974246566E-4</v>
      </c>
      <c r="SF87" s="120">
        <v>1.4338309928354278E-4</v>
      </c>
      <c r="SG87" s="120">
        <v>1.4338309928354264E-4</v>
      </c>
      <c r="SH87" s="120">
        <v>1.3900782624547744E-4</v>
      </c>
      <c r="SI87" s="120">
        <v>1.3900782624547741E-4</v>
      </c>
      <c r="SJ87" s="120">
        <v>1.3473292987358136E-4</v>
      </c>
      <c r="SK87" s="120">
        <v>1.3473292987358122E-4</v>
      </c>
      <c r="SL87" s="120">
        <v>1.3055700111529967E-4</v>
      </c>
      <c r="SM87" s="120">
        <v>1.3055700111529964E-4</v>
      </c>
      <c r="SN87" s="120">
        <v>1.2647863286320617E-4</v>
      </c>
      <c r="SO87" s="120">
        <v>1.2647863286320622E-4</v>
      </c>
      <c r="SP87" s="120">
        <v>1.2249642019965474E-4</v>
      </c>
      <c r="SQ87" s="120">
        <v>1.2249642019965476E-4</v>
      </c>
      <c r="SR87" s="120">
        <v>1.1860896064300271E-4</v>
      </c>
      <c r="SS87" s="120">
        <v>1.1860896064300275E-4</v>
      </c>
      <c r="ST87" s="120">
        <v>1.148148543953227E-4</v>
      </c>
      <c r="SU87" s="120">
        <v>1.1481485439532265E-4</v>
      </c>
      <c r="SV87" s="120">
        <v>1.1111270459151296E-4</v>
      </c>
      <c r="SW87" s="120">
        <v>1.1111270459151286E-4</v>
      </c>
      <c r="SX87" s="120">
        <v>1.0750111754971528E-4</v>
      </c>
      <c r="SY87" s="120">
        <v>1.0750111754971525E-4</v>
      </c>
      <c r="SZ87" s="120">
        <v>1.039787030229451E-4</v>
      </c>
      <c r="TA87" s="120">
        <v>1.0397870302294507E-4</v>
      </c>
      <c r="TB87" s="120">
        <v>1.0054407445183466E-4</v>
      </c>
      <c r="TC87" s="120">
        <v>1.0054407445183464E-4</v>
      </c>
      <c r="TD87" s="120">
        <v>9.7195849218389843E-5</v>
      </c>
      <c r="TE87" s="120">
        <v>9.7195849218389722E-5</v>
      </c>
      <c r="TF87" s="120">
        <v>9.393264890065258E-5</v>
      </c>
      <c r="TG87" s="120">
        <v>9.393264890065262E-5</v>
      </c>
      <c r="TH87" s="120">
        <v>9.0753099528164535E-5</v>
      </c>
      <c r="TI87" s="120">
        <v>9.0753099528164495E-5</v>
      </c>
      <c r="TJ87" s="120">
        <v>8.7655831838115818E-5</v>
      </c>
      <c r="TK87" s="120">
        <v>8.7655831838115805E-5</v>
      </c>
      <c r="TL87" s="120">
        <v>8.4639481532068492E-5</v>
      </c>
      <c r="TM87" s="120">
        <v>8.4639481532068465E-5</v>
      </c>
      <c r="TN87" s="120">
        <v>8.1702689533132725E-5</v>
      </c>
      <c r="TO87" s="120">
        <v>8.1702689533132847E-5</v>
      </c>
      <c r="TP87" s="120">
        <v>7.8844102243477308E-5</v>
      </c>
      <c r="TQ87" s="120">
        <v>7.8844102243477308E-5</v>
      </c>
      <c r="TR87" s="120">
        <v>7.6062371802045766E-5</v>
      </c>
      <c r="TS87" s="120">
        <v>7.6062371802045753E-5</v>
      </c>
      <c r="TT87" s="120">
        <v>7.3356156342354543E-5</v>
      </c>
      <c r="TU87" s="120">
        <v>7.3356156342354407E-5</v>
      </c>
      <c r="TV87" s="120">
        <v>7.0724120250236034E-5</v>
      </c>
      <c r="TW87" s="120">
        <v>7.0724120250236061E-5</v>
      </c>
      <c r="TX87" s="120">
        <v>6.81649344213977E-5</v>
      </c>
      <c r="TY87" s="120">
        <v>6.81649344213977E-5</v>
      </c>
      <c r="TZ87" s="120">
        <v>6.567727651865246E-5</v>
      </c>
      <c r="UA87" s="120">
        <v>6.5677276518652446E-5</v>
      </c>
      <c r="UB87" s="120">
        <v>6.3259831228684732E-5</v>
      </c>
      <c r="UC87" s="120">
        <v>6.3259831228684732E-5</v>
      </c>
      <c r="UD87" s="120">
        <v>6.0911290518203326E-5</v>
      </c>
      <c r="UE87" s="120">
        <v>6.0911290518203332E-5</v>
      </c>
      <c r="UF87" s="120">
        <v>5.8630353889335641E-5</v>
      </c>
      <c r="UG87" s="120">
        <v>5.8630353889335641E-5</v>
      </c>
      <c r="UH87" s="120">
        <v>5.6415728634110304E-5</v>
      </c>
      <c r="UI87" s="120">
        <v>5.6415728634110283E-5</v>
      </c>
      <c r="UJ87" s="120">
        <v>5.4266130087875658E-5</v>
      </c>
      <c r="UK87" s="120">
        <v>5.4266130087875712E-5</v>
      </c>
      <c r="UL87" s="120">
        <v>5.218028188149596E-5</v>
      </c>
      <c r="UM87" s="120">
        <v>5.2180281881495913E-5</v>
      </c>
      <c r="UN87" s="120">
        <v>5.015691619216475E-5</v>
      </c>
      <c r="UO87" s="120">
        <v>5.0156916192164696E-5</v>
      </c>
      <c r="UP87" s="120">
        <v>4.8194773992673582E-5</v>
      </c>
      <c r="UQ87" s="120">
        <v>4.8194773992673582E-5</v>
      </c>
      <c r="UR87" s="120">
        <v>4.6292605298968788E-5</v>
      </c>
      <c r="US87" s="120">
        <v>4.6292605298968822E-5</v>
      </c>
      <c r="UT87" s="120">
        <v>4.4449169415828474E-5</v>
      </c>
      <c r="UU87" s="120">
        <v>4.4449169415828426E-5</v>
      </c>
      <c r="UV87" s="120">
        <v>4.2663235180487614E-5</v>
      </c>
      <c r="UW87" s="120">
        <v>4.266323518048758E-5</v>
      </c>
      <c r="UX87" s="120">
        <v>4.0933581204038452E-5</v>
      </c>
      <c r="UY87" s="120">
        <v>4.0933581204038438E-5</v>
      </c>
      <c r="UZ87" s="120">
        <v>3.9258996110428641E-5</v>
      </c>
      <c r="VA87" s="120">
        <v>3.9258996110428628E-5</v>
      </c>
      <c r="VB87" s="120">
        <v>3.7638278772879341E-5</v>
      </c>
      <c r="VC87" s="120">
        <v>3.7638278772879348E-5</v>
      </c>
      <c r="VD87" s="120">
        <v>3.6070238547541785E-5</v>
      </c>
      <c r="VE87" s="120">
        <v>3.6070238547541758E-5</v>
      </c>
      <c r="VF87" s="120">
        <v>3.4553695504209766E-5</v>
      </c>
      <c r="VG87" s="120">
        <v>3.4553695504209718E-5</v>
      </c>
      <c r="VH87" s="120">
        <v>3.3087480653903103E-5</v>
      </c>
      <c r="VI87" s="120">
        <v>3.3087480653903049E-5</v>
      </c>
      <c r="VJ87" s="120">
        <v>3.1670436173135235E-5</v>
      </c>
      <c r="VK87" s="120">
        <v>3.1670436173135221E-5</v>
      </c>
      <c r="VL87" s="120">
        <v>3.0301415624676846E-5</v>
      </c>
      <c r="VM87" s="120">
        <v>3.0301415624676867E-5</v>
      </c>
      <c r="VN87" s="120">
        <v>2.8979284174625842E-5</v>
      </c>
      <c r="VO87" s="120">
        <v>2.8979284174625869E-5</v>
      </c>
      <c r="VP87" s="120">
        <v>2.7702918805592515E-5</v>
      </c>
      <c r="VQ87" s="120">
        <v>2.7702918805592519E-5</v>
      </c>
      <c r="VR87" s="120">
        <v>2.6471208525808289E-5</v>
      </c>
      <c r="VS87" s="120">
        <v>2.6471208525808286E-5</v>
      </c>
      <c r="VT87" s="120">
        <v>2.5283054573964829E-5</v>
      </c>
      <c r="VU87" s="120">
        <v>2.5283054573964815E-5</v>
      </c>
      <c r="VV87" s="120">
        <v>2.413737061959002E-5</v>
      </c>
      <c r="VW87" s="120">
        <v>2.4137370619590017E-5</v>
      </c>
      <c r="VX87" s="120">
        <v>2.3033082958767105E-5</v>
      </c>
      <c r="VY87" s="120">
        <v>2.3033082958767102E-5</v>
      </c>
      <c r="VZ87" s="120">
        <v>2.1969130705002508E-5</v>
      </c>
      <c r="WA87" s="120">
        <v>2.1969130705002508E-5</v>
      </c>
      <c r="WB87" s="120">
        <v>2.0944465975048465E-5</v>
      </c>
      <c r="WC87" s="120">
        <v>2.0944465975048452E-5</v>
      </c>
      <c r="WD87" s="120">
        <v>1.9958054069486662E-5</v>
      </c>
      <c r="WE87" s="120">
        <v>1.9958054069486651E-5</v>
      </c>
      <c r="WF87" s="120">
        <v>1.9008873647879753E-5</v>
      </c>
      <c r="WG87" s="120">
        <v>1.9008873647879753E-5</v>
      </c>
      <c r="WH87" s="120">
        <v>1.8095916898297835E-5</v>
      </c>
      <c r="WI87" s="120">
        <v>1.8095916898297876E-5</v>
      </c>
      <c r="WJ87" s="120">
        <v>1.721818970102978E-5</v>
      </c>
      <c r="WK87" s="120">
        <v>1.7218189701029767E-5</v>
      </c>
      <c r="WL87" s="120">
        <v>1.6374711786288089E-5</v>
      </c>
      <c r="WM87" s="120">
        <v>1.6374711786288082E-5</v>
      </c>
      <c r="WN87" s="120">
        <v>1.5564516885720805E-5</v>
      </c>
      <c r="WO87" s="120">
        <v>1.5564516885720822E-5</v>
      </c>
      <c r="WP87" s="120">
        <v>1.4786652877543325E-5</v>
      </c>
      <c r="WQ87" s="120">
        <v>1.4786652877543324E-5</v>
      </c>
      <c r="WR87" s="120">
        <v>1.4040181925106887E-5</v>
      </c>
      <c r="WS87" s="120">
        <v>1.4040181925106887E-5</v>
      </c>
      <c r="WT87" s="120">
        <v>1.3324180608723042E-5</v>
      </c>
      <c r="WU87" s="120">
        <v>1.3324180608723047E-5</v>
      </c>
      <c r="WV87" s="120">
        <v>1.2637740050566023E-5</v>
      </c>
      <c r="WW87" s="120">
        <v>1.2637740050566009E-5</v>
      </c>
      <c r="WX87" s="120">
        <v>1.1979966032478781E-5</v>
      </c>
      <c r="WY87" s="120">
        <v>1.197996603247878E-5</v>
      </c>
      <c r="WZ87" s="120">
        <v>1.134997910651207E-5</v>
      </c>
      <c r="XA87" s="120">
        <v>1.1349979106512081E-5</v>
      </c>
      <c r="XB87" s="120">
        <v>1.0746914698030267E-5</v>
      </c>
      <c r="XC87" s="120">
        <v>1.0746914698030265E-5</v>
      </c>
      <c r="XD87" s="120">
        <v>1.0169923201221982E-5</v>
      </c>
      <c r="XE87" s="120">
        <v>1.0169923201221982E-5</v>
      </c>
      <c r="XF87" s="120">
        <v>9.6181700668588382E-6</v>
      </c>
      <c r="XG87" s="120">
        <v>9.6181700668588416E-6</v>
      </c>
      <c r="XH87" s="120">
        <v>9.0908358821507217E-6</v>
      </c>
      <c r="XI87" s="120">
        <v>9.0908358821507301E-6</v>
      </c>
      <c r="XJ87" s="120">
        <v>8.5871164425518687E-6</v>
      </c>
      <c r="XK87" s="120">
        <v>8.5871164425518619E-6</v>
      </c>
      <c r="XL87" s="120">
        <v>8.1062228153782526E-6</v>
      </c>
      <c r="XM87" s="120">
        <v>8.1062228153782543E-6</v>
      </c>
      <c r="XN87" s="120">
        <v>7.6473813951035517E-6</v>
      </c>
      <c r="XO87" s="120">
        <v>7.6473813951035466E-6</v>
      </c>
      <c r="XP87" s="120">
        <v>7.2098339502073711E-6</v>
      </c>
      <c r="XQ87" s="120">
        <v>7.2098339502073686E-6</v>
      </c>
      <c r="XR87" s="120">
        <v>6.7928376614578176E-6</v>
      </c>
      <c r="XS87" s="120">
        <v>6.7928376614578176E-6</v>
      </c>
      <c r="XT87" s="120">
        <v>6.3956651515175845E-6</v>
      </c>
      <c r="XU87" s="120">
        <v>6.3956651515175845E-6</v>
      </c>
      <c r="XV87" s="120">
        <v>6.0176045057714619E-6</v>
      </c>
      <c r="XW87" s="120">
        <v>6.0176045057714627E-6</v>
      </c>
      <c r="XX87" s="120">
        <v>5.6579592842818798E-6</v>
      </c>
      <c r="XY87" s="120">
        <v>5.6579592842818832E-6</v>
      </c>
      <c r="XZ87" s="120">
        <v>5.3160485247882538E-6</v>
      </c>
      <c r="YA87" s="120">
        <v>5.3160485247882487E-6</v>
      </c>
      <c r="YB87" s="120">
        <v>4.9912067366755143E-6</v>
      </c>
      <c r="YC87" s="120">
        <v>4.9912067366755194E-6</v>
      </c>
      <c r="YD87" s="120">
        <v>4.682783885847477E-6</v>
      </c>
      <c r="YE87" s="120">
        <v>4.682783885847477E-6</v>
      </c>
      <c r="YF87" s="120">
        <v>4.3901453704507873E-6</v>
      </c>
      <c r="YG87" s="120">
        <v>4.3901453704507907E-6</v>
      </c>
      <c r="YH87" s="120">
        <v>4.1126719874066713E-6</v>
      </c>
      <c r="YI87" s="120">
        <v>4.1126719874066687E-6</v>
      </c>
      <c r="YJ87" s="120">
        <v>3.8497598897184767E-6</v>
      </c>
      <c r="YK87" s="120">
        <v>3.8497598897184733E-6</v>
      </c>
      <c r="YL87" s="120">
        <v>3.6008205345352258E-6</v>
      </c>
      <c r="YM87" s="120">
        <v>3.600820534535227E-6</v>
      </c>
      <c r="YN87" s="120">
        <v>3.3652806219631494E-6</v>
      </c>
      <c r="YO87" s="120">
        <v>3.3652806219631503E-6</v>
      </c>
      <c r="YP87" s="120">
        <v>3.1425820246300212E-6</v>
      </c>
      <c r="YQ87" s="120">
        <v>3.1425820246300216E-6</v>
      </c>
      <c r="YR87" s="120">
        <v>2.9321817080197653E-6</v>
      </c>
      <c r="YS87" s="120">
        <v>2.9321817080197683E-6</v>
      </c>
      <c r="YT87" s="120">
        <v>2.7335516416082173E-6</v>
      </c>
      <c r="YU87" s="120">
        <v>2.7335516416082173E-6</v>
      </c>
      <c r="YV87" s="120">
        <v>2.5461787008444441E-6</v>
      </c>
      <c r="YW87" s="120">
        <v>2.5461787008444454E-6</v>
      </c>
      <c r="YX87" s="120">
        <v>2.369564560035973E-6</v>
      </c>
      <c r="YY87" s="120">
        <v>2.3695645600359717E-6</v>
      </c>
      <c r="YZ87" s="120">
        <v>2.2032255762104262E-6</v>
      </c>
      <c r="ZA87" s="120">
        <v>2.2032255762104228E-6</v>
      </c>
      <c r="ZB87" s="120">
        <v>2.0466926640406626E-6</v>
      </c>
      <c r="ZC87" s="120">
        <v>2.046692664040663E-6</v>
      </c>
      <c r="ZD87" s="120">
        <v>1.8995111619351002E-6</v>
      </c>
      <c r="ZE87" s="120">
        <v>1.8995111619351006E-6</v>
      </c>
      <c r="ZF87" s="120">
        <v>1.761240689409964E-6</v>
      </c>
      <c r="ZG87" s="120">
        <v>1.7612406894099651E-6</v>
      </c>
      <c r="ZH87" s="120">
        <v>1.6314549958752856E-6</v>
      </c>
      <c r="ZI87" s="120">
        <v>1.6314549958752869E-6</v>
      </c>
      <c r="ZJ87" s="120">
        <v>1.5097418009817528E-6</v>
      </c>
      <c r="ZK87" s="120">
        <v>1.5097418009817537E-6</v>
      </c>
      <c r="ZL87" s="120">
        <v>1.3957026266909617E-6</v>
      </c>
      <c r="ZM87" s="120">
        <v>1.3957026266909614E-6</v>
      </c>
      <c r="ZN87" s="120">
        <v>1.2889526212470732E-6</v>
      </c>
      <c r="ZO87" s="120">
        <v>1.2889526212470734E-6</v>
      </c>
      <c r="ZP87" s="120">
        <v>1.1891203752434304E-6</v>
      </c>
      <c r="ZQ87" s="120">
        <v>1.1891203752434282E-6</v>
      </c>
      <c r="ZR87" s="120">
        <v>1.095847729993184E-6</v>
      </c>
      <c r="ZS87" s="120">
        <v>1.0958477299931838E-6</v>
      </c>
      <c r="ZT87" s="120">
        <v>1.0087895784285369E-6</v>
      </c>
      <c r="ZU87" s="120">
        <v>1.0087895784285363E-6</v>
      </c>
      <c r="ZV87" s="120">
        <v>9.276136587684787E-7</v>
      </c>
      <c r="ZW87" s="120">
        <v>9.2761365876847849E-7</v>
      </c>
      <c r="ZX87" s="120">
        <v>8.5200034121028644E-7</v>
      </c>
      <c r="ZY87" s="120">
        <v>8.520003412102858E-7</v>
      </c>
      <c r="ZZ87" s="120">
        <v>7.816424079149751E-7</v>
      </c>
      <c r="AAA87" s="120">
        <v>7.816424079149751E-7</v>
      </c>
      <c r="AAB87" s="120">
        <v>7.1624482657179848E-7</v>
      </c>
      <c r="AAC87" s="120">
        <v>7.1624482657179869E-7</v>
      </c>
      <c r="AAD87" s="120">
        <v>6.5552451784133846E-7</v>
      </c>
      <c r="AAE87" s="120">
        <v>6.555245178413373E-7</v>
      </c>
      <c r="AAF87" s="120">
        <v>5.9921011699090983E-7</v>
      </c>
      <c r="AAG87" s="120">
        <v>5.9921011699090994E-7</v>
      </c>
      <c r="AAH87" s="120">
        <v>5.4704173004971139E-7</v>
      </c>
      <c r="AAI87" s="120">
        <v>5.4704173004971171E-7</v>
      </c>
      <c r="AAJ87" s="120">
        <v>4.9877068482441924E-7</v>
      </c>
      <c r="AAK87" s="120">
        <v>4.9877068482441913E-7</v>
      </c>
      <c r="AAL87" s="120">
        <v>4.541592771286244E-7</v>
      </c>
      <c r="AAM87" s="120">
        <v>4.5415927712862429E-7</v>
      </c>
      <c r="AAN87" s="120">
        <v>4.1298051259163667E-7</v>
      </c>
      <c r="AAO87" s="120">
        <v>4.1298051259163641E-7</v>
      </c>
      <c r="AAP87" s="120">
        <v>3.7501784442361292E-7</v>
      </c>
      <c r="AAQ87" s="120">
        <v>3.7501784442361276E-7</v>
      </c>
      <c r="AAR87" s="120">
        <v>3.4006490752469403E-7</v>
      </c>
      <c r="AAS87" s="120">
        <v>3.4006490752469366E-7</v>
      </c>
      <c r="AAT87" s="120">
        <v>3.0792524933576037E-7</v>
      </c>
      <c r="AAU87" s="120">
        <v>3.0792524933576E-7</v>
      </c>
      <c r="AAV87" s="120">
        <v>2.7841205783749055E-7</v>
      </c>
      <c r="AAW87" s="120">
        <v>2.7841205783749103E-7</v>
      </c>
      <c r="AAX87" s="120">
        <v>2.5134788711255564E-7</v>
      </c>
      <c r="AAY87" s="120">
        <v>2.5134788711255585E-7</v>
      </c>
      <c r="AAZ87" s="120">
        <v>2.2656438089295425E-7</v>
      </c>
      <c r="ABA87" s="120">
        <v>2.2656438089295412E-7</v>
      </c>
      <c r="ABB87" s="120">
        <v>2.0390199452063576E-7</v>
      </c>
      <c r="ABC87" s="120">
        <v>2.0390199452063584E-7</v>
      </c>
      <c r="ABD87" s="120">
        <v>1.8320971575457981E-7</v>
      </c>
      <c r="ABE87" s="120">
        <v>1.8320971575457981E-7</v>
      </c>
      <c r="ABF87" s="120">
        <v>1.6434478486136908E-7</v>
      </c>
      <c r="ABG87" s="120">
        <v>1.6434478486136908E-7</v>
      </c>
      <c r="ABH87" s="120">
        <v>1.4717241442897042E-7</v>
      </c>
      <c r="ABI87" s="120">
        <v>1.4717241442897047E-7</v>
      </c>
      <c r="ABJ87" s="120">
        <v>1.315655093448229E-7</v>
      </c>
      <c r="ABK87" s="120">
        <v>1.3156550934482277E-7</v>
      </c>
      <c r="ABL87" s="120">
        <v>1.1740438737942405E-7</v>
      </c>
      <c r="ABM87" s="120">
        <v>1.1740438737942409E-7</v>
      </c>
      <c r="ABN87" s="120">
        <v>1.0457650081534499E-7</v>
      </c>
      <c r="ABO87" s="120">
        <v>1.0457650081534506E-7</v>
      </c>
      <c r="ABP87" s="120">
        <v>9.2976159558940385E-8</v>
      </c>
      <c r="ABQ87" s="120">
        <v>9.2976159558940306E-8</v>
      </c>
      <c r="ABR87" s="120">
        <v>8.2504256167943166E-8</v>
      </c>
      <c r="ABS87" s="120">
        <v>8.2504256167943205E-8</v>
      </c>
      <c r="ABT87" s="120">
        <v>7.3067993222598952E-8</v>
      </c>
      <c r="ABU87" s="120">
        <v>7.306799322259886E-8</v>
      </c>
      <c r="ABV87" s="120">
        <v>6.4580613460983163E-8</v>
      </c>
      <c r="ABW87" s="120">
        <v>6.4580613460983163E-8</v>
      </c>
      <c r="ABX87" s="120">
        <v>5.6961133090661016E-8</v>
      </c>
      <c r="ABY87" s="120">
        <v>5.6961133090660996E-8</v>
      </c>
      <c r="ABZ87" s="120">
        <v>5.0134078678852063E-8</v>
      </c>
      <c r="ACA87" s="120">
        <v>5.0134078678852024E-8</v>
      </c>
      <c r="ACB87" s="120">
        <v>4.4029228011794679E-8</v>
      </c>
      <c r="ACC87" s="120">
        <v>4.4029228011794686E-8</v>
      </c>
      <c r="ACD87" s="120">
        <v>3.8581355301042706E-8</v>
      </c>
      <c r="ACE87" s="120">
        <v>3.8581355301042687E-8</v>
      </c>
      <c r="ACF87" s="120">
        <v>3.3729981100008646E-8</v>
      </c>
      <c r="ACG87" s="120">
        <v>3.3729981100008646E-8</v>
      </c>
      <c r="ACH87" s="120">
        <v>2.9419127278219408E-8</v>
      </c>
      <c r="ACI87" s="120">
        <v>2.9419127278219401E-8</v>
      </c>
      <c r="ACJ87" s="120">
        <v>2.5597077383503275E-8</v>
      </c>
      <c r="ACK87" s="120">
        <v>2.5597077383503288E-8</v>
      </c>
      <c r="ACL87" s="120">
        <v>2.2216142703739484E-8</v>
      </c>
      <c r="ACM87" s="120">
        <v>2.2216142703739491E-8</v>
      </c>
      <c r="ACN87" s="120">
        <v>1.923243431992483E-8</v>
      </c>
      <c r="ACO87" s="120">
        <v>1.9232434319924836E-8</v>
      </c>
      <c r="ACP87" s="120">
        <v>1.6605641421221485E-8</v>
      </c>
      <c r="ACQ87" s="120">
        <v>1.6605641421221495E-8</v>
      </c>
      <c r="ACR87" s="120">
        <v>1.429881613042108E-8</v>
      </c>
      <c r="ACS87" s="120">
        <v>1.4298816130421086E-8</v>
      </c>
      <c r="ACT87" s="120">
        <v>1.2278165064987867E-8</v>
      </c>
      <c r="ACU87" s="120">
        <v>1.2278165064987866E-8</v>
      </c>
      <c r="ACV87" s="120">
        <v>1.0512847834625616E-8</v>
      </c>
      <c r="ACW87" s="120">
        <v>1.0512847834625629E-8</v>
      </c>
      <c r="ACX87" s="120">
        <v>8.9747826512634029E-9</v>
      </c>
      <c r="ACY87" s="120">
        <v>8.9747826512633946E-9</v>
      </c>
      <c r="ACZ87" s="120">
        <v>7.6384592015933131E-9</v>
      </c>
      <c r="ADA87" s="120">
        <v>7.6384592015933015E-9</v>
      </c>
      <c r="ADB87" s="120">
        <v>6.4807589059515012E-9</v>
      </c>
      <c r="ADC87" s="120">
        <v>6.4807589059515036E-9</v>
      </c>
      <c r="ADD87" s="120">
        <v>5.4807826605503179E-9</v>
      </c>
      <c r="ADE87" s="120">
        <v>5.4807826605503221E-9</v>
      </c>
      <c r="ADF87" s="120">
        <v>4.6196861329922429E-9</v>
      </c>
      <c r="ADG87" s="120">
        <v>4.619686132992242E-9</v>
      </c>
      <c r="ADH87" s="120">
        <v>3.8805226537808856E-9</v>
      </c>
      <c r="ADI87" s="120">
        <v>3.8805226537808831E-9</v>
      </c>
      <c r="ADJ87" s="120">
        <v>3.2480937193496873E-9</v>
      </c>
      <c r="ADK87" s="120">
        <v>3.2480937193496844E-9</v>
      </c>
      <c r="ADL87" s="120">
        <v>2.7088070951222075E-9</v>
      </c>
      <c r="ADM87" s="120">
        <v>2.7088070951222063E-9</v>
      </c>
      <c r="ADN87" s="120">
        <v>2.2505424804676559E-9</v>
      </c>
      <c r="ADO87" s="120">
        <v>2.2505424804676601E-9</v>
      </c>
      <c r="ADP87" s="120">
        <v>1.8625246712924879E-9</v>
      </c>
      <c r="ADQ87" s="120">
        <v>1.8625246712924896E-9</v>
      </c>
      <c r="ADR87" s="120">
        <v>1.5352041305854948E-9</v>
      </c>
      <c r="ADS87" s="120">
        <v>1.5352041305854969E-9</v>
      </c>
      <c r="ADT87" s="120">
        <v>1.260144852680459E-9</v>
      </c>
      <c r="ADU87" s="120">
        <v>1.2601448526804604E-9</v>
      </c>
      <c r="ADV87" s="120">
        <v>1.029919383483752E-9</v>
      </c>
      <c r="ADW87" s="120">
        <v>1.0299193834837514E-9</v>
      </c>
      <c r="ADX87" s="120">
        <v>8.380108365975705E-10</v>
      </c>
      <c r="ADY87" s="120">
        <v>8.3801083659757133E-10</v>
      </c>
      <c r="ADZ87" s="120">
        <v>6.7872172430748826E-10</v>
      </c>
      <c r="AEA87" s="120">
        <v>6.7872172430748816E-10</v>
      </c>
      <c r="AEB87" s="120">
        <v>5.4708940294249602E-10</v>
      </c>
      <c r="AEC87" s="120">
        <v>5.4708940294249602E-10</v>
      </c>
      <c r="AED87" s="120">
        <v>4.3880791429227039E-10</v>
      </c>
      <c r="AEE87" s="120">
        <v>4.388079142922705E-10</v>
      </c>
      <c r="AEF87" s="120">
        <v>3.5015598870232788E-10</v>
      </c>
      <c r="AEG87" s="120">
        <v>3.5015598870232803E-10</v>
      </c>
      <c r="AEH87" s="120">
        <v>2.7793096127098941E-10</v>
      </c>
      <c r="AEI87" s="120">
        <v>2.7793096127098956E-10</v>
      </c>
      <c r="AEJ87" s="120">
        <v>2.1938834033335689E-10</v>
      </c>
      <c r="AEK87" s="120">
        <v>2.1938834033335684E-10</v>
      </c>
      <c r="AEL87" s="120">
        <v>1.721867572094486E-10</v>
      </c>
      <c r="AEM87" s="120">
        <v>1.7218675720944863E-10</v>
      </c>
      <c r="AEN87" s="120">
        <v>1.3433801806875257E-10</v>
      </c>
      <c r="AEO87" s="120">
        <v>1.3433801806875254E-10</v>
      </c>
      <c r="AEP87" s="120">
        <v>1.0416197275300826E-10</v>
      </c>
      <c r="AEQ87" s="120">
        <v>1.0416197275300817E-10</v>
      </c>
      <c r="AER87" s="120">
        <v>8.0245911512075702E-11</v>
      </c>
      <c r="AES87" s="120">
        <v>8.0245911512075715E-11</v>
      </c>
      <c r="AET87" s="120">
        <v>6.1408198830206185E-11</v>
      </c>
      <c r="AEU87" s="120">
        <v>6.1408198830206224E-11</v>
      </c>
      <c r="AEV87" s="120">
        <v>4.6665853814499012E-11</v>
      </c>
      <c r="AEW87" s="120">
        <v>4.6665853814499006E-11</v>
      </c>
      <c r="AEX87" s="120">
        <v>3.5205788922878888E-11</v>
      </c>
      <c r="AEY87" s="120">
        <v>3.5205788922878933E-11</v>
      </c>
      <c r="AEZ87" s="120">
        <v>2.6359423041628291E-11</v>
      </c>
      <c r="AFA87" s="120">
        <v>2.6359423041628313E-11</v>
      </c>
      <c r="AFB87" s="120">
        <v>1.9580390976135333E-11</v>
      </c>
      <c r="AFC87" s="120">
        <v>1.9580390976135308E-11</v>
      </c>
      <c r="AFD87" s="120">
        <v>1.4425079165850225E-11</v>
      </c>
      <c r="AFE87" s="120">
        <v>1.4425079165850235E-11</v>
      </c>
      <c r="AFF87" s="120">
        <v>1.0535726728912265E-11</v>
      </c>
      <c r="AFG87" s="120">
        <v>1.0535726728912268E-11</v>
      </c>
      <c r="AFH87" s="120">
        <v>7.6258416197262889E-12</v>
      </c>
      <c r="AFI87" s="120">
        <v>7.6258416197262856E-12</v>
      </c>
      <c r="AFJ87" s="120">
        <v>5.4676935654323805E-12</v>
      </c>
      <c r="AFK87" s="120">
        <v>5.4676935654323772E-12</v>
      </c>
      <c r="AFL87" s="120">
        <v>3.8816583443994118E-12</v>
      </c>
      <c r="AFM87" s="120">
        <v>3.8816583443994126E-12</v>
      </c>
      <c r="AFN87" s="120">
        <v>2.7272016826655099E-12</v>
      </c>
      <c r="AFO87" s="120">
        <v>2.7272016826655091E-12</v>
      </c>
      <c r="AFP87" s="120">
        <v>1.8953053686021696E-12</v>
      </c>
      <c r="AFQ87" s="120">
        <v>1.895305368602168E-12</v>
      </c>
      <c r="AFR87" s="120">
        <v>1.3021529165070946E-12</v>
      </c>
      <c r="AFS87" s="120">
        <v>1.3021529165070951E-12</v>
      </c>
      <c r="AFT87" s="120">
        <v>8.839070431755032E-13</v>
      </c>
      <c r="AFU87" s="120">
        <v>8.83907043175503E-13</v>
      </c>
      <c r="AFV87" s="120">
        <v>5.9242616071407772E-13</v>
      </c>
      <c r="AFW87" s="120">
        <v>5.9242616071407761E-13</v>
      </c>
      <c r="AFX87" s="120">
        <v>3.9178184669760846E-13</v>
      </c>
      <c r="AFY87" s="120">
        <v>3.9178184669760826E-13</v>
      </c>
      <c r="AFZ87" s="120">
        <v>2.5545365525628121E-13</v>
      </c>
      <c r="AGA87" s="120">
        <v>2.5545365525628111E-13</v>
      </c>
      <c r="AGB87" s="120">
        <v>1.640915222973499E-13</v>
      </c>
      <c r="AGC87" s="120">
        <v>1.640915222973499E-13</v>
      </c>
      <c r="AGD87" s="120">
        <v>1.0374925647730653E-13</v>
      </c>
      <c r="AGE87" s="120">
        <v>1.0374925647730657E-13</v>
      </c>
      <c r="AGF87" s="120">
        <v>6.4505077843264001E-14</v>
      </c>
      <c r="AGG87" s="120">
        <v>6.4505077843263925E-14</v>
      </c>
      <c r="AGH87" s="120">
        <v>3.9396774407456302E-14</v>
      </c>
      <c r="AGI87" s="120">
        <v>3.9396774407456353E-14</v>
      </c>
      <c r="AGJ87" s="120">
        <v>2.3609723488994269E-14</v>
      </c>
      <c r="AGK87" s="120">
        <v>2.360972348899425E-14</v>
      </c>
      <c r="AGL87" s="120">
        <v>1.3865723932093643E-14</v>
      </c>
      <c r="AGM87" s="120">
        <v>1.3865723932093639E-14</v>
      </c>
      <c r="AGN87" s="120">
        <v>7.9692856159122811E-15</v>
      </c>
      <c r="AGO87" s="120">
        <v>7.9692856159122859E-15</v>
      </c>
      <c r="AGP87" s="120">
        <v>4.4757250250012606E-15</v>
      </c>
      <c r="AGQ87" s="120">
        <v>4.4757250250012621E-15</v>
      </c>
      <c r="AGR87" s="120">
        <v>2.4521419465060436E-15</v>
      </c>
      <c r="AGS87" s="120">
        <v>2.4521419465060444E-15</v>
      </c>
      <c r="AGT87" s="120">
        <v>1.3081429794634143E-15</v>
      </c>
      <c r="AGU87" s="120">
        <v>1.3081429794634155E-15</v>
      </c>
      <c r="AGV87" s="120">
        <v>6.7808847361775074E-16</v>
      </c>
      <c r="AGW87" s="120">
        <v>6.7808847361774976E-16</v>
      </c>
      <c r="AGX87" s="120">
        <v>3.407391432963752E-16</v>
      </c>
      <c r="AGY87" s="120">
        <v>3.407391432963751E-16</v>
      </c>
      <c r="AGZ87" s="120">
        <v>1.6554428099502269E-16</v>
      </c>
      <c r="AHA87" s="120">
        <v>1.6554428099502269E-16</v>
      </c>
      <c r="AHB87" s="120">
        <v>7.7528087678914959E-17</v>
      </c>
      <c r="AHC87" s="120">
        <v>7.7528087678914946E-17</v>
      </c>
      <c r="AHD87" s="120">
        <v>3.4879161622294272E-17</v>
      </c>
      <c r="AHE87" s="120">
        <v>3.4879161622294272E-17</v>
      </c>
      <c r="AHF87" s="120">
        <v>1.5014734022564096E-17</v>
      </c>
      <c r="AHG87" s="120">
        <v>1.5014734022564096E-17</v>
      </c>
      <c r="AHH87" s="120">
        <v>6.1562730659276676E-18</v>
      </c>
      <c r="AHI87" s="120">
        <v>6.156273065927666E-18</v>
      </c>
      <c r="AHJ87" s="120">
        <v>2.3912424541662617E-18</v>
      </c>
      <c r="AHK87" s="120">
        <v>2.3912424541662617E-18</v>
      </c>
      <c r="AHL87" s="120">
        <v>8.7428307995709772E-19</v>
      </c>
      <c r="AHM87" s="120">
        <v>8.7428307995709791E-19</v>
      </c>
      <c r="AHN87" s="120">
        <v>2.9857450882866039E-19</v>
      </c>
      <c r="AHO87" s="120">
        <v>2.9857450882866029E-19</v>
      </c>
      <c r="AHP87" s="120">
        <v>9.434630025061117E-20</v>
      </c>
      <c r="AHQ87" s="120">
        <v>9.4346300250611146E-20</v>
      </c>
      <c r="AHR87" s="120">
        <v>2.7261437328060375E-20</v>
      </c>
      <c r="AHS87" s="120">
        <v>2.7261437328060381E-20</v>
      </c>
      <c r="AHT87" s="120">
        <v>7.0953209586148101E-21</v>
      </c>
      <c r="AHU87" s="120">
        <v>7.0953209586148101E-21</v>
      </c>
      <c r="AHV87" s="120">
        <v>1.6305707200610766E-21</v>
      </c>
      <c r="AHW87" s="120">
        <v>1.6305707200610768E-21</v>
      </c>
      <c r="AHX87" s="120">
        <v>3.2190684714426156E-22</v>
      </c>
      <c r="AHY87" s="120">
        <v>3.2190684714426151E-22</v>
      </c>
      <c r="AHZ87" s="120">
        <v>5.244963240504083E-23</v>
      </c>
      <c r="AIA87" s="120">
        <v>5.244963240504083E-23</v>
      </c>
      <c r="AIB87" s="120">
        <v>6.6174449004242214E-24</v>
      </c>
      <c r="AIC87" s="120">
        <v>6.6174449004242214E-24</v>
      </c>
      <c r="AID87" s="120">
        <v>5.7514901966577706E-25</v>
      </c>
      <c r="AIE87" s="120">
        <v>5.7514901966577706E-25</v>
      </c>
      <c r="AIF87" s="120">
        <v>2.5849394142282115E-26</v>
      </c>
      <c r="AIG87" s="120" t="s">
        <v>105</v>
      </c>
      <c r="AIH87" s="120" t="s">
        <v>105</v>
      </c>
      <c r="AII87" s="120" t="s">
        <v>105</v>
      </c>
      <c r="AIJ87" s="120" t="s">
        <v>105</v>
      </c>
      <c r="AIK87" s="120" t="s">
        <v>105</v>
      </c>
      <c r="AIL87" s="120" t="s">
        <v>105</v>
      </c>
      <c r="AIM87" s="120" t="s">
        <v>105</v>
      </c>
      <c r="AIN87" s="120" t="s">
        <v>105</v>
      </c>
      <c r="AIO87" s="120" t="s">
        <v>105</v>
      </c>
      <c r="AIP87" s="120" t="s">
        <v>105</v>
      </c>
      <c r="AIQ87" s="120" t="s">
        <v>105</v>
      </c>
      <c r="AIR87" s="120" t="s">
        <v>105</v>
      </c>
      <c r="AIS87" s="120" t="s">
        <v>105</v>
      </c>
      <c r="AIT87" s="120" t="s">
        <v>105</v>
      </c>
      <c r="AIU87" s="120" t="s">
        <v>105</v>
      </c>
      <c r="AIV87" s="120" t="s">
        <v>105</v>
      </c>
      <c r="AIW87" s="120" t="s">
        <v>105</v>
      </c>
      <c r="AIX87" s="120" t="s">
        <v>105</v>
      </c>
      <c r="AIY87" s="120" t="s">
        <v>105</v>
      </c>
      <c r="AIZ87" s="120" t="s">
        <v>105</v>
      </c>
      <c r="AJA87" s="120" t="s">
        <v>105</v>
      </c>
      <c r="AJB87" s="120" t="s">
        <v>105</v>
      </c>
      <c r="AJC87" s="120" t="s">
        <v>105</v>
      </c>
      <c r="AJD87" s="120" t="s">
        <v>105</v>
      </c>
      <c r="AJE87" s="120" t="s">
        <v>105</v>
      </c>
      <c r="AJF87" s="120" t="s">
        <v>105</v>
      </c>
      <c r="AJG87" s="120" t="s">
        <v>105</v>
      </c>
      <c r="AJH87" s="120" t="s">
        <v>105</v>
      </c>
      <c r="AJI87" s="120" t="s">
        <v>105</v>
      </c>
      <c r="AJJ87" s="120" t="s">
        <v>105</v>
      </c>
      <c r="AJK87" s="120" t="s">
        <v>105</v>
      </c>
      <c r="AJL87" s="120" t="s">
        <v>105</v>
      </c>
      <c r="AJM87" s="120" t="s">
        <v>105</v>
      </c>
      <c r="AJN87" s="120" t="s">
        <v>105</v>
      </c>
      <c r="AJO87" s="120" t="s">
        <v>105</v>
      </c>
      <c r="AJP87" s="120" t="s">
        <v>105</v>
      </c>
      <c r="AJQ87" s="120" t="s">
        <v>105</v>
      </c>
      <c r="AJR87" s="120" t="s">
        <v>105</v>
      </c>
      <c r="AJS87" s="120" t="s">
        <v>105</v>
      </c>
      <c r="AJT87" s="120" t="s">
        <v>105</v>
      </c>
      <c r="AJU87" s="120" t="s">
        <v>105</v>
      </c>
      <c r="AJV87" s="120" t="s">
        <v>105</v>
      </c>
      <c r="AJW87" s="120" t="s">
        <v>105</v>
      </c>
      <c r="AJX87" s="120" t="s">
        <v>105</v>
      </c>
      <c r="AJY87" s="120" t="s">
        <v>105</v>
      </c>
      <c r="AJZ87" s="120" t="s">
        <v>105</v>
      </c>
      <c r="AKA87" s="120" t="s">
        <v>105</v>
      </c>
      <c r="AKB87" s="120" t="s">
        <v>105</v>
      </c>
      <c r="AKC87" s="120" t="s">
        <v>105</v>
      </c>
      <c r="AKD87" s="120" t="s">
        <v>105</v>
      </c>
      <c r="AKE87" s="120" t="s">
        <v>105</v>
      </c>
      <c r="AKF87" s="120" t="s">
        <v>105</v>
      </c>
      <c r="AKG87" s="120" t="s">
        <v>105</v>
      </c>
      <c r="AKH87" s="120" t="s">
        <v>105</v>
      </c>
      <c r="AKI87" s="120" t="s">
        <v>105</v>
      </c>
      <c r="AKJ87" s="120" t="s">
        <v>105</v>
      </c>
      <c r="AKK87" s="120" t="s">
        <v>105</v>
      </c>
      <c r="AKL87" s="120" t="s">
        <v>105</v>
      </c>
      <c r="AKM87" s="120" t="s">
        <v>105</v>
      </c>
      <c r="AKN87" s="120" t="s">
        <v>105</v>
      </c>
      <c r="AKO87" s="120" t="s">
        <v>105</v>
      </c>
      <c r="AKP87" s="120" t="s">
        <v>105</v>
      </c>
      <c r="AKQ87" s="120" t="s">
        <v>105</v>
      </c>
      <c r="AKR87" s="120" t="s">
        <v>105</v>
      </c>
      <c r="AKS87" s="120" t="s">
        <v>105</v>
      </c>
      <c r="AKT87" s="120" t="s">
        <v>105</v>
      </c>
      <c r="AKU87" s="120" t="s">
        <v>105</v>
      </c>
      <c r="AKV87" s="120" t="s">
        <v>105</v>
      </c>
      <c r="AKW87" s="120" t="s">
        <v>105</v>
      </c>
      <c r="AKX87" s="120" t="s">
        <v>105</v>
      </c>
      <c r="AKY87" s="120" t="s">
        <v>105</v>
      </c>
      <c r="AKZ87" s="120" t="s">
        <v>105</v>
      </c>
      <c r="ALA87" s="120" t="s">
        <v>105</v>
      </c>
      <c r="ALB87" s="120" t="s">
        <v>105</v>
      </c>
      <c r="ALC87" s="120" t="s">
        <v>105</v>
      </c>
      <c r="ALD87" s="120" t="s">
        <v>105</v>
      </c>
      <c r="ALE87" s="120" t="s">
        <v>105</v>
      </c>
      <c r="ALF87" s="120" t="s">
        <v>105</v>
      </c>
      <c r="ALG87" s="120" t="s">
        <v>105</v>
      </c>
      <c r="ALH87" s="120" t="s">
        <v>105</v>
      </c>
      <c r="ALI87" s="120" t="s">
        <v>105</v>
      </c>
      <c r="ALJ87" s="120" t="s">
        <v>105</v>
      </c>
      <c r="ALK87" s="120" t="s">
        <v>105</v>
      </c>
      <c r="ALL87" s="120" t="s">
        <v>105</v>
      </c>
      <c r="ALM87" s="120" t="s">
        <v>105</v>
      </c>
      <c r="ALN87" s="120"/>
    </row>
    <row r="88" spans="1:1002" hidden="1">
      <c r="A88" s="119">
        <v>87</v>
      </c>
      <c r="B88" s="120">
        <v>6.5307470369569123E-3</v>
      </c>
      <c r="C88" s="120">
        <v>6.4770519824805172E-3</v>
      </c>
      <c r="D88" s="120">
        <v>6.4771479661911704E-3</v>
      </c>
      <c r="E88" s="120">
        <v>6.4236897726735126E-3</v>
      </c>
      <c r="F88" s="120">
        <v>6.4237840171119309E-3</v>
      </c>
      <c r="G88" s="120">
        <v>6.3705629102400073E-3</v>
      </c>
      <c r="H88" s="120">
        <v>6.3706554394832877E-3</v>
      </c>
      <c r="I88" s="120">
        <v>6.3176716409653133E-3</v>
      </c>
      <c r="J88" s="120">
        <v>6.3177624788797425E-3</v>
      </c>
      <c r="K88" s="120">
        <v>6.2650162064052228E-3</v>
      </c>
      <c r="L88" s="120">
        <v>6.2651053766466028E-3</v>
      </c>
      <c r="M88" s="120">
        <v>6.2125968438462012E-3</v>
      </c>
      <c r="N88" s="120">
        <v>6.2126843698601308E-3</v>
      </c>
      <c r="O88" s="120">
        <v>6.1604137862654035E-3</v>
      </c>
      <c r="P88" s="120">
        <v>6.160499691287599E-3</v>
      </c>
      <c r="Q88" s="120">
        <v>6.1084672622905333E-3</v>
      </c>
      <c r="R88" s="120">
        <v>6.108551569347173E-3</v>
      </c>
      <c r="S88" s="120">
        <v>6.0567574961595547E-3</v>
      </c>
      <c r="T88" s="120">
        <v>6.056840228067603E-3</v>
      </c>
      <c r="U88" s="120">
        <v>6.0052847076802239E-3</v>
      </c>
      <c r="V88" s="120">
        <v>6.0053658870478097E-3</v>
      </c>
      <c r="W88" s="120">
        <v>5.9540491121895314E-3</v>
      </c>
      <c r="X88" s="120">
        <v>5.9541287614163262E-3</v>
      </c>
      <c r="Y88" s="120">
        <v>5.9030509205129315E-3</v>
      </c>
      <c r="Z88" s="120">
        <v>5.9031290617905154E-3</v>
      </c>
      <c r="AA88" s="120">
        <v>5.8522903389234696E-3</v>
      </c>
      <c r="AB88" s="120">
        <v>5.8523669942357774E-3</v>
      </c>
      <c r="AC88" s="120">
        <v>5.8017675691007589E-3</v>
      </c>
      <c r="AD88" s="120">
        <v>5.8018427602244665E-3</v>
      </c>
      <c r="AE88" s="120">
        <v>5.7514828080897805E-3</v>
      </c>
      <c r="AF88" s="120">
        <v>5.7515565565947587E-3</v>
      </c>
      <c r="AG88" s="120">
        <v>5.7014362482596106E-3</v>
      </c>
      <c r="AH88" s="120">
        <v>5.7015085755093729E-3</v>
      </c>
      <c r="AI88" s="120">
        <v>5.65162807726195E-3</v>
      </c>
      <c r="AJ88" s="120">
        <v>5.6516990044140954E-3</v>
      </c>
      <c r="AK88" s="120">
        <v>5.6020584779895429E-3</v>
      </c>
      <c r="AL88" s="120">
        <v>5.6021280259962837E-3</v>
      </c>
      <c r="AM88" s="120">
        <v>5.5527276285345026E-3</v>
      </c>
      <c r="AN88" s="120">
        <v>5.5527958181431081E-3</v>
      </c>
      <c r="AO88" s="120">
        <v>5.5036357021464406E-3</v>
      </c>
      <c r="AP88" s="120">
        <v>5.503702553899769E-3</v>
      </c>
      <c r="AQ88" s="120">
        <v>5.4547828671904948E-3</v>
      </c>
      <c r="AR88" s="120">
        <v>5.4548484014275162E-3</v>
      </c>
      <c r="AS88" s="120">
        <v>5.4061692871052586E-3</v>
      </c>
      <c r="AT88" s="120">
        <v>5.4062335239615919E-3</v>
      </c>
      <c r="AU88" s="120">
        <v>5.3577951203605863E-3</v>
      </c>
      <c r="AV88" s="120">
        <v>5.3578580797690508E-3</v>
      </c>
      <c r="AW88" s="120">
        <v>5.3096605204152655E-3</v>
      </c>
      <c r="AX88" s="120">
        <v>5.3097222221064194E-3</v>
      </c>
      <c r="AY88" s="120">
        <v>5.2617656356745354E-3</v>
      </c>
      <c r="AZ88" s="120">
        <v>5.2618260991773138E-3</v>
      </c>
      <c r="BA88" s="120">
        <v>5.2141106094476001E-3</v>
      </c>
      <c r="BB88" s="120">
        <v>5.2141698540898607E-3</v>
      </c>
      <c r="BC88" s="120">
        <v>5.1666955799049234E-3</v>
      </c>
      <c r="BD88" s="120">
        <v>5.1667536248140716E-3</v>
      </c>
      <c r="BE88" s="120">
        <v>5.1195206800354982E-3</v>
      </c>
      <c r="BF88" s="120">
        <v>5.1195775441391176E-3</v>
      </c>
      <c r="BG88" s="120">
        <v>5.0725860376039612E-3</v>
      </c>
      <c r="BH88" s="120">
        <v>5.0726417396304473E-3</v>
      </c>
      <c r="BI88" s="120">
        <v>5.0258917751076554E-3</v>
      </c>
      <c r="BJ88" s="120">
        <v>5.0259463335868481E-3</v>
      </c>
      <c r="BK88" s="120">
        <v>4.9794380097335517E-3</v>
      </c>
      <c r="BL88" s="120">
        <v>4.9794914429974252E-3</v>
      </c>
      <c r="BM88" s="120">
        <v>4.9332248533151294E-3</v>
      </c>
      <c r="BN88" s="120">
        <v>4.933277179498455E-3</v>
      </c>
      <c r="BO88" s="120">
        <v>4.8872524122891194E-3</v>
      </c>
      <c r="BP88" s="120">
        <v>4.8873036493301669E-3</v>
      </c>
      <c r="BQ88" s="120">
        <v>4.8415207876522023E-3</v>
      </c>
      <c r="BR88" s="120">
        <v>4.8415709532934424E-3</v>
      </c>
      <c r="BS88" s="120">
        <v>4.7960300749176161E-3</v>
      </c>
      <c r="BT88" s="120">
        <v>4.7960791867064402E-3</v>
      </c>
      <c r="BU88" s="120">
        <v>4.7507803640716769E-3</v>
      </c>
      <c r="BV88" s="120">
        <v>4.7508284393611364E-3</v>
      </c>
      <c r="BW88" s="120">
        <v>4.7057717395302566E-3</v>
      </c>
      <c r="BX88" s="120">
        <v>4.7058187954797989E-3</v>
      </c>
      <c r="BY88" s="120">
        <v>4.6610042800951509E-3</v>
      </c>
      <c r="BZ88" s="120">
        <v>4.6610503336713916E-3</v>
      </c>
      <c r="CA88" s="120">
        <v>4.6164780589104523E-3</v>
      </c>
      <c r="CB88" s="120">
        <v>4.6165231268879307E-3</v>
      </c>
      <c r="CC88" s="120">
        <v>4.5721931434187608E-3</v>
      </c>
      <c r="CD88" s="120">
        <v>4.5722372423807455E-3</v>
      </c>
      <c r="CE88" s="120">
        <v>4.5281495953174477E-3</v>
      </c>
      <c r="CF88" s="120">
        <v>4.5281927416567364E-3</v>
      </c>
      <c r="CG88" s="120">
        <v>4.4843474705148446E-3</v>
      </c>
      <c r="CH88" s="120">
        <v>4.4843896804345482E-3</v>
      </c>
      <c r="CI88" s="120">
        <v>4.4407868190862905E-3</v>
      </c>
      <c r="CJ88" s="120">
        <v>4.4408281086007083E-3</v>
      </c>
      <c r="CK88" s="120">
        <v>4.3974676852303199E-3</v>
      </c>
      <c r="CL88" s="120">
        <v>4.3975080701657227E-3</v>
      </c>
      <c r="CM88" s="120">
        <v>4.3543901072246229E-3</v>
      </c>
      <c r="CN88" s="120">
        <v>4.3544296032201422E-3</v>
      </c>
      <c r="CO88" s="120">
        <v>4.3115541173821322E-3</v>
      </c>
      <c r="CP88" s="120">
        <v>4.3115927398906222E-3</v>
      </c>
      <c r="CQ88" s="120">
        <v>4.2689597420070046E-3</v>
      </c>
      <c r="CR88" s="120">
        <v>4.2689975062958864E-3</v>
      </c>
      <c r="CS88" s="120">
        <v>4.226607001350571E-3</v>
      </c>
      <c r="CT88" s="120">
        <v>4.2266439225027517E-3</v>
      </c>
      <c r="CU88" s="120">
        <v>4.1844959095673423E-3</v>
      </c>
      <c r="CV88" s="120">
        <v>4.1845320024821086E-3</v>
      </c>
      <c r="CW88" s="120">
        <v>4.1426264746709622E-3</v>
      </c>
      <c r="CX88" s="120">
        <v>4.1426617540648875E-3</v>
      </c>
      <c r="CY88" s="120">
        <v>4.1009986984901232E-3</v>
      </c>
      <c r="CZ88" s="120">
        <v>4.1010331788980028E-3</v>
      </c>
      <c r="DA88" s="120">
        <v>4.0596125766245994E-3</v>
      </c>
      <c r="DB88" s="120">
        <v>4.0596462724003628E-3</v>
      </c>
      <c r="DC88" s="120">
        <v>4.0184680984011291E-3</v>
      </c>
      <c r="DD88" s="120">
        <v>4.0185010237188097E-3</v>
      </c>
      <c r="DE88" s="120">
        <v>3.9775652468294733E-3</v>
      </c>
      <c r="DF88" s="120">
        <v>3.9775974156841592E-3</v>
      </c>
      <c r="DG88" s="120">
        <v>3.9369039985583621E-3</v>
      </c>
      <c r="DH88" s="120">
        <v>3.9369354247671805E-3</v>
      </c>
      <c r="DI88" s="120">
        <v>3.896484323831587E-3</v>
      </c>
      <c r="DJ88" s="120">
        <v>3.8965150210346598E-3</v>
      </c>
      <c r="DK88" s="120">
        <v>3.8563061864440077E-3</v>
      </c>
      <c r="DL88" s="120">
        <v>3.8563361681054668E-3</v>
      </c>
      <c r="DM88" s="120">
        <v>3.8163695436977088E-3</v>
      </c>
      <c r="DN88" s="120">
        <v>3.8163988231066787E-3</v>
      </c>
      <c r="DO88" s="120">
        <v>3.7766743463581165E-3</v>
      </c>
      <c r="DP88" s="120">
        <v>3.7767029366297588E-3</v>
      </c>
      <c r="DQ88" s="120">
        <v>3.7372205386102366E-3</v>
      </c>
      <c r="DR88" s="120">
        <v>3.7372484526867577E-3</v>
      </c>
      <c r="DS88" s="120">
        <v>3.6980080580149102E-3</v>
      </c>
      <c r="DT88" s="120">
        <v>3.6980353086665898E-3</v>
      </c>
      <c r="DU88" s="120">
        <v>3.6590368354651581E-3</v>
      </c>
      <c r="DV88" s="120">
        <v>3.6590634352914094E-3</v>
      </c>
      <c r="DW88" s="120">
        <v>3.6203067951425848E-3</v>
      </c>
      <c r="DX88" s="120">
        <v>3.6203327565730052E-3</v>
      </c>
      <c r="DY88" s="120">
        <v>3.5818178544738842E-3</v>
      </c>
      <c r="DZ88" s="120">
        <v>3.5818431897693247E-3</v>
      </c>
      <c r="EA88" s="120">
        <v>3.5435699240874206E-3</v>
      </c>
      <c r="EB88" s="120">
        <v>3.5435946453410572E-3</v>
      </c>
      <c r="EC88" s="120">
        <v>3.5055629077699138E-3</v>
      </c>
      <c r="ED88" s="120">
        <v>3.5055870269083377E-3</v>
      </c>
      <c r="EE88" s="120">
        <v>3.4677967024232276E-3</v>
      </c>
      <c r="EF88" s="120">
        <v>3.4678202312075379E-3</v>
      </c>
      <c r="EG88" s="120">
        <v>3.4302711980212716E-3</v>
      </c>
      <c r="EH88" s="120">
        <v>3.4302941480481835E-3</v>
      </c>
      <c r="EI88" s="120">
        <v>3.3929862775670338E-3</v>
      </c>
      <c r="EJ88" s="120">
        <v>3.3930086602699896E-3</v>
      </c>
      <c r="EK88" s="120">
        <v>3.3559418170497203E-3</v>
      </c>
      <c r="EL88" s="120">
        <v>3.3559636437000126E-3</v>
      </c>
      <c r="EM88" s="120">
        <v>3.3191376854020526E-3</v>
      </c>
      <c r="EN88" s="120">
        <v>3.3191589671099611E-3</v>
      </c>
      <c r="EO88" s="120">
        <v>3.2825737444577238E-3</v>
      </c>
      <c r="EP88" s="120">
        <v>3.2825944921736445E-3</v>
      </c>
      <c r="EQ88" s="120">
        <v>3.246249848908961E-3</v>
      </c>
      <c r="ER88" s="120">
        <v>3.2462700734245727E-3</v>
      </c>
      <c r="ES88" s="120">
        <v>3.21016584626431E-3</v>
      </c>
      <c r="ET88" s="120">
        <v>3.2101855582137104E-3</v>
      </c>
      <c r="EU88" s="120">
        <v>3.1743215768065616E-3</v>
      </c>
      <c r="EV88" s="120">
        <v>3.1743407866674459E-3</v>
      </c>
      <c r="EW88" s="120">
        <v>3.1387168735508538E-3</v>
      </c>
      <c r="EX88" s="120">
        <v>3.1387355916456892E-3</v>
      </c>
      <c r="EY88" s="120">
        <v>3.1033515622029897E-3</v>
      </c>
      <c r="EZ88" s="120">
        <v>3.1033697987001866E-3</v>
      </c>
      <c r="FA88" s="120">
        <v>3.0682254611179493E-3</v>
      </c>
      <c r="FB88" s="120">
        <v>3.0682432260330564E-3</v>
      </c>
      <c r="FC88" s="120">
        <v>3.0333383812585989E-3</v>
      </c>
      <c r="FD88" s="120">
        <v>3.033355684455499E-3</v>
      </c>
      <c r="FE88" s="120">
        <v>2.998690126154625E-3</v>
      </c>
      <c r="FF88" s="120">
        <v>2.9987069773467372E-3</v>
      </c>
      <c r="FG88" s="120">
        <v>2.9642804918617351E-3</v>
      </c>
      <c r="FH88" s="120">
        <v>2.9642969006132172E-3</v>
      </c>
      <c r="FI88" s="120">
        <v>2.9301092669210276E-3</v>
      </c>
      <c r="FJ88" s="120">
        <v>2.9301252426479963E-3</v>
      </c>
      <c r="FK88" s="120">
        <v>2.8961762323186872E-3</v>
      </c>
      <c r="FL88" s="120">
        <v>2.8961917842904501E-3</v>
      </c>
      <c r="FM88" s="120">
        <v>2.862481161445894E-3</v>
      </c>
      <c r="FN88" s="120">
        <v>2.8624962987861646E-3</v>
      </c>
      <c r="FO88" s="120">
        <v>2.8290238200590345E-3</v>
      </c>
      <c r="FP88" s="120">
        <v>2.8290385517471704E-3</v>
      </c>
      <c r="FQ88" s="120">
        <v>2.795803966240172E-3</v>
      </c>
      <c r="FR88" s="120">
        <v>2.7958183011124161E-3</v>
      </c>
      <c r="FS88" s="120">
        <v>2.7628213503578291E-3</v>
      </c>
      <c r="FT88" s="120">
        <v>2.7628352971085638E-3</v>
      </c>
      <c r="FU88" s="120">
        <v>2.7300757150280608E-3</v>
      </c>
      <c r="FV88" s="120">
        <v>2.7300892822110538E-3</v>
      </c>
      <c r="FW88" s="120">
        <v>2.6975667950758838E-3</v>
      </c>
      <c r="FX88" s="120">
        <v>2.6975799911055373E-3</v>
      </c>
      <c r="FY88" s="120">
        <v>2.6652943174969687E-3</v>
      </c>
      <c r="FZ88" s="120">
        <v>2.6653071506495974E-3</v>
      </c>
      <c r="GA88" s="120">
        <v>2.6332580014197396E-3</v>
      </c>
      <c r="GB88" s="120">
        <v>2.6332704798348156E-3</v>
      </c>
      <c r="GC88" s="120">
        <v>2.6014575580677818E-3</v>
      </c>
      <c r="GD88" s="120">
        <v>2.601469689749219E-3</v>
      </c>
      <c r="GE88" s="120">
        <v>2.5698926907226269E-3</v>
      </c>
      <c r="GF88" s="120">
        <v>2.5699044835400687E-3</v>
      </c>
      <c r="GG88" s="120">
        <v>2.5385630946869447E-3</v>
      </c>
      <c r="GH88" s="120">
        <v>2.5385745563770148E-3</v>
      </c>
      <c r="GI88" s="120">
        <v>2.5074684572480711E-3</v>
      </c>
      <c r="GJ88" s="120">
        <v>2.5074795954156746E-3</v>
      </c>
      <c r="GK88" s="120">
        <v>2.4766084576419872E-3</v>
      </c>
      <c r="GL88" s="120">
        <v>2.4766192797615995E-3</v>
      </c>
      <c r="GM88" s="120">
        <v>2.4459827670176779E-3</v>
      </c>
      <c r="GN88" s="120">
        <v>2.4459932804346261E-3</v>
      </c>
      <c r="GO88" s="120">
        <v>2.415591048401959E-3</v>
      </c>
      <c r="GP88" s="120">
        <v>2.4156012603337167E-3</v>
      </c>
      <c r="GQ88" s="120">
        <v>2.3854329566646991E-3</v>
      </c>
      <c r="GR88" s="120">
        <v>2.38544287420219E-3</v>
      </c>
      <c r="GS88" s="120">
        <v>2.3555081384845468E-3</v>
      </c>
      <c r="GT88" s="120">
        <v>2.3555177685934277E-3</v>
      </c>
      <c r="GU88" s="120">
        <v>2.3258162323150852E-3</v>
      </c>
      <c r="GV88" s="120">
        <v>2.3258255818370622E-3</v>
      </c>
      <c r="GW88" s="120">
        <v>2.2963568683514938E-3</v>
      </c>
      <c r="GX88" s="120">
        <v>2.2963659440056218E-3</v>
      </c>
      <c r="GY88" s="120">
        <v>2.2671296684977139E-3</v>
      </c>
      <c r="GZ88" s="120">
        <v>2.2671384768817009E-3</v>
      </c>
      <c r="HA88" s="120">
        <v>2.2381342463340982E-3</v>
      </c>
      <c r="HB88" s="120">
        <v>2.2381427939256143E-3</v>
      </c>
      <c r="HC88" s="120">
        <v>2.2093702070856256E-3</v>
      </c>
      <c r="HD88" s="120">
        <v>2.2093785002436001E-3</v>
      </c>
      <c r="HE88" s="120">
        <v>2.1808371475906022E-3</v>
      </c>
      <c r="HF88" s="120">
        <v>2.1808451925565608E-3</v>
      </c>
      <c r="HG88" s="120">
        <v>2.1525346562700008E-3</v>
      </c>
      <c r="HH88" s="120">
        <v>2.1525424591693413E-3</v>
      </c>
      <c r="HI88" s="120">
        <v>2.1244623130972835E-3</v>
      </c>
      <c r="HJ88" s="120">
        <v>2.1244698799406142E-3</v>
      </c>
      <c r="HK88" s="120">
        <v>2.096619689568873E-3</v>
      </c>
      <c r="HL88" s="120">
        <v>2.0966270262533127E-3</v>
      </c>
      <c r="HM88" s="120">
        <v>2.0690063486752033E-3</v>
      </c>
      <c r="HN88" s="120">
        <v>2.069013460985696E-3</v>
      </c>
      <c r="HO88" s="120">
        <v>2.0416218448723825E-3</v>
      </c>
      <c r="HP88" s="120">
        <v>2.0416287384830141E-3</v>
      </c>
      <c r="HQ88" s="120">
        <v>2.0144657240545099E-3</v>
      </c>
      <c r="HR88" s="120">
        <v>2.01447240452982E-3</v>
      </c>
      <c r="HS88" s="120">
        <v>1.9875375235266406E-3</v>
      </c>
      <c r="HT88" s="120">
        <v>1.9875439963229244E-3</v>
      </c>
      <c r="HU88" s="120">
        <v>1.960836771978388E-3</v>
      </c>
      <c r="HV88" s="120">
        <v>1.9608430424450179E-3</v>
      </c>
      <c r="HW88" s="120">
        <v>1.9343629894582404E-3</v>
      </c>
      <c r="HX88" s="120">
        <v>1.9343690628389762E-3</v>
      </c>
      <c r="HY88" s="120">
        <v>1.9081156873485845E-3</v>
      </c>
      <c r="HZ88" s="120">
        <v>1.9081215687828772E-3</v>
      </c>
      <c r="IA88" s="120">
        <v>1.8820943683414142E-3</v>
      </c>
      <c r="IB88" s="120">
        <v>1.8821000628657166E-3</v>
      </c>
      <c r="IC88" s="120">
        <v>1.8562985264147908E-3</v>
      </c>
      <c r="ID88" s="120">
        <v>1.8563040389638706E-3</v>
      </c>
      <c r="IE88" s="120">
        <v>1.8307276468100713E-3</v>
      </c>
      <c r="IF88" s="120">
        <v>1.8307329822183018E-3</v>
      </c>
      <c r="IG88" s="120">
        <v>1.8053812060098782E-3</v>
      </c>
      <c r="IH88" s="120">
        <v>1.8053863690125531E-3</v>
      </c>
      <c r="II88" s="120">
        <v>1.7802586717168803E-3</v>
      </c>
      <c r="IJ88" s="120">
        <v>1.7802636669515027E-3</v>
      </c>
      <c r="IK88" s="120">
        <v>1.7553595028333533E-3</v>
      </c>
      <c r="IL88" s="120">
        <v>1.7553643348409453E-3</v>
      </c>
      <c r="IM88" s="120">
        <v>1.7306831494415999E-3</v>
      </c>
      <c r="IN88" s="120">
        <v>1.7306878226679896E-3</v>
      </c>
      <c r="IO88" s="120">
        <v>1.7062290527851821E-3</v>
      </c>
      <c r="IP88" s="120">
        <v>1.7062335715822964E-3</v>
      </c>
      <c r="IQ88" s="120">
        <v>1.6819966452510232E-3</v>
      </c>
      <c r="IR88" s="120">
        <v>1.682001013878181E-3</v>
      </c>
      <c r="IS88" s="120">
        <v>1.6579853503524017E-3</v>
      </c>
      <c r="IT88" s="120">
        <v>1.6579895729775913E-3</v>
      </c>
      <c r="IU88" s="120">
        <v>1.6341945827128275E-3</v>
      </c>
      <c r="IV88" s="120">
        <v>1.6341986634139923E-3</v>
      </c>
      <c r="IW88" s="120">
        <v>1.6106237480508448E-3</v>
      </c>
      <c r="IX88" s="120">
        <v>1.6106276908171577E-3</v>
      </c>
      <c r="IY88" s="120">
        <v>1.5872722431657699E-3</v>
      </c>
      <c r="IZ88" s="120">
        <v>1.5872760518989108E-3</v>
      </c>
      <c r="JA88" s="120">
        <v>1.5641394559243909E-3</v>
      </c>
      <c r="JB88" s="120">
        <v>1.5641431344398148E-3</v>
      </c>
      <c r="JC88" s="120">
        <v>1.5412247652486421E-3</v>
      </c>
      <c r="JD88" s="120">
        <v>1.5412283172768415E-3</v>
      </c>
      <c r="JE88" s="120">
        <v>1.5185275411042705E-3</v>
      </c>
      <c r="JF88" s="120">
        <v>1.5185309702920333E-3</v>
      </c>
      <c r="JG88" s="120">
        <v>1.4960471444905301E-3</v>
      </c>
      <c r="JH88" s="120">
        <v>1.4960504544021956E-3</v>
      </c>
      <c r="JI88" s="120">
        <v>1.4737829274309028E-3</v>
      </c>
      <c r="JJ88" s="120">
        <v>1.4737861215496138E-3</v>
      </c>
      <c r="JK88" s="120">
        <v>1.4517342329648886E-3</v>
      </c>
      <c r="JL88" s="120">
        <v>1.4517373146938281E-3</v>
      </c>
      <c r="JM88" s="120">
        <v>1.4299003951408617E-3</v>
      </c>
      <c r="JN88" s="120">
        <v>1.4299033678044984E-3</v>
      </c>
      <c r="JO88" s="120">
        <v>1.4082807390100455E-3</v>
      </c>
      <c r="JP88" s="120">
        <v>1.4082836058553567E-3</v>
      </c>
      <c r="JQ88" s="120">
        <v>1.3868745806215831E-3</v>
      </c>
      <c r="JR88" s="120">
        <v>1.3868773448192898E-3</v>
      </c>
      <c r="JS88" s="120">
        <v>1.3656812270187802E-3</v>
      </c>
      <c r="JT88" s="120">
        <v>1.3656838916645615E-3</v>
      </c>
      <c r="JU88" s="120">
        <v>1.3446999762364866E-3</v>
      </c>
      <c r="JV88" s="120">
        <v>1.3447025443521902E-3</v>
      </c>
      <c r="JW88" s="120">
        <v>1.3239301172996748E-3</v>
      </c>
      <c r="JX88" s="120">
        <v>1.3239325918345268E-3</v>
      </c>
      <c r="JY88" s="120">
        <v>1.3033709302232184E-3</v>
      </c>
      <c r="JZ88" s="120">
        <v>1.3033733140550266E-3</v>
      </c>
      <c r="KA88" s="120">
        <v>1.2830216860129254E-3</v>
      </c>
      <c r="KB88" s="120">
        <v>1.283023981949257E-3</v>
      </c>
      <c r="KC88" s="120">
        <v>1.2628816466677703E-3</v>
      </c>
      <c r="KD88" s="120">
        <v>1.2628838574471532E-3</v>
      </c>
      <c r="KE88" s="120">
        <v>1.2429500651834548E-3</v>
      </c>
      <c r="KF88" s="120">
        <v>1.2429521934765463E-3</v>
      </c>
      <c r="KG88" s="120">
        <v>1.2232261855572382E-3</v>
      </c>
      <c r="KH88" s="120">
        <v>1.2232282339679928E-3</v>
      </c>
      <c r="KI88" s="120">
        <v>1.203709242794079E-3</v>
      </c>
      <c r="KJ88" s="120">
        <v>1.2037112138609096E-3</v>
      </c>
      <c r="KK88" s="120">
        <v>1.1843984629141293E-3</v>
      </c>
      <c r="KL88" s="120">
        <v>1.1844003591110731E-3</v>
      </c>
      <c r="KM88" s="120">
        <v>1.1652930629615975E-3</v>
      </c>
      <c r="KN88" s="120">
        <v>1.1652948866994464E-3</v>
      </c>
      <c r="KO88" s="120">
        <v>1.146392251014984E-3</v>
      </c>
      <c r="KP88" s="120">
        <v>1.146394004642423E-3</v>
      </c>
      <c r="KQ88" s="120">
        <v>1.1276952261987212E-3</v>
      </c>
      <c r="KR88" s="120">
        <v>1.1276969120034633E-3</v>
      </c>
      <c r="KS88" s="120">
        <v>1.1092011786962756E-3</v>
      </c>
      <c r="KT88" s="120">
        <v>1.109202798906175E-3</v>
      </c>
      <c r="KU88" s="120">
        <v>1.0909092897646677E-3</v>
      </c>
      <c r="KV88" s="120">
        <v>1.0909108465488385E-3</v>
      </c>
      <c r="KW88" s="120">
        <v>1.0728187317504986E-3</v>
      </c>
      <c r="KX88" s="120">
        <v>1.0728202272204019E-3</v>
      </c>
      <c r="KY88" s="120">
        <v>1.0549286681074651E-3</v>
      </c>
      <c r="KZ88" s="120">
        <v>1.0549301043180153E-3</v>
      </c>
      <c r="LA88" s="120">
        <v>1.0372382534153989E-3</v>
      </c>
      <c r="LB88" s="120">
        <v>1.0372396323660364E-3</v>
      </c>
      <c r="LC88" s="120">
        <v>1.0197466334008619E-3</v>
      </c>
      <c r="LD88" s="120">
        <v>1.0197479570366336E-3</v>
      </c>
      <c r="LE88" s="120">
        <v>1.0024529449593092E-3</v>
      </c>
      <c r="LF88" s="120">
        <v>1.002454215171922E-3</v>
      </c>
      <c r="LG88" s="120">
        <v>9.8535631617884477E-4</v>
      </c>
      <c r="LH88" s="120">
        <v>9.8535753480772812E-4</v>
      </c>
      <c r="LI88" s="120">
        <v>9.6845586636560362E-4</v>
      </c>
      <c r="LJ88" s="120">
        <v>9.6845703519895078E-4</v>
      </c>
      <c r="LK88" s="120">
        <v>9.5175070607077304E-4</v>
      </c>
      <c r="LL88" s="120">
        <v>9.5175182684656856E-4</v>
      </c>
      <c r="LM88" s="120">
        <v>9.3523993711927219E-4</v>
      </c>
      <c r="LN88" s="120">
        <v>9.3524101152632239E-4</v>
      </c>
      <c r="LO88" s="120">
        <v>9.1892265264013862E-4</v>
      </c>
      <c r="LP88" s="120">
        <v>9.1892368231907991E-4</v>
      </c>
      <c r="LQ88" s="120">
        <v>9.027979370986155E-4</v>
      </c>
      <c r="LR88" s="120">
        <v>9.0279892364291683E-4</v>
      </c>
      <c r="LS88" s="120">
        <v>8.868648663299763E-4</v>
      </c>
      <c r="LT88" s="120">
        <v>8.8686581128692948E-4</v>
      </c>
      <c r="LU88" s="120">
        <v>8.7112250757511508E-4</v>
      </c>
      <c r="LV88" s="120">
        <v>8.7112341244681879E-4</v>
      </c>
      <c r="LW88" s="120">
        <v>8.5556991951792137E-4</v>
      </c>
      <c r="LX88" s="120">
        <v>8.5557078576224742E-4</v>
      </c>
      <c r="LY88" s="120">
        <v>8.4020615232445733E-4</v>
      </c>
      <c r="LZ88" s="120">
        <v>8.4020698135601124E-4</v>
      </c>
      <c r="MA88" s="120">
        <v>8.2503024768396929E-4</v>
      </c>
      <c r="MB88" s="120">
        <v>8.2503104087503724E-4</v>
      </c>
      <c r="MC88" s="120">
        <v>8.1004123885175701E-4</v>
      </c>
      <c r="MD88" s="120">
        <v>8.10041997533244E-4</v>
      </c>
      <c r="ME88" s="120">
        <v>7.952381506939136E-4</v>
      </c>
      <c r="MF88" s="120">
        <v>7.9523887615626579E-4</v>
      </c>
      <c r="MG88" s="120">
        <v>7.806199997339706E-4</v>
      </c>
      <c r="MH88" s="120">
        <v>7.8062069322809276E-4</v>
      </c>
      <c r="MI88" s="120">
        <v>7.6618579420146692E-4</v>
      </c>
      <c r="MJ88" s="120">
        <v>7.6618645693962229E-4</v>
      </c>
      <c r="MK88" s="120">
        <v>7.5193453408246326E-4</v>
      </c>
      <c r="ML88" s="120">
        <v>7.5193516723916481E-4</v>
      </c>
      <c r="MM88" s="120">
        <v>7.3786521117202625E-4</v>
      </c>
      <c r="MN88" s="120">
        <v>7.3786581588491809E-4</v>
      </c>
      <c r="MO88" s="120">
        <v>7.2397680912870152E-4</v>
      </c>
      <c r="MP88" s="120">
        <v>7.2397738649942534E-4</v>
      </c>
      <c r="MQ88" s="120">
        <v>7.1026830353101164E-4</v>
      </c>
      <c r="MR88" s="120">
        <v>7.1026885462606275E-4</v>
      </c>
      <c r="MS88" s="120">
        <v>6.9673866193597622E-4</v>
      </c>
      <c r="MT88" s="120">
        <v>6.9673918778754846E-4</v>
      </c>
      <c r="MU88" s="120">
        <v>6.8338684393969712E-4</v>
      </c>
      <c r="MV88" s="120">
        <v>6.8338734554651602E-4</v>
      </c>
      <c r="MW88" s="120">
        <v>6.7021180124002906E-4</v>
      </c>
      <c r="MX88" s="120">
        <v>6.7021227956817352E-4</v>
      </c>
      <c r="MY88" s="120">
        <v>6.5721247770134366E-4</v>
      </c>
      <c r="MZ88" s="120">
        <v>6.5721293368505029E-4</v>
      </c>
      <c r="NA88" s="120">
        <v>6.443878094214183E-4</v>
      </c>
      <c r="NB88" s="120">
        <v>6.443882439638852E-4</v>
      </c>
      <c r="NC88" s="120">
        <v>6.3173672480047066E-4</v>
      </c>
      <c r="ND88" s="120">
        <v>6.3173713877463799E-4</v>
      </c>
      <c r="NE88" s="120">
        <v>6.1925814461235955E-4</v>
      </c>
      <c r="NF88" s="120">
        <v>6.1925853886168143E-4</v>
      </c>
      <c r="NG88" s="120">
        <v>6.0695098207796006E-4</v>
      </c>
      <c r="NH88" s="120">
        <v>6.0695135741717105E-4</v>
      </c>
      <c r="NI88" s="120">
        <v>5.9481414294075628E-4</v>
      </c>
      <c r="NJ88" s="120">
        <v>5.9481450015661636E-4</v>
      </c>
      <c r="NK88" s="120">
        <v>5.8284652554465167E-4</v>
      </c>
      <c r="NL88" s="120">
        <v>5.828468653966835E-4</v>
      </c>
      <c r="NM88" s="120">
        <v>5.7104702091401898E-4</v>
      </c>
      <c r="NN88" s="120">
        <v>5.7104734413523364E-4</v>
      </c>
      <c r="NO88" s="120">
        <v>5.59414512836016E-4</v>
      </c>
      <c r="NP88" s="120">
        <v>5.5941482013362783E-4</v>
      </c>
      <c r="NQ88" s="120">
        <v>5.4794787794518358E-4</v>
      </c>
      <c r="NR88" s="120">
        <v>5.4794817000130668E-4</v>
      </c>
      <c r="NS88" s="120">
        <v>5.3664598581033406E-4</v>
      </c>
      <c r="NT88" s="120">
        <v>5.3664626328267691E-4</v>
      </c>
      <c r="NU88" s="120">
        <v>5.2550769902376263E-4</v>
      </c>
      <c r="NV88" s="120">
        <v>5.2550796254629834E-4</v>
      </c>
      <c r="NW88" s="120">
        <v>5.1453187329278177E-4</v>
      </c>
      <c r="NX88" s="120">
        <v>5.145321234764199E-4</v>
      </c>
      <c r="NY88" s="120">
        <v>5.0371735753361295E-4</v>
      </c>
      <c r="NZ88" s="120">
        <v>5.0371759496684694E-4</v>
      </c>
      <c r="OA88" s="120">
        <v>4.9306299396763157E-4</v>
      </c>
      <c r="OB88" s="120">
        <v>4.9306321921718257E-4</v>
      </c>
      <c r="OC88" s="120">
        <v>4.8256761822000057E-4</v>
      </c>
      <c r="OD88" s="120">
        <v>4.8256783183144643E-4</v>
      </c>
      <c r="OE88" s="120">
        <v>4.7223005942068807E-4</v>
      </c>
      <c r="OF88" s="120">
        <v>4.7223026191907846E-4</v>
      </c>
      <c r="OG88" s="120">
        <v>4.620491403078958E-4</v>
      </c>
      <c r="OH88" s="120">
        <v>4.6204933219835961E-4</v>
      </c>
      <c r="OI88" s="120">
        <v>4.5202367733390773E-4</v>
      </c>
      <c r="OJ88" s="120">
        <v>4.520238591022458E-4</v>
      </c>
      <c r="OK88" s="120">
        <v>4.4215248077336878E-4</v>
      </c>
      <c r="OL88" s="120">
        <v>4.4215265288663616E-4</v>
      </c>
      <c r="OM88" s="120">
        <v>4.3243435483400722E-4</v>
      </c>
      <c r="ON88" s="120">
        <v>4.3243451774108279E-4</v>
      </c>
      <c r="OO88" s="120">
        <v>4.2286809776981147E-4</v>
      </c>
      <c r="OP88" s="120">
        <v>4.2286825190195564E-4</v>
      </c>
      <c r="OQ88" s="120">
        <v>4.134525019966718E-4</v>
      </c>
      <c r="OR88" s="120">
        <v>4.134526477680751E-4</v>
      </c>
      <c r="OS88" s="120">
        <v>4.0418635421049471E-4</v>
      </c>
      <c r="OT88" s="120">
        <v>4.0418649201881182E-4</v>
      </c>
      <c r="OU88" s="120">
        <v>3.9506843550779741E-4</v>
      </c>
      <c r="OV88" s="120">
        <v>3.9506856573467194E-4</v>
      </c>
      <c r="OW88" s="120">
        <v>3.8609752150879547E-4</v>
      </c>
      <c r="OX88" s="120">
        <v>3.8609764452037242E-4</v>
      </c>
      <c r="OY88" s="120">
        <v>3.7727238248298414E-4</v>
      </c>
      <c r="OZ88" s="120">
        <v>3.7727249863040926E-4</v>
      </c>
      <c r="PA88" s="120">
        <v>3.6859178347721391E-4</v>
      </c>
      <c r="PB88" s="120">
        <v>3.6859189309712775E-4</v>
      </c>
      <c r="PC88" s="120">
        <v>3.6005448444628604E-4</v>
      </c>
      <c r="PD88" s="120">
        <v>3.6005458786129925E-4</v>
      </c>
      <c r="PE88" s="120">
        <v>3.5165924038604157E-4</v>
      </c>
      <c r="PF88" s="120">
        <v>3.5165933790520364E-4</v>
      </c>
      <c r="PG88" s="120">
        <v>3.434048014689697E-4</v>
      </c>
      <c r="PH88" s="120">
        <v>3.4340489338822918E-4</v>
      </c>
      <c r="PI88" s="120">
        <v>3.352899131823294E-4</v>
      </c>
      <c r="PJ88" s="120">
        <v>3.352899997849746E-4</v>
      </c>
      <c r="PK88" s="120">
        <v>3.2731331646877678E-4</v>
      </c>
      <c r="PL88" s="120">
        <v>3.2731339802587688E-4</v>
      </c>
      <c r="PM88" s="120">
        <v>3.1947374786951227E-4</v>
      </c>
      <c r="PN88" s="120">
        <v>3.1947382464033792E-4</v>
      </c>
      <c r="PO88" s="120">
        <v>3.1176993966992698E-4</v>
      </c>
      <c r="PP88" s="120">
        <v>3.1177001190236777E-4</v>
      </c>
      <c r="PQ88" s="120">
        <v>3.0420062004776402E-4</v>
      </c>
      <c r="PR88" s="120">
        <v>3.0420068797872967E-4</v>
      </c>
      <c r="PS88" s="120">
        <v>2.9676451322377319E-4</v>
      </c>
      <c r="PT88" s="120">
        <v>2.967645770795895E-4</v>
      </c>
      <c r="PU88" s="120">
        <v>2.8946033961486142E-4</v>
      </c>
      <c r="PV88" s="120">
        <v>2.8946039961165313E-4</v>
      </c>
      <c r="PW88" s="120">
        <v>2.8228681598973203E-4</v>
      </c>
      <c r="PX88" s="120">
        <v>2.8228687233379594E-4</v>
      </c>
      <c r="PY88" s="120">
        <v>2.752426556269988E-4</v>
      </c>
      <c r="PZ88" s="120">
        <v>2.7524270851516795E-4</v>
      </c>
      <c r="QA88" s="120">
        <v>2.6832656847576645E-4</v>
      </c>
      <c r="QB88" s="120">
        <v>2.6832661809576358E-4</v>
      </c>
      <c r="QC88" s="120">
        <v>2.6153726131866939E-4</v>
      </c>
      <c r="QD88" s="120">
        <v>2.6153730784944938E-4</v>
      </c>
      <c r="QE88" s="120">
        <v>2.5487343793734418E-4</v>
      </c>
      <c r="QF88" s="120">
        <v>2.5487348154943327E-4</v>
      </c>
      <c r="QG88" s="120">
        <v>2.4833379928033782E-4</v>
      </c>
      <c r="QH88" s="120">
        <v>2.4833384013615373E-4</v>
      </c>
      <c r="QI88" s="120">
        <v>2.4191704363341724E-4</v>
      </c>
      <c r="QJ88" s="120">
        <v>2.4191708188758864E-4</v>
      </c>
      <c r="QK88" s="120">
        <v>2.3562186679227255E-4</v>
      </c>
      <c r="QL88" s="120">
        <v>2.3562190259194366E-4</v>
      </c>
      <c r="QM88" s="120">
        <v>2.2944696223758948E-4</v>
      </c>
      <c r="QN88" s="120">
        <v>2.294469957227193E-4</v>
      </c>
      <c r="QO88" s="120">
        <v>2.2339102131247195E-4</v>
      </c>
      <c r="QP88" s="120">
        <v>2.2339105261612291E-4</v>
      </c>
      <c r="QQ88" s="120">
        <v>2.1745273340218908E-4</v>
      </c>
      <c r="QR88" s="120">
        <v>2.1745276265080658E-4</v>
      </c>
      <c r="QS88" s="120">
        <v>2.1163078611621876E-4</v>
      </c>
      <c r="QT88" s="120">
        <v>2.1163081342990403E-4</v>
      </c>
      <c r="QU88" s="120">
        <v>2.0592386547256582E-4</v>
      </c>
      <c r="QV88" s="120">
        <v>2.0592389096533878E-4</v>
      </c>
      <c r="QW88" s="120">
        <v>2.0033065608432061E-4</v>
      </c>
      <c r="QX88" s="120">
        <v>2.0033067986437503E-4</v>
      </c>
      <c r="QY88" s="120">
        <v>1.9484984134843027E-4</v>
      </c>
      <c r="QZ88" s="120">
        <v>1.948498635183801E-4</v>
      </c>
      <c r="RA88" s="120">
        <v>1.8948010363664474E-4</v>
      </c>
      <c r="RB88" s="120">
        <v>1.8948012429376436E-4</v>
      </c>
      <c r="RC88" s="120">
        <v>1.8422012448860838E-4</v>
      </c>
      <c r="RD88" s="120">
        <v>1.8422014372506312E-4</v>
      </c>
      <c r="RE88" s="120">
        <v>1.7906858480705313E-4</v>
      </c>
      <c r="RF88" s="120">
        <v>1.7906860271012232E-4</v>
      </c>
      <c r="RG88" s="120">
        <v>1.7402416505505773E-4</v>
      </c>
      <c r="RH88" s="120">
        <v>1.7402418170735175E-4</v>
      </c>
      <c r="RI88" s="120">
        <v>1.6908554545533118E-4</v>
      </c>
      <c r="RJ88" s="120">
        <v>1.6908556093499984E-4</v>
      </c>
      <c r="RK88" s="120">
        <v>1.6425140619147333E-4</v>
      </c>
      <c r="RL88" s="120">
        <v>1.6425142057240711E-4</v>
      </c>
      <c r="RM88" s="120">
        <v>1.5952042761117034E-4</v>
      </c>
      <c r="RN88" s="120">
        <v>1.5952044096319474E-4</v>
      </c>
      <c r="RO88" s="120">
        <v>1.5489129043127283E-4</v>
      </c>
      <c r="RP88" s="120">
        <v>1.5489130282033672E-4</v>
      </c>
      <c r="RQ88" s="120">
        <v>1.5036267594470859E-4</v>
      </c>
      <c r="RR88" s="120">
        <v>1.5036268743306416E-4</v>
      </c>
      <c r="RS88" s="120">
        <v>1.4593326622917502E-4</v>
      </c>
      <c r="RT88" s="120">
        <v>1.4593327687555289E-4</v>
      </c>
      <c r="RU88" s="120">
        <v>1.4160174435755678E-4</v>
      </c>
      <c r="RV88" s="120">
        <v>1.4160175421733275E-4</v>
      </c>
      <c r="RW88" s="120">
        <v>1.3736679461000834E-4</v>
      </c>
      <c r="RX88" s="120">
        <v>1.3736680373536609E-4</v>
      </c>
      <c r="RY88" s="120">
        <v>1.332271026876448E-4</v>
      </c>
      <c r="RZ88" s="120">
        <v>1.3322711112773058E-4</v>
      </c>
      <c r="SA88" s="120">
        <v>1.291813559277732E-4</v>
      </c>
      <c r="SB88" s="120">
        <v>1.2918136372884592E-4</v>
      </c>
      <c r="SC88" s="120">
        <v>1.252282435206036E-4</v>
      </c>
      <c r="SD88" s="120">
        <v>1.2522825072617757E-4</v>
      </c>
      <c r="SE88" s="120">
        <v>1.2136645672736673E-4</v>
      </c>
      <c r="SF88" s="120">
        <v>1.2136646337835117E-4</v>
      </c>
      <c r="SG88" s="120">
        <v>1.1759468909977262E-4</v>
      </c>
      <c r="SH88" s="120">
        <v>1.1759469523460242E-4</v>
      </c>
      <c r="SI88" s="120">
        <v>1.1391163670073176E-4</v>
      </c>
      <c r="SJ88" s="120">
        <v>1.1391164235549593E-4</v>
      </c>
      <c r="SK88" s="120">
        <v>1.1031599832626832E-4</v>
      </c>
      <c r="SL88" s="120">
        <v>1.1031600353483077E-4</v>
      </c>
      <c r="SM88" s="120">
        <v>1.068064757285399E-4</v>
      </c>
      <c r="SN88" s="120">
        <v>1.0680648052265772E-4</v>
      </c>
      <c r="SO88" s="120">
        <v>1.0338177383989008E-4</v>
      </c>
      <c r="SP88" s="120">
        <v>1.0338177824932422E-4</v>
      </c>
      <c r="SQ88" s="120">
        <v>1.0004060099784372E-4</v>
      </c>
      <c r="SR88" s="120">
        <v>1.0004060505046647E-4</v>
      </c>
      <c r="SS88" s="120">
        <v>9.6781669170960133E-5</v>
      </c>
      <c r="ST88" s="120">
        <v>9.6781672892858032E-5</v>
      </c>
      <c r="SU88" s="120">
        <v>9.3603694185456464E-5</v>
      </c>
      <c r="SV88" s="120">
        <v>9.3603697601027947E-5</v>
      </c>
      <c r="SW88" s="120">
        <v>9.0505395952505824E-5</v>
      </c>
      <c r="SX88" s="120">
        <v>9.0505399084554847E-5</v>
      </c>
      <c r="SY88" s="120">
        <v>8.7485498696117178E-5</v>
      </c>
      <c r="SZ88" s="120">
        <v>8.7485501565942947E-5</v>
      </c>
      <c r="TA88" s="120">
        <v>8.4542731181498572E-5</v>
      </c>
      <c r="TB88" s="120">
        <v>8.4542733808980585E-5</v>
      </c>
      <c r="TC88" s="120">
        <v>8.1675826943802517E-5</v>
      </c>
      <c r="TD88" s="120">
        <v>8.1675829347482406E-5</v>
      </c>
      <c r="TE88" s="120">
        <v>7.88835245171517E-5</v>
      </c>
      <c r="TF88" s="120">
        <v>7.8883526714310225E-5</v>
      </c>
      <c r="TG88" s="120">
        <v>7.6164567663836643E-5</v>
      </c>
      <c r="TH88" s="120">
        <v>7.6164569670568257E-5</v>
      </c>
      <c r="TI88" s="120">
        <v>7.3517705603578164E-5</v>
      </c>
      <c r="TJ88" s="120">
        <v>7.3517707434861079E-5</v>
      </c>
      <c r="TK88" s="120">
        <v>7.09416932427426E-5</v>
      </c>
      <c r="TL88" s="120">
        <v>7.0941694912505764E-5</v>
      </c>
      <c r="TM88" s="120">
        <v>6.8435291403394271E-5</v>
      </c>
      <c r="TN88" s="120">
        <v>6.8435292924580741E-5</v>
      </c>
      <c r="TO88" s="120">
        <v>6.5997267052069137E-5</v>
      </c>
      <c r="TP88" s="120">
        <v>6.5997268436697091E-5</v>
      </c>
      <c r="TQ88" s="120">
        <v>6.3626393528149714E-5</v>
      </c>
      <c r="TR88" s="120">
        <v>6.3626394787369425E-5</v>
      </c>
      <c r="TS88" s="120">
        <v>6.1321450771718202E-5</v>
      </c>
      <c r="TT88" s="120">
        <v>6.1321451915866766E-5</v>
      </c>
      <c r="TU88" s="120">
        <v>5.9081225550762982E-5</v>
      </c>
      <c r="TV88" s="120">
        <v>5.908122658941526E-5</v>
      </c>
      <c r="TW88" s="120">
        <v>5.6904511687609611E-5</v>
      </c>
      <c r="TX88" s="120">
        <v>5.6904512629627992E-5</v>
      </c>
      <c r="TY88" s="120">
        <v>5.4790110284448548E-5</v>
      </c>
      <c r="TZ88" s="120">
        <v>5.4790111138028639E-5</v>
      </c>
      <c r="UA88" s="120">
        <v>5.2736829947823233E-5</v>
      </c>
      <c r="UB88" s="120">
        <v>5.2736830720537869E-5</v>
      </c>
      <c r="UC88" s="120">
        <v>5.0743487011946198E-5</v>
      </c>
      <c r="UD88" s="120">
        <v>5.0743487710786618E-5</v>
      </c>
      <c r="UE88" s="120">
        <v>4.8808905760702888E-5</v>
      </c>
      <c r="UF88" s="120">
        <v>4.8808906392117988E-5</v>
      </c>
      <c r="UG88" s="120">
        <v>4.6931918648205285E-5</v>
      </c>
      <c r="UH88" s="120">
        <v>4.6931919218138254E-5</v>
      </c>
      <c r="UI88" s="120">
        <v>4.5111366517750776E-5</v>
      </c>
      <c r="UJ88" s="120">
        <v>4.5111367031673997E-5</v>
      </c>
      <c r="UK88" s="120">
        <v>4.33460988190432E-5</v>
      </c>
      <c r="UL88" s="120">
        <v>4.3346099281991016E-5</v>
      </c>
      <c r="UM88" s="120">
        <v>4.1634973823528321E-5</v>
      </c>
      <c r="UN88" s="120">
        <v>4.1634974240127728E-5</v>
      </c>
      <c r="UO88" s="120">
        <v>3.9976858837695119E-5</v>
      </c>
      <c r="UP88" s="120">
        <v>3.9976859212194738E-5</v>
      </c>
      <c r="UQ88" s="120">
        <v>3.8370630414192074E-5</v>
      </c>
      <c r="UR88" s="120">
        <v>3.8370630750489403E-5</v>
      </c>
      <c r="US88" s="120">
        <v>3.6815174560605349E-5</v>
      </c>
      <c r="UT88" s="120">
        <v>3.6815174862272542E-5</v>
      </c>
      <c r="UU88" s="120">
        <v>3.5309386945745407E-5</v>
      </c>
      <c r="UV88" s="120">
        <v>3.5309387216053008E-5</v>
      </c>
      <c r="UW88" s="120">
        <v>3.385217310328484E-5</v>
      </c>
      <c r="UX88" s="120">
        <v>3.3852173345224216E-5</v>
      </c>
      <c r="UY88" s="120">
        <v>3.2442448632589891E-5</v>
      </c>
      <c r="UZ88" s="120">
        <v>3.2442448848894554E-5</v>
      </c>
      <c r="VA88" s="120">
        <v>3.1079139396587723E-5</v>
      </c>
      <c r="VB88" s="120">
        <v>3.1079139589752814E-5</v>
      </c>
      <c r="VC88" s="120">
        <v>2.9761181716507779E-5</v>
      </c>
      <c r="VD88" s="120">
        <v>2.9761181888808558E-5</v>
      </c>
      <c r="VE88" s="120">
        <v>2.8487522563336603E-5</v>
      </c>
      <c r="VF88" s="120">
        <v>2.8487522716845604E-5</v>
      </c>
      <c r="VG88" s="120">
        <v>2.7257119745823636E-5</v>
      </c>
      <c r="VH88" s="120">
        <v>2.7257119882426696E-5</v>
      </c>
      <c r="VI88" s="120">
        <v>2.6068942094874641E-5</v>
      </c>
      <c r="VJ88" s="120">
        <v>2.6068942216285945E-5</v>
      </c>
      <c r="VK88" s="120">
        <v>2.4921969644169168E-5</v>
      </c>
      <c r="VL88" s="120">
        <v>2.4921969751944979E-5</v>
      </c>
      <c r="VM88" s="120">
        <v>2.3815193806837469E-5</v>
      </c>
      <c r="VN88" s="120">
        <v>2.3815193902389206E-5</v>
      </c>
      <c r="VO88" s="120">
        <v>2.2747617548032613E-5</v>
      </c>
      <c r="VP88" s="120">
        <v>2.2747617632638844E-5</v>
      </c>
      <c r="VQ88" s="120">
        <v>2.1718255553233012E-5</v>
      </c>
      <c r="VR88" s="120">
        <v>2.1718255628050616E-5</v>
      </c>
      <c r="VS88" s="120">
        <v>2.0726134392110909E-5</v>
      </c>
      <c r="VT88" s="120">
        <v>2.0726134458185404E-5</v>
      </c>
      <c r="VU88" s="120">
        <v>1.9770292677802382E-5</v>
      </c>
      <c r="VV88" s="120">
        <v>1.9770292736077477E-5</v>
      </c>
      <c r="VW88" s="120">
        <v>1.8849781221415529E-5</v>
      </c>
      <c r="VX88" s="120">
        <v>1.8849781272742083E-5</v>
      </c>
      <c r="VY88" s="120">
        <v>1.7963663181613616E-5</v>
      </c>
      <c r="VZ88" s="120">
        <v>1.7963663226757782E-5</v>
      </c>
      <c r="WA88" s="120">
        <v>1.7111014209111619E-5</v>
      </c>
      <c r="WB88" s="120">
        <v>1.7111014248762363E-5</v>
      </c>
      <c r="WC88" s="120">
        <v>1.6290922585925023E-5</v>
      </c>
      <c r="WD88" s="120">
        <v>1.6290922620701123E-5</v>
      </c>
      <c r="WE88" s="120">
        <v>1.5502489359212215E-5</v>
      </c>
      <c r="WF88" s="120">
        <v>1.5502489389668786E-5</v>
      </c>
      <c r="WG88" s="120">
        <v>1.4744828469552843E-5</v>
      </c>
      <c r="WH88" s="120">
        <v>1.474482849618705E-5</v>
      </c>
      <c r="WI88" s="120">
        <v>1.4017066873506413E-5</v>
      </c>
      <c r="WJ88" s="120">
        <v>1.4017066896763068E-5</v>
      </c>
      <c r="WK88" s="120">
        <v>1.3318344660298772E-5</v>
      </c>
      <c r="WL88" s="120">
        <v>1.3318344680575233E-5</v>
      </c>
      <c r="WM88" s="120">
        <v>1.2647815162485157E-5</v>
      </c>
      <c r="WN88" s="120">
        <v>1.2647815180135924E-5</v>
      </c>
      <c r="WO88" s="120">
        <v>1.2004645060442848E-5</v>
      </c>
      <c r="WP88" s="120">
        <v>1.200464507578368E-5</v>
      </c>
      <c r="WQ88" s="120">
        <v>1.138801448054829E-5</v>
      </c>
      <c r="WR88" s="120">
        <v>1.1388014493860117E-5</v>
      </c>
      <c r="WS88" s="120">
        <v>1.0797117086898399E-5</v>
      </c>
      <c r="WT88" s="120">
        <v>1.0797117098430714E-5</v>
      </c>
      <c r="WU88" s="120">
        <v>1.0231160166438169E-5</v>
      </c>
      <c r="WV88" s="120">
        <v>1.0231160176412252E-5</v>
      </c>
      <c r="WW88" s="120">
        <v>9.6893647073619159E-6</v>
      </c>
      <c r="WX88" s="120">
        <v>9.6893647159737609E-6</v>
      </c>
      <c r="WY88" s="120">
        <v>9.1709654706594747E-6</v>
      </c>
      <c r="WZ88" s="120">
        <v>9.1709654780823175E-6</v>
      </c>
      <c r="XA88" s="120">
        <v>8.6752110546829627E-6</v>
      </c>
      <c r="XB88" s="120">
        <v>8.6752110610697843E-6</v>
      </c>
      <c r="XC88" s="120">
        <v>8.2013639526160526E-6</v>
      </c>
      <c r="XD88" s="120">
        <v>8.2013639581016616E-6</v>
      </c>
      <c r="XE88" s="120">
        <v>7.7487006027317444E-6</v>
      </c>
      <c r="XF88" s="120">
        <v>7.748700607434739E-6</v>
      </c>
      <c r="XG88" s="120">
        <v>7.316511431331321E-6</v>
      </c>
      <c r="XH88" s="120">
        <v>7.3165114353559311E-6</v>
      </c>
      <c r="XI88" s="120">
        <v>6.9041008882630871E-6</v>
      </c>
      <c r="XJ88" s="120">
        <v>6.9041008917006644E-6</v>
      </c>
      <c r="XK88" s="120">
        <v>6.5107874749256593E-6</v>
      </c>
      <c r="XL88" s="120">
        <v>6.5107874778562196E-6</v>
      </c>
      <c r="XM88" s="120">
        <v>6.1359037646679792E-6</v>
      </c>
      <c r="XN88" s="120">
        <v>6.135903767161418E-6</v>
      </c>
      <c r="XO88" s="120">
        <v>5.7787964155047586E-6</v>
      </c>
      <c r="XP88" s="120">
        <v>5.7787964176220734E-6</v>
      </c>
      <c r="XQ88" s="120">
        <v>5.438826175074179E-6</v>
      </c>
      <c r="XR88" s="120">
        <v>5.4388261768684531E-6</v>
      </c>
      <c r="XS88" s="120">
        <v>5.115367877772104E-6</v>
      </c>
      <c r="XT88" s="120">
        <v>5.1153678792894915E-6</v>
      </c>
      <c r="XU88" s="120">
        <v>4.8078104340056483E-6</v>
      </c>
      <c r="XV88" s="120">
        <v>4.8078104352861775E-6</v>
      </c>
      <c r="XW88" s="120">
        <v>4.5155568115172633E-6</v>
      </c>
      <c r="XX88" s="120">
        <v>4.5155568125955862E-6</v>
      </c>
      <c r="XY88" s="120">
        <v>4.238024008739595E-6</v>
      </c>
      <c r="XZ88" s="120">
        <v>4.2380240096456653E-6</v>
      </c>
      <c r="YA88" s="120">
        <v>3.9746430201505997E-6</v>
      </c>
      <c r="YB88" s="120">
        <v>3.9746430209102316E-6</v>
      </c>
      <c r="YC88" s="120">
        <v>3.7248587936079063E-6</v>
      </c>
      <c r="YD88" s="120">
        <v>3.724858794243325E-6</v>
      </c>
      <c r="YE88" s="120">
        <v>3.4881301796514933E-6</v>
      </c>
      <c r="YF88" s="120">
        <v>3.4881301801817774E-6</v>
      </c>
      <c r="YG88" s="120">
        <v>3.2639298727738706E-6</v>
      </c>
      <c r="YH88" s="120">
        <v>3.2639298732153666E-6</v>
      </c>
      <c r="YI88" s="120">
        <v>3.0517443446675431E-6</v>
      </c>
      <c r="YJ88" s="120">
        <v>3.0517443450342351E-6</v>
      </c>
      <c r="YK88" s="120">
        <v>2.8510737694703652E-6</v>
      </c>
      <c r="YL88" s="120">
        <v>2.8510737697741785E-6</v>
      </c>
      <c r="YM88" s="120">
        <v>2.6614319410405032E-6</v>
      </c>
      <c r="YN88" s="120">
        <v>2.6614319412915866E-6</v>
      </c>
      <c r="YO88" s="120">
        <v>2.4823461823041492E-6</v>
      </c>
      <c r="YP88" s="120">
        <v>2.4823461825111242E-6</v>
      </c>
      <c r="YQ88" s="120">
        <v>2.3133572467306924E-6</v>
      </c>
      <c r="YR88" s="120">
        <v>2.3133572469008626E-6</v>
      </c>
      <c r="YS88" s="120">
        <v>2.1540192120019857E-6</v>
      </c>
      <c r="YT88" s="120">
        <v>2.1540192121415208E-6</v>
      </c>
      <c r="YU88" s="120">
        <v>2.0038993659543653E-6</v>
      </c>
      <c r="YV88" s="120">
        <v>2.0038993660684695E-6</v>
      </c>
      <c r="YW88" s="120">
        <v>1.8625780848844283E-6</v>
      </c>
      <c r="YX88" s="120">
        <v>1.8625780849774793E-6</v>
      </c>
      <c r="YY88" s="120">
        <v>1.7296487043219E-6</v>
      </c>
      <c r="YZ88" s="120">
        <v>1.7296487043975636E-6</v>
      </c>
      <c r="ZA88" s="120">
        <v>1.6047173823855817E-6</v>
      </c>
      <c r="ZB88" s="120">
        <v>1.6047173824469312E-6</v>
      </c>
      <c r="ZC88" s="120">
        <v>1.4874029558510637E-6</v>
      </c>
      <c r="ZD88" s="120">
        <v>1.4874029559006592E-6</v>
      </c>
      <c r="ZE88" s="120">
        <v>1.3773367890715864E-6</v>
      </c>
      <c r="ZF88" s="120">
        <v>1.3773367891115552E-6</v>
      </c>
      <c r="ZG88" s="120">
        <v>1.2741626159063577E-6</v>
      </c>
      <c r="ZH88" s="120">
        <v>1.2741626159384706E-6</v>
      </c>
      <c r="ZI88" s="120">
        <v>1.1775363748234831E-6</v>
      </c>
      <c r="ZJ88" s="120">
        <v>1.1775363748492028E-6</v>
      </c>
      <c r="ZK88" s="120">
        <v>1.0871260373574348E-6</v>
      </c>
      <c r="ZL88" s="120">
        <v>1.0871260373779671E-6</v>
      </c>
      <c r="ZM88" s="120">
        <v>1.0026114301138979E-6</v>
      </c>
      <c r="ZN88" s="120">
        <v>1.0026114301302344E-6</v>
      </c>
      <c r="ZO88" s="120">
        <v>9.2368405052751592E-7</v>
      </c>
      <c r="ZP88" s="120">
        <v>9.2368405054047065E-7</v>
      </c>
      <c r="ZQ88" s="120">
        <v>8.500468765906182E-7</v>
      </c>
      <c r="ZR88" s="120">
        <v>8.5004687660085522E-7</v>
      </c>
      <c r="ZS88" s="120">
        <v>7.8141417078351637E-7</v>
      </c>
      <c r="ZT88" s="120">
        <v>7.8141417079157748E-7</v>
      </c>
      <c r="ZU88" s="120">
        <v>7.1751127844916532E-7</v>
      </c>
      <c r="ZV88" s="120">
        <v>7.175112784554898E-7</v>
      </c>
      <c r="ZW88" s="120">
        <v>6.5807442086694654E-7</v>
      </c>
      <c r="ZX88" s="120">
        <v>6.5807442087189046E-7</v>
      </c>
      <c r="ZY88" s="120">
        <v>6.0285048329208166E-7</v>
      </c>
      <c r="ZZ88" s="120">
        <v>6.0285048329593164E-7</v>
      </c>
      <c r="AAA88" s="120">
        <v>5.5159679823847204E-7</v>
      </c>
      <c r="AAB88" s="120">
        <v>5.5159679824145857E-7</v>
      </c>
      <c r="AAC88" s="120">
        <v>5.0408092429377709E-7</v>
      </c>
      <c r="AAD88" s="120">
        <v>5.0408092429608388E-7</v>
      </c>
      <c r="AAE88" s="120">
        <v>4.6008042076604354E-7</v>
      </c>
      <c r="AAF88" s="120">
        <v>4.6008042076781844E-7</v>
      </c>
      <c r="AAG88" s="120">
        <v>4.1938261847126802E-7</v>
      </c>
      <c r="AAH88" s="120">
        <v>4.1938261847262788E-7</v>
      </c>
      <c r="AAI88" s="120">
        <v>3.8178438698074736E-7</v>
      </c>
      <c r="AAJ88" s="120">
        <v>3.8178438698178472E-7</v>
      </c>
      <c r="AAK88" s="120">
        <v>3.4709189865603768E-7</v>
      </c>
      <c r="AAL88" s="120">
        <v>3.4709189865682574E-7</v>
      </c>
      <c r="AAM88" s="120">
        <v>3.1512038980760829E-7</v>
      </c>
      <c r="AAN88" s="120">
        <v>3.1512038980820381E-7</v>
      </c>
      <c r="AAO88" s="120">
        <v>2.8569391932087756E-7</v>
      </c>
      <c r="AAP88" s="120">
        <v>2.8569391932132601E-7</v>
      </c>
      <c r="AAQ88" s="120">
        <v>2.5864512510021067E-7</v>
      </c>
      <c r="AAR88" s="120">
        <v>2.5864512510054705E-7</v>
      </c>
      <c r="AAS88" s="120">
        <v>2.3381497868750896E-7</v>
      </c>
      <c r="AAT88" s="120">
        <v>2.3381497868775931E-7</v>
      </c>
      <c r="AAU88" s="120">
        <v>2.1105253841730221E-7</v>
      </c>
      <c r="AAV88" s="120">
        <v>2.1105253841748787E-7</v>
      </c>
      <c r="AAW88" s="120">
        <v>1.9021470147460893E-7</v>
      </c>
      <c r="AAX88" s="120">
        <v>1.9021470147474615E-7</v>
      </c>
      <c r="AAY88" s="120">
        <v>1.7116595522528348E-7</v>
      </c>
      <c r="AAZ88" s="120">
        <v>1.7116595522538425E-7</v>
      </c>
      <c r="ABA88" s="120">
        <v>1.5377812819103741E-7</v>
      </c>
      <c r="ABB88" s="120">
        <v>1.5377812819111073E-7</v>
      </c>
      <c r="ABC88" s="120">
        <v>1.379301410428051E-7</v>
      </c>
      <c r="ABD88" s="120">
        <v>1.3793014104285831E-7</v>
      </c>
      <c r="ABE88" s="120">
        <v>1.2350775798653219E-7</v>
      </c>
      <c r="ABF88" s="120">
        <v>1.2350775798657066E-7</v>
      </c>
      <c r="ABG88" s="120">
        <v>1.10403338914807E-7</v>
      </c>
      <c r="ABH88" s="120">
        <v>1.1040333891483467E-7</v>
      </c>
      <c r="ABI88" s="120">
        <v>9.8515592695978619E-8</v>
      </c>
      <c r="ABJ88" s="120">
        <v>9.8515592695998194E-8</v>
      </c>
      <c r="ABK88" s="120">
        <v>8.7749331969487147E-8</v>
      </c>
      <c r="ABL88" s="120">
        <v>8.7749331969501031E-8</v>
      </c>
      <c r="ABM88" s="120">
        <v>7.8015229812045442E-8</v>
      </c>
      <c r="ABN88" s="120">
        <v>7.8015229812055169E-8</v>
      </c>
      <c r="ABO88" s="120">
        <v>6.9229578634043941E-8</v>
      </c>
      <c r="ABP88" s="120">
        <v>6.9229578634050824E-8</v>
      </c>
      <c r="ABQ88" s="120">
        <v>6.1314051659087588E-8</v>
      </c>
      <c r="ABR88" s="120">
        <v>6.1314051659092352E-8</v>
      </c>
      <c r="ABS88" s="120">
        <v>5.4195467331900334E-8</v>
      </c>
      <c r="ABT88" s="120">
        <v>5.4195467331903577E-8</v>
      </c>
      <c r="ABU88" s="120">
        <v>4.7805556990959511E-8</v>
      </c>
      <c r="ABV88" s="120">
        <v>4.7805556990961774E-8</v>
      </c>
      <c r="ABW88" s="120">
        <v>4.2080736132144948E-8</v>
      </c>
      <c r="ABX88" s="120">
        <v>4.208073613214649E-8</v>
      </c>
      <c r="ABY88" s="120">
        <v>3.696187957841746E-8</v>
      </c>
      <c r="ABZ88" s="120">
        <v>3.6961879578418565E-8</v>
      </c>
      <c r="ACA88" s="120">
        <v>3.2394100858106928E-8</v>
      </c>
      <c r="ACB88" s="120">
        <v>3.2394100858107609E-8</v>
      </c>
      <c r="ACC88" s="120">
        <v>2.8326536080802414E-8</v>
      </c>
      <c r="ACD88" s="120">
        <v>2.8326536080802824E-8</v>
      </c>
      <c r="ACE88" s="120">
        <v>2.4712132585144524E-8</v>
      </c>
      <c r="ACF88" s="120">
        <v>2.4712132585144815E-8</v>
      </c>
      <c r="ACG88" s="120">
        <v>2.1507442617052703E-8</v>
      </c>
      <c r="ACH88" s="120">
        <v>2.1507442617052908E-8</v>
      </c>
      <c r="ACI88" s="120">
        <v>1.8672422280134904E-8</v>
      </c>
      <c r="ACJ88" s="120">
        <v>1.8672422280135023E-8</v>
      </c>
      <c r="ACK88" s="120">
        <v>1.6170235982279271E-8</v>
      </c>
      <c r="ACL88" s="120">
        <v>1.6170235982279357E-8</v>
      </c>
      <c r="ACM88" s="120">
        <v>1.3967066583781188E-8</v>
      </c>
      <c r="ACN88" s="120">
        <v>1.3967066583781231E-8</v>
      </c>
      <c r="ACO88" s="120">
        <v>1.2031931432890853E-8</v>
      </c>
      <c r="ACP88" s="120">
        <v>1.2031931432890898E-8</v>
      </c>
      <c r="ACQ88" s="120">
        <v>1.0336504454457988E-8</v>
      </c>
      <c r="ACR88" s="120">
        <v>1.0336504454458011E-8</v>
      </c>
      <c r="ACS88" s="120">
        <v>8.8549444364892076E-9</v>
      </c>
      <c r="ACT88" s="120">
        <v>8.8549444364892175E-9</v>
      </c>
      <c r="ACU88" s="120">
        <v>7.5637296380204343E-9</v>
      </c>
      <c r="ACV88" s="120">
        <v>7.5637296380204343E-9</v>
      </c>
      <c r="ACW88" s="120">
        <v>6.4414988198432471E-9</v>
      </c>
      <c r="ACX88" s="120">
        <v>6.4414988198432562E-9</v>
      </c>
      <c r="ACY88" s="120">
        <v>5.4688987774230217E-9</v>
      </c>
      <c r="ACZ88" s="120">
        <v>5.4688987774230217E-9</v>
      </c>
      <c r="ADA88" s="120">
        <v>4.6284384329246298E-9</v>
      </c>
      <c r="ADB88" s="120">
        <v>4.6284384329246282E-9</v>
      </c>
      <c r="ADC88" s="120">
        <v>3.904349520741397E-9</v>
      </c>
      <c r="ADD88" s="120">
        <v>3.9043495207413954E-9</v>
      </c>
      <c r="ADE88" s="120">
        <v>3.2824538784314524E-9</v>
      </c>
      <c r="ADF88" s="120">
        <v>3.2824538784314533E-9</v>
      </c>
      <c r="ADG88" s="120">
        <v>2.7500373326341079E-9</v>
      </c>
      <c r="ADH88" s="120">
        <v>2.7500373326341075E-9</v>
      </c>
      <c r="ADI88" s="120">
        <v>2.2957301475003532E-9</v>
      </c>
      <c r="ADJ88" s="120">
        <v>2.2957301475003532E-9</v>
      </c>
      <c r="ADK88" s="120">
        <v>1.9093939815614694E-9</v>
      </c>
      <c r="ADL88" s="120">
        <v>1.9093939815614731E-9</v>
      </c>
      <c r="ADM88" s="120">
        <v>1.582015277912791E-9</v>
      </c>
      <c r="ADN88" s="120">
        <v>1.5820152779127916E-9</v>
      </c>
      <c r="ADO88" s="120">
        <v>1.3056049922410656E-9</v>
      </c>
      <c r="ADP88" s="120">
        <v>1.3056049922410651E-9</v>
      </c>
      <c r="ADQ88" s="120">
        <v>1.0731045437050364E-9</v>
      </c>
      <c r="ADR88" s="120">
        <v>1.0731045437050347E-9</v>
      </c>
      <c r="ADS88" s="120">
        <v>8.7829785511817455E-10</v>
      </c>
      <c r="ADT88" s="120">
        <v>8.7829785511817445E-10</v>
      </c>
      <c r="ADU88" s="120">
        <v>7.1572933140353843E-10</v>
      </c>
      <c r="ADV88" s="120">
        <v>7.1572933140353823E-10</v>
      </c>
      <c r="ADW88" s="120">
        <v>5.8062760900904641E-10</v>
      </c>
      <c r="ADX88" s="120">
        <v>5.8062760900904579E-10</v>
      </c>
      <c r="ADY88" s="120">
        <v>4.6883489399584938E-10</v>
      </c>
      <c r="ADZ88" s="120">
        <v>4.6883489399584907E-10</v>
      </c>
      <c r="AEA88" s="120">
        <v>3.7674169294074197E-10</v>
      </c>
      <c r="AEB88" s="120">
        <v>3.7674169294074192E-10</v>
      </c>
      <c r="AEC88" s="120">
        <v>3.0122672871316025E-10</v>
      </c>
      <c r="AED88" s="120">
        <v>3.012267287131602E-10</v>
      </c>
      <c r="AEE88" s="120">
        <v>2.3960182267251739E-10</v>
      </c>
      <c r="AEF88" s="120">
        <v>2.3960182267251713E-10</v>
      </c>
      <c r="AEG88" s="120">
        <v>1.8956151594323441E-10</v>
      </c>
      <c r="AEH88" s="120">
        <v>1.8956151594323435E-10</v>
      </c>
      <c r="AEI88" s="120">
        <v>1.4913719520819749E-10</v>
      </c>
      <c r="AEJ88" s="120">
        <v>1.4913719520819756E-10</v>
      </c>
      <c r="AEK88" s="120">
        <v>1.1665548294602706E-10</v>
      </c>
      <c r="AEL88" s="120">
        <v>1.1665548294602713E-10</v>
      </c>
      <c r="AEM88" s="120">
        <v>9.0700648235949761E-11</v>
      </c>
      <c r="AEN88" s="120">
        <v>9.0700648235949748E-11</v>
      </c>
      <c r="AEO88" s="120">
        <v>7.0080792161108905E-11</v>
      </c>
      <c r="AEP88" s="120">
        <v>7.0080792161108892E-11</v>
      </c>
      <c r="AEQ88" s="120">
        <v>5.3797561433868121E-11</v>
      </c>
      <c r="AER88" s="120">
        <v>5.3797561433868062E-11</v>
      </c>
      <c r="AES88" s="120">
        <v>4.1019145103947479E-11</v>
      </c>
      <c r="AET88" s="120">
        <v>4.1019145103947479E-11</v>
      </c>
      <c r="AEU88" s="120">
        <v>3.1056312033161972E-11</v>
      </c>
      <c r="AEV88" s="120">
        <v>3.1056312033161979E-11</v>
      </c>
      <c r="AEW88" s="120">
        <v>2.3341251152731015E-11</v>
      </c>
      <c r="AEX88" s="120">
        <v>2.3341251152731037E-11</v>
      </c>
      <c r="AEY88" s="120">
        <v>1.7408982267657081E-11</v>
      </c>
      <c r="AEZ88" s="120">
        <v>1.7408982267657081E-11</v>
      </c>
      <c r="AFA88" s="120">
        <v>1.288111222905988E-11</v>
      </c>
      <c r="AFB88" s="120">
        <v>1.2881112229059893E-11</v>
      </c>
      <c r="AFC88" s="120">
        <v>9.4517195371046236E-12</v>
      </c>
      <c r="AFD88" s="120">
        <v>9.4517195371046107E-12</v>
      </c>
      <c r="AFE88" s="120">
        <v>6.8751597294412254E-12</v>
      </c>
      <c r="AFF88" s="120">
        <v>6.8751597294412294E-12</v>
      </c>
      <c r="AFG88" s="120">
        <v>4.955594107767395E-12</v>
      </c>
      <c r="AFH88" s="120">
        <v>4.9555941077673886E-12</v>
      </c>
      <c r="AFI88" s="120">
        <v>3.5380553051225479E-12</v>
      </c>
      <c r="AFJ88" s="120">
        <v>3.5380553051225454E-12</v>
      </c>
      <c r="AFK88" s="120">
        <v>2.5008747402060074E-12</v>
      </c>
      <c r="AFL88" s="120">
        <v>2.5008747402060066E-12</v>
      </c>
      <c r="AFM88" s="120">
        <v>1.7493089809614935E-12</v>
      </c>
      <c r="AFN88" s="120">
        <v>1.7493089809614947E-12</v>
      </c>
      <c r="AFO88" s="120">
        <v>1.2102142864323582E-12</v>
      </c>
      <c r="AFP88" s="120">
        <v>1.2102142864323584E-12</v>
      </c>
      <c r="AFQ88" s="120">
        <v>8.276309548310353E-13</v>
      </c>
      <c r="AFR88" s="120">
        <v>8.276309548310355E-13</v>
      </c>
      <c r="AFS88" s="120">
        <v>5.5915142388273851E-13</v>
      </c>
      <c r="AFT88" s="120">
        <v>5.5915142388273841E-13</v>
      </c>
      <c r="AFU88" s="120">
        <v>3.7295820215488691E-13</v>
      </c>
      <c r="AFV88" s="120">
        <v>3.7295820215488681E-13</v>
      </c>
      <c r="AFW88" s="120">
        <v>2.4542952353265432E-13</v>
      </c>
      <c r="AFX88" s="120">
        <v>2.4542952353265432E-13</v>
      </c>
      <c r="AFY88" s="120">
        <v>1.5922199070946213E-13</v>
      </c>
      <c r="AFZ88" s="120">
        <v>1.592219907094621E-13</v>
      </c>
      <c r="AGA88" s="120">
        <v>1.0175030216066737E-13</v>
      </c>
      <c r="AGB88" s="120">
        <v>1.0175030216066732E-13</v>
      </c>
      <c r="AGC88" s="120">
        <v>6.3994351937042702E-14</v>
      </c>
      <c r="AGD88" s="120">
        <v>6.3994351937042651E-14</v>
      </c>
      <c r="AGE88" s="120">
        <v>3.9573482005166282E-14</v>
      </c>
      <c r="AGF88" s="120">
        <v>3.9573482005166288E-14</v>
      </c>
      <c r="AGG88" s="120">
        <v>2.4036400540844585E-14</v>
      </c>
      <c r="AGH88" s="120">
        <v>2.4036400540844585E-14</v>
      </c>
      <c r="AGI88" s="120">
        <v>1.4323222948722447E-14</v>
      </c>
      <c r="AGJ88" s="120">
        <v>1.4323222948722463E-14</v>
      </c>
      <c r="AGK88" s="120">
        <v>8.3632300646674226E-15</v>
      </c>
      <c r="AGL88" s="120">
        <v>8.3632300646674162E-15</v>
      </c>
      <c r="AGM88" s="120">
        <v>4.7782719389200264E-15</v>
      </c>
      <c r="AGN88" s="120">
        <v>4.7782719389200225E-15</v>
      </c>
      <c r="AGO88" s="120">
        <v>2.6672936602943734E-15</v>
      </c>
      <c r="AGP88" s="120">
        <v>2.667293660294375E-15</v>
      </c>
      <c r="AGQ88" s="120">
        <v>1.4522538371319368E-15</v>
      </c>
      <c r="AGR88" s="120">
        <v>1.4522538371319372E-15</v>
      </c>
      <c r="AGS88" s="120">
        <v>7.6979052438453145E-16</v>
      </c>
      <c r="AGT88" s="120">
        <v>7.6979052438453066E-16</v>
      </c>
      <c r="AGU88" s="120">
        <v>3.9641704747498244E-16</v>
      </c>
      <c r="AGV88" s="120">
        <v>3.9641704747498229E-16</v>
      </c>
      <c r="AGW88" s="120">
        <v>1.9786177986614593E-16</v>
      </c>
      <c r="AGX88" s="120">
        <v>1.9786177986614601E-16</v>
      </c>
      <c r="AGY88" s="120">
        <v>9.5466336074481501E-17</v>
      </c>
      <c r="AGZ88" s="120">
        <v>9.5466336074481525E-17</v>
      </c>
      <c r="AHA88" s="120">
        <v>4.4392579606968558E-17</v>
      </c>
      <c r="AHB88" s="120">
        <v>4.4392579606968539E-17</v>
      </c>
      <c r="AHC88" s="120">
        <v>1.9826599484663445E-17</v>
      </c>
      <c r="AHD88" s="120">
        <v>1.9826599484663442E-17</v>
      </c>
      <c r="AHE88" s="120">
        <v>8.4711578720647422E-18</v>
      </c>
      <c r="AHF88" s="120">
        <v>8.4711578720647422E-18</v>
      </c>
      <c r="AHG88" s="120">
        <v>3.4466261850741703E-18</v>
      </c>
      <c r="AHH88" s="120">
        <v>3.4466261850741711E-18</v>
      </c>
      <c r="AHI88" s="120">
        <v>1.328174987315983E-18</v>
      </c>
      <c r="AHJ88" s="120">
        <v>1.3281749873159828E-18</v>
      </c>
      <c r="AHK88" s="120">
        <v>4.8165830075001999E-19</v>
      </c>
      <c r="AHL88" s="120">
        <v>4.8165830075001999E-19</v>
      </c>
      <c r="AHM88" s="120">
        <v>1.6311366856314561E-19</v>
      </c>
      <c r="AHN88" s="120">
        <v>1.6311366856314565E-19</v>
      </c>
      <c r="AHO88" s="120">
        <v>5.109797372820078E-20</v>
      </c>
      <c r="AHP88" s="120">
        <v>5.1097973728200768E-20</v>
      </c>
      <c r="AHQ88" s="120">
        <v>1.4633698424991997E-20</v>
      </c>
      <c r="AHR88" s="120">
        <v>1.4633698424991994E-20</v>
      </c>
      <c r="AHS88" s="120">
        <v>3.7738429683531859E-21</v>
      </c>
      <c r="AHT88" s="120">
        <v>3.7738429683531867E-21</v>
      </c>
      <c r="AHU88" s="120">
        <v>8.5907656873584367E-22</v>
      </c>
      <c r="AHV88" s="120">
        <v>8.5907656873584367E-22</v>
      </c>
      <c r="AHW88" s="120">
        <v>1.6794639150698915E-22</v>
      </c>
      <c r="AHX88" s="120">
        <v>1.6794639150698917E-22</v>
      </c>
      <c r="AHY88" s="120">
        <v>2.7088953370761237E-23</v>
      </c>
      <c r="AHZ88" s="120">
        <v>2.7088953370761237E-23</v>
      </c>
      <c r="AIA88" s="120">
        <v>3.3822316648042255E-24</v>
      </c>
      <c r="AIB88" s="120">
        <v>3.3822316648042255E-24</v>
      </c>
      <c r="AIC88" s="120">
        <v>2.9080568410067379E-25</v>
      </c>
      <c r="AID88" s="120">
        <v>2.9080568410067379E-25</v>
      </c>
      <c r="AIE88" s="120">
        <v>1.2924697071141057E-26</v>
      </c>
      <c r="AIF88" s="120" t="s">
        <v>105</v>
      </c>
      <c r="AIG88" s="120" t="s">
        <v>105</v>
      </c>
      <c r="AIH88" s="120" t="s">
        <v>105</v>
      </c>
      <c r="AII88" s="120" t="s">
        <v>105</v>
      </c>
      <c r="AIJ88" s="120" t="s">
        <v>105</v>
      </c>
      <c r="AIK88" s="120" t="s">
        <v>105</v>
      </c>
      <c r="AIL88" s="120" t="s">
        <v>105</v>
      </c>
      <c r="AIM88" s="120" t="s">
        <v>105</v>
      </c>
      <c r="AIN88" s="120" t="s">
        <v>105</v>
      </c>
      <c r="AIO88" s="120" t="s">
        <v>105</v>
      </c>
      <c r="AIP88" s="120" t="s">
        <v>105</v>
      </c>
      <c r="AIQ88" s="120" t="s">
        <v>105</v>
      </c>
      <c r="AIR88" s="120" t="s">
        <v>105</v>
      </c>
      <c r="AIS88" s="120" t="s">
        <v>105</v>
      </c>
      <c r="AIT88" s="120" t="s">
        <v>105</v>
      </c>
      <c r="AIU88" s="120" t="s">
        <v>105</v>
      </c>
      <c r="AIV88" s="120" t="s">
        <v>105</v>
      </c>
      <c r="AIW88" s="120" t="s">
        <v>105</v>
      </c>
      <c r="AIX88" s="120" t="s">
        <v>105</v>
      </c>
      <c r="AIY88" s="120" t="s">
        <v>105</v>
      </c>
      <c r="AIZ88" s="120" t="s">
        <v>105</v>
      </c>
      <c r="AJA88" s="120" t="s">
        <v>105</v>
      </c>
      <c r="AJB88" s="120" t="s">
        <v>105</v>
      </c>
      <c r="AJC88" s="120" t="s">
        <v>105</v>
      </c>
      <c r="AJD88" s="120" t="s">
        <v>105</v>
      </c>
      <c r="AJE88" s="120" t="s">
        <v>105</v>
      </c>
      <c r="AJF88" s="120" t="s">
        <v>105</v>
      </c>
      <c r="AJG88" s="120" t="s">
        <v>105</v>
      </c>
      <c r="AJH88" s="120" t="s">
        <v>105</v>
      </c>
      <c r="AJI88" s="120" t="s">
        <v>105</v>
      </c>
      <c r="AJJ88" s="120" t="s">
        <v>105</v>
      </c>
      <c r="AJK88" s="120" t="s">
        <v>105</v>
      </c>
      <c r="AJL88" s="120" t="s">
        <v>105</v>
      </c>
      <c r="AJM88" s="120" t="s">
        <v>105</v>
      </c>
      <c r="AJN88" s="120" t="s">
        <v>105</v>
      </c>
      <c r="AJO88" s="120" t="s">
        <v>105</v>
      </c>
      <c r="AJP88" s="120" t="s">
        <v>105</v>
      </c>
      <c r="AJQ88" s="120" t="s">
        <v>105</v>
      </c>
      <c r="AJR88" s="120" t="s">
        <v>105</v>
      </c>
      <c r="AJS88" s="120" t="s">
        <v>105</v>
      </c>
      <c r="AJT88" s="120" t="s">
        <v>105</v>
      </c>
      <c r="AJU88" s="120" t="s">
        <v>105</v>
      </c>
      <c r="AJV88" s="120" t="s">
        <v>105</v>
      </c>
      <c r="AJW88" s="120" t="s">
        <v>105</v>
      </c>
      <c r="AJX88" s="120" t="s">
        <v>105</v>
      </c>
      <c r="AJY88" s="120" t="s">
        <v>105</v>
      </c>
      <c r="AJZ88" s="120" t="s">
        <v>105</v>
      </c>
      <c r="AKA88" s="120" t="s">
        <v>105</v>
      </c>
      <c r="AKB88" s="120" t="s">
        <v>105</v>
      </c>
      <c r="AKC88" s="120" t="s">
        <v>105</v>
      </c>
      <c r="AKD88" s="120" t="s">
        <v>105</v>
      </c>
      <c r="AKE88" s="120" t="s">
        <v>105</v>
      </c>
      <c r="AKF88" s="120" t="s">
        <v>105</v>
      </c>
      <c r="AKG88" s="120" t="s">
        <v>105</v>
      </c>
      <c r="AKH88" s="120" t="s">
        <v>105</v>
      </c>
      <c r="AKI88" s="120" t="s">
        <v>105</v>
      </c>
      <c r="AKJ88" s="120" t="s">
        <v>105</v>
      </c>
      <c r="AKK88" s="120" t="s">
        <v>105</v>
      </c>
      <c r="AKL88" s="120" t="s">
        <v>105</v>
      </c>
      <c r="AKM88" s="120" t="s">
        <v>105</v>
      </c>
      <c r="AKN88" s="120" t="s">
        <v>105</v>
      </c>
      <c r="AKO88" s="120" t="s">
        <v>105</v>
      </c>
      <c r="AKP88" s="120" t="s">
        <v>105</v>
      </c>
      <c r="AKQ88" s="120" t="s">
        <v>105</v>
      </c>
      <c r="AKR88" s="120" t="s">
        <v>105</v>
      </c>
      <c r="AKS88" s="120" t="s">
        <v>105</v>
      </c>
      <c r="AKT88" s="120" t="s">
        <v>105</v>
      </c>
      <c r="AKU88" s="120" t="s">
        <v>105</v>
      </c>
      <c r="AKV88" s="120" t="s">
        <v>105</v>
      </c>
      <c r="AKW88" s="120" t="s">
        <v>105</v>
      </c>
      <c r="AKX88" s="120" t="s">
        <v>105</v>
      </c>
      <c r="AKY88" s="120" t="s">
        <v>105</v>
      </c>
      <c r="AKZ88" s="120" t="s">
        <v>105</v>
      </c>
      <c r="ALA88" s="120" t="s">
        <v>105</v>
      </c>
      <c r="ALB88" s="120" t="s">
        <v>105</v>
      </c>
      <c r="ALC88" s="120" t="s">
        <v>105</v>
      </c>
      <c r="ALD88" s="120" t="s">
        <v>105</v>
      </c>
      <c r="ALE88" s="120" t="s">
        <v>105</v>
      </c>
      <c r="ALF88" s="120" t="s">
        <v>105</v>
      </c>
      <c r="ALG88" s="120" t="s">
        <v>105</v>
      </c>
      <c r="ALH88" s="120" t="s">
        <v>105</v>
      </c>
      <c r="ALI88" s="120" t="s">
        <v>105</v>
      </c>
      <c r="ALJ88" s="120" t="s">
        <v>105</v>
      </c>
      <c r="ALK88" s="120" t="s">
        <v>105</v>
      </c>
      <c r="ALL88" s="120" t="s">
        <v>105</v>
      </c>
      <c r="ALM88" s="120" t="s">
        <v>105</v>
      </c>
      <c r="ALN88" s="120"/>
    </row>
    <row r="89" spans="1:1002" hidden="1">
      <c r="A89" s="119">
        <v>88</v>
      </c>
      <c r="B89" s="120">
        <v>5.906385938394201E-3</v>
      </c>
      <c r="C89" s="120">
        <v>5.9063859383941993E-3</v>
      </c>
      <c r="D89" s="120">
        <v>5.8567842786258649E-3</v>
      </c>
      <c r="E89" s="120">
        <v>5.8567842786258597E-3</v>
      </c>
      <c r="F89" s="120">
        <v>5.8074093375255183E-3</v>
      </c>
      <c r="G89" s="120">
        <v>5.8074093375255131E-3</v>
      </c>
      <c r="H89" s="120">
        <v>5.7582613031244099E-3</v>
      </c>
      <c r="I89" s="120">
        <v>5.7582613031244073E-3</v>
      </c>
      <c r="J89" s="120">
        <v>5.7093403591736182E-3</v>
      </c>
      <c r="K89" s="120">
        <v>5.7093403591736199E-3</v>
      </c>
      <c r="L89" s="120">
        <v>5.6606466851070823E-3</v>
      </c>
      <c r="M89" s="120">
        <v>5.6606466851070831E-3</v>
      </c>
      <c r="N89" s="120">
        <v>5.6121804560044274E-3</v>
      </c>
      <c r="O89" s="120">
        <v>5.6121804560044265E-3</v>
      </c>
      <c r="P89" s="120">
        <v>5.5639418425537709E-3</v>
      </c>
      <c r="Q89" s="120">
        <v>5.5639418425537726E-3</v>
      </c>
      <c r="R89" s="120">
        <v>5.5159310110143725E-3</v>
      </c>
      <c r="S89" s="120">
        <v>5.5159310110143777E-3</v>
      </c>
      <c r="T89" s="120">
        <v>5.4681481231791604E-3</v>
      </c>
      <c r="U89" s="120">
        <v>5.4681481231791612E-3</v>
      </c>
      <c r="V89" s="120">
        <v>5.4205933363371712E-3</v>
      </c>
      <c r="W89" s="120">
        <v>5.420593336337173E-3</v>
      </c>
      <c r="X89" s="120">
        <v>5.3732668032359264E-3</v>
      </c>
      <c r="Y89" s="120">
        <v>5.373266803235922E-3</v>
      </c>
      <c r="Z89" s="120">
        <v>5.326168672043597E-3</v>
      </c>
      <c r="AA89" s="120">
        <v>5.3261686720435944E-3</v>
      </c>
      <c r="AB89" s="120">
        <v>5.2792990863112345E-3</v>
      </c>
      <c r="AC89" s="120">
        <v>5.279299086311238E-3</v>
      </c>
      <c r="AD89" s="120">
        <v>5.2326581849347527E-3</v>
      </c>
      <c r="AE89" s="120">
        <v>5.2326581849347518E-3</v>
      </c>
      <c r="AF89" s="120">
        <v>5.1862461021168812E-3</v>
      </c>
      <c r="AG89" s="120">
        <v>5.1862461021168829E-3</v>
      </c>
      <c r="AH89" s="120">
        <v>5.1400629673290649E-3</v>
      </c>
      <c r="AI89" s="120">
        <v>5.1400629673290657E-3</v>
      </c>
      <c r="AJ89" s="120">
        <v>5.0941089052731888E-3</v>
      </c>
      <c r="AK89" s="120">
        <v>5.0941089052731871E-3</v>
      </c>
      <c r="AL89" s="120">
        <v>5.0483840358433243E-3</v>
      </c>
      <c r="AM89" s="120">
        <v>5.0483840358433209E-3</v>
      </c>
      <c r="AN89" s="120">
        <v>5.0028884740873011E-3</v>
      </c>
      <c r="AO89" s="120">
        <v>5.0028884740873063E-3</v>
      </c>
      <c r="AP89" s="120">
        <v>4.9576223301682704E-3</v>
      </c>
      <c r="AQ89" s="120">
        <v>4.9576223301682747E-3</v>
      </c>
      <c r="AR89" s="120">
        <v>4.9125857093261184E-3</v>
      </c>
      <c r="AS89" s="120">
        <v>4.912585709326114E-3</v>
      </c>
      <c r="AT89" s="120">
        <v>4.8677787118388913E-3</v>
      </c>
      <c r="AU89" s="120">
        <v>4.8677787118388818E-3</v>
      </c>
      <c r="AV89" s="120">
        <v>4.8232014329841096E-3</v>
      </c>
      <c r="AW89" s="120">
        <v>4.8232014329841061E-3</v>
      </c>
      <c r="AX89" s="120">
        <v>4.7788539630000109E-3</v>
      </c>
      <c r="AY89" s="120">
        <v>4.77885396300001E-3</v>
      </c>
      <c r="AZ89" s="120">
        <v>4.7347363870467564E-3</v>
      </c>
      <c r="BA89" s="120">
        <v>4.7347363870467573E-3</v>
      </c>
      <c r="BB89" s="120">
        <v>4.6908487851675508E-3</v>
      </c>
      <c r="BC89" s="120">
        <v>4.6908487851675482E-3</v>
      </c>
      <c r="BD89" s="120">
        <v>4.6471912322497127E-3</v>
      </c>
      <c r="BE89" s="120">
        <v>4.6471912322497179E-3</v>
      </c>
      <c r="BF89" s="120">
        <v>4.6037637979857594E-3</v>
      </c>
      <c r="BG89" s="120">
        <v>4.6037637979857594E-3</v>
      </c>
      <c r="BH89" s="120">
        <v>4.5605665468343203E-3</v>
      </c>
      <c r="BI89" s="120">
        <v>4.5605665468343186E-3</v>
      </c>
      <c r="BJ89" s="120">
        <v>4.5175995379811177E-3</v>
      </c>
      <c r="BK89" s="120">
        <v>4.5175995379811134E-3</v>
      </c>
      <c r="BL89" s="120">
        <v>4.4748628252998732E-3</v>
      </c>
      <c r="BM89" s="120">
        <v>4.474862825299868E-3</v>
      </c>
      <c r="BN89" s="120">
        <v>4.432356457313151E-3</v>
      </c>
      <c r="BO89" s="120">
        <v>4.4323564573131502E-3</v>
      </c>
      <c r="BP89" s="120">
        <v>4.3900804771532268E-3</v>
      </c>
      <c r="BQ89" s="120">
        <v>4.3900804771532242E-3</v>
      </c>
      <c r="BR89" s="120">
        <v>4.348034922522853E-3</v>
      </c>
      <c r="BS89" s="120">
        <v>4.3480349225228539E-3</v>
      </c>
      <c r="BT89" s="120">
        <v>4.3062198256561017E-3</v>
      </c>
      <c r="BU89" s="120">
        <v>4.3062198256560999E-3</v>
      </c>
      <c r="BV89" s="120">
        <v>4.2646352132790846E-3</v>
      </c>
      <c r="BW89" s="120">
        <v>4.2646352132790864E-3</v>
      </c>
      <c r="BX89" s="120">
        <v>4.2232811065707494E-3</v>
      </c>
      <c r="BY89" s="120">
        <v>4.223281106570745E-3</v>
      </c>
      <c r="BZ89" s="120">
        <v>4.1821575211236041E-3</v>
      </c>
      <c r="CA89" s="120">
        <v>4.1821575211236075E-3</v>
      </c>
      <c r="CB89" s="120">
        <v>4.141264466904492E-3</v>
      </c>
      <c r="CC89" s="120">
        <v>4.1412644669044955E-3</v>
      </c>
      <c r="CD89" s="120">
        <v>4.1006019482152933E-3</v>
      </c>
      <c r="CE89" s="120">
        <v>4.1006019482152925E-3</v>
      </c>
      <c r="CF89" s="120">
        <v>4.0601699636537208E-3</v>
      </c>
      <c r="CG89" s="120">
        <v>4.0601699636537225E-3</v>
      </c>
      <c r="CH89" s="120">
        <v>4.0199685060740616E-3</v>
      </c>
      <c r="CI89" s="120">
        <v>4.019968506074059E-3</v>
      </c>
      <c r="CJ89" s="120">
        <v>3.979997562547969E-3</v>
      </c>
      <c r="CK89" s="120">
        <v>3.979997562547969E-3</v>
      </c>
      <c r="CL89" s="120">
        <v>3.9402571143252497E-3</v>
      </c>
      <c r="CM89" s="120">
        <v>3.9402571143252506E-3</v>
      </c>
      <c r="CN89" s="120">
        <v>3.900747136794704E-3</v>
      </c>
      <c r="CO89" s="120">
        <v>3.9007471367947062E-3</v>
      </c>
      <c r="CP89" s="120">
        <v>3.8614675994449853E-3</v>
      </c>
      <c r="CQ89" s="120">
        <v>3.8614675994449892E-3</v>
      </c>
      <c r="CR89" s="120">
        <v>3.8224184658254925E-3</v>
      </c>
      <c r="CS89" s="120">
        <v>3.8224184658254934E-3</v>
      </c>
      <c r="CT89" s="120">
        <v>3.7835996935073101E-3</v>
      </c>
      <c r="CU89" s="120">
        <v>3.7835996935073066E-3</v>
      </c>
      <c r="CV89" s="120">
        <v>3.7450112340441984E-3</v>
      </c>
      <c r="CW89" s="120">
        <v>3.7450112340441963E-3</v>
      </c>
      <c r="CX89" s="120">
        <v>3.7066530329336574E-3</v>
      </c>
      <c r="CY89" s="120">
        <v>3.7066530329336591E-3</v>
      </c>
      <c r="CZ89" s="120">
        <v>3.6685250295780056E-3</v>
      </c>
      <c r="DA89" s="120">
        <v>3.6685250295780082E-3</v>
      </c>
      <c r="DB89" s="120">
        <v>3.6306271572455742E-3</v>
      </c>
      <c r="DC89" s="120">
        <v>3.630627157245572E-3</v>
      </c>
      <c r="DD89" s="120">
        <v>3.5929593430319316E-3</v>
      </c>
      <c r="DE89" s="120">
        <v>3.5929593430319338E-3</v>
      </c>
      <c r="DF89" s="120">
        <v>3.5555215078212424E-3</v>
      </c>
      <c r="DG89" s="120">
        <v>3.5555215078212385E-3</v>
      </c>
      <c r="DH89" s="120">
        <v>3.5183135662476476E-3</v>
      </c>
      <c r="DI89" s="120">
        <v>3.5183135662476485E-3</v>
      </c>
      <c r="DJ89" s="120">
        <v>3.4813354266567931E-3</v>
      </c>
      <c r="DK89" s="120">
        <v>3.481335426656791E-3</v>
      </c>
      <c r="DL89" s="120">
        <v>3.4445869910674169E-3</v>
      </c>
      <c r="DM89" s="120">
        <v>3.4445869910674155E-3</v>
      </c>
      <c r="DN89" s="120">
        <v>3.4080681551330689E-3</v>
      </c>
      <c r="DO89" s="120">
        <v>3.4080681551330702E-3</v>
      </c>
      <c r="DP89" s="120">
        <v>3.3717788081039429E-3</v>
      </c>
      <c r="DQ89" s="120">
        <v>3.3717788081039446E-3</v>
      </c>
      <c r="DR89" s="120">
        <v>3.3357188327888124E-3</v>
      </c>
      <c r="DS89" s="120">
        <v>3.3357188327888098E-3</v>
      </c>
      <c r="DT89" s="120">
        <v>3.2998881055170868E-3</v>
      </c>
      <c r="DU89" s="120">
        <v>3.2998881055170872E-3</v>
      </c>
      <c r="DV89" s="120">
        <v>3.264286496101056E-3</v>
      </c>
      <c r="DW89" s="120">
        <v>3.2642864961010556E-3</v>
      </c>
      <c r="DX89" s="120">
        <v>3.2289138677982026E-3</v>
      </c>
      <c r="DY89" s="120">
        <v>3.2289138677982039E-3</v>
      </c>
      <c r="DZ89" s="120">
        <v>3.193770077273732E-3</v>
      </c>
      <c r="EA89" s="120">
        <v>3.1937700772737328E-3</v>
      </c>
      <c r="EB89" s="120">
        <v>3.1588549745632001E-3</v>
      </c>
      <c r="EC89" s="120">
        <v>3.1588549745632014E-3</v>
      </c>
      <c r="ED89" s="120">
        <v>3.1241684030353617E-3</v>
      </c>
      <c r="EE89" s="120">
        <v>3.1241684030353621E-3</v>
      </c>
      <c r="EF89" s="120">
        <v>3.0897101993551442E-3</v>
      </c>
      <c r="EG89" s="120">
        <v>3.0897101993551438E-3</v>
      </c>
      <c r="EH89" s="120">
        <v>3.0554801934468507E-3</v>
      </c>
      <c r="EI89" s="120">
        <v>3.055480193446852E-3</v>
      </c>
      <c r="EJ89" s="120">
        <v>3.0214782084575066E-3</v>
      </c>
      <c r="EK89" s="120">
        <v>3.0214782084575084E-3</v>
      </c>
      <c r="EL89" s="120">
        <v>2.9877040607204346E-3</v>
      </c>
      <c r="EM89" s="120">
        <v>2.9877040607204333E-3</v>
      </c>
      <c r="EN89" s="120">
        <v>2.9541575597190261E-3</v>
      </c>
      <c r="EO89" s="120">
        <v>2.9541575597190266E-3</v>
      </c>
      <c r="EP89" s="120">
        <v>2.9208385080507406E-3</v>
      </c>
      <c r="EQ89" s="120">
        <v>2.9208385080507415E-3</v>
      </c>
      <c r="ER89" s="120">
        <v>2.8877467013913058E-3</v>
      </c>
      <c r="ES89" s="120">
        <v>2.8877467013913014E-3</v>
      </c>
      <c r="ET89" s="120">
        <v>2.8548819284591638E-3</v>
      </c>
      <c r="EU89" s="120">
        <v>2.8548819284591638E-3</v>
      </c>
      <c r="EV89" s="120">
        <v>2.8222439709801855E-3</v>
      </c>
      <c r="EW89" s="120">
        <v>2.8222439709801863E-3</v>
      </c>
      <c r="EX89" s="120">
        <v>2.7898326036525862E-3</v>
      </c>
      <c r="EY89" s="120">
        <v>2.7898326036525836E-3</v>
      </c>
      <c r="EZ89" s="120">
        <v>2.7576475941121347E-3</v>
      </c>
      <c r="FA89" s="120">
        <v>2.7576475941121356E-3</v>
      </c>
      <c r="FB89" s="120">
        <v>2.7256887028976502E-3</v>
      </c>
      <c r="FC89" s="120">
        <v>2.7256887028976537E-3</v>
      </c>
      <c r="FD89" s="120">
        <v>2.6939556834167343E-3</v>
      </c>
      <c r="FE89" s="120">
        <v>2.6939556834167317E-3</v>
      </c>
      <c r="FF89" s="120">
        <v>2.6624482819118203E-3</v>
      </c>
      <c r="FG89" s="120">
        <v>2.6624482819118207E-3</v>
      </c>
      <c r="FH89" s="120">
        <v>2.6311662374265419E-3</v>
      </c>
      <c r="FI89" s="120">
        <v>2.6311662374265406E-3</v>
      </c>
      <c r="FJ89" s="120">
        <v>2.6001092817723617E-3</v>
      </c>
      <c r="FK89" s="120">
        <v>2.6001092817723639E-3</v>
      </c>
      <c r="FL89" s="120">
        <v>2.5692771394955887E-3</v>
      </c>
      <c r="FM89" s="120">
        <v>2.569277139495587E-3</v>
      </c>
      <c r="FN89" s="120">
        <v>2.5386695278446498E-3</v>
      </c>
      <c r="FO89" s="120">
        <v>2.5386695278446468E-3</v>
      </c>
      <c r="FP89" s="120">
        <v>2.5082861567377723E-3</v>
      </c>
      <c r="FQ89" s="120">
        <v>2.5082861567377731E-3</v>
      </c>
      <c r="FR89" s="120">
        <v>2.4781267287309959E-3</v>
      </c>
      <c r="FS89" s="120">
        <v>2.4781267287310011E-3</v>
      </c>
      <c r="FT89" s="120">
        <v>2.4481909389865316E-3</v>
      </c>
      <c r="FU89" s="120">
        <v>2.4481909389865307E-3</v>
      </c>
      <c r="FV89" s="120">
        <v>2.418478475241508E-3</v>
      </c>
      <c r="FW89" s="120">
        <v>2.4184784752415097E-3</v>
      </c>
      <c r="FX89" s="120">
        <v>2.3889890177771276E-3</v>
      </c>
      <c r="FY89" s="120">
        <v>2.3889890177771276E-3</v>
      </c>
      <c r="FZ89" s="120">
        <v>2.3597222393881884E-3</v>
      </c>
      <c r="GA89" s="120">
        <v>2.3597222393881858E-3</v>
      </c>
      <c r="GB89" s="120">
        <v>2.3306778053530236E-3</v>
      </c>
      <c r="GC89" s="120">
        <v>2.3306778053530245E-3</v>
      </c>
      <c r="GD89" s="120">
        <v>2.3018553734038818E-3</v>
      </c>
      <c r="GE89" s="120">
        <v>2.3018553734038814E-3</v>
      </c>
      <c r="GF89" s="120">
        <v>2.2732545936977283E-3</v>
      </c>
      <c r="GG89" s="120">
        <v>2.2732545936977257E-3</v>
      </c>
      <c r="GH89" s="120">
        <v>2.2448751087874733E-3</v>
      </c>
      <c r="GI89" s="120">
        <v>2.2448751087874711E-3</v>
      </c>
      <c r="GJ89" s="120">
        <v>2.2167165535937031E-3</v>
      </c>
      <c r="GK89" s="120">
        <v>2.2167165535937053E-3</v>
      </c>
      <c r="GL89" s="120">
        <v>2.1887785553768545E-3</v>
      </c>
      <c r="GM89" s="120">
        <v>2.1887785553768527E-3</v>
      </c>
      <c r="GN89" s="120">
        <v>2.1610607337098457E-3</v>
      </c>
      <c r="GO89" s="120">
        <v>2.161060733709847E-3</v>
      </c>
      <c r="GP89" s="120">
        <v>2.1335627004512776E-3</v>
      </c>
      <c r="GQ89" s="120">
        <v>2.133562700451278E-3</v>
      </c>
      <c r="GR89" s="120">
        <v>2.1062840597190699E-3</v>
      </c>
      <c r="GS89" s="120">
        <v>2.1062840597190677E-3</v>
      </c>
      <c r="GT89" s="120">
        <v>2.0792244078646559E-3</v>
      </c>
      <c r="GU89" s="120">
        <v>2.0792244078646567E-3</v>
      </c>
      <c r="GV89" s="120">
        <v>2.052383333447727E-3</v>
      </c>
      <c r="GW89" s="120">
        <v>2.0523833334477261E-3</v>
      </c>
      <c r="GX89" s="120">
        <v>2.0257604172114804E-3</v>
      </c>
      <c r="GY89" s="120">
        <v>2.0257604172114821E-3</v>
      </c>
      <c r="GZ89" s="120">
        <v>1.9993552320584852E-3</v>
      </c>
      <c r="HA89" s="120">
        <v>1.9993552320584848E-3</v>
      </c>
      <c r="HB89" s="120">
        <v>1.9731673430270782E-3</v>
      </c>
      <c r="HC89" s="120">
        <v>1.9731673430270812E-3</v>
      </c>
      <c r="HD89" s="120">
        <v>1.9471963072683781E-3</v>
      </c>
      <c r="HE89" s="120">
        <v>1.9471963072683787E-3</v>
      </c>
      <c r="HF89" s="120">
        <v>1.9214416740239001E-3</v>
      </c>
      <c r="HG89" s="120">
        <v>1.921441674023901E-3</v>
      </c>
      <c r="HH89" s="120">
        <v>1.8959029846037886E-3</v>
      </c>
      <c r="HI89" s="120">
        <v>1.8959029846037875E-3</v>
      </c>
      <c r="HJ89" s="120">
        <v>1.8705797723656715E-3</v>
      </c>
      <c r="HK89" s="120">
        <v>1.870579772365673E-3</v>
      </c>
      <c r="HL89" s="120">
        <v>1.8454715626942009E-3</v>
      </c>
      <c r="HM89" s="120">
        <v>1.8454715626942009E-3</v>
      </c>
      <c r="HN89" s="120">
        <v>1.8205778729812052E-3</v>
      </c>
      <c r="HO89" s="120">
        <v>1.8205778729812061E-3</v>
      </c>
      <c r="HP89" s="120">
        <v>1.795898212606561E-3</v>
      </c>
      <c r="HQ89" s="120">
        <v>1.7958982126065606E-3</v>
      </c>
      <c r="HR89" s="120">
        <v>1.771432082919741E-3</v>
      </c>
      <c r="HS89" s="120">
        <v>1.7714320829197426E-3</v>
      </c>
      <c r="HT89" s="120">
        <v>1.74717897722209E-3</v>
      </c>
      <c r="HU89" s="120">
        <v>1.7471789772220895E-3</v>
      </c>
      <c r="HV89" s="120">
        <v>1.7231383807497825E-3</v>
      </c>
      <c r="HW89" s="120">
        <v>1.7231383807497819E-3</v>
      </c>
      <c r="HX89" s="120">
        <v>1.6993097706575785E-3</v>
      </c>
      <c r="HY89" s="120">
        <v>1.6993097706575768E-3</v>
      </c>
      <c r="HZ89" s="120">
        <v>1.6756926160032895E-3</v>
      </c>
      <c r="IA89" s="120">
        <v>1.6756926160032906E-3</v>
      </c>
      <c r="IB89" s="120">
        <v>1.6522863777330473E-3</v>
      </c>
      <c r="IC89" s="120">
        <v>1.6522863777330477E-3</v>
      </c>
      <c r="ID89" s="120">
        <v>1.629090508667341E-3</v>
      </c>
      <c r="IE89" s="120">
        <v>1.6290905086673397E-3</v>
      </c>
      <c r="IF89" s="120">
        <v>1.606104453487867E-3</v>
      </c>
      <c r="IG89" s="120">
        <v>1.6061044534878652E-3</v>
      </c>
      <c r="IH89" s="120">
        <v>1.5833276487252112E-3</v>
      </c>
      <c r="II89" s="120">
        <v>1.583327648725211E-3</v>
      </c>
      <c r="IJ89" s="120">
        <v>1.5607595227473494E-3</v>
      </c>
      <c r="IK89" s="120">
        <v>1.5607595227473492E-3</v>
      </c>
      <c r="IL89" s="120">
        <v>1.5383994957490206E-3</v>
      </c>
      <c r="IM89" s="120">
        <v>1.5383994957490215E-3</v>
      </c>
      <c r="IN89" s="120">
        <v>1.5162469797419613E-3</v>
      </c>
      <c r="IO89" s="120">
        <v>1.5162469797419633E-3</v>
      </c>
      <c r="IP89" s="120">
        <v>1.4943013785460365E-3</v>
      </c>
      <c r="IQ89" s="120">
        <v>1.4943013785460378E-3</v>
      </c>
      <c r="IR89" s="120">
        <v>1.4725620877812731E-3</v>
      </c>
      <c r="IS89" s="120">
        <v>1.4725620877812727E-3</v>
      </c>
      <c r="IT89" s="120">
        <v>1.4510284948608166E-3</v>
      </c>
      <c r="IU89" s="120">
        <v>1.4510284948608153E-3</v>
      </c>
      <c r="IV89" s="120">
        <v>1.4296999789848383E-3</v>
      </c>
      <c r="IW89" s="120">
        <v>1.4296999789848374E-3</v>
      </c>
      <c r="IX89" s="120">
        <v>1.4085759111353892E-3</v>
      </c>
      <c r="IY89" s="120">
        <v>1.4085759111353885E-3</v>
      </c>
      <c r="IZ89" s="120">
        <v>1.3876556540722397E-3</v>
      </c>
      <c r="JA89" s="120">
        <v>1.3876556540722395E-3</v>
      </c>
      <c r="JB89" s="120">
        <v>1.3669385623297178E-3</v>
      </c>
      <c r="JC89" s="120">
        <v>1.3669385623297186E-3</v>
      </c>
      <c r="JD89" s="120">
        <v>1.3464239822145539E-3</v>
      </c>
      <c r="JE89" s="120">
        <v>1.3464239822145532E-3</v>
      </c>
      <c r="JF89" s="120">
        <v>1.3261112518047511E-3</v>
      </c>
      <c r="JG89" s="120">
        <v>1.3261112518047507E-3</v>
      </c>
      <c r="JH89" s="120">
        <v>1.305999700949528E-3</v>
      </c>
      <c r="JI89" s="120">
        <v>1.3059997009495289E-3</v>
      </c>
      <c r="JJ89" s="120">
        <v>1.2860886512703143E-3</v>
      </c>
      <c r="JK89" s="120">
        <v>1.2860886512703156E-3</v>
      </c>
      <c r="JL89" s="120">
        <v>1.2663774161628279E-3</v>
      </c>
      <c r="JM89" s="120">
        <v>1.2663774161628285E-3</v>
      </c>
      <c r="JN89" s="120">
        <v>1.2468653008002803E-3</v>
      </c>
      <c r="JO89" s="120">
        <v>1.2468653008002818E-3</v>
      </c>
      <c r="JP89" s="120">
        <v>1.2275516021376851E-3</v>
      </c>
      <c r="JQ89" s="120">
        <v>1.2275516021376853E-3</v>
      </c>
      <c r="JR89" s="120">
        <v>1.2084356089173242E-3</v>
      </c>
      <c r="JS89" s="120">
        <v>1.208435608917324E-3</v>
      </c>
      <c r="JT89" s="120">
        <v>1.1895166016753782E-3</v>
      </c>
      <c r="JU89" s="120">
        <v>1.189516601675378E-3</v>
      </c>
      <c r="JV89" s="120">
        <v>1.170793852749727E-3</v>
      </c>
      <c r="JW89" s="120">
        <v>1.1707938527497283E-3</v>
      </c>
      <c r="JX89" s="120">
        <v>1.1522666262889678E-3</v>
      </c>
      <c r="JY89" s="120">
        <v>1.1522666262889661E-3</v>
      </c>
      <c r="JZ89" s="120">
        <v>1.1339341782626432E-3</v>
      </c>
      <c r="KA89" s="120">
        <v>1.1339341782626434E-3</v>
      </c>
      <c r="KB89" s="120">
        <v>1.1157957564727169E-3</v>
      </c>
      <c r="KC89" s="120">
        <v>1.1157957564727184E-3</v>
      </c>
      <c r="KD89" s="120">
        <v>1.0978506005663098E-3</v>
      </c>
      <c r="KE89" s="120">
        <v>1.0978506005663092E-3</v>
      </c>
      <c r="KF89" s="120">
        <v>1.0800979420497068E-3</v>
      </c>
      <c r="KG89" s="120">
        <v>1.0800979420497066E-3</v>
      </c>
      <c r="KH89" s="120">
        <v>1.0625370043036832E-3</v>
      </c>
      <c r="KI89" s="120">
        <v>1.0625370043036832E-3</v>
      </c>
      <c r="KJ89" s="120">
        <v>1.0451670026001261E-3</v>
      </c>
      <c r="KK89" s="120">
        <v>1.0451670026001263E-3</v>
      </c>
      <c r="KL89" s="120">
        <v>1.0279871441200238E-3</v>
      </c>
      <c r="KM89" s="120">
        <v>1.0279871441200232E-3</v>
      </c>
      <c r="KN89" s="120">
        <v>1.0109966279727828E-3</v>
      </c>
      <c r="KO89" s="120">
        <v>1.0109966279727839E-3</v>
      </c>
      <c r="KP89" s="120">
        <v>9.9419464521695376E-4</v>
      </c>
      <c r="KQ89" s="120">
        <v>9.9419464521695333E-4</v>
      </c>
      <c r="KR89" s="120">
        <v>9.7758037888233309E-4</v>
      </c>
      <c r="KS89" s="120">
        <v>9.7758037888233265E-4</v>
      </c>
      <c r="KT89" s="120">
        <v>9.6115300399350601E-4</v>
      </c>
      <c r="KU89" s="120">
        <v>9.611530039935059E-4</v>
      </c>
      <c r="KV89" s="120">
        <v>9.4491168759481029E-4</v>
      </c>
      <c r="KW89" s="120">
        <v>9.4491168759481029E-4</v>
      </c>
      <c r="KX89" s="120">
        <v>9.2885558877676922E-4</v>
      </c>
      <c r="KY89" s="120">
        <v>9.2885558877676977E-4</v>
      </c>
      <c r="KZ89" s="120">
        <v>9.1298385870400409E-4</v>
      </c>
      <c r="LA89" s="120">
        <v>9.129838587040043E-4</v>
      </c>
      <c r="LB89" s="120">
        <v>8.9729564064463976E-4</v>
      </c>
      <c r="LC89" s="120">
        <v>8.972956406446403E-4</v>
      </c>
      <c r="LD89" s="120">
        <v>8.8179007000123801E-4</v>
      </c>
      <c r="LE89" s="120">
        <v>8.817900700012378E-4</v>
      </c>
      <c r="LF89" s="120">
        <v>8.6646627434326347E-4</v>
      </c>
      <c r="LG89" s="120">
        <v>8.6646627434326347E-4</v>
      </c>
      <c r="LH89" s="120">
        <v>8.5132337344111383E-4</v>
      </c>
      <c r="LI89" s="120">
        <v>8.5132337344111361E-4</v>
      </c>
      <c r="LJ89" s="120">
        <v>8.3636047930172837E-4</v>
      </c>
      <c r="LK89" s="120">
        <v>8.3636047930172892E-4</v>
      </c>
      <c r="LL89" s="120">
        <v>8.2157669620579145E-4</v>
      </c>
      <c r="LM89" s="120">
        <v>8.2157669620579123E-4</v>
      </c>
      <c r="LN89" s="120">
        <v>8.0697112074655985E-4</v>
      </c>
      <c r="LO89" s="120">
        <v>8.0697112074655877E-4</v>
      </c>
      <c r="LP89" s="120">
        <v>7.9254284187032739E-4</v>
      </c>
      <c r="LQ89" s="120">
        <v>7.9254284187032706E-4</v>
      </c>
      <c r="LR89" s="120">
        <v>7.7829094091854919E-4</v>
      </c>
      <c r="LS89" s="120">
        <v>7.7829094091854865E-4</v>
      </c>
      <c r="LT89" s="120">
        <v>7.6421449167163552E-4</v>
      </c>
      <c r="LU89" s="120">
        <v>7.6421449167163509E-4</v>
      </c>
      <c r="LV89" s="120">
        <v>7.5031256039445593E-4</v>
      </c>
      <c r="LW89" s="120">
        <v>7.503125603944555E-4</v>
      </c>
      <c r="LX89" s="120">
        <v>7.3658420588354663E-4</v>
      </c>
      <c r="LY89" s="120">
        <v>7.3658420588354674E-4</v>
      </c>
      <c r="LZ89" s="120">
        <v>7.2302847951606435E-4</v>
      </c>
      <c r="MA89" s="120">
        <v>7.230284795160637E-4</v>
      </c>
      <c r="MB89" s="120">
        <v>7.0964442530048358E-4</v>
      </c>
      <c r="MC89" s="120">
        <v>7.0964442530048368E-4</v>
      </c>
      <c r="MD89" s="120">
        <v>6.9643107992907992E-4</v>
      </c>
      <c r="ME89" s="120">
        <v>6.9643107992908002E-4</v>
      </c>
      <c r="MF89" s="120">
        <v>6.833874728321901E-4</v>
      </c>
      <c r="MG89" s="120">
        <v>6.8338747283219054E-4</v>
      </c>
      <c r="MH89" s="120">
        <v>6.7051262623429658E-4</v>
      </c>
      <c r="MI89" s="120">
        <v>6.7051262623429625E-4</v>
      </c>
      <c r="MJ89" s="120">
        <v>6.5780555521192637E-4</v>
      </c>
      <c r="MK89" s="120">
        <v>6.5780555521192615E-4</v>
      </c>
      <c r="ML89" s="120">
        <v>6.452652677534106E-4</v>
      </c>
      <c r="MM89" s="120">
        <v>6.4526526775341147E-4</v>
      </c>
      <c r="MN89" s="120">
        <v>6.3289076482049773E-4</v>
      </c>
      <c r="MO89" s="120">
        <v>6.3289076482049686E-4</v>
      </c>
      <c r="MP89" s="120">
        <v>6.2068104041184649E-4</v>
      </c>
      <c r="MQ89" s="120">
        <v>6.2068104041184606E-4</v>
      </c>
      <c r="MR89" s="120">
        <v>6.0863508162843139E-4</v>
      </c>
      <c r="MS89" s="120">
        <v>6.0863508162843204E-4</v>
      </c>
      <c r="MT89" s="120">
        <v>5.9675186874084691E-4</v>
      </c>
      <c r="MU89" s="120">
        <v>5.9675186874084702E-4</v>
      </c>
      <c r="MV89" s="120">
        <v>5.8503037525855269E-4</v>
      </c>
      <c r="MW89" s="120">
        <v>5.8503037525855291E-4</v>
      </c>
      <c r="MX89" s="120">
        <v>5.7346956800106801E-4</v>
      </c>
      <c r="MY89" s="120">
        <v>5.734695680010679E-4</v>
      </c>
      <c r="MZ89" s="120">
        <v>5.6206840717112189E-4</v>
      </c>
      <c r="NA89" s="120">
        <v>5.6206840717112287E-4</v>
      </c>
      <c r="NB89" s="120">
        <v>5.5082584642979768E-4</v>
      </c>
      <c r="NC89" s="120">
        <v>5.5082584642979736E-4</v>
      </c>
      <c r="ND89" s="120">
        <v>5.39740832973652E-4</v>
      </c>
      <c r="NE89" s="120">
        <v>5.3974083297365233E-4</v>
      </c>
      <c r="NF89" s="120">
        <v>5.2881230761386291E-4</v>
      </c>
      <c r="NG89" s="120">
        <v>5.2881230761386334E-4</v>
      </c>
      <c r="NH89" s="120">
        <v>5.180392048573909E-4</v>
      </c>
      <c r="NI89" s="120">
        <v>5.1803920485739079E-4</v>
      </c>
      <c r="NJ89" s="120">
        <v>5.0742045299017799E-4</v>
      </c>
      <c r="NK89" s="120">
        <v>5.0742045299017756E-4</v>
      </c>
      <c r="NL89" s="120">
        <v>4.9695497416240198E-4</v>
      </c>
      <c r="NM89" s="120">
        <v>4.9695497416240263E-4</v>
      </c>
      <c r="NN89" s="120">
        <v>4.866416844757924E-4</v>
      </c>
      <c r="NO89" s="120">
        <v>4.8664168447579213E-4</v>
      </c>
      <c r="NP89" s="120">
        <v>4.7647949407301951E-4</v>
      </c>
      <c r="NQ89" s="120">
        <v>4.7647949407301951E-4</v>
      </c>
      <c r="NR89" s="120">
        <v>4.6646730722917779E-4</v>
      </c>
      <c r="NS89" s="120">
        <v>4.6646730722917849E-4</v>
      </c>
      <c r="NT89" s="120">
        <v>4.5660402244536435E-4</v>
      </c>
      <c r="NU89" s="120">
        <v>4.566040224453643E-4</v>
      </c>
      <c r="NV89" s="120">
        <v>4.4688853254436651E-4</v>
      </c>
      <c r="NW89" s="120">
        <v>4.4688853254436635E-4</v>
      </c>
      <c r="NX89" s="120">
        <v>4.3731972476847216E-4</v>
      </c>
      <c r="NY89" s="120">
        <v>4.3731972476847183E-4</v>
      </c>
      <c r="NZ89" s="120">
        <v>4.2789648087941022E-4</v>
      </c>
      <c r="OA89" s="120">
        <v>4.2789648087941028E-4</v>
      </c>
      <c r="OB89" s="120">
        <v>4.1861767726042589E-4</v>
      </c>
      <c r="OC89" s="120">
        <v>4.1861767726042546E-4</v>
      </c>
      <c r="OD89" s="120">
        <v>4.0948218502050344E-4</v>
      </c>
      <c r="OE89" s="120">
        <v>4.094821850205035E-4</v>
      </c>
      <c r="OF89" s="120">
        <v>4.0048887010074553E-4</v>
      </c>
      <c r="OG89" s="120">
        <v>4.0048887010074542E-4</v>
      </c>
      <c r="OH89" s="120">
        <v>3.916365933829083E-4</v>
      </c>
      <c r="OI89" s="120">
        <v>3.9163659338290819E-4</v>
      </c>
      <c r="OJ89" s="120">
        <v>3.8292421080010695E-4</v>
      </c>
      <c r="OK89" s="120">
        <v>3.8292421080010695E-4</v>
      </c>
      <c r="OL89" s="120">
        <v>3.7435057344969064E-4</v>
      </c>
      <c r="OM89" s="120">
        <v>3.7435057344969064E-4</v>
      </c>
      <c r="ON89" s="120">
        <v>3.6591452770829298E-4</v>
      </c>
      <c r="OO89" s="120">
        <v>3.6591452770829249E-4</v>
      </c>
      <c r="OP89" s="120">
        <v>3.5761491534905938E-4</v>
      </c>
      <c r="OQ89" s="120">
        <v>3.5761491534905921E-4</v>
      </c>
      <c r="OR89" s="120">
        <v>3.494505736610637E-4</v>
      </c>
      <c r="OS89" s="120">
        <v>3.4945057366106403E-4</v>
      </c>
      <c r="OT89" s="120">
        <v>3.4142033557089816E-4</v>
      </c>
      <c r="OU89" s="120">
        <v>3.4142033557089821E-4</v>
      </c>
      <c r="OV89" s="120">
        <v>3.335230297664525E-4</v>
      </c>
      <c r="OW89" s="120">
        <v>3.3352302976645212E-4</v>
      </c>
      <c r="OX89" s="120">
        <v>3.2575748082287813E-4</v>
      </c>
      <c r="OY89" s="120">
        <v>3.2575748082287845E-4</v>
      </c>
      <c r="OZ89" s="120">
        <v>3.1812250933073102E-4</v>
      </c>
      <c r="PA89" s="120">
        <v>3.1812250933073075E-4</v>
      </c>
      <c r="PB89" s="120">
        <v>3.1061693202629565E-4</v>
      </c>
      <c r="PC89" s="120">
        <v>3.1061693202629565E-4</v>
      </c>
      <c r="PD89" s="120">
        <v>3.0323956192408893E-4</v>
      </c>
      <c r="PE89" s="120">
        <v>3.0323956192408914E-4</v>
      </c>
      <c r="PF89" s="120">
        <v>2.9598920845153043E-4</v>
      </c>
      <c r="PG89" s="120">
        <v>2.959892084515307E-4</v>
      </c>
      <c r="PH89" s="120">
        <v>2.8886467758578647E-4</v>
      </c>
      <c r="PI89" s="120">
        <v>2.8886467758578647E-4</v>
      </c>
      <c r="PJ89" s="120">
        <v>2.8186477199276588E-4</v>
      </c>
      <c r="PK89" s="120">
        <v>2.8186477199276583E-4</v>
      </c>
      <c r="PL89" s="120">
        <v>2.7498829116827817E-4</v>
      </c>
      <c r="PM89" s="120">
        <v>2.7498829116827855E-4</v>
      </c>
      <c r="PN89" s="120">
        <v>2.6823403158132534E-4</v>
      </c>
      <c r="PO89" s="120">
        <v>2.6823403158132529E-4</v>
      </c>
      <c r="PP89" s="120">
        <v>2.6160078681953077E-4</v>
      </c>
      <c r="PQ89" s="120">
        <v>2.6160078681953044E-4</v>
      </c>
      <c r="PR89" s="120">
        <v>2.5508734773668903E-4</v>
      </c>
      <c r="PS89" s="120">
        <v>2.5508734773668936E-4</v>
      </c>
      <c r="PT89" s="120">
        <v>2.4869250260242405E-4</v>
      </c>
      <c r="PU89" s="120">
        <v>2.4869250260242426E-4</v>
      </c>
      <c r="PV89" s="120">
        <v>2.4241503725393814E-4</v>
      </c>
      <c r="PW89" s="120">
        <v>2.4241503725393795E-4</v>
      </c>
      <c r="PX89" s="120">
        <v>2.3625373524984193E-4</v>
      </c>
      <c r="PY89" s="120">
        <v>2.3625373524984204E-4</v>
      </c>
      <c r="PZ89" s="120">
        <v>2.3020737802604562E-4</v>
      </c>
      <c r="QA89" s="120">
        <v>2.3020737802604565E-4</v>
      </c>
      <c r="QB89" s="120">
        <v>2.2427474505368821E-4</v>
      </c>
      <c r="QC89" s="120">
        <v>2.2427474505368818E-4</v>
      </c>
      <c r="QD89" s="120">
        <v>2.1845461399909457E-4</v>
      </c>
      <c r="QE89" s="120">
        <v>2.1845461399909441E-4</v>
      </c>
      <c r="QF89" s="120">
        <v>2.1274576088572793E-4</v>
      </c>
      <c r="QG89" s="120">
        <v>2.1274576088572779E-4</v>
      </c>
      <c r="QH89" s="120">
        <v>2.0714696025812411E-4</v>
      </c>
      <c r="QI89" s="120">
        <v>2.0714696025812392E-4</v>
      </c>
      <c r="QJ89" s="120">
        <v>2.016569853477752E-4</v>
      </c>
      <c r="QK89" s="120">
        <v>2.0165698534777539E-4</v>
      </c>
      <c r="QL89" s="120">
        <v>1.9627460824094147E-4</v>
      </c>
      <c r="QM89" s="120">
        <v>1.9627460824094163E-4</v>
      </c>
      <c r="QN89" s="120">
        <v>1.9099860004835972E-4</v>
      </c>
      <c r="QO89" s="120">
        <v>1.9099860004835953E-4</v>
      </c>
      <c r="QP89" s="120">
        <v>1.8582773107682186E-4</v>
      </c>
      <c r="QQ89" s="120">
        <v>1.858277310768217E-4</v>
      </c>
      <c r="QR89" s="120">
        <v>1.8076077100259027E-4</v>
      </c>
      <c r="QS89" s="120">
        <v>1.8076077100259025E-4</v>
      </c>
      <c r="QT89" s="120">
        <v>1.7579648904661617E-4</v>
      </c>
      <c r="QU89" s="120">
        <v>1.7579648904661642E-4</v>
      </c>
      <c r="QV89" s="120">
        <v>1.7093365415152739E-4</v>
      </c>
      <c r="QW89" s="120">
        <v>1.7093365415152739E-4</v>
      </c>
      <c r="QX89" s="120">
        <v>1.6617103516034711E-4</v>
      </c>
      <c r="QY89" s="120">
        <v>1.6617103516034711E-4</v>
      </c>
      <c r="QZ89" s="120">
        <v>1.6150740099690782E-4</v>
      </c>
      <c r="RA89" s="120">
        <v>1.6150740099690766E-4</v>
      </c>
      <c r="RB89" s="120">
        <v>1.5694152084791635E-4</v>
      </c>
      <c r="RC89" s="120">
        <v>1.5694152084791624E-4</v>
      </c>
      <c r="RD89" s="120">
        <v>1.5247216434663045E-4</v>
      </c>
      <c r="RE89" s="120">
        <v>1.5247216434663029E-4</v>
      </c>
      <c r="RF89" s="120">
        <v>1.4809810175809887E-4</v>
      </c>
      <c r="RG89" s="120">
        <v>1.4809810175809866E-4</v>
      </c>
      <c r="RH89" s="120">
        <v>1.4381810416592321E-4</v>
      </c>
      <c r="RI89" s="120">
        <v>1.4381810416592327E-4</v>
      </c>
      <c r="RJ89" s="120">
        <v>1.3963094366048999E-4</v>
      </c>
      <c r="RK89" s="120">
        <v>1.3963094366048988E-4</v>
      </c>
      <c r="RL89" s="120">
        <v>1.355353935286216E-4</v>
      </c>
      <c r="RM89" s="120">
        <v>1.3553539352862144E-4</v>
      </c>
      <c r="RN89" s="120">
        <v>1.315302284445965E-4</v>
      </c>
      <c r="RO89" s="120">
        <v>1.315302284445965E-4</v>
      </c>
      <c r="RP89" s="120">
        <v>1.2761422466248346E-4</v>
      </c>
      <c r="RQ89" s="120">
        <v>1.2761422466248348E-4</v>
      </c>
      <c r="RR89" s="120">
        <v>1.2378616020972965E-4</v>
      </c>
      <c r="RS89" s="120">
        <v>1.2378616020972957E-4</v>
      </c>
      <c r="RT89" s="120">
        <v>1.2004481508194865E-4</v>
      </c>
      <c r="RU89" s="120">
        <v>1.200448150819486E-4</v>
      </c>
      <c r="RV89" s="120">
        <v>1.1638897143884356E-4</v>
      </c>
      <c r="RW89" s="120">
        <v>1.1638897143884362E-4</v>
      </c>
      <c r="RX89" s="120">
        <v>1.1281741380120463E-4</v>
      </c>
      <c r="RY89" s="120">
        <v>1.1281741380120469E-4</v>
      </c>
      <c r="RZ89" s="120">
        <v>1.0932892924891273E-4</v>
      </c>
      <c r="SA89" s="120">
        <v>1.0932892924891266E-4</v>
      </c>
      <c r="SB89" s="120">
        <v>1.0592230761988504E-4</v>
      </c>
      <c r="SC89" s="120">
        <v>1.0592230761988508E-4</v>
      </c>
      <c r="SD89" s="120">
        <v>1.0259634170988992E-4</v>
      </c>
      <c r="SE89" s="120">
        <v>1.0259634170988991E-4</v>
      </c>
      <c r="SF89" s="120">
        <v>9.9349827473159641E-5</v>
      </c>
      <c r="SG89" s="120">
        <v>9.9349827473159709E-5</v>
      </c>
      <c r="SH89" s="120">
        <v>9.6181564223727397E-5</v>
      </c>
      <c r="SI89" s="120">
        <v>9.6181564223727248E-5</v>
      </c>
      <c r="SJ89" s="120">
        <v>9.309035483741049E-5</v>
      </c>
      <c r="SK89" s="120">
        <v>9.3090354837410477E-5</v>
      </c>
      <c r="SL89" s="120">
        <v>9.0075005954361984E-5</v>
      </c>
      <c r="SM89" s="120">
        <v>9.0075005954362079E-5</v>
      </c>
      <c r="SN89" s="120">
        <v>8.7134328182109251E-5</v>
      </c>
      <c r="SO89" s="120">
        <v>8.7134328182109156E-5</v>
      </c>
      <c r="SP89" s="120">
        <v>8.4267136298993696E-5</v>
      </c>
      <c r="SQ89" s="120">
        <v>8.4267136298993723E-5</v>
      </c>
      <c r="SR89" s="120">
        <v>8.1472249457930233E-5</v>
      </c>
      <c r="SS89" s="120">
        <v>8.1472249457930246E-5</v>
      </c>
      <c r="ST89" s="120">
        <v>7.8748491390393381E-5</v>
      </c>
      <c r="SU89" s="120">
        <v>7.8748491390393354E-5</v>
      </c>
      <c r="SV89" s="120">
        <v>7.6094690610542894E-5</v>
      </c>
      <c r="SW89" s="120">
        <v>7.60946906105428E-5</v>
      </c>
      <c r="SX89" s="120">
        <v>7.3509680619394385E-5</v>
      </c>
      <c r="SY89" s="120">
        <v>7.3509680619394331E-5</v>
      </c>
      <c r="SZ89" s="120">
        <v>7.0992300108940791E-5</v>
      </c>
      <c r="TA89" s="120">
        <v>7.0992300108940791E-5</v>
      </c>
      <c r="TB89" s="120">
        <v>6.854139316612652E-5</v>
      </c>
      <c r="TC89" s="120">
        <v>6.8541393166126453E-5</v>
      </c>
      <c r="TD89" s="120">
        <v>6.6155809476574982E-5</v>
      </c>
      <c r="TE89" s="120">
        <v>6.6155809476574901E-5</v>
      </c>
      <c r="TF89" s="120">
        <v>6.3834404527967885E-5</v>
      </c>
      <c r="TG89" s="120">
        <v>6.3834404527967899E-5</v>
      </c>
      <c r="TH89" s="120">
        <v>6.1576039812971938E-5</v>
      </c>
      <c r="TI89" s="120">
        <v>6.1576039812971951E-5</v>
      </c>
      <c r="TJ89" s="120">
        <v>5.9379583031606326E-5</v>
      </c>
      <c r="TK89" s="120">
        <v>5.9379583031606387E-5</v>
      </c>
      <c r="TL89" s="120">
        <v>5.7243908292943015E-5</v>
      </c>
      <c r="TM89" s="120">
        <v>5.7243908292942988E-5</v>
      </c>
      <c r="TN89" s="120">
        <v>5.5167896316028724E-5</v>
      </c>
      <c r="TO89" s="120">
        <v>5.5167896316028745E-5</v>
      </c>
      <c r="TP89" s="120">
        <v>5.31504346299169E-5</v>
      </c>
      <c r="TQ89" s="120">
        <v>5.3150434629916975E-5</v>
      </c>
      <c r="TR89" s="120">
        <v>5.1190417772693165E-5</v>
      </c>
      <c r="TS89" s="120">
        <v>5.1190417772693186E-5</v>
      </c>
      <c r="TT89" s="120">
        <v>4.9286747489379044E-5</v>
      </c>
      <c r="TU89" s="120">
        <v>4.9286747489379024E-5</v>
      </c>
      <c r="TV89" s="120">
        <v>4.7438332928594479E-5</v>
      </c>
      <c r="TW89" s="120">
        <v>4.7438332928594451E-5</v>
      </c>
      <c r="TX89" s="120">
        <v>4.5644090837858278E-5</v>
      </c>
      <c r="TY89" s="120">
        <v>4.5644090837858318E-5</v>
      </c>
      <c r="TZ89" s="120">
        <v>4.3902945757404833E-5</v>
      </c>
      <c r="UA89" s="120">
        <v>4.3902945757404792E-5</v>
      </c>
      <c r="UB89" s="120">
        <v>4.2213830212391046E-5</v>
      </c>
      <c r="UC89" s="120">
        <v>4.221383021239106E-5</v>
      </c>
      <c r="UD89" s="120">
        <v>4.0575684903369903E-5</v>
      </c>
      <c r="UE89" s="120">
        <v>4.0575684903369889E-5</v>
      </c>
      <c r="UF89" s="120">
        <v>3.8987458894900335E-5</v>
      </c>
      <c r="UG89" s="120">
        <v>3.8987458894900342E-5</v>
      </c>
      <c r="UH89" s="120">
        <v>3.7448109802166198E-5</v>
      </c>
      <c r="UI89" s="120">
        <v>3.7448109802166211E-5</v>
      </c>
      <c r="UJ89" s="120">
        <v>3.5956603975472343E-5</v>
      </c>
      <c r="UK89" s="120">
        <v>3.5956603975472343E-5</v>
      </c>
      <c r="UL89" s="120">
        <v>3.4511916682486065E-5</v>
      </c>
      <c r="UM89" s="120">
        <v>3.4511916682486065E-5</v>
      </c>
      <c r="UN89" s="120">
        <v>3.3113032288090712E-5</v>
      </c>
      <c r="UO89" s="120">
        <v>3.3113032288090651E-5</v>
      </c>
      <c r="UP89" s="120">
        <v>3.1758944431715907E-5</v>
      </c>
      <c r="UQ89" s="120">
        <v>3.1758944431715921E-5</v>
      </c>
      <c r="UR89" s="120">
        <v>3.0448656202010034E-5</v>
      </c>
      <c r="US89" s="120">
        <v>3.0448656202010028E-5</v>
      </c>
      <c r="UT89" s="120">
        <v>2.9181180308716621E-5</v>
      </c>
      <c r="UU89" s="120">
        <v>2.9181180308716607E-5</v>
      </c>
      <c r="UV89" s="120">
        <v>2.7955539251618401E-5</v>
      </c>
      <c r="UW89" s="120">
        <v>2.7955539251618378E-5</v>
      </c>
      <c r="UX89" s="120">
        <v>2.677076548640999E-5</v>
      </c>
      <c r="UY89" s="120">
        <v>2.6770765486409963E-5</v>
      </c>
      <c r="UZ89" s="120">
        <v>2.5625901587360443E-5</v>
      </c>
      <c r="VA89" s="120">
        <v>2.5625901587360466E-5</v>
      </c>
      <c r="VB89" s="120">
        <v>2.4520000406626297E-5</v>
      </c>
      <c r="VC89" s="120">
        <v>2.452000040662631E-5</v>
      </c>
      <c r="VD89" s="120">
        <v>2.3452125230075348E-5</v>
      </c>
      <c r="VE89" s="120">
        <v>2.3452125230075355E-5</v>
      </c>
      <c r="VF89" s="120">
        <v>2.2421349929481477E-5</v>
      </c>
      <c r="VG89" s="120">
        <v>2.2421349929481477E-5</v>
      </c>
      <c r="VH89" s="120">
        <v>2.1426759110950346E-5</v>
      </c>
      <c r="VI89" s="120">
        <v>2.1426759110950343E-5</v>
      </c>
      <c r="VJ89" s="120">
        <v>2.0467448259436659E-5</v>
      </c>
      <c r="VK89" s="120">
        <v>2.0467448259436642E-5</v>
      </c>
      <c r="VL89" s="120">
        <v>1.9542523879213112E-5</v>
      </c>
      <c r="VM89" s="120">
        <v>1.9542523879213112E-5</v>
      </c>
      <c r="VN89" s="120">
        <v>1.8651103630152563E-5</v>
      </c>
      <c r="VO89" s="120">
        <v>1.8651103630152584E-5</v>
      </c>
      <c r="VP89" s="120">
        <v>1.779231645968517E-5</v>
      </c>
      <c r="VQ89" s="120">
        <v>1.779231645968518E-5</v>
      </c>
      <c r="VR89" s="120">
        <v>1.6965302730292949E-5</v>
      </c>
      <c r="VS89" s="120">
        <v>1.6965302730292949E-5</v>
      </c>
      <c r="VT89" s="120">
        <v>1.616921434240598E-5</v>
      </c>
      <c r="VU89" s="120">
        <v>1.6169214342405967E-5</v>
      </c>
      <c r="VV89" s="120">
        <v>1.5403214852564947E-5</v>
      </c>
      <c r="VW89" s="120">
        <v>1.5403214852564943E-5</v>
      </c>
      <c r="VX89" s="120">
        <v>1.4666479586717061E-5</v>
      </c>
      <c r="VY89" s="120">
        <v>1.4666479586717054E-5</v>
      </c>
      <c r="VZ89" s="120">
        <v>1.3958195748513054E-5</v>
      </c>
      <c r="WA89" s="120">
        <v>1.3958195748513038E-5</v>
      </c>
      <c r="WB89" s="120">
        <v>1.3277562522476238E-5</v>
      </c>
      <c r="WC89" s="120">
        <v>1.3277562522476237E-5</v>
      </c>
      <c r="WD89" s="120">
        <v>1.2623791171915579E-5</v>
      </c>
      <c r="WE89" s="120">
        <v>1.2623791171915582E-5</v>
      </c>
      <c r="WF89" s="120">
        <v>1.199610513145781E-5</v>
      </c>
      <c r="WG89" s="120">
        <v>1.1996105131457813E-5</v>
      </c>
      <c r="WH89" s="120">
        <v>1.1393740094076236E-5</v>
      </c>
      <c r="WI89" s="120">
        <v>1.1393740094076231E-5</v>
      </c>
      <c r="WJ89" s="120">
        <v>1.0815944092496362E-5</v>
      </c>
      <c r="WK89" s="120">
        <v>1.0815944092496374E-5</v>
      </c>
      <c r="WL89" s="120">
        <v>1.0261977574862382E-5</v>
      </c>
      <c r="WM89" s="120">
        <v>1.0261977574862369E-5</v>
      </c>
      <c r="WN89" s="120">
        <v>9.7311134745510299E-6</v>
      </c>
      <c r="WO89" s="120">
        <v>9.7311134745510333E-6</v>
      </c>
      <c r="WP89" s="120">
        <v>9.2226372740240353E-6</v>
      </c>
      <c r="WQ89" s="120">
        <v>9.2226372740240302E-6</v>
      </c>
      <c r="WR89" s="120">
        <v>8.7358470626133451E-6</v>
      </c>
      <c r="WS89" s="120">
        <v>8.7358470626133468E-6</v>
      </c>
      <c r="WT89" s="120">
        <v>8.2700535881383878E-6</v>
      </c>
      <c r="WU89" s="120">
        <v>8.2700535881383946E-6</v>
      </c>
      <c r="WV89" s="120">
        <v>7.8245803022584809E-6</v>
      </c>
      <c r="WW89" s="120">
        <v>7.8245803022584741E-6</v>
      </c>
      <c r="WX89" s="120">
        <v>7.3987633994687507E-6</v>
      </c>
      <c r="WY89" s="120">
        <v>7.3987633994687448E-6</v>
      </c>
      <c r="WZ89" s="120">
        <v>6.9919518496525731E-6</v>
      </c>
      <c r="XA89" s="120">
        <v>6.9919518496525697E-6</v>
      </c>
      <c r="XB89" s="120">
        <v>6.6035074241093039E-6</v>
      </c>
      <c r="XC89" s="120">
        <v>6.6035074241093013E-6</v>
      </c>
      <c r="XD89" s="120">
        <v>6.2328047149813358E-6</v>
      </c>
      <c r="XE89" s="120">
        <v>6.2328047149813358E-6</v>
      </c>
      <c r="XF89" s="120">
        <v>5.8792311480106492E-6</v>
      </c>
      <c r="XG89" s="120">
        <v>5.8792311480106441E-6</v>
      </c>
      <c r="XH89" s="120">
        <v>5.5421869885611304E-6</v>
      </c>
      <c r="XI89" s="120">
        <v>5.5421869885611321E-6</v>
      </c>
      <c r="XJ89" s="120">
        <v>5.2210853408494712E-6</v>
      </c>
      <c r="XK89" s="120">
        <v>5.221085340849472E-6</v>
      </c>
      <c r="XL89" s="120">
        <v>4.9153521403341757E-6</v>
      </c>
      <c r="XM89" s="120">
        <v>4.9153521403341757E-6</v>
      </c>
      <c r="XN89" s="120">
        <v>4.624426139219286E-6</v>
      </c>
      <c r="XO89" s="120">
        <v>4.6244261392192852E-6</v>
      </c>
      <c r="XP89" s="120">
        <v>4.3477588850367756E-6</v>
      </c>
      <c r="XQ89" s="120">
        <v>4.3477588850367696E-6</v>
      </c>
      <c r="XR89" s="120">
        <v>4.0848146922790895E-6</v>
      </c>
      <c r="XS89" s="120">
        <v>4.0848146922790895E-6</v>
      </c>
      <c r="XT89" s="120">
        <v>3.8350706070613977E-6</v>
      </c>
      <c r="XU89" s="120">
        <v>3.8350706070613986E-6</v>
      </c>
      <c r="XV89" s="120">
        <v>3.5980163648008914E-6</v>
      </c>
      <c r="XW89" s="120">
        <v>3.5980163648008923E-6</v>
      </c>
      <c r="XX89" s="120">
        <v>3.3731543409092925E-6</v>
      </c>
      <c r="XY89" s="120">
        <v>3.3731543409092921E-6</v>
      </c>
      <c r="XZ89" s="120">
        <v>3.1599994945030765E-6</v>
      </c>
      <c r="YA89" s="120">
        <v>3.1599994945030782E-6</v>
      </c>
      <c r="YB89" s="120">
        <v>2.9580793051449497E-6</v>
      </c>
      <c r="YC89" s="120">
        <v>2.9580793051449505E-6</v>
      </c>
      <c r="YD89" s="120">
        <v>2.7669337026391717E-6</v>
      </c>
      <c r="YE89" s="120">
        <v>2.7669337026391713E-6</v>
      </c>
      <c r="YF89" s="120">
        <v>2.5861149899127654E-6</v>
      </c>
      <c r="YG89" s="120">
        <v>2.5861149899127629E-6</v>
      </c>
      <c r="YH89" s="120">
        <v>2.415187759024068E-6</v>
      </c>
      <c r="YI89" s="120">
        <v>2.4151877590240688E-6</v>
      </c>
      <c r="YJ89" s="120">
        <v>2.2537288003499948E-6</v>
      </c>
      <c r="YK89" s="120">
        <v>2.2537288003499974E-6</v>
      </c>
      <c r="YL89" s="120">
        <v>2.1013270050131317E-6</v>
      </c>
      <c r="YM89" s="120">
        <v>2.1013270050131321E-6</v>
      </c>
      <c r="YN89" s="120">
        <v>1.9575832606200238E-6</v>
      </c>
      <c r="YO89" s="120">
        <v>1.9575832606200251E-6</v>
      </c>
      <c r="YP89" s="120">
        <v>1.8221103403922268E-6</v>
      </c>
      <c r="YQ89" s="120">
        <v>1.822110340392228E-6</v>
      </c>
      <c r="YR89" s="120">
        <v>1.6945327857819597E-6</v>
      </c>
      <c r="YS89" s="120">
        <v>1.6945327857819603E-6</v>
      </c>
      <c r="YT89" s="120">
        <v>1.5744867826748259E-6</v>
      </c>
      <c r="YU89" s="120">
        <v>1.5744867826748246E-6</v>
      </c>
      <c r="YV89" s="120">
        <v>1.4616200312924953E-6</v>
      </c>
      <c r="YW89" s="120">
        <v>1.4616200312924956E-6</v>
      </c>
      <c r="YX89" s="120">
        <v>1.3555916099189862E-6</v>
      </c>
      <c r="YY89" s="120">
        <v>1.3555916099189875E-6</v>
      </c>
      <c r="YZ89" s="120">
        <v>1.256071832584702E-6</v>
      </c>
      <c r="ZA89" s="120">
        <v>1.2560718325847022E-6</v>
      </c>
      <c r="ZB89" s="120">
        <v>1.1627421008532006E-6</v>
      </c>
      <c r="ZC89" s="120">
        <v>1.1627421008531997E-6</v>
      </c>
      <c r="ZD89" s="120">
        <v>1.0752947498662185E-6</v>
      </c>
      <c r="ZE89" s="120">
        <v>1.0752947498662199E-6</v>
      </c>
      <c r="ZF89" s="120">
        <v>9.9343288881314609E-7</v>
      </c>
      <c r="ZG89" s="120">
        <v>9.934328888131463E-7</v>
      </c>
      <c r="ZH89" s="120">
        <v>9.1687023600165625E-7</v>
      </c>
      <c r="ZI89" s="120">
        <v>9.1687023600165668E-7</v>
      </c>
      <c r="ZJ89" s="120">
        <v>8.4533094871665436E-7</v>
      </c>
      <c r="ZK89" s="120">
        <v>8.4533094871665436E-7</v>
      </c>
      <c r="ZL89" s="120">
        <v>7.7854944806497204E-7</v>
      </c>
      <c r="ZM89" s="120">
        <v>7.7854944806497098E-7</v>
      </c>
      <c r="ZN89" s="120">
        <v>7.1627023901339568E-7</v>
      </c>
      <c r="ZO89" s="120">
        <v>7.1627023901339558E-7</v>
      </c>
      <c r="ZP89" s="120">
        <v>6.5824772583751263E-7</v>
      </c>
      <c r="ZQ89" s="120">
        <v>6.5824772583751316E-7</v>
      </c>
      <c r="ZR89" s="120">
        <v>6.0424602320852654E-7</v>
      </c>
      <c r="ZS89" s="120">
        <v>6.0424602320852633E-7</v>
      </c>
      <c r="ZT89" s="120">
        <v>5.5403876315461932E-7</v>
      </c>
      <c r="ZU89" s="120">
        <v>5.5403876315462006E-7</v>
      </c>
      <c r="ZV89" s="120">
        <v>5.0740889814250058E-7</v>
      </c>
      <c r="ZW89" s="120">
        <v>5.0740889814250047E-7</v>
      </c>
      <c r="ZX89" s="120">
        <v>4.6414850053349422E-7</v>
      </c>
      <c r="ZY89" s="120">
        <v>4.6414850053349454E-7</v>
      </c>
      <c r="ZZ89" s="120">
        <v>4.2405855867688823E-7</v>
      </c>
      <c r="AAA89" s="120">
        <v>4.240585586768885E-7</v>
      </c>
      <c r="AAB89" s="120">
        <v>3.8694876991111918E-7</v>
      </c>
      <c r="AAC89" s="120">
        <v>3.8694876991111934E-7</v>
      </c>
      <c r="AAD89" s="120">
        <v>3.5263733075082918E-7</v>
      </c>
      <c r="AAE89" s="120">
        <v>3.5263733075082924E-7</v>
      </c>
      <c r="AAF89" s="120">
        <v>3.2095072454472726E-7</v>
      </c>
      <c r="AAG89" s="120">
        <v>3.2095072454472732E-7</v>
      </c>
      <c r="AAH89" s="120">
        <v>2.917235068955442E-7</v>
      </c>
      <c r="AAI89" s="120">
        <v>2.9172350689554457E-7</v>
      </c>
      <c r="AAJ89" s="120">
        <v>2.6479808913915025E-7</v>
      </c>
      <c r="AAK89" s="120">
        <v>2.6479808913914993E-7</v>
      </c>
      <c r="AAL89" s="120">
        <v>2.4002452018502703E-7</v>
      </c>
      <c r="AAM89" s="120">
        <v>2.4002452018502735E-7</v>
      </c>
      <c r="AAN89" s="120">
        <v>2.1726026702477091E-7</v>
      </c>
      <c r="AAO89" s="120">
        <v>2.1726026702477075E-7</v>
      </c>
      <c r="AAP89" s="120">
        <v>1.963699942190391E-7</v>
      </c>
      <c r="AAQ89" s="120">
        <v>1.96369994219039E-7</v>
      </c>
      <c r="AAR89" s="120">
        <v>1.7722534267639967E-7</v>
      </c>
      <c r="AAS89" s="120">
        <v>1.7722534267639969E-7</v>
      </c>
      <c r="AAT89" s="120">
        <v>1.5970470803975852E-7</v>
      </c>
      <c r="AAU89" s="120">
        <v>1.5970470803975881E-7</v>
      </c>
      <c r="AAV89" s="120">
        <v>1.4369301899748469E-7</v>
      </c>
      <c r="AAW89" s="120">
        <v>1.4369301899748442E-7</v>
      </c>
      <c r="AAX89" s="120">
        <v>1.2908151583693632E-7</v>
      </c>
      <c r="AAY89" s="120">
        <v>1.2908151583693621E-7</v>
      </c>
      <c r="AAZ89" s="120">
        <v>1.1576752955781416E-7</v>
      </c>
      <c r="ABA89" s="120">
        <v>1.1576752955781415E-7</v>
      </c>
      <c r="ABB89" s="120">
        <v>1.0365426186158573E-7</v>
      </c>
      <c r="ABC89" s="120">
        <v>1.0365426186158573E-7</v>
      </c>
      <c r="ABD89" s="120">
        <v>9.2650566331136772E-8</v>
      </c>
      <c r="ABE89" s="120">
        <v>9.2650566331136745E-8</v>
      </c>
      <c r="ABF89" s="120">
        <v>8.2670731111772247E-8</v>
      </c>
      <c r="ABG89" s="120">
        <v>8.2670731111772274E-8</v>
      </c>
      <c r="ABH89" s="120">
        <v>7.363426340069874E-8</v>
      </c>
      <c r="ABI89" s="120">
        <v>7.3634263400698674E-8</v>
      </c>
      <c r="ABJ89" s="120">
        <v>6.5465676047173569E-8</v>
      </c>
      <c r="ABK89" s="120">
        <v>6.5465676047173556E-8</v>
      </c>
      <c r="ABL89" s="120">
        <v>5.8094276559578029E-8</v>
      </c>
      <c r="ABM89" s="120">
        <v>5.8094276559577996E-8</v>
      </c>
      <c r="ABN89" s="120">
        <v>5.1453958808765374E-8</v>
      </c>
      <c r="ABO89" s="120">
        <v>5.1453958808765374E-8</v>
      </c>
      <c r="ABP89" s="120">
        <v>4.5482997709161275E-8</v>
      </c>
      <c r="ABQ89" s="120">
        <v>4.5482997709161302E-8</v>
      </c>
      <c r="ABR89" s="120">
        <v>4.0123847150241553E-8</v>
      </c>
      <c r="ABS89" s="120">
        <v>4.0123847150241579E-8</v>
      </c>
      <c r="ABT89" s="120">
        <v>3.5322941441208294E-8</v>
      </c>
      <c r="ABU89" s="120">
        <v>3.5322941441208294E-8</v>
      </c>
      <c r="ABV89" s="120">
        <v>3.1030500520940378E-8</v>
      </c>
      <c r="ABW89" s="120">
        <v>3.1030500520940378E-8</v>
      </c>
      <c r="ABX89" s="120">
        <v>2.7200339173631984E-8</v>
      </c>
      <c r="ABY89" s="120">
        <v>2.7200339173631965E-8</v>
      </c>
      <c r="ABZ89" s="120">
        <v>2.3789680477985057E-8</v>
      </c>
      <c r="ACA89" s="120">
        <v>2.378968047798508E-8</v>
      </c>
      <c r="ACB89" s="120">
        <v>2.0758973704420556E-8</v>
      </c>
      <c r="ACC89" s="120">
        <v>2.075897370442058E-8</v>
      </c>
      <c r="ACD89" s="120">
        <v>1.8071716860562969E-8</v>
      </c>
      <c r="ACE89" s="120">
        <v>1.8071716860562975E-8</v>
      </c>
      <c r="ACF89" s="120">
        <v>1.5694284070280983E-8</v>
      </c>
      <c r="ACG89" s="120">
        <v>1.5694284070280977E-8</v>
      </c>
      <c r="ACH89" s="120">
        <v>1.3595757955886395E-8</v>
      </c>
      <c r="ACI89" s="120">
        <v>1.3595757955886399E-8</v>
      </c>
      <c r="ACJ89" s="120">
        <v>1.1747767176766772E-8</v>
      </c>
      <c r="ACK89" s="120">
        <v>1.1747767176766779E-8</v>
      </c>
      <c r="ACL89" s="120">
        <v>1.0124329260819236E-8</v>
      </c>
      <c r="ACM89" s="120">
        <v>1.0124329260819243E-8</v>
      </c>
      <c r="ACN89" s="120">
        <v>8.7016988476376333E-9</v>
      </c>
      <c r="ACO89" s="120">
        <v>8.7016988476376366E-9</v>
      </c>
      <c r="ACP89" s="120">
        <v>7.4582214445602899E-9</v>
      </c>
      <c r="ACQ89" s="120">
        <v>7.4582214445602816E-9</v>
      </c>
      <c r="ACR89" s="120">
        <v>6.374192778494941E-9</v>
      </c>
      <c r="ACS89" s="120">
        <v>6.3741927784949352E-9</v>
      </c>
      <c r="ACT89" s="120">
        <v>5.4317238079905779E-9</v>
      </c>
      <c r="ACU89" s="120">
        <v>5.4317238079905762E-9</v>
      </c>
      <c r="ACV89" s="120">
        <v>4.6146114414152596E-9</v>
      </c>
      <c r="ACW89" s="120">
        <v>4.6146114414152604E-9</v>
      </c>
      <c r="ACX89" s="120">
        <v>3.9082149884231127E-9</v>
      </c>
      <c r="ACY89" s="120">
        <v>3.9082149884231127E-9</v>
      </c>
      <c r="ACZ89" s="120">
        <v>3.2993383532527444E-9</v>
      </c>
      <c r="ADA89" s="120">
        <v>3.2993383532527478E-9</v>
      </c>
      <c r="ADB89" s="120">
        <v>2.7761179598977565E-9</v>
      </c>
      <c r="ADC89" s="120">
        <v>2.7761179598977548E-9</v>
      </c>
      <c r="ADD89" s="120">
        <v>2.3279163809324716E-9</v>
      </c>
      <c r="ADE89" s="120">
        <v>2.3279163809324716E-9</v>
      </c>
      <c r="ADF89" s="120">
        <v>1.9452216238706666E-9</v>
      </c>
      <c r="ADG89" s="120">
        <v>1.9452216238706707E-9</v>
      </c>
      <c r="ADH89" s="120">
        <v>1.6195520114873257E-9</v>
      </c>
      <c r="ADI89" s="120">
        <v>1.6195520114873277E-9</v>
      </c>
      <c r="ADJ89" s="120">
        <v>1.3433665756510203E-9</v>
      </c>
      <c r="ADK89" s="120">
        <v>1.3433665756510185E-9</v>
      </c>
      <c r="ADL89" s="120">
        <v>1.1099808680007387E-9</v>
      </c>
      <c r="ADM89" s="120">
        <v>1.1099808680007382E-9</v>
      </c>
      <c r="ADN89" s="120">
        <v>9.1348807535792159E-10</v>
      </c>
      <c r="ADO89" s="120">
        <v>9.1348807535792138E-10</v>
      </c>
      <c r="ADP89" s="120">
        <v>7.4868531318964383E-10</v>
      </c>
      <c r="ADQ89" s="120">
        <v>7.4868531318964341E-10</v>
      </c>
      <c r="ADR89" s="120">
        <v>6.1100495682457494E-10</v>
      </c>
      <c r="ADS89" s="120">
        <v>6.1100495682457494E-10</v>
      </c>
      <c r="ADT89" s="120">
        <v>4.964508575558892E-10</v>
      </c>
      <c r="ADU89" s="120">
        <v>4.9645085755588951E-10</v>
      </c>
      <c r="ADV89" s="120">
        <v>4.0153927932332515E-10</v>
      </c>
      <c r="ADW89" s="120">
        <v>4.0153927932332473E-10</v>
      </c>
      <c r="ADX89" s="120">
        <v>3.232443814205219E-10</v>
      </c>
      <c r="ADY89" s="120">
        <v>3.2324438142052175E-10</v>
      </c>
      <c r="ADZ89" s="120">
        <v>2.5894806368420978E-10</v>
      </c>
      <c r="AEA89" s="120">
        <v>2.5894806368420988E-10</v>
      </c>
      <c r="AEB89" s="120">
        <v>2.0639398293898801E-10</v>
      </c>
      <c r="AEC89" s="120">
        <v>2.0639398293898788E-10</v>
      </c>
      <c r="AED89" s="120">
        <v>1.6364554313404996E-10</v>
      </c>
      <c r="AEE89" s="120">
        <v>1.6364554313405006E-10</v>
      </c>
      <c r="AEF89" s="120">
        <v>1.2904765664270646E-10</v>
      </c>
      <c r="AEG89" s="120">
        <v>1.2904765664270649E-10</v>
      </c>
      <c r="AEH89" s="120">
        <v>1.0119207061547936E-10</v>
      </c>
      <c r="AEI89" s="120">
        <v>1.0119207061547936E-10</v>
      </c>
      <c r="AEJ89" s="120">
        <v>7.8886050083038251E-11</v>
      </c>
      <c r="AEK89" s="120">
        <v>7.8886050083038277E-11</v>
      </c>
      <c r="AEL89" s="120">
        <v>6.112420868260564E-11</v>
      </c>
      <c r="AEM89" s="120">
        <v>6.1124208682605692E-11</v>
      </c>
      <c r="AEN89" s="120">
        <v>4.7063278403147037E-11</v>
      </c>
      <c r="AEO89" s="120">
        <v>4.7063278403147018E-11</v>
      </c>
      <c r="AEP89" s="120">
        <v>3.5999611569209533E-11</v>
      </c>
      <c r="AEQ89" s="120">
        <v>3.5999611569209566E-11</v>
      </c>
      <c r="AER89" s="120">
        <v>2.7349211355660426E-11</v>
      </c>
      <c r="AES89" s="120">
        <v>2.7349211355660397E-11</v>
      </c>
      <c r="AET89" s="120">
        <v>2.0630091377688776E-11</v>
      </c>
      <c r="AEU89" s="120">
        <v>2.0630091377688773E-11</v>
      </c>
      <c r="AEV89" s="120">
        <v>1.5446770251824929E-11</v>
      </c>
      <c r="AEW89" s="120">
        <v>1.5446770251824929E-11</v>
      </c>
      <c r="AEX89" s="120">
        <v>1.1476713382583135E-11</v>
      </c>
      <c r="AEY89" s="120">
        <v>1.1476713382583142E-11</v>
      </c>
      <c r="AEZ89" s="120">
        <v>8.458541493685874E-12</v>
      </c>
      <c r="AFA89" s="120">
        <v>8.4585414936858708E-12</v>
      </c>
      <c r="AFB89" s="120">
        <v>6.1818334819844628E-12</v>
      </c>
      <c r="AFC89" s="120">
        <v>6.1818334819844676E-12</v>
      </c>
      <c r="AFD89" s="120">
        <v>4.4783599083590004E-12</v>
      </c>
      <c r="AFE89" s="120">
        <v>4.478359908359002E-12</v>
      </c>
      <c r="AFF89" s="120">
        <v>3.2145927299701926E-12</v>
      </c>
      <c r="AFG89" s="120">
        <v>3.2145927299701926E-12</v>
      </c>
      <c r="AFH89" s="120">
        <v>2.2853465958084991E-12</v>
      </c>
      <c r="AFI89" s="120">
        <v>2.2853465958084995E-12</v>
      </c>
      <c r="AFJ89" s="120">
        <v>1.6084170448127084E-12</v>
      </c>
      <c r="AFK89" s="120">
        <v>1.6084170448127068E-12</v>
      </c>
      <c r="AFL89" s="120">
        <v>1.1200911360125992E-12</v>
      </c>
      <c r="AFM89" s="120">
        <v>1.1200911360125986E-12</v>
      </c>
      <c r="AFN89" s="120">
        <v>7.7141627925747905E-13</v>
      </c>
      <c r="AFO89" s="120">
        <v>7.7141627925747936E-13</v>
      </c>
      <c r="AFP89" s="120">
        <v>5.2512320426254774E-13</v>
      </c>
      <c r="AFQ89" s="120">
        <v>5.2512320426254764E-13</v>
      </c>
      <c r="AFR89" s="120">
        <v>3.5310899315497645E-13</v>
      </c>
      <c r="AFS89" s="120">
        <v>3.531089931549761E-13</v>
      </c>
      <c r="AFT89" s="120">
        <v>2.3439580458997381E-13</v>
      </c>
      <c r="AFU89" s="120">
        <v>2.3439580458997396E-13</v>
      </c>
      <c r="AFV89" s="120">
        <v>1.5349024359569585E-13</v>
      </c>
      <c r="AFW89" s="120">
        <v>1.5349024359569585E-13</v>
      </c>
      <c r="AFX89" s="120">
        <v>9.9077200367700126E-14</v>
      </c>
      <c r="AFY89" s="120">
        <v>9.9077200367700126E-14</v>
      </c>
      <c r="AFZ89" s="120">
        <v>6.299032616264292E-14</v>
      </c>
      <c r="AGA89" s="120">
        <v>6.2990326162642971E-14</v>
      </c>
      <c r="AGB89" s="120">
        <v>3.940908202398478E-14</v>
      </c>
      <c r="AGC89" s="120">
        <v>3.9409082023984761E-14</v>
      </c>
      <c r="AGD89" s="120">
        <v>2.4239447396778801E-14</v>
      </c>
      <c r="AGE89" s="120">
        <v>2.4239447396778811E-14</v>
      </c>
      <c r="AGF89" s="120">
        <v>1.4641886167068654E-14</v>
      </c>
      <c r="AGG89" s="120">
        <v>1.464188616706866E-14</v>
      </c>
      <c r="AGH89" s="120">
        <v>8.6760266742328427E-15</v>
      </c>
      <c r="AGI89" s="120">
        <v>8.6760266742328396E-15</v>
      </c>
      <c r="AGJ89" s="120">
        <v>5.0367224084506502E-15</v>
      </c>
      <c r="AGK89" s="120">
        <v>5.036722408450655E-15</v>
      </c>
      <c r="AGL89" s="120">
        <v>2.8607361972411916E-15</v>
      </c>
      <c r="AGM89" s="120">
        <v>2.8607361972411888E-15</v>
      </c>
      <c r="AGN89" s="120">
        <v>1.5872582619277635E-15</v>
      </c>
      <c r="AGO89" s="120">
        <v>1.5872582619277625E-15</v>
      </c>
      <c r="AGP89" s="120">
        <v>8.5886229558748986E-16</v>
      </c>
      <c r="AGQ89" s="120">
        <v>8.5886229558749085E-16</v>
      </c>
      <c r="AGR89" s="120">
        <v>4.5236572775783058E-16</v>
      </c>
      <c r="AGS89" s="120">
        <v>4.5236572775783088E-16</v>
      </c>
      <c r="AGT89" s="120">
        <v>2.3143806930564682E-16</v>
      </c>
      <c r="AGU89" s="120">
        <v>2.3143806930564697E-16</v>
      </c>
      <c r="AGV89" s="120">
        <v>1.1474562133221431E-16</v>
      </c>
      <c r="AGW89" s="120">
        <v>1.1474562133221441E-16</v>
      </c>
      <c r="AGX89" s="120">
        <v>5.4984416435916552E-17</v>
      </c>
      <c r="AGY89" s="120">
        <v>5.4984416435916546E-17</v>
      </c>
      <c r="AGZ89" s="120">
        <v>2.5388391153940452E-17</v>
      </c>
      <c r="AHA89" s="120">
        <v>2.538839115394044E-17</v>
      </c>
      <c r="AHB89" s="120">
        <v>1.125707153502212E-17</v>
      </c>
      <c r="AHC89" s="120">
        <v>1.1257071535022132E-17</v>
      </c>
      <c r="AHD89" s="120">
        <v>4.7740373470326124E-18</v>
      </c>
      <c r="AHE89" s="120">
        <v>4.7740373470326093E-18</v>
      </c>
      <c r="AHF89" s="120">
        <v>1.9275817215653928E-18</v>
      </c>
      <c r="AHG89" s="120">
        <v>1.9275817215653924E-18</v>
      </c>
      <c r="AHH89" s="120">
        <v>7.3697930422067474E-19</v>
      </c>
      <c r="AHI89" s="120">
        <v>7.3697930422067474E-19</v>
      </c>
      <c r="AHJ89" s="120">
        <v>2.6510752046570397E-19</v>
      </c>
      <c r="AHK89" s="120">
        <v>2.6510752046570392E-19</v>
      </c>
      <c r="AHL89" s="120">
        <v>8.9033521542942261E-20</v>
      </c>
      <c r="AHM89" s="120">
        <v>8.9033521542942261E-20</v>
      </c>
      <c r="AHN89" s="120">
        <v>2.7652828297630918E-20</v>
      </c>
      <c r="AHO89" s="120">
        <v>2.7652828297630924E-20</v>
      </c>
      <c r="AHP89" s="120">
        <v>7.8496472057903665E-21</v>
      </c>
      <c r="AHQ89" s="120">
        <v>7.849647205790365E-21</v>
      </c>
      <c r="AHR89" s="120">
        <v>2.0059595219236129E-21</v>
      </c>
      <c r="AHS89" s="120">
        <v>2.0059595219236125E-21</v>
      </c>
      <c r="AHT89" s="120">
        <v>4.5236497809156325E-22</v>
      </c>
      <c r="AHU89" s="120">
        <v>4.5236497809156325E-22</v>
      </c>
      <c r="AHV89" s="120">
        <v>8.7582417410610713E-23</v>
      </c>
      <c r="AHW89" s="120">
        <v>8.7582417410610713E-23</v>
      </c>
      <c r="AHX89" s="120">
        <v>1.398593586971678E-23</v>
      </c>
      <c r="AHY89" s="120">
        <v>1.398593586971678E-23</v>
      </c>
      <c r="AHZ89" s="120">
        <v>1.7282743364816433E-24</v>
      </c>
      <c r="AIA89" s="120">
        <v>1.7282743364816433E-24</v>
      </c>
      <c r="AIB89" s="120">
        <v>1.4701842918422953E-25</v>
      </c>
      <c r="AIC89" s="120">
        <v>1.4701842918422953E-25</v>
      </c>
      <c r="AID89" s="120">
        <v>6.4623485355705287E-27</v>
      </c>
      <c r="AIE89" s="120" t="s">
        <v>105</v>
      </c>
      <c r="AIF89" s="120" t="s">
        <v>105</v>
      </c>
      <c r="AIG89" s="120" t="s">
        <v>105</v>
      </c>
      <c r="AIH89" s="120" t="s">
        <v>105</v>
      </c>
      <c r="AII89" s="120" t="s">
        <v>105</v>
      </c>
      <c r="AIJ89" s="120" t="s">
        <v>105</v>
      </c>
      <c r="AIK89" s="120" t="s">
        <v>105</v>
      </c>
      <c r="AIL89" s="120" t="s">
        <v>105</v>
      </c>
      <c r="AIM89" s="120" t="s">
        <v>105</v>
      </c>
      <c r="AIN89" s="120" t="s">
        <v>105</v>
      </c>
      <c r="AIO89" s="120" t="s">
        <v>105</v>
      </c>
      <c r="AIP89" s="120" t="s">
        <v>105</v>
      </c>
      <c r="AIQ89" s="120" t="s">
        <v>105</v>
      </c>
      <c r="AIR89" s="120" t="s">
        <v>105</v>
      </c>
      <c r="AIS89" s="120" t="s">
        <v>105</v>
      </c>
      <c r="AIT89" s="120" t="s">
        <v>105</v>
      </c>
      <c r="AIU89" s="120" t="s">
        <v>105</v>
      </c>
      <c r="AIV89" s="120" t="s">
        <v>105</v>
      </c>
      <c r="AIW89" s="120" t="s">
        <v>105</v>
      </c>
      <c r="AIX89" s="120" t="s">
        <v>105</v>
      </c>
      <c r="AIY89" s="120" t="s">
        <v>105</v>
      </c>
      <c r="AIZ89" s="120" t="s">
        <v>105</v>
      </c>
      <c r="AJA89" s="120" t="s">
        <v>105</v>
      </c>
      <c r="AJB89" s="120" t="s">
        <v>105</v>
      </c>
      <c r="AJC89" s="120" t="s">
        <v>105</v>
      </c>
      <c r="AJD89" s="120" t="s">
        <v>105</v>
      </c>
      <c r="AJE89" s="120" t="s">
        <v>105</v>
      </c>
      <c r="AJF89" s="120" t="s">
        <v>105</v>
      </c>
      <c r="AJG89" s="120" t="s">
        <v>105</v>
      </c>
      <c r="AJH89" s="120" t="s">
        <v>105</v>
      </c>
      <c r="AJI89" s="120" t="s">
        <v>105</v>
      </c>
      <c r="AJJ89" s="120" t="s">
        <v>105</v>
      </c>
      <c r="AJK89" s="120" t="s">
        <v>105</v>
      </c>
      <c r="AJL89" s="120" t="s">
        <v>105</v>
      </c>
      <c r="AJM89" s="120" t="s">
        <v>105</v>
      </c>
      <c r="AJN89" s="120" t="s">
        <v>105</v>
      </c>
      <c r="AJO89" s="120" t="s">
        <v>105</v>
      </c>
      <c r="AJP89" s="120" t="s">
        <v>105</v>
      </c>
      <c r="AJQ89" s="120" t="s">
        <v>105</v>
      </c>
      <c r="AJR89" s="120" t="s">
        <v>105</v>
      </c>
      <c r="AJS89" s="120" t="s">
        <v>105</v>
      </c>
      <c r="AJT89" s="120" t="s">
        <v>105</v>
      </c>
      <c r="AJU89" s="120" t="s">
        <v>105</v>
      </c>
      <c r="AJV89" s="120" t="s">
        <v>105</v>
      </c>
      <c r="AJW89" s="120" t="s">
        <v>105</v>
      </c>
      <c r="AJX89" s="120" t="s">
        <v>105</v>
      </c>
      <c r="AJY89" s="120" t="s">
        <v>105</v>
      </c>
      <c r="AJZ89" s="120" t="s">
        <v>105</v>
      </c>
      <c r="AKA89" s="120" t="s">
        <v>105</v>
      </c>
      <c r="AKB89" s="120" t="s">
        <v>105</v>
      </c>
      <c r="AKC89" s="120" t="s">
        <v>105</v>
      </c>
      <c r="AKD89" s="120" t="s">
        <v>105</v>
      </c>
      <c r="AKE89" s="120" t="s">
        <v>105</v>
      </c>
      <c r="AKF89" s="120" t="s">
        <v>105</v>
      </c>
      <c r="AKG89" s="120" t="s">
        <v>105</v>
      </c>
      <c r="AKH89" s="120" t="s">
        <v>105</v>
      </c>
      <c r="AKI89" s="120" t="s">
        <v>105</v>
      </c>
      <c r="AKJ89" s="120" t="s">
        <v>105</v>
      </c>
      <c r="AKK89" s="120" t="s">
        <v>105</v>
      </c>
      <c r="AKL89" s="120" t="s">
        <v>105</v>
      </c>
      <c r="AKM89" s="120" t="s">
        <v>105</v>
      </c>
      <c r="AKN89" s="120" t="s">
        <v>105</v>
      </c>
      <c r="AKO89" s="120" t="s">
        <v>105</v>
      </c>
      <c r="AKP89" s="120" t="s">
        <v>105</v>
      </c>
      <c r="AKQ89" s="120" t="s">
        <v>105</v>
      </c>
      <c r="AKR89" s="120" t="s">
        <v>105</v>
      </c>
      <c r="AKS89" s="120" t="s">
        <v>105</v>
      </c>
      <c r="AKT89" s="120" t="s">
        <v>105</v>
      </c>
      <c r="AKU89" s="120" t="s">
        <v>105</v>
      </c>
      <c r="AKV89" s="120" t="s">
        <v>105</v>
      </c>
      <c r="AKW89" s="120" t="s">
        <v>105</v>
      </c>
      <c r="AKX89" s="120" t="s">
        <v>105</v>
      </c>
      <c r="AKY89" s="120" t="s">
        <v>105</v>
      </c>
      <c r="AKZ89" s="120" t="s">
        <v>105</v>
      </c>
      <c r="ALA89" s="120" t="s">
        <v>105</v>
      </c>
      <c r="ALB89" s="120" t="s">
        <v>105</v>
      </c>
      <c r="ALC89" s="120" t="s">
        <v>105</v>
      </c>
      <c r="ALD89" s="120" t="s">
        <v>105</v>
      </c>
      <c r="ALE89" s="120" t="s">
        <v>105</v>
      </c>
      <c r="ALF89" s="120" t="s">
        <v>105</v>
      </c>
      <c r="ALG89" s="120" t="s">
        <v>105</v>
      </c>
      <c r="ALH89" s="120" t="s">
        <v>105</v>
      </c>
      <c r="ALI89" s="120" t="s">
        <v>105</v>
      </c>
      <c r="ALJ89" s="120" t="s">
        <v>105</v>
      </c>
      <c r="ALK89" s="120" t="s">
        <v>105</v>
      </c>
      <c r="ALL89" s="120" t="s">
        <v>105</v>
      </c>
      <c r="ALM89" s="120" t="s">
        <v>105</v>
      </c>
      <c r="ALN89" s="120"/>
    </row>
    <row r="90" spans="1:1002" hidden="1">
      <c r="A90" s="119">
        <v>89</v>
      </c>
      <c r="B90" s="120">
        <v>5.381876706697218E-3</v>
      </c>
      <c r="C90" s="120">
        <v>5.3357198943078813E-3</v>
      </c>
      <c r="D90" s="120">
        <v>5.3358158780185353E-3</v>
      </c>
      <c r="E90" s="120">
        <v>5.2898787845782076E-3</v>
      </c>
      <c r="F90" s="120">
        <v>5.2899730290166267E-3</v>
      </c>
      <c r="G90" s="120">
        <v>5.244255764811019E-3</v>
      </c>
      <c r="H90" s="120">
        <v>5.2443482940542968E-3</v>
      </c>
      <c r="I90" s="120">
        <v>5.1988509652835012E-3</v>
      </c>
      <c r="J90" s="120">
        <v>5.1989418031979278E-3</v>
      </c>
      <c r="K90" s="120">
        <v>5.1536645119420188E-3</v>
      </c>
      <c r="L90" s="120">
        <v>5.1537536821834023E-3</v>
      </c>
      <c r="M90" s="120">
        <v>5.1086965263679642E-3</v>
      </c>
      <c r="N90" s="120">
        <v>5.1087840523818939E-3</v>
      </c>
      <c r="O90" s="120">
        <v>5.0639471257434513E-3</v>
      </c>
      <c r="P90" s="120">
        <v>5.064033030765646E-3</v>
      </c>
      <c r="Q90" s="120">
        <v>5.0194164228170128E-3</v>
      </c>
      <c r="R90" s="120">
        <v>5.0195007298736525E-3</v>
      </c>
      <c r="S90" s="120">
        <v>4.975104525869199E-3</v>
      </c>
      <c r="T90" s="120">
        <v>4.975187257777249E-3</v>
      </c>
      <c r="U90" s="120">
        <v>4.9310115386780986E-3</v>
      </c>
      <c r="V90" s="120">
        <v>4.9310927180456817E-3</v>
      </c>
      <c r="W90" s="120">
        <v>4.8871375604848154E-3</v>
      </c>
      <c r="X90" s="120">
        <v>4.8872172097116119E-3</v>
      </c>
      <c r="Y90" s="120">
        <v>4.8434826859589091E-3</v>
      </c>
      <c r="Z90" s="120">
        <v>4.8435608272364931E-3</v>
      </c>
      <c r="AA90" s="120">
        <v>4.8000470051637193E-3</v>
      </c>
      <c r="AB90" s="120">
        <v>4.8001236604760253E-3</v>
      </c>
      <c r="AC90" s="120">
        <v>4.7568306035217171E-3</v>
      </c>
      <c r="AD90" s="120">
        <v>4.7569057946454264E-3</v>
      </c>
      <c r="AE90" s="120">
        <v>4.7138335617797223E-3</v>
      </c>
      <c r="AF90" s="120">
        <v>4.713907310284704E-3</v>
      </c>
      <c r="AG90" s="120">
        <v>4.671055955974157E-3</v>
      </c>
      <c r="AH90" s="120">
        <v>4.6711282832239201E-3</v>
      </c>
      <c r="AI90" s="120">
        <v>4.6284978573961832E-3</v>
      </c>
      <c r="AJ90" s="120">
        <v>4.6285687845483304E-3</v>
      </c>
      <c r="AK90" s="120">
        <v>4.5861593325568321E-3</v>
      </c>
      <c r="AL90" s="120">
        <v>4.5862288805635721E-3</v>
      </c>
      <c r="AM90" s="120">
        <v>4.5440404431521392E-3</v>
      </c>
      <c r="AN90" s="120">
        <v>4.5441086327607421E-3</v>
      </c>
      <c r="AO90" s="120">
        <v>4.5021412460281738E-3</v>
      </c>
      <c r="AP90" s="120">
        <v>4.5022080977815057E-3</v>
      </c>
      <c r="AQ90" s="120">
        <v>4.4604617931460555E-3</v>
      </c>
      <c r="AR90" s="120">
        <v>4.4605273273830796E-3</v>
      </c>
      <c r="AS90" s="120">
        <v>4.4190021315469712E-3</v>
      </c>
      <c r="AT90" s="120">
        <v>4.4190663684033063E-3</v>
      </c>
      <c r="AU90" s="120">
        <v>4.377762303317179E-3</v>
      </c>
      <c r="AV90" s="120">
        <v>4.3778252627256365E-3</v>
      </c>
      <c r="AW90" s="120">
        <v>4.336742345552945E-3</v>
      </c>
      <c r="AX90" s="120">
        <v>4.3368040472440989E-3</v>
      </c>
      <c r="AY90" s="120">
        <v>4.2959422903254829E-3</v>
      </c>
      <c r="AZ90" s="120">
        <v>4.2960027538282586E-3</v>
      </c>
      <c r="BA90" s="120">
        <v>4.2553621646459136E-3</v>
      </c>
      <c r="BB90" s="120">
        <v>4.2554214092881751E-3</v>
      </c>
      <c r="BC90" s="120">
        <v>4.215001990430174E-3</v>
      </c>
      <c r="BD90" s="120">
        <v>4.2150600353393179E-3</v>
      </c>
      <c r="BE90" s="120">
        <v>4.1748617844639376E-3</v>
      </c>
      <c r="BF90" s="120">
        <v>4.1749186485675596E-3</v>
      </c>
      <c r="BG90" s="120">
        <v>4.1349415583675584E-3</v>
      </c>
      <c r="BH90" s="120">
        <v>4.1349972603940428E-3</v>
      </c>
      <c r="BI90" s="120">
        <v>4.0952413185609809E-3</v>
      </c>
      <c r="BJ90" s="120">
        <v>4.0952958770401711E-3</v>
      </c>
      <c r="BK90" s="120">
        <v>4.0557610662286742E-3</v>
      </c>
      <c r="BL90" s="120">
        <v>4.0558144994925485E-3</v>
      </c>
      <c r="BM90" s="120">
        <v>4.0165007972846065E-3</v>
      </c>
      <c r="BN90" s="120">
        <v>4.0165531234679286E-3</v>
      </c>
      <c r="BO90" s="120">
        <v>3.9774605023371818E-3</v>
      </c>
      <c r="BP90" s="120">
        <v>3.9775117393782309E-3</v>
      </c>
      <c r="BQ90" s="120">
        <v>3.9386401666542488E-3</v>
      </c>
      <c r="BR90" s="120">
        <v>3.9386903322954862E-3</v>
      </c>
      <c r="BS90" s="120">
        <v>3.9000397701280955E-3</v>
      </c>
      <c r="BT90" s="120">
        <v>3.9000888819169218E-3</v>
      </c>
      <c r="BU90" s="120">
        <v>3.8616592872405251E-3</v>
      </c>
      <c r="BV90" s="120">
        <v>3.8617073625299824E-3</v>
      </c>
      <c r="BW90" s="120">
        <v>3.8234986870279144E-3</v>
      </c>
      <c r="BX90" s="120">
        <v>3.8235457429774524E-3</v>
      </c>
      <c r="BY90" s="120">
        <v>3.7855579330463439E-3</v>
      </c>
      <c r="BZ90" s="120">
        <v>3.7856039866225781E-3</v>
      </c>
      <c r="CA90" s="120">
        <v>3.7478369833367632E-3</v>
      </c>
      <c r="CB90" s="120">
        <v>3.7478820513142425E-3</v>
      </c>
      <c r="CC90" s="120">
        <v>3.7103357903902263E-3</v>
      </c>
      <c r="CD90" s="120">
        <v>3.7103798893522123E-3</v>
      </c>
      <c r="CE90" s="120">
        <v>3.6730543011131347E-3</v>
      </c>
      <c r="CF90" s="120">
        <v>3.6730974474524182E-3</v>
      </c>
      <c r="CG90" s="120">
        <v>3.6359924567925992E-3</v>
      </c>
      <c r="CH90" s="120">
        <v>3.6360346667123019E-3</v>
      </c>
      <c r="CI90" s="120">
        <v>3.5991501930618306E-3</v>
      </c>
      <c r="CJ90" s="120">
        <v>3.5991914825762423E-3</v>
      </c>
      <c r="CK90" s="120">
        <v>3.5625274398656155E-3</v>
      </c>
      <c r="CL90" s="120">
        <v>3.5625678248010187E-3</v>
      </c>
      <c r="CM90" s="120">
        <v>3.5261241214258774E-3</v>
      </c>
      <c r="CN90" s="120">
        <v>3.5261636174213958E-3</v>
      </c>
      <c r="CO90" s="120">
        <v>3.4899401562072771E-3</v>
      </c>
      <c r="CP90" s="120">
        <v>3.4899787787157589E-3</v>
      </c>
      <c r="CQ90" s="120">
        <v>3.4539754568829726E-3</v>
      </c>
      <c r="CR90" s="120">
        <v>3.4540132211718492E-3</v>
      </c>
      <c r="CS90" s="120">
        <v>3.4182299303004166E-3</v>
      </c>
      <c r="CT90" s="120">
        <v>3.4182668514525991E-3</v>
      </c>
      <c r="CU90" s="120">
        <v>3.3827034774472704E-3</v>
      </c>
      <c r="CV90" s="120">
        <v>3.3827395703620398E-3</v>
      </c>
      <c r="CW90" s="120">
        <v>3.3473959934174368E-3</v>
      </c>
      <c r="CX90" s="120">
        <v>3.3474312728113682E-3</v>
      </c>
      <c r="CY90" s="120">
        <v>3.3123073673771912E-3</v>
      </c>
      <c r="CZ90" s="120">
        <v>3.3123418477850669E-3</v>
      </c>
      <c r="DA90" s="120">
        <v>3.277437482531417E-3</v>
      </c>
      <c r="DB90" s="120">
        <v>3.2774711783071808E-3</v>
      </c>
      <c r="DC90" s="120">
        <v>3.2427862160900162E-3</v>
      </c>
      <c r="DD90" s="120">
        <v>3.242819141407699E-3</v>
      </c>
      <c r="DE90" s="120">
        <v>3.2083534392343964E-3</v>
      </c>
      <c r="DF90" s="120">
        <v>3.2083856080890871E-3</v>
      </c>
      <c r="DG90" s="120">
        <v>3.1741390170841187E-3</v>
      </c>
      <c r="DH90" s="120">
        <v>3.1741704432929393E-3</v>
      </c>
      <c r="DI90" s="120">
        <v>3.1401428086637101E-3</v>
      </c>
      <c r="DJ90" s="120">
        <v>3.1401735058667829E-3</v>
      </c>
      <c r="DK90" s="120">
        <v>3.1063646668695734E-3</v>
      </c>
      <c r="DL90" s="120">
        <v>3.1063946485310311E-3</v>
      </c>
      <c r="DM90" s="120">
        <v>3.0728044384371223E-3</v>
      </c>
      <c r="DN90" s="120">
        <v>3.072833717846093E-3</v>
      </c>
      <c r="DO90" s="120">
        <v>3.0394619639080235E-3</v>
      </c>
      <c r="DP90" s="120">
        <v>3.0394905541796663E-3</v>
      </c>
      <c r="DQ90" s="120">
        <v>3.0063370775976535E-3</v>
      </c>
      <c r="DR90" s="120">
        <v>3.0063649916741752E-3</v>
      </c>
      <c r="DS90" s="120">
        <v>2.9734296075627094E-3</v>
      </c>
      <c r="DT90" s="120">
        <v>2.9734568582143882E-3</v>
      </c>
      <c r="DU90" s="120">
        <v>2.9407393755690159E-3</v>
      </c>
      <c r="DV90" s="120">
        <v>2.9407659753952677E-3</v>
      </c>
      <c r="DW90" s="120">
        <v>2.9082661970595263E-3</v>
      </c>
      <c r="DX90" s="120">
        <v>2.9082921584899458E-3</v>
      </c>
      <c r="DY90" s="120">
        <v>2.8760098811225236E-3</v>
      </c>
      <c r="DZ90" s="120">
        <v>2.8760352164179655E-3</v>
      </c>
      <c r="EA90" s="120">
        <v>2.8439702304600451E-3</v>
      </c>
      <c r="EB90" s="120">
        <v>2.8439949517136808E-3</v>
      </c>
      <c r="EC90" s="120">
        <v>2.8121470413564895E-3</v>
      </c>
      <c r="ED90" s="120">
        <v>2.8121711604949134E-3</v>
      </c>
      <c r="EE90" s="120">
        <v>2.780540103647497E-3</v>
      </c>
      <c r="EF90" s="120">
        <v>2.7805636324318051E-3</v>
      </c>
      <c r="EG90" s="120">
        <v>2.749149200689016E-3</v>
      </c>
      <c r="EH90" s="120">
        <v>2.7491721507159287E-3</v>
      </c>
      <c r="EI90" s="120">
        <v>2.7179741093266703E-3</v>
      </c>
      <c r="EJ90" s="120">
        <v>2.7179964920296257E-3</v>
      </c>
      <c r="EK90" s="120">
        <v>2.6870145998652969E-3</v>
      </c>
      <c r="EL90" s="120">
        <v>2.6870364265155892E-3</v>
      </c>
      <c r="EM90" s="120">
        <v>2.6562704360388136E-3</v>
      </c>
      <c r="EN90" s="120">
        <v>2.6562917177467209E-3</v>
      </c>
      <c r="EO90" s="120">
        <v>2.6257413749803307E-3</v>
      </c>
      <c r="EP90" s="120">
        <v>2.6257621226962527E-3</v>
      </c>
      <c r="EQ90" s="120">
        <v>2.595427167192522E-3</v>
      </c>
      <c r="ER90" s="120">
        <v>2.5954473917081324E-3</v>
      </c>
      <c r="ES90" s="120">
        <v>2.5653275565182929E-3</v>
      </c>
      <c r="ET90" s="120">
        <v>2.5653472684676929E-3</v>
      </c>
      <c r="EU90" s="120">
        <v>2.5354422801117668E-3</v>
      </c>
      <c r="EV90" s="120">
        <v>2.5354614899726503E-3</v>
      </c>
      <c r="EW90" s="120">
        <v>2.5057710684095193E-3</v>
      </c>
      <c r="EX90" s="120">
        <v>2.5057897865043552E-3</v>
      </c>
      <c r="EY90" s="120">
        <v>2.4763136451021774E-3</v>
      </c>
      <c r="EZ90" s="120">
        <v>2.4763318815993738E-3</v>
      </c>
      <c r="FA90" s="120">
        <v>2.447069727106321E-3</v>
      </c>
      <c r="FB90" s="120">
        <v>2.4470874920214285E-3</v>
      </c>
      <c r="FC90" s="120">
        <v>2.4180390245367089E-3</v>
      </c>
      <c r="FD90" s="120">
        <v>2.4180563277336085E-3</v>
      </c>
      <c r="FE90" s="120">
        <v>2.3892212406788375E-3</v>
      </c>
      <c r="FF90" s="120">
        <v>2.3892380918709502E-3</v>
      </c>
      <c r="FG90" s="120">
        <v>2.3606160719619063E-3</v>
      </c>
      <c r="FH90" s="120">
        <v>2.360632480713388E-3</v>
      </c>
      <c r="FI90" s="120">
        <v>2.3322232079320535E-3</v>
      </c>
      <c r="FJ90" s="120">
        <v>2.3322391836590214E-3</v>
      </c>
      <c r="FK90" s="120">
        <v>2.3040423312260415E-3</v>
      </c>
      <c r="FL90" s="120">
        <v>2.3040578831978048E-3</v>
      </c>
      <c r="FM90" s="120">
        <v>2.2760731175452799E-3</v>
      </c>
      <c r="FN90" s="120">
        <v>2.2760882548855509E-3</v>
      </c>
      <c r="FO90" s="120">
        <v>2.2483152356302595E-3</v>
      </c>
      <c r="FP90" s="120">
        <v>2.2483299673183928E-3</v>
      </c>
      <c r="FQ90" s="120">
        <v>2.2207683472353734E-3</v>
      </c>
      <c r="FR90" s="120">
        <v>2.2207826821076179E-3</v>
      </c>
      <c r="FS90" s="120">
        <v>2.1934321071041718E-3</v>
      </c>
      <c r="FT90" s="120">
        <v>2.1934460538549075E-3</v>
      </c>
      <c r="FU90" s="120">
        <v>2.1663061629450015E-3</v>
      </c>
      <c r="FV90" s="120">
        <v>2.1663197301279935E-3</v>
      </c>
      <c r="FW90" s="120">
        <v>2.1393901554071343E-3</v>
      </c>
      <c r="FX90" s="120">
        <v>2.1394033514367892E-3</v>
      </c>
      <c r="FY90" s="120">
        <v>2.1126837180572861E-3</v>
      </c>
      <c r="FZ90" s="120">
        <v>2.1126965512099139E-3</v>
      </c>
      <c r="GA90" s="120">
        <v>2.0861864773566324E-3</v>
      </c>
      <c r="GB90" s="120">
        <v>2.0861989557717084E-3</v>
      </c>
      <c r="GC90" s="120">
        <v>2.0598980526382671E-3</v>
      </c>
      <c r="GD90" s="120">
        <v>2.0599101843197043E-3</v>
      </c>
      <c r="GE90" s="120">
        <v>2.0338180560851367E-3</v>
      </c>
      <c r="GF90" s="120">
        <v>2.033829848902578E-3</v>
      </c>
      <c r="GG90" s="120">
        <v>2.0079460927085071E-3</v>
      </c>
      <c r="GH90" s="120">
        <v>2.0079575543985768E-3</v>
      </c>
      <c r="GI90" s="120">
        <v>1.9822817603268711E-3</v>
      </c>
      <c r="GJ90" s="120">
        <v>1.9822928984944742E-3</v>
      </c>
      <c r="GK90" s="120">
        <v>1.9568246495454242E-3</v>
      </c>
      <c r="GL90" s="120">
        <v>1.9568354716650378E-3</v>
      </c>
      <c r="GM90" s="120">
        <v>1.9315743437360274E-3</v>
      </c>
      <c r="GN90" s="120">
        <v>1.9315848571529758E-3</v>
      </c>
      <c r="GO90" s="120">
        <v>1.9065304190177348E-3</v>
      </c>
      <c r="GP90" s="120">
        <v>1.9065406309494949E-3</v>
      </c>
      <c r="GQ90" s="120">
        <v>1.8816924442378574E-3</v>
      </c>
      <c r="GR90" s="120">
        <v>1.8817023617753437E-3</v>
      </c>
      <c r="GS90" s="120">
        <v>1.8570599809535891E-3</v>
      </c>
      <c r="GT90" s="120">
        <v>1.857069611062468E-3</v>
      </c>
      <c r="GU90" s="120">
        <v>1.8326325834142278E-3</v>
      </c>
      <c r="GV90" s="120">
        <v>1.8326419329362062E-3</v>
      </c>
      <c r="GW90" s="120">
        <v>1.8084097985439597E-3</v>
      </c>
      <c r="GX90" s="120">
        <v>1.8084188741980876E-3</v>
      </c>
      <c r="GY90" s="120">
        <v>1.7843911659252488E-3</v>
      </c>
      <c r="GZ90" s="120">
        <v>1.7843999743092384E-3</v>
      </c>
      <c r="HA90" s="120">
        <v>1.7605762177828723E-3</v>
      </c>
      <c r="HB90" s="120">
        <v>1.7605847653743897E-3</v>
      </c>
      <c r="HC90" s="120">
        <v>1.7369644789685345E-3</v>
      </c>
      <c r="HD90" s="120">
        <v>1.7369727721265136E-3</v>
      </c>
      <c r="HE90" s="120">
        <v>1.7135554669461548E-3</v>
      </c>
      <c r="HF90" s="120">
        <v>1.7135635119121114E-3</v>
      </c>
      <c r="HG90" s="120">
        <v>1.6903486917778008E-3</v>
      </c>
      <c r="HH90" s="120">
        <v>1.6903564946771428E-3</v>
      </c>
      <c r="HI90" s="120">
        <v>1.667343656110291E-3</v>
      </c>
      <c r="HJ90" s="120">
        <v>1.6673512229536201E-3</v>
      </c>
      <c r="HK90" s="120">
        <v>1.6445398551624725E-3</v>
      </c>
      <c r="HL90" s="120">
        <v>1.6445471918469113E-3</v>
      </c>
      <c r="HM90" s="120">
        <v>1.6219367767132012E-3</v>
      </c>
      <c r="HN90" s="120">
        <v>1.6219438890236969E-3</v>
      </c>
      <c r="HO90" s="120">
        <v>1.5995339010900303E-3</v>
      </c>
      <c r="HP90" s="120">
        <v>1.5995407947006642E-3</v>
      </c>
      <c r="HQ90" s="120">
        <v>1.5773307011586091E-3</v>
      </c>
      <c r="HR90" s="120">
        <v>1.5773373816339155E-3</v>
      </c>
      <c r="HS90" s="120">
        <v>1.5553266423128436E-3</v>
      </c>
      <c r="HT90" s="120">
        <v>1.5553331151091268E-3</v>
      </c>
      <c r="HU90" s="120">
        <v>1.533521182465792E-3</v>
      </c>
      <c r="HV90" s="120">
        <v>1.5335274529324214E-3</v>
      </c>
      <c r="HW90" s="120">
        <v>1.5119137720413234E-3</v>
      </c>
      <c r="HX90" s="120">
        <v>1.5119198454220588E-3</v>
      </c>
      <c r="HY90" s="120">
        <v>1.4905038539665689E-3</v>
      </c>
      <c r="HZ90" s="120">
        <v>1.4905097354008614E-3</v>
      </c>
      <c r="IA90" s="120">
        <v>1.469290863665167E-3</v>
      </c>
      <c r="IB90" s="120">
        <v>1.4692965581894698E-3</v>
      </c>
      <c r="IC90" s="120">
        <v>1.4482742290513044E-3</v>
      </c>
      <c r="ID90" s="120">
        <v>1.4482797416003842E-3</v>
      </c>
      <c r="IE90" s="120">
        <v>1.4274533705246081E-3</v>
      </c>
      <c r="IF90" s="120">
        <v>1.4274587059328386E-3</v>
      </c>
      <c r="IG90" s="120">
        <v>1.4068277009658522E-3</v>
      </c>
      <c r="IH90" s="120">
        <v>1.4068328639685265E-3</v>
      </c>
      <c r="II90" s="120">
        <v>1.386396625733542E-3</v>
      </c>
      <c r="IJ90" s="120">
        <v>1.3864016209681638E-3</v>
      </c>
      <c r="IK90" s="120">
        <v>1.3661595426613454E-3</v>
      </c>
      <c r="IL90" s="120">
        <v>1.3661643746689378E-3</v>
      </c>
      <c r="IM90" s="120">
        <v>1.3461158420564425E-3</v>
      </c>
      <c r="IN90" s="120">
        <v>1.3461205152828322E-3</v>
      </c>
      <c r="IO90" s="120">
        <v>1.3262649066987445E-3</v>
      </c>
      <c r="IP90" s="120">
        <v>1.3262694254958592E-3</v>
      </c>
      <c r="IQ90" s="120">
        <v>1.3066061118410521E-3</v>
      </c>
      <c r="IR90" s="120">
        <v>1.3066104804682101E-3</v>
      </c>
      <c r="IS90" s="120">
        <v>1.2871388252101434E-3</v>
      </c>
      <c r="IT90" s="120">
        <v>1.2871430478353324E-3</v>
      </c>
      <c r="IU90" s="120">
        <v>1.2678624070088034E-3</v>
      </c>
      <c r="IV90" s="120">
        <v>1.2678664877099686E-3</v>
      </c>
      <c r="IW90" s="120">
        <v>1.2487762099188302E-3</v>
      </c>
      <c r="IX90" s="120">
        <v>1.2487801526851435E-3</v>
      </c>
      <c r="IY90" s="120">
        <v>1.2298795791050069E-3</v>
      </c>
      <c r="IZ90" s="120">
        <v>1.2298833878381483E-3</v>
      </c>
      <c r="JA90" s="120">
        <v>1.2111718522200884E-3</v>
      </c>
      <c r="JB90" s="120">
        <v>1.2111755307355116E-3</v>
      </c>
      <c r="JC90" s="120">
        <v>1.1926523594107952E-3</v>
      </c>
      <c r="JD90" s="120">
        <v>1.192655911438995E-3</v>
      </c>
      <c r="JE90" s="120">
        <v>1.1743204233248359E-3</v>
      </c>
      <c r="JF90" s="120">
        <v>1.174323852512599E-3</v>
      </c>
      <c r="JG90" s="120">
        <v>1.1561753591189713E-3</v>
      </c>
      <c r="JH90" s="120">
        <v>1.1561786690306374E-3</v>
      </c>
      <c r="JI90" s="120">
        <v>1.1382164744681551E-3</v>
      </c>
      <c r="JJ90" s="120">
        <v>1.138219668586866E-3</v>
      </c>
      <c r="JK90" s="120">
        <v>1.1204430695757423E-3</v>
      </c>
      <c r="JL90" s="120">
        <v>1.1204461513046812E-3</v>
      </c>
      <c r="JM90" s="120">
        <v>1.1028544371847959E-3</v>
      </c>
      <c r="JN90" s="120">
        <v>1.1028574098484317E-3</v>
      </c>
      <c r="JO90" s="120">
        <v>1.0854498625905184E-3</v>
      </c>
      <c r="JP90" s="120">
        <v>1.0854527294358301E-3</v>
      </c>
      <c r="JQ90" s="120">
        <v>1.0682286236537875E-3</v>
      </c>
      <c r="JR90" s="120">
        <v>1.0682313878514942E-3</v>
      </c>
      <c r="JS90" s="120">
        <v>1.0511899908158676E-3</v>
      </c>
      <c r="JT90" s="120">
        <v>1.0511926554616496E-3</v>
      </c>
      <c r="JU90" s="120">
        <v>1.0343332271142689E-3</v>
      </c>
      <c r="JV90" s="120">
        <v>1.0343357952299725E-3</v>
      </c>
      <c r="JW90" s="120">
        <v>1.017657588199782E-3</v>
      </c>
      <c r="JX90" s="120">
        <v>1.017660062734634E-3</v>
      </c>
      <c r="JY90" s="120">
        <v>1.0011623223547138E-3</v>
      </c>
      <c r="JZ90" s="120">
        <v>1.0011647061865224E-3</v>
      </c>
      <c r="KA90" s="120">
        <v>9.848466705123615E-4</v>
      </c>
      <c r="KB90" s="120">
        <v>9.8484896644869405E-4</v>
      </c>
      <c r="KC90" s="120">
        <v>9.6870986627766559E-4</v>
      </c>
      <c r="KD90" s="120">
        <v>9.6871207705704872E-4</v>
      </c>
      <c r="KE90" s="120">
        <v>9.5275113594916311E-4</v>
      </c>
      <c r="KF90" s="120">
        <v>9.5275326424225306E-4</v>
      </c>
      <c r="KG90" s="120">
        <v>9.3696969854217414E-4</v>
      </c>
      <c r="KH90" s="120">
        <v>9.3697174695292734E-4</v>
      </c>
      <c r="KI90" s="120">
        <v>9.2136476581328598E-4</v>
      </c>
      <c r="KJ90" s="120">
        <v>9.2136673688011949E-4</v>
      </c>
      <c r="KK90" s="120">
        <v>9.0593554228612374E-4</v>
      </c>
      <c r="KL90" s="120">
        <v>9.0593743848306832E-4</v>
      </c>
      <c r="KM90" s="120">
        <v>8.9068122527844818E-4</v>
      </c>
      <c r="KN90" s="120">
        <v>8.9068304901629642E-4</v>
      </c>
      <c r="KO90" s="120">
        <v>8.7560100493058279E-4</v>
      </c>
      <c r="KP90" s="120">
        <v>8.7560275855802147E-4</v>
      </c>
      <c r="KQ90" s="120">
        <v>8.606940642351844E-4</v>
      </c>
      <c r="KR90" s="120">
        <v>8.6069575003992554E-4</v>
      </c>
      <c r="KS90" s="120">
        <v>8.4595957906838967E-4</v>
      </c>
      <c r="KT90" s="120">
        <v>8.459611992782907E-4</v>
      </c>
      <c r="KU90" s="120">
        <v>8.3139671822234388E-4</v>
      </c>
      <c r="KV90" s="120">
        <v>8.3139827500651323E-4</v>
      </c>
      <c r="KW90" s="120">
        <v>8.170046434391214E-4</v>
      </c>
      <c r="KX90" s="120">
        <v>8.1700613890902394E-4</v>
      </c>
      <c r="KY90" s="120">
        <v>8.027825094460738E-4</v>
      </c>
      <c r="KZ90" s="120">
        <v>8.0278394565662305E-4</v>
      </c>
      <c r="LA90" s="120">
        <v>7.8872946399260958E-4</v>
      </c>
      <c r="LB90" s="120">
        <v>7.8873084294324696E-4</v>
      </c>
      <c r="LC90" s="120">
        <v>7.7484464788841806E-4</v>
      </c>
      <c r="LD90" s="120">
        <v>7.7484597152418806E-4</v>
      </c>
      <c r="LE90" s="120">
        <v>7.6112719504316684E-4</v>
      </c>
      <c r="LF90" s="120">
        <v>7.6112846525577924E-4</v>
      </c>
      <c r="LG90" s="120">
        <v>7.4757623250768217E-4</v>
      </c>
      <c r="LH90" s="120">
        <v>7.4757745113656563E-4</v>
      </c>
      <c r="LI90" s="120">
        <v>7.3419088051662371E-4</v>
      </c>
      <c r="LJ90" s="120">
        <v>7.3419204934997056E-4</v>
      </c>
      <c r="LK90" s="120">
        <v>7.2097025253268457E-4</v>
      </c>
      <c r="LL90" s="120">
        <v>7.209713733084802E-4</v>
      </c>
      <c r="LM90" s="120">
        <v>7.0791345529231037E-4</v>
      </c>
      <c r="LN90" s="120">
        <v>7.0791452969936079E-4</v>
      </c>
      <c r="LO90" s="120">
        <v>6.9501958885297892E-4</v>
      </c>
      <c r="LP90" s="120">
        <v>6.9502061853191999E-4</v>
      </c>
      <c r="LQ90" s="120">
        <v>6.8228774664203851E-4</v>
      </c>
      <c r="LR90" s="120">
        <v>6.8228873318633941E-4</v>
      </c>
      <c r="LS90" s="120">
        <v>6.6971701550712099E-4</v>
      </c>
      <c r="LT90" s="120">
        <v>6.6971796046407395E-4</v>
      </c>
      <c r="LU90" s="120">
        <v>6.573064757681552E-4</v>
      </c>
      <c r="LV90" s="120">
        <v>6.5730738063985903E-4</v>
      </c>
      <c r="LW90" s="120">
        <v>6.4505520127098952E-4</v>
      </c>
      <c r="LX90" s="120">
        <v>6.4505606751531547E-4</v>
      </c>
      <c r="LY90" s="120">
        <v>6.3296225944263604E-4</v>
      </c>
      <c r="LZ90" s="120">
        <v>6.3296308847419006E-4</v>
      </c>
      <c r="MA90" s="120">
        <v>6.2102671134815811E-4</v>
      </c>
      <c r="MB90" s="120">
        <v>6.2102750453922639E-4</v>
      </c>
      <c r="MC90" s="120">
        <v>6.0924761174921036E-4</v>
      </c>
      <c r="MD90" s="120">
        <v>6.0924837043069735E-4</v>
      </c>
      <c r="ME90" s="120">
        <v>5.9762400916424634E-4</v>
      </c>
      <c r="MF90" s="120">
        <v>5.9762473462659864E-4</v>
      </c>
      <c r="MG90" s="120">
        <v>5.8615494593041047E-4</v>
      </c>
      <c r="MH90" s="120">
        <v>5.8615563942453317E-4</v>
      </c>
      <c r="MI90" s="120">
        <v>5.7483945826712569E-4</v>
      </c>
      <c r="MJ90" s="120">
        <v>5.7484012100528052E-4</v>
      </c>
      <c r="MK90" s="120">
        <v>5.6367657634138894E-4</v>
      </c>
      <c r="ML90" s="120">
        <v>5.6367720949809059E-4</v>
      </c>
      <c r="MM90" s="120">
        <v>5.5266532433479658E-4</v>
      </c>
      <c r="MN90" s="120">
        <v>5.5266592904768843E-4</v>
      </c>
      <c r="MO90" s="120">
        <v>5.4180472051229241E-4</v>
      </c>
      <c r="MP90" s="120">
        <v>5.4180529788301602E-4</v>
      </c>
      <c r="MQ90" s="120">
        <v>5.3109377729268026E-4</v>
      </c>
      <c r="MR90" s="120">
        <v>5.3109432838773147E-4</v>
      </c>
      <c r="MS90" s="120">
        <v>5.2053150132088776E-4</v>
      </c>
      <c r="MT90" s="120">
        <v>5.205320271724599E-4</v>
      </c>
      <c r="MU90" s="120">
        <v>5.1011689354199692E-4</v>
      </c>
      <c r="MV90" s="120">
        <v>5.1011739514881637E-4</v>
      </c>
      <c r="MW90" s="120">
        <v>4.9984894927707676E-4</v>
      </c>
      <c r="MX90" s="120">
        <v>4.9984942760522121E-4</v>
      </c>
      <c r="MY90" s="120">
        <v>4.8972665830079171E-4</v>
      </c>
      <c r="MZ90" s="120">
        <v>4.8972711428449899E-4</v>
      </c>
      <c r="NA90" s="120">
        <v>4.7974900492082743E-4</v>
      </c>
      <c r="NB90" s="120">
        <v>4.7974943946329493E-4</v>
      </c>
      <c r="NC90" s="120">
        <v>4.6991496805912455E-4</v>
      </c>
      <c r="ND90" s="120">
        <v>4.6991538203329129E-4</v>
      </c>
      <c r="NE90" s="120">
        <v>4.6022352133494451E-4</v>
      </c>
      <c r="NF90" s="120">
        <v>4.602239155842671E-4</v>
      </c>
      <c r="NG90" s="120">
        <v>4.5067363314976641E-4</v>
      </c>
      <c r="NH90" s="120">
        <v>4.5067400848897783E-4</v>
      </c>
      <c r="NI90" s="120">
        <v>4.4126426677402526E-4</v>
      </c>
      <c r="NJ90" s="120">
        <v>4.4126462398988507E-4</v>
      </c>
      <c r="NK90" s="120">
        <v>4.3199438043570382E-4</v>
      </c>
      <c r="NL90" s="120">
        <v>4.3199472028773527E-4</v>
      </c>
      <c r="NM90" s="120">
        <v>4.2286292741078557E-4</v>
      </c>
      <c r="NN90" s="120">
        <v>4.2286325063200082E-4</v>
      </c>
      <c r="NO90" s="120">
        <v>4.1386885611556859E-4</v>
      </c>
      <c r="NP90" s="120">
        <v>4.1386916341318026E-4</v>
      </c>
      <c r="NQ90" s="120">
        <v>4.0501111020085581E-4</v>
      </c>
      <c r="NR90" s="120">
        <v>4.0501140225697907E-4</v>
      </c>
      <c r="NS90" s="120">
        <v>3.9628862864802216E-4</v>
      </c>
      <c r="NT90" s="120">
        <v>3.9628890612036403E-4</v>
      </c>
      <c r="NU90" s="120">
        <v>3.8770034586696619E-4</v>
      </c>
      <c r="NV90" s="120">
        <v>3.8770060938950256E-4</v>
      </c>
      <c r="NW90" s="120">
        <v>3.7924519179595049E-4</v>
      </c>
      <c r="NX90" s="120">
        <v>3.792454419795883E-4</v>
      </c>
      <c r="NY90" s="120">
        <v>3.7092209200333115E-4</v>
      </c>
      <c r="NZ90" s="120">
        <v>3.7092232943656514E-4</v>
      </c>
      <c r="OA90" s="120">
        <v>3.6272996779118866E-4</v>
      </c>
      <c r="OB90" s="120">
        <v>3.6273019304073999E-4</v>
      </c>
      <c r="OC90" s="120">
        <v>3.5466773630085045E-4</v>
      </c>
      <c r="OD90" s="120">
        <v>3.5466794991229615E-4</v>
      </c>
      <c r="OE90" s="120">
        <v>3.4673431062031882E-4</v>
      </c>
      <c r="OF90" s="120">
        <v>3.4673451311870932E-4</v>
      </c>
      <c r="OG90" s="120">
        <v>3.3892859989359504E-4</v>
      </c>
      <c r="OH90" s="120">
        <v>3.389287917840589E-4</v>
      </c>
      <c r="OI90" s="120">
        <v>3.3124950943190875E-4</v>
      </c>
      <c r="OJ90" s="120">
        <v>3.312496912002466E-4</v>
      </c>
      <c r="OK90" s="120">
        <v>3.2369594082684507E-4</v>
      </c>
      <c r="OL90" s="120">
        <v>3.2369611294011229E-4</v>
      </c>
      <c r="OM90" s="120">
        <v>3.1626679206537417E-4</v>
      </c>
      <c r="ON90" s="120">
        <v>3.162669549724498E-4</v>
      </c>
      <c r="OO90" s="120">
        <v>3.0896095764677345E-4</v>
      </c>
      <c r="OP90" s="120">
        <v>3.0896111177891751E-4</v>
      </c>
      <c r="OQ90" s="120">
        <v>3.0177732870144663E-4</v>
      </c>
      <c r="OR90" s="120">
        <v>3.0177747447284993E-4</v>
      </c>
      <c r="OS90" s="120">
        <v>2.9471479311163335E-4</v>
      </c>
      <c r="OT90" s="120">
        <v>2.9471493091995051E-4</v>
      </c>
      <c r="OU90" s="120">
        <v>2.8777223563399891E-4</v>
      </c>
      <c r="OV90" s="120">
        <v>2.8777236586087344E-4</v>
      </c>
      <c r="OW90" s="120">
        <v>2.8094853802410882E-4</v>
      </c>
      <c r="OX90" s="120">
        <v>2.8094866103568566E-4</v>
      </c>
      <c r="OY90" s="120">
        <v>2.7424257916277276E-4</v>
      </c>
      <c r="OZ90" s="120">
        <v>2.7424269531019804E-4</v>
      </c>
      <c r="PA90" s="120">
        <v>2.6765323518424764E-4</v>
      </c>
      <c r="PB90" s="120">
        <v>2.6765334480416126E-4</v>
      </c>
      <c r="PC90" s="120">
        <v>2.6117937960630527E-4</v>
      </c>
      <c r="PD90" s="120">
        <v>2.6117948302131836E-4</v>
      </c>
      <c r="PE90" s="120">
        <v>2.5481988346213655E-4</v>
      </c>
      <c r="PF90" s="120">
        <v>2.5481998098129889E-4</v>
      </c>
      <c r="PG90" s="120">
        <v>2.4857361543409163E-4</v>
      </c>
      <c r="PH90" s="120">
        <v>2.4857370735335111E-4</v>
      </c>
      <c r="PI90" s="120">
        <v>2.4243944198924325E-4</v>
      </c>
      <c r="PJ90" s="120">
        <v>2.4243952859188885E-4</v>
      </c>
      <c r="PK90" s="120">
        <v>2.3641622751675487E-4</v>
      </c>
      <c r="PL90" s="120">
        <v>2.3641630907385511E-4</v>
      </c>
      <c r="PM90" s="120">
        <v>2.3050283446704434E-4</v>
      </c>
      <c r="PN90" s="120">
        <v>2.3050291123787031E-4</v>
      </c>
      <c r="PO90" s="120">
        <v>2.2469812349272357E-4</v>
      </c>
      <c r="PP90" s="120">
        <v>2.2469819572516422E-4</v>
      </c>
      <c r="PQ90" s="120">
        <v>2.1900095359129719E-4</v>
      </c>
      <c r="PR90" s="120">
        <v>2.1900102152226297E-4</v>
      </c>
      <c r="PS90" s="120">
        <v>2.1341018224960533E-4</v>
      </c>
      <c r="PT90" s="120">
        <v>2.1341024610542207E-4</v>
      </c>
      <c r="PU90" s="120">
        <v>2.0792466558998697E-4</v>
      </c>
      <c r="PV90" s="120">
        <v>2.079247255867789E-4</v>
      </c>
      <c r="PW90" s="120">
        <v>2.02543258518144E-4</v>
      </c>
      <c r="PX90" s="120">
        <v>2.0254331486220796E-4</v>
      </c>
      <c r="PY90" s="120">
        <v>1.9726481487268525E-4</v>
      </c>
      <c r="PZ90" s="120">
        <v>1.9726486776085428E-4</v>
      </c>
      <c r="QA90" s="120">
        <v>1.920881875763243E-4</v>
      </c>
      <c r="QB90" s="120">
        <v>1.9208823719632059E-4</v>
      </c>
      <c r="QC90" s="120">
        <v>1.8701222878870702E-4</v>
      </c>
      <c r="QD90" s="120">
        <v>1.8701227531948747E-4</v>
      </c>
      <c r="QE90" s="120">
        <v>1.8203579006084451E-4</v>
      </c>
      <c r="QF90" s="120">
        <v>1.8203583367293338E-4</v>
      </c>
      <c r="QG90" s="120">
        <v>1.7715772249111758E-4</v>
      </c>
      <c r="QH90" s="120">
        <v>1.7715776334693362E-4</v>
      </c>
      <c r="QI90" s="120">
        <v>1.7237687688283058E-4</v>
      </c>
      <c r="QJ90" s="120">
        <v>1.7237691513700187E-4</v>
      </c>
      <c r="QK90" s="120">
        <v>1.6769210390327817E-4</v>
      </c>
      <c r="QL90" s="120">
        <v>1.6769213970294929E-4</v>
      </c>
      <c r="QM90" s="120">
        <v>1.6310225424429382E-4</v>
      </c>
      <c r="QN90" s="120">
        <v>1.6310228772942371E-4</v>
      </c>
      <c r="QO90" s="120">
        <v>1.5860617878424708E-4</v>
      </c>
      <c r="QP90" s="120">
        <v>1.58606210087898E-4</v>
      </c>
      <c r="QQ90" s="120">
        <v>1.5420272875145427E-4</v>
      </c>
      <c r="QR90" s="120">
        <v>1.5420275800007182E-4</v>
      </c>
      <c r="QS90" s="120">
        <v>1.4989075588896174E-4</v>
      </c>
      <c r="QT90" s="120">
        <v>1.4989078320264699E-4</v>
      </c>
      <c r="QU90" s="120">
        <v>1.4566911262066704E-4</v>
      </c>
      <c r="QV90" s="120">
        <v>1.4566913811343995E-4</v>
      </c>
      <c r="QW90" s="120">
        <v>1.4153665221873423E-4</v>
      </c>
      <c r="QX90" s="120">
        <v>1.4153667599878852E-4</v>
      </c>
      <c r="QY90" s="120">
        <v>1.3749222897226396E-4</v>
      </c>
      <c r="QZ90" s="120">
        <v>1.374922511422139E-4</v>
      </c>
      <c r="RA90" s="120">
        <v>1.3353469835717063E-4</v>
      </c>
      <c r="RB90" s="120">
        <v>1.3353471901429023E-4</v>
      </c>
      <c r="RC90" s="120">
        <v>1.2966291720722419E-4</v>
      </c>
      <c r="RD90" s="120">
        <v>1.2966293644367876E-4</v>
      </c>
      <c r="RE90" s="120">
        <v>1.2587574388620755E-4</v>
      </c>
      <c r="RF90" s="120">
        <v>1.2587576178927674E-4</v>
      </c>
      <c r="RG90" s="120">
        <v>1.2217203846113969E-4</v>
      </c>
      <c r="RH90" s="120">
        <v>1.2217205511343374E-4</v>
      </c>
      <c r="RI90" s="120">
        <v>1.1855066287651536E-4</v>
      </c>
      <c r="RJ90" s="120">
        <v>1.1855067835618402E-4</v>
      </c>
      <c r="RK90" s="120">
        <v>1.1501048112950665E-4</v>
      </c>
      <c r="RL90" s="120">
        <v>1.1501049551044038E-4</v>
      </c>
      <c r="RM90" s="120">
        <v>1.115503594460726E-4</v>
      </c>
      <c r="RN90" s="120">
        <v>1.1155037279809708E-4</v>
      </c>
      <c r="RO90" s="120">
        <v>1.0816916645792027E-4</v>
      </c>
      <c r="RP90" s="120">
        <v>1.081691788469841E-4</v>
      </c>
      <c r="RQ90" s="120">
        <v>1.0486577338025837E-4</v>
      </c>
      <c r="RR90" s="120">
        <v>1.0486578486861401E-4</v>
      </c>
      <c r="RS90" s="120">
        <v>1.016390541902842E-4</v>
      </c>
      <c r="RT90" s="120">
        <v>1.0163906483666194E-4</v>
      </c>
      <c r="RU90" s="120">
        <v>9.8487885806340449E-5</v>
      </c>
      <c r="RV90" s="120">
        <v>9.8487895666116314E-5</v>
      </c>
      <c r="RW90" s="120">
        <v>9.541114826767884E-5</v>
      </c>
      <c r="RX90" s="120">
        <v>9.5411157393036591E-5</v>
      </c>
      <c r="RY90" s="120">
        <v>9.240772491476454E-5</v>
      </c>
      <c r="RZ90" s="120">
        <v>9.2407733354850369E-5</v>
      </c>
      <c r="SA90" s="120">
        <v>8.9476502570052138E-5</v>
      </c>
      <c r="SB90" s="120">
        <v>8.9476510371124833E-5</v>
      </c>
      <c r="SC90" s="120">
        <v>8.6616371719166514E-5</v>
      </c>
      <c r="SD90" s="120">
        <v>8.6616378924740732E-5</v>
      </c>
      <c r="SE90" s="120">
        <v>8.3826226692413098E-5</v>
      </c>
      <c r="SF90" s="120">
        <v>8.3826233343397495E-5</v>
      </c>
      <c r="SG90" s="120">
        <v>8.1104965846546772E-5</v>
      </c>
      <c r="SH90" s="120">
        <v>8.1104971981376599E-5</v>
      </c>
      <c r="SI90" s="120">
        <v>7.8451491746722767E-5</v>
      </c>
      <c r="SJ90" s="120">
        <v>7.8451497401486913E-5</v>
      </c>
      <c r="SK90" s="120">
        <v>7.5864711348552644E-5</v>
      </c>
      <c r="SL90" s="120">
        <v>7.5864716557115066E-5</v>
      </c>
      <c r="SM90" s="120">
        <v>7.3343536180184228E-5</v>
      </c>
      <c r="SN90" s="120">
        <v>7.3343540974302063E-5</v>
      </c>
      <c r="SO90" s="120">
        <v>7.0886882524328259E-5</v>
      </c>
      <c r="SP90" s="120">
        <v>7.088688693376234E-5</v>
      </c>
      <c r="SQ90" s="120">
        <v>6.8493671600143767E-5</v>
      </c>
      <c r="SR90" s="120">
        <v>6.8493675652766493E-5</v>
      </c>
      <c r="SS90" s="120">
        <v>6.6162829744900373E-5</v>
      </c>
      <c r="ST90" s="120">
        <v>6.6162833466798271E-5</v>
      </c>
      <c r="SU90" s="120">
        <v>6.3893288595330257E-5</v>
      </c>
      <c r="SV90" s="120">
        <v>6.3893292010901726E-5</v>
      </c>
      <c r="SW90" s="120">
        <v>6.168398526857987E-5</v>
      </c>
      <c r="SX90" s="120">
        <v>6.1683988400628879E-5</v>
      </c>
      <c r="SY90" s="120">
        <v>5.9533862542671538E-5</v>
      </c>
      <c r="SZ90" s="120">
        <v>5.9533865412497185E-5</v>
      </c>
      <c r="TA90" s="120">
        <v>5.7441869036383011E-5</v>
      </c>
      <c r="TB90" s="120">
        <v>5.7441871663865017E-5</v>
      </c>
      <c r="TC90" s="120">
        <v>5.5406959388450388E-5</v>
      </c>
      <c r="TD90" s="120">
        <v>5.540696179213021E-5</v>
      </c>
      <c r="TE90" s="120">
        <v>5.3428094435998122E-5</v>
      </c>
      <c r="TF90" s="120">
        <v>5.3428096633156647E-5</v>
      </c>
      <c r="TG90" s="120">
        <v>5.1504241392099147E-5</v>
      </c>
      <c r="TH90" s="120">
        <v>5.1504243398830733E-5</v>
      </c>
      <c r="TI90" s="120">
        <v>4.9634374022365718E-5</v>
      </c>
      <c r="TJ90" s="120">
        <v>4.9634375853648598E-5</v>
      </c>
      <c r="TK90" s="120">
        <v>4.78174728204701E-5</v>
      </c>
      <c r="TL90" s="120">
        <v>4.7817474490233162E-5</v>
      </c>
      <c r="TM90" s="120">
        <v>4.6052525182491732E-5</v>
      </c>
      <c r="TN90" s="120">
        <v>4.6052526703678236E-5</v>
      </c>
      <c r="TO90" s="120">
        <v>4.4338525579988413E-5</v>
      </c>
      <c r="TP90" s="120">
        <v>4.4338526964616421E-5</v>
      </c>
      <c r="TQ90" s="120">
        <v>4.2674475731684208E-5</v>
      </c>
      <c r="TR90" s="120">
        <v>4.2674476990903954E-5</v>
      </c>
      <c r="TS90" s="120">
        <v>4.1059384773668095E-5</v>
      </c>
      <c r="TT90" s="120">
        <v>4.1059385917816537E-5</v>
      </c>
      <c r="TU90" s="120">
        <v>3.9492269427995079E-5</v>
      </c>
      <c r="TV90" s="120">
        <v>3.9492270466647411E-5</v>
      </c>
      <c r="TW90" s="120">
        <v>3.7972154169579292E-5</v>
      </c>
      <c r="TX90" s="120">
        <v>3.797215511159762E-5</v>
      </c>
      <c r="TY90" s="120">
        <v>3.6498071391268082E-5</v>
      </c>
      <c r="TZ90" s="120">
        <v>3.6498072244848194E-5</v>
      </c>
      <c r="UA90" s="120">
        <v>3.5069061566986365E-5</v>
      </c>
      <c r="UB90" s="120">
        <v>3.506906233970096E-5</v>
      </c>
      <c r="UC90" s="120">
        <v>3.3684173412835935E-5</v>
      </c>
      <c r="UD90" s="120">
        <v>3.3684174111676341E-5</v>
      </c>
      <c r="UE90" s="120">
        <v>3.234246404603689E-5</v>
      </c>
      <c r="UF90" s="120">
        <v>3.234246467745197E-5</v>
      </c>
      <c r="UG90" s="120">
        <v>3.1042999141595406E-5</v>
      </c>
      <c r="UH90" s="120">
        <v>3.1042999711528355E-5</v>
      </c>
      <c r="UI90" s="120">
        <v>2.978485308658166E-5</v>
      </c>
      <c r="UJ90" s="120">
        <v>2.9784853600504924E-5</v>
      </c>
      <c r="UK90" s="120">
        <v>2.8567109131901486E-5</v>
      </c>
      <c r="UL90" s="120">
        <v>2.8567109594849275E-5</v>
      </c>
      <c r="UM90" s="120">
        <v>2.7388859541443788E-5</v>
      </c>
      <c r="UN90" s="120">
        <v>2.738885995804316E-5</v>
      </c>
      <c r="UO90" s="120">
        <v>2.6249205738486203E-5</v>
      </c>
      <c r="UP90" s="120">
        <v>2.6249206112985782E-5</v>
      </c>
      <c r="UQ90" s="120">
        <v>2.5147258449239757E-5</v>
      </c>
      <c r="UR90" s="120">
        <v>2.5147258785537126E-5</v>
      </c>
      <c r="US90" s="120">
        <v>2.408213784341472E-5</v>
      </c>
      <c r="UT90" s="120">
        <v>2.4082138145081936E-5</v>
      </c>
      <c r="UU90" s="120">
        <v>2.3052973671687763E-5</v>
      </c>
      <c r="UV90" s="120">
        <v>2.3052973941995326E-5</v>
      </c>
      <c r="UW90" s="120">
        <v>2.2058905399951919E-5</v>
      </c>
      <c r="UX90" s="120">
        <v>2.2058905641891295E-5</v>
      </c>
      <c r="UY90" s="120">
        <v>2.1099082340230052E-5</v>
      </c>
      <c r="UZ90" s="120">
        <v>2.1099082556534714E-5</v>
      </c>
      <c r="VA90" s="120">
        <v>2.0172663778133183E-5</v>
      </c>
      <c r="VB90" s="120">
        <v>2.0172663971298254E-5</v>
      </c>
      <c r="VC90" s="120">
        <v>1.9278819096744845E-5</v>
      </c>
      <c r="VD90" s="120">
        <v>1.9278819269045607E-5</v>
      </c>
      <c r="VE90" s="120">
        <v>1.841672789681411E-5</v>
      </c>
      <c r="VF90" s="120">
        <v>1.8416728050323118E-5</v>
      </c>
      <c r="VG90" s="120">
        <v>1.7585580113139314E-5</v>
      </c>
      <c r="VH90" s="120">
        <v>1.7585580249742388E-5</v>
      </c>
      <c r="VI90" s="120">
        <v>1.6784576127026044E-5</v>
      </c>
      <c r="VJ90" s="120">
        <v>1.6784576248437338E-5</v>
      </c>
      <c r="VK90" s="120">
        <v>1.6012926874704116E-5</v>
      </c>
      <c r="VL90" s="120">
        <v>1.6012926982479944E-5</v>
      </c>
      <c r="VM90" s="120">
        <v>1.5269853951588752E-5</v>
      </c>
      <c r="VN90" s="120">
        <v>1.5269854047140482E-5</v>
      </c>
      <c r="VO90" s="120">
        <v>1.4554589712272554E-5</v>
      </c>
      <c r="VP90" s="120">
        <v>1.4554589796878789E-5</v>
      </c>
      <c r="VQ90" s="120">
        <v>1.3866377366137336E-5</v>
      </c>
      <c r="VR90" s="120">
        <v>1.3866377440954949E-5</v>
      </c>
      <c r="VS90" s="120">
        <v>1.3204471068474992E-5</v>
      </c>
      <c r="VT90" s="120">
        <v>1.3204471134549467E-5</v>
      </c>
      <c r="VU90" s="120">
        <v>1.2568136007009543E-5</v>
      </c>
      <c r="VV90" s="120">
        <v>1.2568136065284638E-5</v>
      </c>
      <c r="VW90" s="120">
        <v>1.195664848371437E-5</v>
      </c>
      <c r="VX90" s="120">
        <v>1.1956648535040927E-5</v>
      </c>
      <c r="VY90" s="120">
        <v>1.1369295991820484E-5</v>
      </c>
      <c r="VZ90" s="120">
        <v>1.1369296036964635E-5</v>
      </c>
      <c r="WA90" s="120">
        <v>1.0805377287914468E-5</v>
      </c>
      <c r="WB90" s="120">
        <v>1.08053773275652E-5</v>
      </c>
      <c r="WC90" s="120">
        <v>1.0264202459027455E-5</v>
      </c>
      <c r="WD90" s="120">
        <v>1.0264202493803564E-5</v>
      </c>
      <c r="WE90" s="120">
        <v>9.745092984618927E-6</v>
      </c>
      <c r="WF90" s="120">
        <v>9.745093015075462E-6</v>
      </c>
      <c r="WG90" s="120">
        <v>9.2473817933627818E-6</v>
      </c>
      <c r="WH90" s="120">
        <v>9.2473818199969942E-6</v>
      </c>
      <c r="WI90" s="120">
        <v>8.7704133146460521E-6</v>
      </c>
      <c r="WJ90" s="120">
        <v>8.770413337902702E-6</v>
      </c>
      <c r="WK90" s="120">
        <v>8.313543524693975E-6</v>
      </c>
      <c r="WL90" s="120">
        <v>8.3135435449704343E-6</v>
      </c>
      <c r="WM90" s="120">
        <v>7.8761399872395792E-6</v>
      </c>
      <c r="WN90" s="120">
        <v>7.8761400048903482E-6</v>
      </c>
      <c r="WO90" s="120">
        <v>7.4575818886592143E-6</v>
      </c>
      <c r="WP90" s="120">
        <v>7.457581904000055E-6</v>
      </c>
      <c r="WQ90" s="120">
        <v>7.0572600674997666E-6</v>
      </c>
      <c r="WR90" s="120">
        <v>7.0572600808115899E-6</v>
      </c>
      <c r="WS90" s="120">
        <v>6.6745770383282858E-6</v>
      </c>
      <c r="WT90" s="120">
        <v>6.6745770498606029E-6</v>
      </c>
      <c r="WU90" s="120">
        <v>6.308947009838602E-6</v>
      </c>
      <c r="WV90" s="120">
        <v>6.3089470198127055E-6</v>
      </c>
      <c r="WW90" s="120">
        <v>5.9597958971550383E-6</v>
      </c>
      <c r="WX90" s="120">
        <v>5.9597959057668807E-6</v>
      </c>
      <c r="WY90" s="120">
        <v>5.626561328278019E-6</v>
      </c>
      <c r="WZ90" s="120">
        <v>5.6265613357008796E-6</v>
      </c>
      <c r="XA90" s="120">
        <v>5.3086926446221793E-6</v>
      </c>
      <c r="XB90" s="120">
        <v>5.3086926510090016E-6</v>
      </c>
      <c r="XC90" s="120">
        <v>5.005650895602545E-6</v>
      </c>
      <c r="XD90" s="120">
        <v>5.0056509010881455E-6</v>
      </c>
      <c r="XE90" s="120">
        <v>4.7169088272309279E-6</v>
      </c>
      <c r="XF90" s="120">
        <v>4.7169088319339293E-6</v>
      </c>
      <c r="XG90" s="120">
        <v>4.4419508646899673E-6</v>
      </c>
      <c r="XH90" s="120">
        <v>4.4419508687145748E-6</v>
      </c>
      <c r="XI90" s="120">
        <v>4.1802730888591771E-6</v>
      </c>
      <c r="XJ90" s="120">
        <v>4.1802730922967595E-6</v>
      </c>
      <c r="XK90" s="120">
        <v>3.9313832067732848E-6</v>
      </c>
      <c r="XL90" s="120">
        <v>3.9313832097038434E-6</v>
      </c>
      <c r="XM90" s="120">
        <v>3.6948005160003722E-6</v>
      </c>
      <c r="XN90" s="120">
        <v>3.6948005184938178E-6</v>
      </c>
      <c r="XO90" s="120">
        <v>3.4700558629338138E-6</v>
      </c>
      <c r="XP90" s="120">
        <v>3.4700558650511188E-6</v>
      </c>
      <c r="XQ90" s="120">
        <v>3.2566915949993594E-6</v>
      </c>
      <c r="XR90" s="120">
        <v>3.2566915967936327E-6</v>
      </c>
      <c r="XS90" s="120">
        <v>3.0542615067860737E-6</v>
      </c>
      <c r="XT90" s="120">
        <v>3.0542615083034596E-6</v>
      </c>
      <c r="XU90" s="120">
        <v>2.8623307801171522E-6</v>
      </c>
      <c r="XV90" s="120">
        <v>2.8623307813976776E-6</v>
      </c>
      <c r="XW90" s="120">
        <v>2.6804759180845247E-6</v>
      </c>
      <c r="XX90" s="120">
        <v>2.6804759191628518E-6</v>
      </c>
      <c r="XY90" s="120">
        <v>2.5082846730789913E-6</v>
      </c>
      <c r="XZ90" s="120">
        <v>2.5082846739850591E-6</v>
      </c>
      <c r="YA90" s="120">
        <v>2.3453559688555562E-6</v>
      </c>
      <c r="YB90" s="120">
        <v>2.3453559696151893E-6</v>
      </c>
      <c r="YC90" s="120">
        <v>2.1912998166819944E-6</v>
      </c>
      <c r="YD90" s="120">
        <v>2.1912998173174109E-6</v>
      </c>
      <c r="YE90" s="120">
        <v>2.0457372256268497E-6</v>
      </c>
      <c r="YF90" s="120">
        <v>2.0457372261571351E-6</v>
      </c>
      <c r="YG90" s="120">
        <v>1.908300107051656E-6</v>
      </c>
      <c r="YH90" s="120">
        <v>1.9083001074931524E-6</v>
      </c>
      <c r="YI90" s="120">
        <v>1.7786311733805947E-6</v>
      </c>
      <c r="YJ90" s="120">
        <v>1.778631173747286E-6</v>
      </c>
      <c r="YK90" s="120">
        <v>1.6563838312296286E-6</v>
      </c>
      <c r="YL90" s="120">
        <v>1.6563838315334449E-6</v>
      </c>
      <c r="YM90" s="120">
        <v>1.5412220689857593E-6</v>
      </c>
      <c r="YN90" s="120">
        <v>1.5412220692368464E-6</v>
      </c>
      <c r="YO90" s="120">
        <v>1.4328203389359E-6</v>
      </c>
      <c r="YP90" s="120">
        <v>1.4328203391428769E-6</v>
      </c>
      <c r="YQ90" s="120">
        <v>1.3308634340537628E-6</v>
      </c>
      <c r="YR90" s="120">
        <v>1.3308634342239318E-6</v>
      </c>
      <c r="YS90" s="120">
        <v>1.2350463595619371E-6</v>
      </c>
      <c r="YT90" s="120">
        <v>1.2350463597014752E-6</v>
      </c>
      <c r="YU90" s="120">
        <v>1.1450741993952844E-6</v>
      </c>
      <c r="YV90" s="120">
        <v>1.1450741995093901E-6</v>
      </c>
      <c r="YW90" s="120">
        <v>1.0606619777005631E-6</v>
      </c>
      <c r="YX90" s="120">
        <v>1.0606619777936132E-6</v>
      </c>
      <c r="YY90" s="120">
        <v>9.8153451551607472E-7</v>
      </c>
      <c r="YZ90" s="120">
        <v>9.8153451559173869E-7</v>
      </c>
      <c r="ZA90" s="120">
        <v>9.0742628278382325E-7</v>
      </c>
      <c r="ZB90" s="120">
        <v>9.0742628284517141E-7</v>
      </c>
      <c r="ZC90" s="120">
        <v>8.3808124585533653E-7</v>
      </c>
      <c r="ZD90" s="120">
        <v>8.3808124590493084E-7</v>
      </c>
      <c r="ZE90" s="120">
        <v>7.7325271066085241E-7</v>
      </c>
      <c r="ZF90" s="120">
        <v>7.7325271070082262E-7</v>
      </c>
      <c r="ZG90" s="120">
        <v>7.1270316171993396E-7</v>
      </c>
      <c r="ZH90" s="120">
        <v>7.1270316175204773E-7</v>
      </c>
      <c r="ZI90" s="120">
        <v>6.5620409717982922E-7</v>
      </c>
      <c r="ZJ90" s="120">
        <v>6.5620409720554917E-7</v>
      </c>
      <c r="ZK90" s="120">
        <v>6.0353586007587444E-7</v>
      </c>
      <c r="ZL90" s="120">
        <v>6.0353586009640726E-7</v>
      </c>
      <c r="ZM90" s="120">
        <v>5.5448746601604493E-7</v>
      </c>
      <c r="ZN90" s="120">
        <v>5.5448746603238197E-7</v>
      </c>
      <c r="ZO90" s="120">
        <v>5.0885642749927523E-7</v>
      </c>
      <c r="ZP90" s="120">
        <v>5.0885642751222997E-7</v>
      </c>
      <c r="ZQ90" s="120">
        <v>4.6644857508440775E-7</v>
      </c>
      <c r="ZR90" s="120">
        <v>4.6644857509464584E-7</v>
      </c>
      <c r="ZS90" s="120">
        <v>4.270778756335365E-7</v>
      </c>
      <c r="ZT90" s="120">
        <v>4.2707787564159739E-7</v>
      </c>
      <c r="ZU90" s="120">
        <v>3.9056624786007458E-7</v>
      </c>
      <c r="ZV90" s="120">
        <v>3.9056624786639948E-7</v>
      </c>
      <c r="ZW90" s="120">
        <v>3.5674337541805461E-7</v>
      </c>
      <c r="ZX90" s="120">
        <v>3.56743375422998E-7</v>
      </c>
      <c r="ZY90" s="120">
        <v>3.2544651777490667E-7</v>
      </c>
      <c r="ZZ90" s="120">
        <v>3.2544651777875601E-7</v>
      </c>
      <c r="AAA90" s="120">
        <v>2.9652031911530411E-7</v>
      </c>
      <c r="AAB90" s="120">
        <v>2.9652031911829006E-7</v>
      </c>
      <c r="AAC90" s="120">
        <v>2.6981661552846139E-7</v>
      </c>
      <c r="AAD90" s="120">
        <v>2.6981661553076802E-7</v>
      </c>
      <c r="AAE90" s="120">
        <v>2.4519424073561488E-7</v>
      </c>
      <c r="AAF90" s="120">
        <v>2.4519424073738974E-7</v>
      </c>
      <c r="AAG90" s="120">
        <v>2.2251883061818651E-7</v>
      </c>
      <c r="AAH90" s="120">
        <v>2.2251883061954645E-7</v>
      </c>
      <c r="AAI90" s="120">
        <v>2.0166262681034154E-7</v>
      </c>
      <c r="AAJ90" s="120">
        <v>2.0166262681137902E-7</v>
      </c>
      <c r="AAK90" s="120">
        <v>1.8250427962226234E-7</v>
      </c>
      <c r="AAL90" s="120">
        <v>1.8250427962305029E-7</v>
      </c>
      <c r="AAM90" s="120">
        <v>1.6492865056244619E-7</v>
      </c>
      <c r="AAN90" s="120">
        <v>1.64928650563042E-7</v>
      </c>
      <c r="AAO90" s="120">
        <v>1.4882661472866387E-7</v>
      </c>
      <c r="AAP90" s="120">
        <v>1.4882661472911221E-7</v>
      </c>
      <c r="AAQ90" s="120">
        <v>1.3409486333786717E-7</v>
      </c>
      <c r="AAR90" s="120">
        <v>1.3409486333820291E-7</v>
      </c>
      <c r="AAS90" s="120">
        <v>1.2063570666529037E-7</v>
      </c>
      <c r="AAT90" s="120">
        <v>1.2063570666554077E-7</v>
      </c>
      <c r="AAU90" s="120">
        <v>1.0835687766221528E-7</v>
      </c>
      <c r="AAV90" s="120">
        <v>1.0835687766240094E-7</v>
      </c>
      <c r="AAW90" s="120">
        <v>9.7171336520360045E-8</v>
      </c>
      <c r="AAX90" s="120">
        <v>9.7171336520497079E-8</v>
      </c>
      <c r="AAY90" s="120">
        <v>8.6997076448588919E-8</v>
      </c>
      <c r="AAZ90" s="120">
        <v>8.6997076448689438E-8</v>
      </c>
      <c r="ABA90" s="120">
        <v>7.775693092459096E-8</v>
      </c>
      <c r="ABB90" s="120">
        <v>7.775693092466444E-8</v>
      </c>
      <c r="ABC90" s="120">
        <v>6.93783826803664E-8</v>
      </c>
      <c r="ABD90" s="120">
        <v>6.9378382680419578E-8</v>
      </c>
      <c r="ABE90" s="120">
        <v>6.1793374675741362E-8</v>
      </c>
      <c r="ABF90" s="120">
        <v>6.1793374675779836E-8</v>
      </c>
      <c r="ABG90" s="120">
        <v>5.4938123308737529E-8</v>
      </c>
      <c r="ABH90" s="120">
        <v>5.493812330876509E-8</v>
      </c>
      <c r="ABI90" s="120">
        <v>4.8752934105418682E-8</v>
      </c>
      <c r="ABJ90" s="120">
        <v>4.8752934105438382E-8</v>
      </c>
      <c r="ABK90" s="120">
        <v>4.3182020124859984E-8</v>
      </c>
      <c r="ABL90" s="120">
        <v>4.3182020124873887E-8</v>
      </c>
      <c r="ABM90" s="120">
        <v>3.8173323307110622E-8</v>
      </c>
      <c r="ABN90" s="120">
        <v>3.8173323307120456E-8</v>
      </c>
      <c r="ABO90" s="120">
        <v>3.3678338983486793E-8</v>
      </c>
      <c r="ABP90" s="120">
        <v>3.3678338983493648E-8</v>
      </c>
      <c r="ABQ90" s="120">
        <v>2.9651943759234893E-8</v>
      </c>
      <c r="ABR90" s="120">
        <v>2.9651943759239684E-8</v>
      </c>
      <c r="ABS90" s="120">
        <v>2.6052226968582781E-8</v>
      </c>
      <c r="ABT90" s="120">
        <v>2.6052226968586073E-8</v>
      </c>
      <c r="ABU90" s="120">
        <v>2.2840325891457101E-8</v>
      </c>
      <c r="ABV90" s="120">
        <v>2.2840325891459335E-8</v>
      </c>
      <c r="ABW90" s="120">
        <v>1.9980264909735837E-8</v>
      </c>
      <c r="ABX90" s="120">
        <v>1.9980264909737366E-8</v>
      </c>
      <c r="ABY90" s="120">
        <v>1.7438798768846439E-8</v>
      </c>
      <c r="ABZ90" s="120">
        <v>1.7438798768847485E-8</v>
      </c>
      <c r="ACA90" s="120">
        <v>1.5185260097863202E-8</v>
      </c>
      <c r="ACB90" s="120">
        <v>1.5185260097863874E-8</v>
      </c>
      <c r="ACC90" s="120">
        <v>1.3191411328038714E-8</v>
      </c>
      <c r="ACD90" s="120">
        <v>1.3191411328039177E-8</v>
      </c>
      <c r="ACE90" s="120">
        <v>1.143130113598142E-8</v>
      </c>
      <c r="ACF90" s="120">
        <v>1.143130113598171E-8</v>
      </c>
      <c r="ACG90" s="120">
        <v>9.8811255235092518E-9</v>
      </c>
      <c r="ACH90" s="120">
        <v>9.8811255235094404E-9</v>
      </c>
      <c r="ACI90" s="120">
        <v>8.5190936316378933E-9</v>
      </c>
      <c r="ACJ90" s="120">
        <v>8.5190936316380191E-9</v>
      </c>
      <c r="ACK90" s="120">
        <v>7.3252983712542878E-9</v>
      </c>
      <c r="ACL90" s="120">
        <v>7.325298371254368E-9</v>
      </c>
      <c r="ACM90" s="120">
        <v>6.2815919378572949E-9</v>
      </c>
      <c r="ACN90" s="120">
        <v>6.2815919378573478E-9</v>
      </c>
      <c r="ACO90" s="120">
        <v>5.3714662623844194E-9</v>
      </c>
      <c r="ACP90" s="120">
        <v>5.3714662623844517E-9</v>
      </c>
      <c r="ACQ90" s="120">
        <v>4.5799384346625831E-9</v>
      </c>
      <c r="ACR90" s="120">
        <v>4.5799384346626037E-9</v>
      </c>
      <c r="ACS90" s="120">
        <v>3.8934411205006653E-9</v>
      </c>
      <c r="ACT90" s="120">
        <v>3.893441120500681E-9</v>
      </c>
      <c r="ACU90" s="120">
        <v>3.2997179779607148E-9</v>
      </c>
      <c r="ACV90" s="120">
        <v>3.2997179779607272E-9</v>
      </c>
      <c r="ACW90" s="120">
        <v>2.7877240629872754E-9</v>
      </c>
      <c r="ACX90" s="120">
        <v>2.7877240629872812E-9</v>
      </c>
      <c r="ACY90" s="120">
        <v>2.3475311994232033E-9</v>
      </c>
      <c r="ACZ90" s="120">
        <v>2.3475311994232029E-9</v>
      </c>
      <c r="ADA90" s="120">
        <v>1.9702382735808661E-9</v>
      </c>
      <c r="ADB90" s="120">
        <v>1.9702382735808694E-9</v>
      </c>
      <c r="ADC90" s="120">
        <v>1.6478863990541124E-9</v>
      </c>
      <c r="ADD90" s="120">
        <v>1.6478863990541139E-9</v>
      </c>
      <c r="ADE90" s="120">
        <v>1.3733788834334917E-9</v>
      </c>
      <c r="ADF90" s="120">
        <v>1.3733788834334911E-9</v>
      </c>
      <c r="ADG90" s="120">
        <v>1.1404059151072327E-9</v>
      </c>
      <c r="ADH90" s="120">
        <v>1.1404059151072333E-9</v>
      </c>
      <c r="ADI90" s="120">
        <v>9.4337387547430021E-10</v>
      </c>
      <c r="ADJ90" s="120">
        <v>9.433738754743E-10</v>
      </c>
      <c r="ADK90" s="120">
        <v>7.7733916974056664E-10</v>
      </c>
      <c r="ADL90" s="120">
        <v>7.7733916974056664E-10</v>
      </c>
      <c r="ADM90" s="120">
        <v>6.3794645808868505E-10</v>
      </c>
      <c r="ADN90" s="120">
        <v>6.3794645808868494E-10</v>
      </c>
      <c r="ADO90" s="120">
        <v>5.2137115847477721E-10</v>
      </c>
      <c r="ADP90" s="120">
        <v>5.2137115847477752E-10</v>
      </c>
      <c r="ADQ90" s="120">
        <v>4.242660826742519E-10</v>
      </c>
      <c r="ADR90" s="120">
        <v>4.2426608267425221E-10</v>
      </c>
      <c r="ADS90" s="120">
        <v>3.4371205853097502E-10</v>
      </c>
      <c r="ADT90" s="120">
        <v>3.4371205853097518E-10</v>
      </c>
      <c r="ADU90" s="120">
        <v>2.7717238370824059E-10</v>
      </c>
      <c r="ADV90" s="120">
        <v>2.7717238370824049E-10</v>
      </c>
      <c r="ADW90" s="120">
        <v>2.2245094963760337E-10</v>
      </c>
      <c r="ADX90" s="120">
        <v>2.2245094963760311E-10</v>
      </c>
      <c r="ADY90" s="120">
        <v>1.7765386884519483E-10</v>
      </c>
      <c r="ADZ90" s="120">
        <v>1.7765386884519507E-10</v>
      </c>
      <c r="AEA90" s="120">
        <v>1.4115443442767788E-10</v>
      </c>
      <c r="AEB90" s="120">
        <v>1.411544344276779E-10</v>
      </c>
      <c r="AEC90" s="120">
        <v>1.1156123716481562E-10</v>
      </c>
      <c r="AED90" s="120">
        <v>1.1156123716481559E-10</v>
      </c>
      <c r="AEE90" s="120">
        <v>8.7689263595583112E-11</v>
      </c>
      <c r="AEF90" s="120">
        <v>8.7689263595583073E-11</v>
      </c>
      <c r="AEG90" s="120">
        <v>6.8533797342178495E-11</v>
      </c>
      <c r="AEH90" s="120">
        <v>6.8533797342178559E-11</v>
      </c>
      <c r="AEI90" s="120">
        <v>5.3246946022761107E-11</v>
      </c>
      <c r="AEJ90" s="120">
        <v>5.324694602276112E-11</v>
      </c>
      <c r="AEK90" s="120">
        <v>4.1116617220049347E-11</v>
      </c>
      <c r="AEL90" s="120">
        <v>4.111661722004938E-11</v>
      </c>
      <c r="AEM90" s="120">
        <v>3.1547769129261551E-11</v>
      </c>
      <c r="AEN90" s="120">
        <v>3.1547769129261622E-11</v>
      </c>
      <c r="AEO90" s="120">
        <v>2.4045764645185137E-11</v>
      </c>
      <c r="AEP90" s="120">
        <v>2.4045764645185143E-11</v>
      </c>
      <c r="AEQ90" s="120">
        <v>1.8201661704550991E-11</v>
      </c>
      <c r="AER90" s="120">
        <v>1.8201661704550998E-11</v>
      </c>
      <c r="AES90" s="120">
        <v>1.36792776073733E-11</v>
      </c>
      <c r="AET90" s="120">
        <v>1.3679277607373297E-11</v>
      </c>
      <c r="AEU90" s="120">
        <v>1.0203870722215552E-11</v>
      </c>
      <c r="AEV90" s="120">
        <v>1.020387072221555E-11</v>
      </c>
      <c r="AEW90" s="120">
        <v>7.5522893509188482E-12</v>
      </c>
      <c r="AEX90" s="120">
        <v>7.5522893509188385E-12</v>
      </c>
      <c r="AEY90" s="120">
        <v>5.5444444975092036E-12</v>
      </c>
      <c r="AEZ90" s="120">
        <v>5.5444444975092036E-12</v>
      </c>
      <c r="AFA90" s="120">
        <v>4.0359707583118649E-12</v>
      </c>
      <c r="AFB90" s="120">
        <v>4.0359707583118681E-12</v>
      </c>
      <c r="AFC90" s="120">
        <v>2.9119474268643189E-12</v>
      </c>
      <c r="AFD90" s="120">
        <v>2.9119474268643193E-12</v>
      </c>
      <c r="AFE90" s="120">
        <v>2.0815600872767779E-12</v>
      </c>
      <c r="AFF90" s="120">
        <v>2.0815600872767775E-12</v>
      </c>
      <c r="AFG90" s="120">
        <v>1.4735913521729931E-12</v>
      </c>
      <c r="AFH90" s="120">
        <v>1.4735913521729945E-12</v>
      </c>
      <c r="AFI90" s="120">
        <v>1.0326378864944492E-12</v>
      </c>
      <c r="AFJ90" s="120">
        <v>1.03263788649445E-12</v>
      </c>
      <c r="AFK90" s="120">
        <v>7.159593494194073E-13</v>
      </c>
      <c r="AFL90" s="120">
        <v>7.1595934941940629E-13</v>
      </c>
      <c r="AFM90" s="120">
        <v>4.9087329106370409E-13</v>
      </c>
      <c r="AFN90" s="120">
        <v>4.9087329106370419E-13</v>
      </c>
      <c r="AFO90" s="120">
        <v>3.3261827208260079E-13</v>
      </c>
      <c r="AFP90" s="120">
        <v>3.3261827208260069E-13</v>
      </c>
      <c r="AFQ90" s="120">
        <v>2.2261545369405999E-13</v>
      </c>
      <c r="AFR90" s="120">
        <v>2.2261545369405994E-13</v>
      </c>
      <c r="AFS90" s="120">
        <v>1.4706656242721367E-13</v>
      </c>
      <c r="AFT90" s="120">
        <v>1.4706656242721369E-13</v>
      </c>
      <c r="AFU90" s="120">
        <v>9.5833407025061069E-14</v>
      </c>
      <c r="AFV90" s="120">
        <v>9.5833407025060943E-14</v>
      </c>
      <c r="AFW90" s="120">
        <v>6.1550963658737526E-14</v>
      </c>
      <c r="AFX90" s="120">
        <v>6.1550963658737526E-14</v>
      </c>
      <c r="AFY90" s="120">
        <v>3.893241002593815E-14</v>
      </c>
      <c r="AFZ90" s="120">
        <v>3.8932410025938131E-14</v>
      </c>
      <c r="AGA90" s="120">
        <v>2.4230350164618567E-14</v>
      </c>
      <c r="AGB90" s="120">
        <v>2.4230350164618577E-14</v>
      </c>
      <c r="AGC90" s="120">
        <v>1.4823812110926839E-14</v>
      </c>
      <c r="AGD90" s="120">
        <v>1.4823812110926839E-14</v>
      </c>
      <c r="AGE90" s="120">
        <v>8.9054127883913193E-15</v>
      </c>
      <c r="AGF90" s="120">
        <v>8.9054127883913146E-15</v>
      </c>
      <c r="AGG90" s="120">
        <v>5.2473717932927255E-15</v>
      </c>
      <c r="AGH90" s="120">
        <v>5.2473717932927239E-15</v>
      </c>
      <c r="AGI90" s="120">
        <v>3.0288303997432347E-15</v>
      </c>
      <c r="AGJ90" s="120">
        <v>3.0288303997432359E-15</v>
      </c>
      <c r="AGK90" s="120">
        <v>1.7102147522338876E-15</v>
      </c>
      <c r="AGL90" s="120">
        <v>1.7102147522338882E-15</v>
      </c>
      <c r="AGM90" s="120">
        <v>9.4320045556235403E-16</v>
      </c>
      <c r="AGN90" s="120">
        <v>9.4320045556235285E-16</v>
      </c>
      <c r="AGO90" s="120">
        <v>5.0722286356115209E-16</v>
      </c>
      <c r="AGP90" s="120">
        <v>5.072228635611513E-16</v>
      </c>
      <c r="AGQ90" s="120">
        <v>2.654707540430438E-16</v>
      </c>
      <c r="AGR90" s="120">
        <v>2.6547075404304385E-16</v>
      </c>
      <c r="AGS90" s="120">
        <v>1.3494093113112981E-16</v>
      </c>
      <c r="AGT90" s="120">
        <v>1.3494093113112976E-16</v>
      </c>
      <c r="AGU90" s="120">
        <v>6.6459091136311267E-17</v>
      </c>
      <c r="AGV90" s="120">
        <v>6.6459091136311329E-17</v>
      </c>
      <c r="AGW90" s="120">
        <v>3.1629462798282878E-17</v>
      </c>
      <c r="AGX90" s="120">
        <v>3.1629462798282896E-17</v>
      </c>
      <c r="AGY90" s="120">
        <v>1.4502496797351542E-17</v>
      </c>
      <c r="AGZ90" s="120">
        <v>1.4502496797351548E-17</v>
      </c>
      <c r="AHA90" s="120">
        <v>6.3842027009123584E-18</v>
      </c>
      <c r="AHB90" s="120">
        <v>6.3842027009123614E-18</v>
      </c>
      <c r="AHC90" s="120">
        <v>2.6875435853808121E-18</v>
      </c>
      <c r="AHD90" s="120">
        <v>2.6875435853808125E-18</v>
      </c>
      <c r="AHE90" s="120">
        <v>1.0769168220004768E-18</v>
      </c>
      <c r="AHF90" s="120">
        <v>1.076916822000477E-18</v>
      </c>
      <c r="AHG90" s="120">
        <v>4.0853725805661466E-19</v>
      </c>
      <c r="AHH90" s="120">
        <v>4.0853725805661461E-19</v>
      </c>
      <c r="AHI90" s="120">
        <v>1.4578362112536652E-19</v>
      </c>
      <c r="AHJ90" s="120">
        <v>1.4578362112536652E-19</v>
      </c>
      <c r="AHK90" s="120">
        <v>4.8556740181387868E-20</v>
      </c>
      <c r="AHL90" s="120">
        <v>4.8556740181387856E-20</v>
      </c>
      <c r="AHM90" s="120">
        <v>1.4953374522738916E-20</v>
      </c>
      <c r="AHN90" s="120">
        <v>1.4953374522738916E-20</v>
      </c>
      <c r="AHO90" s="120">
        <v>4.207682867061068E-21</v>
      </c>
      <c r="AHP90" s="120">
        <v>4.2076828670610687E-21</v>
      </c>
      <c r="AHQ90" s="120">
        <v>1.0655959865887334E-21</v>
      </c>
      <c r="AHR90" s="120">
        <v>1.0655959865887333E-21</v>
      </c>
      <c r="AHS90" s="120">
        <v>2.3807607549403916E-22</v>
      </c>
      <c r="AHT90" s="120">
        <v>2.3807607549403916E-22</v>
      </c>
      <c r="AHU90" s="120">
        <v>4.5653387447282835E-23</v>
      </c>
      <c r="AHV90" s="120">
        <v>4.5653387447282835E-23</v>
      </c>
      <c r="AHW90" s="120">
        <v>7.2184433142322806E-24</v>
      </c>
      <c r="AHX90" s="120">
        <v>7.2184433142322806E-24</v>
      </c>
      <c r="AHY90" s="120">
        <v>8.8291836867232348E-25</v>
      </c>
      <c r="AHZ90" s="120">
        <v>8.8291836867232348E-25</v>
      </c>
      <c r="AIA90" s="120">
        <v>7.431700815906108E-26</v>
      </c>
      <c r="AIB90" s="120">
        <v>7.431700815906108E-26</v>
      </c>
      <c r="AIC90" s="120">
        <v>3.2311742677852644E-27</v>
      </c>
      <c r="AID90" s="120" t="s">
        <v>105</v>
      </c>
      <c r="AIE90" s="120" t="s">
        <v>105</v>
      </c>
      <c r="AIF90" s="120" t="s">
        <v>105</v>
      </c>
      <c r="AIG90" s="120" t="s">
        <v>105</v>
      </c>
      <c r="AIH90" s="120" t="s">
        <v>105</v>
      </c>
      <c r="AII90" s="120" t="s">
        <v>105</v>
      </c>
      <c r="AIJ90" s="120" t="s">
        <v>105</v>
      </c>
      <c r="AIK90" s="120" t="s">
        <v>105</v>
      </c>
      <c r="AIL90" s="120" t="s">
        <v>105</v>
      </c>
      <c r="AIM90" s="120" t="s">
        <v>105</v>
      </c>
      <c r="AIN90" s="120" t="s">
        <v>105</v>
      </c>
      <c r="AIO90" s="120" t="s">
        <v>105</v>
      </c>
      <c r="AIP90" s="120" t="s">
        <v>105</v>
      </c>
      <c r="AIQ90" s="120" t="s">
        <v>105</v>
      </c>
      <c r="AIR90" s="120" t="s">
        <v>105</v>
      </c>
      <c r="AIS90" s="120" t="s">
        <v>105</v>
      </c>
      <c r="AIT90" s="120" t="s">
        <v>105</v>
      </c>
      <c r="AIU90" s="120" t="s">
        <v>105</v>
      </c>
      <c r="AIV90" s="120" t="s">
        <v>105</v>
      </c>
      <c r="AIW90" s="120" t="s">
        <v>105</v>
      </c>
      <c r="AIX90" s="120" t="s">
        <v>105</v>
      </c>
      <c r="AIY90" s="120" t="s">
        <v>105</v>
      </c>
      <c r="AIZ90" s="120" t="s">
        <v>105</v>
      </c>
      <c r="AJA90" s="120" t="s">
        <v>105</v>
      </c>
      <c r="AJB90" s="120" t="s">
        <v>105</v>
      </c>
      <c r="AJC90" s="120" t="s">
        <v>105</v>
      </c>
      <c r="AJD90" s="120" t="s">
        <v>105</v>
      </c>
      <c r="AJE90" s="120" t="s">
        <v>105</v>
      </c>
      <c r="AJF90" s="120" t="s">
        <v>105</v>
      </c>
      <c r="AJG90" s="120" t="s">
        <v>105</v>
      </c>
      <c r="AJH90" s="120" t="s">
        <v>105</v>
      </c>
      <c r="AJI90" s="120" t="s">
        <v>105</v>
      </c>
      <c r="AJJ90" s="120" t="s">
        <v>105</v>
      </c>
      <c r="AJK90" s="120" t="s">
        <v>105</v>
      </c>
      <c r="AJL90" s="120" t="s">
        <v>105</v>
      </c>
      <c r="AJM90" s="120" t="s">
        <v>105</v>
      </c>
      <c r="AJN90" s="120" t="s">
        <v>105</v>
      </c>
      <c r="AJO90" s="120" t="s">
        <v>105</v>
      </c>
      <c r="AJP90" s="120" t="s">
        <v>105</v>
      </c>
      <c r="AJQ90" s="120" t="s">
        <v>105</v>
      </c>
      <c r="AJR90" s="120" t="s">
        <v>105</v>
      </c>
      <c r="AJS90" s="120" t="s">
        <v>105</v>
      </c>
      <c r="AJT90" s="120" t="s">
        <v>105</v>
      </c>
      <c r="AJU90" s="120" t="s">
        <v>105</v>
      </c>
      <c r="AJV90" s="120" t="s">
        <v>105</v>
      </c>
      <c r="AJW90" s="120" t="s">
        <v>105</v>
      </c>
      <c r="AJX90" s="120" t="s">
        <v>105</v>
      </c>
      <c r="AJY90" s="120" t="s">
        <v>105</v>
      </c>
      <c r="AJZ90" s="120" t="s">
        <v>105</v>
      </c>
      <c r="AKA90" s="120" t="s">
        <v>105</v>
      </c>
      <c r="AKB90" s="120" t="s">
        <v>105</v>
      </c>
      <c r="AKC90" s="120" t="s">
        <v>105</v>
      </c>
      <c r="AKD90" s="120" t="s">
        <v>105</v>
      </c>
      <c r="AKE90" s="120" t="s">
        <v>105</v>
      </c>
      <c r="AKF90" s="120" t="s">
        <v>105</v>
      </c>
      <c r="AKG90" s="120" t="s">
        <v>105</v>
      </c>
      <c r="AKH90" s="120" t="s">
        <v>105</v>
      </c>
      <c r="AKI90" s="120" t="s">
        <v>105</v>
      </c>
      <c r="AKJ90" s="120" t="s">
        <v>105</v>
      </c>
      <c r="AKK90" s="120" t="s">
        <v>105</v>
      </c>
      <c r="AKL90" s="120" t="s">
        <v>105</v>
      </c>
      <c r="AKM90" s="120" t="s">
        <v>105</v>
      </c>
      <c r="AKN90" s="120" t="s">
        <v>105</v>
      </c>
      <c r="AKO90" s="120" t="s">
        <v>105</v>
      </c>
      <c r="AKP90" s="120" t="s">
        <v>105</v>
      </c>
      <c r="AKQ90" s="120" t="s">
        <v>105</v>
      </c>
      <c r="AKR90" s="120" t="s">
        <v>105</v>
      </c>
      <c r="AKS90" s="120" t="s">
        <v>105</v>
      </c>
      <c r="AKT90" s="120" t="s">
        <v>105</v>
      </c>
      <c r="AKU90" s="120" t="s">
        <v>105</v>
      </c>
      <c r="AKV90" s="120" t="s">
        <v>105</v>
      </c>
      <c r="AKW90" s="120" t="s">
        <v>105</v>
      </c>
      <c r="AKX90" s="120" t="s">
        <v>105</v>
      </c>
      <c r="AKY90" s="120" t="s">
        <v>105</v>
      </c>
      <c r="AKZ90" s="120" t="s">
        <v>105</v>
      </c>
      <c r="ALA90" s="120" t="s">
        <v>105</v>
      </c>
      <c r="ALB90" s="120" t="s">
        <v>105</v>
      </c>
      <c r="ALC90" s="120" t="s">
        <v>105</v>
      </c>
      <c r="ALD90" s="120" t="s">
        <v>105</v>
      </c>
      <c r="ALE90" s="120" t="s">
        <v>105</v>
      </c>
      <c r="ALF90" s="120" t="s">
        <v>105</v>
      </c>
      <c r="ALG90" s="120" t="s">
        <v>105</v>
      </c>
      <c r="ALH90" s="120" t="s">
        <v>105</v>
      </c>
      <c r="ALI90" s="120" t="s">
        <v>105</v>
      </c>
      <c r="ALJ90" s="120" t="s">
        <v>105</v>
      </c>
      <c r="ALK90" s="120" t="s">
        <v>105</v>
      </c>
      <c r="ALL90" s="120" t="s">
        <v>105</v>
      </c>
      <c r="ALM90" s="120" t="s">
        <v>105</v>
      </c>
      <c r="ALN90" s="120"/>
    </row>
    <row r="91" spans="1:1002" hidden="1">
      <c r="A91" s="119">
        <v>90</v>
      </c>
      <c r="B91" s="120">
        <v>4.8573674750002358E-3</v>
      </c>
      <c r="C91" s="120">
        <v>4.857367475000234E-3</v>
      </c>
      <c r="D91" s="120">
        <v>4.8148474774112049E-3</v>
      </c>
      <c r="E91" s="120">
        <v>4.814847477411204E-3</v>
      </c>
      <c r="F91" s="120">
        <v>4.7725367205077359E-3</v>
      </c>
      <c r="G91" s="120">
        <v>4.7725367205077333E-3</v>
      </c>
      <c r="H91" s="120">
        <v>4.7304352849841837E-3</v>
      </c>
      <c r="I91" s="120">
        <v>4.7304352849841828E-3</v>
      </c>
      <c r="J91" s="120">
        <v>4.6885432472222374E-3</v>
      </c>
      <c r="K91" s="120">
        <v>4.6885432472222356E-3</v>
      </c>
      <c r="L91" s="120">
        <v>4.6468606792597206E-3</v>
      </c>
      <c r="M91" s="120">
        <v>4.6468606792597214E-3</v>
      </c>
      <c r="N91" s="120">
        <v>4.6053876487593629E-3</v>
      </c>
      <c r="O91" s="120">
        <v>4.6053876487593629E-3</v>
      </c>
      <c r="P91" s="120">
        <v>4.564124218977522E-3</v>
      </c>
      <c r="Q91" s="120">
        <v>4.5641242189775255E-3</v>
      </c>
      <c r="R91" s="120">
        <v>4.5230704487329316E-3</v>
      </c>
      <c r="S91" s="120">
        <v>4.5230704487329342E-3</v>
      </c>
      <c r="T91" s="120">
        <v>4.482226392375336E-3</v>
      </c>
      <c r="U91" s="120">
        <v>4.4822263923753386E-3</v>
      </c>
      <c r="V91" s="120">
        <v>4.4415920997541922E-3</v>
      </c>
      <c r="W91" s="120">
        <v>4.4415920997541965E-3</v>
      </c>
      <c r="X91" s="120">
        <v>4.4011676161872966E-3</v>
      </c>
      <c r="Y91" s="120">
        <v>4.4011676161872931E-3</v>
      </c>
      <c r="Z91" s="120">
        <v>4.3609529824293891E-3</v>
      </c>
      <c r="AA91" s="120">
        <v>4.3609529824293882E-3</v>
      </c>
      <c r="AB91" s="120">
        <v>4.3209482346408187E-3</v>
      </c>
      <c r="AC91" s="120">
        <v>4.3209482346408179E-3</v>
      </c>
      <c r="AD91" s="120">
        <v>4.2811534043560983E-3</v>
      </c>
      <c r="AE91" s="120">
        <v>4.2811534043560957E-3</v>
      </c>
      <c r="AF91" s="120">
        <v>4.2415685184525268E-3</v>
      </c>
      <c r="AG91" s="120">
        <v>4.2415685184525268E-3</v>
      </c>
      <c r="AH91" s="120">
        <v>4.2021935991187779E-3</v>
      </c>
      <c r="AI91" s="120">
        <v>4.2021935991187779E-3</v>
      </c>
      <c r="AJ91" s="120">
        <v>4.1630286638234719E-3</v>
      </c>
      <c r="AK91" s="120">
        <v>4.1630286638234719E-3</v>
      </c>
      <c r="AL91" s="120">
        <v>4.1240737252838189E-3</v>
      </c>
      <c r="AM91" s="120">
        <v>4.124073725283818E-3</v>
      </c>
      <c r="AN91" s="120">
        <v>4.0853287914341891E-3</v>
      </c>
      <c r="AO91" s="120">
        <v>4.0853287914341917E-3</v>
      </c>
      <c r="AP91" s="120">
        <v>4.0467938653947393E-3</v>
      </c>
      <c r="AQ91" s="120">
        <v>4.046793865394741E-3</v>
      </c>
      <c r="AR91" s="120">
        <v>4.0084689454400399E-3</v>
      </c>
      <c r="AS91" s="120">
        <v>4.0084689454400338E-3</v>
      </c>
      <c r="AT91" s="120">
        <v>3.9703540249677177E-3</v>
      </c>
      <c r="AU91" s="120">
        <v>3.9703540249677134E-3</v>
      </c>
      <c r="AV91" s="120">
        <v>3.9324490924671643E-3</v>
      </c>
      <c r="AW91" s="120">
        <v>3.9324490924671609E-3</v>
      </c>
      <c r="AX91" s="120">
        <v>3.8947541314881852E-3</v>
      </c>
      <c r="AY91" s="120">
        <v>3.8947541314881861E-3</v>
      </c>
      <c r="AZ91" s="120">
        <v>3.85726912060976E-3</v>
      </c>
      <c r="BA91" s="120">
        <v>3.8572691206097617E-3</v>
      </c>
      <c r="BB91" s="120">
        <v>3.8199940334088002E-3</v>
      </c>
      <c r="BC91" s="120">
        <v>3.8199940334087989E-3</v>
      </c>
      <c r="BD91" s="120">
        <v>3.7829288384289292E-3</v>
      </c>
      <c r="BE91" s="120">
        <v>3.7829288384289288E-3</v>
      </c>
      <c r="BF91" s="120">
        <v>3.7460734991493576E-3</v>
      </c>
      <c r="BG91" s="120">
        <v>3.7460734991493568E-3</v>
      </c>
      <c r="BH91" s="120">
        <v>3.7094279739537639E-3</v>
      </c>
      <c r="BI91" s="120">
        <v>3.7094279739537639E-3</v>
      </c>
      <c r="BJ91" s="120">
        <v>3.6729922160992226E-3</v>
      </c>
      <c r="BK91" s="120">
        <v>3.6729922160992226E-3</v>
      </c>
      <c r="BL91" s="120">
        <v>3.636766173685219E-3</v>
      </c>
      <c r="BM91" s="120">
        <v>3.636766173685219E-3</v>
      </c>
      <c r="BN91" s="120">
        <v>3.6007497896227074E-3</v>
      </c>
      <c r="BO91" s="120">
        <v>3.6007497896227095E-3</v>
      </c>
      <c r="BP91" s="120">
        <v>3.5649430016032307E-3</v>
      </c>
      <c r="BQ91" s="120">
        <v>3.5649430016032341E-3</v>
      </c>
      <c r="BR91" s="120">
        <v>3.5293457420681167E-3</v>
      </c>
      <c r="BS91" s="120">
        <v>3.5293457420681167E-3</v>
      </c>
      <c r="BT91" s="120">
        <v>3.4939579381777401E-3</v>
      </c>
      <c r="BU91" s="120">
        <v>3.4939579381777388E-3</v>
      </c>
      <c r="BV91" s="120">
        <v>3.4587795117808798E-3</v>
      </c>
      <c r="BW91" s="120">
        <v>3.4587795117808815E-3</v>
      </c>
      <c r="BX91" s="120">
        <v>3.423810379384158E-3</v>
      </c>
      <c r="BY91" s="120">
        <v>3.4238103793841615E-3</v>
      </c>
      <c r="BZ91" s="120">
        <v>3.3890504521215488E-3</v>
      </c>
      <c r="CA91" s="120">
        <v>3.3890504521215449E-3</v>
      </c>
      <c r="CB91" s="120">
        <v>3.3544996357239907E-3</v>
      </c>
      <c r="CC91" s="120">
        <v>3.3544996357239899E-3</v>
      </c>
      <c r="CD91" s="120">
        <v>3.3201578304891313E-3</v>
      </c>
      <c r="CE91" s="120">
        <v>3.3201578304891304E-3</v>
      </c>
      <c r="CF91" s="120">
        <v>3.2860249312511173E-3</v>
      </c>
      <c r="CG91" s="120">
        <v>3.2860249312511173E-3</v>
      </c>
      <c r="CH91" s="120">
        <v>3.2521008273505461E-3</v>
      </c>
      <c r="CI91" s="120">
        <v>3.2521008273505487E-3</v>
      </c>
      <c r="CJ91" s="120">
        <v>3.2183854026045181E-3</v>
      </c>
      <c r="CK91" s="120">
        <v>3.2183854026045173E-3</v>
      </c>
      <c r="CL91" s="120">
        <v>3.1848785352767894E-3</v>
      </c>
      <c r="CM91" s="120">
        <v>3.1848785352767937E-3</v>
      </c>
      <c r="CN91" s="120">
        <v>3.1515800980480881E-3</v>
      </c>
      <c r="CO91" s="120">
        <v>3.1515800980480902E-3</v>
      </c>
      <c r="CP91" s="120">
        <v>3.118489957986532E-3</v>
      </c>
      <c r="CQ91" s="120">
        <v>3.1184899579865342E-3</v>
      </c>
      <c r="CR91" s="120">
        <v>3.0856079765182063E-3</v>
      </c>
      <c r="CS91" s="120">
        <v>3.0856079765182094E-3</v>
      </c>
      <c r="CT91" s="120">
        <v>3.0529340093978889E-3</v>
      </c>
      <c r="CU91" s="120">
        <v>3.0529340093978859E-3</v>
      </c>
      <c r="CV91" s="120">
        <v>3.020467906679882E-3</v>
      </c>
      <c r="CW91" s="120">
        <v>3.0204679066798789E-3</v>
      </c>
      <c r="CX91" s="120">
        <v>2.988209512689079E-3</v>
      </c>
      <c r="CY91" s="120">
        <v>2.9882095126890812E-3</v>
      </c>
      <c r="CZ91" s="120">
        <v>2.9561586659921277E-3</v>
      </c>
      <c r="DA91" s="120">
        <v>2.9561586659921282E-3</v>
      </c>
      <c r="DB91" s="120">
        <v>2.9243151993687878E-3</v>
      </c>
      <c r="DC91" s="120">
        <v>2.9243151993687865E-3</v>
      </c>
      <c r="DD91" s="120">
        <v>2.8926789397834655E-3</v>
      </c>
      <c r="DE91" s="120">
        <v>2.8926789397834655E-3</v>
      </c>
      <c r="DF91" s="120">
        <v>2.861249708356931E-3</v>
      </c>
      <c r="DG91" s="120">
        <v>2.8612497083569297E-3</v>
      </c>
      <c r="DH91" s="120">
        <v>2.8300273203382314E-3</v>
      </c>
      <c r="DI91" s="120">
        <v>2.8300273203382314E-3</v>
      </c>
      <c r="DJ91" s="120">
        <v>2.7990115850767732E-3</v>
      </c>
      <c r="DK91" s="120">
        <v>2.7990115850767714E-3</v>
      </c>
      <c r="DL91" s="120">
        <v>2.7682023059946463E-3</v>
      </c>
      <c r="DM91" s="120">
        <v>2.7682023059946441E-3</v>
      </c>
      <c r="DN91" s="120">
        <v>2.7375992805591162E-3</v>
      </c>
      <c r="DO91" s="120">
        <v>2.737599280559117E-3</v>
      </c>
      <c r="DP91" s="120">
        <v>2.7072023002553888E-3</v>
      </c>
      <c r="DQ91" s="120">
        <v>2.7072023002553906E-3</v>
      </c>
      <c r="DR91" s="120">
        <v>2.6770111505595375E-3</v>
      </c>
      <c r="DS91" s="120">
        <v>2.6770111505595357E-3</v>
      </c>
      <c r="DT91" s="120">
        <v>2.6470256109116901E-3</v>
      </c>
      <c r="DU91" s="120">
        <v>2.6470256109116914E-3</v>
      </c>
      <c r="DV91" s="120">
        <v>2.6172454546894795E-3</v>
      </c>
      <c r="DW91" s="120">
        <v>2.6172454546894799E-3</v>
      </c>
      <c r="DX91" s="120">
        <v>2.5876704491816891E-3</v>
      </c>
      <c r="DY91" s="120">
        <v>2.5876704491816882E-3</v>
      </c>
      <c r="DZ91" s="120">
        <v>2.5583003555621998E-3</v>
      </c>
      <c r="EA91" s="120">
        <v>2.5583003555621998E-3</v>
      </c>
      <c r="EB91" s="120">
        <v>2.5291349288641611E-3</v>
      </c>
      <c r="EC91" s="120">
        <v>2.5291349288641628E-3</v>
      </c>
      <c r="ED91" s="120">
        <v>2.500173917954466E-3</v>
      </c>
      <c r="EE91" s="120">
        <v>2.5001739179544677E-3</v>
      </c>
      <c r="EF91" s="120">
        <v>2.4714170655084655E-3</v>
      </c>
      <c r="EG91" s="120">
        <v>2.4714170655084637E-3</v>
      </c>
      <c r="EH91" s="120">
        <v>2.4428641079850062E-3</v>
      </c>
      <c r="EI91" s="120">
        <v>2.4428641079850088E-3</v>
      </c>
      <c r="EJ91" s="120">
        <v>2.4145147756017456E-3</v>
      </c>
      <c r="EK91" s="120">
        <v>2.4145147756017469E-3</v>
      </c>
      <c r="EL91" s="120">
        <v>2.3863687923107442E-3</v>
      </c>
      <c r="EM91" s="120">
        <v>2.3863687923107433E-3</v>
      </c>
      <c r="EN91" s="120">
        <v>2.3584258757744156E-3</v>
      </c>
      <c r="EO91" s="120">
        <v>2.3584258757744152E-3</v>
      </c>
      <c r="EP91" s="120">
        <v>2.3306857373417656E-3</v>
      </c>
      <c r="EQ91" s="120">
        <v>2.3306857373417656E-3</v>
      </c>
      <c r="ER91" s="120">
        <v>2.303148082024959E-3</v>
      </c>
      <c r="ES91" s="120">
        <v>2.3031480820249546E-3</v>
      </c>
      <c r="ET91" s="120">
        <v>2.275812608476222E-3</v>
      </c>
      <c r="EU91" s="120">
        <v>2.2758126084762229E-3</v>
      </c>
      <c r="EV91" s="120">
        <v>2.2486790089651159E-3</v>
      </c>
      <c r="EW91" s="120">
        <v>2.2486790089651172E-3</v>
      </c>
      <c r="EX91" s="120">
        <v>2.2217469693561246E-3</v>
      </c>
      <c r="EY91" s="120">
        <v>2.221746969356122E-3</v>
      </c>
      <c r="EZ91" s="120">
        <v>2.1950161690866125E-3</v>
      </c>
      <c r="FA91" s="120">
        <v>2.1950161690866138E-3</v>
      </c>
      <c r="FB91" s="120">
        <v>2.1684862811452077E-3</v>
      </c>
      <c r="FC91" s="120">
        <v>2.1684862811452116E-3</v>
      </c>
      <c r="FD91" s="120">
        <v>2.1421569720504827E-3</v>
      </c>
      <c r="FE91" s="120">
        <v>2.1421569720504814E-3</v>
      </c>
      <c r="FF91" s="120">
        <v>2.1160279018300802E-3</v>
      </c>
      <c r="FG91" s="120">
        <v>2.1160279018300793E-3</v>
      </c>
      <c r="FH91" s="120">
        <v>2.0900987240002342E-3</v>
      </c>
      <c r="FI91" s="120">
        <v>2.0900987240002346E-3</v>
      </c>
      <c r="FJ91" s="120">
        <v>2.0643690855456837E-3</v>
      </c>
      <c r="FK91" s="120">
        <v>2.0643690855456842E-3</v>
      </c>
      <c r="FL91" s="120">
        <v>2.03883862690002E-3</v>
      </c>
      <c r="FM91" s="120">
        <v>2.0388386269000205E-3</v>
      </c>
      <c r="FN91" s="120">
        <v>2.013506981926452E-3</v>
      </c>
      <c r="FO91" s="120">
        <v>2.0135069819264503E-3</v>
      </c>
      <c r="FP91" s="120">
        <v>1.9883737778990133E-3</v>
      </c>
      <c r="FQ91" s="120">
        <v>1.9883737778990133E-3</v>
      </c>
      <c r="FR91" s="120">
        <v>1.9634386354842408E-3</v>
      </c>
      <c r="FS91" s="120">
        <v>1.9634386354842443E-3</v>
      </c>
      <c r="FT91" s="120">
        <v>1.9387011687232855E-3</v>
      </c>
      <c r="FU91" s="120">
        <v>1.9387011687232842E-3</v>
      </c>
      <c r="FV91" s="120">
        <v>1.9141609850144815E-3</v>
      </c>
      <c r="FW91" s="120">
        <v>1.9141609850144804E-3</v>
      </c>
      <c r="FX91" s="120">
        <v>1.8898176850964507E-3</v>
      </c>
      <c r="FY91" s="120">
        <v>1.889817685096449E-3</v>
      </c>
      <c r="FZ91" s="120">
        <v>1.8656708630316386E-3</v>
      </c>
      <c r="GA91" s="120">
        <v>1.8656708630316386E-3</v>
      </c>
      <c r="GB91" s="120">
        <v>1.8417201061903918E-3</v>
      </c>
      <c r="GC91" s="120">
        <v>1.8417201061903935E-3</v>
      </c>
      <c r="GD91" s="120">
        <v>1.8179649952355286E-3</v>
      </c>
      <c r="GE91" s="120">
        <v>1.8179649952355288E-3</v>
      </c>
      <c r="GF91" s="120">
        <v>1.794405104107428E-3</v>
      </c>
      <c r="GG91" s="120">
        <v>1.7944051041074288E-3</v>
      </c>
      <c r="GH91" s="120">
        <v>1.7710400000096787E-3</v>
      </c>
      <c r="GI91" s="120">
        <v>1.7710400000096782E-3</v>
      </c>
      <c r="GJ91" s="120">
        <v>1.747869243395248E-3</v>
      </c>
      <c r="GK91" s="120">
        <v>1.747869243395248E-3</v>
      </c>
      <c r="GL91" s="120">
        <v>1.7248923879532225E-3</v>
      </c>
      <c r="GM91" s="120">
        <v>1.7248923879532214E-3</v>
      </c>
      <c r="GN91" s="120">
        <v>1.7021089805961064E-3</v>
      </c>
      <c r="GO91" s="120">
        <v>1.7021089805961066E-3</v>
      </c>
      <c r="GP91" s="120">
        <v>1.6795185614477107E-3</v>
      </c>
      <c r="GQ91" s="120">
        <v>1.6795185614477109E-3</v>
      </c>
      <c r="GR91" s="120">
        <v>1.6571206638316203E-3</v>
      </c>
      <c r="GS91" s="120">
        <v>1.6571206638316212E-3</v>
      </c>
      <c r="GT91" s="120">
        <v>1.6349148142602808E-3</v>
      </c>
      <c r="GU91" s="120">
        <v>1.6349148142602811E-3</v>
      </c>
      <c r="GV91" s="120">
        <v>1.6129005324246859E-3</v>
      </c>
      <c r="GW91" s="120">
        <v>1.6129005324246872E-3</v>
      </c>
      <c r="GX91" s="120">
        <v>1.5910773311846938E-3</v>
      </c>
      <c r="GY91" s="120">
        <v>1.5910773311846925E-3</v>
      </c>
      <c r="GZ91" s="120">
        <v>1.5694447165599907E-3</v>
      </c>
      <c r="HA91" s="120">
        <v>1.5694447165599899E-3</v>
      </c>
      <c r="HB91" s="120">
        <v>1.5480021877217003E-3</v>
      </c>
      <c r="HC91" s="120">
        <v>1.5480021877216994E-3</v>
      </c>
      <c r="HD91" s="120">
        <v>1.5267492369846496E-3</v>
      </c>
      <c r="HE91" s="120">
        <v>1.5267492369846498E-3</v>
      </c>
      <c r="HF91" s="120">
        <v>1.5056853498003227E-3</v>
      </c>
      <c r="HG91" s="120">
        <v>1.5056853498003236E-3</v>
      </c>
      <c r="HH91" s="120">
        <v>1.4848100047504971E-3</v>
      </c>
      <c r="HI91" s="120">
        <v>1.4848100047504965E-3</v>
      </c>
      <c r="HJ91" s="120">
        <v>1.4641226735415686E-3</v>
      </c>
      <c r="HK91" s="120">
        <v>1.4641226735415693E-3</v>
      </c>
      <c r="HL91" s="120">
        <v>1.4436228209996217E-3</v>
      </c>
      <c r="HM91" s="120">
        <v>1.4436228209996219E-3</v>
      </c>
      <c r="HN91" s="120">
        <v>1.4233099050661891E-3</v>
      </c>
      <c r="HO91" s="120">
        <v>1.4233099050661895E-3</v>
      </c>
      <c r="HP91" s="120">
        <v>1.4031833767947672E-3</v>
      </c>
      <c r="HQ91" s="120">
        <v>1.4031833767947678E-3</v>
      </c>
      <c r="HR91" s="120">
        <v>1.3832426803480904E-3</v>
      </c>
      <c r="HS91" s="120">
        <v>1.3832426803480913E-3</v>
      </c>
      <c r="HT91" s="120">
        <v>1.3634872529961635E-3</v>
      </c>
      <c r="HU91" s="120">
        <v>1.3634872529961631E-3</v>
      </c>
      <c r="HV91" s="120">
        <v>1.3439165251150601E-3</v>
      </c>
      <c r="HW91" s="120">
        <v>1.3439165251150605E-3</v>
      </c>
      <c r="HX91" s="120">
        <v>1.324529920186539E-3</v>
      </c>
      <c r="HY91" s="120">
        <v>1.3245299201865373E-3</v>
      </c>
      <c r="HZ91" s="120">
        <v>1.3053268547984329E-3</v>
      </c>
      <c r="IA91" s="120">
        <v>1.3053268547984333E-3</v>
      </c>
      <c r="IB91" s="120">
        <v>1.2863067386458926E-3</v>
      </c>
      <c r="IC91" s="120">
        <v>1.2863067386458924E-3</v>
      </c>
      <c r="ID91" s="120">
        <v>1.2674689745334276E-3</v>
      </c>
      <c r="IE91" s="120">
        <v>1.2674689745334267E-3</v>
      </c>
      <c r="IF91" s="120">
        <v>1.2488129583778102E-3</v>
      </c>
      <c r="IG91" s="120">
        <v>1.2488129583778087E-3</v>
      </c>
      <c r="IH91" s="120">
        <v>1.230338079211842E-3</v>
      </c>
      <c r="II91" s="120">
        <v>1.230338079211842E-3</v>
      </c>
      <c r="IJ91" s="120">
        <v>1.2120437191889782E-3</v>
      </c>
      <c r="IK91" s="120">
        <v>1.2120437191889787E-3</v>
      </c>
      <c r="IL91" s="120">
        <v>1.1939292535888555E-3</v>
      </c>
      <c r="IM91" s="120">
        <v>1.1939292535888561E-3</v>
      </c>
      <c r="IN91" s="120">
        <v>1.1759940508237028E-3</v>
      </c>
      <c r="IO91" s="120">
        <v>1.1759940508237045E-3</v>
      </c>
      <c r="IP91" s="120">
        <v>1.1582374724456816E-3</v>
      </c>
      <c r="IQ91" s="120">
        <v>1.1582374724456827E-3</v>
      </c>
      <c r="IR91" s="120">
        <v>1.1406588731551468E-3</v>
      </c>
      <c r="IS91" s="120">
        <v>1.1406588731551464E-3</v>
      </c>
      <c r="IT91" s="120">
        <v>1.1232576008098484E-3</v>
      </c>
      <c r="IU91" s="120">
        <v>1.1232576008098473E-3</v>
      </c>
      <c r="IV91" s="120">
        <v>1.1060329964350986E-3</v>
      </c>
      <c r="IW91" s="120">
        <v>1.1060329964350979E-3</v>
      </c>
      <c r="IX91" s="120">
        <v>1.0889843942348979E-3</v>
      </c>
      <c r="IY91" s="120">
        <v>1.0889843942348981E-3</v>
      </c>
      <c r="IZ91" s="120">
        <v>1.0721111216040558E-3</v>
      </c>
      <c r="JA91" s="120">
        <v>1.072111121604056E-3</v>
      </c>
      <c r="JB91" s="120">
        <v>1.0554124991413055E-3</v>
      </c>
      <c r="JC91" s="120">
        <v>1.055412499141305E-3</v>
      </c>
      <c r="JD91" s="120">
        <v>1.0388878406634358E-3</v>
      </c>
      <c r="JE91" s="120">
        <v>1.0388878406634356E-3</v>
      </c>
      <c r="JF91" s="120">
        <v>1.0225364532204472E-3</v>
      </c>
      <c r="JG91" s="120">
        <v>1.0225364532204459E-3</v>
      </c>
      <c r="JH91" s="120">
        <v>1.0063576371117471E-3</v>
      </c>
      <c r="JI91" s="120">
        <v>1.0063576371117473E-3</v>
      </c>
      <c r="JJ91" s="120">
        <v>9.903506859034177E-4</v>
      </c>
      <c r="JK91" s="120">
        <v>9.90350685903419E-4</v>
      </c>
      <c r="JL91" s="120">
        <v>9.7451488644653499E-4</v>
      </c>
      <c r="JM91" s="120">
        <v>9.7451488644653543E-4</v>
      </c>
      <c r="JN91" s="120">
        <v>9.5884951889658402E-4</v>
      </c>
      <c r="JO91" s="120">
        <v>9.5884951889658456E-4</v>
      </c>
      <c r="JP91" s="120">
        <v>9.4335385673397507E-4</v>
      </c>
      <c r="JQ91" s="120">
        <v>9.4335385673397496E-4</v>
      </c>
      <c r="JR91" s="120">
        <v>9.2802716678566459E-4</v>
      </c>
      <c r="JS91" s="120">
        <v>9.2802716678566427E-4</v>
      </c>
      <c r="JT91" s="120">
        <v>9.1286870924792065E-4</v>
      </c>
      <c r="JU91" s="120">
        <v>9.1286870924792032E-4</v>
      </c>
      <c r="JV91" s="120">
        <v>8.9787773771021848E-4</v>
      </c>
      <c r="JW91" s="120">
        <v>8.9787773771021837E-4</v>
      </c>
      <c r="JX91" s="120">
        <v>8.8305349918029938E-4</v>
      </c>
      <c r="JY91" s="120">
        <v>8.8305349918029981E-4</v>
      </c>
      <c r="JZ91" s="120">
        <v>8.6839523411040044E-4</v>
      </c>
      <c r="KA91" s="120">
        <v>8.6839523411040012E-4</v>
      </c>
      <c r="KB91" s="120">
        <v>8.5390217642467004E-4</v>
      </c>
      <c r="KC91" s="120">
        <v>8.5390217642467015E-4</v>
      </c>
      <c r="KD91" s="120">
        <v>8.3957355354778848E-4</v>
      </c>
      <c r="KE91" s="120">
        <v>8.3957355354778891E-4</v>
      </c>
      <c r="KF91" s="120">
        <v>8.2540858643480027E-4</v>
      </c>
      <c r="KG91" s="120">
        <v>8.2540858643479994E-4</v>
      </c>
      <c r="KH91" s="120">
        <v>8.114064896021728E-4</v>
      </c>
      <c r="KI91" s="120">
        <v>8.1140648960217323E-4</v>
      </c>
      <c r="KJ91" s="120">
        <v>7.9756647116011189E-4</v>
      </c>
      <c r="KK91" s="120">
        <v>7.9756647116011135E-4</v>
      </c>
      <c r="KL91" s="120">
        <v>7.8388773284611272E-4</v>
      </c>
      <c r="KM91" s="120">
        <v>7.8388773284611207E-4</v>
      </c>
      <c r="KN91" s="120">
        <v>7.7036947005980935E-4</v>
      </c>
      <c r="KO91" s="120">
        <v>7.7036947005980924E-4</v>
      </c>
      <c r="KP91" s="120">
        <v>7.5701087189908962E-4</v>
      </c>
      <c r="KQ91" s="120">
        <v>7.5701087189908984E-4</v>
      </c>
      <c r="KR91" s="120">
        <v>7.4381112119751864E-4</v>
      </c>
      <c r="KS91" s="120">
        <v>7.4381112119751831E-4</v>
      </c>
      <c r="KT91" s="120">
        <v>7.3076939456307539E-4</v>
      </c>
      <c r="KU91" s="120">
        <v>7.3076939456307539E-4</v>
      </c>
      <c r="KV91" s="120">
        <v>7.1788486241821617E-4</v>
      </c>
      <c r="KW91" s="120">
        <v>7.1788486241821661E-4</v>
      </c>
      <c r="KX91" s="120">
        <v>7.0515668904127876E-4</v>
      </c>
      <c r="KY91" s="120">
        <v>7.0515668904127897E-4</v>
      </c>
      <c r="KZ91" s="120">
        <v>6.9258403260924202E-4</v>
      </c>
      <c r="LA91" s="120">
        <v>6.9258403260924234E-4</v>
      </c>
      <c r="LB91" s="120">
        <v>6.8016604524185416E-4</v>
      </c>
      <c r="LC91" s="120">
        <v>6.801660452418547E-4</v>
      </c>
      <c r="LD91" s="120">
        <v>6.679018730471381E-4</v>
      </c>
      <c r="LE91" s="120">
        <v>6.6790187304713788E-4</v>
      </c>
      <c r="LF91" s="120">
        <v>6.5579065616829522E-4</v>
      </c>
      <c r="LG91" s="120">
        <v>6.5579065616829543E-4</v>
      </c>
      <c r="LH91" s="120">
        <v>6.4383152883201744E-4</v>
      </c>
      <c r="LI91" s="120">
        <v>6.4383152883201733E-4</v>
      </c>
      <c r="LJ91" s="120">
        <v>6.3202361939821274E-4</v>
      </c>
      <c r="LK91" s="120">
        <v>6.3202361939821306E-4</v>
      </c>
      <c r="LL91" s="120">
        <v>6.2036605041116907E-4</v>
      </c>
      <c r="LM91" s="120">
        <v>6.203660504111695E-4</v>
      </c>
      <c r="LN91" s="120">
        <v>6.0885793865216183E-4</v>
      </c>
      <c r="LO91" s="120">
        <v>6.0885793865216086E-4</v>
      </c>
      <c r="LP91" s="120">
        <v>5.974983951935127E-4</v>
      </c>
      <c r="LQ91" s="120">
        <v>5.9749839519351237E-4</v>
      </c>
      <c r="LR91" s="120">
        <v>5.8628652545412974E-4</v>
      </c>
      <c r="LS91" s="120">
        <v>5.8628652545412909E-4</v>
      </c>
      <c r="LT91" s="120">
        <v>5.7522142925651217E-4</v>
      </c>
      <c r="LU91" s="120">
        <v>5.7522142925651217E-4</v>
      </c>
      <c r="LV91" s="120">
        <v>5.6430220088526191E-4</v>
      </c>
      <c r="LW91" s="120">
        <v>5.6430220088526137E-4</v>
      </c>
      <c r="LX91" s="120">
        <v>5.5352792914708409E-4</v>
      </c>
      <c r="LY91" s="120">
        <v>5.5352792914708398E-4</v>
      </c>
      <c r="LZ91" s="120">
        <v>5.4289769743231576E-4</v>
      </c>
      <c r="MA91" s="120">
        <v>5.4289769743231543E-4</v>
      </c>
      <c r="MB91" s="120">
        <v>5.324105837779692E-4</v>
      </c>
      <c r="MC91" s="120">
        <v>5.324105837779692E-4</v>
      </c>
      <c r="MD91" s="120">
        <v>5.2206566093231479E-4</v>
      </c>
      <c r="ME91" s="120">
        <v>5.2206566093231457E-4</v>
      </c>
      <c r="MF91" s="120">
        <v>5.1186199642100718E-4</v>
      </c>
      <c r="MG91" s="120">
        <v>5.118619964210074E-4</v>
      </c>
      <c r="MH91" s="120">
        <v>5.0179865261476965E-4</v>
      </c>
      <c r="MI91" s="120">
        <v>5.0179865261476954E-4</v>
      </c>
      <c r="MJ91" s="120">
        <v>4.9187468679863511E-4</v>
      </c>
      <c r="MK91" s="120">
        <v>4.9187468679863467E-4</v>
      </c>
      <c r="ML91" s="120">
        <v>4.8208915124277113E-4</v>
      </c>
      <c r="MM91" s="120">
        <v>4.8208915124277091E-4</v>
      </c>
      <c r="MN91" s="120">
        <v>4.7244109327487934E-4</v>
      </c>
      <c r="MO91" s="120">
        <v>4.724410932748794E-4</v>
      </c>
      <c r="MP91" s="120">
        <v>4.6292955535418554E-4</v>
      </c>
      <c r="MQ91" s="120">
        <v>4.6292955535418527E-4</v>
      </c>
      <c r="MR91" s="120">
        <v>4.5355357514703198E-4</v>
      </c>
      <c r="MS91" s="120">
        <v>4.5355357514703155E-4</v>
      </c>
      <c r="MT91" s="120">
        <v>4.4431218560407246E-4</v>
      </c>
      <c r="MU91" s="120">
        <v>4.4431218560407262E-4</v>
      </c>
      <c r="MV91" s="120">
        <v>4.3520441503907962E-4</v>
      </c>
      <c r="MW91" s="120">
        <v>4.3520441503908E-4</v>
      </c>
      <c r="MX91" s="120">
        <v>4.2622928720937388E-4</v>
      </c>
      <c r="MY91" s="120">
        <v>4.2622928720937437E-4</v>
      </c>
      <c r="MZ91" s="120">
        <v>4.1738582139787641E-4</v>
      </c>
      <c r="NA91" s="120">
        <v>4.1738582139787641E-4</v>
      </c>
      <c r="NB91" s="120">
        <v>4.0867303249679179E-4</v>
      </c>
      <c r="NC91" s="120">
        <v>4.0867303249679174E-4</v>
      </c>
      <c r="ND91" s="120">
        <v>4.0008993109293069E-4</v>
      </c>
      <c r="NE91" s="120">
        <v>4.0008993109293058E-4</v>
      </c>
      <c r="NF91" s="120">
        <v>3.9163552355467134E-4</v>
      </c>
      <c r="NG91" s="120">
        <v>3.9163552355467139E-4</v>
      </c>
      <c r="NH91" s="120">
        <v>3.8330881212056487E-4</v>
      </c>
      <c r="NI91" s="120">
        <v>3.8330881212056531E-4</v>
      </c>
      <c r="NJ91" s="120">
        <v>3.7510879498959225E-4</v>
      </c>
      <c r="NK91" s="120">
        <v>3.751087949895922E-4</v>
      </c>
      <c r="NL91" s="120">
        <v>3.6703446641306856E-4</v>
      </c>
      <c r="NM91" s="120">
        <v>3.6703446641306883E-4</v>
      </c>
      <c r="NN91" s="120">
        <v>3.5908481678820925E-4</v>
      </c>
      <c r="NO91" s="120">
        <v>3.5908481678820908E-4</v>
      </c>
      <c r="NP91" s="120">
        <v>3.5125883275334097E-4</v>
      </c>
      <c r="NQ91" s="120">
        <v>3.5125883275334102E-4</v>
      </c>
      <c r="NR91" s="120">
        <v>3.435554972847803E-4</v>
      </c>
      <c r="NS91" s="120">
        <v>3.4355549728478057E-4</v>
      </c>
      <c r="NT91" s="120">
        <v>3.3597378979536376E-4</v>
      </c>
      <c r="NU91" s="120">
        <v>3.3597378979536403E-4</v>
      </c>
      <c r="NV91" s="120">
        <v>3.2851268623463865E-4</v>
      </c>
      <c r="NW91" s="120">
        <v>3.2851268623463855E-4</v>
      </c>
      <c r="NX91" s="120">
        <v>3.2117115919070454E-4</v>
      </c>
      <c r="NY91" s="120">
        <v>3.2117115919070427E-4</v>
      </c>
      <c r="NZ91" s="120">
        <v>3.1394817799372006E-4</v>
      </c>
      <c r="OA91" s="120">
        <v>3.1394817799372001E-4</v>
      </c>
      <c r="OB91" s="120">
        <v>3.0684270882105409E-4</v>
      </c>
      <c r="OC91" s="120">
        <v>3.0684270882105371E-4</v>
      </c>
      <c r="OD91" s="120">
        <v>2.9985371480408896E-4</v>
      </c>
      <c r="OE91" s="120">
        <v>2.998537148040889E-4</v>
      </c>
      <c r="OF91" s="120">
        <v>2.9298015613667312E-4</v>
      </c>
      <c r="OG91" s="120">
        <v>2.9298015613667301E-4</v>
      </c>
      <c r="OH91" s="120">
        <v>2.8622099018520939E-4</v>
      </c>
      <c r="OI91" s="120">
        <v>2.862209901852095E-4</v>
      </c>
      <c r="OJ91" s="120">
        <v>2.7957517160038636E-4</v>
      </c>
      <c r="OK91" s="120">
        <v>2.7957517160038625E-4</v>
      </c>
      <c r="OL91" s="120">
        <v>2.7304165243053393E-4</v>
      </c>
      <c r="OM91" s="120">
        <v>2.7304165243053393E-4</v>
      </c>
      <c r="ON91" s="120">
        <v>2.6661938223660652E-4</v>
      </c>
      <c r="OO91" s="120">
        <v>2.6661938223660614E-4</v>
      </c>
      <c r="OP91" s="120">
        <v>2.6030730820877571E-4</v>
      </c>
      <c r="OQ91" s="120">
        <v>2.6030730820877538E-4</v>
      </c>
      <c r="OR91" s="120">
        <v>2.5410437528463622E-4</v>
      </c>
      <c r="OS91" s="120">
        <v>2.5410437528463649E-4</v>
      </c>
      <c r="OT91" s="120">
        <v>2.4800952626900281E-4</v>
      </c>
      <c r="OU91" s="120">
        <v>2.4800952626900298E-4</v>
      </c>
      <c r="OV91" s="120">
        <v>2.4202170195529449E-4</v>
      </c>
      <c r="OW91" s="120">
        <v>2.420217019552946E-4</v>
      </c>
      <c r="OX91" s="120">
        <v>2.3613984124849332E-4</v>
      </c>
      <c r="OY91" s="120">
        <v>2.3613984124849324E-4</v>
      </c>
      <c r="OZ91" s="120">
        <v>2.3036288128966504E-4</v>
      </c>
      <c r="PA91" s="120">
        <v>2.3036288128966515E-4</v>
      </c>
      <c r="PB91" s="120">
        <v>2.2468975758202676E-4</v>
      </c>
      <c r="PC91" s="120">
        <v>2.2468975758202693E-4</v>
      </c>
      <c r="PD91" s="120">
        <v>2.1911940411854764E-4</v>
      </c>
      <c r="PE91" s="120">
        <v>2.1911940411854772E-4</v>
      </c>
      <c r="PF91" s="120">
        <v>2.1365075351106758E-4</v>
      </c>
      <c r="PG91" s="120">
        <v>2.1365075351106774E-4</v>
      </c>
      <c r="PH91" s="120">
        <v>2.0828273712091564E-4</v>
      </c>
      <c r="PI91" s="120">
        <v>2.0828273712091577E-4</v>
      </c>
      <c r="PJ91" s="120">
        <v>2.0301428519101182E-4</v>
      </c>
      <c r="PK91" s="120">
        <v>2.0301428519101187E-4</v>
      </c>
      <c r="PL91" s="120">
        <v>1.9784432697943189E-4</v>
      </c>
      <c r="PM91" s="120">
        <v>1.9784432697943165E-4</v>
      </c>
      <c r="PN91" s="120">
        <v>1.9277179089441555E-4</v>
      </c>
      <c r="PO91" s="120">
        <v>1.9277179089441566E-4</v>
      </c>
      <c r="PP91" s="120">
        <v>1.8779560463079792E-4</v>
      </c>
      <c r="PQ91" s="120">
        <v>1.8779560463079789E-4</v>
      </c>
      <c r="PR91" s="120">
        <v>1.829146953078367E-4</v>
      </c>
      <c r="PS91" s="120">
        <v>1.8291469530783662E-4</v>
      </c>
      <c r="PT91" s="120">
        <v>1.7812798960841985E-4</v>
      </c>
      <c r="PU91" s="120">
        <v>1.7812798960841969E-4</v>
      </c>
      <c r="PV91" s="120">
        <v>1.7343441391961964E-4</v>
      </c>
      <c r="PW91" s="120">
        <v>1.7343441391961953E-4</v>
      </c>
      <c r="PX91" s="120">
        <v>1.68832894474574E-4</v>
      </c>
      <c r="PY91" s="120">
        <v>1.6883289447457403E-4</v>
      </c>
      <c r="PZ91" s="120">
        <v>1.6432235749566293E-4</v>
      </c>
      <c r="QA91" s="120">
        <v>1.6432235749566307E-4</v>
      </c>
      <c r="QB91" s="120">
        <v>1.59901729338953E-4</v>
      </c>
      <c r="QC91" s="120">
        <v>1.59901729338953E-4</v>
      </c>
      <c r="QD91" s="120">
        <v>1.5556993663988042E-4</v>
      </c>
      <c r="QE91" s="120">
        <v>1.5556993663988028E-4</v>
      </c>
      <c r="QF91" s="120">
        <v>1.5132590646013883E-4</v>
      </c>
      <c r="QG91" s="120">
        <v>1.5132590646013881E-4</v>
      </c>
      <c r="QH91" s="120">
        <v>1.4716856643574313E-4</v>
      </c>
      <c r="QI91" s="120">
        <v>1.4716856643574291E-4</v>
      </c>
      <c r="QJ91" s="120">
        <v>1.4309684492622854E-4</v>
      </c>
      <c r="QK91" s="120">
        <v>1.4309684492622854E-4</v>
      </c>
      <c r="QL91" s="120">
        <v>1.3910967116495716E-4</v>
      </c>
      <c r="QM91" s="120">
        <v>1.3910967116495732E-4</v>
      </c>
      <c r="QN91" s="120">
        <v>1.3520597541048774E-4</v>
      </c>
      <c r="QO91" s="120">
        <v>1.3520597541048757E-4</v>
      </c>
      <c r="QP91" s="120">
        <v>1.313846890989741E-4</v>
      </c>
      <c r="QQ91" s="120">
        <v>1.31384689098974E-4</v>
      </c>
      <c r="QR91" s="120">
        <v>1.2764474499755331E-4</v>
      </c>
      <c r="QS91" s="120">
        <v>1.2764474499755326E-4</v>
      </c>
      <c r="QT91" s="120">
        <v>1.2398507735867785E-4</v>
      </c>
      <c r="QU91" s="120">
        <v>1.2398507735867791E-4</v>
      </c>
      <c r="QV91" s="120">
        <v>1.2040462207535246E-4</v>
      </c>
      <c r="QW91" s="120">
        <v>1.2040462207535254E-4</v>
      </c>
      <c r="QX91" s="120">
        <v>1.1690231683722991E-4</v>
      </c>
      <c r="QY91" s="120">
        <v>1.1690231683722991E-4</v>
      </c>
      <c r="QZ91" s="120">
        <v>1.1347710128751991E-4</v>
      </c>
      <c r="RA91" s="120">
        <v>1.1347710128751994E-4</v>
      </c>
      <c r="RB91" s="120">
        <v>1.1012791718066418E-4</v>
      </c>
      <c r="RC91" s="120">
        <v>1.1012791718066414E-4</v>
      </c>
      <c r="RD91" s="120">
        <v>1.0685370854072723E-4</v>
      </c>
      <c r="RE91" s="120">
        <v>1.0685370854072724E-4</v>
      </c>
      <c r="RF91" s="120">
        <v>1.0365342182045472E-4</v>
      </c>
      <c r="RG91" s="120">
        <v>1.0365342182045474E-4</v>
      </c>
      <c r="RH91" s="120">
        <v>1.0052600606094438E-4</v>
      </c>
      <c r="RI91" s="120">
        <v>1.0052600606094423E-4</v>
      </c>
      <c r="RJ91" s="120">
        <v>9.747041305187798E-5</v>
      </c>
      <c r="RK91" s="120">
        <v>9.7470413051877952E-5</v>
      </c>
      <c r="RL91" s="120">
        <v>9.4485597492259175E-5</v>
      </c>
      <c r="RM91" s="120">
        <v>9.448559749225912E-5</v>
      </c>
      <c r="RN91" s="120">
        <v>9.1570517151597634E-5</v>
      </c>
      <c r="RO91" s="120">
        <v>9.1570517151597647E-5</v>
      </c>
      <c r="RP91" s="120">
        <v>8.8724133031484781E-5</v>
      </c>
      <c r="RQ91" s="120">
        <v>8.8724133031484794E-5</v>
      </c>
      <c r="RR91" s="120">
        <v>8.594540952749837E-5</v>
      </c>
      <c r="RS91" s="120">
        <v>8.5945409527498343E-5</v>
      </c>
      <c r="RT91" s="120">
        <v>8.3233314591375229E-5</v>
      </c>
      <c r="RU91" s="120">
        <v>8.3233314591375202E-5</v>
      </c>
      <c r="RV91" s="120">
        <v>8.0586819893389066E-5</v>
      </c>
      <c r="RW91" s="120">
        <v>8.0586819893389079E-5</v>
      </c>
      <c r="RX91" s="120">
        <v>7.8004900984868534E-5</v>
      </c>
      <c r="RY91" s="120">
        <v>7.8004900984868643E-5</v>
      </c>
      <c r="RZ91" s="120">
        <v>7.5486537460788021E-5</v>
      </c>
      <c r="SA91" s="120">
        <v>7.5486537460787994E-5</v>
      </c>
      <c r="SB91" s="120">
        <v>7.3030713122364623E-5</v>
      </c>
      <c r="SC91" s="120">
        <v>7.3030713122364596E-5</v>
      </c>
      <c r="SD91" s="120">
        <v>7.0636416139591501E-5</v>
      </c>
      <c r="SE91" s="120">
        <v>7.0636416139591515E-5</v>
      </c>
      <c r="SF91" s="120">
        <v>6.8302639213635349E-5</v>
      </c>
      <c r="SG91" s="120">
        <v>6.8302639213635362E-5</v>
      </c>
      <c r="SH91" s="120">
        <v>6.6028379739025786E-5</v>
      </c>
      <c r="SI91" s="120">
        <v>6.6028379739025691E-5</v>
      </c>
      <c r="SJ91" s="120">
        <v>6.3812639965563309E-5</v>
      </c>
      <c r="SK91" s="120">
        <v>6.381263996556339E-5</v>
      </c>
      <c r="SL91" s="120">
        <v>6.1654427159868203E-5</v>
      </c>
      <c r="SM91" s="120">
        <v>6.1654427159868203E-5</v>
      </c>
      <c r="SN91" s="120">
        <v>5.9552753766494827E-5</v>
      </c>
      <c r="SO91" s="120">
        <v>5.9552753766494827E-5</v>
      </c>
      <c r="SP91" s="120">
        <v>5.7506637568530951E-5</v>
      </c>
      <c r="SQ91" s="120">
        <v>5.7506637568530951E-5</v>
      </c>
      <c r="SR91" s="120">
        <v>5.5515101847602766E-5</v>
      </c>
      <c r="SS91" s="120">
        <v>5.5515101847602773E-5</v>
      </c>
      <c r="ST91" s="120">
        <v>5.3577175543203141E-5</v>
      </c>
      <c r="SU91" s="120">
        <v>5.3577175543203182E-5</v>
      </c>
      <c r="SV91" s="120">
        <v>5.1691893411260598E-5</v>
      </c>
      <c r="SW91" s="120">
        <v>5.1691893411260564E-5</v>
      </c>
      <c r="SX91" s="120">
        <v>4.9858296181863387E-5</v>
      </c>
      <c r="SY91" s="120">
        <v>4.9858296181863401E-5</v>
      </c>
      <c r="SZ91" s="120">
        <v>4.8075430716053606E-5</v>
      </c>
      <c r="TA91" s="120">
        <v>4.8075430716053619E-5</v>
      </c>
      <c r="TB91" s="120">
        <v>4.6342350161603541E-5</v>
      </c>
      <c r="TC91" s="120">
        <v>4.6342350161603527E-5</v>
      </c>
      <c r="TD91" s="120">
        <v>4.4658114107685504E-5</v>
      </c>
      <c r="TE91" s="120">
        <v>4.4658114107685484E-5</v>
      </c>
      <c r="TF91" s="120">
        <v>4.3021788738345422E-5</v>
      </c>
      <c r="TG91" s="120">
        <v>4.302178873834547E-5</v>
      </c>
      <c r="TH91" s="120">
        <v>4.1432446984689529E-5</v>
      </c>
      <c r="TI91" s="120">
        <v>4.1432446984689549E-5</v>
      </c>
      <c r="TJ91" s="120">
        <v>3.9889168675690864E-5</v>
      </c>
      <c r="TK91" s="120">
        <v>3.9889168675690932E-5</v>
      </c>
      <c r="TL91" s="120">
        <v>3.8391040687523309E-5</v>
      </c>
      <c r="TM91" s="120">
        <v>3.8391040687523309E-5</v>
      </c>
      <c r="TN91" s="120">
        <v>3.6937157091327748E-5</v>
      </c>
      <c r="TO91" s="120">
        <v>3.6937157091327755E-5</v>
      </c>
      <c r="TP91" s="120">
        <v>3.552661929931595E-5</v>
      </c>
      <c r="TQ91" s="120">
        <v>3.5526619299316004E-5</v>
      </c>
      <c r="TR91" s="120">
        <v>3.4158536209114749E-5</v>
      </c>
      <c r="TS91" s="120">
        <v>3.4158536209114769E-5</v>
      </c>
      <c r="TT91" s="120">
        <v>3.2832024346254051E-5</v>
      </c>
      <c r="TU91" s="120">
        <v>3.283202434625401E-5</v>
      </c>
      <c r="TV91" s="120">
        <v>3.1546208004700336E-5</v>
      </c>
      <c r="TW91" s="120">
        <v>3.1546208004700384E-5</v>
      </c>
      <c r="TX91" s="120">
        <v>3.0300219385336969E-5</v>
      </c>
      <c r="TY91" s="120">
        <v>3.0300219385336969E-5</v>
      </c>
      <c r="TZ91" s="120">
        <v>2.9093198732291532E-5</v>
      </c>
      <c r="UA91" s="120">
        <v>2.9093198732291532E-5</v>
      </c>
      <c r="UB91" s="120">
        <v>2.7924294467010887E-5</v>
      </c>
      <c r="UC91" s="120">
        <v>2.792429446701089E-5</v>
      </c>
      <c r="UD91" s="120">
        <v>2.679266331998281E-5</v>
      </c>
      <c r="UE91" s="120">
        <v>2.6792663319982807E-5</v>
      </c>
      <c r="UF91" s="120">
        <v>2.5697470460003611E-5</v>
      </c>
      <c r="UG91" s="120">
        <v>2.5697470460003635E-5</v>
      </c>
      <c r="UH91" s="120">
        <v>2.4637889620890529E-5</v>
      </c>
      <c r="UI91" s="120">
        <v>2.4637889620890543E-5</v>
      </c>
      <c r="UJ91" s="120">
        <v>2.3613103225537495E-5</v>
      </c>
      <c r="UK91" s="120">
        <v>2.3613103225537499E-5</v>
      </c>
      <c r="UL91" s="120">
        <v>2.2622302507212508E-5</v>
      </c>
      <c r="UM91" s="120">
        <v>2.2622302507212498E-5</v>
      </c>
      <c r="UN91" s="120">
        <v>2.1664687627995645E-5</v>
      </c>
      <c r="UO91" s="120">
        <v>2.1664687627995662E-5</v>
      </c>
      <c r="UP91" s="120">
        <v>2.0739467794255656E-5</v>
      </c>
      <c r="UQ91" s="120">
        <v>2.0739467794255659E-5</v>
      </c>
      <c r="UR91" s="120">
        <v>1.9845861369064218E-5</v>
      </c>
      <c r="US91" s="120">
        <v>1.9845861369064225E-5</v>
      </c>
      <c r="UT91" s="120">
        <v>1.8983095981447251E-5</v>
      </c>
      <c r="UU91" s="120">
        <v>1.8983095981447234E-5</v>
      </c>
      <c r="UV91" s="120">
        <v>1.8150408632372254E-5</v>
      </c>
      <c r="UW91" s="120">
        <v>1.8150408632372237E-5</v>
      </c>
      <c r="UX91" s="120">
        <v>1.7347045797372607E-5</v>
      </c>
      <c r="UY91" s="120">
        <v>1.7347045797372573E-5</v>
      </c>
      <c r="UZ91" s="120">
        <v>1.6572263525708989E-5</v>
      </c>
      <c r="VA91" s="120">
        <v>1.6572263525709006E-5</v>
      </c>
      <c r="VB91" s="120">
        <v>1.5825327535970217E-5</v>
      </c>
      <c r="VC91" s="120">
        <v>1.5825327535970227E-5</v>
      </c>
      <c r="VD91" s="120">
        <v>1.5105513308015874E-5</v>
      </c>
      <c r="VE91" s="120">
        <v>1.5105513308015873E-5</v>
      </c>
      <c r="VF91" s="120">
        <v>1.4412106171164766E-5</v>
      </c>
      <c r="VG91" s="120">
        <v>1.4412106171164778E-5</v>
      </c>
      <c r="VH91" s="120">
        <v>1.3744401388534444E-5</v>
      </c>
      <c r="VI91" s="120">
        <v>1.3744401388534438E-5</v>
      </c>
      <c r="VJ91" s="120">
        <v>1.3101704237438009E-5</v>
      </c>
      <c r="VK91" s="120">
        <v>1.3101704237438021E-5</v>
      </c>
      <c r="VL91" s="120">
        <v>1.248333008574677E-5</v>
      </c>
      <c r="VM91" s="120">
        <v>1.2483330085746778E-5</v>
      </c>
      <c r="VN91" s="120">
        <v>1.188860446412842E-5</v>
      </c>
      <c r="VO91" s="120">
        <v>1.1888604464128415E-5</v>
      </c>
      <c r="VP91" s="120">
        <v>1.1316863134072407E-5</v>
      </c>
      <c r="VQ91" s="120">
        <v>1.1316863134072404E-5</v>
      </c>
      <c r="VR91" s="120">
        <v>1.0767452151616944E-5</v>
      </c>
      <c r="VS91" s="120">
        <v>1.0767452151616951E-5</v>
      </c>
      <c r="VT91" s="120">
        <v>1.0239727926692971E-5</v>
      </c>
      <c r="VU91" s="120">
        <v>1.0239727926692976E-5</v>
      </c>
      <c r="VV91" s="120">
        <v>9.7330572780043269E-6</v>
      </c>
      <c r="VW91" s="120">
        <v>9.7330572780043201E-6</v>
      </c>
      <c r="VX91" s="120">
        <v>9.2468174833647952E-6</v>
      </c>
      <c r="VY91" s="120">
        <v>9.2468174833647952E-6</v>
      </c>
      <c r="VZ91" s="120">
        <v>8.7803963254162201E-6</v>
      </c>
      <c r="WA91" s="120">
        <v>8.7803963254161997E-6</v>
      </c>
      <c r="WB91" s="120">
        <v>8.3331921326541601E-6</v>
      </c>
      <c r="WC91" s="120">
        <v>8.3331921326541567E-6</v>
      </c>
      <c r="WD91" s="120">
        <v>7.9046138156915519E-6</v>
      </c>
      <c r="WE91" s="120">
        <v>7.904613815691557E-6</v>
      </c>
      <c r="WF91" s="120">
        <v>7.4940808986931202E-6</v>
      </c>
      <c r="WG91" s="120">
        <v>7.4940808986931219E-6</v>
      </c>
      <c r="WH91" s="120">
        <v>7.1010235459177496E-6</v>
      </c>
      <c r="WI91" s="120">
        <v>7.1010235459177505E-6</v>
      </c>
      <c r="WJ91" s="120">
        <v>6.724882583309044E-6</v>
      </c>
      <c r="WK91" s="120">
        <v>6.7248825833090423E-6</v>
      </c>
      <c r="WL91" s="120">
        <v>6.3651095150784854E-6</v>
      </c>
      <c r="WM91" s="120">
        <v>6.3651095150784905E-6</v>
      </c>
      <c r="WN91" s="120">
        <v>6.0211665352296657E-6</v>
      </c>
      <c r="WO91" s="120">
        <v>6.0211665352296597E-6</v>
      </c>
      <c r="WP91" s="120">
        <v>5.6925265339760756E-6</v>
      </c>
      <c r="WQ91" s="120">
        <v>5.6925265339760722E-6</v>
      </c>
      <c r="WR91" s="120">
        <v>5.3786730990098381E-6</v>
      </c>
      <c r="WS91" s="120">
        <v>5.3786730990098347E-6</v>
      </c>
      <c r="WT91" s="120">
        <v>5.0791005115828197E-6</v>
      </c>
      <c r="WU91" s="120">
        <v>5.0791005115828104E-6</v>
      </c>
      <c r="WV91" s="120">
        <v>4.7933137373669259E-6</v>
      </c>
      <c r="WW91" s="120">
        <v>4.7933137373669242E-6</v>
      </c>
      <c r="WX91" s="120">
        <v>4.5208284120650099E-6</v>
      </c>
      <c r="WY91" s="120">
        <v>4.520828412065004E-6</v>
      </c>
      <c r="WZ91" s="120">
        <v>4.261170821749187E-6</v>
      </c>
      <c r="XA91" s="120">
        <v>4.2611708217491878E-6</v>
      </c>
      <c r="XB91" s="120">
        <v>4.0138778779086977E-6</v>
      </c>
      <c r="XC91" s="120">
        <v>4.0138778779086977E-6</v>
      </c>
      <c r="XD91" s="120">
        <v>3.7784970871949603E-6</v>
      </c>
      <c r="XE91" s="120">
        <v>3.7784970871949603E-6</v>
      </c>
      <c r="XF91" s="120">
        <v>3.5545865158572081E-6</v>
      </c>
      <c r="XG91" s="120">
        <v>3.5545865158572098E-6</v>
      </c>
      <c r="XH91" s="120">
        <v>3.3417147488680163E-6</v>
      </c>
      <c r="XI91" s="120">
        <v>3.3417147488680155E-6</v>
      </c>
      <c r="XJ91" s="120">
        <v>3.1394608437440436E-6</v>
      </c>
      <c r="XK91" s="120">
        <v>3.13946084374405E-6</v>
      </c>
      <c r="XL91" s="120">
        <v>2.9474142790735074E-6</v>
      </c>
      <c r="XM91" s="120">
        <v>2.947414279073507E-6</v>
      </c>
      <c r="XN91" s="120">
        <v>2.7651748977683454E-6</v>
      </c>
      <c r="XO91" s="120">
        <v>2.7651748977683454E-6</v>
      </c>
      <c r="XP91" s="120">
        <v>2.5923528450654683E-6</v>
      </c>
      <c r="XQ91" s="120">
        <v>2.5923528450654696E-6</v>
      </c>
      <c r="XR91" s="120">
        <v>2.4285685013081751E-6</v>
      </c>
      <c r="XS91" s="120">
        <v>2.4285685013081725E-6</v>
      </c>
      <c r="XT91" s="120">
        <v>2.2734524095455201E-6</v>
      </c>
      <c r="XU91" s="120">
        <v>2.2734524095455218E-6</v>
      </c>
      <c r="XV91" s="120">
        <v>2.1266451979944646E-6</v>
      </c>
      <c r="XW91" s="120">
        <v>2.126645197994465E-6</v>
      </c>
      <c r="XX91" s="120">
        <v>1.9877974974164115E-6</v>
      </c>
      <c r="XY91" s="120">
        <v>1.987797497416412E-6</v>
      </c>
      <c r="XZ91" s="120">
        <v>1.8565698534670421E-6</v>
      </c>
      <c r="YA91" s="120">
        <v>1.8565698534670414E-6</v>
      </c>
      <c r="YB91" s="120">
        <v>1.7326326340854283E-6</v>
      </c>
      <c r="YC91" s="120">
        <v>1.7326326340854289E-6</v>
      </c>
      <c r="YD91" s="120">
        <v>1.6156659319956504E-6</v>
      </c>
      <c r="YE91" s="120">
        <v>1.6156659319956491E-6</v>
      </c>
      <c r="YF91" s="120">
        <v>1.5053594624015029E-6</v>
      </c>
      <c r="YG91" s="120">
        <v>1.5053594624015035E-6</v>
      </c>
      <c r="YH91" s="120">
        <v>1.4014124559622388E-6</v>
      </c>
      <c r="YI91" s="120">
        <v>1.401412455962239E-6</v>
      </c>
      <c r="YJ91" s="120">
        <v>1.3035335471445764E-6</v>
      </c>
      <c r="YK91" s="120">
        <v>1.3035335471445753E-6</v>
      </c>
      <c r="YL91" s="120">
        <v>1.2114406580537576E-6</v>
      </c>
      <c r="YM91" s="120">
        <v>1.2114406580537564E-6</v>
      </c>
      <c r="YN91" s="120">
        <v>1.1248608778536683E-6</v>
      </c>
      <c r="YO91" s="120">
        <v>1.1248608778536676E-6</v>
      </c>
      <c r="YP91" s="120">
        <v>1.0435303378935269E-6</v>
      </c>
      <c r="YQ91" s="120">
        <v>1.0435303378935277E-6</v>
      </c>
      <c r="YR91" s="120">
        <v>9.6719408266590401E-7</v>
      </c>
      <c r="YS91" s="120">
        <v>9.6719408266590443E-7</v>
      </c>
      <c r="YT91" s="120">
        <v>8.9560593672812285E-7</v>
      </c>
      <c r="YU91" s="120">
        <v>8.9560593672812274E-7</v>
      </c>
      <c r="YV91" s="120">
        <v>8.2852836772628573E-7</v>
      </c>
      <c r="YW91" s="120">
        <v>8.2852836772628615E-7</v>
      </c>
      <c r="YX91" s="120">
        <v>7.6573234566824044E-7</v>
      </c>
      <c r="YY91" s="120">
        <v>7.6573234566824023E-7</v>
      </c>
      <c r="YZ91" s="120">
        <v>7.0699719859877592E-7</v>
      </c>
      <c r="ZA91" s="120">
        <v>7.0699719859877634E-7</v>
      </c>
      <c r="ZB91" s="120">
        <v>6.521104648371427E-7</v>
      </c>
      <c r="ZC91" s="120">
        <v>6.521104648371428E-7</v>
      </c>
      <c r="ZD91" s="120">
        <v>6.0086774194364321E-7</v>
      </c>
      <c r="ZE91" s="120">
        <v>6.0086774194364332E-7</v>
      </c>
      <c r="ZF91" s="120">
        <v>5.5307253258849926E-7</v>
      </c>
      <c r="ZG91" s="120">
        <v>5.5307253258849958E-7</v>
      </c>
      <c r="ZH91" s="120">
        <v>5.0853608750243932E-7</v>
      </c>
      <c r="ZI91" s="120">
        <v>5.0853608750243942E-7</v>
      </c>
      <c r="ZJ91" s="120">
        <v>4.6707724569444397E-7</v>
      </c>
      <c r="ZK91" s="120">
        <v>4.6707724569444407E-7</v>
      </c>
      <c r="ZL91" s="120">
        <v>4.2852227212784243E-7</v>
      </c>
      <c r="ZM91" s="120">
        <v>4.2852227212784222E-7</v>
      </c>
      <c r="ZN91" s="120">
        <v>3.9270469305136815E-7</v>
      </c>
      <c r="ZO91" s="120">
        <v>3.9270469305136788E-7</v>
      </c>
      <c r="ZP91" s="120">
        <v>3.5946512918694736E-7</v>
      </c>
      <c r="ZQ91" s="120">
        <v>3.5946512918694715E-7</v>
      </c>
      <c r="ZR91" s="120">
        <v>3.2865112698076444E-7</v>
      </c>
      <c r="ZS91" s="120">
        <v>3.2865112698076407E-7</v>
      </c>
      <c r="ZT91" s="120">
        <v>3.001169881285752E-7</v>
      </c>
      <c r="ZU91" s="120">
        <v>3.001169881285751E-7</v>
      </c>
      <c r="ZV91" s="120">
        <v>2.7372359759029839E-7</v>
      </c>
      <c r="ZW91" s="120">
        <v>2.7372359759029844E-7</v>
      </c>
      <c r="ZX91" s="120">
        <v>2.4933825031250173E-7</v>
      </c>
      <c r="ZY91" s="120">
        <v>2.4933825031250205E-7</v>
      </c>
      <c r="ZZ91" s="120">
        <v>2.2683447688062398E-7</v>
      </c>
      <c r="AAA91" s="120">
        <v>2.2683447688062374E-7</v>
      </c>
      <c r="AAB91" s="120">
        <v>2.0609186832546088E-7</v>
      </c>
      <c r="AAC91" s="120">
        <v>2.0609186832546072E-7</v>
      </c>
      <c r="AAD91" s="120">
        <v>1.8699590031070701E-7</v>
      </c>
      <c r="AAE91" s="120">
        <v>1.8699590031070701E-7</v>
      </c>
      <c r="AAF91" s="120">
        <v>1.6943775693005216E-7</v>
      </c>
      <c r="AAG91" s="120">
        <v>1.6943775693005205E-7</v>
      </c>
      <c r="AAH91" s="120">
        <v>1.5331415434354854E-7</v>
      </c>
      <c r="AAI91" s="120">
        <v>1.5331415434354849E-7</v>
      </c>
      <c r="AAJ91" s="120">
        <v>1.3852716448360797E-7</v>
      </c>
      <c r="AAK91" s="120">
        <v>1.3852716448360803E-7</v>
      </c>
      <c r="AAL91" s="120">
        <v>1.2498403906107347E-7</v>
      </c>
      <c r="AAM91" s="120">
        <v>1.2498403906107331E-7</v>
      </c>
      <c r="AAN91" s="120">
        <v>1.1259703410131308E-7</v>
      </c>
      <c r="AAO91" s="120">
        <v>1.1259703410131315E-7</v>
      </c>
      <c r="AAP91" s="120">
        <v>1.0128323523918534E-7</v>
      </c>
      <c r="AAQ91" s="120">
        <v>1.0128323523918539E-7</v>
      </c>
      <c r="AAR91" s="120">
        <v>9.0964384000006204E-8</v>
      </c>
      <c r="AAS91" s="120">
        <v>9.0964384000006217E-8</v>
      </c>
      <c r="AAT91" s="120">
        <v>8.1566705291323013E-8</v>
      </c>
      <c r="AAU91" s="120">
        <v>8.1566705291323079E-8</v>
      </c>
      <c r="AAV91" s="120">
        <v>7.3020736327317298E-8</v>
      </c>
      <c r="AAW91" s="120">
        <v>7.3020736327317285E-8</v>
      </c>
      <c r="AAX91" s="120">
        <v>6.5261157204057918E-8</v>
      </c>
      <c r="AAY91" s="120">
        <v>6.5261157204057892E-8</v>
      </c>
      <c r="AAZ91" s="120">
        <v>5.822662333956472E-8</v>
      </c>
      <c r="ABA91" s="120">
        <v>5.8226623339564714E-8</v>
      </c>
      <c r="ABB91" s="120">
        <v>5.1859599987743077E-8</v>
      </c>
      <c r="ABC91" s="120">
        <v>5.185959998774309E-8</v>
      </c>
      <c r="ABD91" s="120">
        <v>4.6106199029702411E-8</v>
      </c>
      <c r="ABE91" s="120">
        <v>4.6106199029702398E-8</v>
      </c>
      <c r="ABF91" s="120">
        <v>4.0916018239787424E-8</v>
      </c>
      <c r="ABG91" s="120">
        <v>4.0916018239787397E-8</v>
      </c>
      <c r="ABH91" s="120">
        <v>3.6241983216831566E-8</v>
      </c>
      <c r="ABI91" s="120">
        <v>3.6241983216831586E-8</v>
      </c>
      <c r="ABJ91" s="120">
        <v>3.2040192163703182E-8</v>
      </c>
      <c r="ABK91" s="120">
        <v>3.2040192163703188E-8</v>
      </c>
      <c r="ABL91" s="120">
        <v>2.8269763690169733E-8</v>
      </c>
      <c r="ABM91" s="120">
        <v>2.8269763690169723E-8</v>
      </c>
      <c r="ABN91" s="120">
        <v>2.4892687805475535E-8</v>
      </c>
      <c r="ABO91" s="120">
        <v>2.4892687805475518E-8</v>
      </c>
      <c r="ABP91" s="120">
        <v>2.1873680257826005E-8</v>
      </c>
      <c r="ABQ91" s="120">
        <v>2.1873680257825998E-8</v>
      </c>
      <c r="ABR91" s="120">
        <v>1.9180040368237806E-8</v>
      </c>
      <c r="ABS91" s="120">
        <v>1.9180040368237796E-8</v>
      </c>
      <c r="ABT91" s="120">
        <v>1.6781512495963831E-8</v>
      </c>
      <c r="ABU91" s="120">
        <v>1.6781512495963825E-8</v>
      </c>
      <c r="ABV91" s="120">
        <v>1.4650151261978335E-8</v>
      </c>
      <c r="ABW91" s="120">
        <v>1.465015126197833E-8</v>
      </c>
      <c r="ABX91" s="120">
        <v>1.2760190645842731E-8</v>
      </c>
      <c r="ABY91" s="120">
        <v>1.2760190645842739E-8</v>
      </c>
      <c r="ABZ91" s="120">
        <v>1.1087917059709916E-8</v>
      </c>
      <c r="ACA91" s="120">
        <v>1.1087917059709903E-8</v>
      </c>
      <c r="ACB91" s="120">
        <v>9.6115464913071917E-9</v>
      </c>
      <c r="ACC91" s="120">
        <v>9.6115464913071867E-9</v>
      </c>
      <c r="ACD91" s="120">
        <v>8.3111057955153822E-9</v>
      </c>
      <c r="ACE91" s="120">
        <v>8.3111057955153888E-9</v>
      </c>
      <c r="ACF91" s="120">
        <v>7.1683182016824529E-9</v>
      </c>
      <c r="ACG91" s="120">
        <v>7.1683182016824479E-9</v>
      </c>
      <c r="ACH91" s="120">
        <v>6.1664930911324952E-9</v>
      </c>
      <c r="ACI91" s="120">
        <v>6.1664930911324936E-9</v>
      </c>
      <c r="ACJ91" s="120">
        <v>5.2904200865092711E-9</v>
      </c>
      <c r="ACK91" s="120">
        <v>5.2904200865092736E-9</v>
      </c>
      <c r="ACL91" s="120">
        <v>4.5262674816894956E-9</v>
      </c>
      <c r="ACM91" s="120">
        <v>4.5262674816894931E-9</v>
      </c>
      <c r="ACN91" s="120">
        <v>3.8614850280770591E-9</v>
      </c>
      <c r="ACO91" s="120">
        <v>3.8614850280770607E-9</v>
      </c>
      <c r="ACP91" s="120">
        <v>3.2847110802086143E-9</v>
      </c>
      <c r="ACQ91" s="120">
        <v>3.2847110802086164E-9</v>
      </c>
      <c r="ACR91" s="120">
        <v>2.7856840908302669E-9</v>
      </c>
      <c r="ACS91" s="120">
        <v>2.7856840908302677E-9</v>
      </c>
      <c r="ACT91" s="120">
        <v>2.3551584330107813E-9</v>
      </c>
      <c r="ACU91" s="120">
        <v>2.3551584330107784E-9</v>
      </c>
      <c r="ACV91" s="120">
        <v>1.9848245145061886E-9</v>
      </c>
      <c r="ACW91" s="120">
        <v>1.9848245145061857E-9</v>
      </c>
      <c r="ACX91" s="120">
        <v>1.6672331375514488E-9</v>
      </c>
      <c r="ACY91" s="120">
        <v>1.66723313755145E-9</v>
      </c>
      <c r="ACZ91" s="120">
        <v>1.3957240455936666E-9</v>
      </c>
      <c r="ADA91" s="120">
        <v>1.3957240455936658E-9</v>
      </c>
      <c r="ADB91" s="120">
        <v>1.1643585872639806E-9</v>
      </c>
      <c r="ADC91" s="120">
        <v>1.1643585872639802E-9</v>
      </c>
      <c r="ADD91" s="120">
        <v>9.6785641717575453E-10</v>
      </c>
      <c r="ADE91" s="120">
        <v>9.6785641717575473E-10</v>
      </c>
      <c r="ADF91" s="120">
        <v>8.0153614299631337E-10</v>
      </c>
      <c r="ADG91" s="120">
        <v>8.0153614299631275E-10</v>
      </c>
      <c r="ADH91" s="120">
        <v>6.6125981872714199E-10</v>
      </c>
      <c r="ADI91" s="120">
        <v>6.6125981872714241E-10</v>
      </c>
      <c r="ADJ91" s="120">
        <v>5.4338117529757843E-10</v>
      </c>
      <c r="ADK91" s="120">
        <v>5.4338117529757926E-10</v>
      </c>
      <c r="ADL91" s="120">
        <v>4.4469747148039503E-10</v>
      </c>
      <c r="ADM91" s="120">
        <v>4.4469747148039483E-10</v>
      </c>
      <c r="ADN91" s="120">
        <v>3.624048408194485E-10</v>
      </c>
      <c r="ADO91" s="120">
        <v>3.6240484081944845E-10</v>
      </c>
      <c r="ADP91" s="120">
        <v>2.9405700375991085E-10</v>
      </c>
      <c r="ADQ91" s="120">
        <v>2.940570037599111E-10</v>
      </c>
      <c r="ADR91" s="120">
        <v>2.3752720852392901E-10</v>
      </c>
      <c r="ADS91" s="120">
        <v>2.375272085239286E-10</v>
      </c>
      <c r="ADT91" s="120">
        <v>1.9097325950606118E-10</v>
      </c>
      <c r="ADU91" s="120">
        <v>1.9097325950606105E-10</v>
      </c>
      <c r="ADV91" s="120">
        <v>1.5280548809315583E-10</v>
      </c>
      <c r="ADW91" s="120">
        <v>1.5280548809315599E-10</v>
      </c>
      <c r="ADX91" s="120">
        <v>1.216575178546844E-10</v>
      </c>
      <c r="ADY91" s="120">
        <v>1.2165751785468448E-10</v>
      </c>
      <c r="ADZ91" s="120">
        <v>9.6359674006179695E-11</v>
      </c>
      <c r="AEA91" s="120">
        <v>9.6359674006179734E-11</v>
      </c>
      <c r="AEB91" s="120">
        <v>7.5914885916367803E-11</v>
      </c>
      <c r="AEC91" s="120">
        <v>7.5914885916367842E-11</v>
      </c>
      <c r="AED91" s="120">
        <v>5.947693119558103E-11</v>
      </c>
      <c r="AEE91" s="120">
        <v>5.9476931195581043E-11</v>
      </c>
      <c r="AEF91" s="120">
        <v>4.6330870548459593E-11</v>
      </c>
      <c r="AEG91" s="120">
        <v>4.6330870548459606E-11</v>
      </c>
      <c r="AEH91" s="120">
        <v>3.5875524068877692E-11</v>
      </c>
      <c r="AEI91" s="120">
        <v>3.5875524068877699E-11</v>
      </c>
      <c r="AEJ91" s="120">
        <v>2.7607841962483983E-11</v>
      </c>
      <c r="AEK91" s="120">
        <v>2.7607841962483989E-11</v>
      </c>
      <c r="AEL91" s="120">
        <v>2.1109025757493103E-11</v>
      </c>
      <c r="AEM91" s="120">
        <v>2.1109025757493106E-11</v>
      </c>
      <c r="AEN91" s="120">
        <v>1.6032259855376176E-11</v>
      </c>
      <c r="AEO91" s="120">
        <v>1.6032259855376182E-11</v>
      </c>
      <c r="AEP91" s="120">
        <v>1.209191772116074E-11</v>
      </c>
      <c r="AEQ91" s="120">
        <v>1.209191772116074E-11</v>
      </c>
      <c r="AER91" s="120">
        <v>9.0541120534415666E-12</v>
      </c>
      <c r="AES91" s="120">
        <v>9.0541120534415666E-12</v>
      </c>
      <c r="AET91" s="120">
        <v>6.7284638370578174E-12</v>
      </c>
      <c r="AEU91" s="120">
        <v>6.7284638370578101E-12</v>
      </c>
      <c r="AEV91" s="120">
        <v>4.9609711926061596E-12</v>
      </c>
      <c r="AEW91" s="120">
        <v>4.9609711926061628E-12</v>
      </c>
      <c r="AEX91" s="120">
        <v>3.6278653192545482E-12</v>
      </c>
      <c r="AEY91" s="120">
        <v>3.6278653192545465E-12</v>
      </c>
      <c r="AEZ91" s="120">
        <v>2.6303475013325308E-12</v>
      </c>
      <c r="AFA91" s="120">
        <v>2.6303475013325336E-12</v>
      </c>
      <c r="AFB91" s="120">
        <v>1.8901080346392734E-12</v>
      </c>
      <c r="AFC91" s="120">
        <v>1.890108034639273E-12</v>
      </c>
      <c r="AFD91" s="120">
        <v>1.3455349453696373E-12</v>
      </c>
      <c r="AFE91" s="120">
        <v>1.3455349453696387E-12</v>
      </c>
      <c r="AFF91" s="120">
        <v>9.485274445833634E-13</v>
      </c>
      <c r="AFG91" s="120">
        <v>9.4852744458336199E-13</v>
      </c>
      <c r="AFH91" s="120">
        <v>6.6183610853749075E-13</v>
      </c>
      <c r="AFI91" s="120">
        <v>6.6183610853749055E-13</v>
      </c>
      <c r="AFJ91" s="120">
        <v>4.5685872817619079E-13</v>
      </c>
      <c r="AFK91" s="120">
        <v>4.56858728176191E-13</v>
      </c>
      <c r="AFL91" s="120">
        <v>3.1182756282621426E-13</v>
      </c>
      <c r="AFM91" s="120">
        <v>3.1182756282621426E-13</v>
      </c>
      <c r="AFN91" s="120">
        <v>2.1033030286992974E-13</v>
      </c>
      <c r="AFO91" s="120">
        <v>2.1033030286992979E-13</v>
      </c>
      <c r="AFP91" s="120">
        <v>1.4011333990265421E-13</v>
      </c>
      <c r="AFQ91" s="120">
        <v>1.4011333990265426E-13</v>
      </c>
      <c r="AFR91" s="120">
        <v>9.2121914233143674E-14</v>
      </c>
      <c r="AFS91" s="120">
        <v>9.2121914233143737E-14</v>
      </c>
      <c r="AFT91" s="120">
        <v>5.9737320264453485E-14</v>
      </c>
      <c r="AFU91" s="120">
        <v>5.9737320264453485E-14</v>
      </c>
      <c r="AFV91" s="120">
        <v>3.8176570454426083E-14</v>
      </c>
      <c r="AFW91" s="120">
        <v>3.8176570454426095E-14</v>
      </c>
      <c r="AFX91" s="120">
        <v>2.402472694977492E-14</v>
      </c>
      <c r="AFY91" s="120">
        <v>2.4024726949774939E-14</v>
      </c>
      <c r="AFZ91" s="120">
        <v>1.487449388923337E-14</v>
      </c>
      <c r="AGA91" s="120">
        <v>1.487449388923337E-14</v>
      </c>
      <c r="AGB91" s="120">
        <v>9.0516183052523689E-15</v>
      </c>
      <c r="AGC91" s="120">
        <v>9.0516183052523705E-15</v>
      </c>
      <c r="AGD91" s="120">
        <v>5.40817682507487E-15</v>
      </c>
      <c r="AGE91" s="120">
        <v>5.4081768250748685E-15</v>
      </c>
      <c r="AGF91" s="120">
        <v>3.1689394097139802E-15</v>
      </c>
      <c r="AGG91" s="120">
        <v>3.1689394097139794E-15</v>
      </c>
      <c r="AGH91" s="120">
        <v>1.8187169123526048E-15</v>
      </c>
      <c r="AGI91" s="120">
        <v>1.8187169123526051E-15</v>
      </c>
      <c r="AGJ91" s="120">
        <v>1.0209383910358198E-15</v>
      </c>
      <c r="AGK91" s="120">
        <v>1.0209383910358194E-15</v>
      </c>
      <c r="AGL91" s="120">
        <v>5.5969330722658596E-16</v>
      </c>
      <c r="AGM91" s="120">
        <v>5.5969330722658606E-16</v>
      </c>
      <c r="AGN91" s="120">
        <v>2.9914264919694254E-16</v>
      </c>
      <c r="AGO91" s="120">
        <v>2.9914264919694254E-16</v>
      </c>
      <c r="AGP91" s="120">
        <v>1.5558343153481328E-16</v>
      </c>
      <c r="AGQ91" s="120">
        <v>1.5558343153481301E-16</v>
      </c>
      <c r="AGR91" s="120">
        <v>7.8575780328257738E-17</v>
      </c>
      <c r="AGS91" s="120">
        <v>7.85757803282578E-17</v>
      </c>
      <c r="AGT91" s="120">
        <v>3.8443792956612854E-17</v>
      </c>
      <c r="AGU91" s="120">
        <v>3.8443792956612848E-17</v>
      </c>
      <c r="AGV91" s="120">
        <v>1.8172560940408255E-17</v>
      </c>
      <c r="AGW91" s="120">
        <v>1.8172560940408255E-17</v>
      </c>
      <c r="AGX91" s="120">
        <v>8.2745091606492326E-18</v>
      </c>
      <c r="AGY91" s="120">
        <v>8.2745091606492357E-18</v>
      </c>
      <c r="AGZ91" s="120">
        <v>3.6166024407626389E-18</v>
      </c>
      <c r="AHA91" s="120">
        <v>3.6166024407626374E-18</v>
      </c>
      <c r="AHB91" s="120">
        <v>1.5113338668025924E-18</v>
      </c>
      <c r="AHC91" s="120">
        <v>1.511333866802592E-18</v>
      </c>
      <c r="AHD91" s="120">
        <v>6.0104982372901394E-19</v>
      </c>
      <c r="AHE91" s="120">
        <v>6.0104982372901433E-19</v>
      </c>
      <c r="AHF91" s="120">
        <v>2.2625192243556127E-19</v>
      </c>
      <c r="AHG91" s="120">
        <v>2.2625192243556127E-19</v>
      </c>
      <c r="AHH91" s="120">
        <v>8.0095211892554494E-20</v>
      </c>
      <c r="AHI91" s="120">
        <v>8.0095211892554494E-20</v>
      </c>
      <c r="AHJ91" s="120">
        <v>2.6459721785029077E-20</v>
      </c>
      <c r="AHK91" s="120">
        <v>2.645972178502908E-20</v>
      </c>
      <c r="AHL91" s="120">
        <v>8.0799588198334523E-21</v>
      </c>
      <c r="AHM91" s="120">
        <v>8.0799588198334508E-21</v>
      </c>
      <c r="AHN91" s="120">
        <v>2.2539207478469138E-21</v>
      </c>
      <c r="AHO91" s="120">
        <v>2.2539207478469138E-21</v>
      </c>
      <c r="AHP91" s="120">
        <v>5.6571852833177091E-22</v>
      </c>
      <c r="AHQ91" s="120">
        <v>5.6571852833177101E-22</v>
      </c>
      <c r="AHR91" s="120">
        <v>1.252324512538536E-22</v>
      </c>
      <c r="AHS91" s="120">
        <v>1.252324512538536E-22</v>
      </c>
      <c r="AHT91" s="120">
        <v>2.3787172896515071E-23</v>
      </c>
      <c r="AHU91" s="120">
        <v>2.3787172896515071E-23</v>
      </c>
      <c r="AHV91" s="120">
        <v>3.7243574839549574E-24</v>
      </c>
      <c r="AHW91" s="120">
        <v>3.7243574839549574E-24</v>
      </c>
      <c r="AHX91" s="120">
        <v>4.5095075874778096E-25</v>
      </c>
      <c r="AHY91" s="120">
        <v>4.5095075874778096E-25</v>
      </c>
      <c r="AHZ91" s="120">
        <v>3.7562400863003698E-26</v>
      </c>
      <c r="AIA91" s="120">
        <v>3.7562400863003698E-26</v>
      </c>
      <c r="AIB91" s="120">
        <v>1.6155871338926322E-27</v>
      </c>
      <c r="AIC91" s="120" t="s">
        <v>105</v>
      </c>
      <c r="AID91" s="120" t="s">
        <v>105</v>
      </c>
      <c r="AIE91" s="120" t="s">
        <v>105</v>
      </c>
      <c r="AIF91" s="120" t="s">
        <v>105</v>
      </c>
      <c r="AIG91" s="120" t="s">
        <v>105</v>
      </c>
      <c r="AIH91" s="120" t="s">
        <v>105</v>
      </c>
      <c r="AII91" s="120" t="s">
        <v>105</v>
      </c>
      <c r="AIJ91" s="120" t="s">
        <v>105</v>
      </c>
      <c r="AIK91" s="120" t="s">
        <v>105</v>
      </c>
      <c r="AIL91" s="120" t="s">
        <v>105</v>
      </c>
      <c r="AIM91" s="120" t="s">
        <v>105</v>
      </c>
      <c r="AIN91" s="120" t="s">
        <v>105</v>
      </c>
      <c r="AIO91" s="120" t="s">
        <v>105</v>
      </c>
      <c r="AIP91" s="120" t="s">
        <v>105</v>
      </c>
      <c r="AIQ91" s="120" t="s">
        <v>105</v>
      </c>
      <c r="AIR91" s="120" t="s">
        <v>105</v>
      </c>
      <c r="AIS91" s="120" t="s">
        <v>105</v>
      </c>
      <c r="AIT91" s="120" t="s">
        <v>105</v>
      </c>
      <c r="AIU91" s="120" t="s">
        <v>105</v>
      </c>
      <c r="AIV91" s="120" t="s">
        <v>105</v>
      </c>
      <c r="AIW91" s="120" t="s">
        <v>105</v>
      </c>
      <c r="AIX91" s="120" t="s">
        <v>105</v>
      </c>
      <c r="AIY91" s="120" t="s">
        <v>105</v>
      </c>
      <c r="AIZ91" s="120" t="s">
        <v>105</v>
      </c>
      <c r="AJA91" s="120" t="s">
        <v>105</v>
      </c>
      <c r="AJB91" s="120" t="s">
        <v>105</v>
      </c>
      <c r="AJC91" s="120" t="s">
        <v>105</v>
      </c>
      <c r="AJD91" s="120" t="s">
        <v>105</v>
      </c>
      <c r="AJE91" s="120" t="s">
        <v>105</v>
      </c>
      <c r="AJF91" s="120" t="s">
        <v>105</v>
      </c>
      <c r="AJG91" s="120" t="s">
        <v>105</v>
      </c>
      <c r="AJH91" s="120" t="s">
        <v>105</v>
      </c>
      <c r="AJI91" s="120" t="s">
        <v>105</v>
      </c>
      <c r="AJJ91" s="120" t="s">
        <v>105</v>
      </c>
      <c r="AJK91" s="120" t="s">
        <v>105</v>
      </c>
      <c r="AJL91" s="120" t="s">
        <v>105</v>
      </c>
      <c r="AJM91" s="120" t="s">
        <v>105</v>
      </c>
      <c r="AJN91" s="120" t="s">
        <v>105</v>
      </c>
      <c r="AJO91" s="120" t="s">
        <v>105</v>
      </c>
      <c r="AJP91" s="120" t="s">
        <v>105</v>
      </c>
      <c r="AJQ91" s="120" t="s">
        <v>105</v>
      </c>
      <c r="AJR91" s="120" t="s">
        <v>105</v>
      </c>
      <c r="AJS91" s="120" t="s">
        <v>105</v>
      </c>
      <c r="AJT91" s="120" t="s">
        <v>105</v>
      </c>
      <c r="AJU91" s="120" t="s">
        <v>105</v>
      </c>
      <c r="AJV91" s="120" t="s">
        <v>105</v>
      </c>
      <c r="AJW91" s="120" t="s">
        <v>105</v>
      </c>
      <c r="AJX91" s="120" t="s">
        <v>105</v>
      </c>
      <c r="AJY91" s="120" t="s">
        <v>105</v>
      </c>
      <c r="AJZ91" s="120" t="s">
        <v>105</v>
      </c>
      <c r="AKA91" s="120" t="s">
        <v>105</v>
      </c>
      <c r="AKB91" s="120" t="s">
        <v>105</v>
      </c>
      <c r="AKC91" s="120" t="s">
        <v>105</v>
      </c>
      <c r="AKD91" s="120" t="s">
        <v>105</v>
      </c>
      <c r="AKE91" s="120" t="s">
        <v>105</v>
      </c>
      <c r="AKF91" s="120" t="s">
        <v>105</v>
      </c>
      <c r="AKG91" s="120" t="s">
        <v>105</v>
      </c>
      <c r="AKH91" s="120" t="s">
        <v>105</v>
      </c>
      <c r="AKI91" s="120" t="s">
        <v>105</v>
      </c>
      <c r="AKJ91" s="120" t="s">
        <v>105</v>
      </c>
      <c r="AKK91" s="120" t="s">
        <v>105</v>
      </c>
      <c r="AKL91" s="120" t="s">
        <v>105</v>
      </c>
      <c r="AKM91" s="120" t="s">
        <v>105</v>
      </c>
      <c r="AKN91" s="120" t="s">
        <v>105</v>
      </c>
      <c r="AKO91" s="120" t="s">
        <v>105</v>
      </c>
      <c r="AKP91" s="120" t="s">
        <v>105</v>
      </c>
      <c r="AKQ91" s="120" t="s">
        <v>105</v>
      </c>
      <c r="AKR91" s="120" t="s">
        <v>105</v>
      </c>
      <c r="AKS91" s="120" t="s">
        <v>105</v>
      </c>
      <c r="AKT91" s="120" t="s">
        <v>105</v>
      </c>
      <c r="AKU91" s="120" t="s">
        <v>105</v>
      </c>
      <c r="AKV91" s="120" t="s">
        <v>105</v>
      </c>
      <c r="AKW91" s="120" t="s">
        <v>105</v>
      </c>
      <c r="AKX91" s="120" t="s">
        <v>105</v>
      </c>
      <c r="AKY91" s="120" t="s">
        <v>105</v>
      </c>
      <c r="AKZ91" s="120" t="s">
        <v>105</v>
      </c>
      <c r="ALA91" s="120" t="s">
        <v>105</v>
      </c>
      <c r="ALB91" s="120" t="s">
        <v>105</v>
      </c>
      <c r="ALC91" s="120" t="s">
        <v>105</v>
      </c>
      <c r="ALD91" s="120" t="s">
        <v>105</v>
      </c>
      <c r="ALE91" s="120" t="s">
        <v>105</v>
      </c>
      <c r="ALF91" s="120" t="s">
        <v>105</v>
      </c>
      <c r="ALG91" s="120" t="s">
        <v>105</v>
      </c>
      <c r="ALH91" s="120" t="s">
        <v>105</v>
      </c>
      <c r="ALI91" s="120" t="s">
        <v>105</v>
      </c>
      <c r="ALJ91" s="120" t="s">
        <v>105</v>
      </c>
      <c r="ALK91" s="120" t="s">
        <v>105</v>
      </c>
      <c r="ALL91" s="120" t="s">
        <v>105</v>
      </c>
      <c r="ALM91" s="120" t="s">
        <v>105</v>
      </c>
      <c r="ALN91" s="120"/>
    </row>
    <row r="92" spans="1:1002" hidden="1">
      <c r="A92" s="119">
        <v>91</v>
      </c>
      <c r="B92" s="120">
        <v>4.4185120444427623E-3</v>
      </c>
      <c r="C92" s="120">
        <v>4.3790150556925886E-3</v>
      </c>
      <c r="D92" s="120">
        <v>4.3791110394032374E-3</v>
      </c>
      <c r="E92" s="120">
        <v>4.3398161702442014E-3</v>
      </c>
      <c r="F92" s="120">
        <v>4.3399104146826222E-3</v>
      </c>
      <c r="G92" s="120">
        <v>4.3008176762044477E-3</v>
      </c>
      <c r="H92" s="120">
        <v>4.3009102054477255E-3</v>
      </c>
      <c r="I92" s="120">
        <v>4.2620196046848661E-3</v>
      </c>
      <c r="J92" s="120">
        <v>4.2621104425992953E-3</v>
      </c>
      <c r="K92" s="120">
        <v>4.2234219825024533E-3</v>
      </c>
      <c r="L92" s="120">
        <v>4.2235111527438333E-3</v>
      </c>
      <c r="M92" s="120">
        <v>4.1850248321514778E-3</v>
      </c>
      <c r="N92" s="120">
        <v>4.1851123581654109E-3</v>
      </c>
      <c r="O92" s="120">
        <v>4.1468281717752728E-3</v>
      </c>
      <c r="P92" s="120">
        <v>4.1469140767974718E-3</v>
      </c>
      <c r="Q92" s="120">
        <v>4.1088320151380382E-3</v>
      </c>
      <c r="R92" s="120">
        <v>4.108916322194677E-3</v>
      </c>
      <c r="S92" s="120">
        <v>4.0710363715966685E-3</v>
      </c>
      <c r="T92" s="120">
        <v>4.0711191035047124E-3</v>
      </c>
      <c r="U92" s="120">
        <v>4.0334412460725812E-3</v>
      </c>
      <c r="V92" s="120">
        <v>4.0335224254401661E-3</v>
      </c>
      <c r="W92" s="120">
        <v>3.9960466390235767E-3</v>
      </c>
      <c r="X92" s="120">
        <v>3.9961262882503689E-3</v>
      </c>
      <c r="Y92" s="120">
        <v>3.958852546415678E-3</v>
      </c>
      <c r="Z92" s="120">
        <v>3.9589306876932672E-3</v>
      </c>
      <c r="AA92" s="120">
        <v>3.9218589596950564E-3</v>
      </c>
      <c r="AB92" s="120">
        <v>3.9219356150073633E-3</v>
      </c>
      <c r="AC92" s="120">
        <v>3.8850658657599174E-3</v>
      </c>
      <c r="AD92" s="120">
        <v>3.8851410568836288E-3</v>
      </c>
      <c r="AE92" s="120">
        <v>3.8484732469324721E-3</v>
      </c>
      <c r="AF92" s="120">
        <v>3.8485469954374525E-3</v>
      </c>
      <c r="AG92" s="120">
        <v>3.8120810809308976E-3</v>
      </c>
      <c r="AH92" s="120">
        <v>3.8121534081806594E-3</v>
      </c>
      <c r="AI92" s="120">
        <v>3.7758893408413674E-3</v>
      </c>
      <c r="AJ92" s="120">
        <v>3.7759602679935224E-3</v>
      </c>
      <c r="AK92" s="120">
        <v>3.7398979950901108E-3</v>
      </c>
      <c r="AL92" s="120">
        <v>3.7399675430968542E-3</v>
      </c>
      <c r="AM92" s="120">
        <v>3.7041070074154974E-3</v>
      </c>
      <c r="AN92" s="120">
        <v>3.7041751970241033E-3</v>
      </c>
      <c r="AO92" s="120">
        <v>3.6685163368402078E-3</v>
      </c>
      <c r="AP92" s="120">
        <v>3.6685831885935371E-3</v>
      </c>
      <c r="AQ92" s="120">
        <v>3.6331259376434252E-3</v>
      </c>
      <c r="AR92" s="120">
        <v>3.6331914718804497E-3</v>
      </c>
      <c r="AS92" s="120">
        <v>3.597935759333099E-3</v>
      </c>
      <c r="AT92" s="120">
        <v>3.5979999961894302E-3</v>
      </c>
      <c r="AU92" s="120">
        <v>3.5629457466182526E-3</v>
      </c>
      <c r="AV92" s="120">
        <v>3.5630087060267066E-3</v>
      </c>
      <c r="AW92" s="120">
        <v>3.5281558393813793E-3</v>
      </c>
      <c r="AX92" s="120">
        <v>3.5282175410725346E-3</v>
      </c>
      <c r="AY92" s="120">
        <v>3.4935659726508866E-3</v>
      </c>
      <c r="AZ92" s="120">
        <v>3.4936264361536589E-3</v>
      </c>
      <c r="BA92" s="120">
        <v>3.4591760765736099E-3</v>
      </c>
      <c r="BB92" s="120">
        <v>3.4592353212158696E-3</v>
      </c>
      <c r="BC92" s="120">
        <v>3.4249860763874247E-3</v>
      </c>
      <c r="BD92" s="120">
        <v>3.4250441212965756E-3</v>
      </c>
      <c r="BE92" s="120">
        <v>3.3909958923939209E-3</v>
      </c>
      <c r="BF92" s="120">
        <v>3.3910527564975416E-3</v>
      </c>
      <c r="BG92" s="120">
        <v>3.3572054399311586E-3</v>
      </c>
      <c r="BH92" s="120">
        <v>3.3572611419576438E-3</v>
      </c>
      <c r="BI92" s="120">
        <v>3.3236146293465492E-3</v>
      </c>
      <c r="BJ92" s="120">
        <v>3.3236691878257398E-3</v>
      </c>
      <c r="BK92" s="120">
        <v>3.2902233659697689E-3</v>
      </c>
      <c r="BL92" s="120">
        <v>3.2902767992336367E-3</v>
      </c>
      <c r="BM92" s="120">
        <v>3.2570315500858307E-3</v>
      </c>
      <c r="BN92" s="120">
        <v>3.2570838762691528E-3</v>
      </c>
      <c r="BO92" s="120">
        <v>3.2240390769082351E-3</v>
      </c>
      <c r="BP92" s="120">
        <v>3.2240903139492795E-3</v>
      </c>
      <c r="BQ92" s="120">
        <v>3.1912458365522191E-3</v>
      </c>
      <c r="BR92" s="120">
        <v>3.1912960021934582E-3</v>
      </c>
      <c r="BS92" s="120">
        <v>3.1586517140081388E-3</v>
      </c>
      <c r="BT92" s="120">
        <v>3.1587008257969651E-3</v>
      </c>
      <c r="BU92" s="120">
        <v>3.1262565891149521E-3</v>
      </c>
      <c r="BV92" s="120">
        <v>3.1263046644044103E-3</v>
      </c>
      <c r="BW92" s="120">
        <v>3.0940603365338486E-3</v>
      </c>
      <c r="BX92" s="120">
        <v>3.0941073924833891E-3</v>
      </c>
      <c r="BY92" s="120">
        <v>3.0620628257219795E-3</v>
      </c>
      <c r="BZ92" s="120">
        <v>3.0621088792982141E-3</v>
      </c>
      <c r="CA92" s="120">
        <v>3.0302639209063274E-3</v>
      </c>
      <c r="CB92" s="120">
        <v>3.0303089888838041E-3</v>
      </c>
      <c r="CC92" s="120">
        <v>2.9986634810577539E-3</v>
      </c>
      <c r="CD92" s="120">
        <v>2.9987075800197412E-3</v>
      </c>
      <c r="CE92" s="120">
        <v>2.9672613598651261E-3</v>
      </c>
      <c r="CF92" s="120">
        <v>2.9673045062044096E-3</v>
      </c>
      <c r="CG92" s="120">
        <v>2.9360574057096353E-3</v>
      </c>
      <c r="CH92" s="120">
        <v>2.9360996156293393E-3</v>
      </c>
      <c r="CI92" s="120">
        <v>2.9050514616392668E-3</v>
      </c>
      <c r="CJ92" s="120">
        <v>2.9050927511536781E-3</v>
      </c>
      <c r="CK92" s="120">
        <v>2.8742433653434186E-3</v>
      </c>
      <c r="CL92" s="120">
        <v>2.8742837502788205E-3</v>
      </c>
      <c r="CM92" s="120">
        <v>2.8436329491277096E-3</v>
      </c>
      <c r="CN92" s="120">
        <v>2.8436724451232284E-3</v>
      </c>
      <c r="CO92" s="120">
        <v>2.8132200398889042E-3</v>
      </c>
      <c r="CP92" s="120">
        <v>2.8132586623973868E-3</v>
      </c>
      <c r="CQ92" s="120">
        <v>2.7830044590900966E-3</v>
      </c>
      <c r="CR92" s="120">
        <v>2.7830422233789715E-3</v>
      </c>
      <c r="CS92" s="120">
        <v>2.7529860227360021E-3</v>
      </c>
      <c r="CT92" s="120">
        <v>2.7530229438881859E-3</v>
      </c>
      <c r="CU92" s="120">
        <v>2.7231645413485013E-3</v>
      </c>
      <c r="CV92" s="120">
        <v>2.7232006342632715E-3</v>
      </c>
      <c r="CW92" s="120">
        <v>2.6935398199423211E-3</v>
      </c>
      <c r="CX92" s="120">
        <v>2.693575099336252E-3</v>
      </c>
      <c r="CY92" s="120">
        <v>2.6641116580009717E-3</v>
      </c>
      <c r="CZ92" s="120">
        <v>2.6641461384088478E-3</v>
      </c>
      <c r="DA92" s="120">
        <v>2.6348798494528402E-3</v>
      </c>
      <c r="DB92" s="120">
        <v>2.6349135452286036E-3</v>
      </c>
      <c r="DC92" s="120">
        <v>2.6058441826475572E-3</v>
      </c>
      <c r="DD92" s="120">
        <v>2.6058771079652413E-3</v>
      </c>
      <c r="DE92" s="120">
        <v>2.5770044403325351E-3</v>
      </c>
      <c r="DF92" s="120">
        <v>2.5770366091872245E-3</v>
      </c>
      <c r="DG92" s="120">
        <v>2.5483603996297398E-3</v>
      </c>
      <c r="DH92" s="120">
        <v>2.5483918258385617E-3</v>
      </c>
      <c r="DI92" s="120">
        <v>2.5199118320127526E-3</v>
      </c>
      <c r="DJ92" s="120">
        <v>2.5199425292158251E-3</v>
      </c>
      <c r="DK92" s="120">
        <v>2.4916585032839699E-3</v>
      </c>
      <c r="DL92" s="120">
        <v>2.4916884849454286E-3</v>
      </c>
      <c r="DM92" s="120">
        <v>2.4636001735521655E-3</v>
      </c>
      <c r="DN92" s="120">
        <v>2.4636294529611371E-3</v>
      </c>
      <c r="DO92" s="120">
        <v>2.4357365972102109E-3</v>
      </c>
      <c r="DP92" s="120">
        <v>2.4357651874818537E-3</v>
      </c>
      <c r="DQ92" s="120">
        <v>2.4080675229131271E-3</v>
      </c>
      <c r="DR92" s="120">
        <v>2.4080954369896483E-3</v>
      </c>
      <c r="DS92" s="120">
        <v>2.3805926935563625E-3</v>
      </c>
      <c r="DT92" s="120">
        <v>2.3806199442080421E-3</v>
      </c>
      <c r="DU92" s="120">
        <v>2.3533118462543659E-3</v>
      </c>
      <c r="DV92" s="120">
        <v>2.3533384460806168E-3</v>
      </c>
      <c r="DW92" s="120">
        <v>2.326224712319433E-3</v>
      </c>
      <c r="DX92" s="120">
        <v>2.3262506737498534E-3</v>
      </c>
      <c r="DY92" s="120">
        <v>2.2993310172408519E-3</v>
      </c>
      <c r="DZ92" s="120">
        <v>2.2993563525362947E-3</v>
      </c>
      <c r="EA92" s="120">
        <v>2.2726304806643545E-3</v>
      </c>
      <c r="EB92" s="120">
        <v>2.2726552019179899E-3</v>
      </c>
      <c r="EC92" s="120">
        <v>2.2461228163718366E-3</v>
      </c>
      <c r="ED92" s="120">
        <v>2.2461469355102601E-3</v>
      </c>
      <c r="EE92" s="120">
        <v>2.2198077322614388E-3</v>
      </c>
      <c r="EF92" s="120">
        <v>2.2198312610457478E-3</v>
      </c>
      <c r="EG92" s="120">
        <v>2.1936849303279124E-3</v>
      </c>
      <c r="EH92" s="120">
        <v>2.1937078803548229E-3</v>
      </c>
      <c r="EI92" s="120">
        <v>2.1677541066433483E-3</v>
      </c>
      <c r="EJ92" s="120">
        <v>2.1677764893463045E-3</v>
      </c>
      <c r="EK92" s="120">
        <v>2.1420149513381964E-3</v>
      </c>
      <c r="EL92" s="120">
        <v>2.1420367779884908E-3</v>
      </c>
      <c r="EM92" s="120">
        <v>2.1164671485826726E-3</v>
      </c>
      <c r="EN92" s="120">
        <v>2.1164884302905802E-3</v>
      </c>
      <c r="EO92" s="120">
        <v>2.0911103765684988E-3</v>
      </c>
      <c r="EP92" s="120">
        <v>2.091131124284423E-3</v>
      </c>
      <c r="EQ92" s="120">
        <v>2.0659443074910098E-3</v>
      </c>
      <c r="ER92" s="120">
        <v>2.0659645320066206E-3</v>
      </c>
      <c r="ES92" s="120">
        <v>2.0409686075316181E-3</v>
      </c>
      <c r="ET92" s="120">
        <v>2.0409883194810164E-3</v>
      </c>
      <c r="EU92" s="120">
        <v>2.0161829368406784E-3</v>
      </c>
      <c r="EV92" s="120">
        <v>2.0162021467015618E-3</v>
      </c>
      <c r="EW92" s="120">
        <v>1.9915869495207143E-3</v>
      </c>
      <c r="EX92" s="120">
        <v>1.9916056676155518E-3</v>
      </c>
      <c r="EY92" s="120">
        <v>1.9671802936100644E-3</v>
      </c>
      <c r="EZ92" s="120">
        <v>1.9671985301072618E-3</v>
      </c>
      <c r="FA92" s="120">
        <v>1.9429626110669055E-3</v>
      </c>
      <c r="FB92" s="120">
        <v>1.942980375982015E-3</v>
      </c>
      <c r="FC92" s="120">
        <v>1.9189335377537127E-3</v>
      </c>
      <c r="FD92" s="120">
        <v>1.9189508409506138E-3</v>
      </c>
      <c r="FE92" s="120">
        <v>1.8950927034221247E-3</v>
      </c>
      <c r="FF92" s="120">
        <v>1.8951095546142361E-3</v>
      </c>
      <c r="FG92" s="120">
        <v>1.8714397316982533E-3</v>
      </c>
      <c r="FH92" s="120">
        <v>1.8714561404497339E-3</v>
      </c>
      <c r="FI92" s="120">
        <v>1.8479742400684157E-3</v>
      </c>
      <c r="FJ92" s="120">
        <v>1.8479902157953849E-3</v>
      </c>
      <c r="FK92" s="120">
        <v>1.824695839865328E-3</v>
      </c>
      <c r="FL92" s="120">
        <v>1.8247113918370913E-3</v>
      </c>
      <c r="FM92" s="120">
        <v>1.8016041362547612E-3</v>
      </c>
      <c r="FN92" s="120">
        <v>1.8016192735950294E-3</v>
      </c>
      <c r="FO92" s="120">
        <v>1.7786987282226408E-3</v>
      </c>
      <c r="FP92" s="120">
        <v>1.7787134599107745E-3</v>
      </c>
      <c r="FQ92" s="120">
        <v>1.7559792085626515E-3</v>
      </c>
      <c r="FR92" s="120">
        <v>1.7559935434348964E-3</v>
      </c>
      <c r="FS92" s="120">
        <v>1.7334451638643153E-3</v>
      </c>
      <c r="FT92" s="120">
        <v>1.7334591106150554E-3</v>
      </c>
      <c r="FU92" s="120">
        <v>1.7110961745015669E-3</v>
      </c>
      <c r="FV92" s="120">
        <v>1.7111097416845618E-3</v>
      </c>
      <c r="FW92" s="120">
        <v>1.6889318146218267E-3</v>
      </c>
      <c r="FX92" s="120">
        <v>1.6889450106514835E-3</v>
      </c>
      <c r="FY92" s="120">
        <v>1.6669516521356101E-3</v>
      </c>
      <c r="FZ92" s="120">
        <v>1.6669644852882353E-3</v>
      </c>
      <c r="GA92" s="120">
        <v>1.6451552487066422E-3</v>
      </c>
      <c r="GB92" s="120">
        <v>1.6451677271217139E-3</v>
      </c>
      <c r="GC92" s="120">
        <v>1.6235421597425206E-3</v>
      </c>
      <c r="GD92" s="120">
        <v>1.62355429142396E-3</v>
      </c>
      <c r="GE92" s="120">
        <v>1.6021119343859196E-3</v>
      </c>
      <c r="GF92" s="120">
        <v>1.6021237272033587E-3</v>
      </c>
      <c r="GG92" s="120">
        <v>1.5808641155063497E-3</v>
      </c>
      <c r="GH92" s="120">
        <v>1.5808755771964172E-3</v>
      </c>
      <c r="GI92" s="120">
        <v>1.5597982396924853E-3</v>
      </c>
      <c r="GJ92" s="120">
        <v>1.559809377860089E-3</v>
      </c>
      <c r="GK92" s="120">
        <v>1.5389138372450715E-3</v>
      </c>
      <c r="GL92" s="120">
        <v>1.5389246593646847E-3</v>
      </c>
      <c r="GM92" s="120">
        <v>1.5182104321704152E-3</v>
      </c>
      <c r="GN92" s="120">
        <v>1.5182209455873643E-3</v>
      </c>
      <c r="GO92" s="120">
        <v>1.4976875421744782E-3</v>
      </c>
      <c r="GP92" s="120">
        <v>1.4976977541062374E-3</v>
      </c>
      <c r="GQ92" s="120">
        <v>1.4773446786575646E-3</v>
      </c>
      <c r="GR92" s="120">
        <v>1.477354596195052E-3</v>
      </c>
      <c r="GS92" s="120">
        <v>1.4571813467096531E-3</v>
      </c>
      <c r="GT92" s="120">
        <v>1.4571909768185311E-3</v>
      </c>
      <c r="GU92" s="120">
        <v>1.4371970451063345E-3</v>
      </c>
      <c r="GV92" s="120">
        <v>1.4372063946283128E-3</v>
      </c>
      <c r="GW92" s="120">
        <v>1.4173912663054144E-3</v>
      </c>
      <c r="GX92" s="120">
        <v>1.4174003419595432E-3</v>
      </c>
      <c r="GY92" s="120">
        <v>1.3977634964441362E-3</v>
      </c>
      <c r="GZ92" s="120">
        <v>1.3977723048281257E-3</v>
      </c>
      <c r="HA92" s="120">
        <v>1.3783132153371072E-3</v>
      </c>
      <c r="HB92" s="120">
        <v>1.3783217629286244E-3</v>
      </c>
      <c r="HC92" s="120">
        <v>1.359039896474864E-3</v>
      </c>
      <c r="HD92" s="120">
        <v>1.359048189632844E-3</v>
      </c>
      <c r="HE92" s="120">
        <v>1.3399430070231448E-3</v>
      </c>
      <c r="HF92" s="120">
        <v>1.3399510519891016E-3</v>
      </c>
      <c r="HG92" s="120">
        <v>1.3210220078228464E-3</v>
      </c>
      <c r="HH92" s="120">
        <v>1.321029810722188E-3</v>
      </c>
      <c r="HI92" s="120">
        <v>1.3022763533907021E-3</v>
      </c>
      <c r="HJ92" s="120">
        <v>1.3022839202340307E-3</v>
      </c>
      <c r="HK92" s="120">
        <v>1.2837054919206665E-3</v>
      </c>
      <c r="HL92" s="120">
        <v>1.2837128286051049E-3</v>
      </c>
      <c r="HM92" s="120">
        <v>1.2653088652860428E-3</v>
      </c>
      <c r="HN92" s="120">
        <v>1.2653159775965388E-3</v>
      </c>
      <c r="HO92" s="120">
        <v>1.2470859090423488E-3</v>
      </c>
      <c r="HP92" s="120">
        <v>1.2470928026529829E-3</v>
      </c>
      <c r="HQ92" s="120">
        <v>1.2290360524309265E-3</v>
      </c>
      <c r="HR92" s="120">
        <v>1.2290427329062332E-3</v>
      </c>
      <c r="HS92" s="120">
        <v>1.2111587183833386E-3</v>
      </c>
      <c r="HT92" s="120">
        <v>1.2111651911796213E-3</v>
      </c>
      <c r="HU92" s="120">
        <v>1.1934533235265343E-3</v>
      </c>
      <c r="HV92" s="120">
        <v>1.1934595939931633E-3</v>
      </c>
      <c r="HW92" s="120">
        <v>1.1759192781887974E-3</v>
      </c>
      <c r="HX92" s="120">
        <v>1.1759253515695332E-3</v>
      </c>
      <c r="HY92" s="120">
        <v>1.1585559864065057E-3</v>
      </c>
      <c r="HZ92" s="120">
        <v>1.1585618678407977E-3</v>
      </c>
      <c r="IA92" s="120">
        <v>1.1413628459316998E-3</v>
      </c>
      <c r="IB92" s="120">
        <v>1.1413685404560031E-3</v>
      </c>
      <c r="IC92" s="120">
        <v>1.1243392482404803E-3</v>
      </c>
      <c r="ID92" s="120">
        <v>1.1243447607895605E-3</v>
      </c>
      <c r="IE92" s="120">
        <v>1.1074845785422444E-3</v>
      </c>
      <c r="IF92" s="120">
        <v>1.107489913950476E-3</v>
      </c>
      <c r="IG92" s="120">
        <v>1.0907982157897654E-3</v>
      </c>
      <c r="IH92" s="120">
        <v>1.0908033787924399E-3</v>
      </c>
      <c r="II92" s="120">
        <v>1.074279532690142E-3</v>
      </c>
      <c r="IJ92" s="120">
        <v>1.0742845279247638E-3</v>
      </c>
      <c r="IK92" s="120">
        <v>1.0579278957166113E-3</v>
      </c>
      <c r="IL92" s="120">
        <v>1.0579327277242042E-3</v>
      </c>
      <c r="IM92" s="120">
        <v>1.0417426651212695E-3</v>
      </c>
      <c r="IN92" s="120">
        <v>1.0417473383476598E-3</v>
      </c>
      <c r="IO92" s="120">
        <v>1.0257231949486641E-3</v>
      </c>
      <c r="IP92" s="120">
        <v>1.025727713745779E-3</v>
      </c>
      <c r="IQ92" s="120">
        <v>1.0098688330503138E-3</v>
      </c>
      <c r="IR92" s="120">
        <v>1.0098732016774708E-3</v>
      </c>
      <c r="IS92" s="120">
        <v>9.9417892110014957E-4</v>
      </c>
      <c r="IT92" s="120">
        <v>9.9418314372533767E-4</v>
      </c>
      <c r="IU92" s="120">
        <v>9.7865279461089162E-4</v>
      </c>
      <c r="IV92" s="120">
        <v>9.786568753120551E-4</v>
      </c>
      <c r="IW92" s="120">
        <v>9.6328978295136638E-4</v>
      </c>
      <c r="IX92" s="120">
        <v>9.6329372571767806E-4</v>
      </c>
      <c r="IY92" s="120">
        <v>9.4808920936478901E-4</v>
      </c>
      <c r="IZ92" s="120">
        <v>9.4809301809793028E-4</v>
      </c>
      <c r="JA92" s="120">
        <v>9.3305039098802347E-4</v>
      </c>
      <c r="JB92" s="120">
        <v>9.330540695034477E-4</v>
      </c>
      <c r="JC92" s="120">
        <v>9.1817263887181589E-4</v>
      </c>
      <c r="JD92" s="120">
        <v>9.1817619090001459E-4</v>
      </c>
      <c r="JE92" s="120">
        <v>9.0345525800203613E-4</v>
      </c>
      <c r="JF92" s="120">
        <v>9.0345868718979855E-4</v>
      </c>
      <c r="JG92" s="120">
        <v>8.8889754732192079E-4</v>
      </c>
      <c r="JH92" s="120">
        <v>8.8890085723358759E-4</v>
      </c>
      <c r="JI92" s="120">
        <v>8.7449879975533913E-4</v>
      </c>
      <c r="JJ92" s="120">
        <v>8.7450199387404987E-4</v>
      </c>
      <c r="JK92" s="120">
        <v>8.6025830223109467E-4</v>
      </c>
      <c r="JL92" s="120">
        <v>8.6026138396003496E-4</v>
      </c>
      <c r="JM92" s="120">
        <v>8.4617533570827499E-4</v>
      </c>
      <c r="JN92" s="120">
        <v>8.4617830837191096E-4</v>
      </c>
      <c r="JO92" s="120">
        <v>8.3224917520265216E-4</v>
      </c>
      <c r="JP92" s="120">
        <v>8.3225204204796549E-4</v>
      </c>
      <c r="JQ92" s="120">
        <v>8.1847908981416272E-4</v>
      </c>
      <c r="JR92" s="120">
        <v>8.1848185401187069E-4</v>
      </c>
      <c r="JS92" s="120">
        <v>8.0486434275545973E-4</v>
      </c>
      <c r="JT92" s="120">
        <v>8.0486700740124077E-4</v>
      </c>
      <c r="JU92" s="120">
        <v>7.9140419138157107E-4</v>
      </c>
      <c r="JV92" s="120">
        <v>7.9140675949727446E-4</v>
      </c>
      <c r="JW92" s="120">
        <v>7.7809788722065616E-4</v>
      </c>
      <c r="JX92" s="120">
        <v>7.7810036175550922E-4</v>
      </c>
      <c r="JY92" s="120">
        <v>7.6494467600588402E-4</v>
      </c>
      <c r="JZ92" s="120">
        <v>7.6494705983769055E-4</v>
      </c>
      <c r="KA92" s="120">
        <v>7.5194379770843894E-4</v>
      </c>
      <c r="KB92" s="120">
        <v>7.5194609364477106E-4</v>
      </c>
      <c r="KC92" s="120">
        <v>7.3909448657167448E-4</v>
      </c>
      <c r="KD92" s="120">
        <v>7.3909669735105761E-4</v>
      </c>
      <c r="KE92" s="120">
        <v>7.2639597114641482E-4</v>
      </c>
      <c r="KF92" s="120">
        <v>7.2639809943950541E-4</v>
      </c>
      <c r="KG92" s="120">
        <v>7.1384747432742574E-4</v>
      </c>
      <c r="KH92" s="120">
        <v>7.138495227381785E-4</v>
      </c>
      <c r="KI92" s="120">
        <v>7.0144821339106049E-4</v>
      </c>
      <c r="KJ92" s="120">
        <v>7.0145018445789465E-4</v>
      </c>
      <c r="KK92" s="120">
        <v>6.8919740003409906E-4</v>
      </c>
      <c r="KL92" s="120">
        <v>6.8919929623104386E-4</v>
      </c>
      <c r="KM92" s="120">
        <v>6.7709424041377585E-4</v>
      </c>
      <c r="KN92" s="120">
        <v>6.7709606415162376E-4</v>
      </c>
      <c r="KO92" s="120">
        <v>6.6513793518903558E-4</v>
      </c>
      <c r="KP92" s="120">
        <v>6.6513968881647416E-4</v>
      </c>
      <c r="KQ92" s="120">
        <v>6.5332767956299527E-4</v>
      </c>
      <c r="KR92" s="120">
        <v>6.5332936536773652E-4</v>
      </c>
      <c r="KS92" s="120">
        <v>6.4166266332664696E-4</v>
      </c>
      <c r="KT92" s="120">
        <v>6.4166428353654766E-4</v>
      </c>
      <c r="KU92" s="120">
        <v>6.3014207090380679E-4</v>
      </c>
      <c r="KV92" s="120">
        <v>6.3014362768797625E-4</v>
      </c>
      <c r="KW92" s="120">
        <v>6.187650813973116E-4</v>
      </c>
      <c r="KX92" s="120">
        <v>6.1876657686721456E-4</v>
      </c>
      <c r="KY92" s="120">
        <v>6.0753086863648414E-4</v>
      </c>
      <c r="KZ92" s="120">
        <v>6.0753230484703285E-4</v>
      </c>
      <c r="LA92" s="120">
        <v>5.9643860122587521E-4</v>
      </c>
      <c r="LB92" s="120">
        <v>5.964399801765128E-4</v>
      </c>
      <c r="LC92" s="120">
        <v>5.8548744259529135E-4</v>
      </c>
      <c r="LD92" s="120">
        <v>5.8548876623106092E-4</v>
      </c>
      <c r="LE92" s="120">
        <v>5.7467655105110892E-4</v>
      </c>
      <c r="LF92" s="120">
        <v>5.7467782126372088E-4</v>
      </c>
      <c r="LG92" s="120">
        <v>5.6400507982890891E-4</v>
      </c>
      <c r="LH92" s="120">
        <v>5.6400629845779237E-4</v>
      </c>
      <c r="LI92" s="120">
        <v>5.5347217714741084E-4</v>
      </c>
      <c r="LJ92" s="120">
        <v>5.5347334598075735E-4</v>
      </c>
      <c r="LK92" s="120">
        <v>5.4307698626374155E-4</v>
      </c>
      <c r="LL92" s="120">
        <v>5.4307810703953707E-4</v>
      </c>
      <c r="LM92" s="120">
        <v>5.3281864553002853E-4</v>
      </c>
      <c r="LN92" s="120">
        <v>5.3281971993707927E-4</v>
      </c>
      <c r="LO92" s="120">
        <v>5.2269628845134301E-4</v>
      </c>
      <c r="LP92" s="120">
        <v>5.2269731813028397E-4</v>
      </c>
      <c r="LQ92" s="120">
        <v>5.1270904374498612E-4</v>
      </c>
      <c r="LR92" s="120">
        <v>5.1271003028928702E-4</v>
      </c>
      <c r="LS92" s="120">
        <v>5.028560354011373E-4</v>
      </c>
      <c r="LT92" s="120">
        <v>5.0285698035809037E-4</v>
      </c>
      <c r="LU92" s="120">
        <v>4.9313638274486957E-4</v>
      </c>
      <c r="LV92" s="120">
        <v>4.9313728761657286E-4</v>
      </c>
      <c r="LW92" s="120">
        <v>4.8354920049953391E-4</v>
      </c>
      <c r="LX92" s="120">
        <v>4.8355006674385926E-4</v>
      </c>
      <c r="LY92" s="120">
        <v>4.7409359885153165E-4</v>
      </c>
      <c r="LZ92" s="120">
        <v>4.740944278830854E-4</v>
      </c>
      <c r="MA92" s="120">
        <v>4.6476868351647276E-4</v>
      </c>
      <c r="MB92" s="120">
        <v>4.6476947670754152E-4</v>
      </c>
      <c r="MC92" s="120">
        <v>4.5557355580672776E-4</v>
      </c>
      <c r="MD92" s="120">
        <v>4.5557431448821491E-4</v>
      </c>
      <c r="ME92" s="120">
        <v>4.4650731270038258E-4</v>
      </c>
      <c r="MF92" s="120">
        <v>4.4650803816273586E-4</v>
      </c>
      <c r="MG92" s="120">
        <v>4.3756904691160455E-4</v>
      </c>
      <c r="MH92" s="120">
        <v>4.3756974040572714E-4</v>
      </c>
      <c r="MI92" s="120">
        <v>4.2875784696241306E-4</v>
      </c>
      <c r="MJ92" s="120">
        <v>4.2875850970056881E-4</v>
      </c>
      <c r="MK92" s="120">
        <v>4.2007279725588058E-4</v>
      </c>
      <c r="ML92" s="120">
        <v>4.2007343041258191E-4</v>
      </c>
      <c r="MM92" s="120">
        <v>4.1151297815074557E-4</v>
      </c>
      <c r="MN92" s="120">
        <v>4.1151358286363785E-4</v>
      </c>
      <c r="MO92" s="120">
        <v>4.0307746603746595E-4</v>
      </c>
      <c r="MP92" s="120">
        <v>4.0307804340818933E-4</v>
      </c>
      <c r="MQ92" s="120">
        <v>3.9476533341568969E-4</v>
      </c>
      <c r="MR92" s="120">
        <v>3.9476588451074063E-4</v>
      </c>
      <c r="MS92" s="120">
        <v>3.8657564897317631E-4</v>
      </c>
      <c r="MT92" s="120">
        <v>3.8657617482474921E-4</v>
      </c>
      <c r="MU92" s="120">
        <v>3.7850747766614837E-4</v>
      </c>
      <c r="MV92" s="120">
        <v>3.7850797927296761E-4</v>
      </c>
      <c r="MW92" s="120">
        <v>3.7055988080108296E-4</v>
      </c>
      <c r="MX92" s="120">
        <v>3.705603591292266E-4</v>
      </c>
      <c r="MY92" s="120">
        <v>3.6273191611795659E-4</v>
      </c>
      <c r="MZ92" s="120">
        <v>3.6273237210166382E-4</v>
      </c>
      <c r="NA92" s="120">
        <v>3.5502263787492538E-4</v>
      </c>
      <c r="NB92" s="120">
        <v>3.5502307241739277E-4</v>
      </c>
      <c r="NC92" s="120">
        <v>3.4743109693445887E-4</v>
      </c>
      <c r="ND92" s="120">
        <v>3.4743151090862567E-4</v>
      </c>
      <c r="NE92" s="120">
        <v>3.3995634085091665E-4</v>
      </c>
      <c r="NF92" s="120">
        <v>3.3995673510023918E-4</v>
      </c>
      <c r="NG92" s="120">
        <v>3.3259741395957627E-4</v>
      </c>
      <c r="NH92" s="120">
        <v>3.3259778929878748E-4</v>
      </c>
      <c r="NI92" s="120">
        <v>3.2535335746710535E-4</v>
      </c>
      <c r="NJ92" s="120">
        <v>3.2535371468296522E-4</v>
      </c>
      <c r="NK92" s="120">
        <v>3.1822320954348057E-4</v>
      </c>
      <c r="NL92" s="120">
        <v>3.182235493955119E-4</v>
      </c>
      <c r="NM92" s="120">
        <v>3.1120600541535205E-4</v>
      </c>
      <c r="NN92" s="120">
        <v>3.1120632863656741E-4</v>
      </c>
      <c r="NO92" s="120">
        <v>3.0430077746084963E-4</v>
      </c>
      <c r="NP92" s="120">
        <v>3.0430108475846141E-4</v>
      </c>
      <c r="NQ92" s="120">
        <v>2.9750655530582623E-4</v>
      </c>
      <c r="NR92" s="120">
        <v>2.975068473619496E-4</v>
      </c>
      <c r="NS92" s="120">
        <v>2.9082236592153899E-4</v>
      </c>
      <c r="NT92" s="120">
        <v>2.908226433938807E-4</v>
      </c>
      <c r="NU92" s="120">
        <v>2.8424723372376192E-4</v>
      </c>
      <c r="NV92" s="120">
        <v>2.842474972462985E-4</v>
      </c>
      <c r="NW92" s="120">
        <v>2.7778018067332671E-4</v>
      </c>
      <c r="NX92" s="120">
        <v>2.7778043085696451E-4</v>
      </c>
      <c r="NY92" s="120">
        <v>2.7142022637807734E-4</v>
      </c>
      <c r="NZ92" s="120">
        <v>2.7142046381131149E-4</v>
      </c>
      <c r="OA92" s="120">
        <v>2.651663881962514E-4</v>
      </c>
      <c r="OB92" s="120">
        <v>2.6516661344580262E-4</v>
      </c>
      <c r="OC92" s="120">
        <v>2.5901768134125696E-4</v>
      </c>
      <c r="OD92" s="120">
        <v>2.5901789495270261E-4</v>
      </c>
      <c r="OE92" s="120">
        <v>2.5297311898785915E-4</v>
      </c>
      <c r="OF92" s="120">
        <v>2.529733214862496E-4</v>
      </c>
      <c r="OG92" s="120">
        <v>2.4703171237975099E-4</v>
      </c>
      <c r="OH92" s="120">
        <v>2.4703190427021474E-4</v>
      </c>
      <c r="OI92" s="120">
        <v>2.4119247093851016E-4</v>
      </c>
      <c r="OJ92" s="120">
        <v>2.4119265270684847E-4</v>
      </c>
      <c r="OK92" s="120">
        <v>2.3545440237392757E-4</v>
      </c>
      <c r="OL92" s="120">
        <v>2.3545457448719475E-4</v>
      </c>
      <c r="OM92" s="120">
        <v>2.2981651279569375E-4</v>
      </c>
      <c r="ON92" s="120">
        <v>2.2981667570276881E-4</v>
      </c>
      <c r="OO92" s="120">
        <v>2.2427780682643885E-4</v>
      </c>
      <c r="OP92" s="120">
        <v>2.242779609585831E-4</v>
      </c>
      <c r="OQ92" s="120">
        <v>2.1883728771610449E-4</v>
      </c>
      <c r="OR92" s="120">
        <v>2.1883743348750746E-4</v>
      </c>
      <c r="OS92" s="120">
        <v>2.134939574576395E-4</v>
      </c>
      <c r="OT92" s="120">
        <v>2.1349409526595658E-4</v>
      </c>
      <c r="OU92" s="120">
        <v>2.0824681690400707E-4</v>
      </c>
      <c r="OV92" s="120">
        <v>2.0824694713088168E-4</v>
      </c>
      <c r="OW92" s="120">
        <v>2.0309486588647989E-4</v>
      </c>
      <c r="OX92" s="120">
        <v>2.0309498889805642E-4</v>
      </c>
      <c r="OY92" s="120">
        <v>1.9803710333421391E-4</v>
      </c>
      <c r="OZ92" s="120">
        <v>1.980372194816393E-4</v>
      </c>
      <c r="PA92" s="120">
        <v>1.9307252739508252E-4</v>
      </c>
      <c r="PB92" s="120">
        <v>1.9307263701499601E-4</v>
      </c>
      <c r="PC92" s="120">
        <v>1.8820013555774842E-4</v>
      </c>
      <c r="PD92" s="120">
        <v>1.8820023897276103E-4</v>
      </c>
      <c r="PE92" s="120">
        <v>1.83418924774959E-4</v>
      </c>
      <c r="PF92" s="120">
        <v>1.8341902229412153E-4</v>
      </c>
      <c r="PG92" s="120">
        <v>1.7872789158804376E-4</v>
      </c>
      <c r="PH92" s="120">
        <v>1.7872798350730299E-4</v>
      </c>
      <c r="PI92" s="120">
        <v>1.7412603225258833E-4</v>
      </c>
      <c r="PJ92" s="120">
        <v>1.7412611885523398E-4</v>
      </c>
      <c r="PK92" s="120">
        <v>1.6961234286526887E-4</v>
      </c>
      <c r="PL92" s="120">
        <v>1.696124244223691E-4</v>
      </c>
      <c r="PM92" s="120">
        <v>1.6518581949181893E-4</v>
      </c>
      <c r="PN92" s="120">
        <v>1.6518589626264503E-4</v>
      </c>
      <c r="PO92" s="120">
        <v>1.6084545829610778E-4</v>
      </c>
      <c r="PP92" s="120">
        <v>1.6084553052854848E-4</v>
      </c>
      <c r="PQ92" s="120">
        <v>1.565902556702987E-4</v>
      </c>
      <c r="PR92" s="120">
        <v>1.565903236012644E-4</v>
      </c>
      <c r="PS92" s="120">
        <v>1.5241920836606796E-4</v>
      </c>
      <c r="PT92" s="120">
        <v>1.5241927222188467E-4</v>
      </c>
      <c r="PU92" s="120">
        <v>1.4833131362685249E-4</v>
      </c>
      <c r="PV92" s="120">
        <v>1.4833137362364442E-4</v>
      </c>
      <c r="PW92" s="120">
        <v>1.4432556932109507E-4</v>
      </c>
      <c r="PX92" s="120">
        <v>1.4432562566515908E-4</v>
      </c>
      <c r="PY92" s="120">
        <v>1.404009740764628E-4</v>
      </c>
      <c r="PZ92" s="120">
        <v>1.4040102696463179E-4</v>
      </c>
      <c r="QA92" s="120">
        <v>1.3655652741500186E-4</v>
      </c>
      <c r="QB92" s="120">
        <v>1.3655657703499802E-4</v>
      </c>
      <c r="QC92" s="120">
        <v>1.3279122988919893E-4</v>
      </c>
      <c r="QD92" s="120">
        <v>1.327912764199793E-4</v>
      </c>
      <c r="QE92" s="120">
        <v>1.2910408321891597E-4</v>
      </c>
      <c r="QF92" s="120">
        <v>1.291041268310049E-4</v>
      </c>
      <c r="QG92" s="120">
        <v>1.2549409042916007E-4</v>
      </c>
      <c r="QH92" s="120">
        <v>1.2549413128497614E-4</v>
      </c>
      <c r="QI92" s="120">
        <v>1.2196025598865533E-4</v>
      </c>
      <c r="QJ92" s="120">
        <v>1.2196029424282655E-4</v>
      </c>
      <c r="QK92" s="120">
        <v>1.1850158594917897E-4</v>
      </c>
      <c r="QL92" s="120">
        <v>1.1850162174885005E-4</v>
      </c>
      <c r="QM92" s="120">
        <v>1.1511708808562075E-4</v>
      </c>
      <c r="QN92" s="120">
        <v>1.1511712157075072E-4</v>
      </c>
      <c r="QO92" s="120">
        <v>1.1180577203672818E-4</v>
      </c>
      <c r="QP92" s="120">
        <v>1.1180580334037898E-4</v>
      </c>
      <c r="QQ92" s="120">
        <v>1.0856664944649379E-4</v>
      </c>
      <c r="QR92" s="120">
        <v>1.0856667869511121E-4</v>
      </c>
      <c r="QS92" s="120">
        <v>1.0539873410614482E-4</v>
      </c>
      <c r="QT92" s="120">
        <v>1.0539876141983023E-4</v>
      </c>
      <c r="QU92" s="120">
        <v>1.0230104209668884E-4</v>
      </c>
      <c r="QV92" s="120">
        <v>1.023010675894618E-4</v>
      </c>
      <c r="QW92" s="120">
        <v>9.9272591931970827E-5</v>
      </c>
      <c r="QX92" s="120">
        <v>9.927261571202506E-5</v>
      </c>
      <c r="QY92" s="120">
        <v>9.6312404702195891E-5</v>
      </c>
      <c r="QZ92" s="120">
        <v>9.631242687214574E-5</v>
      </c>
      <c r="RA92" s="120">
        <v>9.3419504217869207E-5</v>
      </c>
      <c r="RB92" s="120">
        <v>9.3419524874988898E-5</v>
      </c>
      <c r="RC92" s="120">
        <v>9.0592917154103995E-5</v>
      </c>
      <c r="RD92" s="120">
        <v>9.059293639055852E-5</v>
      </c>
      <c r="RE92" s="120">
        <v>8.7831673195246855E-5</v>
      </c>
      <c r="RF92" s="120">
        <v>8.7831691098316019E-5</v>
      </c>
      <c r="RG92" s="120">
        <v>8.5134805179769662E-5</v>
      </c>
      <c r="RH92" s="120">
        <v>8.5134821832063816E-5</v>
      </c>
      <c r="RI92" s="120">
        <v>8.2501349245373088E-5</v>
      </c>
      <c r="RJ92" s="120">
        <v>8.2501364725041782E-5</v>
      </c>
      <c r="RK92" s="120">
        <v>7.9930344974249269E-5</v>
      </c>
      <c r="RL92" s="120">
        <v>7.9930359355182983E-5</v>
      </c>
      <c r="RM92" s="120">
        <v>7.7420835538445643E-5</v>
      </c>
      <c r="RN92" s="120">
        <v>7.7420848890470125E-5</v>
      </c>
      <c r="RO92" s="120">
        <v>7.4971867845275038E-5</v>
      </c>
      <c r="RP92" s="120">
        <v>7.4971880234338866E-5</v>
      </c>
      <c r="RQ92" s="120">
        <v>7.2582492682711215E-5</v>
      </c>
      <c r="RR92" s="120">
        <v>7.2582504171066865E-5</v>
      </c>
      <c r="RS92" s="120">
        <v>7.0251764864712502E-5</v>
      </c>
      <c r="RT92" s="120">
        <v>7.025177551109023E-5</v>
      </c>
      <c r="RU92" s="120">
        <v>6.797874337640994E-5</v>
      </c>
      <c r="RV92" s="120">
        <v>6.7978753236185832E-5</v>
      </c>
      <c r="RW92" s="120">
        <v>6.5762491519099359E-5</v>
      </c>
      <c r="RX92" s="120">
        <v>6.5762500644457028E-5</v>
      </c>
      <c r="RY92" s="120">
        <v>6.3602077054972746E-5</v>
      </c>
      <c r="RZ92" s="120">
        <v>6.3602085495058548E-5</v>
      </c>
      <c r="SA92" s="120">
        <v>6.1496572351523837E-5</v>
      </c>
      <c r="SB92" s="120">
        <v>6.1496580152596518E-5</v>
      </c>
      <c r="SC92" s="120">
        <v>5.9445054525562631E-5</v>
      </c>
      <c r="SD92" s="120">
        <v>5.9445061731136842E-5</v>
      </c>
      <c r="SE92" s="120">
        <v>5.744660558676987E-5</v>
      </c>
      <c r="SF92" s="120">
        <v>5.7446612237754321E-5</v>
      </c>
      <c r="SG92" s="120">
        <v>5.5500312580723912E-5</v>
      </c>
      <c r="SH92" s="120">
        <v>5.5500318715553732E-5</v>
      </c>
      <c r="SI92" s="120">
        <v>5.3605267731328785E-5</v>
      </c>
      <c r="SJ92" s="120">
        <v>5.3605273386092755E-5</v>
      </c>
      <c r="SK92" s="120">
        <v>5.1760568582574048E-5</v>
      </c>
      <c r="SL92" s="120">
        <v>5.1760573791136606E-5</v>
      </c>
      <c r="SM92" s="120">
        <v>4.9965318139552219E-5</v>
      </c>
      <c r="SN92" s="120">
        <v>4.9965322933669985E-5</v>
      </c>
      <c r="SO92" s="120">
        <v>4.8218625008661387E-5</v>
      </c>
      <c r="SP92" s="120">
        <v>4.8218629418095434E-5</v>
      </c>
      <c r="SQ92" s="120">
        <v>4.6519603536918209E-5</v>
      </c>
      <c r="SR92" s="120">
        <v>4.651960758954101E-5</v>
      </c>
      <c r="SS92" s="120">
        <v>4.4867373950305186E-5</v>
      </c>
      <c r="ST92" s="120">
        <v>4.4867377672203064E-5</v>
      </c>
      <c r="SU92" s="120">
        <v>4.3261062491076033E-5</v>
      </c>
      <c r="SV92" s="120">
        <v>4.3261065906647447E-5</v>
      </c>
      <c r="SW92" s="120">
        <v>4.1699801553941285E-5</v>
      </c>
      <c r="SX92" s="120">
        <v>4.1699804685990315E-5</v>
      </c>
      <c r="SY92" s="120">
        <v>4.0182729821055263E-5</v>
      </c>
      <c r="SZ92" s="120">
        <v>4.0182732690880924E-5</v>
      </c>
      <c r="TA92" s="120">
        <v>3.8708992395724221E-5</v>
      </c>
      <c r="TB92" s="120">
        <v>3.8708995023206193E-5</v>
      </c>
      <c r="TC92" s="120">
        <v>3.7277740934756667E-5</v>
      </c>
      <c r="TD92" s="120">
        <v>3.7277743338436488E-5</v>
      </c>
      <c r="TE92" s="120">
        <v>3.5888133779372853E-5</v>
      </c>
      <c r="TF92" s="120">
        <v>3.5888135976531378E-5</v>
      </c>
      <c r="TG92" s="120">
        <v>3.4539336084591786E-5</v>
      </c>
      <c r="TH92" s="120">
        <v>3.4539338091323386E-5</v>
      </c>
      <c r="TI92" s="120">
        <v>3.3230519947013381E-5</v>
      </c>
      <c r="TJ92" s="120">
        <v>3.3230521778296268E-5</v>
      </c>
      <c r="TK92" s="120">
        <v>3.1960864530911756E-5</v>
      </c>
      <c r="TL92" s="120">
        <v>3.1960866200674812E-5</v>
      </c>
      <c r="TM92" s="120">
        <v>3.0729556192554866E-5</v>
      </c>
      <c r="TN92" s="120">
        <v>3.0729557713741397E-5</v>
      </c>
      <c r="TO92" s="120">
        <v>2.953578860266712E-5</v>
      </c>
      <c r="TP92" s="120">
        <v>2.9535789987295145E-5</v>
      </c>
      <c r="TQ92" s="120">
        <v>2.8378762866947755E-5</v>
      </c>
      <c r="TR92" s="120">
        <v>2.8378764126167555E-5</v>
      </c>
      <c r="TS92" s="120">
        <v>2.7257687644561416E-5</v>
      </c>
      <c r="TT92" s="120">
        <v>2.7257688788709866E-5</v>
      </c>
      <c r="TU92" s="120">
        <v>2.6171779264512972E-5</v>
      </c>
      <c r="TV92" s="120">
        <v>2.6171780303165239E-5</v>
      </c>
      <c r="TW92" s="120">
        <v>2.5120261839821445E-5</v>
      </c>
      <c r="TX92" s="120">
        <v>2.5120262781839796E-5</v>
      </c>
      <c r="TY92" s="120">
        <v>2.4102367379405872E-5</v>
      </c>
      <c r="TZ92" s="120">
        <v>2.4102368232985964E-5</v>
      </c>
      <c r="UA92" s="120">
        <v>2.311733589759669E-5</v>
      </c>
      <c r="UB92" s="120">
        <v>2.3117336670311298E-5</v>
      </c>
      <c r="UC92" s="120">
        <v>2.2164415521185852E-5</v>
      </c>
      <c r="UD92" s="120">
        <v>2.2164416220026266E-5</v>
      </c>
      <c r="UE92" s="120">
        <v>2.124286259392871E-5</v>
      </c>
      <c r="UF92" s="120">
        <v>2.1242863225343776E-5</v>
      </c>
      <c r="UG92" s="120">
        <v>2.035194177841184E-5</v>
      </c>
      <c r="UH92" s="120">
        <v>2.0351942348344768E-5</v>
      </c>
      <c r="UI92" s="120">
        <v>1.9490926155199422E-5</v>
      </c>
      <c r="UJ92" s="120">
        <v>1.9490926669122684E-5</v>
      </c>
      <c r="UK92" s="120">
        <v>1.8659097319173504E-5</v>
      </c>
      <c r="UL92" s="120">
        <v>1.8659097782121313E-5</v>
      </c>
      <c r="UM92" s="120">
        <v>1.7855745472981215E-5</v>
      </c>
      <c r="UN92" s="120">
        <v>1.7855745889580573E-5</v>
      </c>
      <c r="UO92" s="120">
        <v>1.7080169517505118E-5</v>
      </c>
      <c r="UP92" s="120">
        <v>1.7080169892004699E-5</v>
      </c>
      <c r="UQ92" s="120">
        <v>1.6331677139271561E-5</v>
      </c>
      <c r="UR92" s="120">
        <v>1.633167747556893E-5</v>
      </c>
      <c r="US92" s="120">
        <v>1.5609584894713726E-5</v>
      </c>
      <c r="UT92" s="120">
        <v>1.5609585196380946E-5</v>
      </c>
      <c r="UU92" s="120">
        <v>1.4913218291206696E-5</v>
      </c>
      <c r="UV92" s="120">
        <v>1.4913218561514245E-5</v>
      </c>
      <c r="UW92" s="120">
        <v>1.4241911864792545E-5</v>
      </c>
      <c r="UX92" s="120">
        <v>1.4241912106731917E-5</v>
      </c>
      <c r="UY92" s="120">
        <v>1.3595009254515112E-5</v>
      </c>
      <c r="UZ92" s="120">
        <v>1.3595009470819763E-5</v>
      </c>
      <c r="VA92" s="120">
        <v>1.2971863273284805E-5</v>
      </c>
      <c r="VB92" s="120">
        <v>1.2971863466449893E-5</v>
      </c>
      <c r="VC92" s="120">
        <v>1.2371835975195612E-5</v>
      </c>
      <c r="VD92" s="120">
        <v>1.2371836147496391E-5</v>
      </c>
      <c r="VE92" s="120">
        <v>1.1794298719217628E-5</v>
      </c>
      <c r="VF92" s="120">
        <v>1.1794298872726624E-5</v>
      </c>
      <c r="VG92" s="120">
        <v>1.1238632229190229E-5</v>
      </c>
      <c r="VH92" s="120">
        <v>1.1238632365793313E-5</v>
      </c>
      <c r="VI92" s="120">
        <v>1.0704226650042831E-5</v>
      </c>
      <c r="VJ92" s="120">
        <v>1.070422677145413E-5</v>
      </c>
      <c r="VK92" s="120">
        <v>1.0190481600171886E-5</v>
      </c>
      <c r="VL92" s="120">
        <v>1.0190481707947669E-5</v>
      </c>
      <c r="VM92" s="120">
        <v>9.6968062199048013E-6</v>
      </c>
      <c r="VN92" s="120">
        <v>9.6968063154565518E-6</v>
      </c>
      <c r="VO92" s="120">
        <v>9.2226192159842747E-6</v>
      </c>
      <c r="VP92" s="120">
        <v>9.2226193005905045E-6</v>
      </c>
      <c r="VQ92" s="120">
        <v>8.7673489020074772E-6</v>
      </c>
      <c r="VR92" s="120">
        <v>8.7673489768250877E-6</v>
      </c>
      <c r="VS92" s="120">
        <v>8.330433234758911E-6</v>
      </c>
      <c r="VT92" s="120">
        <v>8.3304333008333864E-6</v>
      </c>
      <c r="VU92" s="120">
        <v>7.9113198463764089E-6</v>
      </c>
      <c r="VV92" s="120">
        <v>7.9113199046515117E-6</v>
      </c>
      <c r="VW92" s="120">
        <v>7.5094660722942665E-6</v>
      </c>
      <c r="VX92" s="120">
        <v>7.5094661236208217E-6</v>
      </c>
      <c r="VY92" s="120">
        <v>7.1243389749091067E-6</v>
      </c>
      <c r="VZ92" s="120">
        <v>7.1243390200532532E-6</v>
      </c>
      <c r="WA92" s="120">
        <v>6.7554153629179408E-6</v>
      </c>
      <c r="WB92" s="120">
        <v>6.755415402568661E-6</v>
      </c>
      <c r="WC92" s="120">
        <v>6.4021818062808606E-6</v>
      </c>
      <c r="WD92" s="120">
        <v>6.4021818410569663E-6</v>
      </c>
      <c r="WE92" s="120">
        <v>6.0641346467641794E-6</v>
      </c>
      <c r="WF92" s="120">
        <v>6.064134677220727E-6</v>
      </c>
      <c r="WG92" s="120">
        <v>5.7407800040234552E-6</v>
      </c>
      <c r="WH92" s="120">
        <v>5.7407800306576558E-6</v>
      </c>
      <c r="WI92" s="120">
        <v>5.4316337771894506E-6</v>
      </c>
      <c r="WJ92" s="120">
        <v>5.431633800446109E-6</v>
      </c>
      <c r="WK92" s="120">
        <v>5.1362216419241181E-6</v>
      </c>
      <c r="WL92" s="120">
        <v>5.13622166220058E-6</v>
      </c>
      <c r="WM92" s="120">
        <v>4.8540790429173907E-6</v>
      </c>
      <c r="WN92" s="120">
        <v>4.8540790605681504E-6</v>
      </c>
      <c r="WO92" s="120">
        <v>4.5847511818001052E-6</v>
      </c>
      <c r="WP92" s="120">
        <v>4.5847511971409416E-6</v>
      </c>
      <c r="WQ92" s="120">
        <v>4.3277930004523769E-6</v>
      </c>
      <c r="WR92" s="120">
        <v>4.3277930137642027E-6</v>
      </c>
      <c r="WS92" s="120">
        <v>4.0827691596913853E-6</v>
      </c>
      <c r="WT92" s="120">
        <v>4.0827691712236982E-6</v>
      </c>
      <c r="WU92" s="120">
        <v>3.8492540133270204E-6</v>
      </c>
      <c r="WV92" s="120">
        <v>3.8492540233011205E-6</v>
      </c>
      <c r="WW92" s="120">
        <v>3.6268315775788139E-6</v>
      </c>
      <c r="WX92" s="120">
        <v>3.6268315861906542E-6</v>
      </c>
      <c r="WY92" s="120">
        <v>3.4150954958519936E-6</v>
      </c>
      <c r="WZ92" s="120">
        <v>3.4150955032748474E-6</v>
      </c>
      <c r="XA92" s="120">
        <v>3.2136489988761934E-6</v>
      </c>
      <c r="XB92" s="120">
        <v>3.2136490052630171E-6</v>
      </c>
      <c r="XC92" s="120">
        <v>3.02210486021485E-6</v>
      </c>
      <c r="XD92" s="120">
        <v>3.0221048657004522E-6</v>
      </c>
      <c r="XE92" s="120">
        <v>2.8400853471589919E-6</v>
      </c>
      <c r="XF92" s="120">
        <v>2.8400853518619937E-6</v>
      </c>
      <c r="XG92" s="120">
        <v>2.6672221670244446E-6</v>
      </c>
      <c r="XH92" s="120">
        <v>2.6672221710490412E-6</v>
      </c>
      <c r="XI92" s="120">
        <v>2.503156408876856E-6</v>
      </c>
      <c r="XJ92" s="120">
        <v>2.503156412314438E-6</v>
      </c>
      <c r="XK92" s="120">
        <v>2.3475384807148113E-6</v>
      </c>
      <c r="XL92" s="120">
        <v>2.3475384836453649E-6</v>
      </c>
      <c r="XM92" s="120">
        <v>2.2000280421466421E-6</v>
      </c>
      <c r="XN92" s="120">
        <v>2.2000280446400856E-6</v>
      </c>
      <c r="XO92" s="120">
        <v>2.060293932602877E-6</v>
      </c>
      <c r="XP92" s="120">
        <v>2.0602939347201836E-6</v>
      </c>
      <c r="XQ92" s="120">
        <v>1.9280140951315802E-6</v>
      </c>
      <c r="XR92" s="120">
        <v>1.9280140969258531E-6</v>
      </c>
      <c r="XS92" s="120">
        <v>1.8028754958302709E-6</v>
      </c>
      <c r="XT92" s="120">
        <v>1.8028754973476552E-6</v>
      </c>
      <c r="XU92" s="120">
        <v>1.6845740389738897E-6</v>
      </c>
      <c r="XV92" s="120">
        <v>1.684574040254418E-6</v>
      </c>
      <c r="XW92" s="120">
        <v>1.5728144779044062E-6</v>
      </c>
      <c r="XX92" s="120">
        <v>1.5728144789827325E-6</v>
      </c>
      <c r="XY92" s="120">
        <v>1.4673103217538313E-6</v>
      </c>
      <c r="XZ92" s="120">
        <v>1.4673103226599002E-6</v>
      </c>
      <c r="YA92" s="120">
        <v>1.3677837380785286E-6</v>
      </c>
      <c r="YB92" s="120">
        <v>1.3677837388381621E-6</v>
      </c>
      <c r="YC92" s="120">
        <v>1.2739654514888652E-6</v>
      </c>
      <c r="YD92" s="120">
        <v>1.273965452124285E-6</v>
      </c>
      <c r="YE92" s="120">
        <v>1.1855946383644486E-6</v>
      </c>
      <c r="YF92" s="120">
        <v>1.1855946388947312E-6</v>
      </c>
      <c r="YG92" s="120">
        <v>1.1024188177513517E-6</v>
      </c>
      <c r="YH92" s="120">
        <v>1.1024188181928504E-6</v>
      </c>
      <c r="YI92" s="120">
        <v>1.0241937385438833E-6</v>
      </c>
      <c r="YJ92" s="120">
        <v>1.0241937389105753E-6</v>
      </c>
      <c r="YK92" s="120">
        <v>9.5068326305952251E-7</v>
      </c>
      <c r="YL92" s="120">
        <v>9.5068326336333544E-7</v>
      </c>
      <c r="YM92" s="120">
        <v>8.816592471217533E-7</v>
      </c>
      <c r="YN92" s="120">
        <v>8.8165924737283885E-7</v>
      </c>
      <c r="YO92" s="120">
        <v>8.1690141677143559E-7</v>
      </c>
      <c r="YP92" s="120">
        <v>8.1690141697841233E-7</v>
      </c>
      <c r="YQ92" s="120">
        <v>7.5619724173329167E-7</v>
      </c>
      <c r="YR92" s="120">
        <v>7.5619724190346303E-7</v>
      </c>
      <c r="YS92" s="120">
        <v>6.9934180576987147E-7</v>
      </c>
      <c r="YT92" s="120">
        <v>6.9934180590940829E-7</v>
      </c>
      <c r="YU92" s="120">
        <v>6.4613767406096141E-7</v>
      </c>
      <c r="YV92" s="120">
        <v>6.4613767417506786E-7</v>
      </c>
      <c r="YW92" s="120">
        <v>5.9639475775200904E-7</v>
      </c>
      <c r="YX92" s="120">
        <v>5.9639475784505942E-7</v>
      </c>
      <c r="YY92" s="120">
        <v>5.4993017582040615E-7</v>
      </c>
      <c r="YZ92" s="120">
        <v>5.4993017589607107E-7</v>
      </c>
      <c r="ZA92" s="120">
        <v>5.0656811441372922E-7</v>
      </c>
      <c r="ZB92" s="120">
        <v>5.0656811447507791E-7</v>
      </c>
      <c r="ZC92" s="120">
        <v>4.6613968381894907E-7</v>
      </c>
      <c r="ZD92" s="120">
        <v>4.6613968386854296E-7</v>
      </c>
      <c r="ZE92" s="120">
        <v>4.2848277322643418E-7</v>
      </c>
      <c r="ZF92" s="120">
        <v>4.2848277326640455E-7</v>
      </c>
      <c r="ZG92" s="120">
        <v>3.9344190345706541E-7</v>
      </c>
      <c r="ZH92" s="120">
        <v>3.9344190348917908E-7</v>
      </c>
      <c r="ZI92" s="120">
        <v>3.6086807782504931E-7</v>
      </c>
      <c r="ZJ92" s="120">
        <v>3.608680778507693E-7</v>
      </c>
      <c r="ZK92" s="120">
        <v>3.3061863131301381E-7</v>
      </c>
      <c r="ZL92" s="120">
        <v>3.3061863133354642E-7</v>
      </c>
      <c r="ZM92" s="120">
        <v>3.0255707823963967E-7</v>
      </c>
      <c r="ZN92" s="120">
        <v>3.0255707825597719E-7</v>
      </c>
      <c r="ZO92" s="120">
        <v>2.7655295860346058E-7</v>
      </c>
      <c r="ZP92" s="120">
        <v>2.7655295861641548E-7</v>
      </c>
      <c r="ZQ92" s="120">
        <v>2.524816832894867E-7</v>
      </c>
      <c r="ZR92" s="120">
        <v>2.5248168329972447E-7</v>
      </c>
      <c r="ZS92" s="120">
        <v>2.302243783279916E-7</v>
      </c>
      <c r="ZT92" s="120">
        <v>2.3022437833605305E-7</v>
      </c>
      <c r="ZU92" s="120">
        <v>2.0966772839707583E-7</v>
      </c>
      <c r="ZV92" s="120">
        <v>2.0966772840340028E-7</v>
      </c>
      <c r="ZW92" s="120">
        <v>1.9070381976254243E-7</v>
      </c>
      <c r="ZX92" s="120">
        <v>1.9070381976748614E-7</v>
      </c>
      <c r="ZY92" s="120">
        <v>1.7322998285009723E-7</v>
      </c>
      <c r="ZZ92" s="120">
        <v>1.7322998285394694E-7</v>
      </c>
      <c r="AAA92" s="120">
        <v>1.5714863464594364E-7</v>
      </c>
      <c r="AAB92" s="120">
        <v>1.571486346489297E-7</v>
      </c>
      <c r="AAC92" s="120">
        <v>1.4236712112246038E-7</v>
      </c>
      <c r="AAD92" s="120">
        <v>1.4236712112476738E-7</v>
      </c>
      <c r="AAE92" s="120">
        <v>1.2879755988579913E-7</v>
      </c>
      <c r="AAF92" s="120">
        <v>1.2879755988757414E-7</v>
      </c>
      <c r="AAG92" s="120">
        <v>1.1635668324191759E-7</v>
      </c>
      <c r="AAH92" s="120">
        <v>1.1635668324327737E-7</v>
      </c>
      <c r="AAI92" s="120">
        <v>1.0496568187675549E-7</v>
      </c>
      <c r="AAJ92" s="120">
        <v>1.0496568187779294E-7</v>
      </c>
      <c r="AAK92" s="120">
        <v>9.4550049344953812E-8</v>
      </c>
      <c r="AAL92" s="120">
        <v>9.4550049345741712E-8</v>
      </c>
      <c r="AAM92" s="120">
        <v>8.5039427559700524E-8</v>
      </c>
      <c r="AAN92" s="120">
        <v>8.5039427560296292E-8</v>
      </c>
      <c r="AAO92" s="120">
        <v>7.6367453473962368E-8</v>
      </c>
      <c r="AAP92" s="120">
        <v>7.6367453474410766E-8</v>
      </c>
      <c r="AAQ92" s="120">
        <v>6.8471607140503426E-8</v>
      </c>
      <c r="AAR92" s="120">
        <v>6.8471607140839076E-8</v>
      </c>
      <c r="AAS92" s="120">
        <v>6.1293061334721945E-8</v>
      </c>
      <c r="AAT92" s="120">
        <v>6.1293061334972164E-8</v>
      </c>
      <c r="AAU92" s="120">
        <v>5.4776532920430858E-8</v>
      </c>
      <c r="AAV92" s="120">
        <v>5.4776532920616524E-8</v>
      </c>
      <c r="AAW92" s="120">
        <v>4.8870136134274558E-8</v>
      </c>
      <c r="AAX92" s="120">
        <v>4.8870136134411467E-8</v>
      </c>
      <c r="AAY92" s="120">
        <v>4.3525237959526838E-8</v>
      </c>
      <c r="AAZ92" s="120">
        <v>4.3525237959627363E-8</v>
      </c>
      <c r="ABA92" s="120">
        <v>3.8696315754538441E-8</v>
      </c>
      <c r="ABB92" s="120">
        <v>3.8696315754611828E-8</v>
      </c>
      <c r="ABC92" s="120">
        <v>3.4340817295119852E-8</v>
      </c>
      <c r="ABD92" s="120">
        <v>3.4340817295173156E-8</v>
      </c>
      <c r="ABE92" s="120">
        <v>3.0419023383663401E-8</v>
      </c>
      <c r="ABF92" s="120">
        <v>3.0419023383701842E-8</v>
      </c>
      <c r="ABG92" s="120">
        <v>2.6893913170837272E-8</v>
      </c>
      <c r="ABH92" s="120">
        <v>2.6893913170864834E-8</v>
      </c>
      <c r="ABI92" s="120">
        <v>2.373103232824451E-8</v>
      </c>
      <c r="ABJ92" s="120">
        <v>2.3731032328264184E-8</v>
      </c>
      <c r="ABK92" s="120">
        <v>2.089836420254634E-8</v>
      </c>
      <c r="ABL92" s="120">
        <v>2.0898364202560289E-8</v>
      </c>
      <c r="ABM92" s="120">
        <v>1.83662040732288E-8</v>
      </c>
      <c r="ABN92" s="120">
        <v>1.8366204073238607E-8</v>
      </c>
      <c r="ABO92" s="120">
        <v>1.6107036627464261E-8</v>
      </c>
      <c r="ABP92" s="120">
        <v>1.6107036627471126E-8</v>
      </c>
      <c r="ABQ92" s="120">
        <v>1.4095416756417108E-8</v>
      </c>
      <c r="ABR92" s="120">
        <v>1.4095416756421874E-8</v>
      </c>
      <c r="ABS92" s="120">
        <v>1.2307853767892835E-8</v>
      </c>
      <c r="ABT92" s="120">
        <v>1.2307853767896111E-8</v>
      </c>
      <c r="ABU92" s="120">
        <v>1.0722699100470553E-8</v>
      </c>
      <c r="ABV92" s="120">
        <v>1.0722699100472811E-8</v>
      </c>
      <c r="ABW92" s="120">
        <v>9.32003761422083E-9</v>
      </c>
      <c r="ABX92" s="120">
        <v>9.3200376142223537E-9</v>
      </c>
      <c r="ABY92" s="120">
        <v>8.0815825228390276E-9</v>
      </c>
      <c r="ABZ92" s="120">
        <v>8.0815825228400582E-9</v>
      </c>
      <c r="ACA92" s="120">
        <v>6.9905740215566421E-9</v>
      </c>
      <c r="ACB92" s="120">
        <v>6.990574021557332E-9</v>
      </c>
      <c r="ACC92" s="120">
        <v>6.0316816545756721E-9</v>
      </c>
      <c r="ACD92" s="120">
        <v>6.0316816545761304E-9</v>
      </c>
      <c r="ACE92" s="120">
        <v>5.1909104550493582E-9</v>
      </c>
      <c r="ACF92" s="120">
        <v>5.1909104550496584E-9</v>
      </c>
      <c r="ACG92" s="120">
        <v>4.4555108798556423E-9</v>
      </c>
      <c r="ACH92" s="120">
        <v>4.45551087985584E-9</v>
      </c>
      <c r="ACI92" s="120">
        <v>3.8138925506270913E-9</v>
      </c>
      <c r="ACJ92" s="120">
        <v>3.8138925506272196E-9</v>
      </c>
      <c r="ACK92" s="120">
        <v>3.2555418017642566E-9</v>
      </c>
      <c r="ACL92" s="120">
        <v>3.2555418017643389E-9</v>
      </c>
      <c r="ACM92" s="120">
        <v>2.7709430255216901E-9</v>
      </c>
      <c r="ACN92" s="120">
        <v>2.7709430255217443E-9</v>
      </c>
      <c r="ACO92" s="120">
        <v>2.3515037937696988E-9</v>
      </c>
      <c r="ACP92" s="120">
        <v>2.3515037937697306E-9</v>
      </c>
      <c r="ACQ92" s="120">
        <v>1.9894837257546493E-9</v>
      </c>
      <c r="ACR92" s="120">
        <v>1.9894837257546691E-9</v>
      </c>
      <c r="ACS92" s="120">
        <v>1.6779270611598695E-9</v>
      </c>
      <c r="ACT92" s="120">
        <v>1.6779270611598817E-9</v>
      </c>
      <c r="ACU92" s="120">
        <v>1.4105988880608431E-9</v>
      </c>
      <c r="ACV92" s="120">
        <v>1.4105988880608499E-9</v>
      </c>
      <c r="ACW92" s="120">
        <v>1.1819249660250963E-9</v>
      </c>
      <c r="ACX92" s="120">
        <v>1.1819249660251008E-9</v>
      </c>
      <c r="ACY92" s="120">
        <v>9.8693507567969471E-10</v>
      </c>
      <c r="ACZ92" s="120">
        <v>9.8693507567969698E-10</v>
      </c>
      <c r="ADA92" s="120">
        <v>8.2120981760646473E-10</v>
      </c>
      <c r="ADB92" s="120">
        <v>8.21209817606467E-10</v>
      </c>
      <c r="ADC92" s="120">
        <v>6.8083077547384809E-10</v>
      </c>
      <c r="ADD92" s="120">
        <v>6.8083077547384882E-10</v>
      </c>
      <c r="ADE92" s="120">
        <v>5.6233395091801567E-10</v>
      </c>
      <c r="ADF92" s="120">
        <v>5.6233395091801681E-10</v>
      </c>
      <c r="ADG92" s="120">
        <v>4.6266637088539286E-10</v>
      </c>
      <c r="ADH92" s="120">
        <v>4.6266637088539317E-10</v>
      </c>
      <c r="ADI92" s="120">
        <v>3.7914576197998507E-10</v>
      </c>
      <c r="ADJ92" s="120">
        <v>3.7914576197998533E-10</v>
      </c>
      <c r="ADK92" s="120">
        <v>3.0942318085459168E-10</v>
      </c>
      <c r="ADL92" s="120">
        <v>3.0942318085459188E-10</v>
      </c>
      <c r="ADM92" s="120">
        <v>2.5144848487210466E-10</v>
      </c>
      <c r="ADN92" s="120">
        <v>2.5144848487210492E-10</v>
      </c>
      <c r="ADO92" s="120">
        <v>2.0343852316411957E-10</v>
      </c>
      <c r="ADP92" s="120">
        <v>2.0343852316411951E-10</v>
      </c>
      <c r="ADQ92" s="120">
        <v>1.6384792484556987E-10</v>
      </c>
      <c r="ADR92" s="120">
        <v>1.638479248455699E-10</v>
      </c>
      <c r="ADS92" s="120">
        <v>1.3134235851688225E-10</v>
      </c>
      <c r="ADT92" s="120">
        <v>1.3134235851688238E-10</v>
      </c>
      <c r="ADU92" s="120">
        <v>1.0477413530388184E-10</v>
      </c>
      <c r="ADV92" s="120">
        <v>1.0477413530388179E-10</v>
      </c>
      <c r="ADW92" s="120">
        <v>8.3160026548708504E-11</v>
      </c>
      <c r="ADX92" s="120">
        <v>8.3160026548708607E-11</v>
      </c>
      <c r="ADY92" s="120">
        <v>6.5661166864174078E-11</v>
      </c>
      <c r="ADZ92" s="120">
        <v>6.5661166864174027E-11</v>
      </c>
      <c r="AEA92" s="120">
        <v>5.1564913584681611E-11</v>
      </c>
      <c r="AEB92" s="120">
        <v>5.1564913584681643E-11</v>
      </c>
      <c r="AEC92" s="120">
        <v>4.026853466792004E-11</v>
      </c>
      <c r="AED92" s="120">
        <v>4.0268534667920027E-11</v>
      </c>
      <c r="AEE92" s="120">
        <v>3.1264598795578922E-11</v>
      </c>
      <c r="AEF92" s="120">
        <v>3.1264598795578916E-11</v>
      </c>
      <c r="AEG92" s="120">
        <v>2.4127943754740723E-11</v>
      </c>
      <c r="AEH92" s="120">
        <v>2.4127943754740716E-11</v>
      </c>
      <c r="AEI92" s="120">
        <v>1.8504102114994297E-11</v>
      </c>
      <c r="AEJ92" s="120">
        <v>1.850410211499429E-11</v>
      </c>
      <c r="AEK92" s="120">
        <v>1.4099066704918627E-11</v>
      </c>
      <c r="AEL92" s="120">
        <v>1.4099066704918632E-11</v>
      </c>
      <c r="AEM92" s="120">
        <v>1.0670282385724604E-11</v>
      </c>
      <c r="AEN92" s="120">
        <v>1.0670282385724604E-11</v>
      </c>
      <c r="AEO92" s="120">
        <v>8.0187550655672407E-12</v>
      </c>
      <c r="AEP92" s="120">
        <v>8.0187550655672391E-12</v>
      </c>
      <c r="AEQ92" s="120">
        <v>5.9821737377704887E-12</v>
      </c>
      <c r="AER92" s="120">
        <v>5.9821737377704887E-12</v>
      </c>
      <c r="AES92" s="120">
        <v>4.4289464995098353E-12</v>
      </c>
      <c r="AET92" s="120">
        <v>4.4289464995098378E-12</v>
      </c>
      <c r="AEU92" s="120">
        <v>3.2530569519000756E-12</v>
      </c>
      <c r="AEV92" s="120">
        <v>3.2530569519000732E-12</v>
      </c>
      <c r="AEW92" s="120">
        <v>2.3696530342934758E-12</v>
      </c>
      <c r="AEX92" s="120">
        <v>2.3696530342934754E-12</v>
      </c>
      <c r="AEY92" s="120">
        <v>1.7112861409998899E-12</v>
      </c>
      <c r="AEZ92" s="120">
        <v>1.7112861409998899E-12</v>
      </c>
      <c r="AFA92" s="120">
        <v>1.2247242443531963E-12</v>
      </c>
      <c r="AFB92" s="120">
        <v>1.2247242443531963E-12</v>
      </c>
      <c r="AFC92" s="120">
        <v>8.6826864241422702E-13</v>
      </c>
      <c r="AFD92" s="120">
        <v>8.6826864241422702E-13</v>
      </c>
      <c r="AFE92" s="120">
        <v>6.0950980346249866E-13</v>
      </c>
      <c r="AFF92" s="120">
        <v>6.0950980346249866E-13</v>
      </c>
      <c r="AFG92" s="120">
        <v>4.2346353699373186E-13</v>
      </c>
      <c r="AFH92" s="120">
        <v>4.2346353699373176E-13</v>
      </c>
      <c r="AFI92" s="120">
        <v>2.9103433058053225E-13</v>
      </c>
      <c r="AFJ92" s="120">
        <v>2.9103433058053214E-13</v>
      </c>
      <c r="AFK92" s="120">
        <v>1.9775810693297442E-13</v>
      </c>
      <c r="AFL92" s="120">
        <v>1.9775810693297439E-13</v>
      </c>
      <c r="AFM92" s="120">
        <v>1.3278183458872382E-13</v>
      </c>
      <c r="AFN92" s="120">
        <v>1.3278183458872379E-13</v>
      </c>
      <c r="AFO92" s="120">
        <v>8.8042333657258761E-14</v>
      </c>
      <c r="AFP92" s="120">
        <v>8.8042333657258748E-14</v>
      </c>
      <c r="AFQ92" s="120">
        <v>5.7611226111248447E-14</v>
      </c>
      <c r="AFR92" s="120">
        <v>5.7611226111248472E-14</v>
      </c>
      <c r="AFS92" s="120">
        <v>3.7177266039073681E-14</v>
      </c>
      <c r="AFT92" s="120">
        <v>3.7177266039073712E-14</v>
      </c>
      <c r="AFU92" s="120">
        <v>2.3641233503845851E-14</v>
      </c>
      <c r="AFV92" s="120">
        <v>2.3641233503845857E-14</v>
      </c>
      <c r="AFW92" s="120">
        <v>1.4802177250114632E-14</v>
      </c>
      <c r="AFX92" s="120">
        <v>1.4802177250114617E-14</v>
      </c>
      <c r="AFY92" s="120">
        <v>9.1170438736117054E-15</v>
      </c>
      <c r="AFZ92" s="120">
        <v>9.1170438736117086E-15</v>
      </c>
      <c r="AGA92" s="120">
        <v>5.5186376138481681E-15</v>
      </c>
      <c r="AGB92" s="120">
        <v>5.5186376138481697E-15</v>
      </c>
      <c r="AGC92" s="120">
        <v>3.2794244995779025E-15</v>
      </c>
      <c r="AGD92" s="120">
        <v>3.2794244995779022E-15</v>
      </c>
      <c r="AGE92" s="120">
        <v>1.9109408617584247E-15</v>
      </c>
      <c r="AGF92" s="120">
        <v>1.9109408617584235E-15</v>
      </c>
      <c r="AGG92" s="120">
        <v>1.0905070261352347E-15</v>
      </c>
      <c r="AGH92" s="120">
        <v>1.0905070261352347E-15</v>
      </c>
      <c r="AGI92" s="120">
        <v>6.0860342496197527E-16</v>
      </c>
      <c r="AGJ92" s="120">
        <v>6.0860342496197468E-16</v>
      </c>
      <c r="AGK92" s="120">
        <v>3.3166202983775111E-16</v>
      </c>
      <c r="AGL92" s="120">
        <v>3.3166202983775096E-16</v>
      </c>
      <c r="AGM92" s="120">
        <v>1.7618615889081851E-16</v>
      </c>
      <c r="AGN92" s="120">
        <v>1.7618615889081858E-16</v>
      </c>
      <c r="AGO92" s="120">
        <v>9.1062434832732769E-17</v>
      </c>
      <c r="AGP92" s="120">
        <v>9.1062434832732719E-17</v>
      </c>
      <c r="AGQ92" s="120">
        <v>4.5696109026582374E-17</v>
      </c>
      <c r="AGR92" s="120">
        <v>4.5696109026582374E-17</v>
      </c>
      <c r="AGS92" s="120">
        <v>2.2210629525385675E-17</v>
      </c>
      <c r="AGT92" s="120">
        <v>2.2210629525385705E-17</v>
      </c>
      <c r="AGU92" s="120">
        <v>1.0428494776914374E-17</v>
      </c>
      <c r="AGV92" s="120">
        <v>1.042849477691437E-17</v>
      </c>
      <c r="AGW92" s="120">
        <v>4.7156590825336365E-18</v>
      </c>
      <c r="AGX92" s="120">
        <v>4.7156590825336287E-18</v>
      </c>
      <c r="AGY92" s="120">
        <v>2.0465215239469295E-18</v>
      </c>
      <c r="AGZ92" s="120">
        <v>2.0465215239469306E-18</v>
      </c>
      <c r="AHA92" s="120">
        <v>8.490021806129156E-19</v>
      </c>
      <c r="AHB92" s="120">
        <v>8.490021806129156E-19</v>
      </c>
      <c r="AHC92" s="120">
        <v>3.3512414822437322E-19</v>
      </c>
      <c r="AHD92" s="120">
        <v>3.3512414822437322E-19</v>
      </c>
      <c r="AHE92" s="120">
        <v>1.2518282545755144E-19</v>
      </c>
      <c r="AHF92" s="120">
        <v>1.2518282545755147E-19</v>
      </c>
      <c r="AHG92" s="120">
        <v>4.3966586814507878E-20</v>
      </c>
      <c r="AHH92" s="120">
        <v>4.3966586814507878E-20</v>
      </c>
      <c r="AHI92" s="120">
        <v>1.4406802659742468E-20</v>
      </c>
      <c r="AHJ92" s="120">
        <v>1.4406802659742468E-20</v>
      </c>
      <c r="AHK92" s="120">
        <v>4.3627033886702919E-21</v>
      </c>
      <c r="AHL92" s="120">
        <v>4.3627033886702919E-21</v>
      </c>
      <c r="AHM92" s="120">
        <v>1.206543116927986E-21</v>
      </c>
      <c r="AHN92" s="120">
        <v>1.2065431169279858E-21</v>
      </c>
      <c r="AHO92" s="120">
        <v>3.0015862863275967E-22</v>
      </c>
      <c r="AHP92" s="120">
        <v>3.0015862863275967E-22</v>
      </c>
      <c r="AHQ92" s="120">
        <v>6.5841070074808573E-23</v>
      </c>
      <c r="AHR92" s="120">
        <v>6.5841070074808573E-23</v>
      </c>
      <c r="AHS92" s="120">
        <v>1.2388827013668045E-23</v>
      </c>
      <c r="AHT92" s="120">
        <v>1.2388827013668045E-23</v>
      </c>
      <c r="AHU92" s="120">
        <v>1.9209583457473067E-24</v>
      </c>
      <c r="AHV92" s="120">
        <v>1.9209583457473067E-24</v>
      </c>
      <c r="AHW92" s="120">
        <v>2.3027165367763423E-25</v>
      </c>
      <c r="AHX92" s="120">
        <v>2.3027165367763423E-25</v>
      </c>
      <c r="AHY92" s="120">
        <v>1.8983148823238428E-26</v>
      </c>
      <c r="AHZ92" s="120">
        <v>1.8983148823238428E-26</v>
      </c>
      <c r="AIA92" s="120">
        <v>8.0779356694631609E-28</v>
      </c>
      <c r="AIB92" s="120" t="s">
        <v>105</v>
      </c>
      <c r="AIC92" s="120" t="s">
        <v>105</v>
      </c>
      <c r="AID92" s="120" t="s">
        <v>105</v>
      </c>
      <c r="AIE92" s="120" t="s">
        <v>105</v>
      </c>
      <c r="AIF92" s="120" t="s">
        <v>105</v>
      </c>
      <c r="AIG92" s="120" t="s">
        <v>105</v>
      </c>
      <c r="AIH92" s="120" t="s">
        <v>105</v>
      </c>
      <c r="AII92" s="120" t="s">
        <v>105</v>
      </c>
      <c r="AIJ92" s="120" t="s">
        <v>105</v>
      </c>
      <c r="AIK92" s="120" t="s">
        <v>105</v>
      </c>
      <c r="AIL92" s="120" t="s">
        <v>105</v>
      </c>
      <c r="AIM92" s="120" t="s">
        <v>105</v>
      </c>
      <c r="AIN92" s="120" t="s">
        <v>105</v>
      </c>
      <c r="AIO92" s="120" t="s">
        <v>105</v>
      </c>
      <c r="AIP92" s="120" t="s">
        <v>105</v>
      </c>
      <c r="AIQ92" s="120" t="s">
        <v>105</v>
      </c>
      <c r="AIR92" s="120" t="s">
        <v>105</v>
      </c>
      <c r="AIS92" s="120" t="s">
        <v>105</v>
      </c>
      <c r="AIT92" s="120" t="s">
        <v>105</v>
      </c>
      <c r="AIU92" s="120" t="s">
        <v>105</v>
      </c>
      <c r="AIV92" s="120" t="s">
        <v>105</v>
      </c>
      <c r="AIW92" s="120" t="s">
        <v>105</v>
      </c>
      <c r="AIX92" s="120" t="s">
        <v>105</v>
      </c>
      <c r="AIY92" s="120" t="s">
        <v>105</v>
      </c>
      <c r="AIZ92" s="120" t="s">
        <v>105</v>
      </c>
      <c r="AJA92" s="120" t="s">
        <v>105</v>
      </c>
      <c r="AJB92" s="120" t="s">
        <v>105</v>
      </c>
      <c r="AJC92" s="120" t="s">
        <v>105</v>
      </c>
      <c r="AJD92" s="120" t="s">
        <v>105</v>
      </c>
      <c r="AJE92" s="120" t="s">
        <v>105</v>
      </c>
      <c r="AJF92" s="120" t="s">
        <v>105</v>
      </c>
      <c r="AJG92" s="120" t="s">
        <v>105</v>
      </c>
      <c r="AJH92" s="120" t="s">
        <v>105</v>
      </c>
      <c r="AJI92" s="120" t="s">
        <v>105</v>
      </c>
      <c r="AJJ92" s="120" t="s">
        <v>105</v>
      </c>
      <c r="AJK92" s="120" t="s">
        <v>105</v>
      </c>
      <c r="AJL92" s="120" t="s">
        <v>105</v>
      </c>
      <c r="AJM92" s="120" t="s">
        <v>105</v>
      </c>
      <c r="AJN92" s="120" t="s">
        <v>105</v>
      </c>
      <c r="AJO92" s="120" t="s">
        <v>105</v>
      </c>
      <c r="AJP92" s="120" t="s">
        <v>105</v>
      </c>
      <c r="AJQ92" s="120" t="s">
        <v>105</v>
      </c>
      <c r="AJR92" s="120" t="s">
        <v>105</v>
      </c>
      <c r="AJS92" s="120" t="s">
        <v>105</v>
      </c>
      <c r="AJT92" s="120" t="s">
        <v>105</v>
      </c>
      <c r="AJU92" s="120" t="s">
        <v>105</v>
      </c>
      <c r="AJV92" s="120" t="s">
        <v>105</v>
      </c>
      <c r="AJW92" s="120" t="s">
        <v>105</v>
      </c>
      <c r="AJX92" s="120" t="s">
        <v>105</v>
      </c>
      <c r="AJY92" s="120" t="s">
        <v>105</v>
      </c>
      <c r="AJZ92" s="120" t="s">
        <v>105</v>
      </c>
      <c r="AKA92" s="120" t="s">
        <v>105</v>
      </c>
      <c r="AKB92" s="120" t="s">
        <v>105</v>
      </c>
      <c r="AKC92" s="120" t="s">
        <v>105</v>
      </c>
      <c r="AKD92" s="120" t="s">
        <v>105</v>
      </c>
      <c r="AKE92" s="120" t="s">
        <v>105</v>
      </c>
      <c r="AKF92" s="120" t="s">
        <v>105</v>
      </c>
      <c r="AKG92" s="120" t="s">
        <v>105</v>
      </c>
      <c r="AKH92" s="120" t="s">
        <v>105</v>
      </c>
      <c r="AKI92" s="120" t="s">
        <v>105</v>
      </c>
      <c r="AKJ92" s="120" t="s">
        <v>105</v>
      </c>
      <c r="AKK92" s="120" t="s">
        <v>105</v>
      </c>
      <c r="AKL92" s="120" t="s">
        <v>105</v>
      </c>
      <c r="AKM92" s="120" t="s">
        <v>105</v>
      </c>
      <c r="AKN92" s="120" t="s">
        <v>105</v>
      </c>
      <c r="AKO92" s="120" t="s">
        <v>105</v>
      </c>
      <c r="AKP92" s="120" t="s">
        <v>105</v>
      </c>
      <c r="AKQ92" s="120" t="s">
        <v>105</v>
      </c>
      <c r="AKR92" s="120" t="s">
        <v>105</v>
      </c>
      <c r="AKS92" s="120" t="s">
        <v>105</v>
      </c>
      <c r="AKT92" s="120" t="s">
        <v>105</v>
      </c>
      <c r="AKU92" s="120" t="s">
        <v>105</v>
      </c>
      <c r="AKV92" s="120" t="s">
        <v>105</v>
      </c>
      <c r="AKW92" s="120" t="s">
        <v>105</v>
      </c>
      <c r="AKX92" s="120" t="s">
        <v>105</v>
      </c>
      <c r="AKY92" s="120" t="s">
        <v>105</v>
      </c>
      <c r="AKZ92" s="120" t="s">
        <v>105</v>
      </c>
      <c r="ALA92" s="120" t="s">
        <v>105</v>
      </c>
      <c r="ALB92" s="120" t="s">
        <v>105</v>
      </c>
      <c r="ALC92" s="120" t="s">
        <v>105</v>
      </c>
      <c r="ALD92" s="120" t="s">
        <v>105</v>
      </c>
      <c r="ALE92" s="120" t="s">
        <v>105</v>
      </c>
      <c r="ALF92" s="120" t="s">
        <v>105</v>
      </c>
      <c r="ALG92" s="120" t="s">
        <v>105</v>
      </c>
      <c r="ALH92" s="120" t="s">
        <v>105</v>
      </c>
      <c r="ALI92" s="120" t="s">
        <v>105</v>
      </c>
      <c r="ALJ92" s="120" t="s">
        <v>105</v>
      </c>
      <c r="ALK92" s="120" t="s">
        <v>105</v>
      </c>
      <c r="ALL92" s="120" t="s">
        <v>105</v>
      </c>
      <c r="ALM92" s="120" t="s">
        <v>105</v>
      </c>
      <c r="ALN92" s="120"/>
    </row>
    <row r="93" spans="1:1002" hidden="1">
      <c r="A93" s="119">
        <v>92</v>
      </c>
      <c r="B93" s="120">
        <v>3.9796566138852896E-3</v>
      </c>
      <c r="C93" s="120">
        <v>3.9796566138852879E-3</v>
      </c>
      <c r="D93" s="120">
        <v>3.9433746013952681E-3</v>
      </c>
      <c r="E93" s="120">
        <v>3.943374601395269E-3</v>
      </c>
      <c r="F93" s="120">
        <v>3.9072841088575077E-3</v>
      </c>
      <c r="G93" s="120">
        <v>3.9072841088575085E-3</v>
      </c>
      <c r="H93" s="120">
        <v>3.8713851259112664E-3</v>
      </c>
      <c r="I93" s="120">
        <v>3.8713851259112651E-3</v>
      </c>
      <c r="J93" s="120">
        <v>3.8356776379763506E-3</v>
      </c>
      <c r="K93" s="120">
        <v>3.8356776379763497E-3</v>
      </c>
      <c r="L93" s="120">
        <v>3.8001616262279452E-3</v>
      </c>
      <c r="M93" s="120">
        <v>3.8001616262279434E-3</v>
      </c>
      <c r="N93" s="120">
        <v>3.7648370675714576E-3</v>
      </c>
      <c r="O93" s="120">
        <v>3.7648370675714585E-3</v>
      </c>
      <c r="P93" s="120">
        <v>3.7297039346174225E-3</v>
      </c>
      <c r="Q93" s="120">
        <v>3.7297039346174221E-3</v>
      </c>
      <c r="R93" s="120">
        <v>3.6947621956564215E-3</v>
      </c>
      <c r="S93" s="120">
        <v>3.6947621956564206E-3</v>
      </c>
      <c r="T93" s="120">
        <v>3.6600118146340897E-3</v>
      </c>
      <c r="U93" s="120">
        <v>3.6600118146340927E-3</v>
      </c>
      <c r="V93" s="120">
        <v>3.6254527511261425E-3</v>
      </c>
      <c r="W93" s="120">
        <v>3.625452751126143E-3</v>
      </c>
      <c r="X93" s="120">
        <v>3.5910849603134373E-3</v>
      </c>
      <c r="Y93" s="120">
        <v>3.5910849603134382E-3</v>
      </c>
      <c r="Z93" s="120">
        <v>3.5569083929571405E-3</v>
      </c>
      <c r="AA93" s="120">
        <v>3.5569083929571413E-3</v>
      </c>
      <c r="AB93" s="120">
        <v>3.5229229953739104E-3</v>
      </c>
      <c r="AC93" s="120">
        <v>3.5229229953739074E-3</v>
      </c>
      <c r="AD93" s="120">
        <v>3.4891287094111581E-3</v>
      </c>
      <c r="AE93" s="120">
        <v>3.4891287094111559E-3</v>
      </c>
      <c r="AF93" s="120">
        <v>3.455525472422376E-3</v>
      </c>
      <c r="AG93" s="120">
        <v>3.4555254724223752E-3</v>
      </c>
      <c r="AH93" s="120">
        <v>3.4221132172425439E-3</v>
      </c>
      <c r="AI93" s="120">
        <v>3.4221132172425396E-3</v>
      </c>
      <c r="AJ93" s="120">
        <v>3.3888918721635733E-3</v>
      </c>
      <c r="AK93" s="120">
        <v>3.3888918721635733E-3</v>
      </c>
      <c r="AL93" s="120">
        <v>3.3558613609098874E-3</v>
      </c>
      <c r="AM93" s="120">
        <v>3.3558613609098865E-3</v>
      </c>
      <c r="AN93" s="120">
        <v>3.3230216026140158E-3</v>
      </c>
      <c r="AO93" s="120">
        <v>3.3230216026140171E-3</v>
      </c>
      <c r="AP93" s="120">
        <v>3.290372511792337E-3</v>
      </c>
      <c r="AQ93" s="120">
        <v>3.2903725117923383E-3</v>
      </c>
      <c r="AR93" s="120">
        <v>3.2579139983208642E-3</v>
      </c>
      <c r="AS93" s="120">
        <v>3.2579139983208651E-3</v>
      </c>
      <c r="AT93" s="120">
        <v>3.2256459674111435E-3</v>
      </c>
      <c r="AU93" s="120">
        <v>3.2256459674111439E-3</v>
      </c>
      <c r="AV93" s="120">
        <v>3.1935683195862502E-3</v>
      </c>
      <c r="AW93" s="120">
        <v>3.193568319586248E-3</v>
      </c>
      <c r="AX93" s="120">
        <v>3.161680950656884E-3</v>
      </c>
      <c r="AY93" s="120">
        <v>3.1616809506568831E-3</v>
      </c>
      <c r="AZ93" s="120">
        <v>3.1299837516975577E-3</v>
      </c>
      <c r="BA93" s="120">
        <v>3.1299837516975599E-3</v>
      </c>
      <c r="BB93" s="120">
        <v>3.0984766090229399E-3</v>
      </c>
      <c r="BC93" s="120">
        <v>3.0984766090229377E-3</v>
      </c>
      <c r="BD93" s="120">
        <v>3.0671594041642219E-3</v>
      </c>
      <c r="BE93" s="120">
        <v>3.0671594041642232E-3</v>
      </c>
      <c r="BF93" s="120">
        <v>3.0360320138457246E-3</v>
      </c>
      <c r="BG93" s="120">
        <v>3.0360320138457233E-3</v>
      </c>
      <c r="BH93" s="120">
        <v>3.0050943099615228E-3</v>
      </c>
      <c r="BI93" s="120">
        <v>3.0050943099615233E-3</v>
      </c>
      <c r="BJ93" s="120">
        <v>2.9743461595522578E-3</v>
      </c>
      <c r="BK93" s="120">
        <v>2.9743461595522578E-3</v>
      </c>
      <c r="BL93" s="120">
        <v>2.9437874247820544E-3</v>
      </c>
      <c r="BM93" s="120">
        <v>2.9437874247820552E-3</v>
      </c>
      <c r="BN93" s="120">
        <v>2.9134179629155977E-3</v>
      </c>
      <c r="BO93" s="120">
        <v>2.913417962915599E-3</v>
      </c>
      <c r="BP93" s="120">
        <v>2.8832376262953267E-3</v>
      </c>
      <c r="BQ93" s="120">
        <v>2.8832376262953284E-3</v>
      </c>
      <c r="BR93" s="120">
        <v>2.8532462623187993E-3</v>
      </c>
      <c r="BS93" s="120">
        <v>2.853246262318801E-3</v>
      </c>
      <c r="BT93" s="120">
        <v>2.8234437134161882E-3</v>
      </c>
      <c r="BU93" s="120">
        <v>2.8234437134161882E-3</v>
      </c>
      <c r="BV93" s="120">
        <v>2.7938298170279399E-3</v>
      </c>
      <c r="BW93" s="120">
        <v>2.7938298170279412E-3</v>
      </c>
      <c r="BX93" s="120">
        <v>2.7644044055826203E-3</v>
      </c>
      <c r="BY93" s="120">
        <v>2.7644044055826237E-3</v>
      </c>
      <c r="BZ93" s="120">
        <v>2.735167306474879E-3</v>
      </c>
      <c r="CA93" s="120">
        <v>2.7351673064748756E-3</v>
      </c>
      <c r="CB93" s="120">
        <v>2.7061183420436178E-3</v>
      </c>
      <c r="CC93" s="120">
        <v>2.7061183420436161E-3</v>
      </c>
      <c r="CD93" s="120">
        <v>2.6772573295503511E-3</v>
      </c>
      <c r="CE93" s="120">
        <v>2.6772573295503503E-3</v>
      </c>
      <c r="CF93" s="120">
        <v>2.6485840811577028E-3</v>
      </c>
      <c r="CG93" s="120">
        <v>2.6485840811577032E-3</v>
      </c>
      <c r="CH93" s="120">
        <v>2.6200984039081326E-3</v>
      </c>
      <c r="CI93" s="120">
        <v>2.6200984039081352E-3</v>
      </c>
      <c r="CJ93" s="120">
        <v>2.5918000997028371E-3</v>
      </c>
      <c r="CK93" s="120">
        <v>2.5918000997028367E-3</v>
      </c>
      <c r="CL93" s="120">
        <v>2.5636889652808524E-3</v>
      </c>
      <c r="CM93" s="120">
        <v>2.5636889652808558E-3</v>
      </c>
      <c r="CN93" s="120">
        <v>2.5357647921983688E-3</v>
      </c>
      <c r="CO93" s="120">
        <v>2.5357647921983723E-3</v>
      </c>
      <c r="CP93" s="120">
        <v>2.5080273668082417E-3</v>
      </c>
      <c r="CQ93" s="120">
        <v>2.5080273668082456E-3</v>
      </c>
      <c r="CR93" s="120">
        <v>2.4804764702397362E-3</v>
      </c>
      <c r="CS93" s="120">
        <v>2.4804764702397375E-3</v>
      </c>
      <c r="CT93" s="120">
        <v>2.4531118783784837E-3</v>
      </c>
      <c r="CU93" s="120">
        <v>2.4531118783784811E-3</v>
      </c>
      <c r="CV93" s="120">
        <v>2.4259333618466615E-3</v>
      </c>
      <c r="CW93" s="120">
        <v>2.4259333618466589E-3</v>
      </c>
      <c r="CX93" s="120">
        <v>2.3989406859834259E-3</v>
      </c>
      <c r="CY93" s="120">
        <v>2.3989406859834268E-3</v>
      </c>
      <c r="CZ93" s="120">
        <v>2.3721336108255683E-3</v>
      </c>
      <c r="DA93" s="120">
        <v>2.3721336108255683E-3</v>
      </c>
      <c r="DB93" s="120">
        <v>2.3455118910884203E-3</v>
      </c>
      <c r="DC93" s="120">
        <v>2.3455118910884185E-3</v>
      </c>
      <c r="DD93" s="120">
        <v>2.3190752761470161E-3</v>
      </c>
      <c r="DE93" s="120">
        <v>2.319075276147017E-3</v>
      </c>
      <c r="DF93" s="120">
        <v>2.2928235100175181E-3</v>
      </c>
      <c r="DG93" s="120">
        <v>2.292823510017515E-3</v>
      </c>
      <c r="DH93" s="120">
        <v>2.2667563313388925E-3</v>
      </c>
      <c r="DI93" s="120">
        <v>2.2667563313388925E-3</v>
      </c>
      <c r="DJ93" s="120">
        <v>2.2408734733548766E-3</v>
      </c>
      <c r="DK93" s="120">
        <v>2.2408734733548744E-3</v>
      </c>
      <c r="DL93" s="120">
        <v>2.2151746638962113E-3</v>
      </c>
      <c r="DM93" s="120">
        <v>2.2151746638962096E-3</v>
      </c>
      <c r="DN93" s="120">
        <v>2.1896596253631563E-3</v>
      </c>
      <c r="DO93" s="120">
        <v>2.1896596253631563E-3</v>
      </c>
      <c r="DP93" s="120">
        <v>2.1643280747083186E-3</v>
      </c>
      <c r="DQ93" s="120">
        <v>2.1643280747083203E-3</v>
      </c>
      <c r="DR93" s="120">
        <v>2.13917972341976E-3</v>
      </c>
      <c r="DS93" s="120">
        <v>2.1391797234197566E-3</v>
      </c>
      <c r="DT93" s="120">
        <v>2.1142142775043928E-3</v>
      </c>
      <c r="DU93" s="120">
        <v>2.1142142775043941E-3</v>
      </c>
      <c r="DV93" s="120">
        <v>2.0894314374717547E-3</v>
      </c>
      <c r="DW93" s="120">
        <v>2.0894314374717551E-3</v>
      </c>
      <c r="DX93" s="120">
        <v>2.0648308983180165E-3</v>
      </c>
      <c r="DY93" s="120">
        <v>2.0648308983180152E-3</v>
      </c>
      <c r="DZ93" s="120">
        <v>2.0404123495103891E-3</v>
      </c>
      <c r="EA93" s="120">
        <v>2.0404123495103895E-3</v>
      </c>
      <c r="EB93" s="120">
        <v>2.0161754749718195E-3</v>
      </c>
      <c r="EC93" s="120">
        <v>2.0161754749718204E-3</v>
      </c>
      <c r="ED93" s="120">
        <v>1.9921199530660541E-3</v>
      </c>
      <c r="EE93" s="120">
        <v>1.9921199530660563E-3</v>
      </c>
      <c r="EF93" s="120">
        <v>1.9682454565830292E-3</v>
      </c>
      <c r="EG93" s="120">
        <v>1.9682454565830296E-3</v>
      </c>
      <c r="EH93" s="120">
        <v>1.9445516527246427E-3</v>
      </c>
      <c r="EI93" s="120">
        <v>1.9445516527246427E-3</v>
      </c>
      <c r="EJ93" s="120">
        <v>1.9210382030908641E-3</v>
      </c>
      <c r="EK93" s="120">
        <v>1.9210382030908641E-3</v>
      </c>
      <c r="EL93" s="120">
        <v>1.8977047636662369E-3</v>
      </c>
      <c r="EM93" s="120">
        <v>1.8977047636662373E-3</v>
      </c>
      <c r="EN93" s="120">
        <v>1.8745509848067459E-3</v>
      </c>
      <c r="EO93" s="120">
        <v>1.8745509848067453E-3</v>
      </c>
      <c r="EP93" s="120">
        <v>1.8515765112270804E-3</v>
      </c>
      <c r="EQ93" s="120">
        <v>1.8515765112270773E-3</v>
      </c>
      <c r="ER93" s="120">
        <v>1.8287809819882807E-3</v>
      </c>
      <c r="ES93" s="120">
        <v>1.8287809819882816E-3</v>
      </c>
      <c r="ET93" s="120">
        <v>1.8061640304858117E-3</v>
      </c>
      <c r="EU93" s="120">
        <v>1.8061640304858121E-3</v>
      </c>
      <c r="EV93" s="120">
        <v>1.7837252844380078E-3</v>
      </c>
      <c r="EW93" s="120">
        <v>1.7837252844380073E-3</v>
      </c>
      <c r="EX93" s="120">
        <v>1.7614643658749791E-3</v>
      </c>
      <c r="EY93" s="120">
        <v>1.7614643658749789E-3</v>
      </c>
      <c r="EZ93" s="120">
        <v>1.7393808911279115E-3</v>
      </c>
      <c r="FA93" s="120">
        <v>1.7393808911279106E-3</v>
      </c>
      <c r="FB93" s="120">
        <v>1.7174744708188206E-3</v>
      </c>
      <c r="FC93" s="120">
        <v>1.7174744708188211E-3</v>
      </c>
      <c r="FD93" s="120">
        <v>1.6957447098507458E-3</v>
      </c>
      <c r="FE93" s="120">
        <v>1.695744709850746E-3</v>
      </c>
      <c r="FF93" s="120">
        <v>1.6741912073983925E-3</v>
      </c>
      <c r="FG93" s="120">
        <v>1.6741912073983932E-3</v>
      </c>
      <c r="FH93" s="120">
        <v>1.6528135568992333E-3</v>
      </c>
      <c r="FI93" s="120">
        <v>1.6528135568992335E-3</v>
      </c>
      <c r="FJ93" s="120">
        <v>1.6316113460450848E-3</v>
      </c>
      <c r="FK93" s="120">
        <v>1.6316113460450843E-3</v>
      </c>
      <c r="FL93" s="120">
        <v>1.6105841567741622E-3</v>
      </c>
      <c r="FM93" s="120">
        <v>1.6105841567741624E-3</v>
      </c>
      <c r="FN93" s="120">
        <v>1.5897315652636088E-3</v>
      </c>
      <c r="FO93" s="120">
        <v>1.5897315652636094E-3</v>
      </c>
      <c r="FP93" s="120">
        <v>1.5690531419225359E-3</v>
      </c>
      <c r="FQ93" s="120">
        <v>1.5690531419225351E-3</v>
      </c>
      <c r="FR93" s="120">
        <v>1.5485484513855516E-3</v>
      </c>
      <c r="FS93" s="120">
        <v>1.548548451385551E-3</v>
      </c>
      <c r="FT93" s="120">
        <v>1.5282170525068256E-3</v>
      </c>
      <c r="FU93" s="120">
        <v>1.5282170525068245E-3</v>
      </c>
      <c r="FV93" s="120">
        <v>1.5080584983546419E-3</v>
      </c>
      <c r="FW93" s="120">
        <v>1.508058498354641E-3</v>
      </c>
      <c r="FX93" s="120">
        <v>1.4880723362065168E-3</v>
      </c>
      <c r="FY93" s="120">
        <v>1.4880723362065158E-3</v>
      </c>
      <c r="FZ93" s="120">
        <v>1.4682581075448318E-3</v>
      </c>
      <c r="GA93" s="120">
        <v>1.4682581075448318E-3</v>
      </c>
      <c r="GB93" s="120">
        <v>1.4486153480530359E-3</v>
      </c>
      <c r="GC93" s="120">
        <v>1.448615348053037E-3</v>
      </c>
      <c r="GD93" s="120">
        <v>1.4291435876123912E-3</v>
      </c>
      <c r="GE93" s="120">
        <v>1.4291435876123914E-3</v>
      </c>
      <c r="GF93" s="120">
        <v>1.4098423502992895E-3</v>
      </c>
      <c r="GG93" s="120">
        <v>1.4098423502992906E-3</v>
      </c>
      <c r="GH93" s="120">
        <v>1.3907111543831553E-3</v>
      </c>
      <c r="GI93" s="120">
        <v>1.3907111543831569E-3</v>
      </c>
      <c r="GJ93" s="120">
        <v>1.3717495123249305E-3</v>
      </c>
      <c r="GK93" s="120">
        <v>1.3717495123249305E-3</v>
      </c>
      <c r="GL93" s="120">
        <v>1.3529569307761469E-3</v>
      </c>
      <c r="GM93" s="120">
        <v>1.3529569307761454E-3</v>
      </c>
      <c r="GN93" s="120">
        <v>1.3343329105786222E-3</v>
      </c>
      <c r="GO93" s="120">
        <v>1.3343329105786228E-3</v>
      </c>
      <c r="GP93" s="120">
        <v>1.3158769467647644E-3</v>
      </c>
      <c r="GQ93" s="120">
        <v>1.3158769467647641E-3</v>
      </c>
      <c r="GR93" s="120">
        <v>1.297588528558484E-3</v>
      </c>
      <c r="GS93" s="120">
        <v>1.2975885285584851E-3</v>
      </c>
      <c r="GT93" s="120">
        <v>1.2794671393767814E-3</v>
      </c>
      <c r="GU93" s="120">
        <v>1.2794671393767823E-3</v>
      </c>
      <c r="GV93" s="120">
        <v>1.2615122568319398E-3</v>
      </c>
      <c r="GW93" s="120">
        <v>1.2615122568319403E-3</v>
      </c>
      <c r="GX93" s="120">
        <v>1.2437233527343929E-3</v>
      </c>
      <c r="GY93" s="120">
        <v>1.2437233527343922E-3</v>
      </c>
      <c r="GZ93" s="120">
        <v>1.2260998930962608E-3</v>
      </c>
      <c r="HA93" s="120">
        <v>1.2260998930962599E-3</v>
      </c>
      <c r="HB93" s="120">
        <v>1.2086413381355481E-3</v>
      </c>
      <c r="HC93" s="120">
        <v>1.2086413381355464E-3</v>
      </c>
      <c r="HD93" s="120">
        <v>1.1913471422810384E-3</v>
      </c>
      <c r="HE93" s="120">
        <v>1.1913471422810391E-3</v>
      </c>
      <c r="HF93" s="120">
        <v>1.1742167541778806E-3</v>
      </c>
      <c r="HG93" s="120">
        <v>1.1742167541778817E-3</v>
      </c>
      <c r="HH93" s="120">
        <v>1.1572496166938789E-3</v>
      </c>
      <c r="HI93" s="120">
        <v>1.1572496166938791E-3</v>
      </c>
      <c r="HJ93" s="120">
        <v>1.1404451669264929E-3</v>
      </c>
      <c r="HK93" s="120">
        <v>1.140445166926494E-3</v>
      </c>
      <c r="HL93" s="120">
        <v>1.1238028362105885E-3</v>
      </c>
      <c r="HM93" s="120">
        <v>1.1238028362105883E-3</v>
      </c>
      <c r="HN93" s="120">
        <v>1.107322050126889E-3</v>
      </c>
      <c r="HO93" s="120">
        <v>1.1073220501268885E-3</v>
      </c>
      <c r="HP93" s="120">
        <v>1.0910022285111984E-3</v>
      </c>
      <c r="HQ93" s="120">
        <v>1.0910022285111991E-3</v>
      </c>
      <c r="HR93" s="120">
        <v>1.0748427854643762E-3</v>
      </c>
      <c r="HS93" s="120">
        <v>1.074842785464377E-3</v>
      </c>
      <c r="HT93" s="120">
        <v>1.0588431293630787E-3</v>
      </c>
      <c r="HU93" s="120">
        <v>1.0588431293630785E-3</v>
      </c>
      <c r="HV93" s="120">
        <v>1.0430026628712662E-3</v>
      </c>
      <c r="HW93" s="120">
        <v>1.0430026628712673E-3</v>
      </c>
      <c r="HX93" s="120">
        <v>1.0273207829525279E-3</v>
      </c>
      <c r="HY93" s="120">
        <v>1.0273207829525266E-3</v>
      </c>
      <c r="HZ93" s="120">
        <v>1.0117968808831623E-3</v>
      </c>
      <c r="IA93" s="120">
        <v>1.0117968808831623E-3</v>
      </c>
      <c r="IB93" s="120">
        <v>9.9643034226611364E-4</v>
      </c>
      <c r="IC93" s="120">
        <v>9.9643034226611299E-4</v>
      </c>
      <c r="ID93" s="120">
        <v>9.8122054704569291E-4</v>
      </c>
      <c r="IE93" s="120">
        <v>9.8122054704569183E-4</v>
      </c>
      <c r="IF93" s="120">
        <v>9.6616686952314128E-4</v>
      </c>
      <c r="IG93" s="120">
        <v>9.6616686952314085E-4</v>
      </c>
      <c r="IH93" s="120">
        <v>9.512686783730369E-4</v>
      </c>
      <c r="II93" s="120">
        <v>9.5126867837303679E-4</v>
      </c>
      <c r="IJ93" s="120">
        <v>9.3652533666054873E-4</v>
      </c>
      <c r="IK93" s="120">
        <v>9.3652533666054938E-4</v>
      </c>
      <c r="IL93" s="120">
        <v>9.2193620185955299E-4</v>
      </c>
      <c r="IM93" s="120">
        <v>9.2193620185955277E-4</v>
      </c>
      <c r="IN93" s="120">
        <v>9.0750062587161776E-4</v>
      </c>
      <c r="IO93" s="120">
        <v>9.0750062587161744E-4</v>
      </c>
      <c r="IP93" s="120">
        <v>8.9321795504587753E-4</v>
      </c>
      <c r="IQ93" s="120">
        <v>8.9321795504587764E-4</v>
      </c>
      <c r="IR93" s="120">
        <v>8.7908753019979473E-4</v>
      </c>
      <c r="IS93" s="120">
        <v>8.7908753019979484E-4</v>
      </c>
      <c r="IT93" s="120">
        <v>8.6510868664082792E-4</v>
      </c>
      <c r="IU93" s="120">
        <v>8.6510868664082835E-4</v>
      </c>
      <c r="IV93" s="120">
        <v>8.5128075418901186E-4</v>
      </c>
      <c r="IW93" s="120">
        <v>8.5128075418901196E-4</v>
      </c>
      <c r="IX93" s="120">
        <v>8.3760305720045869E-4</v>
      </c>
      <c r="IY93" s="120">
        <v>8.3760305720045902E-4</v>
      </c>
      <c r="IZ93" s="120">
        <v>8.2407491459180479E-4</v>
      </c>
      <c r="JA93" s="120">
        <v>8.2407491459180534E-4</v>
      </c>
      <c r="JB93" s="120">
        <v>8.1069563986558906E-4</v>
      </c>
      <c r="JC93" s="120">
        <v>8.1069563986558874E-4</v>
      </c>
      <c r="JD93" s="120">
        <v>7.9746454113659333E-4</v>
      </c>
      <c r="JE93" s="120">
        <v>7.9746454113659301E-4</v>
      </c>
      <c r="JF93" s="120">
        <v>7.843809211591508E-4</v>
      </c>
      <c r="JG93" s="120">
        <v>7.8438092115915112E-4</v>
      </c>
      <c r="JH93" s="120">
        <v>7.7144407735542776E-4</v>
      </c>
      <c r="JI93" s="120">
        <v>7.7144407735542776E-4</v>
      </c>
      <c r="JJ93" s="120">
        <v>7.586533018446816E-4</v>
      </c>
      <c r="JK93" s="120">
        <v>7.586533018446816E-4</v>
      </c>
      <c r="JL93" s="120">
        <v>7.4600788147353493E-4</v>
      </c>
      <c r="JM93" s="120">
        <v>7.4600788147353514E-4</v>
      </c>
      <c r="JN93" s="120">
        <v>7.3350709784723801E-4</v>
      </c>
      <c r="JO93" s="120">
        <v>7.3350709784723823E-4</v>
      </c>
      <c r="JP93" s="120">
        <v>7.2115022736195624E-4</v>
      </c>
      <c r="JQ93" s="120">
        <v>7.2115022736195602E-4</v>
      </c>
      <c r="JR93" s="120">
        <v>7.0893654123807667E-4</v>
      </c>
      <c r="JS93" s="120">
        <v>7.0893654123807678E-4</v>
      </c>
      <c r="JT93" s="120">
        <v>6.9686530555456078E-4</v>
      </c>
      <c r="JU93" s="120">
        <v>6.9686530555456035E-4</v>
      </c>
      <c r="JV93" s="120">
        <v>6.8493578128433043E-4</v>
      </c>
      <c r="JW93" s="120">
        <v>6.8493578128433021E-4</v>
      </c>
      <c r="JX93" s="120">
        <v>6.7314722433071896E-4</v>
      </c>
      <c r="JY93" s="120">
        <v>6.7314722433071939E-4</v>
      </c>
      <c r="JZ93" s="120">
        <v>6.6149888556498045E-4</v>
      </c>
      <c r="KA93" s="120">
        <v>6.6149888556498023E-4</v>
      </c>
      <c r="KB93" s="120">
        <v>6.4999001086487218E-4</v>
      </c>
      <c r="KC93" s="120">
        <v>6.4999001086487218E-4</v>
      </c>
      <c r="KD93" s="120">
        <v>6.3861984115432663E-4</v>
      </c>
      <c r="KE93" s="120">
        <v>6.3861984115432674E-4</v>
      </c>
      <c r="KF93" s="120">
        <v>6.2738761244421045E-4</v>
      </c>
      <c r="KG93" s="120">
        <v>6.2738761244421023E-4</v>
      </c>
      <c r="KH93" s="120">
        <v>6.162925558741843E-4</v>
      </c>
      <c r="KI93" s="120">
        <v>6.1629255587418409E-4</v>
      </c>
      <c r="KJ93" s="120">
        <v>6.053338977556772E-4</v>
      </c>
      <c r="KK93" s="120">
        <v>6.053338977556772E-4</v>
      </c>
      <c r="KL93" s="120">
        <v>5.9451085961597478E-4</v>
      </c>
      <c r="KM93" s="120">
        <v>5.9451085961597413E-4</v>
      </c>
      <c r="KN93" s="120">
        <v>5.8382265824343828E-4</v>
      </c>
      <c r="KO93" s="120">
        <v>5.8382265824343796E-4</v>
      </c>
      <c r="KP93" s="120">
        <v>5.732685057338588E-4</v>
      </c>
      <c r="KQ93" s="120">
        <v>5.7326850573385891E-4</v>
      </c>
      <c r="KR93" s="120">
        <v>5.628476095379544E-4</v>
      </c>
      <c r="KS93" s="120">
        <v>5.6284760953795418E-4</v>
      </c>
      <c r="KT93" s="120">
        <v>5.5255917251002004E-4</v>
      </c>
      <c r="KU93" s="120">
        <v>5.5255917251001983E-4</v>
      </c>
      <c r="KV93" s="120">
        <v>5.4240239295773654E-4</v>
      </c>
      <c r="KW93" s="120">
        <v>5.4240239295773665E-4</v>
      </c>
      <c r="KX93" s="120">
        <v>5.3237646469315027E-4</v>
      </c>
      <c r="KY93" s="120">
        <v>5.323764646931507E-4</v>
      </c>
      <c r="KZ93" s="120">
        <v>5.224805770848238E-4</v>
      </c>
      <c r="LA93" s="120">
        <v>5.2248057708482369E-4</v>
      </c>
      <c r="LB93" s="120">
        <v>5.1271391511117123E-4</v>
      </c>
      <c r="LC93" s="120">
        <v>5.1271391511117145E-4</v>
      </c>
      <c r="LD93" s="120">
        <v>5.0307565941498373E-4</v>
      </c>
      <c r="LE93" s="120">
        <v>5.0307565941498373E-4</v>
      </c>
      <c r="LF93" s="120">
        <v>4.9356498635914653E-4</v>
      </c>
      <c r="LG93" s="120">
        <v>4.9356498635914697E-4</v>
      </c>
      <c r="LH93" s="120">
        <v>4.8418106808356773E-4</v>
      </c>
      <c r="LI93" s="120">
        <v>4.8418106808356779E-4</v>
      </c>
      <c r="LJ93" s="120">
        <v>4.7492307256330219E-4</v>
      </c>
      <c r="LK93" s="120">
        <v>4.7492307256330213E-4</v>
      </c>
      <c r="LL93" s="120">
        <v>4.6579016366790491E-4</v>
      </c>
      <c r="LM93" s="120">
        <v>4.6579016366790524E-4</v>
      </c>
      <c r="LN93" s="120">
        <v>4.567815012219966E-4</v>
      </c>
      <c r="LO93" s="120">
        <v>4.567815012219967E-4</v>
      </c>
      <c r="LP93" s="120">
        <v>4.4789624106705535E-4</v>
      </c>
      <c r="LQ93" s="120">
        <v>4.4789624106705524E-4</v>
      </c>
      <c r="LR93" s="120">
        <v>4.3913353512444381E-4</v>
      </c>
      <c r="LS93" s="120">
        <v>4.391335351244431E-4</v>
      </c>
      <c r="LT93" s="120">
        <v>4.3049253145966852E-4</v>
      </c>
      <c r="LU93" s="120">
        <v>4.3049253145966874E-4</v>
      </c>
      <c r="LV93" s="120">
        <v>4.2197237434788359E-4</v>
      </c>
      <c r="LW93" s="120">
        <v>4.2197237434788386E-4</v>
      </c>
      <c r="LX93" s="120">
        <v>4.1357220434063476E-4</v>
      </c>
      <c r="LY93" s="120">
        <v>4.1357220434063487E-4</v>
      </c>
      <c r="LZ93" s="120">
        <v>4.0529115833385536E-4</v>
      </c>
      <c r="MA93" s="120">
        <v>4.052911583338552E-4</v>
      </c>
      <c r="MB93" s="120">
        <v>3.9712836963711357E-4</v>
      </c>
      <c r="MC93" s="120">
        <v>3.9712836963711335E-4</v>
      </c>
      <c r="MD93" s="120">
        <v>3.890829680441151E-4</v>
      </c>
      <c r="ME93" s="120">
        <v>3.890829680441145E-4</v>
      </c>
      <c r="MF93" s="120">
        <v>3.8115407990446421E-4</v>
      </c>
      <c r="MG93" s="120">
        <v>3.8115407990446431E-4</v>
      </c>
      <c r="MH93" s="120">
        <v>3.7334082819668463E-4</v>
      </c>
      <c r="MI93" s="120">
        <v>3.733408281966843E-4</v>
      </c>
      <c r="MJ93" s="120">
        <v>3.6564233260250219E-4</v>
      </c>
      <c r="MK93" s="120">
        <v>3.6564233260250208E-4</v>
      </c>
      <c r="ML93" s="120">
        <v>3.5805770958239274E-4</v>
      </c>
      <c r="MM93" s="120">
        <v>3.5805770958239236E-4</v>
      </c>
      <c r="MN93" s="120">
        <v>3.5058607245239625E-4</v>
      </c>
      <c r="MO93" s="120">
        <v>3.505860724523963E-4</v>
      </c>
      <c r="MP93" s="120">
        <v>3.4322653146219323E-4</v>
      </c>
      <c r="MQ93" s="120">
        <v>3.4322653146219307E-4</v>
      </c>
      <c r="MR93" s="120">
        <v>3.3597819387444928E-4</v>
      </c>
      <c r="MS93" s="120">
        <v>3.3597819387444879E-4</v>
      </c>
      <c r="MT93" s="120">
        <v>3.2884016404542595E-4</v>
      </c>
      <c r="MU93" s="120">
        <v>3.2884016404542628E-4</v>
      </c>
      <c r="MV93" s="120">
        <v>3.2181154350685565E-4</v>
      </c>
      <c r="MW93" s="120">
        <v>3.2181154350685587E-4</v>
      </c>
      <c r="MX93" s="120">
        <v>3.1489143104907938E-4</v>
      </c>
      <c r="MY93" s="120">
        <v>3.1489143104908009E-4</v>
      </c>
      <c r="MZ93" s="120">
        <v>3.080789228054514E-4</v>
      </c>
      <c r="NA93" s="120">
        <v>3.0807892280545129E-4</v>
      </c>
      <c r="NB93" s="120">
        <v>3.0137311233799369E-4</v>
      </c>
      <c r="NC93" s="120">
        <v>3.0137311233799374E-4</v>
      </c>
      <c r="ND93" s="120">
        <v>2.947730907243206E-4</v>
      </c>
      <c r="NE93" s="120">
        <v>2.9477309072432049E-4</v>
      </c>
      <c r="NF93" s="120">
        <v>2.8827794664580702E-4</v>
      </c>
      <c r="NG93" s="120">
        <v>2.8827794664580686E-4</v>
      </c>
      <c r="NH93" s="120">
        <v>2.8188676647701019E-4</v>
      </c>
      <c r="NI93" s="120">
        <v>2.8188676647701046E-4</v>
      </c>
      <c r="NJ93" s="120">
        <v>2.7559863437633824E-4</v>
      </c>
      <c r="NK93" s="120">
        <v>2.7559863437633841E-4</v>
      </c>
      <c r="NL93" s="120">
        <v>2.694126323779553E-4</v>
      </c>
      <c r="NM93" s="120">
        <v>2.6941263237795535E-4</v>
      </c>
      <c r="NN93" s="120">
        <v>2.6332784048492563E-4</v>
      </c>
      <c r="NO93" s="120">
        <v>2.633278404849253E-4</v>
      </c>
      <c r="NP93" s="120">
        <v>2.5734333676358197E-4</v>
      </c>
      <c r="NQ93" s="120">
        <v>2.5734333676358197E-4</v>
      </c>
      <c r="NR93" s="120">
        <v>2.5145819743911885E-4</v>
      </c>
      <c r="NS93" s="120">
        <v>2.5145819743911907E-4</v>
      </c>
      <c r="NT93" s="120">
        <v>2.4567149699239747E-4</v>
      </c>
      <c r="NU93" s="120">
        <v>2.456714969923978E-4</v>
      </c>
      <c r="NV93" s="120">
        <v>2.3998230825795789E-4</v>
      </c>
      <c r="NW93" s="120">
        <v>2.3998230825795811E-4</v>
      </c>
      <c r="NX93" s="120">
        <v>2.3438970252322465E-4</v>
      </c>
      <c r="NY93" s="120">
        <v>2.3438970252322457E-4</v>
      </c>
      <c r="NZ93" s="120">
        <v>2.2889274962890289E-4</v>
      </c>
      <c r="OA93" s="120">
        <v>2.2889274962890286E-4</v>
      </c>
      <c r="OB93" s="120">
        <v>2.2349051807055105E-4</v>
      </c>
      <c r="OC93" s="120">
        <v>2.2349051807055099E-4</v>
      </c>
      <c r="OD93" s="120">
        <v>2.1818207510131626E-4</v>
      </c>
      <c r="OE93" s="120">
        <v>2.1818207510131615E-4</v>
      </c>
      <c r="OF93" s="120">
        <v>2.1296648683582597E-4</v>
      </c>
      <c r="OG93" s="120">
        <v>2.12966486835826E-4</v>
      </c>
      <c r="OH93" s="120">
        <v>2.0784281835521995E-4</v>
      </c>
      <c r="OI93" s="120">
        <v>2.0784281835521998E-4</v>
      </c>
      <c r="OJ93" s="120">
        <v>2.0281013381331049E-4</v>
      </c>
      <c r="OK93" s="120">
        <v>2.0281013381331055E-4</v>
      </c>
      <c r="OL93" s="120">
        <v>1.9786749654385547E-4</v>
      </c>
      <c r="OM93" s="120">
        <v>1.9786749654385536E-4</v>
      </c>
      <c r="ON93" s="120">
        <v>1.9301396916893157E-4</v>
      </c>
      <c r="OO93" s="120">
        <v>1.9301396916893162E-4</v>
      </c>
      <c r="OP93" s="120">
        <v>1.8824861370839049E-4</v>
      </c>
      <c r="OQ93" s="120">
        <v>1.8824861370839063E-4</v>
      </c>
      <c r="OR93" s="120">
        <v>1.8357049169037866E-4</v>
      </c>
      <c r="OS93" s="120">
        <v>1.8357049169037869E-4</v>
      </c>
      <c r="OT93" s="120">
        <v>1.7897866426291032E-4</v>
      </c>
      <c r="OU93" s="120">
        <v>1.7897866426291043E-4</v>
      </c>
      <c r="OV93" s="120">
        <v>1.7447219230646891E-4</v>
      </c>
      <c r="OW93" s="120">
        <v>1.7447219230646901E-4</v>
      </c>
      <c r="OX93" s="120">
        <v>1.700501365476195E-4</v>
      </c>
      <c r="OY93" s="120">
        <v>1.7005013654761939E-4</v>
      </c>
      <c r="OZ93" s="120">
        <v>1.6571155767361361E-4</v>
      </c>
      <c r="PA93" s="120">
        <v>1.6571155767361364E-4</v>
      </c>
      <c r="PB93" s="120">
        <v>1.6145551644796525E-4</v>
      </c>
      <c r="PC93" s="120">
        <v>1.6145551644796557E-4</v>
      </c>
      <c r="PD93" s="120">
        <v>1.5728107382697443E-4</v>
      </c>
      <c r="PE93" s="120">
        <v>1.5728107382697446E-4</v>
      </c>
      <c r="PF93" s="120">
        <v>1.5318729107717549E-4</v>
      </c>
      <c r="PG93" s="120">
        <v>1.5318729107717554E-4</v>
      </c>
      <c r="PH93" s="120">
        <v>1.491732298936903E-4</v>
      </c>
      <c r="PI93" s="120">
        <v>1.4917322989369043E-4</v>
      </c>
      <c r="PJ93" s="120">
        <v>1.4523795251945618E-4</v>
      </c>
      <c r="PK93" s="120">
        <v>1.4523795251945631E-4</v>
      </c>
      <c r="PL93" s="120">
        <v>1.4138052186530629E-4</v>
      </c>
      <c r="PM93" s="120">
        <v>1.4138052186530605E-4</v>
      </c>
      <c r="PN93" s="120">
        <v>1.3760000163087446E-4</v>
      </c>
      <c r="PO93" s="120">
        <v>1.3760000163087451E-4</v>
      </c>
      <c r="PP93" s="120">
        <v>1.3389545642629902E-4</v>
      </c>
      <c r="PQ93" s="120">
        <v>1.3389545642629913E-4</v>
      </c>
      <c r="PR93" s="120">
        <v>1.302659518946921E-4</v>
      </c>
      <c r="PS93" s="120">
        <v>1.3026595189469199E-4</v>
      </c>
      <c r="PT93" s="120">
        <v>1.2671055483534952E-4</v>
      </c>
      <c r="PU93" s="120">
        <v>1.2671055483534942E-4</v>
      </c>
      <c r="PV93" s="120">
        <v>1.2322833332766917E-4</v>
      </c>
      <c r="PW93" s="120">
        <v>1.2322833332766914E-4</v>
      </c>
      <c r="PX93" s="120">
        <v>1.198183568557442E-4</v>
      </c>
      <c r="PY93" s="120">
        <v>1.1981835685574417E-4</v>
      </c>
      <c r="PZ93" s="120">
        <v>1.1647969643360055E-4</v>
      </c>
      <c r="QA93" s="120">
        <v>1.1647969643360047E-4</v>
      </c>
      <c r="QB93" s="120">
        <v>1.1321142473104319E-4</v>
      </c>
      <c r="QC93" s="120">
        <v>1.1321142473104329E-4</v>
      </c>
      <c r="QD93" s="120">
        <v>1.1001261620007805E-4</v>
      </c>
      <c r="QE93" s="120">
        <v>1.1001261620007814E-4</v>
      </c>
      <c r="QF93" s="120">
        <v>1.0688234720187097E-4</v>
      </c>
      <c r="QG93" s="120">
        <v>1.0688234720187097E-4</v>
      </c>
      <c r="QH93" s="120">
        <v>1.0381969613420904E-4</v>
      </c>
      <c r="QI93" s="120">
        <v>1.0381969613420902E-4</v>
      </c>
      <c r="QJ93" s="120">
        <v>1.0082374355942456E-4</v>
      </c>
      <c r="QK93" s="120">
        <v>1.0082374355942457E-4</v>
      </c>
      <c r="QL93" s="120">
        <v>9.7893572332742905E-5</v>
      </c>
      <c r="QM93" s="120">
        <v>9.7893572332742877E-5</v>
      </c>
      <c r="QN93" s="120">
        <v>9.5028267731013749E-5</v>
      </c>
      <c r="QO93" s="120">
        <v>9.5028267731013817E-5</v>
      </c>
      <c r="QP93" s="120">
        <v>9.2226917581783864E-5</v>
      </c>
      <c r="QQ93" s="120">
        <v>9.2226917581783878E-5</v>
      </c>
      <c r="QR93" s="120">
        <v>8.9488612392669121E-5</v>
      </c>
      <c r="QS93" s="120">
        <v>8.9488612392669121E-5</v>
      </c>
      <c r="QT93" s="120">
        <v>8.6812445480982474E-5</v>
      </c>
      <c r="QU93" s="120">
        <v>8.6812445480982393E-5</v>
      </c>
      <c r="QV93" s="120">
        <v>8.4197513103571127E-5</v>
      </c>
      <c r="QW93" s="120">
        <v>8.4197513103571167E-5</v>
      </c>
      <c r="QX93" s="120">
        <v>8.1642914586820206E-5</v>
      </c>
      <c r="QY93" s="120">
        <v>8.1642914586820206E-5</v>
      </c>
      <c r="QZ93" s="120">
        <v>7.914775245677158E-5</v>
      </c>
      <c r="RA93" s="120">
        <v>7.914775245677158E-5</v>
      </c>
      <c r="RB93" s="120">
        <v>7.6711132569313618E-5</v>
      </c>
      <c r="RC93" s="120">
        <v>7.6711132569313618E-5</v>
      </c>
      <c r="RD93" s="120">
        <v>7.4332164240389835E-5</v>
      </c>
      <c r="RE93" s="120">
        <v>7.4332164240389795E-5</v>
      </c>
      <c r="RF93" s="120">
        <v>7.2009960376177314E-5</v>
      </c>
      <c r="RG93" s="120">
        <v>7.2009960376177327E-5</v>
      </c>
      <c r="RH93" s="120">
        <v>6.9743637603183236E-5</v>
      </c>
      <c r="RI93" s="120">
        <v>6.9743637603183101E-5</v>
      </c>
      <c r="RJ93" s="120">
        <v>6.7532316398205558E-5</v>
      </c>
      <c r="RK93" s="120">
        <v>6.7532316398205531E-5</v>
      </c>
      <c r="RL93" s="120">
        <v>6.537512121810675E-5</v>
      </c>
      <c r="RM93" s="120">
        <v>6.5375121218106723E-5</v>
      </c>
      <c r="RN93" s="120">
        <v>6.3271180629342631E-5</v>
      </c>
      <c r="RO93" s="120">
        <v>6.3271180629342658E-5</v>
      </c>
      <c r="RP93" s="120">
        <v>6.1219627437192965E-5</v>
      </c>
      <c r="RQ93" s="120">
        <v>6.1219627437192965E-5</v>
      </c>
      <c r="RR93" s="120">
        <v>5.9219598814635305E-5</v>
      </c>
      <c r="RS93" s="120">
        <v>5.9219598814635298E-5</v>
      </c>
      <c r="RT93" s="120">
        <v>5.727023643080521E-5</v>
      </c>
      <c r="RU93" s="120">
        <v>5.7270236430805183E-5</v>
      </c>
      <c r="RV93" s="120">
        <v>5.5370686578982612E-5</v>
      </c>
      <c r="RW93" s="120">
        <v>5.5370686578982639E-5</v>
      </c>
      <c r="RX93" s="120">
        <v>5.3520100304045576E-5</v>
      </c>
      <c r="RY93" s="120">
        <v>5.3520100304045569E-5</v>
      </c>
      <c r="RZ93" s="120">
        <v>5.1717633529329088E-5</v>
      </c>
      <c r="SA93" s="120">
        <v>5.1717633529329142E-5</v>
      </c>
      <c r="SB93" s="120">
        <v>4.9962447182828385E-5</v>
      </c>
      <c r="SC93" s="120">
        <v>4.9962447182828392E-5</v>
      </c>
      <c r="SD93" s="120">
        <v>4.8253707322682203E-5</v>
      </c>
      <c r="SE93" s="120">
        <v>4.8253707322682129E-5</v>
      </c>
      <c r="SF93" s="120">
        <v>4.6590585261873347E-5</v>
      </c>
      <c r="SG93" s="120">
        <v>4.6590585261873402E-5</v>
      </c>
      <c r="SH93" s="120">
        <v>4.4972257692081678E-5</v>
      </c>
      <c r="SI93" s="120">
        <v>4.4972257692081706E-5</v>
      </c>
      <c r="SJ93" s="120">
        <v>4.3397906806622235E-5</v>
      </c>
      <c r="SK93" s="120">
        <v>4.3397906806622296E-5</v>
      </c>
      <c r="SL93" s="120">
        <v>4.1866720422404975E-5</v>
      </c>
      <c r="SM93" s="120">
        <v>4.1866720422404955E-5</v>
      </c>
      <c r="SN93" s="120">
        <v>4.0377892100845137E-5</v>
      </c>
      <c r="SO93" s="120">
        <v>4.0377892100845117E-5</v>
      </c>
      <c r="SP93" s="120">
        <v>3.8930621267659932E-5</v>
      </c>
      <c r="SQ93" s="120">
        <v>3.8930621267659918E-5</v>
      </c>
      <c r="SR93" s="120">
        <v>3.752411333147926E-5</v>
      </c>
      <c r="SS93" s="120">
        <v>3.7524113331479254E-5</v>
      </c>
      <c r="ST93" s="120">
        <v>3.6157579801202986E-5</v>
      </c>
      <c r="SU93" s="120">
        <v>3.6157579801203013E-5</v>
      </c>
      <c r="SV93" s="120">
        <v>3.4830238402034296E-5</v>
      </c>
      <c r="SW93" s="120">
        <v>3.4830238402034269E-5</v>
      </c>
      <c r="SX93" s="120">
        <v>3.3541313190117256E-5</v>
      </c>
      <c r="SY93" s="120">
        <v>3.3541313190117269E-5</v>
      </c>
      <c r="SZ93" s="120">
        <v>3.2290034665708242E-5</v>
      </c>
      <c r="TA93" s="120">
        <v>3.2290034665708269E-5</v>
      </c>
      <c r="TB93" s="120">
        <v>3.1075639884808859E-5</v>
      </c>
      <c r="TC93" s="120">
        <v>3.1075639884808846E-5</v>
      </c>
      <c r="TD93" s="120">
        <v>2.9897372569187492E-5</v>
      </c>
      <c r="TE93" s="120">
        <v>2.9897372569187492E-5</v>
      </c>
      <c r="TF93" s="120">
        <v>2.8754483214717378E-5</v>
      </c>
      <c r="TG93" s="120">
        <v>2.8754483214717357E-5</v>
      </c>
      <c r="TH93" s="120">
        <v>2.7646229197957257E-5</v>
      </c>
      <c r="TI93" s="120">
        <v>2.7646229197957267E-5</v>
      </c>
      <c r="TJ93" s="120">
        <v>2.6571874880901706E-5</v>
      </c>
      <c r="TK93" s="120">
        <v>2.6571874880901666E-5</v>
      </c>
      <c r="TL93" s="120">
        <v>2.5530691713826321E-5</v>
      </c>
      <c r="TM93" s="120">
        <v>2.5530691713826301E-5</v>
      </c>
      <c r="TN93" s="120">
        <v>2.4521958336155052E-5</v>
      </c>
      <c r="TO93" s="120">
        <v>2.4521958336155059E-5</v>
      </c>
      <c r="TP93" s="120">
        <v>2.3544960675274313E-5</v>
      </c>
      <c r="TQ93" s="120">
        <v>2.3544960675274296E-5</v>
      </c>
      <c r="TR93" s="120">
        <v>2.2598992043220367E-5</v>
      </c>
      <c r="TS93" s="120">
        <v>2.2598992043220364E-5</v>
      </c>
      <c r="TT93" s="120">
        <v>2.1683353231165708E-5</v>
      </c>
      <c r="TU93" s="120">
        <v>2.1683353231165731E-5</v>
      </c>
      <c r="TV93" s="120">
        <v>2.0797352601630146E-5</v>
      </c>
      <c r="TW93" s="120">
        <v>2.0797352601630169E-5</v>
      </c>
      <c r="TX93" s="120">
        <v>1.994030617834262E-5</v>
      </c>
      <c r="TY93" s="120">
        <v>1.9940306178342641E-5</v>
      </c>
      <c r="TZ93" s="120">
        <v>1.9111537733680392E-5</v>
      </c>
      <c r="UA93" s="120">
        <v>1.9111537733680375E-5</v>
      </c>
      <c r="UB93" s="120">
        <v>1.8310378873611716E-5</v>
      </c>
      <c r="UC93" s="120">
        <v>1.8310378873611736E-5</v>
      </c>
      <c r="UD93" s="120">
        <v>1.7536169120069724E-5</v>
      </c>
      <c r="UE93" s="120">
        <v>1.7536169120069704E-5</v>
      </c>
      <c r="UF93" s="120">
        <v>1.6788255990683952E-5</v>
      </c>
      <c r="UG93" s="120">
        <v>1.6788255990683969E-5</v>
      </c>
      <c r="UH93" s="120">
        <v>1.6065995075799008E-5</v>
      </c>
      <c r="UI93" s="120">
        <v>1.6065995075799015E-5</v>
      </c>
      <c r="UJ93" s="120">
        <v>1.5368750112707868E-5</v>
      </c>
      <c r="UK93" s="120">
        <v>1.5368750112707879E-5</v>
      </c>
      <c r="UL93" s="120">
        <v>1.4695893057030139E-5</v>
      </c>
      <c r="UM93" s="120">
        <v>1.4695893057030134E-5</v>
      </c>
      <c r="UN93" s="120">
        <v>1.4046804151165528E-5</v>
      </c>
      <c r="UO93" s="120">
        <v>1.4046804151165515E-5</v>
      </c>
      <c r="UP93" s="120">
        <v>1.3420871989753753E-5</v>
      </c>
      <c r="UQ93" s="120">
        <v>1.3420871989753746E-5</v>
      </c>
      <c r="UR93" s="120">
        <v>1.2817493582073631E-5</v>
      </c>
      <c r="US93" s="120">
        <v>1.2817493582073626E-5</v>
      </c>
      <c r="UT93" s="120">
        <v>1.223607441131463E-5</v>
      </c>
      <c r="UU93" s="120">
        <v>1.2236074411314634E-5</v>
      </c>
      <c r="UV93" s="120">
        <v>1.1676028490656262E-5</v>
      </c>
      <c r="UW93" s="120">
        <v>1.1676028490656262E-5</v>
      </c>
      <c r="UX93" s="120">
        <v>1.113677841609124E-5</v>
      </c>
      <c r="UY93" s="120">
        <v>1.1136778416091245E-5</v>
      </c>
      <c r="UZ93" s="120">
        <v>1.0617755415930533E-5</v>
      </c>
      <c r="VA93" s="120">
        <v>1.061775541593053E-5</v>
      </c>
      <c r="VB93" s="120">
        <v>1.0118399396929561E-5</v>
      </c>
      <c r="VC93" s="120">
        <v>1.0118399396929556E-5</v>
      </c>
      <c r="VD93" s="120">
        <v>9.6381589869769072E-6</v>
      </c>
      <c r="VE93" s="120">
        <v>9.6381589869769072E-6</v>
      </c>
      <c r="VF93" s="120">
        <v>9.176491574288487E-6</v>
      </c>
      <c r="VG93" s="120">
        <v>9.176491574288487E-6</v>
      </c>
      <c r="VH93" s="120">
        <v>8.7328633430521819E-6</v>
      </c>
      <c r="VI93" s="120">
        <v>8.7328633430521768E-6</v>
      </c>
      <c r="VJ93" s="120">
        <v>8.306749305470249E-6</v>
      </c>
      <c r="VK93" s="120">
        <v>8.3067493054702677E-6</v>
      </c>
      <c r="VL93" s="120">
        <v>7.8976333301485628E-6</v>
      </c>
      <c r="VM93" s="120">
        <v>7.8976333301485645E-6</v>
      </c>
      <c r="VN93" s="120">
        <v>7.5050081667846789E-6</v>
      </c>
      <c r="VO93" s="120">
        <v>7.5050081667846789E-6</v>
      </c>
      <c r="VP93" s="120">
        <v>7.1283754671086051E-6</v>
      </c>
      <c r="VQ93" s="120">
        <v>7.1283754671086018E-6</v>
      </c>
      <c r="VR93" s="120">
        <v>6.7672458020332309E-6</v>
      </c>
      <c r="VS93" s="120">
        <v>6.7672458020332309E-6</v>
      </c>
      <c r="VT93" s="120">
        <v>6.4211386749738047E-6</v>
      </c>
      <c r="VU93" s="120">
        <v>6.4211386749738081E-6</v>
      </c>
      <c r="VV93" s="120">
        <v>6.089582531298693E-6</v>
      </c>
      <c r="VW93" s="120">
        <v>6.0895825312986904E-6</v>
      </c>
      <c r="VX93" s="120">
        <v>5.7721147638768515E-6</v>
      </c>
      <c r="VY93" s="120">
        <v>5.7721147638768541E-6</v>
      </c>
      <c r="VZ93" s="120">
        <v>5.4682817146902956E-6</v>
      </c>
      <c r="WA93" s="120">
        <v>5.4682817146902956E-6</v>
      </c>
      <c r="WB93" s="120">
        <v>5.1776386724831619E-6</v>
      </c>
      <c r="WC93" s="120">
        <v>5.1776386724831602E-6</v>
      </c>
      <c r="WD93" s="120">
        <v>4.8997498664223799E-6</v>
      </c>
      <c r="WE93" s="120">
        <v>4.8997498664223756E-6</v>
      </c>
      <c r="WF93" s="120">
        <v>4.6341884557483347E-6</v>
      </c>
      <c r="WG93" s="120">
        <v>4.6341884557483373E-6</v>
      </c>
      <c r="WH93" s="120">
        <v>4.3805365153975594E-6</v>
      </c>
      <c r="WI93" s="120">
        <v>4.3805365153975602E-6</v>
      </c>
      <c r="WJ93" s="120">
        <v>4.1383850175831748E-6</v>
      </c>
      <c r="WK93" s="120">
        <v>4.1383850175831748E-6</v>
      </c>
      <c r="WL93" s="120">
        <v>3.9073338093226738E-6</v>
      </c>
      <c r="WM93" s="120">
        <v>3.9073338093226806E-6</v>
      </c>
      <c r="WN93" s="120">
        <v>3.6869915859066326E-6</v>
      </c>
      <c r="WO93" s="120">
        <v>3.6869915859066335E-6</v>
      </c>
      <c r="WP93" s="120">
        <v>3.4769758603058111E-6</v>
      </c>
      <c r="WQ93" s="120">
        <v>3.4769758603058115E-6</v>
      </c>
      <c r="WR93" s="120">
        <v>3.2769129285185648E-6</v>
      </c>
      <c r="WS93" s="120">
        <v>3.2769129285185661E-6</v>
      </c>
      <c r="WT93" s="120">
        <v>3.0864378308645725E-6</v>
      </c>
      <c r="WU93" s="120">
        <v>3.086437830864575E-6</v>
      </c>
      <c r="WV93" s="120">
        <v>2.9051943092353195E-6</v>
      </c>
      <c r="WW93" s="120">
        <v>2.9051943092353199E-6</v>
      </c>
      <c r="WX93" s="120">
        <v>2.7328347603163001E-6</v>
      </c>
      <c r="WY93" s="120">
        <v>2.7328347603163022E-6</v>
      </c>
      <c r="WZ93" s="120">
        <v>2.5690201848005078E-6</v>
      </c>
      <c r="XA93" s="120">
        <v>2.5690201848005065E-6</v>
      </c>
      <c r="XB93" s="120">
        <v>2.4134201326173365E-6</v>
      </c>
      <c r="XC93" s="120">
        <v>2.4134201326173378E-6</v>
      </c>
      <c r="XD93" s="120">
        <v>2.2657126442059437E-6</v>
      </c>
      <c r="XE93" s="120">
        <v>2.2657126442059432E-6</v>
      </c>
      <c r="XF93" s="120">
        <v>2.1255841878667794E-6</v>
      </c>
      <c r="XG93" s="120">
        <v>2.1255841878667819E-6</v>
      </c>
      <c r="XH93" s="120">
        <v>1.9927295932300652E-6</v>
      </c>
      <c r="XI93" s="120">
        <v>1.9927295932300644E-6</v>
      </c>
      <c r="XJ93" s="120">
        <v>1.8668519808848336E-6</v>
      </c>
      <c r="XK93" s="120">
        <v>1.8668519808848328E-6</v>
      </c>
      <c r="XL93" s="120">
        <v>1.7476626882172228E-6</v>
      </c>
      <c r="XM93" s="120">
        <v>1.7476626882172245E-6</v>
      </c>
      <c r="XN93" s="120">
        <v>1.6348811915118242E-6</v>
      </c>
      <c r="XO93" s="120">
        <v>1.6348811915118231E-6</v>
      </c>
      <c r="XP93" s="120">
        <v>1.5282350243749004E-6</v>
      </c>
      <c r="XQ93" s="120">
        <v>1.5282350243749017E-6</v>
      </c>
      <c r="XR93" s="120">
        <v>1.42745969254353E-6</v>
      </c>
      <c r="XS93" s="120">
        <v>1.4274596925435296E-6</v>
      </c>
      <c r="XT93" s="120">
        <v>1.3322985851497906E-6</v>
      </c>
      <c r="XU93" s="120">
        <v>1.3322985851497899E-6</v>
      </c>
      <c r="XV93" s="120">
        <v>1.2425028825143705E-6</v>
      </c>
      <c r="XW93" s="120">
        <v>1.2425028825143705E-6</v>
      </c>
      <c r="XX93" s="120">
        <v>1.1578314605490537E-6</v>
      </c>
      <c r="XY93" s="120">
        <v>1.1578314605490539E-6</v>
      </c>
      <c r="XZ93" s="120">
        <v>1.0780507918527585E-6</v>
      </c>
      <c r="YA93" s="120">
        <v>1.0780507918527585E-6</v>
      </c>
      <c r="YB93" s="120">
        <v>1.0029348435908962E-6</v>
      </c>
      <c r="YC93" s="120">
        <v>1.0029348435908964E-6</v>
      </c>
      <c r="YD93" s="120">
        <v>9.32264972252919E-7</v>
      </c>
      <c r="YE93" s="120">
        <v>9.3226497225291911E-7</v>
      </c>
      <c r="YF93" s="120">
        <v>8.6582981538796034E-7</v>
      </c>
      <c r="YG93" s="120">
        <v>8.6582981538796024E-7</v>
      </c>
      <c r="YH93" s="120">
        <v>8.0342518042346234E-7</v>
      </c>
      <c r="YI93" s="120">
        <v>8.0342518042346213E-7</v>
      </c>
      <c r="YJ93" s="120">
        <v>7.4485393067657436E-7</v>
      </c>
      <c r="YK93" s="120">
        <v>7.4485393067657436E-7</v>
      </c>
      <c r="YL93" s="120">
        <v>6.8992586867291482E-7</v>
      </c>
      <c r="YM93" s="120">
        <v>6.8992586867291471E-7</v>
      </c>
      <c r="YN93" s="120">
        <v>6.3845761689201039E-7</v>
      </c>
      <c r="YO93" s="120">
        <v>6.3845761689201124E-7</v>
      </c>
      <c r="YP93" s="120">
        <v>5.9027249606329777E-7</v>
      </c>
      <c r="YQ93" s="120">
        <v>5.9027249606329714E-7</v>
      </c>
      <c r="YR93" s="120">
        <v>5.4520040114102205E-7</v>
      </c>
      <c r="YS93" s="120">
        <v>5.4520040114102237E-7</v>
      </c>
      <c r="YT93" s="120">
        <v>5.0307767509069384E-7</v>
      </c>
      <c r="YU93" s="120">
        <v>5.0307767509069374E-7</v>
      </c>
      <c r="YV93" s="120">
        <v>4.6374698062385073E-7</v>
      </c>
      <c r="YW93" s="120">
        <v>4.6374698062385015E-7</v>
      </c>
      <c r="YX93" s="120">
        <v>4.2705717002187835E-7</v>
      </c>
      <c r="YY93" s="120">
        <v>4.2705717002187861E-7</v>
      </c>
      <c r="YZ93" s="120">
        <v>3.9286315319336617E-7</v>
      </c>
      <c r="ZA93" s="120">
        <v>3.9286315319336602E-7</v>
      </c>
      <c r="ZB93" s="120">
        <v>3.6102576411301318E-7</v>
      </c>
      <c r="ZC93" s="120">
        <v>3.6102576411301334E-7</v>
      </c>
      <c r="ZD93" s="120">
        <v>3.3141162579344281E-7</v>
      </c>
      <c r="ZE93" s="120">
        <v>3.3141162579344281E-7</v>
      </c>
      <c r="ZF93" s="120">
        <v>3.0389301394430957E-7</v>
      </c>
      <c r="ZG93" s="120">
        <v>3.0389301394430963E-7</v>
      </c>
      <c r="ZH93" s="120">
        <v>2.7834771947591916E-7</v>
      </c>
      <c r="ZI93" s="120">
        <v>2.7834771947591958E-7</v>
      </c>
      <c r="ZJ93" s="120">
        <v>2.5465891000709469E-7</v>
      </c>
      <c r="ZK93" s="120">
        <v>2.5465891000709453E-7</v>
      </c>
      <c r="ZL93" s="120">
        <v>2.3271499053925036E-7</v>
      </c>
      <c r="ZM93" s="120">
        <v>2.3271499053925063E-7</v>
      </c>
      <c r="ZN93" s="120">
        <v>2.1240946346058615E-7</v>
      </c>
      <c r="ZO93" s="120">
        <v>2.1240946346058636E-7</v>
      </c>
      <c r="ZP93" s="120">
        <v>1.9364078804588354E-7</v>
      </c>
      <c r="ZQ93" s="120">
        <v>1.936407880458837E-7</v>
      </c>
      <c r="ZR93" s="120">
        <v>1.7631223961868408E-7</v>
      </c>
      <c r="ZS93" s="120">
        <v>1.7631223961868416E-7</v>
      </c>
      <c r="ZT93" s="120">
        <v>1.6033176854353063E-7</v>
      </c>
      <c r="ZU93" s="120">
        <v>1.6033176854353057E-7</v>
      </c>
      <c r="ZV93" s="120">
        <v>1.4561185921650227E-7</v>
      </c>
      <c r="ZW93" s="120">
        <v>1.4561185921650243E-7</v>
      </c>
      <c r="ZX93" s="120">
        <v>1.3206938922247034E-7</v>
      </c>
      <c r="ZY93" s="120">
        <v>1.3206938922247021E-7</v>
      </c>
      <c r="ZZ93" s="120">
        <v>1.1962548882726991E-7</v>
      </c>
      <c r="AAA93" s="120">
        <v>1.1962548882726975E-7</v>
      </c>
      <c r="AAB93" s="120">
        <v>1.0820540097239846E-7</v>
      </c>
      <c r="AAC93" s="120">
        <v>1.0820540097239835E-7</v>
      </c>
      <c r="AAD93" s="120">
        <v>9.7738341938827659E-8</v>
      </c>
      <c r="AAE93" s="120">
        <v>9.7738341938827712E-8</v>
      </c>
      <c r="AAF93" s="120">
        <v>8.8157362845095984E-8</v>
      </c>
      <c r="AAG93" s="120">
        <v>8.8157362845096117E-8</v>
      </c>
      <c r="AAH93" s="120">
        <v>7.939921214300625E-8</v>
      </c>
      <c r="AAI93" s="120">
        <v>7.939921214300629E-8</v>
      </c>
      <c r="AAJ93" s="120">
        <v>7.1404199271977822E-8</v>
      </c>
      <c r="AAK93" s="120">
        <v>7.1404199271977861E-8</v>
      </c>
      <c r="AAL93" s="120">
        <v>6.4116059630409994E-8</v>
      </c>
      <c r="AAM93" s="120">
        <v>6.4116059630409967E-8</v>
      </c>
      <c r="AAN93" s="120">
        <v>5.7481821019279493E-8</v>
      </c>
      <c r="AAO93" s="120">
        <v>5.7481821019279493E-8</v>
      </c>
      <c r="AAP93" s="120">
        <v>5.1451671709636164E-8</v>
      </c>
      <c r="AAQ93" s="120">
        <v>5.1451671709636151E-8</v>
      </c>
      <c r="AAR93" s="120">
        <v>4.5978830281671989E-8</v>
      </c>
      <c r="AAS93" s="120">
        <v>4.5978830281671949E-8</v>
      </c>
      <c r="AAT93" s="120">
        <v>4.1019417378621367E-8</v>
      </c>
      <c r="AAU93" s="120">
        <v>4.1019417378621367E-8</v>
      </c>
      <c r="AAV93" s="120">
        <v>3.6532329513915742E-8</v>
      </c>
      <c r="AAW93" s="120">
        <v>3.6532329513915755E-8</v>
      </c>
      <c r="AAX93" s="120">
        <v>3.2479115064765128E-8</v>
      </c>
      <c r="AAY93" s="120">
        <v>3.2479115064765161E-8</v>
      </c>
      <c r="AAZ93" s="120">
        <v>2.8823852579690026E-8</v>
      </c>
      <c r="ABA93" s="120">
        <v>2.8823852579690019E-8</v>
      </c>
      <c r="ABB93" s="120">
        <v>2.553303152148059E-8</v>
      </c>
      <c r="ABC93" s="120">
        <v>2.5533031521480586E-8</v>
      </c>
      <c r="ABD93" s="120">
        <v>2.257543556064387E-8</v>
      </c>
      <c r="ABE93" s="120">
        <v>2.2575435560643903E-8</v>
      </c>
      <c r="ABF93" s="120">
        <v>1.9922028527616257E-8</v>
      </c>
      <c r="ABG93" s="120">
        <v>1.9922028527616261E-8</v>
      </c>
      <c r="ABH93" s="120">
        <v>1.7545843124898075E-8</v>
      </c>
      <c r="ABI93" s="120">
        <v>1.7545843124898088E-8</v>
      </c>
      <c r="ABJ93" s="120">
        <v>1.5421872492825206E-8</v>
      </c>
      <c r="ABK93" s="120">
        <v>1.5421872492825196E-8</v>
      </c>
      <c r="ABL93" s="120">
        <v>1.3526964714950841E-8</v>
      </c>
      <c r="ABM93" s="120">
        <v>1.3526964714950844E-8</v>
      </c>
      <c r="ABN93" s="120">
        <v>1.1839720341001664E-8</v>
      </c>
      <c r="ABO93" s="120">
        <v>1.1839720341001664E-8</v>
      </c>
      <c r="ABP93" s="120">
        <v>1.0340392997116255E-8</v>
      </c>
      <c r="ABQ93" s="120">
        <v>1.0340392997116258E-8</v>
      </c>
      <c r="ABR93" s="120">
        <v>9.0107931446059369E-9</v>
      </c>
      <c r="ABS93" s="120">
        <v>9.0107931446059385E-9</v>
      </c>
      <c r="ABT93" s="120">
        <v>7.8341950398283992E-9</v>
      </c>
      <c r="ABU93" s="120">
        <v>7.8341950398284075E-9</v>
      </c>
      <c r="ABV93" s="120">
        <v>6.7952469389672816E-9</v>
      </c>
      <c r="ABW93" s="120">
        <v>6.7952469389672841E-9</v>
      </c>
      <c r="ABX93" s="120">
        <v>5.8798845826019788E-9</v>
      </c>
      <c r="ABY93" s="120">
        <v>5.8798845826019821E-9</v>
      </c>
      <c r="ABZ93" s="120">
        <v>5.0752479859702E-9</v>
      </c>
      <c r="ACA93" s="120">
        <v>5.0752479859702016E-9</v>
      </c>
      <c r="ACB93" s="120">
        <v>4.3696015518074665E-9</v>
      </c>
      <c r="ACC93" s="120">
        <v>4.3696015518074657E-9</v>
      </c>
      <c r="ACD93" s="120">
        <v>3.7522575136368719E-9</v>
      </c>
      <c r="ACE93" s="120">
        <v>3.7522575136368752E-9</v>
      </c>
      <c r="ACF93" s="120">
        <v>3.2135027084168665E-9</v>
      </c>
      <c r="ACG93" s="120">
        <v>3.2135027084168656E-9</v>
      </c>
      <c r="ACH93" s="120">
        <v>2.744528668579182E-9</v>
      </c>
      <c r="ACI93" s="120">
        <v>2.7445286685791803E-9</v>
      </c>
      <c r="ACJ93" s="120">
        <v>2.3373650147451651E-9</v>
      </c>
      <c r="ACK93" s="120">
        <v>2.3373650147451647E-9</v>
      </c>
      <c r="ACL93" s="120">
        <v>1.9848161218391822E-9</v>
      </c>
      <c r="ACM93" s="120">
        <v>1.984816121839178E-9</v>
      </c>
      <c r="ACN93" s="120">
        <v>1.6804010229664292E-9</v>
      </c>
      <c r="ACO93" s="120">
        <v>1.6804010229664296E-9</v>
      </c>
      <c r="ACP93" s="120">
        <v>1.4182965073308504E-9</v>
      </c>
      <c r="ACQ93" s="120">
        <v>1.4182965073308486E-9</v>
      </c>
      <c r="ACR93" s="120">
        <v>1.1932833606790699E-9</v>
      </c>
      <c r="ACS93" s="120">
        <v>1.1932833606790703E-9</v>
      </c>
      <c r="ACT93" s="120">
        <v>1.0006956893089825E-9</v>
      </c>
      <c r="ACU93" s="120">
        <v>1.0006956893089829E-9</v>
      </c>
      <c r="ACV93" s="120">
        <v>8.3637326161551406E-10</v>
      </c>
      <c r="ACW93" s="120">
        <v>8.3637326161551375E-10</v>
      </c>
      <c r="ACX93" s="120">
        <v>6.9661679449875327E-10</v>
      </c>
      <c r="ACY93" s="120">
        <v>6.9661679449875307E-10</v>
      </c>
      <c r="ACZ93" s="120">
        <v>5.7814610576572692E-10</v>
      </c>
      <c r="ADA93" s="120">
        <v>5.7814610576572609E-10</v>
      </c>
      <c r="ADB93" s="120">
        <v>4.7806104794895379E-10</v>
      </c>
      <c r="ADC93" s="120">
        <v>4.7806104794895379E-10</v>
      </c>
      <c r="ADD93" s="120">
        <v>3.9380513377194352E-10</v>
      </c>
      <c r="ADE93" s="120">
        <v>3.9380513377194367E-10</v>
      </c>
      <c r="ADF93" s="120">
        <v>3.231317588397202E-10</v>
      </c>
      <c r="ADG93" s="120">
        <v>3.2313175883971984E-10</v>
      </c>
      <c r="ADH93" s="120">
        <v>2.6407292304364465E-10</v>
      </c>
      <c r="ADI93" s="120">
        <v>2.640729230436448E-10</v>
      </c>
      <c r="ADJ93" s="120">
        <v>2.1491034866239148E-10</v>
      </c>
      <c r="ADK93" s="120">
        <v>2.1491034866239138E-10</v>
      </c>
      <c r="ADL93" s="120">
        <v>1.7414889022878873E-10</v>
      </c>
      <c r="ADM93" s="120">
        <v>1.7414889022878875E-10</v>
      </c>
      <c r="ADN93" s="120">
        <v>1.4049212892476113E-10</v>
      </c>
      <c r="ADO93" s="120">
        <v>1.4049212892476118E-10</v>
      </c>
      <c r="ADP93" s="120">
        <v>1.1282004256832825E-10</v>
      </c>
      <c r="ADQ93" s="120">
        <v>1.1282004256832825E-10</v>
      </c>
      <c r="ADR93" s="120">
        <v>9.0168641167211208E-11</v>
      </c>
      <c r="ADS93" s="120">
        <v>9.0168641167211143E-11</v>
      </c>
      <c r="ADT93" s="120">
        <v>7.1711457527703476E-11</v>
      </c>
      <c r="ADU93" s="120">
        <v>7.1711457527703502E-11</v>
      </c>
      <c r="ADV93" s="120">
        <v>5.6742782514607857E-11</v>
      </c>
      <c r="ADW93" s="120">
        <v>5.6742782514607883E-11</v>
      </c>
      <c r="ADX93" s="120">
        <v>4.4662535242732649E-11</v>
      </c>
      <c r="ADY93" s="120">
        <v>4.4662535242732661E-11</v>
      </c>
      <c r="ADZ93" s="120">
        <v>3.4962659722168391E-11</v>
      </c>
      <c r="AEA93" s="120">
        <v>3.4962659722168332E-11</v>
      </c>
      <c r="AEB93" s="120">
        <v>2.7214941252995486E-11</v>
      </c>
      <c r="AEC93" s="120">
        <v>2.7214941252995496E-11</v>
      </c>
      <c r="AED93" s="120">
        <v>2.1060138140259073E-11</v>
      </c>
      <c r="AEE93" s="120">
        <v>2.1060138140259047E-11</v>
      </c>
      <c r="AEF93" s="120">
        <v>1.6198327042698262E-11</v>
      </c>
      <c r="AEG93" s="120">
        <v>1.6198327042698259E-11</v>
      </c>
      <c r="AEH93" s="120">
        <v>1.2380363440603748E-11</v>
      </c>
      <c r="AEI93" s="120">
        <v>1.238036344060375E-11</v>
      </c>
      <c r="AEJ93" s="120">
        <v>9.4003622675045863E-12</v>
      </c>
      <c r="AEK93" s="120">
        <v>9.4003622675045896E-12</v>
      </c>
      <c r="AEL93" s="120">
        <v>7.0891076523441702E-12</v>
      </c>
      <c r="AEM93" s="120">
        <v>7.0891076523441783E-12</v>
      </c>
      <c r="AEN93" s="120">
        <v>5.3083049160730348E-12</v>
      </c>
      <c r="AEO93" s="120">
        <v>5.3083049160730365E-12</v>
      </c>
      <c r="AEP93" s="120">
        <v>3.9455924099737401E-12</v>
      </c>
      <c r="AEQ93" s="120">
        <v>3.9455924099737401E-12</v>
      </c>
      <c r="AER93" s="120">
        <v>2.9102354220994166E-12</v>
      </c>
      <c r="AES93" s="120">
        <v>2.910235422099419E-12</v>
      </c>
      <c r="AET93" s="120">
        <v>2.1294291619618557E-12</v>
      </c>
      <c r="AEU93" s="120">
        <v>2.1294291619618585E-12</v>
      </c>
      <c r="AEV93" s="120">
        <v>1.5451427111939856E-12</v>
      </c>
      <c r="AEW93" s="120">
        <v>1.5451427111939836E-12</v>
      </c>
      <c r="AEX93" s="120">
        <v>1.1114407493324006E-12</v>
      </c>
      <c r="AEY93" s="120">
        <v>1.1114407493324018E-12</v>
      </c>
      <c r="AEZ93" s="120">
        <v>7.9222478066724668E-13</v>
      </c>
      <c r="AFA93" s="120">
        <v>7.9222478066724688E-13</v>
      </c>
      <c r="AFB93" s="120">
        <v>5.5934045406711962E-13</v>
      </c>
      <c r="AFC93" s="120">
        <v>5.5934045406712022E-13</v>
      </c>
      <c r="AFD93" s="120">
        <v>3.9100233945881639E-13</v>
      </c>
      <c r="AFE93" s="120">
        <v>3.9100233945881639E-13</v>
      </c>
      <c r="AFF93" s="120">
        <v>2.7049216234163422E-13</v>
      </c>
      <c r="AFG93" s="120">
        <v>2.7049216234163447E-13</v>
      </c>
      <c r="AFH93" s="120">
        <v>1.8509096544997267E-13</v>
      </c>
      <c r="AFI93" s="120">
        <v>1.8509096544997277E-13</v>
      </c>
      <c r="AFJ93" s="120">
        <v>1.2520993298487382E-13</v>
      </c>
      <c r="AFK93" s="120">
        <v>1.2520993298487382E-13</v>
      </c>
      <c r="AFL93" s="120">
        <v>8.3688651039734511E-14</v>
      </c>
      <c r="AFM93" s="120">
        <v>8.3688651039734511E-14</v>
      </c>
      <c r="AFN93" s="120">
        <v>5.523336630751778E-14</v>
      </c>
      <c r="AFO93" s="120">
        <v>5.5233366307517742E-14</v>
      </c>
      <c r="AFP93" s="120">
        <v>3.5971327411863387E-14</v>
      </c>
      <c r="AFQ93" s="120">
        <v>3.5971327411863374E-14</v>
      </c>
      <c r="AFR93" s="120">
        <v>2.3100537989353267E-14</v>
      </c>
      <c r="AFS93" s="120">
        <v>2.3100537989353292E-14</v>
      </c>
      <c r="AFT93" s="120">
        <v>1.4617211813693949E-14</v>
      </c>
      <c r="AFU93" s="120">
        <v>1.4617211813693958E-14</v>
      </c>
      <c r="AFV93" s="120">
        <v>9.1058965532656244E-15</v>
      </c>
      <c r="AFW93" s="120">
        <v>9.1058965532656244E-15</v>
      </c>
      <c r="AFX93" s="120">
        <v>5.5796275504543333E-15</v>
      </c>
      <c r="AFY93" s="120">
        <v>5.579627550454331E-15</v>
      </c>
      <c r="AFZ93" s="120">
        <v>3.359593857990047E-15</v>
      </c>
      <c r="AGA93" s="120">
        <v>3.3595938579900462E-15</v>
      </c>
      <c r="AGB93" s="120">
        <v>1.9856569224439693E-15</v>
      </c>
      <c r="AGC93" s="120">
        <v>1.9856569224439701E-15</v>
      </c>
      <c r="AGD93" s="120">
        <v>1.1506721740809353E-15</v>
      </c>
      <c r="AGE93" s="120">
        <v>1.1506721740809351E-15</v>
      </c>
      <c r="AGF93" s="120">
        <v>6.5294231380286748E-16</v>
      </c>
      <c r="AGG93" s="120">
        <v>6.5294231380286738E-16</v>
      </c>
      <c r="AGH93" s="120">
        <v>3.6229713991786455E-16</v>
      </c>
      <c r="AGI93" s="120">
        <v>3.6229713991786426E-16</v>
      </c>
      <c r="AGJ93" s="120">
        <v>1.9626845888813062E-16</v>
      </c>
      <c r="AGK93" s="120">
        <v>1.9626845888813054E-16</v>
      </c>
      <c r="AGL93" s="120">
        <v>1.0363075244891657E-16</v>
      </c>
      <c r="AGM93" s="120">
        <v>1.0363075244891659E-16</v>
      </c>
      <c r="AGN93" s="120">
        <v>5.3229668584694619E-17</v>
      </c>
      <c r="AGO93" s="120">
        <v>5.3229668584694643E-17</v>
      </c>
      <c r="AGP93" s="120">
        <v>2.6541438130652243E-17</v>
      </c>
      <c r="AGQ93" s="120">
        <v>2.6541438130652252E-17</v>
      </c>
      <c r="AGR93" s="120">
        <v>1.281643772490701E-17</v>
      </c>
      <c r="AGS93" s="120">
        <v>1.2816437724907007E-17</v>
      </c>
      <c r="AGT93" s="120">
        <v>5.9774660941585305E-18</v>
      </c>
      <c r="AGU93" s="120">
        <v>5.9774660941585366E-18</v>
      </c>
      <c r="AGV93" s="120">
        <v>2.6844286134204824E-18</v>
      </c>
      <c r="AGW93" s="120">
        <v>2.6844286134204801E-18</v>
      </c>
      <c r="AGX93" s="120">
        <v>1.1568090044180287E-18</v>
      </c>
      <c r="AGY93" s="120">
        <v>1.1568090044180285E-18</v>
      </c>
      <c r="AGZ93" s="120">
        <v>4.76440607131222E-19</v>
      </c>
      <c r="AHA93" s="120">
        <v>4.764406071312222E-19</v>
      </c>
      <c r="AHB93" s="120">
        <v>1.8667049442323877E-19</v>
      </c>
      <c r="AHC93" s="120">
        <v>1.866704944232387E-19</v>
      </c>
      <c r="AHD93" s="120">
        <v>6.919847271973229E-20</v>
      </c>
      <c r="AHE93" s="120">
        <v>6.9198472719732302E-20</v>
      </c>
      <c r="AHF93" s="120">
        <v>2.4113728479541666E-20</v>
      </c>
      <c r="AHG93" s="120">
        <v>2.4113728479541669E-20</v>
      </c>
      <c r="AHH93" s="120">
        <v>7.8379617364612648E-21</v>
      </c>
      <c r="AHI93" s="120">
        <v>7.8379617364612648E-21</v>
      </c>
      <c r="AHJ93" s="120">
        <v>2.3538835344558568E-21</v>
      </c>
      <c r="AHK93" s="120">
        <v>2.3538835344558568E-21</v>
      </c>
      <c r="AHL93" s="120">
        <v>6.4544795750713163E-22</v>
      </c>
      <c r="AHM93" s="120">
        <v>6.4544795750713163E-22</v>
      </c>
      <c r="AHN93" s="120">
        <v>1.5916548600905787E-22</v>
      </c>
      <c r="AHO93" s="120">
        <v>1.5916548600905782E-22</v>
      </c>
      <c r="AHP93" s="120">
        <v>3.4598728933748426E-23</v>
      </c>
      <c r="AHQ93" s="120">
        <v>3.4598728933748426E-23</v>
      </c>
      <c r="AHR93" s="120">
        <v>6.4496888957635419E-24</v>
      </c>
      <c r="AHS93" s="120">
        <v>6.4496888957635419E-24</v>
      </c>
      <c r="AHT93" s="120">
        <v>9.9048113082101889E-25</v>
      </c>
      <c r="AHU93" s="120">
        <v>9.9048113082101889E-25</v>
      </c>
      <c r="AHV93" s="120">
        <v>1.1755920753965606E-25</v>
      </c>
      <c r="AHW93" s="120">
        <v>1.1755920753965606E-25</v>
      </c>
      <c r="AHX93" s="120">
        <v>9.5925486074875036E-27</v>
      </c>
      <c r="AHY93" s="120">
        <v>9.5925486074875036E-27</v>
      </c>
      <c r="AHZ93" s="120">
        <v>4.0389678347315804E-28</v>
      </c>
      <c r="AIA93" s="120" t="s">
        <v>105</v>
      </c>
      <c r="AIB93" s="120" t="s">
        <v>105</v>
      </c>
      <c r="AIC93" s="120" t="s">
        <v>105</v>
      </c>
      <c r="AID93" s="120" t="s">
        <v>105</v>
      </c>
      <c r="AIE93" s="120" t="s">
        <v>105</v>
      </c>
      <c r="AIF93" s="120" t="s">
        <v>105</v>
      </c>
      <c r="AIG93" s="120" t="s">
        <v>105</v>
      </c>
      <c r="AIH93" s="120" t="s">
        <v>105</v>
      </c>
      <c r="AII93" s="120" t="s">
        <v>105</v>
      </c>
      <c r="AIJ93" s="120" t="s">
        <v>105</v>
      </c>
      <c r="AIK93" s="120" t="s">
        <v>105</v>
      </c>
      <c r="AIL93" s="120" t="s">
        <v>105</v>
      </c>
      <c r="AIM93" s="120" t="s">
        <v>105</v>
      </c>
      <c r="AIN93" s="120" t="s">
        <v>105</v>
      </c>
      <c r="AIO93" s="120" t="s">
        <v>105</v>
      </c>
      <c r="AIP93" s="120" t="s">
        <v>105</v>
      </c>
      <c r="AIQ93" s="120" t="s">
        <v>105</v>
      </c>
      <c r="AIR93" s="120" t="s">
        <v>105</v>
      </c>
      <c r="AIS93" s="120" t="s">
        <v>105</v>
      </c>
      <c r="AIT93" s="120" t="s">
        <v>105</v>
      </c>
      <c r="AIU93" s="120" t="s">
        <v>105</v>
      </c>
      <c r="AIV93" s="120" t="s">
        <v>105</v>
      </c>
      <c r="AIW93" s="120" t="s">
        <v>105</v>
      </c>
      <c r="AIX93" s="120" t="s">
        <v>105</v>
      </c>
      <c r="AIY93" s="120" t="s">
        <v>105</v>
      </c>
      <c r="AIZ93" s="120" t="s">
        <v>105</v>
      </c>
      <c r="AJA93" s="120" t="s">
        <v>105</v>
      </c>
      <c r="AJB93" s="120" t="s">
        <v>105</v>
      </c>
      <c r="AJC93" s="120" t="s">
        <v>105</v>
      </c>
      <c r="AJD93" s="120" t="s">
        <v>105</v>
      </c>
      <c r="AJE93" s="120" t="s">
        <v>105</v>
      </c>
      <c r="AJF93" s="120" t="s">
        <v>105</v>
      </c>
      <c r="AJG93" s="120" t="s">
        <v>105</v>
      </c>
      <c r="AJH93" s="120" t="s">
        <v>105</v>
      </c>
      <c r="AJI93" s="120" t="s">
        <v>105</v>
      </c>
      <c r="AJJ93" s="120" t="s">
        <v>105</v>
      </c>
      <c r="AJK93" s="120" t="s">
        <v>105</v>
      </c>
      <c r="AJL93" s="120" t="s">
        <v>105</v>
      </c>
      <c r="AJM93" s="120" t="s">
        <v>105</v>
      </c>
      <c r="AJN93" s="120" t="s">
        <v>105</v>
      </c>
      <c r="AJO93" s="120" t="s">
        <v>105</v>
      </c>
      <c r="AJP93" s="120" t="s">
        <v>105</v>
      </c>
      <c r="AJQ93" s="120" t="s">
        <v>105</v>
      </c>
      <c r="AJR93" s="120" t="s">
        <v>105</v>
      </c>
      <c r="AJS93" s="120" t="s">
        <v>105</v>
      </c>
      <c r="AJT93" s="120" t="s">
        <v>105</v>
      </c>
      <c r="AJU93" s="120" t="s">
        <v>105</v>
      </c>
      <c r="AJV93" s="120" t="s">
        <v>105</v>
      </c>
      <c r="AJW93" s="120" t="s">
        <v>105</v>
      </c>
      <c r="AJX93" s="120" t="s">
        <v>105</v>
      </c>
      <c r="AJY93" s="120" t="s">
        <v>105</v>
      </c>
      <c r="AJZ93" s="120" t="s">
        <v>105</v>
      </c>
      <c r="AKA93" s="120" t="s">
        <v>105</v>
      </c>
      <c r="AKB93" s="120" t="s">
        <v>105</v>
      </c>
      <c r="AKC93" s="120" t="s">
        <v>105</v>
      </c>
      <c r="AKD93" s="120" t="s">
        <v>105</v>
      </c>
      <c r="AKE93" s="120" t="s">
        <v>105</v>
      </c>
      <c r="AKF93" s="120" t="s">
        <v>105</v>
      </c>
      <c r="AKG93" s="120" t="s">
        <v>105</v>
      </c>
      <c r="AKH93" s="120" t="s">
        <v>105</v>
      </c>
      <c r="AKI93" s="120" t="s">
        <v>105</v>
      </c>
      <c r="AKJ93" s="120" t="s">
        <v>105</v>
      </c>
      <c r="AKK93" s="120" t="s">
        <v>105</v>
      </c>
      <c r="AKL93" s="120" t="s">
        <v>105</v>
      </c>
      <c r="AKM93" s="120" t="s">
        <v>105</v>
      </c>
      <c r="AKN93" s="120" t="s">
        <v>105</v>
      </c>
      <c r="AKO93" s="120" t="s">
        <v>105</v>
      </c>
      <c r="AKP93" s="120" t="s">
        <v>105</v>
      </c>
      <c r="AKQ93" s="120" t="s">
        <v>105</v>
      </c>
      <c r="AKR93" s="120" t="s">
        <v>105</v>
      </c>
      <c r="AKS93" s="120" t="s">
        <v>105</v>
      </c>
      <c r="AKT93" s="120" t="s">
        <v>105</v>
      </c>
      <c r="AKU93" s="120" t="s">
        <v>105</v>
      </c>
      <c r="AKV93" s="120" t="s">
        <v>105</v>
      </c>
      <c r="AKW93" s="120" t="s">
        <v>105</v>
      </c>
      <c r="AKX93" s="120" t="s">
        <v>105</v>
      </c>
      <c r="AKY93" s="120" t="s">
        <v>105</v>
      </c>
      <c r="AKZ93" s="120" t="s">
        <v>105</v>
      </c>
      <c r="ALA93" s="120" t="s">
        <v>105</v>
      </c>
      <c r="ALB93" s="120" t="s">
        <v>105</v>
      </c>
      <c r="ALC93" s="120" t="s">
        <v>105</v>
      </c>
      <c r="ALD93" s="120" t="s">
        <v>105</v>
      </c>
      <c r="ALE93" s="120" t="s">
        <v>105</v>
      </c>
      <c r="ALF93" s="120" t="s">
        <v>105</v>
      </c>
      <c r="ALG93" s="120" t="s">
        <v>105</v>
      </c>
      <c r="ALH93" s="120" t="s">
        <v>105</v>
      </c>
      <c r="ALI93" s="120" t="s">
        <v>105</v>
      </c>
      <c r="ALJ93" s="120" t="s">
        <v>105</v>
      </c>
      <c r="ALK93" s="120" t="s">
        <v>105</v>
      </c>
      <c r="ALL93" s="120" t="s">
        <v>105</v>
      </c>
      <c r="ALM93" s="120" t="s">
        <v>105</v>
      </c>
      <c r="ALN93" s="120"/>
    </row>
    <row r="94" spans="1:1002" hidden="1">
      <c r="A94" s="119">
        <v>93</v>
      </c>
      <c r="B94" s="120">
        <v>3.613943755087392E-3</v>
      </c>
      <c r="C94" s="120">
        <v>3.5802981720779886E-3</v>
      </c>
      <c r="D94" s="120">
        <v>3.5803941557886352E-3</v>
      </c>
      <c r="E94" s="120">
        <v>3.5469330325463393E-3</v>
      </c>
      <c r="F94" s="120">
        <v>3.5470272769847575E-3</v>
      </c>
      <c r="G94" s="120">
        <v>3.5137505415105681E-3</v>
      </c>
      <c r="H94" s="120">
        <v>3.5138430707538438E-3</v>
      </c>
      <c r="I94" s="120">
        <v>3.4807506471376637E-3</v>
      </c>
      <c r="J94" s="120">
        <v>3.4808414850520928E-3</v>
      </c>
      <c r="K94" s="120">
        <v>3.4479332934502461E-3</v>
      </c>
      <c r="L94" s="120">
        <v>3.4480224636916248E-3</v>
      </c>
      <c r="M94" s="120">
        <v>3.4152984203044095E-3</v>
      </c>
      <c r="N94" s="120">
        <v>3.41538594631834E-3</v>
      </c>
      <c r="O94" s="120">
        <v>3.3828459633676441E-3</v>
      </c>
      <c r="P94" s="120">
        <v>3.3829318683898466E-3</v>
      </c>
      <c r="Q94" s="120">
        <v>3.3505758540968069E-3</v>
      </c>
      <c r="R94" s="120">
        <v>3.350660161153447E-3</v>
      </c>
      <c r="S94" s="120">
        <v>3.3184880197161763E-3</v>
      </c>
      <c r="T94" s="120">
        <v>3.3185707516242245E-3</v>
      </c>
      <c r="U94" s="120">
        <v>3.2865823831956047E-3</v>
      </c>
      <c r="V94" s="120">
        <v>3.2866635625631926E-3</v>
      </c>
      <c r="W94" s="120">
        <v>3.2548588632287105E-3</v>
      </c>
      <c r="X94" s="120">
        <v>3.254938512455501E-3</v>
      </c>
      <c r="Y94" s="120">
        <v>3.2233173742111975E-3</v>
      </c>
      <c r="Z94" s="120">
        <v>3.2233955154887827E-3</v>
      </c>
      <c r="AA94" s="120">
        <v>3.1919578262192246E-3</v>
      </c>
      <c r="AB94" s="120">
        <v>3.1920344815315332E-3</v>
      </c>
      <c r="AC94" s="120">
        <v>3.160780124987897E-3</v>
      </c>
      <c r="AD94" s="120">
        <v>3.1608553161116089E-3</v>
      </c>
      <c r="AE94" s="120">
        <v>3.1297841718898401E-3</v>
      </c>
      <c r="AF94" s="120">
        <v>3.1298579203948187E-3</v>
      </c>
      <c r="AG94" s="120">
        <v>3.0989698639138519E-3</v>
      </c>
      <c r="AH94" s="120">
        <v>3.0990421911636138E-3</v>
      </c>
      <c r="AI94" s="120">
        <v>3.0683370936437121E-3</v>
      </c>
      <c r="AJ94" s="120">
        <v>3.0684080207958654E-3</v>
      </c>
      <c r="AK94" s="120">
        <v>3.0378857492370358E-3</v>
      </c>
      <c r="AL94" s="120">
        <v>3.0379552972437801E-3</v>
      </c>
      <c r="AM94" s="120">
        <v>3.0076157144042766E-3</v>
      </c>
      <c r="AN94" s="120">
        <v>3.0076839040128816E-3</v>
      </c>
      <c r="AO94" s="120">
        <v>2.9775268683878264E-3</v>
      </c>
      <c r="AP94" s="120">
        <v>2.9775937201411548E-3</v>
      </c>
      <c r="AQ94" s="120">
        <v>2.9476190859412514E-3</v>
      </c>
      <c r="AR94" s="120">
        <v>2.9476846201782741E-3</v>
      </c>
      <c r="AS94" s="120">
        <v>2.9178922373086311E-3</v>
      </c>
      <c r="AT94" s="120">
        <v>2.9179564741649631E-3</v>
      </c>
      <c r="AU94" s="120">
        <v>2.8883461882040344E-3</v>
      </c>
      <c r="AV94" s="120">
        <v>2.8884091476124888E-3</v>
      </c>
      <c r="AW94" s="120">
        <v>2.8589807997911176E-3</v>
      </c>
      <c r="AX94" s="120">
        <v>2.859042501482275E-3</v>
      </c>
      <c r="AY94" s="120">
        <v>2.8297959286628805E-3</v>
      </c>
      <c r="AZ94" s="120">
        <v>2.8298563921656523E-3</v>
      </c>
      <c r="BA94" s="120">
        <v>2.80079142682151E-3</v>
      </c>
      <c r="BB94" s="120">
        <v>2.8008506714637714E-3</v>
      </c>
      <c r="BC94" s="120">
        <v>2.7719671416584499E-3</v>
      </c>
      <c r="BD94" s="120">
        <v>2.7720251865675991E-3</v>
      </c>
      <c r="BE94" s="120">
        <v>2.7433229159345243E-3</v>
      </c>
      <c r="BF94" s="120">
        <v>2.743379780038145E-3</v>
      </c>
      <c r="BG94" s="120">
        <v>2.714858587760288E-3</v>
      </c>
      <c r="BH94" s="120">
        <v>2.7149142897867707E-3</v>
      </c>
      <c r="BI94" s="120">
        <v>2.686573990576497E-3</v>
      </c>
      <c r="BJ94" s="120">
        <v>2.6866285490556871E-3</v>
      </c>
      <c r="BK94" s="120">
        <v>2.6584689531347471E-3</v>
      </c>
      <c r="BL94" s="120">
        <v>2.6585223863986153E-3</v>
      </c>
      <c r="BM94" s="120">
        <v>2.6305432994782798E-3</v>
      </c>
      <c r="BN94" s="120">
        <v>2.6305956256616018E-3</v>
      </c>
      <c r="BO94" s="120">
        <v>2.6027968489229624E-3</v>
      </c>
      <c r="BP94" s="120">
        <v>2.6028480859640059E-3</v>
      </c>
      <c r="BQ94" s="120">
        <v>2.5752294160384377E-3</v>
      </c>
      <c r="BR94" s="120">
        <v>2.5752795816796764E-3</v>
      </c>
      <c r="BS94" s="120">
        <v>2.5478408106294629E-3</v>
      </c>
      <c r="BT94" s="120">
        <v>2.5478899224182896E-3</v>
      </c>
      <c r="BU94" s="120">
        <v>2.520630837717423E-3</v>
      </c>
      <c r="BV94" s="120">
        <v>2.5206789130068799E-3</v>
      </c>
      <c r="BW94" s="120">
        <v>2.4935992975220339E-3</v>
      </c>
      <c r="BX94" s="120">
        <v>2.4936463534715753E-3</v>
      </c>
      <c r="BY94" s="120">
        <v>2.466745985443268E-3</v>
      </c>
      <c r="BZ94" s="120">
        <v>2.4667920390195035E-3</v>
      </c>
      <c r="CA94" s="120">
        <v>2.4400706920434246E-3</v>
      </c>
      <c r="CB94" s="120">
        <v>2.4401157600209013E-3</v>
      </c>
      <c r="CC94" s="120">
        <v>2.4135732030294782E-3</v>
      </c>
      <c r="CD94" s="120">
        <v>2.4136173019914647E-3</v>
      </c>
      <c r="CE94" s="120">
        <v>2.3872532992355736E-3</v>
      </c>
      <c r="CF94" s="120">
        <v>2.3872964455748588E-3</v>
      </c>
      <c r="CG94" s="120">
        <v>2.3611107566057716E-3</v>
      </c>
      <c r="CH94" s="120">
        <v>2.3611529665254764E-3</v>
      </c>
      <c r="CI94" s="120">
        <v>2.3351453461770036E-3</v>
      </c>
      <c r="CJ94" s="120">
        <v>2.335186635691414E-3</v>
      </c>
      <c r="CK94" s="120">
        <v>2.309356834062254E-3</v>
      </c>
      <c r="CL94" s="120">
        <v>2.3093972189976554E-3</v>
      </c>
      <c r="CM94" s="120">
        <v>2.2837449814340021E-3</v>
      </c>
      <c r="CN94" s="120">
        <v>2.2837844774295213E-3</v>
      </c>
      <c r="CO94" s="120">
        <v>2.2583095445078394E-3</v>
      </c>
      <c r="CP94" s="120">
        <v>2.2583481670163221E-3</v>
      </c>
      <c r="CQ94" s="120">
        <v>2.2330502745263946E-3</v>
      </c>
      <c r="CR94" s="120">
        <v>2.2330880388152707E-3</v>
      </c>
      <c r="CS94" s="120">
        <v>2.2079669177434732E-3</v>
      </c>
      <c r="CT94" s="120">
        <v>2.2080038388956552E-3</v>
      </c>
      <c r="CU94" s="120">
        <v>2.1830592154084612E-3</v>
      </c>
      <c r="CV94" s="120">
        <v>2.1830953083232332E-3</v>
      </c>
      <c r="CW94" s="120">
        <v>2.1583269037509967E-3</v>
      </c>
      <c r="CX94" s="120">
        <v>2.1583621831449285E-3</v>
      </c>
      <c r="CY94" s="120">
        <v>2.1337697139658823E-3</v>
      </c>
      <c r="CZ94" s="120">
        <v>2.133804194373761E-3</v>
      </c>
      <c r="DA94" s="120">
        <v>2.1093873721982959E-3</v>
      </c>
      <c r="DB94" s="120">
        <v>2.1094210679740593E-3</v>
      </c>
      <c r="DC94" s="120">
        <v>2.0851795995292808E-3</v>
      </c>
      <c r="DD94" s="120">
        <v>2.0852125248469644E-3</v>
      </c>
      <c r="DE94" s="120">
        <v>2.0611461119614989E-3</v>
      </c>
      <c r="DF94" s="120">
        <v>2.0611782808161918E-3</v>
      </c>
      <c r="DG94" s="120">
        <v>2.0372866204052919E-3</v>
      </c>
      <c r="DH94" s="120">
        <v>2.0373180466141116E-3</v>
      </c>
      <c r="DI94" s="120">
        <v>2.0136008306650311E-3</v>
      </c>
      <c r="DJ94" s="120">
        <v>2.0136315278681052E-3</v>
      </c>
      <c r="DK94" s="120">
        <v>1.9900884434257797E-3</v>
      </c>
      <c r="DL94" s="120">
        <v>1.9901184250872366E-3</v>
      </c>
      <c r="DM94" s="120">
        <v>1.9667491542402532E-3</v>
      </c>
      <c r="DN94" s="120">
        <v>1.9667784336492252E-3</v>
      </c>
      <c r="DO94" s="120">
        <v>1.9435826535161012E-3</v>
      </c>
      <c r="DP94" s="120">
        <v>1.9436112437877465E-3</v>
      </c>
      <c r="DQ94" s="120">
        <v>1.920588626503514E-3</v>
      </c>
      <c r="DR94" s="120">
        <v>1.9206165405800332E-3</v>
      </c>
      <c r="DS94" s="120">
        <v>1.8977667532831528E-3</v>
      </c>
      <c r="DT94" s="120">
        <v>1.897794003934832E-3</v>
      </c>
      <c r="DU94" s="120">
        <v>1.8751167087544221E-3</v>
      </c>
      <c r="DV94" s="120">
        <v>1.8751433085806742E-3</v>
      </c>
      <c r="DW94" s="120">
        <v>1.8526381626240765E-3</v>
      </c>
      <c r="DX94" s="120">
        <v>1.8526641240544973E-3</v>
      </c>
      <c r="DY94" s="120">
        <v>1.8303307793951801E-3</v>
      </c>
      <c r="DZ94" s="120">
        <v>1.8303561146906196E-3</v>
      </c>
      <c r="EA94" s="120">
        <v>1.8081942183564251E-3</v>
      </c>
      <c r="EB94" s="120">
        <v>1.8082189396100602E-3</v>
      </c>
      <c r="EC94" s="120">
        <v>1.7862281335718042E-3</v>
      </c>
      <c r="ED94" s="120">
        <v>1.7862522527102285E-3</v>
      </c>
      <c r="EE94" s="120">
        <v>1.7644321738706724E-3</v>
      </c>
      <c r="EF94" s="120">
        <v>1.7644557026549822E-3</v>
      </c>
      <c r="EG94" s="120">
        <v>1.7428059828381469E-3</v>
      </c>
      <c r="EH94" s="120">
        <v>1.7428289328650589E-3</v>
      </c>
      <c r="EI94" s="120">
        <v>1.7213491988059375E-3</v>
      </c>
      <c r="EJ94" s="120">
        <v>1.7213715815088933E-3</v>
      </c>
      <c r="EK94" s="120">
        <v>1.7000614548435319E-3</v>
      </c>
      <c r="EL94" s="120">
        <v>1.7000832814938257E-3</v>
      </c>
      <c r="EM94" s="120">
        <v>1.6789423787498009E-3</v>
      </c>
      <c r="EN94" s="120">
        <v>1.6789636604577088E-3</v>
      </c>
      <c r="EO94" s="120">
        <v>1.6579915930449911E-3</v>
      </c>
      <c r="EP94" s="120">
        <v>1.6580123407609151E-3</v>
      </c>
      <c r="EQ94" s="120">
        <v>1.6372087149631467E-3</v>
      </c>
      <c r="ER94" s="120">
        <v>1.6372289394787566E-3</v>
      </c>
      <c r="ES94" s="120">
        <v>1.6165933564449442E-3</v>
      </c>
      <c r="ET94" s="120">
        <v>1.6166130683943427E-3</v>
      </c>
      <c r="EU94" s="120">
        <v>1.5961451241309453E-3</v>
      </c>
      <c r="EV94" s="120">
        <v>1.5961643339918283E-3</v>
      </c>
      <c r="EW94" s="120">
        <v>1.5758636193553004E-3</v>
      </c>
      <c r="EX94" s="120">
        <v>1.5758823374501358E-3</v>
      </c>
      <c r="EY94" s="120">
        <v>1.5557484381398927E-3</v>
      </c>
      <c r="EZ94" s="120">
        <v>1.5557666746370906E-3</v>
      </c>
      <c r="FA94" s="120">
        <v>1.5357991711889157E-3</v>
      </c>
      <c r="FB94" s="120">
        <v>1.5358169361040256E-3</v>
      </c>
      <c r="FC94" s="120">
        <v>1.5160154038839292E-3</v>
      </c>
      <c r="FD94" s="120">
        <v>1.5160327070808306E-3</v>
      </c>
      <c r="FE94" s="120">
        <v>1.4963967162793673E-3</v>
      </c>
      <c r="FF94" s="120">
        <v>1.4964135674714794E-3</v>
      </c>
      <c r="FG94" s="120">
        <v>1.4769426830985328E-3</v>
      </c>
      <c r="FH94" s="120">
        <v>1.4769590918500132E-3</v>
      </c>
      <c r="FI94" s="120">
        <v>1.4576528737300515E-3</v>
      </c>
      <c r="FJ94" s="120">
        <v>1.4576688494570206E-3</v>
      </c>
      <c r="FK94" s="120">
        <v>1.4385268522248405E-3</v>
      </c>
      <c r="FL94" s="120">
        <v>1.4385424041966038E-3</v>
      </c>
      <c r="FM94" s="120">
        <v>1.4195641772935638E-3</v>
      </c>
      <c r="FN94" s="120">
        <v>1.4195793146338318E-3</v>
      </c>
      <c r="FO94" s="120">
        <v>1.400764402304578E-3</v>
      </c>
      <c r="FP94" s="120">
        <v>1.4007791339927128E-3</v>
      </c>
      <c r="FQ94" s="120">
        <v>1.3821270752824185E-3</v>
      </c>
      <c r="FR94" s="120">
        <v>1.3821414101546638E-3</v>
      </c>
      <c r="FS94" s="120">
        <v>1.3636517389067869E-3</v>
      </c>
      <c r="FT94" s="120">
        <v>1.3636656856575264E-3</v>
      </c>
      <c r="FU94" s="120">
        <v>1.3453379305120817E-3</v>
      </c>
      <c r="FV94" s="120">
        <v>1.3453514976950773E-3</v>
      </c>
      <c r="FW94" s="120">
        <v>1.327185182087455E-3</v>
      </c>
      <c r="FX94" s="120">
        <v>1.3271983781171118E-3</v>
      </c>
      <c r="FY94" s="120">
        <v>1.309193020277421E-3</v>
      </c>
      <c r="FZ94" s="120">
        <v>1.3092058534300466E-3</v>
      </c>
      <c r="GA94" s="120">
        <v>1.2913609663830214E-3</v>
      </c>
      <c r="GB94" s="120">
        <v>1.2913734447980939E-3</v>
      </c>
      <c r="GC94" s="120">
        <v>1.2736885363635532E-3</v>
      </c>
      <c r="GD94" s="120">
        <v>1.2737006680449919E-3</v>
      </c>
      <c r="GE94" s="120">
        <v>1.2561752408388636E-3</v>
      </c>
      <c r="GF94" s="120">
        <v>1.2561870336563025E-3</v>
      </c>
      <c r="GG94" s="120">
        <v>1.2388205850922317E-3</v>
      </c>
      <c r="GH94" s="120">
        <v>1.2388320467822986E-3</v>
      </c>
      <c r="GI94" s="120">
        <v>1.2216240690738286E-3</v>
      </c>
      <c r="GJ94" s="120">
        <v>1.2216352072414332E-3</v>
      </c>
      <c r="GK94" s="120">
        <v>1.2045851874047894E-3</v>
      </c>
      <c r="GL94" s="120">
        <v>1.2045960095244024E-3</v>
      </c>
      <c r="GM94" s="120">
        <v>1.1877034293818751E-3</v>
      </c>
      <c r="GN94" s="120">
        <v>1.1877139427988242E-3</v>
      </c>
      <c r="GO94" s="120">
        <v>1.1709782789827675E-3</v>
      </c>
      <c r="GP94" s="120">
        <v>1.1709884909145278E-3</v>
      </c>
      <c r="GQ94" s="120">
        <v>1.1544092148719628E-3</v>
      </c>
      <c r="GR94" s="120">
        <v>1.15441913240945E-3</v>
      </c>
      <c r="GS94" s="120">
        <v>1.1379957104073171E-3</v>
      </c>
      <c r="GT94" s="120">
        <v>1.1380053405161956E-3</v>
      </c>
      <c r="GU94" s="120">
        <v>1.1217372336472299E-3</v>
      </c>
      <c r="GV94" s="120">
        <v>1.121746583169207E-3</v>
      </c>
      <c r="GW94" s="120">
        <v>1.1056332473584666E-3</v>
      </c>
      <c r="GX94" s="120">
        <v>1.1056423230125958E-3</v>
      </c>
      <c r="GY94" s="120">
        <v>1.0896832090246486E-3</v>
      </c>
      <c r="GZ94" s="120">
        <v>1.0896920174086385E-3</v>
      </c>
      <c r="HA94" s="120">
        <v>1.073886570855412E-3</v>
      </c>
      <c r="HB94" s="120">
        <v>1.073895118446929E-3</v>
      </c>
      <c r="HC94" s="120">
        <v>1.0582427797962289E-3</v>
      </c>
      <c r="HD94" s="120">
        <v>1.0582510729542087E-3</v>
      </c>
      <c r="HE94" s="120">
        <v>1.042751277538933E-3</v>
      </c>
      <c r="HF94" s="120">
        <v>1.0427593225048899E-3</v>
      </c>
      <c r="HG94" s="120">
        <v>1.0274115005329172E-3</v>
      </c>
      <c r="HH94" s="120">
        <v>1.0274193034322582E-3</v>
      </c>
      <c r="HI94" s="120">
        <v>1.0122228799970554E-3</v>
      </c>
      <c r="HJ94" s="120">
        <v>1.0122304468403855E-3</v>
      </c>
      <c r="HK94" s="120">
        <v>9.9718484193232152E-4</v>
      </c>
      <c r="HL94" s="120">
        <v>9.9719217861676053E-4</v>
      </c>
      <c r="HM94" s="120">
        <v>9.8229680713513403E-4</v>
      </c>
      <c r="HN94" s="120">
        <v>9.8230391944562892E-4</v>
      </c>
      <c r="HO94" s="120">
        <v>9.6755819121142905E-4</v>
      </c>
      <c r="HP94" s="120">
        <v>9.6756508482206266E-4</v>
      </c>
      <c r="HQ94" s="120">
        <v>9.5296840459147144E-4</v>
      </c>
      <c r="HR94" s="120">
        <v>9.5297508506678045E-4</v>
      </c>
      <c r="HS94" s="120">
        <v>9.3852685254541574E-4</v>
      </c>
      <c r="HT94" s="120">
        <v>9.3853332534169854E-4</v>
      </c>
      <c r="HU94" s="120">
        <v>9.2423293519962215E-4</v>
      </c>
      <c r="HV94" s="120">
        <v>9.2423920566625159E-4</v>
      </c>
      <c r="HW94" s="120">
        <v>9.100860475537365E-4</v>
      </c>
      <c r="HX94" s="120">
        <v>9.1009212093447125E-4</v>
      </c>
      <c r="HY94" s="120">
        <v>8.9608557949854846E-4</v>
      </c>
      <c r="HZ94" s="120">
        <v>8.960914609328403E-4</v>
      </c>
      <c r="IA94" s="120">
        <v>8.8223091583462408E-4</v>
      </c>
      <c r="IB94" s="120">
        <v>8.8223661035892833E-4</v>
      </c>
      <c r="IC94" s="120">
        <v>8.6852143629174592E-4</v>
      </c>
      <c r="ID94" s="120">
        <v>8.6852694884082481E-4</v>
      </c>
      <c r="IE94" s="120">
        <v>8.5495651554913911E-4</v>
      </c>
      <c r="IF94" s="120">
        <v>8.5496185095736968E-4</v>
      </c>
      <c r="IG94" s="120">
        <v>8.4153552325651497E-4</v>
      </c>
      <c r="IH94" s="120">
        <v>8.4154068625918771E-4</v>
      </c>
      <c r="II94" s="120">
        <v>8.2825782405593221E-4</v>
      </c>
      <c r="IJ94" s="120">
        <v>8.282628192905542E-4</v>
      </c>
      <c r="IK94" s="120">
        <v>8.1512277760448682E-4</v>
      </c>
      <c r="IL94" s="120">
        <v>8.1512760961207915E-4</v>
      </c>
      <c r="IM94" s="120">
        <v>8.0212973859783605E-4</v>
      </c>
      <c r="IN94" s="120">
        <v>8.021344118242272E-4</v>
      </c>
      <c r="IO94" s="120">
        <v>7.8927805679457168E-4</v>
      </c>
      <c r="IP94" s="120">
        <v>7.8928257559168844E-4</v>
      </c>
      <c r="IQ94" s="120">
        <v>7.7656707704144227E-4</v>
      </c>
      <c r="IR94" s="120">
        <v>7.7657144566859978E-4</v>
      </c>
      <c r="IS94" s="120">
        <v>7.6399613929944001E-4</v>
      </c>
      <c r="IT94" s="120">
        <v>7.6400036192462843E-4</v>
      </c>
      <c r="IU94" s="120">
        <v>7.5156457867076466E-4</v>
      </c>
      <c r="IV94" s="120">
        <v>7.515686593719277E-4</v>
      </c>
      <c r="IW94" s="120">
        <v>7.3927172542665744E-4</v>
      </c>
      <c r="IX94" s="120">
        <v>7.3927566819296901E-4</v>
      </c>
      <c r="IY94" s="120">
        <v>7.2711690503612892E-4</v>
      </c>
      <c r="IZ94" s="120">
        <v>7.271207137692703E-4</v>
      </c>
      <c r="JA94" s="120">
        <v>7.1509943819558709E-4</v>
      </c>
      <c r="JB94" s="120">
        <v>7.1510311671101187E-4</v>
      </c>
      <c r="JC94" s="120">
        <v>7.0321864085936181E-4</v>
      </c>
      <c r="JD94" s="120">
        <v>7.0322219288756062E-4</v>
      </c>
      <c r="JE94" s="120">
        <v>6.9147382427114988E-4</v>
      </c>
      <c r="JF94" s="120">
        <v>6.9147725345891154E-4</v>
      </c>
      <c r="JG94" s="120">
        <v>6.7986429499638167E-4</v>
      </c>
      <c r="JH94" s="120">
        <v>6.798676049080488E-4</v>
      </c>
      <c r="JI94" s="120">
        <v>6.6838935495551629E-4</v>
      </c>
      <c r="JJ94" s="120">
        <v>6.6839254907422735E-4</v>
      </c>
      <c r="JK94" s="120">
        <v>6.5704830145826864E-4</v>
      </c>
      <c r="JL94" s="120">
        <v>6.5705138318720882E-4</v>
      </c>
      <c r="JM94" s="120">
        <v>6.458404272387954E-4</v>
      </c>
      <c r="JN94" s="120">
        <v>6.4584339990243148E-4</v>
      </c>
      <c r="JO94" s="120">
        <v>6.3476502049182408E-4</v>
      </c>
      <c r="JP94" s="120">
        <v>6.347678873371372E-4</v>
      </c>
      <c r="JQ94" s="120">
        <v>6.2382136490974933E-4</v>
      </c>
      <c r="JR94" s="120">
        <v>6.2382412910745718E-4</v>
      </c>
      <c r="JS94" s="120">
        <v>6.1300873972069383E-4</v>
      </c>
      <c r="JT94" s="120">
        <v>6.1301140436647488E-4</v>
      </c>
      <c r="JU94" s="120">
        <v>6.0232641972754973E-4</v>
      </c>
      <c r="JV94" s="120">
        <v>6.0232898784325301E-4</v>
      </c>
      <c r="JW94" s="120">
        <v>5.9177367534800395E-4</v>
      </c>
      <c r="JX94" s="120">
        <v>5.9177614988285712E-4</v>
      </c>
      <c r="JY94" s="120">
        <v>5.8134977265555455E-4</v>
      </c>
      <c r="JZ94" s="120">
        <v>5.8135215648736109E-4</v>
      </c>
      <c r="KA94" s="120">
        <v>5.7105397342152163E-4</v>
      </c>
      <c r="KB94" s="120">
        <v>5.7105626935785342E-4</v>
      </c>
      <c r="KC94" s="120">
        <v>5.6088553515806945E-4</v>
      </c>
      <c r="KD94" s="120">
        <v>5.608877459374528E-4</v>
      </c>
      <c r="KE94" s="120">
        <v>5.5084371116223866E-4</v>
      </c>
      <c r="KF94" s="120">
        <v>5.5084583945532904E-4</v>
      </c>
      <c r="KG94" s="120">
        <v>5.4092775056099494E-4</v>
      </c>
      <c r="KH94" s="120">
        <v>5.4092979897174835E-4</v>
      </c>
      <c r="KI94" s="120">
        <v>5.3113689835730779E-4</v>
      </c>
      <c r="KJ94" s="120">
        <v>5.3113886942414131E-4</v>
      </c>
      <c r="KK94" s="120">
        <v>5.2147039547725523E-4</v>
      </c>
      <c r="KL94" s="120">
        <v>5.2147229167420024E-4</v>
      </c>
      <c r="KM94" s="120">
        <v>5.1192747881817263E-4</v>
      </c>
      <c r="KN94" s="120">
        <v>5.1192930255602044E-4</v>
      </c>
      <c r="KO94" s="120">
        <v>5.0250738129784043E-4</v>
      </c>
      <c r="KP94" s="120">
        <v>5.0250913492527868E-4</v>
      </c>
      <c r="KQ94" s="120">
        <v>4.9320933190472288E-4</v>
      </c>
      <c r="KR94" s="120">
        <v>4.9321101770946369E-4</v>
      </c>
      <c r="KS94" s="120">
        <v>4.8403255574926227E-4</v>
      </c>
      <c r="KT94" s="120">
        <v>4.8403417595916255E-4</v>
      </c>
      <c r="KU94" s="120">
        <v>4.7497627411623291E-4</v>
      </c>
      <c r="KV94" s="120">
        <v>4.7497783090040194E-4</v>
      </c>
      <c r="KW94" s="120">
        <v>4.6603970451816203E-4</v>
      </c>
      <c r="KX94" s="120">
        <v>4.6604119998806543E-4</v>
      </c>
      <c r="KY94" s="120">
        <v>4.5722206074981698E-4</v>
      </c>
      <c r="KZ94" s="120">
        <v>4.572234969603664E-4</v>
      </c>
      <c r="LA94" s="120">
        <v>4.4852255294377223E-4</v>
      </c>
      <c r="LB94" s="120">
        <v>4.4852393189440993E-4</v>
      </c>
      <c r="LC94" s="120">
        <v>4.3994038762705149E-4</v>
      </c>
      <c r="LD94" s="120">
        <v>4.3994171126282154E-4</v>
      </c>
      <c r="LE94" s="120">
        <v>4.3147476777885823E-4</v>
      </c>
      <c r="LF94" s="120">
        <v>4.3147603799147051E-4</v>
      </c>
      <c r="LG94" s="120">
        <v>4.2312489288938551E-4</v>
      </c>
      <c r="LH94" s="120">
        <v>4.2312611151826919E-4</v>
      </c>
      <c r="LI94" s="120">
        <v>4.1488995901972436E-4</v>
      </c>
      <c r="LJ94" s="120">
        <v>4.1489112785307071E-4</v>
      </c>
      <c r="LK94" s="120">
        <v>4.0676915886286299E-4</v>
      </c>
      <c r="LL94" s="120">
        <v>4.0677027963865862E-4</v>
      </c>
      <c r="LM94" s="120">
        <v>3.9876168180578189E-4</v>
      </c>
      <c r="LN94" s="120">
        <v>3.9876275621283225E-4</v>
      </c>
      <c r="LO94" s="120">
        <v>3.9086671399265007E-4</v>
      </c>
      <c r="LP94" s="120">
        <v>3.9086774367159103E-4</v>
      </c>
      <c r="LQ94" s="120">
        <v>3.8308343838912415E-4</v>
      </c>
      <c r="LR94" s="120">
        <v>3.8308442493342461E-4</v>
      </c>
      <c r="LS94" s="120">
        <v>3.7541103484774868E-4</v>
      </c>
      <c r="LT94" s="120">
        <v>3.7541197980470176E-4</v>
      </c>
      <c r="LU94" s="120">
        <v>3.6784868017446758E-4</v>
      </c>
      <c r="LV94" s="120">
        <v>3.678495850461701E-4</v>
      </c>
      <c r="LW94" s="120">
        <v>3.6039554819623386E-4</v>
      </c>
      <c r="LX94" s="120">
        <v>3.6039641444055915E-4</v>
      </c>
      <c r="LY94" s="120">
        <v>3.5305080982973809E-4</v>
      </c>
      <c r="LZ94" s="120">
        <v>3.5305163886129173E-4</v>
      </c>
      <c r="MA94" s="120">
        <v>3.4581363315123765E-4</v>
      </c>
      <c r="MB94" s="120">
        <v>3.458144263423063E-4</v>
      </c>
      <c r="MC94" s="120">
        <v>3.38683183467499E-4</v>
      </c>
      <c r="MD94" s="120">
        <v>3.386839421489861E-4</v>
      </c>
      <c r="ME94" s="120">
        <v>3.3165862338784653E-4</v>
      </c>
      <c r="MF94" s="120">
        <v>3.316593488501998E-4</v>
      </c>
      <c r="MG94" s="120">
        <v>3.2473911289732403E-4</v>
      </c>
      <c r="MH94" s="120">
        <v>3.2473980639144667E-4</v>
      </c>
      <c r="MI94" s="120">
        <v>3.1792380943095549E-4</v>
      </c>
      <c r="MJ94" s="120">
        <v>3.1792447216911129E-4</v>
      </c>
      <c r="MK94" s="120">
        <v>3.1121186794912353E-4</v>
      </c>
      <c r="ML94" s="120">
        <v>3.1121250110582502E-4</v>
      </c>
      <c r="MM94" s="120">
        <v>3.0460244101403915E-4</v>
      </c>
      <c r="MN94" s="120">
        <v>3.04603045726931E-4</v>
      </c>
      <c r="MO94" s="120">
        <v>2.9809467886732672E-4</v>
      </c>
      <c r="MP94" s="120">
        <v>2.9809525623805016E-4</v>
      </c>
      <c r="MQ94" s="120">
        <v>2.9168772950869645E-4</v>
      </c>
      <c r="MR94" s="120">
        <v>2.9168828060374734E-4</v>
      </c>
      <c r="MS94" s="120">
        <v>2.8538073877572138E-4</v>
      </c>
      <c r="MT94" s="120">
        <v>2.8538126462729401E-4</v>
      </c>
      <c r="MU94" s="120">
        <v>2.7917285042470397E-4</v>
      </c>
      <c r="MV94" s="120">
        <v>2.7917335203152342E-4</v>
      </c>
      <c r="MW94" s="120">
        <v>2.7306320621262866E-4</v>
      </c>
      <c r="MX94" s="120">
        <v>2.7306368454077214E-4</v>
      </c>
      <c r="MY94" s="120">
        <v>2.6705094598020363E-4</v>
      </c>
      <c r="MZ94" s="120">
        <v>2.6705140196391097E-4</v>
      </c>
      <c r="NA94" s="120">
        <v>2.611352077359773E-4</v>
      </c>
      <c r="NB94" s="120">
        <v>2.6113564227844436E-4</v>
      </c>
      <c r="NC94" s="120">
        <v>2.553151277415285E-4</v>
      </c>
      <c r="ND94" s="120">
        <v>2.5531554171569546E-4</v>
      </c>
      <c r="NE94" s="120">
        <v>2.495898405977245E-4</v>
      </c>
      <c r="NF94" s="120">
        <v>2.4959023484704687E-4</v>
      </c>
      <c r="NG94" s="120">
        <v>2.4395847933203761E-4</v>
      </c>
      <c r="NH94" s="120">
        <v>2.4395885467124882E-4</v>
      </c>
      <c r="NI94" s="120">
        <v>2.3842017548691556E-4</v>
      </c>
      <c r="NJ94" s="120">
        <v>2.3842053270277548E-4</v>
      </c>
      <c r="NK94" s="120">
        <v>2.3297405920919619E-4</v>
      </c>
      <c r="NL94" s="120">
        <v>2.3297439906122785E-4</v>
      </c>
      <c r="NM94" s="120">
        <v>2.2761925934055872E-4</v>
      </c>
      <c r="NN94" s="120">
        <v>2.2761958256177375E-4</v>
      </c>
      <c r="NO94" s="120">
        <v>2.223549035090012E-4</v>
      </c>
      <c r="NP94" s="120">
        <v>2.223552108066126E-4</v>
      </c>
      <c r="NQ94" s="120">
        <v>2.1718011822133767E-4</v>
      </c>
      <c r="NR94" s="120">
        <v>2.1718041027746126E-4</v>
      </c>
      <c r="NS94" s="120">
        <v>2.1209402895669912E-4</v>
      </c>
      <c r="NT94" s="120">
        <v>2.1209430642904129E-4</v>
      </c>
      <c r="NU94" s="120">
        <v>2.0709576026103354E-4</v>
      </c>
      <c r="NV94" s="120">
        <v>2.0709602378356966E-4</v>
      </c>
      <c r="NW94" s="120">
        <v>2.0218443584258964E-4</v>
      </c>
      <c r="NX94" s="120">
        <v>2.021846860262278E-4</v>
      </c>
      <c r="NY94" s="120">
        <v>1.9735917866837155E-4</v>
      </c>
      <c r="NZ94" s="120">
        <v>1.9735941610160554E-4</v>
      </c>
      <c r="OA94" s="120">
        <v>1.9261911106155434E-4</v>
      </c>
      <c r="OB94" s="120">
        <v>1.9261933631110548E-4</v>
      </c>
      <c r="OC94" s="120">
        <v>1.8796335479984483E-4</v>
      </c>
      <c r="OD94" s="120">
        <v>1.8796356841129034E-4</v>
      </c>
      <c r="OE94" s="120">
        <v>1.8339103121477315E-4</v>
      </c>
      <c r="OF94" s="120">
        <v>1.8339123371316333E-4</v>
      </c>
      <c r="OG94" s="120">
        <v>1.7890126129190099E-4</v>
      </c>
      <c r="OH94" s="120">
        <v>1.7890145318236468E-4</v>
      </c>
      <c r="OI94" s="120">
        <v>1.7449316577192978E-4</v>
      </c>
      <c r="OJ94" s="120">
        <v>1.7449334754026806E-4</v>
      </c>
      <c r="OK94" s="120">
        <v>1.7016586525269358E-4</v>
      </c>
      <c r="OL94" s="120">
        <v>1.7016603736596088E-4</v>
      </c>
      <c r="OM94" s="120">
        <v>1.6591848029201697E-4</v>
      </c>
      <c r="ON94" s="120">
        <v>1.65918643199092E-4</v>
      </c>
      <c r="OO94" s="120">
        <v>1.6175013151142442E-4</v>
      </c>
      <c r="OP94" s="120">
        <v>1.6175028564356859E-4</v>
      </c>
      <c r="OQ94" s="120">
        <v>1.5765993970067677E-4</v>
      </c>
      <c r="OR94" s="120">
        <v>1.5766008547207986E-4</v>
      </c>
      <c r="OS94" s="120">
        <v>1.5364702592311785E-4</v>
      </c>
      <c r="OT94" s="120">
        <v>1.5364716373143493E-4</v>
      </c>
      <c r="OU94" s="120">
        <v>1.4971051162181371E-4</v>
      </c>
      <c r="OV94" s="120">
        <v>1.497106418486883E-4</v>
      </c>
      <c r="OW94" s="120">
        <v>1.4584951872645817E-4</v>
      </c>
      <c r="OX94" s="120">
        <v>1.4584964173803479E-4</v>
      </c>
      <c r="OY94" s="120">
        <v>1.4206316976102482E-4</v>
      </c>
      <c r="OZ94" s="120">
        <v>1.4206328590845026E-4</v>
      </c>
      <c r="PA94" s="120">
        <v>1.3835058795214479E-4</v>
      </c>
      <c r="PB94" s="120">
        <v>1.383506975720582E-4</v>
      </c>
      <c r="PC94" s="120">
        <v>1.347108973381827E-4</v>
      </c>
      <c r="PD94" s="120">
        <v>1.3471100075319542E-4</v>
      </c>
      <c r="PE94" s="120">
        <v>1.3114322287898996E-4</v>
      </c>
      <c r="PF94" s="120">
        <v>1.3114332039815236E-4</v>
      </c>
      <c r="PG94" s="120">
        <v>1.2764669056630732E-4</v>
      </c>
      <c r="PH94" s="120">
        <v>1.2764678248556647E-4</v>
      </c>
      <c r="PI94" s="120">
        <v>1.2422042753479251E-4</v>
      </c>
      <c r="PJ94" s="120">
        <v>1.2422051413743827E-4</v>
      </c>
      <c r="PK94" s="120">
        <v>1.2086356217364373E-4</v>
      </c>
      <c r="PL94" s="120">
        <v>1.2086364373074404E-4</v>
      </c>
      <c r="PM94" s="120">
        <v>1.1757522423879334E-4</v>
      </c>
      <c r="PN94" s="120">
        <v>1.1757530100961941E-4</v>
      </c>
      <c r="PO94" s="120">
        <v>1.1435454496564127E-4</v>
      </c>
      <c r="PP94" s="120">
        <v>1.1435461719808207E-4</v>
      </c>
      <c r="PQ94" s="120">
        <v>1.1120065718229961E-4</v>
      </c>
      <c r="PR94" s="120">
        <v>1.1120072511326543E-4</v>
      </c>
      <c r="PS94" s="120">
        <v>1.08112695423316E-4</v>
      </c>
      <c r="PT94" s="120">
        <v>1.0811275927913251E-4</v>
      </c>
      <c r="PU94" s="120">
        <v>1.0508979604384641E-4</v>
      </c>
      <c r="PV94" s="120">
        <v>1.0508985604063823E-4</v>
      </c>
      <c r="PW94" s="120">
        <v>1.0213109733424322E-4</v>
      </c>
      <c r="PX94" s="120">
        <v>1.0213115367830716E-4</v>
      </c>
      <c r="PY94" s="120">
        <v>9.9235739635025597E-5</v>
      </c>
      <c r="PZ94" s="120">
        <v>9.9235792523194621E-5</v>
      </c>
      <c r="QA94" s="120">
        <v>9.6402865452199316E-5</v>
      </c>
      <c r="QB94" s="120">
        <v>9.6402915072195714E-5</v>
      </c>
      <c r="QC94" s="120">
        <v>9.3631619572887581E-5</v>
      </c>
      <c r="QD94" s="120">
        <v>9.3631666103667706E-5</v>
      </c>
      <c r="QE94" s="120">
        <v>9.0921149181240161E-5</v>
      </c>
      <c r="QF94" s="120">
        <v>9.0921192793328982E-5</v>
      </c>
      <c r="QG94" s="120">
        <v>8.8270603974581902E-5</v>
      </c>
      <c r="QH94" s="120">
        <v>8.827064483039792E-5</v>
      </c>
      <c r="QI94" s="120">
        <v>8.5679136279762734E-5</v>
      </c>
      <c r="QJ94" s="120">
        <v>8.5679174533933981E-5</v>
      </c>
      <c r="QK94" s="120">
        <v>8.3145901169670168E-5</v>
      </c>
      <c r="QL94" s="120">
        <v>8.3145936969341243E-5</v>
      </c>
      <c r="QM94" s="120">
        <v>8.0670056579864991E-5</v>
      </c>
      <c r="QN94" s="120">
        <v>8.0670090064994903E-5</v>
      </c>
      <c r="QO94" s="120">
        <v>7.8250763425299449E-5</v>
      </c>
      <c r="QP94" s="120">
        <v>7.8250794728950229E-5</v>
      </c>
      <c r="QQ94" s="120">
        <v>7.5887185717073963E-5</v>
      </c>
      <c r="QR94" s="120">
        <v>7.5887214965691474E-5</v>
      </c>
      <c r="QS94" s="120">
        <v>7.3578490679193409E-5</v>
      </c>
      <c r="QT94" s="120">
        <v>7.3578517992878834E-5</v>
      </c>
      <c r="QU94" s="120">
        <v>7.1323848865275931E-5</v>
      </c>
      <c r="QV94" s="120">
        <v>7.1323874358048889E-5</v>
      </c>
      <c r="QW94" s="120">
        <v>6.9122434275171481E-5</v>
      </c>
      <c r="QX94" s="120">
        <v>6.9122458055225714E-5</v>
      </c>
      <c r="QY94" s="120">
        <v>6.6973424471444522E-5</v>
      </c>
      <c r="QZ94" s="120">
        <v>6.6973446641394399E-5</v>
      </c>
      <c r="RA94" s="120">
        <v>6.4876000695673954E-5</v>
      </c>
      <c r="RB94" s="120">
        <v>6.4876021352793659E-5</v>
      </c>
      <c r="RC94" s="120">
        <v>6.2829347984523254E-5</v>
      </c>
      <c r="RD94" s="120">
        <v>6.282936722097786E-5</v>
      </c>
      <c r="RE94" s="120">
        <v>6.0832655285532734E-5</v>
      </c>
      <c r="RF94" s="120">
        <v>6.0832673188601925E-5</v>
      </c>
      <c r="RG94" s="120">
        <v>5.8885115572584979E-5</v>
      </c>
      <c r="RH94" s="120">
        <v>5.8885132224879052E-5</v>
      </c>
      <c r="RI94" s="120">
        <v>5.6985925960993174E-5</v>
      </c>
      <c r="RJ94" s="120">
        <v>5.6985941440661855E-5</v>
      </c>
      <c r="RK94" s="120">
        <v>5.5134287822161799E-5</v>
      </c>
      <c r="RL94" s="120">
        <v>5.5134302203095479E-5</v>
      </c>
      <c r="RM94" s="120">
        <v>5.332940689776781E-5</v>
      </c>
      <c r="RN94" s="120">
        <v>5.3329420249792286E-5</v>
      </c>
      <c r="RO94" s="120">
        <v>5.1570493413410284E-5</v>
      </c>
      <c r="RP94" s="120">
        <v>5.157050580247418E-5</v>
      </c>
      <c r="RQ94" s="120">
        <v>4.9856762191674695E-5</v>
      </c>
      <c r="RR94" s="120">
        <v>4.9856773680030339E-5</v>
      </c>
      <c r="RS94" s="120">
        <v>4.8187432764558115E-5</v>
      </c>
      <c r="RT94" s="120">
        <v>4.8187443410935842E-5</v>
      </c>
      <c r="RU94" s="120">
        <v>4.6561729485200446E-5</v>
      </c>
      <c r="RV94" s="120">
        <v>4.6561739344976379E-5</v>
      </c>
      <c r="RW94" s="120">
        <v>4.4978881638865912E-5</v>
      </c>
      <c r="RX94" s="120">
        <v>4.4978890764223601E-5</v>
      </c>
      <c r="RY94" s="120">
        <v>4.3438123553118454E-5</v>
      </c>
      <c r="RZ94" s="120">
        <v>4.3438131993204269E-5</v>
      </c>
      <c r="SA94" s="120">
        <v>4.1938694707134447E-5</v>
      </c>
      <c r="SB94" s="120">
        <v>4.1938702508207101E-5</v>
      </c>
      <c r="SC94" s="120">
        <v>4.047983984009416E-5</v>
      </c>
      <c r="SD94" s="120">
        <v>4.0479847045668391E-5</v>
      </c>
      <c r="SE94" s="120">
        <v>3.9060809058594394E-5</v>
      </c>
      <c r="SF94" s="120">
        <v>3.9060815709578817E-5</v>
      </c>
      <c r="SG94" s="120">
        <v>3.7680857943022877E-5</v>
      </c>
      <c r="SH94" s="120">
        <v>3.7680864077852718E-5</v>
      </c>
      <c r="SI94" s="120">
        <v>3.6339247652834619E-5</v>
      </c>
      <c r="SJ94" s="120">
        <v>3.6339253307598576E-5</v>
      </c>
      <c r="SK94" s="120">
        <v>3.5035245030670537E-5</v>
      </c>
      <c r="SL94" s="120">
        <v>3.5035250239233116E-5</v>
      </c>
      <c r="SM94" s="120">
        <v>3.3768122705257683E-5</v>
      </c>
      <c r="SN94" s="120">
        <v>3.376812749937543E-5</v>
      </c>
      <c r="SO94" s="120">
        <v>3.253715919302886E-5</v>
      </c>
      <c r="SP94" s="120">
        <v>3.2537163602462886E-5</v>
      </c>
      <c r="SQ94" s="120">
        <v>3.134163899840164E-5</v>
      </c>
      <c r="SR94" s="120">
        <v>3.1341643051024454E-5</v>
      </c>
      <c r="SS94" s="120">
        <v>3.0180852712653315E-5</v>
      </c>
      <c r="ST94" s="120">
        <v>3.0180856434551226E-5</v>
      </c>
      <c r="SU94" s="120">
        <v>2.9054097111329977E-5</v>
      </c>
      <c r="SV94" s="120">
        <v>2.9054100526901395E-5</v>
      </c>
      <c r="SW94" s="120">
        <v>2.7960675250127284E-5</v>
      </c>
      <c r="SX94" s="120">
        <v>2.7960678382176297E-5</v>
      </c>
      <c r="SY94" s="120">
        <v>2.6899896559179241E-5</v>
      </c>
      <c r="SZ94" s="120">
        <v>2.6899899429004963E-5</v>
      </c>
      <c r="TA94" s="120">
        <v>2.5871076935692301E-5</v>
      </c>
      <c r="TB94" s="120">
        <v>2.5871079563174324E-5</v>
      </c>
      <c r="TC94" s="120">
        <v>2.4873538834861022E-5</v>
      </c>
      <c r="TD94" s="120">
        <v>2.4873541238540806E-5</v>
      </c>
      <c r="TE94" s="120">
        <v>2.3906611359002103E-5</v>
      </c>
      <c r="TF94" s="120">
        <v>2.3906613556160649E-5</v>
      </c>
      <c r="TG94" s="120">
        <v>2.2969630344842942E-5</v>
      </c>
      <c r="TH94" s="120">
        <v>2.2969632351574576E-5</v>
      </c>
      <c r="TI94" s="120">
        <v>2.206193844890114E-5</v>
      </c>
      <c r="TJ94" s="120">
        <v>2.2061940280184075E-5</v>
      </c>
      <c r="TK94" s="120">
        <v>2.1182885230891623E-5</v>
      </c>
      <c r="TL94" s="120">
        <v>2.1182886900654736E-5</v>
      </c>
      <c r="TM94" s="120">
        <v>2.0331827235097726E-5</v>
      </c>
      <c r="TN94" s="120">
        <v>2.0331828756284267E-5</v>
      </c>
      <c r="TO94" s="120">
        <v>1.9508128069642992E-5</v>
      </c>
      <c r="TP94" s="120">
        <v>1.9508129454271023E-5</v>
      </c>
      <c r="TQ94" s="120">
        <v>1.871115848360084E-5</v>
      </c>
      <c r="TR94" s="120">
        <v>1.871115974282064E-5</v>
      </c>
      <c r="TS94" s="120">
        <v>1.7940296441879312E-5</v>
      </c>
      <c r="TT94" s="120">
        <v>1.7940297586027758E-5</v>
      </c>
      <c r="TU94" s="120">
        <v>1.7194927197818491E-5</v>
      </c>
      <c r="TV94" s="120">
        <v>1.7194928236470755E-5</v>
      </c>
      <c r="TW94" s="120">
        <v>1.647444336343889E-5</v>
      </c>
      <c r="TX94" s="120">
        <v>1.6474444305457248E-5</v>
      </c>
      <c r="TY94" s="120">
        <v>1.5778244977279409E-5</v>
      </c>
      <c r="TZ94" s="120">
        <v>1.5778245830859504E-5</v>
      </c>
      <c r="UA94" s="120">
        <v>1.5105739569764069E-5</v>
      </c>
      <c r="UB94" s="120">
        <v>1.510574034247868E-5</v>
      </c>
      <c r="UC94" s="120">
        <v>1.4456342226037616E-5</v>
      </c>
      <c r="UD94" s="120">
        <v>1.4456342924878035E-5</v>
      </c>
      <c r="UE94" s="120">
        <v>1.3829475646210709E-5</v>
      </c>
      <c r="UF94" s="120">
        <v>1.382947627762576E-5</v>
      </c>
      <c r="UG94" s="120">
        <v>1.3224570202956074E-5</v>
      </c>
      <c r="UH94" s="120">
        <v>1.3224570772889043E-5</v>
      </c>
      <c r="UI94" s="120">
        <v>1.2641063996398604E-5</v>
      </c>
      <c r="UJ94" s="120">
        <v>1.2641064510321855E-5</v>
      </c>
      <c r="UK94" s="120">
        <v>1.2078402906242231E-5</v>
      </c>
      <c r="UL94" s="120">
        <v>1.2078403369190062E-5</v>
      </c>
      <c r="UM94" s="120">
        <v>1.1536040641079046E-5</v>
      </c>
      <c r="UN94" s="120">
        <v>1.1536041057678436E-5</v>
      </c>
      <c r="UO94" s="120">
        <v>1.1013438784825912E-5</v>
      </c>
      <c r="UP94" s="120">
        <v>1.1013439159325497E-5</v>
      </c>
      <c r="UQ94" s="120">
        <v>1.051006684023594E-5</v>
      </c>
      <c r="UR94" s="120">
        <v>1.0510067176533321E-5</v>
      </c>
      <c r="US94" s="120">
        <v>1.002540226943353E-5</v>
      </c>
      <c r="UT94" s="120">
        <v>1.0025402571100734E-5</v>
      </c>
      <c r="UU94" s="120">
        <v>9.558930531422572E-6</v>
      </c>
      <c r="UV94" s="120">
        <v>9.5589308017301249E-6</v>
      </c>
      <c r="UW94" s="120">
        <v>9.1101451165199808E-6</v>
      </c>
      <c r="UX94" s="120">
        <v>9.11014535845935E-6</v>
      </c>
      <c r="UY94" s="120">
        <v>8.6785475776673765E-6</v>
      </c>
      <c r="UZ94" s="120">
        <v>8.6785477939720305E-6</v>
      </c>
      <c r="VA94" s="120">
        <v>8.2636475585762517E-6</v>
      </c>
      <c r="VB94" s="120">
        <v>8.2636477517413445E-6</v>
      </c>
      <c r="VC94" s="120">
        <v>7.8649628186635043E-6</v>
      </c>
      <c r="VD94" s="120">
        <v>7.8649629909642681E-6</v>
      </c>
      <c r="VE94" s="120">
        <v>7.4820192547361888E-6</v>
      </c>
      <c r="VF94" s="120">
        <v>7.4820194082451887E-6</v>
      </c>
      <c r="VG94" s="120">
        <v>7.1143509193867328E-6</v>
      </c>
      <c r="VH94" s="120">
        <v>7.1143510559898156E-6</v>
      </c>
      <c r="VI94" s="120">
        <v>6.761500036061532E-6</v>
      </c>
      <c r="VJ94" s="120">
        <v>6.7615001574728282E-6</v>
      </c>
      <c r="VK94" s="120">
        <v>6.4230170107686339E-6</v>
      </c>
      <c r="VL94" s="120">
        <v>6.4230171185444404E-6</v>
      </c>
      <c r="VM94" s="120">
        <v>6.0984604403923353E-6</v>
      </c>
      <c r="VN94" s="120">
        <v>6.0984605359440748E-6</v>
      </c>
      <c r="VO94" s="120">
        <v>5.7873971175850917E-6</v>
      </c>
      <c r="VP94" s="120">
        <v>5.7873972021913368E-6</v>
      </c>
      <c r="VQ94" s="120">
        <v>5.4894020322097204E-6</v>
      </c>
      <c r="VR94" s="120">
        <v>5.489402107027324E-6</v>
      </c>
      <c r="VS94" s="120">
        <v>5.2040583693075568E-6</v>
      </c>
      <c r="VT94" s="120">
        <v>5.2040584353820381E-6</v>
      </c>
      <c r="VU94" s="120">
        <v>4.9309575035712047E-6</v>
      </c>
      <c r="VV94" s="120">
        <v>4.9309575618463015E-6</v>
      </c>
      <c r="VW94" s="120">
        <v>4.6696989903031161E-6</v>
      </c>
      <c r="VX94" s="120">
        <v>4.6696990416296713E-6</v>
      </c>
      <c r="VY94" s="120">
        <v>4.4198905528446022E-6</v>
      </c>
      <c r="VZ94" s="120">
        <v>4.4198905979887453E-6</v>
      </c>
      <c r="WA94" s="120">
        <v>4.1811480664626504E-6</v>
      </c>
      <c r="WB94" s="120">
        <v>4.1811481061133723E-6</v>
      </c>
      <c r="WC94" s="120">
        <v>3.9530955386854572E-6</v>
      </c>
      <c r="WD94" s="120">
        <v>3.9530955734615637E-6</v>
      </c>
      <c r="WE94" s="120">
        <v>3.7353650860805753E-6</v>
      </c>
      <c r="WF94" s="120">
        <v>3.7353651165371167E-6</v>
      </c>
      <c r="WG94" s="120">
        <v>3.5275969074732172E-6</v>
      </c>
      <c r="WH94" s="120">
        <v>3.5275969341074182E-6</v>
      </c>
      <c r="WI94" s="120">
        <v>3.329439253605672E-6</v>
      </c>
      <c r="WJ94" s="120">
        <v>3.3294392768623278E-6</v>
      </c>
      <c r="WK94" s="120">
        <v>3.1405483932422289E-6</v>
      </c>
      <c r="WL94" s="120">
        <v>3.1405484135186925E-6</v>
      </c>
      <c r="WM94" s="120">
        <v>2.9605885757279649E-6</v>
      </c>
      <c r="WN94" s="120">
        <v>2.9605885933787191E-6</v>
      </c>
      <c r="WO94" s="120">
        <v>2.78923199001316E-6</v>
      </c>
      <c r="WP94" s="120">
        <v>2.7892320053539991E-6</v>
      </c>
      <c r="WQ94" s="120">
        <v>2.6261587201592398E-6</v>
      </c>
      <c r="WR94" s="120">
        <v>2.6261587334710584E-6</v>
      </c>
      <c r="WS94" s="120">
        <v>2.4710566973457469E-6</v>
      </c>
      <c r="WT94" s="120">
        <v>2.471056708878056E-6</v>
      </c>
      <c r="WU94" s="120">
        <v>2.3236216484021232E-6</v>
      </c>
      <c r="WV94" s="120">
        <v>2.3236216583762178E-6</v>
      </c>
      <c r="WW94" s="120">
        <v>2.1835570408918263E-6</v>
      </c>
      <c r="WX94" s="120">
        <v>2.1835570495036675E-6</v>
      </c>
      <c r="WY94" s="120">
        <v>2.0505740247806113E-6</v>
      </c>
      <c r="WZ94" s="120">
        <v>2.0505740322034655E-6</v>
      </c>
      <c r="XA94" s="120">
        <v>1.9243913707248201E-6</v>
      </c>
      <c r="XB94" s="120">
        <v>1.9243913771116429E-6</v>
      </c>
      <c r="XC94" s="120">
        <v>1.8047354050198242E-6</v>
      </c>
      <c r="XD94" s="120">
        <v>1.8047354105054269E-6</v>
      </c>
      <c r="XE94" s="120">
        <v>1.6913399412528939E-6</v>
      </c>
      <c r="XF94" s="120">
        <v>1.6913399459558951E-6</v>
      </c>
      <c r="XG94" s="120">
        <v>1.5839462087091175E-6</v>
      </c>
      <c r="XH94" s="120">
        <v>1.5839462127337198E-6</v>
      </c>
      <c r="XI94" s="120">
        <v>1.4823027775832751E-6</v>
      </c>
      <c r="XJ94" s="120">
        <v>1.4823027810208552E-6</v>
      </c>
      <c r="XK94" s="120">
        <v>1.3861654810548591E-6</v>
      </c>
      <c r="XL94" s="120">
        <v>1.386165483985417E-6</v>
      </c>
      <c r="XM94" s="120">
        <v>1.2952973342878053E-6</v>
      </c>
      <c r="XN94" s="120">
        <v>1.2952973367812464E-6</v>
      </c>
      <c r="XO94" s="120">
        <v>1.2094684504207707E-6</v>
      </c>
      <c r="XP94" s="120">
        <v>1.2094684525380787E-6</v>
      </c>
      <c r="XQ94" s="120">
        <v>1.128455953618224E-6</v>
      </c>
      <c r="XR94" s="120">
        <v>1.1284559554124969E-6</v>
      </c>
      <c r="XS94" s="120">
        <v>1.0520438892567885E-6</v>
      </c>
      <c r="XT94" s="120">
        <v>1.0520438907741731E-6</v>
      </c>
      <c r="XU94" s="120">
        <v>9.8002313132569061E-7</v>
      </c>
      <c r="XV94" s="120">
        <v>9.8002313260621766E-7</v>
      </c>
      <c r="XW94" s="120">
        <v>9.1219128712433456E-7</v>
      </c>
      <c r="XX94" s="120">
        <v>9.1219128820266066E-7</v>
      </c>
      <c r="XY94" s="120">
        <v>8.4835259934427644E-7</v>
      </c>
      <c r="XZ94" s="120">
        <v>8.4835260025034567E-7</v>
      </c>
      <c r="YA94" s="120">
        <v>7.8831784562698858E-7</v>
      </c>
      <c r="YB94" s="120">
        <v>7.8831784638662276E-7</v>
      </c>
      <c r="YC94" s="120">
        <v>7.3190423569292784E-7</v>
      </c>
      <c r="YD94" s="120">
        <v>7.3190423632834581E-7</v>
      </c>
      <c r="YE94" s="120">
        <v>6.7893530614138942E-7</v>
      </c>
      <c r="YF94" s="120">
        <v>6.7893530667167313E-7</v>
      </c>
      <c r="YG94" s="120">
        <v>6.2924081302456848E-7</v>
      </c>
      <c r="YH94" s="120">
        <v>6.2924081346606672E-7</v>
      </c>
      <c r="YI94" s="120">
        <v>5.8265662230304185E-7</v>
      </c>
      <c r="YJ94" s="120">
        <v>5.826566226697349E-7</v>
      </c>
      <c r="YK94" s="120">
        <v>5.3902459829362632E-7</v>
      </c>
      <c r="YL94" s="120">
        <v>5.3902459859743978E-7</v>
      </c>
      <c r="YM94" s="120">
        <v>4.9819249022407613E-7</v>
      </c>
      <c r="YN94" s="120">
        <v>4.9819249047516094E-7</v>
      </c>
      <c r="YO94" s="120">
        <v>4.6001381701258615E-7</v>
      </c>
      <c r="YP94" s="120">
        <v>4.6001381721956346E-7</v>
      </c>
      <c r="YQ94" s="120">
        <v>4.2434775039330281E-7</v>
      </c>
      <c r="YR94" s="120">
        <v>4.2434775056347432E-7</v>
      </c>
      <c r="YS94" s="120">
        <v>3.9105899651217321E-7</v>
      </c>
      <c r="YT94" s="120">
        <v>3.9105899665171061E-7</v>
      </c>
      <c r="YU94" s="120">
        <v>3.6001767612042596E-7</v>
      </c>
      <c r="YV94" s="120">
        <v>3.6001767623453268E-7</v>
      </c>
      <c r="YW94" s="120">
        <v>3.3109920349569185E-7</v>
      </c>
      <c r="YX94" s="120">
        <v>3.3109920358874265E-7</v>
      </c>
      <c r="YY94" s="120">
        <v>3.0418416422335103E-7</v>
      </c>
      <c r="YZ94" s="120">
        <v>3.0418416429901606E-7</v>
      </c>
      <c r="ZA94" s="120">
        <v>2.7915819197300302E-7</v>
      </c>
      <c r="ZB94" s="120">
        <v>2.7915819203435187E-7</v>
      </c>
      <c r="ZC94" s="120">
        <v>2.5591184440707767E-7</v>
      </c>
      <c r="ZD94" s="120">
        <v>2.5591184445667161E-7</v>
      </c>
      <c r="ZE94" s="120">
        <v>2.3434047836045141E-7</v>
      </c>
      <c r="ZF94" s="120">
        <v>2.3434047840042144E-7</v>
      </c>
      <c r="ZG94" s="120">
        <v>2.1434412443155355E-7</v>
      </c>
      <c r="ZH94" s="120">
        <v>2.1434412446366753E-7</v>
      </c>
      <c r="ZI94" s="120">
        <v>1.9582736112678954E-7</v>
      </c>
      <c r="ZJ94" s="120">
        <v>1.9582736115251001E-7</v>
      </c>
      <c r="ZK94" s="120">
        <v>1.7869918870117506E-7</v>
      </c>
      <c r="ZL94" s="120">
        <v>1.7869918872170775E-7</v>
      </c>
      <c r="ZM94" s="120">
        <v>1.6287290283886106E-7</v>
      </c>
      <c r="ZN94" s="120">
        <v>1.6287290285519807E-7</v>
      </c>
      <c r="ZO94" s="120">
        <v>1.48265968317712E-7</v>
      </c>
      <c r="ZP94" s="120">
        <v>1.4826596833066695E-7</v>
      </c>
      <c r="ZQ94" s="120">
        <v>1.3479989280228038E-7</v>
      </c>
      <c r="ZR94" s="120">
        <v>1.3479989281251741E-7</v>
      </c>
      <c r="ZS94" s="120">
        <v>1.2240010090937672E-7</v>
      </c>
      <c r="ZT94" s="120">
        <v>1.2240010091743806E-7</v>
      </c>
      <c r="ZU94" s="120">
        <v>1.1099580868998527E-7</v>
      </c>
      <c r="ZV94" s="120">
        <v>1.1099580869630999E-7</v>
      </c>
      <c r="ZW94" s="120">
        <v>1.005198986704622E-7</v>
      </c>
      <c r="ZX94" s="120">
        <v>1.0051989867540592E-7</v>
      </c>
      <c r="ZY94" s="120">
        <v>9.0908795594843215E-8</v>
      </c>
      <c r="ZZ94" s="120">
        <v>9.0908795598692795E-8</v>
      </c>
      <c r="AAA94" s="120">
        <v>8.2102343008595892E-8</v>
      </c>
      <c r="AAB94" s="120">
        <v>8.2102343011581815E-8</v>
      </c>
      <c r="AAC94" s="120">
        <v>7.404368082233634E-8</v>
      </c>
      <c r="AAD94" s="120">
        <v>7.4043680824643208E-8</v>
      </c>
      <c r="AAE94" s="120">
        <v>6.6679123991856213E-8</v>
      </c>
      <c r="AAF94" s="120">
        <v>6.6679123993630958E-8</v>
      </c>
      <c r="AAG94" s="120">
        <v>5.9958042448274645E-8</v>
      </c>
      <c r="AAH94" s="120">
        <v>5.9958042449634477E-8</v>
      </c>
      <c r="AAI94" s="120">
        <v>5.3832742409257104E-8</v>
      </c>
      <c r="AAJ94" s="120">
        <v>5.3832742410294495E-8</v>
      </c>
      <c r="AAK94" s="120">
        <v>4.8258349199001858E-8</v>
      </c>
      <c r="AAL94" s="120">
        <v>4.8258349199789784E-8</v>
      </c>
      <c r="AAM94" s="120">
        <v>4.3192691701119464E-8</v>
      </c>
      <c r="AAN94" s="120">
        <v>4.3192691701715213E-8</v>
      </c>
      <c r="AAO94" s="120">
        <v>3.8596188564596651E-8</v>
      </c>
      <c r="AAP94" s="120">
        <v>3.8596188565045036E-8</v>
      </c>
      <c r="AAQ94" s="120">
        <v>3.4431736278769014E-8</v>
      </c>
      <c r="AAR94" s="120">
        <v>3.4431736279104882E-8</v>
      </c>
      <c r="AAS94" s="120">
        <v>3.0664599228621979E-8</v>
      </c>
      <c r="AAT94" s="120">
        <v>3.0664599228872291E-8</v>
      </c>
      <c r="AAU94" s="120">
        <v>2.7262301836811863E-8</v>
      </c>
      <c r="AAV94" s="120">
        <v>2.7262301836997502E-8</v>
      </c>
      <c r="AAW94" s="120">
        <v>2.4194522893556932E-8</v>
      </c>
      <c r="AAX94" s="120">
        <v>2.4194522893693914E-8</v>
      </c>
      <c r="AAY94" s="120">
        <v>2.1432992170003475E-8</v>
      </c>
      <c r="AAZ94" s="120">
        <v>2.1432992170104033E-8</v>
      </c>
      <c r="ABA94" s="120">
        <v>1.8951389404841571E-8</v>
      </c>
      <c r="ABB94" s="120">
        <v>1.8951389404914959E-8</v>
      </c>
      <c r="ABC94" s="120">
        <v>1.6725245747841288E-8</v>
      </c>
      <c r="ABD94" s="120">
        <v>1.6725245747894522E-8</v>
      </c>
      <c r="ABE94" s="120">
        <v>1.4731847737624398E-8</v>
      </c>
      <c r="ABF94" s="120">
        <v>1.4731847737662837E-8</v>
      </c>
      <c r="ABG94" s="120">
        <v>1.2950143884395247E-8</v>
      </c>
      <c r="ABH94" s="120">
        <v>1.2950143884422821E-8</v>
      </c>
      <c r="ABI94" s="120">
        <v>1.136065392155167E-8</v>
      </c>
      <c r="ABJ94" s="120">
        <v>1.1360653921571321E-8</v>
      </c>
      <c r="ABK94" s="120">
        <v>9.9453807831040713E-9</v>
      </c>
      <c r="ABL94" s="120">
        <v>9.9453807831180027E-9</v>
      </c>
      <c r="ABM94" s="120">
        <v>8.6877253566728899E-9</v>
      </c>
      <c r="ABN94" s="120">
        <v>8.6877253566826903E-9</v>
      </c>
      <c r="ABO94" s="120">
        <v>7.5724040545390598E-9</v>
      </c>
      <c r="ABP94" s="120">
        <v>7.5724040545459155E-9</v>
      </c>
      <c r="ABQ94" s="120">
        <v>6.585369237815408E-9</v>
      </c>
      <c r="ABR94" s="120">
        <v>6.5853692378201685E-9</v>
      </c>
      <c r="ABS94" s="120">
        <v>5.7137325213190358E-9</v>
      </c>
      <c r="ABT94" s="120">
        <v>5.7137325213223222E-9</v>
      </c>
      <c r="ABU94" s="120">
        <v>4.9456909791862631E-9</v>
      </c>
      <c r="ABV94" s="120">
        <v>4.9456909791885171E-9</v>
      </c>
      <c r="ABW94" s="120">
        <v>4.2704562637137325E-9</v>
      </c>
      <c r="ABX94" s="120">
        <v>4.2704562637152545E-9</v>
      </c>
      <c r="ABY94" s="120">
        <v>3.6781866423649429E-9</v>
      </c>
      <c r="ABZ94" s="120">
        <v>3.678186642365974E-9</v>
      </c>
      <c r="ACA94" s="120">
        <v>3.1599219503837603E-9</v>
      </c>
      <c r="ACB94" s="120">
        <v>3.1599219503844477E-9</v>
      </c>
      <c r="ACC94" s="120">
        <v>2.7075214490392577E-9</v>
      </c>
      <c r="ACD94" s="120">
        <v>2.7075214490397167E-9</v>
      </c>
      <c r="ACE94" s="120">
        <v>2.3136045722243911E-9</v>
      </c>
      <c r="ACF94" s="120">
        <v>2.3136045722246963E-9</v>
      </c>
      <c r="ACG94" s="120">
        <v>1.9714945369780864E-9</v>
      </c>
      <c r="ACH94" s="120">
        <v>1.9714945369782817E-9</v>
      </c>
      <c r="ACI94" s="120">
        <v>1.6751647865312682E-9</v>
      </c>
      <c r="ACJ94" s="120">
        <v>1.675164786531395E-9</v>
      </c>
      <c r="ACK94" s="120">
        <v>1.4191882277260713E-9</v>
      </c>
      <c r="ACL94" s="120">
        <v>1.4191882277261517E-9</v>
      </c>
      <c r="ACM94" s="120">
        <v>1.1986892181566675E-9</v>
      </c>
      <c r="ACN94" s="120">
        <v>1.1986892181567198E-9</v>
      </c>
      <c r="ACO94" s="120">
        <v>1.0092982521631591E-9</v>
      </c>
      <c r="ACP94" s="120">
        <v>1.0092982521631917E-9</v>
      </c>
      <c r="ACQ94" s="120">
        <v>8.4710928890705011E-10</v>
      </c>
      <c r="ACR94" s="120">
        <v>8.4710928890707058E-10</v>
      </c>
      <c r="ACS94" s="120">
        <v>7.0863966019827052E-10</v>
      </c>
      <c r="ACT94" s="120">
        <v>7.0863966019828251E-10</v>
      </c>
      <c r="ACU94" s="120">
        <v>5.9079249055712353E-10</v>
      </c>
      <c r="ACV94" s="120">
        <v>5.9079249055713097E-10</v>
      </c>
      <c r="ACW94" s="120">
        <v>4.9082155720593122E-10</v>
      </c>
      <c r="ACX94" s="120">
        <v>4.9082155720593525E-10</v>
      </c>
      <c r="ACY94" s="120">
        <v>4.0629851331781302E-10</v>
      </c>
      <c r="ACZ94" s="120">
        <v>4.0629851331781597E-10</v>
      </c>
      <c r="ADA94" s="120">
        <v>3.3508239392498823E-10</v>
      </c>
      <c r="ADB94" s="120">
        <v>3.3508239392498952E-10</v>
      </c>
      <c r="ADC94" s="120">
        <v>2.7529132042405949E-10</v>
      </c>
      <c r="ADD94" s="120">
        <v>2.7529132042406011E-10</v>
      </c>
      <c r="ADE94" s="120">
        <v>2.2527631662587082E-10</v>
      </c>
      <c r="ADF94" s="120">
        <v>2.2527631662587141E-10</v>
      </c>
      <c r="ADG94" s="120">
        <v>1.8359714679404703E-10</v>
      </c>
      <c r="ADH94" s="120">
        <v>1.8359714679404723E-10</v>
      </c>
      <c r="ADI94" s="120">
        <v>1.4900008410730422E-10</v>
      </c>
      <c r="ADJ94" s="120">
        <v>1.4900008410730453E-10</v>
      </c>
      <c r="ADK94" s="120">
        <v>1.2039751647019121E-10</v>
      </c>
      <c r="ADL94" s="120">
        <v>1.2039751647019149E-10</v>
      </c>
      <c r="ADM94" s="120">
        <v>9.6849295585472693E-11</v>
      </c>
      <c r="ADN94" s="120">
        <v>9.6849295585472706E-11</v>
      </c>
      <c r="ADO94" s="120">
        <v>7.7545734685402785E-11</v>
      </c>
      <c r="ADP94" s="120">
        <v>7.7545734685402772E-11</v>
      </c>
      <c r="ADQ94" s="120">
        <v>6.1792160291086532E-11</v>
      </c>
      <c r="ADR94" s="120">
        <v>6.1792160291086545E-11</v>
      </c>
      <c r="ADS94" s="120">
        <v>4.8994923817540186E-11</v>
      </c>
      <c r="ADT94" s="120">
        <v>4.899492381754016E-11</v>
      </c>
      <c r="ADU94" s="120">
        <v>3.8648779751525139E-11</v>
      </c>
      <c r="ADV94" s="120">
        <v>3.8648779751525178E-11</v>
      </c>
      <c r="ADW94" s="120">
        <v>3.0325538480507179E-11</v>
      </c>
      <c r="ADX94" s="120">
        <v>3.0325538480507146E-11</v>
      </c>
      <c r="ADY94" s="120">
        <v>2.3663903621291264E-11</v>
      </c>
      <c r="ADZ94" s="120">
        <v>2.3663903621291251E-11</v>
      </c>
      <c r="AEA94" s="120">
        <v>1.8360405859655093E-11</v>
      </c>
      <c r="AEB94" s="120">
        <v>1.8360405859655067E-11</v>
      </c>
      <c r="AEC94" s="120">
        <v>1.4161347838070951E-11</v>
      </c>
      <c r="AED94" s="120">
        <v>1.4161347838070953E-11</v>
      </c>
      <c r="AEE94" s="120">
        <v>1.085567748493915E-11</v>
      </c>
      <c r="AEF94" s="120">
        <v>1.0855677484939162E-11</v>
      </c>
      <c r="AEG94" s="120">
        <v>8.2687103306558075E-12</v>
      </c>
      <c r="AEH94" s="120">
        <v>8.2687103306558042E-12</v>
      </c>
      <c r="AEI94" s="120">
        <v>6.2566247662131871E-12</v>
      </c>
      <c r="AEJ94" s="120">
        <v>6.2566247662131887E-12</v>
      </c>
      <c r="AEK94" s="120">
        <v>4.7016578300905571E-12</v>
      </c>
      <c r="AEL94" s="120">
        <v>4.7016578300905514E-12</v>
      </c>
      <c r="AEM94" s="120">
        <v>3.507932918963744E-12</v>
      </c>
      <c r="AEN94" s="120">
        <v>3.5079329189637473E-12</v>
      </c>
      <c r="AEO94" s="120">
        <v>2.5978547665788331E-12</v>
      </c>
      <c r="AEP94" s="120">
        <v>2.5978547665788339E-12</v>
      </c>
      <c r="AEQ94" s="120">
        <v>1.9090110821769934E-12</v>
      </c>
      <c r="AER94" s="120">
        <v>1.9090110821769926E-12</v>
      </c>
      <c r="AES94" s="120">
        <v>1.3915243446889984E-12</v>
      </c>
      <c r="AET94" s="120">
        <v>1.3915243446889982E-12</v>
      </c>
      <c r="AEU94" s="120">
        <v>1.0058013720236408E-12</v>
      </c>
      <c r="AEV94" s="120">
        <v>1.0058013720236412E-12</v>
      </c>
      <c r="AEW94" s="120">
        <v>7.2063238809449294E-13</v>
      </c>
      <c r="AEX94" s="120">
        <v>7.2063238809449294E-13</v>
      </c>
      <c r="AEY94" s="120">
        <v>5.1159535766491355E-13</v>
      </c>
      <c r="AEZ94" s="120">
        <v>5.1159535766491304E-13</v>
      </c>
      <c r="AFA94" s="120">
        <v>3.5972531698129721E-13</v>
      </c>
      <c r="AFB94" s="120">
        <v>3.5972531698129726E-13</v>
      </c>
      <c r="AFC94" s="120">
        <v>2.5041226572001352E-13</v>
      </c>
      <c r="AFD94" s="120">
        <v>2.5041226572001322E-13</v>
      </c>
      <c r="AFE94" s="120">
        <v>1.7249487545513436E-13</v>
      </c>
      <c r="AFF94" s="120">
        <v>1.7249487545513436E-13</v>
      </c>
      <c r="AFG94" s="120">
        <v>1.1752078768953704E-13</v>
      </c>
      <c r="AFH94" s="120">
        <v>1.1752078768953709E-13</v>
      </c>
      <c r="AFI94" s="120">
        <v>7.9147600319413187E-14</v>
      </c>
      <c r="AFJ94" s="120">
        <v>7.9147600319413149E-14</v>
      </c>
      <c r="AFK94" s="120">
        <v>5.2661759036773255E-14</v>
      </c>
      <c r="AFL94" s="120">
        <v>5.2661759036773311E-14</v>
      </c>
      <c r="AFM94" s="120">
        <v>3.4595467490745214E-14</v>
      </c>
      <c r="AFN94" s="120">
        <v>3.4595467490745202E-14</v>
      </c>
      <c r="AFO94" s="120">
        <v>2.2424398957776782E-14</v>
      </c>
      <c r="AFP94" s="120">
        <v>2.2424398957776741E-14</v>
      </c>
      <c r="AFQ94" s="120">
        <v>1.4331428712478264E-14</v>
      </c>
      <c r="AFR94" s="120">
        <v>1.4331428712478261E-14</v>
      </c>
      <c r="AFS94" s="120">
        <v>9.0238099396328699E-15</v>
      </c>
      <c r="AFT94" s="120">
        <v>9.0238099396328746E-15</v>
      </c>
      <c r="AFU94" s="120">
        <v>5.5931901235420703E-15</v>
      </c>
      <c r="AFV94" s="120">
        <v>5.5931901235420672E-15</v>
      </c>
      <c r="AFW94" s="120">
        <v>3.4096158564166135E-15</v>
      </c>
      <c r="AFX94" s="120">
        <v>3.4096158564166139E-15</v>
      </c>
      <c r="AFY94" s="120">
        <v>2.0422112272969558E-15</v>
      </c>
      <c r="AFZ94" s="120">
        <v>2.0422112272969554E-15</v>
      </c>
      <c r="AGA94" s="120">
        <v>1.2005501021319257E-15</v>
      </c>
      <c r="AGB94" s="120">
        <v>1.2005501021319239E-15</v>
      </c>
      <c r="AGC94" s="120">
        <v>6.9188934531003713E-16</v>
      </c>
      <c r="AGD94" s="120">
        <v>6.9188934531003704E-16</v>
      </c>
      <c r="AGE94" s="120">
        <v>3.9040348640344731E-16</v>
      </c>
      <c r="AGF94" s="120">
        <v>3.9040348640344721E-16</v>
      </c>
      <c r="AGG94" s="120">
        <v>2.153776014705003E-16</v>
      </c>
      <c r="AGH94" s="120">
        <v>2.1537760147050035E-16</v>
      </c>
      <c r="AGI94" s="120">
        <v>1.1599085487375381E-16</v>
      </c>
      <c r="AGJ94" s="120">
        <v>1.1599085487375381E-16</v>
      </c>
      <c r="AGK94" s="120">
        <v>6.0874887938510113E-17</v>
      </c>
      <c r="AGL94" s="120">
        <v>6.0874887938510076E-17</v>
      </c>
      <c r="AGM94" s="120">
        <v>3.1075346007014636E-17</v>
      </c>
      <c r="AGN94" s="120">
        <v>3.1075346007014636E-17</v>
      </c>
      <c r="AGO94" s="120">
        <v>1.5396902336656512E-17</v>
      </c>
      <c r="AGP94" s="120">
        <v>1.5396902336656512E-17</v>
      </c>
      <c r="AGQ94" s="120">
        <v>7.3867672347220947E-18</v>
      </c>
      <c r="AGR94" s="120">
        <v>7.386767234722087E-18</v>
      </c>
      <c r="AGS94" s="120">
        <v>3.4222459244283367E-18</v>
      </c>
      <c r="AGT94" s="120">
        <v>3.4222459244283348E-18</v>
      </c>
      <c r="AGU94" s="120">
        <v>1.526437411402703E-18</v>
      </c>
      <c r="AGV94" s="120">
        <v>1.5264374114027041E-18</v>
      </c>
      <c r="AGW94" s="120">
        <v>6.5319814430733066E-19</v>
      </c>
      <c r="AGX94" s="120">
        <v>6.5319814430733047E-19</v>
      </c>
      <c r="AGY94" s="120">
        <v>2.6709648488912817E-19</v>
      </c>
      <c r="AGZ94" s="120">
        <v>2.6709648488912798E-19</v>
      </c>
      <c r="AHA94" s="120">
        <v>1.0387903364952903E-19</v>
      </c>
      <c r="AHB94" s="120">
        <v>1.0387903364952914E-19</v>
      </c>
      <c r="AHC94" s="120">
        <v>3.8216840622104246E-20</v>
      </c>
      <c r="AHD94" s="120">
        <v>3.8216840622104228E-20</v>
      </c>
      <c r="AHE94" s="120">
        <v>1.3214119981913158E-20</v>
      </c>
      <c r="AHF94" s="120">
        <v>1.3214119981913161E-20</v>
      </c>
      <c r="AHG94" s="120">
        <v>4.2608701445754604E-21</v>
      </c>
      <c r="AHH94" s="120">
        <v>4.2608701445754612E-21</v>
      </c>
      <c r="AHI94" s="120">
        <v>1.269120813180062E-21</v>
      </c>
      <c r="AHJ94" s="120">
        <v>1.2691208131800618E-21</v>
      </c>
      <c r="AHK94" s="120">
        <v>3.4506368024142172E-22</v>
      </c>
      <c r="AHL94" s="120">
        <v>3.4506368024142172E-22</v>
      </c>
      <c r="AHM94" s="120">
        <v>8.4352798086277265E-23</v>
      </c>
      <c r="AHN94" s="120">
        <v>8.4352798086277276E-23</v>
      </c>
      <c r="AHO94" s="120">
        <v>1.8172343385355981E-23</v>
      </c>
      <c r="AHP94" s="120">
        <v>1.8172343385355978E-23</v>
      </c>
      <c r="AHQ94" s="120">
        <v>3.3563877926882799E-24</v>
      </c>
      <c r="AHR94" s="120">
        <v>3.3563877926882799E-24</v>
      </c>
      <c r="AHS94" s="120">
        <v>5.1055077785903884E-25</v>
      </c>
      <c r="AHT94" s="120">
        <v>5.1055077785903884E-25</v>
      </c>
      <c r="AHU94" s="120">
        <v>6.0003915894731042E-26</v>
      </c>
      <c r="AHV94" s="120">
        <v>6.0003915894731042E-26</v>
      </c>
      <c r="AHW94" s="120">
        <v>4.8467614016778965E-27</v>
      </c>
      <c r="AHX94" s="120">
        <v>4.8467614016778965E-27</v>
      </c>
      <c r="AHY94" s="120">
        <v>2.0194839173657902E-28</v>
      </c>
      <c r="AHZ94" s="120" t="s">
        <v>105</v>
      </c>
      <c r="AIA94" s="120" t="s">
        <v>105</v>
      </c>
      <c r="AIB94" s="120" t="s">
        <v>105</v>
      </c>
      <c r="AIC94" s="120" t="s">
        <v>105</v>
      </c>
      <c r="AID94" s="120" t="s">
        <v>105</v>
      </c>
      <c r="AIE94" s="120" t="s">
        <v>105</v>
      </c>
      <c r="AIF94" s="120" t="s">
        <v>105</v>
      </c>
      <c r="AIG94" s="120" t="s">
        <v>105</v>
      </c>
      <c r="AIH94" s="120" t="s">
        <v>105</v>
      </c>
      <c r="AII94" s="120" t="s">
        <v>105</v>
      </c>
      <c r="AIJ94" s="120" t="s">
        <v>105</v>
      </c>
      <c r="AIK94" s="120" t="s">
        <v>105</v>
      </c>
      <c r="AIL94" s="120" t="s">
        <v>105</v>
      </c>
      <c r="AIM94" s="120" t="s">
        <v>105</v>
      </c>
      <c r="AIN94" s="120" t="s">
        <v>105</v>
      </c>
      <c r="AIO94" s="120" t="s">
        <v>105</v>
      </c>
      <c r="AIP94" s="120" t="s">
        <v>105</v>
      </c>
      <c r="AIQ94" s="120" t="s">
        <v>105</v>
      </c>
      <c r="AIR94" s="120" t="s">
        <v>105</v>
      </c>
      <c r="AIS94" s="120" t="s">
        <v>105</v>
      </c>
      <c r="AIT94" s="120" t="s">
        <v>105</v>
      </c>
      <c r="AIU94" s="120" t="s">
        <v>105</v>
      </c>
      <c r="AIV94" s="120" t="s">
        <v>105</v>
      </c>
      <c r="AIW94" s="120" t="s">
        <v>105</v>
      </c>
      <c r="AIX94" s="120" t="s">
        <v>105</v>
      </c>
      <c r="AIY94" s="120" t="s">
        <v>105</v>
      </c>
      <c r="AIZ94" s="120" t="s">
        <v>105</v>
      </c>
      <c r="AJA94" s="120" t="s">
        <v>105</v>
      </c>
      <c r="AJB94" s="120" t="s">
        <v>105</v>
      </c>
      <c r="AJC94" s="120" t="s">
        <v>105</v>
      </c>
      <c r="AJD94" s="120" t="s">
        <v>105</v>
      </c>
      <c r="AJE94" s="120" t="s">
        <v>105</v>
      </c>
      <c r="AJF94" s="120" t="s">
        <v>105</v>
      </c>
      <c r="AJG94" s="120" t="s">
        <v>105</v>
      </c>
      <c r="AJH94" s="120" t="s">
        <v>105</v>
      </c>
      <c r="AJI94" s="120" t="s">
        <v>105</v>
      </c>
      <c r="AJJ94" s="120" t="s">
        <v>105</v>
      </c>
      <c r="AJK94" s="120" t="s">
        <v>105</v>
      </c>
      <c r="AJL94" s="120" t="s">
        <v>105</v>
      </c>
      <c r="AJM94" s="120" t="s">
        <v>105</v>
      </c>
      <c r="AJN94" s="120" t="s">
        <v>105</v>
      </c>
      <c r="AJO94" s="120" t="s">
        <v>105</v>
      </c>
      <c r="AJP94" s="120" t="s">
        <v>105</v>
      </c>
      <c r="AJQ94" s="120" t="s">
        <v>105</v>
      </c>
      <c r="AJR94" s="120" t="s">
        <v>105</v>
      </c>
      <c r="AJS94" s="120" t="s">
        <v>105</v>
      </c>
      <c r="AJT94" s="120" t="s">
        <v>105</v>
      </c>
      <c r="AJU94" s="120" t="s">
        <v>105</v>
      </c>
      <c r="AJV94" s="120" t="s">
        <v>105</v>
      </c>
      <c r="AJW94" s="120" t="s">
        <v>105</v>
      </c>
      <c r="AJX94" s="120" t="s">
        <v>105</v>
      </c>
      <c r="AJY94" s="120" t="s">
        <v>105</v>
      </c>
      <c r="AJZ94" s="120" t="s">
        <v>105</v>
      </c>
      <c r="AKA94" s="120" t="s">
        <v>105</v>
      </c>
      <c r="AKB94" s="120" t="s">
        <v>105</v>
      </c>
      <c r="AKC94" s="120" t="s">
        <v>105</v>
      </c>
      <c r="AKD94" s="120" t="s">
        <v>105</v>
      </c>
      <c r="AKE94" s="120" t="s">
        <v>105</v>
      </c>
      <c r="AKF94" s="120" t="s">
        <v>105</v>
      </c>
      <c r="AKG94" s="120" t="s">
        <v>105</v>
      </c>
      <c r="AKH94" s="120" t="s">
        <v>105</v>
      </c>
      <c r="AKI94" s="120" t="s">
        <v>105</v>
      </c>
      <c r="AKJ94" s="120" t="s">
        <v>105</v>
      </c>
      <c r="AKK94" s="120" t="s">
        <v>105</v>
      </c>
      <c r="AKL94" s="120" t="s">
        <v>105</v>
      </c>
      <c r="AKM94" s="120" t="s">
        <v>105</v>
      </c>
      <c r="AKN94" s="120" t="s">
        <v>105</v>
      </c>
      <c r="AKO94" s="120" t="s">
        <v>105</v>
      </c>
      <c r="AKP94" s="120" t="s">
        <v>105</v>
      </c>
      <c r="AKQ94" s="120" t="s">
        <v>105</v>
      </c>
      <c r="AKR94" s="120" t="s">
        <v>105</v>
      </c>
      <c r="AKS94" s="120" t="s">
        <v>105</v>
      </c>
      <c r="AKT94" s="120" t="s">
        <v>105</v>
      </c>
      <c r="AKU94" s="120" t="s">
        <v>105</v>
      </c>
      <c r="AKV94" s="120" t="s">
        <v>105</v>
      </c>
      <c r="AKW94" s="120" t="s">
        <v>105</v>
      </c>
      <c r="AKX94" s="120" t="s">
        <v>105</v>
      </c>
      <c r="AKY94" s="120" t="s">
        <v>105</v>
      </c>
      <c r="AKZ94" s="120" t="s">
        <v>105</v>
      </c>
      <c r="ALA94" s="120" t="s">
        <v>105</v>
      </c>
      <c r="ALB94" s="120" t="s">
        <v>105</v>
      </c>
      <c r="ALC94" s="120" t="s">
        <v>105</v>
      </c>
      <c r="ALD94" s="120" t="s">
        <v>105</v>
      </c>
      <c r="ALE94" s="120" t="s">
        <v>105</v>
      </c>
      <c r="ALF94" s="120" t="s">
        <v>105</v>
      </c>
      <c r="ALG94" s="120" t="s">
        <v>105</v>
      </c>
      <c r="ALH94" s="120" t="s">
        <v>105</v>
      </c>
      <c r="ALI94" s="120" t="s">
        <v>105</v>
      </c>
      <c r="ALJ94" s="120" t="s">
        <v>105</v>
      </c>
      <c r="ALK94" s="120" t="s">
        <v>105</v>
      </c>
      <c r="ALL94" s="120" t="s">
        <v>105</v>
      </c>
      <c r="ALM94" s="120" t="s">
        <v>105</v>
      </c>
      <c r="ALN94" s="120"/>
    </row>
    <row r="95" spans="1:1002" hidden="1">
      <c r="A95" s="119">
        <v>94</v>
      </c>
      <c r="B95" s="120">
        <v>3.2482308962894961E-3</v>
      </c>
      <c r="C95" s="120">
        <v>3.2482308962894987E-3</v>
      </c>
      <c r="D95" s="120">
        <v>3.2174137101819993E-3</v>
      </c>
      <c r="E95" s="120">
        <v>3.2174137101819988E-3</v>
      </c>
      <c r="F95" s="120">
        <v>3.1867704451120074E-3</v>
      </c>
      <c r="G95" s="120">
        <v>3.1867704451120074E-3</v>
      </c>
      <c r="H95" s="120">
        <v>3.1563010155964228E-3</v>
      </c>
      <c r="I95" s="120">
        <v>3.1563010155964215E-3</v>
      </c>
      <c r="J95" s="120">
        <v>3.1260053321278342E-3</v>
      </c>
      <c r="K95" s="120">
        <v>3.1260053321278346E-3</v>
      </c>
      <c r="L95" s="120">
        <v>3.0958833011553045E-3</v>
      </c>
      <c r="M95" s="120">
        <v>3.0958833011553027E-3</v>
      </c>
      <c r="N95" s="120">
        <v>3.0659348250652225E-3</v>
      </c>
      <c r="O95" s="120">
        <v>3.0659348250652216E-3</v>
      </c>
      <c r="P95" s="120">
        <v>3.0361598021622711E-3</v>
      </c>
      <c r="Q95" s="120">
        <v>3.0361598021622703E-3</v>
      </c>
      <c r="R95" s="120">
        <v>3.0065581266504725E-3</v>
      </c>
      <c r="S95" s="120">
        <v>3.0065581266504725E-3</v>
      </c>
      <c r="T95" s="120">
        <v>2.9771296886143593E-3</v>
      </c>
      <c r="U95" s="120">
        <v>2.9771296886143619E-3</v>
      </c>
      <c r="V95" s="120">
        <v>2.9478743740002423E-3</v>
      </c>
      <c r="W95" s="120">
        <v>2.9478743740002414E-3</v>
      </c>
      <c r="X95" s="120">
        <v>2.9187920645975646E-3</v>
      </c>
      <c r="Y95" s="120">
        <v>2.9187920645975655E-3</v>
      </c>
      <c r="Z95" s="120">
        <v>2.8898826380204259E-3</v>
      </c>
      <c r="AA95" s="120">
        <v>2.8898826380204254E-3</v>
      </c>
      <c r="AB95" s="120">
        <v>2.8611459676891552E-3</v>
      </c>
      <c r="AC95" s="120">
        <v>2.8611459676891526E-3</v>
      </c>
      <c r="AD95" s="120">
        <v>2.8325819228120601E-3</v>
      </c>
      <c r="AE95" s="120">
        <v>2.8325819228120597E-3</v>
      </c>
      <c r="AF95" s="120">
        <v>2.8041903683672614E-3</v>
      </c>
      <c r="AG95" s="120">
        <v>2.8041903683672592E-3</v>
      </c>
      <c r="AH95" s="120">
        <v>2.7759711650846845E-3</v>
      </c>
      <c r="AI95" s="120">
        <v>2.7759711650846806E-3</v>
      </c>
      <c r="AJ95" s="120">
        <v>2.7479241694281582E-3</v>
      </c>
      <c r="AK95" s="120">
        <v>2.7479241694281574E-3</v>
      </c>
      <c r="AL95" s="120">
        <v>2.7200492335776728E-3</v>
      </c>
      <c r="AM95" s="120">
        <v>2.7200492335776728E-3</v>
      </c>
      <c r="AN95" s="120">
        <v>2.6923462054117475E-3</v>
      </c>
      <c r="AO95" s="120">
        <v>2.6923462054117488E-3</v>
      </c>
      <c r="AP95" s="120">
        <v>2.6648149284899721E-3</v>
      </c>
      <c r="AQ95" s="120">
        <v>2.6648149284899734E-3</v>
      </c>
      <c r="AR95" s="120">
        <v>2.6374552420356844E-3</v>
      </c>
      <c r="AS95" s="120">
        <v>2.6374552420356844E-3</v>
      </c>
      <c r="AT95" s="120">
        <v>2.6102669809187828E-3</v>
      </c>
      <c r="AU95" s="120">
        <v>2.6102669809187832E-3</v>
      </c>
      <c r="AV95" s="120">
        <v>2.5832499756387275E-3</v>
      </c>
      <c r="AW95" s="120">
        <v>2.5832499756387253E-3</v>
      </c>
      <c r="AX95" s="120">
        <v>2.5564040523076651E-3</v>
      </c>
      <c r="AY95" s="120">
        <v>2.5564040523076664E-3</v>
      </c>
      <c r="AZ95" s="120">
        <v>2.5297290326337461E-3</v>
      </c>
      <c r="BA95" s="120">
        <v>2.5297290326337465E-3</v>
      </c>
      <c r="BB95" s="120">
        <v>2.503224733904603E-3</v>
      </c>
      <c r="BC95" s="120">
        <v>2.5032247339046017E-3</v>
      </c>
      <c r="BD95" s="120">
        <v>2.4768909689709771E-3</v>
      </c>
      <c r="BE95" s="120">
        <v>2.4768909689709775E-3</v>
      </c>
      <c r="BF95" s="120">
        <v>2.4507275462305658E-3</v>
      </c>
      <c r="BG95" s="120">
        <v>2.4507275462305653E-3</v>
      </c>
      <c r="BH95" s="120">
        <v>2.4247342696120189E-3</v>
      </c>
      <c r="BI95" s="120">
        <v>2.424734269612018E-3</v>
      </c>
      <c r="BJ95" s="120">
        <v>2.3989109385591178E-3</v>
      </c>
      <c r="BK95" s="120">
        <v>2.3989109385591182E-3</v>
      </c>
      <c r="BL95" s="120">
        <v>2.3732573480151767E-3</v>
      </c>
      <c r="BM95" s="120">
        <v>2.3732573480151785E-3</v>
      </c>
      <c r="BN95" s="120">
        <v>2.347773288407606E-3</v>
      </c>
      <c r="BO95" s="120">
        <v>2.3477732884076073E-3</v>
      </c>
      <c r="BP95" s="120">
        <v>2.3224585456326856E-3</v>
      </c>
      <c r="BQ95" s="120">
        <v>2.3224585456326852E-3</v>
      </c>
      <c r="BR95" s="120">
        <v>2.2973129010405535E-3</v>
      </c>
      <c r="BS95" s="120">
        <v>2.2973129010405539E-3</v>
      </c>
      <c r="BT95" s="120">
        <v>2.27233613142039E-3</v>
      </c>
      <c r="BU95" s="120">
        <v>2.2723361314203913E-3</v>
      </c>
      <c r="BV95" s="120">
        <v>2.2475280089858194E-3</v>
      </c>
      <c r="BW95" s="120">
        <v>2.2475280089858194E-3</v>
      </c>
      <c r="BX95" s="120">
        <v>2.22288830136053E-3</v>
      </c>
      <c r="BY95" s="120">
        <v>2.2228883013605339E-3</v>
      </c>
      <c r="BZ95" s="120">
        <v>2.1984167715641276E-3</v>
      </c>
      <c r="CA95" s="120">
        <v>2.1984167715641259E-3</v>
      </c>
      <c r="CB95" s="120">
        <v>2.174113177998184E-3</v>
      </c>
      <c r="CC95" s="120">
        <v>2.1741131779981831E-3</v>
      </c>
      <c r="CD95" s="120">
        <v>2.1499772744325782E-3</v>
      </c>
      <c r="CE95" s="120">
        <v>2.1499772744325765E-3</v>
      </c>
      <c r="CF95" s="120">
        <v>2.1260088099920131E-3</v>
      </c>
      <c r="CG95" s="120">
        <v>2.1260088099920135E-3</v>
      </c>
      <c r="CH95" s="120">
        <v>2.1022075291428207E-3</v>
      </c>
      <c r="CI95" s="120">
        <v>2.1022075291428238E-3</v>
      </c>
      <c r="CJ95" s="120">
        <v>2.0785731716799908E-3</v>
      </c>
      <c r="CK95" s="120">
        <v>2.0785731716799899E-3</v>
      </c>
      <c r="CL95" s="120">
        <v>2.0551054727144589E-3</v>
      </c>
      <c r="CM95" s="120">
        <v>2.0551054727144615E-3</v>
      </c>
      <c r="CN95" s="120">
        <v>2.0318041626606743E-3</v>
      </c>
      <c r="CO95" s="120">
        <v>2.0318041626606774E-3</v>
      </c>
      <c r="CP95" s="120">
        <v>2.0086689672244012E-3</v>
      </c>
      <c r="CQ95" s="120">
        <v>2.0086689672244029E-3</v>
      </c>
      <c r="CR95" s="120">
        <v>1.985699607390807E-3</v>
      </c>
      <c r="CS95" s="120">
        <v>1.985699607390807E-3</v>
      </c>
      <c r="CT95" s="120">
        <v>1.9628957994128264E-3</v>
      </c>
      <c r="CU95" s="120">
        <v>1.9628957994128242E-3</v>
      </c>
      <c r="CV95" s="120">
        <v>1.9402572547998023E-3</v>
      </c>
      <c r="CW95" s="120">
        <v>1.9402572547998025E-3</v>
      </c>
      <c r="CX95" s="120">
        <v>1.9177836803064303E-3</v>
      </c>
      <c r="CY95" s="120">
        <v>1.9177836803064294E-3</v>
      </c>
      <c r="CZ95" s="120">
        <v>1.8954747779219511E-3</v>
      </c>
      <c r="DA95" s="120">
        <v>1.8954747779219507E-3</v>
      </c>
      <c r="DB95" s="120">
        <v>1.8733302448596981E-3</v>
      </c>
      <c r="DC95" s="120">
        <v>1.8733302448596994E-3</v>
      </c>
      <c r="DD95" s="120">
        <v>1.8513497735469092E-3</v>
      </c>
      <c r="DE95" s="120">
        <v>1.8513497735469094E-3</v>
      </c>
      <c r="DF95" s="120">
        <v>1.8295330516148649E-3</v>
      </c>
      <c r="DG95" s="120">
        <v>1.8295330516148655E-3</v>
      </c>
      <c r="DH95" s="120">
        <v>1.8078797618893304E-3</v>
      </c>
      <c r="DI95" s="120">
        <v>1.8078797618893282E-3</v>
      </c>
      <c r="DJ95" s="120">
        <v>1.7863895823813309E-3</v>
      </c>
      <c r="DK95" s="120">
        <v>1.7863895823813317E-3</v>
      </c>
      <c r="DL95" s="120">
        <v>1.7650621862782606E-3</v>
      </c>
      <c r="DM95" s="120">
        <v>1.7650621862782599E-3</v>
      </c>
      <c r="DN95" s="120">
        <v>1.7438972419352942E-3</v>
      </c>
      <c r="DO95" s="120">
        <v>1.7438972419352942E-3</v>
      </c>
      <c r="DP95" s="120">
        <v>1.7228944128671719E-3</v>
      </c>
      <c r="DQ95" s="120">
        <v>1.7228944128671721E-3</v>
      </c>
      <c r="DR95" s="120">
        <v>1.7020533577403083E-3</v>
      </c>
      <c r="DS95" s="120">
        <v>1.7020533577403083E-3</v>
      </c>
      <c r="DT95" s="120">
        <v>1.6813737303652701E-3</v>
      </c>
      <c r="DU95" s="120">
        <v>1.6813737303652701E-3</v>
      </c>
      <c r="DV95" s="120">
        <v>1.6608551796895936E-3</v>
      </c>
      <c r="DW95" s="120">
        <v>1.6608551796895934E-3</v>
      </c>
      <c r="DX95" s="120">
        <v>1.640497349790978E-3</v>
      </c>
      <c r="DY95" s="120">
        <v>1.6404973497909786E-3</v>
      </c>
      <c r="DZ95" s="120">
        <v>1.6202998798708504E-3</v>
      </c>
      <c r="EA95" s="120">
        <v>1.6202998798708515E-3</v>
      </c>
      <c r="EB95" s="120">
        <v>1.6002624042483005E-3</v>
      </c>
      <c r="EC95" s="120">
        <v>1.6002624042482996E-3</v>
      </c>
      <c r="ED95" s="120">
        <v>1.5803845523544033E-3</v>
      </c>
      <c r="EE95" s="120">
        <v>1.5803845523544048E-3</v>
      </c>
      <c r="EF95" s="120">
        <v>1.5606659487269357E-3</v>
      </c>
      <c r="EG95" s="120">
        <v>1.5606659487269363E-3</v>
      </c>
      <c r="EH95" s="120">
        <v>1.5411062130054754E-3</v>
      </c>
      <c r="EI95" s="120">
        <v>1.5411062130054761E-3</v>
      </c>
      <c r="EJ95" s="120">
        <v>1.5217049599269229E-3</v>
      </c>
      <c r="EK95" s="120">
        <v>1.5217049599269227E-3</v>
      </c>
      <c r="EL95" s="120">
        <v>1.5024617993214147E-3</v>
      </c>
      <c r="EM95" s="120">
        <v>1.5024617993214153E-3</v>
      </c>
      <c r="EN95" s="120">
        <v>1.4833763361086717E-3</v>
      </c>
      <c r="EO95" s="120">
        <v>1.4833763361086713E-3</v>
      </c>
      <c r="EP95" s="120">
        <v>1.4644481702947494E-3</v>
      </c>
      <c r="EQ95" s="120">
        <v>1.4644481702947468E-3</v>
      </c>
      <c r="ER95" s="120">
        <v>1.445676896969233E-3</v>
      </c>
      <c r="ES95" s="120">
        <v>1.4456768969692332E-3</v>
      </c>
      <c r="ET95" s="120">
        <v>1.4270621063028736E-3</v>
      </c>
      <c r="EU95" s="120">
        <v>1.4270621063028738E-3</v>
      </c>
      <c r="EV95" s="120">
        <v>1.408603383545649E-3</v>
      </c>
      <c r="EW95" s="120">
        <v>1.4086033835456488E-3</v>
      </c>
      <c r="EX95" s="120">
        <v>1.3903003090252925E-3</v>
      </c>
      <c r="EY95" s="120">
        <v>1.3903003090252918E-3</v>
      </c>
      <c r="EZ95" s="120">
        <v>1.3721524581462698E-3</v>
      </c>
      <c r="FA95" s="120">
        <v>1.3721524581462694E-3</v>
      </c>
      <c r="FB95" s="120">
        <v>1.3541594013892302E-3</v>
      </c>
      <c r="FC95" s="120">
        <v>1.3541594013892298E-3</v>
      </c>
      <c r="FD95" s="120">
        <v>1.3363207043109158E-3</v>
      </c>
      <c r="FE95" s="120">
        <v>1.3363207043109158E-3</v>
      </c>
      <c r="FF95" s="120">
        <v>1.318635927544566E-3</v>
      </c>
      <c r="FG95" s="120">
        <v>1.3186359275445673E-3</v>
      </c>
      <c r="FH95" s="120">
        <v>1.3011046268007927E-3</v>
      </c>
      <c r="FI95" s="120">
        <v>1.3011046268007935E-3</v>
      </c>
      <c r="FJ95" s="120">
        <v>1.2837263528689563E-3</v>
      </c>
      <c r="FK95" s="120">
        <v>1.2837263528689559E-3</v>
      </c>
      <c r="FL95" s="120">
        <v>1.2665006516190452E-3</v>
      </c>
      <c r="FM95" s="120">
        <v>1.266500651619045E-3</v>
      </c>
      <c r="FN95" s="120">
        <v>1.2494270640040547E-3</v>
      </c>
      <c r="FO95" s="120">
        <v>1.2494270640040551E-3</v>
      </c>
      <c r="FP95" s="120">
        <v>1.2325051260628891E-3</v>
      </c>
      <c r="FQ95" s="120">
        <v>1.2325051260628887E-3</v>
      </c>
      <c r="FR95" s="120">
        <v>1.2157343689237763E-3</v>
      </c>
      <c r="FS95" s="120">
        <v>1.2157343689237759E-3</v>
      </c>
      <c r="FT95" s="120">
        <v>1.1991143188082273E-3</v>
      </c>
      <c r="FU95" s="120">
        <v>1.1991143188082251E-3</v>
      </c>
      <c r="FV95" s="120">
        <v>1.1826444970355128E-3</v>
      </c>
      <c r="FW95" s="120">
        <v>1.1826444970355118E-3</v>
      </c>
      <c r="FX95" s="120">
        <v>1.1663244200277071E-3</v>
      </c>
      <c r="FY95" s="120">
        <v>1.1663244200277065E-3</v>
      </c>
      <c r="FZ95" s="120">
        <v>1.1501535993152605E-3</v>
      </c>
      <c r="GA95" s="120">
        <v>1.1501535993152607E-3</v>
      </c>
      <c r="GB95" s="120">
        <v>1.1341315415431515E-3</v>
      </c>
      <c r="GC95" s="120">
        <v>1.1341315415431519E-3</v>
      </c>
      <c r="GD95" s="120">
        <v>1.1182577484775929E-3</v>
      </c>
      <c r="GE95" s="120">
        <v>1.1182577484775927E-3</v>
      </c>
      <c r="GF95" s="120">
        <v>1.1025317170133156E-3</v>
      </c>
      <c r="GG95" s="120">
        <v>1.1025317170133169E-3</v>
      </c>
      <c r="GH95" s="120">
        <v>1.086952939181442E-3</v>
      </c>
      <c r="GI95" s="120">
        <v>1.0869529391814431E-3</v>
      </c>
      <c r="GJ95" s="120">
        <v>1.0715209021579359E-3</v>
      </c>
      <c r="GK95" s="120">
        <v>1.0715209021579359E-3</v>
      </c>
      <c r="GL95" s="120">
        <v>1.0562350882726578E-3</v>
      </c>
      <c r="GM95" s="120">
        <v>1.0562350882726565E-3</v>
      </c>
      <c r="GN95" s="120">
        <v>1.0410949750190262E-3</v>
      </c>
      <c r="GO95" s="120">
        <v>1.0410949750190252E-3</v>
      </c>
      <c r="GP95" s="120">
        <v>1.0261000350642909E-3</v>
      </c>
      <c r="GQ95" s="120">
        <v>1.0261000350642907E-3</v>
      </c>
      <c r="GR95" s="120">
        <v>1.0112497362604162E-3</v>
      </c>
      <c r="GS95" s="120">
        <v>1.0112497362604167E-3</v>
      </c>
      <c r="GT95" s="120">
        <v>9.9654354165561025E-4</v>
      </c>
      <c r="GU95" s="120">
        <v>9.9654354165561133E-4</v>
      </c>
      <c r="GV95" s="120">
        <v>9.8198090950647439E-4</v>
      </c>
      <c r="GW95" s="120">
        <v>9.8198090950647526E-4</v>
      </c>
      <c r="GX95" s="120">
        <v>9.6756129329079804E-4</v>
      </c>
      <c r="GY95" s="120">
        <v>9.6756129329079847E-4</v>
      </c>
      <c r="GZ95" s="120">
        <v>9.5328414172101599E-4</v>
      </c>
      <c r="HA95" s="120">
        <v>9.532841417210161E-4</v>
      </c>
      <c r="HB95" s="120">
        <v>9.391488987583091E-4</v>
      </c>
      <c r="HC95" s="120">
        <v>9.3914889875830877E-4</v>
      </c>
      <c r="HD95" s="120">
        <v>9.2515500362737931E-4</v>
      </c>
      <c r="HE95" s="120">
        <v>9.2515500362737909E-4</v>
      </c>
      <c r="HF95" s="120">
        <v>9.1130189083189956E-4</v>
      </c>
      <c r="HG95" s="120">
        <v>9.1130189083189913E-4</v>
      </c>
      <c r="HH95" s="120">
        <v>8.9758899017063662E-4</v>
      </c>
      <c r="HI95" s="120">
        <v>8.9758899017063673E-4</v>
      </c>
      <c r="HJ95" s="120">
        <v>8.8401572675427681E-4</v>
      </c>
      <c r="HK95" s="120">
        <v>8.840157267542767E-4</v>
      </c>
      <c r="HL95" s="120">
        <v>8.7058152102293339E-4</v>
      </c>
      <c r="HM95" s="120">
        <v>8.7058152102293329E-4</v>
      </c>
      <c r="HN95" s="120">
        <v>8.5728578876436931E-4</v>
      </c>
      <c r="HO95" s="120">
        <v>8.5728578876436941E-4</v>
      </c>
      <c r="HP95" s="120">
        <v>8.4412794113292752E-4</v>
      </c>
      <c r="HQ95" s="120">
        <v>8.4412794113292817E-4</v>
      </c>
      <c r="HR95" s="120">
        <v>8.3110738466918364E-4</v>
      </c>
      <c r="HS95" s="120">
        <v>8.3110738466918353E-4</v>
      </c>
      <c r="HT95" s="120">
        <v>8.1822352132031838E-4</v>
      </c>
      <c r="HU95" s="120">
        <v>8.1822352132031827E-4</v>
      </c>
      <c r="HV95" s="120">
        <v>8.0547574846123629E-4</v>
      </c>
      <c r="HW95" s="120">
        <v>8.0547574846123586E-4</v>
      </c>
      <c r="HX95" s="120">
        <v>7.9286345891641582E-4</v>
      </c>
      <c r="HY95" s="120">
        <v>7.9286345891641657E-4</v>
      </c>
      <c r="HZ95" s="120">
        <v>7.8038604098251815E-4</v>
      </c>
      <c r="IA95" s="120">
        <v>7.803860409825175E-4</v>
      </c>
      <c r="IB95" s="120">
        <v>7.6804287845174269E-4</v>
      </c>
      <c r="IC95" s="120">
        <v>7.6804287845174193E-4</v>
      </c>
      <c r="ID95" s="120">
        <v>7.5583335063595758E-4</v>
      </c>
      <c r="IE95" s="120">
        <v>7.5583335063595747E-4</v>
      </c>
      <c r="IF95" s="120">
        <v>7.4375683239159829E-4</v>
      </c>
      <c r="IG95" s="120">
        <v>7.4375683239159785E-4</v>
      </c>
      <c r="IH95" s="120">
        <v>7.318126941453383E-4</v>
      </c>
      <c r="II95" s="120">
        <v>7.3181269414533841E-4</v>
      </c>
      <c r="IJ95" s="120">
        <v>7.2000030192055967E-4</v>
      </c>
      <c r="IK95" s="120">
        <v>7.2000030192056021E-4</v>
      </c>
      <c r="IL95" s="120">
        <v>7.0831901736460542E-4</v>
      </c>
      <c r="IM95" s="120">
        <v>7.0831901736460509E-4</v>
      </c>
      <c r="IN95" s="120">
        <v>6.9676819777683653E-4</v>
      </c>
      <c r="IO95" s="120">
        <v>6.9676819777683609E-4</v>
      </c>
      <c r="IP95" s="120">
        <v>6.8534719613749936E-4</v>
      </c>
      <c r="IQ95" s="120">
        <v>6.8534719613749968E-4</v>
      </c>
      <c r="IR95" s="120">
        <v>6.7405536113740493E-4</v>
      </c>
      <c r="IS95" s="120">
        <v>6.7405536113740515E-4</v>
      </c>
      <c r="IT95" s="120">
        <v>6.6289203720842893E-4</v>
      </c>
      <c r="IU95" s="120">
        <v>6.6289203720842937E-4</v>
      </c>
      <c r="IV95" s="120">
        <v>6.5185656455484355E-4</v>
      </c>
      <c r="IW95" s="120">
        <v>6.5185656455484387E-4</v>
      </c>
      <c r="IX95" s="120">
        <v>6.4094827918547933E-4</v>
      </c>
      <c r="IY95" s="120">
        <v>6.4094827918547933E-4</v>
      </c>
      <c r="IZ95" s="120">
        <v>6.3016651294673591E-4</v>
      </c>
      <c r="JA95" s="120">
        <v>6.3016651294673591E-4</v>
      </c>
      <c r="JB95" s="120">
        <v>6.1951059355643456E-4</v>
      </c>
      <c r="JC95" s="120">
        <v>6.1951059355643478E-4</v>
      </c>
      <c r="JD95" s="120">
        <v>6.0897984463852779E-4</v>
      </c>
      <c r="JE95" s="120">
        <v>6.0897984463852779E-4</v>
      </c>
      <c r="JF95" s="120">
        <v>5.9857358575867239E-4</v>
      </c>
      <c r="JG95" s="120">
        <v>5.9857358575867228E-4</v>
      </c>
      <c r="JH95" s="120">
        <v>5.8829113246066972E-4</v>
      </c>
      <c r="JI95" s="120">
        <v>5.8829113246066983E-4</v>
      </c>
      <c r="JJ95" s="120">
        <v>5.781317963037731E-4</v>
      </c>
      <c r="JK95" s="120">
        <v>5.7813179630377299E-4</v>
      </c>
      <c r="JL95" s="120">
        <v>5.6809488490088282E-4</v>
      </c>
      <c r="JM95" s="120">
        <v>5.6809488490088304E-4</v>
      </c>
      <c r="JN95" s="120">
        <v>5.5817970195762507E-4</v>
      </c>
      <c r="JO95" s="120">
        <v>5.5817970195762485E-4</v>
      </c>
      <c r="JP95" s="120">
        <v>5.4838554731231827E-4</v>
      </c>
      <c r="JQ95" s="120">
        <v>5.4838554731231773E-4</v>
      </c>
      <c r="JR95" s="120">
        <v>5.3871171697683802E-4</v>
      </c>
      <c r="JS95" s="120">
        <v>5.3871171697683845E-4</v>
      </c>
      <c r="JT95" s="120">
        <v>5.2915750317838908E-4</v>
      </c>
      <c r="JU95" s="120">
        <v>5.2915750317838886E-4</v>
      </c>
      <c r="JV95" s="120">
        <v>5.1972219440217569E-4</v>
      </c>
      <c r="JW95" s="120">
        <v>5.1972219440217526E-4</v>
      </c>
      <c r="JX95" s="120">
        <v>5.1040507543499496E-4</v>
      </c>
      <c r="JY95" s="120">
        <v>5.1040507543499518E-4</v>
      </c>
      <c r="JZ95" s="120">
        <v>5.0120542740974172E-4</v>
      </c>
      <c r="KA95" s="120">
        <v>5.0120542740974162E-4</v>
      </c>
      <c r="KB95" s="120">
        <v>4.9212252785083488E-4</v>
      </c>
      <c r="KC95" s="120">
        <v>4.9212252785083531E-4</v>
      </c>
      <c r="KD95" s="120">
        <v>4.8315565072057864E-4</v>
      </c>
      <c r="KE95" s="120">
        <v>4.8315565072057874E-4</v>
      </c>
      <c r="KF95" s="120">
        <v>4.7430406646644752E-4</v>
      </c>
      <c r="KG95" s="120">
        <v>4.7430406646644757E-4</v>
      </c>
      <c r="KH95" s="120">
        <v>4.6556704206931251E-4</v>
      </c>
      <c r="KI95" s="120">
        <v>4.6556704206931267E-4</v>
      </c>
      <c r="KJ95" s="120">
        <v>4.5694384109260498E-4</v>
      </c>
      <c r="KK95" s="120">
        <v>4.5694384109260487E-4</v>
      </c>
      <c r="KL95" s="120">
        <v>4.4843372373242553E-4</v>
      </c>
      <c r="KM95" s="120">
        <v>4.4843372373242591E-4</v>
      </c>
      <c r="KN95" s="120">
        <v>4.4003594686860319E-4</v>
      </c>
      <c r="KO95" s="120">
        <v>4.4003594686860313E-4</v>
      </c>
      <c r="KP95" s="120">
        <v>4.3174976411669899E-4</v>
      </c>
      <c r="KQ95" s="120">
        <v>4.3174976411669905E-4</v>
      </c>
      <c r="KR95" s="120">
        <v>4.2357442588097341E-4</v>
      </c>
      <c r="KS95" s="120">
        <v>4.2357442588097395E-4</v>
      </c>
      <c r="KT95" s="120">
        <v>4.1550917940830483E-4</v>
      </c>
      <c r="KU95" s="120">
        <v>4.1550917940830467E-4</v>
      </c>
      <c r="KV95" s="120">
        <v>4.0755326884306766E-4</v>
      </c>
      <c r="KW95" s="120">
        <v>4.0755326884306793E-4</v>
      </c>
      <c r="KX95" s="120">
        <v>3.9970593528298022E-4</v>
      </c>
      <c r="KY95" s="120">
        <v>3.9970593528298017E-4</v>
      </c>
      <c r="KZ95" s="120">
        <v>3.9196641683590894E-4</v>
      </c>
      <c r="LA95" s="120">
        <v>3.9196641683590915E-4</v>
      </c>
      <c r="LB95" s="120">
        <v>3.8433394867764821E-4</v>
      </c>
      <c r="LC95" s="120">
        <v>3.843339486776475E-4</v>
      </c>
      <c r="LD95" s="120">
        <v>3.7680776311065962E-4</v>
      </c>
      <c r="LE95" s="120">
        <v>3.7680776311065968E-4</v>
      </c>
      <c r="LF95" s="120">
        <v>3.6938708962379411E-4</v>
      </c>
      <c r="LG95" s="120">
        <v>3.6938708962379411E-4</v>
      </c>
      <c r="LH95" s="120">
        <v>3.6207115495297054E-4</v>
      </c>
      <c r="LI95" s="120">
        <v>3.6207115495297037E-4</v>
      </c>
      <c r="LJ95" s="120">
        <v>3.5485918314283934E-4</v>
      </c>
      <c r="LK95" s="120">
        <v>3.5485918314283934E-4</v>
      </c>
      <c r="LL95" s="120">
        <v>3.4775039560941233E-4</v>
      </c>
      <c r="LM95" s="120">
        <v>3.4775039560941266E-4</v>
      </c>
      <c r="LN95" s="120">
        <v>3.4074401120366785E-4</v>
      </c>
      <c r="LO95" s="120">
        <v>3.4074401120366774E-4</v>
      </c>
      <c r="LP95" s="120">
        <v>3.3383924627612661E-4</v>
      </c>
      <c r="LQ95" s="120">
        <v>3.3383924627612666E-4</v>
      </c>
      <c r="LR95" s="120">
        <v>3.2703531474240547E-4</v>
      </c>
      <c r="LS95" s="120">
        <v>3.2703531474240482E-4</v>
      </c>
      <c r="LT95" s="120">
        <v>3.2033142814973494E-4</v>
      </c>
      <c r="LU95" s="120">
        <v>3.2033142814973494E-4</v>
      </c>
      <c r="LV95" s="120">
        <v>3.1372679574445678E-4</v>
      </c>
      <c r="LW95" s="120">
        <v>3.1372679574445699E-4</v>
      </c>
      <c r="LX95" s="120">
        <v>3.0722062454048354E-4</v>
      </c>
      <c r="LY95" s="120">
        <v>3.0722062454048365E-4</v>
      </c>
      <c r="LZ95" s="120">
        <v>3.0081211938872809E-4</v>
      </c>
      <c r="MA95" s="120">
        <v>3.0081211938872809E-4</v>
      </c>
      <c r="MB95" s="120">
        <v>2.9450048304749892E-4</v>
      </c>
      <c r="MC95" s="120">
        <v>2.9450048304749876E-4</v>
      </c>
      <c r="MD95" s="120">
        <v>2.8828491625385711E-4</v>
      </c>
      <c r="ME95" s="120">
        <v>2.8828491625385689E-4</v>
      </c>
      <c r="MF95" s="120">
        <v>2.8216461779593534E-4</v>
      </c>
      <c r="MG95" s="120">
        <v>2.8216461779593545E-4</v>
      </c>
      <c r="MH95" s="120">
        <v>2.7613878458620855E-4</v>
      </c>
      <c r="MI95" s="120">
        <v>2.7613878458620822E-4</v>
      </c>
      <c r="MJ95" s="120">
        <v>2.7020661173572034E-4</v>
      </c>
      <c r="MK95" s="120">
        <v>2.7020661173572034E-4</v>
      </c>
      <c r="ML95" s="120">
        <v>2.6436729262925725E-4</v>
      </c>
      <c r="MM95" s="120">
        <v>2.6436729262925703E-4</v>
      </c>
      <c r="MN95" s="120">
        <v>2.5862001900146575E-4</v>
      </c>
      <c r="MO95" s="120">
        <v>2.5862001900146581E-4</v>
      </c>
      <c r="MP95" s="120">
        <v>2.5296398101390714E-4</v>
      </c>
      <c r="MQ95" s="120">
        <v>2.5296398101390697E-4</v>
      </c>
      <c r="MR95" s="120">
        <v>2.473983673330454E-4</v>
      </c>
      <c r="MS95" s="120">
        <v>2.4739836733304519E-4</v>
      </c>
      <c r="MT95" s="120">
        <v>2.4192236520916238E-4</v>
      </c>
      <c r="MU95" s="120">
        <v>2.4192236520916206E-4</v>
      </c>
      <c r="MV95" s="120">
        <v>2.3653516055619113E-4</v>
      </c>
      <c r="MW95" s="120">
        <v>2.3653516055619113E-4</v>
      </c>
      <c r="MX95" s="120">
        <v>2.3123593803246533E-4</v>
      </c>
      <c r="MY95" s="120">
        <v>2.3123593803246539E-4</v>
      </c>
      <c r="MZ95" s="120">
        <v>2.2602388112237038E-4</v>
      </c>
      <c r="NA95" s="120">
        <v>2.2602388112237062E-4</v>
      </c>
      <c r="NB95" s="120">
        <v>2.2089817221889518E-4</v>
      </c>
      <c r="NC95" s="120">
        <v>2.208981722188952E-4</v>
      </c>
      <c r="ND95" s="120">
        <v>2.1585799270707032E-4</v>
      </c>
      <c r="NE95" s="120">
        <v>2.1585799270707024E-4</v>
      </c>
      <c r="NF95" s="120">
        <v>2.1090252304828717E-4</v>
      </c>
      <c r="NG95" s="120">
        <v>2.1090252304828695E-4</v>
      </c>
      <c r="NH95" s="120">
        <v>2.060309428654874E-4</v>
      </c>
      <c r="NI95" s="120">
        <v>2.0603094286548757E-4</v>
      </c>
      <c r="NJ95" s="120">
        <v>2.0124243102921262E-4</v>
      </c>
      <c r="NK95" s="120">
        <v>2.0124243102921256E-4</v>
      </c>
      <c r="NL95" s="120">
        <v>1.9653616574450021E-4</v>
      </c>
      <c r="NM95" s="120">
        <v>1.9653616574450032E-4</v>
      </c>
      <c r="NN95" s="120">
        <v>1.9191132463862193E-4</v>
      </c>
      <c r="NO95" s="120">
        <v>1.9191132463862177E-4</v>
      </c>
      <c r="NP95" s="120">
        <v>1.8736708484964356E-4</v>
      </c>
      <c r="NQ95" s="120">
        <v>1.873670848496438E-4</v>
      </c>
      <c r="NR95" s="120">
        <v>1.8290262311580356E-4</v>
      </c>
      <c r="NS95" s="120">
        <v>1.8290262311580351E-4</v>
      </c>
      <c r="NT95" s="120">
        <v>1.7851711586568483E-4</v>
      </c>
      <c r="NU95" s="120">
        <v>1.7851711586568486E-4</v>
      </c>
      <c r="NV95" s="120">
        <v>1.7420973930918135E-4</v>
      </c>
      <c r="NW95" s="120">
        <v>1.7420973930918141E-4</v>
      </c>
      <c r="NX95" s="120">
        <v>1.6997966952923092E-4</v>
      </c>
      <c r="NY95" s="120">
        <v>1.6997966952923089E-4</v>
      </c>
      <c r="NZ95" s="120">
        <v>1.658260825743082E-4</v>
      </c>
      <c r="OA95" s="120">
        <v>1.6582608257430823E-4</v>
      </c>
      <c r="OB95" s="120">
        <v>1.6174815455165991E-4</v>
      </c>
      <c r="OC95" s="120">
        <v>1.6174815455165991E-4</v>
      </c>
      <c r="OD95" s="120">
        <v>1.577450617212644E-4</v>
      </c>
      <c r="OE95" s="120">
        <v>1.5774506172126432E-4</v>
      </c>
      <c r="OF95" s="120">
        <v>1.5381598059050074E-4</v>
      </c>
      <c r="OG95" s="120">
        <v>1.5381598059050069E-4</v>
      </c>
      <c r="OH95" s="120">
        <v>1.4996008800950946E-4</v>
      </c>
      <c r="OI95" s="120">
        <v>1.4996008800950944E-4</v>
      </c>
      <c r="OJ95" s="120">
        <v>1.4617656126722568E-4</v>
      </c>
      <c r="OK95" s="120">
        <v>1.4617656126722579E-4</v>
      </c>
      <c r="OL95" s="120">
        <v>1.4246457818806619E-4</v>
      </c>
      <c r="OM95" s="120">
        <v>1.4246457818806619E-4</v>
      </c>
      <c r="ON95" s="120">
        <v>1.3882331722925246E-4</v>
      </c>
      <c r="OO95" s="120">
        <v>1.3882331722925249E-4</v>
      </c>
      <c r="OP95" s="120">
        <v>1.3525195757874673E-4</v>
      </c>
      <c r="OQ95" s="120">
        <v>1.3525195757874684E-4</v>
      </c>
      <c r="OR95" s="120">
        <v>1.3174967925378106E-4</v>
      </c>
      <c r="OS95" s="120">
        <v>1.3174967925378109E-4</v>
      </c>
      <c r="OT95" s="120">
        <v>1.2831566319995949E-4</v>
      </c>
      <c r="OU95" s="120">
        <v>1.2831566319995949E-4</v>
      </c>
      <c r="OV95" s="120">
        <v>1.2494909139090769E-4</v>
      </c>
      <c r="OW95" s="120">
        <v>1.2494909139090779E-4</v>
      </c>
      <c r="OX95" s="120">
        <v>1.2164914692845E-4</v>
      </c>
      <c r="OY95" s="120">
        <v>1.2164914692845004E-4</v>
      </c>
      <c r="OZ95" s="120">
        <v>1.1841501414328685E-4</v>
      </c>
      <c r="PA95" s="120">
        <v>1.1841501414328696E-4</v>
      </c>
      <c r="PB95" s="120">
        <v>1.1524587869615136E-4</v>
      </c>
      <c r="PC95" s="120">
        <v>1.1524587869615124E-4</v>
      </c>
      <c r="PD95" s="120">
        <v>1.1214092767941655E-4</v>
      </c>
      <c r="PE95" s="120">
        <v>1.1214092767941651E-4</v>
      </c>
      <c r="PF95" s="120">
        <v>1.0909934971912925E-4</v>
      </c>
      <c r="PG95" s="120">
        <v>1.0909934971912925E-4</v>
      </c>
      <c r="PH95" s="120">
        <v>1.0612033507744274E-4</v>
      </c>
      <c r="PI95" s="120">
        <v>1.0612033507744267E-4</v>
      </c>
      <c r="PJ95" s="120">
        <v>1.0320307575542034E-4</v>
      </c>
      <c r="PK95" s="120">
        <v>1.0320307575542028E-4</v>
      </c>
      <c r="PL95" s="120">
        <v>1.0034676559618183E-4</v>
      </c>
      <c r="PM95" s="120">
        <v>1.003467655961819E-4</v>
      </c>
      <c r="PN95" s="120">
        <v>9.7550600388364255E-5</v>
      </c>
      <c r="PO95" s="120">
        <v>9.7550600388364201E-5</v>
      </c>
      <c r="PP95" s="120">
        <v>9.4813777969864977E-5</v>
      </c>
      <c r="PQ95" s="120">
        <v>9.4813777969864922E-5</v>
      </c>
      <c r="PR95" s="120">
        <v>9.2135498331838764E-5</v>
      </c>
      <c r="PS95" s="120">
        <v>9.2135498331838751E-5</v>
      </c>
      <c r="PT95" s="120">
        <v>8.9514963722915635E-5</v>
      </c>
      <c r="PU95" s="120">
        <v>8.9514963722915635E-5</v>
      </c>
      <c r="PV95" s="120">
        <v>8.6951378753607323E-5</v>
      </c>
      <c r="PW95" s="120">
        <v>8.6951378753607431E-5</v>
      </c>
      <c r="PX95" s="120">
        <v>8.4443950500870087E-5</v>
      </c>
      <c r="PY95" s="120">
        <v>8.4443950500870033E-5</v>
      </c>
      <c r="PZ95" s="120">
        <v>8.1991888612788653E-5</v>
      </c>
      <c r="QA95" s="120">
        <v>8.1991888612788626E-5</v>
      </c>
      <c r="QB95" s="120">
        <v>7.9594405413348235E-5</v>
      </c>
      <c r="QC95" s="120">
        <v>7.9594405413348275E-5</v>
      </c>
      <c r="QD95" s="120">
        <v>7.7250716007257357E-5</v>
      </c>
      <c r="QE95" s="120">
        <v>7.7250716007257411E-5</v>
      </c>
      <c r="QF95" s="120">
        <v>7.4960038384786981E-5</v>
      </c>
      <c r="QG95" s="120">
        <v>7.496003838478694E-5</v>
      </c>
      <c r="QH95" s="120">
        <v>7.2721593526586817E-5</v>
      </c>
      <c r="QI95" s="120">
        <v>7.2721593526586803E-5</v>
      </c>
      <c r="QJ95" s="120">
        <v>7.053460550844342E-5</v>
      </c>
      <c r="QK95" s="120">
        <v>7.0534605508443474E-5</v>
      </c>
      <c r="QL95" s="120">
        <v>6.8398301605939569E-5</v>
      </c>
      <c r="QM95" s="120">
        <v>6.8398301605939542E-5</v>
      </c>
      <c r="QN95" s="120">
        <v>6.6311912398976029E-5</v>
      </c>
      <c r="QO95" s="120">
        <v>6.631191239897607E-5</v>
      </c>
      <c r="QP95" s="120">
        <v>6.4274671876116579E-5</v>
      </c>
      <c r="QQ95" s="120">
        <v>6.4274671876116593E-5</v>
      </c>
      <c r="QR95" s="120">
        <v>6.2285817538713855E-5</v>
      </c>
      <c r="QS95" s="120">
        <v>6.2285817538713814E-5</v>
      </c>
      <c r="QT95" s="120">
        <v>6.0344590504775154E-5</v>
      </c>
      <c r="QU95" s="120">
        <v>6.0344590504775161E-5</v>
      </c>
      <c r="QV95" s="120">
        <v>5.8450235612526693E-5</v>
      </c>
      <c r="QW95" s="120">
        <v>5.8450235612526645E-5</v>
      </c>
      <c r="QX95" s="120">
        <v>5.6602001523631195E-5</v>
      </c>
      <c r="QY95" s="120">
        <v>5.6602001523631188E-5</v>
      </c>
      <c r="QZ95" s="120">
        <v>5.4799140826017197E-5</v>
      </c>
      <c r="RA95" s="120">
        <v>5.4799140826017217E-5</v>
      </c>
      <c r="RB95" s="120">
        <v>5.3040910136273638E-5</v>
      </c>
      <c r="RC95" s="120">
        <v>5.3040910136273679E-5</v>
      </c>
      <c r="RD95" s="120">
        <v>5.1326570201565831E-5</v>
      </c>
      <c r="RE95" s="120">
        <v>5.1326570201565858E-5</v>
      </c>
      <c r="RF95" s="120">
        <v>4.9655386001026523E-5</v>
      </c>
      <c r="RG95" s="120">
        <v>4.9655386001026503E-5</v>
      </c>
      <c r="RH95" s="120">
        <v>4.8026626846574963E-5</v>
      </c>
      <c r="RI95" s="120">
        <v>4.8026626846574977E-5</v>
      </c>
      <c r="RJ95" s="120">
        <v>4.6439566483118146E-5</v>
      </c>
      <c r="RK95" s="120">
        <v>4.6439566483118132E-5</v>
      </c>
      <c r="RL95" s="120">
        <v>4.4893483188084208E-5</v>
      </c>
      <c r="RM95" s="120">
        <v>4.4893483188084194E-5</v>
      </c>
      <c r="RN95" s="120">
        <v>4.338765987024192E-5</v>
      </c>
      <c r="RO95" s="120">
        <v>4.3387659870241913E-5</v>
      </c>
      <c r="RP95" s="120">
        <v>4.1921384167755401E-5</v>
      </c>
      <c r="RQ95" s="120">
        <v>4.1921384167755395E-5</v>
      </c>
      <c r="RR95" s="120">
        <v>4.0493948545425365E-5</v>
      </c>
      <c r="RS95" s="120">
        <v>4.0493948545425345E-5</v>
      </c>
      <c r="RT95" s="120">
        <v>3.9104650391066467E-5</v>
      </c>
      <c r="RU95" s="120">
        <v>3.9104650391066447E-5</v>
      </c>
      <c r="RV95" s="120">
        <v>3.7752792110970146E-5</v>
      </c>
      <c r="RW95" s="120">
        <v>3.7752792110970159E-5</v>
      </c>
      <c r="RX95" s="120">
        <v>3.6437681224401613E-5</v>
      </c>
      <c r="RY95" s="120">
        <v>3.6437681224401613E-5</v>
      </c>
      <c r="RZ95" s="120">
        <v>3.5158630457079457E-5</v>
      </c>
      <c r="SA95" s="120">
        <v>3.5158630457079471E-5</v>
      </c>
      <c r="SB95" s="120">
        <v>3.3914957833585817E-5</v>
      </c>
      <c r="SC95" s="120">
        <v>3.3914957833585837E-5</v>
      </c>
      <c r="SD95" s="120">
        <v>3.270598676865458E-5</v>
      </c>
      <c r="SE95" s="120">
        <v>3.2705986768654546E-5</v>
      </c>
      <c r="SF95" s="120">
        <v>3.15310461572843E-5</v>
      </c>
      <c r="SG95" s="120">
        <v>3.1531046157284287E-5</v>
      </c>
      <c r="SH95" s="120">
        <v>3.0389470463623737E-5</v>
      </c>
      <c r="SI95" s="120">
        <v>3.0389470463623727E-5</v>
      </c>
      <c r="SJ95" s="120">
        <v>2.9280599808574934E-5</v>
      </c>
      <c r="SK95" s="120">
        <v>2.928059980857493E-5</v>
      </c>
      <c r="SL95" s="120">
        <v>2.8203780056061212E-5</v>
      </c>
      <c r="SM95" s="120">
        <v>2.8203780056061236E-5</v>
      </c>
      <c r="SN95" s="120">
        <v>2.7158362897905766E-5</v>
      </c>
      <c r="SO95" s="120">
        <v>2.7158362897905766E-5</v>
      </c>
      <c r="SP95" s="120">
        <v>2.6143705937265875E-5</v>
      </c>
      <c r="SQ95" s="120">
        <v>2.6143705937265895E-5</v>
      </c>
      <c r="SR95" s="120">
        <v>2.5159172770569611E-5</v>
      </c>
      <c r="SS95" s="120">
        <v>2.5159172770569611E-5</v>
      </c>
      <c r="ST95" s="120">
        <v>2.420413306789945E-5</v>
      </c>
      <c r="SU95" s="120">
        <v>2.420413306789944E-5</v>
      </c>
      <c r="SV95" s="120">
        <v>2.3277962651768518E-5</v>
      </c>
      <c r="SW95" s="120">
        <v>2.3277962651768532E-5</v>
      </c>
      <c r="SX95" s="120">
        <v>2.2380043574235341E-5</v>
      </c>
      <c r="SY95" s="120">
        <v>2.2380043574235331E-5</v>
      </c>
      <c r="SZ95" s="120">
        <v>2.1509764192301667E-5</v>
      </c>
      <c r="TA95" s="120">
        <v>2.150976419230166E-5</v>
      </c>
      <c r="TB95" s="120">
        <v>2.0666519241539761E-5</v>
      </c>
      <c r="TC95" s="120">
        <v>2.0666519241539751E-5</v>
      </c>
      <c r="TD95" s="120">
        <v>1.984970990789412E-5</v>
      </c>
      <c r="TE95" s="120">
        <v>1.984970990789411E-5</v>
      </c>
      <c r="TF95" s="120">
        <v>1.905874389760392E-5</v>
      </c>
      <c r="TG95" s="120">
        <v>1.9058743897603896E-5</v>
      </c>
      <c r="TH95" s="120">
        <v>1.8293035505191895E-5</v>
      </c>
      <c r="TI95" s="120">
        <v>1.8293035505191895E-5</v>
      </c>
      <c r="TJ95" s="120">
        <v>1.755200567946644E-5</v>
      </c>
      <c r="TK95" s="120">
        <v>1.7552005679466416E-5</v>
      </c>
      <c r="TL95" s="120">
        <v>1.6835082087483157E-5</v>
      </c>
      <c r="TM95" s="120">
        <v>1.6835082087483143E-5</v>
      </c>
      <c r="TN95" s="120">
        <v>1.6141699176413479E-5</v>
      </c>
      <c r="TO95" s="120">
        <v>1.6141699176413468E-5</v>
      </c>
      <c r="TP95" s="120">
        <v>1.547129823326773E-5</v>
      </c>
      <c r="TQ95" s="120">
        <v>1.5471298233267727E-5</v>
      </c>
      <c r="TR95" s="120">
        <v>1.4823327442420899E-5</v>
      </c>
      <c r="TS95" s="120">
        <v>1.4823327442420895E-5</v>
      </c>
      <c r="TT95" s="120">
        <v>1.4197241940889818E-5</v>
      </c>
      <c r="TU95" s="120">
        <v>1.4197241940889811E-5</v>
      </c>
      <c r="TV95" s="120">
        <v>1.3592503871311374E-5</v>
      </c>
      <c r="TW95" s="120">
        <v>1.3592503871311365E-5</v>
      </c>
      <c r="TX95" s="120">
        <v>1.3008582432571874E-5</v>
      </c>
      <c r="TY95" s="120">
        <v>1.3008582432571871E-5</v>
      </c>
      <c r="TZ95" s="120">
        <v>1.2444953928038628E-5</v>
      </c>
      <c r="UA95" s="120">
        <v>1.2444953928038628E-5</v>
      </c>
      <c r="UB95" s="120">
        <v>1.1901101811345633E-5</v>
      </c>
      <c r="UC95" s="120">
        <v>1.1901101811345626E-5</v>
      </c>
      <c r="UD95" s="120">
        <v>1.1376516729686357E-5</v>
      </c>
      <c r="UE95" s="120">
        <v>1.1376516729686364E-5</v>
      </c>
      <c r="UF95" s="120">
        <v>1.0870696564567575E-5</v>
      </c>
      <c r="UG95" s="120">
        <v>1.0870696564567563E-5</v>
      </c>
      <c r="UH95" s="120">
        <v>1.038314646997908E-5</v>
      </c>
      <c r="UI95" s="120">
        <v>1.0383146469979075E-5</v>
      </c>
      <c r="UJ95" s="120">
        <v>9.9133789079358465E-6</v>
      </c>
      <c r="UK95" s="120">
        <v>9.9133789079358482E-6</v>
      </c>
      <c r="UL95" s="120">
        <v>9.4609136813499808E-6</v>
      </c>
      <c r="UM95" s="120">
        <v>9.4609136813499774E-6</v>
      </c>
      <c r="UN95" s="120">
        <v>9.0252779641913396E-6</v>
      </c>
      <c r="UO95" s="120">
        <v>9.0252779641913328E-6</v>
      </c>
      <c r="UP95" s="120">
        <v>8.606006328897242E-6</v>
      </c>
      <c r="UQ95" s="120">
        <v>8.6060063288972302E-6</v>
      </c>
      <c r="UR95" s="120">
        <v>8.2026407709930084E-6</v>
      </c>
      <c r="US95" s="120">
        <v>8.2026407709930118E-6</v>
      </c>
      <c r="UT95" s="120">
        <v>7.8147307308868361E-6</v>
      </c>
      <c r="UU95" s="120">
        <v>7.8147307308868378E-6</v>
      </c>
      <c r="UV95" s="120">
        <v>7.4418331128039896E-6</v>
      </c>
      <c r="UW95" s="120">
        <v>7.4418331128039921E-6</v>
      </c>
      <c r="UX95" s="120">
        <v>7.0835123008274667E-6</v>
      </c>
      <c r="UY95" s="120">
        <v>7.0835123008274675E-6</v>
      </c>
      <c r="UZ95" s="120">
        <v>6.739340172013531E-6</v>
      </c>
      <c r="VA95" s="120">
        <v>6.7393401720135276E-6</v>
      </c>
      <c r="VB95" s="120">
        <v>6.4088961065531276E-6</v>
      </c>
      <c r="VC95" s="120">
        <v>6.4088961065531276E-6</v>
      </c>
      <c r="VD95" s="120">
        <v>6.0917669949516358E-6</v>
      </c>
      <c r="VE95" s="120">
        <v>6.0917669949516358E-6</v>
      </c>
      <c r="VF95" s="120">
        <v>5.7875472422018938E-6</v>
      </c>
      <c r="VG95" s="120">
        <v>5.7875472422018896E-6</v>
      </c>
      <c r="VH95" s="120">
        <v>5.4958387689274553E-6</v>
      </c>
      <c r="VI95" s="120">
        <v>5.4958387689274587E-6</v>
      </c>
      <c r="VJ95" s="120">
        <v>5.216251009475404E-6</v>
      </c>
      <c r="VK95" s="120">
        <v>5.2162510094754065E-6</v>
      </c>
      <c r="VL95" s="120">
        <v>4.9484009069403087E-6</v>
      </c>
      <c r="VM95" s="120">
        <v>4.9484009069403104E-6</v>
      </c>
      <c r="VN95" s="120">
        <v>4.6919129051034698E-6</v>
      </c>
      <c r="VO95" s="120">
        <v>4.6919129051034664E-6</v>
      </c>
      <c r="VP95" s="120">
        <v>4.4464189372740667E-6</v>
      </c>
      <c r="VQ95" s="120">
        <v>4.4464189372740667E-6</v>
      </c>
      <c r="VR95" s="120">
        <v>4.2115584120214172E-6</v>
      </c>
      <c r="VS95" s="120">
        <v>4.2115584120214155E-6</v>
      </c>
      <c r="VT95" s="120">
        <v>3.986978195790274E-6</v>
      </c>
      <c r="VU95" s="120">
        <v>3.9869781957902749E-6</v>
      </c>
      <c r="VV95" s="120">
        <v>3.7723325923939134E-6</v>
      </c>
      <c r="VW95" s="120">
        <v>3.7723325923939122E-6</v>
      </c>
      <c r="VX95" s="120">
        <v>3.5672833193824958E-6</v>
      </c>
      <c r="VY95" s="120">
        <v>3.5672833193824979E-6</v>
      </c>
      <c r="VZ95" s="120">
        <v>3.3714994812871966E-6</v>
      </c>
      <c r="WA95" s="120">
        <v>3.3714994812871949E-6</v>
      </c>
      <c r="WB95" s="120">
        <v>3.1846575397435793E-6</v>
      </c>
      <c r="WC95" s="120">
        <v>3.184657539743581E-6</v>
      </c>
      <c r="WD95" s="120">
        <v>3.0064412805007463E-6</v>
      </c>
      <c r="WE95" s="120">
        <v>3.0064412805007468E-6</v>
      </c>
      <c r="WF95" s="120">
        <v>2.8365417773258998E-6</v>
      </c>
      <c r="WG95" s="120">
        <v>2.836541777325899E-6</v>
      </c>
      <c r="WH95" s="120">
        <v>2.6746573528172774E-6</v>
      </c>
      <c r="WI95" s="120">
        <v>2.6746573528172808E-6</v>
      </c>
      <c r="WJ95" s="120">
        <v>2.5204935361414796E-6</v>
      </c>
      <c r="WK95" s="120">
        <v>2.5204935361414775E-6</v>
      </c>
      <c r="WL95" s="120">
        <v>2.3737630177147091E-6</v>
      </c>
      <c r="WM95" s="120">
        <v>2.373763017714712E-6</v>
      </c>
      <c r="WN95" s="120">
        <v>2.2341856008508065E-6</v>
      </c>
      <c r="WO95" s="120">
        <v>2.2341856008508056E-6</v>
      </c>
      <c r="WP95" s="120">
        <v>2.1014881504021862E-6</v>
      </c>
      <c r="WQ95" s="120">
        <v>2.101488150402187E-6</v>
      </c>
      <c r="WR95" s="120">
        <v>1.9754045384235515E-6</v>
      </c>
      <c r="WS95" s="120">
        <v>1.9754045384235524E-6</v>
      </c>
      <c r="WT95" s="120">
        <v>1.8556755868915424E-6</v>
      </c>
      <c r="WU95" s="120">
        <v>1.8556755868915424E-6</v>
      </c>
      <c r="WV95" s="120">
        <v>1.7420490075171145E-6</v>
      </c>
      <c r="WW95" s="120">
        <v>1.7420490075171151E-6</v>
      </c>
      <c r="WX95" s="120">
        <v>1.6342793386910353E-6</v>
      </c>
      <c r="WY95" s="120">
        <v>1.6342793386910351E-6</v>
      </c>
      <c r="WZ95" s="120">
        <v>1.5321278796064219E-6</v>
      </c>
      <c r="XA95" s="120">
        <v>1.532127879606423E-6</v>
      </c>
      <c r="XB95" s="120">
        <v>1.4353626216059507E-6</v>
      </c>
      <c r="XC95" s="120">
        <v>1.4353626216059495E-6</v>
      </c>
      <c r="XD95" s="120">
        <v>1.3437581768049111E-6</v>
      </c>
      <c r="XE95" s="120">
        <v>1.3437581768049111E-6</v>
      </c>
      <c r="XF95" s="120">
        <v>1.2570957040450108E-6</v>
      </c>
      <c r="XG95" s="120">
        <v>1.2570957040450108E-6</v>
      </c>
      <c r="XH95" s="120">
        <v>1.1751628322373707E-6</v>
      </c>
      <c r="XI95" s="120">
        <v>1.1751628322373696E-6</v>
      </c>
      <c r="XJ95" s="120">
        <v>1.0977535811568762E-6</v>
      </c>
      <c r="XK95" s="120">
        <v>1.0977535811568751E-6</v>
      </c>
      <c r="XL95" s="120">
        <v>1.0246682797536109E-6</v>
      </c>
      <c r="XM95" s="120">
        <v>1.0246682797536119E-6</v>
      </c>
      <c r="XN95" s="120">
        <v>9.5571348205066824E-7</v>
      </c>
      <c r="XO95" s="120">
        <v>9.5571348205066824E-7</v>
      </c>
      <c r="XP95" s="120">
        <v>8.9070188070125714E-7</v>
      </c>
      <c r="XQ95" s="120">
        <v>8.9070188070125661E-7</v>
      </c>
      <c r="XR95" s="120">
        <v>8.2945221828146349E-7</v>
      </c>
      <c r="XS95" s="120">
        <v>8.2945221828146381E-7</v>
      </c>
      <c r="XT95" s="120">
        <v>7.7178919639855563E-7</v>
      </c>
      <c r="XU95" s="120">
        <v>7.7178919639855563E-7</v>
      </c>
      <c r="XV95" s="120">
        <v>7.1754338269806414E-7</v>
      </c>
      <c r="XW95" s="120">
        <v>7.1754338269806414E-7</v>
      </c>
      <c r="XX95" s="120">
        <v>6.6655111585626806E-7</v>
      </c>
      <c r="XY95" s="120">
        <v>6.6655111585626827E-7</v>
      </c>
      <c r="XZ95" s="120">
        <v>6.1865440864793319E-7</v>
      </c>
      <c r="YA95" s="120">
        <v>6.1865440864793372E-7</v>
      </c>
      <c r="YB95" s="120">
        <v>5.7370084918234842E-7</v>
      </c>
      <c r="YC95" s="120">
        <v>5.7370084918234842E-7</v>
      </c>
      <c r="YD95" s="120">
        <v>5.3154350040377272E-7</v>
      </c>
      <c r="YE95" s="120">
        <v>5.315435004037724E-7</v>
      </c>
      <c r="YF95" s="120">
        <v>4.9204079795538602E-7</v>
      </c>
      <c r="YG95" s="120">
        <v>4.9204079795538655E-7</v>
      </c>
      <c r="YH95" s="120">
        <v>4.5505644650867079E-7</v>
      </c>
      <c r="YI95" s="120">
        <v>4.5505644650867084E-7</v>
      </c>
      <c r="YJ95" s="120">
        <v>4.2045931466289587E-7</v>
      </c>
      <c r="YK95" s="120">
        <v>4.2045931466289603E-7</v>
      </c>
      <c r="YL95" s="120">
        <v>3.8812332852196485E-7</v>
      </c>
      <c r="YM95" s="120">
        <v>3.8812332852196511E-7</v>
      </c>
      <c r="YN95" s="120">
        <v>3.579273640583117E-7</v>
      </c>
      <c r="YO95" s="120">
        <v>3.5792736405831107E-7</v>
      </c>
      <c r="YP95" s="120">
        <v>3.2975513837582931E-7</v>
      </c>
      <c r="YQ95" s="120">
        <v>3.2975513837582926E-7</v>
      </c>
      <c r="YR95" s="120">
        <v>3.0349509998592602E-7</v>
      </c>
      <c r="YS95" s="120">
        <v>3.0349509998592565E-7</v>
      </c>
      <c r="YT95" s="120">
        <v>2.7904031821272717E-7</v>
      </c>
      <c r="YU95" s="120">
        <v>2.7904031821272711E-7</v>
      </c>
      <c r="YV95" s="120">
        <v>2.5628837184521457E-7</v>
      </c>
      <c r="YW95" s="120">
        <v>2.562883718452141E-7</v>
      </c>
      <c r="YX95" s="120">
        <v>2.3514123715560709E-7</v>
      </c>
      <c r="YY95" s="120">
        <v>2.3514123715560706E-7</v>
      </c>
      <c r="YZ95" s="120">
        <v>2.155051754046658E-7</v>
      </c>
      <c r="ZA95" s="120">
        <v>2.1550517540466583E-7</v>
      </c>
      <c r="ZB95" s="120">
        <v>1.9729061995569048E-7</v>
      </c>
      <c r="ZC95" s="120">
        <v>1.9729061995569045E-7</v>
      </c>
      <c r="ZD95" s="120">
        <v>1.8041206311990062E-7</v>
      </c>
      <c r="ZE95" s="120">
        <v>1.8041206311990059E-7</v>
      </c>
      <c r="ZF95" s="120">
        <v>1.6478794285653346E-7</v>
      </c>
      <c r="ZG95" s="120">
        <v>1.6478794285653338E-7</v>
      </c>
      <c r="ZH95" s="120">
        <v>1.5034052945141577E-7</v>
      </c>
      <c r="ZI95" s="120">
        <v>1.5034052945141564E-7</v>
      </c>
      <c r="ZJ95" s="120">
        <v>1.3699581229792536E-7</v>
      </c>
      <c r="ZK95" s="120">
        <v>1.3699581229792523E-7</v>
      </c>
      <c r="ZL95" s="120">
        <v>1.2468338690416524E-7</v>
      </c>
      <c r="ZM95" s="120">
        <v>1.2468338690416535E-7</v>
      </c>
      <c r="ZN95" s="120">
        <v>1.1333634224981012E-7</v>
      </c>
      <c r="ZO95" s="120">
        <v>1.1333634224981009E-7</v>
      </c>
      <c r="ZP95" s="120">
        <v>1.0289114861545041E-7</v>
      </c>
      <c r="ZQ95" s="120">
        <v>1.0289114861545049E-7</v>
      </c>
      <c r="ZR95" s="120">
        <v>9.328754600635087E-8</v>
      </c>
      <c r="ZS95" s="120">
        <v>9.328754600635079E-8</v>
      </c>
      <c r="ZT95" s="120">
        <v>8.4468433291345514E-8</v>
      </c>
      <c r="ZU95" s="120">
        <v>8.4468433291345381E-8</v>
      </c>
      <c r="ZV95" s="120">
        <v>7.63797581761176E-8</v>
      </c>
      <c r="ZW95" s="120">
        <v>7.6379758176117494E-8</v>
      </c>
      <c r="ZX95" s="120">
        <v>6.8970408128341584E-8</v>
      </c>
      <c r="ZY95" s="120">
        <v>6.8970408128341545E-8</v>
      </c>
      <c r="ZZ95" s="120">
        <v>6.2192102370115829E-8</v>
      </c>
      <c r="AAA95" s="120">
        <v>6.2192102370115868E-8</v>
      </c>
      <c r="AAB95" s="120">
        <v>5.5999285050765172E-8</v>
      </c>
      <c r="AAC95" s="120">
        <v>5.5999285050765198E-8</v>
      </c>
      <c r="AAD95" s="120">
        <v>5.0349019710458816E-8</v>
      </c>
      <c r="AAE95" s="120">
        <v>5.0349019710458803E-8</v>
      </c>
      <c r="AAF95" s="120">
        <v>4.5200885142165985E-8</v>
      </c>
      <c r="AAG95" s="120">
        <v>4.5200885142165992E-8</v>
      </c>
      <c r="AAH95" s="120">
        <v>4.051687275626271E-8</v>
      </c>
      <c r="AAI95" s="120">
        <v>4.0516872756262717E-8</v>
      </c>
      <c r="AAJ95" s="120">
        <v>3.6261285548611187E-8</v>
      </c>
      <c r="AAK95" s="120">
        <v>3.6261285548611194E-8</v>
      </c>
      <c r="AAL95" s="120">
        <v>3.2400638769169586E-8</v>
      </c>
      <c r="AAM95" s="120">
        <v>3.2400638769169619E-8</v>
      </c>
      <c r="AAN95" s="120">
        <v>2.8903562384150963E-8</v>
      </c>
      <c r="AAO95" s="120">
        <v>2.8903562384150966E-8</v>
      </c>
      <c r="AAP95" s="120">
        <v>2.5740705420453911E-8</v>
      </c>
      <c r="AAQ95" s="120">
        <v>2.5740705420453901E-8</v>
      </c>
      <c r="AAR95" s="120">
        <v>2.2884642276537766E-8</v>
      </c>
      <c r="AAS95" s="120">
        <v>2.2884642276537776E-8</v>
      </c>
      <c r="AAT95" s="120">
        <v>2.0309781079123218E-8</v>
      </c>
      <c r="AAU95" s="120">
        <v>2.0309781079123195E-8</v>
      </c>
      <c r="AAV95" s="120">
        <v>1.7992274160079272E-8</v>
      </c>
      <c r="AAW95" s="120">
        <v>1.7992274160079272E-8</v>
      </c>
      <c r="AAX95" s="120">
        <v>1.5909930722622656E-8</v>
      </c>
      <c r="AAY95" s="120">
        <v>1.5909930722622643E-8</v>
      </c>
      <c r="AAZ95" s="120">
        <v>1.4042131760518024E-8</v>
      </c>
      <c r="ABA95" s="120">
        <v>1.4042131760518022E-8</v>
      </c>
      <c r="ABB95" s="120">
        <v>1.2369747288349321E-8</v>
      </c>
      <c r="ABC95" s="120">
        <v>1.2369747288349323E-8</v>
      </c>
      <c r="ABD95" s="120">
        <v>1.0875055935145203E-8</v>
      </c>
      <c r="ABE95" s="120">
        <v>1.0875055935145198E-8</v>
      </c>
      <c r="ABF95" s="120">
        <v>9.5416669477094104E-9</v>
      </c>
      <c r="ABG95" s="120">
        <v>9.5416669477094153E-9</v>
      </c>
      <c r="ABH95" s="120">
        <v>8.3544446439475445E-9</v>
      </c>
      <c r="ABI95" s="120">
        <v>8.3544446439475445E-9</v>
      </c>
      <c r="ABJ95" s="120">
        <v>7.2994353503174516E-9</v>
      </c>
      <c r="ABK95" s="120">
        <v>7.2994353503174524E-9</v>
      </c>
      <c r="ABL95" s="120">
        <v>6.3637968512851679E-9</v>
      </c>
      <c r="ABM95" s="120">
        <v>6.3637968512851695E-9</v>
      </c>
      <c r="ABN95" s="120">
        <v>5.5357303723637262E-9</v>
      </c>
      <c r="ABO95" s="120">
        <v>5.5357303723637262E-9</v>
      </c>
      <c r="ABP95" s="120">
        <v>4.8044151119755821E-9</v>
      </c>
      <c r="ABQ95" s="120">
        <v>4.8044151119755763E-9</v>
      </c>
      <c r="ABR95" s="120">
        <v>4.1599453310344059E-9</v>
      </c>
      <c r="ABS95" s="120">
        <v>4.1599453310344059E-9</v>
      </c>
      <c r="ABT95" s="120">
        <v>3.5932700028162426E-9</v>
      </c>
      <c r="ABU95" s="120">
        <v>3.5932700028162443E-9</v>
      </c>
      <c r="ABV95" s="120">
        <v>3.0961350194097501E-9</v>
      </c>
      <c r="ABW95" s="120">
        <v>3.0961350194097485E-9</v>
      </c>
      <c r="ABX95" s="120">
        <v>2.6610279448285293E-9</v>
      </c>
      <c r="ABY95" s="120">
        <v>2.6610279448285326E-9</v>
      </c>
      <c r="ABZ95" s="120">
        <v>2.2811252987617463E-9</v>
      </c>
      <c r="ACA95" s="120">
        <v>2.2811252987617459E-9</v>
      </c>
      <c r="ACB95" s="120">
        <v>1.9502423489614342E-9</v>
      </c>
      <c r="ACC95" s="120">
        <v>1.950242348961435E-9</v>
      </c>
      <c r="ACD95" s="120">
        <v>1.6627853844425554E-9</v>
      </c>
      <c r="ACE95" s="120">
        <v>1.662785384442556E-9</v>
      </c>
      <c r="ACF95" s="120">
        <v>1.4137064360325232E-9</v>
      </c>
      <c r="ACG95" s="120">
        <v>1.4137064360325239E-9</v>
      </c>
      <c r="ACH95" s="120">
        <v>1.1984604053773805E-9</v>
      </c>
      <c r="ACI95" s="120">
        <v>1.1984604053773797E-9</v>
      </c>
      <c r="ACJ95" s="120">
        <v>1.0129645583176263E-9</v>
      </c>
      <c r="ACK95" s="120">
        <v>1.0129645583176247E-9</v>
      </c>
      <c r="ACL95" s="120">
        <v>8.5356033361312587E-10</v>
      </c>
      <c r="ACM95" s="120">
        <v>8.5356033361312607E-10</v>
      </c>
      <c r="ACN95" s="120">
        <v>7.1697741334700993E-10</v>
      </c>
      <c r="ACO95" s="120">
        <v>7.1697741334700962E-10</v>
      </c>
      <c r="ACP95" s="120">
        <v>6.0029999699553214E-10</v>
      </c>
      <c r="ACQ95" s="120">
        <v>6.0029999699553204E-10</v>
      </c>
      <c r="ACR95" s="120">
        <v>5.0093521713507105E-10</v>
      </c>
      <c r="ACS95" s="120">
        <v>5.0093521713507084E-10</v>
      </c>
      <c r="ACT95" s="120">
        <v>4.1658363108758298E-10</v>
      </c>
      <c r="ACU95" s="120">
        <v>4.1658363108758292E-10</v>
      </c>
      <c r="ACV95" s="120">
        <v>3.4521171949874788E-10</v>
      </c>
      <c r="ACW95" s="120">
        <v>3.4521171949874794E-10</v>
      </c>
      <c r="ACX95" s="120">
        <v>2.8502631991311708E-10</v>
      </c>
      <c r="ACY95" s="120">
        <v>2.8502631991311666E-10</v>
      </c>
      <c r="ACZ95" s="120">
        <v>2.3445092086990513E-10</v>
      </c>
      <c r="ADA95" s="120">
        <v>2.3445092086990523E-10</v>
      </c>
      <c r="ADB95" s="120">
        <v>1.9210373990102575E-10</v>
      </c>
      <c r="ADC95" s="120">
        <v>1.9210373990102562E-10</v>
      </c>
      <c r="ADD95" s="120">
        <v>1.5677750707617678E-10</v>
      </c>
      <c r="ADE95" s="120">
        <v>1.5677750707617673E-10</v>
      </c>
      <c r="ADF95" s="120">
        <v>1.2742087441202278E-10</v>
      </c>
      <c r="ADG95" s="120">
        <v>1.2742087441202278E-10</v>
      </c>
      <c r="ADH95" s="120">
        <v>1.0312137054444974E-10</v>
      </c>
      <c r="ADI95" s="120">
        <v>1.0312137054444975E-10</v>
      </c>
      <c r="ADJ95" s="120">
        <v>8.3089819552217518E-11</v>
      </c>
      <c r="ADK95" s="120">
        <v>8.308981955221766E-11</v>
      </c>
      <c r="ADL95" s="120">
        <v>6.6646142711594174E-11</v>
      </c>
      <c r="ADM95" s="120">
        <v>6.6646142711594213E-11</v>
      </c>
      <c r="ADN95" s="120">
        <v>5.3206462246184191E-11</v>
      </c>
      <c r="ADO95" s="120">
        <v>5.3206462246184191E-11</v>
      </c>
      <c r="ADP95" s="120">
        <v>4.2271426802477357E-11</v>
      </c>
      <c r="ADQ95" s="120">
        <v>4.2271426802477325E-11</v>
      </c>
      <c r="ADR95" s="120">
        <v>3.341567941496192E-11</v>
      </c>
      <c r="ADS95" s="120">
        <v>3.3415679414961939E-11</v>
      </c>
      <c r="ADT95" s="120">
        <v>2.6278390107376816E-11</v>
      </c>
      <c r="ADU95" s="120">
        <v>2.6278390107376806E-11</v>
      </c>
      <c r="ADV95" s="120">
        <v>2.0554776988442485E-11</v>
      </c>
      <c r="ADW95" s="120">
        <v>2.0554776988442504E-11</v>
      </c>
      <c r="ADX95" s="120">
        <v>1.5988541718281638E-11</v>
      </c>
      <c r="ADY95" s="120">
        <v>1.5988541718281651E-11</v>
      </c>
      <c r="ADZ95" s="120">
        <v>1.236514752041416E-11</v>
      </c>
      <c r="AEA95" s="120">
        <v>1.2365147520414155E-11</v>
      </c>
      <c r="AEB95" s="120">
        <v>9.5058704663146501E-12</v>
      </c>
      <c r="AEC95" s="120">
        <v>9.5058704663146484E-12</v>
      </c>
      <c r="AED95" s="120">
        <v>7.2625575358828598E-12</v>
      </c>
      <c r="AEE95" s="120">
        <v>7.2625575358828565E-12</v>
      </c>
      <c r="AEF95" s="120">
        <v>5.5130279271800535E-12</v>
      </c>
      <c r="AEG95" s="120">
        <v>5.5130279271800494E-12</v>
      </c>
      <c r="AEH95" s="120">
        <v>4.1570572207078568E-12</v>
      </c>
      <c r="AEI95" s="120">
        <v>4.1570572207078544E-12</v>
      </c>
      <c r="AEJ95" s="120">
        <v>3.1128872649217822E-12</v>
      </c>
      <c r="AEK95" s="120">
        <v>3.1128872649217822E-12</v>
      </c>
      <c r="AEL95" s="120">
        <v>2.3142080078369379E-12</v>
      </c>
      <c r="AEM95" s="120">
        <v>2.3142080078369351E-12</v>
      </c>
      <c r="AEN95" s="120">
        <v>1.7075609218544599E-12</v>
      </c>
      <c r="AEO95" s="120">
        <v>1.7075609218544605E-12</v>
      </c>
      <c r="AEP95" s="120">
        <v>1.2501171231839259E-12</v>
      </c>
      <c r="AEQ95" s="120">
        <v>1.2501171231839257E-12</v>
      </c>
      <c r="AER95" s="120">
        <v>9.0778674225456837E-13</v>
      </c>
      <c r="AES95" s="120">
        <v>9.0778674225456817E-13</v>
      </c>
      <c r="AET95" s="120">
        <v>6.5361952741613936E-13</v>
      </c>
      <c r="AEU95" s="120">
        <v>6.5361952741613886E-13</v>
      </c>
      <c r="AEV95" s="120">
        <v>4.6646003285329679E-13</v>
      </c>
      <c r="AEW95" s="120">
        <v>4.6646003285329618E-13</v>
      </c>
      <c r="AEX95" s="120">
        <v>3.2982402685658382E-13</v>
      </c>
      <c r="AEY95" s="120">
        <v>3.2982402685658336E-13</v>
      </c>
      <c r="AEZ95" s="120">
        <v>2.3096593466257946E-13</v>
      </c>
      <c r="AFA95" s="120">
        <v>2.3096593466257946E-13</v>
      </c>
      <c r="AFB95" s="120">
        <v>1.6011017989547427E-13</v>
      </c>
      <c r="AFC95" s="120">
        <v>1.6011017989547447E-13</v>
      </c>
      <c r="AFD95" s="120">
        <v>1.0982219198121014E-13</v>
      </c>
      <c r="AFE95" s="120">
        <v>1.0982219198121014E-13</v>
      </c>
      <c r="AFF95" s="120">
        <v>7.4497588568634711E-14</v>
      </c>
      <c r="AFG95" s="120">
        <v>7.4497588568634748E-14</v>
      </c>
      <c r="AFH95" s="120">
        <v>4.9950609929101431E-14</v>
      </c>
      <c r="AFI95" s="120">
        <v>4.9950609929101481E-14</v>
      </c>
      <c r="AFJ95" s="120">
        <v>3.3085267653952514E-14</v>
      </c>
      <c r="AFK95" s="120">
        <v>3.3085267653952476E-14</v>
      </c>
      <c r="AFL95" s="120">
        <v>2.1634867033812036E-14</v>
      </c>
      <c r="AFM95" s="120">
        <v>2.1634867033812048E-14</v>
      </c>
      <c r="AFN95" s="120">
        <v>1.3957568673972641E-14</v>
      </c>
      <c r="AFO95" s="120">
        <v>1.3957568673972642E-14</v>
      </c>
      <c r="AFP95" s="120">
        <v>8.8774705036901574E-15</v>
      </c>
      <c r="AFQ95" s="120">
        <v>8.8774705036901574E-15</v>
      </c>
      <c r="AFR95" s="120">
        <v>5.5623194356032602E-15</v>
      </c>
      <c r="AFS95" s="120">
        <v>5.5623194356032586E-15</v>
      </c>
      <c r="AFT95" s="120">
        <v>3.4304080655717786E-15</v>
      </c>
      <c r="AFU95" s="120">
        <v>3.4304080655717806E-15</v>
      </c>
      <c r="AFV95" s="120">
        <v>2.0804836938185135E-15</v>
      </c>
      <c r="AFW95" s="120">
        <v>2.0804836938185115E-15</v>
      </c>
      <c r="AFX95" s="120">
        <v>1.239604162378896E-15</v>
      </c>
      <c r="AFY95" s="120">
        <v>1.2396041623788969E-15</v>
      </c>
      <c r="AFZ95" s="120">
        <v>7.2482859660386451E-16</v>
      </c>
      <c r="AGA95" s="120">
        <v>7.2482859660386441E-16</v>
      </c>
      <c r="AGB95" s="120">
        <v>4.1544328181988076E-16</v>
      </c>
      <c r="AGC95" s="120">
        <v>4.1544328181988071E-16</v>
      </c>
      <c r="AGD95" s="120">
        <v>2.3310651653913906E-16</v>
      </c>
      <c r="AGE95" s="120">
        <v>2.3310651653913935E-16</v>
      </c>
      <c r="AGF95" s="120">
        <v>1.2786465900402669E-16</v>
      </c>
      <c r="AGG95" s="120">
        <v>1.2786465900402681E-16</v>
      </c>
      <c r="AGH95" s="120">
        <v>6.8458063023135992E-17</v>
      </c>
      <c r="AGI95" s="120">
        <v>6.8458063023136029E-17</v>
      </c>
      <c r="AGJ95" s="120">
        <v>3.5713250859377051E-17</v>
      </c>
      <c r="AGK95" s="120">
        <v>3.5713250859377064E-17</v>
      </c>
      <c r="AGL95" s="120">
        <v>1.811902342810359E-17</v>
      </c>
      <c r="AGM95" s="120">
        <v>1.8119023428103594E-17</v>
      </c>
      <c r="AGN95" s="120">
        <v>8.9210234293346773E-18</v>
      </c>
      <c r="AGO95" s="120">
        <v>8.9210234293346758E-18</v>
      </c>
      <c r="AGP95" s="120">
        <v>4.2523665426607912E-18</v>
      </c>
      <c r="AGQ95" s="120">
        <v>4.2523665426607958E-18</v>
      </c>
      <c r="AGR95" s="120">
        <v>1.9570967445371673E-18</v>
      </c>
      <c r="AGS95" s="120">
        <v>1.9570967445371669E-18</v>
      </c>
      <c r="AGT95" s="120">
        <v>8.6702575469813569E-19</v>
      </c>
      <c r="AGU95" s="120">
        <v>8.6702575469813559E-19</v>
      </c>
      <c r="AGV95" s="120">
        <v>3.6844620938492579E-19</v>
      </c>
      <c r="AGW95" s="120">
        <v>3.6844620938492608E-19</v>
      </c>
      <c r="AGX95" s="120">
        <v>1.495872841966318E-19</v>
      </c>
      <c r="AGY95" s="120">
        <v>1.495872841966318E-19</v>
      </c>
      <c r="AGZ95" s="120">
        <v>5.7752362647033757E-20</v>
      </c>
      <c r="AHA95" s="120">
        <v>5.7752362647033685E-20</v>
      </c>
      <c r="AHB95" s="120">
        <v>2.1087572875819478E-20</v>
      </c>
      <c r="AHC95" s="120">
        <v>2.108757287581949E-20</v>
      </c>
      <c r="AHD95" s="120">
        <v>7.2352085244761686E-21</v>
      </c>
      <c r="AHE95" s="120">
        <v>7.2352085244761641E-21</v>
      </c>
      <c r="AHF95" s="120">
        <v>2.3145114842846555E-21</v>
      </c>
      <c r="AHG95" s="120">
        <v>2.3145114842846559E-21</v>
      </c>
      <c r="AHH95" s="120">
        <v>6.8377855268965755E-22</v>
      </c>
      <c r="AHI95" s="120">
        <v>6.8377855268965774E-22</v>
      </c>
      <c r="AHJ95" s="120">
        <v>1.8435809190426693E-22</v>
      </c>
      <c r="AHK95" s="120">
        <v>1.8435809190426691E-22</v>
      </c>
      <c r="AHL95" s="120">
        <v>4.4679402975711804E-23</v>
      </c>
      <c r="AHM95" s="120">
        <v>4.4679402975711804E-23</v>
      </c>
      <c r="AHN95" s="120">
        <v>9.5401101634966829E-24</v>
      </c>
      <c r="AHO95" s="120">
        <v>9.5401101634966829E-24</v>
      </c>
      <c r="AHP95" s="120">
        <v>1.7459578369635305E-24</v>
      </c>
      <c r="AHQ95" s="120">
        <v>1.7459578369635301E-24</v>
      </c>
      <c r="AHR95" s="120">
        <v>2.6308668961301788E-25</v>
      </c>
      <c r="AHS95" s="120">
        <v>2.6308668961301788E-25</v>
      </c>
      <c r="AHT95" s="120">
        <v>3.0620424897058794E-26</v>
      </c>
      <c r="AHU95" s="120">
        <v>3.0620424897058794E-26</v>
      </c>
      <c r="AHV95" s="120">
        <v>2.4486242498060206E-27</v>
      </c>
      <c r="AHW95" s="120">
        <v>2.4486242498060206E-27</v>
      </c>
      <c r="AHX95" s="120">
        <v>1.0097419586828951E-28</v>
      </c>
      <c r="AHY95" s="120" t="s">
        <v>105</v>
      </c>
      <c r="AHZ95" s="120" t="s">
        <v>105</v>
      </c>
      <c r="AIA95" s="120" t="s">
        <v>105</v>
      </c>
      <c r="AIB95" s="120" t="s">
        <v>105</v>
      </c>
      <c r="AIC95" s="120" t="s">
        <v>105</v>
      </c>
      <c r="AID95" s="120" t="s">
        <v>105</v>
      </c>
      <c r="AIE95" s="120" t="s">
        <v>105</v>
      </c>
      <c r="AIF95" s="120" t="s">
        <v>105</v>
      </c>
      <c r="AIG95" s="120" t="s">
        <v>105</v>
      </c>
      <c r="AIH95" s="120" t="s">
        <v>105</v>
      </c>
      <c r="AII95" s="120" t="s">
        <v>105</v>
      </c>
      <c r="AIJ95" s="120" t="s">
        <v>105</v>
      </c>
      <c r="AIK95" s="120" t="s">
        <v>105</v>
      </c>
      <c r="AIL95" s="120" t="s">
        <v>105</v>
      </c>
      <c r="AIM95" s="120" t="s">
        <v>105</v>
      </c>
      <c r="AIN95" s="120" t="s">
        <v>105</v>
      </c>
      <c r="AIO95" s="120" t="s">
        <v>105</v>
      </c>
      <c r="AIP95" s="120" t="s">
        <v>105</v>
      </c>
      <c r="AIQ95" s="120" t="s">
        <v>105</v>
      </c>
      <c r="AIR95" s="120" t="s">
        <v>105</v>
      </c>
      <c r="AIS95" s="120" t="s">
        <v>105</v>
      </c>
      <c r="AIT95" s="120" t="s">
        <v>105</v>
      </c>
      <c r="AIU95" s="120" t="s">
        <v>105</v>
      </c>
      <c r="AIV95" s="120" t="s">
        <v>105</v>
      </c>
      <c r="AIW95" s="120" t="s">
        <v>105</v>
      </c>
      <c r="AIX95" s="120" t="s">
        <v>105</v>
      </c>
      <c r="AIY95" s="120" t="s">
        <v>105</v>
      </c>
      <c r="AIZ95" s="120" t="s">
        <v>105</v>
      </c>
      <c r="AJA95" s="120" t="s">
        <v>105</v>
      </c>
      <c r="AJB95" s="120" t="s">
        <v>105</v>
      </c>
      <c r="AJC95" s="120" t="s">
        <v>105</v>
      </c>
      <c r="AJD95" s="120" t="s">
        <v>105</v>
      </c>
      <c r="AJE95" s="120" t="s">
        <v>105</v>
      </c>
      <c r="AJF95" s="120" t="s">
        <v>105</v>
      </c>
      <c r="AJG95" s="120" t="s">
        <v>105</v>
      </c>
      <c r="AJH95" s="120" t="s">
        <v>105</v>
      </c>
      <c r="AJI95" s="120" t="s">
        <v>105</v>
      </c>
      <c r="AJJ95" s="120" t="s">
        <v>105</v>
      </c>
      <c r="AJK95" s="120" t="s">
        <v>105</v>
      </c>
      <c r="AJL95" s="120" t="s">
        <v>105</v>
      </c>
      <c r="AJM95" s="120" t="s">
        <v>105</v>
      </c>
      <c r="AJN95" s="120" t="s">
        <v>105</v>
      </c>
      <c r="AJO95" s="120" t="s">
        <v>105</v>
      </c>
      <c r="AJP95" s="120" t="s">
        <v>105</v>
      </c>
      <c r="AJQ95" s="120" t="s">
        <v>105</v>
      </c>
      <c r="AJR95" s="120" t="s">
        <v>105</v>
      </c>
      <c r="AJS95" s="120" t="s">
        <v>105</v>
      </c>
      <c r="AJT95" s="120" t="s">
        <v>105</v>
      </c>
      <c r="AJU95" s="120" t="s">
        <v>105</v>
      </c>
      <c r="AJV95" s="120" t="s">
        <v>105</v>
      </c>
      <c r="AJW95" s="120" t="s">
        <v>105</v>
      </c>
      <c r="AJX95" s="120" t="s">
        <v>105</v>
      </c>
      <c r="AJY95" s="120" t="s">
        <v>105</v>
      </c>
      <c r="AJZ95" s="120" t="s">
        <v>105</v>
      </c>
      <c r="AKA95" s="120" t="s">
        <v>105</v>
      </c>
      <c r="AKB95" s="120" t="s">
        <v>105</v>
      </c>
      <c r="AKC95" s="120" t="s">
        <v>105</v>
      </c>
      <c r="AKD95" s="120" t="s">
        <v>105</v>
      </c>
      <c r="AKE95" s="120" t="s">
        <v>105</v>
      </c>
      <c r="AKF95" s="120" t="s">
        <v>105</v>
      </c>
      <c r="AKG95" s="120" t="s">
        <v>105</v>
      </c>
      <c r="AKH95" s="120" t="s">
        <v>105</v>
      </c>
      <c r="AKI95" s="120" t="s">
        <v>105</v>
      </c>
      <c r="AKJ95" s="120" t="s">
        <v>105</v>
      </c>
      <c r="AKK95" s="120" t="s">
        <v>105</v>
      </c>
      <c r="AKL95" s="120" t="s">
        <v>105</v>
      </c>
      <c r="AKM95" s="120" t="s">
        <v>105</v>
      </c>
      <c r="AKN95" s="120" t="s">
        <v>105</v>
      </c>
      <c r="AKO95" s="120" t="s">
        <v>105</v>
      </c>
      <c r="AKP95" s="120" t="s">
        <v>105</v>
      </c>
      <c r="AKQ95" s="120" t="s">
        <v>105</v>
      </c>
      <c r="AKR95" s="120" t="s">
        <v>105</v>
      </c>
      <c r="AKS95" s="120" t="s">
        <v>105</v>
      </c>
      <c r="AKT95" s="120" t="s">
        <v>105</v>
      </c>
      <c r="AKU95" s="120" t="s">
        <v>105</v>
      </c>
      <c r="AKV95" s="120" t="s">
        <v>105</v>
      </c>
      <c r="AKW95" s="120" t="s">
        <v>105</v>
      </c>
      <c r="AKX95" s="120" t="s">
        <v>105</v>
      </c>
      <c r="AKY95" s="120" t="s">
        <v>105</v>
      </c>
      <c r="AKZ95" s="120" t="s">
        <v>105</v>
      </c>
      <c r="ALA95" s="120" t="s">
        <v>105</v>
      </c>
      <c r="ALB95" s="120" t="s">
        <v>105</v>
      </c>
      <c r="ALC95" s="120" t="s">
        <v>105</v>
      </c>
      <c r="ALD95" s="120" t="s">
        <v>105</v>
      </c>
      <c r="ALE95" s="120" t="s">
        <v>105</v>
      </c>
      <c r="ALF95" s="120" t="s">
        <v>105</v>
      </c>
      <c r="ALG95" s="120" t="s">
        <v>105</v>
      </c>
      <c r="ALH95" s="120" t="s">
        <v>105</v>
      </c>
      <c r="ALI95" s="120" t="s">
        <v>105</v>
      </c>
      <c r="ALJ95" s="120" t="s">
        <v>105</v>
      </c>
      <c r="ALK95" s="120" t="s">
        <v>105</v>
      </c>
      <c r="ALL95" s="120" t="s">
        <v>105</v>
      </c>
      <c r="ALM95" s="120" t="s">
        <v>105</v>
      </c>
      <c r="ALN95" s="120"/>
    </row>
    <row r="96" spans="1:1002" hidden="1">
      <c r="A96" s="119">
        <v>95</v>
      </c>
      <c r="B96" s="120">
        <v>2.9446959092799072E-3</v>
      </c>
      <c r="C96" s="120">
        <v>2.9161636205010089E-3</v>
      </c>
      <c r="D96" s="120">
        <v>2.9162596042116573E-3</v>
      </c>
      <c r="E96" s="120">
        <v>2.8878943878176584E-3</v>
      </c>
      <c r="F96" s="120">
        <v>2.8879886322560754E-3</v>
      </c>
      <c r="G96" s="120">
        <v>2.8597903487134471E-3</v>
      </c>
      <c r="H96" s="120">
        <v>2.8598828779567223E-3</v>
      </c>
      <c r="I96" s="120">
        <v>2.8318513840551794E-3</v>
      </c>
      <c r="J96" s="120">
        <v>2.8319422219696085E-3</v>
      </c>
      <c r="K96" s="120">
        <v>2.8040773708054227E-3</v>
      </c>
      <c r="L96" s="120">
        <v>2.8041665410468023E-3</v>
      </c>
      <c r="M96" s="120">
        <v>2.776468182006196E-3</v>
      </c>
      <c r="N96" s="120">
        <v>2.7765557080201265E-3</v>
      </c>
      <c r="O96" s="120">
        <v>2.7490236867627987E-3</v>
      </c>
      <c r="P96" s="120">
        <v>2.7491095917850004E-3</v>
      </c>
      <c r="Q96" s="120">
        <v>2.7217437502277328E-3</v>
      </c>
      <c r="R96" s="120">
        <v>2.7218280572843746E-3</v>
      </c>
      <c r="S96" s="120">
        <v>2.6946282335847671E-3</v>
      </c>
      <c r="T96" s="120">
        <v>2.6947109654928162E-3</v>
      </c>
      <c r="U96" s="120">
        <v>2.66767699403312E-3</v>
      </c>
      <c r="V96" s="120">
        <v>2.667758173400708E-3</v>
      </c>
      <c r="W96" s="120">
        <v>2.640889884771771E-3</v>
      </c>
      <c r="X96" s="120">
        <v>2.640969533998561E-3</v>
      </c>
      <c r="Y96" s="120">
        <v>2.6142667549839339E-3</v>
      </c>
      <c r="Z96" s="120">
        <v>2.6143448962615201E-3</v>
      </c>
      <c r="AA96" s="120">
        <v>2.5878074498216258E-3</v>
      </c>
      <c r="AB96" s="120">
        <v>2.587884105133934E-3</v>
      </c>
      <c r="AC96" s="120">
        <v>2.5615118103904082E-3</v>
      </c>
      <c r="AD96" s="120">
        <v>2.5615870015141206E-3</v>
      </c>
      <c r="AE96" s="120">
        <v>2.5353796737342788E-3</v>
      </c>
      <c r="AF96" s="120">
        <v>2.5354534222392579E-3</v>
      </c>
      <c r="AG96" s="120">
        <v>2.5094108728206665E-3</v>
      </c>
      <c r="AH96" s="120">
        <v>2.5094832000704262E-3</v>
      </c>
      <c r="AI96" s="120">
        <v>2.4836052365256496E-3</v>
      </c>
      <c r="AJ96" s="120">
        <v>2.4836761636778033E-3</v>
      </c>
      <c r="AK96" s="120">
        <v>2.4579625896192793E-3</v>
      </c>
      <c r="AL96" s="120">
        <v>2.4580321376260232E-3</v>
      </c>
      <c r="AM96" s="120">
        <v>2.4324827527510691E-3</v>
      </c>
      <c r="AN96" s="120">
        <v>2.4325509423596754E-3</v>
      </c>
      <c r="AO96" s="120">
        <v>2.4071655424356703E-3</v>
      </c>
      <c r="AP96" s="120">
        <v>2.4072323941889988E-3</v>
      </c>
      <c r="AQ96" s="120">
        <v>2.3820107710386968E-3</v>
      </c>
      <c r="AR96" s="120">
        <v>2.3820763052757195E-3</v>
      </c>
      <c r="AS96" s="120">
        <v>2.3570182467627376E-3</v>
      </c>
      <c r="AT96" s="120">
        <v>2.3570824836190688E-3</v>
      </c>
      <c r="AU96" s="120">
        <v>2.3321877736335321E-3</v>
      </c>
      <c r="AV96" s="120">
        <v>2.3322507330419875E-3</v>
      </c>
      <c r="AW96" s="120">
        <v>2.3075191514863335E-3</v>
      </c>
      <c r="AX96" s="120">
        <v>2.3075808531774888E-3</v>
      </c>
      <c r="AY96" s="120">
        <v>2.2830121759524528E-3</v>
      </c>
      <c r="AZ96" s="120">
        <v>2.2830726394552246E-3</v>
      </c>
      <c r="BA96" s="120">
        <v>2.2586666384459835E-3</v>
      </c>
      <c r="BB96" s="120">
        <v>2.2587258830882419E-3</v>
      </c>
      <c r="BC96" s="120">
        <v>2.2344823261507538E-3</v>
      </c>
      <c r="BD96" s="120">
        <v>2.2345403710599052E-3</v>
      </c>
      <c r="BE96" s="120">
        <v>2.2104590220074299E-3</v>
      </c>
      <c r="BF96" s="120">
        <v>2.2105158861110514E-3</v>
      </c>
      <c r="BG96" s="120">
        <v>2.1865965047008426E-3</v>
      </c>
      <c r="BH96" s="120">
        <v>2.1866522067273274E-3</v>
      </c>
      <c r="BI96" s="120">
        <v>2.1628945486475387E-3</v>
      </c>
      <c r="BJ96" s="120">
        <v>2.1629491071267293E-3</v>
      </c>
      <c r="BK96" s="120">
        <v>2.1393529239834906E-3</v>
      </c>
      <c r="BL96" s="120">
        <v>2.1394063572473571E-3</v>
      </c>
      <c r="BM96" s="120">
        <v>2.1159713965520767E-3</v>
      </c>
      <c r="BN96" s="120">
        <v>2.1160237227353996E-3</v>
      </c>
      <c r="BO96" s="120">
        <v>2.0927497278922522E-3</v>
      </c>
      <c r="BP96" s="120">
        <v>2.0928009649332962E-3</v>
      </c>
      <c r="BQ96" s="120">
        <v>2.0696876752269344E-3</v>
      </c>
      <c r="BR96" s="120">
        <v>2.0697378408681727E-3</v>
      </c>
      <c r="BS96" s="120">
        <v>2.046784991451645E-3</v>
      </c>
      <c r="BT96" s="120">
        <v>2.04683410324047E-3</v>
      </c>
      <c r="BU96" s="120">
        <v>2.0240414251233613E-3</v>
      </c>
      <c r="BV96" s="120">
        <v>2.024089500412819E-3</v>
      </c>
      <c r="BW96" s="120">
        <v>2.0014567204496049E-3</v>
      </c>
      <c r="BX96" s="120">
        <v>2.0015037763991476E-3</v>
      </c>
      <c r="BY96" s="120">
        <v>1.9790306172777984E-3</v>
      </c>
      <c r="BZ96" s="120">
        <v>1.9790766708540357E-3</v>
      </c>
      <c r="CA96" s="120">
        <v>1.9567628510848249E-3</v>
      </c>
      <c r="CB96" s="120">
        <v>1.9568079190623029E-3</v>
      </c>
      <c r="CC96" s="120">
        <v>1.9346531529668869E-3</v>
      </c>
      <c r="CD96" s="120">
        <v>1.9346972519288708E-3</v>
      </c>
      <c r="CE96" s="120">
        <v>1.91270124962958E-3</v>
      </c>
      <c r="CF96" s="120">
        <v>1.9127443959688615E-3</v>
      </c>
      <c r="CG96" s="120">
        <v>1.8909068633782553E-3</v>
      </c>
      <c r="CH96" s="120">
        <v>1.8909490732979626E-3</v>
      </c>
      <c r="CI96" s="120">
        <v>1.8692697121086435E-3</v>
      </c>
      <c r="CJ96" s="120">
        <v>1.8693110016230552E-3</v>
      </c>
      <c r="CK96" s="120">
        <v>1.8477895092977262E-3</v>
      </c>
      <c r="CL96" s="120">
        <v>1.8478298942331268E-3</v>
      </c>
      <c r="CM96" s="120">
        <v>1.8264659639949188E-3</v>
      </c>
      <c r="CN96" s="120">
        <v>1.8265054599904396E-3</v>
      </c>
      <c r="CO96" s="120">
        <v>1.8052987808135149E-3</v>
      </c>
      <c r="CP96" s="120">
        <v>1.8053374033219988E-3</v>
      </c>
      <c r="CQ96" s="120">
        <v>1.7842876599224119E-3</v>
      </c>
      <c r="CR96" s="120">
        <v>1.7843254242112909E-3</v>
      </c>
      <c r="CS96" s="120">
        <v>1.7634322970381416E-3</v>
      </c>
      <c r="CT96" s="120">
        <v>1.7634692181903223E-3</v>
      </c>
      <c r="CU96" s="120">
        <v>1.7427323834171868E-3</v>
      </c>
      <c r="CV96" s="120">
        <v>1.7427684763319544E-3</v>
      </c>
      <c r="CW96" s="120">
        <v>1.7221876058486081E-3</v>
      </c>
      <c r="CX96" s="120">
        <v>1.7222228852425401E-3</v>
      </c>
      <c r="CY96" s="120">
        <v>1.7017976466469785E-3</v>
      </c>
      <c r="CZ96" s="120">
        <v>1.7018321270548568E-3</v>
      </c>
      <c r="DA96" s="120">
        <v>1.681562183645606E-3</v>
      </c>
      <c r="DB96" s="120">
        <v>1.6815958794213694E-3</v>
      </c>
      <c r="DC96" s="120">
        <v>1.6614808901901173E-3</v>
      </c>
      <c r="DD96" s="120">
        <v>1.6615138155077977E-3</v>
      </c>
      <c r="DE96" s="120">
        <v>1.6415534351323208E-3</v>
      </c>
      <c r="DF96" s="120">
        <v>1.6415856039870137E-3</v>
      </c>
      <c r="DG96" s="120">
        <v>1.6217794828244374E-3</v>
      </c>
      <c r="DH96" s="120">
        <v>1.6218109090332569E-3</v>
      </c>
      <c r="DI96" s="120">
        <v>1.6021586931136253E-3</v>
      </c>
      <c r="DJ96" s="120">
        <v>1.6021893903166971E-3</v>
      </c>
      <c r="DK96" s="120">
        <v>1.5826907213368825E-3</v>
      </c>
      <c r="DL96" s="120">
        <v>1.5827207029983363E-3</v>
      </c>
      <c r="DM96" s="120">
        <v>1.5633752183162679E-3</v>
      </c>
      <c r="DN96" s="120">
        <v>1.5634044977252399E-3</v>
      </c>
      <c r="DO96" s="120">
        <v>1.5442118303544876E-3</v>
      </c>
      <c r="DP96" s="120">
        <v>1.5442404206261328E-3</v>
      </c>
      <c r="DQ96" s="120">
        <v>1.52520019923083E-3</v>
      </c>
      <c r="DR96" s="120">
        <v>1.5252281133073483E-3</v>
      </c>
      <c r="DS96" s="120">
        <v>1.5063399621974641E-3</v>
      </c>
      <c r="DT96" s="120">
        <v>1.5063672128491428E-3</v>
      </c>
      <c r="DU96" s="120">
        <v>1.4876307519761183E-3</v>
      </c>
      <c r="DV96" s="120">
        <v>1.4876573518023697E-3</v>
      </c>
      <c r="DW96" s="120">
        <v>1.4690721967551103E-3</v>
      </c>
      <c r="DX96" s="120">
        <v>1.4690981581855309E-3</v>
      </c>
      <c r="DY96" s="120">
        <v>1.4506639201867771E-3</v>
      </c>
      <c r="DZ96" s="120">
        <v>1.4506892554822168E-3</v>
      </c>
      <c r="EA96" s="120">
        <v>1.4324055413852778E-3</v>
      </c>
      <c r="EB96" s="120">
        <v>1.4324302626389138E-3</v>
      </c>
      <c r="EC96" s="120">
        <v>1.4142966749247951E-3</v>
      </c>
      <c r="ED96" s="120">
        <v>1.4143207940632183E-3</v>
      </c>
      <c r="EE96" s="120">
        <v>1.396336930838137E-3</v>
      </c>
      <c r="EF96" s="120">
        <v>1.3963604596224477E-3</v>
      </c>
      <c r="EG96" s="120">
        <v>1.3785259146157258E-3</v>
      </c>
      <c r="EH96" s="120">
        <v>1.3785488646426377E-3</v>
      </c>
      <c r="EI96" s="120">
        <v>1.3608632272050145E-3</v>
      </c>
      <c r="EJ96" s="120">
        <v>1.3608856099079712E-3</v>
      </c>
      <c r="EK96" s="120">
        <v>1.3433484650103133E-3</v>
      </c>
      <c r="EL96" s="120">
        <v>1.3433702916606062E-3</v>
      </c>
      <c r="EM96" s="120">
        <v>1.3259812198930295E-3</v>
      </c>
      <c r="EN96" s="120">
        <v>1.3260025016009378E-3</v>
      </c>
      <c r="EO96" s="120">
        <v>1.3087610791723513E-3</v>
      </c>
      <c r="EP96" s="120">
        <v>1.308781826888275E-3</v>
      </c>
      <c r="EQ96" s="120">
        <v>1.2916876256263469E-3</v>
      </c>
      <c r="ER96" s="120">
        <v>1.2917078501419571E-3</v>
      </c>
      <c r="ES96" s="120">
        <v>1.2747604374935223E-3</v>
      </c>
      <c r="ET96" s="120">
        <v>1.2747801494429199E-3</v>
      </c>
      <c r="EU96" s="120">
        <v>1.2579790884748028E-3</v>
      </c>
      <c r="EV96" s="120">
        <v>1.2579982983356871E-3</v>
      </c>
      <c r="EW96" s="120">
        <v>1.2413431477359973E-3</v>
      </c>
      <c r="EX96" s="120">
        <v>1.241361865830832E-3</v>
      </c>
      <c r="EY96" s="120">
        <v>1.2248521799106912E-3</v>
      </c>
      <c r="EZ96" s="120">
        <v>1.2248704164078885E-3</v>
      </c>
      <c r="FA96" s="120">
        <v>1.2085057451036226E-3</v>
      </c>
      <c r="FB96" s="120">
        <v>1.208523510018733E-3</v>
      </c>
      <c r="FC96" s="120">
        <v>1.1923033988945305E-3</v>
      </c>
      <c r="FD96" s="120">
        <v>1.1923207020914327E-3</v>
      </c>
      <c r="FE96" s="120">
        <v>1.1762446923424641E-3</v>
      </c>
      <c r="FF96" s="120">
        <v>1.1762615435345757E-3</v>
      </c>
      <c r="FG96" s="120">
        <v>1.1603291719906013E-3</v>
      </c>
      <c r="FH96" s="120">
        <v>1.1603455807420822E-3</v>
      </c>
      <c r="FI96" s="120">
        <v>1.1445563798715354E-3</v>
      </c>
      <c r="FJ96" s="120">
        <v>1.1445723555985048E-3</v>
      </c>
      <c r="FK96" s="120">
        <v>1.128925853513071E-3</v>
      </c>
      <c r="FL96" s="120">
        <v>1.1289414054848335E-3</v>
      </c>
      <c r="FM96" s="120">
        <v>1.1134371259445262E-3</v>
      </c>
      <c r="FN96" s="120">
        <v>1.1134522632847944E-3</v>
      </c>
      <c r="FO96" s="120">
        <v>1.0980897257035322E-3</v>
      </c>
      <c r="FP96" s="120">
        <v>1.0981044573916666E-3</v>
      </c>
      <c r="FQ96" s="120">
        <v>1.0828831768433589E-3</v>
      </c>
      <c r="FR96" s="120">
        <v>1.0828975117156046E-3</v>
      </c>
      <c r="FS96" s="120">
        <v>1.0678169989407646E-3</v>
      </c>
      <c r="FT96" s="120">
        <v>1.0678309456915035E-3</v>
      </c>
      <c r="FU96" s="120">
        <v>1.0528907071043687E-3</v>
      </c>
      <c r="FV96" s="120">
        <v>1.0529042742873638E-3</v>
      </c>
      <c r="FW96" s="120">
        <v>1.0381038119835683E-3</v>
      </c>
      <c r="FX96" s="120">
        <v>1.0381170080132251E-3</v>
      </c>
      <c r="FY96" s="120">
        <v>1.0234558197779913E-3</v>
      </c>
      <c r="FZ96" s="120">
        <v>1.0234686529306167E-3</v>
      </c>
      <c r="GA96" s="120">
        <v>1.0089462322474994E-3</v>
      </c>
      <c r="GB96" s="120">
        <v>1.0089587106625727E-3</v>
      </c>
      <c r="GC96" s="120">
        <v>9.9457454672275043E-4</v>
      </c>
      <c r="GD96" s="120">
        <v>9.9458667840418981E-4</v>
      </c>
      <c r="GE96" s="120">
        <v>9.8034025611632206E-4</v>
      </c>
      <c r="GF96" s="120">
        <v>9.80352048933761E-4</v>
      </c>
      <c r="GG96" s="120">
        <v>9.6624284893440159E-4</v>
      </c>
      <c r="GH96" s="120">
        <v>9.6625431062447021E-4</v>
      </c>
      <c r="GI96" s="120">
        <v>9.5228180928905767E-4</v>
      </c>
      <c r="GJ96" s="120">
        <v>9.5229294745666335E-4</v>
      </c>
      <c r="GK96" s="120">
        <v>9.3845661691108336E-4</v>
      </c>
      <c r="GL96" s="120">
        <v>9.3846743903069603E-4</v>
      </c>
      <c r="GM96" s="120">
        <v>9.247667471634388E-4</v>
      </c>
      <c r="GN96" s="120">
        <v>9.2477726058038648E-4</v>
      </c>
      <c r="GO96" s="120">
        <v>9.1121167105528468E-4</v>
      </c>
      <c r="GP96" s="120">
        <v>9.1122188298704246E-4</v>
      </c>
      <c r="GQ96" s="120">
        <v>8.9779085525661822E-4</v>
      </c>
      <c r="GR96" s="120">
        <v>8.9780077279410608E-4</v>
      </c>
      <c r="GS96" s="120">
        <v>8.8450376211351609E-4</v>
      </c>
      <c r="GT96" s="120">
        <v>8.8451339222239559E-4</v>
      </c>
      <c r="GU96" s="120">
        <v>8.7134984966399291E-4</v>
      </c>
      <c r="GV96" s="120">
        <v>8.7135919918596995E-4</v>
      </c>
      <c r="GW96" s="120">
        <v>8.5832857165448297E-4</v>
      </c>
      <c r="GX96" s="120">
        <v>8.5833764730861234E-4</v>
      </c>
      <c r="GY96" s="120">
        <v>8.4543937755694753E-4</v>
      </c>
      <c r="GZ96" s="120">
        <v>8.4544818594093621E-4</v>
      </c>
      <c r="HA96" s="120">
        <v>8.3268171258661942E-4</v>
      </c>
      <c r="HB96" s="120">
        <v>8.3269026017813552E-4</v>
      </c>
      <c r="HC96" s="120">
        <v>8.2005501772038775E-4</v>
      </c>
      <c r="HD96" s="120">
        <v>8.2006331087836688E-4</v>
      </c>
      <c r="HE96" s="120">
        <v>8.0755872971582595E-4</v>
      </c>
      <c r="HF96" s="120">
        <v>8.0756677468178412E-4</v>
      </c>
      <c r="HG96" s="120">
        <v>7.9519228113088161E-4</v>
      </c>
      <c r="HH96" s="120">
        <v>7.9520008403022216E-4</v>
      </c>
      <c r="HI96" s="120">
        <v>7.8295510034421829E-4</v>
      </c>
      <c r="HJ96" s="120">
        <v>7.8296266718754892E-4</v>
      </c>
      <c r="HK96" s="120">
        <v>7.7084661157623177E-4</v>
      </c>
      <c r="HL96" s="120">
        <v>7.7085394826067154E-4</v>
      </c>
      <c r="HM96" s="120">
        <v>7.58866234910732E-4</v>
      </c>
      <c r="HN96" s="120">
        <v>7.5887334722122646E-4</v>
      </c>
      <c r="HO96" s="120">
        <v>7.4701338631730978E-4</v>
      </c>
      <c r="HP96" s="120">
        <v>7.4702027992794306E-4</v>
      </c>
      <c r="HQ96" s="120">
        <v>7.3528747767438469E-4</v>
      </c>
      <c r="HR96" s="120">
        <v>7.352941581496938E-4</v>
      </c>
      <c r="HS96" s="120">
        <v>7.2368791679295122E-4</v>
      </c>
      <c r="HT96" s="120">
        <v>7.2369438958923412E-4</v>
      </c>
      <c r="HU96" s="120">
        <v>7.1221410744101428E-4</v>
      </c>
      <c r="HV96" s="120">
        <v>7.1222037790764426E-4</v>
      </c>
      <c r="HW96" s="120">
        <v>7.0086544936873521E-4</v>
      </c>
      <c r="HX96" s="120">
        <v>7.0087152274946973E-4</v>
      </c>
      <c r="HY96" s="120">
        <v>6.8964133833428448E-4</v>
      </c>
      <c r="HZ96" s="120">
        <v>6.8964721976857643E-4</v>
      </c>
      <c r="IA96" s="120">
        <v>6.7854116613041114E-4</v>
      </c>
      <c r="IB96" s="120">
        <v>6.785468606547156E-4</v>
      </c>
      <c r="IC96" s="120">
        <v>6.6756432061173794E-4</v>
      </c>
      <c r="ID96" s="120">
        <v>6.6756983316081683E-4</v>
      </c>
      <c r="IE96" s="120">
        <v>6.5671018572277583E-4</v>
      </c>
      <c r="IF96" s="120">
        <v>6.5671552113100618E-4</v>
      </c>
      <c r="IG96" s="120">
        <v>6.4597814152668085E-4</v>
      </c>
      <c r="IH96" s="120">
        <v>6.4598330452935327E-4</v>
      </c>
      <c r="II96" s="120">
        <v>6.3536756423474461E-4</v>
      </c>
      <c r="IJ96" s="120">
        <v>6.3537255946936682E-4</v>
      </c>
      <c r="IK96" s="120">
        <v>6.248778262366335E-4</v>
      </c>
      <c r="IL96" s="120">
        <v>6.2488265824422594E-4</v>
      </c>
      <c r="IM96" s="120">
        <v>6.1450829613137424E-4</v>
      </c>
      <c r="IN96" s="120">
        <v>6.1451296935776517E-4</v>
      </c>
      <c r="IO96" s="120">
        <v>6.0425833875910051E-4</v>
      </c>
      <c r="IP96" s="120">
        <v>6.0426285755621728E-4</v>
      </c>
      <c r="IQ96" s="120">
        <v>5.9412731523355699E-4</v>
      </c>
      <c r="IR96" s="120">
        <v>5.9413168386071504E-4</v>
      </c>
      <c r="IS96" s="120">
        <v>5.8411458297537007E-4</v>
      </c>
      <c r="IT96" s="120">
        <v>5.8411880560055849E-4</v>
      </c>
      <c r="IU96" s="120">
        <v>5.7421949574609408E-4</v>
      </c>
      <c r="IV96" s="120">
        <v>5.7422357644725669E-4</v>
      </c>
      <c r="IW96" s="120">
        <v>5.644414036830302E-4</v>
      </c>
      <c r="IX96" s="120">
        <v>5.6444534644934188E-4</v>
      </c>
      <c r="IY96" s="120">
        <v>5.5477965333482963E-4</v>
      </c>
      <c r="IZ96" s="120">
        <v>5.5478346206797133E-4</v>
      </c>
      <c r="JA96" s="120">
        <v>5.4523358769788483E-4</v>
      </c>
      <c r="JB96" s="120">
        <v>5.4523726621330982E-4</v>
      </c>
      <c r="JC96" s="120">
        <v>5.3580254625350775E-4</v>
      </c>
      <c r="JD96" s="120">
        <v>5.3580609828170645E-4</v>
      </c>
      <c r="JE96" s="120">
        <v>5.2648586500590559E-4</v>
      </c>
      <c r="JF96" s="120">
        <v>5.2648929419366768E-4</v>
      </c>
      <c r="JG96" s="120">
        <v>5.17282876520963E-4</v>
      </c>
      <c r="JH96" s="120">
        <v>5.1728618643262958E-4</v>
      </c>
      <c r="JI96" s="120">
        <v>5.0819290996582305E-4</v>
      </c>
      <c r="JJ96" s="120">
        <v>5.0819610408453443E-4</v>
      </c>
      <c r="JK96" s="120">
        <v>4.992152911492769E-4</v>
      </c>
      <c r="JL96" s="120">
        <v>4.9921837287821773E-4</v>
      </c>
      <c r="JM96" s="120">
        <v>4.9034934256297056E-4</v>
      </c>
      <c r="JN96" s="120">
        <v>4.9035231522660664E-4</v>
      </c>
      <c r="JO96" s="120">
        <v>4.8159438342342589E-4</v>
      </c>
      <c r="JP96" s="120">
        <v>4.815972502687383E-4</v>
      </c>
      <c r="JQ96" s="120">
        <v>4.7294972971488646E-4</v>
      </c>
      <c r="JR96" s="120">
        <v>4.7295249391259394E-4</v>
      </c>
      <c r="JS96" s="120">
        <v>4.6441469423298226E-4</v>
      </c>
      <c r="JT96" s="120">
        <v>4.6441735887876358E-4</v>
      </c>
      <c r="JU96" s="120">
        <v>4.5598858662922772E-4</v>
      </c>
      <c r="JV96" s="120">
        <v>4.559911547449316E-4</v>
      </c>
      <c r="JW96" s="120">
        <v>4.4767071345634706E-4</v>
      </c>
      <c r="JX96" s="120">
        <v>4.4767318799120018E-4</v>
      </c>
      <c r="JY96" s="120">
        <v>4.3946037821443581E-4</v>
      </c>
      <c r="JZ96" s="120">
        <v>4.3946276204624241E-4</v>
      </c>
      <c r="KA96" s="120">
        <v>4.3135688139796181E-4</v>
      </c>
      <c r="KB96" s="120">
        <v>4.3135917733429349E-4</v>
      </c>
      <c r="KC96" s="120">
        <v>4.2335952054360041E-4</v>
      </c>
      <c r="KD96" s="120">
        <v>4.2336173132298321E-4</v>
      </c>
      <c r="KE96" s="120">
        <v>4.1546759027891883E-4</v>
      </c>
      <c r="KF96" s="120">
        <v>4.1546971857200904E-4</v>
      </c>
      <c r="KG96" s="120">
        <v>4.0768038237190026E-4</v>
      </c>
      <c r="KH96" s="120">
        <v>4.0768243078265361E-4</v>
      </c>
      <c r="KI96" s="120">
        <v>3.9999718578131755E-4</v>
      </c>
      <c r="KJ96" s="120">
        <v>3.9999915684815101E-4</v>
      </c>
      <c r="KK96" s="120">
        <v>3.9241728670795468E-4</v>
      </c>
      <c r="KL96" s="120">
        <v>3.9241918290489942E-4</v>
      </c>
      <c r="KM96" s="120">
        <v>3.8493996864667865E-4</v>
      </c>
      <c r="KN96" s="120">
        <v>3.8494179238452667E-4</v>
      </c>
      <c r="KO96" s="120">
        <v>3.7756451243936556E-4</v>
      </c>
      <c r="KP96" s="120">
        <v>3.7756626606680397E-4</v>
      </c>
      <c r="KQ96" s="120">
        <v>3.7029019632867538E-4</v>
      </c>
      <c r="KR96" s="120">
        <v>3.7029188213341636E-4</v>
      </c>
      <c r="KS96" s="120">
        <v>3.6311629601268553E-4</v>
      </c>
      <c r="KT96" s="120">
        <v>3.6311791622258574E-4</v>
      </c>
      <c r="KU96" s="120">
        <v>3.5604208470037648E-4</v>
      </c>
      <c r="KV96" s="120">
        <v>3.5604364148454561E-4</v>
      </c>
      <c r="KW96" s="120">
        <v>3.4906683316797394E-4</v>
      </c>
      <c r="KX96" s="120">
        <v>3.4906832863787718E-4</v>
      </c>
      <c r="KY96" s="120">
        <v>3.4218980981614336E-4</v>
      </c>
      <c r="KZ96" s="120">
        <v>3.4219124602669266E-4</v>
      </c>
      <c r="LA96" s="120">
        <v>3.3541028072804608E-4</v>
      </c>
      <c r="LB96" s="120">
        <v>3.3541165967868394E-4</v>
      </c>
      <c r="LC96" s="120">
        <v>3.2872750972824351E-4</v>
      </c>
      <c r="LD96" s="120">
        <v>3.2872883336401335E-4</v>
      </c>
      <c r="LE96" s="120">
        <v>3.2214075844246107E-4</v>
      </c>
      <c r="LF96" s="120">
        <v>3.2214202865507368E-4</v>
      </c>
      <c r="LG96" s="120">
        <v>3.1564928635820271E-4</v>
      </c>
      <c r="LH96" s="120">
        <v>3.1565050498708633E-4</v>
      </c>
      <c r="LI96" s="120">
        <v>3.0925235088621644E-4</v>
      </c>
      <c r="LJ96" s="120">
        <v>3.0925351971956285E-4</v>
      </c>
      <c r="LK96" s="120">
        <v>3.0294920742281569E-4</v>
      </c>
      <c r="LL96" s="120">
        <v>3.0295032819861132E-4</v>
      </c>
      <c r="LM96" s="120">
        <v>2.9673910941304348E-4</v>
      </c>
      <c r="LN96" s="120">
        <v>2.9674018382009384E-4</v>
      </c>
      <c r="LO96" s="120">
        <v>2.9062130841468547E-4</v>
      </c>
      <c r="LP96" s="120">
        <v>2.9062233809362632E-4</v>
      </c>
      <c r="LQ96" s="120">
        <v>2.8459505416312929E-4</v>
      </c>
      <c r="LR96" s="120">
        <v>2.8459604070742996E-4</v>
      </c>
      <c r="LS96" s="120">
        <v>2.7865959463706089E-4</v>
      </c>
      <c r="LT96" s="120">
        <v>2.7866053959401397E-4</v>
      </c>
      <c r="LU96" s="120">
        <v>2.728141761250023E-4</v>
      </c>
      <c r="LV96" s="120">
        <v>2.7281508099670499E-4</v>
      </c>
      <c r="LW96" s="120">
        <v>2.6705804329268024E-4</v>
      </c>
      <c r="LX96" s="120">
        <v>2.6705890953700537E-4</v>
      </c>
      <c r="LY96" s="120">
        <v>2.6139043925122937E-4</v>
      </c>
      <c r="LZ96" s="120">
        <v>2.6139126828278301E-4</v>
      </c>
      <c r="MA96" s="120">
        <v>2.5581060562621848E-4</v>
      </c>
      <c r="MB96" s="120">
        <v>2.5581139881728691E-4</v>
      </c>
      <c r="MC96" s="120">
        <v>2.5031778262749862E-4</v>
      </c>
      <c r="MD96" s="120">
        <v>2.5031854130898567E-4</v>
      </c>
      <c r="ME96" s="120">
        <v>2.4491120911986747E-4</v>
      </c>
      <c r="MF96" s="120">
        <v>2.4491193458222053E-4</v>
      </c>
      <c r="MG96" s="120">
        <v>2.3959012269454693E-4</v>
      </c>
      <c r="MH96" s="120">
        <v>2.3959081618866941E-4</v>
      </c>
      <c r="MI96" s="120">
        <v>2.3435375974146117E-4</v>
      </c>
      <c r="MJ96" s="120">
        <v>2.3435442247961616E-4</v>
      </c>
      <c r="MK96" s="120">
        <v>2.2920135552231683E-4</v>
      </c>
      <c r="ML96" s="120">
        <v>2.2920198867901865E-4</v>
      </c>
      <c r="MM96" s="120">
        <v>2.2413214424447518E-4</v>
      </c>
      <c r="MN96" s="120">
        <v>2.2413274895736676E-4</v>
      </c>
      <c r="MO96" s="120">
        <v>2.1914535913560487E-4</v>
      </c>
      <c r="MP96" s="120">
        <v>2.1914593650632829E-4</v>
      </c>
      <c r="MQ96" s="120">
        <v>2.1424023251911766E-4</v>
      </c>
      <c r="MR96" s="120">
        <v>2.1424078361416838E-4</v>
      </c>
      <c r="MS96" s="120">
        <v>2.0941599589036913E-4</v>
      </c>
      <c r="MT96" s="120">
        <v>2.0941652174194173E-4</v>
      </c>
      <c r="MU96" s="120">
        <v>2.0467187999362047E-4</v>
      </c>
      <c r="MV96" s="120">
        <v>2.0467238160044017E-4</v>
      </c>
      <c r="MW96" s="120">
        <v>2.0000711489975384E-4</v>
      </c>
      <c r="MX96" s="120">
        <v>2.000075932278981E-4</v>
      </c>
      <c r="MY96" s="120">
        <v>1.9542093008472733E-4</v>
      </c>
      <c r="MZ96" s="120">
        <v>1.9542138606843458E-4</v>
      </c>
      <c r="NA96" s="120">
        <v>1.9091255450876386E-4</v>
      </c>
      <c r="NB96" s="120">
        <v>1.9091298905123108E-4</v>
      </c>
      <c r="NC96" s="120">
        <v>1.8648121669626193E-4</v>
      </c>
      <c r="ND96" s="120">
        <v>1.8648163067042897E-4</v>
      </c>
      <c r="NE96" s="120">
        <v>1.8212614481641581E-4</v>
      </c>
      <c r="NF96" s="120">
        <v>1.8212653906573835E-4</v>
      </c>
      <c r="NG96" s="120">
        <v>1.7784656676453629E-4</v>
      </c>
      <c r="NH96" s="120">
        <v>1.7784694210374756E-4</v>
      </c>
      <c r="NI96" s="120">
        <v>1.7364171024405954E-4</v>
      </c>
      <c r="NJ96" s="120">
        <v>1.7364206745991938E-4</v>
      </c>
      <c r="NK96" s="120">
        <v>1.6951080284922893E-4</v>
      </c>
      <c r="NL96" s="120">
        <v>1.6951114270126057E-4</v>
      </c>
      <c r="NM96" s="120">
        <v>1.6545307214844187E-4</v>
      </c>
      <c r="NN96" s="120">
        <v>1.6545339536965702E-4</v>
      </c>
      <c r="NO96" s="120">
        <v>1.6146774576824234E-4</v>
      </c>
      <c r="NP96" s="120">
        <v>1.6146805306585369E-4</v>
      </c>
      <c r="NQ96" s="120">
        <v>1.575540514779499E-4</v>
      </c>
      <c r="NR96" s="120">
        <v>1.5755434353407349E-4</v>
      </c>
      <c r="NS96" s="120">
        <v>1.5371121727490792E-4</v>
      </c>
      <c r="NT96" s="120">
        <v>1.5371149474725012E-4</v>
      </c>
      <c r="NU96" s="120">
        <v>1.4993847147033623E-4</v>
      </c>
      <c r="NV96" s="120">
        <v>1.4993873499287221E-4</v>
      </c>
      <c r="NW96" s="120">
        <v>1.462350427757732E-4</v>
      </c>
      <c r="NX96" s="120">
        <v>1.462352929594113E-4</v>
      </c>
      <c r="NY96" s="120">
        <v>1.4260016039009026E-4</v>
      </c>
      <c r="NZ96" s="120">
        <v>1.4260039782332427E-4</v>
      </c>
      <c r="OA96" s="120">
        <v>1.3903305408706216E-4</v>
      </c>
      <c r="OB96" s="120">
        <v>1.3903327933661327E-4</v>
      </c>
      <c r="OC96" s="120">
        <v>1.3553295430347495E-4</v>
      </c>
      <c r="OD96" s="120">
        <v>1.3553316791492046E-4</v>
      </c>
      <c r="OE96" s="120">
        <v>1.3209909222775549E-4</v>
      </c>
      <c r="OF96" s="120">
        <v>1.3209929472614567E-4</v>
      </c>
      <c r="OG96" s="120">
        <v>1.2873069988910034E-4</v>
      </c>
      <c r="OH96" s="120">
        <v>1.2873089177956401E-4</v>
      </c>
      <c r="OI96" s="120">
        <v>1.2542701024708904E-4</v>
      </c>
      <c r="OJ96" s="120">
        <v>1.254271920154273E-4</v>
      </c>
      <c r="OK96" s="120">
        <v>1.2218725728175788E-4</v>
      </c>
      <c r="OL96" s="120">
        <v>1.2218742939502507E-4</v>
      </c>
      <c r="OM96" s="120">
        <v>1.1901067608411545E-4</v>
      </c>
      <c r="ON96" s="120">
        <v>1.1901083899119061E-4</v>
      </c>
      <c r="OO96" s="120">
        <v>1.1589650294708067E-4</v>
      </c>
      <c r="OP96" s="120">
        <v>1.158966570792246E-4</v>
      </c>
      <c r="OQ96" s="120">
        <v>1.1284397545681683E-4</v>
      </c>
      <c r="OR96" s="120">
        <v>1.1284412122822004E-4</v>
      </c>
      <c r="OS96" s="120">
        <v>1.0985233258444438E-4</v>
      </c>
      <c r="OT96" s="120">
        <v>1.0985247039276163E-4</v>
      </c>
      <c r="OU96" s="120">
        <v>1.0692081477810515E-4</v>
      </c>
      <c r="OV96" s="120">
        <v>1.0692094500497983E-4</v>
      </c>
      <c r="OW96" s="120">
        <v>1.0404866405535738E-4</v>
      </c>
      <c r="OX96" s="120">
        <v>1.0404878706693388E-4</v>
      </c>
      <c r="OY96" s="120">
        <v>1.0123512409587518E-4</v>
      </c>
      <c r="OZ96" s="120">
        <v>1.0123524024330049E-4</v>
      </c>
      <c r="PA96" s="120">
        <v>9.8479440334429106E-5</v>
      </c>
      <c r="PB96" s="120">
        <v>9.8479549954342716E-5</v>
      </c>
      <c r="PC96" s="120">
        <v>9.578086005411993E-5</v>
      </c>
      <c r="PD96" s="120">
        <v>9.5780963469132961E-5</v>
      </c>
      <c r="PE96" s="120">
        <v>9.3138632479843105E-5</v>
      </c>
      <c r="PF96" s="120">
        <v>9.3138729999005636E-5</v>
      </c>
      <c r="PG96" s="120">
        <v>9.0552008871951171E-5</v>
      </c>
      <c r="PH96" s="120">
        <v>9.0552100791210349E-5</v>
      </c>
      <c r="PI96" s="120">
        <v>8.8020242620092908E-5</v>
      </c>
      <c r="PJ96" s="120">
        <v>8.8020329222738712E-5</v>
      </c>
      <c r="PK96" s="120">
        <v>8.5542589337196857E-5</v>
      </c>
      <c r="PL96" s="120">
        <v>8.554267089429715E-5</v>
      </c>
      <c r="PM96" s="120">
        <v>8.311830695357043E-5</v>
      </c>
      <c r="PN96" s="120">
        <v>8.3118383724396536E-5</v>
      </c>
      <c r="PO96" s="120">
        <v>8.0746655811087147E-5</v>
      </c>
      <c r="PP96" s="120">
        <v>8.0746728043527973E-5</v>
      </c>
      <c r="PQ96" s="120">
        <v>7.8426898757430252E-5</v>
      </c>
      <c r="PR96" s="120">
        <v>7.8426966688396036E-5</v>
      </c>
      <c r="PS96" s="120">
        <v>7.6158301240361484E-5</v>
      </c>
      <c r="PT96" s="120">
        <v>7.6158365096178047E-5</v>
      </c>
      <c r="PU96" s="120">
        <v>7.3940131401984888E-5</v>
      </c>
      <c r="PV96" s="120">
        <v>7.3940191398776656E-5</v>
      </c>
      <c r="PW96" s="120">
        <v>7.1771660172971629E-5</v>
      </c>
      <c r="PX96" s="120">
        <v>7.1771716517035592E-5</v>
      </c>
      <c r="PY96" s="120">
        <v>6.9652161366714495E-5</v>
      </c>
      <c r="PZ96" s="120">
        <v>6.9652214254883492E-5</v>
      </c>
      <c r="QA96" s="120">
        <v>6.758091177337799E-5</v>
      </c>
      <c r="QB96" s="120">
        <v>6.7580961393374375E-5</v>
      </c>
      <c r="QC96" s="120">
        <v>6.5557191253808942E-5</v>
      </c>
      <c r="QD96" s="120">
        <v>6.5557237784589039E-5</v>
      </c>
      <c r="QE96" s="120">
        <v>6.3580282833274634E-5</v>
      </c>
      <c r="QF96" s="120">
        <v>6.3580326445363523E-5</v>
      </c>
      <c r="QG96" s="120">
        <v>6.1649472794991992E-5</v>
      </c>
      <c r="QH96" s="120">
        <v>6.1649513650808023E-5</v>
      </c>
      <c r="QI96" s="120">
        <v>5.9764050773410899E-5</v>
      </c>
      <c r="QJ96" s="120">
        <v>5.9764089027582126E-5</v>
      </c>
      <c r="QK96" s="120">
        <v>5.7923309847216733E-5</v>
      </c>
      <c r="QL96" s="120">
        <v>5.7923345646887882E-5</v>
      </c>
      <c r="QM96" s="120">
        <v>5.6126546632014045E-5</v>
      </c>
      <c r="QN96" s="120">
        <v>5.6126580117143922E-5</v>
      </c>
      <c r="QO96" s="120">
        <v>5.4373061372652663E-5</v>
      </c>
      <c r="QP96" s="120">
        <v>5.4373092676303456E-5</v>
      </c>
      <c r="QQ96" s="120">
        <v>5.2662158035159257E-5</v>
      </c>
      <c r="QR96" s="120">
        <v>5.2662187283776817E-5</v>
      </c>
      <c r="QS96" s="120">
        <v>5.0993144398234246E-5</v>
      </c>
      <c r="QT96" s="120">
        <v>5.0993171711919577E-5</v>
      </c>
      <c r="QU96" s="120">
        <v>4.936533214427437E-5</v>
      </c>
      <c r="QV96" s="120">
        <v>4.936535763704737E-5</v>
      </c>
      <c r="QW96" s="120">
        <v>4.7778036949881803E-5</v>
      </c>
      <c r="QX96" s="120">
        <v>4.7778060729936022E-5</v>
      </c>
      <c r="QY96" s="120">
        <v>4.6230578575817833E-5</v>
      </c>
      <c r="QZ96" s="120">
        <v>4.6230600745767655E-5</v>
      </c>
      <c r="RA96" s="120">
        <v>4.4722280956360434E-5</v>
      </c>
      <c r="RB96" s="120">
        <v>4.4722301613480044E-5</v>
      </c>
      <c r="RC96" s="120">
        <v>4.3252472288024063E-5</v>
      </c>
      <c r="RD96" s="120">
        <v>4.3252491524478581E-5</v>
      </c>
      <c r="RE96" s="120">
        <v>4.1820485117598967E-5</v>
      </c>
      <c r="RF96" s="120">
        <v>4.1820503020668185E-5</v>
      </c>
      <c r="RG96" s="120">
        <v>4.0425656429468033E-5</v>
      </c>
      <c r="RH96" s="120">
        <v>4.0425673081762099E-5</v>
      </c>
      <c r="RI96" s="120">
        <v>3.9067327732156758E-5</v>
      </c>
      <c r="RJ96" s="120">
        <v>3.9067343211825446E-5</v>
      </c>
      <c r="RK96" s="120">
        <v>3.7744845144074451E-5</v>
      </c>
      <c r="RL96" s="120">
        <v>3.7744859525008151E-5</v>
      </c>
      <c r="RM96" s="120">
        <v>3.6457559478400586E-5</v>
      </c>
      <c r="RN96" s="120">
        <v>3.6457572830425062E-5</v>
      </c>
      <c r="RO96" s="120">
        <v>3.5204826327073549E-5</v>
      </c>
      <c r="RP96" s="120">
        <v>3.5204838716137418E-5</v>
      </c>
      <c r="RQ96" s="120">
        <v>3.3986006143836087E-5</v>
      </c>
      <c r="RR96" s="120">
        <v>3.398601763219173E-5</v>
      </c>
      <c r="RS96" s="120">
        <v>3.2800464326292562E-5</v>
      </c>
      <c r="RT96" s="120">
        <v>3.2800474972670303E-5</v>
      </c>
      <c r="RU96" s="120">
        <v>3.1647571296932447E-5</v>
      </c>
      <c r="RV96" s="120">
        <v>3.1647581156708393E-5</v>
      </c>
      <c r="RW96" s="120">
        <v>3.0526702583074386E-5</v>
      </c>
      <c r="RX96" s="120">
        <v>3.0526711708432069E-5</v>
      </c>
      <c r="RY96" s="120">
        <v>2.9437238895684775E-5</v>
      </c>
      <c r="RZ96" s="120">
        <v>2.9437247335770611E-5</v>
      </c>
      <c r="SA96" s="120">
        <v>2.8378566207024471E-5</v>
      </c>
      <c r="SB96" s="120">
        <v>2.8378574008097156E-5</v>
      </c>
      <c r="SC96" s="120">
        <v>2.7350075827077521E-5</v>
      </c>
      <c r="SD96" s="120">
        <v>2.7350083032651739E-5</v>
      </c>
      <c r="SE96" s="120">
        <v>2.6351164478714728E-5</v>
      </c>
      <c r="SF96" s="120">
        <v>2.6351171129699155E-5</v>
      </c>
      <c r="SG96" s="120">
        <v>2.5381234371545734E-5</v>
      </c>
      <c r="SH96" s="120">
        <v>2.538124050637556E-5</v>
      </c>
      <c r="SI96" s="120">
        <v>2.4439693274412884E-5</v>
      </c>
      <c r="SJ96" s="120">
        <v>2.4439698929176932E-5</v>
      </c>
      <c r="SK96" s="120">
        <v>2.3525954586479323E-5</v>
      </c>
      <c r="SL96" s="120">
        <v>2.3525959795041851E-5</v>
      </c>
      <c r="SM96" s="120">
        <v>2.2639437406864802E-5</v>
      </c>
      <c r="SN96" s="120">
        <v>2.2639442200982606E-5</v>
      </c>
      <c r="SO96" s="120">
        <v>2.1779566602782663E-5</v>
      </c>
      <c r="SP96" s="120">
        <v>2.17795710122167E-5</v>
      </c>
      <c r="SQ96" s="120">
        <v>2.0945772876130083E-5</v>
      </c>
      <c r="SR96" s="120">
        <v>2.0945776928752805E-5</v>
      </c>
      <c r="SS96" s="120">
        <v>2.0137492828485904E-5</v>
      </c>
      <c r="ST96" s="120">
        <v>2.0137496550383812E-5</v>
      </c>
      <c r="SU96" s="120">
        <v>1.9354169024468905E-5</v>
      </c>
      <c r="SV96" s="120">
        <v>1.9354172440040323E-5</v>
      </c>
      <c r="SW96" s="120">
        <v>1.8595250053409779E-5</v>
      </c>
      <c r="SX96" s="120">
        <v>1.8595253185458775E-5</v>
      </c>
      <c r="SY96" s="120">
        <v>1.7860190589291421E-5</v>
      </c>
      <c r="SZ96" s="120">
        <v>1.7860193459117139E-5</v>
      </c>
      <c r="TA96" s="120">
        <v>1.7148451448911026E-5</v>
      </c>
      <c r="TB96" s="120">
        <v>1.7148454076393052E-5</v>
      </c>
      <c r="TC96" s="120">
        <v>1.645949964821848E-5</v>
      </c>
      <c r="TD96" s="120">
        <v>1.6459502051898274E-5</v>
      </c>
      <c r="TE96" s="120">
        <v>1.5792808456786119E-5</v>
      </c>
      <c r="TF96" s="120">
        <v>1.5792810653944655E-5</v>
      </c>
      <c r="TG96" s="120">
        <v>1.514785745036485E-5</v>
      </c>
      <c r="TH96" s="120">
        <v>1.5147859457096489E-5</v>
      </c>
      <c r="TI96" s="120">
        <v>1.4524132561482641E-5</v>
      </c>
      <c r="TJ96" s="120">
        <v>1.4524134392765551E-5</v>
      </c>
      <c r="TK96" s="120">
        <v>1.3921126128041228E-5</v>
      </c>
      <c r="TL96" s="120">
        <v>1.3921127797804326E-5</v>
      </c>
      <c r="TM96" s="120">
        <v>1.3338336939868567E-5</v>
      </c>
      <c r="TN96" s="120">
        <v>1.333833846105508E-5</v>
      </c>
      <c r="TO96" s="120">
        <v>1.2775270283183947E-5</v>
      </c>
      <c r="TP96" s="120">
        <v>1.2775271667811972E-5</v>
      </c>
      <c r="TQ96" s="120">
        <v>1.2231437982934626E-5</v>
      </c>
      <c r="TR96" s="120">
        <v>1.223143924215441E-5</v>
      </c>
      <c r="TS96" s="120">
        <v>1.1706358442962492E-5</v>
      </c>
      <c r="TT96" s="120">
        <v>1.1706359587110962E-5</v>
      </c>
      <c r="TU96" s="120">
        <v>1.1199556683961148E-5</v>
      </c>
      <c r="TV96" s="120">
        <v>1.1199557722613439E-5</v>
      </c>
      <c r="TW96" s="120">
        <v>1.0710564379183852E-5</v>
      </c>
      <c r="TX96" s="120">
        <v>1.0710565321202223E-5</v>
      </c>
      <c r="TY96" s="120">
        <v>1.0238919887864341E-5</v>
      </c>
      <c r="TZ96" s="120">
        <v>1.0238920741444448E-5</v>
      </c>
      <c r="UA96" s="120">
        <v>9.7841682863131851E-6</v>
      </c>
      <c r="UB96" s="120">
        <v>9.7841690590278106E-6</v>
      </c>
      <c r="UC96" s="120">
        <v>9.3458613966536366E-6</v>
      </c>
      <c r="UD96" s="120">
        <v>9.3458620954940481E-6</v>
      </c>
      <c r="UE96" s="120">
        <v>8.9235578131620151E-6</v>
      </c>
      <c r="UF96" s="120">
        <v>8.9235584445770743E-6</v>
      </c>
      <c r="UG96" s="120">
        <v>8.5168229261790567E-6</v>
      </c>
      <c r="UH96" s="120">
        <v>8.5168234961120227E-6</v>
      </c>
      <c r="UI96" s="120">
        <v>8.125228943559551E-6</v>
      </c>
      <c r="UJ96" s="120">
        <v>8.1252294574827988E-6</v>
      </c>
      <c r="UK96" s="120">
        <v>7.7483549096294658E-6</v>
      </c>
      <c r="UL96" s="120">
        <v>7.7483553725772933E-6</v>
      </c>
      <c r="UM96" s="120">
        <v>7.3857867216209125E-6</v>
      </c>
      <c r="UN96" s="120">
        <v>7.3857871382202847E-6</v>
      </c>
      <c r="UO96" s="120">
        <v>7.0371171435567581E-6</v>
      </c>
      <c r="UP96" s="120">
        <v>7.0371175180563507E-6</v>
      </c>
      <c r="UQ96" s="120">
        <v>6.7019458175585206E-6</v>
      </c>
      <c r="UR96" s="120">
        <v>6.7019461538558897E-6</v>
      </c>
      <c r="US96" s="120">
        <v>6.3798792725524932E-6</v>
      </c>
      <c r="UT96" s="120">
        <v>6.3798795742196995E-6</v>
      </c>
      <c r="UU96" s="120">
        <v>6.0705309303511027E-6</v>
      </c>
      <c r="UV96" s="120">
        <v>6.0705312006586522E-6</v>
      </c>
      <c r="UW96" s="120">
        <v>5.7735211090880034E-6</v>
      </c>
      <c r="UX96" s="120">
        <v>5.7735213510273836E-6</v>
      </c>
      <c r="UY96" s="120">
        <v>5.4884770239875526E-6</v>
      </c>
      <c r="UZ96" s="120">
        <v>5.4884772402922065E-6</v>
      </c>
      <c r="VA96" s="120">
        <v>5.2150327854507967E-6</v>
      </c>
      <c r="VB96" s="120">
        <v>5.2150329786158836E-6</v>
      </c>
      <c r="VC96" s="120">
        <v>4.9528293944427517E-6</v>
      </c>
      <c r="VD96" s="120">
        <v>4.9528295667435197E-6</v>
      </c>
      <c r="VE96" s="120">
        <v>4.7015147351670836E-6</v>
      </c>
      <c r="VF96" s="120">
        <v>4.7015148886760776E-6</v>
      </c>
      <c r="VG96" s="120">
        <v>4.4607435650170481E-6</v>
      </c>
      <c r="VH96" s="120">
        <v>4.4607437016201301E-6</v>
      </c>
      <c r="VI96" s="120">
        <v>4.2301775017933863E-6</v>
      </c>
      <c r="VJ96" s="120">
        <v>4.2301776232046775E-6</v>
      </c>
      <c r="VK96" s="120">
        <v>4.0094850081821791E-6</v>
      </c>
      <c r="VL96" s="120">
        <v>4.0094851159579898E-6</v>
      </c>
      <c r="VM96" s="120">
        <v>3.7983413734882825E-6</v>
      </c>
      <c r="VN96" s="120">
        <v>3.7983414690400228E-6</v>
      </c>
      <c r="VO96" s="120">
        <v>3.5964286926218428E-6</v>
      </c>
      <c r="VP96" s="120">
        <v>3.5964287772280819E-6</v>
      </c>
      <c r="VQ96" s="120">
        <v>3.4034358423384152E-6</v>
      </c>
      <c r="VR96" s="120">
        <v>3.4034359171560218E-6</v>
      </c>
      <c r="VS96" s="120">
        <v>3.2190584547352747E-6</v>
      </c>
      <c r="VT96" s="120">
        <v>3.2190585208097556E-6</v>
      </c>
      <c r="VU96" s="120">
        <v>3.0429988880093399E-6</v>
      </c>
      <c r="VV96" s="120">
        <v>3.042998946284441E-6</v>
      </c>
      <c r="VW96" s="120">
        <v>2.8749661944847078E-6</v>
      </c>
      <c r="VX96" s="120">
        <v>2.8749662458112668E-6</v>
      </c>
      <c r="VY96" s="120">
        <v>2.7146760859203936E-6</v>
      </c>
      <c r="VZ96" s="120">
        <v>2.7146761310645388E-6</v>
      </c>
      <c r="WA96" s="120">
        <v>2.5618508961117416E-6</v>
      </c>
      <c r="WB96" s="120">
        <v>2.5618509357624605E-6</v>
      </c>
      <c r="WC96" s="120">
        <v>2.4162195408017035E-6</v>
      </c>
      <c r="WD96" s="120">
        <v>2.416219575577808E-6</v>
      </c>
      <c r="WE96" s="120">
        <v>2.2775174749209174E-6</v>
      </c>
      <c r="WF96" s="120">
        <v>2.2775175053774596E-6</v>
      </c>
      <c r="WG96" s="120">
        <v>2.1454866471785825E-6</v>
      </c>
      <c r="WH96" s="120">
        <v>2.1454866738127826E-6</v>
      </c>
      <c r="WI96" s="120">
        <v>2.0198754520288896E-6</v>
      </c>
      <c r="WJ96" s="120">
        <v>2.0198754752855445E-6</v>
      </c>
      <c r="WK96" s="120">
        <v>1.900438679040725E-6</v>
      </c>
      <c r="WL96" s="120">
        <v>1.9004386993171892E-6</v>
      </c>
      <c r="WM96" s="120">
        <v>1.7869374597014575E-6</v>
      </c>
      <c r="WN96" s="120">
        <v>1.7869374773522155E-6</v>
      </c>
      <c r="WO96" s="120">
        <v>1.6791392116884533E-6</v>
      </c>
      <c r="WP96" s="120">
        <v>1.6791392270292887E-6</v>
      </c>
      <c r="WQ96" s="120">
        <v>1.5768175806451343E-6</v>
      </c>
      <c r="WR96" s="120">
        <v>1.5768175939569542E-6</v>
      </c>
      <c r="WS96" s="120">
        <v>1.4797523795013583E-6</v>
      </c>
      <c r="WT96" s="120">
        <v>1.4797523910336704E-6</v>
      </c>
      <c r="WU96" s="120">
        <v>1.3877295253809621E-6</v>
      </c>
      <c r="WV96" s="120">
        <v>1.3877295353550563E-6</v>
      </c>
      <c r="WW96" s="120">
        <v>1.3005409741424041E-6</v>
      </c>
      <c r="WX96" s="120">
        <v>1.3005409827542461E-6</v>
      </c>
      <c r="WY96" s="120">
        <v>1.2179846526014606E-6</v>
      </c>
      <c r="WZ96" s="120">
        <v>1.2179846600243161E-6</v>
      </c>
      <c r="XA96" s="120">
        <v>1.1398643884880257E-6</v>
      </c>
      <c r="XB96" s="120">
        <v>1.1398643948748507E-6</v>
      </c>
      <c r="XC96" s="120">
        <v>1.0659898381920747E-6</v>
      </c>
      <c r="XD96" s="120">
        <v>1.0659898436776771E-6</v>
      </c>
      <c r="XE96" s="120">
        <v>9.9617641235692833E-7</v>
      </c>
      <c r="XF96" s="120">
        <v>9.961764170599299E-7</v>
      </c>
      <c r="XG96" s="120">
        <v>9.3024519938090337E-7</v>
      </c>
      <c r="XH96" s="120">
        <v>9.3024520340550471E-7</v>
      </c>
      <c r="XI96" s="120">
        <v>8.6802288689146374E-7</v>
      </c>
      <c r="XJ96" s="120">
        <v>8.6802289032904404E-7</v>
      </c>
      <c r="XK96" s="120">
        <v>8.0934168125889163E-7</v>
      </c>
      <c r="XL96" s="120">
        <v>8.093416841894487E-7</v>
      </c>
      <c r="XM96" s="120">
        <v>7.5403922521941784E-7</v>
      </c>
      <c r="XN96" s="120">
        <v>7.5403922771285848E-7</v>
      </c>
      <c r="XO96" s="120">
        <v>7.0195851368056712E-7</v>
      </c>
      <c r="XP96" s="120">
        <v>7.0195851579787537E-7</v>
      </c>
      <c r="XQ96" s="120">
        <v>6.5294780778429017E-7</v>
      </c>
      <c r="XR96" s="120">
        <v>6.5294780957856302E-7</v>
      </c>
      <c r="XS96" s="120">
        <v>6.0686054730613909E-7</v>
      </c>
      <c r="XT96" s="120">
        <v>6.0686054882352397E-7</v>
      </c>
      <c r="XU96" s="120">
        <v>5.6355526147142086E-7</v>
      </c>
      <c r="XV96" s="120">
        <v>5.635552627519478E-7</v>
      </c>
      <c r="XW96" s="120">
        <v>5.2289547827179361E-7</v>
      </c>
      <c r="XX96" s="120">
        <v>5.2289547935011907E-7</v>
      </c>
      <c r="XY96" s="120">
        <v>4.8474963236826032E-7</v>
      </c>
      <c r="XZ96" s="120">
        <v>4.8474963327432977E-7</v>
      </c>
      <c r="YA96" s="120">
        <v>4.4899097166887908E-7</v>
      </c>
      <c r="YB96" s="120">
        <v>4.4899097242851305E-7</v>
      </c>
      <c r="YC96" s="120">
        <v>4.1549746267176874E-7</v>
      </c>
      <c r="YD96" s="120">
        <v>4.1549746330718713E-7</v>
      </c>
      <c r="YE96" s="120">
        <v>3.8415169466615548E-7</v>
      </c>
      <c r="YF96" s="120">
        <v>3.8415169519643908E-7</v>
      </c>
      <c r="YG96" s="120">
        <v>3.5484078288620462E-7</v>
      </c>
      <c r="YH96" s="120">
        <v>3.5484078332770318E-7</v>
      </c>
      <c r="YI96" s="120">
        <v>3.2745627071429962E-7</v>
      </c>
      <c r="YJ96" s="120">
        <v>3.2745627108099268E-7</v>
      </c>
      <c r="YK96" s="120">
        <v>3.0189403103216541E-7</v>
      </c>
      <c r="YL96" s="120">
        <v>3.0189403133597898E-7</v>
      </c>
      <c r="YM96" s="120">
        <v>2.7805416681985383E-7</v>
      </c>
      <c r="YN96" s="120">
        <v>2.780541670709388E-7</v>
      </c>
      <c r="YO96" s="120">
        <v>2.5584091110403594E-7</v>
      </c>
      <c r="YP96" s="120">
        <v>2.5584091131101289E-7</v>
      </c>
      <c r="YQ96" s="120">
        <v>2.3516252635835579E-7</v>
      </c>
      <c r="YR96" s="120">
        <v>2.3516252652852712E-7</v>
      </c>
      <c r="YS96" s="120">
        <v>2.1593120345967819E-7</v>
      </c>
      <c r="YT96" s="120">
        <v>2.1593120359921546E-7</v>
      </c>
      <c r="YU96" s="120">
        <v>1.9806296030502845E-7</v>
      </c>
      <c r="YV96" s="120">
        <v>1.9806296041913467E-7</v>
      </c>
      <c r="YW96" s="120">
        <v>1.8147754019473635E-7</v>
      </c>
      <c r="YX96" s="120">
        <v>1.814775402877871E-7</v>
      </c>
      <c r="YY96" s="120">
        <v>1.6609831008786301E-7</v>
      </c>
      <c r="YZ96" s="120">
        <v>1.6609831016352783E-7</v>
      </c>
      <c r="ZA96" s="120">
        <v>1.5185215883632859E-7</v>
      </c>
      <c r="ZB96" s="120">
        <v>1.5185215889767738E-7</v>
      </c>
      <c r="ZC96" s="120">
        <v>1.3866939550430329E-7</v>
      </c>
      <c r="ZD96" s="120">
        <v>1.3866939555389741E-7</v>
      </c>
      <c r="ZE96" s="120">
        <v>1.2648364787934974E-7</v>
      </c>
      <c r="ZF96" s="120">
        <v>1.264836479193198E-7</v>
      </c>
      <c r="ZG96" s="120">
        <v>1.1523176128151333E-7</v>
      </c>
      <c r="ZH96" s="120">
        <v>1.1523176131362723E-7</v>
      </c>
      <c r="ZI96" s="120">
        <v>1.0485369777604184E-7</v>
      </c>
      <c r="ZJ96" s="120">
        <v>1.0485369780176198E-7</v>
      </c>
      <c r="ZK96" s="120">
        <v>9.5292435894675408E-8</v>
      </c>
      <c r="ZL96" s="120">
        <v>9.5292435915208201E-8</v>
      </c>
      <c r="ZM96" s="120">
        <v>8.6493870969469533E-8</v>
      </c>
      <c r="ZN96" s="120">
        <v>8.6493870985806747E-8</v>
      </c>
      <c r="ZO96" s="120">
        <v>7.8406716181908237E-8</v>
      </c>
      <c r="ZP96" s="120">
        <v>7.8406716194863262E-8</v>
      </c>
      <c r="ZQ96" s="120">
        <v>7.0982404428620763E-8</v>
      </c>
      <c r="ZR96" s="120">
        <v>7.0982404438858229E-8</v>
      </c>
      <c r="ZS96" s="120">
        <v>6.4174991103324769E-8</v>
      </c>
      <c r="ZT96" s="120">
        <v>6.4174991111386035E-8</v>
      </c>
      <c r="ZU96" s="120">
        <v>5.7941057892705544E-8</v>
      </c>
      <c r="ZV96" s="120">
        <v>5.7941057899030147E-8</v>
      </c>
      <c r="ZW96" s="120">
        <v>5.2239617681772879E-8</v>
      </c>
      <c r="ZX96" s="120">
        <v>5.2239617686716547E-8</v>
      </c>
      <c r="ZY96" s="120">
        <v>4.7032020661839868E-8</v>
      </c>
      <c r="ZZ96" s="120">
        <v>4.7032020665689427E-8</v>
      </c>
      <c r="AAA96" s="120">
        <v>4.2281861731635812E-8</v>
      </c>
      <c r="AAB96" s="120">
        <v>4.2281861734621742E-8</v>
      </c>
      <c r="AAC96" s="120">
        <v>3.7954889279193957E-8</v>
      </c>
      <c r="AAD96" s="120">
        <v>3.7954889281500791E-8</v>
      </c>
      <c r="AAE96" s="120">
        <v>3.401891542906142E-8</v>
      </c>
      <c r="AAF96" s="120">
        <v>3.4018915430836239E-8</v>
      </c>
      <c r="AAG96" s="120">
        <v>3.0443727836057346E-8</v>
      </c>
      <c r="AAH96" s="120">
        <v>3.0443727837417231E-8</v>
      </c>
      <c r="AAI96" s="120">
        <v>2.7201003103268312E-8</v>
      </c>
      <c r="AAJ96" s="120">
        <v>2.7201003104305739E-8</v>
      </c>
      <c r="AAK96" s="120">
        <v>2.4264221898220527E-8</v>
      </c>
      <c r="AAL96" s="120">
        <v>2.4264221899008479E-8</v>
      </c>
      <c r="AAM96" s="120">
        <v>2.1608585837219758E-8</v>
      </c>
      <c r="AAN96" s="120">
        <v>2.1608585837815523E-8</v>
      </c>
      <c r="AAO96" s="120">
        <v>1.9210936203705268E-8</v>
      </c>
      <c r="AAP96" s="120">
        <v>1.9210936204153653E-8</v>
      </c>
      <c r="AAQ96" s="120">
        <v>1.7049674562138775E-8</v>
      </c>
      <c r="AAR96" s="120">
        <v>1.7049674562474603E-8</v>
      </c>
      <c r="AAS96" s="120">
        <v>1.5104685324453556E-8</v>
      </c>
      <c r="AAT96" s="120">
        <v>1.5104685324703884E-8</v>
      </c>
      <c r="AAU96" s="120">
        <v>1.3357260321434525E-8</v>
      </c>
      <c r="AAV96" s="120">
        <v>1.3357260321620162E-8</v>
      </c>
      <c r="AAW96" s="120">
        <v>1.1790025426601609E-8</v>
      </c>
      <c r="AAX96" s="120">
        <v>1.1790025426738577E-8</v>
      </c>
      <c r="AAY96" s="120">
        <v>1.0386869275241826E-8</v>
      </c>
      <c r="AAZ96" s="120">
        <v>1.0386869275342343E-8</v>
      </c>
      <c r="ABA96" s="120">
        <v>9.1328741161944818E-9</v>
      </c>
      <c r="ABB96" s="120">
        <v>9.1328741162678643E-9</v>
      </c>
      <c r="ABC96" s="120">
        <v>8.0142488288573634E-9</v>
      </c>
      <c r="ABD96" s="120">
        <v>8.0142488289106305E-9</v>
      </c>
      <c r="ABE96" s="120">
        <v>7.0182641326659987E-9</v>
      </c>
      <c r="ABF96" s="120">
        <v>7.0182641327044303E-9</v>
      </c>
      <c r="ABG96" s="120">
        <v>6.1331900110235792E-9</v>
      </c>
      <c r="ABH96" s="120">
        <v>6.1331900110511574E-9</v>
      </c>
      <c r="ABI96" s="120">
        <v>5.3482353663434154E-9</v>
      </c>
      <c r="ABJ96" s="120">
        <v>5.348235366363075E-9</v>
      </c>
      <c r="ABK96" s="120">
        <v>4.6534899175308343E-9</v>
      </c>
      <c r="ABL96" s="120">
        <v>4.6534899175447682E-9</v>
      </c>
      <c r="ABM96" s="120">
        <v>4.0398683458974492E-9</v>
      </c>
      <c r="ABN96" s="120">
        <v>4.0398683459072629E-9</v>
      </c>
      <c r="ABO96" s="120">
        <v>3.4990566901883863E-9</v>
      </c>
      <c r="ABP96" s="120">
        <v>3.4990566901952465E-9</v>
      </c>
      <c r="ABQ96" s="120">
        <v>3.0234609861357442E-9</v>
      </c>
      <c r="ABR96" s="120">
        <v>3.02346098614051E-9</v>
      </c>
      <c r="ABS96" s="120">
        <v>2.6061581407497793E-9</v>
      </c>
      <c r="ABT96" s="120">
        <v>2.6061581407530665E-9</v>
      </c>
      <c r="ABU96" s="120">
        <v>2.2408490264462238E-9</v>
      </c>
      <c r="ABV96" s="120">
        <v>2.2408490264484721E-9</v>
      </c>
      <c r="ABW96" s="120">
        <v>1.9218137751057707E-9</v>
      </c>
      <c r="ABX96" s="120">
        <v>1.9218137751072998E-9</v>
      </c>
      <c r="ABY96" s="120">
        <v>1.64386924729212E-9</v>
      </c>
      <c r="ABZ96" s="120">
        <v>1.6438692472931507E-9</v>
      </c>
      <c r="ACA96" s="120">
        <v>1.4023286471397313E-9</v>
      </c>
      <c r="ACB96" s="120">
        <v>1.4023286471404218E-9</v>
      </c>
      <c r="ACC96" s="120">
        <v>1.1929632488836126E-9</v>
      </c>
      <c r="ACD96" s="120">
        <v>1.1929632488840696E-9</v>
      </c>
      <c r="ACE96" s="120">
        <v>1.0119661966607196E-9</v>
      </c>
      <c r="ACF96" s="120">
        <v>1.0119661966610193E-9</v>
      </c>
      <c r="ACG96" s="120">
        <v>8.559183350869646E-10</v>
      </c>
      <c r="ACH96" s="120">
        <v>8.5591833508716085E-10</v>
      </c>
      <c r="ACI96" s="120">
        <v>7.2175602422349151E-10</v>
      </c>
      <c r="ACJ96" s="120">
        <v>7.21756024223619E-10</v>
      </c>
      <c r="ACK96" s="120">
        <v>6.0674088890917909E-10</v>
      </c>
      <c r="ACL96" s="120">
        <v>6.0674088890925964E-10</v>
      </c>
      <c r="ACM96" s="120">
        <v>5.0843144906958427E-10</v>
      </c>
      <c r="ACN96" s="120">
        <v>5.0843144906963576E-10</v>
      </c>
      <c r="ACO96" s="120">
        <v>4.246565745308609E-10</v>
      </c>
      <c r="ACP96" s="120">
        <v>4.2465657453089337E-10</v>
      </c>
      <c r="ACQ96" s="120">
        <v>3.5349070508401392E-10</v>
      </c>
      <c r="ACR96" s="120">
        <v>3.5349070508403382E-10</v>
      </c>
      <c r="ACS96" s="120">
        <v>2.9323077407187142E-10</v>
      </c>
      <c r="ACT96" s="120">
        <v>2.9323077407188362E-10</v>
      </c>
      <c r="ACU96" s="120">
        <v>2.4237477161804268E-10</v>
      </c>
      <c r="ACV96" s="120">
        <v>2.4237477161805018E-10</v>
      </c>
      <c r="ACW96" s="120">
        <v>1.9960188179156507E-10</v>
      </c>
      <c r="ACX96" s="120">
        <v>1.9960188179156969E-10</v>
      </c>
      <c r="ACY96" s="120">
        <v>1.6375412650842046E-10</v>
      </c>
      <c r="ACZ96" s="120">
        <v>1.6375412650842289E-10</v>
      </c>
      <c r="ADA96" s="120">
        <v>1.3381944781482233E-10</v>
      </c>
      <c r="ADB96" s="120">
        <v>1.3381944781482389E-10</v>
      </c>
      <c r="ADC96" s="120">
        <v>1.0891615937799234E-10</v>
      </c>
      <c r="ADD96" s="120">
        <v>1.0891615937799318E-10</v>
      </c>
      <c r="ADE96" s="120">
        <v>8.8278697526482787E-11</v>
      </c>
      <c r="ADF96" s="120">
        <v>8.8278697526483291E-11</v>
      </c>
      <c r="ADG96" s="120">
        <v>7.1244602029998505E-11</v>
      </c>
      <c r="ADH96" s="120">
        <v>7.1244602029998776E-11</v>
      </c>
      <c r="ADI96" s="120">
        <v>5.7242656981595112E-11</v>
      </c>
      <c r="ADJ96" s="120">
        <v>5.7242656981595247E-11</v>
      </c>
      <c r="ADK96" s="120">
        <v>4.5782122634243849E-11</v>
      </c>
      <c r="ADL96" s="120">
        <v>4.5782122634243881E-11</v>
      </c>
      <c r="ADM96" s="120">
        <v>3.6442989837715668E-11</v>
      </c>
      <c r="ADN96" s="120">
        <v>3.6442989837715752E-11</v>
      </c>
      <c r="ADO96" s="120">
        <v>2.8867189806965632E-11</v>
      </c>
      <c r="ADP96" s="120">
        <v>2.8867189806965649E-11</v>
      </c>
      <c r="ADQ96" s="120">
        <v>2.2750693313868076E-11</v>
      </c>
      <c r="ADR96" s="120">
        <v>2.2750693313868079E-11</v>
      </c>
      <c r="ADS96" s="120">
        <v>1.7836435012383673E-11</v>
      </c>
      <c r="ADT96" s="120">
        <v>1.7836435012383676E-11</v>
      </c>
      <c r="ADU96" s="120">
        <v>1.3908000463228466E-11</v>
      </c>
      <c r="ADV96" s="120">
        <v>1.3908000463228466E-11</v>
      </c>
      <c r="ADW96" s="120">
        <v>1.0784015496377851E-11</v>
      </c>
      <c r="ADX96" s="120">
        <v>1.0784015496377875E-11</v>
      </c>
      <c r="ADY96" s="120">
        <v>8.3131798152720226E-12</v>
      </c>
      <c r="ADZ96" s="120">
        <v>8.3131798152720275E-12</v>
      </c>
      <c r="AEA96" s="120">
        <v>6.3698891811732493E-12</v>
      </c>
      <c r="AEB96" s="120">
        <v>6.3698891811732565E-12</v>
      </c>
      <c r="AEC96" s="120">
        <v>4.8503930945583492E-12</v>
      </c>
      <c r="AED96" s="120">
        <v>4.8503930945583508E-12</v>
      </c>
      <c r="AEE96" s="120">
        <v>3.6694375868265546E-12</v>
      </c>
      <c r="AEF96" s="120">
        <v>3.6694375868265578E-12</v>
      </c>
      <c r="AEG96" s="120">
        <v>2.7573455237043015E-12</v>
      </c>
      <c r="AEH96" s="120">
        <v>2.7573455237043011E-12</v>
      </c>
      <c r="AEI96" s="120">
        <v>2.0574896752025237E-12</v>
      </c>
      <c r="AEJ96" s="120">
        <v>2.0574896752025241E-12</v>
      </c>
      <c r="AEK96" s="120">
        <v>1.5241166997530061E-12</v>
      </c>
      <c r="AEL96" s="120">
        <v>1.5241166997530055E-12</v>
      </c>
      <c r="AEM96" s="120">
        <v>1.1204830967101289E-12</v>
      </c>
      <c r="AEN96" s="120">
        <v>1.1204830967101275E-12</v>
      </c>
      <c r="AEO96" s="120">
        <v>8.1726707713008665E-13</v>
      </c>
      <c r="AEP96" s="120">
        <v>8.1726707713008766E-13</v>
      </c>
      <c r="AEQ96" s="120">
        <v>5.9122316419086086E-13</v>
      </c>
      <c r="AER96" s="120">
        <v>5.9122316419086086E-13</v>
      </c>
      <c r="AES96" s="120">
        <v>4.2404913982013888E-13</v>
      </c>
      <c r="AET96" s="120">
        <v>4.2404913982013883E-13</v>
      </c>
      <c r="AEU96" s="120">
        <v>3.0143768280863885E-13</v>
      </c>
      <c r="AEV96" s="120">
        <v>3.014376828086387E-13</v>
      </c>
      <c r="AEW96" s="120">
        <v>2.1228767761209952E-13</v>
      </c>
      <c r="AEX96" s="120">
        <v>2.122876776120997E-13</v>
      </c>
      <c r="AEY96" s="120">
        <v>1.480526960482537E-13</v>
      </c>
      <c r="AEZ96" s="120">
        <v>1.480526960482536E-13</v>
      </c>
      <c r="AFA96" s="120">
        <v>1.0220655234386166E-13</v>
      </c>
      <c r="AFB96" s="120">
        <v>1.0220655234386164E-13</v>
      </c>
      <c r="AFC96" s="120">
        <v>6.980809407093543E-14</v>
      </c>
      <c r="AFD96" s="120">
        <v>6.980809407093543E-14</v>
      </c>
      <c r="AFE96" s="120">
        <v>4.7149508507285885E-14</v>
      </c>
      <c r="AFF96" s="120">
        <v>4.714950850728591E-14</v>
      </c>
      <c r="AFG96" s="120">
        <v>3.1474389447732354E-14</v>
      </c>
      <c r="AFH96" s="120">
        <v>3.1474389447732329E-14</v>
      </c>
      <c r="AFI96" s="120">
        <v>2.0753619538789791E-14</v>
      </c>
      <c r="AFJ96" s="120">
        <v>2.0753619538789788E-14</v>
      </c>
      <c r="AFK96" s="120">
        <v>1.35087762711317E-14</v>
      </c>
      <c r="AFL96" s="120">
        <v>1.3508776271131711E-14</v>
      </c>
      <c r="AFM96" s="120">
        <v>8.6742665768788587E-15</v>
      </c>
      <c r="AFN96" s="120">
        <v>8.6742665768788587E-15</v>
      </c>
      <c r="AFO96" s="120">
        <v>5.4907383901685039E-15</v>
      </c>
      <c r="AFP96" s="120">
        <v>5.4907383901685031E-15</v>
      </c>
      <c r="AFQ96" s="120">
        <v>3.4235122949020368E-15</v>
      </c>
      <c r="AFR96" s="120">
        <v>3.4235122949020368E-15</v>
      </c>
      <c r="AFS96" s="120">
        <v>2.1008289315736494E-15</v>
      </c>
      <c r="AFT96" s="120">
        <v>2.1008289315736502E-15</v>
      </c>
      <c r="AFU96" s="120">
        <v>1.2676260076014911E-15</v>
      </c>
      <c r="AFV96" s="120">
        <v>1.2676260076014903E-15</v>
      </c>
      <c r="AFW96" s="120">
        <v>7.5135153122040923E-16</v>
      </c>
      <c r="AFX96" s="120">
        <v>7.5135153122040923E-16</v>
      </c>
      <c r="AFY96" s="120">
        <v>4.3699709746083595E-16</v>
      </c>
      <c r="AFZ96" s="120">
        <v>4.3699709746083595E-16</v>
      </c>
      <c r="AGA96" s="120">
        <v>2.4910709107580359E-16</v>
      </c>
      <c r="AGB96" s="120">
        <v>2.4910709107580354E-16</v>
      </c>
      <c r="AGC96" s="120">
        <v>1.3899721832972427E-16</v>
      </c>
      <c r="AGD96" s="120">
        <v>1.3899721832972419E-16</v>
      </c>
      <c r="AGE96" s="120">
        <v>7.5809546674831341E-17</v>
      </c>
      <c r="AGF96" s="120">
        <v>7.5809546674831353E-17</v>
      </c>
      <c r="AGG96" s="120">
        <v>4.0351716537553276E-17</v>
      </c>
      <c r="AGH96" s="120">
        <v>4.0351716537553289E-17</v>
      </c>
      <c r="AGI96" s="120">
        <v>2.092527117251818E-17</v>
      </c>
      <c r="AGJ96" s="120">
        <v>2.092527117251818E-17</v>
      </c>
      <c r="AGK96" s="120">
        <v>1.055161378024404E-17</v>
      </c>
      <c r="AGL96" s="120">
        <v>1.0551613780244042E-17</v>
      </c>
      <c r="AGM96" s="120">
        <v>5.1627008491925415E-18</v>
      </c>
      <c r="AGN96" s="120">
        <v>5.1627008491925384E-18</v>
      </c>
      <c r="AGO96" s="120">
        <v>2.4451445220128381E-18</v>
      </c>
      <c r="AGP96" s="120">
        <v>2.4451445220128385E-18</v>
      </c>
      <c r="AGQ96" s="120">
        <v>1.1179658505994963E-18</v>
      </c>
      <c r="AGR96" s="120">
        <v>1.1179658505994967E-18</v>
      </c>
      <c r="AGS96" s="120">
        <v>4.9194756464599647E-19</v>
      </c>
      <c r="AGT96" s="120">
        <v>4.9194756464599637E-19</v>
      </c>
      <c r="AGU96" s="120">
        <v>2.0761409799356788E-19</v>
      </c>
      <c r="AGV96" s="120">
        <v>2.0761409799356795E-19</v>
      </c>
      <c r="AGW96" s="120">
        <v>8.3694274462521578E-20</v>
      </c>
      <c r="AGX96" s="120">
        <v>8.3694274462521662E-20</v>
      </c>
      <c r="AGY96" s="120">
        <v>3.2078083504135402E-20</v>
      </c>
      <c r="AGZ96" s="120">
        <v>3.207808350413539E-20</v>
      </c>
      <c r="AHA96" s="120">
        <v>1.1625691644538385E-20</v>
      </c>
      <c r="AHB96" s="120">
        <v>1.1625691644538382E-20</v>
      </c>
      <c r="AHC96" s="120">
        <v>3.9583051295347345E-21</v>
      </c>
      <c r="AHD96" s="120">
        <v>3.9583051295347368E-21</v>
      </c>
      <c r="AHE96" s="120">
        <v>1.2562970670391704E-21</v>
      </c>
      <c r="AHF96" s="120">
        <v>1.2562970670391698E-21</v>
      </c>
      <c r="AHG96" s="120">
        <v>3.6815282399385132E-22</v>
      </c>
      <c r="AHH96" s="120">
        <v>3.6815282399385141E-22</v>
      </c>
      <c r="AHI96" s="120">
        <v>9.8436292199253441E-23</v>
      </c>
      <c r="AHJ96" s="120">
        <v>9.8436292199253464E-23</v>
      </c>
      <c r="AHK96" s="120">
        <v>2.3652503567112113E-23</v>
      </c>
      <c r="AHL96" s="120">
        <v>2.365250356711211E-23</v>
      </c>
      <c r="AHM96" s="120">
        <v>5.0060078651463438E-24</v>
      </c>
      <c r="AHN96" s="120">
        <v>5.0060078651463445E-24</v>
      </c>
      <c r="AHO96" s="120">
        <v>9.0787694163738477E-25</v>
      </c>
      <c r="AHP96" s="120">
        <v>9.0787694163738496E-25</v>
      </c>
      <c r="AHQ96" s="120">
        <v>1.3552788123878029E-25</v>
      </c>
      <c r="AHR96" s="120">
        <v>1.3552788123878027E-25</v>
      </c>
      <c r="AHS96" s="120">
        <v>1.5622601366996918E-26</v>
      </c>
      <c r="AHT96" s="120">
        <v>1.5622601366996918E-26</v>
      </c>
      <c r="AHU96" s="120">
        <v>1.2369338993865465E-27</v>
      </c>
      <c r="AHV96" s="120">
        <v>1.2369338993865465E-27</v>
      </c>
      <c r="AHW96" s="120">
        <v>5.0487097934144756E-29</v>
      </c>
      <c r="AHX96" s="120" t="s">
        <v>105</v>
      </c>
      <c r="AHY96" s="120" t="s">
        <v>105</v>
      </c>
      <c r="AHZ96" s="120" t="s">
        <v>105</v>
      </c>
      <c r="AIA96" s="120" t="s">
        <v>105</v>
      </c>
      <c r="AIB96" s="120" t="s">
        <v>105</v>
      </c>
      <c r="AIC96" s="120" t="s">
        <v>105</v>
      </c>
      <c r="AID96" s="120" t="s">
        <v>105</v>
      </c>
      <c r="AIE96" s="120" t="s">
        <v>105</v>
      </c>
      <c r="AIF96" s="120" t="s">
        <v>105</v>
      </c>
      <c r="AIG96" s="120" t="s">
        <v>105</v>
      </c>
      <c r="AIH96" s="120" t="s">
        <v>105</v>
      </c>
      <c r="AII96" s="120" t="s">
        <v>105</v>
      </c>
      <c r="AIJ96" s="120" t="s">
        <v>105</v>
      </c>
      <c r="AIK96" s="120" t="s">
        <v>105</v>
      </c>
      <c r="AIL96" s="120" t="s">
        <v>105</v>
      </c>
      <c r="AIM96" s="120" t="s">
        <v>105</v>
      </c>
      <c r="AIN96" s="120" t="s">
        <v>105</v>
      </c>
      <c r="AIO96" s="120" t="s">
        <v>105</v>
      </c>
      <c r="AIP96" s="120" t="s">
        <v>105</v>
      </c>
      <c r="AIQ96" s="120" t="s">
        <v>105</v>
      </c>
      <c r="AIR96" s="120" t="s">
        <v>105</v>
      </c>
      <c r="AIS96" s="120" t="s">
        <v>105</v>
      </c>
      <c r="AIT96" s="120" t="s">
        <v>105</v>
      </c>
      <c r="AIU96" s="120" t="s">
        <v>105</v>
      </c>
      <c r="AIV96" s="120" t="s">
        <v>105</v>
      </c>
      <c r="AIW96" s="120" t="s">
        <v>105</v>
      </c>
      <c r="AIX96" s="120" t="s">
        <v>105</v>
      </c>
      <c r="AIY96" s="120" t="s">
        <v>105</v>
      </c>
      <c r="AIZ96" s="120" t="s">
        <v>105</v>
      </c>
      <c r="AJA96" s="120" t="s">
        <v>105</v>
      </c>
      <c r="AJB96" s="120" t="s">
        <v>105</v>
      </c>
      <c r="AJC96" s="120" t="s">
        <v>105</v>
      </c>
      <c r="AJD96" s="120" t="s">
        <v>105</v>
      </c>
      <c r="AJE96" s="120" t="s">
        <v>105</v>
      </c>
      <c r="AJF96" s="120" t="s">
        <v>105</v>
      </c>
      <c r="AJG96" s="120" t="s">
        <v>105</v>
      </c>
      <c r="AJH96" s="120" t="s">
        <v>105</v>
      </c>
      <c r="AJI96" s="120" t="s">
        <v>105</v>
      </c>
      <c r="AJJ96" s="120" t="s">
        <v>105</v>
      </c>
      <c r="AJK96" s="120" t="s">
        <v>105</v>
      </c>
      <c r="AJL96" s="120" t="s">
        <v>105</v>
      </c>
      <c r="AJM96" s="120" t="s">
        <v>105</v>
      </c>
      <c r="AJN96" s="120" t="s">
        <v>105</v>
      </c>
      <c r="AJO96" s="120" t="s">
        <v>105</v>
      </c>
      <c r="AJP96" s="120" t="s">
        <v>105</v>
      </c>
      <c r="AJQ96" s="120" t="s">
        <v>105</v>
      </c>
      <c r="AJR96" s="120" t="s">
        <v>105</v>
      </c>
      <c r="AJS96" s="120" t="s">
        <v>105</v>
      </c>
      <c r="AJT96" s="120" t="s">
        <v>105</v>
      </c>
      <c r="AJU96" s="120" t="s">
        <v>105</v>
      </c>
      <c r="AJV96" s="120" t="s">
        <v>105</v>
      </c>
      <c r="AJW96" s="120" t="s">
        <v>105</v>
      </c>
      <c r="AJX96" s="120" t="s">
        <v>105</v>
      </c>
      <c r="AJY96" s="120" t="s">
        <v>105</v>
      </c>
      <c r="AJZ96" s="120" t="s">
        <v>105</v>
      </c>
      <c r="AKA96" s="120" t="s">
        <v>105</v>
      </c>
      <c r="AKB96" s="120" t="s">
        <v>105</v>
      </c>
      <c r="AKC96" s="120" t="s">
        <v>105</v>
      </c>
      <c r="AKD96" s="120" t="s">
        <v>105</v>
      </c>
      <c r="AKE96" s="120" t="s">
        <v>105</v>
      </c>
      <c r="AKF96" s="120" t="s">
        <v>105</v>
      </c>
      <c r="AKG96" s="120" t="s">
        <v>105</v>
      </c>
      <c r="AKH96" s="120" t="s">
        <v>105</v>
      </c>
      <c r="AKI96" s="120" t="s">
        <v>105</v>
      </c>
      <c r="AKJ96" s="120" t="s">
        <v>105</v>
      </c>
      <c r="AKK96" s="120" t="s">
        <v>105</v>
      </c>
      <c r="AKL96" s="120" t="s">
        <v>105</v>
      </c>
      <c r="AKM96" s="120" t="s">
        <v>105</v>
      </c>
      <c r="AKN96" s="120" t="s">
        <v>105</v>
      </c>
      <c r="AKO96" s="120" t="s">
        <v>105</v>
      </c>
      <c r="AKP96" s="120" t="s">
        <v>105</v>
      </c>
      <c r="AKQ96" s="120" t="s">
        <v>105</v>
      </c>
      <c r="AKR96" s="120" t="s">
        <v>105</v>
      </c>
      <c r="AKS96" s="120" t="s">
        <v>105</v>
      </c>
      <c r="AKT96" s="120" t="s">
        <v>105</v>
      </c>
      <c r="AKU96" s="120" t="s">
        <v>105</v>
      </c>
      <c r="AKV96" s="120" t="s">
        <v>105</v>
      </c>
      <c r="AKW96" s="120" t="s">
        <v>105</v>
      </c>
      <c r="AKX96" s="120" t="s">
        <v>105</v>
      </c>
      <c r="AKY96" s="120" t="s">
        <v>105</v>
      </c>
      <c r="AKZ96" s="120" t="s">
        <v>105</v>
      </c>
      <c r="ALA96" s="120" t="s">
        <v>105</v>
      </c>
      <c r="ALB96" s="120" t="s">
        <v>105</v>
      </c>
      <c r="ALC96" s="120" t="s">
        <v>105</v>
      </c>
      <c r="ALD96" s="120" t="s">
        <v>105</v>
      </c>
      <c r="ALE96" s="120" t="s">
        <v>105</v>
      </c>
      <c r="ALF96" s="120" t="s">
        <v>105</v>
      </c>
      <c r="ALG96" s="120" t="s">
        <v>105</v>
      </c>
      <c r="ALH96" s="120" t="s">
        <v>105</v>
      </c>
      <c r="ALI96" s="120" t="s">
        <v>105</v>
      </c>
      <c r="ALJ96" s="120" t="s">
        <v>105</v>
      </c>
      <c r="ALK96" s="120" t="s">
        <v>105</v>
      </c>
      <c r="ALL96" s="120" t="s">
        <v>105</v>
      </c>
      <c r="ALM96" s="120" t="s">
        <v>105</v>
      </c>
      <c r="ALN96" s="120"/>
    </row>
    <row r="97" spans="1:1002" hidden="1">
      <c r="A97" s="119">
        <v>96</v>
      </c>
      <c r="B97" s="120">
        <v>2.6411609222703187E-3</v>
      </c>
      <c r="C97" s="120">
        <v>2.6411609222703213E-3</v>
      </c>
      <c r="D97" s="120">
        <v>2.6151054982413153E-3</v>
      </c>
      <c r="E97" s="120">
        <v>2.6151054982413166E-3</v>
      </c>
      <c r="F97" s="120">
        <v>2.5892068194001434E-3</v>
      </c>
      <c r="G97" s="120">
        <v>2.5892068194001438E-3</v>
      </c>
      <c r="H97" s="120">
        <v>2.5634647403170213E-3</v>
      </c>
      <c r="I97" s="120">
        <v>2.56346474031702E-3</v>
      </c>
      <c r="J97" s="120">
        <v>2.537879111811382E-3</v>
      </c>
      <c r="K97" s="120">
        <v>2.5378791118113838E-3</v>
      </c>
      <c r="L97" s="120">
        <v>2.5124497809383009E-3</v>
      </c>
      <c r="M97" s="120">
        <v>2.5124497809382992E-3</v>
      </c>
      <c r="N97" s="120">
        <v>2.4871765909750313E-3</v>
      </c>
      <c r="O97" s="120">
        <v>2.4871765909750296E-3</v>
      </c>
      <c r="P97" s="120">
        <v>2.4620593814077291E-3</v>
      </c>
      <c r="Q97" s="120">
        <v>2.462059381407727E-3</v>
      </c>
      <c r="R97" s="120">
        <v>2.4370979879182763E-3</v>
      </c>
      <c r="S97" s="120">
        <v>2.4370979879182759E-3</v>
      </c>
      <c r="T97" s="120">
        <v>2.4122922423712723E-3</v>
      </c>
      <c r="U97" s="120">
        <v>2.4122922423712762E-3</v>
      </c>
      <c r="V97" s="120">
        <v>2.3876419728011728E-3</v>
      </c>
      <c r="W97" s="120">
        <v>2.3876419728011719E-3</v>
      </c>
      <c r="X97" s="120">
        <v>2.3631470033995583E-3</v>
      </c>
      <c r="Y97" s="120">
        <v>2.3631470033995588E-3</v>
      </c>
      <c r="Z97" s="120">
        <v>2.3388071545026147E-3</v>
      </c>
      <c r="AA97" s="120">
        <v>2.3388071545026152E-3</v>
      </c>
      <c r="AB97" s="120">
        <v>2.314622242578712E-3</v>
      </c>
      <c r="AC97" s="120">
        <v>2.314622242578709E-3</v>
      </c>
      <c r="AD97" s="120">
        <v>2.2905920802161811E-3</v>
      </c>
      <c r="AE97" s="120">
        <v>2.2905920802161811E-3</v>
      </c>
      <c r="AF97" s="120">
        <v>2.2667164761112544E-3</v>
      </c>
      <c r="AG97" s="120">
        <v>2.2667164761112535E-3</v>
      </c>
      <c r="AH97" s="120">
        <v>2.2429952350561675E-3</v>
      </c>
      <c r="AI97" s="120">
        <v>2.2429952350561653E-3</v>
      </c>
      <c r="AJ97" s="120">
        <v>2.2194281579274483E-3</v>
      </c>
      <c r="AK97" s="120">
        <v>2.2194281579274483E-3</v>
      </c>
      <c r="AL97" s="120">
        <v>2.196015041674374E-3</v>
      </c>
      <c r="AM97" s="120">
        <v>2.1960150416743727E-3</v>
      </c>
      <c r="AN97" s="120">
        <v>2.1727556793076038E-3</v>
      </c>
      <c r="AO97" s="120">
        <v>2.172755679307606E-3</v>
      </c>
      <c r="AP97" s="120">
        <v>2.1496498598880245E-3</v>
      </c>
      <c r="AQ97" s="120">
        <v>2.1496498598880267E-3</v>
      </c>
      <c r="AR97" s="120">
        <v>2.1266973685157555E-3</v>
      </c>
      <c r="AS97" s="120">
        <v>2.1266973685157551E-3</v>
      </c>
      <c r="AT97" s="120">
        <v>2.103897986319356E-3</v>
      </c>
      <c r="AU97" s="120">
        <v>2.103897986319356E-3</v>
      </c>
      <c r="AV97" s="120">
        <v>2.0812514904452483E-3</v>
      </c>
      <c r="AW97" s="120">
        <v>2.0812514904452479E-3</v>
      </c>
      <c r="AX97" s="120">
        <v>2.0587576540473137E-3</v>
      </c>
      <c r="AY97" s="120">
        <v>2.0587576540473146E-3</v>
      </c>
      <c r="AZ97" s="120">
        <v>2.036416246276704E-3</v>
      </c>
      <c r="BA97" s="120">
        <v>2.0364162462767053E-3</v>
      </c>
      <c r="BB97" s="120">
        <v>2.0142270322718817E-3</v>
      </c>
      <c r="BC97" s="120">
        <v>2.01422703227188E-3</v>
      </c>
      <c r="BD97" s="120">
        <v>1.9921897731488315E-3</v>
      </c>
      <c r="BE97" s="120">
        <v>1.992189773148832E-3</v>
      </c>
      <c r="BF97" s="120">
        <v>1.9703042259915349E-3</v>
      </c>
      <c r="BG97" s="120">
        <v>1.9703042259915345E-3</v>
      </c>
      <c r="BH97" s="120">
        <v>1.9485701438426363E-3</v>
      </c>
      <c r="BI97" s="120">
        <v>1.9485701438426365E-3</v>
      </c>
      <c r="BJ97" s="120">
        <v>1.9269872756943391E-3</v>
      </c>
      <c r="BK97" s="120">
        <v>1.9269872756943393E-3</v>
      </c>
      <c r="BL97" s="120">
        <v>1.9055553664795405E-3</v>
      </c>
      <c r="BM97" s="120">
        <v>1.9055553664795405E-3</v>
      </c>
      <c r="BN97" s="120">
        <v>1.8842741570631934E-3</v>
      </c>
      <c r="BO97" s="120">
        <v>1.8842741570631938E-3</v>
      </c>
      <c r="BP97" s="120">
        <v>1.8631433842339073E-3</v>
      </c>
      <c r="BQ97" s="120">
        <v>1.8631433842339067E-3</v>
      </c>
      <c r="BR97" s="120">
        <v>1.8421627806957919E-3</v>
      </c>
      <c r="BS97" s="120">
        <v>1.8421627806957904E-3</v>
      </c>
      <c r="BT97" s="120">
        <v>1.8213320750605484E-3</v>
      </c>
      <c r="BU97" s="120">
        <v>1.8213320750605506E-3</v>
      </c>
      <c r="BV97" s="120">
        <v>1.8006509918398177E-3</v>
      </c>
      <c r="BW97" s="120">
        <v>1.8006509918398186E-3</v>
      </c>
      <c r="BX97" s="120">
        <v>1.7801192514377657E-3</v>
      </c>
      <c r="BY97" s="120">
        <v>1.7801192514377649E-3</v>
      </c>
      <c r="BZ97" s="120">
        <v>1.7597365701439434E-3</v>
      </c>
      <c r="CA97" s="120">
        <v>1.7597365701439429E-3</v>
      </c>
      <c r="CB97" s="120">
        <v>1.7395026601264214E-3</v>
      </c>
      <c r="CC97" s="120">
        <v>1.7395026601264212E-3</v>
      </c>
      <c r="CD97" s="120">
        <v>1.7194172294251646E-3</v>
      </c>
      <c r="CE97" s="120">
        <v>1.7194172294251659E-3</v>
      </c>
      <c r="CF97" s="120">
        <v>1.6994799819457101E-3</v>
      </c>
      <c r="CG97" s="120">
        <v>1.6994799819457101E-3</v>
      </c>
      <c r="CH97" s="120">
        <v>1.6796906174531027E-3</v>
      </c>
      <c r="CI97" s="120">
        <v>1.6796906174531031E-3</v>
      </c>
      <c r="CJ97" s="120">
        <v>1.6600488315661199E-3</v>
      </c>
      <c r="CK97" s="120">
        <v>1.6600488315661212E-3</v>
      </c>
      <c r="CL97" s="120">
        <v>1.6405543157517934E-3</v>
      </c>
      <c r="CM97" s="120">
        <v>1.6405543157517934E-3</v>
      </c>
      <c r="CN97" s="120">
        <v>1.621206757320204E-3</v>
      </c>
      <c r="CO97" s="120">
        <v>1.6212067573202046E-3</v>
      </c>
      <c r="CP97" s="120">
        <v>1.6020058394195964E-3</v>
      </c>
      <c r="CQ97" s="120">
        <v>1.6020058394195977E-3</v>
      </c>
      <c r="CR97" s="120">
        <v>1.5829512410317761E-3</v>
      </c>
      <c r="CS97" s="120">
        <v>1.5829512410317772E-3</v>
      </c>
      <c r="CT97" s="120">
        <v>1.5640426369678201E-3</v>
      </c>
      <c r="CU97" s="120">
        <v>1.5640426369678208E-3</v>
      </c>
      <c r="CV97" s="120">
        <v>1.5452796978641069E-3</v>
      </c>
      <c r="CW97" s="120">
        <v>1.5452796978641058E-3</v>
      </c>
      <c r="CX97" s="120">
        <v>1.5266620901786495E-3</v>
      </c>
      <c r="CY97" s="120">
        <v>1.5266620901786502E-3</v>
      </c>
      <c r="CZ97" s="120">
        <v>1.5081894761877625E-3</v>
      </c>
      <c r="DA97" s="120">
        <v>1.5081894761877622E-3</v>
      </c>
      <c r="DB97" s="120">
        <v>1.4898615139830403E-3</v>
      </c>
      <c r="DC97" s="120">
        <v>1.4898615139830418E-3</v>
      </c>
      <c r="DD97" s="120">
        <v>1.4716778574686863E-3</v>
      </c>
      <c r="DE97" s="120">
        <v>1.4716778574686863E-3</v>
      </c>
      <c r="DF97" s="120">
        <v>1.4536381563591625E-3</v>
      </c>
      <c r="DG97" s="120">
        <v>1.4536381563591623E-3</v>
      </c>
      <c r="DH97" s="120">
        <v>1.4357420561771832E-3</v>
      </c>
      <c r="DI97" s="120">
        <v>1.4357420561771821E-3</v>
      </c>
      <c r="DJ97" s="120">
        <v>1.4179891982520633E-3</v>
      </c>
      <c r="DK97" s="120">
        <v>1.4179891982520636E-3</v>
      </c>
      <c r="DL97" s="120">
        <v>1.4003792197184123E-3</v>
      </c>
      <c r="DM97" s="120">
        <v>1.4003792197184127E-3</v>
      </c>
      <c r="DN97" s="120">
        <v>1.3829117535151859E-3</v>
      </c>
      <c r="DO97" s="120">
        <v>1.3829117535151857E-3</v>
      </c>
      <c r="DP97" s="120">
        <v>1.3655864283850935E-3</v>
      </c>
      <c r="DQ97" s="120">
        <v>1.3655864283850939E-3</v>
      </c>
      <c r="DR97" s="120">
        <v>1.3484028688743885E-3</v>
      </c>
      <c r="DS97" s="120">
        <v>1.3484028688743887E-3</v>
      </c>
      <c r="DT97" s="120">
        <v>1.331360695333016E-3</v>
      </c>
      <c r="DU97" s="120">
        <v>1.3313606953330162E-3</v>
      </c>
      <c r="DV97" s="120">
        <v>1.3144595239151457E-3</v>
      </c>
      <c r="DW97" s="120">
        <v>1.3144595239151459E-3</v>
      </c>
      <c r="DX97" s="120">
        <v>1.2976989665800843E-3</v>
      </c>
      <c r="DY97" s="120">
        <v>1.2976989665800856E-3</v>
      </c>
      <c r="DZ97" s="120">
        <v>1.2810786310935834E-3</v>
      </c>
      <c r="EA97" s="120">
        <v>1.281078631093584E-3</v>
      </c>
      <c r="EB97" s="120">
        <v>1.2645981210295265E-3</v>
      </c>
      <c r="EC97" s="120">
        <v>1.2645981210295261E-3</v>
      </c>
      <c r="ED97" s="120">
        <v>1.2482570357720331E-3</v>
      </c>
      <c r="EE97" s="120">
        <v>1.2482570357720347E-3</v>
      </c>
      <c r="EF97" s="120">
        <v>1.2320549705179594E-3</v>
      </c>
      <c r="EG97" s="120">
        <v>1.2320549705179609E-3</v>
      </c>
      <c r="EH97" s="120">
        <v>1.2159915162798002E-3</v>
      </c>
      <c r="EI97" s="120">
        <v>1.2159915162798002E-3</v>
      </c>
      <c r="EJ97" s="120">
        <v>1.2000662598890197E-3</v>
      </c>
      <c r="EK97" s="120">
        <v>1.2000662598890201E-3</v>
      </c>
      <c r="EL97" s="120">
        <v>1.184278783999798E-3</v>
      </c>
      <c r="EM97" s="120">
        <v>1.1842787839997976E-3</v>
      </c>
      <c r="EN97" s="120">
        <v>1.1686286670932039E-3</v>
      </c>
      <c r="EO97" s="120">
        <v>1.1686286670932037E-3</v>
      </c>
      <c r="EP97" s="120">
        <v>1.1531154834818005E-3</v>
      </c>
      <c r="EQ97" s="120">
        <v>1.1531154834817983E-3</v>
      </c>
      <c r="ER97" s="120">
        <v>1.1377388033146812E-3</v>
      </c>
      <c r="ES97" s="120">
        <v>1.1377388033146818E-3</v>
      </c>
      <c r="ET97" s="120">
        <v>1.1224981925829663E-3</v>
      </c>
      <c r="EU97" s="120">
        <v>1.1224981925829658E-3</v>
      </c>
      <c r="EV97" s="120">
        <v>1.1073932131257249E-3</v>
      </c>
      <c r="EW97" s="120">
        <v>1.1073932131257255E-3</v>
      </c>
      <c r="EX97" s="120">
        <v>1.092423422636372E-3</v>
      </c>
      <c r="EY97" s="120">
        <v>1.092423422636372E-3</v>
      </c>
      <c r="EZ97" s="120">
        <v>1.0775883746695072E-3</v>
      </c>
      <c r="FA97" s="120">
        <v>1.0775883746695057E-3</v>
      </c>
      <c r="FB97" s="120">
        <v>1.0628876186482355E-3</v>
      </c>
      <c r="FC97" s="120">
        <v>1.0628876186482355E-3</v>
      </c>
      <c r="FD97" s="120">
        <v>1.0483206998719498E-3</v>
      </c>
      <c r="FE97" s="120">
        <v>1.0483206998719492E-3</v>
      </c>
      <c r="FF97" s="120">
        <v>1.0338871595245852E-3</v>
      </c>
      <c r="FG97" s="120">
        <v>1.0338871595245863E-3</v>
      </c>
      <c r="FH97" s="120">
        <v>1.019586534683371E-3</v>
      </c>
      <c r="FI97" s="120">
        <v>1.0195865346833721E-3</v>
      </c>
      <c r="FJ97" s="120">
        <v>1.0054183583280538E-3</v>
      </c>
      <c r="FK97" s="120">
        <v>1.0054183583280535E-3</v>
      </c>
      <c r="FL97" s="120">
        <v>9.9138215935062261E-4</v>
      </c>
      <c r="FM97" s="120">
        <v>9.9138215935062109E-4</v>
      </c>
      <c r="FN97" s="120">
        <v>9.7747746256553409E-4</v>
      </c>
      <c r="FO97" s="120">
        <v>9.7747746256553452E-4</v>
      </c>
      <c r="FP97" s="120">
        <v>9.6370378872044345E-4</v>
      </c>
      <c r="FQ97" s="120">
        <v>9.6370378872044291E-4</v>
      </c>
      <c r="FR97" s="120">
        <v>9.5006065450743454E-4</v>
      </c>
      <c r="FS97" s="120">
        <v>9.5006065450743476E-4</v>
      </c>
      <c r="FT97" s="120">
        <v>9.3654757257477864E-4</v>
      </c>
      <c r="FU97" s="120">
        <v>9.3654757257477874E-4</v>
      </c>
      <c r="FV97" s="120">
        <v>9.231640515392133E-4</v>
      </c>
      <c r="FW97" s="120">
        <v>9.2316405153921308E-4</v>
      </c>
      <c r="FX97" s="120">
        <v>9.0990959599874209E-4</v>
      </c>
      <c r="FY97" s="120">
        <v>9.0990959599874252E-4</v>
      </c>
      <c r="FZ97" s="120">
        <v>8.967837065459737E-4</v>
      </c>
      <c r="GA97" s="120">
        <v>8.967837065459737E-4</v>
      </c>
      <c r="GB97" s="120">
        <v>8.8378587978199291E-4</v>
      </c>
      <c r="GC97" s="120">
        <v>8.8378587978199237E-4</v>
      </c>
      <c r="GD97" s="120">
        <v>8.7091560833078591E-4</v>
      </c>
      <c r="GE97" s="120">
        <v>8.7091560833078602E-4</v>
      </c>
      <c r="GF97" s="120">
        <v>8.5817238085420531E-4</v>
      </c>
      <c r="GG97" s="120">
        <v>8.5817238085420531E-4</v>
      </c>
      <c r="GH97" s="120">
        <v>8.4555568206749808E-4</v>
      </c>
      <c r="GI97" s="120">
        <v>8.455556820674983E-4</v>
      </c>
      <c r="GJ97" s="120">
        <v>8.3306499275538994E-4</v>
      </c>
      <c r="GK97" s="120">
        <v>8.3306499275538984E-4</v>
      </c>
      <c r="GL97" s="120">
        <v>8.2069978978873423E-4</v>
      </c>
      <c r="GM97" s="120">
        <v>8.206997897887351E-4</v>
      </c>
      <c r="GN97" s="120">
        <v>8.084595461417465E-4</v>
      </c>
      <c r="GO97" s="120">
        <v>8.0845954614174682E-4</v>
      </c>
      <c r="GP97" s="120">
        <v>7.9634373090979496E-4</v>
      </c>
      <c r="GQ97" s="120">
        <v>7.9634373090979517E-4</v>
      </c>
      <c r="GR97" s="120">
        <v>7.8435180932779551E-4</v>
      </c>
      <c r="GS97" s="120">
        <v>7.8435180932779562E-4</v>
      </c>
      <c r="GT97" s="120">
        <v>7.7248324278918049E-4</v>
      </c>
      <c r="GU97" s="120">
        <v>7.7248324278918039E-4</v>
      </c>
      <c r="GV97" s="120">
        <v>7.6073748886546606E-4</v>
      </c>
      <c r="GW97" s="120">
        <v>7.6073748886546703E-4</v>
      </c>
      <c r="GX97" s="120">
        <v>7.4911400132642654E-4</v>
      </c>
      <c r="GY97" s="120">
        <v>7.4911400132642687E-4</v>
      </c>
      <c r="GZ97" s="120">
        <v>7.3761223016085653E-4</v>
      </c>
      <c r="HA97" s="120">
        <v>7.3761223016085642E-4</v>
      </c>
      <c r="HB97" s="120">
        <v>7.2623162159796194E-4</v>
      </c>
      <c r="HC97" s="120">
        <v>7.2623162159796205E-4</v>
      </c>
      <c r="HD97" s="120">
        <v>7.1497161812935435E-4</v>
      </c>
      <c r="HE97" s="120">
        <v>7.1497161812935413E-4</v>
      </c>
      <c r="HF97" s="120">
        <v>7.0383165853166868E-4</v>
      </c>
      <c r="HG97" s="120">
        <v>7.0383165853166825E-4</v>
      </c>
      <c r="HH97" s="120">
        <v>6.9281117788980758E-4</v>
      </c>
      <c r="HI97" s="120">
        <v>6.9281117788980758E-4</v>
      </c>
      <c r="HJ97" s="120">
        <v>6.8190960762082103E-4</v>
      </c>
      <c r="HK97" s="120">
        <v>6.819096076208207E-4</v>
      </c>
      <c r="HL97" s="120">
        <v>6.7112637549840979E-4</v>
      </c>
      <c r="HM97" s="120">
        <v>6.7112637549840957E-4</v>
      </c>
      <c r="HN97" s="120">
        <v>6.6046090567808372E-4</v>
      </c>
      <c r="HO97" s="120">
        <v>6.6046090567808426E-4</v>
      </c>
      <c r="HP97" s="120">
        <v>6.499126187229586E-4</v>
      </c>
      <c r="HQ97" s="120">
        <v>6.499126187229586E-4</v>
      </c>
      <c r="HR97" s="120">
        <v>6.3948093163020386E-4</v>
      </c>
      <c r="HS97" s="120">
        <v>6.3948093163020375E-4</v>
      </c>
      <c r="HT97" s="120">
        <v>6.2916525785814998E-4</v>
      </c>
      <c r="HU97" s="120">
        <v>6.2916525785814944E-4</v>
      </c>
      <c r="HV97" s="120">
        <v>6.1896500735405234E-4</v>
      </c>
      <c r="HW97" s="120">
        <v>6.1896500735405212E-4</v>
      </c>
      <c r="HX97" s="120">
        <v>6.0887958658252354E-4</v>
      </c>
      <c r="HY97" s="120">
        <v>6.0887958658252409E-4</v>
      </c>
      <c r="HZ97" s="120">
        <v>5.9890839855463449E-4</v>
      </c>
      <c r="IA97" s="120">
        <v>5.9890839855463427E-4</v>
      </c>
      <c r="IB97" s="120">
        <v>5.8905084285768841E-4</v>
      </c>
      <c r="IC97" s="120">
        <v>5.890508428576883E-4</v>
      </c>
      <c r="ID97" s="120">
        <v>5.7930631568567609E-4</v>
      </c>
      <c r="IE97" s="120">
        <v>5.7930631568567598E-4</v>
      </c>
      <c r="IF97" s="120">
        <v>5.6967420987041385E-4</v>
      </c>
      <c r="IG97" s="120">
        <v>5.6967420987041374E-4</v>
      </c>
      <c r="IH97" s="120">
        <v>5.6015391491336824E-4</v>
      </c>
      <c r="II97" s="120">
        <v>5.6015391491336813E-4</v>
      </c>
      <c r="IJ97" s="120">
        <v>5.5074481701817397E-4</v>
      </c>
      <c r="IK97" s="120">
        <v>5.507448170181744E-4</v>
      </c>
      <c r="IL97" s="120">
        <v>5.4144629912384647E-4</v>
      </c>
      <c r="IM97" s="120">
        <v>5.4144629912384636E-4</v>
      </c>
      <c r="IN97" s="120">
        <v>5.3225774093869393E-4</v>
      </c>
      <c r="IO97" s="120">
        <v>5.3225774093869317E-4</v>
      </c>
      <c r="IP97" s="120">
        <v>5.231785189749353E-4</v>
      </c>
      <c r="IQ97" s="120">
        <v>5.2317851897493498E-4</v>
      </c>
      <c r="IR97" s="120">
        <v>5.1420800658402515E-4</v>
      </c>
      <c r="IS97" s="120">
        <v>5.1420800658402515E-4</v>
      </c>
      <c r="IT97" s="120">
        <v>5.0534557399268859E-4</v>
      </c>
      <c r="IU97" s="120">
        <v>5.053455739926887E-4</v>
      </c>
      <c r="IV97" s="120">
        <v>4.9659058833967016E-4</v>
      </c>
      <c r="IW97" s="120">
        <v>4.9659058833966994E-4</v>
      </c>
      <c r="IX97" s="120">
        <v>4.8794241371320475E-4</v>
      </c>
      <c r="IY97" s="120">
        <v>4.8794241371320443E-4</v>
      </c>
      <c r="IZ97" s="120">
        <v>4.7940041118920676E-4</v>
      </c>
      <c r="JA97" s="120">
        <v>4.7940041118920643E-4</v>
      </c>
      <c r="JB97" s="120">
        <v>4.7096393887018475E-4</v>
      </c>
      <c r="JC97" s="120">
        <v>4.7096393887018485E-4</v>
      </c>
      <c r="JD97" s="120">
        <v>4.62632351924885E-4</v>
      </c>
      <c r="JE97" s="120">
        <v>4.6263235192488543E-4</v>
      </c>
      <c r="JF97" s="120">
        <v>4.5440500262866303E-4</v>
      </c>
      <c r="JG97" s="120">
        <v>4.5440500262866287E-4</v>
      </c>
      <c r="JH97" s="120">
        <v>4.4628124040458923E-4</v>
      </c>
      <c r="JI97" s="120">
        <v>4.4628124040458928E-4</v>
      </c>
      <c r="JJ97" s="120">
        <v>4.3826041186529582E-4</v>
      </c>
      <c r="JK97" s="120">
        <v>4.3826041186529588E-4</v>
      </c>
      <c r="JL97" s="120">
        <v>4.3034186085555263E-4</v>
      </c>
      <c r="JM97" s="120">
        <v>4.3034186085555258E-4</v>
      </c>
      <c r="JN97" s="120">
        <v>4.2252492849558887E-4</v>
      </c>
      <c r="JO97" s="120">
        <v>4.2252492849558871E-4</v>
      </c>
      <c r="JP97" s="120">
        <v>4.1480895322515882E-4</v>
      </c>
      <c r="JQ97" s="120">
        <v>4.1480895322515893E-4</v>
      </c>
      <c r="JR97" s="120">
        <v>4.0719327084835034E-4</v>
      </c>
      <c r="JS97" s="120">
        <v>4.0719327084835045E-4</v>
      </c>
      <c r="JT97" s="120">
        <v>3.9967721457913845E-4</v>
      </c>
      <c r="JU97" s="120">
        <v>3.9967721457913829E-4</v>
      </c>
      <c r="JV97" s="120">
        <v>3.9226011508768755E-4</v>
      </c>
      <c r="JW97" s="120">
        <v>3.9226011508768766E-4</v>
      </c>
      <c r="JX97" s="120">
        <v>3.8494130054740497E-4</v>
      </c>
      <c r="JY97" s="120">
        <v>3.8494130054740497E-4</v>
      </c>
      <c r="JZ97" s="120">
        <v>3.7772009668274298E-4</v>
      </c>
      <c r="KA97" s="120">
        <v>3.7772009668274304E-4</v>
      </c>
      <c r="KB97" s="120">
        <v>3.7059582681775205E-4</v>
      </c>
      <c r="KC97" s="120">
        <v>3.7059582681775205E-4</v>
      </c>
      <c r="KD97" s="120">
        <v>3.635678119253879E-4</v>
      </c>
      <c r="KE97" s="120">
        <v>3.6356781192538811E-4</v>
      </c>
      <c r="KF97" s="120">
        <v>3.5663537067757051E-4</v>
      </c>
      <c r="KG97" s="120">
        <v>3.5663537067757051E-4</v>
      </c>
      <c r="KH97" s="120">
        <v>3.4979781949599466E-4</v>
      </c>
      <c r="KI97" s="120">
        <v>3.4979781949599477E-4</v>
      </c>
      <c r="KJ97" s="120">
        <v>3.4305447260369703E-4</v>
      </c>
      <c r="KK97" s="120">
        <v>3.4305447260369703E-4</v>
      </c>
      <c r="KL97" s="120">
        <v>3.3640464207737326E-4</v>
      </c>
      <c r="KM97" s="120">
        <v>3.3640464207737331E-4</v>
      </c>
      <c r="KN97" s="120">
        <v>3.298476379004501E-4</v>
      </c>
      <c r="KO97" s="120">
        <v>3.2984763790045026E-4</v>
      </c>
      <c r="KP97" s="120">
        <v>3.2338276801690885E-4</v>
      </c>
      <c r="KQ97" s="120">
        <v>3.2338276801690901E-4</v>
      </c>
      <c r="KR97" s="120">
        <v>3.170093383858593E-4</v>
      </c>
      <c r="KS97" s="120">
        <v>3.1700933838585958E-4</v>
      </c>
      <c r="KT97" s="120">
        <v>3.1072665303686665E-4</v>
      </c>
      <c r="KU97" s="120">
        <v>3.107266530368666E-4</v>
      </c>
      <c r="KV97" s="120">
        <v>3.0453401412602356E-4</v>
      </c>
      <c r="KW97" s="120">
        <v>3.0453401412602405E-4</v>
      </c>
      <c r="KX97" s="120">
        <v>2.9843072199277408E-4</v>
      </c>
      <c r="KY97" s="120">
        <v>2.9843072199277397E-4</v>
      </c>
      <c r="KZ97" s="120">
        <v>2.9241607521747644E-4</v>
      </c>
      <c r="LA97" s="120">
        <v>2.924160752174766E-4</v>
      </c>
      <c r="LB97" s="120">
        <v>2.8648937067971952E-4</v>
      </c>
      <c r="LC97" s="120">
        <v>2.8648937067971908E-4</v>
      </c>
      <c r="LD97" s="120">
        <v>2.8064990361736708E-4</v>
      </c>
      <c r="LE97" s="120">
        <v>2.8064990361736692E-4</v>
      </c>
      <c r="LF97" s="120">
        <v>2.748969676863532E-4</v>
      </c>
      <c r="LG97" s="120">
        <v>2.7489696768635315E-4</v>
      </c>
      <c r="LH97" s="120">
        <v>2.6922985502120218E-4</v>
      </c>
      <c r="LI97" s="120">
        <v>2.6922985502120185E-4</v>
      </c>
      <c r="LJ97" s="120">
        <v>2.6364785629628626E-4</v>
      </c>
      <c r="LK97" s="120">
        <v>2.636478562962862E-4</v>
      </c>
      <c r="LL97" s="120">
        <v>2.5815026078781041E-4</v>
      </c>
      <c r="LM97" s="120">
        <v>2.5815026078781079E-4</v>
      </c>
      <c r="LN97" s="120">
        <v>2.5273635643651972E-4</v>
      </c>
      <c r="LO97" s="120">
        <v>2.5273635643651966E-4</v>
      </c>
      <c r="LP97" s="120">
        <v>2.4740542991112593E-4</v>
      </c>
      <c r="LQ97" s="120">
        <v>2.4740542991112603E-4</v>
      </c>
      <c r="LR97" s="120">
        <v>2.4215676667245403E-4</v>
      </c>
      <c r="LS97" s="120">
        <v>2.4215676667245424E-4</v>
      </c>
      <c r="LT97" s="120">
        <v>2.3698965103829289E-4</v>
      </c>
      <c r="LU97" s="120">
        <v>2.3698965103829267E-4</v>
      </c>
      <c r="LV97" s="120">
        <v>2.3190336624895319E-4</v>
      </c>
      <c r="LW97" s="120">
        <v>2.3190336624895322E-4</v>
      </c>
      <c r="LX97" s="120">
        <v>2.2689719453352741E-4</v>
      </c>
      <c r="LY97" s="120">
        <v>2.2689719453352735E-4</v>
      </c>
      <c r="LZ97" s="120">
        <v>2.2197041717683785E-4</v>
      </c>
      <c r="MA97" s="120">
        <v>2.2197041717683799E-4</v>
      </c>
      <c r="MB97" s="120">
        <v>2.1712231458707502E-4</v>
      </c>
      <c r="MC97" s="120">
        <v>2.1712231458707502E-4</v>
      </c>
      <c r="MD97" s="120">
        <v>2.123521663641141E-4</v>
      </c>
      <c r="ME97" s="120">
        <v>2.123521663641141E-4</v>
      </c>
      <c r="MF97" s="120">
        <v>2.0765925136850564E-4</v>
      </c>
      <c r="MG97" s="120">
        <v>2.0765925136850553E-4</v>
      </c>
      <c r="MH97" s="120">
        <v>2.0304284779113039E-4</v>
      </c>
      <c r="MI97" s="120">
        <v>2.030428477911305E-4</v>
      </c>
      <c r="MJ97" s="120">
        <v>1.9850223322351237E-4</v>
      </c>
      <c r="MK97" s="120">
        <v>1.9850223322351234E-4</v>
      </c>
      <c r="ML97" s="120">
        <v>1.940366847287801E-4</v>
      </c>
      <c r="MM97" s="120">
        <v>1.9403668472878021E-4</v>
      </c>
      <c r="MN97" s="120">
        <v>1.8964547891326783E-4</v>
      </c>
      <c r="MO97" s="120">
        <v>1.8964547891326793E-4</v>
      </c>
      <c r="MP97" s="120">
        <v>1.8532789199874949E-4</v>
      </c>
      <c r="MQ97" s="120">
        <v>1.8532789199874936E-4</v>
      </c>
      <c r="MR97" s="120">
        <v>1.8108319989529152E-4</v>
      </c>
      <c r="MS97" s="120">
        <v>1.8108319989529169E-4</v>
      </c>
      <c r="MT97" s="120">
        <v>1.7691067827472112E-4</v>
      </c>
      <c r="MU97" s="120">
        <v>1.7691067827472091E-4</v>
      </c>
      <c r="MV97" s="120">
        <v>1.7280960264468918E-4</v>
      </c>
      <c r="MW97" s="120">
        <v>1.7280960264468912E-4</v>
      </c>
      <c r="MX97" s="120">
        <v>1.6877924842333079E-4</v>
      </c>
      <c r="MY97" s="120">
        <v>1.6877924842333085E-4</v>
      </c>
      <c r="MZ97" s="120">
        <v>1.6481889101449879E-4</v>
      </c>
      <c r="NA97" s="120">
        <v>1.6481889101449887E-4</v>
      </c>
      <c r="NB97" s="120">
        <v>1.6092780588356696E-4</v>
      </c>
      <c r="NC97" s="120">
        <v>1.6092780588356702E-4</v>
      </c>
      <c r="ND97" s="120">
        <v>1.571052686337876E-4</v>
      </c>
      <c r="NE97" s="120">
        <v>1.5710526863378757E-4</v>
      </c>
      <c r="NF97" s="120">
        <v>1.5335055508318955E-4</v>
      </c>
      <c r="NG97" s="120">
        <v>1.5335055508318933E-4</v>
      </c>
      <c r="NH97" s="120">
        <v>1.4966294134200768E-4</v>
      </c>
      <c r="NI97" s="120">
        <v>1.4966294134200787E-4</v>
      </c>
      <c r="NJ97" s="120">
        <v>1.4604170389062617E-4</v>
      </c>
      <c r="NK97" s="120">
        <v>1.4604170389062609E-4</v>
      </c>
      <c r="NL97" s="120">
        <v>1.4248611965802092E-4</v>
      </c>
      <c r="NM97" s="120">
        <v>1.4248611965802095E-4</v>
      </c>
      <c r="NN97" s="120">
        <v>1.3899546610069211E-4</v>
      </c>
      <c r="NO97" s="120">
        <v>1.3899546610069203E-4</v>
      </c>
      <c r="NP97" s="120">
        <v>1.355690212820638E-4</v>
      </c>
      <c r="NQ97" s="120">
        <v>1.3556902128206399E-4</v>
      </c>
      <c r="NR97" s="120">
        <v>1.3220606395234345E-4</v>
      </c>
      <c r="NS97" s="120">
        <v>1.3220606395234339E-4</v>
      </c>
      <c r="NT97" s="120">
        <v>1.2890587362881552E-4</v>
      </c>
      <c r="NU97" s="120">
        <v>1.2890587362881552E-4</v>
      </c>
      <c r="NV97" s="120">
        <v>1.2566773067656313E-4</v>
      </c>
      <c r="NW97" s="120">
        <v>1.2566773067656327E-4</v>
      </c>
      <c r="NX97" s="120">
        <v>1.224909163895916E-4</v>
      </c>
      <c r="NY97" s="120">
        <v>1.224909163895916E-4</v>
      </c>
      <c r="NZ97" s="120">
        <v>1.1937471307234046E-4</v>
      </c>
      <c r="OA97" s="120">
        <v>1.1937471307234047E-4</v>
      </c>
      <c r="OB97" s="120">
        <v>1.1631840412156678E-4</v>
      </c>
      <c r="OC97" s="120">
        <v>1.1631840412156672E-4</v>
      </c>
      <c r="OD97" s="120">
        <v>1.1332127410857657E-4</v>
      </c>
      <c r="OE97" s="120">
        <v>1.1332127410857656E-4</v>
      </c>
      <c r="OF97" s="120">
        <v>1.1038260886179048E-4</v>
      </c>
      <c r="OG97" s="120">
        <v>1.1038260886179037E-4</v>
      </c>
      <c r="OH97" s="120">
        <v>1.0750169554961873E-4</v>
      </c>
      <c r="OI97" s="120">
        <v>1.0750169554961874E-4</v>
      </c>
      <c r="OJ97" s="120">
        <v>1.0467782276362896E-4</v>
      </c>
      <c r="OK97" s="120">
        <v>1.0467782276362898E-4</v>
      </c>
      <c r="OL97" s="120">
        <v>1.0191028060198412E-4</v>
      </c>
      <c r="OM97" s="120">
        <v>1.0191028060198419E-4</v>
      </c>
      <c r="ON97" s="120">
        <v>9.9198360753128672E-5</v>
      </c>
      <c r="OO97" s="120">
        <v>9.9198360753128821E-5</v>
      </c>
      <c r="OP97" s="120">
        <v>9.6541356579702569E-5</v>
      </c>
      <c r="OQ97" s="120">
        <v>9.654135657970261E-5</v>
      </c>
      <c r="OR97" s="120">
        <v>9.393856320265901E-5</v>
      </c>
      <c r="OS97" s="120">
        <v>9.3938563202659024E-5</v>
      </c>
      <c r="OT97" s="120">
        <v>9.1389277585563736E-5</v>
      </c>
      <c r="OU97" s="120">
        <v>9.1389277585563695E-5</v>
      </c>
      <c r="OV97" s="120">
        <v>8.8892798619051886E-5</v>
      </c>
      <c r="OW97" s="120">
        <v>8.8892798619051832E-5</v>
      </c>
      <c r="OX97" s="120">
        <v>8.6448427205417766E-5</v>
      </c>
      <c r="OY97" s="120">
        <v>8.6448427205417766E-5</v>
      </c>
      <c r="OZ97" s="120">
        <v>8.4055466343314138E-5</v>
      </c>
      <c r="PA97" s="120">
        <v>8.4055466343314287E-5</v>
      </c>
      <c r="PB97" s="120">
        <v>8.1713221212534098E-5</v>
      </c>
      <c r="PC97" s="120">
        <v>8.1713221212533909E-5</v>
      </c>
      <c r="PD97" s="120">
        <v>7.9420999258849367E-5</v>
      </c>
      <c r="PE97" s="120">
        <v>7.9420999258849313E-5</v>
      </c>
      <c r="PF97" s="120">
        <v>7.717811027888204E-5</v>
      </c>
      <c r="PG97" s="120">
        <v>7.7178110278882094E-5</v>
      </c>
      <c r="PH97" s="120">
        <v>7.4983866504977996E-5</v>
      </c>
      <c r="PI97" s="120">
        <v>7.4983866504977901E-5</v>
      </c>
      <c r="PJ97" s="120">
        <v>7.2837582690057074E-5</v>
      </c>
      <c r="PK97" s="120">
        <v>7.2837582690057006E-5</v>
      </c>
      <c r="PL97" s="120">
        <v>7.0738576192412467E-5</v>
      </c>
      <c r="PM97" s="120">
        <v>7.0738576192412467E-5</v>
      </c>
      <c r="PN97" s="120">
        <v>6.8686167060428831E-5</v>
      </c>
      <c r="PO97" s="120">
        <v>6.868616706042879E-5</v>
      </c>
      <c r="PP97" s="120">
        <v>6.6679678117190957E-5</v>
      </c>
      <c r="PQ97" s="120">
        <v>6.6679678117190889E-5</v>
      </c>
      <c r="PR97" s="120">
        <v>6.4718435044953308E-5</v>
      </c>
      <c r="PS97" s="120">
        <v>6.4718435044953295E-5</v>
      </c>
      <c r="PT97" s="120">
        <v>6.280176646944039E-5</v>
      </c>
      <c r="PU97" s="120">
        <v>6.2801766469440444E-5</v>
      </c>
      <c r="PV97" s="120">
        <v>6.0929004043946099E-5</v>
      </c>
      <c r="PW97" s="120">
        <v>6.0929004043946051E-5</v>
      </c>
      <c r="PX97" s="120">
        <v>5.9099482533201111E-5</v>
      </c>
      <c r="PY97" s="120">
        <v>5.9099482533201145E-5</v>
      </c>
      <c r="PZ97" s="120">
        <v>5.7312539896978364E-5</v>
      </c>
      <c r="QA97" s="120">
        <v>5.7312539896978378E-5</v>
      </c>
      <c r="QB97" s="120">
        <v>5.5567517373400515E-5</v>
      </c>
      <c r="QC97" s="120">
        <v>5.5567517373400529E-5</v>
      </c>
      <c r="QD97" s="120">
        <v>5.3863759561920748E-5</v>
      </c>
      <c r="QE97" s="120">
        <v>5.3863759561920741E-5</v>
      </c>
      <c r="QF97" s="120">
        <v>5.2200614505939984E-5</v>
      </c>
      <c r="QG97" s="120">
        <v>5.2200614505939984E-5</v>
      </c>
      <c r="QH97" s="120">
        <v>5.0577433775029161E-5</v>
      </c>
      <c r="QI97" s="120">
        <v>5.0577433775029202E-5</v>
      </c>
      <c r="QJ97" s="120">
        <v>4.8993572546720832E-5</v>
      </c>
      <c r="QK97" s="120">
        <v>4.8993572546720812E-5</v>
      </c>
      <c r="QL97" s="120">
        <v>4.744838968783621E-5</v>
      </c>
      <c r="QM97" s="120">
        <v>4.7448389687836203E-5</v>
      </c>
      <c r="QN97" s="120">
        <v>4.5941247835311816E-5</v>
      </c>
      <c r="QO97" s="120">
        <v>4.5941247835311795E-5</v>
      </c>
      <c r="QP97" s="120">
        <v>4.4471513476490332E-5</v>
      </c>
      <c r="QQ97" s="120">
        <v>4.4471513476490299E-5</v>
      </c>
      <c r="QR97" s="120">
        <v>4.3038557028839778E-5</v>
      </c>
      <c r="QS97" s="120">
        <v>4.3038557028839806E-5</v>
      </c>
      <c r="QT97" s="120">
        <v>4.1641752919063999E-5</v>
      </c>
      <c r="QU97" s="120">
        <v>4.1641752919064013E-5</v>
      </c>
      <c r="QV97" s="120">
        <v>4.028047966156804E-5</v>
      </c>
      <c r="QW97" s="120">
        <v>4.0280479661568013E-5</v>
      </c>
      <c r="QX97" s="120">
        <v>3.895411993624085E-5</v>
      </c>
      <c r="QY97" s="120">
        <v>3.8954119936240843E-5</v>
      </c>
      <c r="QZ97" s="120">
        <v>3.7662060665518114E-5</v>
      </c>
      <c r="RA97" s="120">
        <v>3.7662060665518114E-5</v>
      </c>
      <c r="RB97" s="120">
        <v>3.640369309068645E-5</v>
      </c>
      <c r="RC97" s="120">
        <v>3.6403693090686477E-5</v>
      </c>
      <c r="RD97" s="120">
        <v>3.5178412847391338E-5</v>
      </c>
      <c r="RE97" s="120">
        <v>3.5178412847391352E-5</v>
      </c>
      <c r="RF97" s="120">
        <v>3.3985620040309854E-5</v>
      </c>
      <c r="RG97" s="120">
        <v>3.3985620040309854E-5</v>
      </c>
      <c r="RH97" s="120">
        <v>3.2824719316949235E-5</v>
      </c>
      <c r="RI97" s="120">
        <v>3.2824719316949235E-5</v>
      </c>
      <c r="RJ97" s="120">
        <v>3.169511994053274E-5</v>
      </c>
      <c r="RK97" s="120">
        <v>3.1695119940532726E-5</v>
      </c>
      <c r="RL97" s="120">
        <v>3.0596235861932073E-5</v>
      </c>
      <c r="RM97" s="120">
        <v>3.0596235861932093E-5</v>
      </c>
      <c r="RN97" s="120">
        <v>2.95274857906082E-5</v>
      </c>
      <c r="RO97" s="120">
        <v>2.9527485790608187E-5</v>
      </c>
      <c r="RP97" s="120">
        <v>2.8488293264519462E-5</v>
      </c>
      <c r="RQ97" s="120">
        <v>2.8488293264519445E-5</v>
      </c>
      <c r="RR97" s="120">
        <v>2.7478086718958095E-5</v>
      </c>
      <c r="RS97" s="120">
        <v>2.7478086718958098E-5</v>
      </c>
      <c r="RT97" s="120">
        <v>2.6496299554274118E-5</v>
      </c>
      <c r="RU97" s="120">
        <v>2.6496299554274118E-5</v>
      </c>
      <c r="RV97" s="120">
        <v>2.5542370202446647E-5</v>
      </c>
      <c r="RW97" s="120">
        <v>2.5542370202446627E-5</v>
      </c>
      <c r="RX97" s="120">
        <v>2.4615742192462579E-5</v>
      </c>
      <c r="RY97" s="120">
        <v>2.4615742192462589E-5</v>
      </c>
      <c r="RZ97" s="120">
        <v>2.3715864214461762E-5</v>
      </c>
      <c r="SA97" s="120">
        <v>2.3715864214461748E-5</v>
      </c>
      <c r="SB97" s="120">
        <v>2.2842190182608478E-5</v>
      </c>
      <c r="SC97" s="120">
        <v>2.2842190182608478E-5</v>
      </c>
      <c r="SD97" s="120">
        <v>2.1994179296648912E-5</v>
      </c>
      <c r="SE97" s="120">
        <v>2.1994179296648932E-5</v>
      </c>
      <c r="SF97" s="120">
        <v>2.117129610211398E-5</v>
      </c>
      <c r="SG97" s="120">
        <v>2.1171296102113963E-5</v>
      </c>
      <c r="SH97" s="120">
        <v>2.0373010549127384E-5</v>
      </c>
      <c r="SI97" s="120">
        <v>2.0373010549127367E-5</v>
      </c>
      <c r="SJ97" s="120">
        <v>1.9598798049778934E-5</v>
      </c>
      <c r="SK97" s="120">
        <v>1.9598798049778941E-5</v>
      </c>
      <c r="SL97" s="120">
        <v>1.8848139534022493E-5</v>
      </c>
      <c r="SM97" s="120">
        <v>1.8848139534022499E-5</v>
      </c>
      <c r="SN97" s="120">
        <v>1.8120521504059442E-5</v>
      </c>
      <c r="SO97" s="120">
        <v>1.8120521504059452E-5</v>
      </c>
      <c r="SP97" s="120">
        <v>1.7415436087167525E-5</v>
      </c>
      <c r="SQ97" s="120">
        <v>1.7415436087167532E-5</v>
      </c>
      <c r="SR97" s="120">
        <v>1.6732381086936E-5</v>
      </c>
      <c r="SS97" s="120">
        <v>1.6732381086935996E-5</v>
      </c>
      <c r="ST97" s="120">
        <v>1.6070860032868174E-5</v>
      </c>
      <c r="SU97" s="120">
        <v>1.6070860032868158E-5</v>
      </c>
      <c r="SV97" s="120">
        <v>1.5430382228312132E-5</v>
      </c>
      <c r="SW97" s="120">
        <v>1.5430382228312138E-5</v>
      </c>
      <c r="SX97" s="120">
        <v>1.4810462796682215E-5</v>
      </c>
      <c r="SY97" s="120">
        <v>1.4810462796682222E-5</v>
      </c>
      <c r="SZ97" s="120">
        <v>1.4210622725932622E-5</v>
      </c>
      <c r="TA97" s="120">
        <v>1.4210622725932619E-5</v>
      </c>
      <c r="TB97" s="120">
        <v>1.3630388911246323E-5</v>
      </c>
      <c r="TC97" s="120">
        <v>1.3630388911246338E-5</v>
      </c>
      <c r="TD97" s="120">
        <v>1.3069294195902426E-5</v>
      </c>
      <c r="TE97" s="120">
        <v>1.3069294195902421E-5</v>
      </c>
      <c r="TF97" s="120">
        <v>1.2526877410285362E-5</v>
      </c>
      <c r="TG97" s="120">
        <v>1.2526877410285356E-5</v>
      </c>
      <c r="TH97" s="120">
        <v>1.2002683409001092E-5</v>
      </c>
      <c r="TI97" s="120">
        <v>1.2002683409001098E-5</v>
      </c>
      <c r="TJ97" s="120">
        <v>1.1496263106064672E-5</v>
      </c>
      <c r="TK97" s="120">
        <v>1.1496263106064677E-5</v>
      </c>
      <c r="TL97" s="120">
        <v>1.1007173508125497E-5</v>
      </c>
      <c r="TM97" s="120">
        <v>1.1007173508125502E-5</v>
      </c>
      <c r="TN97" s="120">
        <v>1.0534977745696685E-5</v>
      </c>
      <c r="TO97" s="120">
        <v>1.0534977745696687E-5</v>
      </c>
      <c r="TP97" s="120">
        <v>1.0079245102356206E-5</v>
      </c>
      <c r="TQ97" s="120">
        <v>1.0079245102356205E-5</v>
      </c>
      <c r="TR97" s="120">
        <v>9.6395510418879232E-6</v>
      </c>
      <c r="TS97" s="120">
        <v>9.6395510418879232E-6</v>
      </c>
      <c r="TT97" s="120">
        <v>9.2154772333321123E-6</v>
      </c>
      <c r="TU97" s="120">
        <v>9.2154772333321038E-6</v>
      </c>
      <c r="TV97" s="120">
        <v>8.8066115739155063E-6</v>
      </c>
      <c r="TW97" s="120">
        <v>8.8066115739154944E-6</v>
      </c>
      <c r="TX97" s="120">
        <v>8.4125482098325726E-6</v>
      </c>
      <c r="TY97" s="120">
        <v>8.4125482098325675E-6</v>
      </c>
      <c r="TZ97" s="120">
        <v>8.0328875548502688E-6</v>
      </c>
      <c r="UA97" s="120">
        <v>8.0328875548502654E-6</v>
      </c>
      <c r="UB97" s="120">
        <v>7.6672363067099833E-6</v>
      </c>
      <c r="UC97" s="120">
        <v>7.6672363067099883E-6</v>
      </c>
      <c r="UD97" s="120">
        <v>7.3152074613017366E-6</v>
      </c>
      <c r="UE97" s="120">
        <v>7.3152074613017366E-6</v>
      </c>
      <c r="UF97" s="120">
        <v>6.9764203245865808E-6</v>
      </c>
      <c r="UG97" s="120">
        <v>6.9764203245865875E-6</v>
      </c>
      <c r="UH97" s="120">
        <v>6.6505005222449603E-6</v>
      </c>
      <c r="UI97" s="120">
        <v>6.6505005222449569E-6</v>
      </c>
      <c r="UJ97" s="120">
        <v>6.3370800070297527E-6</v>
      </c>
      <c r="UK97" s="120">
        <v>6.3370800070297527E-6</v>
      </c>
      <c r="UL97" s="120">
        <v>6.0357970638046007E-6</v>
      </c>
      <c r="UM97" s="120">
        <v>6.0357970638046033E-6</v>
      </c>
      <c r="UN97" s="120">
        <v>5.7462963122492349E-6</v>
      </c>
      <c r="UO97" s="120">
        <v>5.7462963122492357E-6</v>
      </c>
      <c r="UP97" s="120">
        <v>5.4682287072154611E-6</v>
      </c>
      <c r="UQ97" s="120">
        <v>5.4682287072154569E-6</v>
      </c>
      <c r="UR97" s="120">
        <v>5.2012515367187744E-6</v>
      </c>
      <c r="US97" s="120">
        <v>5.2012515367187761E-6</v>
      </c>
      <c r="UT97" s="120">
        <v>4.9450284175525612E-6</v>
      </c>
      <c r="UU97" s="120">
        <v>4.9450284175525689E-6</v>
      </c>
      <c r="UV97" s="120">
        <v>4.6992292885133149E-6</v>
      </c>
      <c r="UW97" s="120">
        <v>4.6992292885133149E-6</v>
      </c>
      <c r="UX97" s="120">
        <v>4.4635304012273006E-6</v>
      </c>
      <c r="UY97" s="120">
        <v>4.4635304012273032E-6</v>
      </c>
      <c r="UZ97" s="120">
        <v>4.2376143085708804E-6</v>
      </c>
      <c r="VA97" s="120">
        <v>4.237614308570877E-6</v>
      </c>
      <c r="VB97" s="120">
        <v>4.0211698506786405E-6</v>
      </c>
      <c r="VC97" s="120">
        <v>4.0211698506786397E-6</v>
      </c>
      <c r="VD97" s="120">
        <v>3.8138921385354079E-6</v>
      </c>
      <c r="VE97" s="120">
        <v>3.8138921385354062E-6</v>
      </c>
      <c r="VF97" s="120">
        <v>3.6154825351502605E-6</v>
      </c>
      <c r="VG97" s="120">
        <v>3.6154825351502626E-6</v>
      </c>
      <c r="VH97" s="120">
        <v>3.4256486343128109E-6</v>
      </c>
      <c r="VI97" s="120">
        <v>3.4256486343128109E-6</v>
      </c>
      <c r="VJ97" s="120">
        <v>3.2441042369339505E-6</v>
      </c>
      <c r="VK97" s="120">
        <v>3.2441042369339467E-6</v>
      </c>
      <c r="VL97" s="120">
        <v>3.0705693249756706E-6</v>
      </c>
      <c r="VM97" s="120">
        <v>3.0705693249756714E-6</v>
      </c>
      <c r="VN97" s="120">
        <v>2.9047700329765793E-6</v>
      </c>
      <c r="VO97" s="120">
        <v>2.9047700329765805E-6</v>
      </c>
      <c r="VP97" s="120">
        <v>2.746438617182098E-6</v>
      </c>
      <c r="VQ97" s="120">
        <v>2.7464386171820993E-6</v>
      </c>
      <c r="VR97" s="120">
        <v>2.5953134222906239E-6</v>
      </c>
      <c r="VS97" s="120">
        <v>2.5953134222906231E-6</v>
      </c>
      <c r="VT97" s="120">
        <v>2.4511388458292371E-6</v>
      </c>
      <c r="VU97" s="120">
        <v>2.4511388458292333E-6</v>
      </c>
      <c r="VV97" s="120">
        <v>2.3136653001749681E-6</v>
      </c>
      <c r="VW97" s="120">
        <v>2.3136653001749677E-6</v>
      </c>
      <c r="VX97" s="120">
        <v>2.1826491722400383E-6</v>
      </c>
      <c r="VY97" s="120">
        <v>2.1826491722400408E-6</v>
      </c>
      <c r="VZ97" s="120">
        <v>2.0578527808418805E-6</v>
      </c>
      <c r="WA97" s="120">
        <v>2.0578527808418801E-6</v>
      </c>
      <c r="WB97" s="120">
        <v>1.9390443317813434E-6</v>
      </c>
      <c r="WC97" s="120">
        <v>1.9390443317813438E-6</v>
      </c>
      <c r="WD97" s="120">
        <v>1.8259978706548667E-6</v>
      </c>
      <c r="WE97" s="120">
        <v>1.8259978706548677E-6</v>
      </c>
      <c r="WF97" s="120">
        <v>1.718493233429021E-6</v>
      </c>
      <c r="WG97" s="120">
        <v>1.718493233429021E-6</v>
      </c>
      <c r="WH97" s="120">
        <v>1.6163159948082895E-6</v>
      </c>
      <c r="WI97" s="120">
        <v>1.6163159948082889E-6</v>
      </c>
      <c r="WJ97" s="120">
        <v>1.5192574144296065E-6</v>
      </c>
      <c r="WK97" s="120">
        <v>1.5192574144296072E-6</v>
      </c>
      <c r="WL97" s="120">
        <v>1.4271143809196689E-6</v>
      </c>
      <c r="WM97" s="120">
        <v>1.4271143809196693E-6</v>
      </c>
      <c r="WN97" s="120">
        <v>1.339689353853624E-6</v>
      </c>
      <c r="WO97" s="120">
        <v>1.3396893538536251E-6</v>
      </c>
      <c r="WP97" s="120">
        <v>1.2567903036563924E-6</v>
      </c>
      <c r="WQ97" s="120">
        <v>1.256790303656393E-6</v>
      </c>
      <c r="WR97" s="120">
        <v>1.1782306494903562E-6</v>
      </c>
      <c r="WS97" s="120">
        <v>1.1782306494903566E-6</v>
      </c>
      <c r="WT97" s="120">
        <v>1.1038291951757983E-6</v>
      </c>
      <c r="WU97" s="120">
        <v>1.1038291951757979E-6</v>
      </c>
      <c r="WV97" s="120">
        <v>1.033410063192998E-6</v>
      </c>
      <c r="WW97" s="120">
        <v>1.0334100631929987E-6</v>
      </c>
      <c r="WX97" s="120">
        <v>9.668026268174571E-7</v>
      </c>
      <c r="WY97" s="120">
        <v>9.6680262681745646E-7</v>
      </c>
      <c r="WZ97" s="120">
        <v>9.0384144044220912E-7</v>
      </c>
      <c r="XA97" s="120">
        <v>9.0384144044220944E-7</v>
      </c>
      <c r="XB97" s="120">
        <v>8.4436616814374944E-7</v>
      </c>
      <c r="XC97" s="120">
        <v>8.4436616814374954E-7</v>
      </c>
      <c r="XD97" s="120">
        <v>7.8822151055044343E-7</v>
      </c>
      <c r="XE97" s="120">
        <v>7.8822151055044333E-7</v>
      </c>
      <c r="XF97" s="120">
        <v>7.352571300748487E-7</v>
      </c>
      <c r="XG97" s="120">
        <v>7.3525713007484828E-7</v>
      </c>
      <c r="XH97" s="120">
        <v>6.8532757457364067E-7</v>
      </c>
      <c r="XI97" s="120">
        <v>6.8532757457364078E-7</v>
      </c>
      <c r="XJ97" s="120">
        <v>6.3829219950121255E-7</v>
      </c>
      <c r="XK97" s="120">
        <v>6.3829219950121255E-7</v>
      </c>
      <c r="XL97" s="120">
        <v>5.9401508862528612E-7</v>
      </c>
      <c r="XM97" s="120">
        <v>5.9401508862528612E-7</v>
      </c>
      <c r="XN97" s="120">
        <v>5.523649733750486E-7</v>
      </c>
      <c r="XO97" s="120">
        <v>5.5236497337504871E-7</v>
      </c>
      <c r="XP97" s="120">
        <v>5.1321515089449381E-7</v>
      </c>
      <c r="XQ97" s="120">
        <v>5.1321515089449402E-7</v>
      </c>
      <c r="XR97" s="120">
        <v>4.7644340087566266E-7</v>
      </c>
      <c r="XS97" s="120">
        <v>4.764434008756625E-7</v>
      </c>
      <c r="XT97" s="120">
        <v>4.4193190124849263E-7</v>
      </c>
      <c r="XU97" s="120">
        <v>4.4193190124849279E-7</v>
      </c>
      <c r="XV97" s="120">
        <v>4.0956714280583193E-7</v>
      </c>
      <c r="XW97" s="120">
        <v>4.0956714280583145E-7</v>
      </c>
      <c r="XX97" s="120">
        <v>3.7923984284397051E-7</v>
      </c>
      <c r="XY97" s="120">
        <v>3.792398428439704E-7</v>
      </c>
      <c r="XZ97" s="120">
        <v>3.5084485790072629E-7</v>
      </c>
      <c r="YA97" s="120">
        <v>3.5084485790072634E-7</v>
      </c>
      <c r="YB97" s="120">
        <v>3.2428109567467783E-7</v>
      </c>
      <c r="YC97" s="120">
        <v>3.2428109567467788E-7</v>
      </c>
      <c r="YD97" s="120">
        <v>2.994514262106017E-7</v>
      </c>
      <c r="YE97" s="120">
        <v>2.9945142621060175E-7</v>
      </c>
      <c r="YF97" s="120">
        <v>2.7626259243749182E-7</v>
      </c>
      <c r="YG97" s="120">
        <v>2.762625924374915E-7</v>
      </c>
      <c r="YH97" s="120">
        <v>2.5462512014673568E-7</v>
      </c>
      <c r="YI97" s="120">
        <v>2.5462512014673594E-7</v>
      </c>
      <c r="YJ97" s="120">
        <v>2.3445322749908943E-7</v>
      </c>
      <c r="YK97" s="120">
        <v>2.3445322749908941E-7</v>
      </c>
      <c r="YL97" s="120">
        <v>2.1566473414999321E-7</v>
      </c>
      <c r="YM97" s="120">
        <v>2.1566473414999316E-7</v>
      </c>
      <c r="YN97" s="120">
        <v>1.9818097008356596E-7</v>
      </c>
      <c r="YO97" s="120">
        <v>1.9818097008356588E-7</v>
      </c>
      <c r="YP97" s="120">
        <v>1.8192668424619648E-7</v>
      </c>
      <c r="YQ97" s="120">
        <v>1.8192668424619635E-7</v>
      </c>
      <c r="YR97" s="120">
        <v>1.6682995307112825E-7</v>
      </c>
      <c r="YS97" s="120">
        <v>1.6682995307112817E-7</v>
      </c>
      <c r="YT97" s="120">
        <v>1.5282208898570375E-7</v>
      </c>
      <c r="YU97" s="120">
        <v>1.5282208898570375E-7</v>
      </c>
      <c r="YV97" s="120">
        <v>1.3983754899305514E-7</v>
      </c>
      <c r="YW97" s="120">
        <v>1.3983754899305517E-7</v>
      </c>
      <c r="YX97" s="120">
        <v>1.2781384341996708E-7</v>
      </c>
      <c r="YY97" s="120">
        <v>1.2781384341996711E-7</v>
      </c>
      <c r="YZ97" s="120">
        <v>1.1669144492238985E-7</v>
      </c>
      <c r="ZA97" s="120">
        <v>1.1669144492238987E-7</v>
      </c>
      <c r="ZB97" s="120">
        <v>1.0641369783966436E-7</v>
      </c>
      <c r="ZC97" s="120">
        <v>1.0641369783966432E-7</v>
      </c>
      <c r="ZD97" s="120">
        <v>9.6926727987893991E-8</v>
      </c>
      <c r="ZE97" s="120">
        <v>9.6926727987893965E-8</v>
      </c>
      <c r="ZF97" s="120">
        <v>8.8179352982106186E-8</v>
      </c>
      <c r="ZG97" s="120">
        <v>8.8179352982106173E-8</v>
      </c>
      <c r="ZH97" s="120">
        <v>8.012299317583865E-8</v>
      </c>
      <c r="ZI97" s="120">
        <v>8.0122993175838557E-8</v>
      </c>
      <c r="ZJ97" s="120">
        <v>7.2711583305598707E-8</v>
      </c>
      <c r="ZK97" s="120">
        <v>7.2711583305598693E-8</v>
      </c>
      <c r="ZL97" s="120">
        <v>6.5901484926251172E-8</v>
      </c>
      <c r="ZM97" s="120">
        <v>6.5901484926251198E-8</v>
      </c>
      <c r="ZN97" s="120">
        <v>5.9651399721803362E-8</v>
      </c>
      <c r="ZO97" s="120">
        <v>5.9651399721803309E-8</v>
      </c>
      <c r="ZP97" s="120">
        <v>5.3922283774276171E-8</v>
      </c>
      <c r="ZQ97" s="120">
        <v>5.3922283774276178E-8</v>
      </c>
      <c r="ZR97" s="120">
        <v>4.8677262871365594E-8</v>
      </c>
      <c r="ZS97" s="120">
        <v>4.8677262871365607E-8</v>
      </c>
      <c r="ZT97" s="120">
        <v>4.388154893142641E-8</v>
      </c>
      <c r="ZU97" s="120">
        <v>4.388154893142641E-8</v>
      </c>
      <c r="ZV97" s="120">
        <v>3.9502357621942753E-8</v>
      </c>
      <c r="ZW97" s="120">
        <v>3.9502357621942766E-8</v>
      </c>
      <c r="ZX97" s="120">
        <v>3.5508827245091503E-8</v>
      </c>
      <c r="ZY97" s="120">
        <v>3.5508827245091496E-8</v>
      </c>
      <c r="ZZ97" s="120">
        <v>3.1871938961263026E-8</v>
      </c>
      <c r="AAA97" s="120">
        <v>3.1871938961263012E-8</v>
      </c>
      <c r="AAB97" s="120">
        <v>2.8564438418478296E-8</v>
      </c>
      <c r="AAC97" s="120">
        <v>2.8564438418478336E-8</v>
      </c>
      <c r="AAD97" s="120">
        <v>2.5560758852542746E-8</v>
      </c>
      <c r="AAE97" s="120">
        <v>2.5560758852542743E-8</v>
      </c>
      <c r="AAF97" s="120">
        <v>2.2836945719506526E-8</v>
      </c>
      <c r="AAG97" s="120">
        <v>2.2836945719506512E-8</v>
      </c>
      <c r="AAH97" s="120">
        <v>2.0370582918571709E-8</v>
      </c>
      <c r="AAI97" s="120">
        <v>2.0370582918571719E-8</v>
      </c>
      <c r="AAJ97" s="120">
        <v>1.8140720660000281E-8</v>
      </c>
      <c r="AAK97" s="120">
        <v>1.8140720660000284E-8</v>
      </c>
      <c r="AAL97" s="120">
        <v>1.6127805028847336E-8</v>
      </c>
      <c r="AAM97" s="120">
        <v>1.612780502884732E-8</v>
      </c>
      <c r="AAN97" s="120">
        <v>1.4313609291480084E-8</v>
      </c>
      <c r="AAO97" s="120">
        <v>1.4313609291480086E-8</v>
      </c>
      <c r="AAP97" s="120">
        <v>1.2681166987853385E-8</v>
      </c>
      <c r="AAQ97" s="120">
        <v>1.268116698785339E-8</v>
      </c>
      <c r="AAR97" s="120">
        <v>1.1214706848411452E-8</v>
      </c>
      <c r="AAS97" s="120">
        <v>1.1214706848411444E-8</v>
      </c>
      <c r="AAT97" s="120">
        <v>9.8995895702845349E-9</v>
      </c>
      <c r="AAU97" s="120">
        <v>9.8995895702845366E-9</v>
      </c>
      <c r="AAV97" s="120">
        <v>8.722246483161049E-9</v>
      </c>
      <c r="AAW97" s="120">
        <v>8.7222464831610424E-9</v>
      </c>
      <c r="AAX97" s="120">
        <v>7.6701201308544957E-9</v>
      </c>
      <c r="AAY97" s="120">
        <v>7.670120130854499E-9</v>
      </c>
      <c r="AAZ97" s="120">
        <v>6.7316067901666687E-9</v>
      </c>
      <c r="ABA97" s="120">
        <v>6.7316067901666728E-9</v>
      </c>
      <c r="ABB97" s="120">
        <v>5.8960009441864074E-9</v>
      </c>
      <c r="ABC97" s="120">
        <v>5.8960009441864115E-9</v>
      </c>
      <c r="ABD97" s="120">
        <v>5.1534417226760498E-9</v>
      </c>
      <c r="ABE97" s="120">
        <v>5.1534417226760556E-9</v>
      </c>
      <c r="ABF97" s="120">
        <v>4.4948613176994519E-9</v>
      </c>
      <c r="ABG97" s="120">
        <v>4.4948613176994511E-9</v>
      </c>
      <c r="ABH97" s="120">
        <v>3.9119353781547736E-9</v>
      </c>
      <c r="ABI97" s="120">
        <v>3.9119353781547761E-9</v>
      </c>
      <c r="ABJ97" s="120">
        <v>3.3970353824086997E-9</v>
      </c>
      <c r="ABK97" s="120">
        <v>3.3970353824086968E-9</v>
      </c>
      <c r="ABL97" s="120">
        <v>2.9431829838043668E-9</v>
      </c>
      <c r="ABM97" s="120">
        <v>2.9431829838043689E-9</v>
      </c>
      <c r="ABN97" s="120">
        <v>2.5440063194507979E-9</v>
      </c>
      <c r="ABO97" s="120">
        <v>2.5440063194507979E-9</v>
      </c>
      <c r="ABP97" s="120">
        <v>2.1936982684149147E-9</v>
      </c>
      <c r="ABQ97" s="120">
        <v>2.1936982684149126E-9</v>
      </c>
      <c r="ABR97" s="120">
        <v>1.8869766412466095E-9</v>
      </c>
      <c r="ABS97" s="120">
        <v>1.8869766412466079E-9</v>
      </c>
      <c r="ABT97" s="120">
        <v>1.6190462786898897E-9</v>
      </c>
      <c r="ABU97" s="120">
        <v>1.6190462786898891E-9</v>
      </c>
      <c r="ABV97" s="120">
        <v>1.385563033487192E-9</v>
      </c>
      <c r="ABW97" s="120">
        <v>1.3855630334871924E-9</v>
      </c>
      <c r="ABX97" s="120">
        <v>1.1825996053860729E-9</v>
      </c>
      <c r="ABY97" s="120">
        <v>1.1825996053860731E-9</v>
      </c>
      <c r="ABZ97" s="120">
        <v>1.0066131958245563E-9</v>
      </c>
      <c r="ACA97" s="120">
        <v>1.0066131958245555E-9</v>
      </c>
      <c r="ACB97" s="120">
        <v>8.5441494531940954E-10</v>
      </c>
      <c r="ACC97" s="120">
        <v>8.5441494531940913E-10</v>
      </c>
      <c r="ACD97" s="120">
        <v>7.2314111332558404E-10</v>
      </c>
      <c r="ACE97" s="120">
        <v>7.2314111332558456E-10</v>
      </c>
      <c r="ACF97" s="120">
        <v>6.1022595728951573E-10</v>
      </c>
      <c r="ACG97" s="120">
        <v>6.1022595728951573E-10</v>
      </c>
      <c r="ACH97" s="120">
        <v>5.1337626479694137E-10</v>
      </c>
      <c r="ACI97" s="120">
        <v>5.1337626479694137E-10</v>
      </c>
      <c r="ACJ97" s="120">
        <v>4.3054749012961162E-10</v>
      </c>
      <c r="ACK97" s="120">
        <v>4.3054749012961141E-10</v>
      </c>
      <c r="ACL97" s="120">
        <v>3.599214442053933E-10</v>
      </c>
      <c r="ACM97" s="120">
        <v>3.5992144420539341E-10</v>
      </c>
      <c r="ACN97" s="120">
        <v>2.9988548479226071E-10</v>
      </c>
      <c r="ACO97" s="120">
        <v>2.9988548479226091E-10</v>
      </c>
      <c r="ACP97" s="120">
        <v>2.4901315206625475E-10</v>
      </c>
      <c r="ACQ97" s="120">
        <v>2.490131520662547E-10</v>
      </c>
      <c r="ACR97" s="120">
        <v>2.0604619303299726E-10</v>
      </c>
      <c r="ACS97" s="120">
        <v>2.0604619303299721E-10</v>
      </c>
      <c r="ACT97" s="120">
        <v>1.6987791705618417E-10</v>
      </c>
      <c r="ACU97" s="120">
        <v>1.6987791705618417E-10</v>
      </c>
      <c r="ACV97" s="120">
        <v>1.3953782373735227E-10</v>
      </c>
      <c r="ACW97" s="120">
        <v>1.3953782373735222E-10</v>
      </c>
      <c r="ACX97" s="120">
        <v>1.1417744367002239E-10</v>
      </c>
      <c r="ACY97" s="120">
        <v>1.1417744367002245E-10</v>
      </c>
      <c r="ACZ97" s="120">
        <v>9.3057332146940801E-11</v>
      </c>
      <c r="ADA97" s="120">
        <v>9.3057332146940736E-11</v>
      </c>
      <c r="ADB97" s="120">
        <v>7.55351557286221E-11</v>
      </c>
      <c r="ADC97" s="120">
        <v>7.5535155728622165E-11</v>
      </c>
      <c r="ADD97" s="120">
        <v>6.1054811679809524E-11</v>
      </c>
      <c r="ADE97" s="120">
        <v>6.1054811679809511E-11</v>
      </c>
      <c r="ADF97" s="120">
        <v>4.9136520640943785E-11</v>
      </c>
      <c r="ADG97" s="120">
        <v>4.9136520640943817E-11</v>
      </c>
      <c r="ADH97" s="120">
        <v>3.9367833515547831E-11</v>
      </c>
      <c r="ADI97" s="120">
        <v>3.9367833515547844E-11</v>
      </c>
      <c r="ADJ97" s="120">
        <v>3.1395494410972925E-11</v>
      </c>
      <c r="ADK97" s="120">
        <v>3.1395494410972932E-11</v>
      </c>
      <c r="ADL97" s="120">
        <v>2.4918102556893657E-11</v>
      </c>
      <c r="ADM97" s="120">
        <v>2.4918102556893666E-11</v>
      </c>
      <c r="ADN97" s="120">
        <v>1.9679517429247332E-11</v>
      </c>
      <c r="ADO97" s="120">
        <v>1.9679517429247355E-11</v>
      </c>
      <c r="ADP97" s="120">
        <v>1.5462952811453963E-11</v>
      </c>
      <c r="ADQ97" s="120">
        <v>1.5462952811453956E-11</v>
      </c>
      <c r="ADR97" s="120">
        <v>1.2085707212774257E-11</v>
      </c>
      <c r="ADS97" s="120">
        <v>1.2085707212774251E-11</v>
      </c>
      <c r="ADT97" s="120">
        <v>9.3944799173905391E-12</v>
      </c>
      <c r="ADU97" s="120">
        <v>9.3944799173905472E-12</v>
      </c>
      <c r="ADV97" s="120">
        <v>7.2612239380144234E-12</v>
      </c>
      <c r="ADW97" s="120">
        <v>7.2612239380144178E-12</v>
      </c>
      <c r="ADX97" s="120">
        <v>5.5794892744740836E-12</v>
      </c>
      <c r="ADY97" s="120">
        <v>5.5794892744740836E-12</v>
      </c>
      <c r="ADZ97" s="120">
        <v>4.2612121101298971E-12</v>
      </c>
      <c r="AEA97" s="120">
        <v>4.2612121101298963E-12</v>
      </c>
      <c r="AEB97" s="120">
        <v>3.2339078960318525E-12</v>
      </c>
      <c r="AEC97" s="120">
        <v>3.2339078960318529E-12</v>
      </c>
      <c r="AED97" s="120">
        <v>2.4382286532338386E-12</v>
      </c>
      <c r="AEE97" s="120">
        <v>2.4382286532338382E-12</v>
      </c>
      <c r="AEF97" s="120">
        <v>1.825847246473063E-12</v>
      </c>
      <c r="AEG97" s="120">
        <v>1.8258472464730622E-12</v>
      </c>
      <c r="AEH97" s="120">
        <v>1.3576338267007465E-12</v>
      </c>
      <c r="AEI97" s="120">
        <v>1.3576338267007463E-12</v>
      </c>
      <c r="AEJ97" s="120">
        <v>1.0020920854832654E-12</v>
      </c>
      <c r="AEK97" s="120">
        <v>1.0020920854832654E-12</v>
      </c>
      <c r="AEL97" s="120">
        <v>7.3402539166907482E-13</v>
      </c>
      <c r="AEM97" s="120">
        <v>7.3402539166907351E-13</v>
      </c>
      <c r="AEN97" s="120">
        <v>5.3340527156579454E-13</v>
      </c>
      <c r="AEO97" s="120">
        <v>5.3340527156579403E-13</v>
      </c>
      <c r="AEP97" s="120">
        <v>3.844170310762488E-13</v>
      </c>
      <c r="AEQ97" s="120">
        <v>3.844170310762489E-13</v>
      </c>
      <c r="AER97" s="120">
        <v>2.7465958612715345E-13</v>
      </c>
      <c r="AES97" s="120">
        <v>2.7465958612715335E-13</v>
      </c>
      <c r="AET97" s="120">
        <v>1.944787522241385E-13</v>
      </c>
      <c r="AEU97" s="120">
        <v>1.944787522241383E-13</v>
      </c>
      <c r="AEV97" s="120">
        <v>1.3641533276398104E-13</v>
      </c>
      <c r="AEW97" s="120">
        <v>1.3641533276398114E-13</v>
      </c>
      <c r="AEX97" s="120">
        <v>9.4751328367615544E-14</v>
      </c>
      <c r="AEY97" s="120">
        <v>9.4751328367615645E-14</v>
      </c>
      <c r="AEZ97" s="120">
        <v>6.5139457433927813E-14</v>
      </c>
      <c r="AFA97" s="120">
        <v>6.513945743392775E-14</v>
      </c>
      <c r="AFB97" s="120">
        <v>4.43029247922489E-14</v>
      </c>
      <c r="AFC97" s="120">
        <v>4.4302924792248913E-14</v>
      </c>
      <c r="AFD97" s="120">
        <v>2.9793996160660742E-14</v>
      </c>
      <c r="AFE97" s="120">
        <v>2.9793996160660704E-14</v>
      </c>
      <c r="AFF97" s="120">
        <v>1.9801428445937147E-14</v>
      </c>
      <c r="AFG97" s="120">
        <v>1.9801428445937134E-14</v>
      </c>
      <c r="AFH97" s="120">
        <v>1.2998168966363252E-14</v>
      </c>
      <c r="AFI97" s="120">
        <v>1.2998168966363247E-14</v>
      </c>
      <c r="AFJ97" s="120">
        <v>8.4219714236270866E-15</v>
      </c>
      <c r="AFK97" s="120">
        <v>8.4219714236270866E-15</v>
      </c>
      <c r="AFL97" s="120">
        <v>5.3826855084513831E-15</v>
      </c>
      <c r="AFM97" s="120">
        <v>5.3826855084513824E-15</v>
      </c>
      <c r="AFN97" s="120">
        <v>3.3909644797850766E-15</v>
      </c>
      <c r="AFO97" s="120">
        <v>3.3909644797850782E-15</v>
      </c>
      <c r="AFP97" s="120">
        <v>2.10400627664685E-15</v>
      </c>
      <c r="AFQ97" s="120">
        <v>2.1040062766468473E-15</v>
      </c>
      <c r="AFR97" s="120">
        <v>1.2847051542008163E-15</v>
      </c>
      <c r="AFS97" s="120">
        <v>1.2847051542008165E-15</v>
      </c>
      <c r="AFT97" s="120">
        <v>7.7124979757552258E-16</v>
      </c>
      <c r="AFU97" s="120">
        <v>7.7124979757552248E-16</v>
      </c>
      <c r="AFV97" s="120">
        <v>4.5476832138446952E-16</v>
      </c>
      <c r="AFW97" s="120">
        <v>4.5476832138446913E-16</v>
      </c>
      <c r="AFX97" s="120">
        <v>2.630989000619229E-16</v>
      </c>
      <c r="AFY97" s="120">
        <v>2.6309890006192294E-16</v>
      </c>
      <c r="AFZ97" s="120">
        <v>1.4916559831780749E-16</v>
      </c>
      <c r="AGA97" s="120">
        <v>1.4916559831780749E-16</v>
      </c>
      <c r="AGB97" s="120">
        <v>8.277090033172635E-17</v>
      </c>
      <c r="AGC97" s="120">
        <v>8.2770900331726288E-17</v>
      </c>
      <c r="AGD97" s="120">
        <v>4.4887920120309293E-17</v>
      </c>
      <c r="AGE97" s="120">
        <v>4.488792012030925E-17</v>
      </c>
      <c r="AGF97" s="120">
        <v>2.3754434345635911E-17</v>
      </c>
      <c r="AGG97" s="120">
        <v>2.3754434345635911E-17</v>
      </c>
      <c r="AGH97" s="120">
        <v>1.2245370051970573E-17</v>
      </c>
      <c r="AGI97" s="120">
        <v>1.2245370051970576E-17</v>
      </c>
      <c r="AGJ97" s="120">
        <v>6.1372914856593014E-18</v>
      </c>
      <c r="AGK97" s="120">
        <v>6.1372914856592976E-18</v>
      </c>
      <c r="AGL97" s="120">
        <v>2.9842041323844853E-18</v>
      </c>
      <c r="AGM97" s="120">
        <v>2.9842041323844849E-18</v>
      </c>
      <c r="AGN97" s="120">
        <v>1.4043782690503998E-18</v>
      </c>
      <c r="AGO97" s="120">
        <v>1.4043782690503996E-18</v>
      </c>
      <c r="AGP97" s="120">
        <v>6.3792250136488333E-19</v>
      </c>
      <c r="AGQ97" s="120">
        <v>6.3792250136488314E-19</v>
      </c>
      <c r="AGR97" s="120">
        <v>2.7883495666182615E-19</v>
      </c>
      <c r="AGS97" s="120">
        <v>2.788349566618262E-19</v>
      </c>
      <c r="AGT97" s="120">
        <v>1.1686937459385684E-19</v>
      </c>
      <c r="AGU97" s="120">
        <v>1.1686937459385675E-19</v>
      </c>
      <c r="AGV97" s="120">
        <v>4.6781986602209927E-20</v>
      </c>
      <c r="AGW97" s="120">
        <v>4.6781986602209939E-20</v>
      </c>
      <c r="AGX97" s="120">
        <v>1.780126472841152E-20</v>
      </c>
      <c r="AGY97" s="120">
        <v>1.7801264728411538E-20</v>
      </c>
      <c r="AGZ97" s="120">
        <v>6.4038043612370264E-21</v>
      </c>
      <c r="AHA97" s="120">
        <v>6.4038043612370234E-21</v>
      </c>
      <c r="AHB97" s="120">
        <v>2.1638104132572854E-21</v>
      </c>
      <c r="AHC97" s="120">
        <v>2.163810413257285E-21</v>
      </c>
      <c r="AHD97" s="120">
        <v>6.8140173459330482E-22</v>
      </c>
      <c r="AHE97" s="120">
        <v>6.814017345933052E-22</v>
      </c>
      <c r="AHF97" s="120">
        <v>1.9808264979368407E-22</v>
      </c>
      <c r="AHG97" s="120">
        <v>1.9808264979368398E-22</v>
      </c>
      <c r="AHH97" s="120">
        <v>5.2527095298045264E-23</v>
      </c>
      <c r="AHI97" s="120">
        <v>5.2527095298045276E-23</v>
      </c>
      <c r="AHJ97" s="120">
        <v>1.2514492494239992E-23</v>
      </c>
      <c r="AHK97" s="120">
        <v>1.2514492494239997E-23</v>
      </c>
      <c r="AHL97" s="120">
        <v>2.6256041585124169E-24</v>
      </c>
      <c r="AHM97" s="120">
        <v>2.6256041585124165E-24</v>
      </c>
      <c r="AHN97" s="120">
        <v>4.7190556679600615E-25</v>
      </c>
      <c r="AHO97" s="120">
        <v>4.7190556679600615E-25</v>
      </c>
      <c r="AHP97" s="120">
        <v>6.9796046311239462E-26</v>
      </c>
      <c r="AHQ97" s="120">
        <v>6.9796046311239473E-26</v>
      </c>
      <c r="AHR97" s="120">
        <v>7.9690728645426613E-27</v>
      </c>
      <c r="AHS97" s="120">
        <v>7.9690728645426613E-27</v>
      </c>
      <c r="AHT97" s="120">
        <v>6.2477783693504135E-28</v>
      </c>
      <c r="AHU97" s="120">
        <v>6.2477783693504135E-28</v>
      </c>
      <c r="AHV97" s="120">
        <v>2.5243548967072378E-29</v>
      </c>
      <c r="AHW97" s="120" t="s">
        <v>105</v>
      </c>
      <c r="AHX97" s="120" t="s">
        <v>105</v>
      </c>
      <c r="AHY97" s="120" t="s">
        <v>105</v>
      </c>
      <c r="AHZ97" s="120" t="s">
        <v>105</v>
      </c>
      <c r="AIA97" s="120" t="s">
        <v>105</v>
      </c>
      <c r="AIB97" s="120" t="s">
        <v>105</v>
      </c>
      <c r="AIC97" s="120" t="s">
        <v>105</v>
      </c>
      <c r="AID97" s="120" t="s">
        <v>105</v>
      </c>
      <c r="AIE97" s="120" t="s">
        <v>105</v>
      </c>
      <c r="AIF97" s="120" t="s">
        <v>105</v>
      </c>
      <c r="AIG97" s="120" t="s">
        <v>105</v>
      </c>
      <c r="AIH97" s="120" t="s">
        <v>105</v>
      </c>
      <c r="AII97" s="120" t="s">
        <v>105</v>
      </c>
      <c r="AIJ97" s="120" t="s">
        <v>105</v>
      </c>
      <c r="AIK97" s="120" t="s">
        <v>105</v>
      </c>
      <c r="AIL97" s="120" t="s">
        <v>105</v>
      </c>
      <c r="AIM97" s="120" t="s">
        <v>105</v>
      </c>
      <c r="AIN97" s="120" t="s">
        <v>105</v>
      </c>
      <c r="AIO97" s="120" t="s">
        <v>105</v>
      </c>
      <c r="AIP97" s="120" t="s">
        <v>105</v>
      </c>
      <c r="AIQ97" s="120" t="s">
        <v>105</v>
      </c>
      <c r="AIR97" s="120" t="s">
        <v>105</v>
      </c>
      <c r="AIS97" s="120" t="s">
        <v>105</v>
      </c>
      <c r="AIT97" s="120" t="s">
        <v>105</v>
      </c>
      <c r="AIU97" s="120" t="s">
        <v>105</v>
      </c>
      <c r="AIV97" s="120" t="s">
        <v>105</v>
      </c>
      <c r="AIW97" s="120" t="s">
        <v>105</v>
      </c>
      <c r="AIX97" s="120" t="s">
        <v>105</v>
      </c>
      <c r="AIY97" s="120" t="s">
        <v>105</v>
      </c>
      <c r="AIZ97" s="120" t="s">
        <v>105</v>
      </c>
      <c r="AJA97" s="120" t="s">
        <v>105</v>
      </c>
      <c r="AJB97" s="120" t="s">
        <v>105</v>
      </c>
      <c r="AJC97" s="120" t="s">
        <v>105</v>
      </c>
      <c r="AJD97" s="120" t="s">
        <v>105</v>
      </c>
      <c r="AJE97" s="120" t="s">
        <v>105</v>
      </c>
      <c r="AJF97" s="120" t="s">
        <v>105</v>
      </c>
      <c r="AJG97" s="120" t="s">
        <v>105</v>
      </c>
      <c r="AJH97" s="120" t="s">
        <v>105</v>
      </c>
      <c r="AJI97" s="120" t="s">
        <v>105</v>
      </c>
      <c r="AJJ97" s="120" t="s">
        <v>105</v>
      </c>
      <c r="AJK97" s="120" t="s">
        <v>105</v>
      </c>
      <c r="AJL97" s="120" t="s">
        <v>105</v>
      </c>
      <c r="AJM97" s="120" t="s">
        <v>105</v>
      </c>
      <c r="AJN97" s="120" t="s">
        <v>105</v>
      </c>
      <c r="AJO97" s="120" t="s">
        <v>105</v>
      </c>
      <c r="AJP97" s="120" t="s">
        <v>105</v>
      </c>
      <c r="AJQ97" s="120" t="s">
        <v>105</v>
      </c>
      <c r="AJR97" s="120" t="s">
        <v>105</v>
      </c>
      <c r="AJS97" s="120" t="s">
        <v>105</v>
      </c>
      <c r="AJT97" s="120" t="s">
        <v>105</v>
      </c>
      <c r="AJU97" s="120" t="s">
        <v>105</v>
      </c>
      <c r="AJV97" s="120" t="s">
        <v>105</v>
      </c>
      <c r="AJW97" s="120" t="s">
        <v>105</v>
      </c>
      <c r="AJX97" s="120" t="s">
        <v>105</v>
      </c>
      <c r="AJY97" s="120" t="s">
        <v>105</v>
      </c>
      <c r="AJZ97" s="120" t="s">
        <v>105</v>
      </c>
      <c r="AKA97" s="120" t="s">
        <v>105</v>
      </c>
      <c r="AKB97" s="120" t="s">
        <v>105</v>
      </c>
      <c r="AKC97" s="120" t="s">
        <v>105</v>
      </c>
      <c r="AKD97" s="120" t="s">
        <v>105</v>
      </c>
      <c r="AKE97" s="120" t="s">
        <v>105</v>
      </c>
      <c r="AKF97" s="120" t="s">
        <v>105</v>
      </c>
      <c r="AKG97" s="120" t="s">
        <v>105</v>
      </c>
      <c r="AKH97" s="120" t="s">
        <v>105</v>
      </c>
      <c r="AKI97" s="120" t="s">
        <v>105</v>
      </c>
      <c r="AKJ97" s="120" t="s">
        <v>105</v>
      </c>
      <c r="AKK97" s="120" t="s">
        <v>105</v>
      </c>
      <c r="AKL97" s="120" t="s">
        <v>105</v>
      </c>
      <c r="AKM97" s="120" t="s">
        <v>105</v>
      </c>
      <c r="AKN97" s="120" t="s">
        <v>105</v>
      </c>
      <c r="AKO97" s="120" t="s">
        <v>105</v>
      </c>
      <c r="AKP97" s="120" t="s">
        <v>105</v>
      </c>
      <c r="AKQ97" s="120" t="s">
        <v>105</v>
      </c>
      <c r="AKR97" s="120" t="s">
        <v>105</v>
      </c>
      <c r="AKS97" s="120" t="s">
        <v>105</v>
      </c>
      <c r="AKT97" s="120" t="s">
        <v>105</v>
      </c>
      <c r="AKU97" s="120" t="s">
        <v>105</v>
      </c>
      <c r="AKV97" s="120" t="s">
        <v>105</v>
      </c>
      <c r="AKW97" s="120" t="s">
        <v>105</v>
      </c>
      <c r="AKX97" s="120" t="s">
        <v>105</v>
      </c>
      <c r="AKY97" s="120" t="s">
        <v>105</v>
      </c>
      <c r="AKZ97" s="120" t="s">
        <v>105</v>
      </c>
      <c r="ALA97" s="120" t="s">
        <v>105</v>
      </c>
      <c r="ALB97" s="120" t="s">
        <v>105</v>
      </c>
      <c r="ALC97" s="120" t="s">
        <v>105</v>
      </c>
      <c r="ALD97" s="120" t="s">
        <v>105</v>
      </c>
      <c r="ALE97" s="120" t="s">
        <v>105</v>
      </c>
      <c r="ALF97" s="120" t="s">
        <v>105</v>
      </c>
      <c r="ALG97" s="120" t="s">
        <v>105</v>
      </c>
      <c r="ALH97" s="120" t="s">
        <v>105</v>
      </c>
      <c r="ALI97" s="120" t="s">
        <v>105</v>
      </c>
      <c r="ALJ97" s="120" t="s">
        <v>105</v>
      </c>
      <c r="ALK97" s="120" t="s">
        <v>105</v>
      </c>
      <c r="ALL97" s="120" t="s">
        <v>105</v>
      </c>
      <c r="ALM97" s="120" t="s">
        <v>105</v>
      </c>
      <c r="ALN97" s="120"/>
    </row>
    <row r="98" spans="1:1002" hidden="1">
      <c r="A98" s="119">
        <v>97</v>
      </c>
      <c r="B98" s="120">
        <v>2.3902460516218821E-3</v>
      </c>
      <c r="C98" s="120">
        <v>2.3661582240396342E-3</v>
      </c>
      <c r="D98" s="120">
        <v>2.366254207750283E-3</v>
      </c>
      <c r="E98" s="120">
        <v>2.342316608664974E-3</v>
      </c>
      <c r="F98" s="120">
        <v>2.3424108531033927E-3</v>
      </c>
      <c r="G98" s="120">
        <v>2.3186232900868392E-3</v>
      </c>
      <c r="H98" s="120">
        <v>2.3187158193301127E-3</v>
      </c>
      <c r="I98" s="120">
        <v>2.2950780965788607E-3</v>
      </c>
      <c r="J98" s="120">
        <v>2.2951689344932885E-3</v>
      </c>
      <c r="K98" s="120">
        <v>2.2716808528173453E-3</v>
      </c>
      <c r="L98" s="120">
        <v>2.2717700230587257E-3</v>
      </c>
      <c r="M98" s="120">
        <v>2.2484313798704033E-3</v>
      </c>
      <c r="N98" s="120">
        <v>2.2485189058843347E-3</v>
      </c>
      <c r="O98" s="120">
        <v>2.2253294951872613E-3</v>
      </c>
      <c r="P98" s="120">
        <v>2.2254154002094616E-3</v>
      </c>
      <c r="Q98" s="120">
        <v>2.2023750125877211E-3</v>
      </c>
      <c r="R98" s="120">
        <v>2.202459319644363E-3</v>
      </c>
      <c r="S98" s="120">
        <v>2.1795677422517842E-3</v>
      </c>
      <c r="T98" s="120">
        <v>2.1796504741598346E-3</v>
      </c>
      <c r="U98" s="120">
        <v>2.1569074907094319E-3</v>
      </c>
      <c r="V98" s="120">
        <v>2.1569886700770207E-3</v>
      </c>
      <c r="W98" s="120">
        <v>2.1343940608305719E-3</v>
      </c>
      <c r="X98" s="120">
        <v>2.1344737100573606E-3</v>
      </c>
      <c r="Y98" s="120">
        <v>2.1120272518151844E-3</v>
      </c>
      <c r="Z98" s="120">
        <v>2.1121053930927688E-3</v>
      </c>
      <c r="AA98" s="120">
        <v>2.0898068591836041E-3</v>
      </c>
      <c r="AB98" s="120">
        <v>2.0898835144959127E-3</v>
      </c>
      <c r="AC98" s="120">
        <v>2.0677326747670101E-3</v>
      </c>
      <c r="AD98" s="120">
        <v>2.0678078658907212E-3</v>
      </c>
      <c r="AE98" s="120">
        <v>2.0458044866980829E-3</v>
      </c>
      <c r="AF98" s="120">
        <v>2.0458782352030633E-3</v>
      </c>
      <c r="AG98" s="120">
        <v>2.0240220794018396E-3</v>
      </c>
      <c r="AH98" s="120">
        <v>2.0240944066515984E-3</v>
      </c>
      <c r="AI98" s="120">
        <v>2.0023852335866797E-3</v>
      </c>
      <c r="AJ98" s="120">
        <v>2.0024561607388338E-3</v>
      </c>
      <c r="AK98" s="120">
        <v>1.9808937262356151E-3</v>
      </c>
      <c r="AL98" s="120">
        <v>1.9809632742423594E-3</v>
      </c>
      <c r="AM98" s="120">
        <v>1.9595473305976771E-3</v>
      </c>
      <c r="AN98" s="120">
        <v>1.9596155202062839E-3</v>
      </c>
      <c r="AO98" s="120">
        <v>1.9383458161795399E-3</v>
      </c>
      <c r="AP98" s="120">
        <v>1.9384126679328722E-3</v>
      </c>
      <c r="AQ98" s="120">
        <v>1.9172889487373568E-3</v>
      </c>
      <c r="AR98" s="120">
        <v>1.9173544829743797E-3</v>
      </c>
      <c r="AS98" s="120">
        <v>1.896376490268773E-3</v>
      </c>
      <c r="AT98" s="120">
        <v>1.8964407271251046E-3</v>
      </c>
      <c r="AU98" s="120">
        <v>1.8756081990051797E-3</v>
      </c>
      <c r="AV98" s="120">
        <v>1.8756711584136335E-3</v>
      </c>
      <c r="AW98" s="120">
        <v>1.8549838294041638E-3</v>
      </c>
      <c r="AX98" s="120">
        <v>1.8550455310953177E-3</v>
      </c>
      <c r="AY98" s="120">
        <v>1.8345031321421765E-3</v>
      </c>
      <c r="AZ98" s="120">
        <v>1.8345635956449522E-3</v>
      </c>
      <c r="BA98" s="120">
        <v>1.8141658541074286E-3</v>
      </c>
      <c r="BB98" s="120">
        <v>1.8142250987496856E-3</v>
      </c>
      <c r="BC98" s="120">
        <v>1.7939717383930077E-3</v>
      </c>
      <c r="BD98" s="120">
        <v>1.7940297833021577E-3</v>
      </c>
      <c r="BE98" s="120">
        <v>1.7739205242902326E-3</v>
      </c>
      <c r="BF98" s="120">
        <v>1.7739773883938548E-3</v>
      </c>
      <c r="BG98" s="120">
        <v>1.7540119472822262E-3</v>
      </c>
      <c r="BH98" s="120">
        <v>1.7540676493087081E-3</v>
      </c>
      <c r="BI98" s="120">
        <v>1.7342457390377341E-3</v>
      </c>
      <c r="BJ98" s="120">
        <v>1.7343002975169241E-3</v>
      </c>
      <c r="BK98" s="120">
        <v>1.7146216274051892E-3</v>
      </c>
      <c r="BL98" s="120">
        <v>1.7146750606690585E-3</v>
      </c>
      <c r="BM98" s="120">
        <v>1.6951393364070036E-3</v>
      </c>
      <c r="BN98" s="120">
        <v>1.695191662590327E-3</v>
      </c>
      <c r="BO98" s="120">
        <v>1.6757985862341359E-3</v>
      </c>
      <c r="BP98" s="120">
        <v>1.6758498232751818E-3</v>
      </c>
      <c r="BQ98" s="120">
        <v>1.6565990932408798E-3</v>
      </c>
      <c r="BR98" s="120">
        <v>1.6566492588821194E-3</v>
      </c>
      <c r="BS98" s="120">
        <v>1.6375405699399373E-3</v>
      </c>
      <c r="BT98" s="120">
        <v>1.637589681728762E-3</v>
      </c>
      <c r="BU98" s="120">
        <v>1.6186227249977403E-3</v>
      </c>
      <c r="BV98" s="120">
        <v>1.6186708002871985E-3</v>
      </c>
      <c r="BW98" s="120">
        <v>1.599845263230031E-3</v>
      </c>
      <c r="BX98" s="120">
        <v>1.5998923191795742E-3</v>
      </c>
      <c r="BY98" s="120">
        <v>1.5812078855977317E-3</v>
      </c>
      <c r="BZ98" s="120">
        <v>1.5812539391739677E-3</v>
      </c>
      <c r="CA98" s="120">
        <v>1.5627102892030599E-3</v>
      </c>
      <c r="CB98" s="120">
        <v>1.5627553571805372E-3</v>
      </c>
      <c r="CC98" s="120">
        <v>1.544352167285955E-3</v>
      </c>
      <c r="CD98" s="120">
        <v>1.544396266247939E-3</v>
      </c>
      <c r="CE98" s="120">
        <v>1.5261332092207517E-3</v>
      </c>
      <c r="CF98" s="120">
        <v>1.5261763555600332E-3</v>
      </c>
      <c r="CG98" s="120">
        <v>1.5080531005131647E-3</v>
      </c>
      <c r="CH98" s="120">
        <v>1.5080953104328709E-3</v>
      </c>
      <c r="CI98" s="120">
        <v>1.4901115227975627E-3</v>
      </c>
      <c r="CJ98" s="120">
        <v>1.4901528123119744E-3</v>
      </c>
      <c r="CK98" s="120">
        <v>1.4723081538345164E-3</v>
      </c>
      <c r="CL98" s="120">
        <v>1.4723485387699176E-3</v>
      </c>
      <c r="CM98" s="120">
        <v>1.454642667508668E-3</v>
      </c>
      <c r="CN98" s="120">
        <v>1.4546821635041879E-3</v>
      </c>
      <c r="CO98" s="120">
        <v>1.4371147338268946E-3</v>
      </c>
      <c r="CP98" s="120">
        <v>1.4371533563353781E-3</v>
      </c>
      <c r="CQ98" s="120">
        <v>1.4197240189167833E-3</v>
      </c>
      <c r="CR98" s="120">
        <v>1.4197617832056621E-3</v>
      </c>
      <c r="CS98" s="120">
        <v>1.4024701850254128E-3</v>
      </c>
      <c r="CT98" s="120">
        <v>1.4025071061775933E-3</v>
      </c>
      <c r="CU98" s="120">
        <v>1.3853528905184548E-3</v>
      </c>
      <c r="CV98" s="120">
        <v>1.3853889834332237E-3</v>
      </c>
      <c r="CW98" s="120">
        <v>1.3683717898796037E-3</v>
      </c>
      <c r="CX98" s="120">
        <v>1.3684070692735347E-3</v>
      </c>
      <c r="CY98" s="120">
        <v>1.3515265337103216E-3</v>
      </c>
      <c r="CZ98" s="120">
        <v>1.3515610141182008E-3</v>
      </c>
      <c r="DA98" s="120">
        <v>1.3348167687299184E-3</v>
      </c>
      <c r="DB98" s="120">
        <v>1.3348504645056816E-3</v>
      </c>
      <c r="DC98" s="120">
        <v>1.3182421377759656E-3</v>
      </c>
      <c r="DD98" s="120">
        <v>1.3182750630936467E-3</v>
      </c>
      <c r="DE98" s="120">
        <v>1.3018022798050521E-3</v>
      </c>
      <c r="DF98" s="120">
        <v>1.3018344486597443E-3</v>
      </c>
      <c r="DG98" s="120">
        <v>1.2854968298938877E-3</v>
      </c>
      <c r="DH98" s="120">
        <v>1.2855282561027067E-3</v>
      </c>
      <c r="DI98" s="120">
        <v>1.2693254192407391E-3</v>
      </c>
      <c r="DJ98" s="120">
        <v>1.2693561164438118E-3</v>
      </c>
      <c r="DK98" s="120">
        <v>1.2532876751672449E-3</v>
      </c>
      <c r="DL98" s="120">
        <v>1.2533176568286981E-3</v>
      </c>
      <c r="DM98" s="120">
        <v>1.2373832211205575E-3</v>
      </c>
      <c r="DN98" s="120">
        <v>1.2374125005295295E-3</v>
      </c>
      <c r="DO98" s="120">
        <v>1.221611676675884E-3</v>
      </c>
      <c r="DP98" s="120">
        <v>1.2216402669475289E-3</v>
      </c>
      <c r="DQ98" s="120">
        <v>1.2059726575393583E-3</v>
      </c>
      <c r="DR98" s="120">
        <v>1.2060005716158773E-3</v>
      </c>
      <c r="DS98" s="120">
        <v>1.1904657755513134E-3</v>
      </c>
      <c r="DT98" s="120">
        <v>1.190493026202992E-3</v>
      </c>
      <c r="DU98" s="120">
        <v>1.1750906386899138E-3</v>
      </c>
      <c r="DV98" s="120">
        <v>1.1751172385161654E-3</v>
      </c>
      <c r="DW98" s="120">
        <v>1.1598468510751812E-3</v>
      </c>
      <c r="DX98" s="120">
        <v>1.159872812505602E-3</v>
      </c>
      <c r="DY98" s="120">
        <v>1.1447340129733944E-3</v>
      </c>
      <c r="DZ98" s="120">
        <v>1.1447593482688343E-3</v>
      </c>
      <c r="EA98" s="120">
        <v>1.1297517208018902E-3</v>
      </c>
      <c r="EB98" s="120">
        <v>1.1297764420555264E-3</v>
      </c>
      <c r="EC98" s="120">
        <v>1.1148995671342566E-3</v>
      </c>
      <c r="ED98" s="120">
        <v>1.1149236862726794E-3</v>
      </c>
      <c r="EE98" s="120">
        <v>1.1001771407059321E-3</v>
      </c>
      <c r="EF98" s="120">
        <v>1.1002006694902416E-3</v>
      </c>
      <c r="EG98" s="120">
        <v>1.0855840264201956E-3</v>
      </c>
      <c r="EH98" s="120">
        <v>1.0856069764471072E-3</v>
      </c>
      <c r="EI98" s="120">
        <v>1.0711198053545861E-3</v>
      </c>
      <c r="EJ98" s="120">
        <v>1.071142188057543E-3</v>
      </c>
      <c r="EK98" s="120">
        <v>1.0567840547677269E-3</v>
      </c>
      <c r="EL98" s="120">
        <v>1.0568058814180207E-3</v>
      </c>
      <c r="EM98" s="120">
        <v>1.0425763481065656E-3</v>
      </c>
      <c r="EN98" s="120">
        <v>1.0425976298144742E-3</v>
      </c>
      <c r="EO98" s="120">
        <v>1.0284962550140562E-3</v>
      </c>
      <c r="EP98" s="120">
        <v>1.0285170027299791E-3</v>
      </c>
      <c r="EQ98" s="120">
        <v>1.0145433413372507E-3</v>
      </c>
      <c r="ER98" s="120">
        <v>1.01456356585286E-3</v>
      </c>
      <c r="ES98" s="120">
        <v>1.0007171691358415E-3</v>
      </c>
      <c r="ET98" s="120">
        <v>1.0007368810852392E-3</v>
      </c>
      <c r="EU98" s="120">
        <v>9.8701729669112932E-4</v>
      </c>
      <c r="EV98" s="120">
        <v>9.8703650655201252E-4</v>
      </c>
      <c r="EW98" s="120">
        <v>9.7344327851545305E-4</v>
      </c>
      <c r="EX98" s="120">
        <v>9.7346199661028725E-4</v>
      </c>
      <c r="EY98" s="120">
        <v>9.5999466536205119E-4</v>
      </c>
      <c r="EZ98" s="120">
        <v>9.6001290185924841E-4</v>
      </c>
      <c r="FA98" s="120">
        <v>9.466710042353889E-4</v>
      </c>
      <c r="FB98" s="120">
        <v>9.4668876915049807E-4</v>
      </c>
      <c r="FC98" s="120">
        <v>9.3347183840194006E-4</v>
      </c>
      <c r="FD98" s="120">
        <v>9.3348914159884302E-4</v>
      </c>
      <c r="FE98" s="120">
        <v>9.2039670740143439E-4</v>
      </c>
      <c r="FF98" s="120">
        <v>9.2041355859354634E-4</v>
      </c>
      <c r="FG98" s="120">
        <v>9.074451470585704E-4</v>
      </c>
      <c r="FH98" s="120">
        <v>9.0746155581005134E-4</v>
      </c>
      <c r="FI98" s="120">
        <v>8.9461668949520864E-4</v>
      </c>
      <c r="FJ98" s="120">
        <v>8.9463266522217912E-4</v>
      </c>
      <c r="FK98" s="120">
        <v>8.8191086314303552E-4</v>
      </c>
      <c r="FL98" s="120">
        <v>8.8192641511479811E-4</v>
      </c>
      <c r="FM98" s="120">
        <v>8.6932719275671676E-4</v>
      </c>
      <c r="FN98" s="120">
        <v>8.6934233009698463E-4</v>
      </c>
      <c r="FO98" s="120">
        <v>8.5686519942753693E-4</v>
      </c>
      <c r="FP98" s="120">
        <v>8.5687993111567063E-4</v>
      </c>
      <c r="FQ98" s="120">
        <v>8.4452440059752752E-4</v>
      </c>
      <c r="FR98" s="120">
        <v>8.4453873546977485E-4</v>
      </c>
      <c r="FS98" s="120">
        <v>8.3230431007410438E-4</v>
      </c>
      <c r="FT98" s="120">
        <v>8.3231825682484174E-4</v>
      </c>
      <c r="FU98" s="120">
        <v>8.2020443804518839E-4</v>
      </c>
      <c r="FV98" s="120">
        <v>8.2021800522818177E-4</v>
      </c>
      <c r="FW98" s="120">
        <v>8.0822429109485771E-4</v>
      </c>
      <c r="FX98" s="120">
        <v>8.0823748712451277E-4</v>
      </c>
      <c r="FY98" s="120">
        <v>7.9636337221949353E-4</v>
      </c>
      <c r="FZ98" s="120">
        <v>7.9637620537211862E-4</v>
      </c>
      <c r="GA98" s="120">
        <v>7.8462118084444792E-4</v>
      </c>
      <c r="GB98" s="120">
        <v>7.8463365925952086E-4</v>
      </c>
      <c r="GC98" s="120">
        <v>7.7299721284123507E-4</v>
      </c>
      <c r="GD98" s="120">
        <v>7.7300934452267478E-4</v>
      </c>
      <c r="GE98" s="120">
        <v>7.614909605452503E-4</v>
      </c>
      <c r="GF98" s="120">
        <v>7.6150275336268902E-4</v>
      </c>
      <c r="GG98" s="120">
        <v>7.5010191277400881E-4</v>
      </c>
      <c r="GH98" s="120">
        <v>7.5011337446407754E-4</v>
      </c>
      <c r="GI98" s="120">
        <v>7.3882955484593893E-4</v>
      </c>
      <c r="GJ98" s="120">
        <v>7.3884069301354482E-4</v>
      </c>
      <c r="GK98" s="120">
        <v>7.276733685996962E-4</v>
      </c>
      <c r="GL98" s="120">
        <v>7.2768419071930898E-4</v>
      </c>
      <c r="GM98" s="120">
        <v>7.166328324140314E-4</v>
      </c>
      <c r="GN98" s="120">
        <v>7.166433458309794E-4</v>
      </c>
      <c r="GO98" s="120">
        <v>7.0570742122820897E-4</v>
      </c>
      <c r="GP98" s="120">
        <v>7.0571763315996632E-4</v>
      </c>
      <c r="GQ98" s="120">
        <v>6.9489660656297213E-4</v>
      </c>
      <c r="GR98" s="120">
        <v>6.9490652410045956E-4</v>
      </c>
      <c r="GS98" s="120">
        <v>6.8419985654207514E-4</v>
      </c>
      <c r="GT98" s="120">
        <v>6.8420948665095507E-4</v>
      </c>
      <c r="GU98" s="120">
        <v>6.7361663591436808E-4</v>
      </c>
      <c r="GV98" s="120">
        <v>6.7362598543634479E-4</v>
      </c>
      <c r="GW98" s="120">
        <v>6.631464060764512E-4</v>
      </c>
      <c r="GX98" s="120">
        <v>6.6315548173058057E-4</v>
      </c>
      <c r="GY98" s="120">
        <v>6.527886250959062E-4</v>
      </c>
      <c r="GZ98" s="120">
        <v>6.5279743347989509E-4</v>
      </c>
      <c r="HA98" s="120">
        <v>6.4254274773509364E-4</v>
      </c>
      <c r="HB98" s="120">
        <v>6.425512953266093E-4</v>
      </c>
      <c r="HC98" s="120">
        <v>6.3240822547553635E-4</v>
      </c>
      <c r="HD98" s="120">
        <v>6.3241651863351603E-4</v>
      </c>
      <c r="HE98" s="120">
        <v>6.2238450654288232E-4</v>
      </c>
      <c r="HF98" s="120">
        <v>6.2239255150884048E-4</v>
      </c>
      <c r="HG98" s="120">
        <v>6.1247103593245489E-4</v>
      </c>
      <c r="HH98" s="120">
        <v>6.1247883883179543E-4</v>
      </c>
      <c r="HI98" s="120">
        <v>6.0266725543539688E-4</v>
      </c>
      <c r="HJ98" s="120">
        <v>6.026748222787274E-4</v>
      </c>
      <c r="HK98" s="120">
        <v>5.9297260366540975E-4</v>
      </c>
      <c r="HL98" s="120">
        <v>5.9297994034984941E-4</v>
      </c>
      <c r="HM98" s="120">
        <v>5.8338651608608714E-4</v>
      </c>
      <c r="HN98" s="120">
        <v>5.8339362839658138E-4</v>
      </c>
      <c r="HO98" s="120">
        <v>5.7390842503885864E-4</v>
      </c>
      <c r="HP98" s="120">
        <v>5.7391531864949225E-4</v>
      </c>
      <c r="HQ98" s="120">
        <v>5.6453775977153274E-4</v>
      </c>
      <c r="HR98" s="120">
        <v>5.6454444024684131E-4</v>
      </c>
      <c r="HS98" s="120">
        <v>5.5527394646745617E-4</v>
      </c>
      <c r="HT98" s="120">
        <v>5.5528041926373897E-4</v>
      </c>
      <c r="HU98" s="120">
        <v>5.461164082752847E-4</v>
      </c>
      <c r="HV98" s="120">
        <v>5.4612267874191479E-4</v>
      </c>
      <c r="HW98" s="120">
        <v>5.3706456533936882E-4</v>
      </c>
      <c r="HX98" s="120">
        <v>5.3707063872010356E-4</v>
      </c>
      <c r="HY98" s="120">
        <v>5.2811783483076369E-4</v>
      </c>
      <c r="HZ98" s="120">
        <v>5.2812371626505521E-4</v>
      </c>
      <c r="IA98" s="120">
        <v>5.1927563097885741E-4</v>
      </c>
      <c r="IB98" s="120">
        <v>5.1928132550316177E-4</v>
      </c>
      <c r="IC98" s="120">
        <v>5.1053736510363865E-4</v>
      </c>
      <c r="ID98" s="120">
        <v>5.1054287765271722E-4</v>
      </c>
      <c r="IE98" s="120">
        <v>5.0190244564857613E-4</v>
      </c>
      <c r="IF98" s="120">
        <v>5.0190778105680582E-4</v>
      </c>
      <c r="IG98" s="120">
        <v>4.9337027821414663E-4</v>
      </c>
      <c r="IH98" s="120">
        <v>4.9337544121681905E-4</v>
      </c>
      <c r="II98" s="120">
        <v>4.8494026559199154E-4</v>
      </c>
      <c r="IJ98" s="120">
        <v>4.8494526082661419E-4</v>
      </c>
      <c r="IK98" s="120">
        <v>4.7661180779971486E-4</v>
      </c>
      <c r="IL98" s="120">
        <v>4.7661663980730731E-4</v>
      </c>
      <c r="IM98" s="120">
        <v>4.6838430211631809E-4</v>
      </c>
      <c r="IN98" s="120">
        <v>4.6838897534270875E-4</v>
      </c>
      <c r="IO98" s="120">
        <v>4.6025714311828621E-4</v>
      </c>
      <c r="IP98" s="120">
        <v>4.6026166191540238E-4</v>
      </c>
      <c r="IQ98" s="120">
        <v>4.5222972271631324E-4</v>
      </c>
      <c r="IR98" s="120">
        <v>4.522340913434714E-4</v>
      </c>
      <c r="IS98" s="120">
        <v>4.4430143019268061E-4</v>
      </c>
      <c r="IT98" s="120">
        <v>4.4430565281786962E-4</v>
      </c>
      <c r="IU98" s="120">
        <v>4.3647165223928327E-4</v>
      </c>
      <c r="IV98" s="120">
        <v>4.3647573294044604E-4</v>
      </c>
      <c r="IW98" s="120">
        <v>4.2873977299630979E-4</v>
      </c>
      <c r="IX98" s="120">
        <v>4.2874371576262206E-4</v>
      </c>
      <c r="IY98" s="120">
        <v>4.2110517409157884E-4</v>
      </c>
      <c r="IZ98" s="120">
        <v>4.2110898282472027E-4</v>
      </c>
      <c r="JA98" s="120">
        <v>4.1356723468052782E-4</v>
      </c>
      <c r="JB98" s="120">
        <v>4.1357091319595206E-4</v>
      </c>
      <c r="JC98" s="120">
        <v>4.0612533148686239E-4</v>
      </c>
      <c r="JD98" s="120">
        <v>4.0612888351506136E-4</v>
      </c>
      <c r="JE98" s="120">
        <v>3.9877883884386516E-4</v>
      </c>
      <c r="JF98" s="120">
        <v>3.9878226803162785E-4</v>
      </c>
      <c r="JG98" s="120">
        <v>3.9152712873636247E-4</v>
      </c>
      <c r="JH98" s="120">
        <v>3.9153043864802829E-4</v>
      </c>
      <c r="JI98" s="120">
        <v>3.8436957084335557E-4</v>
      </c>
      <c r="JJ98" s="120">
        <v>3.8437276496206636E-4</v>
      </c>
      <c r="JK98" s="120">
        <v>3.7730553258131486E-4</v>
      </c>
      <c r="JL98" s="120">
        <v>3.773086143102559E-4</v>
      </c>
      <c r="JM98" s="120">
        <v>3.7033437914813476E-4</v>
      </c>
      <c r="JN98" s="120">
        <v>3.7033735181177138E-4</v>
      </c>
      <c r="JO98" s="120">
        <v>3.6345547356775142E-4</v>
      </c>
      <c r="JP98" s="120">
        <v>3.6345834041306372E-4</v>
      </c>
      <c r="JQ98" s="120">
        <v>3.5666817673543134E-4</v>
      </c>
      <c r="JR98" s="120">
        <v>3.5667094093313882E-4</v>
      </c>
      <c r="JS98" s="120">
        <v>3.4997184746371859E-4</v>
      </c>
      <c r="JT98" s="120">
        <v>3.4997451210949968E-4</v>
      </c>
      <c r="JU98" s="120">
        <v>3.433658425290488E-4</v>
      </c>
      <c r="JV98" s="120">
        <v>3.4336841064475278E-4</v>
      </c>
      <c r="JW98" s="120">
        <v>3.368495167190282E-4</v>
      </c>
      <c r="JX98" s="120">
        <v>3.3685199125388138E-4</v>
      </c>
      <c r="JY98" s="120">
        <v>3.3042222288037418E-4</v>
      </c>
      <c r="JZ98" s="120">
        <v>3.3042460671218061E-4</v>
      </c>
      <c r="KA98" s="120">
        <v>3.2408331196752426E-4</v>
      </c>
      <c r="KB98" s="120">
        <v>3.240856079038561E-4</v>
      </c>
      <c r="KC98" s="120">
        <v>3.178321330919037E-4</v>
      </c>
      <c r="KD98" s="120">
        <v>3.178343438712865E-4</v>
      </c>
      <c r="KE98" s="120">
        <v>3.1166803357185734E-4</v>
      </c>
      <c r="KF98" s="120">
        <v>3.116701618649475E-4</v>
      </c>
      <c r="KG98" s="120">
        <v>3.0559035898324076E-4</v>
      </c>
      <c r="KH98" s="120">
        <v>3.0559240739399407E-4</v>
      </c>
      <c r="KI98" s="120">
        <v>2.9959845321067194E-4</v>
      </c>
      <c r="KJ98" s="120">
        <v>2.9960042427750529E-4</v>
      </c>
      <c r="KK98" s="120">
        <v>2.9369165849943944E-4</v>
      </c>
      <c r="KL98" s="120">
        <v>2.936935546963844E-4</v>
      </c>
      <c r="KM98" s="120">
        <v>2.8786931550806803E-4</v>
      </c>
      <c r="KN98" s="120">
        <v>2.8787113924591583E-4</v>
      </c>
      <c r="KO98" s="120">
        <v>2.8213076336153502E-4</v>
      </c>
      <c r="KP98" s="120">
        <v>2.8213251698897354E-4</v>
      </c>
      <c r="KQ98" s="120">
        <v>2.7647533970514264E-4</v>
      </c>
      <c r="KR98" s="120">
        <v>2.7647702550988377E-4</v>
      </c>
      <c r="KS98" s="120">
        <v>2.7090238075903352E-4</v>
      </c>
      <c r="KT98" s="120">
        <v>2.7090400096893384E-4</v>
      </c>
      <c r="KU98" s="120">
        <v>2.6541122137335678E-4</v>
      </c>
      <c r="KV98" s="120">
        <v>2.6541277815752586E-4</v>
      </c>
      <c r="KW98" s="120">
        <v>2.600011950840741E-4</v>
      </c>
      <c r="KX98" s="120">
        <v>2.6000269055397745E-4</v>
      </c>
      <c r="KY98" s="120">
        <v>2.5467163416940453E-4</v>
      </c>
      <c r="KZ98" s="120">
        <v>2.5467307037995384E-4</v>
      </c>
      <c r="LA98" s="120">
        <v>2.4942186970690724E-4</v>
      </c>
      <c r="LB98" s="120">
        <v>2.4942324865754505E-4</v>
      </c>
      <c r="LC98" s="120">
        <v>2.4425123163119476E-4</v>
      </c>
      <c r="LD98" s="120">
        <v>2.442525552669646E-4</v>
      </c>
      <c r="LE98" s="120">
        <v>2.3915904879227287E-4</v>
      </c>
      <c r="LF98" s="120">
        <v>2.3916031900488512E-4</v>
      </c>
      <c r="LG98" s="120">
        <v>2.3414464901450348E-4</v>
      </c>
      <c r="LH98" s="120">
        <v>2.3414586764338723E-4</v>
      </c>
      <c r="LI98" s="120">
        <v>2.2920735915618739E-4</v>
      </c>
      <c r="LJ98" s="120">
        <v>2.2920852798953377E-4</v>
      </c>
      <c r="LK98" s="120">
        <v>2.2434650516975672E-4</v>
      </c>
      <c r="LL98" s="120">
        <v>2.2434762594555267E-4</v>
      </c>
      <c r="LM98" s="120">
        <v>2.1956141216257787E-4</v>
      </c>
      <c r="LN98" s="120">
        <v>2.1956248656962825E-4</v>
      </c>
      <c r="LO98" s="120">
        <v>2.1485140445835383E-4</v>
      </c>
      <c r="LP98" s="120">
        <v>2.1485243413729469E-4</v>
      </c>
      <c r="LQ98" s="120">
        <v>2.1021580565912292E-4</v>
      </c>
      <c r="LR98" s="120">
        <v>2.1021679220342303E-4</v>
      </c>
      <c r="LS98" s="120">
        <v>2.0565393870784732E-4</v>
      </c>
      <c r="LT98" s="120">
        <v>2.0565488366480021E-4</v>
      </c>
      <c r="LU98" s="120">
        <v>2.0116512595158329E-4</v>
      </c>
      <c r="LV98" s="120">
        <v>2.0116603082328624E-4</v>
      </c>
      <c r="LW98" s="120">
        <v>1.9674868920522637E-4</v>
      </c>
      <c r="LX98" s="120">
        <v>1.9674955544955177E-4</v>
      </c>
      <c r="LY98" s="120">
        <v>1.9240394981582542E-4</v>
      </c>
      <c r="LZ98" s="120">
        <v>1.9240477884737908E-4</v>
      </c>
      <c r="MA98" s="120">
        <v>1.8813022872745741E-4</v>
      </c>
      <c r="MB98" s="120">
        <v>1.8813102191852574E-4</v>
      </c>
      <c r="MC98" s="120">
        <v>1.8392684654665155E-4</v>
      </c>
      <c r="MD98" s="120">
        <v>1.8392760522813875E-4</v>
      </c>
      <c r="ME98" s="120">
        <v>1.7979312360836056E-4</v>
      </c>
      <c r="MF98" s="120">
        <v>1.7979384907071354E-4</v>
      </c>
      <c r="MG98" s="120">
        <v>1.7572838004246407E-4</v>
      </c>
      <c r="MH98" s="120">
        <v>1.7572907353658658E-4</v>
      </c>
      <c r="MI98" s="120">
        <v>1.7173193584079982E-4</v>
      </c>
      <c r="MJ98" s="120">
        <v>1.7173259857895492E-4</v>
      </c>
      <c r="MK98" s="120">
        <v>1.6780311092470785E-4</v>
      </c>
      <c r="ML98" s="120">
        <v>1.6780374408140964E-4</v>
      </c>
      <c r="MM98" s="120">
        <v>1.6394122521308524E-4</v>
      </c>
      <c r="MN98" s="120">
        <v>1.6394182992597689E-4</v>
      </c>
      <c r="MO98" s="120">
        <v>1.60145598690931E-4</v>
      </c>
      <c r="MP98" s="120">
        <v>1.6014617606165449E-4</v>
      </c>
      <c r="MQ98" s="120">
        <v>1.5641555147838103E-4</v>
      </c>
      <c r="MR98" s="120">
        <v>1.5641610257343167E-4</v>
      </c>
      <c r="MS98" s="120">
        <v>1.5275040390021422E-4</v>
      </c>
      <c r="MT98" s="120">
        <v>1.527509297517869E-4</v>
      </c>
      <c r="MU98" s="120">
        <v>1.4914947655582131E-4</v>
      </c>
      <c r="MV98" s="120">
        <v>1.4914997816264098E-4</v>
      </c>
      <c r="MW98" s="120">
        <v>1.4561209038962443E-4</v>
      </c>
      <c r="MX98" s="120">
        <v>1.4561256871776869E-4</v>
      </c>
      <c r="MY98" s="120">
        <v>1.4213756676193431E-4</v>
      </c>
      <c r="MZ98" s="120">
        <v>1.4213802274564173E-4</v>
      </c>
      <c r="NA98" s="120">
        <v>1.3872522752023385E-4</v>
      </c>
      <c r="NB98" s="120">
        <v>1.3872566206270105E-4</v>
      </c>
      <c r="NC98" s="120">
        <v>1.3537439507087216E-4</v>
      </c>
      <c r="ND98" s="120">
        <v>1.3537480904503917E-4</v>
      </c>
      <c r="NE98" s="120">
        <v>1.3208439245115928E-4</v>
      </c>
      <c r="NF98" s="120">
        <v>1.3208478670048181E-4</v>
      </c>
      <c r="NG98" s="120">
        <v>1.2885454340184245E-4</v>
      </c>
      <c r="NH98" s="120">
        <v>1.2885491874105374E-4</v>
      </c>
      <c r="NI98" s="120">
        <v>1.2568417243995607E-4</v>
      </c>
      <c r="NJ98" s="120">
        <v>1.2568452965581602E-4</v>
      </c>
      <c r="NK98" s="120">
        <v>1.2257260493202333E-4</v>
      </c>
      <c r="NL98" s="120">
        <v>1.2257294478405488E-4</v>
      </c>
      <c r="NM98" s="120">
        <v>1.1951916716759999E-4</v>
      </c>
      <c r="NN98" s="120">
        <v>1.1951949038881501E-4</v>
      </c>
      <c r="NO98" s="120">
        <v>1.1652318643314169E-4</v>
      </c>
      <c r="NP98" s="120">
        <v>1.1652349373075326E-4</v>
      </c>
      <c r="NQ98" s="120">
        <v>1.1358399108617792E-4</v>
      </c>
      <c r="NR98" s="120">
        <v>1.1358428314230145E-4</v>
      </c>
      <c r="NS98" s="120">
        <v>1.1070091062977881E-4</v>
      </c>
      <c r="NT98" s="120">
        <v>1.1070118810212124E-4</v>
      </c>
      <c r="NU98" s="120">
        <v>1.078732757872949E-4</v>
      </c>
      <c r="NV98" s="120">
        <v>1.0787353930983097E-4</v>
      </c>
      <c r="NW98" s="120">
        <v>1.0510041857735326E-4</v>
      </c>
      <c r="NX98" s="120">
        <v>1.0510066876099128E-4</v>
      </c>
      <c r="NY98" s="120">
        <v>1.0238167238909284E-4</v>
      </c>
      <c r="NZ98" s="120">
        <v>1.0238190982232685E-4</v>
      </c>
      <c r="OA98" s="120">
        <v>9.9716372057618809E-5</v>
      </c>
      <c r="OB98" s="120">
        <v>9.971659730717008E-5</v>
      </c>
      <c r="OC98" s="120">
        <v>9.7103853939658455E-5</v>
      </c>
      <c r="OD98" s="120">
        <v>9.7104067551103922E-5</v>
      </c>
      <c r="OE98" s="120">
        <v>9.4543455989397695E-5</v>
      </c>
      <c r="OF98" s="120">
        <v>9.4543658487787876E-5</v>
      </c>
      <c r="OG98" s="120">
        <v>9.2034517834480476E-5</v>
      </c>
      <c r="OH98" s="120">
        <v>9.2034709724944254E-5</v>
      </c>
      <c r="OI98" s="120">
        <v>8.9576380852148305E-5</v>
      </c>
      <c r="OJ98" s="120">
        <v>8.9576562620486371E-5</v>
      </c>
      <c r="OK98" s="120">
        <v>8.7168388245500178E-5</v>
      </c>
      <c r="OL98" s="120">
        <v>8.7168560358767528E-5</v>
      </c>
      <c r="OM98" s="120">
        <v>8.4809885119852948E-5</v>
      </c>
      <c r="ON98" s="120">
        <v>8.4810048026928079E-5</v>
      </c>
      <c r="OO98" s="120">
        <v>8.2500218559176941E-5</v>
      </c>
      <c r="OP98" s="120">
        <v>8.2500372691320933E-5</v>
      </c>
      <c r="OQ98" s="120">
        <v>8.0238737702588401E-5</v>
      </c>
      <c r="OR98" s="120">
        <v>8.0238883473991596E-5</v>
      </c>
      <c r="OS98" s="120">
        <v>7.8024793820873642E-5</v>
      </c>
      <c r="OT98" s="120">
        <v>7.8024931629190863E-5</v>
      </c>
      <c r="OU98" s="120">
        <v>7.5857740393022244E-5</v>
      </c>
      <c r="OV98" s="120">
        <v>7.5857870619896938E-5</v>
      </c>
      <c r="OW98" s="120">
        <v>7.3736933182746314E-5</v>
      </c>
      <c r="OX98" s="120">
        <v>7.3737056194322798E-5</v>
      </c>
      <c r="OY98" s="120">
        <v>7.1661730314960339E-5</v>
      </c>
      <c r="OZ98" s="120">
        <v>7.1661846462385607E-5</v>
      </c>
      <c r="PA98" s="120">
        <v>6.9631492352199481E-5</v>
      </c>
      <c r="PB98" s="120">
        <v>6.9631601972113132E-5</v>
      </c>
      <c r="PC98" s="120">
        <v>6.7645582370947914E-5</v>
      </c>
      <c r="PD98" s="120">
        <v>6.764568578596089E-5</v>
      </c>
      <c r="PE98" s="120">
        <v>6.5703366037855534E-5</v>
      </c>
      <c r="PF98" s="120">
        <v>6.5703463557018025E-5</v>
      </c>
      <c r="PG98" s="120">
        <v>6.3804211685812963E-5</v>
      </c>
      <c r="PH98" s="120">
        <v>6.3804303605072195E-5</v>
      </c>
      <c r="PI98" s="120">
        <v>6.1947490389862894E-5</v>
      </c>
      <c r="PJ98" s="120">
        <v>6.1947576992508685E-5</v>
      </c>
      <c r="PK98" s="120">
        <v>6.0132576042917257E-5</v>
      </c>
      <c r="PL98" s="120">
        <v>6.0132657600017476E-5</v>
      </c>
      <c r="PM98" s="120">
        <v>5.8358845431254564E-5</v>
      </c>
      <c r="PN98" s="120">
        <v>5.835892220208067E-5</v>
      </c>
      <c r="PO98" s="120">
        <v>5.6625678309770495E-5</v>
      </c>
      <c r="PP98" s="120">
        <v>5.6625750542211254E-5</v>
      </c>
      <c r="PQ98" s="120">
        <v>5.4932457476951553E-5</v>
      </c>
      <c r="PR98" s="120">
        <v>5.4932525407917357E-5</v>
      </c>
      <c r="PS98" s="120">
        <v>5.3278568849545085E-5</v>
      </c>
      <c r="PT98" s="120">
        <v>5.3278632705361648E-5</v>
      </c>
      <c r="PU98" s="120">
        <v>5.1663401536895994E-5</v>
      </c>
      <c r="PV98" s="120">
        <v>5.1663461533687892E-5</v>
      </c>
      <c r="PW98" s="120">
        <v>5.0086347914920514E-5</v>
      </c>
      <c r="PX98" s="120">
        <v>5.0086404258984497E-5</v>
      </c>
      <c r="PY98" s="120">
        <v>4.8546803699687726E-5</v>
      </c>
      <c r="PZ98" s="120">
        <v>4.8546856587856709E-5</v>
      </c>
      <c r="QA98" s="120">
        <v>4.7044168020578718E-5</v>
      </c>
      <c r="QB98" s="120">
        <v>4.7044217640575035E-5</v>
      </c>
      <c r="QC98" s="120">
        <v>4.5577843492992176E-5</v>
      </c>
      <c r="QD98" s="120">
        <v>4.5577890023772355E-5</v>
      </c>
      <c r="QE98" s="120">
        <v>4.4147236290566889E-5</v>
      </c>
      <c r="QF98" s="120">
        <v>4.4147279902655696E-5</v>
      </c>
      <c r="QG98" s="120">
        <v>4.2751756216887996E-5</v>
      </c>
      <c r="QH98" s="120">
        <v>4.2751797072704007E-5</v>
      </c>
      <c r="QI98" s="120">
        <v>4.1390816776647498E-5</v>
      </c>
      <c r="QJ98" s="120">
        <v>4.1390855030818739E-5</v>
      </c>
      <c r="QK98" s="120">
        <v>4.0063835246224898E-5</v>
      </c>
      <c r="QL98" s="120">
        <v>4.0063871045896048E-5</v>
      </c>
      <c r="QM98" s="120">
        <v>3.8770232743658361E-5</v>
      </c>
      <c r="QN98" s="120">
        <v>3.8770266228788259E-5</v>
      </c>
      <c r="QO98" s="120">
        <v>3.7509434297970927E-5</v>
      </c>
      <c r="QP98" s="120">
        <v>3.7509465601621727E-5</v>
      </c>
      <c r="QQ98" s="120">
        <v>3.6280868917821347E-5</v>
      </c>
      <c r="QR98" s="120">
        <v>3.6280898166438865E-5</v>
      </c>
      <c r="QS98" s="120">
        <v>3.5083969659445358E-5</v>
      </c>
      <c r="QT98" s="120">
        <v>3.5083996973130682E-5</v>
      </c>
      <c r="QU98" s="120">
        <v>3.3918173693853648E-5</v>
      </c>
      <c r="QV98" s="120">
        <v>3.3918199186626668E-5</v>
      </c>
      <c r="QW98" s="120">
        <v>3.2782922373254231E-5</v>
      </c>
      <c r="QX98" s="120">
        <v>3.2782946153308444E-5</v>
      </c>
      <c r="QY98" s="120">
        <v>3.1677661296663867E-5</v>
      </c>
      <c r="QZ98" s="120">
        <v>3.1677683466613656E-5</v>
      </c>
      <c r="RA98" s="120">
        <v>3.060184037467582E-5</v>
      </c>
      <c r="RB98" s="120">
        <v>3.0601861031795397E-5</v>
      </c>
      <c r="RC98" s="120">
        <v>2.9554913893348898E-5</v>
      </c>
      <c r="RD98" s="120">
        <v>2.9554933129803423E-5</v>
      </c>
      <c r="RE98" s="120">
        <v>2.853634057718373E-5</v>
      </c>
      <c r="RF98" s="120">
        <v>2.8536358480252894E-5</v>
      </c>
      <c r="RG98" s="120">
        <v>2.7545583651151645E-5</v>
      </c>
      <c r="RH98" s="120">
        <v>2.7545600303445741E-5</v>
      </c>
      <c r="RI98" s="120">
        <v>2.6582110901741706E-5</v>
      </c>
      <c r="RJ98" s="120">
        <v>2.6582126381410386E-5</v>
      </c>
      <c r="RK98" s="120">
        <v>2.5645394736991021E-5</v>
      </c>
      <c r="RL98" s="120">
        <v>2.5645409117924721E-5</v>
      </c>
      <c r="RM98" s="120">
        <v>2.4734912245463594E-5</v>
      </c>
      <c r="RN98" s="120">
        <v>2.4734925597488087E-5</v>
      </c>
      <c r="RO98" s="120">
        <v>2.3850145254142827E-5</v>
      </c>
      <c r="RP98" s="120">
        <v>2.3850157643206727E-5</v>
      </c>
      <c r="RQ98" s="120">
        <v>2.2990580385202807E-5</v>
      </c>
      <c r="RR98" s="120">
        <v>2.2990591873558443E-5</v>
      </c>
      <c r="RS98" s="120">
        <v>2.2155709111623621E-5</v>
      </c>
      <c r="RT98" s="120">
        <v>2.2155719758001342E-5</v>
      </c>
      <c r="RU98" s="120">
        <v>2.1345027811615769E-5</v>
      </c>
      <c r="RV98" s="120">
        <v>2.1345037671391695E-5</v>
      </c>
      <c r="RW98" s="120">
        <v>2.0558037821818877E-5</v>
      </c>
      <c r="RX98" s="120">
        <v>2.055804694717658E-5</v>
      </c>
      <c r="RY98" s="120">
        <v>1.97942454892404E-5</v>
      </c>
      <c r="RZ98" s="120">
        <v>1.9794253929326226E-5</v>
      </c>
      <c r="SA98" s="120">
        <v>1.9053162221899032E-5</v>
      </c>
      <c r="SB98" s="120">
        <v>1.905317002297171E-5</v>
      </c>
      <c r="SC98" s="120">
        <v>1.8334304538139434E-5</v>
      </c>
      <c r="SD98" s="120">
        <v>1.8334311743713649E-5</v>
      </c>
      <c r="SE98" s="120">
        <v>1.7637194114583129E-5</v>
      </c>
      <c r="SF98" s="120">
        <v>1.7637200765567569E-5</v>
      </c>
      <c r="SG98" s="120">
        <v>1.6961357832682189E-5</v>
      </c>
      <c r="SH98" s="120">
        <v>1.6961363967512016E-5</v>
      </c>
      <c r="SI98" s="120">
        <v>1.6306327823841853E-5</v>
      </c>
      <c r="SJ98" s="120">
        <v>1.6306333478605887E-5</v>
      </c>
      <c r="SK98" s="120">
        <v>1.5671641513078549E-5</v>
      </c>
      <c r="SL98" s="120">
        <v>1.56716467216411E-5</v>
      </c>
      <c r="SM98" s="120">
        <v>1.5056841661180204E-5</v>
      </c>
      <c r="SN98" s="120">
        <v>1.505684645529798E-5</v>
      </c>
      <c r="SO98" s="120">
        <v>1.4461476405336244E-5</v>
      </c>
      <c r="SP98" s="120">
        <v>1.4461480814770279E-5</v>
      </c>
      <c r="SQ98" s="120">
        <v>1.388509929820497E-5</v>
      </c>
      <c r="SR98" s="120">
        <v>1.388510335082773E-5</v>
      </c>
      <c r="SS98" s="120">
        <v>1.3327269345386104E-5</v>
      </c>
      <c r="ST98" s="120">
        <v>1.3327273067283991E-5</v>
      </c>
      <c r="SU98" s="120">
        <v>1.2787551041267423E-5</v>
      </c>
      <c r="SV98" s="120">
        <v>1.2787554456838847E-5</v>
      </c>
      <c r="SW98" s="120">
        <v>1.2265514403214495E-5</v>
      </c>
      <c r="SX98" s="120">
        <v>1.2265517535263494E-5</v>
      </c>
      <c r="SY98" s="120">
        <v>1.1760735004073009E-5</v>
      </c>
      <c r="SZ98" s="120">
        <v>1.1760737873898724E-5</v>
      </c>
      <c r="TA98" s="120">
        <v>1.1272794002954202E-5</v>
      </c>
      <c r="TB98" s="120">
        <v>1.1272796630436201E-5</v>
      </c>
      <c r="TC98" s="120">
        <v>1.0801278174274192E-5</v>
      </c>
      <c r="TD98" s="120">
        <v>1.0801280577953983E-5</v>
      </c>
      <c r="TE98" s="120">
        <v>1.0345779935018728E-5</v>
      </c>
      <c r="TF98" s="120">
        <v>1.0345782132177246E-5</v>
      </c>
      <c r="TG98" s="120">
        <v>9.9058973702058645E-6</v>
      </c>
      <c r="TH98" s="120">
        <v>9.905899376937495E-6</v>
      </c>
      <c r="TI98" s="120">
        <v>9.4812342565195553E-6</v>
      </c>
      <c r="TJ98" s="120">
        <v>9.4812360878024664E-6</v>
      </c>
      <c r="TK98" s="120">
        <v>9.0714000840881261E-6</v>
      </c>
      <c r="TL98" s="120">
        <v>9.0714017538512224E-6</v>
      </c>
      <c r="TM98" s="120">
        <v>8.6760100763824364E-6</v>
      </c>
      <c r="TN98" s="120">
        <v>8.6760115975689538E-6</v>
      </c>
      <c r="TO98" s="120">
        <v>8.2946852082094239E-6</v>
      </c>
      <c r="TP98" s="120">
        <v>8.2946865928374437E-6</v>
      </c>
      <c r="TQ98" s="120">
        <v>7.9270522217777839E-6</v>
      </c>
      <c r="TR98" s="120">
        <v>7.9270534809975682E-6</v>
      </c>
      <c r="TS98" s="120">
        <v>7.5727436408133543E-6</v>
      </c>
      <c r="TT98" s="120">
        <v>7.5727447849618273E-6</v>
      </c>
      <c r="TU98" s="120">
        <v>7.2313977827030633E-6</v>
      </c>
      <c r="TV98" s="120">
        <v>7.2313988213553487E-6</v>
      </c>
      <c r="TW98" s="120">
        <v>6.9026587686471378E-6</v>
      </c>
      <c r="TX98" s="120">
        <v>6.9026597106655135E-6</v>
      </c>
      <c r="TY98" s="120">
        <v>6.5861765318007962E-6</v>
      </c>
      <c r="TZ98" s="120">
        <v>6.5861773853808914E-6</v>
      </c>
      <c r="UA98" s="120">
        <v>6.2816068233873422E-6</v>
      </c>
      <c r="UB98" s="120">
        <v>6.281607596101955E-6</v>
      </c>
      <c r="UC98" s="120">
        <v>5.988611216766335E-6</v>
      </c>
      <c r="UD98" s="120">
        <v>5.9886119156067558E-6</v>
      </c>
      <c r="UE98" s="120">
        <v>5.7068571094414572E-6</v>
      </c>
      <c r="UF98" s="120">
        <v>5.7068577408565137E-6</v>
      </c>
      <c r="UG98" s="120">
        <v>5.4360177229941031E-6</v>
      </c>
      <c r="UH98" s="120">
        <v>5.4360182929270538E-6</v>
      </c>
      <c r="UI98" s="120">
        <v>5.1757721009303603E-6</v>
      </c>
      <c r="UJ98" s="120">
        <v>5.1757726148536055E-6</v>
      </c>
      <c r="UK98" s="120">
        <v>4.9258051044300363E-6</v>
      </c>
      <c r="UL98" s="120">
        <v>4.9258055673778579E-6</v>
      </c>
      <c r="UM98" s="120">
        <v>4.6858074059882941E-6</v>
      </c>
      <c r="UN98" s="120">
        <v>4.6858078225876663E-6</v>
      </c>
      <c r="UO98" s="120">
        <v>4.4554754809417134E-6</v>
      </c>
      <c r="UP98" s="120">
        <v>4.4554758554413026E-6</v>
      </c>
      <c r="UQ98" s="120">
        <v>4.2345115968723948E-6</v>
      </c>
      <c r="UR98" s="120">
        <v>4.2345119331697698E-6</v>
      </c>
      <c r="US98" s="120">
        <v>4.022623800885059E-6</v>
      </c>
      <c r="UT98" s="120">
        <v>4.0226241025522602E-6</v>
      </c>
      <c r="UU98" s="120">
        <v>3.8195259047540317E-6</v>
      </c>
      <c r="UV98" s="120">
        <v>3.8195261750615888E-6</v>
      </c>
      <c r="UW98" s="120">
        <v>3.6249374679386288E-6</v>
      </c>
      <c r="UX98" s="120">
        <v>3.6249377098780048E-6</v>
      </c>
      <c r="UY98" s="120">
        <v>3.43858377846705E-6</v>
      </c>
      <c r="UZ98" s="120">
        <v>3.4385839947717077E-6</v>
      </c>
      <c r="VA98" s="120">
        <v>3.2601958316909607E-6</v>
      </c>
      <c r="VB98" s="120">
        <v>3.2601960248560468E-6</v>
      </c>
      <c r="VC98" s="120">
        <v>3.0895103069145293E-6</v>
      </c>
      <c r="VD98" s="120">
        <v>3.0895104792153029E-6</v>
      </c>
      <c r="VE98" s="120">
        <v>2.9262695419037293E-6</v>
      </c>
      <c r="VF98" s="120">
        <v>2.9262696954127237E-6</v>
      </c>
      <c r="VG98" s="120">
        <v>2.7702215052834716E-6</v>
      </c>
      <c r="VH98" s="120">
        <v>2.7702216418865528E-6</v>
      </c>
      <c r="VI98" s="120">
        <v>2.6211197668322362E-6</v>
      </c>
      <c r="VJ98" s="120">
        <v>2.6211198882435291E-6</v>
      </c>
      <c r="VK98" s="120">
        <v>2.4787234656857159E-6</v>
      </c>
      <c r="VL98" s="120">
        <v>2.4787235734615253E-6</v>
      </c>
      <c r="VM98" s="120">
        <v>2.3427972764630599E-6</v>
      </c>
      <c r="VN98" s="120">
        <v>2.3427973720148024E-6</v>
      </c>
      <c r="VO98" s="120">
        <v>2.2131113733313183E-6</v>
      </c>
      <c r="VP98" s="120">
        <v>2.2131114579375592E-6</v>
      </c>
      <c r="VQ98" s="120">
        <v>2.0894413920257825E-6</v>
      </c>
      <c r="VR98" s="120">
        <v>2.0894414668433883E-6</v>
      </c>
      <c r="VS98" s="120">
        <v>1.9715683898459711E-6</v>
      </c>
      <c r="VT98" s="120">
        <v>1.9715684559204533E-6</v>
      </c>
      <c r="VU98" s="120">
        <v>1.8592788036491284E-6</v>
      </c>
      <c r="VV98" s="120">
        <v>1.8592788619242262E-6</v>
      </c>
      <c r="VW98" s="120">
        <v>1.7523644058652282E-6</v>
      </c>
      <c r="VX98" s="120">
        <v>1.7523644571917865E-6</v>
      </c>
      <c r="VY98" s="120">
        <v>1.6506222585596872E-6</v>
      </c>
      <c r="VZ98" s="120">
        <v>1.650622303703834E-6</v>
      </c>
      <c r="WA98" s="120">
        <v>1.5538546655720213E-6</v>
      </c>
      <c r="WB98" s="120">
        <v>1.5538547052227413E-6</v>
      </c>
      <c r="WC98" s="120">
        <v>1.4618691227609841E-6</v>
      </c>
      <c r="WD98" s="120">
        <v>1.4618691575370864E-6</v>
      </c>
      <c r="WE98" s="120">
        <v>1.3744782663888197E-6</v>
      </c>
      <c r="WF98" s="120">
        <v>1.3744782968453655E-6</v>
      </c>
      <c r="WG98" s="120">
        <v>1.2914998196794586E-6</v>
      </c>
      <c r="WH98" s="120">
        <v>1.2914998463136602E-6</v>
      </c>
      <c r="WI98" s="120">
        <v>1.2127565375876887E-6</v>
      </c>
      <c r="WJ98" s="120">
        <v>1.2127565608443407E-6</v>
      </c>
      <c r="WK98" s="120">
        <v>1.1380761498184896E-6</v>
      </c>
      <c r="WL98" s="120">
        <v>1.138076170094954E-6</v>
      </c>
      <c r="WM98" s="120">
        <v>1.0672913021378812E-6</v>
      </c>
      <c r="WN98" s="120">
        <v>1.0672913197886384E-6</v>
      </c>
      <c r="WO98" s="120">
        <v>1.0002394960187964E-6</v>
      </c>
      <c r="WP98" s="120">
        <v>1.0002395113596331E-6</v>
      </c>
      <c r="WQ98" s="120">
        <v>9.3676302666765138E-7</v>
      </c>
      <c r="WR98" s="120">
        <v>9.3676303997947051E-7</v>
      </c>
      <c r="WS98" s="120">
        <v>8.7670891947935433E-7</v>
      </c>
      <c r="WT98" s="120">
        <v>8.7670893101166736E-7</v>
      </c>
      <c r="WU98" s="120">
        <v>8.1992886497063482E-7</v>
      </c>
      <c r="WV98" s="120">
        <v>8.1992887494472941E-7</v>
      </c>
      <c r="WW98" s="120">
        <v>7.6627915224359402E-7</v>
      </c>
      <c r="WX98" s="120">
        <v>7.6627916085543591E-7</v>
      </c>
      <c r="WY98" s="120">
        <v>7.1562060103345193E-7</v>
      </c>
      <c r="WZ98" s="120">
        <v>7.1562060845630616E-7</v>
      </c>
      <c r="XA98" s="120">
        <v>6.678184923963942E-7</v>
      </c>
      <c r="XB98" s="120">
        <v>6.6781849878321914E-7</v>
      </c>
      <c r="XC98" s="120">
        <v>6.2274249809542428E-7</v>
      </c>
      <c r="XD98" s="120">
        <v>6.2274250358102723E-7</v>
      </c>
      <c r="XE98" s="120">
        <v>5.802666087439579E-7</v>
      </c>
      <c r="XF98" s="120">
        <v>5.8026661344695884E-7</v>
      </c>
      <c r="XG98" s="120">
        <v>5.402690607687934E-7</v>
      </c>
      <c r="XH98" s="120">
        <v>5.4026906479339496E-7</v>
      </c>
      <c r="XI98" s="120">
        <v>5.0263226225581792E-7</v>
      </c>
      <c r="XJ98" s="120">
        <v>5.0263226569339822E-7</v>
      </c>
      <c r="XK98" s="120">
        <v>4.6724271774353378E-7</v>
      </c>
      <c r="XL98" s="120">
        <v>4.672427206740907E-7</v>
      </c>
      <c r="XM98" s="120">
        <v>4.3399095203115419E-7</v>
      </c>
      <c r="XN98" s="120">
        <v>4.3399095452459567E-7</v>
      </c>
      <c r="XO98" s="120">
        <v>4.0277143306953077E-7</v>
      </c>
      <c r="XP98" s="120">
        <v>4.0277143518683844E-7</v>
      </c>
      <c r="XQ98" s="120">
        <v>3.7348249400469815E-7</v>
      </c>
      <c r="XR98" s="120">
        <v>3.7348249579897063E-7</v>
      </c>
      <c r="XS98" s="120">
        <v>3.4602625444518606E-7</v>
      </c>
      <c r="XT98" s="120">
        <v>3.4602625596257121E-7</v>
      </c>
      <c r="XU98" s="120">
        <v>3.203085410255644E-7</v>
      </c>
      <c r="XV98" s="120">
        <v>3.2030854230609171E-7</v>
      </c>
      <c r="XW98" s="120">
        <v>2.962388073398694E-7</v>
      </c>
      <c r="XX98" s="120">
        <v>2.9623880841819549E-7</v>
      </c>
      <c r="XY98" s="120">
        <v>2.7373005331968012E-7</v>
      </c>
      <c r="XZ98" s="120">
        <v>2.737300542257493E-7</v>
      </c>
      <c r="YA98" s="120">
        <v>2.5269874413257355E-7</v>
      </c>
      <c r="YB98" s="120">
        <v>2.5269874489220757E-7</v>
      </c>
      <c r="YC98" s="120">
        <v>2.3306472867758728E-7</v>
      </c>
      <c r="YD98" s="120">
        <v>2.3306472931300546E-7</v>
      </c>
      <c r="YE98" s="120">
        <v>2.1475115775504803E-7</v>
      </c>
      <c r="YF98" s="120">
        <v>2.1475115828533158E-7</v>
      </c>
      <c r="YG98" s="120">
        <v>1.9768440198877831E-7</v>
      </c>
      <c r="YH98" s="120">
        <v>1.9768440243027695E-7</v>
      </c>
      <c r="YI98" s="120">
        <v>1.8179396957917224E-7</v>
      </c>
      <c r="YJ98" s="120">
        <v>1.8179396994586559E-7</v>
      </c>
      <c r="YK98" s="120">
        <v>1.6701242396601338E-7</v>
      </c>
      <c r="YL98" s="120">
        <v>1.6701242426982691E-7</v>
      </c>
      <c r="YM98" s="120">
        <v>1.5327530148013277E-7</v>
      </c>
      <c r="YN98" s="120">
        <v>1.5327530173121811E-7</v>
      </c>
      <c r="YO98" s="120">
        <v>1.4052102906309558E-7</v>
      </c>
      <c r="YP98" s="120">
        <v>1.4052102927007242E-7</v>
      </c>
      <c r="YQ98" s="120">
        <v>1.2869084213403688E-7</v>
      </c>
      <c r="YR98" s="120">
        <v>1.2869084230420803E-7</v>
      </c>
      <c r="YS98" s="120">
        <v>1.1772870268257823E-7</v>
      </c>
      <c r="YT98" s="120">
        <v>1.1772870282211534E-7</v>
      </c>
      <c r="YU98" s="120">
        <v>1.0758121766637904E-7</v>
      </c>
      <c r="YV98" s="120">
        <v>1.0758121778048535E-7</v>
      </c>
      <c r="YW98" s="120">
        <v>9.8197557791374053E-8</v>
      </c>
      <c r="YX98" s="120">
        <v>9.8197557884424871E-8</v>
      </c>
      <c r="YY98" s="120">
        <v>8.9529376752071019E-8</v>
      </c>
      <c r="YZ98" s="120">
        <v>8.9529376827735837E-8</v>
      </c>
      <c r="ZA98" s="120">
        <v>8.1530731008451213E-8</v>
      </c>
      <c r="ZB98" s="120">
        <v>8.1530731069800088E-8</v>
      </c>
      <c r="ZC98" s="120">
        <v>7.415800017502543E-8</v>
      </c>
      <c r="ZD98" s="120">
        <v>7.4158000224619487E-8</v>
      </c>
      <c r="ZE98" s="120">
        <v>6.7369808096438267E-8</v>
      </c>
      <c r="ZF98" s="120">
        <v>6.7369808136408375E-8</v>
      </c>
      <c r="ZG98" s="120">
        <v>6.1126944682699011E-8</v>
      </c>
      <c r="ZH98" s="120">
        <v>6.1126944714812888E-8</v>
      </c>
      <c r="ZI98" s="120">
        <v>5.5392288575635309E-8</v>
      </c>
      <c r="ZJ98" s="120">
        <v>5.5392288601355445E-8</v>
      </c>
      <c r="ZK98" s="120">
        <v>5.0130730716522025E-8</v>
      </c>
      <c r="ZL98" s="120">
        <v>5.0130730737054733E-8</v>
      </c>
      <c r="ZM98" s="120">
        <v>4.5309098883032903E-8</v>
      </c>
      <c r="ZN98" s="120">
        <v>4.5309098899370184E-8</v>
      </c>
      <c r="ZO98" s="120">
        <v>4.089608326169844E-8</v>
      </c>
      <c r="ZP98" s="120">
        <v>4.0896083274653472E-8</v>
      </c>
      <c r="ZQ98" s="120">
        <v>3.6862163119931579E-8</v>
      </c>
      <c r="ZR98" s="120">
        <v>3.6862163130169011E-8</v>
      </c>
      <c r="ZS98" s="120">
        <v>3.3179534639406445E-8</v>
      </c>
      <c r="ZT98" s="120">
        <v>3.3179534647467644E-8</v>
      </c>
      <c r="ZU98" s="120">
        <v>2.982203997014727E-8</v>
      </c>
      <c r="ZV98" s="120">
        <v>2.9822039976471873E-8</v>
      </c>
      <c r="ZW98" s="120">
        <v>2.6765097562112643E-8</v>
      </c>
      <c r="ZX98" s="120">
        <v>2.6765097567056321E-8</v>
      </c>
      <c r="ZY98" s="120">
        <v>2.3985633828343135E-8</v>
      </c>
      <c r="ZZ98" s="120">
        <v>2.3985633832192728E-8</v>
      </c>
      <c r="AAA98" s="120">
        <v>2.1462016190890216E-8</v>
      </c>
      <c r="AAB98" s="120">
        <v>2.1462016193876116E-8</v>
      </c>
      <c r="AAC98" s="120">
        <v>1.9173987557762688E-8</v>
      </c>
      <c r="AAD98" s="120">
        <v>1.9173987560069483E-8</v>
      </c>
      <c r="AAE98" s="120">
        <v>1.7102602276024092E-8</v>
      </c>
      <c r="AAF98" s="120">
        <v>1.7102602277798967E-8</v>
      </c>
      <c r="AAG98" s="120">
        <v>1.5230163602955676E-8</v>
      </c>
      <c r="AAH98" s="120">
        <v>1.5230163604315511E-8</v>
      </c>
      <c r="AAI98" s="120">
        <v>1.3540162733875125E-8</v>
      </c>
      <c r="AAJ98" s="120">
        <v>1.3540162734912536E-8</v>
      </c>
      <c r="AAK98" s="120">
        <v>1.2017219421780044E-8</v>
      </c>
      <c r="AAL98" s="120">
        <v>1.2017219422567997E-8</v>
      </c>
      <c r="AAM98" s="120">
        <v>1.0647024220474888E-8</v>
      </c>
      <c r="AAN98" s="120">
        <v>1.064702422107065E-8</v>
      </c>
      <c r="AAO98" s="120">
        <v>9.416282379254893E-9</v>
      </c>
      <c r="AAP98" s="120">
        <v>9.4162823797032563E-9</v>
      </c>
      <c r="AAQ98" s="120">
        <v>8.312659413568004E-9</v>
      </c>
      <c r="AAR98" s="120">
        <v>8.312659413903846E-9</v>
      </c>
      <c r="AAS98" s="120">
        <v>7.3247283723693399E-9</v>
      </c>
      <c r="AAT98" s="120">
        <v>7.3247283726196605E-9</v>
      </c>
      <c r="AAU98" s="120">
        <v>6.4419188191345558E-9</v>
      </c>
      <c r="AAV98" s="120">
        <v>6.4419188193202024E-9</v>
      </c>
      <c r="AAW98" s="120">
        <v>5.6544675397204775E-9</v>
      </c>
      <c r="AAX98" s="120">
        <v>5.6544675398574503E-9</v>
      </c>
      <c r="AAY98" s="120">
        <v>4.9533709864671644E-9</v>
      </c>
      <c r="AAZ98" s="120">
        <v>4.95337098656769E-9</v>
      </c>
      <c r="ABA98" s="120">
        <v>4.3303394641388555E-9</v>
      </c>
      <c r="ABB98" s="120">
        <v>4.3303394642122248E-9</v>
      </c>
      <c r="ABC98" s="120">
        <v>3.7777530595154588E-9</v>
      </c>
      <c r="ABD98" s="120">
        <v>3.7777530595687135E-9</v>
      </c>
      <c r="ABE98" s="120">
        <v>3.2886193126861079E-9</v>
      </c>
      <c r="ABF98" s="120">
        <v>3.2886193127245454E-9</v>
      </c>
      <c r="ABG98" s="120">
        <v>2.8565326243753246E-9</v>
      </c>
      <c r="ABH98" s="120">
        <v>2.8565326244028995E-9</v>
      </c>
      <c r="ABI98" s="120">
        <v>2.4756353899661339E-9</v>
      </c>
      <c r="ABJ98" s="120">
        <v>2.475635389985798E-9</v>
      </c>
      <c r="ABK98" s="120">
        <v>2.1405808472865605E-9</v>
      </c>
      <c r="ABL98" s="120">
        <v>2.1405808473004931E-9</v>
      </c>
      <c r="ABM98" s="120">
        <v>1.8464976217112881E-9</v>
      </c>
      <c r="ABN98" s="120">
        <v>1.846497621721097E-9</v>
      </c>
      <c r="ABO98" s="120">
        <v>1.5889559487132093E-9</v>
      </c>
      <c r="ABP98" s="120">
        <v>1.5889559487200702E-9</v>
      </c>
      <c r="ABQ98" s="120">
        <v>1.3639355506940825E-9</v>
      </c>
      <c r="ABR98" s="120">
        <v>1.3639355506988485E-9</v>
      </c>
      <c r="ABS98" s="120">
        <v>1.1677951417434371E-9</v>
      </c>
      <c r="ABT98" s="120">
        <v>1.1677951417467233E-9</v>
      </c>
      <c r="ABU98" s="120">
        <v>9.9724353093355766E-10</v>
      </c>
      <c r="ABV98" s="120">
        <v>9.9724353093580718E-10</v>
      </c>
      <c r="ABW98" s="120">
        <v>8.4931229186861331E-10</v>
      </c>
      <c r="ABX98" s="120">
        <v>8.4931229187014339E-10</v>
      </c>
      <c r="ABY98" s="120">
        <v>7.2132996348002593E-10</v>
      </c>
      <c r="ABZ98" s="120">
        <v>7.2132996348105742E-10</v>
      </c>
      <c r="ACA98" s="120">
        <v>6.10897744509381E-10</v>
      </c>
      <c r="ACB98" s="120">
        <v>6.1089774451007076E-10</v>
      </c>
      <c r="ACC98" s="120">
        <v>5.1586664175520604E-10</v>
      </c>
      <c r="ACD98" s="120">
        <v>5.1586664175566389E-10</v>
      </c>
      <c r="ACE98" s="120">
        <v>4.3431602999044943E-10</v>
      </c>
      <c r="ACF98" s="120">
        <v>4.3431602999075047E-10</v>
      </c>
      <c r="ACG98" s="120">
        <v>3.6453357949206691E-10</v>
      </c>
      <c r="ACH98" s="120">
        <v>3.6453357949226316E-10</v>
      </c>
      <c r="ACI98" s="120">
        <v>3.0499650537039191E-10</v>
      </c>
      <c r="ACJ98" s="120">
        <v>3.0499650537051867E-10</v>
      </c>
      <c r="ACK98" s="120">
        <v>2.5435409135004414E-10</v>
      </c>
      <c r="ACL98" s="120">
        <v>2.5435409135012515E-10</v>
      </c>
      <c r="ACM98" s="120">
        <v>2.114114393412026E-10</v>
      </c>
      <c r="ACN98" s="120">
        <v>2.1141143934125389E-10</v>
      </c>
      <c r="ACO98" s="120">
        <v>1.7511439505366111E-10</v>
      </c>
      <c r="ACP98" s="120">
        <v>1.7511439505369334E-10</v>
      </c>
      <c r="ACQ98" s="120">
        <v>1.4453559904849563E-10</v>
      </c>
      <c r="ACR98" s="120">
        <v>1.4453559904851564E-10</v>
      </c>
      <c r="ACS98" s="120">
        <v>1.1886161199412334E-10</v>
      </c>
      <c r="ACT98" s="120">
        <v>1.1886161199413567E-10</v>
      </c>
      <c r="ACU98" s="120">
        <v>9.738106249432578E-11</v>
      </c>
      <c r="ACV98" s="120">
        <v>9.7381062494333251E-11</v>
      </c>
      <c r="ACW98" s="120">
        <v>7.947376568313942E-11</v>
      </c>
      <c r="ACX98" s="120">
        <v>7.9473765683143853E-11</v>
      </c>
      <c r="ACY98" s="120">
        <v>6.4600760831624486E-11</v>
      </c>
      <c r="ACZ98" s="120">
        <v>6.4600760831627162E-11</v>
      </c>
      <c r="ADA98" s="120">
        <v>5.2295216479059087E-11</v>
      </c>
      <c r="ADB98" s="120">
        <v>5.2295216479060657E-11</v>
      </c>
      <c r="ADC98" s="120">
        <v>4.2154152079251933E-11</v>
      </c>
      <c r="ADD98" s="120">
        <v>4.215415207925287E-11</v>
      </c>
      <c r="ADE98" s="120">
        <v>3.3830925833136189E-11</v>
      </c>
      <c r="ADF98" s="120">
        <v>3.3830925833136686E-11</v>
      </c>
      <c r="ADG98" s="120">
        <v>2.702843925188912E-11</v>
      </c>
      <c r="ADH98" s="120">
        <v>2.7028439251889405E-11</v>
      </c>
      <c r="ADI98" s="120">
        <v>2.149301004950056E-11</v>
      </c>
      <c r="ADJ98" s="120">
        <v>2.1493010049500737E-11</v>
      </c>
      <c r="ADK98" s="120">
        <v>1.7008866187701992E-11</v>
      </c>
      <c r="ADL98" s="120">
        <v>1.7008866187702066E-11</v>
      </c>
      <c r="ADM98" s="120">
        <v>1.3393215276071626E-11</v>
      </c>
      <c r="ADN98" s="120">
        <v>1.3393215276071678E-11</v>
      </c>
      <c r="ADO98" s="120">
        <v>1.0491845051529061E-11</v>
      </c>
      <c r="ADP98" s="120">
        <v>1.049184505152909E-11</v>
      </c>
      <c r="ADQ98" s="120">
        <v>8.1752123090398352E-12</v>
      </c>
      <c r="ADR98" s="120">
        <v>8.1752123090398481E-12</v>
      </c>
      <c r="ADS98" s="120">
        <v>6.3349794131648381E-12</v>
      </c>
      <c r="ADT98" s="120">
        <v>6.334979413164843E-12</v>
      </c>
      <c r="ADU98" s="120">
        <v>4.8809593715526294E-12</v>
      </c>
      <c r="ADV98" s="120">
        <v>4.8809593715526366E-12</v>
      </c>
      <c r="ADW98" s="120">
        <v>3.7384323796509769E-12</v>
      </c>
      <c r="ADX98" s="120">
        <v>3.7384323796509793E-12</v>
      </c>
      <c r="ADY98" s="120">
        <v>2.8457987336761374E-12</v>
      </c>
      <c r="ADZ98" s="120">
        <v>2.8457987336761382E-12</v>
      </c>
      <c r="AEA98" s="120">
        <v>2.1525350390865433E-12</v>
      </c>
      <c r="AEB98" s="120">
        <v>2.1525350390865429E-12</v>
      </c>
      <c r="AEC98" s="120">
        <v>1.6174226975053585E-12</v>
      </c>
      <c r="AED98" s="120">
        <v>1.6174226975053587E-12</v>
      </c>
      <c r="AEE98" s="120">
        <v>1.2070197196411188E-12</v>
      </c>
      <c r="AEF98" s="120">
        <v>1.207019719641119E-12</v>
      </c>
      <c r="AEG98" s="120">
        <v>8.9434896924182282E-13</v>
      </c>
      <c r="AEH98" s="120">
        <v>8.9434896924182222E-13</v>
      </c>
      <c r="AEI98" s="120">
        <v>6.5777797819896844E-13</v>
      </c>
      <c r="AEJ98" s="120">
        <v>6.5777797819896814E-13</v>
      </c>
      <c r="AEK98" s="120">
        <v>4.8006747121352465E-13</v>
      </c>
      <c r="AEL98" s="120">
        <v>4.8006747121352526E-13</v>
      </c>
      <c r="AEM98" s="120">
        <v>3.4756768662802055E-13</v>
      </c>
      <c r="AEN98" s="120">
        <v>3.475676866280202E-13</v>
      </c>
      <c r="AEO98" s="120">
        <v>2.4954346600150177E-13</v>
      </c>
      <c r="AEP98" s="120">
        <v>2.4954346600150198E-13</v>
      </c>
      <c r="AEQ98" s="120">
        <v>1.7761089796163699E-13</v>
      </c>
      <c r="AER98" s="120">
        <v>1.7761089796163702E-13</v>
      </c>
      <c r="AES98" s="120">
        <v>1.2527003243416758E-13</v>
      </c>
      <c r="AET98" s="120">
        <v>1.2527003243416779E-13</v>
      </c>
      <c r="AEU98" s="120">
        <v>8.7519821639638187E-14</v>
      </c>
      <c r="AEV98" s="120">
        <v>8.7519821639638162E-14</v>
      </c>
      <c r="AEW98" s="120">
        <v>6.0542987915862751E-14</v>
      </c>
      <c r="AEX98" s="120">
        <v>6.0542987915862751E-14</v>
      </c>
      <c r="AEY98" s="120">
        <v>4.144996068697751E-14</v>
      </c>
      <c r="AEZ98" s="120">
        <v>4.1449960686977529E-14</v>
      </c>
      <c r="AFA98" s="120">
        <v>2.8072362523993827E-14</v>
      </c>
      <c r="AFB98" s="120">
        <v>2.8072362523993824E-14</v>
      </c>
      <c r="AFC98" s="120">
        <v>1.8797755513562311E-14</v>
      </c>
      <c r="AFD98" s="120">
        <v>1.8797755513562336E-14</v>
      </c>
      <c r="AFE98" s="120">
        <v>1.2438483814035544E-14</v>
      </c>
      <c r="AFF98" s="120">
        <v>1.2438483814035543E-14</v>
      </c>
      <c r="AFG98" s="120">
        <v>8.128467444141929E-15</v>
      </c>
      <c r="AFH98" s="120">
        <v>8.1284674441419384E-15</v>
      </c>
      <c r="AFI98" s="120">
        <v>5.2427183939367082E-15</v>
      </c>
      <c r="AFJ98" s="120">
        <v>5.2427183939367106E-15</v>
      </c>
      <c r="AFK98" s="120">
        <v>3.335166576122482E-15</v>
      </c>
      <c r="AFL98" s="120">
        <v>3.3351665761224812E-15</v>
      </c>
      <c r="AFM98" s="120">
        <v>2.0911044400239084E-15</v>
      </c>
      <c r="AFN98" s="120">
        <v>2.0911044400239088E-15</v>
      </c>
      <c r="AFO98" s="120">
        <v>1.2911905694016516E-15</v>
      </c>
      <c r="AFP98" s="120">
        <v>1.2911905694016518E-15</v>
      </c>
      <c r="AFQ98" s="120">
        <v>7.8450025839166011E-16</v>
      </c>
      <c r="AFR98" s="120">
        <v>7.8450025839165942E-16</v>
      </c>
      <c r="AFS98" s="120">
        <v>4.6858137682798099E-16</v>
      </c>
      <c r="AFT98" s="120">
        <v>4.6858137682798149E-16</v>
      </c>
      <c r="AFU98" s="120">
        <v>2.7487358754955453E-16</v>
      </c>
      <c r="AFV98" s="120">
        <v>2.7487358754955482E-16</v>
      </c>
      <c r="AFW98" s="120">
        <v>1.5818511154852918E-16</v>
      </c>
      <c r="AFX98" s="120">
        <v>1.5818511154852916E-16</v>
      </c>
      <c r="AFY98" s="120">
        <v>8.9200702663009943E-17</v>
      </c>
      <c r="AFZ98" s="120">
        <v>8.9200702663010066E-17</v>
      </c>
      <c r="AGA98" s="120">
        <v>4.9224105559811587E-17</v>
      </c>
      <c r="AGB98" s="120">
        <v>4.9224105559811587E-17</v>
      </c>
      <c r="AGC98" s="120">
        <v>2.6544582333728385E-17</v>
      </c>
      <c r="AGD98" s="120">
        <v>2.6544582333728376E-17</v>
      </c>
      <c r="AGE98" s="120">
        <v>1.3966293565787202E-17</v>
      </c>
      <c r="AGF98" s="120">
        <v>1.3966293565787205E-17</v>
      </c>
      <c r="AGG98" s="120">
        <v>7.1571521537185325E-18</v>
      </c>
      <c r="AGH98" s="120">
        <v>7.1571521537185294E-18</v>
      </c>
      <c r="AGI98" s="120">
        <v>3.5654689314229716E-18</v>
      </c>
      <c r="AGJ98" s="120">
        <v>3.5654689314229739E-18</v>
      </c>
      <c r="AGK98" s="120">
        <v>1.7229691910745584E-18</v>
      </c>
      <c r="AGL98" s="120">
        <v>1.7229691910745592E-18</v>
      </c>
      <c r="AGM98" s="120">
        <v>8.0570741557643109E-19</v>
      </c>
      <c r="AGN98" s="120">
        <v>8.0570741557643128E-19</v>
      </c>
      <c r="AGO98" s="120">
        <v>3.6361201608796132E-19</v>
      </c>
      <c r="AGP98" s="120">
        <v>3.6361201608796137E-19</v>
      </c>
      <c r="AGQ98" s="120">
        <v>1.5787915213027004E-19</v>
      </c>
      <c r="AGR98" s="120">
        <v>1.5787915213027013E-19</v>
      </c>
      <c r="AGS98" s="120">
        <v>6.5722348677655924E-20</v>
      </c>
      <c r="AGT98" s="120">
        <v>6.5722348677655972E-20</v>
      </c>
      <c r="AGU98" s="120">
        <v>2.6124651194145629E-20</v>
      </c>
      <c r="AGV98" s="120">
        <v>2.6124651194145614E-20</v>
      </c>
      <c r="AGW98" s="120">
        <v>9.8696987418982737E-21</v>
      </c>
      <c r="AGX98" s="120">
        <v>9.8696987418982737E-21</v>
      </c>
      <c r="AGY98" s="120">
        <v>3.524445952687673E-21</v>
      </c>
      <c r="AGZ98" s="120">
        <v>3.524445952687676E-21</v>
      </c>
      <c r="AHA98" s="120">
        <v>1.1819170779356624E-21</v>
      </c>
      <c r="AHB98" s="120">
        <v>1.1819170779356618E-21</v>
      </c>
      <c r="AHC98" s="120">
        <v>3.6931569697983546E-22</v>
      </c>
      <c r="AHD98" s="120">
        <v>3.6931569697983537E-22</v>
      </c>
      <c r="AHE98" s="120">
        <v>1.0650640214744003E-22</v>
      </c>
      <c r="AHF98" s="120">
        <v>1.0650640214744008E-22</v>
      </c>
      <c r="AHG98" s="120">
        <v>2.801247559351665E-23</v>
      </c>
      <c r="AHH98" s="120">
        <v>2.8012475593516638E-23</v>
      </c>
      <c r="AHI98" s="120">
        <v>6.6178983968371089E-24</v>
      </c>
      <c r="AHJ98" s="120">
        <v>6.6178983968371103E-24</v>
      </c>
      <c r="AHK98" s="120">
        <v>1.3764814213678804E-24</v>
      </c>
      <c r="AHL98" s="120">
        <v>1.3764814213678806E-24</v>
      </c>
      <c r="AHM98" s="120">
        <v>2.4520045187848931E-25</v>
      </c>
      <c r="AHN98" s="120">
        <v>2.4520045187848927E-25</v>
      </c>
      <c r="AHO98" s="120">
        <v>3.593419195462753E-26</v>
      </c>
      <c r="AHP98" s="120">
        <v>3.593419195462753E-26</v>
      </c>
      <c r="AHQ98" s="120">
        <v>4.0642113836986528E-27</v>
      </c>
      <c r="AHR98" s="120">
        <v>4.0642113836986528E-27</v>
      </c>
      <c r="AHS98" s="120">
        <v>3.1554436208840472E-28</v>
      </c>
      <c r="AHT98" s="120">
        <v>3.1554436208840472E-28</v>
      </c>
      <c r="AHU98" s="120">
        <v>1.2621774483536189E-29</v>
      </c>
      <c r="AHV98" s="120" t="s">
        <v>105</v>
      </c>
      <c r="AHW98" s="120" t="s">
        <v>105</v>
      </c>
      <c r="AHX98" s="120" t="s">
        <v>105</v>
      </c>
      <c r="AHY98" s="120" t="s">
        <v>105</v>
      </c>
      <c r="AHZ98" s="120" t="s">
        <v>105</v>
      </c>
      <c r="AIA98" s="120" t="s">
        <v>105</v>
      </c>
      <c r="AIB98" s="120" t="s">
        <v>105</v>
      </c>
      <c r="AIC98" s="120" t="s">
        <v>105</v>
      </c>
      <c r="AID98" s="120" t="s">
        <v>105</v>
      </c>
      <c r="AIE98" s="120" t="s">
        <v>105</v>
      </c>
      <c r="AIF98" s="120" t="s">
        <v>105</v>
      </c>
      <c r="AIG98" s="120" t="s">
        <v>105</v>
      </c>
      <c r="AIH98" s="120" t="s">
        <v>105</v>
      </c>
      <c r="AII98" s="120" t="s">
        <v>105</v>
      </c>
      <c r="AIJ98" s="120" t="s">
        <v>105</v>
      </c>
      <c r="AIK98" s="120" t="s">
        <v>105</v>
      </c>
      <c r="AIL98" s="120" t="s">
        <v>105</v>
      </c>
      <c r="AIM98" s="120" t="s">
        <v>105</v>
      </c>
      <c r="AIN98" s="120" t="s">
        <v>105</v>
      </c>
      <c r="AIO98" s="120" t="s">
        <v>105</v>
      </c>
      <c r="AIP98" s="120" t="s">
        <v>105</v>
      </c>
      <c r="AIQ98" s="120" t="s">
        <v>105</v>
      </c>
      <c r="AIR98" s="120" t="s">
        <v>105</v>
      </c>
      <c r="AIS98" s="120" t="s">
        <v>105</v>
      </c>
      <c r="AIT98" s="120" t="s">
        <v>105</v>
      </c>
      <c r="AIU98" s="120" t="s">
        <v>105</v>
      </c>
      <c r="AIV98" s="120" t="s">
        <v>105</v>
      </c>
      <c r="AIW98" s="120" t="s">
        <v>105</v>
      </c>
      <c r="AIX98" s="120" t="s">
        <v>105</v>
      </c>
      <c r="AIY98" s="120" t="s">
        <v>105</v>
      </c>
      <c r="AIZ98" s="120" t="s">
        <v>105</v>
      </c>
      <c r="AJA98" s="120" t="s">
        <v>105</v>
      </c>
      <c r="AJB98" s="120" t="s">
        <v>105</v>
      </c>
      <c r="AJC98" s="120" t="s">
        <v>105</v>
      </c>
      <c r="AJD98" s="120" t="s">
        <v>105</v>
      </c>
      <c r="AJE98" s="120" t="s">
        <v>105</v>
      </c>
      <c r="AJF98" s="120" t="s">
        <v>105</v>
      </c>
      <c r="AJG98" s="120" t="s">
        <v>105</v>
      </c>
      <c r="AJH98" s="120" t="s">
        <v>105</v>
      </c>
      <c r="AJI98" s="120" t="s">
        <v>105</v>
      </c>
      <c r="AJJ98" s="120" t="s">
        <v>105</v>
      </c>
      <c r="AJK98" s="120" t="s">
        <v>105</v>
      </c>
      <c r="AJL98" s="120" t="s">
        <v>105</v>
      </c>
      <c r="AJM98" s="120" t="s">
        <v>105</v>
      </c>
      <c r="AJN98" s="120" t="s">
        <v>105</v>
      </c>
      <c r="AJO98" s="120" t="s">
        <v>105</v>
      </c>
      <c r="AJP98" s="120" t="s">
        <v>105</v>
      </c>
      <c r="AJQ98" s="120" t="s">
        <v>105</v>
      </c>
      <c r="AJR98" s="120" t="s">
        <v>105</v>
      </c>
      <c r="AJS98" s="120" t="s">
        <v>105</v>
      </c>
      <c r="AJT98" s="120" t="s">
        <v>105</v>
      </c>
      <c r="AJU98" s="120" t="s">
        <v>105</v>
      </c>
      <c r="AJV98" s="120" t="s">
        <v>105</v>
      </c>
      <c r="AJW98" s="120" t="s">
        <v>105</v>
      </c>
      <c r="AJX98" s="120" t="s">
        <v>105</v>
      </c>
      <c r="AJY98" s="120" t="s">
        <v>105</v>
      </c>
      <c r="AJZ98" s="120" t="s">
        <v>105</v>
      </c>
      <c r="AKA98" s="120" t="s">
        <v>105</v>
      </c>
      <c r="AKB98" s="120" t="s">
        <v>105</v>
      </c>
      <c r="AKC98" s="120" t="s">
        <v>105</v>
      </c>
      <c r="AKD98" s="120" t="s">
        <v>105</v>
      </c>
      <c r="AKE98" s="120" t="s">
        <v>105</v>
      </c>
      <c r="AKF98" s="120" t="s">
        <v>105</v>
      </c>
      <c r="AKG98" s="120" t="s">
        <v>105</v>
      </c>
      <c r="AKH98" s="120" t="s">
        <v>105</v>
      </c>
      <c r="AKI98" s="120" t="s">
        <v>105</v>
      </c>
      <c r="AKJ98" s="120" t="s">
        <v>105</v>
      </c>
      <c r="AKK98" s="120" t="s">
        <v>105</v>
      </c>
      <c r="AKL98" s="120" t="s">
        <v>105</v>
      </c>
      <c r="AKM98" s="120" t="s">
        <v>105</v>
      </c>
      <c r="AKN98" s="120" t="s">
        <v>105</v>
      </c>
      <c r="AKO98" s="120" t="s">
        <v>105</v>
      </c>
      <c r="AKP98" s="120" t="s">
        <v>105</v>
      </c>
      <c r="AKQ98" s="120" t="s">
        <v>105</v>
      </c>
      <c r="AKR98" s="120" t="s">
        <v>105</v>
      </c>
      <c r="AKS98" s="120" t="s">
        <v>105</v>
      </c>
      <c r="AKT98" s="120" t="s">
        <v>105</v>
      </c>
      <c r="AKU98" s="120" t="s">
        <v>105</v>
      </c>
      <c r="AKV98" s="120" t="s">
        <v>105</v>
      </c>
      <c r="AKW98" s="120" t="s">
        <v>105</v>
      </c>
      <c r="AKX98" s="120" t="s">
        <v>105</v>
      </c>
      <c r="AKY98" s="120" t="s">
        <v>105</v>
      </c>
      <c r="AKZ98" s="120" t="s">
        <v>105</v>
      </c>
      <c r="ALA98" s="120" t="s">
        <v>105</v>
      </c>
      <c r="ALB98" s="120" t="s">
        <v>105</v>
      </c>
      <c r="ALC98" s="120" t="s">
        <v>105</v>
      </c>
      <c r="ALD98" s="120" t="s">
        <v>105</v>
      </c>
      <c r="ALE98" s="120" t="s">
        <v>105</v>
      </c>
      <c r="ALF98" s="120" t="s">
        <v>105</v>
      </c>
      <c r="ALG98" s="120" t="s">
        <v>105</v>
      </c>
      <c r="ALH98" s="120" t="s">
        <v>105</v>
      </c>
      <c r="ALI98" s="120" t="s">
        <v>105</v>
      </c>
      <c r="ALJ98" s="120" t="s">
        <v>105</v>
      </c>
      <c r="ALK98" s="120" t="s">
        <v>105</v>
      </c>
      <c r="ALL98" s="120" t="s">
        <v>105</v>
      </c>
      <c r="ALM98" s="120" t="s">
        <v>105</v>
      </c>
      <c r="ALN98" s="120"/>
    </row>
    <row r="99" spans="1:1002" hidden="1">
      <c r="A99" s="119">
        <v>98</v>
      </c>
      <c r="B99" s="120">
        <v>2.1393311809734458E-3</v>
      </c>
      <c r="C99" s="120">
        <v>2.139331180973448E-3</v>
      </c>
      <c r="D99" s="120">
        <v>2.1174029172592508E-3</v>
      </c>
      <c r="E99" s="120">
        <v>2.1174029172592516E-3</v>
      </c>
      <c r="F99" s="120">
        <v>2.095614886806642E-3</v>
      </c>
      <c r="G99" s="120">
        <v>2.0956148868066433E-3</v>
      </c>
      <c r="H99" s="120">
        <v>2.0739668983432054E-3</v>
      </c>
      <c r="I99" s="120">
        <v>2.0739668983432032E-3</v>
      </c>
      <c r="J99" s="120">
        <v>2.0524587571751954E-3</v>
      </c>
      <c r="K99" s="120">
        <v>2.0524587571751954E-3</v>
      </c>
      <c r="L99" s="120">
        <v>2.0310902651791496E-3</v>
      </c>
      <c r="M99" s="120">
        <v>2.0310902651791509E-3</v>
      </c>
      <c r="N99" s="120">
        <v>2.0098612207936364E-3</v>
      </c>
      <c r="O99" s="120">
        <v>2.0098612207936359E-3</v>
      </c>
      <c r="P99" s="120">
        <v>1.9887714190111937E-3</v>
      </c>
      <c r="Q99" s="120">
        <v>1.9887714190111932E-3</v>
      </c>
      <c r="R99" s="120">
        <v>1.9678206513704492E-3</v>
      </c>
      <c r="S99" s="120">
        <v>1.9678206513704501E-3</v>
      </c>
      <c r="T99" s="120">
        <v>1.9470087059483975E-3</v>
      </c>
      <c r="U99" s="120">
        <v>1.9470087059483975E-3</v>
      </c>
      <c r="V99" s="120">
        <v>1.9263353673528668E-3</v>
      </c>
      <c r="W99" s="120">
        <v>1.9263353673528679E-3</v>
      </c>
      <c r="X99" s="120">
        <v>1.9058004167151654E-3</v>
      </c>
      <c r="Y99" s="120">
        <v>1.9058004167151657E-3</v>
      </c>
      <c r="Z99" s="120">
        <v>1.8854036316829242E-3</v>
      </c>
      <c r="AA99" s="120">
        <v>1.8854036316829246E-3</v>
      </c>
      <c r="AB99" s="120">
        <v>1.8651447864131122E-3</v>
      </c>
      <c r="AC99" s="120">
        <v>1.8651447864131135E-3</v>
      </c>
      <c r="AD99" s="120">
        <v>1.8450236515652611E-3</v>
      </c>
      <c r="AE99" s="120">
        <v>1.8450236515652615E-3</v>
      </c>
      <c r="AF99" s="120">
        <v>1.8250399942948709E-3</v>
      </c>
      <c r="AG99" s="120">
        <v>1.825039994294872E-3</v>
      </c>
      <c r="AH99" s="120">
        <v>1.8051935782470278E-3</v>
      </c>
      <c r="AI99" s="120">
        <v>1.8051935782470285E-3</v>
      </c>
      <c r="AJ99" s="120">
        <v>1.7854841635502191E-3</v>
      </c>
      <c r="AK99" s="120">
        <v>1.7854841635502182E-3</v>
      </c>
      <c r="AL99" s="120">
        <v>1.7659115068103439E-3</v>
      </c>
      <c r="AM99" s="120">
        <v>1.765911506810345E-3</v>
      </c>
      <c r="AN99" s="120">
        <v>1.7464753611049623E-3</v>
      </c>
      <c r="AO99" s="120">
        <v>1.7464753611049618E-3</v>
      </c>
      <c r="AP99" s="120">
        <v>1.7271754759777169E-3</v>
      </c>
      <c r="AQ99" s="120">
        <v>1.7271754759777176E-3</v>
      </c>
      <c r="AR99" s="120">
        <v>1.7080115974330047E-3</v>
      </c>
      <c r="AS99" s="120">
        <v>1.7080115974330056E-3</v>
      </c>
      <c r="AT99" s="120">
        <v>1.6889834679308523E-3</v>
      </c>
      <c r="AU99" s="120">
        <v>1.6889834679308527E-3</v>
      </c>
      <c r="AV99" s="120">
        <v>1.6700908263820187E-3</v>
      </c>
      <c r="AW99" s="120">
        <v>1.6700908263820194E-3</v>
      </c>
      <c r="AX99" s="120">
        <v>1.6513334081433226E-3</v>
      </c>
      <c r="AY99" s="120">
        <v>1.6513334081433232E-3</v>
      </c>
      <c r="AZ99" s="120">
        <v>1.6327109450131991E-3</v>
      </c>
      <c r="BA99" s="120">
        <v>1.6327109450131997E-3</v>
      </c>
      <c r="BB99" s="120">
        <v>1.61422316522749E-3</v>
      </c>
      <c r="BC99" s="120">
        <v>1.61422316522749E-3</v>
      </c>
      <c r="BD99" s="120">
        <v>1.5958697934554838E-3</v>
      </c>
      <c r="BE99" s="120">
        <v>1.5958697934554834E-3</v>
      </c>
      <c r="BF99" s="120">
        <v>1.5776505507961737E-3</v>
      </c>
      <c r="BG99" s="120">
        <v>1.5776505507961735E-3</v>
      </c>
      <c r="BH99" s="120">
        <v>1.55956515477478E-3</v>
      </c>
      <c r="BI99" s="120">
        <v>1.5595651547747795E-3</v>
      </c>
      <c r="BJ99" s="120">
        <v>1.5416133193395095E-3</v>
      </c>
      <c r="BK99" s="120">
        <v>1.5416133193395102E-3</v>
      </c>
      <c r="BL99" s="120">
        <v>1.523794754858576E-3</v>
      </c>
      <c r="BM99" s="120">
        <v>1.5237947548585749E-3</v>
      </c>
      <c r="BN99" s="120">
        <v>1.5061091681174605E-3</v>
      </c>
      <c r="BO99" s="120">
        <v>1.5061091681174612E-3</v>
      </c>
      <c r="BP99" s="120">
        <v>1.4885562623164559E-3</v>
      </c>
      <c r="BQ99" s="120">
        <v>1.4885562623164557E-3</v>
      </c>
      <c r="BR99" s="120">
        <v>1.471135737068447E-3</v>
      </c>
      <c r="BS99" s="120">
        <v>1.4711357370684457E-3</v>
      </c>
      <c r="BT99" s="120">
        <v>1.4538472883969754E-3</v>
      </c>
      <c r="BU99" s="120">
        <v>1.4538472883969767E-3</v>
      </c>
      <c r="BV99" s="120">
        <v>1.436690608734579E-3</v>
      </c>
      <c r="BW99" s="120">
        <v>1.436690608734579E-3</v>
      </c>
      <c r="BX99" s="120">
        <v>1.419665386921383E-3</v>
      </c>
      <c r="BY99" s="120">
        <v>1.419665386921383E-3</v>
      </c>
      <c r="BZ99" s="120">
        <v>1.4027713082039915E-3</v>
      </c>
      <c r="CA99" s="120">
        <v>1.4027713082039902E-3</v>
      </c>
      <c r="CB99" s="120">
        <v>1.3860080542346532E-3</v>
      </c>
      <c r="CC99" s="120">
        <v>1.3860080542346534E-3</v>
      </c>
      <c r="CD99" s="120">
        <v>1.3693753030707134E-3</v>
      </c>
      <c r="CE99" s="120">
        <v>1.3693753030707145E-3</v>
      </c>
      <c r="CF99" s="120">
        <v>1.3528727291743561E-3</v>
      </c>
      <c r="CG99" s="120">
        <v>1.3528727291743561E-3</v>
      </c>
      <c r="CH99" s="120">
        <v>1.3365000034126395E-3</v>
      </c>
      <c r="CI99" s="120">
        <v>1.3365000034126395E-3</v>
      </c>
      <c r="CJ99" s="120">
        <v>1.3202567930578289E-3</v>
      </c>
      <c r="CK99" s="120">
        <v>1.3202567930578302E-3</v>
      </c>
      <c r="CL99" s="120">
        <v>1.3041427617880418E-3</v>
      </c>
      <c r="CM99" s="120">
        <v>1.304142761788042E-3</v>
      </c>
      <c r="CN99" s="120">
        <v>1.2881575696881721E-3</v>
      </c>
      <c r="CO99" s="120">
        <v>1.2881575696881728E-3</v>
      </c>
      <c r="CP99" s="120">
        <v>1.2723008732511596E-3</v>
      </c>
      <c r="CQ99" s="120">
        <v>1.2723008732511607E-3</v>
      </c>
      <c r="CR99" s="120">
        <v>1.256572325379548E-3</v>
      </c>
      <c r="CS99" s="120">
        <v>1.2565723253795493E-3</v>
      </c>
      <c r="CT99" s="120">
        <v>1.2409715753873664E-3</v>
      </c>
      <c r="CU99" s="120">
        <v>1.2409715753873671E-3</v>
      </c>
      <c r="CV99" s="120">
        <v>1.2254982690023406E-3</v>
      </c>
      <c r="CW99" s="120">
        <v>1.2254982690023401E-3</v>
      </c>
      <c r="CX99" s="120">
        <v>1.2101520483684192E-3</v>
      </c>
      <c r="CY99" s="120">
        <v>1.2101520483684188E-3</v>
      </c>
      <c r="CZ99" s="120">
        <v>1.1949325520486389E-3</v>
      </c>
      <c r="DA99" s="120">
        <v>1.1949325520486393E-3</v>
      </c>
      <c r="DB99" s="120">
        <v>1.1798394150283229E-3</v>
      </c>
      <c r="DC99" s="120">
        <v>1.1798394150283238E-3</v>
      </c>
      <c r="DD99" s="120">
        <v>1.1648722687186072E-3</v>
      </c>
      <c r="DE99" s="120">
        <v>1.164872268718607E-3</v>
      </c>
      <c r="DF99" s="120">
        <v>1.1500307409603259E-3</v>
      </c>
      <c r="DG99" s="120">
        <v>1.1500307409603261E-3</v>
      </c>
      <c r="DH99" s="120">
        <v>1.1353144560282298E-3</v>
      </c>
      <c r="DI99" s="120">
        <v>1.1353144560282285E-3</v>
      </c>
      <c r="DJ99" s="120">
        <v>1.1207230346355597E-3</v>
      </c>
      <c r="DK99" s="120">
        <v>1.1207230346355604E-3</v>
      </c>
      <c r="DL99" s="120">
        <v>1.1062560939389835E-3</v>
      </c>
      <c r="DM99" s="120">
        <v>1.1062560939389841E-3</v>
      </c>
      <c r="DN99" s="120">
        <v>1.0919132475438733E-3</v>
      </c>
      <c r="DO99" s="120">
        <v>1.0919132475438735E-3</v>
      </c>
      <c r="DP99" s="120">
        <v>1.0776941055099637E-3</v>
      </c>
      <c r="DQ99" s="120">
        <v>1.0776941055099635E-3</v>
      </c>
      <c r="DR99" s="120">
        <v>1.0635982743573665E-3</v>
      </c>
      <c r="DS99" s="120">
        <v>1.0635982743573671E-3</v>
      </c>
      <c r="DT99" s="120">
        <v>1.049625357072968E-3</v>
      </c>
      <c r="DU99" s="120">
        <v>1.0496253570729678E-3</v>
      </c>
      <c r="DV99" s="120">
        <v>1.0357749531171852E-3</v>
      </c>
      <c r="DW99" s="120">
        <v>1.0357749531171847E-3</v>
      </c>
      <c r="DX99" s="120">
        <v>1.0220466584311191E-3</v>
      </c>
      <c r="DY99" s="120">
        <v>1.0220466584311197E-3</v>
      </c>
      <c r="DZ99" s="120">
        <v>1.008440065444085E-3</v>
      </c>
      <c r="EA99" s="120">
        <v>1.0084400654440853E-3</v>
      </c>
      <c r="EB99" s="120">
        <v>9.9495476308152564E-4</v>
      </c>
      <c r="EC99" s="120">
        <v>9.949547630815252E-4</v>
      </c>
      <c r="ED99" s="120">
        <v>9.8159033677332674E-4</v>
      </c>
      <c r="EE99" s="120">
        <v>9.8159033677332631E-4</v>
      </c>
      <c r="EF99" s="120">
        <v>9.6834636846252495E-4</v>
      </c>
      <c r="EG99" s="120">
        <v>9.683463684625243E-4</v>
      </c>
      <c r="EH99" s="120">
        <v>9.5522243661441491E-4</v>
      </c>
      <c r="EI99" s="120">
        <v>9.5522243661441437E-4</v>
      </c>
      <c r="EJ99" s="120">
        <v>9.4221811622606597E-4</v>
      </c>
      <c r="EK99" s="120">
        <v>9.4221811622606554E-4</v>
      </c>
      <c r="EL99" s="120">
        <v>9.2933297883624215E-4</v>
      </c>
      <c r="EM99" s="120">
        <v>9.2933297883624236E-4</v>
      </c>
      <c r="EN99" s="120">
        <v>9.1656659253574351E-4</v>
      </c>
      <c r="EO99" s="120">
        <v>9.1656659253574384E-4</v>
      </c>
      <c r="EP99" s="120">
        <v>9.0391852197815804E-4</v>
      </c>
      <c r="EQ99" s="120">
        <v>9.039185219781588E-4</v>
      </c>
      <c r="ER99" s="120">
        <v>8.913883283910405E-4</v>
      </c>
      <c r="ES99" s="120">
        <v>8.9138832839104017E-4</v>
      </c>
      <c r="ET99" s="120">
        <v>8.7897556958751294E-4</v>
      </c>
      <c r="EU99" s="120">
        <v>8.7897556958751305E-4</v>
      </c>
      <c r="EV99" s="120">
        <v>8.6667979997830167E-4</v>
      </c>
      <c r="EW99" s="120">
        <v>8.6667979997830178E-4</v>
      </c>
      <c r="EX99" s="120">
        <v>8.5450057058420337E-4</v>
      </c>
      <c r="EY99" s="120">
        <v>8.5450057058420305E-4</v>
      </c>
      <c r="EZ99" s="120">
        <v>8.424374290489907E-4</v>
      </c>
      <c r="FA99" s="120">
        <v>8.4243742904899037E-4</v>
      </c>
      <c r="FB99" s="120">
        <v>8.3048991965276129E-4</v>
      </c>
      <c r="FC99" s="120">
        <v>8.3048991965276086E-4</v>
      </c>
      <c r="FD99" s="120">
        <v>8.1865758332573665E-4</v>
      </c>
      <c r="FE99" s="120">
        <v>8.1865758332573687E-4</v>
      </c>
      <c r="FF99" s="120">
        <v>8.0693995766250703E-4</v>
      </c>
      <c r="FG99" s="120">
        <v>8.0693995766250703E-4</v>
      </c>
      <c r="FH99" s="120">
        <v>7.9533657693673146E-4</v>
      </c>
      <c r="FI99" s="120">
        <v>7.9533657693673212E-4</v>
      </c>
      <c r="FJ99" s="120">
        <v>7.8384697211630438E-4</v>
      </c>
      <c r="FK99" s="120">
        <v>7.8384697211630438E-4</v>
      </c>
      <c r="FL99" s="120">
        <v>7.7247067087897383E-4</v>
      </c>
      <c r="FM99" s="120">
        <v>7.7247067087897296E-4</v>
      </c>
      <c r="FN99" s="120">
        <v>7.6120719762843528E-4</v>
      </c>
      <c r="FO99" s="120">
        <v>7.6120719762843561E-4</v>
      </c>
      <c r="FP99" s="120">
        <v>7.500560735108977E-4</v>
      </c>
      <c r="FQ99" s="120">
        <v>7.5005607351089727E-4</v>
      </c>
      <c r="FR99" s="120">
        <v>7.3901681643211527E-4</v>
      </c>
      <c r="FS99" s="120">
        <v>7.3901681643211549E-4</v>
      </c>
      <c r="FT99" s="120">
        <v>7.2808894107490485E-4</v>
      </c>
      <c r="FU99" s="120">
        <v>7.2808894107490529E-4</v>
      </c>
      <c r="FV99" s="120">
        <v>7.1727195891715023E-4</v>
      </c>
      <c r="FW99" s="120">
        <v>7.1727195891715023E-4</v>
      </c>
      <c r="FX99" s="120">
        <v>7.0656537825028345E-4</v>
      </c>
      <c r="FY99" s="120">
        <v>7.0656537825028345E-4</v>
      </c>
      <c r="FZ99" s="120">
        <v>6.9596870419826355E-4</v>
      </c>
      <c r="GA99" s="120">
        <v>6.9596870419826387E-4</v>
      </c>
      <c r="GB99" s="120">
        <v>6.8548143873704858E-4</v>
      </c>
      <c r="GC99" s="120">
        <v>6.8548143873704837E-4</v>
      </c>
      <c r="GD99" s="120">
        <v>6.7510308071456364E-4</v>
      </c>
      <c r="GE99" s="120">
        <v>6.7510308071456408E-4</v>
      </c>
      <c r="GF99" s="120">
        <v>6.6483312587117273E-4</v>
      </c>
      <c r="GG99" s="120">
        <v>6.6483312587117252E-4</v>
      </c>
      <c r="GH99" s="120">
        <v>6.5467106686065678E-4</v>
      </c>
      <c r="GI99" s="120">
        <v>6.5467106686065678E-4</v>
      </c>
      <c r="GJ99" s="120">
        <v>6.4461639327169958E-4</v>
      </c>
      <c r="GK99" s="120">
        <v>6.4461639327169926E-4</v>
      </c>
      <c r="GL99" s="120">
        <v>6.3466859164988351E-4</v>
      </c>
      <c r="GM99" s="120">
        <v>6.3466859164988416E-4</v>
      </c>
      <c r="GN99" s="120">
        <v>6.2482714552021231E-4</v>
      </c>
      <c r="GO99" s="120">
        <v>6.2482714552021307E-4</v>
      </c>
      <c r="GP99" s="120">
        <v>6.1509153541013789E-4</v>
      </c>
      <c r="GQ99" s="120">
        <v>6.15091535410138E-4</v>
      </c>
      <c r="GR99" s="120">
        <v>6.054612388731236E-4</v>
      </c>
      <c r="GS99" s="120">
        <v>6.054612388731236E-4</v>
      </c>
      <c r="GT99" s="120">
        <v>5.9593573051272932E-4</v>
      </c>
      <c r="GU99" s="120">
        <v>5.9593573051272932E-4</v>
      </c>
      <c r="GV99" s="120">
        <v>5.8651448200722342E-4</v>
      </c>
      <c r="GW99" s="120">
        <v>5.8651448200722439E-4</v>
      </c>
      <c r="GX99" s="120">
        <v>5.7719696213473449E-4</v>
      </c>
      <c r="GY99" s="120">
        <v>5.7719696213473514E-4</v>
      </c>
      <c r="GZ99" s="120">
        <v>5.6798263679893376E-4</v>
      </c>
      <c r="HA99" s="120">
        <v>5.6798263679893354E-4</v>
      </c>
      <c r="HB99" s="120">
        <v>5.5887096905525688E-4</v>
      </c>
      <c r="HC99" s="120">
        <v>5.5887096905525677E-4</v>
      </c>
      <c r="HD99" s="120">
        <v>5.4986141913767738E-4</v>
      </c>
      <c r="HE99" s="120">
        <v>5.4986141913767749E-4</v>
      </c>
      <c r="HF99" s="120">
        <v>5.409534444860125E-4</v>
      </c>
      <c r="HG99" s="120">
        <v>5.4095344448601174E-4</v>
      </c>
      <c r="HH99" s="120">
        <v>5.3214649977378306E-4</v>
      </c>
      <c r="HI99" s="120">
        <v>5.3214649977378306E-4</v>
      </c>
      <c r="HJ99" s="120">
        <v>5.2344003693663346E-4</v>
      </c>
      <c r="HK99" s="120">
        <v>5.23440036936634E-4</v>
      </c>
      <c r="HL99" s="120">
        <v>5.1483350520128925E-4</v>
      </c>
      <c r="HM99" s="120">
        <v>5.148335052012887E-4</v>
      </c>
      <c r="HN99" s="120">
        <v>5.0632635111507926E-4</v>
      </c>
      <c r="HO99" s="120">
        <v>5.0632635111507991E-4</v>
      </c>
      <c r="HP99" s="120">
        <v>4.9791801857602589E-4</v>
      </c>
      <c r="HQ99" s="120">
        <v>4.9791801857602611E-4</v>
      </c>
      <c r="HR99" s="120">
        <v>4.8960794886347898E-4</v>
      </c>
      <c r="HS99" s="120">
        <v>4.8960794886347876E-4</v>
      </c>
      <c r="HT99" s="120">
        <v>4.8139558066932813E-4</v>
      </c>
      <c r="HU99" s="120">
        <v>4.8139558066932851E-4</v>
      </c>
      <c r="HV99" s="120">
        <v>4.7328035012977708E-4</v>
      </c>
      <c r="HW99" s="120">
        <v>4.7328035012977719E-4</v>
      </c>
      <c r="HX99" s="120">
        <v>4.6526169085768385E-4</v>
      </c>
      <c r="HY99" s="120">
        <v>4.6526169085768379E-4</v>
      </c>
      <c r="HZ99" s="120">
        <v>4.5733903397547556E-4</v>
      </c>
      <c r="IA99" s="120">
        <v>4.5733903397547561E-4</v>
      </c>
      <c r="IB99" s="120">
        <v>4.495118081486347E-4</v>
      </c>
      <c r="IC99" s="120">
        <v>4.4951180814863497E-4</v>
      </c>
      <c r="ID99" s="120">
        <v>4.4177943961975884E-4</v>
      </c>
      <c r="IE99" s="120">
        <v>4.41779439619759E-4</v>
      </c>
      <c r="IF99" s="120">
        <v>4.3414135224319807E-4</v>
      </c>
      <c r="IG99" s="120">
        <v>4.3414135224319802E-4</v>
      </c>
      <c r="IH99" s="120">
        <v>4.265969675202698E-4</v>
      </c>
      <c r="II99" s="120">
        <v>4.2659696752026975E-4</v>
      </c>
      <c r="IJ99" s="120">
        <v>4.191457046350543E-4</v>
      </c>
      <c r="IK99" s="120">
        <v>4.1914570463505441E-4</v>
      </c>
      <c r="IL99" s="120">
        <v>4.1178698049076831E-4</v>
      </c>
      <c r="IM99" s="120">
        <v>4.1178698049076814E-4</v>
      </c>
      <c r="IN99" s="120">
        <v>4.0452020974672391E-4</v>
      </c>
      <c r="IO99" s="120">
        <v>4.0452020974672385E-4</v>
      </c>
      <c r="IP99" s="120">
        <v>3.9734480485586988E-4</v>
      </c>
      <c r="IQ99" s="120">
        <v>3.9734480485587004E-4</v>
      </c>
      <c r="IR99" s="120">
        <v>3.9026017610291748E-4</v>
      </c>
      <c r="IS99" s="120">
        <v>3.9026017610291764E-4</v>
      </c>
      <c r="IT99" s="120">
        <v>3.8326573164305054E-4</v>
      </c>
      <c r="IU99" s="120">
        <v>3.8326573164305049E-4</v>
      </c>
      <c r="IV99" s="120">
        <v>3.7636087754122204E-4</v>
      </c>
      <c r="IW99" s="120">
        <v>3.7636087754122188E-4</v>
      </c>
      <c r="IX99" s="120">
        <v>3.6954501781203937E-4</v>
      </c>
      <c r="IY99" s="120">
        <v>3.6954501781203921E-4</v>
      </c>
      <c r="IZ99" s="120">
        <v>3.6281755446023389E-4</v>
      </c>
      <c r="JA99" s="120">
        <v>3.6281755446023378E-4</v>
      </c>
      <c r="JB99" s="120">
        <v>3.5617788752171948E-4</v>
      </c>
      <c r="JC99" s="120">
        <v>3.5617788752171937E-4</v>
      </c>
      <c r="JD99" s="120">
        <v>3.4962541510523784E-4</v>
      </c>
      <c r="JE99" s="120">
        <v>3.4962541510523816E-4</v>
      </c>
      <c r="JF99" s="120">
        <v>3.4315953343459261E-4</v>
      </c>
      <c r="JG99" s="120">
        <v>3.4315953343459267E-4</v>
      </c>
      <c r="JH99" s="120">
        <v>3.3677963689146729E-4</v>
      </c>
      <c r="JI99" s="120">
        <v>3.367796368914674E-4</v>
      </c>
      <c r="JJ99" s="120">
        <v>3.3048511805883711E-4</v>
      </c>
      <c r="JK99" s="120">
        <v>3.3048511805883695E-4</v>
      </c>
      <c r="JL99" s="120">
        <v>3.2427536776495917E-4</v>
      </c>
      <c r="JM99" s="120">
        <v>3.2427536776495923E-4</v>
      </c>
      <c r="JN99" s="120">
        <v>3.18149775127954E-4</v>
      </c>
      <c r="JO99" s="120">
        <v>3.1814977512795384E-4</v>
      </c>
      <c r="JP99" s="120">
        <v>3.1210772760096857E-4</v>
      </c>
      <c r="JQ99" s="120">
        <v>3.1210772760096862E-4</v>
      </c>
      <c r="JR99" s="120">
        <v>3.0614861101792729E-4</v>
      </c>
      <c r="JS99" s="120">
        <v>3.0614861101792735E-4</v>
      </c>
      <c r="JT99" s="120">
        <v>3.0027180963986092E-4</v>
      </c>
      <c r="JU99" s="120">
        <v>3.002718096398607E-4</v>
      </c>
      <c r="JV99" s="120">
        <v>2.9447670620181795E-4</v>
      </c>
      <c r="JW99" s="120">
        <v>2.9447670620181806E-4</v>
      </c>
      <c r="JX99" s="120">
        <v>2.8876268196035778E-4</v>
      </c>
      <c r="JY99" s="120">
        <v>2.8876268196035784E-4</v>
      </c>
      <c r="JZ99" s="120">
        <v>2.8312911674161824E-4</v>
      </c>
      <c r="KA99" s="120">
        <v>2.8312911674161834E-4</v>
      </c>
      <c r="KB99" s="120">
        <v>2.775753889899601E-4</v>
      </c>
      <c r="KC99" s="120">
        <v>2.775753889899601E-4</v>
      </c>
      <c r="KD99" s="120">
        <v>2.7210087581718505E-4</v>
      </c>
      <c r="KE99" s="120">
        <v>2.7210087581718538E-4</v>
      </c>
      <c r="KF99" s="120">
        <v>2.667049530523246E-4</v>
      </c>
      <c r="KG99" s="120">
        <v>2.6670495305232455E-4</v>
      </c>
      <c r="KH99" s="120">
        <v>2.6138699529199331E-4</v>
      </c>
      <c r="KI99" s="120">
        <v>2.6138699529199342E-4</v>
      </c>
      <c r="KJ99" s="120">
        <v>2.5614637595131349E-4</v>
      </c>
      <c r="KK99" s="120">
        <v>2.5614637595131344E-4</v>
      </c>
      <c r="KL99" s="120">
        <v>2.509824673153956E-4</v>
      </c>
      <c r="KM99" s="120">
        <v>2.5098246731539571E-4</v>
      </c>
      <c r="KN99" s="120">
        <v>2.4589464059138135E-4</v>
      </c>
      <c r="KO99" s="120">
        <v>2.458946405913814E-4</v>
      </c>
      <c r="KP99" s="120">
        <v>2.4088226596103823E-4</v>
      </c>
      <c r="KQ99" s="120">
        <v>2.4088226596103817E-4</v>
      </c>
      <c r="KR99" s="120">
        <v>2.3594471263390867E-4</v>
      </c>
      <c r="KS99" s="120">
        <v>2.3594471263390846E-4</v>
      </c>
      <c r="KT99" s="120">
        <v>2.3108134890100109E-4</v>
      </c>
      <c r="KU99" s="120">
        <v>2.310813489010009E-4</v>
      </c>
      <c r="KV99" s="120">
        <v>2.2629154218902853E-4</v>
      </c>
      <c r="KW99" s="120">
        <v>2.2629154218902856E-4</v>
      </c>
      <c r="KX99" s="120">
        <v>2.2157465911518085E-4</v>
      </c>
      <c r="KY99" s="120">
        <v>2.2157465911518094E-4</v>
      </c>
      <c r="KZ99" s="120">
        <v>2.1693006554243129E-4</v>
      </c>
      <c r="LA99" s="120">
        <v>2.1693006554243121E-4</v>
      </c>
      <c r="LB99" s="120">
        <v>2.1235712663537036E-4</v>
      </c>
      <c r="LC99" s="120">
        <v>2.1235712663537028E-4</v>
      </c>
      <c r="LD99" s="120">
        <v>2.0785520691656232E-4</v>
      </c>
      <c r="LE99" s="120">
        <v>2.078552069165624E-4</v>
      </c>
      <c r="LF99" s="120">
        <v>2.0342367032341716E-4</v>
      </c>
      <c r="LG99" s="120">
        <v>2.0342367032341699E-4</v>
      </c>
      <c r="LH99" s="120">
        <v>1.9906188026557237E-4</v>
      </c>
      <c r="LI99" s="120">
        <v>1.9906188026557232E-4</v>
      </c>
      <c r="LJ99" s="120">
        <v>1.9476919968278115E-4</v>
      </c>
      <c r="LK99" s="120">
        <v>1.9476919968278099E-4</v>
      </c>
      <c r="LL99" s="120">
        <v>1.9054499110329463E-4</v>
      </c>
      <c r="LM99" s="120">
        <v>1.9054499110329442E-4</v>
      </c>
      <c r="LN99" s="120">
        <v>1.8638861670273695E-4</v>
      </c>
      <c r="LO99" s="120">
        <v>1.8638861670273701E-4</v>
      </c>
      <c r="LP99" s="120">
        <v>1.8229943836346336E-4</v>
      </c>
      <c r="LQ99" s="120">
        <v>1.8229943836346342E-4</v>
      </c>
      <c r="LR99" s="120">
        <v>1.7827681773439211E-4</v>
      </c>
      <c r="LS99" s="120">
        <v>1.7827681773439222E-4</v>
      </c>
      <c r="LT99" s="120">
        <v>1.7432011629130755E-4</v>
      </c>
      <c r="LU99" s="120">
        <v>1.7432011629130745E-4</v>
      </c>
      <c r="LV99" s="120">
        <v>1.7042869539761926E-4</v>
      </c>
      <c r="LW99" s="120">
        <v>1.7042869539761932E-4</v>
      </c>
      <c r="LX99" s="120">
        <v>1.6660191636557614E-4</v>
      </c>
      <c r="LY99" s="120">
        <v>1.6660191636557598E-4</v>
      </c>
      <c r="LZ99" s="120">
        <v>1.6283914051792026E-4</v>
      </c>
      <c r="MA99" s="120">
        <v>1.628391405179204E-4</v>
      </c>
      <c r="MB99" s="120">
        <v>1.5913972924997647E-4</v>
      </c>
      <c r="MC99" s="120">
        <v>1.591397292499765E-4</v>
      </c>
      <c r="MD99" s="120">
        <v>1.5550304409216347E-4</v>
      </c>
      <c r="ME99" s="120">
        <v>1.5550304409216349E-4</v>
      </c>
      <c r="MF99" s="120">
        <v>1.5192844677292141E-4</v>
      </c>
      <c r="MG99" s="120">
        <v>1.5192844677292127E-4</v>
      </c>
      <c r="MH99" s="120">
        <v>1.4841529928204277E-4</v>
      </c>
      <c r="MI99" s="120">
        <v>1.4841529928204288E-4</v>
      </c>
      <c r="MJ99" s="120">
        <v>1.4496296393439736E-4</v>
      </c>
      <c r="MK99" s="120">
        <v>1.4496296393439731E-4</v>
      </c>
      <c r="ML99" s="120">
        <v>1.4157080343403915E-4</v>
      </c>
      <c r="MM99" s="120">
        <v>1.4157080343403928E-4</v>
      </c>
      <c r="MN99" s="120">
        <v>1.3823818093868596E-4</v>
      </c>
      <c r="MO99" s="120">
        <v>1.382381809386861E-4</v>
      </c>
      <c r="MP99" s="120">
        <v>1.3496446012455939E-4</v>
      </c>
      <c r="MQ99" s="120">
        <v>1.3496446012455933E-4</v>
      </c>
      <c r="MR99" s="120">
        <v>1.3174900525157187E-4</v>
      </c>
      <c r="MS99" s="120">
        <v>1.3174900525157198E-4</v>
      </c>
      <c r="MT99" s="120">
        <v>1.2859118122885259E-4</v>
      </c>
      <c r="MU99" s="120">
        <v>1.2859118122885238E-4</v>
      </c>
      <c r="MV99" s="120">
        <v>1.2549035368059278E-4</v>
      </c>
      <c r="MW99" s="120">
        <v>1.2549035368059289E-4</v>
      </c>
      <c r="MX99" s="120">
        <v>1.2244588901220659E-4</v>
      </c>
      <c r="MY99" s="120">
        <v>1.2244588901220646E-4</v>
      </c>
      <c r="MZ99" s="120">
        <v>1.1945715447678465E-4</v>
      </c>
      <c r="NA99" s="120">
        <v>1.1945715447678463E-4</v>
      </c>
      <c r="NB99" s="120">
        <v>1.1652351824183505E-4</v>
      </c>
      <c r="NC99" s="120">
        <v>1.1652351824183498E-4</v>
      </c>
      <c r="ND99" s="120">
        <v>1.1364434945629063E-4</v>
      </c>
      <c r="NE99" s="120">
        <v>1.1364434945629074E-4</v>
      </c>
      <c r="NF99" s="120">
        <v>1.108190183177739E-4</v>
      </c>
      <c r="NG99" s="120">
        <v>1.1081901831777381E-4</v>
      </c>
      <c r="NH99" s="120">
        <v>1.0804689614009986E-4</v>
      </c>
      <c r="NI99" s="120">
        <v>1.0804689614009983E-4</v>
      </c>
      <c r="NJ99" s="120">
        <v>1.0532735542100573E-4</v>
      </c>
      <c r="NK99" s="120">
        <v>1.0532735542100579E-4</v>
      </c>
      <c r="NL99" s="120">
        <v>1.0265976991008887E-4</v>
      </c>
      <c r="NM99" s="120">
        <v>1.0265976991008884E-4</v>
      </c>
      <c r="NN99" s="120">
        <v>1.000435146769381E-4</v>
      </c>
      <c r="NO99" s="120">
        <v>1.0004351467693814E-4</v>
      </c>
      <c r="NP99" s="120">
        <v>9.7477966179442552E-5</v>
      </c>
      <c r="NQ99" s="120">
        <v>9.7477966179442484E-5</v>
      </c>
      <c r="NR99" s="120">
        <v>9.4962502332259573E-5</v>
      </c>
      <c r="NS99" s="120">
        <v>9.4962502332259532E-5</v>
      </c>
      <c r="NT99" s="120">
        <v>9.2496502575426862E-5</v>
      </c>
      <c r="NU99" s="120">
        <v>9.2496502575426822E-5</v>
      </c>
      <c r="NV99" s="120">
        <v>9.0079347943098733E-5</v>
      </c>
      <c r="NW99" s="120">
        <v>9.0079347943098761E-5</v>
      </c>
      <c r="NX99" s="120">
        <v>8.7710421132390976E-5</v>
      </c>
      <c r="NY99" s="120">
        <v>8.7710421132390949E-5</v>
      </c>
      <c r="NZ99" s="120">
        <v>8.5389106572313263E-5</v>
      </c>
      <c r="OA99" s="120">
        <v>8.5389106572313208E-5</v>
      </c>
      <c r="OB99" s="120">
        <v>8.3114790492773376E-5</v>
      </c>
      <c r="OC99" s="120">
        <v>8.3114790492773349E-5</v>
      </c>
      <c r="OD99" s="120">
        <v>8.0886860993631274E-5</v>
      </c>
      <c r="OE99" s="120">
        <v>8.0886860993631233E-5</v>
      </c>
      <c r="OF99" s="120">
        <v>7.8704708113785284E-5</v>
      </c>
      <c r="OG99" s="120">
        <v>7.8704708113785216E-5</v>
      </c>
      <c r="OH99" s="120">
        <v>7.6567723900269793E-5</v>
      </c>
      <c r="OI99" s="120">
        <v>7.6567723900269779E-5</v>
      </c>
      <c r="OJ99" s="120">
        <v>7.4475302477343812E-5</v>
      </c>
      <c r="OK99" s="120">
        <v>7.4475302477343785E-5</v>
      </c>
      <c r="OL99" s="120">
        <v>7.2426840115550939E-5</v>
      </c>
      <c r="OM99" s="120">
        <v>7.242684011555102E-5</v>
      </c>
      <c r="ON99" s="120">
        <v>7.0421735300727514E-5</v>
      </c>
      <c r="OO99" s="120">
        <v>7.0421735300727609E-5</v>
      </c>
      <c r="OP99" s="120">
        <v>6.8459388802939323E-5</v>
      </c>
      <c r="OQ99" s="120">
        <v>6.8459388802939378E-5</v>
      </c>
      <c r="OR99" s="120">
        <v>6.6539203745324182E-5</v>
      </c>
      <c r="OS99" s="120">
        <v>6.6539203745324222E-5</v>
      </c>
      <c r="OT99" s="120">
        <v>6.466058567281799E-5</v>
      </c>
      <c r="OU99" s="120">
        <v>6.4660585672817949E-5</v>
      </c>
      <c r="OV99" s="120">
        <v>6.2822942620741989E-5</v>
      </c>
      <c r="OW99" s="120">
        <v>6.2822942620742003E-5</v>
      </c>
      <c r="OX99" s="120">
        <v>6.1025685183227809E-5</v>
      </c>
      <c r="OY99" s="120">
        <v>6.1025685183227802E-5</v>
      </c>
      <c r="OZ99" s="120">
        <v>5.9268226581457104E-5</v>
      </c>
      <c r="PA99" s="120">
        <v>5.9268226581457118E-5</v>
      </c>
      <c r="PB99" s="120">
        <v>5.7549982731692098E-5</v>
      </c>
      <c r="PC99" s="120">
        <v>5.7549982731692159E-5</v>
      </c>
      <c r="PD99" s="120">
        <v>5.5870372313072332E-5</v>
      </c>
      <c r="PE99" s="120">
        <v>5.5870372313072352E-5</v>
      </c>
      <c r="PF99" s="120">
        <v>5.4228816835154071E-5</v>
      </c>
      <c r="PG99" s="120">
        <v>5.4228816835154044E-5</v>
      </c>
      <c r="PH99" s="120">
        <v>5.2624740705166462E-5</v>
      </c>
      <c r="PI99" s="120">
        <v>5.2624740705166456E-5</v>
      </c>
      <c r="PJ99" s="120">
        <v>5.1057571294960241E-5</v>
      </c>
      <c r="PK99" s="120">
        <v>5.1057571294960248E-5</v>
      </c>
      <c r="PL99" s="120">
        <v>4.9526739007622485E-5</v>
      </c>
      <c r="PM99" s="120">
        <v>4.9526739007622498E-5</v>
      </c>
      <c r="PN99" s="120">
        <v>4.8031677343732509E-5</v>
      </c>
      <c r="PO99" s="120">
        <v>4.8031677343732523E-5</v>
      </c>
      <c r="PP99" s="120">
        <v>4.6571822967231619E-5</v>
      </c>
      <c r="PQ99" s="120">
        <v>4.6571822967231653E-5</v>
      </c>
      <c r="PR99" s="120">
        <v>4.5146615770881419E-5</v>
      </c>
      <c r="PS99" s="120">
        <v>4.5146615770881419E-5</v>
      </c>
      <c r="PT99" s="120">
        <v>4.3755498941282872E-5</v>
      </c>
      <c r="PU99" s="120">
        <v>4.3755498941282879E-5</v>
      </c>
      <c r="PV99" s="120">
        <v>4.2397919023429685E-5</v>
      </c>
      <c r="PW99" s="120">
        <v>4.2397919023429671E-5</v>
      </c>
      <c r="PX99" s="120">
        <v>4.1073325984767891E-5</v>
      </c>
      <c r="PY99" s="120">
        <v>4.1073325984767898E-5</v>
      </c>
      <c r="PZ99" s="120">
        <v>3.9781173278735047E-5</v>
      </c>
      <c r="QA99" s="120">
        <v>3.9781173278735047E-5</v>
      </c>
      <c r="QB99" s="120">
        <v>3.8520917907749569E-5</v>
      </c>
      <c r="QC99" s="120">
        <v>3.8520917907749582E-5</v>
      </c>
      <c r="QD99" s="120">
        <v>3.7292020485623954E-5</v>
      </c>
      <c r="QE99" s="120">
        <v>3.7292020485623975E-5</v>
      </c>
      <c r="QF99" s="120">
        <v>3.6093945299371408E-5</v>
      </c>
      <c r="QG99" s="120">
        <v>3.6093945299371388E-5</v>
      </c>
      <c r="QH99" s="120">
        <v>3.4926160370378853E-5</v>
      </c>
      <c r="QI99" s="120">
        <v>3.4926160370378893E-5</v>
      </c>
      <c r="QJ99" s="120">
        <v>3.3788137514916652E-5</v>
      </c>
      <c r="QK99" s="120">
        <v>3.3788137514916625E-5</v>
      </c>
      <c r="QL99" s="120">
        <v>3.2679352403955901E-5</v>
      </c>
      <c r="QM99" s="120">
        <v>3.2679352403955894E-5</v>
      </c>
      <c r="QN99" s="120">
        <v>3.1599284622264695E-5</v>
      </c>
      <c r="QO99" s="120">
        <v>3.1599284622264702E-5</v>
      </c>
      <c r="QP99" s="120">
        <v>3.0547417726753108E-5</v>
      </c>
      <c r="QQ99" s="120">
        <v>3.0547417726753101E-5</v>
      </c>
      <c r="QR99" s="120">
        <v>2.9523239304037962E-5</v>
      </c>
      <c r="QS99" s="120">
        <v>2.9523239304037962E-5</v>
      </c>
      <c r="QT99" s="120">
        <v>2.8526241027197388E-5</v>
      </c>
      <c r="QU99" s="120">
        <v>2.8526241027197391E-5</v>
      </c>
      <c r="QV99" s="120">
        <v>2.7555918711685296E-5</v>
      </c>
      <c r="QW99" s="120">
        <v>2.7555918711685313E-5</v>
      </c>
      <c r="QX99" s="120">
        <v>2.6611772370376057E-5</v>
      </c>
      <c r="QY99" s="120">
        <v>2.6611772370376068E-5</v>
      </c>
      <c r="QZ99" s="120">
        <v>2.5693306267709242E-5</v>
      </c>
      <c r="RA99" s="120">
        <v>2.5693306267709235E-5</v>
      </c>
      <c r="RB99" s="120">
        <v>2.480002897290434E-5</v>
      </c>
      <c r="RC99" s="120">
        <v>2.4800028972904343E-5</v>
      </c>
      <c r="RD99" s="120">
        <v>2.39314534122155E-5</v>
      </c>
      <c r="RE99" s="120">
        <v>2.3931453412215513E-5</v>
      </c>
      <c r="RF99" s="120">
        <v>2.3087096920195974E-5</v>
      </c>
      <c r="RG99" s="120">
        <v>2.3087096920195988E-5</v>
      </c>
      <c r="RH99" s="120">
        <v>2.2266481289942264E-5</v>
      </c>
      <c r="RI99" s="120">
        <v>2.2266481289942284E-5</v>
      </c>
      <c r="RJ99" s="120">
        <v>2.146913282228803E-5</v>
      </c>
      <c r="RK99" s="120">
        <v>2.1469132822288033E-5</v>
      </c>
      <c r="RL99" s="120">
        <v>2.0694582373917352E-5</v>
      </c>
      <c r="RM99" s="120">
        <v>2.0694582373917349E-5</v>
      </c>
      <c r="RN99" s="120">
        <v>1.9942365404367974E-5</v>
      </c>
      <c r="RO99" s="120">
        <v>1.9942365404367964E-5</v>
      </c>
      <c r="RP99" s="120">
        <v>1.9212022021893988E-5</v>
      </c>
      <c r="RQ99" s="120">
        <v>1.9212022021893981E-5</v>
      </c>
      <c r="RR99" s="120">
        <v>1.8503097028158785E-5</v>
      </c>
      <c r="RS99" s="120">
        <v>1.8503097028158785E-5</v>
      </c>
      <c r="RT99" s="120">
        <v>1.7815139961728559E-5</v>
      </c>
      <c r="RU99" s="120">
        <v>1.7815139961728576E-5</v>
      </c>
      <c r="RV99" s="120">
        <v>1.7147705140336746E-5</v>
      </c>
      <c r="RW99" s="120">
        <v>1.7147705140336726E-5</v>
      </c>
      <c r="RX99" s="120">
        <v>1.650035170189058E-5</v>
      </c>
      <c r="RY99" s="120">
        <v>1.6500351701890584E-5</v>
      </c>
      <c r="RZ99" s="120">
        <v>1.5872643644190693E-5</v>
      </c>
      <c r="SA99" s="120">
        <v>1.587264364419069E-5</v>
      </c>
      <c r="SB99" s="120">
        <v>1.5264149863334949E-5</v>
      </c>
      <c r="SC99" s="120">
        <v>1.5264149863334942E-5</v>
      </c>
      <c r="SD99" s="120">
        <v>1.4674444190778383E-5</v>
      </c>
      <c r="SE99" s="120">
        <v>1.4674444190778384E-5</v>
      </c>
      <c r="SF99" s="120">
        <v>1.4103105429021145E-5</v>
      </c>
      <c r="SG99" s="120">
        <v>1.4103105429021142E-5</v>
      </c>
      <c r="SH99" s="120">
        <v>1.3549717385896645E-5</v>
      </c>
      <c r="SI99" s="120">
        <v>1.354971738589665E-5</v>
      </c>
      <c r="SJ99" s="120">
        <v>1.3013868907432846E-5</v>
      </c>
      <c r="SK99" s="120">
        <v>1.3013868907432832E-5</v>
      </c>
      <c r="SL99" s="120">
        <v>1.249515390925972E-5</v>
      </c>
      <c r="SM99" s="120">
        <v>1.249515390925972E-5</v>
      </c>
      <c r="SN99" s="120">
        <v>1.1993171406536522E-5</v>
      </c>
      <c r="SO99" s="120">
        <v>1.1993171406536526E-5</v>
      </c>
      <c r="SP99" s="120">
        <v>1.1507525542373043E-5</v>
      </c>
      <c r="SQ99" s="120">
        <v>1.1507525542373048E-5</v>
      </c>
      <c r="SR99" s="120">
        <v>1.1037825614719446E-5</v>
      </c>
      <c r="SS99" s="120">
        <v>1.1037825614719446E-5</v>
      </c>
      <c r="ST99" s="120">
        <v>1.058368610169981E-5</v>
      </c>
      <c r="SU99" s="120">
        <v>1.0583686101699804E-5</v>
      </c>
      <c r="SV99" s="120">
        <v>1.014472668536556E-5</v>
      </c>
      <c r="SW99" s="120">
        <v>1.0144726685365561E-5</v>
      </c>
      <c r="SX99" s="120">
        <v>9.7205722738447759E-6</v>
      </c>
      <c r="SY99" s="120">
        <v>9.7205722738447759E-6</v>
      </c>
      <c r="SZ99" s="120">
        <v>9.3108530218648213E-6</v>
      </c>
      <c r="TA99" s="120">
        <v>9.3108530218648145E-6</v>
      </c>
      <c r="TB99" s="120">
        <v>8.9152043496260829E-6</v>
      </c>
      <c r="TC99" s="120">
        <v>8.9152043496260931E-6</v>
      </c>
      <c r="TD99" s="120">
        <v>8.5332669600055401E-6</v>
      </c>
      <c r="TE99" s="120">
        <v>8.5332669600055367E-6</v>
      </c>
      <c r="TF99" s="120">
        <v>8.1646868540691313E-6</v>
      </c>
      <c r="TG99" s="120">
        <v>8.1646868540691364E-6</v>
      </c>
      <c r="TH99" s="120">
        <v>7.8091153448739035E-6</v>
      </c>
      <c r="TI99" s="120">
        <v>7.8091153448739052E-6</v>
      </c>
      <c r="TJ99" s="120">
        <v>7.4662090695402626E-6</v>
      </c>
      <c r="TK99" s="120">
        <v>7.4662090695402676E-6</v>
      </c>
      <c r="TL99" s="120">
        <v>7.1356299995769412E-6</v>
      </c>
      <c r="TM99" s="120">
        <v>7.1356299995769404E-6</v>
      </c>
      <c r="TN99" s="120">
        <v>6.8170454494412238E-6</v>
      </c>
      <c r="TO99" s="120">
        <v>6.8170454494412187E-6</v>
      </c>
      <c r="TP99" s="120">
        <v>6.5101280833186742E-6</v>
      </c>
      <c r="TQ99" s="120">
        <v>6.5101280833186759E-6</v>
      </c>
      <c r="TR99" s="120">
        <v>6.2145559201072089E-6</v>
      </c>
      <c r="TS99" s="120">
        <v>6.2145559201072098E-6</v>
      </c>
      <c r="TT99" s="120">
        <v>5.9300123365915422E-6</v>
      </c>
      <c r="TU99" s="120">
        <v>5.9300123365915388E-6</v>
      </c>
      <c r="TV99" s="120">
        <v>5.6561860687951979E-6</v>
      </c>
      <c r="TW99" s="120">
        <v>5.6561860687951929E-6</v>
      </c>
      <c r="TX99" s="120">
        <v>5.3927712114984502E-6</v>
      </c>
      <c r="TY99" s="120">
        <v>5.392771211498446E-6</v>
      </c>
      <c r="TZ99" s="120">
        <v>5.13946721591152E-6</v>
      </c>
      <c r="UA99" s="120">
        <v>5.1394672159115225E-6</v>
      </c>
      <c r="UB99" s="120">
        <v>4.8959788854939275E-6</v>
      </c>
      <c r="UC99" s="120">
        <v>4.895978885493925E-6</v>
      </c>
      <c r="UD99" s="120">
        <v>4.6620163699117759E-6</v>
      </c>
      <c r="UE99" s="120">
        <v>4.6620163699117818E-6</v>
      </c>
      <c r="UF99" s="120">
        <v>4.4372951571264493E-6</v>
      </c>
      <c r="UG99" s="120">
        <v>4.437295157126451E-6</v>
      </c>
      <c r="UH99" s="120">
        <v>4.2215360636091473E-6</v>
      </c>
      <c r="UI99" s="120">
        <v>4.2215360636091482E-6</v>
      </c>
      <c r="UJ99" s="120">
        <v>4.0144652226774566E-6</v>
      </c>
      <c r="UK99" s="120">
        <v>4.0144652226774541E-6</v>
      </c>
      <c r="UL99" s="120">
        <v>3.8158140709511159E-6</v>
      </c>
      <c r="UM99" s="120">
        <v>3.815814070951115E-6</v>
      </c>
      <c r="UN99" s="120">
        <v>3.6253193329260964E-6</v>
      </c>
      <c r="UO99" s="120">
        <v>3.6253193329260959E-6</v>
      </c>
      <c r="UP99" s="120">
        <v>3.442723003667145E-6</v>
      </c>
      <c r="UQ99" s="120">
        <v>3.4427230036671475E-6</v>
      </c>
      <c r="UR99" s="120">
        <v>3.2677723296207614E-6</v>
      </c>
      <c r="US99" s="120">
        <v>3.2677723296207627E-6</v>
      </c>
      <c r="UT99" s="120">
        <v>3.1002197875519621E-6</v>
      </c>
      <c r="UU99" s="120">
        <v>3.10021978755196E-6</v>
      </c>
      <c r="UV99" s="120">
        <v>2.9398230616098636E-6</v>
      </c>
      <c r="UW99" s="120">
        <v>2.939823061609864E-6</v>
      </c>
      <c r="UX99" s="120">
        <v>2.7863450185287099E-6</v>
      </c>
      <c r="UY99" s="120">
        <v>2.7863450185287094E-6</v>
      </c>
      <c r="UZ99" s="120">
        <v>2.6395536809725334E-6</v>
      </c>
      <c r="VA99" s="120">
        <v>2.6395536809725325E-6</v>
      </c>
      <c r="VB99" s="120">
        <v>2.4992221990334522E-6</v>
      </c>
      <c r="VC99" s="120">
        <v>2.4992221990334518E-6</v>
      </c>
      <c r="VD99" s="120">
        <v>2.3651288198951974E-6</v>
      </c>
      <c r="VE99" s="120">
        <v>2.3651288198951974E-6</v>
      </c>
      <c r="VF99" s="120">
        <v>2.2370568556751857E-6</v>
      </c>
      <c r="VG99" s="120">
        <v>2.2370568556751878E-6</v>
      </c>
      <c r="VH99" s="120">
        <v>2.1147946494602942E-6</v>
      </c>
      <c r="VI99" s="120">
        <v>2.1147946494602921E-6</v>
      </c>
      <c r="VJ99" s="120">
        <v>1.9981355395531077E-6</v>
      </c>
      <c r="VK99" s="120">
        <v>1.9981355395531056E-6</v>
      </c>
      <c r="VL99" s="120">
        <v>1.8868778219473788E-6</v>
      </c>
      <c r="VM99" s="120">
        <v>1.886877821947379E-6</v>
      </c>
      <c r="VN99" s="120">
        <v>1.780824711053028E-6</v>
      </c>
      <c r="VO99" s="120">
        <v>1.7808247110530282E-6</v>
      </c>
      <c r="VP99" s="120">
        <v>1.679784298693021E-6</v>
      </c>
      <c r="VQ99" s="120">
        <v>1.6797842986930193E-6</v>
      </c>
      <c r="VR99" s="120">
        <v>1.5835695113961501E-6</v>
      </c>
      <c r="VS99" s="120">
        <v>1.5835695113961493E-6</v>
      </c>
      <c r="VT99" s="120">
        <v>1.4919980660116686E-6</v>
      </c>
      <c r="VU99" s="120">
        <v>1.4919980660116698E-6</v>
      </c>
      <c r="VV99" s="120">
        <v>1.404892423673484E-6</v>
      </c>
      <c r="VW99" s="120">
        <v>1.4048924236734842E-6</v>
      </c>
      <c r="VX99" s="120">
        <v>1.3220797421435327E-6</v>
      </c>
      <c r="VY99" s="120">
        <v>1.3220797421435329E-6</v>
      </c>
      <c r="VZ99" s="120">
        <v>1.2433918265657863E-6</v>
      </c>
      <c r="WA99" s="120">
        <v>1.2433918265657867E-6</v>
      </c>
      <c r="WB99" s="120">
        <v>1.1686650786641374E-6</v>
      </c>
      <c r="WC99" s="120">
        <v>1.1686650786641362E-6</v>
      </c>
      <c r="WD99" s="120">
        <v>1.0977404444193064E-6</v>
      </c>
      <c r="WE99" s="120">
        <v>1.0977404444193068E-6</v>
      </c>
      <c r="WF99" s="120">
        <v>1.0304633602617099E-6</v>
      </c>
      <c r="WG99" s="120">
        <v>1.0304633602617097E-6</v>
      </c>
      <c r="WH99" s="120">
        <v>9.6668369781903071E-7</v>
      </c>
      <c r="WI99" s="120">
        <v>9.6668369781903029E-7</v>
      </c>
      <c r="WJ99" s="120">
        <v>9.0625570725907568E-7</v>
      </c>
      <c r="WK99" s="120">
        <v>9.0625570725907568E-7</v>
      </c>
      <c r="WL99" s="120">
        <v>8.4903795927023897E-7</v>
      </c>
      <c r="WM99" s="120">
        <v>8.4903795927023865E-7</v>
      </c>
      <c r="WN99" s="120">
        <v>7.9489328572365338E-7</v>
      </c>
      <c r="WO99" s="120">
        <v>7.9489328572365296E-7</v>
      </c>
      <c r="WP99" s="120">
        <v>7.4368871906287305E-7</v>
      </c>
      <c r="WQ99" s="120">
        <v>7.4368871906287337E-7</v>
      </c>
      <c r="WR99" s="120">
        <v>6.9529543046858591E-7</v>
      </c>
      <c r="WS99" s="120">
        <v>6.9529543046858602E-7</v>
      </c>
      <c r="WT99" s="120">
        <v>6.4958866684753615E-7</v>
      </c>
      <c r="WU99" s="120">
        <v>6.4958866684753647E-7</v>
      </c>
      <c r="WV99" s="120">
        <v>6.0644768669646035E-7</v>
      </c>
      <c r="WW99" s="120">
        <v>6.0644768669646046E-7</v>
      </c>
      <c r="WX99" s="120">
        <v>5.6575569489341515E-7</v>
      </c>
      <c r="WY99" s="120">
        <v>5.6575569489341536E-7</v>
      </c>
      <c r="WZ99" s="120">
        <v>5.2739977647040309E-7</v>
      </c>
      <c r="XA99" s="120">
        <v>5.2739977647040309E-7</v>
      </c>
      <c r="XB99" s="120">
        <v>4.9127082942268884E-7</v>
      </c>
      <c r="XC99" s="120">
        <v>4.9127082942268905E-7</v>
      </c>
      <c r="XD99" s="120">
        <v>4.5726349661161092E-7</v>
      </c>
      <c r="XE99" s="120">
        <v>4.5726349661161092E-7</v>
      </c>
      <c r="XF99" s="120">
        <v>4.2527609681906914E-7</v>
      </c>
      <c r="XG99" s="120">
        <v>4.2527609681906925E-7</v>
      </c>
      <c r="XH99" s="120">
        <v>3.9521055501314903E-7</v>
      </c>
      <c r="XI99" s="120">
        <v>3.9521055501314934E-7</v>
      </c>
      <c r="XJ99" s="120">
        <v>3.6697233188558422E-7</v>
      </c>
      <c r="XK99" s="120">
        <v>3.6697233188558401E-7</v>
      </c>
      <c r="XL99" s="120">
        <v>3.4047035272289528E-7</v>
      </c>
      <c r="XM99" s="120">
        <v>3.4047035272289538E-7</v>
      </c>
      <c r="XN99" s="120">
        <v>3.1561693567414205E-7</v>
      </c>
      <c r="XO99" s="120">
        <v>3.1561693567414189E-7</v>
      </c>
      <c r="XP99" s="120">
        <v>2.9232771947918301E-7</v>
      </c>
      <c r="XQ99" s="120">
        <v>2.9232771947918333E-7</v>
      </c>
      <c r="XR99" s="120">
        <v>2.7052159072227872E-7</v>
      </c>
      <c r="XS99" s="120">
        <v>2.7052159072227856E-7</v>
      </c>
      <c r="XT99" s="120">
        <v>2.5012061067664979E-7</v>
      </c>
      <c r="XU99" s="120">
        <v>2.5012061067664995E-7</v>
      </c>
      <c r="XV99" s="120">
        <v>2.3104994180635127E-7</v>
      </c>
      <c r="XW99" s="120">
        <v>2.3104994180635151E-7</v>
      </c>
      <c r="XX99" s="120">
        <v>2.1323777399242043E-7</v>
      </c>
      <c r="XY99" s="120">
        <v>2.1323777399242035E-7</v>
      </c>
      <c r="XZ99" s="120">
        <v>1.9661525055077227E-7</v>
      </c>
      <c r="YA99" s="120">
        <v>1.9661525055077221E-7</v>
      </c>
      <c r="YB99" s="120">
        <v>1.8111639410973727E-7</v>
      </c>
      <c r="YC99" s="120">
        <v>1.8111639410973737E-7</v>
      </c>
      <c r="YD99" s="120">
        <v>1.6667803241540925E-7</v>
      </c>
      <c r="YE99" s="120">
        <v>1.6667803241540943E-7</v>
      </c>
      <c r="YF99" s="120">
        <v>1.5323972413317149E-7</v>
      </c>
      <c r="YG99" s="120">
        <v>1.5323972413317136E-7</v>
      </c>
      <c r="YH99" s="120">
        <v>1.4074368471381822E-7</v>
      </c>
      <c r="YI99" s="120">
        <v>1.4074368471381825E-7</v>
      </c>
      <c r="YJ99" s="120">
        <v>1.2913471239264176E-7</v>
      </c>
      <c r="YK99" s="120">
        <v>1.2913471239264176E-7</v>
      </c>
      <c r="YL99" s="120">
        <v>1.1836011438966063E-7</v>
      </c>
      <c r="YM99" s="120">
        <v>1.1836011438966066E-7</v>
      </c>
      <c r="YN99" s="120">
        <v>1.083696333788703E-7</v>
      </c>
      <c r="YO99" s="120">
        <v>1.0836963337887024E-7</v>
      </c>
      <c r="YP99" s="120">
        <v>9.9115374293948283E-8</v>
      </c>
      <c r="YQ99" s="120">
        <v>9.9115374293948297E-8</v>
      </c>
      <c r="YR99" s="120">
        <v>9.0551731537287775E-8</v>
      </c>
      <c r="YS99" s="120">
        <v>9.0551731537287788E-8</v>
      </c>
      <c r="YT99" s="120">
        <v>8.2635316658527002E-8</v>
      </c>
      <c r="YU99" s="120">
        <v>8.2635316658527082E-8</v>
      </c>
      <c r="YV99" s="120">
        <v>7.5324886567915479E-8</v>
      </c>
      <c r="YW99" s="120">
        <v>7.5324886567915412E-8</v>
      </c>
      <c r="YX99" s="120">
        <v>6.8581272348882671E-8</v>
      </c>
      <c r="YY99" s="120">
        <v>6.8581272348882632E-8</v>
      </c>
      <c r="YZ99" s="120">
        <v>6.2367308733081814E-8</v>
      </c>
      <c r="ZA99" s="120">
        <v>6.2367308733081827E-8</v>
      </c>
      <c r="ZB99" s="120">
        <v>5.6647764299935839E-8</v>
      </c>
      <c r="ZC99" s="120">
        <v>5.6647764299935832E-8</v>
      </c>
      <c r="ZD99" s="120">
        <v>5.1389272461345016E-8</v>
      </c>
      <c r="ZE99" s="120">
        <v>5.1389272461345063E-8</v>
      </c>
      <c r="ZF99" s="120">
        <v>4.6560263290710531E-8</v>
      </c>
      <c r="ZG99" s="120">
        <v>4.6560263290710544E-8</v>
      </c>
      <c r="ZH99" s="120">
        <v>4.2130896253787166E-8</v>
      </c>
      <c r="ZI99" s="120">
        <v>4.213089625378716E-8</v>
      </c>
      <c r="ZJ99" s="120">
        <v>3.807299389711215E-8</v>
      </c>
      <c r="ZK99" s="120">
        <v>3.8072993897112136E-8</v>
      </c>
      <c r="ZL99" s="120">
        <v>3.4359976547858287E-8</v>
      </c>
      <c r="ZM99" s="120">
        <v>3.4359976547858313E-8</v>
      </c>
      <c r="ZN99" s="120">
        <v>3.0966798076936986E-8</v>
      </c>
      <c r="ZO99" s="120">
        <v>3.0966798076936986E-8</v>
      </c>
      <c r="ZP99" s="120">
        <v>2.7869882775030719E-8</v>
      </c>
      <c r="ZQ99" s="120">
        <v>2.7869882775030706E-8</v>
      </c>
      <c r="ZR99" s="120">
        <v>2.5047063388972408E-8</v>
      </c>
      <c r="ZS99" s="120">
        <v>2.5047063388972441E-8</v>
      </c>
      <c r="ZT99" s="120">
        <v>2.2477520363508931E-8</v>
      </c>
      <c r="ZU99" s="120">
        <v>2.2477520363508918E-8</v>
      </c>
      <c r="ZV99" s="120">
        <v>2.0141722331001004E-8</v>
      </c>
      <c r="ZW99" s="120">
        <v>2.0141722331000991E-8</v>
      </c>
      <c r="ZX99" s="120">
        <v>1.8021367889021126E-8</v>
      </c>
      <c r="ZY99" s="120">
        <v>1.8021367889021119E-8</v>
      </c>
      <c r="ZZ99" s="120">
        <v>1.6099328703122413E-8</v>
      </c>
      <c r="AAA99" s="120">
        <v>1.609932870312241E-8</v>
      </c>
      <c r="AAB99" s="120">
        <v>1.435959396927396E-8</v>
      </c>
      <c r="AAC99" s="120">
        <v>1.4359593969273955E-8</v>
      </c>
      <c r="AAD99" s="120">
        <v>1.2787216267596224E-8</v>
      </c>
      <c r="AAE99" s="120">
        <v>1.2787216267596212E-8</v>
      </c>
      <c r="AAF99" s="120">
        <v>1.1368258836091397E-8</v>
      </c>
      <c r="AAG99" s="120">
        <v>1.1368258836091397E-8</v>
      </c>
      <c r="AAH99" s="120">
        <v>1.0089744290059326E-8</v>
      </c>
      <c r="AAI99" s="120">
        <v>1.0089744290059318E-8</v>
      </c>
      <c r="AAJ99" s="120">
        <v>8.9396048098247971E-9</v>
      </c>
      <c r="AAK99" s="120">
        <v>8.9396048098247987E-9</v>
      </c>
      <c r="AAL99" s="120">
        <v>7.9066338162886636E-9</v>
      </c>
      <c r="AAM99" s="120">
        <v>7.9066338162886669E-9</v>
      </c>
      <c r="AAN99" s="120">
        <v>6.9804391506612065E-9</v>
      </c>
      <c r="AAO99" s="120">
        <v>6.9804391506612123E-9</v>
      </c>
      <c r="AAP99" s="120">
        <v>6.1513977715531258E-9</v>
      </c>
      <c r="AAQ99" s="120">
        <v>6.1513977715531324E-9</v>
      </c>
      <c r="AAR99" s="120">
        <v>5.4106119793962362E-9</v>
      </c>
      <c r="AAS99" s="120">
        <v>5.4106119793962379E-9</v>
      </c>
      <c r="AAT99" s="120">
        <v>4.7498671749547786E-9</v>
      </c>
      <c r="AAU99" s="120">
        <v>4.7498671749547762E-9</v>
      </c>
      <c r="AAV99" s="120">
        <v>4.1615911554793501E-9</v>
      </c>
      <c r="AAW99" s="120">
        <v>4.1615911554793451E-9</v>
      </c>
      <c r="AAX99" s="120">
        <v>3.6388149488603971E-9</v>
      </c>
      <c r="AAY99" s="120">
        <v>3.638814948860395E-9</v>
      </c>
      <c r="AAZ99" s="120">
        <v>3.1751351829687093E-9</v>
      </c>
      <c r="ABA99" s="120">
        <v>3.1751351829687102E-9</v>
      </c>
      <c r="ABB99" s="120">
        <v>2.7646779842380426E-9</v>
      </c>
      <c r="ABC99" s="120">
        <v>2.7646779842380418E-9</v>
      </c>
      <c r="ABD99" s="120">
        <v>2.4020643964613801E-9</v>
      </c>
      <c r="ABE99" s="120">
        <v>2.4020643964613809E-9</v>
      </c>
      <c r="ABF99" s="120">
        <v>2.0823773077496372E-9</v>
      </c>
      <c r="ABG99" s="120">
        <v>2.082377307749638E-9</v>
      </c>
      <c r="ABH99" s="120">
        <v>1.801129870651028E-9</v>
      </c>
      <c r="ABI99" s="120">
        <v>1.8011298706510273E-9</v>
      </c>
      <c r="ABJ99" s="120">
        <v>1.5542353975628976E-9</v>
      </c>
      <c r="ABK99" s="120">
        <v>1.554235397562897E-9</v>
      </c>
      <c r="ABL99" s="120">
        <v>1.3379787107966198E-9</v>
      </c>
      <c r="ABM99" s="120">
        <v>1.3379787107966196E-9</v>
      </c>
      <c r="ABN99" s="120">
        <v>1.1489889239913985E-9</v>
      </c>
      <c r="ABO99" s="120">
        <v>1.1489889239913993E-9</v>
      </c>
      <c r="ABP99" s="120">
        <v>9.8421362902522648E-10</v>
      </c>
      <c r="ABQ99" s="120">
        <v>9.842136290252271E-10</v>
      </c>
      <c r="ABR99" s="120">
        <v>8.4089446015108639E-10</v>
      </c>
      <c r="ABS99" s="120">
        <v>8.408944601510867E-10</v>
      </c>
      <c r="ABT99" s="120">
        <v>7.1654400480355706E-10</v>
      </c>
      <c r="ABU99" s="120">
        <v>7.1654400480355706E-10</v>
      </c>
      <c r="ABV99" s="120">
        <v>6.0892402838442317E-10</v>
      </c>
      <c r="ABW99" s="120">
        <v>6.0892402838442276E-10</v>
      </c>
      <c r="ABX99" s="120">
        <v>5.1602497835421384E-10</v>
      </c>
      <c r="ABY99" s="120">
        <v>5.1602497835421312E-10</v>
      </c>
      <c r="ABZ99" s="120">
        <v>4.3604673113755865E-10</v>
      </c>
      <c r="ACA99" s="120">
        <v>4.3604673113755881E-10</v>
      </c>
      <c r="ACB99" s="120">
        <v>3.6738054370073167E-10</v>
      </c>
      <c r="ACC99" s="120">
        <v>3.6738054370073157E-10</v>
      </c>
      <c r="ACD99" s="120">
        <v>3.0859217018574384E-10</v>
      </c>
      <c r="ACE99" s="120">
        <v>3.0859217018574373E-10</v>
      </c>
      <c r="ACF99" s="120">
        <v>2.5840610269198531E-10</v>
      </c>
      <c r="ACG99" s="120">
        <v>2.5840610269198546E-10</v>
      </c>
      <c r="ACH99" s="120">
        <v>2.156908941875847E-10</v>
      </c>
      <c r="ACI99" s="120">
        <v>2.1569089418758463E-10</v>
      </c>
      <c r="ACJ99" s="120">
        <v>1.7944552061142563E-10</v>
      </c>
      <c r="ACK99" s="120">
        <v>1.7944552061142576E-10</v>
      </c>
      <c r="ACL99" s="120">
        <v>1.4878673849485731E-10</v>
      </c>
      <c r="ACM99" s="120">
        <v>1.4878673849485708E-10</v>
      </c>
      <c r="ACN99" s="120">
        <v>1.2293739389024668E-10</v>
      </c>
      <c r="ACO99" s="120">
        <v>1.2293739389024657E-10</v>
      </c>
      <c r="ACP99" s="120">
        <v>1.0121563804113211E-10</v>
      </c>
      <c r="ACQ99" s="120">
        <v>1.0121563804113213E-10</v>
      </c>
      <c r="ACR99" s="120">
        <v>8.3025005064034147E-11</v>
      </c>
      <c r="ACS99" s="120">
        <v>8.3025005064034095E-11</v>
      </c>
      <c r="ACT99" s="120">
        <v>6.7845306932087168E-11</v>
      </c>
      <c r="ACU99" s="120">
        <v>6.7845306932087168E-11</v>
      </c>
      <c r="ACV99" s="120">
        <v>5.5224301251314271E-11</v>
      </c>
      <c r="ACW99" s="120">
        <v>5.5224301251314284E-11</v>
      </c>
      <c r="ACX99" s="120">
        <v>4.4770087696265266E-11</v>
      </c>
      <c r="ACY99" s="120">
        <v>4.4770087696265312E-11</v>
      </c>
      <c r="ACZ99" s="120">
        <v>3.614418951631351E-11</v>
      </c>
      <c r="ADA99" s="120">
        <v>3.6144189516313503E-11</v>
      </c>
      <c r="ADB99" s="120">
        <v>2.9055277229499149E-11</v>
      </c>
      <c r="ADC99" s="120">
        <v>2.905527722949914E-11</v>
      </c>
      <c r="ADD99" s="120">
        <v>2.3253492478696242E-11</v>
      </c>
      <c r="ADE99" s="120">
        <v>2.3253492478696271E-11</v>
      </c>
      <c r="ADF99" s="120">
        <v>1.8525331025329617E-11</v>
      </c>
      <c r="ADG99" s="120">
        <v>1.8525331025329623E-11</v>
      </c>
      <c r="ADH99" s="120">
        <v>1.4689044988230959E-11</v>
      </c>
      <c r="ADI99" s="120">
        <v>1.4689044988230953E-11</v>
      </c>
      <c r="ADJ99" s="120">
        <v>1.1590525688028533E-11</v>
      </c>
      <c r="ADK99" s="120">
        <v>1.1590525688028533E-11</v>
      </c>
      <c r="ADL99" s="120">
        <v>9.0996298185104853E-12</v>
      </c>
      <c r="ADM99" s="120">
        <v>9.0996298185104773E-12</v>
      </c>
      <c r="ADN99" s="120">
        <v>7.1069131228960195E-12</v>
      </c>
      <c r="ADO99" s="120">
        <v>7.1069131228960203E-12</v>
      </c>
      <c r="ADP99" s="120">
        <v>5.5207372916042313E-12</v>
      </c>
      <c r="ADQ99" s="120">
        <v>5.5207372916042353E-12</v>
      </c>
      <c r="ADR99" s="120">
        <v>4.2647174053054477E-12</v>
      </c>
      <c r="ADS99" s="120">
        <v>4.2647174053054469E-12</v>
      </c>
      <c r="ADT99" s="120">
        <v>3.2754789089391457E-12</v>
      </c>
      <c r="ADU99" s="120">
        <v>3.2754789089391432E-12</v>
      </c>
      <c r="ADV99" s="120">
        <v>2.5006948050908466E-12</v>
      </c>
      <c r="ADW99" s="120">
        <v>2.5006948050908466E-12</v>
      </c>
      <c r="ADX99" s="120">
        <v>1.8973754848278713E-12</v>
      </c>
      <c r="ADY99" s="120">
        <v>1.8973754848278713E-12</v>
      </c>
      <c r="ADZ99" s="120">
        <v>1.4303853572223804E-12</v>
      </c>
      <c r="AEA99" s="120">
        <v>1.4303853572223806E-12</v>
      </c>
      <c r="AEB99" s="120">
        <v>1.0711621821412327E-12</v>
      </c>
      <c r="AEC99" s="120">
        <v>1.0711621821412333E-12</v>
      </c>
      <c r="AED99" s="120">
        <v>7.9661674177687963E-13</v>
      </c>
      <c r="AEE99" s="120">
        <v>7.9661674177688064E-13</v>
      </c>
      <c r="AEF99" s="120">
        <v>5.8819219280917797E-13</v>
      </c>
      <c r="AEG99" s="120">
        <v>5.8819219280917777E-13</v>
      </c>
      <c r="AEH99" s="120">
        <v>4.3106411178289937E-13</v>
      </c>
      <c r="AEI99" s="120">
        <v>4.3106411178289907E-13</v>
      </c>
      <c r="AEJ99" s="120">
        <v>3.134638709146713E-13</v>
      </c>
      <c r="AEK99" s="120">
        <v>3.1346387091467095E-13</v>
      </c>
      <c r="AEL99" s="120">
        <v>2.2610955075797504E-13</v>
      </c>
      <c r="AEM99" s="120">
        <v>2.261095507579751E-13</v>
      </c>
      <c r="AEN99" s="120">
        <v>1.6173010169024596E-13</v>
      </c>
      <c r="AEO99" s="120">
        <v>1.6173010169024608E-13</v>
      </c>
      <c r="AEP99" s="120">
        <v>1.146699009267552E-13</v>
      </c>
      <c r="AEQ99" s="120">
        <v>1.146699009267552E-13</v>
      </c>
      <c r="AER99" s="120">
        <v>8.0562209796120823E-14</v>
      </c>
      <c r="AES99" s="120">
        <v>8.0562209796120836E-14</v>
      </c>
      <c r="AET99" s="120">
        <v>5.6061312644196917E-14</v>
      </c>
      <c r="AEU99" s="120">
        <v>5.6061312644196936E-14</v>
      </c>
      <c r="AEV99" s="120">
        <v>3.862431051529525E-14</v>
      </c>
      <c r="AEW99" s="120">
        <v>3.8624310515295237E-14</v>
      </c>
      <c r="AEX99" s="120">
        <v>2.6334647464109974E-14</v>
      </c>
      <c r="AEY99" s="120">
        <v>2.6334647464109996E-14</v>
      </c>
      <c r="AEZ99" s="120">
        <v>1.7760463940027235E-14</v>
      </c>
      <c r="AFA99" s="120">
        <v>1.7760463940027241E-14</v>
      </c>
      <c r="AFB99" s="120">
        <v>1.1841800255738741E-14</v>
      </c>
      <c r="AFC99" s="120">
        <v>1.1841800255738729E-14</v>
      </c>
      <c r="AFD99" s="120">
        <v>7.8015148664639333E-15</v>
      </c>
      <c r="AFE99" s="120">
        <v>7.8015148664639301E-15</v>
      </c>
      <c r="AFF99" s="120">
        <v>5.0755391821339561E-15</v>
      </c>
      <c r="AFG99" s="120">
        <v>5.0755391821339561E-15</v>
      </c>
      <c r="AFH99" s="120">
        <v>3.2587659219206186E-15</v>
      </c>
      <c r="AFI99" s="120">
        <v>3.258765921920619E-15</v>
      </c>
      <c r="AFJ99" s="120">
        <v>2.0634653642463286E-15</v>
      </c>
      <c r="AFK99" s="120">
        <v>2.063465364246329E-15</v>
      </c>
      <c r="AFL99" s="120">
        <v>1.2876476437935806E-15</v>
      </c>
      <c r="AFM99" s="120">
        <v>1.2876476437935814E-15</v>
      </c>
      <c r="AFN99" s="120">
        <v>7.9124440026274138E-16</v>
      </c>
      <c r="AFO99" s="120">
        <v>7.9124440026274157E-16</v>
      </c>
      <c r="AFP99" s="120">
        <v>4.7837486215645545E-16</v>
      </c>
      <c r="AFQ99" s="120">
        <v>4.7837486215645594E-16</v>
      </c>
      <c r="AFR99" s="120">
        <v>2.8429536258250267E-16</v>
      </c>
      <c r="AFS99" s="120">
        <v>2.8429536258250262E-16</v>
      </c>
      <c r="AFT99" s="120">
        <v>1.6591295608043997E-16</v>
      </c>
      <c r="AFU99" s="120">
        <v>1.6591295608043995E-16</v>
      </c>
      <c r="AFV99" s="120">
        <v>9.497885371464031E-17</v>
      </c>
      <c r="AFW99" s="120">
        <v>9.4978853714640297E-17</v>
      </c>
      <c r="AFX99" s="120">
        <v>5.3271323035135372E-17</v>
      </c>
      <c r="AFY99" s="120">
        <v>5.3271323035135403E-17</v>
      </c>
      <c r="AFZ99" s="120">
        <v>2.9235807008212413E-17</v>
      </c>
      <c r="AGA99" s="120">
        <v>2.9235807008212394E-17</v>
      </c>
      <c r="AGB99" s="120">
        <v>1.5677310787896853E-17</v>
      </c>
      <c r="AGC99" s="120">
        <v>1.5677310787896853E-17</v>
      </c>
      <c r="AGD99" s="120">
        <v>8.2012445471474951E-18</v>
      </c>
      <c r="AGE99" s="120">
        <v>8.201244547147492E-18</v>
      </c>
      <c r="AGF99" s="120">
        <v>4.1781527859384931E-18</v>
      </c>
      <c r="AGG99" s="120">
        <v>4.1781527859384877E-18</v>
      </c>
      <c r="AGH99" s="120">
        <v>2.0689342554664876E-18</v>
      </c>
      <c r="AGI99" s="120">
        <v>2.0689342554664891E-18</v>
      </c>
      <c r="AGJ99" s="120">
        <v>9.9364637718664514E-19</v>
      </c>
      <c r="AGK99" s="120">
        <v>9.9364637718664457E-19</v>
      </c>
      <c r="AGL99" s="120">
        <v>4.6173424976463254E-19</v>
      </c>
      <c r="AGM99" s="120">
        <v>4.6173424976463302E-19</v>
      </c>
      <c r="AGN99" s="120">
        <v>2.0703656210246187E-19</v>
      </c>
      <c r="AGO99" s="120">
        <v>2.0703656210246189E-19</v>
      </c>
      <c r="AGP99" s="120">
        <v>8.9301530811039654E-20</v>
      </c>
      <c r="AGQ99" s="120">
        <v>8.9301530811039666E-20</v>
      </c>
      <c r="AGR99" s="120">
        <v>3.6923347598714027E-20</v>
      </c>
      <c r="AGS99" s="120">
        <v>3.6923347598714045E-20</v>
      </c>
      <c r="AGT99" s="120">
        <v>1.4575322761455103E-20</v>
      </c>
      <c r="AGU99" s="120">
        <v>1.4575322761455112E-20</v>
      </c>
      <c r="AGV99" s="120">
        <v>5.4673157860812893E-21</v>
      </c>
      <c r="AGW99" s="120">
        <v>5.4673157860812863E-21</v>
      </c>
      <c r="AGX99" s="120">
        <v>1.9381327553850236E-21</v>
      </c>
      <c r="AGY99" s="120">
        <v>1.9381327553850232E-21</v>
      </c>
      <c r="AGZ99" s="120">
        <v>6.4508754413832542E-22</v>
      </c>
      <c r="AHA99" s="120">
        <v>6.4508754413832589E-22</v>
      </c>
      <c r="AHB99" s="120">
        <v>2.0002374261403839E-22</v>
      </c>
      <c r="AHC99" s="120">
        <v>2.000237426140383E-22</v>
      </c>
      <c r="AHD99" s="120">
        <v>5.7229659366365912E-23</v>
      </c>
      <c r="AHE99" s="120">
        <v>5.72296593663659E-23</v>
      </c>
      <c r="AHF99" s="120">
        <v>1.4930154501196073E-23</v>
      </c>
      <c r="AHG99" s="120">
        <v>1.4930154501196079E-23</v>
      </c>
      <c r="AHH99" s="120">
        <v>3.4978558889880125E-24</v>
      </c>
      <c r="AHI99" s="120">
        <v>3.497855888988011E-24</v>
      </c>
      <c r="AHJ99" s="120">
        <v>7.2130429943422662E-25</v>
      </c>
      <c r="AHK99" s="120">
        <v>7.2130429943422671E-25</v>
      </c>
      <c r="AHL99" s="120">
        <v>1.2735868422334435E-25</v>
      </c>
      <c r="AHM99" s="120">
        <v>1.2735868422334438E-25</v>
      </c>
      <c r="AHN99" s="120">
        <v>1.8495336960972388E-26</v>
      </c>
      <c r="AHO99" s="120">
        <v>1.8495336960972385E-26</v>
      </c>
      <c r="AHP99" s="120">
        <v>2.072337598015598E-27</v>
      </c>
      <c r="AHQ99" s="120">
        <v>2.072337598015598E-27</v>
      </c>
      <c r="AHR99" s="120">
        <v>1.5934990285464438E-28</v>
      </c>
      <c r="AHS99" s="120">
        <v>1.5934990285464438E-28</v>
      </c>
      <c r="AHT99" s="120">
        <v>6.3108872417680944E-30</v>
      </c>
      <c r="AHU99" s="120" t="s">
        <v>105</v>
      </c>
      <c r="AHV99" s="120" t="s">
        <v>105</v>
      </c>
      <c r="AHW99" s="120" t="s">
        <v>105</v>
      </c>
      <c r="AHX99" s="120" t="s">
        <v>105</v>
      </c>
      <c r="AHY99" s="120" t="s">
        <v>105</v>
      </c>
      <c r="AHZ99" s="120" t="s">
        <v>105</v>
      </c>
      <c r="AIA99" s="120" t="s">
        <v>105</v>
      </c>
      <c r="AIB99" s="120" t="s">
        <v>105</v>
      </c>
      <c r="AIC99" s="120" t="s">
        <v>105</v>
      </c>
      <c r="AID99" s="120" t="s">
        <v>105</v>
      </c>
      <c r="AIE99" s="120" t="s">
        <v>105</v>
      </c>
      <c r="AIF99" s="120" t="s">
        <v>105</v>
      </c>
      <c r="AIG99" s="120" t="s">
        <v>105</v>
      </c>
      <c r="AIH99" s="120" t="s">
        <v>105</v>
      </c>
      <c r="AII99" s="120" t="s">
        <v>105</v>
      </c>
      <c r="AIJ99" s="120" t="s">
        <v>105</v>
      </c>
      <c r="AIK99" s="120" t="s">
        <v>105</v>
      </c>
      <c r="AIL99" s="120" t="s">
        <v>105</v>
      </c>
      <c r="AIM99" s="120" t="s">
        <v>105</v>
      </c>
      <c r="AIN99" s="120" t="s">
        <v>105</v>
      </c>
      <c r="AIO99" s="120" t="s">
        <v>105</v>
      </c>
      <c r="AIP99" s="120" t="s">
        <v>105</v>
      </c>
      <c r="AIQ99" s="120" t="s">
        <v>105</v>
      </c>
      <c r="AIR99" s="120" t="s">
        <v>105</v>
      </c>
      <c r="AIS99" s="120" t="s">
        <v>105</v>
      </c>
      <c r="AIT99" s="120" t="s">
        <v>105</v>
      </c>
      <c r="AIU99" s="120" t="s">
        <v>105</v>
      </c>
      <c r="AIV99" s="120" t="s">
        <v>105</v>
      </c>
      <c r="AIW99" s="120" t="s">
        <v>105</v>
      </c>
      <c r="AIX99" s="120" t="s">
        <v>105</v>
      </c>
      <c r="AIY99" s="120" t="s">
        <v>105</v>
      </c>
      <c r="AIZ99" s="120" t="s">
        <v>105</v>
      </c>
      <c r="AJA99" s="120" t="s">
        <v>105</v>
      </c>
      <c r="AJB99" s="120" t="s">
        <v>105</v>
      </c>
      <c r="AJC99" s="120" t="s">
        <v>105</v>
      </c>
      <c r="AJD99" s="120" t="s">
        <v>105</v>
      </c>
      <c r="AJE99" s="120" t="s">
        <v>105</v>
      </c>
      <c r="AJF99" s="120" t="s">
        <v>105</v>
      </c>
      <c r="AJG99" s="120" t="s">
        <v>105</v>
      </c>
      <c r="AJH99" s="120" t="s">
        <v>105</v>
      </c>
      <c r="AJI99" s="120" t="s">
        <v>105</v>
      </c>
      <c r="AJJ99" s="120" t="s">
        <v>105</v>
      </c>
      <c r="AJK99" s="120" t="s">
        <v>105</v>
      </c>
      <c r="AJL99" s="120" t="s">
        <v>105</v>
      </c>
      <c r="AJM99" s="120" t="s">
        <v>105</v>
      </c>
      <c r="AJN99" s="120" t="s">
        <v>105</v>
      </c>
      <c r="AJO99" s="120" t="s">
        <v>105</v>
      </c>
      <c r="AJP99" s="120" t="s">
        <v>105</v>
      </c>
      <c r="AJQ99" s="120" t="s">
        <v>105</v>
      </c>
      <c r="AJR99" s="120" t="s">
        <v>105</v>
      </c>
      <c r="AJS99" s="120" t="s">
        <v>105</v>
      </c>
      <c r="AJT99" s="120" t="s">
        <v>105</v>
      </c>
      <c r="AJU99" s="120" t="s">
        <v>105</v>
      </c>
      <c r="AJV99" s="120" t="s">
        <v>105</v>
      </c>
      <c r="AJW99" s="120" t="s">
        <v>105</v>
      </c>
      <c r="AJX99" s="120" t="s">
        <v>105</v>
      </c>
      <c r="AJY99" s="120" t="s">
        <v>105</v>
      </c>
      <c r="AJZ99" s="120" t="s">
        <v>105</v>
      </c>
      <c r="AKA99" s="120" t="s">
        <v>105</v>
      </c>
      <c r="AKB99" s="120" t="s">
        <v>105</v>
      </c>
      <c r="AKC99" s="120" t="s">
        <v>105</v>
      </c>
      <c r="AKD99" s="120" t="s">
        <v>105</v>
      </c>
      <c r="AKE99" s="120" t="s">
        <v>105</v>
      </c>
      <c r="AKF99" s="120" t="s">
        <v>105</v>
      </c>
      <c r="AKG99" s="120" t="s">
        <v>105</v>
      </c>
      <c r="AKH99" s="120" t="s">
        <v>105</v>
      </c>
      <c r="AKI99" s="120" t="s">
        <v>105</v>
      </c>
      <c r="AKJ99" s="120" t="s">
        <v>105</v>
      </c>
      <c r="AKK99" s="120" t="s">
        <v>105</v>
      </c>
      <c r="AKL99" s="120" t="s">
        <v>105</v>
      </c>
      <c r="AKM99" s="120" t="s">
        <v>105</v>
      </c>
      <c r="AKN99" s="120" t="s">
        <v>105</v>
      </c>
      <c r="AKO99" s="120" t="s">
        <v>105</v>
      </c>
      <c r="AKP99" s="120" t="s">
        <v>105</v>
      </c>
      <c r="AKQ99" s="120" t="s">
        <v>105</v>
      </c>
      <c r="AKR99" s="120" t="s">
        <v>105</v>
      </c>
      <c r="AKS99" s="120" t="s">
        <v>105</v>
      </c>
      <c r="AKT99" s="120" t="s">
        <v>105</v>
      </c>
      <c r="AKU99" s="120" t="s">
        <v>105</v>
      </c>
      <c r="AKV99" s="120" t="s">
        <v>105</v>
      </c>
      <c r="AKW99" s="120" t="s">
        <v>105</v>
      </c>
      <c r="AKX99" s="120" t="s">
        <v>105</v>
      </c>
      <c r="AKY99" s="120" t="s">
        <v>105</v>
      </c>
      <c r="AKZ99" s="120" t="s">
        <v>105</v>
      </c>
      <c r="ALA99" s="120" t="s">
        <v>105</v>
      </c>
      <c r="ALB99" s="120" t="s">
        <v>105</v>
      </c>
      <c r="ALC99" s="120" t="s">
        <v>105</v>
      </c>
      <c r="ALD99" s="120" t="s">
        <v>105</v>
      </c>
      <c r="ALE99" s="120" t="s">
        <v>105</v>
      </c>
      <c r="ALF99" s="120" t="s">
        <v>105</v>
      </c>
      <c r="ALG99" s="120" t="s">
        <v>105</v>
      </c>
      <c r="ALH99" s="120" t="s">
        <v>105</v>
      </c>
      <c r="ALI99" s="120" t="s">
        <v>105</v>
      </c>
      <c r="ALJ99" s="120" t="s">
        <v>105</v>
      </c>
      <c r="ALK99" s="120" t="s">
        <v>105</v>
      </c>
      <c r="ALL99" s="120" t="s">
        <v>105</v>
      </c>
      <c r="ALM99" s="120" t="s">
        <v>105</v>
      </c>
      <c r="ALN99" s="120"/>
    </row>
    <row r="100" spans="1:1002" hidden="1">
      <c r="A100" s="119">
        <v>99</v>
      </c>
      <c r="B100" s="120">
        <v>1.9327491745379404E-3</v>
      </c>
      <c r="C100" s="120">
        <v>1.9125041379072613E-3</v>
      </c>
      <c r="D100" s="120">
        <v>1.9126001216179078E-3</v>
      </c>
      <c r="E100" s="120">
        <v>1.8924892258535286E-3</v>
      </c>
      <c r="F100" s="120">
        <v>1.8925834702919464E-3</v>
      </c>
      <c r="G100" s="120">
        <v>1.8726064835264448E-3</v>
      </c>
      <c r="H100" s="120">
        <v>1.8726990127697204E-3</v>
      </c>
      <c r="I100" s="120">
        <v>1.8528557001075464E-3</v>
      </c>
      <c r="J100" s="120">
        <v>1.8529465380219745E-3</v>
      </c>
      <c r="K100" s="120">
        <v>1.8332366615330471E-3</v>
      </c>
      <c r="L100" s="120">
        <v>1.8333258317744263E-3</v>
      </c>
      <c r="M100" s="120">
        <v>1.8137491504878988E-3</v>
      </c>
      <c r="N100" s="120">
        <v>1.813836676501829E-3</v>
      </c>
      <c r="O100" s="120">
        <v>1.794392946400011E-3</v>
      </c>
      <c r="P100" s="120">
        <v>1.7944788514222107E-3</v>
      </c>
      <c r="Q100" s="120">
        <v>1.7751678254346647E-3</v>
      </c>
      <c r="R100" s="120">
        <v>1.7752521324913054E-3</v>
      </c>
      <c r="S100" s="120">
        <v>1.7560735604891134E-3</v>
      </c>
      <c r="T100" s="120">
        <v>1.7561562923971621E-3</v>
      </c>
      <c r="U100" s="120">
        <v>1.7371099211873639E-3</v>
      </c>
      <c r="V100" s="120">
        <v>1.7371911005549527E-3</v>
      </c>
      <c r="W100" s="120">
        <v>1.7182766738751633E-3</v>
      </c>
      <c r="X100" s="120">
        <v>1.7183563231019526E-3</v>
      </c>
      <c r="Y100" s="120">
        <v>1.699573581615148E-3</v>
      </c>
      <c r="Z100" s="120">
        <v>1.6996517228927343E-3</v>
      </c>
      <c r="AA100" s="120">
        <v>1.6810004041822447E-3</v>
      </c>
      <c r="AB100" s="120">
        <v>1.6810770594945512E-3</v>
      </c>
      <c r="AC100" s="120">
        <v>1.6625568980592142E-3</v>
      </c>
      <c r="AD100" s="120">
        <v>1.6626320891829222E-3</v>
      </c>
      <c r="AE100" s="120">
        <v>1.6442428164324401E-3</v>
      </c>
      <c r="AF100" s="120">
        <v>1.6443165649374189E-3</v>
      </c>
      <c r="AG100" s="120">
        <v>1.626057909187904E-3</v>
      </c>
      <c r="AH100" s="120">
        <v>1.6261302364376617E-3</v>
      </c>
      <c r="AI100" s="120">
        <v>1.6080019229073753E-3</v>
      </c>
      <c r="AJ100" s="120">
        <v>1.6080728500595281E-3</v>
      </c>
      <c r="AK100" s="120">
        <v>1.5900746008648196E-3</v>
      </c>
      <c r="AL100" s="120">
        <v>1.5901441488715604E-3</v>
      </c>
      <c r="AM100" s="120">
        <v>1.5722756830230126E-3</v>
      </c>
      <c r="AN100" s="120">
        <v>1.5723438726316188E-3</v>
      </c>
      <c r="AO100" s="120">
        <v>1.5546049060303838E-3</v>
      </c>
      <c r="AP100" s="120">
        <v>1.5546717577837152E-3</v>
      </c>
      <c r="AQ100" s="120">
        <v>1.5370620032180776E-3</v>
      </c>
      <c r="AR100" s="120">
        <v>1.5371275374551009E-3</v>
      </c>
      <c r="AS100" s="120">
        <v>1.5196467045972377E-3</v>
      </c>
      <c r="AT100" s="120">
        <v>1.5197109414535688E-3</v>
      </c>
      <c r="AU100" s="120">
        <v>1.5023587368565257E-3</v>
      </c>
      <c r="AV100" s="120">
        <v>1.5024216962649791E-3</v>
      </c>
      <c r="AW100" s="120">
        <v>1.4851978233598755E-3</v>
      </c>
      <c r="AX100" s="120">
        <v>1.4852595250510294E-3</v>
      </c>
      <c r="AY100" s="120">
        <v>1.46816368414447E-3</v>
      </c>
      <c r="AZ100" s="120">
        <v>1.4682241476472468E-3</v>
      </c>
      <c r="BA100" s="120">
        <v>1.4512560359189706E-3</v>
      </c>
      <c r="BB100" s="120">
        <v>1.4513152805612278E-3</v>
      </c>
      <c r="BC100" s="120">
        <v>1.4344745920619724E-3</v>
      </c>
      <c r="BD100" s="120">
        <v>1.4345326369711226E-3</v>
      </c>
      <c r="BE100" s="120">
        <v>1.4178190626207342E-3</v>
      </c>
      <c r="BF100" s="120">
        <v>1.4178759267243564E-3</v>
      </c>
      <c r="BG100" s="120">
        <v>1.4012891543101207E-3</v>
      </c>
      <c r="BH100" s="120">
        <v>1.4013448563366033E-3</v>
      </c>
      <c r="BI100" s="120">
        <v>1.3848845705118249E-3</v>
      </c>
      <c r="BJ100" s="120">
        <v>1.3849391289910142E-3</v>
      </c>
      <c r="BK100" s="120">
        <v>1.3686050112738312E-3</v>
      </c>
      <c r="BL100" s="120">
        <v>1.3686584445377009E-3</v>
      </c>
      <c r="BM100" s="120">
        <v>1.3524501733101462E-3</v>
      </c>
      <c r="BN100" s="120">
        <v>1.3525024994934689E-3</v>
      </c>
      <c r="BO100" s="120">
        <v>1.3364197500007862E-3</v>
      </c>
      <c r="BP100" s="120">
        <v>1.3364709870418317E-3</v>
      </c>
      <c r="BQ100" s="120">
        <v>1.3205134313920321E-3</v>
      </c>
      <c r="BR100" s="120">
        <v>1.3205635970332714E-3</v>
      </c>
      <c r="BS100" s="120">
        <v>1.3047309041969539E-3</v>
      </c>
      <c r="BT100" s="120">
        <v>1.3047800159857788E-3</v>
      </c>
      <c r="BU100" s="120">
        <v>1.2890718517962133E-3</v>
      </c>
      <c r="BV100" s="120">
        <v>1.2891199270856713E-3</v>
      </c>
      <c r="BW100" s="120">
        <v>1.2735359542391271E-3</v>
      </c>
      <c r="BX100" s="120">
        <v>1.2735830101886698E-3</v>
      </c>
      <c r="BY100" s="120">
        <v>1.2581228882450344E-3</v>
      </c>
      <c r="BZ100" s="120">
        <v>1.2581689418212708E-3</v>
      </c>
      <c r="CA100" s="120">
        <v>1.2428323272049213E-3</v>
      </c>
      <c r="CB100" s="120">
        <v>1.2428773951823988E-3</v>
      </c>
      <c r="CC100" s="120">
        <v>1.2276639411833515E-3</v>
      </c>
      <c r="CD100" s="120">
        <v>1.2277080401453359E-3</v>
      </c>
      <c r="CE100" s="120">
        <v>1.2126173969206776E-3</v>
      </c>
      <c r="CF100" s="120">
        <v>1.2126605432599595E-3</v>
      </c>
      <c r="CG100" s="120">
        <v>1.1976923578355472E-3</v>
      </c>
      <c r="CH100" s="120">
        <v>1.197734567755253E-3</v>
      </c>
      <c r="CI100" s="120">
        <v>1.1828884840277159E-3</v>
      </c>
      <c r="CJ100" s="120">
        <v>1.1829297735421267E-3</v>
      </c>
      <c r="CK100" s="120">
        <v>1.1682054322811443E-3</v>
      </c>
      <c r="CL100" s="120">
        <v>1.1682458172165462E-3</v>
      </c>
      <c r="CM100" s="120">
        <v>1.1536428560674156E-3</v>
      </c>
      <c r="CN100" s="120">
        <v>1.1536823520629364E-3</v>
      </c>
      <c r="CO100" s="120">
        <v>1.1392004055494507E-3</v>
      </c>
      <c r="CP100" s="120">
        <v>1.1392390280579338E-3</v>
      </c>
      <c r="CQ100" s="120">
        <v>1.1248777275855385E-3</v>
      </c>
      <c r="CR100" s="120">
        <v>1.1249154918744166E-3</v>
      </c>
      <c r="CS100" s="120">
        <v>1.1106744657336859E-3</v>
      </c>
      <c r="CT100" s="120">
        <v>1.1107113868858666E-3</v>
      </c>
      <c r="CU100" s="120">
        <v>1.0965902602562798E-3</v>
      </c>
      <c r="CV100" s="120">
        <v>1.0966263531710487E-3</v>
      </c>
      <c r="CW100" s="120">
        <v>1.0826247481250766E-3</v>
      </c>
      <c r="CX100" s="120">
        <v>1.0826600275190073E-3</v>
      </c>
      <c r="CY100" s="120">
        <v>1.0687775630265155E-3</v>
      </c>
      <c r="CZ100" s="120">
        <v>1.0688120434343942E-3</v>
      </c>
      <c r="DA100" s="120">
        <v>1.0550483353673607E-3</v>
      </c>
      <c r="DB100" s="120">
        <v>1.0550820311431243E-3</v>
      </c>
      <c r="DC100" s="120">
        <v>1.0414366922806817E-3</v>
      </c>
      <c r="DD100" s="120">
        <v>1.0414696175983632E-3</v>
      </c>
      <c r="DE100" s="120">
        <v>1.0279422576321619E-3</v>
      </c>
      <c r="DF100" s="120">
        <v>1.0279744264868535E-3</v>
      </c>
      <c r="DG100" s="120">
        <v>1.0145646520267647E-3</v>
      </c>
      <c r="DH100" s="120">
        <v>1.0145960782355836E-3</v>
      </c>
      <c r="DI100" s="120">
        <v>1.0013034928157188E-3</v>
      </c>
      <c r="DJ100" s="120">
        <v>1.0013341900187898E-3</v>
      </c>
      <c r="DK100" s="120">
        <v>9.881583941038761E-4</v>
      </c>
      <c r="DL100" s="120">
        <v>9.881883757653304E-4</v>
      </c>
      <c r="DM100" s="120">
        <v>9.7512896675741069E-4</v>
      </c>
      <c r="DN100" s="120">
        <v>9.7515824616638161E-4</v>
      </c>
      <c r="DO100" s="120">
        <v>9.6221481841186353E-4</v>
      </c>
      <c r="DP100" s="120">
        <v>9.6224340868350793E-4</v>
      </c>
      <c r="DQ100" s="120">
        <v>9.4941555348056856E-4</v>
      </c>
      <c r="DR100" s="120">
        <v>9.4944346755708822E-4</v>
      </c>
      <c r="DS100" s="120">
        <v>9.3673077316342064E-4</v>
      </c>
      <c r="DT100" s="120">
        <v>9.3675802381509962E-4</v>
      </c>
      <c r="DU100" s="120">
        <v>9.2416007545602125E-4</v>
      </c>
      <c r="DV100" s="120">
        <v>9.2418667528227207E-4</v>
      </c>
      <c r="DW100" s="120">
        <v>9.1170305515918834E-4</v>
      </c>
      <c r="DX100" s="120">
        <v>9.1172901658960947E-4</v>
      </c>
      <c r="DY100" s="120">
        <v>8.9935930388884537E-4</v>
      </c>
      <c r="DZ100" s="120">
        <v>8.993846391842854E-4</v>
      </c>
      <c r="EA100" s="120">
        <v>8.8712841008628085E-4</v>
      </c>
      <c r="EB100" s="120">
        <v>8.8715313133991779E-4</v>
      </c>
      <c r="EC100" s="120">
        <v>8.7500995902879393E-4</v>
      </c>
      <c r="ED100" s="120">
        <v>8.7503407816721794E-4</v>
      </c>
      <c r="EE100" s="120">
        <v>8.6300353284072119E-4</v>
      </c>
      <c r="EF100" s="120">
        <v>8.6302706162503259E-4</v>
      </c>
      <c r="EG100" s="120">
        <v>8.511087105048539E-4</v>
      </c>
      <c r="EH100" s="120">
        <v>8.5113166053176642E-4</v>
      </c>
      <c r="EI100" s="120">
        <v>8.3932506787424304E-4</v>
      </c>
      <c r="EJ100" s="120">
        <v>8.3934745057720017E-4</v>
      </c>
      <c r="EK100" s="120">
        <v>8.2765217768440529E-4</v>
      </c>
      <c r="EL100" s="120">
        <v>8.2767400433469919E-4</v>
      </c>
      <c r="EM100" s="120">
        <v>8.1608960956591889E-4</v>
      </c>
      <c r="EN100" s="120">
        <v>8.1611089127382676E-4</v>
      </c>
      <c r="EO100" s="120">
        <v>8.046369300574312E-4</v>
      </c>
      <c r="EP100" s="120">
        <v>8.0465767777335357E-4</v>
      </c>
      <c r="EQ100" s="120">
        <v>7.932937026190655E-4</v>
      </c>
      <c r="ER100" s="120">
        <v>7.9331392713467472E-4</v>
      </c>
      <c r="ES100" s="120">
        <v>7.8205948764623892E-4</v>
      </c>
      <c r="ET100" s="120">
        <v>7.8207919959563763E-4</v>
      </c>
      <c r="EU100" s="120">
        <v>7.7093384248389635E-4</v>
      </c>
      <c r="EV100" s="120">
        <v>7.7095305234477988E-4</v>
      </c>
      <c r="EW100" s="120">
        <v>7.5991632144115052E-4</v>
      </c>
      <c r="EX100" s="120">
        <v>7.5993503953598461E-4</v>
      </c>
      <c r="EY100" s="120">
        <v>7.4900647580635491E-4</v>
      </c>
      <c r="EZ100" s="120">
        <v>7.4902471230355256E-4</v>
      </c>
      <c r="FA100" s="120">
        <v>7.3820385386259184E-4</v>
      </c>
      <c r="FB100" s="120">
        <v>7.3822161877770058E-4</v>
      </c>
      <c r="FC100" s="120">
        <v>7.2750800090358187E-4</v>
      </c>
      <c r="FD100" s="120">
        <v>7.2752530410048451E-4</v>
      </c>
      <c r="FE100" s="120">
        <v>7.1691845925003935E-4</v>
      </c>
      <c r="FF100" s="120">
        <v>7.1693531044215151E-4</v>
      </c>
      <c r="FG100" s="120">
        <v>7.0643476826644355E-4</v>
      </c>
      <c r="FH100" s="120">
        <v>7.064511770179246E-4</v>
      </c>
      <c r="FI100" s="120">
        <v>6.9605646437825549E-4</v>
      </c>
      <c r="FJ100" s="120">
        <v>6.9607244010522597E-4</v>
      </c>
      <c r="FK100" s="120">
        <v>6.8578308108957324E-4</v>
      </c>
      <c r="FL100" s="120">
        <v>6.8579863306133604E-4</v>
      </c>
      <c r="FM100" s="120">
        <v>6.7561414900122927E-4</v>
      </c>
      <c r="FN100" s="120">
        <v>6.7562928634149714E-4</v>
      </c>
      <c r="FO100" s="120">
        <v>6.6554919582933439E-4</v>
      </c>
      <c r="FP100" s="120">
        <v>6.6556392751746776E-4</v>
      </c>
      <c r="FQ100" s="120">
        <v>6.5558774642426681E-4</v>
      </c>
      <c r="FR100" s="120">
        <v>6.5560208129651404E-4</v>
      </c>
      <c r="FS100" s="120">
        <v>6.457293227901266E-4</v>
      </c>
      <c r="FT100" s="120">
        <v>6.4574326954086386E-4</v>
      </c>
      <c r="FU100" s="120">
        <v>6.3597344410462196E-4</v>
      </c>
      <c r="FV100" s="120">
        <v>6.3598701128761534E-4</v>
      </c>
      <c r="FW100" s="120">
        <v>6.2631962673944297E-4</v>
      </c>
      <c r="FX100" s="120">
        <v>6.2633282276909814E-4</v>
      </c>
      <c r="FY100" s="120">
        <v>6.167673842810736E-4</v>
      </c>
      <c r="FZ100" s="120">
        <v>6.1678021743369847E-4</v>
      </c>
      <c r="GA100" s="120">
        <v>6.0731622755207982E-4</v>
      </c>
      <c r="GB100" s="120">
        <v>6.0732870596715233E-4</v>
      </c>
      <c r="GC100" s="120">
        <v>5.9796566463286133E-4</v>
      </c>
      <c r="GD100" s="120">
        <v>5.9797779631430093E-4</v>
      </c>
      <c r="GE100" s="120">
        <v>5.8871520088387785E-4</v>
      </c>
      <c r="GF100" s="120">
        <v>5.8872699370131657E-4</v>
      </c>
      <c r="GG100" s="120">
        <v>5.7956433896833644E-4</v>
      </c>
      <c r="GH100" s="120">
        <v>5.7957580065840506E-4</v>
      </c>
      <c r="GI100" s="120">
        <v>5.7051257887537441E-4</v>
      </c>
      <c r="GJ100" s="120">
        <v>5.7052371704297987E-4</v>
      </c>
      <c r="GK100" s="120">
        <v>5.6155941794370243E-4</v>
      </c>
      <c r="GL100" s="120">
        <v>5.6157024006331531E-4</v>
      </c>
      <c r="GM100" s="120">
        <v>5.5270435088573691E-4</v>
      </c>
      <c r="GN100" s="120">
        <v>5.5271486430268513E-4</v>
      </c>
      <c r="GO100" s="120">
        <v>5.4394686981221717E-4</v>
      </c>
      <c r="GP100" s="120">
        <v>5.4395708174397506E-4</v>
      </c>
      <c r="GQ100" s="120">
        <v>5.3528646425730398E-4</v>
      </c>
      <c r="GR100" s="120">
        <v>5.352963817947913E-4</v>
      </c>
      <c r="GS100" s="120">
        <v>5.2672262120417206E-4</v>
      </c>
      <c r="GT100" s="120">
        <v>5.2673225131305156E-4</v>
      </c>
      <c r="GU100" s="120">
        <v>5.18254825111091E-4</v>
      </c>
      <c r="GV100" s="120">
        <v>5.1826417463306793E-4</v>
      </c>
      <c r="GW100" s="120">
        <v>5.0988255793799704E-4</v>
      </c>
      <c r="GX100" s="120">
        <v>5.0989163359212609E-4</v>
      </c>
      <c r="GY100" s="120">
        <v>5.0160529917356409E-4</v>
      </c>
      <c r="GZ100" s="120">
        <v>5.016141075575533E-4</v>
      </c>
      <c r="HA100" s="120">
        <v>4.9342252586277344E-4</v>
      </c>
      <c r="HB100" s="120">
        <v>4.9343107345428911E-4</v>
      </c>
      <c r="HC100" s="120">
        <v>4.8533371263497746E-4</v>
      </c>
      <c r="HD100" s="120">
        <v>4.853420057929566E-4</v>
      </c>
      <c r="HE100" s="120">
        <v>4.7733833173247222E-4</v>
      </c>
      <c r="HF100" s="120">
        <v>4.773463766984305E-4</v>
      </c>
      <c r="HG100" s="120">
        <v>4.6943585303956865E-4</v>
      </c>
      <c r="HH100" s="120">
        <v>4.6944365593890941E-4</v>
      </c>
      <c r="HI100" s="120">
        <v>4.6162574411216946E-4</v>
      </c>
      <c r="HJ100" s="120">
        <v>4.616333109554995E-4</v>
      </c>
      <c r="HK100" s="120">
        <v>4.5390747020785798E-4</v>
      </c>
      <c r="HL100" s="120">
        <v>4.539148068922972E-4</v>
      </c>
      <c r="HM100" s="120">
        <v>4.4628049431649032E-4</v>
      </c>
      <c r="HN100" s="120">
        <v>4.4628760662698429E-4</v>
      </c>
      <c r="HO100" s="120">
        <v>4.387442771913007E-4</v>
      </c>
      <c r="HP100" s="120">
        <v>4.3875117080193453E-4</v>
      </c>
      <c r="HQ100" s="120">
        <v>4.3129827738051942E-4</v>
      </c>
      <c r="HR100" s="120">
        <v>4.3130495785582854E-4</v>
      </c>
      <c r="HS100" s="120">
        <v>4.2394195125950134E-4</v>
      </c>
      <c r="HT100" s="120">
        <v>4.2394842405578409E-4</v>
      </c>
      <c r="HU100" s="120">
        <v>4.1667475306337177E-4</v>
      </c>
      <c r="HV100" s="120">
        <v>4.1668102353000126E-4</v>
      </c>
      <c r="HW100" s="120">
        <v>4.0949613492018518E-4</v>
      </c>
      <c r="HX100" s="120">
        <v>4.0950220830091987E-4</v>
      </c>
      <c r="HY100" s="120">
        <v>4.0240554688460438E-4</v>
      </c>
      <c r="HZ100" s="120">
        <v>4.0241142831889644E-4</v>
      </c>
      <c r="IA100" s="120">
        <v>3.954024369720937E-4</v>
      </c>
      <c r="IB100" s="120">
        <v>3.9540813149639746E-4</v>
      </c>
      <c r="IC100" s="120">
        <v>3.8848625119363095E-4</v>
      </c>
      <c r="ID100" s="120">
        <v>3.8849176374270957E-4</v>
      </c>
      <c r="IE100" s="120">
        <v>3.8165643359094165E-4</v>
      </c>
      <c r="IF100" s="120">
        <v>3.8166176899917146E-4</v>
      </c>
      <c r="IG100" s="120">
        <v>3.7491242627224946E-4</v>
      </c>
      <c r="IH100" s="120">
        <v>3.7491758927492172E-4</v>
      </c>
      <c r="II100" s="120">
        <v>3.6825366944854784E-4</v>
      </c>
      <c r="IJ100" s="120">
        <v>3.6825866468317043E-4</v>
      </c>
      <c r="IK100" s="120">
        <v>3.6167960147039389E-4</v>
      </c>
      <c r="IL100" s="120">
        <v>3.6168443347798634E-4</v>
      </c>
      <c r="IM100" s="120">
        <v>3.5518965886521819E-4</v>
      </c>
      <c r="IN100" s="120">
        <v>3.5519433209160874E-4</v>
      </c>
      <c r="IO100" s="120">
        <v>3.4878327637516155E-4</v>
      </c>
      <c r="IP100" s="120">
        <v>3.4878779517227767E-4</v>
      </c>
      <c r="IQ100" s="120">
        <v>3.4245988699542674E-4</v>
      </c>
      <c r="IR100" s="120">
        <v>3.4246425562258474E-4</v>
      </c>
      <c r="IS100" s="120">
        <v>3.3621892201315468E-4</v>
      </c>
      <c r="IT100" s="120">
        <v>3.362231446383437E-4</v>
      </c>
      <c r="IU100" s="120">
        <v>3.3005981104681776E-4</v>
      </c>
      <c r="IV100" s="120">
        <v>3.300638917479807E-4</v>
      </c>
      <c r="IW100" s="120">
        <v>3.2398198208613403E-4</v>
      </c>
      <c r="IX100" s="120">
        <v>3.2398592485244614E-4</v>
      </c>
      <c r="IY100" s="120">
        <v>3.1798486153249953E-4</v>
      </c>
      <c r="IZ100" s="120">
        <v>3.1798867026564079E-4</v>
      </c>
      <c r="JA100" s="120">
        <v>3.1206787423993979E-4</v>
      </c>
      <c r="JB100" s="120">
        <v>3.1207155275536408E-4</v>
      </c>
      <c r="JC100" s="120">
        <v>3.0623044355657629E-4</v>
      </c>
      <c r="JD100" s="120">
        <v>3.0623399558477526E-4</v>
      </c>
      <c r="JE100" s="120">
        <v>3.0047199136661105E-4</v>
      </c>
      <c r="JF100" s="120">
        <v>3.0047542055437369E-4</v>
      </c>
      <c r="JG100" s="120">
        <v>2.9479193813282287E-4</v>
      </c>
      <c r="JH100" s="120">
        <v>2.9479524804448896E-4</v>
      </c>
      <c r="JI100" s="120">
        <v>2.8918970293957929E-4</v>
      </c>
      <c r="JJ100" s="120">
        <v>2.891928970582903E-4</v>
      </c>
      <c r="JK100" s="120">
        <v>2.8366470353635909E-4</v>
      </c>
      <c r="JL100" s="120">
        <v>2.8366778526529976E-4</v>
      </c>
      <c r="JM100" s="120">
        <v>2.7821635638178364E-4</v>
      </c>
      <c r="JN100" s="120">
        <v>2.7821932904542048E-4</v>
      </c>
      <c r="JO100" s="120">
        <v>2.7284407668815626E-4</v>
      </c>
      <c r="JP100" s="120">
        <v>2.7284694353346879E-4</v>
      </c>
      <c r="JQ100" s="120">
        <v>2.6754727846650585E-4</v>
      </c>
      <c r="JR100" s="120">
        <v>2.6755004266421344E-4</v>
      </c>
      <c r="JS100" s="120">
        <v>2.62325374572136E-4</v>
      </c>
      <c r="JT100" s="120">
        <v>2.6232803921791715E-4</v>
      </c>
      <c r="JU100" s="120">
        <v>2.5717777675067266E-4</v>
      </c>
      <c r="JV100" s="120">
        <v>2.5718034486637626E-4</v>
      </c>
      <c r="JW100" s="120">
        <v>2.5210389568460802E-4</v>
      </c>
      <c r="JX100" s="120">
        <v>2.5210637021946114E-4</v>
      </c>
      <c r="JY100" s="120">
        <v>2.4710314104034166E-4</v>
      </c>
      <c r="JZ100" s="120">
        <v>2.4710552487214814E-4</v>
      </c>
      <c r="KA100" s="120">
        <v>2.4217492151571218E-4</v>
      </c>
      <c r="KB100" s="120">
        <v>2.4217721745204416E-4</v>
      </c>
      <c r="KC100" s="120">
        <v>2.3731864488801645E-4</v>
      </c>
      <c r="KD100" s="120">
        <v>2.3732085566739952E-4</v>
      </c>
      <c r="KE100" s="120">
        <v>2.3253371806251336E-4</v>
      </c>
      <c r="KF100" s="120">
        <v>2.3253584635560368E-4</v>
      </c>
      <c r="KG100" s="120">
        <v>2.2781954712140846E-4</v>
      </c>
      <c r="KH100" s="120">
        <v>2.2782159553216168E-4</v>
      </c>
      <c r="KI100" s="120">
        <v>2.2317553737331489E-4</v>
      </c>
      <c r="KJ100" s="120">
        <v>2.2317750844014811E-4</v>
      </c>
      <c r="KK100" s="120">
        <v>2.1860109340318727E-4</v>
      </c>
      <c r="KL100" s="120">
        <v>2.1860298960013239E-4</v>
      </c>
      <c r="KM100" s="120">
        <v>2.1409561912272352E-4</v>
      </c>
      <c r="KN100" s="120">
        <v>2.1409744286057152E-4</v>
      </c>
      <c r="KO100" s="120">
        <v>2.0965851782122759E-4</v>
      </c>
      <c r="KP100" s="120">
        <v>2.0966027144866625E-4</v>
      </c>
      <c r="KQ100" s="120">
        <v>2.0528919221693401E-4</v>
      </c>
      <c r="KR100" s="120">
        <v>2.0529087802167585E-4</v>
      </c>
      <c r="KS100" s="120">
        <v>2.0098704450878353E-4</v>
      </c>
      <c r="KT100" s="120">
        <v>2.009886647186841E-4</v>
      </c>
      <c r="KU100" s="120">
        <v>1.9675147642864502E-4</v>
      </c>
      <c r="KV100" s="120">
        <v>1.9675303321281445E-4</v>
      </c>
      <c r="KW100" s="120">
        <v>1.9258188929398298E-4</v>
      </c>
      <c r="KX100" s="120">
        <v>1.9258338476388625E-4</v>
      </c>
      <c r="KY100" s="120">
        <v>1.8847768406095726E-4</v>
      </c>
      <c r="KZ100" s="120">
        <v>1.8847912027150681E-4</v>
      </c>
      <c r="LA100" s="120">
        <v>1.8443826137795521E-4</v>
      </c>
      <c r="LB100" s="120">
        <v>1.8443964032859272E-4</v>
      </c>
      <c r="LC100" s="120">
        <v>1.8046302163954574E-4</v>
      </c>
      <c r="LD100" s="120">
        <v>1.8046434527531561E-4</v>
      </c>
      <c r="LE100" s="120">
        <v>1.7655136504085187E-4</v>
      </c>
      <c r="LF100" s="120">
        <v>1.7655263525346424E-4</v>
      </c>
      <c r="LG100" s="120">
        <v>1.7270269163233054E-4</v>
      </c>
      <c r="LH100" s="120">
        <v>1.7270391026121413E-4</v>
      </c>
      <c r="LI100" s="120">
        <v>1.6891640137495722E-4</v>
      </c>
      <c r="LJ100" s="120">
        <v>1.6891757020830362E-4</v>
      </c>
      <c r="LK100" s="120">
        <v>1.6519189419580524E-4</v>
      </c>
      <c r="LL100" s="120">
        <v>1.6519301497160111E-4</v>
      </c>
      <c r="LM100" s="120">
        <v>1.6152857004401102E-4</v>
      </c>
      <c r="LN100" s="120">
        <v>1.615296444510613E-4</v>
      </c>
      <c r="LO100" s="120">
        <v>1.5792582894712023E-4</v>
      </c>
      <c r="LP100" s="120">
        <v>1.5792685862606111E-4</v>
      </c>
      <c r="LQ100" s="120">
        <v>1.5438307106780392E-4</v>
      </c>
      <c r="LR100" s="120">
        <v>1.5438405761210403E-4</v>
      </c>
      <c r="LS100" s="120">
        <v>1.5089969676093711E-4</v>
      </c>
      <c r="LT100" s="120">
        <v>1.5090064171788996E-4</v>
      </c>
      <c r="LU100" s="120">
        <v>1.4747510663103163E-4</v>
      </c>
      <c r="LV100" s="120">
        <v>1.4747601150273475E-4</v>
      </c>
      <c r="LW100" s="120">
        <v>1.4410870159001221E-4</v>
      </c>
      <c r="LX100" s="120">
        <v>1.4410956783433778E-4</v>
      </c>
      <c r="LY100" s="120">
        <v>1.4079988291532656E-4</v>
      </c>
      <c r="LZ100" s="120">
        <v>1.4080071194688009E-4</v>
      </c>
      <c r="MA100" s="120">
        <v>1.3754805230838335E-4</v>
      </c>
      <c r="MB100" s="120">
        <v>1.3754884549945165E-4</v>
      </c>
      <c r="MC100" s="120">
        <v>1.3435261195330142E-4</v>
      </c>
      <c r="MD100" s="120">
        <v>1.3435337063478863E-4</v>
      </c>
      <c r="ME100" s="120">
        <v>1.3121296457596637E-4</v>
      </c>
      <c r="MF100" s="120">
        <v>1.3121369003831924E-4</v>
      </c>
      <c r="MG100" s="120">
        <v>1.2812851350337855E-4</v>
      </c>
      <c r="MH100" s="120">
        <v>1.2812920699750095E-4</v>
      </c>
      <c r="MI100" s="120">
        <v>1.2509866272328597E-4</v>
      </c>
      <c r="MJ100" s="120">
        <v>1.2509932546144107E-4</v>
      </c>
      <c r="MK100" s="120">
        <v>1.2212281694408679E-4</v>
      </c>
      <c r="ML100" s="120">
        <v>1.2212345010078845E-4</v>
      </c>
      <c r="MM100" s="120">
        <v>1.192003816549931E-4</v>
      </c>
      <c r="MN100" s="120">
        <v>1.1920098636788496E-4</v>
      </c>
      <c r="MO100" s="120">
        <v>1.1633076318644112E-4</v>
      </c>
      <c r="MP100" s="120">
        <v>1.1633134055716463E-4</v>
      </c>
      <c r="MQ100" s="120">
        <v>1.1351336877073768E-4</v>
      </c>
      <c r="MR100" s="120">
        <v>1.1351391986578856E-4</v>
      </c>
      <c r="MS100" s="120">
        <v>1.1074760660292971E-4</v>
      </c>
      <c r="MT100" s="120">
        <v>1.107481324545021E-4</v>
      </c>
      <c r="MU100" s="120">
        <v>1.0803288590188356E-4</v>
      </c>
      <c r="MV100" s="120">
        <v>1.0803338750870329E-4</v>
      </c>
      <c r="MW100" s="120">
        <v>1.0536861697156119E-4</v>
      </c>
      <c r="MX100" s="120">
        <v>1.0536909529970545E-4</v>
      </c>
      <c r="MY100" s="120">
        <v>1.0275421126247866E-4</v>
      </c>
      <c r="MZ100" s="120">
        <v>1.027546672461861E-4</v>
      </c>
      <c r="NA100" s="120">
        <v>1.0018908143333548E-4</v>
      </c>
      <c r="NB100" s="120">
        <v>1.0018951597580283E-4</v>
      </c>
      <c r="NC100" s="120">
        <v>9.7672641412797803E-5</v>
      </c>
      <c r="ND100" s="120">
        <v>9.7673055386964653E-5</v>
      </c>
      <c r="NE100" s="120">
        <v>9.5204306461422217E-5</v>
      </c>
      <c r="NF100" s="120">
        <v>9.5204700710744614E-5</v>
      </c>
      <c r="NG100" s="120">
        <v>9.2783493233705231E-5</v>
      </c>
      <c r="NH100" s="120">
        <v>9.2783868572916616E-5</v>
      </c>
      <c r="NI100" s="120">
        <v>9.0409619840243593E-5</v>
      </c>
      <c r="NJ100" s="120">
        <v>9.0409977056103485E-5</v>
      </c>
      <c r="NK100" s="120">
        <v>8.8082105909988233E-5</v>
      </c>
      <c r="NL100" s="120">
        <v>8.8082445762019786E-5</v>
      </c>
      <c r="NM100" s="120">
        <v>8.5800372652577685E-5</v>
      </c>
      <c r="NN100" s="120">
        <v>8.5800695873792669E-5</v>
      </c>
      <c r="NO100" s="120">
        <v>8.3563842920734581E-5</v>
      </c>
      <c r="NP100" s="120">
        <v>8.3564150218346146E-5</v>
      </c>
      <c r="NQ100" s="120">
        <v>8.1371941272707053E-5</v>
      </c>
      <c r="NR100" s="120">
        <v>8.1372233328830642E-5</v>
      </c>
      <c r="NS100" s="120">
        <v>7.922409403474028E-5</v>
      </c>
      <c r="NT100" s="120">
        <v>7.9224371507082651E-5</v>
      </c>
      <c r="NU100" s="120">
        <v>7.7119729363558757E-5</v>
      </c>
      <c r="NV100" s="120">
        <v>7.7119992886094852E-5</v>
      </c>
      <c r="NW100" s="120">
        <v>7.5058277308844275E-5</v>
      </c>
      <c r="NX100" s="120">
        <v>7.5058527492482337E-5</v>
      </c>
      <c r="NY100" s="120">
        <v>7.3039169875689053E-5</v>
      </c>
      <c r="NZ100" s="120">
        <v>7.3039407308923083E-5</v>
      </c>
      <c r="OA100" s="120">
        <v>7.1061841087007634E-5</v>
      </c>
      <c r="OB100" s="120">
        <v>7.106206633655885E-5</v>
      </c>
      <c r="OC100" s="120">
        <v>6.9125727045888296E-5</v>
      </c>
      <c r="OD100" s="120">
        <v>6.9125940657333791E-5</v>
      </c>
      <c r="OE100" s="120">
        <v>6.7230265997864799E-5</v>
      </c>
      <c r="OF100" s="120">
        <v>6.7230468496254993E-5</v>
      </c>
      <c r="OG100" s="120">
        <v>6.5374898393089984E-5</v>
      </c>
      <c r="OH100" s="120">
        <v>6.5375090283553762E-5</v>
      </c>
      <c r="OI100" s="120">
        <v>6.3559066948391227E-5</v>
      </c>
      <c r="OJ100" s="120">
        <v>6.3559248716729347E-5</v>
      </c>
      <c r="OK100" s="120">
        <v>6.1782216709187378E-5</v>
      </c>
      <c r="OL100" s="120">
        <v>6.1782388822454742E-5</v>
      </c>
      <c r="OM100" s="120">
        <v>6.0043795111249018E-5</v>
      </c>
      <c r="ON100" s="120">
        <v>6.0043958018324252E-5</v>
      </c>
      <c r="OO100" s="120">
        <v>5.8343252042278236E-5</v>
      </c>
      <c r="OP100" s="120">
        <v>5.8343406174422357E-5</v>
      </c>
      <c r="OQ100" s="120">
        <v>5.6680039903290341E-5</v>
      </c>
      <c r="OR100" s="120">
        <v>5.668018567469361E-5</v>
      </c>
      <c r="OS100" s="120">
        <v>5.5053613669774762E-5</v>
      </c>
      <c r="OT100" s="120">
        <v>5.5053751478092017E-5</v>
      </c>
      <c r="OU100" s="120">
        <v>5.3463430952613696E-5</v>
      </c>
      <c r="OV100" s="120">
        <v>5.3463561179488302E-5</v>
      </c>
      <c r="OW100" s="120">
        <v>5.1908952058737726E-5</v>
      </c>
      <c r="OX100" s="120">
        <v>5.1909075070314203E-5</v>
      </c>
      <c r="OY100" s="120">
        <v>5.0389640051495292E-5</v>
      </c>
      <c r="OZ100" s="120">
        <v>5.0389756198920588E-5</v>
      </c>
      <c r="PA100" s="120">
        <v>4.8904960810714828E-5</v>
      </c>
      <c r="PB100" s="120">
        <v>4.8905070430628445E-5</v>
      </c>
      <c r="PC100" s="120">
        <v>4.745438309243629E-5</v>
      </c>
      <c r="PD100" s="120">
        <v>4.7454486507449097E-5</v>
      </c>
      <c r="PE100" s="120">
        <v>4.6037378588289197E-5</v>
      </c>
      <c r="PF100" s="120">
        <v>4.6037476107451756E-5</v>
      </c>
      <c r="PG100" s="120">
        <v>4.4653421984495118E-5</v>
      </c>
      <c r="PH100" s="120">
        <v>4.4653513903754371E-5</v>
      </c>
      <c r="PI100" s="120">
        <v>4.3301991020469949E-5</v>
      </c>
      <c r="PJ100" s="120">
        <v>4.3302077623115651E-5</v>
      </c>
      <c r="PK100" s="120">
        <v>4.1982566547003239E-5</v>
      </c>
      <c r="PL100" s="120">
        <v>4.1982648104103437E-5</v>
      </c>
      <c r="PM100" s="120">
        <v>4.0694632583990439E-5</v>
      </c>
      <c r="PN100" s="120">
        <v>4.0694709354816525E-5</v>
      </c>
      <c r="PO100" s="120">
        <v>3.9437676377694544E-5</v>
      </c>
      <c r="PP100" s="120">
        <v>3.9437748610135303E-5</v>
      </c>
      <c r="PQ100" s="120">
        <v>3.821118845751176E-5</v>
      </c>
      <c r="PR100" s="120">
        <v>3.8211256388477564E-5</v>
      </c>
      <c r="PS100" s="120">
        <v>3.701466269221776E-5</v>
      </c>
      <c r="PT100" s="120">
        <v>3.7014726548034343E-5</v>
      </c>
      <c r="PU100" s="120">
        <v>3.5847596345669763E-5</v>
      </c>
      <c r="PV100" s="120">
        <v>3.584765634246166E-5</v>
      </c>
      <c r="PW100" s="120">
        <v>3.4709490131938822E-5</v>
      </c>
      <c r="PX100" s="120">
        <v>3.4709546476002826E-5</v>
      </c>
      <c r="PY100" s="120">
        <v>3.3599848269848089E-5</v>
      </c>
      <c r="PZ100" s="120">
        <v>3.3599901158017025E-5</v>
      </c>
      <c r="QA100" s="120">
        <v>3.2518178536891389E-5</v>
      </c>
      <c r="QB100" s="120">
        <v>3.251822815688774E-5</v>
      </c>
      <c r="QC100" s="120">
        <v>3.1463992322506982E-5</v>
      </c>
      <c r="QD100" s="120">
        <v>3.1464038853287167E-5</v>
      </c>
      <c r="QE100" s="120">
        <v>3.0436804680681047E-5</v>
      </c>
      <c r="QF100" s="120">
        <v>3.0436848292769875E-5</v>
      </c>
      <c r="QG100" s="120">
        <v>2.943613438185481E-5</v>
      </c>
      <c r="QH100" s="120">
        <v>2.9436175237670763E-5</v>
      </c>
      <c r="QI100" s="120">
        <v>2.8461503964110268E-5</v>
      </c>
      <c r="QJ100" s="120">
        <v>2.8461542218281522E-5</v>
      </c>
      <c r="QK100" s="120">
        <v>2.7512439783608368E-5</v>
      </c>
      <c r="QL100" s="120">
        <v>2.7512475583279494E-5</v>
      </c>
      <c r="QM100" s="120">
        <v>2.6588472064253427E-5</v>
      </c>
      <c r="QN100" s="120">
        <v>2.6588505549383318E-5</v>
      </c>
      <c r="QO100" s="120">
        <v>2.5689134946558455E-5</v>
      </c>
      <c r="QP100" s="120">
        <v>2.5689166250209252E-5</v>
      </c>
      <c r="QQ100" s="120">
        <v>2.4813966535684822E-5</v>
      </c>
      <c r="QR100" s="120">
        <v>2.4813995784302334E-5</v>
      </c>
      <c r="QS100" s="120">
        <v>2.3962508948630577E-5</v>
      </c>
      <c r="QT100" s="120">
        <v>2.396253626231591E-5</v>
      </c>
      <c r="QU100" s="120">
        <v>2.3134308360541107E-5</v>
      </c>
      <c r="QV100" s="120">
        <v>2.3134333853314096E-5</v>
      </c>
      <c r="QW100" s="120">
        <v>2.2328915050116385E-5</v>
      </c>
      <c r="QX100" s="120">
        <v>2.2328938830170605E-5</v>
      </c>
      <c r="QY100" s="120">
        <v>2.1545883444088285E-5</v>
      </c>
      <c r="QZ100" s="120">
        <v>2.1545905614038124E-5</v>
      </c>
      <c r="RA100" s="120">
        <v>2.0784772160742667E-5</v>
      </c>
      <c r="RB100" s="120">
        <v>2.0784792817862274E-5</v>
      </c>
      <c r="RC100" s="120">
        <v>2.0045144052459792E-5</v>
      </c>
      <c r="RD100" s="120">
        <v>2.00451632889143E-5</v>
      </c>
      <c r="RE100" s="120">
        <v>1.9326566247247287E-5</v>
      </c>
      <c r="RF100" s="120">
        <v>1.9326584150316447E-5</v>
      </c>
      <c r="RG100" s="120">
        <v>1.8628610189240334E-5</v>
      </c>
      <c r="RH100" s="120">
        <v>1.8628626841534427E-5</v>
      </c>
      <c r="RI100" s="120">
        <v>1.7950851678142865E-5</v>
      </c>
      <c r="RJ100" s="120">
        <v>1.7950867157811546E-5</v>
      </c>
      <c r="RK100" s="120">
        <v>1.7292870907585045E-5</v>
      </c>
      <c r="RL100" s="120">
        <v>1.7292885288518745E-5</v>
      </c>
      <c r="RM100" s="120">
        <v>1.6654252502371104E-5</v>
      </c>
      <c r="RN100" s="120">
        <v>1.6654265854395597E-5</v>
      </c>
      <c r="RO100" s="120">
        <v>1.6034585554593104E-5</v>
      </c>
      <c r="RP100" s="120">
        <v>1.603459794365701E-5</v>
      </c>
      <c r="RQ100" s="120">
        <v>1.5433463658585145E-5</v>
      </c>
      <c r="RR100" s="120">
        <v>1.5433475146940784E-5</v>
      </c>
      <c r="RS100" s="120">
        <v>1.485048494469396E-5</v>
      </c>
      <c r="RT100" s="120">
        <v>1.485049559107167E-5</v>
      </c>
      <c r="RU100" s="120">
        <v>1.4285252111841364E-5</v>
      </c>
      <c r="RV100" s="120">
        <v>1.4285261971617315E-5</v>
      </c>
      <c r="RW100" s="120">
        <v>1.3737372458854598E-5</v>
      </c>
      <c r="RX100" s="120">
        <v>1.3737381584212288E-5</v>
      </c>
      <c r="RY100" s="120">
        <v>1.3206457914540762E-5</v>
      </c>
      <c r="RZ100" s="120">
        <v>1.3206466354626598E-5</v>
      </c>
      <c r="SA100" s="120">
        <v>1.2692125066482351E-5</v>
      </c>
      <c r="SB100" s="120">
        <v>1.2692132867555017E-5</v>
      </c>
      <c r="SC100" s="120">
        <v>1.2193995188530454E-5</v>
      </c>
      <c r="SD100" s="120">
        <v>1.2194002394104651E-5</v>
      </c>
      <c r="SE100" s="120">
        <v>1.1711694266973648E-5</v>
      </c>
      <c r="SF100" s="120">
        <v>1.1711700917958077E-5</v>
      </c>
      <c r="SG100" s="120">
        <v>1.1244853025360103E-5</v>
      </c>
      <c r="SH100" s="120">
        <v>1.1244859160189937E-5</v>
      </c>
      <c r="SI100" s="120">
        <v>1.0793106947951432E-5</v>
      </c>
      <c r="SJ100" s="120">
        <v>1.0793112602715455E-5</v>
      </c>
      <c r="SK100" s="120">
        <v>1.0356096301787124E-5</v>
      </c>
      <c r="SL100" s="120">
        <v>1.0356101510349689E-5</v>
      </c>
      <c r="SM100" s="120">
        <v>9.9334661573392373E-6</v>
      </c>
      <c r="SN100" s="120">
        <v>9.9334709514570226E-6</v>
      </c>
      <c r="SO100" s="120">
        <v>9.524866407736805E-6</v>
      </c>
      <c r="SP100" s="120">
        <v>9.5248708171708385E-6</v>
      </c>
      <c r="SQ100" s="120">
        <v>9.1299517865411271E-6</v>
      </c>
      <c r="SR100" s="120">
        <v>9.1299558391638918E-6</v>
      </c>
      <c r="SS100" s="120">
        <v>8.7483818840527836E-6</v>
      </c>
      <c r="ST100" s="120">
        <v>8.7483856059506684E-6</v>
      </c>
      <c r="SU100" s="120">
        <v>8.3798211621321872E-6</v>
      </c>
      <c r="SV100" s="120">
        <v>8.3798245777036069E-6</v>
      </c>
      <c r="SW100" s="120">
        <v>8.0239389675166299E-6</v>
      </c>
      <c r="SX100" s="120">
        <v>8.0239420995656273E-6</v>
      </c>
      <c r="SY100" s="120">
        <v>7.6804095436165449E-6</v>
      </c>
      <c r="SZ100" s="120">
        <v>7.6804124134422598E-6</v>
      </c>
      <c r="TA100" s="120">
        <v>7.3489120407754236E-6</v>
      </c>
      <c r="TB100" s="120">
        <v>7.3489146682574348E-6</v>
      </c>
      <c r="TC100" s="120">
        <v>7.0291305249780049E-6</v>
      </c>
      <c r="TD100" s="120">
        <v>7.0291329286577831E-6</v>
      </c>
      <c r="TE100" s="120">
        <v>6.7207539849923474E-6</v>
      </c>
      <c r="TF100" s="120">
        <v>6.7207561821508673E-6</v>
      </c>
      <c r="TG100" s="120">
        <v>6.4234763379324008E-6</v>
      </c>
      <c r="TH100" s="120">
        <v>6.4234783446640431E-6</v>
      </c>
      <c r="TI100" s="120">
        <v>6.1369964332282448E-6</v>
      </c>
      <c r="TJ100" s="120">
        <v>6.136998264511161E-6</v>
      </c>
      <c r="TK100" s="120">
        <v>5.8610180549924091E-6</v>
      </c>
      <c r="TL100" s="120">
        <v>5.8610197247554986E-6</v>
      </c>
      <c r="TM100" s="120">
        <v>5.5952499227714529E-6</v>
      </c>
      <c r="TN100" s="120">
        <v>5.5952514439579796E-6</v>
      </c>
      <c r="TO100" s="120">
        <v>5.3394056906730221E-6</v>
      </c>
      <c r="TP100" s="120">
        <v>5.3394070753010461E-6</v>
      </c>
      <c r="TQ100" s="120">
        <v>5.0932039448595738E-6</v>
      </c>
      <c r="TR100" s="120">
        <v>5.0932052040793607E-6</v>
      </c>
      <c r="TS100" s="120">
        <v>4.8563681994010652E-6</v>
      </c>
      <c r="TT100" s="120">
        <v>4.8563693435495347E-6</v>
      </c>
      <c r="TU100" s="120">
        <v>4.6286268904800161E-6</v>
      </c>
      <c r="TV100" s="120">
        <v>4.6286279291323023E-6</v>
      </c>
      <c r="TW100" s="120">
        <v>4.4097133689432496E-6</v>
      </c>
      <c r="TX100" s="120">
        <v>4.4097143109616212E-6</v>
      </c>
      <c r="TY100" s="120">
        <v>4.1993658911960958E-6</v>
      </c>
      <c r="TZ100" s="120">
        <v>4.1993667447761884E-6</v>
      </c>
      <c r="UA100" s="120">
        <v>3.9973276084357028E-6</v>
      </c>
      <c r="UB100" s="120">
        <v>3.9973283811503163E-6</v>
      </c>
      <c r="UC100" s="120">
        <v>3.8033465542215192E-6</v>
      </c>
      <c r="UD100" s="120">
        <v>3.8033472530619358E-6</v>
      </c>
      <c r="UE100" s="120">
        <v>3.6171756303821023E-6</v>
      </c>
      <c r="UF100" s="120">
        <v>3.6171762617971677E-6</v>
      </c>
      <c r="UG100" s="120">
        <v>3.4385725912587938E-6</v>
      </c>
      <c r="UH100" s="120">
        <v>3.4385731611917462E-6</v>
      </c>
      <c r="UI100" s="120">
        <v>3.267300026287939E-6</v>
      </c>
      <c r="UJ100" s="120">
        <v>3.2673005402111855E-6</v>
      </c>
      <c r="UK100" s="120">
        <v>3.1031253409248736E-6</v>
      </c>
      <c r="UL100" s="120">
        <v>3.1031258038726922E-6</v>
      </c>
      <c r="UM100" s="120">
        <v>2.9458207359139369E-6</v>
      </c>
      <c r="UN100" s="120">
        <v>2.9458211525133129E-6</v>
      </c>
      <c r="UO100" s="120">
        <v>2.7951631849104781E-6</v>
      </c>
      <c r="UP100" s="120">
        <v>2.7951635594100647E-6</v>
      </c>
      <c r="UQ100" s="120">
        <v>2.6509344104618985E-6</v>
      </c>
      <c r="UR100" s="120">
        <v>2.6509347467592684E-6</v>
      </c>
      <c r="US100" s="120">
        <v>2.5129208583564702E-6</v>
      </c>
      <c r="UT100" s="120">
        <v>2.5129211600236799E-6</v>
      </c>
      <c r="UU100" s="120">
        <v>2.3809136703498913E-6</v>
      </c>
      <c r="UV100" s="120">
        <v>2.3809139406574518E-6</v>
      </c>
      <c r="UW100" s="120">
        <v>2.2547086552810993E-6</v>
      </c>
      <c r="UX100" s="120">
        <v>2.2547088972204769E-6</v>
      </c>
      <c r="UY100" s="120">
        <v>2.1341062585903689E-6</v>
      </c>
      <c r="UZ100" s="120">
        <v>2.1341064748950254E-6</v>
      </c>
      <c r="VA100" s="120">
        <v>2.0189115302541039E-6</v>
      </c>
      <c r="VB100" s="120">
        <v>2.0189117234191912E-6</v>
      </c>
      <c r="VC100" s="120">
        <v>1.9089340911523755E-6</v>
      </c>
      <c r="VD100" s="120">
        <v>1.9089342634531473E-6</v>
      </c>
      <c r="VE100" s="120">
        <v>1.8039880978866649E-6</v>
      </c>
      <c r="VF100" s="120">
        <v>1.8039882513956621E-6</v>
      </c>
      <c r="VG100" s="120">
        <v>1.7038922060669027E-6</v>
      </c>
      <c r="VH100" s="120">
        <v>1.7038923426699839E-6</v>
      </c>
      <c r="VI100" s="120">
        <v>1.6084695320883484E-6</v>
      </c>
      <c r="VJ100" s="120">
        <v>1.6084696534996396E-6</v>
      </c>
      <c r="VK100" s="120">
        <v>1.5175476134204965E-6</v>
      </c>
      <c r="VL100" s="120">
        <v>1.5175477211963034E-6</v>
      </c>
      <c r="VM100" s="120">
        <v>1.4309583674316978E-6</v>
      </c>
      <c r="VN100" s="120">
        <v>1.4309584629834406E-6</v>
      </c>
      <c r="VO100" s="120">
        <v>1.3485380487747385E-6</v>
      </c>
      <c r="VP100" s="120">
        <v>1.3485381333809821E-6</v>
      </c>
      <c r="VQ100" s="120">
        <v>1.2701272053602571E-6</v>
      </c>
      <c r="VR100" s="120">
        <v>1.2701272801778623E-6</v>
      </c>
      <c r="VS100" s="120">
        <v>1.1955706329463275E-6</v>
      </c>
      <c r="VT100" s="120">
        <v>1.1955706990208075E-6</v>
      </c>
      <c r="VU100" s="120">
        <v>1.1247173283742113E-6</v>
      </c>
      <c r="VV100" s="120">
        <v>1.1247173866493104E-6</v>
      </c>
      <c r="VW100" s="120">
        <v>1.0574204414817402E-6</v>
      </c>
      <c r="VX100" s="120">
        <v>1.0574204928082977E-6</v>
      </c>
      <c r="VY100" s="120">
        <v>9.9353722572737846E-7</v>
      </c>
      <c r="VZ100" s="120">
        <v>9.9353727087152531E-7</v>
      </c>
      <c r="WA100" s="120">
        <v>9.3292898755955156E-7</v>
      </c>
      <c r="WB100" s="120">
        <v>9.3292902721027111E-7</v>
      </c>
      <c r="WC100" s="120">
        <v>8.7546103456728954E-7</v>
      </c>
      <c r="WD100" s="120">
        <v>8.7546106934339324E-7</v>
      </c>
      <c r="WE100" s="120">
        <v>8.2100262244979412E-7</v>
      </c>
      <c r="WF100" s="120">
        <v>8.2100265290633874E-7</v>
      </c>
      <c r="WG100" s="120">
        <v>7.6942690084396082E-7</v>
      </c>
      <c r="WH100" s="120">
        <v>7.694269274781619E-7</v>
      </c>
      <c r="WI100" s="120">
        <v>7.2061085805037128E-7</v>
      </c>
      <c r="WJ100" s="120">
        <v>7.2061088130702468E-7</v>
      </c>
      <c r="WK100" s="120">
        <v>6.7443526469966147E-7</v>
      </c>
      <c r="WL100" s="120">
        <v>6.7443528497612547E-7</v>
      </c>
      <c r="WM100" s="120">
        <v>6.3078461640259651E-7</v>
      </c>
      <c r="WN100" s="120">
        <v>6.3078463405335483E-7</v>
      </c>
      <c r="WO100" s="120">
        <v>5.8954707542851017E-7</v>
      </c>
      <c r="WP100" s="120">
        <v>5.8954709076934675E-7</v>
      </c>
      <c r="WQ100" s="120">
        <v>5.5061441145809558E-7</v>
      </c>
      <c r="WR100" s="120">
        <v>5.5061442476991514E-7</v>
      </c>
      <c r="WS100" s="120">
        <v>5.138819414578177E-7</v>
      </c>
      <c r="WT100" s="120">
        <v>5.138819529901302E-7</v>
      </c>
      <c r="WU100" s="120">
        <v>4.7924846872443822E-7</v>
      </c>
      <c r="WV100" s="120">
        <v>4.7924847869853303E-7</v>
      </c>
      <c r="WW100" s="120">
        <v>4.4661622114932684E-7</v>
      </c>
      <c r="WX100" s="120">
        <v>4.4661622976116857E-7</v>
      </c>
      <c r="WY100" s="120">
        <v>4.1589078875337884E-7</v>
      </c>
      <c r="WZ100" s="120">
        <v>4.1589079617623418E-7</v>
      </c>
      <c r="XA100" s="120">
        <v>3.8698106054441213E-7</v>
      </c>
      <c r="XB100" s="120">
        <v>3.8698106693123664E-7</v>
      </c>
      <c r="XC100" s="120">
        <v>3.5979916074995397E-7</v>
      </c>
      <c r="XD100" s="120">
        <v>3.597991662355565E-7</v>
      </c>
      <c r="XE100" s="120">
        <v>3.3426038447926415E-7</v>
      </c>
      <c r="XF100" s="120">
        <v>3.3426038918226562E-7</v>
      </c>
      <c r="XG100" s="120">
        <v>3.1028313286934446E-7</v>
      </c>
      <c r="XH100" s="120">
        <v>3.1028313689394533E-7</v>
      </c>
      <c r="XI100" s="120">
        <v>2.8778884777048087E-7</v>
      </c>
      <c r="XJ100" s="120">
        <v>2.877888512080616E-7</v>
      </c>
      <c r="XK100" s="120">
        <v>2.6670194602763428E-7</v>
      </c>
      <c r="XL100" s="120">
        <v>2.6670194895819109E-7</v>
      </c>
      <c r="XM100" s="120">
        <v>2.4694975341463642E-7</v>
      </c>
      <c r="XN100" s="120">
        <v>2.4694975590807801E-7</v>
      </c>
      <c r="XO100" s="120">
        <v>2.2846243827875296E-7</v>
      </c>
      <c r="XP100" s="120">
        <v>2.2846244039606059E-7</v>
      </c>
      <c r="XQ100" s="120">
        <v>2.1117294495366824E-7</v>
      </c>
      <c r="XR100" s="120">
        <v>2.1117294674794076E-7</v>
      </c>
      <c r="XS100" s="120">
        <v>1.9501692699937137E-7</v>
      </c>
      <c r="XT100" s="120">
        <v>1.9501692851675625E-7</v>
      </c>
      <c r="XU100" s="120">
        <v>1.7993268032773521E-7</v>
      </c>
      <c r="XV100" s="120">
        <v>1.7993268160826226E-7</v>
      </c>
      <c r="XW100" s="120">
        <v>1.6586107627283338E-7</v>
      </c>
      <c r="XX100" s="120">
        <v>1.6586107735115942E-7</v>
      </c>
      <c r="XY100" s="120">
        <v>1.527454946651606E-7</v>
      </c>
      <c r="XZ100" s="120">
        <v>1.5274549557122979E-7</v>
      </c>
      <c r="YA100" s="120">
        <v>1.4053175696897085E-7</v>
      </c>
      <c r="YB100" s="120">
        <v>1.4053175772860463E-7</v>
      </c>
      <c r="YC100" s="120">
        <v>1.2916805954188746E-7</v>
      </c>
      <c r="YD100" s="120">
        <v>1.2916806017730558E-7</v>
      </c>
      <c r="YE100" s="120">
        <v>1.1860490707577071E-7</v>
      </c>
      <c r="YF100" s="120">
        <v>1.1860490760605423E-7</v>
      </c>
      <c r="YG100" s="120">
        <v>1.087950462775645E-7</v>
      </c>
      <c r="YH100" s="120">
        <v>1.0879504671906309E-7</v>
      </c>
      <c r="YI100" s="120">
        <v>9.9693399848464178E-8</v>
      </c>
      <c r="YJ100" s="120">
        <v>9.9693400215157433E-8</v>
      </c>
      <c r="YK100" s="120">
        <v>9.1257000819270127E-8</v>
      </c>
      <c r="YL100" s="120">
        <v>9.1257001123083931E-8</v>
      </c>
      <c r="YM100" s="120">
        <v>8.3444927299188386E-8</v>
      </c>
      <c r="YN100" s="120">
        <v>8.3444927550273568E-8</v>
      </c>
      <c r="YO100" s="120">
        <v>7.6218237694644839E-8</v>
      </c>
      <c r="YP100" s="120">
        <v>7.6218237901621588E-8</v>
      </c>
      <c r="YQ100" s="120">
        <v>6.9539906453859671E-8</v>
      </c>
      <c r="YR100" s="120">
        <v>6.9539906624030774E-8</v>
      </c>
      <c r="YS100" s="120">
        <v>6.3374760391997345E-8</v>
      </c>
      <c r="YT100" s="120">
        <v>6.3374760531534376E-8</v>
      </c>
      <c r="YU100" s="120">
        <v>5.7689415650675137E-8</v>
      </c>
      <c r="YV100" s="120">
        <v>5.7689415764781473E-8</v>
      </c>
      <c r="YW100" s="120">
        <v>5.2452215344456812E-8</v>
      </c>
      <c r="YX100" s="120">
        <v>5.2452215437507523E-8</v>
      </c>
      <c r="YY100" s="120">
        <v>4.7633167945694231E-8</v>
      </c>
      <c r="YZ100" s="120">
        <v>4.7633168021359115E-8</v>
      </c>
      <c r="ZA100" s="120">
        <v>4.3203886457712402E-8</v>
      </c>
      <c r="ZB100" s="120">
        <v>4.3203886519061305E-8</v>
      </c>
      <c r="ZC100" s="120">
        <v>3.9137528424846154E-8</v>
      </c>
      <c r="ZD100" s="120">
        <v>3.9137528474440165E-8</v>
      </c>
      <c r="ZE100" s="120">
        <v>3.5408736826251766E-8</v>
      </c>
      <c r="ZF100" s="120">
        <v>3.5408736866221756E-8</v>
      </c>
      <c r="ZG100" s="120">
        <v>3.1993581898722098E-8</v>
      </c>
      <c r="ZH100" s="120">
        <v>3.1993581930835949E-8</v>
      </c>
      <c r="ZI100" s="120">
        <v>2.8869503931939021E-8</v>
      </c>
      <c r="ZJ100" s="120">
        <v>2.8869503957659146E-8</v>
      </c>
      <c r="ZK100" s="120">
        <v>2.6015257077702237E-8</v>
      </c>
      <c r="ZL100" s="120">
        <v>2.6015257098234935E-8</v>
      </c>
      <c r="ZM100" s="120">
        <v>2.3410854212683683E-8</v>
      </c>
      <c r="ZN100" s="120">
        <v>2.3410854229020937E-8</v>
      </c>
      <c r="ZO100" s="120">
        <v>2.1037512892175498E-8</v>
      </c>
      <c r="ZP100" s="120">
        <v>2.1037512905130559E-8</v>
      </c>
      <c r="ZQ100" s="120">
        <v>1.887760243012987E-8</v>
      </c>
      <c r="ZR100" s="120">
        <v>1.8877602440367305E-8</v>
      </c>
      <c r="ZS100" s="120">
        <v>1.6914592138538424E-8</v>
      </c>
      <c r="ZT100" s="120">
        <v>1.691459214659967E-8</v>
      </c>
      <c r="ZU100" s="120">
        <v>1.5133000756870552E-8</v>
      </c>
      <c r="ZV100" s="120">
        <v>1.5133000763195172E-8</v>
      </c>
      <c r="ZW100" s="120">
        <v>1.3518347099889347E-8</v>
      </c>
      <c r="ZX100" s="120">
        <v>1.3518347104833003E-8</v>
      </c>
      <c r="ZY100" s="120">
        <v>1.2057101949699118E-8</v>
      </c>
      <c r="ZZ100" s="120">
        <v>1.2057101953548676E-8</v>
      </c>
      <c r="AAA100" s="120">
        <v>1.073664121535459E-8</v>
      </c>
      <c r="AAB100" s="120">
        <v>1.0736641218340522E-8</v>
      </c>
      <c r="AAC100" s="120">
        <v>9.5452003807852294E-9</v>
      </c>
      <c r="AAD100" s="120">
        <v>9.5452003830920294E-9</v>
      </c>
      <c r="AAE100" s="120">
        <v>8.4718302591683319E-9</v>
      </c>
      <c r="AAF100" s="120">
        <v>8.4718302609431902E-9</v>
      </c>
      <c r="AAG100" s="120">
        <v>7.5063540692271225E-9</v>
      </c>
      <c r="AAH100" s="120">
        <v>7.5063540705869777E-9</v>
      </c>
      <c r="AAI100" s="120">
        <v>6.6393258462435193E-9</v>
      </c>
      <c r="AAJ100" s="120">
        <v>6.639325847280927E-9</v>
      </c>
      <c r="AAK100" s="120">
        <v>5.8619901978695517E-9</v>
      </c>
      <c r="AAL100" s="120">
        <v>5.8619901986574941E-9</v>
      </c>
      <c r="AAM100" s="120">
        <v>5.1662434121024435E-9</v>
      </c>
      <c r="AAN100" s="120">
        <v>5.166243412698203E-9</v>
      </c>
      <c r="AAO100" s="120">
        <v>4.5445959220675332E-9</v>
      </c>
      <c r="AAP100" s="120">
        <v>4.5445959225158907E-9</v>
      </c>
      <c r="AAQ100" s="120">
        <v>3.9901361295382574E-9</v>
      </c>
      <c r="AAR100" s="120">
        <v>3.9901361298740927E-9</v>
      </c>
      <c r="AAS100" s="120">
        <v>3.4964955864231367E-9</v>
      </c>
      <c r="AAT100" s="120">
        <v>3.4964955866734564E-9</v>
      </c>
      <c r="AAU100" s="120">
        <v>3.0578155307749953E-9</v>
      </c>
      <c r="AAV100" s="120">
        <v>3.0578155309606365E-9</v>
      </c>
      <c r="AAW100" s="120">
        <v>2.6687147712382136E-9</v>
      </c>
      <c r="AAX100" s="120">
        <v>2.668714771375184E-9</v>
      </c>
      <c r="AAY100" s="120">
        <v>2.3242589112536231E-9</v>
      </c>
      <c r="AAZ100" s="120">
        <v>2.3242589113541446E-9</v>
      </c>
      <c r="ABA100" s="120">
        <v>2.0199309017985702E-9</v>
      </c>
      <c r="ABB100" s="120">
        <v>2.0199309018719457E-9</v>
      </c>
      <c r="ABC100" s="120">
        <v>1.7516029089606308E-9</v>
      </c>
      <c r="ABD100" s="120">
        <v>1.7516029090138911E-9</v>
      </c>
      <c r="ABE100" s="120">
        <v>1.5155094802366543E-9</v>
      </c>
      <c r="ABF100" s="120">
        <v>1.5155094802750914E-9</v>
      </c>
      <c r="ABG100" s="120">
        <v>1.3082219911239513E-9</v>
      </c>
      <c r="ABH100" s="120">
        <v>1.3082219911515268E-9</v>
      </c>
      <c r="ABI100" s="120">
        <v>1.1266243513359208E-9</v>
      </c>
      <c r="ABJ100" s="120">
        <v>1.126624351355585E-9</v>
      </c>
      <c r="ABK100" s="120">
        <v>9.6788994783923285E-10</v>
      </c>
      <c r="ABL100" s="120">
        <v>9.678899478531665E-10</v>
      </c>
      <c r="ABM100" s="120">
        <v>8.2945979988195159E-10</v>
      </c>
      <c r="ABN100" s="120">
        <v>8.2945979989176061E-10</v>
      </c>
      <c r="ABO100" s="120">
        <v>7.0902189926958906E-10</v>
      </c>
      <c r="ABP100" s="120">
        <v>7.0902189927645001E-10</v>
      </c>
      <c r="ABQ100" s="120">
        <v>6.0449170735637234E-10</v>
      </c>
      <c r="ABR100" s="120">
        <v>6.0449170736113763E-10</v>
      </c>
      <c r="ABS100" s="120">
        <v>5.1399377855873589E-10</v>
      </c>
      <c r="ABT100" s="120">
        <v>5.1399377856202207E-10</v>
      </c>
      <c r="ABU100" s="120">
        <v>4.3584447867355568E-10</v>
      </c>
      <c r="ABV100" s="120">
        <v>4.3584447867580613E-10</v>
      </c>
      <c r="ABW100" s="120">
        <v>3.6853576490023277E-10</v>
      </c>
      <c r="ABX100" s="120">
        <v>3.6853576490176192E-10</v>
      </c>
      <c r="ABY100" s="120">
        <v>3.1071999322840083E-10</v>
      </c>
      <c r="ABZ100" s="120">
        <v>3.1071999322943201E-10</v>
      </c>
      <c r="ACA100" s="120">
        <v>2.6119571776573698E-10</v>
      </c>
      <c r="ACB100" s="120">
        <v>2.611957177664268E-10</v>
      </c>
      <c r="ACC100" s="120">
        <v>2.1889444564625663E-10</v>
      </c>
      <c r="ACD100" s="120">
        <v>2.1889444564671424E-10</v>
      </c>
      <c r="ACE100" s="120">
        <v>1.8286831038103832E-10</v>
      </c>
      <c r="ACF100" s="120">
        <v>1.8286831038133939E-10</v>
      </c>
      <c r="ACG100" s="120">
        <v>1.5227862589190407E-10</v>
      </c>
      <c r="ACH100" s="120">
        <v>1.5227862589210032E-10</v>
      </c>
      <c r="ACI100" s="120">
        <v>1.2638528300477752E-10</v>
      </c>
      <c r="ACJ100" s="120">
        <v>1.2638528300490421E-10</v>
      </c>
      <c r="ACK100" s="120">
        <v>1.0453694987280723E-10</v>
      </c>
      <c r="ACL100" s="120">
        <v>1.0453694987288847E-10</v>
      </c>
      <c r="ACM100" s="120">
        <v>8.6162037648511664E-11</v>
      </c>
      <c r="ACN100" s="120">
        <v>8.6162037648563027E-11</v>
      </c>
      <c r="ACO100" s="120">
        <v>7.0760392726832221E-11</v>
      </c>
      <c r="ACP100" s="120">
        <v>7.0760392726864416E-11</v>
      </c>
      <c r="ACQ100" s="120">
        <v>5.7895677033768538E-11</v>
      </c>
      <c r="ACR100" s="120">
        <v>5.7895677033788564E-11</v>
      </c>
      <c r="ACS100" s="120">
        <v>4.7188398133944814E-11</v>
      </c>
      <c r="ACT100" s="120">
        <v>4.7188398133957105E-11</v>
      </c>
      <c r="ACU100" s="120">
        <v>3.8309551369848628E-11</v>
      </c>
      <c r="ACV100" s="120">
        <v>3.830955136985604E-11</v>
      </c>
      <c r="ACW100" s="120">
        <v>3.0974836819489213E-11</v>
      </c>
      <c r="ACX100" s="120">
        <v>3.0974836819493672E-11</v>
      </c>
      <c r="ACY100" s="120">
        <v>2.493941456090614E-11</v>
      </c>
      <c r="ACZ100" s="120">
        <v>2.4939414560908777E-11</v>
      </c>
      <c r="ADA100" s="120">
        <v>1.9993162553567952E-11</v>
      </c>
      <c r="ADB100" s="120">
        <v>1.9993162553569499E-11</v>
      </c>
      <c r="ADC100" s="120">
        <v>1.5956402379746315E-11</v>
      </c>
      <c r="ADD100" s="120">
        <v>1.5956402379747181E-11</v>
      </c>
      <c r="ADE100" s="120">
        <v>1.267605912425632E-11</v>
      </c>
      <c r="ADF100" s="120">
        <v>1.2676059124256844E-11</v>
      </c>
      <c r="ADG100" s="120">
        <v>1.0022222798770113E-11</v>
      </c>
      <c r="ADH100" s="120">
        <v>1.0022222798770411E-11</v>
      </c>
      <c r="ADI100" s="120">
        <v>7.8850799269613605E-12</v>
      </c>
      <c r="ADJ100" s="120">
        <v>7.8850799269615172E-12</v>
      </c>
      <c r="ADK100" s="120">
        <v>6.1721851883550663E-12</v>
      </c>
      <c r="ADL100" s="120">
        <v>6.1721851883551535E-12</v>
      </c>
      <c r="ADM100" s="120">
        <v>4.8060443609493317E-12</v>
      </c>
      <c r="ADN100" s="120">
        <v>4.8060443609493745E-12</v>
      </c>
      <c r="ADO100" s="120">
        <v>3.7219811942629743E-12</v>
      </c>
      <c r="ADP100" s="120">
        <v>3.7219811942629985E-12</v>
      </c>
      <c r="ADQ100" s="120">
        <v>2.8662622741686266E-12</v>
      </c>
      <c r="ADR100" s="120">
        <v>2.8662622741686407E-12</v>
      </c>
      <c r="ADS100" s="120">
        <v>2.1944553974460577E-12</v>
      </c>
      <c r="ADT100" s="120">
        <v>2.1944553974460646E-12</v>
      </c>
      <c r="ADU100" s="120">
        <v>1.6699984463256571E-12</v>
      </c>
      <c r="ADV100" s="120">
        <v>1.6699984463256587E-12</v>
      </c>
      <c r="ADW100" s="120">
        <v>1.2629572305307175E-12</v>
      </c>
      <c r="ADX100" s="120">
        <v>1.2629572305307193E-12</v>
      </c>
      <c r="ADY100" s="120">
        <v>9.4895223597960527E-13</v>
      </c>
      <c r="ADZ100" s="120">
        <v>9.4895223597960567E-13</v>
      </c>
      <c r="AEA100" s="120">
        <v>7.0823567535821762E-13</v>
      </c>
      <c r="AEB100" s="120">
        <v>7.0823567535821843E-13</v>
      </c>
      <c r="AEC100" s="120">
        <v>5.2490166677710787E-13</v>
      </c>
      <c r="AED100" s="120">
        <v>5.2490166677710736E-13</v>
      </c>
      <c r="AEE100" s="120">
        <v>3.8621376391264074E-13</v>
      </c>
      <c r="AEF100" s="120">
        <v>3.8621376391264089E-13</v>
      </c>
      <c r="AEG100" s="120">
        <v>2.8203541637653227E-13</v>
      </c>
      <c r="AEH100" s="120">
        <v>2.8203541637653242E-13</v>
      </c>
      <c r="AEI100" s="120">
        <v>2.043502453668305E-13</v>
      </c>
      <c r="AEJ100" s="120">
        <v>2.0435024536683045E-13</v>
      </c>
      <c r="AEK100" s="120">
        <v>1.468602706158177E-13</v>
      </c>
      <c r="AEL100" s="120">
        <v>1.468602706158177E-13</v>
      </c>
      <c r="AEM100" s="120">
        <v>1.0465141488792958E-13</v>
      </c>
      <c r="AEN100" s="120">
        <v>1.0465141488792959E-13</v>
      </c>
      <c r="AEO100" s="120">
        <v>7.3916737378989961E-14</v>
      </c>
      <c r="AEP100" s="120">
        <v>7.3916737378989948E-14</v>
      </c>
      <c r="AEQ100" s="120">
        <v>5.1728903891873303E-14</v>
      </c>
      <c r="AER100" s="120">
        <v>5.1728903891873303E-14</v>
      </c>
      <c r="AES100" s="120">
        <v>3.5854387158074093E-14</v>
      </c>
      <c r="AET100" s="120">
        <v>3.5854387158074087E-14</v>
      </c>
      <c r="AEU100" s="120">
        <v>2.4602803648755716E-14</v>
      </c>
      <c r="AEV100" s="120">
        <v>2.4602803648755704E-14</v>
      </c>
      <c r="AEW100" s="120">
        <v>1.6705633114727711E-14</v>
      </c>
      <c r="AEX100" s="120">
        <v>1.6705633114727701E-14</v>
      </c>
      <c r="AEY100" s="120">
        <v>1.1219334241242467E-14</v>
      </c>
      <c r="AEZ100" s="120">
        <v>1.1219334241242469E-14</v>
      </c>
      <c r="AFA100" s="120">
        <v>7.4485653560606656E-15</v>
      </c>
      <c r="AFB100" s="120">
        <v>7.4485653560606688E-15</v>
      </c>
      <c r="AFC100" s="120">
        <v>4.8858449979151207E-15</v>
      </c>
      <c r="AFD100" s="120">
        <v>4.885844997915116E-15</v>
      </c>
      <c r="AFE100" s="120">
        <v>3.1645459188923218E-15</v>
      </c>
      <c r="AFF100" s="120">
        <v>3.1645459188923206E-15</v>
      </c>
      <c r="AFG100" s="120">
        <v>2.0226109201259777E-15</v>
      </c>
      <c r="AFH100" s="120">
        <v>2.0226109201259773E-15</v>
      </c>
      <c r="AFI100" s="120">
        <v>1.274813449904527E-15</v>
      </c>
      <c r="AFJ100" s="120">
        <v>1.274813449904528E-15</v>
      </c>
      <c r="AFK100" s="120">
        <v>7.917641523701753E-16</v>
      </c>
      <c r="AFL100" s="120">
        <v>7.917641523701754E-16</v>
      </c>
      <c r="AFM100" s="120">
        <v>4.8419084756325257E-16</v>
      </c>
      <c r="AFN100" s="120">
        <v>4.8419084756325277E-16</v>
      </c>
      <c r="AFO100" s="120">
        <v>2.9129823112383066E-16</v>
      </c>
      <c r="AFP100" s="120">
        <v>2.9129823112383062E-16</v>
      </c>
      <c r="AFQ100" s="120">
        <v>1.7224946592125123E-16</v>
      </c>
      <c r="AFR100" s="120">
        <v>1.7224946592125137E-16</v>
      </c>
      <c r="AFS100" s="120">
        <v>1.0000934833702376E-16</v>
      </c>
      <c r="AFT100" s="120">
        <v>1.0000934833702365E-16</v>
      </c>
      <c r="AFU100" s="120">
        <v>5.6952324611325046E-17</v>
      </c>
      <c r="AFV100" s="120">
        <v>5.6952324611325058E-17</v>
      </c>
      <c r="AFW100" s="120">
        <v>3.1772595880751415E-17</v>
      </c>
      <c r="AFX100" s="120">
        <v>3.1772595880751403E-17</v>
      </c>
      <c r="AFY100" s="120">
        <v>1.7341943407260798E-17</v>
      </c>
      <c r="AFZ100" s="120">
        <v>1.7341943407260786E-17</v>
      </c>
      <c r="AGA100" s="120">
        <v>9.2475084566131949E-18</v>
      </c>
      <c r="AGB100" s="120">
        <v>9.2475084566131825E-18</v>
      </c>
      <c r="AGC100" s="120">
        <v>4.8100392420653138E-18</v>
      </c>
      <c r="AGD100" s="120">
        <v>4.8100392420653153E-18</v>
      </c>
      <c r="AGE100" s="120">
        <v>2.4361955285077869E-18</v>
      </c>
      <c r="AGF100" s="120">
        <v>2.4361955285077861E-18</v>
      </c>
      <c r="AGG100" s="120">
        <v>1.199153418158447E-18</v>
      </c>
      <c r="AGH100" s="120">
        <v>1.1991534181584468E-18</v>
      </c>
      <c r="AGI100" s="120">
        <v>5.7239957951000553E-19</v>
      </c>
      <c r="AGJ100" s="120">
        <v>5.7239957951000524E-19</v>
      </c>
      <c r="AGK100" s="120">
        <v>2.6432356329873141E-19</v>
      </c>
      <c r="AGL100" s="120">
        <v>2.6432356329873146E-19</v>
      </c>
      <c r="AGM100" s="120">
        <v>1.177610839528349E-19</v>
      </c>
      <c r="AGN100" s="120">
        <v>1.1776108395283492E-19</v>
      </c>
      <c r="AGO100" s="120">
        <v>5.0461108116962243E-20</v>
      </c>
      <c r="AGP100" s="120">
        <v>5.0461108116962243E-20</v>
      </c>
      <c r="AGQ100" s="120">
        <v>2.0723909491809205E-20</v>
      </c>
      <c r="AGR100" s="120">
        <v>2.0723909491809205E-20</v>
      </c>
      <c r="AGS100" s="120">
        <v>8.1243465197721159E-21</v>
      </c>
      <c r="AGT100" s="120">
        <v>8.1243465197721174E-21</v>
      </c>
      <c r="AGU100" s="120">
        <v>3.0259943287645932E-21</v>
      </c>
      <c r="AGV100" s="120">
        <v>3.0259943287645939E-21</v>
      </c>
      <c r="AGW100" s="120">
        <v>1.0649328302642989E-21</v>
      </c>
      <c r="AGX100" s="120">
        <v>1.0649328302642987E-21</v>
      </c>
      <c r="AGY100" s="120">
        <v>3.5181955808237336E-22</v>
      </c>
      <c r="AGZ100" s="120">
        <v>3.5181955808237331E-22</v>
      </c>
      <c r="AHA100" s="120">
        <v>1.0825801034098935E-22</v>
      </c>
      <c r="AHB100" s="120">
        <v>1.0825801034098942E-22</v>
      </c>
      <c r="AHC100" s="120">
        <v>3.0731788248241151E-23</v>
      </c>
      <c r="AHD100" s="120">
        <v>3.0731788248241139E-23</v>
      </c>
      <c r="AHE100" s="120">
        <v>7.9529165852917727E-24</v>
      </c>
      <c r="AHF100" s="120">
        <v>7.9529165852917712E-24</v>
      </c>
      <c r="AHG100" s="120">
        <v>1.8478334088755073E-24</v>
      </c>
      <c r="AHH100" s="120">
        <v>1.847833408875508E-24</v>
      </c>
      <c r="AHI100" s="120">
        <v>3.7781338113891319E-25</v>
      </c>
      <c r="AHJ100" s="120">
        <v>3.7781338113891306E-25</v>
      </c>
      <c r="AHK100" s="120">
        <v>6.6127177500572976E-26</v>
      </c>
      <c r="AHL100" s="120">
        <v>6.6127177500572976E-26</v>
      </c>
      <c r="AHM100" s="120">
        <v>9.516916568199439E-27</v>
      </c>
      <c r="AHN100" s="120">
        <v>9.5169165681994405E-27</v>
      </c>
      <c r="AHO100" s="120">
        <v>1.0564819673172401E-27</v>
      </c>
      <c r="AHP100" s="120">
        <v>1.0564819673172401E-27</v>
      </c>
      <c r="AHQ100" s="120">
        <v>8.0463812332543204E-29</v>
      </c>
      <c r="AHR100" s="120">
        <v>8.0463812332543204E-29</v>
      </c>
      <c r="AHS100" s="120">
        <v>3.1554436208840472E-30</v>
      </c>
      <c r="AHT100" s="120" t="s">
        <v>105</v>
      </c>
      <c r="AHU100" s="120" t="s">
        <v>105</v>
      </c>
      <c r="AHV100" s="120" t="s">
        <v>105</v>
      </c>
      <c r="AHW100" s="120" t="s">
        <v>105</v>
      </c>
      <c r="AHX100" s="120" t="s">
        <v>105</v>
      </c>
      <c r="AHY100" s="120" t="s">
        <v>105</v>
      </c>
      <c r="AHZ100" s="120" t="s">
        <v>105</v>
      </c>
      <c r="AIA100" s="120" t="s">
        <v>105</v>
      </c>
      <c r="AIB100" s="120" t="s">
        <v>105</v>
      </c>
      <c r="AIC100" s="120" t="s">
        <v>105</v>
      </c>
      <c r="AID100" s="120" t="s">
        <v>105</v>
      </c>
      <c r="AIE100" s="120" t="s">
        <v>105</v>
      </c>
      <c r="AIF100" s="120" t="s">
        <v>105</v>
      </c>
      <c r="AIG100" s="120" t="s">
        <v>105</v>
      </c>
      <c r="AIH100" s="120" t="s">
        <v>105</v>
      </c>
      <c r="AII100" s="120" t="s">
        <v>105</v>
      </c>
      <c r="AIJ100" s="120" t="s">
        <v>105</v>
      </c>
      <c r="AIK100" s="120" t="s">
        <v>105</v>
      </c>
      <c r="AIL100" s="120" t="s">
        <v>105</v>
      </c>
      <c r="AIM100" s="120" t="s">
        <v>105</v>
      </c>
      <c r="AIN100" s="120" t="s">
        <v>105</v>
      </c>
      <c r="AIO100" s="120" t="s">
        <v>105</v>
      </c>
      <c r="AIP100" s="120" t="s">
        <v>105</v>
      </c>
      <c r="AIQ100" s="120" t="s">
        <v>105</v>
      </c>
      <c r="AIR100" s="120" t="s">
        <v>105</v>
      </c>
      <c r="AIS100" s="120" t="s">
        <v>105</v>
      </c>
      <c r="AIT100" s="120" t="s">
        <v>105</v>
      </c>
      <c r="AIU100" s="120" t="s">
        <v>105</v>
      </c>
      <c r="AIV100" s="120" t="s">
        <v>105</v>
      </c>
      <c r="AIW100" s="120" t="s">
        <v>105</v>
      </c>
      <c r="AIX100" s="120" t="s">
        <v>105</v>
      </c>
      <c r="AIY100" s="120" t="s">
        <v>105</v>
      </c>
      <c r="AIZ100" s="120" t="s">
        <v>105</v>
      </c>
      <c r="AJA100" s="120" t="s">
        <v>105</v>
      </c>
      <c r="AJB100" s="120" t="s">
        <v>105</v>
      </c>
      <c r="AJC100" s="120" t="s">
        <v>105</v>
      </c>
      <c r="AJD100" s="120" t="s">
        <v>105</v>
      </c>
      <c r="AJE100" s="120" t="s">
        <v>105</v>
      </c>
      <c r="AJF100" s="120" t="s">
        <v>105</v>
      </c>
      <c r="AJG100" s="120" t="s">
        <v>105</v>
      </c>
      <c r="AJH100" s="120" t="s">
        <v>105</v>
      </c>
      <c r="AJI100" s="120" t="s">
        <v>105</v>
      </c>
      <c r="AJJ100" s="120" t="s">
        <v>105</v>
      </c>
      <c r="AJK100" s="120" t="s">
        <v>105</v>
      </c>
      <c r="AJL100" s="120" t="s">
        <v>105</v>
      </c>
      <c r="AJM100" s="120" t="s">
        <v>105</v>
      </c>
      <c r="AJN100" s="120" t="s">
        <v>105</v>
      </c>
      <c r="AJO100" s="120" t="s">
        <v>105</v>
      </c>
      <c r="AJP100" s="120" t="s">
        <v>105</v>
      </c>
      <c r="AJQ100" s="120" t="s">
        <v>105</v>
      </c>
      <c r="AJR100" s="120" t="s">
        <v>105</v>
      </c>
      <c r="AJS100" s="120" t="s">
        <v>105</v>
      </c>
      <c r="AJT100" s="120" t="s">
        <v>105</v>
      </c>
      <c r="AJU100" s="120" t="s">
        <v>105</v>
      </c>
      <c r="AJV100" s="120" t="s">
        <v>105</v>
      </c>
      <c r="AJW100" s="120" t="s">
        <v>105</v>
      </c>
      <c r="AJX100" s="120" t="s">
        <v>105</v>
      </c>
      <c r="AJY100" s="120" t="s">
        <v>105</v>
      </c>
      <c r="AJZ100" s="120" t="s">
        <v>105</v>
      </c>
      <c r="AKA100" s="120" t="s">
        <v>105</v>
      </c>
      <c r="AKB100" s="120" t="s">
        <v>105</v>
      </c>
      <c r="AKC100" s="120" t="s">
        <v>105</v>
      </c>
      <c r="AKD100" s="120" t="s">
        <v>105</v>
      </c>
      <c r="AKE100" s="120" t="s">
        <v>105</v>
      </c>
      <c r="AKF100" s="120" t="s">
        <v>105</v>
      </c>
      <c r="AKG100" s="120" t="s">
        <v>105</v>
      </c>
      <c r="AKH100" s="120" t="s">
        <v>105</v>
      </c>
      <c r="AKI100" s="120" t="s">
        <v>105</v>
      </c>
      <c r="AKJ100" s="120" t="s">
        <v>105</v>
      </c>
      <c r="AKK100" s="120" t="s">
        <v>105</v>
      </c>
      <c r="AKL100" s="120" t="s">
        <v>105</v>
      </c>
      <c r="AKM100" s="120" t="s">
        <v>105</v>
      </c>
      <c r="AKN100" s="120" t="s">
        <v>105</v>
      </c>
      <c r="AKO100" s="120" t="s">
        <v>105</v>
      </c>
      <c r="AKP100" s="120" t="s">
        <v>105</v>
      </c>
      <c r="AKQ100" s="120" t="s">
        <v>105</v>
      </c>
      <c r="AKR100" s="120" t="s">
        <v>105</v>
      </c>
      <c r="AKS100" s="120" t="s">
        <v>105</v>
      </c>
      <c r="AKT100" s="120" t="s">
        <v>105</v>
      </c>
      <c r="AKU100" s="120" t="s">
        <v>105</v>
      </c>
      <c r="AKV100" s="120" t="s">
        <v>105</v>
      </c>
      <c r="AKW100" s="120" t="s">
        <v>105</v>
      </c>
      <c r="AKX100" s="120" t="s">
        <v>105</v>
      </c>
      <c r="AKY100" s="120" t="s">
        <v>105</v>
      </c>
      <c r="AKZ100" s="120" t="s">
        <v>105</v>
      </c>
      <c r="ALA100" s="120" t="s">
        <v>105</v>
      </c>
      <c r="ALB100" s="120" t="s">
        <v>105</v>
      </c>
      <c r="ALC100" s="120" t="s">
        <v>105</v>
      </c>
      <c r="ALD100" s="120" t="s">
        <v>105</v>
      </c>
      <c r="ALE100" s="120" t="s">
        <v>105</v>
      </c>
      <c r="ALF100" s="120" t="s">
        <v>105</v>
      </c>
      <c r="ALG100" s="120" t="s">
        <v>105</v>
      </c>
      <c r="ALH100" s="120" t="s">
        <v>105</v>
      </c>
      <c r="ALI100" s="120" t="s">
        <v>105</v>
      </c>
      <c r="ALJ100" s="120" t="s">
        <v>105</v>
      </c>
      <c r="ALK100" s="120" t="s">
        <v>105</v>
      </c>
      <c r="ALL100" s="120" t="s">
        <v>105</v>
      </c>
      <c r="ALM100" s="120" t="s">
        <v>105</v>
      </c>
      <c r="ALN100" s="120"/>
    </row>
    <row r="101" spans="1:1002" hidden="1">
      <c r="A101" s="119">
        <v>100</v>
      </c>
      <c r="B101" s="120">
        <v>1.7261671681024337E-3</v>
      </c>
      <c r="C101" s="120">
        <v>1.7261671681024346E-3</v>
      </c>
      <c r="D101" s="120">
        <v>1.7077973259765663E-3</v>
      </c>
      <c r="E101" s="120">
        <v>1.7077973259765672E-3</v>
      </c>
      <c r="F101" s="120">
        <v>1.6895520537772519E-3</v>
      </c>
      <c r="G101" s="120">
        <v>1.6895520537772526E-3</v>
      </c>
      <c r="H101" s="120">
        <v>1.6714311271962367E-3</v>
      </c>
      <c r="I101" s="120">
        <v>1.6714311271962374E-3</v>
      </c>
      <c r="J101" s="120">
        <v>1.6534343188687531E-3</v>
      </c>
      <c r="K101" s="120">
        <v>1.6534343188687529E-3</v>
      </c>
      <c r="L101" s="120">
        <v>1.6355613983697025E-3</v>
      </c>
      <c r="M101" s="120">
        <v>1.6355613983697027E-3</v>
      </c>
      <c r="N101" s="120">
        <v>1.6178121322100217E-3</v>
      </c>
      <c r="O101" s="120">
        <v>1.6178121322100224E-3</v>
      </c>
      <c r="P101" s="120">
        <v>1.6001862838332273E-3</v>
      </c>
      <c r="Q101" s="120">
        <v>1.6001862838332273E-3</v>
      </c>
      <c r="R101" s="120">
        <v>1.5826836136121603E-3</v>
      </c>
      <c r="S101" s="120">
        <v>1.5826836136121594E-3</v>
      </c>
      <c r="T101" s="120">
        <v>1.5653038788459267E-3</v>
      </c>
      <c r="U101" s="120">
        <v>1.5653038788459267E-3</v>
      </c>
      <c r="V101" s="120">
        <v>1.5480468337570391E-3</v>
      </c>
      <c r="W101" s="120">
        <v>1.5480468337570406E-3</v>
      </c>
      <c r="X101" s="120">
        <v>1.5309122294887398E-3</v>
      </c>
      <c r="Y101" s="120">
        <v>1.5309122294887396E-3</v>
      </c>
      <c r="Z101" s="120">
        <v>1.5138998141025445E-3</v>
      </c>
      <c r="AA101" s="120">
        <v>1.5138998141025453E-3</v>
      </c>
      <c r="AB101" s="120">
        <v>1.4970093325759899E-3</v>
      </c>
      <c r="AC101" s="120">
        <v>1.4970093325759912E-3</v>
      </c>
      <c r="AD101" s="120">
        <v>1.480240526800583E-3</v>
      </c>
      <c r="AE101" s="120">
        <v>1.4802405268005839E-3</v>
      </c>
      <c r="AF101" s="120">
        <v>1.4635931355799674E-3</v>
      </c>
      <c r="AG101" s="120">
        <v>1.4635931355799676E-3</v>
      </c>
      <c r="AH101" s="120">
        <v>1.4470668946282954E-3</v>
      </c>
      <c r="AI101" s="120">
        <v>1.447066894628296E-3</v>
      </c>
      <c r="AJ101" s="120">
        <v>1.4306615365688371E-3</v>
      </c>
      <c r="AK101" s="120">
        <v>1.4306615365688364E-3</v>
      </c>
      <c r="AL101" s="120">
        <v>1.4143767909327773E-3</v>
      </c>
      <c r="AM101" s="120">
        <v>1.414376790932778E-3</v>
      </c>
      <c r="AN101" s="120">
        <v>1.3982123841582755E-3</v>
      </c>
      <c r="AO101" s="120">
        <v>1.3982123841582747E-3</v>
      </c>
      <c r="AP101" s="120">
        <v>1.3821680395897135E-3</v>
      </c>
      <c r="AQ101" s="120">
        <v>1.3821680395897137E-3</v>
      </c>
      <c r="AR101" s="120">
        <v>1.3662434774771976E-3</v>
      </c>
      <c r="AS101" s="120">
        <v>1.3662434774771993E-3</v>
      </c>
      <c r="AT101" s="120">
        <v>1.3504384149762858E-3</v>
      </c>
      <c r="AU101" s="120">
        <v>1.350438414976286E-3</v>
      </c>
      <c r="AV101" s="120">
        <v>1.3347525661479402E-3</v>
      </c>
      <c r="AW101" s="120">
        <v>1.3347525661479408E-3</v>
      </c>
      <c r="AX101" s="120">
        <v>1.3191856419587364E-3</v>
      </c>
      <c r="AY101" s="120">
        <v>1.3191856419587364E-3</v>
      </c>
      <c r="AZ101" s="120">
        <v>1.3037373502812943E-3</v>
      </c>
      <c r="BA101" s="120">
        <v>1.3037373502812956E-3</v>
      </c>
      <c r="BB101" s="120">
        <v>1.2884073958949653E-3</v>
      </c>
      <c r="BC101" s="120">
        <v>1.2884073958949649E-3</v>
      </c>
      <c r="BD101" s="120">
        <v>1.2731954804867617E-3</v>
      </c>
      <c r="BE101" s="120">
        <v>1.2731954804867615E-3</v>
      </c>
      <c r="BF101" s="120">
        <v>1.2581013026525391E-3</v>
      </c>
      <c r="BG101" s="120">
        <v>1.2581013026525391E-3</v>
      </c>
      <c r="BH101" s="120">
        <v>1.2431245578984269E-3</v>
      </c>
      <c r="BI101" s="120">
        <v>1.2431245578984269E-3</v>
      </c>
      <c r="BJ101" s="120">
        <v>1.2282649386425194E-3</v>
      </c>
      <c r="BK101" s="120">
        <v>1.2282649386425194E-3</v>
      </c>
      <c r="BL101" s="120">
        <v>1.2135221342168263E-3</v>
      </c>
      <c r="BM101" s="120">
        <v>1.2135221342168255E-3</v>
      </c>
      <c r="BN101" s="120">
        <v>1.1988958308694773E-3</v>
      </c>
      <c r="BO101" s="120">
        <v>1.1988958308694776E-3</v>
      </c>
      <c r="BP101" s="120">
        <v>1.1843857117672077E-3</v>
      </c>
      <c r="BQ101" s="120">
        <v>1.1843857117672077E-3</v>
      </c>
      <c r="BR101" s="120">
        <v>1.1699914569980965E-3</v>
      </c>
      <c r="BS101" s="120">
        <v>1.1699914569980952E-3</v>
      </c>
      <c r="BT101" s="120">
        <v>1.1557127435745825E-3</v>
      </c>
      <c r="BU101" s="120">
        <v>1.1557127435745836E-3</v>
      </c>
      <c r="BV101" s="120">
        <v>1.1415492454367635E-3</v>
      </c>
      <c r="BW101" s="120">
        <v>1.1415492454367633E-3</v>
      </c>
      <c r="BX101" s="120">
        <v>1.1275006334559563E-3</v>
      </c>
      <c r="BY101" s="120">
        <v>1.1275006334559559E-3</v>
      </c>
      <c r="BZ101" s="120">
        <v>1.11356657543855E-3</v>
      </c>
      <c r="CA101" s="120">
        <v>1.1135665754385504E-3</v>
      </c>
      <c r="CB101" s="120">
        <v>1.099746736130144E-3</v>
      </c>
      <c r="CC101" s="120">
        <v>1.0997467361301431E-3</v>
      </c>
      <c r="CD101" s="120">
        <v>1.0860407772199589E-3</v>
      </c>
      <c r="CE101" s="120">
        <v>1.08604077721996E-3</v>
      </c>
      <c r="CF101" s="120">
        <v>1.0724483573455628E-3</v>
      </c>
      <c r="CG101" s="120">
        <v>1.0724483573455632E-3</v>
      </c>
      <c r="CH101" s="120">
        <v>1.0589691320978668E-3</v>
      </c>
      <c r="CI101" s="120">
        <v>1.0589691320978659E-3</v>
      </c>
      <c r="CJ101" s="120">
        <v>1.0456027540264249E-3</v>
      </c>
      <c r="CK101" s="120">
        <v>1.0456027540264256E-3</v>
      </c>
      <c r="CL101" s="120">
        <v>1.0323488726450502E-3</v>
      </c>
      <c r="CM101" s="120">
        <v>1.0323488726450502E-3</v>
      </c>
      <c r="CN101" s="120">
        <v>1.0192071344377019E-3</v>
      </c>
      <c r="CO101" s="120">
        <v>1.0192071344377026E-3</v>
      </c>
      <c r="CP101" s="120">
        <v>1.006177182864708E-3</v>
      </c>
      <c r="CQ101" s="120">
        <v>1.0061771828647086E-3</v>
      </c>
      <c r="CR101" s="120">
        <v>9.9325865836928456E-4</v>
      </c>
      <c r="CS101" s="120">
        <v>9.9325865836928564E-4</v>
      </c>
      <c r="CT101" s="120">
        <v>9.8045119838436625E-4</v>
      </c>
      <c r="CU101" s="120">
        <v>9.8045119838436733E-4</v>
      </c>
      <c r="CV101" s="120">
        <v>9.6775443733975667E-4</v>
      </c>
      <c r="CW101" s="120">
        <v>9.6775443733975743E-4</v>
      </c>
      <c r="CX101" s="120">
        <v>9.5516800666959624E-4</v>
      </c>
      <c r="CY101" s="120">
        <v>9.5516800666959581E-4</v>
      </c>
      <c r="CZ101" s="120">
        <v>9.426915348201496E-4</v>
      </c>
      <c r="DA101" s="120">
        <v>9.4269153482014927E-4</v>
      </c>
      <c r="DB101" s="120">
        <v>9.3032464725792581E-4</v>
      </c>
      <c r="DC101" s="120">
        <v>9.3032464725792603E-4</v>
      </c>
      <c r="DD101" s="120">
        <v>9.1806696647812045E-4</v>
      </c>
      <c r="DE101" s="120">
        <v>9.1806696647811937E-4</v>
      </c>
      <c r="DF101" s="120">
        <v>9.0591811201338232E-4</v>
      </c>
      <c r="DG101" s="120">
        <v>9.0591811201338286E-4</v>
      </c>
      <c r="DH101" s="120">
        <v>8.9387770044293624E-4</v>
      </c>
      <c r="DI101" s="120">
        <v>8.9387770044293657E-4</v>
      </c>
      <c r="DJ101" s="120">
        <v>8.8194534540202022E-4</v>
      </c>
      <c r="DK101" s="120">
        <v>8.8194534540202011E-4</v>
      </c>
      <c r="DL101" s="120">
        <v>8.7012065759167778E-4</v>
      </c>
      <c r="DM101" s="120">
        <v>8.7012065759167843E-4</v>
      </c>
      <c r="DN101" s="120">
        <v>8.584032447888901E-4</v>
      </c>
      <c r="DO101" s="120">
        <v>8.5840324478889032E-4</v>
      </c>
      <c r="DP101" s="120">
        <v>8.4679271185705265E-4</v>
      </c>
      <c r="DQ101" s="120">
        <v>8.4679271185705265E-4</v>
      </c>
      <c r="DR101" s="120">
        <v>8.3528866075680973E-4</v>
      </c>
      <c r="DS101" s="120">
        <v>8.3528866075680951E-4</v>
      </c>
      <c r="DT101" s="120">
        <v>8.2389069055723171E-4</v>
      </c>
      <c r="DU101" s="120">
        <v>8.2389069055723181E-4</v>
      </c>
      <c r="DV101" s="120">
        <v>8.1259839744735973E-4</v>
      </c>
      <c r="DW101" s="120">
        <v>8.1259839744735973E-4</v>
      </c>
      <c r="DX101" s="120">
        <v>8.0141137474809944E-4</v>
      </c>
      <c r="DY101" s="120">
        <v>8.0141137474809966E-4</v>
      </c>
      <c r="DZ101" s="120">
        <v>7.903292129244863E-4</v>
      </c>
      <c r="EA101" s="120">
        <v>7.9032921292448673E-4</v>
      </c>
      <c r="EB101" s="120">
        <v>7.7935149959830984E-4</v>
      </c>
      <c r="EC101" s="120">
        <v>7.7935149959830962E-4</v>
      </c>
      <c r="ED101" s="120">
        <v>7.6847781956110902E-4</v>
      </c>
      <c r="EE101" s="120">
        <v>7.6847781956110848E-4</v>
      </c>
      <c r="EF101" s="120">
        <v>7.5770775478754035E-4</v>
      </c>
      <c r="EG101" s="120">
        <v>7.5770775478753959E-4</v>
      </c>
      <c r="EH101" s="120">
        <v>7.4704088444911782E-4</v>
      </c>
      <c r="EI101" s="120">
        <v>7.4704088444911738E-4</v>
      </c>
      <c r="EJ101" s="120">
        <v>7.3647678492833404E-4</v>
      </c>
      <c r="EK101" s="120">
        <v>7.3647678492833382E-4</v>
      </c>
      <c r="EL101" s="120">
        <v>7.2601502983315612E-4</v>
      </c>
      <c r="EM101" s="120">
        <v>7.2601502983315645E-4</v>
      </c>
      <c r="EN101" s="120">
        <v>7.156551900119099E-4</v>
      </c>
      <c r="EO101" s="120">
        <v>7.1565519001191044E-4</v>
      </c>
      <c r="EP101" s="120">
        <v>7.0539683356854888E-4</v>
      </c>
      <c r="EQ101" s="120">
        <v>7.0539683356854921E-4</v>
      </c>
      <c r="ER101" s="120">
        <v>6.9523952587830895E-4</v>
      </c>
      <c r="ES101" s="120">
        <v>6.9523952587830851E-4</v>
      </c>
      <c r="ET101" s="120">
        <v>6.8518282960376242E-4</v>
      </c>
      <c r="EU101" s="120">
        <v>6.8518282960376253E-4</v>
      </c>
      <c r="EV101" s="120">
        <v>6.752263047112583E-4</v>
      </c>
      <c r="EW101" s="120">
        <v>6.7522630471125819E-4</v>
      </c>
      <c r="EX101" s="120">
        <v>6.6536950848776586E-4</v>
      </c>
      <c r="EY101" s="120">
        <v>6.653695084877651E-4</v>
      </c>
      <c r="EZ101" s="120">
        <v>6.5561199555811442E-4</v>
      </c>
      <c r="FA101" s="120">
        <v>6.5561199555811463E-4</v>
      </c>
      <c r="FB101" s="120">
        <v>6.4595331790264009E-4</v>
      </c>
      <c r="FC101" s="120">
        <v>6.4595331790263976E-4</v>
      </c>
      <c r="FD101" s="120">
        <v>6.3639302487523205E-4</v>
      </c>
      <c r="FE101" s="120">
        <v>6.3639302487523226E-4</v>
      </c>
      <c r="FF101" s="120">
        <v>6.2693066322179621E-4</v>
      </c>
      <c r="FG101" s="120">
        <v>6.269306632217961E-4</v>
      </c>
      <c r="FH101" s="120">
        <v>6.1756577709911773E-4</v>
      </c>
      <c r="FI101" s="120">
        <v>6.1756577709911806E-4</v>
      </c>
      <c r="FJ101" s="120">
        <v>6.0829790809414756E-4</v>
      </c>
      <c r="FK101" s="120">
        <v>6.0829790809414756E-4</v>
      </c>
      <c r="FL101" s="120">
        <v>5.9912659524369815E-4</v>
      </c>
      <c r="FM101" s="120">
        <v>5.9912659524369739E-4</v>
      </c>
      <c r="FN101" s="120">
        <v>5.9005137505455931E-4</v>
      </c>
      <c r="FO101" s="120">
        <v>5.9005137505455953E-4</v>
      </c>
      <c r="FP101" s="120">
        <v>5.810717815240376E-4</v>
      </c>
      <c r="FQ101" s="120">
        <v>5.8107178152403695E-4</v>
      </c>
      <c r="FR101" s="120">
        <v>5.7218734616091269E-4</v>
      </c>
      <c r="FS101" s="120">
        <v>5.721873461609128E-4</v>
      </c>
      <c r="FT101" s="120">
        <v>5.6339759800682287E-4</v>
      </c>
      <c r="FU101" s="120">
        <v>5.6339759800682319E-4</v>
      </c>
      <c r="FV101" s="120">
        <v>5.5470206365808067E-4</v>
      </c>
      <c r="FW101" s="120">
        <v>5.5470206365808099E-4</v>
      </c>
      <c r="FX101" s="120">
        <v>5.4610026728791261E-4</v>
      </c>
      <c r="FY101" s="120">
        <v>5.4610026728791293E-4</v>
      </c>
      <c r="FZ101" s="120">
        <v>5.3759173066913329E-4</v>
      </c>
      <c r="GA101" s="120">
        <v>5.3759173066913351E-4</v>
      </c>
      <c r="GB101" s="120">
        <v>5.2917597319725629E-4</v>
      </c>
      <c r="GC101" s="120">
        <v>5.2917597319725629E-4</v>
      </c>
      <c r="GD101" s="120">
        <v>5.2085251191403832E-4</v>
      </c>
      <c r="GE101" s="120">
        <v>5.2085251191403875E-4</v>
      </c>
      <c r="GF101" s="120">
        <v>5.126208615314603E-4</v>
      </c>
      <c r="GG101" s="120">
        <v>5.1262086153146063E-4</v>
      </c>
      <c r="GH101" s="120">
        <v>5.0448053445615313E-4</v>
      </c>
      <c r="GI101" s="120">
        <v>5.0448053445615313E-4</v>
      </c>
      <c r="GJ101" s="120">
        <v>4.9643104081426026E-4</v>
      </c>
      <c r="GK101" s="120">
        <v>4.9643104081425972E-4</v>
      </c>
      <c r="GL101" s="120">
        <v>4.8847188847674723E-4</v>
      </c>
      <c r="GM101" s="120">
        <v>4.8847188847674723E-4</v>
      </c>
      <c r="GN101" s="120">
        <v>4.8060258308515785E-4</v>
      </c>
      <c r="GO101" s="120">
        <v>4.8060258308515812E-4</v>
      </c>
      <c r="GP101" s="120">
        <v>4.7282262807781265E-4</v>
      </c>
      <c r="GQ101" s="120">
        <v>4.728226280778126E-4</v>
      </c>
      <c r="GR101" s="120">
        <v>4.6513152471645911E-4</v>
      </c>
      <c r="GS101" s="120">
        <v>4.6513152471645917E-4</v>
      </c>
      <c r="GT101" s="120">
        <v>4.575287721133739E-4</v>
      </c>
      <c r="GU101" s="120">
        <v>4.5752877211337385E-4</v>
      </c>
      <c r="GV101" s="120">
        <v>4.5001386725891288E-4</v>
      </c>
      <c r="GW101" s="120">
        <v>4.500138672589131E-4</v>
      </c>
      <c r="GX101" s="120">
        <v>4.4258630504951773E-4</v>
      </c>
      <c r="GY101" s="120">
        <v>4.4258630504951789E-4</v>
      </c>
      <c r="GZ101" s="120">
        <v>4.3524557831617306E-4</v>
      </c>
      <c r="HA101" s="120">
        <v>4.352455783161729E-4</v>
      </c>
      <c r="HB101" s="120">
        <v>4.279911778533215E-4</v>
      </c>
      <c r="HC101" s="120">
        <v>4.2799117785332139E-4</v>
      </c>
      <c r="HD101" s="120">
        <v>4.2082259244823598E-4</v>
      </c>
      <c r="HE101" s="120">
        <v>4.2082259244823598E-4</v>
      </c>
      <c r="HF101" s="120">
        <v>4.1373930891084893E-4</v>
      </c>
      <c r="HG101" s="120">
        <v>4.1373930891084877E-4</v>
      </c>
      <c r="HH101" s="120">
        <v>4.0674081210403566E-4</v>
      </c>
      <c r="HI101" s="120">
        <v>4.0674081210403566E-4</v>
      </c>
      <c r="HJ101" s="120">
        <v>3.9982658497436543E-4</v>
      </c>
      <c r="HK101" s="120">
        <v>3.998265849743656E-4</v>
      </c>
      <c r="HL101" s="120">
        <v>3.9299610858330571E-4</v>
      </c>
      <c r="HM101" s="120">
        <v>3.9299610858330592E-4</v>
      </c>
      <c r="HN101" s="120">
        <v>3.8624886213888926E-4</v>
      </c>
      <c r="HO101" s="120">
        <v>3.8624886213888953E-4</v>
      </c>
      <c r="HP101" s="120">
        <v>3.7958432302784322E-4</v>
      </c>
      <c r="HQ101" s="120">
        <v>3.7958432302784317E-4</v>
      </c>
      <c r="HR101" s="120">
        <v>3.7300196684817805E-4</v>
      </c>
      <c r="HS101" s="120">
        <v>3.7300196684817788E-4</v>
      </c>
      <c r="HT101" s="120">
        <v>3.665012674422401E-4</v>
      </c>
      <c r="HU101" s="120">
        <v>3.6650126744224037E-4</v>
      </c>
      <c r="HV101" s="120">
        <v>3.6008169693022533E-4</v>
      </c>
      <c r="HW101" s="120">
        <v>3.6008169693022544E-4</v>
      </c>
      <c r="HX101" s="120">
        <v>3.5374272574415595E-4</v>
      </c>
      <c r="HY101" s="120">
        <v>3.537427257441559E-4</v>
      </c>
      <c r="HZ101" s="120">
        <v>3.4748382266231733E-4</v>
      </c>
      <c r="IA101" s="120">
        <v>3.4748382266231766E-4</v>
      </c>
      <c r="IB101" s="120">
        <v>3.4130445484416034E-4</v>
      </c>
      <c r="IC101" s="120">
        <v>3.4130445484416039E-4</v>
      </c>
      <c r="ID101" s="120">
        <v>3.352040878656603E-4</v>
      </c>
      <c r="IE101" s="120">
        <v>3.3520408786566052E-4</v>
      </c>
      <c r="IF101" s="120">
        <v>3.2918218575514485E-4</v>
      </c>
      <c r="IG101" s="120">
        <v>3.291821857551449E-4</v>
      </c>
      <c r="IH101" s="120">
        <v>3.232382110295737E-4</v>
      </c>
      <c r="II101" s="120">
        <v>3.2323821102957375E-4</v>
      </c>
      <c r="IJ101" s="120">
        <v>3.173716247312865E-4</v>
      </c>
      <c r="IK101" s="120">
        <v>3.1737162473128655E-4</v>
      </c>
      <c r="IL101" s="120">
        <v>3.1158188646520447E-4</v>
      </c>
      <c r="IM101" s="120">
        <v>3.1158188646520431E-4</v>
      </c>
      <c r="IN101" s="120">
        <v>3.0586845443649369E-4</v>
      </c>
      <c r="IO101" s="120">
        <v>3.0586845443649374E-4</v>
      </c>
      <c r="IP101" s="120">
        <v>3.0023078548868545E-4</v>
      </c>
      <c r="IQ101" s="120">
        <v>3.0023078548868567E-4</v>
      </c>
      <c r="IR101" s="120">
        <v>2.94668335142252E-4</v>
      </c>
      <c r="IS101" s="120">
        <v>2.9466833514225205E-4</v>
      </c>
      <c r="IT101" s="120">
        <v>2.8918055763363674E-4</v>
      </c>
      <c r="IU101" s="120">
        <v>2.8918055763363663E-4</v>
      </c>
      <c r="IV101" s="120">
        <v>2.8376690595473942E-4</v>
      </c>
      <c r="IW101" s="120">
        <v>2.8376690595473942E-4</v>
      </c>
      <c r="IX101" s="120">
        <v>2.7842683189285286E-4</v>
      </c>
      <c r="IY101" s="120">
        <v>2.7842683189285275E-4</v>
      </c>
      <c r="IZ101" s="120">
        <v>2.7315978607104775E-4</v>
      </c>
      <c r="JA101" s="120">
        <v>2.7315978607104764E-4</v>
      </c>
      <c r="JB101" s="120">
        <v>2.6796521798900868E-4</v>
      </c>
      <c r="JC101" s="120">
        <v>2.6796521798900852E-4</v>
      </c>
      <c r="JD101" s="120">
        <v>2.6284257606431295E-4</v>
      </c>
      <c r="JE101" s="120">
        <v>2.6284257606431306E-4</v>
      </c>
      <c r="JF101" s="120">
        <v>2.577913076741546E-4</v>
      </c>
      <c r="JG101" s="120">
        <v>2.5779130767415482E-4</v>
      </c>
      <c r="JH101" s="120">
        <v>2.5281085919751079E-4</v>
      </c>
      <c r="JI101" s="120">
        <v>2.5281085919751073E-4</v>
      </c>
      <c r="JJ101" s="120">
        <v>2.4790067605774332E-4</v>
      </c>
      <c r="JK101" s="120">
        <v>2.4790067605774349E-4</v>
      </c>
      <c r="JL101" s="120">
        <v>2.4306020276564024E-4</v>
      </c>
      <c r="JM101" s="120">
        <v>2.4306020276564013E-4</v>
      </c>
      <c r="JN101" s="120">
        <v>2.3828888296288683E-4</v>
      </c>
      <c r="JO101" s="120">
        <v>2.3828888296288677E-4</v>
      </c>
      <c r="JP101" s="120">
        <v>2.3358615946596879E-4</v>
      </c>
      <c r="JQ101" s="120">
        <v>2.3358615946596879E-4</v>
      </c>
      <c r="JR101" s="120">
        <v>2.2895147431049975E-4</v>
      </c>
      <c r="JS101" s="120">
        <v>2.2895147431049959E-4</v>
      </c>
      <c r="JT101" s="120">
        <v>2.2438426879597343E-4</v>
      </c>
      <c r="JU101" s="120">
        <v>2.2438426879597349E-4</v>
      </c>
      <c r="JV101" s="120">
        <v>2.198839835309346E-4</v>
      </c>
      <c r="JW101" s="120">
        <v>2.1988398353093466E-4</v>
      </c>
      <c r="JX101" s="120">
        <v>2.1545005847856434E-4</v>
      </c>
      <c r="JY101" s="120">
        <v>2.1545005847856453E-4</v>
      </c>
      <c r="JZ101" s="120">
        <v>2.1108193300267776E-4</v>
      </c>
      <c r="KA101" s="120">
        <v>2.1108193300267786E-4</v>
      </c>
      <c r="KB101" s="120">
        <v>2.0677904591412827E-4</v>
      </c>
      <c r="KC101" s="120">
        <v>2.0677904591412825E-4</v>
      </c>
      <c r="KD101" s="120">
        <v>2.0254083551761378E-4</v>
      </c>
      <c r="KE101" s="120">
        <v>2.0254083551761386E-4</v>
      </c>
      <c r="KF101" s="120">
        <v>1.983667396588827E-4</v>
      </c>
      <c r="KG101" s="120">
        <v>1.9836673965888281E-4</v>
      </c>
      <c r="KH101" s="120">
        <v>1.942561957723299E-4</v>
      </c>
      <c r="KI101" s="120">
        <v>1.9425619577232987E-4</v>
      </c>
      <c r="KJ101" s="120">
        <v>1.9020864092898277E-4</v>
      </c>
      <c r="KK101" s="120">
        <v>1.9020864092898253E-4</v>
      </c>
      <c r="KL101" s="120">
        <v>1.8622351188486908E-4</v>
      </c>
      <c r="KM101" s="120">
        <v>1.8622351188486906E-4</v>
      </c>
      <c r="KN101" s="120">
        <v>1.8230024512976164E-4</v>
      </c>
      <c r="KO101" s="120">
        <v>1.8230024512976158E-4</v>
      </c>
      <c r="KP101" s="120">
        <v>1.7843827693629432E-4</v>
      </c>
      <c r="KQ101" s="120">
        <v>1.7843827693629413E-4</v>
      </c>
      <c r="KR101" s="120">
        <v>1.7463704340944303E-4</v>
      </c>
      <c r="KS101" s="120">
        <v>1.7463704340944303E-4</v>
      </c>
      <c r="KT101" s="120">
        <v>1.7089598053636704E-4</v>
      </c>
      <c r="KU101" s="120">
        <v>1.7089598053636687E-4</v>
      </c>
      <c r="KV101" s="120">
        <v>1.6721452423660029E-4</v>
      </c>
      <c r="KW101" s="120">
        <v>1.6721452423660026E-4</v>
      </c>
      <c r="KX101" s="120">
        <v>1.6359211041259167E-4</v>
      </c>
      <c r="KY101" s="120">
        <v>1.6359211041259167E-4</v>
      </c>
      <c r="KZ101" s="120">
        <v>1.6002817500058224E-4</v>
      </c>
      <c r="LA101" s="120">
        <v>1.600281750005823E-4</v>
      </c>
      <c r="LB101" s="120">
        <v>1.5652215402181505E-4</v>
      </c>
      <c r="LC101" s="120">
        <v>1.5652215402181495E-4</v>
      </c>
      <c r="LD101" s="120">
        <v>1.5307348363406887E-4</v>
      </c>
      <c r="LE101" s="120">
        <v>1.5307348363406898E-4</v>
      </c>
      <c r="LF101" s="120">
        <v>1.4968160018351127E-4</v>
      </c>
      <c r="LG101" s="120">
        <v>1.4968160018351119E-4</v>
      </c>
      <c r="LH101" s="120">
        <v>1.4634594025685586E-4</v>
      </c>
      <c r="LI101" s="120">
        <v>1.4634594025685576E-4</v>
      </c>
      <c r="LJ101" s="120">
        <v>1.4306594073382607E-4</v>
      </c>
      <c r="LK101" s="120">
        <v>1.4306594073382593E-4</v>
      </c>
      <c r="LL101" s="120">
        <v>1.3984103883990759E-4</v>
      </c>
      <c r="LM101" s="120">
        <v>1.398410388399074E-4</v>
      </c>
      <c r="LN101" s="120">
        <v>1.366706721993857E-4</v>
      </c>
      <c r="LO101" s="120">
        <v>1.3667067219938573E-4</v>
      </c>
      <c r="LP101" s="120">
        <v>1.3355427888865889E-4</v>
      </c>
      <c r="LQ101" s="120">
        <v>1.3355427888865894E-4</v>
      </c>
      <c r="LR101" s="120">
        <v>1.3049129748981592E-4</v>
      </c>
      <c r="LS101" s="120">
        <v>1.3049129748981606E-4</v>
      </c>
      <c r="LT101" s="120">
        <v>1.2748116714447234E-4</v>
      </c>
      <c r="LU101" s="120">
        <v>1.2748116714447215E-4</v>
      </c>
      <c r="LV101" s="120">
        <v>1.2452332760785022E-4</v>
      </c>
      <c r="LW101" s="120">
        <v>1.2452332760785019E-4</v>
      </c>
      <c r="LX101" s="120">
        <v>1.2161721930309929E-4</v>
      </c>
      <c r="LY101" s="120">
        <v>1.2161721930309935E-4</v>
      </c>
      <c r="LZ101" s="120">
        <v>1.1876228337584009E-4</v>
      </c>
      <c r="MA101" s="120">
        <v>1.1876228337584013E-4</v>
      </c>
      <c r="MB101" s="120">
        <v>1.1595796174892678E-4</v>
      </c>
      <c r="MC101" s="120">
        <v>1.1595796174892686E-4</v>
      </c>
      <c r="MD101" s="120">
        <v>1.1320369717741379E-4</v>
      </c>
      <c r="ME101" s="120">
        <v>1.1320369717741386E-4</v>
      </c>
      <c r="MF101" s="120">
        <v>1.1049893330371713E-4</v>
      </c>
      <c r="MG101" s="120">
        <v>1.1049893330371719E-4</v>
      </c>
      <c r="MH101" s="120">
        <v>1.0784311471295913E-4</v>
      </c>
      <c r="MI101" s="120">
        <v>1.0784311471295912E-4</v>
      </c>
      <c r="MJ101" s="120">
        <v>1.0523568698848483E-4</v>
      </c>
      <c r="MK101" s="120">
        <v>1.0523568698848482E-4</v>
      </c>
      <c r="ML101" s="120">
        <v>1.0267609676753789E-4</v>
      </c>
      <c r="MM101" s="120">
        <v>1.0267609676753781E-4</v>
      </c>
      <c r="MN101" s="120">
        <v>1.0016379179708395E-4</v>
      </c>
      <c r="MO101" s="120">
        <v>1.0016379179708394E-4</v>
      </c>
      <c r="MP101" s="120">
        <v>9.7698220989769912E-5</v>
      </c>
      <c r="MQ101" s="120">
        <v>9.7698220989769939E-5</v>
      </c>
      <c r="MR101" s="120">
        <v>9.5278834480005053E-5</v>
      </c>
      <c r="MS101" s="120">
        <v>9.5278834480005026E-5</v>
      </c>
      <c r="MT101" s="120">
        <v>9.2905083680151789E-5</v>
      </c>
      <c r="MU101" s="120">
        <v>9.2905083680151762E-5</v>
      </c>
      <c r="MV101" s="120">
        <v>9.0576421336813673E-5</v>
      </c>
      <c r="MW101" s="120">
        <v>9.0576421336813591E-5</v>
      </c>
      <c r="MX101" s="120">
        <v>8.8292301587204335E-5</v>
      </c>
      <c r="MY101" s="120">
        <v>8.8292301587204294E-5</v>
      </c>
      <c r="MZ101" s="120">
        <v>8.6052180015587542E-5</v>
      </c>
      <c r="NA101" s="120">
        <v>8.6052180015587488E-5</v>
      </c>
      <c r="NB101" s="120">
        <v>8.385551370977058E-5</v>
      </c>
      <c r="NC101" s="120">
        <v>8.3855513709770539E-5</v>
      </c>
      <c r="ND101" s="120">
        <v>8.1701761317638688E-5</v>
      </c>
      <c r="NE101" s="120">
        <v>8.1701761317638742E-5</v>
      </c>
      <c r="NF101" s="120">
        <v>7.9590383103715339E-5</v>
      </c>
      <c r="NG101" s="120">
        <v>7.9590383103715311E-5</v>
      </c>
      <c r="NH101" s="120">
        <v>7.7520841005733373E-5</v>
      </c>
      <c r="NI101" s="120">
        <v>7.7520841005733305E-5</v>
      </c>
      <c r="NJ101" s="120">
        <v>7.5492598691201258E-5</v>
      </c>
      <c r="NK101" s="120">
        <v>7.5492598691201298E-5</v>
      </c>
      <c r="NL101" s="120">
        <v>7.350512161395073E-5</v>
      </c>
      <c r="NM101" s="120">
        <v>7.3505121613950757E-5</v>
      </c>
      <c r="NN101" s="120">
        <v>7.1557877070647235E-5</v>
      </c>
      <c r="NO101" s="120">
        <v>7.1557877070647263E-5</v>
      </c>
      <c r="NP101" s="120">
        <v>6.9650334257249713E-5</v>
      </c>
      <c r="NQ101" s="120">
        <v>6.9650334257249631E-5</v>
      </c>
      <c r="NR101" s="120">
        <v>6.7781964325401724E-5</v>
      </c>
      <c r="NS101" s="120">
        <v>6.7781964325401738E-5</v>
      </c>
      <c r="NT101" s="120">
        <v>6.595224043873844E-5</v>
      </c>
      <c r="NU101" s="120">
        <v>6.5952240438738385E-5</v>
      </c>
      <c r="NV101" s="120">
        <v>6.4160637829090972E-5</v>
      </c>
      <c r="NW101" s="120">
        <v>6.4160637829091026E-5</v>
      </c>
      <c r="NX101" s="120">
        <v>6.2406633852573657E-5</v>
      </c>
      <c r="NY101" s="120">
        <v>6.2406633852573617E-5</v>
      </c>
      <c r="NZ101" s="120">
        <v>6.0689708045532932E-5</v>
      </c>
      <c r="OA101" s="120">
        <v>6.0689708045532932E-5</v>
      </c>
      <c r="OB101" s="120">
        <v>5.9009342180344359E-5</v>
      </c>
      <c r="OC101" s="120">
        <v>5.9009342180344345E-5</v>
      </c>
      <c r="OD101" s="120">
        <v>5.7365020321036368E-5</v>
      </c>
      <c r="OE101" s="120">
        <v>5.7365020321036402E-5</v>
      </c>
      <c r="OF101" s="120">
        <v>5.5756228878724736E-5</v>
      </c>
      <c r="OG101" s="120">
        <v>5.5756228878724742E-5</v>
      </c>
      <c r="OH101" s="120">
        <v>5.4182456666837711E-5</v>
      </c>
      <c r="OI101" s="120">
        <v>5.4182456666837656E-5</v>
      </c>
      <c r="OJ101" s="120">
        <v>5.26431949561148E-5</v>
      </c>
      <c r="OK101" s="120">
        <v>5.2643194956114766E-5</v>
      </c>
      <c r="OL101" s="120">
        <v>5.1137937529358544E-5</v>
      </c>
      <c r="OM101" s="120">
        <v>5.1137937529358524E-5</v>
      </c>
      <c r="ON101" s="120">
        <v>4.9666180735920955E-5</v>
      </c>
      <c r="OO101" s="120">
        <v>4.9666180735920955E-5</v>
      </c>
      <c r="OP101" s="120">
        <v>4.8227423545905336E-5</v>
      </c>
      <c r="OQ101" s="120">
        <v>4.8227423545905316E-5</v>
      </c>
      <c r="OR101" s="120">
        <v>4.6821167604063005E-5</v>
      </c>
      <c r="OS101" s="120">
        <v>4.6821167604063011E-5</v>
      </c>
      <c r="OT101" s="120">
        <v>4.5446917283366016E-5</v>
      </c>
      <c r="OU101" s="120">
        <v>4.5446917283365975E-5</v>
      </c>
      <c r="OV101" s="120">
        <v>4.4104179738234621E-5</v>
      </c>
      <c r="OW101" s="120">
        <v>4.4104179738234661E-5</v>
      </c>
      <c r="OX101" s="120">
        <v>4.279246495740059E-5</v>
      </c>
      <c r="OY101" s="120">
        <v>4.2792464957400624E-5</v>
      </c>
      <c r="OZ101" s="120">
        <v>4.1511285816384079E-5</v>
      </c>
      <c r="PA101" s="120">
        <v>4.1511285816384079E-5</v>
      </c>
      <c r="PB101" s="120">
        <v>4.0260158129564799E-5</v>
      </c>
      <c r="PC101" s="120">
        <v>4.0260158129564826E-5</v>
      </c>
      <c r="PD101" s="120">
        <v>3.9038600701825861E-5</v>
      </c>
      <c r="PE101" s="120">
        <v>3.9038600701825888E-5</v>
      </c>
      <c r="PF101" s="120">
        <v>3.7846135379749447E-5</v>
      </c>
      <c r="PG101" s="120">
        <v>3.7846135379749406E-5</v>
      </c>
      <c r="PH101" s="120">
        <v>3.6682287102342272E-5</v>
      </c>
      <c r="PI101" s="120">
        <v>3.6682287102342252E-5</v>
      </c>
      <c r="PJ101" s="120">
        <v>3.5546583951271081E-5</v>
      </c>
      <c r="PK101" s="120">
        <v>3.5546583951271102E-5</v>
      </c>
      <c r="PL101" s="120">
        <v>3.4438557200584403E-5</v>
      </c>
      <c r="PM101" s="120">
        <v>3.443855720058441E-5</v>
      </c>
      <c r="PN101" s="120">
        <v>3.3357741365900533E-5</v>
      </c>
      <c r="PO101" s="120">
        <v>3.3357741365900533E-5</v>
      </c>
      <c r="PP101" s="120">
        <v>3.2303674253038986E-5</v>
      </c>
      <c r="PQ101" s="120">
        <v>3.230367425303902E-5</v>
      </c>
      <c r="PR101" s="120">
        <v>3.1275897006073709E-5</v>
      </c>
      <c r="PS101" s="120">
        <v>3.1275897006073702E-5</v>
      </c>
      <c r="PT101" s="120">
        <v>3.0273954154785828E-5</v>
      </c>
      <c r="PU101" s="120">
        <v>3.0273954154785818E-5</v>
      </c>
      <c r="PV101" s="120">
        <v>2.9297393661493605E-5</v>
      </c>
      <c r="PW101" s="120">
        <v>2.9297393661493588E-5</v>
      </c>
      <c r="PX101" s="120">
        <v>2.8345766967237777E-5</v>
      </c>
      <c r="PY101" s="120">
        <v>2.834576696723777E-5</v>
      </c>
      <c r="PZ101" s="120">
        <v>2.7418629037299029E-5</v>
      </c>
      <c r="QA101" s="120">
        <v>2.7418629037299002E-5</v>
      </c>
      <c r="QB101" s="120">
        <v>2.6515538406025912E-5</v>
      </c>
      <c r="QC101" s="120">
        <v>2.6515538406025905E-5</v>
      </c>
      <c r="QD101" s="120">
        <v>2.5636057220950393E-5</v>
      </c>
      <c r="QE101" s="120">
        <v>2.5636057220950376E-5</v>
      </c>
      <c r="QF101" s="120">
        <v>2.4779751286168328E-5</v>
      </c>
      <c r="QG101" s="120">
        <v>2.4779751286168338E-5</v>
      </c>
      <c r="QH101" s="120">
        <v>2.3946190104962677E-5</v>
      </c>
      <c r="QI101" s="120">
        <v>2.3946190104962677E-5</v>
      </c>
      <c r="QJ101" s="120">
        <v>2.3134946921646413E-5</v>
      </c>
      <c r="QK101" s="120">
        <v>2.3134946921646423E-5</v>
      </c>
      <c r="QL101" s="120">
        <v>2.2345598762603105E-5</v>
      </c>
      <c r="QM101" s="120">
        <v>2.2345598762603105E-5</v>
      </c>
      <c r="QN101" s="120">
        <v>2.1577726476501945E-5</v>
      </c>
      <c r="QO101" s="120">
        <v>2.1577726476501948E-5</v>
      </c>
      <c r="QP101" s="120">
        <v>2.0830914773665412E-5</v>
      </c>
      <c r="QQ101" s="120">
        <v>2.0830914773665432E-5</v>
      </c>
      <c r="QR101" s="120">
        <v>2.0104752264566706E-5</v>
      </c>
      <c r="QS101" s="120">
        <v>2.0104752264566706E-5</v>
      </c>
      <c r="QT101" s="120">
        <v>1.939883149743443E-5</v>
      </c>
      <c r="QU101" s="120">
        <v>1.9398831497434419E-5</v>
      </c>
      <c r="QV101" s="120">
        <v>1.8712748994942897E-5</v>
      </c>
      <c r="QW101" s="120">
        <v>1.8712748994942907E-5</v>
      </c>
      <c r="QX101" s="120">
        <v>1.8046105289965162E-5</v>
      </c>
      <c r="QY101" s="120">
        <v>1.8046105289965169E-5</v>
      </c>
      <c r="QZ101" s="120">
        <v>1.7398504960367E-5</v>
      </c>
      <c r="RA101" s="120">
        <v>1.7398504960366993E-5</v>
      </c>
      <c r="RB101" s="120">
        <v>1.6769556662820207E-5</v>
      </c>
      <c r="RC101" s="120">
        <v>1.6769556662820207E-5</v>
      </c>
      <c r="RD101" s="120">
        <v>1.6158873165613103E-5</v>
      </c>
      <c r="RE101" s="120">
        <v>1.6158873165613107E-5</v>
      </c>
      <c r="RF101" s="120">
        <v>1.5566071380436917E-5</v>
      </c>
      <c r="RG101" s="120">
        <v>1.5566071380436934E-5</v>
      </c>
      <c r="RH101" s="120">
        <v>1.4990772393126597E-5</v>
      </c>
      <c r="RI101" s="120">
        <v>1.4990772393126594E-5</v>
      </c>
      <c r="RJ101" s="120">
        <v>1.4432601493335059E-5</v>
      </c>
      <c r="RK101" s="120">
        <v>1.4432601493335071E-5</v>
      </c>
      <c r="RL101" s="120">
        <v>1.3891188203120124E-5</v>
      </c>
      <c r="RM101" s="120">
        <v>1.3891188203120129E-5</v>
      </c>
      <c r="RN101" s="120">
        <v>1.3366166304423217E-5</v>
      </c>
      <c r="RO101" s="120">
        <v>1.3366166304423214E-5</v>
      </c>
      <c r="RP101" s="120">
        <v>1.2857173865420032E-5</v>
      </c>
      <c r="RQ101" s="120">
        <v>1.2857173865420031E-5</v>
      </c>
      <c r="RR101" s="120">
        <v>1.2363853265722789E-5</v>
      </c>
      <c r="RS101" s="120">
        <v>1.2363853265722784E-5</v>
      </c>
      <c r="RT101" s="120">
        <v>1.1885851220414778E-5</v>
      </c>
      <c r="RU101" s="120">
        <v>1.1885851220414771E-5</v>
      </c>
      <c r="RV101" s="120">
        <v>1.1422818802897866E-5</v>
      </c>
      <c r="RW101" s="120">
        <v>1.1422818802897861E-5</v>
      </c>
      <c r="RX101" s="120">
        <v>1.0974411466533993E-5</v>
      </c>
      <c r="RY101" s="120">
        <v>1.0974411466533983E-5</v>
      </c>
      <c r="RZ101" s="120">
        <v>1.0540289065062508E-5</v>
      </c>
      <c r="SA101" s="120">
        <v>1.0540289065062513E-5</v>
      </c>
      <c r="SB101" s="120">
        <v>1.0120115871775089E-5</v>
      </c>
      <c r="SC101" s="120">
        <v>1.0120115871775097E-5</v>
      </c>
      <c r="SD101" s="120">
        <v>9.7135605974309235E-6</v>
      </c>
      <c r="SE101" s="120">
        <v>9.7135605974309235E-6</v>
      </c>
      <c r="SF101" s="120">
        <v>9.3202964068950108E-6</v>
      </c>
      <c r="SG101" s="120">
        <v>9.3202964068950041E-6</v>
      </c>
      <c r="SH101" s="120">
        <v>8.9400009344832299E-6</v>
      </c>
      <c r="SI101" s="120">
        <v>8.9400009344832384E-6</v>
      </c>
      <c r="SJ101" s="120">
        <v>8.5723562979980636E-6</v>
      </c>
      <c r="SK101" s="120">
        <v>8.5723562979980585E-6</v>
      </c>
      <c r="SL101" s="120">
        <v>8.2170491114396611E-6</v>
      </c>
      <c r="SM101" s="120">
        <v>8.2170491114396578E-6</v>
      </c>
      <c r="SN101" s="120">
        <v>7.8737704963775213E-6</v>
      </c>
      <c r="SO101" s="120">
        <v>7.8737704963775298E-6</v>
      </c>
      <c r="SP101" s="120">
        <v>7.542216091968636E-6</v>
      </c>
      <c r="SQ101" s="120">
        <v>7.5422160919686334E-6</v>
      </c>
      <c r="SR101" s="120">
        <v>7.2220860636083338E-6</v>
      </c>
      <c r="SS101" s="120">
        <v>7.2220860636083389E-6</v>
      </c>
      <c r="ST101" s="120">
        <v>6.9130851102015179E-6</v>
      </c>
      <c r="SU101" s="120">
        <v>6.9130851102015179E-6</v>
      </c>
      <c r="SV101" s="120">
        <v>6.6149224700416524E-6</v>
      </c>
      <c r="SW101" s="120">
        <v>6.6149224700416532E-6</v>
      </c>
      <c r="SX101" s="120">
        <v>6.3273119252864754E-6</v>
      </c>
      <c r="SY101" s="120">
        <v>6.3273119252864754E-6</v>
      </c>
      <c r="SZ101" s="120">
        <v>6.0499718050196916E-6</v>
      </c>
      <c r="TA101" s="120">
        <v>6.0499718050196899E-6</v>
      </c>
      <c r="TB101" s="120">
        <v>5.7826249868887749E-6</v>
      </c>
      <c r="TC101" s="120">
        <v>5.7826249868887791E-6</v>
      </c>
      <c r="TD101" s="120">
        <v>5.5249988973100312E-6</v>
      </c>
      <c r="TE101" s="120">
        <v>5.5249988973100337E-6</v>
      </c>
      <c r="TF101" s="120">
        <v>5.2768255102326033E-6</v>
      </c>
      <c r="TG101" s="120">
        <v>5.2768255102326025E-6</v>
      </c>
      <c r="TH101" s="120">
        <v>5.0378413444541819E-6</v>
      </c>
      <c r="TI101" s="120">
        <v>5.0378413444541777E-6</v>
      </c>
      <c r="TJ101" s="120">
        <v>4.8077874594820586E-6</v>
      </c>
      <c r="TK101" s="120">
        <v>4.8077874594820603E-6</v>
      </c>
      <c r="TL101" s="120">
        <v>4.586409449934056E-6</v>
      </c>
      <c r="TM101" s="120">
        <v>4.5864094499340551E-6</v>
      </c>
      <c r="TN101" s="120">
        <v>4.3734574384747363E-6</v>
      </c>
      <c r="TO101" s="120">
        <v>4.373457438474732E-6</v>
      </c>
      <c r="TP101" s="120">
        <v>4.168686067283418E-6</v>
      </c>
      <c r="TQ101" s="120">
        <v>4.1686860672834189E-6</v>
      </c>
      <c r="TR101" s="120">
        <v>3.9718544880515124E-6</v>
      </c>
      <c r="TS101" s="120">
        <v>3.9718544880515141E-6</v>
      </c>
      <c r="TT101" s="120">
        <v>3.7827263505075255E-6</v>
      </c>
      <c r="TU101" s="120">
        <v>3.7827263505075264E-6</v>
      </c>
      <c r="TV101" s="120">
        <v>3.6010697894694059E-6</v>
      </c>
      <c r="TW101" s="120">
        <v>3.6010697894694063E-6</v>
      </c>
      <c r="TX101" s="120">
        <v>3.4266574104247904E-6</v>
      </c>
      <c r="TY101" s="120">
        <v>3.4266574104247896E-6</v>
      </c>
      <c r="TZ101" s="120">
        <v>3.2592662736408594E-6</v>
      </c>
      <c r="UA101" s="120">
        <v>3.2592662736408603E-6</v>
      </c>
      <c r="UB101" s="120">
        <v>3.0986778768067035E-6</v>
      </c>
      <c r="UC101" s="120">
        <v>3.0986778768067035E-6</v>
      </c>
      <c r="UD101" s="120">
        <v>2.9446781362120952E-6</v>
      </c>
      <c r="UE101" s="120">
        <v>2.9446781362120948E-6</v>
      </c>
      <c r="UF101" s="120">
        <v>2.7970573664678883E-6</v>
      </c>
      <c r="UG101" s="120">
        <v>2.7970573664678904E-6</v>
      </c>
      <c r="UH101" s="120">
        <v>2.6556102587743442E-6</v>
      </c>
      <c r="UI101" s="120">
        <v>2.6556102587743437E-6</v>
      </c>
      <c r="UJ101" s="120">
        <v>2.5201358577449127E-6</v>
      </c>
      <c r="UK101" s="120">
        <v>2.5201358577449119E-6</v>
      </c>
      <c r="UL101" s="120">
        <v>2.390437536794269E-6</v>
      </c>
      <c r="UM101" s="120">
        <v>2.3904375367942651E-6</v>
      </c>
      <c r="UN101" s="120">
        <v>2.266322972100529E-6</v>
      </c>
      <c r="UO101" s="120">
        <v>2.266322972100529E-6</v>
      </c>
      <c r="UP101" s="120">
        <v>2.1476041151529845E-6</v>
      </c>
      <c r="UQ101" s="120">
        <v>2.1476041151529858E-6</v>
      </c>
      <c r="UR101" s="120">
        <v>2.0340971638977746E-6</v>
      </c>
      <c r="US101" s="120">
        <v>2.034097163897778E-6</v>
      </c>
      <c r="UT101" s="120">
        <v>1.9256225324953981E-6</v>
      </c>
      <c r="UU101" s="120">
        <v>1.9256225324953964E-6</v>
      </c>
      <c r="UV101" s="120">
        <v>1.8220048197050394E-6</v>
      </c>
      <c r="UW101" s="120">
        <v>1.8220048197050392E-6</v>
      </c>
      <c r="UX101" s="120">
        <v>1.7230727759122431E-6</v>
      </c>
      <c r="UY101" s="120">
        <v>1.7230727759122438E-6</v>
      </c>
      <c r="UZ101" s="120">
        <v>1.6286592688175164E-6</v>
      </c>
      <c r="VA101" s="120">
        <v>1.6286592688175166E-6</v>
      </c>
      <c r="VB101" s="120">
        <v>1.5386012478049303E-6</v>
      </c>
      <c r="VC101" s="120">
        <v>1.5386012478049296E-6</v>
      </c>
      <c r="VD101" s="120">
        <v>1.4527397070110959E-6</v>
      </c>
      <c r="VE101" s="120">
        <v>1.4527397070110953E-6</v>
      </c>
      <c r="VF101" s="120">
        <v>1.3709196471161359E-6</v>
      </c>
      <c r="VG101" s="120">
        <v>1.3709196471161353E-6</v>
      </c>
      <c r="VH101" s="120">
        <v>1.2929900358796756E-6</v>
      </c>
      <c r="VI101" s="120">
        <v>1.2929900358796756E-6</v>
      </c>
      <c r="VJ101" s="120">
        <v>1.2188037674461722E-6</v>
      </c>
      <c r="VK101" s="120">
        <v>1.2188037674461713E-6</v>
      </c>
      <c r="VL101" s="120">
        <v>1.1482176204452279E-6</v>
      </c>
      <c r="VM101" s="120">
        <v>1.1482176204452285E-6</v>
      </c>
      <c r="VN101" s="120">
        <v>1.0810922149138531E-6</v>
      </c>
      <c r="VO101" s="120">
        <v>1.0810922149138518E-6</v>
      </c>
      <c r="VP101" s="120">
        <v>1.0172919680689433E-6</v>
      </c>
      <c r="VQ101" s="120">
        <v>1.0172919680689426E-6</v>
      </c>
      <c r="VR101" s="120">
        <v>9.5668504895957468E-7</v>
      </c>
      <c r="VS101" s="120">
        <v>9.5668504895957446E-7</v>
      </c>
      <c r="VT101" s="120">
        <v>8.9914333202994659E-7</v>
      </c>
      <c r="VU101" s="120">
        <v>8.9914333202994627E-7</v>
      </c>
      <c r="VV101" s="120">
        <v>8.4454234962513744E-7</v>
      </c>
      <c r="VW101" s="120">
        <v>8.4454234962513744E-7</v>
      </c>
      <c r="VX101" s="120">
        <v>7.9276124347306258E-7</v>
      </c>
      <c r="VY101" s="120">
        <v>7.9276124347306194E-7</v>
      </c>
      <c r="VZ101" s="120">
        <v>7.4368271517726489E-7</v>
      </c>
      <c r="WA101" s="120">
        <v>7.436827151772652E-7</v>
      </c>
      <c r="WB101" s="120">
        <v>6.9719297575640561E-7</v>
      </c>
      <c r="WC101" s="120">
        <v>6.9719297575640625E-7</v>
      </c>
      <c r="WD101" s="120">
        <v>6.5318169426747874E-7</v>
      </c>
      <c r="WE101" s="120">
        <v>6.5318169426747874E-7</v>
      </c>
      <c r="WF101" s="120">
        <v>6.1154194555096782E-7</v>
      </c>
      <c r="WG101" s="120">
        <v>6.1154194555096793E-7</v>
      </c>
      <c r="WH101" s="120">
        <v>5.7217015713729394E-7</v>
      </c>
      <c r="WI101" s="120">
        <v>5.7217015713729373E-7</v>
      </c>
      <c r="WJ101" s="120">
        <v>5.3496605535497336E-7</v>
      </c>
      <c r="WK101" s="120">
        <v>5.3496605535497315E-7</v>
      </c>
      <c r="WL101" s="120">
        <v>4.9983261068201207E-7</v>
      </c>
      <c r="WM101" s="120">
        <v>4.9983261068201154E-7</v>
      </c>
      <c r="WN101" s="120">
        <v>4.6667598238305618E-7</v>
      </c>
      <c r="WO101" s="120">
        <v>4.6667598238305596E-7</v>
      </c>
      <c r="WP101" s="120">
        <v>4.3540546247582066E-7</v>
      </c>
      <c r="WQ101" s="120">
        <v>4.3540546247582071E-7</v>
      </c>
      <c r="WR101" s="120">
        <v>4.0593341907124489E-7</v>
      </c>
      <c r="WS101" s="120">
        <v>4.0593341907124489E-7</v>
      </c>
      <c r="WT101" s="120">
        <v>3.7817523913272408E-7</v>
      </c>
      <c r="WU101" s="120">
        <v>3.7817523913272393E-7</v>
      </c>
      <c r="WV101" s="120">
        <v>3.5204927070060581E-7</v>
      </c>
      <c r="WW101" s="120">
        <v>3.5204927070060613E-7</v>
      </c>
      <c r="WX101" s="120">
        <v>3.27476764628922E-7</v>
      </c>
      <c r="WY101" s="120">
        <v>3.2747676462892215E-7</v>
      </c>
      <c r="WZ101" s="120">
        <v>3.0438181588206453E-7</v>
      </c>
      <c r="XA101" s="120">
        <v>3.0438181588206432E-7</v>
      </c>
      <c r="XB101" s="120">
        <v>2.8269130443978429E-7</v>
      </c>
      <c r="XC101" s="120">
        <v>2.8269130443978439E-7</v>
      </c>
      <c r="XD101" s="120">
        <v>2.6233483585950197E-7</v>
      </c>
      <c r="XE101" s="120">
        <v>2.6233483585950208E-7</v>
      </c>
      <c r="XF101" s="120">
        <v>2.4324468154546221E-7</v>
      </c>
      <c r="XG101" s="120">
        <v>2.4324468154546221E-7</v>
      </c>
      <c r="XH101" s="120">
        <v>2.2535571877474184E-7</v>
      </c>
      <c r="XI101" s="120">
        <v>2.2535571877474174E-7</v>
      </c>
      <c r="XJ101" s="120">
        <v>2.0860537053053882E-7</v>
      </c>
      <c r="XK101" s="120">
        <v>2.0860537053053898E-7</v>
      </c>
      <c r="XL101" s="120">
        <v>1.9293354519348701E-7</v>
      </c>
      <c r="XM101" s="120">
        <v>1.9293354519348691E-7</v>
      </c>
      <c r="XN101" s="120">
        <v>1.7828257614201366E-7</v>
      </c>
      <c r="XO101" s="120">
        <v>1.7828257614201381E-7</v>
      </c>
      <c r="XP101" s="120">
        <v>1.6459716131293813E-7</v>
      </c>
      <c r="XQ101" s="120">
        <v>1.6459716131293805E-7</v>
      </c>
      <c r="XR101" s="120">
        <v>1.5182430277360309E-7</v>
      </c>
      <c r="XS101" s="120">
        <v>1.518243027736034E-7</v>
      </c>
      <c r="XT101" s="120">
        <v>1.3991324635686277E-7</v>
      </c>
      <c r="XU101" s="120">
        <v>1.3991324635686282E-7</v>
      </c>
      <c r="XV101" s="120">
        <v>1.2881542141017329E-7</v>
      </c>
      <c r="XW101" s="120">
        <v>1.288154214101734E-7</v>
      </c>
      <c r="XX101" s="120">
        <v>1.1848438070989832E-7</v>
      </c>
      <c r="XY101" s="120">
        <v>1.1848438070989839E-7</v>
      </c>
      <c r="XZ101" s="120">
        <v>1.0887574059168724E-7</v>
      </c>
      <c r="YA101" s="120">
        <v>1.0887574059168728E-7</v>
      </c>
      <c r="YB101" s="120">
        <v>9.9947121347471884E-8</v>
      </c>
      <c r="YC101" s="120">
        <v>9.9947121347471752E-8</v>
      </c>
      <c r="YD101" s="120">
        <v>9.1658087939202027E-8</v>
      </c>
      <c r="YE101" s="120">
        <v>9.1658087939201988E-8</v>
      </c>
      <c r="YF101" s="120">
        <v>8.3970091078937068E-8</v>
      </c>
      <c r="YG101" s="120">
        <v>8.397009107893716E-8</v>
      </c>
      <c r="YH101" s="120">
        <v>7.6846408724307915E-8</v>
      </c>
      <c r="YI101" s="120">
        <v>7.6846408724307875E-8</v>
      </c>
      <c r="YJ101" s="120">
        <v>7.0252088037673221E-8</v>
      </c>
      <c r="YK101" s="120">
        <v>7.0252088037673221E-8</v>
      </c>
      <c r="YL101" s="120">
        <v>6.415388785650719E-8</v>
      </c>
      <c r="YM101" s="120">
        <v>6.4153887856507282E-8</v>
      </c>
      <c r="YN101" s="120">
        <v>5.8520221721676748E-8</v>
      </c>
      <c r="YO101" s="120">
        <v>5.8520221721676741E-8</v>
      </c>
      <c r="YP101" s="120">
        <v>5.3321101509294932E-8</v>
      </c>
      <c r="YQ101" s="120">
        <v>5.3321101509294925E-8</v>
      </c>
      <c r="YR101" s="120">
        <v>4.8528081710773773E-8</v>
      </c>
      <c r="YS101" s="120">
        <v>4.852808171077376E-8</v>
      </c>
      <c r="YT101" s="120">
        <v>4.4114204404541797E-8</v>
      </c>
      <c r="YU101" s="120">
        <v>4.4114204404541784E-8</v>
      </c>
      <c r="YV101" s="120">
        <v>4.0053944961647468E-8</v>
      </c>
      <c r="YW101" s="120">
        <v>4.0053944961647455E-8</v>
      </c>
      <c r="YX101" s="120">
        <v>3.6323158526132435E-8</v>
      </c>
      <c r="YY101" s="120">
        <v>3.6323158526132429E-8</v>
      </c>
      <c r="YZ101" s="120">
        <v>3.2899027309636389E-8</v>
      </c>
      <c r="ZA101" s="120">
        <v>3.2899027309636402E-8</v>
      </c>
      <c r="ZB101" s="120">
        <v>2.9760008738186738E-8</v>
      </c>
      <c r="ZC101" s="120">
        <v>2.9760008738186734E-8</v>
      </c>
      <c r="ZD101" s="120">
        <v>2.6885784487535347E-8</v>
      </c>
      <c r="ZE101" s="120">
        <v>2.688578448753533E-8</v>
      </c>
      <c r="ZF101" s="120">
        <v>2.4257210441733003E-8</v>
      </c>
      <c r="ZG101" s="120">
        <v>2.4257210441732997E-8</v>
      </c>
      <c r="ZH101" s="120">
        <v>2.1856267607884729E-8</v>
      </c>
      <c r="ZI101" s="120">
        <v>2.1856267607884725E-8</v>
      </c>
      <c r="ZJ101" s="120">
        <v>1.9666014018206176E-8</v>
      </c>
      <c r="ZK101" s="120">
        <v>1.9666014018206196E-8</v>
      </c>
      <c r="ZL101" s="120">
        <v>1.7670537648611576E-8</v>
      </c>
      <c r="ZM101" s="120">
        <v>1.7670537648611563E-8</v>
      </c>
      <c r="ZN101" s="120">
        <v>1.5854910381104918E-8</v>
      </c>
      <c r="ZO101" s="120">
        <v>1.5854910381104905E-8</v>
      </c>
      <c r="ZP101" s="120">
        <v>1.4205143035230408E-8</v>
      </c>
      <c r="ZQ101" s="120">
        <v>1.4205143035230408E-8</v>
      </c>
      <c r="ZR101" s="120">
        <v>1.2708141491762205E-8</v>
      </c>
      <c r="ZS101" s="120">
        <v>1.2708141491762197E-8</v>
      </c>
      <c r="ZT101" s="120">
        <v>1.1351663929690396E-8</v>
      </c>
      <c r="ZU101" s="120">
        <v>1.1351663929690401E-8</v>
      </c>
      <c r="ZV101" s="120">
        <v>1.0124279195389323E-8</v>
      </c>
      <c r="ZW101" s="120">
        <v>1.0124279195389336E-8</v>
      </c>
      <c r="ZX101" s="120">
        <v>9.0153263206448827E-9</v>
      </c>
      <c r="ZY101" s="120">
        <v>9.015326320644891E-9</v>
      </c>
      <c r="ZZ101" s="120">
        <v>8.0148752039749495E-9</v>
      </c>
      <c r="AAA101" s="120">
        <v>8.0148752039749495E-9</v>
      </c>
      <c r="AAB101" s="120">
        <v>7.1136884674070821E-9</v>
      </c>
      <c r="AAC101" s="120">
        <v>7.1136884674070813E-9</v>
      </c>
      <c r="AAD101" s="120">
        <v>6.3031844985878277E-9</v>
      </c>
      <c r="AAE101" s="120">
        <v>6.3031844985878351E-9</v>
      </c>
      <c r="AAF101" s="120">
        <v>5.5754016857949871E-9</v>
      </c>
      <c r="AAG101" s="120">
        <v>5.5754016857949838E-9</v>
      </c>
      <c r="AAH101" s="120">
        <v>4.9229638511146239E-9</v>
      </c>
      <c r="AAI101" s="120">
        <v>4.9229638511146314E-9</v>
      </c>
      <c r="AAJ101" s="120">
        <v>4.3390468847370561E-9</v>
      </c>
      <c r="AAK101" s="120">
        <v>4.3390468847370561E-9</v>
      </c>
      <c r="AAL101" s="120">
        <v>3.8173465810263263E-9</v>
      </c>
      <c r="AAM101" s="120">
        <v>3.8173465810263263E-9</v>
      </c>
      <c r="AAN101" s="120">
        <v>3.3520476747352049E-9</v>
      </c>
      <c r="AAO101" s="120">
        <v>3.3520476747352053E-9</v>
      </c>
      <c r="AAP101" s="120">
        <v>2.9377940734786619E-9</v>
      </c>
      <c r="AAQ101" s="120">
        <v>2.9377940734786582E-9</v>
      </c>
      <c r="AAR101" s="120">
        <v>2.5696602803519496E-9</v>
      </c>
      <c r="AAS101" s="120">
        <v>2.5696602803519509E-9</v>
      </c>
      <c r="AAT101" s="120">
        <v>2.2431239983921371E-9</v>
      </c>
      <c r="AAU101" s="120">
        <v>2.2431239983921375E-9</v>
      </c>
      <c r="AAV101" s="120">
        <v>1.9540399064419271E-9</v>
      </c>
      <c r="AAW101" s="120">
        <v>1.9540399064419271E-9</v>
      </c>
      <c r="AAX101" s="120">
        <v>1.6986145938899715E-9</v>
      </c>
      <c r="AAY101" s="120">
        <v>1.6986145938899729E-9</v>
      </c>
      <c r="AAZ101" s="120">
        <v>1.4733826397395824E-9</v>
      </c>
      <c r="ABA101" s="120">
        <v>1.4733826397395811E-9</v>
      </c>
      <c r="ABB101" s="120">
        <v>1.2751838195058491E-9</v>
      </c>
      <c r="ABC101" s="120">
        <v>1.2751838195058483E-9</v>
      </c>
      <c r="ABD101" s="120">
        <v>1.1011414215664012E-9</v>
      </c>
      <c r="ABE101" s="120">
        <v>1.1011414215664014E-9</v>
      </c>
      <c r="ABF101" s="120">
        <v>9.486416528005441E-10</v>
      </c>
      <c r="ABG101" s="120">
        <v>9.4864165280054451E-10</v>
      </c>
      <c r="ABH101" s="120">
        <v>8.1531411165202533E-10</v>
      </c>
      <c r="ABI101" s="120">
        <v>8.1531411165202564E-10</v>
      </c>
      <c r="ABJ101" s="120">
        <v>6.9901330514827139E-10</v>
      </c>
      <c r="ABK101" s="120">
        <v>6.9901330514827128E-10</v>
      </c>
      <c r="ABL101" s="120">
        <v>5.9780118490971308E-10</v>
      </c>
      <c r="ABM101" s="120">
        <v>5.978011849097136E-10</v>
      </c>
      <c r="ABN101" s="120">
        <v>5.0993067579212224E-10</v>
      </c>
      <c r="ABO101" s="120">
        <v>5.0993067579212214E-10</v>
      </c>
      <c r="ABP101" s="120">
        <v>4.3383016952767317E-10</v>
      </c>
      <c r="ABQ101" s="120">
        <v>4.3383016952767307E-10</v>
      </c>
      <c r="ABR101" s="120">
        <v>3.6808895457118886E-10</v>
      </c>
      <c r="ABS101" s="120">
        <v>3.6808895457118912E-10</v>
      </c>
      <c r="ABT101" s="120">
        <v>3.1144355232048694E-10</v>
      </c>
      <c r="ABU101" s="120">
        <v>3.1144355232048699E-10</v>
      </c>
      <c r="ABV101" s="120">
        <v>2.6276492896718887E-10</v>
      </c>
      <c r="ABW101" s="120">
        <v>2.6276492896718882E-10</v>
      </c>
      <c r="ABX101" s="120">
        <v>2.2104655144931022E-10</v>
      </c>
      <c r="ABY101" s="120">
        <v>2.210465514493103E-10</v>
      </c>
      <c r="ABZ101" s="120">
        <v>1.8539325532130535E-10</v>
      </c>
      <c r="ACA101" s="120">
        <v>1.853932553213054E-10</v>
      </c>
      <c r="ACB101" s="120">
        <v>1.5501089183212195E-10</v>
      </c>
      <c r="ACC101" s="120">
        <v>1.5501089183212203E-10</v>
      </c>
      <c r="ACD101" s="120">
        <v>1.2919672110768451E-10</v>
      </c>
      <c r="ACE101" s="120">
        <v>1.2919672110768446E-10</v>
      </c>
      <c r="ACF101" s="120">
        <v>1.0733051807069309E-10</v>
      </c>
      <c r="ACG101" s="120">
        <v>1.0733051807069311E-10</v>
      </c>
      <c r="ACH101" s="120">
        <v>8.8866357596615969E-11</v>
      </c>
      <c r="ACI101" s="120">
        <v>8.886635759661593E-11</v>
      </c>
      <c r="ACJ101" s="120">
        <v>7.3325045398382949E-11</v>
      </c>
      <c r="ACK101" s="120">
        <v>7.3325045398382897E-11</v>
      </c>
      <c r="ACL101" s="120">
        <v>6.0287161250919748E-11</v>
      </c>
      <c r="ACM101" s="120">
        <v>6.0287161250919761E-11</v>
      </c>
      <c r="ACN101" s="120">
        <v>4.9386681406879326E-11</v>
      </c>
      <c r="ACO101" s="120">
        <v>4.9386681406879274E-11</v>
      </c>
      <c r="ACP101" s="120">
        <v>4.0305147412596724E-11</v>
      </c>
      <c r="ACQ101" s="120">
        <v>4.0305147412596686E-11</v>
      </c>
      <c r="ACR101" s="120">
        <v>3.276634900354304E-11</v>
      </c>
      <c r="ACS101" s="120">
        <v>3.2766349003543034E-11</v>
      </c>
      <c r="ACT101" s="120">
        <v>2.6531489335827068E-11</v>
      </c>
      <c r="ACU101" s="120">
        <v>2.6531489335827061E-11</v>
      </c>
      <c r="ACV101" s="120">
        <v>2.1394801488397845E-11</v>
      </c>
      <c r="ACW101" s="120">
        <v>2.1394801488397848E-11</v>
      </c>
      <c r="ACX101" s="120">
        <v>1.7179585942722107E-11</v>
      </c>
      <c r="ACY101" s="120">
        <v>1.7179585942722114E-11</v>
      </c>
      <c r="ACZ101" s="120">
        <v>1.3734639605504044E-11</v>
      </c>
      <c r="ADA101" s="120">
        <v>1.3734639605504044E-11</v>
      </c>
      <c r="ADB101" s="120">
        <v>1.0931047877639866E-11</v>
      </c>
      <c r="ADC101" s="120">
        <v>1.0931047877639864E-11</v>
      </c>
      <c r="ADD101" s="120">
        <v>8.6593122807981325E-12</v>
      </c>
      <c r="ADE101" s="120">
        <v>8.6593122807981212E-12</v>
      </c>
      <c r="ADF101" s="120">
        <v>6.8267872231840557E-12</v>
      </c>
      <c r="ADG101" s="120">
        <v>6.8267872231840613E-12</v>
      </c>
      <c r="ADH101" s="120">
        <v>5.3554006093098394E-12</v>
      </c>
      <c r="ADI101" s="120">
        <v>5.3554006093098386E-12</v>
      </c>
      <c r="ADJ101" s="120">
        <v>4.1796341658945025E-12</v>
      </c>
      <c r="ADK101" s="120">
        <v>4.1796341658945009E-12</v>
      </c>
      <c r="ADL101" s="120">
        <v>3.2447405581998213E-12</v>
      </c>
      <c r="ADM101" s="120">
        <v>3.2447405581998209E-12</v>
      </c>
      <c r="ADN101" s="120">
        <v>2.5051755990027327E-12</v>
      </c>
      <c r="ADO101" s="120">
        <v>2.5051755990027303E-12</v>
      </c>
      <c r="ADP101" s="120">
        <v>1.923225096921767E-12</v>
      </c>
      <c r="ADQ101" s="120">
        <v>1.9232250969217678E-12</v>
      </c>
      <c r="ADR101" s="120">
        <v>1.4678071430318319E-12</v>
      </c>
      <c r="ADS101" s="120">
        <v>1.4678071430318325E-12</v>
      </c>
      <c r="ADT101" s="120">
        <v>1.1134318859529827E-12</v>
      </c>
      <c r="ADU101" s="120">
        <v>1.1134318859529819E-12</v>
      </c>
      <c r="ADV101" s="120">
        <v>8.3930208756047401E-13</v>
      </c>
      <c r="ADW101" s="120">
        <v>8.39302087560473E-13</v>
      </c>
      <c r="ADX101" s="120">
        <v>6.2853897623356851E-13</v>
      </c>
      <c r="ADY101" s="120">
        <v>6.2853897623356901E-13</v>
      </c>
      <c r="ADZ101" s="120">
        <v>4.6751911473683027E-13</v>
      </c>
      <c r="AEA101" s="120">
        <v>4.6751911473683037E-13</v>
      </c>
      <c r="AEB101" s="120">
        <v>3.4530916857520296E-13</v>
      </c>
      <c r="AEC101" s="120">
        <v>3.4530916857520311E-13</v>
      </c>
      <c r="AED101" s="120">
        <v>2.5318659177733555E-13</v>
      </c>
      <c r="AEE101" s="120">
        <v>2.531865917773356E-13</v>
      </c>
      <c r="AEF101" s="120">
        <v>1.8423533501610396E-13</v>
      </c>
      <c r="AEG101" s="120">
        <v>1.8423533501610409E-13</v>
      </c>
      <c r="AEH101" s="120">
        <v>1.3300672097016547E-13</v>
      </c>
      <c r="AEI101" s="120">
        <v>1.3300672097016549E-13</v>
      </c>
      <c r="AEJ101" s="120">
        <v>9.5236619818989854E-14</v>
      </c>
      <c r="AEK101" s="120">
        <v>9.5236619818989879E-14</v>
      </c>
      <c r="AEL101" s="120">
        <v>6.761099047366036E-14</v>
      </c>
      <c r="AEM101" s="120">
        <v>6.7610990473660386E-14</v>
      </c>
      <c r="AEN101" s="120">
        <v>4.7572728085613156E-14</v>
      </c>
      <c r="AEO101" s="120">
        <v>4.7572728085613156E-14</v>
      </c>
      <c r="AEP101" s="120">
        <v>3.3163573831224681E-14</v>
      </c>
      <c r="AEQ101" s="120">
        <v>3.31635738312247E-14</v>
      </c>
      <c r="AER101" s="120">
        <v>2.2895597987625763E-14</v>
      </c>
      <c r="AES101" s="120">
        <v>2.289559798762577E-14</v>
      </c>
      <c r="AET101" s="120">
        <v>1.5647461671951282E-14</v>
      </c>
      <c r="AEU101" s="120">
        <v>1.5647461671951282E-14</v>
      </c>
      <c r="AEV101" s="120">
        <v>1.0581296782216201E-14</v>
      </c>
      <c r="AEW101" s="120">
        <v>1.05812967822162E-14</v>
      </c>
      <c r="AEX101" s="120">
        <v>7.0766187653454418E-15</v>
      </c>
      <c r="AEY101" s="120">
        <v>7.0766187653454442E-15</v>
      </c>
      <c r="AEZ101" s="120">
        <v>4.6782045424576994E-15</v>
      </c>
      <c r="AFA101" s="120">
        <v>4.6782045424576947E-15</v>
      </c>
      <c r="AFB101" s="120">
        <v>3.0553304563825894E-15</v>
      </c>
      <c r="AFC101" s="120">
        <v>3.0553304563825906E-15</v>
      </c>
      <c r="AFD101" s="120">
        <v>1.9701751293663002E-15</v>
      </c>
      <c r="AFE101" s="120">
        <v>1.9701751293662998E-15</v>
      </c>
      <c r="AFF101" s="120">
        <v>1.2535526556506859E-15</v>
      </c>
      <c r="AFG101" s="120">
        <v>1.2535526556506857E-15</v>
      </c>
      <c r="AFH101" s="120">
        <v>7.8645591833133634E-16</v>
      </c>
      <c r="AFI101" s="120">
        <v>7.8645591833133605E-16</v>
      </c>
      <c r="AFJ101" s="120">
        <v>4.8616153556272773E-16</v>
      </c>
      <c r="AFK101" s="120">
        <v>4.8616153556272773E-16</v>
      </c>
      <c r="AFL101" s="120">
        <v>2.9588066094676963E-16</v>
      </c>
      <c r="AFM101" s="120">
        <v>2.9588066094676992E-16</v>
      </c>
      <c r="AFN101" s="120">
        <v>1.7713729486376444E-16</v>
      </c>
      <c r="AFO101" s="120">
        <v>1.7713729486376448E-16</v>
      </c>
      <c r="AFP101" s="120">
        <v>1.0422160009120598E-16</v>
      </c>
      <c r="AFQ101" s="120">
        <v>1.0422160009120608E-16</v>
      </c>
      <c r="AFR101" s="120">
        <v>6.0203569260000185E-17</v>
      </c>
      <c r="AFS101" s="120">
        <v>6.0203569260000296E-17</v>
      </c>
      <c r="AFT101" s="120">
        <v>3.4105740593607401E-17</v>
      </c>
      <c r="AFU101" s="120">
        <v>3.4105740593607395E-17</v>
      </c>
      <c r="AFV101" s="120">
        <v>1.8925795508009754E-17</v>
      </c>
      <c r="AFW101" s="120">
        <v>1.8925795508009757E-17</v>
      </c>
      <c r="AFX101" s="120">
        <v>1.0273868726367431E-17</v>
      </c>
      <c r="AFY101" s="120">
        <v>1.0273868726367428E-17</v>
      </c>
      <c r="AFZ101" s="120">
        <v>5.4480798063092101E-18</v>
      </c>
      <c r="AGA101" s="120">
        <v>5.4480798063092086E-18</v>
      </c>
      <c r="AGB101" s="120">
        <v>2.8177061253295331E-18</v>
      </c>
      <c r="AGC101" s="120">
        <v>2.8177061253295319E-18</v>
      </c>
      <c r="AGD101" s="120">
        <v>1.4188339369831328E-18</v>
      </c>
      <c r="AGE101" s="120">
        <v>1.4188339369831328E-18</v>
      </c>
      <c r="AGF101" s="120">
        <v>6.9423827107708413E-19</v>
      </c>
      <c r="AGG101" s="120">
        <v>6.9423827107708374E-19</v>
      </c>
      <c r="AGH101" s="120">
        <v>3.2937258085040545E-19</v>
      </c>
      <c r="AGI101" s="120">
        <v>3.2937258085040511E-19</v>
      </c>
      <c r="AGJ101" s="120">
        <v>1.5115278183336536E-19</v>
      </c>
      <c r="AGK101" s="120">
        <v>1.5115278183336538E-19</v>
      </c>
      <c r="AGL101" s="120">
        <v>6.6912876832829929E-20</v>
      </c>
      <c r="AGM101" s="120">
        <v>6.6912876832829941E-20</v>
      </c>
      <c r="AGN101" s="120">
        <v>2.848560580320792E-20</v>
      </c>
      <c r="AGO101" s="120">
        <v>2.8485605803207908E-20</v>
      </c>
      <c r="AGP101" s="120">
        <v>1.1620685422884812E-20</v>
      </c>
      <c r="AGQ101" s="120">
        <v>1.1620685422884807E-20</v>
      </c>
      <c r="AGR101" s="120">
        <v>4.5244713849043795E-21</v>
      </c>
      <c r="AGS101" s="120">
        <v>4.524471384904378E-21</v>
      </c>
      <c r="AGT101" s="120">
        <v>1.6733702780891284E-21</v>
      </c>
      <c r="AGU101" s="120">
        <v>1.673370278089128E-21</v>
      </c>
      <c r="AGV101" s="120">
        <v>5.846728714479E-22</v>
      </c>
      <c r="AGW101" s="120">
        <v>5.8467287144790009E-22</v>
      </c>
      <c r="AGX101" s="120">
        <v>1.9173290514357383E-22</v>
      </c>
      <c r="AGY101" s="120">
        <v>1.9173290514357378E-22</v>
      </c>
      <c r="AGZ101" s="120">
        <v>5.8551572026421191E-23</v>
      </c>
      <c r="AHA101" s="120">
        <v>5.8551572026421191E-23</v>
      </c>
      <c r="AHB101" s="120">
        <v>1.649227806794044E-23</v>
      </c>
      <c r="AHC101" s="120">
        <v>1.6492278067940449E-23</v>
      </c>
      <c r="AHD101" s="120">
        <v>4.2339171301163674E-24</v>
      </c>
      <c r="AHE101" s="120">
        <v>4.233917130116366E-24</v>
      </c>
      <c r="AHF101" s="120">
        <v>9.7567866938746977E-25</v>
      </c>
      <c r="AHG101" s="120">
        <v>9.7567866938746959E-25</v>
      </c>
      <c r="AHH101" s="120">
        <v>1.9781092876300357E-25</v>
      </c>
      <c r="AHI101" s="120">
        <v>1.9781092876300361E-25</v>
      </c>
      <c r="AHJ101" s="120">
        <v>3.43224628435995E-26</v>
      </c>
      <c r="AHK101" s="120">
        <v>3.4322462843599494E-26</v>
      </c>
      <c r="AHL101" s="120">
        <v>4.8956707778015993E-27</v>
      </c>
      <c r="AHM101" s="120">
        <v>4.8956707778015993E-27</v>
      </c>
      <c r="AHN101" s="120">
        <v>5.3849617542649318E-28</v>
      </c>
      <c r="AHO101" s="120">
        <v>5.3849617542649318E-28</v>
      </c>
      <c r="AHP101" s="120">
        <v>4.0626336618882108E-29</v>
      </c>
      <c r="AHQ101" s="120">
        <v>4.0626336618882108E-29</v>
      </c>
      <c r="AHR101" s="120">
        <v>1.5777218104420236E-30</v>
      </c>
      <c r="AHS101" s="120" t="s">
        <v>105</v>
      </c>
      <c r="AHT101" s="120" t="s">
        <v>105</v>
      </c>
      <c r="AHU101" s="120" t="s">
        <v>105</v>
      </c>
      <c r="AHV101" s="120" t="s">
        <v>105</v>
      </c>
      <c r="AHW101" s="120" t="s">
        <v>105</v>
      </c>
      <c r="AHX101" s="120" t="s">
        <v>105</v>
      </c>
      <c r="AHY101" s="120" t="s">
        <v>105</v>
      </c>
      <c r="AHZ101" s="120" t="s">
        <v>105</v>
      </c>
      <c r="AIA101" s="120" t="s">
        <v>105</v>
      </c>
      <c r="AIB101" s="120" t="s">
        <v>105</v>
      </c>
      <c r="AIC101" s="120" t="s">
        <v>105</v>
      </c>
      <c r="AID101" s="120" t="s">
        <v>105</v>
      </c>
      <c r="AIE101" s="120" t="s">
        <v>105</v>
      </c>
      <c r="AIF101" s="120" t="s">
        <v>105</v>
      </c>
      <c r="AIG101" s="120" t="s">
        <v>105</v>
      </c>
      <c r="AIH101" s="120" t="s">
        <v>105</v>
      </c>
      <c r="AII101" s="120" t="s">
        <v>105</v>
      </c>
      <c r="AIJ101" s="120" t="s">
        <v>105</v>
      </c>
      <c r="AIK101" s="120" t="s">
        <v>105</v>
      </c>
      <c r="AIL101" s="120" t="s">
        <v>105</v>
      </c>
      <c r="AIM101" s="120" t="s">
        <v>105</v>
      </c>
      <c r="AIN101" s="120" t="s">
        <v>105</v>
      </c>
      <c r="AIO101" s="120" t="s">
        <v>105</v>
      </c>
      <c r="AIP101" s="120" t="s">
        <v>105</v>
      </c>
      <c r="AIQ101" s="120" t="s">
        <v>105</v>
      </c>
      <c r="AIR101" s="120" t="s">
        <v>105</v>
      </c>
      <c r="AIS101" s="120" t="s">
        <v>105</v>
      </c>
      <c r="AIT101" s="120" t="s">
        <v>105</v>
      </c>
      <c r="AIU101" s="120" t="s">
        <v>105</v>
      </c>
      <c r="AIV101" s="120" t="s">
        <v>105</v>
      </c>
      <c r="AIW101" s="120" t="s">
        <v>105</v>
      </c>
      <c r="AIX101" s="120" t="s">
        <v>105</v>
      </c>
      <c r="AIY101" s="120" t="s">
        <v>105</v>
      </c>
      <c r="AIZ101" s="120" t="s">
        <v>105</v>
      </c>
      <c r="AJA101" s="120" t="s">
        <v>105</v>
      </c>
      <c r="AJB101" s="120" t="s">
        <v>105</v>
      </c>
      <c r="AJC101" s="120" t="s">
        <v>105</v>
      </c>
      <c r="AJD101" s="120" t="s">
        <v>105</v>
      </c>
      <c r="AJE101" s="120" t="s">
        <v>105</v>
      </c>
      <c r="AJF101" s="120" t="s">
        <v>105</v>
      </c>
      <c r="AJG101" s="120" t="s">
        <v>105</v>
      </c>
      <c r="AJH101" s="120" t="s">
        <v>105</v>
      </c>
      <c r="AJI101" s="120" t="s">
        <v>105</v>
      </c>
      <c r="AJJ101" s="120" t="s">
        <v>105</v>
      </c>
      <c r="AJK101" s="120" t="s">
        <v>105</v>
      </c>
      <c r="AJL101" s="120" t="s">
        <v>105</v>
      </c>
      <c r="AJM101" s="120" t="s">
        <v>105</v>
      </c>
      <c r="AJN101" s="120" t="s">
        <v>105</v>
      </c>
      <c r="AJO101" s="120" t="s">
        <v>105</v>
      </c>
      <c r="AJP101" s="120" t="s">
        <v>105</v>
      </c>
      <c r="AJQ101" s="120" t="s">
        <v>105</v>
      </c>
      <c r="AJR101" s="120" t="s">
        <v>105</v>
      </c>
      <c r="AJS101" s="120" t="s">
        <v>105</v>
      </c>
      <c r="AJT101" s="120" t="s">
        <v>105</v>
      </c>
      <c r="AJU101" s="120" t="s">
        <v>105</v>
      </c>
      <c r="AJV101" s="120" t="s">
        <v>105</v>
      </c>
      <c r="AJW101" s="120" t="s">
        <v>105</v>
      </c>
      <c r="AJX101" s="120" t="s">
        <v>105</v>
      </c>
      <c r="AJY101" s="120" t="s">
        <v>105</v>
      </c>
      <c r="AJZ101" s="120" t="s">
        <v>105</v>
      </c>
      <c r="AKA101" s="120" t="s">
        <v>105</v>
      </c>
      <c r="AKB101" s="120" t="s">
        <v>105</v>
      </c>
      <c r="AKC101" s="120" t="s">
        <v>105</v>
      </c>
      <c r="AKD101" s="120" t="s">
        <v>105</v>
      </c>
      <c r="AKE101" s="120" t="s">
        <v>105</v>
      </c>
      <c r="AKF101" s="120" t="s">
        <v>105</v>
      </c>
      <c r="AKG101" s="120" t="s">
        <v>105</v>
      </c>
      <c r="AKH101" s="120" t="s">
        <v>105</v>
      </c>
      <c r="AKI101" s="120" t="s">
        <v>105</v>
      </c>
      <c r="AKJ101" s="120" t="s">
        <v>105</v>
      </c>
      <c r="AKK101" s="120" t="s">
        <v>105</v>
      </c>
      <c r="AKL101" s="120" t="s">
        <v>105</v>
      </c>
      <c r="AKM101" s="120" t="s">
        <v>105</v>
      </c>
      <c r="AKN101" s="120" t="s">
        <v>105</v>
      </c>
      <c r="AKO101" s="120" t="s">
        <v>105</v>
      </c>
      <c r="AKP101" s="120" t="s">
        <v>105</v>
      </c>
      <c r="AKQ101" s="120" t="s">
        <v>105</v>
      </c>
      <c r="AKR101" s="120" t="s">
        <v>105</v>
      </c>
      <c r="AKS101" s="120" t="s">
        <v>105</v>
      </c>
      <c r="AKT101" s="120" t="s">
        <v>105</v>
      </c>
      <c r="AKU101" s="120" t="s">
        <v>105</v>
      </c>
      <c r="AKV101" s="120" t="s">
        <v>105</v>
      </c>
      <c r="AKW101" s="120" t="s">
        <v>105</v>
      </c>
      <c r="AKX101" s="120" t="s">
        <v>105</v>
      </c>
      <c r="AKY101" s="120" t="s">
        <v>105</v>
      </c>
      <c r="AKZ101" s="120" t="s">
        <v>105</v>
      </c>
      <c r="ALA101" s="120" t="s">
        <v>105</v>
      </c>
      <c r="ALB101" s="120" t="s">
        <v>105</v>
      </c>
      <c r="ALC101" s="120" t="s">
        <v>105</v>
      </c>
      <c r="ALD101" s="120" t="s">
        <v>105</v>
      </c>
      <c r="ALE101" s="120" t="s">
        <v>105</v>
      </c>
      <c r="ALF101" s="120" t="s">
        <v>105</v>
      </c>
      <c r="ALG101" s="120" t="s">
        <v>105</v>
      </c>
      <c r="ALH101" s="120" t="s">
        <v>105</v>
      </c>
      <c r="ALI101" s="120" t="s">
        <v>105</v>
      </c>
      <c r="ALJ101" s="120" t="s">
        <v>105</v>
      </c>
      <c r="ALK101" s="120" t="s">
        <v>105</v>
      </c>
      <c r="ALL101" s="120" t="s">
        <v>105</v>
      </c>
      <c r="ALM101" s="120" t="s">
        <v>105</v>
      </c>
      <c r="ALN101" s="120"/>
    </row>
    <row r="102" spans="1:1002" hidden="1">
      <c r="A102" s="119">
        <v>101</v>
      </c>
      <c r="B102" s="120">
        <v>1.5567699228253185E-3</v>
      </c>
      <c r="C102" s="120">
        <v>1.5398301982976078E-3</v>
      </c>
      <c r="D102" s="120">
        <v>1.5399261820082538E-3</v>
      </c>
      <c r="E102" s="120">
        <v>1.5231054260996058E-3</v>
      </c>
      <c r="F102" s="120">
        <v>1.5231996705380231E-3</v>
      </c>
      <c r="G102" s="120">
        <v>1.50649762402806E-3</v>
      </c>
      <c r="H102" s="120">
        <v>1.5065901532713361E-3</v>
      </c>
      <c r="I102" s="120">
        <v>1.4900065542849284E-3</v>
      </c>
      <c r="J102" s="120">
        <v>1.4900973921993569E-3</v>
      </c>
      <c r="K102" s="120">
        <v>1.4736319762044582E-3</v>
      </c>
      <c r="L102" s="120">
        <v>1.4737211464458371E-3</v>
      </c>
      <c r="M102" s="120">
        <v>1.4573736462515073E-3</v>
      </c>
      <c r="N102" s="120">
        <v>1.4574611722654369E-3</v>
      </c>
      <c r="O102" s="120">
        <v>1.441231318020034E-3</v>
      </c>
      <c r="P102" s="120">
        <v>1.441317223042235E-3</v>
      </c>
      <c r="Q102" s="120">
        <v>1.4252047422317897E-3</v>
      </c>
      <c r="R102" s="120">
        <v>1.4252890492884305E-3</v>
      </c>
      <c r="S102" s="120">
        <v>1.4092936667352055E-3</v>
      </c>
      <c r="T102" s="120">
        <v>1.4093763986432542E-3</v>
      </c>
      <c r="U102" s="120">
        <v>1.393497836504489E-3</v>
      </c>
      <c r="V102" s="120">
        <v>1.3935790158720765E-3</v>
      </c>
      <c r="W102" s="120">
        <v>1.3778169936389181E-3</v>
      </c>
      <c r="X102" s="120">
        <v>1.3778966428657083E-3</v>
      </c>
      <c r="Y102" s="120">
        <v>1.3622508773623308E-3</v>
      </c>
      <c r="Z102" s="120">
        <v>1.3623290186399175E-3</v>
      </c>
      <c r="AA102" s="120">
        <v>1.3467992240228459E-3</v>
      </c>
      <c r="AB102" s="120">
        <v>1.3468758793351522E-3</v>
      </c>
      <c r="AC102" s="120">
        <v>1.3314617670927679E-3</v>
      </c>
      <c r="AD102" s="120">
        <v>1.3315369582164751E-3</v>
      </c>
      <c r="AE102" s="120">
        <v>1.3162382371687278E-3</v>
      </c>
      <c r="AF102" s="120">
        <v>1.3163119856737071E-3</v>
      </c>
      <c r="AG102" s="120">
        <v>1.301128361972031E-3</v>
      </c>
      <c r="AH102" s="120">
        <v>1.3012006892217894E-3</v>
      </c>
      <c r="AI102" s="120">
        <v>1.2861318663492168E-3</v>
      </c>
      <c r="AJ102" s="120">
        <v>1.2862027935013698E-3</v>
      </c>
      <c r="AK102" s="120">
        <v>1.2712484722728528E-3</v>
      </c>
      <c r="AL102" s="120">
        <v>1.2713180202795942E-3</v>
      </c>
      <c r="AM102" s="120">
        <v>1.2564778988425431E-3</v>
      </c>
      <c r="AN102" s="120">
        <v>1.2565460884511488E-3</v>
      </c>
      <c r="AO102" s="120">
        <v>1.2418198622861656E-3</v>
      </c>
      <c r="AP102" s="120">
        <v>1.2418867140394974E-3</v>
      </c>
      <c r="AQ102" s="120">
        <v>1.2272740759613494E-3</v>
      </c>
      <c r="AR102" s="120">
        <v>1.2273396101983728E-3</v>
      </c>
      <c r="AS102" s="120">
        <v>1.2128402503571608E-3</v>
      </c>
      <c r="AT102" s="120">
        <v>1.2129044872134925E-3</v>
      </c>
      <c r="AU102" s="120">
        <v>1.1985180930960465E-3</v>
      </c>
      <c r="AV102" s="120">
        <v>1.1985810525045001E-3</v>
      </c>
      <c r="AW102" s="120">
        <v>1.1843073089360062E-3</v>
      </c>
      <c r="AX102" s="120">
        <v>1.1843690106271604E-3</v>
      </c>
      <c r="AY102" s="120">
        <v>1.1702075997730027E-3</v>
      </c>
      <c r="AZ102" s="120">
        <v>1.1702680632757793E-3</v>
      </c>
      <c r="BA102" s="120">
        <v>1.1562186646436204E-3</v>
      </c>
      <c r="BB102" s="120">
        <v>1.1562779092858782E-3</v>
      </c>
      <c r="BC102" s="120">
        <v>1.1423401997279574E-3</v>
      </c>
      <c r="BD102" s="120">
        <v>1.1423982446371074E-3</v>
      </c>
      <c r="BE102" s="120">
        <v>1.1285718983527892E-3</v>
      </c>
      <c r="BF102" s="120">
        <v>1.1286287624564114E-3</v>
      </c>
      <c r="BG102" s="120">
        <v>1.1149134509949575E-3</v>
      </c>
      <c r="BH102" s="120">
        <v>1.114969153021439E-3</v>
      </c>
      <c r="BI102" s="120">
        <v>1.1013645452850284E-3</v>
      </c>
      <c r="BJ102" s="120">
        <v>1.1014191037642183E-3</v>
      </c>
      <c r="BK102" s="120">
        <v>1.0879248660112075E-3</v>
      </c>
      <c r="BL102" s="120">
        <v>1.0879782992750781E-3</v>
      </c>
      <c r="BM102" s="120">
        <v>1.0745940951235047E-3</v>
      </c>
      <c r="BN102" s="120">
        <v>1.0746464213068278E-3</v>
      </c>
      <c r="BO102" s="120">
        <v>1.0613719117381687E-3</v>
      </c>
      <c r="BP102" s="120">
        <v>1.0614231487792141E-3</v>
      </c>
      <c r="BQ102" s="120">
        <v>1.0482579921423834E-3</v>
      </c>
      <c r="BR102" s="120">
        <v>1.0483081577836225E-3</v>
      </c>
      <c r="BS102" s="120">
        <v>1.0352520097992367E-3</v>
      </c>
      <c r="BT102" s="120">
        <v>1.0353011215880621E-3</v>
      </c>
      <c r="BU102" s="120">
        <v>1.0223536353529529E-3</v>
      </c>
      <c r="BV102" s="120">
        <v>1.0224017106424121E-3</v>
      </c>
      <c r="BW102" s="120">
        <v>1.0095625366343998E-3</v>
      </c>
      <c r="BX102" s="120">
        <v>1.0096095925839421E-3</v>
      </c>
      <c r="BY102" s="120">
        <v>9.9687837866687746E-4</v>
      </c>
      <c r="BZ102" s="120">
        <v>9.9692443224311321E-4</v>
      </c>
      <c r="CA102" s="120">
        <v>9.8430082367217953E-4</v>
      </c>
      <c r="CB102" s="120">
        <v>9.8434589164965534E-4</v>
      </c>
      <c r="CC102" s="120">
        <v>9.7182953107693482E-4</v>
      </c>
      <c r="CD102" s="120">
        <v>9.7187363003891985E-4</v>
      </c>
      <c r="CE102" s="120">
        <v>9.594641575192414E-4</v>
      </c>
      <c r="CF102" s="120">
        <v>9.5950730385852478E-4</v>
      </c>
      <c r="CG102" s="120">
        <v>9.4720435685557883E-4</v>
      </c>
      <c r="CH102" s="120">
        <v>9.4724656677528502E-4</v>
      </c>
      <c r="CI102" s="120">
        <v>9.3504978016801675E-4</v>
      </c>
      <c r="CJ102" s="120">
        <v>9.3509106968242886E-4</v>
      </c>
      <c r="CK102" s="120">
        <v>9.2300007577170639E-4</v>
      </c>
      <c r="CL102" s="120">
        <v>9.2304046070710796E-4</v>
      </c>
      <c r="CM102" s="120">
        <v>9.1105488922268399E-4</v>
      </c>
      <c r="CN102" s="120">
        <v>9.1109438521820606E-4</v>
      </c>
      <c r="CO102" s="120">
        <v>8.992138633259532E-4</v>
      </c>
      <c r="CP102" s="120">
        <v>8.9925248583443769E-4</v>
      </c>
      <c r="CQ102" s="120">
        <v>8.8747663814387921E-4</v>
      </c>
      <c r="CR102" s="120">
        <v>8.875144024327585E-4</v>
      </c>
      <c r="CS102" s="120">
        <v>8.7584285100488499E-4</v>
      </c>
      <c r="CT102" s="120">
        <v>8.7587977215706657E-4</v>
      </c>
      <c r="CU102" s="120">
        <v>8.6431213651245455E-4</v>
      </c>
      <c r="CV102" s="120">
        <v>8.6434822942722301E-4</v>
      </c>
      <c r="CW102" s="120">
        <v>8.5288412655443722E-4</v>
      </c>
      <c r="CX102" s="120">
        <v>8.5291940594836775E-4</v>
      </c>
      <c r="CY102" s="120">
        <v>8.4155845031267567E-4</v>
      </c>
      <c r="CZ102" s="120">
        <v>8.4159293072055418E-4</v>
      </c>
      <c r="DA102" s="120">
        <v>8.3033473427293776E-4</v>
      </c>
      <c r="DB102" s="120">
        <v>8.3036843004870103E-4</v>
      </c>
      <c r="DC102" s="120">
        <v>8.1921260223517117E-4</v>
      </c>
      <c r="DD102" s="120">
        <v>8.192455275528545E-4</v>
      </c>
      <c r="DE102" s="120">
        <v>8.0819167532407692E-4</v>
      </c>
      <c r="DF102" s="120">
        <v>8.0822384417876894E-4</v>
      </c>
      <c r="DG102" s="120">
        <v>7.9727157200000119E-4</v>
      </c>
      <c r="DH102" s="120">
        <v>7.9730299820881916E-4</v>
      </c>
      <c r="DI102" s="120">
        <v>7.8645190807015463E-4</v>
      </c>
      <c r="DJ102" s="120">
        <v>7.8648260527322653E-4</v>
      </c>
      <c r="DK102" s="120">
        <v>7.7573229670016401E-4</v>
      </c>
      <c r="DL102" s="120">
        <v>7.7576227836161841E-4</v>
      </c>
      <c r="DM102" s="120">
        <v>7.6511234842594606E-4</v>
      </c>
      <c r="DN102" s="120">
        <v>7.6514162783491795E-4</v>
      </c>
      <c r="DO102" s="120">
        <v>7.5459167116591688E-4</v>
      </c>
      <c r="DP102" s="120">
        <v>7.5462026143756117E-4</v>
      </c>
      <c r="DQ102" s="120">
        <v>7.4416987023353664E-4</v>
      </c>
      <c r="DR102" s="120">
        <v>7.4419778431005662E-4</v>
      </c>
      <c r="DS102" s="120">
        <v>7.338465483501986E-4</v>
      </c>
      <c r="DT102" s="120">
        <v>7.3387379900187715E-4</v>
      </c>
      <c r="DU102" s="120">
        <v>7.236213056584426E-4</v>
      </c>
      <c r="DV102" s="120">
        <v>7.2364790548469385E-4</v>
      </c>
      <c r="DW102" s="120">
        <v>7.1349373973553112E-4</v>
      </c>
      <c r="DX102" s="120">
        <v>7.1351970116595215E-4</v>
      </c>
      <c r="DY102" s="120">
        <v>7.0346344560735395E-4</v>
      </c>
      <c r="DZ102" s="120">
        <v>7.0348878090279452E-4</v>
      </c>
      <c r="EA102" s="120">
        <v>6.935300157626924E-4</v>
      </c>
      <c r="EB102" s="120">
        <v>6.9355473701632913E-4</v>
      </c>
      <c r="EC102" s="120">
        <v>6.8369304016782531E-4</v>
      </c>
      <c r="ED102" s="120">
        <v>6.8371715930624953E-4</v>
      </c>
      <c r="EE102" s="120">
        <v>6.7395210628149588E-4</v>
      </c>
      <c r="EF102" s="120">
        <v>6.7397563506580718E-4</v>
      </c>
      <c r="EG102" s="120">
        <v>6.6430679907022539E-4</v>
      </c>
      <c r="EH102" s="120">
        <v>6.6432974909713791E-4</v>
      </c>
      <c r="EI102" s="120">
        <v>6.547567010239915E-4</v>
      </c>
      <c r="EJ102" s="120">
        <v>6.547790837269482E-4</v>
      </c>
      <c r="EK102" s="120">
        <v>6.4530139217226236E-4</v>
      </c>
      <c r="EL102" s="120">
        <v>6.4532321882255616E-4</v>
      </c>
      <c r="EM102" s="120">
        <v>6.3594045010039401E-4</v>
      </c>
      <c r="EN102" s="120">
        <v>6.3596173180830156E-4</v>
      </c>
      <c r="EO102" s="120">
        <v>6.2667344996638989E-4</v>
      </c>
      <c r="EP102" s="120">
        <v>6.2669419768231227E-4</v>
      </c>
      <c r="EQ102" s="120">
        <v>6.1749996451803313E-4</v>
      </c>
      <c r="ER102" s="120">
        <v>6.1752018903364202E-4</v>
      </c>
      <c r="ES102" s="120">
        <v>6.0841956411037822E-4</v>
      </c>
      <c r="ET102" s="120">
        <v>6.0843927605977704E-4</v>
      </c>
      <c r="EU102" s="120">
        <v>5.9943181672362893E-4</v>
      </c>
      <c r="EV102" s="120">
        <v>5.9945102658451267E-4</v>
      </c>
      <c r="EW102" s="120">
        <v>5.9053628798136587E-4</v>
      </c>
      <c r="EX102" s="120">
        <v>5.9055500607620029E-4</v>
      </c>
      <c r="EY102" s="120">
        <v>5.8173254116917561E-4</v>
      </c>
      <c r="EZ102" s="120">
        <v>5.8175077766637294E-4</v>
      </c>
      <c r="FA102" s="120">
        <v>5.7302013725363742E-4</v>
      </c>
      <c r="FB102" s="120">
        <v>5.7303790216874659E-4</v>
      </c>
      <c r="FC102" s="120">
        <v>5.6439863490169754E-4</v>
      </c>
      <c r="FD102" s="120">
        <v>5.6441593809859996E-4</v>
      </c>
      <c r="FE102" s="120">
        <v>5.5586759050042474E-4</v>
      </c>
      <c r="FF102" s="120">
        <v>5.5588444169253712E-4</v>
      </c>
      <c r="FG102" s="120">
        <v>5.4742655817714887E-4</v>
      </c>
      <c r="FH102" s="120">
        <v>5.4744296692863024E-4</v>
      </c>
      <c r="FI102" s="120">
        <v>5.3907508981998063E-4</v>
      </c>
      <c r="FJ102" s="120">
        <v>5.3909106554695112E-4</v>
      </c>
      <c r="FK102" s="120">
        <v>5.3081273509872167E-4</v>
      </c>
      <c r="FL102" s="120">
        <v>5.3082828707048436E-4</v>
      </c>
      <c r="FM102" s="120">
        <v>5.2263904148616594E-4</v>
      </c>
      <c r="FN102" s="120">
        <v>5.2265417882643435E-4</v>
      </c>
      <c r="FO102" s="120">
        <v>5.1455355427978456E-4</v>
      </c>
      <c r="FP102" s="120">
        <v>5.1456828596791848E-4</v>
      </c>
      <c r="FQ102" s="120">
        <v>5.0655581662380753E-4</v>
      </c>
      <c r="FR102" s="120">
        <v>5.065701514960539E-4</v>
      </c>
      <c r="FS102" s="120">
        <v>4.9864536953169889E-4</v>
      </c>
      <c r="FT102" s="120">
        <v>4.9865931628243659E-4</v>
      </c>
      <c r="FU102" s="120">
        <v>4.908217519090242E-4</v>
      </c>
      <c r="FV102" s="120">
        <v>4.9083531909201823E-4</v>
      </c>
      <c r="FW102" s="120">
        <v>4.8308450057671934E-4</v>
      </c>
      <c r="FX102" s="120">
        <v>4.8309769660637446E-4</v>
      </c>
      <c r="FY102" s="120">
        <v>4.7543315029475184E-4</v>
      </c>
      <c r="FZ102" s="120">
        <v>4.7544598344737661E-4</v>
      </c>
      <c r="GA102" s="120">
        <v>4.6786723378618693E-4</v>
      </c>
      <c r="GB102" s="120">
        <v>4.6787971220125949E-4</v>
      </c>
      <c r="GC102" s="120">
        <v>4.6038628176165119E-4</v>
      </c>
      <c r="GD102" s="120">
        <v>4.6039841344309036E-4</v>
      </c>
      <c r="GE102" s="120">
        <v>4.5298982294419965E-4</v>
      </c>
      <c r="GF102" s="120">
        <v>4.5300161576163902E-4</v>
      </c>
      <c r="GG102" s="120">
        <v>4.4567738409458514E-4</v>
      </c>
      <c r="GH102" s="120">
        <v>4.4568884578465333E-4</v>
      </c>
      <c r="GI102" s="120">
        <v>4.384484900369312E-4</v>
      </c>
      <c r="GJ102" s="120">
        <v>4.3845962820453661E-4</v>
      </c>
      <c r="GK102" s="120">
        <v>4.313026636848175E-4</v>
      </c>
      <c r="GL102" s="120">
        <v>4.3131348580443082E-4</v>
      </c>
      <c r="GM102" s="120">
        <v>4.2423942606775787E-4</v>
      </c>
      <c r="GN102" s="120">
        <v>4.2424993948470615E-4</v>
      </c>
      <c r="GO102" s="120">
        <v>4.1725829635809946E-4</v>
      </c>
      <c r="GP102" s="120">
        <v>4.1726850828985816E-4</v>
      </c>
      <c r="GQ102" s="120">
        <v>4.1035879189832148E-4</v>
      </c>
      <c r="GR102" s="120">
        <v>4.103687094358094E-4</v>
      </c>
      <c r="GS102" s="120">
        <v>4.0354042822874606E-4</v>
      </c>
      <c r="GT102" s="120">
        <v>4.0355005833762534E-4</v>
      </c>
      <c r="GU102" s="120">
        <v>3.9680271911565664E-4</v>
      </c>
      <c r="GV102" s="120">
        <v>3.9681206863763368E-4</v>
      </c>
      <c r="GW102" s="120">
        <v>3.9014517657982926E-4</v>
      </c>
      <c r="GX102" s="120">
        <v>3.9015425223395885E-4</v>
      </c>
      <c r="GY102" s="120">
        <v>3.8356731092547181E-4</v>
      </c>
      <c r="GZ102" s="120">
        <v>3.8357611930946102E-4</v>
      </c>
      <c r="HA102" s="120">
        <v>3.7706863076957247E-4</v>
      </c>
      <c r="HB102" s="120">
        <v>3.7707717836108862E-4</v>
      </c>
      <c r="HC102" s="120">
        <v>3.7064864307166531E-4</v>
      </c>
      <c r="HD102" s="120">
        <v>3.7065693622964429E-4</v>
      </c>
      <c r="HE102" s="120">
        <v>3.6430685316399974E-4</v>
      </c>
      <c r="HF102" s="120">
        <v>3.6431489812995791E-4</v>
      </c>
      <c r="HG102" s="120">
        <v>3.5804276478212894E-4</v>
      </c>
      <c r="HH102" s="120">
        <v>3.5805056768146987E-4</v>
      </c>
      <c r="HI102" s="120">
        <v>3.5185588009590185E-4</v>
      </c>
      <c r="HJ102" s="120">
        <v>3.5186344693923194E-4</v>
      </c>
      <c r="HK102" s="120">
        <v>3.4574569974087321E-4</v>
      </c>
      <c r="HL102" s="120">
        <v>3.4575303642531239E-4</v>
      </c>
      <c r="HM102" s="120">
        <v>3.3971172285012158E-4</v>
      </c>
      <c r="HN102" s="120">
        <v>3.3971883516061561E-4</v>
      </c>
      <c r="HO102" s="120">
        <v>3.3375344708647825E-4</v>
      </c>
      <c r="HP102" s="120">
        <v>3.3376034069711196E-4</v>
      </c>
      <c r="HQ102" s="120">
        <v>3.2787036867516691E-4</v>
      </c>
      <c r="HR102" s="120">
        <v>3.2787704915047603E-4</v>
      </c>
      <c r="HS102" s="120">
        <v>3.2206198243685442E-4</v>
      </c>
      <c r="HT102" s="120">
        <v>3.2206845523313738E-4</v>
      </c>
      <c r="HU102" s="120">
        <v>3.1632778182110897E-4</v>
      </c>
      <c r="HV102" s="120">
        <v>3.1633405228773814E-4</v>
      </c>
      <c r="HW102" s="120">
        <v>3.106672589402657E-4</v>
      </c>
      <c r="HX102" s="120">
        <v>3.1067333232100039E-4</v>
      </c>
      <c r="HY102" s="120">
        <v>3.0507990460370741E-4</v>
      </c>
      <c r="HZ102" s="120">
        <v>3.0508578603799942E-4</v>
      </c>
      <c r="IA102" s="120">
        <v>2.9956520835254166E-4</v>
      </c>
      <c r="IB102" s="120">
        <v>2.9957090287684559E-4</v>
      </c>
      <c r="IC102" s="120">
        <v>2.9412265849468989E-4</v>
      </c>
      <c r="ID102" s="120">
        <v>2.9412817104376834E-4</v>
      </c>
      <c r="IE102" s="120">
        <v>2.8875174214037938E-4</v>
      </c>
      <c r="IF102" s="120">
        <v>2.8875707754860924E-4</v>
      </c>
      <c r="IG102" s="120">
        <v>2.8345194523804045E-4</v>
      </c>
      <c r="IH102" s="120">
        <v>2.8345710824071271E-4</v>
      </c>
      <c r="II102" s="120">
        <v>2.7822275261059955E-4</v>
      </c>
      <c r="IJ102" s="120">
        <v>2.7822774784522198E-4</v>
      </c>
      <c r="IK102" s="120">
        <v>2.7306364799217921E-4</v>
      </c>
      <c r="IL102" s="120">
        <v>2.7306847999977155E-4</v>
      </c>
      <c r="IM102" s="120">
        <v>2.6797411406519043E-4</v>
      </c>
      <c r="IN102" s="120">
        <v>2.6797878729158098E-4</v>
      </c>
      <c r="IO102" s="120">
        <v>2.6295363249782594E-4</v>
      </c>
      <c r="IP102" s="120">
        <v>2.6295815129494222E-4</v>
      </c>
      <c r="IQ102" s="120">
        <v>2.5800168398194459E-4</v>
      </c>
      <c r="IR102" s="120">
        <v>2.5800605260910254E-4</v>
      </c>
      <c r="IS102" s="120">
        <v>2.5311774827134936E-4</v>
      </c>
      <c r="IT102" s="120">
        <v>2.5312197089653822E-4</v>
      </c>
      <c r="IU102" s="120">
        <v>2.4830130422045545E-4</v>
      </c>
      <c r="IV102" s="120">
        <v>2.4830538492161849E-4</v>
      </c>
      <c r="IW102" s="120">
        <v>2.4355182982334483E-4</v>
      </c>
      <c r="IX102" s="120">
        <v>2.4355577258965686E-4</v>
      </c>
      <c r="IY102" s="120">
        <v>2.3886880225320589E-4</v>
      </c>
      <c r="IZ102" s="120">
        <v>2.3887261098634702E-4</v>
      </c>
      <c r="JA102" s="120">
        <v>2.3425169790215549E-4</v>
      </c>
      <c r="JB102" s="120">
        <v>2.3425537641757983E-4</v>
      </c>
      <c r="JC102" s="120">
        <v>2.2969999242144083E-4</v>
      </c>
      <c r="JD102" s="120">
        <v>2.2970354444963966E-4</v>
      </c>
      <c r="JE102" s="120">
        <v>2.2521316076201461E-4</v>
      </c>
      <c r="JF102" s="120">
        <v>2.25216589949777E-4</v>
      </c>
      <c r="JG102" s="120">
        <v>2.2079067721548663E-4</v>
      </c>
      <c r="JH102" s="120">
        <v>2.2079398712715313E-4</v>
      </c>
      <c r="JI102" s="120">
        <v>2.1643201545544234E-4</v>
      </c>
      <c r="JJ102" s="120">
        <v>2.1643520957415364E-4</v>
      </c>
      <c r="JK102" s="120">
        <v>2.1213664857912777E-4</v>
      </c>
      <c r="JL102" s="120">
        <v>2.1213973030806822E-4</v>
      </c>
      <c r="JM102" s="120">
        <v>2.0790404914949661E-4</v>
      </c>
      <c r="JN102" s="120">
        <v>2.0790702181313318E-4</v>
      </c>
      <c r="JO102" s="120">
        <v>2.0373368923761736E-4</v>
      </c>
      <c r="JP102" s="120">
        <v>2.0373655608293002E-4</v>
      </c>
      <c r="JQ102" s="120">
        <v>1.9962504046543169E-4</v>
      </c>
      <c r="JR102" s="120">
        <v>1.9962780466313942E-4</v>
      </c>
      <c r="JS102" s="120">
        <v>1.9557757404886302E-4</v>
      </c>
      <c r="JT102" s="120">
        <v>1.9558023869464396E-4</v>
      </c>
      <c r="JU102" s="120">
        <v>1.9159076084127418E-4</v>
      </c>
      <c r="JV102" s="120">
        <v>1.9159332895697764E-4</v>
      </c>
      <c r="JW102" s="120">
        <v>1.8766407137726145E-4</v>
      </c>
      <c r="JX102" s="120">
        <v>1.876665459121146E-4</v>
      </c>
      <c r="JY102" s="120">
        <v>1.8379697591678742E-4</v>
      </c>
      <c r="JZ102" s="120">
        <v>1.8379935974859374E-4</v>
      </c>
      <c r="KA102" s="120">
        <v>1.7998894448964354E-4</v>
      </c>
      <c r="KB102" s="120">
        <v>1.7999124042597566E-4</v>
      </c>
      <c r="KC102" s="120">
        <v>1.7623944694024002E-4</v>
      </c>
      <c r="KD102" s="120">
        <v>1.7624165771962312E-4</v>
      </c>
      <c r="KE102" s="120">
        <v>1.7254795297271436E-4</v>
      </c>
      <c r="KF102" s="120">
        <v>1.7255008126580463E-4</v>
      </c>
      <c r="KG102" s="120">
        <v>1.6891393219635713E-4</v>
      </c>
      <c r="KH102" s="120">
        <v>1.6891598060711038E-4</v>
      </c>
      <c r="KI102" s="120">
        <v>1.6533685417134485E-4</v>
      </c>
      <c r="KJ102" s="120">
        <v>1.6533882523817809E-4</v>
      </c>
      <c r="KK102" s="120">
        <v>1.6181618845477781E-4</v>
      </c>
      <c r="KL102" s="120">
        <v>1.6181808465172285E-4</v>
      </c>
      <c r="KM102" s="120">
        <v>1.5835140464701453E-4</v>
      </c>
      <c r="KN102" s="120">
        <v>1.5835322838486247E-4</v>
      </c>
      <c r="KO102" s="120">
        <v>1.5494197243829554E-4</v>
      </c>
      <c r="KP102" s="120">
        <v>1.5494372606573433E-4</v>
      </c>
      <c r="KQ102" s="120">
        <v>1.5158736165565425E-4</v>
      </c>
      <c r="KR102" s="120">
        <v>1.5158904746039595E-4</v>
      </c>
      <c r="KS102" s="120">
        <v>1.4828704231010256E-4</v>
      </c>
      <c r="KT102" s="120">
        <v>1.4828866252000316E-4</v>
      </c>
      <c r="KU102" s="120">
        <v>1.4504048464408873E-4</v>
      </c>
      <c r="KV102" s="120">
        <v>1.4504204142825819E-4</v>
      </c>
      <c r="KW102" s="120">
        <v>1.4184715917921756E-4</v>
      </c>
      <c r="KX102" s="120">
        <v>1.4184865464912069E-4</v>
      </c>
      <c r="KY102" s="120">
        <v>1.3870653676422608E-4</v>
      </c>
      <c r="KZ102" s="120">
        <v>1.3870797297477555E-4</v>
      </c>
      <c r="LA102" s="120">
        <v>1.3561808862320928E-4</v>
      </c>
      <c r="LB102" s="120">
        <v>1.3561946757384693E-4</v>
      </c>
      <c r="LC102" s="120">
        <v>1.3258128640408415E-4</v>
      </c>
      <c r="LD102" s="120">
        <v>1.3258261003985382E-4</v>
      </c>
      <c r="LE102" s="120">
        <v>1.2959560222728606E-4</v>
      </c>
      <c r="LF102" s="120">
        <v>1.2959687243989851E-4</v>
      </c>
      <c r="LG102" s="120">
        <v>1.2666050873469181E-4</v>
      </c>
      <c r="LH102" s="120">
        <v>1.2666172736357546E-4</v>
      </c>
      <c r="LI102" s="120">
        <v>1.2377547913875424E-4</v>
      </c>
      <c r="LJ102" s="120">
        <v>1.2377664797210054E-4</v>
      </c>
      <c r="LK102" s="120">
        <v>1.2093998727184661E-4</v>
      </c>
      <c r="LL102" s="120">
        <v>1.2094110804764241E-4</v>
      </c>
      <c r="LM102" s="120">
        <v>1.1815350763580388E-4</v>
      </c>
      <c r="LN102" s="120">
        <v>1.1815458204285408E-4</v>
      </c>
      <c r="LO102" s="120">
        <v>1.1541551545165123E-4</v>
      </c>
      <c r="LP102" s="120">
        <v>1.1541654513059203E-4</v>
      </c>
      <c r="LQ102" s="120">
        <v>1.1272548670951392E-4</v>
      </c>
      <c r="LR102" s="120">
        <v>1.1272647325381421E-4</v>
      </c>
      <c r="LS102" s="120">
        <v>1.1008289821869492E-4</v>
      </c>
      <c r="LT102" s="120">
        <v>1.1008384317564772E-4</v>
      </c>
      <c r="LU102" s="120">
        <v>1.0748722765791273E-4</v>
      </c>
      <c r="LV102" s="120">
        <v>1.0748813252961568E-4</v>
      </c>
      <c r="LW102" s="120">
        <v>1.0493795362568831E-4</v>
      </c>
      <c r="LX102" s="120">
        <v>1.0493881987001384E-4</v>
      </c>
      <c r="LY102" s="120">
        <v>1.0243455569087201E-4</v>
      </c>
      <c r="LZ102" s="120">
        <v>1.0243538472242555E-4</v>
      </c>
      <c r="MA102" s="120">
        <v>9.9976514443296874E-5</v>
      </c>
      <c r="MB102" s="120">
        <v>9.9977307634365121E-5</v>
      </c>
      <c r="MC102" s="120">
        <v>9.7563311544552215E-5</v>
      </c>
      <c r="MD102" s="120">
        <v>9.7564070226039288E-5</v>
      </c>
      <c r="ME102" s="120">
        <v>9.5194429778861368E-5</v>
      </c>
      <c r="MF102" s="120">
        <v>9.5195155241214278E-5</v>
      </c>
      <c r="MG102" s="120">
        <v>9.2869353104055836E-5</v>
      </c>
      <c r="MH102" s="120">
        <v>9.2870046598178275E-5</v>
      </c>
      <c r="MI102" s="120">
        <v>9.0587566702632417E-5</v>
      </c>
      <c r="MJ102" s="120">
        <v>9.0588229440787639E-5</v>
      </c>
      <c r="MK102" s="120">
        <v>8.8348557032882861E-5</v>
      </c>
      <c r="ML102" s="120">
        <v>8.8349190189584612E-5</v>
      </c>
      <c r="MM102" s="120">
        <v>8.6151811880082514E-5</v>
      </c>
      <c r="MN102" s="120">
        <v>8.6152416592974403E-5</v>
      </c>
      <c r="MO102" s="120">
        <v>8.3996820407726766E-5</v>
      </c>
      <c r="MP102" s="120">
        <v>8.3997397778450277E-5</v>
      </c>
      <c r="MQ102" s="120">
        <v>8.1883073208802195E-5</v>
      </c>
      <c r="MR102" s="120">
        <v>8.1883624303853096E-5</v>
      </c>
      <c r="MS102" s="120">
        <v>7.9810062357080325E-5</v>
      </c>
      <c r="MT102" s="120">
        <v>7.9810588208652748E-5</v>
      </c>
      <c r="MU102" s="120">
        <v>7.7777281458419977E-5</v>
      </c>
      <c r="MV102" s="120">
        <v>7.7777783065239643E-5</v>
      </c>
      <c r="MW102" s="120">
        <v>7.5784225702065969E-5</v>
      </c>
      <c r="MX102" s="120">
        <v>7.5784704030210261E-5</v>
      </c>
      <c r="MY102" s="120">
        <v>7.3830391911929941E-5</v>
      </c>
      <c r="MZ102" s="120">
        <v>7.3830847895637371E-5</v>
      </c>
      <c r="NA102" s="120">
        <v>7.1915278597839492E-5</v>
      </c>
      <c r="NB102" s="120">
        <v>7.1915713140306822E-5</v>
      </c>
      <c r="NC102" s="120">
        <v>7.0038386006743302E-5</v>
      </c>
      <c r="ND102" s="120">
        <v>7.0038799980910165E-5</v>
      </c>
      <c r="NE102" s="120">
        <v>6.819921617385524E-5</v>
      </c>
      <c r="NF102" s="120">
        <v>6.8199610423177624E-5</v>
      </c>
      <c r="NG102" s="120">
        <v>6.6397272973725365E-5</v>
      </c>
      <c r="NH102" s="120">
        <v>6.6397648312936791E-5</v>
      </c>
      <c r="NI102" s="120">
        <v>6.4632062171223045E-5</v>
      </c>
      <c r="NJ102" s="120">
        <v>6.4632419387082883E-5</v>
      </c>
      <c r="NK102" s="120">
        <v>6.2903091472414364E-5</v>
      </c>
      <c r="NL102" s="120">
        <v>6.2903431324445958E-5</v>
      </c>
      <c r="NM102" s="120">
        <v>6.1209870575323775E-5</v>
      </c>
      <c r="NN102" s="120">
        <v>6.1210193796538813E-5</v>
      </c>
      <c r="NO102" s="120">
        <v>5.9551911220559937E-5</v>
      </c>
      <c r="NP102" s="120">
        <v>5.9552218518171428E-5</v>
      </c>
      <c r="NQ102" s="120">
        <v>5.792872724179227E-5</v>
      </c>
      <c r="NR102" s="120">
        <v>5.7929019297915798E-5</v>
      </c>
      <c r="NS102" s="120">
        <v>5.6339834616063243E-5</v>
      </c>
      <c r="NT102" s="120">
        <v>5.6340112088405546E-5</v>
      </c>
      <c r="NU102" s="120">
        <v>5.478475151391802E-5</v>
      </c>
      <c r="NV102" s="120">
        <v>5.4785015036454108E-5</v>
      </c>
      <c r="NW102" s="120">
        <v>5.3262998349337735E-5</v>
      </c>
      <c r="NX102" s="120">
        <v>5.3263248532975783E-5</v>
      </c>
      <c r="NY102" s="120">
        <v>5.1774097829458194E-5</v>
      </c>
      <c r="NZ102" s="120">
        <v>5.1774335262692265E-5</v>
      </c>
      <c r="OA102" s="120">
        <v>5.0317575004058181E-5</v>
      </c>
      <c r="OB102" s="120">
        <v>5.0317800253609384E-5</v>
      </c>
      <c r="OC102" s="120">
        <v>4.8892957314800354E-5</v>
      </c>
      <c r="OD102" s="120">
        <v>4.8893170926245841E-5</v>
      </c>
      <c r="OE102" s="120">
        <v>4.7499774644207917E-5</v>
      </c>
      <c r="OF102" s="120">
        <v>4.7499977142598098E-5</v>
      </c>
      <c r="OG102" s="120">
        <v>4.6137559364359413E-5</v>
      </c>
      <c r="OH102" s="120">
        <v>4.6137751254823069E-5</v>
      </c>
      <c r="OI102" s="120">
        <v>4.4805846385284174E-5</v>
      </c>
      <c r="OJ102" s="120">
        <v>4.4806028153622335E-5</v>
      </c>
      <c r="OK102" s="120">
        <v>4.3504173203042162E-5</v>
      </c>
      <c r="OL102" s="120">
        <v>4.3504345316309546E-5</v>
      </c>
      <c r="OM102" s="120">
        <v>4.2232079947468023E-5</v>
      </c>
      <c r="ON102" s="120">
        <v>4.2232242854543257E-5</v>
      </c>
      <c r="OO102" s="120">
        <v>4.0989109429563681E-5</v>
      </c>
      <c r="OP102" s="120">
        <v>4.0989263561707815E-5</v>
      </c>
      <c r="OQ102" s="120">
        <v>3.9774807188520284E-5</v>
      </c>
      <c r="OR102" s="120">
        <v>3.9774952959923554E-5</v>
      </c>
      <c r="OS102" s="120">
        <v>3.8588721538351261E-5</v>
      </c>
      <c r="OT102" s="120">
        <v>3.8588859346668529E-5</v>
      </c>
      <c r="OU102" s="120">
        <v>3.7430403614118255E-5</v>
      </c>
      <c r="OV102" s="120">
        <v>3.7430533840992881E-5</v>
      </c>
      <c r="OW102" s="120">
        <v>3.6299407417731597E-5</v>
      </c>
      <c r="OX102" s="120">
        <v>3.6299530429308054E-5</v>
      </c>
      <c r="OY102" s="120">
        <v>3.5195289863305943E-5</v>
      </c>
      <c r="OZ102" s="120">
        <v>3.5195406010731265E-5</v>
      </c>
      <c r="PA102" s="120">
        <v>3.4117610822053323E-5</v>
      </c>
      <c r="PB102" s="120">
        <v>3.4117720441966947E-5</v>
      </c>
      <c r="PC102" s="120">
        <v>3.3065933166693348E-5</v>
      </c>
      <c r="PD102" s="120">
        <v>3.3066036581706155E-5</v>
      </c>
      <c r="PE102" s="120">
        <v>3.2039822815362573E-5</v>
      </c>
      <c r="PF102" s="120">
        <v>3.2039920334525125E-5</v>
      </c>
      <c r="PG102" s="120">
        <v>3.1038848775003688E-5</v>
      </c>
      <c r="PH102" s="120">
        <v>3.103894069426292E-5</v>
      </c>
      <c r="PI102" s="120">
        <v>3.0062583184214568E-5</v>
      </c>
      <c r="PJ102" s="120">
        <v>3.006266978686027E-5</v>
      </c>
      <c r="PK102" s="120">
        <v>2.911060135553894E-5</v>
      </c>
      <c r="PL102" s="120">
        <v>2.9110682912639196E-5</v>
      </c>
      <c r="PM102" s="120">
        <v>2.8182481817178371E-5</v>
      </c>
      <c r="PN102" s="120">
        <v>2.8182558588004446E-5</v>
      </c>
      <c r="PO102" s="120">
        <v>2.7277806354106516E-5</v>
      </c>
      <c r="PP102" s="120">
        <v>2.7277878586547268E-5</v>
      </c>
      <c r="PQ102" s="120">
        <v>2.6396160048566254E-5</v>
      </c>
      <c r="PR102" s="120">
        <v>2.6396227979532099E-5</v>
      </c>
      <c r="PS102" s="120">
        <v>2.5537131319929706E-5</v>
      </c>
      <c r="PT102" s="120">
        <v>2.5537195175746309E-5</v>
      </c>
      <c r="PU102" s="120">
        <v>2.4700311963901872E-5</v>
      </c>
      <c r="PV102" s="120">
        <v>2.4700371960693749E-5</v>
      </c>
      <c r="PW102" s="120">
        <v>2.3885297191048374E-5</v>
      </c>
      <c r="PX102" s="120">
        <v>2.3885353535112409E-5</v>
      </c>
      <c r="PY102" s="120">
        <v>2.3091685664627462E-5</v>
      </c>
      <c r="PZ102" s="120">
        <v>2.3091738552796421E-5</v>
      </c>
      <c r="QA102" s="120">
        <v>2.2319079537706649E-5</v>
      </c>
      <c r="QB102" s="120">
        <v>2.2319129157703041E-5</v>
      </c>
      <c r="QC102" s="120">
        <v>2.1567084489544811E-5</v>
      </c>
      <c r="QD102" s="120">
        <v>2.1567131020325007E-5</v>
      </c>
      <c r="QE102" s="120">
        <v>2.0835309761219705E-5</v>
      </c>
      <c r="QF102" s="120">
        <v>2.0835353373308533E-5</v>
      </c>
      <c r="QG102" s="120">
        <v>2.0123368190481867E-5</v>
      </c>
      <c r="QH102" s="120">
        <v>2.0123409046297831E-5</v>
      </c>
      <c r="QI102" s="120">
        <v>1.9430876245815082E-5</v>
      </c>
      <c r="QJ102" s="120">
        <v>1.9430914499986316E-5</v>
      </c>
      <c r="QK102" s="120">
        <v>1.8757454059684481E-5</v>
      </c>
      <c r="QL102" s="120">
        <v>1.8757489859355611E-5</v>
      </c>
      <c r="QM102" s="120">
        <v>1.8102725460952786E-5</v>
      </c>
      <c r="QN102" s="120">
        <v>1.8102758946082673E-5</v>
      </c>
      <c r="QO102" s="120">
        <v>1.7466318006445438E-5</v>
      </c>
      <c r="QP102" s="120">
        <v>1.7466349310096238E-5</v>
      </c>
      <c r="QQ102" s="120">
        <v>1.6847863011646039E-5</v>
      </c>
      <c r="QR102" s="120">
        <v>1.6847892260263551E-5</v>
      </c>
      <c r="QS102" s="120">
        <v>1.6246995580502834E-5</v>
      </c>
      <c r="QT102" s="120">
        <v>1.6247022894188148E-5</v>
      </c>
      <c r="QU102" s="120">
        <v>1.5663354634327728E-5</v>
      </c>
      <c r="QV102" s="120">
        <v>1.5663380127100694E-5</v>
      </c>
      <c r="QW102" s="120">
        <v>1.5096582939769427E-5</v>
      </c>
      <c r="QX102" s="120">
        <v>1.5096606719823662E-5</v>
      </c>
      <c r="QY102" s="120">
        <v>1.4546327135842049E-5</v>
      </c>
      <c r="QZ102" s="120">
        <v>1.45463493057919E-5</v>
      </c>
      <c r="RA102" s="120">
        <v>1.4012237759991309E-5</v>
      </c>
      <c r="RB102" s="120">
        <v>1.4012258417110931E-5</v>
      </c>
      <c r="RC102" s="120">
        <v>1.3493969273180618E-5</v>
      </c>
      <c r="RD102" s="120">
        <v>1.3493988509635144E-5</v>
      </c>
      <c r="RE102" s="120">
        <v>1.2991180083978916E-5</v>
      </c>
      <c r="RF102" s="120">
        <v>1.2991197987048066E-5</v>
      </c>
      <c r="RG102" s="120">
        <v>1.2503532571633514E-5</v>
      </c>
      <c r="RH102" s="120">
        <v>1.2503549223927627E-5</v>
      </c>
      <c r="RI102" s="120">
        <v>1.2030693108110328E-5</v>
      </c>
      <c r="RJ102" s="120">
        <v>1.2030708587779005E-5</v>
      </c>
      <c r="RK102" s="120">
        <v>1.157233207908511E-5</v>
      </c>
      <c r="RL102" s="120">
        <v>1.1572346460018817E-5</v>
      </c>
      <c r="RM102" s="120">
        <v>1.1128123903869152E-5</v>
      </c>
      <c r="RN102" s="120">
        <v>1.1128137255893635E-5</v>
      </c>
      <c r="RO102" s="120">
        <v>1.0697747054253325E-5</v>
      </c>
      <c r="RP102" s="120">
        <v>1.0697759443317231E-5</v>
      </c>
      <c r="RQ102" s="120">
        <v>1.0280884072254915E-5</v>
      </c>
      <c r="RR102" s="120">
        <v>1.0280895560610567E-5</v>
      </c>
      <c r="RS102" s="120">
        <v>9.8772215867516064E-6</v>
      </c>
      <c r="RT102" s="120">
        <v>9.8772322331293237E-6</v>
      </c>
      <c r="RU102" s="120">
        <v>9.4864503289881791E-6</v>
      </c>
      <c r="RV102" s="120">
        <v>9.4864601887641234E-6</v>
      </c>
      <c r="RW102" s="120">
        <v>9.1082651469411206E-6</v>
      </c>
      <c r="RX102" s="120">
        <v>9.108274272298815E-6</v>
      </c>
      <c r="RY102" s="120">
        <v>8.7423650185272046E-6</v>
      </c>
      <c r="RZ102" s="120">
        <v>8.7423734586130371E-6</v>
      </c>
      <c r="SA102" s="120">
        <v>8.3884530636426751E-6</v>
      </c>
      <c r="SB102" s="120">
        <v>8.3884608647153377E-6</v>
      </c>
      <c r="SC102" s="120">
        <v>8.0462365550197442E-6</v>
      </c>
      <c r="SD102" s="120">
        <v>8.0462437605939451E-6</v>
      </c>
      <c r="SE102" s="120">
        <v>7.7154269278881935E-6</v>
      </c>
      <c r="SF102" s="120">
        <v>7.7154335788726238E-6</v>
      </c>
      <c r="SG102" s="120">
        <v>7.3957397884299108E-6</v>
      </c>
      <c r="SH102" s="120">
        <v>7.3957459232597427E-6</v>
      </c>
      <c r="SI102" s="120">
        <v>7.0868949210150428E-6</v>
      </c>
      <c r="SJ102" s="120">
        <v>7.086900575779072E-6</v>
      </c>
      <c r="SK102" s="120">
        <v>6.7886162942089932E-6</v>
      </c>
      <c r="SL102" s="120">
        <v>6.7886215027715462E-6</v>
      </c>
      <c r="SM102" s="120">
        <v>6.5006320655400748E-6</v>
      </c>
      <c r="SN102" s="120">
        <v>6.5006368596578668E-6</v>
      </c>
      <c r="SO102" s="120">
        <v>6.2226745850182597E-6</v>
      </c>
      <c r="SP102" s="120">
        <v>6.2226789944522991E-6</v>
      </c>
      <c r="SQ102" s="120">
        <v>5.9544803973961339E-6</v>
      </c>
      <c r="SR102" s="120">
        <v>5.9544844500188842E-6</v>
      </c>
      <c r="SS102" s="120">
        <v>5.695790243163895E-6</v>
      </c>
      <c r="ST102" s="120">
        <v>5.695793965061779E-6</v>
      </c>
      <c r="SU102" s="120">
        <v>5.4463490582708512E-6</v>
      </c>
      <c r="SV102" s="120">
        <v>5.44635247384227E-6</v>
      </c>
      <c r="SW102" s="120">
        <v>5.2059059725666791E-6</v>
      </c>
      <c r="SX102" s="120">
        <v>5.2059091046156705E-6</v>
      </c>
      <c r="SY102" s="120">
        <v>4.9742143069564118E-6</v>
      </c>
      <c r="SZ102" s="120">
        <v>4.9742171767821242E-6</v>
      </c>
      <c r="TA102" s="120">
        <v>4.7510315692639562E-6</v>
      </c>
      <c r="TB102" s="120">
        <v>4.7510341967459682E-6</v>
      </c>
      <c r="TC102" s="120">
        <v>4.5361194487995524E-6</v>
      </c>
      <c r="TD102" s="120">
        <v>4.5361218524793314E-6</v>
      </c>
      <c r="TE102" s="120">
        <v>4.3292438096277209E-6</v>
      </c>
      <c r="TF102" s="120">
        <v>4.3292460067862408E-6</v>
      </c>
      <c r="TG102" s="120">
        <v>4.1301746825328033E-6</v>
      </c>
      <c r="TH102" s="120">
        <v>4.1301766892644449E-6</v>
      </c>
      <c r="TI102" s="120">
        <v>3.9386862556801114E-6</v>
      </c>
      <c r="TJ102" s="120">
        <v>3.9386880869630293E-6</v>
      </c>
      <c r="TK102" s="120">
        <v>3.7545568639717089E-6</v>
      </c>
      <c r="TL102" s="120">
        <v>3.7545585337348013E-6</v>
      </c>
      <c r="TM102" s="120">
        <v>3.577568977096662E-6</v>
      </c>
      <c r="TN102" s="120">
        <v>3.5775704982831866E-6</v>
      </c>
      <c r="TO102" s="120">
        <v>3.4075091862764458E-6</v>
      </c>
      <c r="TP102" s="120">
        <v>3.4075105709044669E-6</v>
      </c>
      <c r="TQ102" s="120">
        <v>3.2441681897072648E-6</v>
      </c>
      <c r="TR102" s="120">
        <v>3.2441694489270593E-6</v>
      </c>
      <c r="TS102" s="120">
        <v>3.0873407767019605E-6</v>
      </c>
      <c r="TT102" s="120">
        <v>3.0873419208504254E-6</v>
      </c>
      <c r="TU102" s="120">
        <v>2.9368258105350362E-6</v>
      </c>
      <c r="TV102" s="120">
        <v>2.9368268491873204E-6</v>
      </c>
      <c r="TW102" s="120">
        <v>2.7924262099955625E-6</v>
      </c>
      <c r="TX102" s="120">
        <v>2.7924271520139324E-6</v>
      </c>
      <c r="TY102" s="120">
        <v>2.6539489296534826E-6</v>
      </c>
      <c r="TZ102" s="120">
        <v>2.6539497832335778E-6</v>
      </c>
      <c r="UA102" s="120">
        <v>2.5212049388460169E-6</v>
      </c>
      <c r="UB102" s="120">
        <v>2.5212057115606284E-6</v>
      </c>
      <c r="UC102" s="120">
        <v>2.394009199391889E-6</v>
      </c>
      <c r="UD102" s="120">
        <v>2.3940098982323064E-6</v>
      </c>
      <c r="UE102" s="120">
        <v>2.2721806420420864E-6</v>
      </c>
      <c r="UF102" s="120">
        <v>2.2721812734571511E-6</v>
      </c>
      <c r="UG102" s="120">
        <v>2.1555421416769871E-6</v>
      </c>
      <c r="UH102" s="120">
        <v>2.1555427116099429E-6</v>
      </c>
      <c r="UI102" s="120">
        <v>2.0439204912607489E-6</v>
      </c>
      <c r="UJ102" s="120">
        <v>2.0439210051839928E-6</v>
      </c>
      <c r="UK102" s="120">
        <v>1.9371463745649497E-6</v>
      </c>
      <c r="UL102" s="120">
        <v>1.93714683751277E-6</v>
      </c>
      <c r="UM102" s="120">
        <v>1.8350543376745943E-6</v>
      </c>
      <c r="UN102" s="120">
        <v>1.8350547542739641E-6</v>
      </c>
      <c r="UO102" s="120">
        <v>1.7374827592905794E-6</v>
      </c>
      <c r="UP102" s="120">
        <v>1.7374831337901674E-6</v>
      </c>
      <c r="UQ102" s="120">
        <v>1.6442738198440722E-6</v>
      </c>
      <c r="UR102" s="120">
        <v>1.6442741561414453E-6</v>
      </c>
      <c r="US102" s="120">
        <v>1.5552734694390843E-6</v>
      </c>
      <c r="UT102" s="120">
        <v>1.5552737711062933E-6</v>
      </c>
      <c r="UU102" s="120">
        <v>1.4703313946409023E-6</v>
      </c>
      <c r="UV102" s="120">
        <v>1.4703316649484643E-6</v>
      </c>
      <c r="UW102" s="120">
        <v>1.3893009841289779E-6</v>
      </c>
      <c r="UX102" s="120">
        <v>1.3893012260683532E-6</v>
      </c>
      <c r="UY102" s="120">
        <v>1.3120392932341193E-6</v>
      </c>
      <c r="UZ102" s="120">
        <v>1.3120395095387754E-6</v>
      </c>
      <c r="VA102" s="120">
        <v>1.2384070073809295E-6</v>
      </c>
      <c r="VB102" s="120">
        <v>1.2384072005460171E-6</v>
      </c>
      <c r="VC102" s="120">
        <v>1.1682684044574853E-6</v>
      </c>
      <c r="VD102" s="120">
        <v>1.168268576758258E-6</v>
      </c>
      <c r="VE102" s="120">
        <v>1.1014913161355259E-6</v>
      </c>
      <c r="VF102" s="120">
        <v>1.1014914696445224E-6</v>
      </c>
      <c r="VG102" s="120">
        <v>1.0379470881653679E-6</v>
      </c>
      <c r="VH102" s="120">
        <v>1.0379472247684497E-6</v>
      </c>
      <c r="VI102" s="120">
        <v>9.7751053967100295E-7</v>
      </c>
      <c r="VJ102" s="120">
        <v>9.7751066108229389E-7</v>
      </c>
      <c r="VK102" s="120">
        <v>9.2005992147184688E-7</v>
      </c>
      <c r="VL102" s="120">
        <v>9.200600292476531E-7</v>
      </c>
      <c r="VM102" s="120">
        <v>8.6547687345875906E-7</v>
      </c>
      <c r="VN102" s="120">
        <v>8.6547696901050152E-7</v>
      </c>
      <c r="VO102" s="120">
        <v>8.1364638105296564E-7</v>
      </c>
      <c r="VP102" s="120">
        <v>8.136464656592067E-7</v>
      </c>
      <c r="VQ102" s="120">
        <v>7.6445673077762887E-7</v>
      </c>
      <c r="VR102" s="120">
        <v>7.6445680559523372E-7</v>
      </c>
      <c r="VS102" s="120">
        <v>7.1779946497282147E-7</v>
      </c>
      <c r="VT102" s="120">
        <v>7.1779953104730174E-7</v>
      </c>
      <c r="VU102" s="120">
        <v>6.7356933568568104E-7</v>
      </c>
      <c r="VV102" s="120">
        <v>6.7356939396077998E-7</v>
      </c>
      <c r="VW102" s="120">
        <v>6.3166425776853509E-7</v>
      </c>
      <c r="VX102" s="120">
        <v>6.3166430909509315E-7</v>
      </c>
      <c r="VY102" s="120">
        <v>5.9198526121874574E-7</v>
      </c>
      <c r="VZ102" s="120">
        <v>5.919853063628927E-7</v>
      </c>
      <c r="WA102" s="120">
        <v>5.5443644279497874E-7</v>
      </c>
      <c r="WB102" s="120">
        <v>5.5443648244569839E-7</v>
      </c>
      <c r="WC102" s="120">
        <v>5.1892491694552296E-7</v>
      </c>
      <c r="WD102" s="120">
        <v>5.1892495172162634E-7</v>
      </c>
      <c r="WE102" s="120">
        <v>4.8536076608516294E-7</v>
      </c>
      <c r="WF102" s="120">
        <v>4.8536079654170841E-7</v>
      </c>
      <c r="WG102" s="120">
        <v>4.5365699025797478E-7</v>
      </c>
      <c r="WH102" s="120">
        <v>4.5365701689217581E-7</v>
      </c>
      <c r="WI102" s="120">
        <v>4.2372945622421649E-7</v>
      </c>
      <c r="WJ102" s="120">
        <v>4.2372947948087009E-7</v>
      </c>
      <c r="WK102" s="120">
        <v>3.9549684601028548E-7</v>
      </c>
      <c r="WL102" s="120">
        <v>3.9549686628674921E-7</v>
      </c>
      <c r="WM102" s="120">
        <v>3.6888060496142705E-7</v>
      </c>
      <c r="WN102" s="120">
        <v>3.6888062261218442E-7</v>
      </c>
      <c r="WO102" s="120">
        <v>3.438048893376016E-7</v>
      </c>
      <c r="WP102" s="120">
        <v>3.4380490467843829E-7</v>
      </c>
      <c r="WQ102" s="120">
        <v>3.2019651349354585E-7</v>
      </c>
      <c r="WR102" s="120">
        <v>3.2019652680536593E-7</v>
      </c>
      <c r="WS102" s="120">
        <v>2.9798489668467182E-7</v>
      </c>
      <c r="WT102" s="120">
        <v>2.979849082169841E-7</v>
      </c>
      <c r="WU102" s="120">
        <v>2.771020095410101E-7</v>
      </c>
      <c r="WV102" s="120">
        <v>2.7710201951510528E-7</v>
      </c>
      <c r="WW102" s="120">
        <v>2.5748232025188531E-7</v>
      </c>
      <c r="WX102" s="120">
        <v>2.5748232886372715E-7</v>
      </c>
      <c r="WY102" s="120">
        <v>2.3906274050446541E-7</v>
      </c>
      <c r="WZ102" s="120">
        <v>2.3906274792732064E-7</v>
      </c>
      <c r="XA102" s="120">
        <v>2.2178257121971651E-7</v>
      </c>
      <c r="XB102" s="120">
        <v>2.2178257760654099E-7</v>
      </c>
      <c r="XC102" s="120">
        <v>2.0558344812961444E-7</v>
      </c>
      <c r="XD102" s="120">
        <v>2.0558345361521739E-7</v>
      </c>
      <c r="XE102" s="120">
        <v>1.9040928723974016E-7</v>
      </c>
      <c r="XF102" s="120">
        <v>1.904092919427416E-7</v>
      </c>
      <c r="XG102" s="120">
        <v>1.7620623022158006E-7</v>
      </c>
      <c r="XH102" s="120">
        <v>1.7620623424618135E-7</v>
      </c>
      <c r="XI102" s="120">
        <v>1.6292258977900276E-7</v>
      </c>
      <c r="XJ102" s="120">
        <v>1.6292259321658348E-7</v>
      </c>
      <c r="XK102" s="120">
        <v>1.5050879503344357E-7</v>
      </c>
      <c r="XL102" s="120">
        <v>1.5050879796400049E-7</v>
      </c>
      <c r="XM102" s="120">
        <v>1.3891733697233742E-7</v>
      </c>
      <c r="XN102" s="120">
        <v>1.3891733946577872E-7</v>
      </c>
      <c r="XO102" s="120">
        <v>1.2810271400527465E-7</v>
      </c>
      <c r="XP102" s="120">
        <v>1.2810271612258242E-7</v>
      </c>
      <c r="XQ102" s="120">
        <v>1.1802137767220787E-7</v>
      </c>
      <c r="XR102" s="120">
        <v>1.1802137946648052E-7</v>
      </c>
      <c r="XS102" s="120">
        <v>1.0863167854783531E-7</v>
      </c>
      <c r="XT102" s="120">
        <v>1.0863168006522013E-7</v>
      </c>
      <c r="XU102" s="120">
        <v>9.9893812385990387E-8</v>
      </c>
      <c r="XV102" s="120">
        <v>9.9893813666517776E-8</v>
      </c>
      <c r="XW102" s="120">
        <v>9.1769766547513314E-8</v>
      </c>
      <c r="XX102" s="120">
        <v>9.1769767625839275E-8</v>
      </c>
      <c r="XY102" s="120">
        <v>8.4223266754636156E-8</v>
      </c>
      <c r="XZ102" s="120">
        <v>8.4223267660705354E-8</v>
      </c>
      <c r="YA102" s="120">
        <v>7.7219724214403763E-8</v>
      </c>
      <c r="YB102" s="120">
        <v>7.7219724974037561E-8</v>
      </c>
      <c r="YC102" s="120">
        <v>7.0726183153056216E-8</v>
      </c>
      <c r="YD102" s="120">
        <v>7.0726183788474565E-8</v>
      </c>
      <c r="YE102" s="120">
        <v>6.4711268802633249E-8</v>
      </c>
      <c r="YF102" s="120">
        <v>6.4711269332916783E-8</v>
      </c>
      <c r="YG102" s="120">
        <v>5.9145135880309753E-8</v>
      </c>
      <c r="YH102" s="120">
        <v>5.9145136321808458E-8</v>
      </c>
      <c r="YI102" s="120">
        <v>5.3999417600151659E-8</v>
      </c>
      <c r="YJ102" s="120">
        <v>5.3999417966844881E-8</v>
      </c>
      <c r="YK102" s="120">
        <v>4.9247175256076321E-8</v>
      </c>
      <c r="YL102" s="120">
        <v>4.9247175559890026E-8</v>
      </c>
      <c r="YM102" s="120">
        <v>4.4862848413826166E-8</v>
      </c>
      <c r="YN102" s="120">
        <v>4.4862848664911388E-8</v>
      </c>
      <c r="YO102" s="120">
        <v>4.082220574870865E-8</v>
      </c>
      <c r="YP102" s="120">
        <v>4.0822205955685419E-8</v>
      </c>
      <c r="YQ102" s="120">
        <v>3.7102296564730172E-8</v>
      </c>
      <c r="YR102" s="120">
        <v>3.7102296734901308E-8</v>
      </c>
      <c r="YS102" s="120">
        <v>3.3681403029550255E-8</v>
      </c>
      <c r="YT102" s="120">
        <v>3.3681403169087452E-8</v>
      </c>
      <c r="YU102" s="120">
        <v>3.053899315840841E-8</v>
      </c>
      <c r="YV102" s="120">
        <v>3.0538993272514707E-8</v>
      </c>
      <c r="YW102" s="120">
        <v>2.7655674578838118E-8</v>
      </c>
      <c r="YX102" s="120">
        <v>2.7655674671888816E-8</v>
      </c>
      <c r="YY102" s="120">
        <v>2.501314910657064E-8</v>
      </c>
      <c r="YZ102" s="120">
        <v>2.5013149182235507E-8</v>
      </c>
      <c r="ZA102" s="120">
        <v>2.2594168161560392E-8</v>
      </c>
      <c r="ZB102" s="120">
        <v>2.2594168222909271E-8</v>
      </c>
      <c r="ZC102" s="120">
        <v>2.0382489051527341E-8</v>
      </c>
      <c r="ZD102" s="120">
        <v>2.0382489101121401E-8</v>
      </c>
      <c r="ZE102" s="120">
        <v>1.8362832148818914E-8</v>
      </c>
      <c r="ZF102" s="120">
        <v>1.836283218878894E-8</v>
      </c>
      <c r="ZG102" s="120">
        <v>1.6520838984743909E-8</v>
      </c>
      <c r="ZH102" s="120">
        <v>1.652083901685777E-8</v>
      </c>
      <c r="ZI102" s="120">
        <v>1.4843031283830428E-8</v>
      </c>
      <c r="ZJ102" s="120">
        <v>1.4843031309550559E-8</v>
      </c>
      <c r="ZK102" s="120">
        <v>1.3316770958710157E-8</v>
      </c>
      <c r="ZL102" s="120">
        <v>1.3316770979242866E-8</v>
      </c>
      <c r="ZM102" s="120">
        <v>1.1930221084539449E-8</v>
      </c>
      <c r="ZN102" s="120">
        <v>1.1930221100876693E-8</v>
      </c>
      <c r="ZO102" s="120">
        <v>1.0672307870034324E-8</v>
      </c>
      <c r="ZP102" s="120">
        <v>1.0672307882989353E-8</v>
      </c>
      <c r="ZQ102" s="120">
        <v>9.5326836403309462E-9</v>
      </c>
      <c r="ZR102" s="120">
        <v>9.5326836505683932E-9</v>
      </c>
      <c r="ZS102" s="120">
        <v>8.501690844985989E-9</v>
      </c>
      <c r="ZT102" s="120">
        <v>8.5016908530472313E-9</v>
      </c>
      <c r="ZU102" s="120">
        <v>7.5703271025102477E-9</v>
      </c>
      <c r="ZV102" s="120">
        <v>7.570327108834859E-9</v>
      </c>
      <c r="ZW102" s="120">
        <v>6.7302112908893228E-9</v>
      </c>
      <c r="ZX102" s="120">
        <v>6.7302112958330033E-9</v>
      </c>
      <c r="ZY102" s="120">
        <v>5.9735506915906562E-9</v>
      </c>
      <c r="ZZ102" s="120">
        <v>5.9735506954402166E-9</v>
      </c>
      <c r="AAA102" s="120">
        <v>5.2931091925953073E-9</v>
      </c>
      <c r="AAB102" s="120">
        <v>5.2931091955812341E-9</v>
      </c>
      <c r="AAC102" s="120">
        <v>4.6821765540289347E-9</v>
      </c>
      <c r="AAD102" s="120">
        <v>4.6821765563357305E-9</v>
      </c>
      <c r="AAE102" s="120">
        <v>4.1345387380073284E-9</v>
      </c>
      <c r="AAF102" s="120">
        <v>4.1345387397821751E-9</v>
      </c>
      <c r="AAG102" s="120">
        <v>3.6444493023628529E-9</v>
      </c>
      <c r="AAH102" s="120">
        <v>3.6444493037227019E-9</v>
      </c>
      <c r="AAI102" s="120">
        <v>3.2066018559857393E-9</v>
      </c>
      <c r="AAJ102" s="120">
        <v>3.2066018570231537E-9</v>
      </c>
      <c r="AAK102" s="120">
        <v>2.8161035716045643E-9</v>
      </c>
      <c r="AAL102" s="120">
        <v>2.8161035723925089E-9</v>
      </c>
      <c r="AAM102" s="120">
        <v>2.4684497499502083E-9</v>
      </c>
      <c r="AAN102" s="120">
        <v>2.4684497505459711E-9</v>
      </c>
      <c r="AAO102" s="120">
        <v>2.1594994274028816E-9</v>
      </c>
      <c r="AAP102" s="120">
        <v>2.1594994278512511E-9</v>
      </c>
      <c r="AAQ102" s="120">
        <v>1.8854520174190619E-9</v>
      </c>
      <c r="AAR102" s="120">
        <v>1.8854520177548976E-9</v>
      </c>
      <c r="AAS102" s="120">
        <v>1.6428249742807649E-9</v>
      </c>
      <c r="AAT102" s="120">
        <v>1.6428249745310829E-9</v>
      </c>
      <c r="AAU102" s="120">
        <v>1.4284324660092794E-9</v>
      </c>
      <c r="AAV102" s="120">
        <v>1.4284324661949225E-9</v>
      </c>
      <c r="AAW102" s="120">
        <v>1.2393650416456409E-9</v>
      </c>
      <c r="AAX102" s="120">
        <v>1.2393650417826105E-9</v>
      </c>
      <c r="AAY102" s="120">
        <v>1.0729702765263211E-9</v>
      </c>
      <c r="AAZ102" s="120">
        <v>1.0729702766268452E-9</v>
      </c>
      <c r="ABA102" s="120">
        <v>9.2683437768058987E-10</v>
      </c>
      <c r="ABB102" s="120">
        <v>9.2683437775396461E-10</v>
      </c>
      <c r="ABC102" s="120">
        <v>7.987647300510655E-10</v>
      </c>
      <c r="ABD102" s="120">
        <v>7.9876473010432549E-10</v>
      </c>
      <c r="ABE102" s="120">
        <v>6.8677336289614882E-10</v>
      </c>
      <c r="ABF102" s="120">
        <v>6.8677336293458522E-10</v>
      </c>
      <c r="ABG102" s="120">
        <v>5.8906131447713841E-10</v>
      </c>
      <c r="ABH102" s="120">
        <v>5.890613145047134E-10</v>
      </c>
      <c r="ABI102" s="120">
        <v>5.0400387196813036E-10</v>
      </c>
      <c r="ABJ102" s="120">
        <v>5.0400387198779338E-10</v>
      </c>
      <c r="ABK102" s="120">
        <v>4.301366624573092E-10</v>
      </c>
      <c r="ABL102" s="120">
        <v>4.3013666247124265E-10</v>
      </c>
      <c r="ABM102" s="120">
        <v>3.6614256993747519E-10</v>
      </c>
      <c r="ABN102" s="120">
        <v>3.6614256994728534E-10</v>
      </c>
      <c r="ABO102" s="120">
        <v>3.1083945231465532E-10</v>
      </c>
      <c r="ABP102" s="120">
        <v>3.1083945232151596E-10</v>
      </c>
      <c r="ABQ102" s="120">
        <v>2.6316863169897416E-10</v>
      </c>
      <c r="ABR102" s="120">
        <v>2.6316863170373975E-10</v>
      </c>
      <c r="ABS102" s="120">
        <v>2.2218413058364235E-10</v>
      </c>
      <c r="ABT102" s="120">
        <v>2.2218413058692923E-10</v>
      </c>
      <c r="ABU102" s="120">
        <v>1.8704262596741832E-10</v>
      </c>
      <c r="ABV102" s="120">
        <v>1.8704262596966869E-10</v>
      </c>
      <c r="ABW102" s="120">
        <v>1.569940930341449E-10</v>
      </c>
      <c r="ABX102" s="120">
        <v>1.569940930356741E-10</v>
      </c>
      <c r="ABY102" s="120">
        <v>1.3137310967021972E-10</v>
      </c>
      <c r="ABZ102" s="120">
        <v>1.3137310967125077E-10</v>
      </c>
      <c r="ACA102" s="120">
        <v>1.0959079287687396E-10</v>
      </c>
      <c r="ACB102" s="120">
        <v>1.0959079287756378E-10</v>
      </c>
      <c r="ACC102" s="120">
        <v>9.1127338017987341E-11</v>
      </c>
      <c r="ACD102" s="120">
        <v>9.1127338018445017E-11</v>
      </c>
      <c r="ACE102" s="120">
        <v>7.5525131834330591E-11</v>
      </c>
      <c r="ACF102" s="120">
        <v>7.5525131834631529E-11</v>
      </c>
      <c r="ACG102" s="120">
        <v>6.2382410249482148E-11</v>
      </c>
      <c r="ACH102" s="120">
        <v>6.2382410249678384E-11</v>
      </c>
      <c r="ACI102" s="120">
        <v>5.1347432188454394E-11</v>
      </c>
      <c r="ACJ102" s="120">
        <v>5.1347432188581166E-11</v>
      </c>
      <c r="ACK102" s="120">
        <v>4.2113140923958573E-11</v>
      </c>
      <c r="ACL102" s="120">
        <v>4.2113140924039715E-11</v>
      </c>
      <c r="ACM102" s="120">
        <v>3.4412284853327838E-11</v>
      </c>
      <c r="ACN102" s="120">
        <v>3.4412284853379343E-11</v>
      </c>
      <c r="ACO102" s="120">
        <v>2.8012970086926292E-11</v>
      </c>
      <c r="ACP102" s="120">
        <v>2.8012970086958558E-11</v>
      </c>
      <c r="ACQ102" s="120">
        <v>2.2714617791424859E-11</v>
      </c>
      <c r="ACR102" s="120">
        <v>2.2714617791444841E-11</v>
      </c>
      <c r="ACS102" s="120">
        <v>1.8344299873141289E-11</v>
      </c>
      <c r="ACT102" s="120">
        <v>1.8344299873153571E-11</v>
      </c>
      <c r="ACU102" s="120">
        <v>1.4753427301805537E-11</v>
      </c>
      <c r="ACV102" s="120">
        <v>1.475342730181302E-11</v>
      </c>
      <c r="ACW102" s="120">
        <v>1.1814766157306442E-11</v>
      </c>
      <c r="ACX102" s="120">
        <v>1.1814766157310922E-11</v>
      </c>
      <c r="ACY102" s="120">
        <v>9.4197573245380676E-12</v>
      </c>
      <c r="ACZ102" s="120">
        <v>9.4197573245407301E-12</v>
      </c>
      <c r="ADA102" s="120">
        <v>7.4761166574401361E-12</v>
      </c>
      <c r="ADB102" s="120">
        <v>7.4761166574416903E-12</v>
      </c>
      <c r="ADC102" s="120">
        <v>5.9056933755334305E-12</v>
      </c>
      <c r="ADD102" s="120">
        <v>5.9056933755343263E-12</v>
      </c>
      <c r="ADE102" s="120">
        <v>4.6425654373399222E-12</v>
      </c>
      <c r="ADF102" s="120">
        <v>4.6425654373404263E-12</v>
      </c>
      <c r="ADG102" s="120">
        <v>3.6313516475980052E-12</v>
      </c>
      <c r="ADH102" s="120">
        <v>3.6313516475982936E-12</v>
      </c>
      <c r="ADI102" s="120">
        <v>2.8257212916583187E-12</v>
      </c>
      <c r="ADJ102" s="120">
        <v>2.8257212916584766E-12</v>
      </c>
      <c r="ADK102" s="120">
        <v>2.1870831434339374E-12</v>
      </c>
      <c r="ADL102" s="120">
        <v>2.1870831434340239E-12</v>
      </c>
      <c r="ADM102" s="120">
        <v>1.6834367554503115E-12</v>
      </c>
      <c r="ADN102" s="120">
        <v>1.6834367554503562E-12</v>
      </c>
      <c r="ADO102" s="120">
        <v>1.2883700037424853E-12</v>
      </c>
      <c r="ADP102" s="120">
        <v>1.2883700037425089E-12</v>
      </c>
      <c r="ADQ102" s="120">
        <v>9.8018791967490677E-13</v>
      </c>
      <c r="ADR102" s="120">
        <v>9.8018791967491909E-13</v>
      </c>
      <c r="ADS102" s="120">
        <v>7.4115888861760987E-13</v>
      </c>
      <c r="ADT102" s="120">
        <v>7.4115888861761634E-13</v>
      </c>
      <c r="ADU102" s="120">
        <v>5.5686532558030664E-13</v>
      </c>
      <c r="ADV102" s="120">
        <v>5.5686532558031037E-13</v>
      </c>
      <c r="ADW102" s="120">
        <v>4.1564694459022805E-13</v>
      </c>
      <c r="ADX102" s="120">
        <v>4.1564694459022931E-13</v>
      </c>
      <c r="ADY102" s="120">
        <v>3.0812571648753251E-13</v>
      </c>
      <c r="ADZ102" s="120">
        <v>3.0812571648753347E-13</v>
      </c>
      <c r="AEA102" s="120">
        <v>2.26802554115443E-13</v>
      </c>
      <c r="AEB102" s="120">
        <v>2.2680255411544333E-13</v>
      </c>
      <c r="AEC102" s="120">
        <v>1.6571667037329901E-13</v>
      </c>
      <c r="AED102" s="120">
        <v>1.6571667037329921E-13</v>
      </c>
      <c r="AEE102" s="120">
        <v>1.2015941964203044E-13</v>
      </c>
      <c r="AEF102" s="120">
        <v>1.2015941964203029E-13</v>
      </c>
      <c r="AEG102" s="120">
        <v>8.6435253655675813E-14</v>
      </c>
      <c r="AEH102" s="120">
        <v>8.6435253655675813E-14</v>
      </c>
      <c r="AEI102" s="120">
        <v>6.1663196573500444E-14</v>
      </c>
      <c r="AEJ102" s="120">
        <v>6.1663196573500444E-14</v>
      </c>
      <c r="AEK102" s="120">
        <v>4.3612969022162074E-14</v>
      </c>
      <c r="AEL102" s="120">
        <v>4.3612969022162068E-14</v>
      </c>
      <c r="AEM102" s="120">
        <v>3.0570566059391225E-14</v>
      </c>
      <c r="AEN102" s="120">
        <v>3.0570566059391238E-14</v>
      </c>
      <c r="AEO102" s="120">
        <v>2.1228718792236326E-14</v>
      </c>
      <c r="AEP102" s="120">
        <v>2.1228718792236332E-14</v>
      </c>
      <c r="AEQ102" s="120">
        <v>1.4598243770576125E-14</v>
      </c>
      <c r="AER102" s="120">
        <v>1.4598243770576116E-14</v>
      </c>
      <c r="AES102" s="120">
        <v>9.9368088171774289E-15</v>
      </c>
      <c r="AET102" s="120">
        <v>9.9368088171774289E-15</v>
      </c>
      <c r="AEU102" s="120">
        <v>6.6921196951468421E-15</v>
      </c>
      <c r="AEV102" s="120">
        <v>6.6921196951468358E-15</v>
      </c>
      <c r="AEW102" s="120">
        <v>4.4569604497046817E-15</v>
      </c>
      <c r="AEX102" s="120">
        <v>4.4569604497046785E-15</v>
      </c>
      <c r="AEY102" s="120">
        <v>2.9339032894484249E-15</v>
      </c>
      <c r="AEZ102" s="120">
        <v>2.9339032894484241E-15</v>
      </c>
      <c r="AFA102" s="120">
        <v>1.9078437288547345E-15</v>
      </c>
      <c r="AFB102" s="120">
        <v>1.9078437288547353E-15</v>
      </c>
      <c r="AFC102" s="120">
        <v>1.22481591485006E-15</v>
      </c>
      <c r="AFD102" s="120">
        <v>1.2248159148500604E-15</v>
      </c>
      <c r="AFE102" s="120">
        <v>7.7580433984027708E-16</v>
      </c>
      <c r="AFF102" s="120">
        <v>7.7580433984027629E-16</v>
      </c>
      <c r="AFG102" s="120">
        <v>4.8449439117539329E-16</v>
      </c>
      <c r="AFH102" s="120">
        <v>4.8449439117539329E-16</v>
      </c>
      <c r="AFI102" s="120">
        <v>2.980983867581445E-16</v>
      </c>
      <c r="AFJ102" s="120">
        <v>2.9809838675814431E-16</v>
      </c>
      <c r="AFK102" s="120">
        <v>1.8055891875527996E-16</v>
      </c>
      <c r="AFL102" s="120">
        <v>1.8055891875527996E-16</v>
      </c>
      <c r="AFM102" s="120">
        <v>1.0757047433028662E-16</v>
      </c>
      <c r="AFN102" s="120">
        <v>1.0757047433028664E-16</v>
      </c>
      <c r="AFO102" s="120">
        <v>6.2976358603698194E-17</v>
      </c>
      <c r="AFP102" s="120">
        <v>6.2976358603698194E-17</v>
      </c>
      <c r="AFQ102" s="120">
        <v>3.6193734261160686E-17</v>
      </c>
      <c r="AFR102" s="120">
        <v>3.6193734261160723E-17</v>
      </c>
      <c r="AFS102" s="120">
        <v>2.0397790182976801E-17</v>
      </c>
      <c r="AFT102" s="120">
        <v>2.0397790182976823E-17</v>
      </c>
      <c r="AFU102" s="120">
        <v>1.1259156575889761E-17</v>
      </c>
      <c r="AFV102" s="120">
        <v>1.1259156575889755E-17</v>
      </c>
      <c r="AFW102" s="120">
        <v>6.0789951352681248E-18</v>
      </c>
      <c r="AFX102" s="120">
        <v>6.0789951352681225E-18</v>
      </c>
      <c r="AFY102" s="120">
        <v>3.2057940454740731E-18</v>
      </c>
      <c r="AFZ102" s="120">
        <v>3.2057940454740742E-18</v>
      </c>
      <c r="AGA102" s="120">
        <v>1.64865115600523E-18</v>
      </c>
      <c r="AGB102" s="120">
        <v>1.6486511560052308E-18</v>
      </c>
      <c r="AGC102" s="120">
        <v>8.2537300859375098E-19</v>
      </c>
      <c r="AGD102" s="120">
        <v>8.253730085937505E-19</v>
      </c>
      <c r="AGE102" s="120">
        <v>4.0147234545847817E-19</v>
      </c>
      <c r="AGF102" s="120">
        <v>4.0147234545847836E-19</v>
      </c>
      <c r="AGG102" s="120">
        <v>1.893231239957207E-19</v>
      </c>
      <c r="AGH102" s="120">
        <v>1.8932312399572075E-19</v>
      </c>
      <c r="AGI102" s="120">
        <v>8.6345582190805506E-20</v>
      </c>
      <c r="AGJ102" s="120">
        <v>8.6345582190805458E-20</v>
      </c>
      <c r="AGK102" s="120">
        <v>3.798200036799953E-20</v>
      </c>
      <c r="AGL102" s="120">
        <v>3.7982000367999548E-20</v>
      </c>
      <c r="AGM102" s="120">
        <v>1.6064669712825007E-20</v>
      </c>
      <c r="AGN102" s="120">
        <v>1.6064669712825016E-20</v>
      </c>
      <c r="AGO102" s="120">
        <v>6.5101034894535752E-21</v>
      </c>
      <c r="AGP102" s="120">
        <v>6.5101034894535745E-21</v>
      </c>
      <c r="AGQ102" s="120">
        <v>2.5174613539604175E-21</v>
      </c>
      <c r="AGR102" s="120">
        <v>2.5174613539604183E-21</v>
      </c>
      <c r="AGS102" s="120">
        <v>9.2459625003663892E-22</v>
      </c>
      <c r="AGT102" s="120">
        <v>9.2459625003663854E-22</v>
      </c>
      <c r="AGU102" s="120">
        <v>3.2074622741366292E-22</v>
      </c>
      <c r="AGV102" s="120">
        <v>3.2074622741366287E-22</v>
      </c>
      <c r="AGW102" s="120">
        <v>1.0441291263150128E-22</v>
      </c>
      <c r="AGX102" s="120">
        <v>1.0441291263150131E-22</v>
      </c>
      <c r="AGY102" s="120">
        <v>3.1646252204774217E-23</v>
      </c>
      <c r="AGZ102" s="120">
        <v>3.1646252204774205E-23</v>
      </c>
      <c r="AHA102" s="120">
        <v>8.8451337118530311E-24</v>
      </c>
      <c r="AHB102" s="120">
        <v>8.8451337118530311E-24</v>
      </c>
      <c r="AHC102" s="120">
        <v>2.252767887639747E-24</v>
      </c>
      <c r="AHD102" s="120">
        <v>2.2527678876397481E-24</v>
      </c>
      <c r="AHE102" s="120">
        <v>5.1491767494095939E-25</v>
      </c>
      <c r="AHF102" s="120">
        <v>5.149176749409592E-25</v>
      </c>
      <c r="AHG102" s="120">
        <v>1.0352392989943191E-25</v>
      </c>
      <c r="AHH102" s="120">
        <v>1.0352392989943191E-25</v>
      </c>
      <c r="AHI102" s="120">
        <v>1.7808476387094032E-26</v>
      </c>
      <c r="AHJ102" s="120">
        <v>1.7808476387094035E-26</v>
      </c>
      <c r="AHK102" s="120">
        <v>2.5177481866260122E-27</v>
      </c>
      <c r="AHL102" s="120">
        <v>2.5177481866260118E-27</v>
      </c>
      <c r="AHM102" s="120">
        <v>2.7442498740375948E-28</v>
      </c>
      <c r="AHN102" s="120">
        <v>2.7442498740375948E-28</v>
      </c>
      <c r="AHO102" s="120">
        <v>2.0510383535746307E-29</v>
      </c>
      <c r="AHP102" s="120">
        <v>2.0510383535746307E-29</v>
      </c>
      <c r="AHQ102" s="120">
        <v>7.8886090522101181E-31</v>
      </c>
      <c r="AHR102" s="120" t="s">
        <v>105</v>
      </c>
      <c r="AHS102" s="120" t="s">
        <v>105</v>
      </c>
      <c r="AHT102" s="120" t="s">
        <v>105</v>
      </c>
      <c r="AHU102" s="120" t="s">
        <v>105</v>
      </c>
      <c r="AHV102" s="120" t="s">
        <v>105</v>
      </c>
      <c r="AHW102" s="120" t="s">
        <v>105</v>
      </c>
      <c r="AHX102" s="120" t="s">
        <v>105</v>
      </c>
      <c r="AHY102" s="120" t="s">
        <v>105</v>
      </c>
      <c r="AHZ102" s="120" t="s">
        <v>105</v>
      </c>
      <c r="AIA102" s="120" t="s">
        <v>105</v>
      </c>
      <c r="AIB102" s="120" t="s">
        <v>105</v>
      </c>
      <c r="AIC102" s="120" t="s">
        <v>105</v>
      </c>
      <c r="AID102" s="120" t="s">
        <v>105</v>
      </c>
      <c r="AIE102" s="120" t="s">
        <v>105</v>
      </c>
      <c r="AIF102" s="120" t="s">
        <v>105</v>
      </c>
      <c r="AIG102" s="120" t="s">
        <v>105</v>
      </c>
      <c r="AIH102" s="120" t="s">
        <v>105</v>
      </c>
      <c r="AII102" s="120" t="s">
        <v>105</v>
      </c>
      <c r="AIJ102" s="120" t="s">
        <v>105</v>
      </c>
      <c r="AIK102" s="120" t="s">
        <v>105</v>
      </c>
      <c r="AIL102" s="120" t="s">
        <v>105</v>
      </c>
      <c r="AIM102" s="120" t="s">
        <v>105</v>
      </c>
      <c r="AIN102" s="120" t="s">
        <v>105</v>
      </c>
      <c r="AIO102" s="120" t="s">
        <v>105</v>
      </c>
      <c r="AIP102" s="120" t="s">
        <v>105</v>
      </c>
      <c r="AIQ102" s="120" t="s">
        <v>105</v>
      </c>
      <c r="AIR102" s="120" t="s">
        <v>105</v>
      </c>
      <c r="AIS102" s="120" t="s">
        <v>105</v>
      </c>
      <c r="AIT102" s="120" t="s">
        <v>105</v>
      </c>
      <c r="AIU102" s="120" t="s">
        <v>105</v>
      </c>
      <c r="AIV102" s="120" t="s">
        <v>105</v>
      </c>
      <c r="AIW102" s="120" t="s">
        <v>105</v>
      </c>
      <c r="AIX102" s="120" t="s">
        <v>105</v>
      </c>
      <c r="AIY102" s="120" t="s">
        <v>105</v>
      </c>
      <c r="AIZ102" s="120" t="s">
        <v>105</v>
      </c>
      <c r="AJA102" s="120" t="s">
        <v>105</v>
      </c>
      <c r="AJB102" s="120" t="s">
        <v>105</v>
      </c>
      <c r="AJC102" s="120" t="s">
        <v>105</v>
      </c>
      <c r="AJD102" s="120" t="s">
        <v>105</v>
      </c>
      <c r="AJE102" s="120" t="s">
        <v>105</v>
      </c>
      <c r="AJF102" s="120" t="s">
        <v>105</v>
      </c>
      <c r="AJG102" s="120" t="s">
        <v>105</v>
      </c>
      <c r="AJH102" s="120" t="s">
        <v>105</v>
      </c>
      <c r="AJI102" s="120" t="s">
        <v>105</v>
      </c>
      <c r="AJJ102" s="120" t="s">
        <v>105</v>
      </c>
      <c r="AJK102" s="120" t="s">
        <v>105</v>
      </c>
      <c r="AJL102" s="120" t="s">
        <v>105</v>
      </c>
      <c r="AJM102" s="120" t="s">
        <v>105</v>
      </c>
      <c r="AJN102" s="120" t="s">
        <v>105</v>
      </c>
      <c r="AJO102" s="120" t="s">
        <v>105</v>
      </c>
      <c r="AJP102" s="120" t="s">
        <v>105</v>
      </c>
      <c r="AJQ102" s="120" t="s">
        <v>105</v>
      </c>
      <c r="AJR102" s="120" t="s">
        <v>105</v>
      </c>
      <c r="AJS102" s="120" t="s">
        <v>105</v>
      </c>
      <c r="AJT102" s="120" t="s">
        <v>105</v>
      </c>
      <c r="AJU102" s="120" t="s">
        <v>105</v>
      </c>
      <c r="AJV102" s="120" t="s">
        <v>105</v>
      </c>
      <c r="AJW102" s="120" t="s">
        <v>105</v>
      </c>
      <c r="AJX102" s="120" t="s">
        <v>105</v>
      </c>
      <c r="AJY102" s="120" t="s">
        <v>105</v>
      </c>
      <c r="AJZ102" s="120" t="s">
        <v>105</v>
      </c>
      <c r="AKA102" s="120" t="s">
        <v>105</v>
      </c>
      <c r="AKB102" s="120" t="s">
        <v>105</v>
      </c>
      <c r="AKC102" s="120" t="s">
        <v>105</v>
      </c>
      <c r="AKD102" s="120" t="s">
        <v>105</v>
      </c>
      <c r="AKE102" s="120" t="s">
        <v>105</v>
      </c>
      <c r="AKF102" s="120" t="s">
        <v>105</v>
      </c>
      <c r="AKG102" s="120" t="s">
        <v>105</v>
      </c>
      <c r="AKH102" s="120" t="s">
        <v>105</v>
      </c>
      <c r="AKI102" s="120" t="s">
        <v>105</v>
      </c>
      <c r="AKJ102" s="120" t="s">
        <v>105</v>
      </c>
      <c r="AKK102" s="120" t="s">
        <v>105</v>
      </c>
      <c r="AKL102" s="120" t="s">
        <v>105</v>
      </c>
      <c r="AKM102" s="120" t="s">
        <v>105</v>
      </c>
      <c r="AKN102" s="120" t="s">
        <v>105</v>
      </c>
      <c r="AKO102" s="120" t="s">
        <v>105</v>
      </c>
      <c r="AKP102" s="120" t="s">
        <v>105</v>
      </c>
      <c r="AKQ102" s="120" t="s">
        <v>105</v>
      </c>
      <c r="AKR102" s="120" t="s">
        <v>105</v>
      </c>
      <c r="AKS102" s="120" t="s">
        <v>105</v>
      </c>
      <c r="AKT102" s="120" t="s">
        <v>105</v>
      </c>
      <c r="AKU102" s="120" t="s">
        <v>105</v>
      </c>
      <c r="AKV102" s="120" t="s">
        <v>105</v>
      </c>
      <c r="AKW102" s="120" t="s">
        <v>105</v>
      </c>
      <c r="AKX102" s="120" t="s">
        <v>105</v>
      </c>
      <c r="AKY102" s="120" t="s">
        <v>105</v>
      </c>
      <c r="AKZ102" s="120" t="s">
        <v>105</v>
      </c>
      <c r="ALA102" s="120" t="s">
        <v>105</v>
      </c>
      <c r="ALB102" s="120" t="s">
        <v>105</v>
      </c>
      <c r="ALC102" s="120" t="s">
        <v>105</v>
      </c>
      <c r="ALD102" s="120" t="s">
        <v>105</v>
      </c>
      <c r="ALE102" s="120" t="s">
        <v>105</v>
      </c>
      <c r="ALF102" s="120" t="s">
        <v>105</v>
      </c>
      <c r="ALG102" s="120" t="s">
        <v>105</v>
      </c>
      <c r="ALH102" s="120" t="s">
        <v>105</v>
      </c>
      <c r="ALI102" s="120" t="s">
        <v>105</v>
      </c>
      <c r="ALJ102" s="120" t="s">
        <v>105</v>
      </c>
      <c r="ALK102" s="120" t="s">
        <v>105</v>
      </c>
      <c r="ALL102" s="120" t="s">
        <v>105</v>
      </c>
      <c r="ALM102" s="120" t="s">
        <v>105</v>
      </c>
      <c r="ALN102" s="120"/>
    </row>
    <row r="103" spans="1:1002" hidden="1">
      <c r="A103" s="119">
        <v>102</v>
      </c>
      <c r="B103" s="120">
        <v>1.3873726775482031E-3</v>
      </c>
      <c r="C103" s="120">
        <v>1.3873726775482037E-3</v>
      </c>
      <c r="D103" s="120">
        <v>1.3720550380399411E-3</v>
      </c>
      <c r="E103" s="120">
        <v>1.3720550380399415E-3</v>
      </c>
      <c r="F103" s="120">
        <v>1.3568472872987943E-3</v>
      </c>
      <c r="G103" s="120">
        <v>1.3568472872987941E-3</v>
      </c>
      <c r="H103" s="120">
        <v>1.341749179346435E-3</v>
      </c>
      <c r="I103" s="120">
        <v>1.3417491793464361E-3</v>
      </c>
      <c r="J103" s="120">
        <v>1.3267604655299605E-3</v>
      </c>
      <c r="K103" s="120">
        <v>1.3267604655299609E-3</v>
      </c>
      <c r="L103" s="120">
        <v>1.3118808945219713E-3</v>
      </c>
      <c r="M103" s="120">
        <v>1.3118808945219718E-3</v>
      </c>
      <c r="N103" s="120">
        <v>1.2971102123208525E-3</v>
      </c>
      <c r="O103" s="120">
        <v>1.2971102123208527E-3</v>
      </c>
      <c r="P103" s="120">
        <v>1.2824481622512422E-3</v>
      </c>
      <c r="Q103" s="120">
        <v>1.2824481622512427E-3</v>
      </c>
      <c r="R103" s="120">
        <v>1.2678944849647013E-3</v>
      </c>
      <c r="S103" s="120">
        <v>1.2678944849647007E-3</v>
      </c>
      <c r="T103" s="120">
        <v>1.2534489184405817E-3</v>
      </c>
      <c r="U103" s="120">
        <v>1.2534489184405813E-3</v>
      </c>
      <c r="V103" s="120">
        <v>1.2391111979871141E-3</v>
      </c>
      <c r="W103" s="120">
        <v>1.239111197987115E-3</v>
      </c>
      <c r="X103" s="120">
        <v>1.2248810562426769E-3</v>
      </c>
      <c r="Y103" s="120">
        <v>1.2248810562426769E-3</v>
      </c>
      <c r="Z103" s="120">
        <v>1.2107582231772902E-3</v>
      </c>
      <c r="AA103" s="120">
        <v>1.210758223177291E-3</v>
      </c>
      <c r="AB103" s="120">
        <v>1.1967424260943146E-3</v>
      </c>
      <c r="AC103" s="120">
        <v>1.1967424260943161E-3</v>
      </c>
      <c r="AD103" s="120">
        <v>1.1828333896323673E-3</v>
      </c>
      <c r="AE103" s="120">
        <v>1.1828333896323677E-3</v>
      </c>
      <c r="AF103" s="120">
        <v>1.1690308357674465E-3</v>
      </c>
      <c r="AG103" s="120">
        <v>1.1690308357674474E-3</v>
      </c>
      <c r="AH103" s="120">
        <v>1.155334483815283E-3</v>
      </c>
      <c r="AI103" s="120">
        <v>1.1553344838152837E-3</v>
      </c>
      <c r="AJ103" s="120">
        <v>1.1417440504339022E-3</v>
      </c>
      <c r="AK103" s="120">
        <v>1.1417440504339017E-3</v>
      </c>
      <c r="AL103" s="120">
        <v>1.1282592496264115E-3</v>
      </c>
      <c r="AM103" s="120">
        <v>1.1282592496264126E-3</v>
      </c>
      <c r="AN103" s="120">
        <v>1.1148797927440222E-3</v>
      </c>
      <c r="AO103" s="120">
        <v>1.1148797927440209E-3</v>
      </c>
      <c r="AP103" s="120">
        <v>1.1016053884892803E-3</v>
      </c>
      <c r="AQ103" s="120">
        <v>1.1016053884892808E-3</v>
      </c>
      <c r="AR103" s="120">
        <v>1.0884357429195479E-3</v>
      </c>
      <c r="AS103" s="120">
        <v>1.088435742919549E-3</v>
      </c>
      <c r="AT103" s="120">
        <v>1.0753705594506993E-3</v>
      </c>
      <c r="AU103" s="120">
        <v>1.0753705594507001E-3</v>
      </c>
      <c r="AV103" s="120">
        <v>1.0624095388610602E-3</v>
      </c>
      <c r="AW103" s="120">
        <v>1.0624095388610611E-3</v>
      </c>
      <c r="AX103" s="120">
        <v>1.0495523792955837E-3</v>
      </c>
      <c r="AY103" s="120">
        <v>1.0495523792955835E-3</v>
      </c>
      <c r="AZ103" s="120">
        <v>1.0367987762702638E-3</v>
      </c>
      <c r="BA103" s="120">
        <v>1.0367987762702644E-3</v>
      </c>
      <c r="BB103" s="120">
        <v>1.0241484226767904E-3</v>
      </c>
      <c r="BC103" s="120">
        <v>1.0241484226767906E-3</v>
      </c>
      <c r="BD103" s="120">
        <v>1.0116010087874538E-3</v>
      </c>
      <c r="BE103" s="120">
        <v>1.0116010087874534E-3</v>
      </c>
      <c r="BF103" s="120">
        <v>9.9915622226028392E-4</v>
      </c>
      <c r="BG103" s="120">
        <v>9.9915622226028349E-4</v>
      </c>
      <c r="BH103" s="120">
        <v>9.8681374814445244E-4</v>
      </c>
      <c r="BI103" s="120">
        <v>9.8681374814445178E-4</v>
      </c>
      <c r="BJ103" s="120">
        <v>9.7457326888591772E-4</v>
      </c>
      <c r="BK103" s="120">
        <v>9.7457326888591761E-4</v>
      </c>
      <c r="BL103" s="120">
        <v>9.6243446433332881E-4</v>
      </c>
      <c r="BM103" s="120">
        <v>9.6243446433332902E-4</v>
      </c>
      <c r="BN103" s="120">
        <v>9.5039701174417786E-4</v>
      </c>
      <c r="BO103" s="120">
        <v>9.5039701174417742E-4</v>
      </c>
      <c r="BP103" s="120">
        <v>9.384605857912199E-4</v>
      </c>
      <c r="BQ103" s="120">
        <v>9.384605857912199E-4</v>
      </c>
      <c r="BR103" s="120">
        <v>9.2662485856914874E-4</v>
      </c>
      <c r="BS103" s="120">
        <v>9.2662485856914939E-4</v>
      </c>
      <c r="BT103" s="120">
        <v>9.1488949960154232E-4</v>
      </c>
      <c r="BU103" s="120">
        <v>9.1488949960154254E-4</v>
      </c>
      <c r="BV103" s="120">
        <v>9.0325417584806076E-4</v>
      </c>
      <c r="BW103" s="120">
        <v>9.0325417584806022E-4</v>
      </c>
      <c r="BX103" s="120">
        <v>8.9171855171192767E-4</v>
      </c>
      <c r="BY103" s="120">
        <v>8.9171855171192745E-4</v>
      </c>
      <c r="BZ103" s="120">
        <v>8.8028228904767699E-4</v>
      </c>
      <c r="CA103" s="120">
        <v>8.8028228904767731E-4</v>
      </c>
      <c r="CB103" s="120">
        <v>8.6894504716916753E-4</v>
      </c>
      <c r="CC103" s="120">
        <v>8.6894504716916808E-4</v>
      </c>
      <c r="CD103" s="120">
        <v>8.5770648285788049E-4</v>
      </c>
      <c r="CE103" s="120">
        <v>8.5770648285788027E-4</v>
      </c>
      <c r="CF103" s="120">
        <v>8.4656625037148622E-4</v>
      </c>
      <c r="CG103" s="120">
        <v>8.4656625037148557E-4</v>
      </c>
      <c r="CH103" s="120">
        <v>8.3552400145270387E-4</v>
      </c>
      <c r="CI103" s="120">
        <v>8.3552400145270431E-4</v>
      </c>
      <c r="CJ103" s="120">
        <v>8.2457938533843193E-4</v>
      </c>
      <c r="CK103" s="120">
        <v>8.2457938533843128E-4</v>
      </c>
      <c r="CL103" s="120">
        <v>8.1373204876916607E-4</v>
      </c>
      <c r="CM103" s="120">
        <v>8.1373204876916563E-4</v>
      </c>
      <c r="CN103" s="120">
        <v>8.0298163599870989E-4</v>
      </c>
      <c r="CO103" s="120">
        <v>8.0298163599870935E-4</v>
      </c>
      <c r="CP103" s="120">
        <v>7.9232778880416652E-4</v>
      </c>
      <c r="CQ103" s="120">
        <v>7.9232778880416674E-4</v>
      </c>
      <c r="CR103" s="120">
        <v>7.8177014649623148E-4</v>
      </c>
      <c r="CS103" s="120">
        <v>7.8177014649623072E-4</v>
      </c>
      <c r="CT103" s="120">
        <v>7.7130834592976688E-4</v>
      </c>
      <c r="CU103" s="120">
        <v>7.7130834592976764E-4</v>
      </c>
      <c r="CV103" s="120">
        <v>7.6094202151468936E-4</v>
      </c>
      <c r="CW103" s="120">
        <v>7.6094202151469022E-4</v>
      </c>
      <c r="CX103" s="120">
        <v>7.5067080522713946E-4</v>
      </c>
      <c r="CY103" s="120">
        <v>7.5067080522713936E-4</v>
      </c>
      <c r="CZ103" s="120">
        <v>7.4049432662095876E-4</v>
      </c>
      <c r="DA103" s="120">
        <v>7.4049432662095886E-4</v>
      </c>
      <c r="DB103" s="120">
        <v>7.3041221283947646E-4</v>
      </c>
      <c r="DC103" s="120">
        <v>7.3041221283947581E-4</v>
      </c>
      <c r="DD103" s="120">
        <v>7.2042408862758867E-4</v>
      </c>
      <c r="DE103" s="120">
        <v>7.2042408862758802E-4</v>
      </c>
      <c r="DF103" s="120">
        <v>7.1052957634415567E-4</v>
      </c>
      <c r="DG103" s="120">
        <v>7.105295763441561E-4</v>
      </c>
      <c r="DH103" s="120">
        <v>7.0072829597470207E-4</v>
      </c>
      <c r="DI103" s="120">
        <v>7.0072829597470239E-4</v>
      </c>
      <c r="DJ103" s="120">
        <v>6.9101986514443284E-4</v>
      </c>
      <c r="DK103" s="120">
        <v>6.9101986514443273E-4</v>
      </c>
      <c r="DL103" s="120">
        <v>6.8140389913155905E-4</v>
      </c>
      <c r="DM103" s="120">
        <v>6.8140389913155938E-4</v>
      </c>
      <c r="DN103" s="120">
        <v>6.7188001088094558E-4</v>
      </c>
      <c r="DO103" s="120">
        <v>6.718800108809458E-4</v>
      </c>
      <c r="DP103" s="120">
        <v>6.6244781101806969E-4</v>
      </c>
      <c r="DQ103" s="120">
        <v>6.6244781101806904E-4</v>
      </c>
      <c r="DR103" s="120">
        <v>6.5310690786330361E-4</v>
      </c>
      <c r="DS103" s="120">
        <v>6.5310690786330383E-4</v>
      </c>
      <c r="DT103" s="120">
        <v>6.438569074465226E-4</v>
      </c>
      <c r="DU103" s="120">
        <v>6.4385690744652249E-4</v>
      </c>
      <c r="DV103" s="120">
        <v>6.3469741352202786E-4</v>
      </c>
      <c r="DW103" s="120">
        <v>6.3469741352202807E-4</v>
      </c>
      <c r="DX103" s="120">
        <v>6.2562802758380485E-4</v>
      </c>
      <c r="DY103" s="120">
        <v>6.2562802758380474E-4</v>
      </c>
      <c r="DZ103" s="120">
        <v>6.1664834888110252E-4</v>
      </c>
      <c r="EA103" s="120">
        <v>6.1664834888110274E-4</v>
      </c>
      <c r="EB103" s="120">
        <v>6.0775797443434864E-4</v>
      </c>
      <c r="EC103" s="120">
        <v>6.0775797443434821E-4</v>
      </c>
      <c r="ED103" s="120">
        <v>5.9895649905138994E-4</v>
      </c>
      <c r="EE103" s="120">
        <v>5.9895649905138961E-4</v>
      </c>
      <c r="EF103" s="120">
        <v>5.9024351534407412E-4</v>
      </c>
      <c r="EG103" s="120">
        <v>5.9024351534407336E-4</v>
      </c>
      <c r="EH103" s="120">
        <v>5.8161861374515789E-4</v>
      </c>
      <c r="EI103" s="120">
        <v>5.8161861374515745E-4</v>
      </c>
      <c r="EJ103" s="120">
        <v>5.7308138252556225E-4</v>
      </c>
      <c r="EK103" s="120">
        <v>5.7308138252556149E-4</v>
      </c>
      <c r="EL103" s="120">
        <v>5.6463140781195641E-4</v>
      </c>
      <c r="EM103" s="120">
        <v>5.6463140781195706E-4</v>
      </c>
      <c r="EN103" s="120">
        <v>5.5626827360469333E-4</v>
      </c>
      <c r="EO103" s="120">
        <v>5.5626827360469398E-4</v>
      </c>
      <c r="EP103" s="120">
        <v>5.4799156179607587E-4</v>
      </c>
      <c r="EQ103" s="120">
        <v>5.4799156179607619E-4</v>
      </c>
      <c r="ER103" s="120">
        <v>5.3980085218897499E-4</v>
      </c>
      <c r="ES103" s="120">
        <v>5.3980085218897434E-4</v>
      </c>
      <c r="ET103" s="120">
        <v>5.3169572251579166E-4</v>
      </c>
      <c r="EU103" s="120">
        <v>5.3169572251579198E-4</v>
      </c>
      <c r="EV103" s="120">
        <v>5.2367574845776715E-4</v>
      </c>
      <c r="EW103" s="120">
        <v>5.2367574845776682E-4</v>
      </c>
      <c r="EX103" s="120">
        <v>5.1574050366463462E-4</v>
      </c>
      <c r="EY103" s="120">
        <v>5.1574050366463441E-4</v>
      </c>
      <c r="EZ103" s="120">
        <v>5.0788955977463114E-4</v>
      </c>
      <c r="FA103" s="120">
        <v>5.0788955977463135E-4</v>
      </c>
      <c r="FB103" s="120">
        <v>5.0012248643485321E-4</v>
      </c>
      <c r="FC103" s="120">
        <v>5.0012248643485299E-4</v>
      </c>
      <c r="FD103" s="120">
        <v>4.9243885132196788E-4</v>
      </c>
      <c r="FE103" s="120">
        <v>4.9243885132196766E-4</v>
      </c>
      <c r="FF103" s="120">
        <v>4.8483822016327782E-4</v>
      </c>
      <c r="FG103" s="120">
        <v>4.8483822016327782E-4</v>
      </c>
      <c r="FH103" s="120">
        <v>4.7732015675814275E-4</v>
      </c>
      <c r="FI103" s="120">
        <v>4.7732015675814302E-4</v>
      </c>
      <c r="FJ103" s="120">
        <v>4.6988422299975479E-4</v>
      </c>
      <c r="FK103" s="120">
        <v>4.6988422299975473E-4</v>
      </c>
      <c r="FL103" s="120">
        <v>4.6252997889727069E-4</v>
      </c>
      <c r="FM103" s="120">
        <v>4.6252997889727085E-4</v>
      </c>
      <c r="FN103" s="120">
        <v>4.5525698259830922E-4</v>
      </c>
      <c r="FO103" s="120">
        <v>4.5525698259830922E-4</v>
      </c>
      <c r="FP103" s="120">
        <v>4.4806479041179913E-4</v>
      </c>
      <c r="FQ103" s="120">
        <v>4.4806479041179908E-4</v>
      </c>
      <c r="FR103" s="120">
        <v>4.4095295683119494E-4</v>
      </c>
      <c r="FS103" s="120">
        <v>4.4095295683119472E-4</v>
      </c>
      <c r="FT103" s="120">
        <v>4.3392103455805003E-4</v>
      </c>
      <c r="FU103" s="120">
        <v>4.339210345580502E-4</v>
      </c>
      <c r="FV103" s="120">
        <v>4.2696857452595536E-4</v>
      </c>
      <c r="FW103" s="120">
        <v>4.2696857452595525E-4</v>
      </c>
      <c r="FX103" s="120">
        <v>4.2009512592483609E-4</v>
      </c>
      <c r="FY103" s="120">
        <v>4.200951259248362E-4</v>
      </c>
      <c r="FZ103" s="120">
        <v>4.1330023622562014E-4</v>
      </c>
      <c r="GA103" s="120">
        <v>4.1330023622562014E-4</v>
      </c>
      <c r="GB103" s="120">
        <v>4.0658345120526268E-4</v>
      </c>
      <c r="GC103" s="120">
        <v>4.0658345120526279E-4</v>
      </c>
      <c r="GD103" s="120">
        <v>3.9994431497214212E-4</v>
      </c>
      <c r="GE103" s="120">
        <v>3.9994431497214212E-4</v>
      </c>
      <c r="GF103" s="120">
        <v>3.933823699918173E-4</v>
      </c>
      <c r="GG103" s="120">
        <v>3.9338236999181768E-4</v>
      </c>
      <c r="GH103" s="120">
        <v>3.8689715711315347E-4</v>
      </c>
      <c r="GI103" s="120">
        <v>3.8689715711315309E-4</v>
      </c>
      <c r="GJ103" s="120">
        <v>3.8048821559481328E-4</v>
      </c>
      <c r="GK103" s="120">
        <v>3.8048821559481306E-4</v>
      </c>
      <c r="GL103" s="120">
        <v>3.7415508313211424E-4</v>
      </c>
      <c r="GM103" s="120">
        <v>3.741550831321143E-4</v>
      </c>
      <c r="GN103" s="120">
        <v>3.6789729588425449E-4</v>
      </c>
      <c r="GO103" s="120">
        <v>3.6789729588425471E-4</v>
      </c>
      <c r="GP103" s="120">
        <v>3.6171438850190362E-4</v>
      </c>
      <c r="GQ103" s="120">
        <v>3.6171438850190357E-4</v>
      </c>
      <c r="GR103" s="120">
        <v>3.5560589415515963E-4</v>
      </c>
      <c r="GS103" s="120">
        <v>3.5560589415515974E-4</v>
      </c>
      <c r="GT103" s="120">
        <v>3.4957134456187666E-4</v>
      </c>
      <c r="GU103" s="120">
        <v>3.4957134456187661E-4</v>
      </c>
      <c r="GV103" s="120">
        <v>3.4361027001635454E-4</v>
      </c>
      <c r="GW103" s="120">
        <v>3.4361027001635449E-4</v>
      </c>
      <c r="GX103" s="120">
        <v>3.3772219941839986E-4</v>
      </c>
      <c r="GY103" s="120">
        <v>3.3772219941840013E-4</v>
      </c>
      <c r="GZ103" s="120">
        <v>3.3190666030274887E-4</v>
      </c>
      <c r="HA103" s="120">
        <v>3.3190666030274854E-4</v>
      </c>
      <c r="HB103" s="120">
        <v>3.2616317886885574E-4</v>
      </c>
      <c r="HC103" s="120">
        <v>3.2616317886885584E-4</v>
      </c>
      <c r="HD103" s="120">
        <v>3.2049128001105265E-4</v>
      </c>
      <c r="HE103" s="120">
        <v>3.2049128001105265E-4</v>
      </c>
      <c r="HF103" s="120">
        <v>3.1489048734906688E-4</v>
      </c>
      <c r="HG103" s="120">
        <v>3.1489048734906677E-4</v>
      </c>
      <c r="HH103" s="120">
        <v>3.0936032325890403E-4</v>
      </c>
      <c r="HI103" s="120">
        <v>3.0936032325890419E-4</v>
      </c>
      <c r="HJ103" s="120">
        <v>3.0390030890409855E-4</v>
      </c>
      <c r="HK103" s="120">
        <v>3.039003089040986E-4</v>
      </c>
      <c r="HL103" s="120">
        <v>2.9850996426731912E-4</v>
      </c>
      <c r="HM103" s="120">
        <v>2.9850996426731912E-4</v>
      </c>
      <c r="HN103" s="120">
        <v>2.9318880818234207E-4</v>
      </c>
      <c r="HO103" s="120">
        <v>2.9318880818234228E-4</v>
      </c>
      <c r="HP103" s="120">
        <v>2.8793635836638065E-4</v>
      </c>
      <c r="HQ103" s="120">
        <v>2.879363583663806E-4</v>
      </c>
      <c r="HR103" s="120">
        <v>2.8275213145277401E-4</v>
      </c>
      <c r="HS103" s="120">
        <v>2.8275213145277373E-4</v>
      </c>
      <c r="HT103" s="120">
        <v>2.7763564302403461E-4</v>
      </c>
      <c r="HU103" s="120">
        <v>2.7763564302403482E-4</v>
      </c>
      <c r="HV103" s="120">
        <v>2.7258640764525101E-4</v>
      </c>
      <c r="HW103" s="120">
        <v>2.7258640764525101E-4</v>
      </c>
      <c r="HX103" s="120">
        <v>2.6760393889784472E-4</v>
      </c>
      <c r="HY103" s="120">
        <v>2.6760393889784477E-4</v>
      </c>
      <c r="HZ103" s="120">
        <v>2.6268774941368161E-4</v>
      </c>
      <c r="IA103" s="120">
        <v>2.6268774941368172E-4</v>
      </c>
      <c r="IB103" s="120">
        <v>2.5783735090953089E-4</v>
      </c>
      <c r="IC103" s="120">
        <v>2.5783735090953105E-4</v>
      </c>
      <c r="ID103" s="120">
        <v>2.5305225422187627E-4</v>
      </c>
      <c r="IE103" s="120">
        <v>2.5305225422187649E-4</v>
      </c>
      <c r="IF103" s="120">
        <v>2.4833196934207364E-4</v>
      </c>
      <c r="IG103" s="120">
        <v>2.4833196934207375E-4</v>
      </c>
      <c r="IH103" s="120">
        <v>2.4367600545185201E-4</v>
      </c>
      <c r="II103" s="120">
        <v>2.4367600545185207E-4</v>
      </c>
      <c r="IJ103" s="120">
        <v>2.3908387095915748E-4</v>
      </c>
      <c r="IK103" s="120">
        <v>2.3908387095915743E-4</v>
      </c>
      <c r="IL103" s="120">
        <v>2.3455507353433875E-4</v>
      </c>
      <c r="IM103" s="120">
        <v>2.345550735343387E-4</v>
      </c>
      <c r="IN103" s="120">
        <v>2.3008912014666811E-4</v>
      </c>
      <c r="IO103" s="120">
        <v>2.3008912014666814E-4</v>
      </c>
      <c r="IP103" s="120">
        <v>2.2568551710119898E-4</v>
      </c>
      <c r="IQ103" s="120">
        <v>2.2568551710119912E-4</v>
      </c>
      <c r="IR103" s="120">
        <v>2.2134377007595332E-4</v>
      </c>
      <c r="IS103" s="120">
        <v>2.2134377007595318E-4</v>
      </c>
      <c r="IT103" s="120">
        <v>2.1706338415943964E-4</v>
      </c>
      <c r="IU103" s="120">
        <v>2.1706338415943978E-4</v>
      </c>
      <c r="IV103" s="120">
        <v>2.1284386388849738E-4</v>
      </c>
      <c r="IW103" s="120">
        <v>2.1284386388849746E-4</v>
      </c>
      <c r="IX103" s="120">
        <v>2.0868471328646098E-4</v>
      </c>
      <c r="IY103" s="120">
        <v>2.0868471328646112E-4</v>
      </c>
      <c r="IZ103" s="120">
        <v>2.045854359016464E-4</v>
      </c>
      <c r="JA103" s="120">
        <v>2.0458543590164634E-4</v>
      </c>
      <c r="JB103" s="120">
        <v>2.0054553484615104E-4</v>
      </c>
      <c r="JC103" s="120">
        <v>2.0054553484615106E-4</v>
      </c>
      <c r="JD103" s="120">
        <v>1.9656451283496659E-4</v>
      </c>
      <c r="JE103" s="120">
        <v>1.9656451283496661E-4</v>
      </c>
      <c r="JF103" s="120">
        <v>1.9264187222539951E-4</v>
      </c>
      <c r="JG103" s="120">
        <v>1.9264187222539959E-4</v>
      </c>
      <c r="JH103" s="120">
        <v>1.8877711505679552E-4</v>
      </c>
      <c r="JI103" s="120">
        <v>1.8877711505679558E-4</v>
      </c>
      <c r="JJ103" s="120">
        <v>1.8496974309056372E-4</v>
      </c>
      <c r="JK103" s="120">
        <v>1.849697430905638E-4</v>
      </c>
      <c r="JL103" s="120">
        <v>1.812192578504962E-4</v>
      </c>
      <c r="JM103" s="120">
        <v>1.812192578504961E-4</v>
      </c>
      <c r="JN103" s="120">
        <v>1.7752516066337954E-4</v>
      </c>
      <c r="JO103" s="120">
        <v>1.7752516066337932E-4</v>
      </c>
      <c r="JP103" s="120">
        <v>1.7388695269989128E-4</v>
      </c>
      <c r="JQ103" s="120">
        <v>1.7388695269989136E-4</v>
      </c>
      <c r="JR103" s="120">
        <v>1.7030413501577905E-4</v>
      </c>
      <c r="JS103" s="120">
        <v>1.7030413501577897E-4</v>
      </c>
      <c r="JT103" s="120">
        <v>1.6677620859331443E-4</v>
      </c>
      <c r="JU103" s="120">
        <v>1.6677620859331438E-4</v>
      </c>
      <c r="JV103" s="120">
        <v>1.6330267438302072E-4</v>
      </c>
      <c r="JW103" s="120">
        <v>1.6330267438302074E-4</v>
      </c>
      <c r="JX103" s="120">
        <v>1.5988303334566487E-4</v>
      </c>
      <c r="JY103" s="120">
        <v>1.5988303334566492E-4</v>
      </c>
      <c r="JZ103" s="120">
        <v>1.5651678649450973E-4</v>
      </c>
      <c r="KA103" s="120">
        <v>1.5651678649450984E-4</v>
      </c>
      <c r="KB103" s="120">
        <v>1.5320343493782298E-4</v>
      </c>
      <c r="KC103" s="120">
        <v>1.5320343493782304E-4</v>
      </c>
      <c r="KD103" s="120">
        <v>1.4994247992163243E-4</v>
      </c>
      <c r="KE103" s="120">
        <v>1.4994247992163249E-4</v>
      </c>
      <c r="KF103" s="120">
        <v>1.4673342287272657E-4</v>
      </c>
      <c r="KG103" s="120">
        <v>1.4673342287272674E-4</v>
      </c>
      <c r="KH103" s="120">
        <v>1.4357576544189084E-4</v>
      </c>
      <c r="KI103" s="120">
        <v>1.4357576544189073E-4</v>
      </c>
      <c r="KJ103" s="120">
        <v>1.4046900954737344E-4</v>
      </c>
      <c r="KK103" s="120">
        <v>1.4046900954737325E-4</v>
      </c>
      <c r="KL103" s="120">
        <v>1.3741265741857667E-4</v>
      </c>
      <c r="KM103" s="120">
        <v>1.3741265741857667E-4</v>
      </c>
      <c r="KN103" s="120">
        <v>1.3440621163996329E-4</v>
      </c>
      <c r="KO103" s="120">
        <v>1.3440621163996323E-4</v>
      </c>
      <c r="KP103" s="120">
        <v>1.3144917519517438E-4</v>
      </c>
      <c r="KQ103" s="120">
        <v>1.3144917519517429E-4</v>
      </c>
      <c r="KR103" s="120">
        <v>1.2854105151134884E-4</v>
      </c>
      <c r="KS103" s="120">
        <v>1.2854105151134871E-4</v>
      </c>
      <c r="KT103" s="120">
        <v>1.2568134450363928E-4</v>
      </c>
      <c r="KU103" s="120">
        <v>1.2568134450363928E-4</v>
      </c>
      <c r="KV103" s="120">
        <v>1.2286955861991604E-4</v>
      </c>
      <c r="KW103" s="120">
        <v>1.2286955861991601E-4</v>
      </c>
      <c r="KX103" s="120">
        <v>1.201051988856498E-4</v>
      </c>
      <c r="KY103" s="120">
        <v>1.2010519888564976E-4</v>
      </c>
      <c r="KZ103" s="120">
        <v>1.1738777094896888E-4</v>
      </c>
      <c r="LA103" s="120">
        <v>1.1738777094896887E-4</v>
      </c>
      <c r="LB103" s="120">
        <v>1.1471678112587881E-4</v>
      </c>
      <c r="LC103" s="120">
        <v>1.1471678112587891E-4</v>
      </c>
      <c r="LD103" s="120">
        <v>1.1209173644563899E-4</v>
      </c>
      <c r="LE103" s="120">
        <v>1.120917364456389E-4</v>
      </c>
      <c r="LF103" s="120">
        <v>1.0951214469628558E-4</v>
      </c>
      <c r="LG103" s="120">
        <v>1.0951214469628554E-4</v>
      </c>
      <c r="LH103" s="120">
        <v>1.0697751447029506E-4</v>
      </c>
      <c r="LI103" s="120">
        <v>1.0697751447029506E-4</v>
      </c>
      <c r="LJ103" s="120">
        <v>1.0448735521037498E-4</v>
      </c>
      <c r="LK103" s="120">
        <v>1.0448735521037486E-4</v>
      </c>
      <c r="LL103" s="120">
        <v>1.0204117725537731E-4</v>
      </c>
      <c r="LM103" s="120">
        <v>1.0204117725537729E-4</v>
      </c>
      <c r="LN103" s="120">
        <v>9.9638491886322496E-5</v>
      </c>
      <c r="LO103" s="120">
        <v>9.9638491886322564E-5</v>
      </c>
      <c r="LP103" s="120">
        <v>9.7278811372525278E-5</v>
      </c>
      <c r="LQ103" s="120">
        <v>9.7278811372525305E-5</v>
      </c>
      <c r="LR103" s="120">
        <v>9.4961649017812408E-5</v>
      </c>
      <c r="LS103" s="120">
        <v>9.4961649017812435E-5</v>
      </c>
      <c r="LT103" s="120">
        <v>9.2686519206823179E-5</v>
      </c>
      <c r="LU103" s="120">
        <v>9.2686519206823206E-5</v>
      </c>
      <c r="LV103" s="120">
        <v>9.045293745138111E-5</v>
      </c>
      <c r="LW103" s="120">
        <v>9.0452937451381056E-5</v>
      </c>
      <c r="LX103" s="120">
        <v>8.8260420436928408E-5</v>
      </c>
      <c r="LY103" s="120">
        <v>8.826042043692853E-5</v>
      </c>
      <c r="LZ103" s="120">
        <v>8.6108486069011019E-5</v>
      </c>
      <c r="MA103" s="120">
        <v>8.6108486069011005E-5</v>
      </c>
      <c r="MB103" s="120">
        <v>8.3996653519803459E-5</v>
      </c>
      <c r="MC103" s="120">
        <v>8.3996653519803499E-5</v>
      </c>
      <c r="MD103" s="120">
        <v>8.1924443274664801E-5</v>
      </c>
      <c r="ME103" s="120">
        <v>8.1924443274664828E-5</v>
      </c>
      <c r="MF103" s="120">
        <v>7.9891377178711425E-5</v>
      </c>
      <c r="MG103" s="120">
        <v>7.9891377178711479E-5</v>
      </c>
      <c r="MH103" s="120">
        <v>7.7896978483397389E-5</v>
      </c>
      <c r="MI103" s="120">
        <v>7.7896978483397403E-5</v>
      </c>
      <c r="MJ103" s="120">
        <v>7.5940771893090469E-5</v>
      </c>
      <c r="MK103" s="120">
        <v>7.5940771893090469E-5</v>
      </c>
      <c r="ML103" s="120">
        <v>7.4022283611631335E-5</v>
      </c>
      <c r="MM103" s="120">
        <v>7.4022283611631281E-5</v>
      </c>
      <c r="MN103" s="120">
        <v>7.2141041388864855E-5</v>
      </c>
      <c r="MO103" s="120">
        <v>7.2141041388864842E-5</v>
      </c>
      <c r="MP103" s="120">
        <v>7.0296574567130628E-5</v>
      </c>
      <c r="MQ103" s="120">
        <v>7.0296574567130628E-5</v>
      </c>
      <c r="MR103" s="120">
        <v>6.8488414127701152E-5</v>
      </c>
      <c r="MS103" s="120">
        <v>6.8488414127701084E-5</v>
      </c>
      <c r="MT103" s="120">
        <v>6.6716092737153666E-5</v>
      </c>
      <c r="MU103" s="120">
        <v>6.6716092737153707E-5</v>
      </c>
      <c r="MV103" s="120">
        <v>6.4979144793665599E-5</v>
      </c>
      <c r="MW103" s="120">
        <v>6.497914479366545E-5</v>
      </c>
      <c r="MX103" s="120">
        <v>6.3277106473216173E-5</v>
      </c>
      <c r="MY103" s="120">
        <v>6.3277106473216187E-5</v>
      </c>
      <c r="MZ103" s="120">
        <v>6.1609515775687214E-5</v>
      </c>
      <c r="NA103" s="120">
        <v>6.1609515775687147E-5</v>
      </c>
      <c r="NB103" s="120">
        <v>5.9975912570843037E-5</v>
      </c>
      <c r="NC103" s="120">
        <v>5.9975912570843051E-5</v>
      </c>
      <c r="ND103" s="120">
        <v>5.8375838644181663E-5</v>
      </c>
      <c r="NE103" s="120">
        <v>5.837583864418165E-5</v>
      </c>
      <c r="NF103" s="120">
        <v>5.6808837742639889E-5</v>
      </c>
      <c r="NG103" s="120">
        <v>5.6808837742639916E-5</v>
      </c>
      <c r="NH103" s="120">
        <v>5.5274455620140181E-5</v>
      </c>
      <c r="NI103" s="120">
        <v>5.5274455620140161E-5</v>
      </c>
      <c r="NJ103" s="120">
        <v>5.3772240082964522E-5</v>
      </c>
      <c r="NK103" s="120">
        <v>5.3772240082964515E-5</v>
      </c>
      <c r="NL103" s="120">
        <v>5.2301741034941213E-5</v>
      </c>
      <c r="NM103" s="120">
        <v>5.2301741034941193E-5</v>
      </c>
      <c r="NN103" s="120">
        <v>5.0862510522430403E-5</v>
      </c>
      <c r="NO103" s="120">
        <v>5.0862510522430424E-5</v>
      </c>
      <c r="NP103" s="120">
        <v>4.945410277909317E-5</v>
      </c>
      <c r="NQ103" s="120">
        <v>4.9454102779093136E-5</v>
      </c>
      <c r="NR103" s="120">
        <v>4.8076074270429832E-5</v>
      </c>
      <c r="NS103" s="120">
        <v>4.8076074270429859E-5</v>
      </c>
      <c r="NT103" s="120">
        <v>4.6727983738072673E-5</v>
      </c>
      <c r="NU103" s="120">
        <v>4.6727983738072673E-5</v>
      </c>
      <c r="NV103" s="120">
        <v>4.5409392243817245E-5</v>
      </c>
      <c r="NW103" s="120">
        <v>4.5409392243817239E-5</v>
      </c>
      <c r="NX103" s="120">
        <v>4.4119863213377909E-5</v>
      </c>
      <c r="NY103" s="120">
        <v>4.4119863213377896E-5</v>
      </c>
      <c r="NZ103" s="120">
        <v>4.2858962479851598E-5</v>
      </c>
      <c r="OA103" s="120">
        <v>4.2858962479851619E-5</v>
      </c>
      <c r="OB103" s="120">
        <v>4.1626258326874409E-5</v>
      </c>
      <c r="OC103" s="120">
        <v>4.1626258326874395E-5</v>
      </c>
      <c r="OD103" s="120">
        <v>4.0421321531455308E-5</v>
      </c>
      <c r="OE103" s="120">
        <v>4.0421321531455301E-5</v>
      </c>
      <c r="OF103" s="120">
        <v>3.9243725406471467E-5</v>
      </c>
      <c r="OG103" s="120">
        <v>3.9243725406471494E-5</v>
      </c>
      <c r="OH103" s="120">
        <v>3.8093045842808441E-5</v>
      </c>
      <c r="OI103" s="120">
        <v>3.8093045842808393E-5</v>
      </c>
      <c r="OJ103" s="120">
        <v>3.6968861351129856E-5</v>
      </c>
      <c r="OK103" s="120">
        <v>3.6968861351129842E-5</v>
      </c>
      <c r="OL103" s="120">
        <v>3.587075310326056E-5</v>
      </c>
      <c r="OM103" s="120">
        <v>3.5870753103260533E-5</v>
      </c>
      <c r="ON103" s="120">
        <v>3.4798304973165551E-5</v>
      </c>
      <c r="OO103" s="120">
        <v>3.4798304973165531E-5</v>
      </c>
      <c r="OP103" s="120">
        <v>3.3751103577510307E-5</v>
      </c>
      <c r="OQ103" s="120">
        <v>3.3751103577510273E-5</v>
      </c>
      <c r="OR103" s="120">
        <v>3.2728738315784116E-5</v>
      </c>
      <c r="OS103" s="120">
        <v>3.2728738315784123E-5</v>
      </c>
      <c r="OT103" s="120">
        <v>3.1730801409971055E-5</v>
      </c>
      <c r="OU103" s="120">
        <v>3.1730801409971028E-5</v>
      </c>
      <c r="OV103" s="120">
        <v>3.0756887943751148E-5</v>
      </c>
      <c r="OW103" s="120">
        <v>3.0756887943751148E-5</v>
      </c>
      <c r="OX103" s="120">
        <v>2.9806595901215531E-5</v>
      </c>
      <c r="OY103" s="120">
        <v>2.9806595901215531E-5</v>
      </c>
      <c r="OZ103" s="120">
        <v>2.8879526205078489E-5</v>
      </c>
      <c r="PA103" s="120">
        <v>2.8879526205078475E-5</v>
      </c>
      <c r="PB103" s="120">
        <v>2.7975282754369092E-5</v>
      </c>
      <c r="PC103" s="120">
        <v>2.7975282754369068E-5</v>
      </c>
      <c r="PD103" s="120">
        <v>2.7093472461586462E-5</v>
      </c>
      <c r="PE103" s="120">
        <v>2.7093472461586465E-5</v>
      </c>
      <c r="PF103" s="120">
        <v>2.6233705289300806E-5</v>
      </c>
      <c r="PG103" s="120">
        <v>2.6233705289300833E-5</v>
      </c>
      <c r="PH103" s="120">
        <v>2.5395594286183551E-5</v>
      </c>
      <c r="PI103" s="120">
        <v>2.5395594286183547E-5</v>
      </c>
      <c r="PJ103" s="120">
        <v>2.4578755622449466E-5</v>
      </c>
      <c r="PK103" s="120">
        <v>2.4578755622449455E-5</v>
      </c>
      <c r="PL103" s="120">
        <v>2.3782808624693989E-5</v>
      </c>
      <c r="PM103" s="120">
        <v>2.3782808624693999E-5</v>
      </c>
      <c r="PN103" s="120">
        <v>2.3007375810108353E-5</v>
      </c>
      <c r="PO103" s="120">
        <v>2.3007375810108339E-5</v>
      </c>
      <c r="PP103" s="120">
        <v>2.2252082920055536E-5</v>
      </c>
      <c r="PQ103" s="120">
        <v>2.2252082920055526E-5</v>
      </c>
      <c r="PR103" s="120">
        <v>2.1516558952990465E-5</v>
      </c>
      <c r="PS103" s="120">
        <v>2.1516558952990472E-5</v>
      </c>
      <c r="PT103" s="120">
        <v>2.0800436196706783E-5</v>
      </c>
      <c r="PU103" s="120">
        <v>2.080043619670679E-5</v>
      </c>
      <c r="PV103" s="120">
        <v>2.0103350259893891E-5</v>
      </c>
      <c r="PW103" s="120">
        <v>2.010335025989388E-5</v>
      </c>
      <c r="PX103" s="120">
        <v>1.942494010298704E-5</v>
      </c>
      <c r="PY103" s="120">
        <v>1.942494010298703E-5</v>
      </c>
      <c r="PZ103" s="120">
        <v>1.8764848068293812E-5</v>
      </c>
      <c r="QA103" s="120">
        <v>1.8764848068293791E-5</v>
      </c>
      <c r="QB103" s="120">
        <v>1.8122719909380177E-5</v>
      </c>
      <c r="QC103" s="120">
        <v>1.8122719909380163E-5</v>
      </c>
      <c r="QD103" s="120">
        <v>1.7498204819699623E-5</v>
      </c>
      <c r="QE103" s="120">
        <v>1.7498204819699603E-5</v>
      </c>
      <c r="QF103" s="120">
        <v>1.6890955460448745E-5</v>
      </c>
      <c r="QG103" s="120">
        <v>1.6890955460448748E-5</v>
      </c>
      <c r="QH103" s="120">
        <v>1.6300627987632981E-5</v>
      </c>
      <c r="QI103" s="120">
        <v>1.6300627987632998E-5</v>
      </c>
      <c r="QJ103" s="120">
        <v>1.5726882078326232E-5</v>
      </c>
      <c r="QK103" s="120">
        <v>1.5726882078326222E-5</v>
      </c>
      <c r="QL103" s="120">
        <v>1.516938095610812E-5</v>
      </c>
      <c r="QM103" s="120">
        <v>1.5169380956108125E-5</v>
      </c>
      <c r="QN103" s="120">
        <v>1.4627791415663407E-5</v>
      </c>
      <c r="QO103" s="120">
        <v>1.4627791415663405E-5</v>
      </c>
      <c r="QP103" s="120">
        <v>1.4101783846527087E-5</v>
      </c>
      <c r="QQ103" s="120">
        <v>1.410178384652708E-5</v>
      </c>
      <c r="QR103" s="120">
        <v>1.35910322559604E-5</v>
      </c>
      <c r="QS103" s="120">
        <v>1.3591032255960404E-5</v>
      </c>
      <c r="QT103" s="120">
        <v>1.3095214290941875E-5</v>
      </c>
      <c r="QU103" s="120">
        <v>1.309521429094188E-5</v>
      </c>
      <c r="QV103" s="120">
        <v>1.2614011259258496E-5</v>
      </c>
      <c r="QW103" s="120">
        <v>1.2614011259258493E-5</v>
      </c>
      <c r="QX103" s="120">
        <v>1.2147108149682173E-5</v>
      </c>
      <c r="QY103" s="120">
        <v>1.2147108149682178E-5</v>
      </c>
      <c r="QZ103" s="120">
        <v>1.1694193651216804E-5</v>
      </c>
      <c r="RA103" s="120">
        <v>1.1694193651216794E-5</v>
      </c>
      <c r="RB103" s="120">
        <v>1.1254960171401659E-5</v>
      </c>
      <c r="RC103" s="120">
        <v>1.1254960171401661E-5</v>
      </c>
      <c r="RD103" s="120">
        <v>1.0829103853657181E-5</v>
      </c>
      <c r="RE103" s="120">
        <v>1.0829103853657171E-5</v>
      </c>
      <c r="RF103" s="120">
        <v>1.0416324593659222E-5</v>
      </c>
      <c r="RG103" s="120">
        <v>1.0416324593659224E-5</v>
      </c>
      <c r="RH103" s="120">
        <v>1.0016326054728654E-5</v>
      </c>
      <c r="RI103" s="120">
        <v>1.0016326054728652E-5</v>
      </c>
      <c r="RJ103" s="120">
        <v>9.6288156822229492E-6</v>
      </c>
      <c r="RK103" s="120">
        <v>9.6288156822229577E-6</v>
      </c>
      <c r="RL103" s="120">
        <v>9.2535047169175054E-6</v>
      </c>
      <c r="RM103" s="120">
        <v>9.253504716917519E-6</v>
      </c>
      <c r="RN103" s="120">
        <v>8.8901082073640535E-6</v>
      </c>
      <c r="RO103" s="120">
        <v>8.8901082073640468E-6</v>
      </c>
      <c r="RP103" s="120">
        <v>8.5383450212144338E-6</v>
      </c>
      <c r="RQ103" s="120">
        <v>8.5383450212144287E-6</v>
      </c>
      <c r="RR103" s="120">
        <v>8.1979378554983481E-6</v>
      </c>
      <c r="RS103" s="120">
        <v>8.197937855498343E-6</v>
      </c>
      <c r="RT103" s="120">
        <v>7.8686132458438693E-6</v>
      </c>
      <c r="RU103" s="120">
        <v>7.8686132458438608E-6</v>
      </c>
      <c r="RV103" s="120">
        <v>7.5501015746303762E-6</v>
      </c>
      <c r="RW103" s="120">
        <v>7.5501015746303762E-6</v>
      </c>
      <c r="RX103" s="120">
        <v>7.2421370780636356E-6</v>
      </c>
      <c r="RY103" s="120">
        <v>7.2421370780636373E-6</v>
      </c>
      <c r="RZ103" s="120">
        <v>6.9444578521635707E-6</v>
      </c>
      <c r="SA103" s="120">
        <v>6.9444578521635673E-6</v>
      </c>
      <c r="SB103" s="120">
        <v>6.6568058576555941E-6</v>
      </c>
      <c r="SC103" s="120">
        <v>6.6568058576555882E-6</v>
      </c>
      <c r="SD103" s="120">
        <v>6.3789269237569649E-6</v>
      </c>
      <c r="SE103" s="120">
        <v>6.3789269237569632E-6</v>
      </c>
      <c r="SF103" s="120">
        <v>6.1105707508502317E-6</v>
      </c>
      <c r="SG103" s="120">
        <v>6.1105707508502275E-6</v>
      </c>
      <c r="SH103" s="120">
        <v>5.8514909120362512E-6</v>
      </c>
      <c r="SI103" s="120">
        <v>5.8514909120362495E-6</v>
      </c>
      <c r="SJ103" s="120">
        <v>5.6014448535600796E-6</v>
      </c>
      <c r="SK103" s="120">
        <v>5.6014448535600805E-6</v>
      </c>
      <c r="SL103" s="120">
        <v>5.3601938941034388E-6</v>
      </c>
      <c r="SM103" s="120">
        <v>5.3601938941034397E-6</v>
      </c>
      <c r="SN103" s="120">
        <v>5.1275032229382021E-6</v>
      </c>
      <c r="SO103" s="120">
        <v>5.1275032229382038E-6</v>
      </c>
      <c r="SP103" s="120">
        <v>4.9031418969359604E-6</v>
      </c>
      <c r="SQ103" s="120">
        <v>4.903141896935963E-6</v>
      </c>
      <c r="SR103" s="120">
        <v>4.6868828364294338E-6</v>
      </c>
      <c r="SS103" s="120">
        <v>4.6868828364294338E-6</v>
      </c>
      <c r="ST103" s="120">
        <v>4.4785028199220391E-6</v>
      </c>
      <c r="SU103" s="120">
        <v>4.4785028199220417E-6</v>
      </c>
      <c r="SV103" s="120">
        <v>4.2777824776428868E-6</v>
      </c>
      <c r="SW103" s="120">
        <v>4.2777824776428885E-6</v>
      </c>
      <c r="SX103" s="120">
        <v>4.084506283944864E-6</v>
      </c>
      <c r="SY103" s="120">
        <v>4.084506283944864E-6</v>
      </c>
      <c r="SZ103" s="120">
        <v>3.8984625485445568E-6</v>
      </c>
      <c r="TA103" s="120">
        <v>3.8984625485445568E-6</v>
      </c>
      <c r="TB103" s="120">
        <v>3.7194434066031582E-6</v>
      </c>
      <c r="TC103" s="120">
        <v>3.7194434066031582E-6</v>
      </c>
      <c r="TD103" s="120">
        <v>3.5472448076486296E-6</v>
      </c>
      <c r="TE103" s="120">
        <v>3.54724480764863E-6</v>
      </c>
      <c r="TF103" s="120">
        <v>3.3816665033398799E-6</v>
      </c>
      <c r="TG103" s="120">
        <v>3.3816665033398829E-6</v>
      </c>
      <c r="TH103" s="120">
        <v>3.2225120340747069E-6</v>
      </c>
      <c r="TI103" s="120">
        <v>3.222512034074709E-6</v>
      </c>
      <c r="TJ103" s="120">
        <v>3.0695887144440008E-6</v>
      </c>
      <c r="TK103" s="120">
        <v>3.0695887144439992E-6</v>
      </c>
      <c r="TL103" s="120">
        <v>2.9227076175355455E-6</v>
      </c>
      <c r="TM103" s="120">
        <v>2.9227076175355459E-6</v>
      </c>
      <c r="TN103" s="120">
        <v>2.7816835580916365E-6</v>
      </c>
      <c r="TO103" s="120">
        <v>2.7816835580916374E-6</v>
      </c>
      <c r="TP103" s="120">
        <v>2.6463350745255136E-6</v>
      </c>
      <c r="TQ103" s="120">
        <v>2.6463350745255119E-6</v>
      </c>
      <c r="TR103" s="120">
        <v>2.5164844098026023E-6</v>
      </c>
      <c r="TS103" s="120">
        <v>2.5164844098026027E-6</v>
      </c>
      <c r="TT103" s="120">
        <v>2.3919574911933257E-6</v>
      </c>
      <c r="TU103" s="120">
        <v>2.3919574911933257E-6</v>
      </c>
      <c r="TV103" s="120">
        <v>2.2725839089052357E-6</v>
      </c>
      <c r="TW103" s="120">
        <v>2.2725839089052348E-6</v>
      </c>
      <c r="TX103" s="120">
        <v>2.1581968936030735E-6</v>
      </c>
      <c r="TY103" s="120">
        <v>2.1581968936030739E-6</v>
      </c>
      <c r="TZ103" s="120">
        <v>2.0486332928262953E-6</v>
      </c>
      <c r="UA103" s="120">
        <v>2.0486332928262961E-6</v>
      </c>
      <c r="UB103" s="120">
        <v>1.9437335463145529E-6</v>
      </c>
      <c r="UC103" s="120">
        <v>1.9437335463145517E-6</v>
      </c>
      <c r="UD103" s="120">
        <v>1.843341660252518E-6</v>
      </c>
      <c r="UE103" s="120">
        <v>1.8433416602525178E-6</v>
      </c>
      <c r="UF103" s="120">
        <v>1.7473051804464138E-6</v>
      </c>
      <c r="UG103" s="120">
        <v>1.7473051804464136E-6</v>
      </c>
      <c r="UH103" s="120">
        <v>1.6554751644455423E-6</v>
      </c>
      <c r="UI103" s="120">
        <v>1.6554751644455427E-6</v>
      </c>
      <c r="UJ103" s="120">
        <v>1.5677061526230716E-6</v>
      </c>
      <c r="UK103" s="120">
        <v>1.5677061526230721E-6</v>
      </c>
      <c r="UL103" s="120">
        <v>1.4838561382312694E-6</v>
      </c>
      <c r="UM103" s="120">
        <v>1.4838561382312709E-6</v>
      </c>
      <c r="UN103" s="120">
        <v>1.4037865364474014E-6</v>
      </c>
      <c r="UO103" s="120">
        <v>1.4037865364474018E-6</v>
      </c>
      <c r="UP103" s="120">
        <v>1.3273621524273496E-6</v>
      </c>
      <c r="UQ103" s="120">
        <v>1.3273621524273494E-6</v>
      </c>
      <c r="UR103" s="120">
        <v>1.2544511483851123E-6</v>
      </c>
      <c r="US103" s="120">
        <v>1.2544511483851104E-6</v>
      </c>
      <c r="UT103" s="120">
        <v>1.1849250097171894E-6</v>
      </c>
      <c r="UU103" s="120">
        <v>1.1849250097171898E-6</v>
      </c>
      <c r="UV103" s="120">
        <v>1.1186585101918892E-6</v>
      </c>
      <c r="UW103" s="120">
        <v>1.1186585101918898E-6</v>
      </c>
      <c r="UX103" s="120">
        <v>1.0555296762244631E-6</v>
      </c>
      <c r="UY103" s="120">
        <v>1.0555296762244628E-6</v>
      </c>
      <c r="UZ103" s="120">
        <v>9.9541975026003435E-7</v>
      </c>
      <c r="VA103" s="120">
        <v>9.9541975026003498E-7</v>
      </c>
      <c r="VB103" s="120">
        <v>9.3821315328710344E-7</v>
      </c>
      <c r="VC103" s="120">
        <v>9.3821315328710281E-7</v>
      </c>
      <c r="VD103" s="120">
        <v>8.8379744650541986E-7</v>
      </c>
      <c r="VE103" s="120">
        <v>8.8379744650542018E-7</v>
      </c>
      <c r="VF103" s="120">
        <v>8.3206329217290894E-7</v>
      </c>
      <c r="VG103" s="120">
        <v>8.3206329217290915E-7</v>
      </c>
      <c r="VH103" s="120">
        <v>7.82904413657223E-7</v>
      </c>
      <c r="VI103" s="120">
        <v>7.8290441365722363E-7</v>
      </c>
      <c r="VJ103" s="120">
        <v>7.3621755471841584E-7</v>
      </c>
      <c r="VK103" s="120">
        <v>7.3621755471841606E-7</v>
      </c>
      <c r="VL103" s="120">
        <v>6.919024380500778E-7</v>
      </c>
      <c r="VM103" s="120">
        <v>6.9190243805007749E-7</v>
      </c>
      <c r="VN103" s="120">
        <v>6.4986172310715059E-7</v>
      </c>
      <c r="VO103" s="120">
        <v>6.4986172310715112E-7</v>
      </c>
      <c r="VP103" s="120">
        <v>6.100009632494713E-7</v>
      </c>
      <c r="VQ103" s="120">
        <v>6.1000096324947194E-7</v>
      </c>
      <c r="VR103" s="120">
        <v>5.7222856223089277E-7</v>
      </c>
      <c r="VS103" s="120">
        <v>5.7222856223089341E-7</v>
      </c>
      <c r="VT103" s="120">
        <v>5.3645573006465688E-7</v>
      </c>
      <c r="VU103" s="120">
        <v>5.3645573006465667E-7</v>
      </c>
      <c r="VV103" s="120">
        <v>5.0259643829642253E-7</v>
      </c>
      <c r="VW103" s="120">
        <v>5.02596438296422E-7</v>
      </c>
      <c r="VX103" s="120">
        <v>4.7056737471712341E-7</v>
      </c>
      <c r="VY103" s="120">
        <v>4.7056737471712362E-7</v>
      </c>
      <c r="VZ103" s="120">
        <v>4.4028789754852062E-7</v>
      </c>
      <c r="WA103" s="120">
        <v>4.402878975485203E-7</v>
      </c>
      <c r="WB103" s="120">
        <v>4.1167998913499154E-7</v>
      </c>
      <c r="WC103" s="120">
        <v>4.1167998913499175E-7</v>
      </c>
      <c r="WD103" s="120">
        <v>3.8466820917577366E-7</v>
      </c>
      <c r="WE103" s="120">
        <v>3.8466820917577361E-7</v>
      </c>
      <c r="WF103" s="120">
        <v>3.5917964753244884E-7</v>
      </c>
      <c r="WG103" s="120">
        <v>3.5917964753244868E-7</v>
      </c>
      <c r="WH103" s="120">
        <v>3.3514387664705757E-7</v>
      </c>
      <c r="WI103" s="120">
        <v>3.3514387664705747E-7</v>
      </c>
      <c r="WJ103" s="120">
        <v>3.124929036067664E-7</v>
      </c>
      <c r="WK103" s="120">
        <v>3.1249290360676656E-7</v>
      </c>
      <c r="WL103" s="120">
        <v>2.911611218914862E-7</v>
      </c>
      <c r="WM103" s="120">
        <v>2.911611218914862E-7</v>
      </c>
      <c r="WN103" s="120">
        <v>2.7108526284131261E-7</v>
      </c>
      <c r="WO103" s="120">
        <v>2.7108526284131234E-7</v>
      </c>
      <c r="WP103" s="120">
        <v>2.5220434688105581E-7</v>
      </c>
      <c r="WQ103" s="120">
        <v>2.5220434688105586E-7</v>
      </c>
      <c r="WR103" s="120">
        <v>2.3445963453948671E-7</v>
      </c>
      <c r="WS103" s="120">
        <v>2.3445963453948666E-7</v>
      </c>
      <c r="WT103" s="120">
        <v>2.1779457730124412E-7</v>
      </c>
      <c r="WU103" s="120">
        <v>2.1779457730124417E-7</v>
      </c>
      <c r="WV103" s="120">
        <v>2.0215476832960469E-7</v>
      </c>
      <c r="WW103" s="120">
        <v>2.0215476832960466E-7</v>
      </c>
      <c r="WX103" s="120">
        <v>1.8748789309853235E-7</v>
      </c>
      <c r="WY103" s="120">
        <v>1.8748789309853246E-7</v>
      </c>
      <c r="WZ103" s="120">
        <v>1.7374367997257689E-7</v>
      </c>
      <c r="XA103" s="120">
        <v>1.7374367997257697E-7</v>
      </c>
      <c r="XB103" s="120">
        <v>1.6087385077329778E-7</v>
      </c>
      <c r="XC103" s="120">
        <v>1.6087385077329759E-7</v>
      </c>
      <c r="XD103" s="120">
        <v>1.4883207137093263E-7</v>
      </c>
      <c r="XE103" s="120">
        <v>1.488320713709326E-7</v>
      </c>
      <c r="XF103" s="120">
        <v>1.3757390234002094E-7</v>
      </c>
      <c r="XG103" s="120">
        <v>1.3757390234002084E-7</v>
      </c>
      <c r="XH103" s="120">
        <v>1.2705674971762083E-7</v>
      </c>
      <c r="XI103" s="120">
        <v>1.2705674971762081E-7</v>
      </c>
      <c r="XJ103" s="120">
        <v>1.1723981590262825E-7</v>
      </c>
      <c r="XK103" s="120">
        <v>1.1723981590262822E-7</v>
      </c>
      <c r="XL103" s="120">
        <v>1.0808405073451396E-7</v>
      </c>
      <c r="XM103" s="120">
        <v>1.0808405073451387E-7</v>
      </c>
      <c r="XN103" s="120">
        <v>9.9552102789543739E-8</v>
      </c>
      <c r="XO103" s="120">
        <v>9.9552102789543765E-8</v>
      </c>
      <c r="XP103" s="120">
        <v>9.1608270932226656E-8</v>
      </c>
      <c r="XQ103" s="120">
        <v>9.1608270932226656E-8</v>
      </c>
      <c r="XR103" s="120">
        <v>8.4218456159357781E-8</v>
      </c>
      <c r="XS103" s="120">
        <v>8.4218456159357781E-8</v>
      </c>
      <c r="XT103" s="120">
        <v>7.7350113773577576E-8</v>
      </c>
      <c r="XU103" s="120">
        <v>7.7350113773577602E-8</v>
      </c>
      <c r="XV103" s="120">
        <v>7.0972205922862114E-8</v>
      </c>
      <c r="XW103" s="120">
        <v>7.0972205922862074E-8</v>
      </c>
      <c r="XX103" s="120">
        <v>6.5055154541780231E-8</v>
      </c>
      <c r="XY103" s="120">
        <v>6.5055154541780245E-8</v>
      </c>
      <c r="XZ103" s="120">
        <v>5.9570794729723521E-8</v>
      </c>
      <c r="YA103" s="120">
        <v>5.9570794729723528E-8</v>
      </c>
      <c r="YB103" s="120">
        <v>5.4492328600603205E-8</v>
      </c>
      <c r="YC103" s="120">
        <v>5.4492328600603172E-8</v>
      </c>
      <c r="YD103" s="120">
        <v>4.9794279637747049E-8</v>
      </c>
      <c r="YE103" s="120">
        <v>4.9794279637747049E-8</v>
      </c>
      <c r="YF103" s="120">
        <v>4.5452447586896479E-8</v>
      </c>
      <c r="YG103" s="120">
        <v>4.5452447586896472E-8</v>
      </c>
      <c r="YH103" s="120">
        <v>4.1443863919308961E-8</v>
      </c>
      <c r="YI103" s="120">
        <v>4.1443863919309001E-8</v>
      </c>
      <c r="YJ103" s="120">
        <v>3.7746747896016495E-8</v>
      </c>
      <c r="YK103" s="120">
        <v>3.7746747896016461E-8</v>
      </c>
      <c r="YL103" s="120">
        <v>3.4340463263272882E-8</v>
      </c>
      <c r="YM103" s="120">
        <v>3.4340463263272869E-8</v>
      </c>
      <c r="YN103" s="120">
        <v>3.1205475608146035E-8</v>
      </c>
      <c r="YO103" s="120">
        <v>3.1205475608146055E-8</v>
      </c>
      <c r="YP103" s="120">
        <v>2.8323310402075914E-8</v>
      </c>
      <c r="YQ103" s="120">
        <v>2.8323310402075897E-8</v>
      </c>
      <c r="YR103" s="120">
        <v>2.5676511759028823E-8</v>
      </c>
      <c r="YS103" s="120">
        <v>2.567651175902882E-8</v>
      </c>
      <c r="YT103" s="120">
        <v>2.3248601933633107E-8</v>
      </c>
      <c r="YU103" s="120">
        <v>2.3248601933633087E-8</v>
      </c>
      <c r="YV103" s="120">
        <v>2.1024041583381938E-8</v>
      </c>
      <c r="YW103" s="120">
        <v>2.1024041583381962E-8</v>
      </c>
      <c r="YX103" s="120">
        <v>1.8988190817645191E-8</v>
      </c>
      <c r="YY103" s="120">
        <v>1.8988190817645194E-8</v>
      </c>
      <c r="YZ103" s="120">
        <v>1.7127271054834622E-8</v>
      </c>
      <c r="ZA103" s="120">
        <v>1.7127271054834619E-8</v>
      </c>
      <c r="ZB103" s="120">
        <v>1.5428327707631794E-8</v>
      </c>
      <c r="ZC103" s="120">
        <v>1.5428327707631811E-8</v>
      </c>
      <c r="ZD103" s="120">
        <v>1.3879193714707439E-8</v>
      </c>
      <c r="ZE103" s="120">
        <v>1.387919371470744E-8</v>
      </c>
      <c r="ZF103" s="120">
        <v>1.2468453935844873E-8</v>
      </c>
      <c r="ZG103" s="120">
        <v>1.2468453935844875E-8</v>
      </c>
      <c r="ZH103" s="120">
        <v>1.1185410425830815E-8</v>
      </c>
      <c r="ZI103" s="120">
        <v>1.1185410425830815E-8</v>
      </c>
      <c r="ZJ103" s="120">
        <v>1.0020048600894924E-8</v>
      </c>
      <c r="ZK103" s="120">
        <v>1.0020048600894914E-8</v>
      </c>
      <c r="ZL103" s="120">
        <v>8.9630043098741578E-9</v>
      </c>
      <c r="ZM103" s="120">
        <v>8.9630043098741496E-9</v>
      </c>
      <c r="ZN103" s="120">
        <v>8.0055318206484732E-9</v>
      </c>
      <c r="ZO103" s="120">
        <v>8.0055318206484815E-9</v>
      </c>
      <c r="ZP103" s="120">
        <v>7.1394727307483031E-9</v>
      </c>
      <c r="ZQ103" s="120">
        <v>7.1394727307483031E-9</v>
      </c>
      <c r="ZR103" s="120">
        <v>6.3572258093745862E-9</v>
      </c>
      <c r="ZS103" s="120">
        <v>6.357225809374592E-9</v>
      </c>
      <c r="ZT103" s="120">
        <v>5.6517177764040693E-9</v>
      </c>
      <c r="ZU103" s="120">
        <v>5.6517177764040668E-9</v>
      </c>
      <c r="ZV103" s="120">
        <v>5.0163750222803998E-9</v>
      </c>
      <c r="ZW103" s="120">
        <v>5.0163750222804072E-9</v>
      </c>
      <c r="ZX103" s="120">
        <v>4.4450962710211156E-9</v>
      </c>
      <c r="ZY103" s="120">
        <v>4.4450962710211139E-9</v>
      </c>
      <c r="ZZ103" s="120">
        <v>3.9322261869054879E-9</v>
      </c>
      <c r="AAA103" s="120">
        <v>3.9322261869054879E-9</v>
      </c>
      <c r="AAB103" s="120">
        <v>3.4725299237553829E-9</v>
      </c>
      <c r="AAC103" s="120">
        <v>3.4725299237553829E-9</v>
      </c>
      <c r="AAD103" s="120">
        <v>3.0611686140836384E-9</v>
      </c>
      <c r="AAE103" s="120">
        <v>3.061168614083638E-9</v>
      </c>
      <c r="AAF103" s="120">
        <v>2.6936757937693626E-9</v>
      </c>
      <c r="AAG103" s="120">
        <v>2.6936757937693651E-9</v>
      </c>
      <c r="AAH103" s="120">
        <v>2.3659347563307749E-9</v>
      </c>
      <c r="AAI103" s="120">
        <v>2.3659347563307737E-9</v>
      </c>
      <c r="AAJ103" s="120">
        <v>2.0741568293092479E-9</v>
      </c>
      <c r="AAK103" s="120">
        <v>2.0741568293092471E-9</v>
      </c>
      <c r="AAL103" s="120">
        <v>1.8148605637586873E-9</v>
      </c>
      <c r="AAM103" s="120">
        <v>1.8148605637586883E-9</v>
      </c>
      <c r="AAN103" s="120">
        <v>1.5848518263567368E-9</v>
      </c>
      <c r="AAO103" s="120">
        <v>1.5848518263567364E-9</v>
      </c>
      <c r="AAP103" s="120">
        <v>1.3812047822238378E-9</v>
      </c>
      <c r="AAQ103" s="120">
        <v>1.3812047822238384E-9</v>
      </c>
      <c r="AAR103" s="120">
        <v>1.2012437551578446E-9</v>
      </c>
      <c r="AAS103" s="120">
        <v>1.2012437551578442E-9</v>
      </c>
      <c r="AAT103" s="120">
        <v>1.0425259506700306E-9</v>
      </c>
      <c r="AAU103" s="120">
        <v>1.0425259506700313E-9</v>
      </c>
      <c r="AAV103" s="120">
        <v>9.0282502594791811E-10</v>
      </c>
      <c r="AAW103" s="120">
        <v>9.0282502594791821E-10</v>
      </c>
      <c r="AAX103" s="120">
        <v>7.8011548967524968E-10</v>
      </c>
      <c r="AAY103" s="120">
        <v>7.8011548967524937E-10</v>
      </c>
      <c r="AAZ103" s="120">
        <v>6.7255791351410684E-10</v>
      </c>
      <c r="ABA103" s="120">
        <v>6.7255791351410715E-10</v>
      </c>
      <c r="ABB103" s="120">
        <v>5.7848493600208032E-10</v>
      </c>
      <c r="ABC103" s="120">
        <v>5.784849360020799E-10</v>
      </c>
      <c r="ABD103" s="120">
        <v>4.9638803864224924E-10</v>
      </c>
      <c r="ABE103" s="120">
        <v>4.9638803864224903E-10</v>
      </c>
      <c r="ABF103" s="120">
        <v>4.2490507306862629E-10</v>
      </c>
      <c r="ABG103" s="120">
        <v>4.2490507306862665E-10</v>
      </c>
      <c r="ABH103" s="120">
        <v>3.6280851735740169E-10</v>
      </c>
      <c r="ABI103" s="120">
        <v>3.6280851735740164E-10</v>
      </c>
      <c r="ABJ103" s="120">
        <v>3.0899443882731547E-10</v>
      </c>
      <c r="ABK103" s="120">
        <v>3.0899443882731531E-10</v>
      </c>
      <c r="ABL103" s="120">
        <v>2.6247214003277222E-10</v>
      </c>
      <c r="ABM103" s="120">
        <v>2.6247214003277206E-10</v>
      </c>
      <c r="ABN103" s="120">
        <v>2.2235446410244762E-10</v>
      </c>
      <c r="ABO103" s="120">
        <v>2.2235446410244775E-10</v>
      </c>
      <c r="ABP103" s="120">
        <v>1.8784873511535871E-10</v>
      </c>
      <c r="ABQ103" s="120">
        <v>1.8784873511535856E-10</v>
      </c>
      <c r="ABR103" s="120">
        <v>1.5824830883629064E-10</v>
      </c>
      <c r="ABS103" s="120">
        <v>1.5824830883629056E-10</v>
      </c>
      <c r="ABT103" s="120">
        <v>1.3292470885337137E-10</v>
      </c>
      <c r="ABU103" s="120">
        <v>1.3292470885337142E-10</v>
      </c>
      <c r="ABV103" s="120">
        <v>1.1132032297214864E-10</v>
      </c>
      <c r="ABW103" s="120">
        <v>1.1132032297214858E-10</v>
      </c>
      <c r="ABX103" s="120">
        <v>9.2941634622038002E-11</v>
      </c>
      <c r="ABY103" s="120">
        <v>9.2941634622037938E-11</v>
      </c>
      <c r="ABZ103" s="120">
        <v>7.7352964021196311E-11</v>
      </c>
      <c r="ACA103" s="120">
        <v>7.7352964021196233E-11</v>
      </c>
      <c r="ACB103" s="120">
        <v>6.4170693923005702E-11</v>
      </c>
      <c r="ACC103" s="120">
        <v>6.4170693923005728E-11</v>
      </c>
      <c r="ACD103" s="120">
        <v>5.3057954929205596E-11</v>
      </c>
      <c r="ACE103" s="120">
        <v>5.3057954929205603E-11</v>
      </c>
      <c r="ACF103" s="120">
        <v>4.3719745598569947E-11</v>
      </c>
      <c r="ACG103" s="120">
        <v>4.3719745598569954E-11</v>
      </c>
      <c r="ACH103" s="120">
        <v>3.5898462902740819E-11</v>
      </c>
      <c r="ACI103" s="120">
        <v>3.5898462902740806E-11</v>
      </c>
      <c r="ACJ103" s="120">
        <v>2.9369818978779428E-11</v>
      </c>
      <c r="ACK103" s="120">
        <v>2.9369818978779408E-11</v>
      </c>
      <c r="ACL103" s="120">
        <v>2.3939120597159727E-11</v>
      </c>
      <c r="ACM103" s="120">
        <v>2.393912059715972E-11</v>
      </c>
      <c r="ACN103" s="120">
        <v>1.9437888299879295E-11</v>
      </c>
      <c r="ACO103" s="120">
        <v>1.9437888299879292E-11</v>
      </c>
      <c r="ACP103" s="120">
        <v>1.5720792761320376E-11</v>
      </c>
      <c r="ACQ103" s="120">
        <v>1.5720792761320376E-11</v>
      </c>
      <c r="ACR103" s="120">
        <v>1.2662886579346651E-11</v>
      </c>
      <c r="ACS103" s="120">
        <v>1.2662886579346643E-11</v>
      </c>
      <c r="ACT103" s="120">
        <v>1.0157110410480079E-11</v>
      </c>
      <c r="ACU103" s="120">
        <v>1.0157110410480073E-11</v>
      </c>
      <c r="ACV103" s="120">
        <v>8.1120531152281779E-12</v>
      </c>
      <c r="ACW103" s="120">
        <v>8.1120531152281779E-12</v>
      </c>
      <c r="ACX103" s="120">
        <v>6.449946371899748E-12</v>
      </c>
      <c r="ACY103" s="120">
        <v>6.4499463718997456E-12</v>
      </c>
      <c r="ACZ103" s="120">
        <v>5.1048750435774146E-12</v>
      </c>
      <c r="ADA103" s="120">
        <v>5.104875043577413E-12</v>
      </c>
      <c r="ADB103" s="120">
        <v>4.0211854372435182E-12</v>
      </c>
      <c r="ADC103" s="120">
        <v>4.0211854372435166E-12</v>
      </c>
      <c r="ADD103" s="120">
        <v>3.1520744702705246E-12</v>
      </c>
      <c r="ADE103" s="120">
        <v>3.1520744702705267E-12</v>
      </c>
      <c r="ADF103" s="120">
        <v>2.4583436514967982E-12</v>
      </c>
      <c r="ADG103" s="120">
        <v>2.4583436514967969E-12</v>
      </c>
      <c r="ADH103" s="120">
        <v>1.9073026858867467E-12</v>
      </c>
      <c r="ADI103" s="120">
        <v>1.9073026858867479E-12</v>
      </c>
      <c r="ADJ103" s="120">
        <v>1.4718084174224533E-12</v>
      </c>
      <c r="ADK103" s="120">
        <v>1.4718084174224529E-12</v>
      </c>
      <c r="ADL103" s="120">
        <v>1.1294257286682256E-12</v>
      </c>
      <c r="ADM103" s="120">
        <v>1.1294257286682271E-12</v>
      </c>
      <c r="ADN103" s="120">
        <v>8.6169791189798282E-13</v>
      </c>
      <c r="ADO103" s="120">
        <v>8.6169791189798272E-13</v>
      </c>
      <c r="ADP103" s="120">
        <v>6.5351491056325022E-13</v>
      </c>
      <c r="ADQ103" s="120">
        <v>6.5351491056325001E-13</v>
      </c>
      <c r="ADR103" s="120">
        <v>4.9256869631800689E-13</v>
      </c>
      <c r="ADS103" s="120">
        <v>4.925686963180073E-13</v>
      </c>
      <c r="ADT103" s="120">
        <v>3.6888589128225034E-13</v>
      </c>
      <c r="ADU103" s="120">
        <v>3.6888589128225049E-13</v>
      </c>
      <c r="ADV103" s="120">
        <v>2.7442856360014603E-13</v>
      </c>
      <c r="ADW103" s="120">
        <v>2.7442856360014623E-13</v>
      </c>
      <c r="ADX103" s="120">
        <v>2.0275491294688998E-13</v>
      </c>
      <c r="ADY103" s="120">
        <v>2.0275491294688991E-13</v>
      </c>
      <c r="ADZ103" s="120">
        <v>1.4873231823823626E-13</v>
      </c>
      <c r="AEA103" s="120">
        <v>1.4873231823823623E-13</v>
      </c>
      <c r="AEB103" s="120">
        <v>1.082959396556834E-13</v>
      </c>
      <c r="AEC103" s="120">
        <v>1.0829593965568327E-13</v>
      </c>
      <c r="AED103" s="120">
        <v>7.8246748969262893E-14</v>
      </c>
      <c r="AEE103" s="120">
        <v>7.8246748969262905E-14</v>
      </c>
      <c r="AEF103" s="120">
        <v>5.6083504267956662E-14</v>
      </c>
      <c r="AEG103" s="120">
        <v>5.608350426795663E-14</v>
      </c>
      <c r="AEH103" s="120">
        <v>3.9863786341186153E-14</v>
      </c>
      <c r="AEI103" s="120">
        <v>3.986378634118616E-14</v>
      </c>
      <c r="AEJ103" s="120">
        <v>2.808977332801105E-14</v>
      </c>
      <c r="AEK103" s="120">
        <v>2.8089773328011043E-14</v>
      </c>
      <c r="AEL103" s="120">
        <v>1.9614947570663718E-14</v>
      </c>
      <c r="AEM103" s="120">
        <v>1.9614947570663718E-14</v>
      </c>
      <c r="AEN103" s="120">
        <v>1.3568404033169322E-14</v>
      </c>
      <c r="AEO103" s="120">
        <v>1.3568404033169318E-14</v>
      </c>
      <c r="AEP103" s="120">
        <v>9.2938637532479463E-15</v>
      </c>
      <c r="AEQ103" s="120">
        <v>9.2938637532479494E-15</v>
      </c>
      <c r="AER103" s="120">
        <v>6.300889553526466E-15</v>
      </c>
      <c r="AES103" s="120">
        <v>6.3008895535264597E-15</v>
      </c>
      <c r="AET103" s="120">
        <v>4.226155962403585E-15</v>
      </c>
      <c r="AEU103" s="120">
        <v>4.2261559624035913E-15</v>
      </c>
      <c r="AEV103" s="120">
        <v>2.8029426080774825E-15</v>
      </c>
      <c r="AEW103" s="120">
        <v>2.8029426080774841E-15</v>
      </c>
      <c r="AEX103" s="120">
        <v>1.8373021340639192E-15</v>
      </c>
      <c r="AEY103" s="120">
        <v>1.8373021340639192E-15</v>
      </c>
      <c r="AEZ103" s="120">
        <v>1.189602036439152E-15</v>
      </c>
      <c r="AFA103" s="120">
        <v>1.1896020364391516E-15</v>
      </c>
      <c r="AFB103" s="120">
        <v>7.6035700132688104E-16</v>
      </c>
      <c r="AFC103" s="120">
        <v>7.6035700132688035E-16</v>
      </c>
      <c r="AFD103" s="120">
        <v>4.7945670033382021E-16</v>
      </c>
      <c r="AFE103" s="120">
        <v>4.794567003338203E-16</v>
      </c>
      <c r="AFF103" s="120">
        <v>2.9805602402986796E-16</v>
      </c>
      <c r="AFG103" s="120">
        <v>2.9805602402986776E-16</v>
      </c>
      <c r="AFH103" s="120">
        <v>1.8253286401945029E-16</v>
      </c>
      <c r="AFI103" s="120">
        <v>1.8253286401945029E-16</v>
      </c>
      <c r="AFJ103" s="120">
        <v>1.1003523795356135E-16</v>
      </c>
      <c r="AFK103" s="120">
        <v>1.100352379535613E-16</v>
      </c>
      <c r="AFL103" s="120">
        <v>6.5237176563790408E-17</v>
      </c>
      <c r="AFM103" s="120">
        <v>6.523717656379042E-17</v>
      </c>
      <c r="AFN103" s="120">
        <v>3.8003653796808741E-17</v>
      </c>
      <c r="AFO103" s="120">
        <v>3.8003653796808729E-17</v>
      </c>
      <c r="AFP103" s="120">
        <v>2.1731117116190438E-17</v>
      </c>
      <c r="AFQ103" s="120">
        <v>2.1731117116190444E-17</v>
      </c>
      <c r="AFR103" s="120">
        <v>1.2183899262321181E-17</v>
      </c>
      <c r="AFS103" s="120">
        <v>1.2183899262321183E-17</v>
      </c>
      <c r="AFT103" s="120">
        <v>6.6898397723462276E-18</v>
      </c>
      <c r="AFU103" s="120">
        <v>6.6898397723462338E-18</v>
      </c>
      <c r="AFV103" s="120">
        <v>3.5925176437697458E-18</v>
      </c>
      <c r="AFW103" s="120">
        <v>3.5925176437697427E-18</v>
      </c>
      <c r="AFX103" s="120">
        <v>1.8841215441688126E-18</v>
      </c>
      <c r="AFY103" s="120">
        <v>1.8841215441688106E-18</v>
      </c>
      <c r="AFZ103" s="120">
        <v>9.6350828463893852E-19</v>
      </c>
      <c r="AGA103" s="120">
        <v>9.6350828463893871E-19</v>
      </c>
      <c r="AGB103" s="120">
        <v>4.7959618668092912E-19</v>
      </c>
      <c r="AGC103" s="120">
        <v>4.795961866809295E-19</v>
      </c>
      <c r="AGD103" s="120">
        <v>2.3191208020436907E-19</v>
      </c>
      <c r="AGE103" s="120">
        <v>2.3191208020436916E-19</v>
      </c>
      <c r="AGF103" s="120">
        <v>1.0870641983987268E-19</v>
      </c>
      <c r="AGG103" s="120">
        <v>1.0870641983987278E-19</v>
      </c>
      <c r="AGH103" s="120">
        <v>4.9273667141036051E-20</v>
      </c>
      <c r="AGI103" s="120">
        <v>4.9273667141036021E-20</v>
      </c>
      <c r="AGJ103" s="120">
        <v>2.1538382548245534E-20</v>
      </c>
      <c r="AGK103" s="120">
        <v>2.1538382548245513E-20</v>
      </c>
      <c r="AGL103" s="120">
        <v>9.0511239031691694E-21</v>
      </c>
      <c r="AGM103" s="120">
        <v>9.0511239031691664E-21</v>
      </c>
      <c r="AGN103" s="120">
        <v>3.6437336224421392E-21</v>
      </c>
      <c r="AGO103" s="120">
        <v>3.6437336224421399E-21</v>
      </c>
      <c r="AGP103" s="120">
        <v>1.3995215560223341E-21</v>
      </c>
      <c r="AGQ103" s="120">
        <v>1.3995215560223339E-21</v>
      </c>
      <c r="AGR103" s="120">
        <v>5.1045132301645637E-22</v>
      </c>
      <c r="AGS103" s="120">
        <v>5.1045132301645637E-22</v>
      </c>
      <c r="AGT103" s="120">
        <v>1.7582222198414876E-22</v>
      </c>
      <c r="AGU103" s="120">
        <v>1.7582222198414876E-22</v>
      </c>
      <c r="AGV103" s="120">
        <v>5.6819583379425745E-23</v>
      </c>
      <c r="AGW103" s="120">
        <v>5.6819583379425733E-23</v>
      </c>
      <c r="AGX103" s="120">
        <v>1.7092920119428791E-23</v>
      </c>
      <c r="AGY103" s="120">
        <v>1.7092920119428796E-23</v>
      </c>
      <c r="AGZ103" s="120">
        <v>4.7409323831272211E-24</v>
      </c>
      <c r="AHA103" s="120">
        <v>4.7409323831272196E-24</v>
      </c>
      <c r="AHB103" s="120">
        <v>1.1979893557656216E-24</v>
      </c>
      <c r="AHC103" s="120">
        <v>1.1979893557656216E-24</v>
      </c>
      <c r="AHD103" s="120">
        <v>2.7161864516312881E-25</v>
      </c>
      <c r="AHE103" s="120">
        <v>2.7161864516312895E-25</v>
      </c>
      <c r="AHF103" s="120">
        <v>5.4156680494448642E-26</v>
      </c>
      <c r="AHG103" s="120">
        <v>5.4156680494448631E-26</v>
      </c>
      <c r="AHH103" s="120">
        <v>9.2369310358602447E-27</v>
      </c>
      <c r="AHI103" s="120">
        <v>9.2369310358602447E-27</v>
      </c>
      <c r="AHJ103" s="120">
        <v>1.2944899305885702E-27</v>
      </c>
      <c r="AHK103" s="120">
        <v>1.2944899305885704E-27</v>
      </c>
      <c r="AHL103" s="120">
        <v>1.3982559545042434E-28</v>
      </c>
      <c r="AHM103" s="120">
        <v>1.3982559545042434E-28</v>
      </c>
      <c r="AHN103" s="120">
        <v>1.035379938102578E-29</v>
      </c>
      <c r="AHO103" s="120">
        <v>1.035379938102578E-29</v>
      </c>
      <c r="AHP103" s="120">
        <v>3.944304526105059E-31</v>
      </c>
      <c r="AHQ103" s="120" t="s">
        <v>105</v>
      </c>
      <c r="AHR103" s="120" t="s">
        <v>105</v>
      </c>
      <c r="AHS103" s="120" t="s">
        <v>105</v>
      </c>
      <c r="AHT103" s="120" t="s">
        <v>105</v>
      </c>
      <c r="AHU103" s="120" t="s">
        <v>105</v>
      </c>
      <c r="AHV103" s="120" t="s">
        <v>105</v>
      </c>
      <c r="AHW103" s="120" t="s">
        <v>105</v>
      </c>
      <c r="AHX103" s="120" t="s">
        <v>105</v>
      </c>
      <c r="AHY103" s="120" t="s">
        <v>105</v>
      </c>
      <c r="AHZ103" s="120" t="s">
        <v>105</v>
      </c>
      <c r="AIA103" s="120" t="s">
        <v>105</v>
      </c>
      <c r="AIB103" s="120" t="s">
        <v>105</v>
      </c>
      <c r="AIC103" s="120" t="s">
        <v>105</v>
      </c>
      <c r="AID103" s="120" t="s">
        <v>105</v>
      </c>
      <c r="AIE103" s="120" t="s">
        <v>105</v>
      </c>
      <c r="AIF103" s="120" t="s">
        <v>105</v>
      </c>
      <c r="AIG103" s="120" t="s">
        <v>105</v>
      </c>
      <c r="AIH103" s="120" t="s">
        <v>105</v>
      </c>
      <c r="AII103" s="120" t="s">
        <v>105</v>
      </c>
      <c r="AIJ103" s="120" t="s">
        <v>105</v>
      </c>
      <c r="AIK103" s="120" t="s">
        <v>105</v>
      </c>
      <c r="AIL103" s="120" t="s">
        <v>105</v>
      </c>
      <c r="AIM103" s="120" t="s">
        <v>105</v>
      </c>
      <c r="AIN103" s="120" t="s">
        <v>105</v>
      </c>
      <c r="AIO103" s="120" t="s">
        <v>105</v>
      </c>
      <c r="AIP103" s="120" t="s">
        <v>105</v>
      </c>
      <c r="AIQ103" s="120" t="s">
        <v>105</v>
      </c>
      <c r="AIR103" s="120" t="s">
        <v>105</v>
      </c>
      <c r="AIS103" s="120" t="s">
        <v>105</v>
      </c>
      <c r="AIT103" s="120" t="s">
        <v>105</v>
      </c>
      <c r="AIU103" s="120" t="s">
        <v>105</v>
      </c>
      <c r="AIV103" s="120" t="s">
        <v>105</v>
      </c>
      <c r="AIW103" s="120" t="s">
        <v>105</v>
      </c>
      <c r="AIX103" s="120" t="s">
        <v>105</v>
      </c>
      <c r="AIY103" s="120" t="s">
        <v>105</v>
      </c>
      <c r="AIZ103" s="120" t="s">
        <v>105</v>
      </c>
      <c r="AJA103" s="120" t="s">
        <v>105</v>
      </c>
      <c r="AJB103" s="120" t="s">
        <v>105</v>
      </c>
      <c r="AJC103" s="120" t="s">
        <v>105</v>
      </c>
      <c r="AJD103" s="120" t="s">
        <v>105</v>
      </c>
      <c r="AJE103" s="120" t="s">
        <v>105</v>
      </c>
      <c r="AJF103" s="120" t="s">
        <v>105</v>
      </c>
      <c r="AJG103" s="120" t="s">
        <v>105</v>
      </c>
      <c r="AJH103" s="120" t="s">
        <v>105</v>
      </c>
      <c r="AJI103" s="120" t="s">
        <v>105</v>
      </c>
      <c r="AJJ103" s="120" t="s">
        <v>105</v>
      </c>
      <c r="AJK103" s="120" t="s">
        <v>105</v>
      </c>
      <c r="AJL103" s="120" t="s">
        <v>105</v>
      </c>
      <c r="AJM103" s="120" t="s">
        <v>105</v>
      </c>
      <c r="AJN103" s="120" t="s">
        <v>105</v>
      </c>
      <c r="AJO103" s="120" t="s">
        <v>105</v>
      </c>
      <c r="AJP103" s="120" t="s">
        <v>105</v>
      </c>
      <c r="AJQ103" s="120" t="s">
        <v>105</v>
      </c>
      <c r="AJR103" s="120" t="s">
        <v>105</v>
      </c>
      <c r="AJS103" s="120" t="s">
        <v>105</v>
      </c>
      <c r="AJT103" s="120" t="s">
        <v>105</v>
      </c>
      <c r="AJU103" s="120" t="s">
        <v>105</v>
      </c>
      <c r="AJV103" s="120" t="s">
        <v>105</v>
      </c>
      <c r="AJW103" s="120" t="s">
        <v>105</v>
      </c>
      <c r="AJX103" s="120" t="s">
        <v>105</v>
      </c>
      <c r="AJY103" s="120" t="s">
        <v>105</v>
      </c>
      <c r="AJZ103" s="120" t="s">
        <v>105</v>
      </c>
      <c r="AKA103" s="120" t="s">
        <v>105</v>
      </c>
      <c r="AKB103" s="120" t="s">
        <v>105</v>
      </c>
      <c r="AKC103" s="120" t="s">
        <v>105</v>
      </c>
      <c r="AKD103" s="120" t="s">
        <v>105</v>
      </c>
      <c r="AKE103" s="120" t="s">
        <v>105</v>
      </c>
      <c r="AKF103" s="120" t="s">
        <v>105</v>
      </c>
      <c r="AKG103" s="120" t="s">
        <v>105</v>
      </c>
      <c r="AKH103" s="120" t="s">
        <v>105</v>
      </c>
      <c r="AKI103" s="120" t="s">
        <v>105</v>
      </c>
      <c r="AKJ103" s="120" t="s">
        <v>105</v>
      </c>
      <c r="AKK103" s="120" t="s">
        <v>105</v>
      </c>
      <c r="AKL103" s="120" t="s">
        <v>105</v>
      </c>
      <c r="AKM103" s="120" t="s">
        <v>105</v>
      </c>
      <c r="AKN103" s="120" t="s">
        <v>105</v>
      </c>
      <c r="AKO103" s="120" t="s">
        <v>105</v>
      </c>
      <c r="AKP103" s="120" t="s">
        <v>105</v>
      </c>
      <c r="AKQ103" s="120" t="s">
        <v>105</v>
      </c>
      <c r="AKR103" s="120" t="s">
        <v>105</v>
      </c>
      <c r="AKS103" s="120" t="s">
        <v>105</v>
      </c>
      <c r="AKT103" s="120" t="s">
        <v>105</v>
      </c>
      <c r="AKU103" s="120" t="s">
        <v>105</v>
      </c>
      <c r="AKV103" s="120" t="s">
        <v>105</v>
      </c>
      <c r="AKW103" s="120" t="s">
        <v>105</v>
      </c>
      <c r="AKX103" s="120" t="s">
        <v>105</v>
      </c>
      <c r="AKY103" s="120" t="s">
        <v>105</v>
      </c>
      <c r="AKZ103" s="120" t="s">
        <v>105</v>
      </c>
      <c r="ALA103" s="120" t="s">
        <v>105</v>
      </c>
      <c r="ALB103" s="120" t="s">
        <v>105</v>
      </c>
      <c r="ALC103" s="120" t="s">
        <v>105</v>
      </c>
      <c r="ALD103" s="120" t="s">
        <v>105</v>
      </c>
      <c r="ALE103" s="120" t="s">
        <v>105</v>
      </c>
      <c r="ALF103" s="120" t="s">
        <v>105</v>
      </c>
      <c r="ALG103" s="120" t="s">
        <v>105</v>
      </c>
      <c r="ALH103" s="120" t="s">
        <v>105</v>
      </c>
      <c r="ALI103" s="120" t="s">
        <v>105</v>
      </c>
      <c r="ALJ103" s="120" t="s">
        <v>105</v>
      </c>
      <c r="ALK103" s="120" t="s">
        <v>105</v>
      </c>
      <c r="ALL103" s="120" t="s">
        <v>105</v>
      </c>
      <c r="ALM103" s="120" t="s">
        <v>105</v>
      </c>
      <c r="ALN103" s="120"/>
    </row>
    <row r="104" spans="1:1002" hidden="1">
      <c r="A104" s="119">
        <v>103</v>
      </c>
      <c r="B104" s="120">
        <v>1.2490264699716114E-3</v>
      </c>
      <c r="C104" s="120">
        <v>1.2349151567987995E-3</v>
      </c>
      <c r="D104" s="120">
        <v>1.2350111405094459E-3</v>
      </c>
      <c r="E104" s="120">
        <v>1.2210046499802774E-3</v>
      </c>
      <c r="F104" s="120">
        <v>1.2210988944186952E-3</v>
      </c>
      <c r="G104" s="120">
        <v>1.2071969505695278E-3</v>
      </c>
      <c r="H104" s="120">
        <v>1.2072894798128028E-3</v>
      </c>
      <c r="I104" s="120">
        <v>1.1934918044079438E-3</v>
      </c>
      <c r="J104" s="120">
        <v>1.1935826423223718E-3</v>
      </c>
      <c r="K104" s="120">
        <v>1.1798889548554636E-3</v>
      </c>
      <c r="L104" s="120">
        <v>1.1799781250968428E-3</v>
      </c>
      <c r="M104" s="120">
        <v>1.1663881427924365E-3</v>
      </c>
      <c r="N104" s="120">
        <v>1.1664756688063657E-3</v>
      </c>
      <c r="O104" s="120">
        <v>1.1529891066216717E-3</v>
      </c>
      <c r="P104" s="120">
        <v>1.1530750116438718E-3</v>
      </c>
      <c r="Q104" s="120">
        <v>1.1396915822706958E-3</v>
      </c>
      <c r="R104" s="120">
        <v>1.139775889327337E-3</v>
      </c>
      <c r="S104" s="120">
        <v>1.1264953031941952E-3</v>
      </c>
      <c r="T104" s="120">
        <v>1.1265780351022445E-3</v>
      </c>
      <c r="U104" s="120">
        <v>1.1134000003766736E-3</v>
      </c>
      <c r="V104" s="120">
        <v>1.1134811797442615E-3</v>
      </c>
      <c r="W104" s="120">
        <v>1.1004054023353122E-3</v>
      </c>
      <c r="X104" s="120">
        <v>1.100485051562102E-3</v>
      </c>
      <c r="Y104" s="120">
        <v>1.0875112351230233E-3</v>
      </c>
      <c r="Z104" s="120">
        <v>1.0875893764006098E-3</v>
      </c>
      <c r="AA104" s="120">
        <v>1.0747172223317368E-3</v>
      </c>
      <c r="AB104" s="120">
        <v>1.0747938776440435E-3</v>
      </c>
      <c r="AC104" s="120">
        <v>1.062023085095864E-3</v>
      </c>
      <c r="AD104" s="120">
        <v>1.062098276219572E-3</v>
      </c>
      <c r="AE104" s="120">
        <v>1.0494285420960074E-3</v>
      </c>
      <c r="AF104" s="120">
        <v>1.0495022906009861E-3</v>
      </c>
      <c r="AG104" s="120">
        <v>1.0369333095628635E-3</v>
      </c>
      <c r="AH104" s="120">
        <v>1.0370056368126216E-3</v>
      </c>
      <c r="AI104" s="120">
        <v>1.0245371012813506E-3</v>
      </c>
      <c r="AJ104" s="120">
        <v>1.0246080284335032E-3</v>
      </c>
      <c r="AK104" s="120">
        <v>1.0122396285949511E-3</v>
      </c>
      <c r="AL104" s="120">
        <v>1.0123091766016926E-3</v>
      </c>
      <c r="AM104" s="120">
        <v>1.0000406004102818E-3</v>
      </c>
      <c r="AN104" s="120">
        <v>1.0001087900188875E-3</v>
      </c>
      <c r="AO104" s="120">
        <v>9.8793972320187595E-4</v>
      </c>
      <c r="AP104" s="120">
        <v>9.880065749552074E-4</v>
      </c>
      <c r="AQ104" s="120">
        <v>9.7593670101721102E-4</v>
      </c>
      <c r="AR104" s="120">
        <v>9.7600223525423516E-4</v>
      </c>
      <c r="AS104" s="120">
        <v>9.6403123548193729E-4</v>
      </c>
      <c r="AT104" s="120">
        <v>9.6409547233827005E-4</v>
      </c>
      <c r="AU104" s="120">
        <v>9.5222302580535393E-4</v>
      </c>
      <c r="AV104" s="120">
        <v>9.5228598521380884E-4</v>
      </c>
      <c r="AW104" s="120">
        <v>9.4051176878611603E-4</v>
      </c>
      <c r="AX104" s="120">
        <v>9.4057347047727009E-4</v>
      </c>
      <c r="AY104" s="120">
        <v>9.288971588181646E-4</v>
      </c>
      <c r="AZ104" s="120">
        <v>9.2895762232094088E-4</v>
      </c>
      <c r="BA104" s="120">
        <v>9.1737888789690731E-4</v>
      </c>
      <c r="BB104" s="120">
        <v>9.1743813253916575E-4</v>
      </c>
      <c r="BC104" s="120">
        <v>9.0595664562562379E-4</v>
      </c>
      <c r="BD104" s="120">
        <v>9.0601469053477478E-4</v>
      </c>
      <c r="BE104" s="120">
        <v>8.9463011922211839E-4</v>
      </c>
      <c r="BF104" s="120">
        <v>8.9468698332574104E-4</v>
      </c>
      <c r="BG104" s="120">
        <v>8.8339899352560941E-4</v>
      </c>
      <c r="BH104" s="120">
        <v>8.8345469555209269E-4</v>
      </c>
      <c r="BI104" s="120">
        <v>8.7226295100387532E-4</v>
      </c>
      <c r="BJ104" s="120">
        <v>8.7231750948306495E-4</v>
      </c>
      <c r="BK104" s="120">
        <v>8.6122167176062739E-4</v>
      </c>
      <c r="BL104" s="120">
        <v>8.612751050244968E-4</v>
      </c>
      <c r="BM104" s="120">
        <v>8.5027483354315305E-4</v>
      </c>
      <c r="BN104" s="120">
        <v>8.5032715972647543E-4</v>
      </c>
      <c r="BO104" s="120">
        <v>8.3942211175018673E-4</v>
      </c>
      <c r="BP104" s="120">
        <v>8.3947334879123231E-4</v>
      </c>
      <c r="BQ104" s="120">
        <v>8.2866317944005645E-4</v>
      </c>
      <c r="BR104" s="120">
        <v>8.287133450812945E-4</v>
      </c>
      <c r="BS104" s="120">
        <v>8.1799770733906188E-4</v>
      </c>
      <c r="BT104" s="120">
        <v>8.1804681912788749E-4</v>
      </c>
      <c r="BU104" s="120">
        <v>8.0742536385013195E-4</v>
      </c>
      <c r="BV104" s="120">
        <v>8.074734391395914E-4</v>
      </c>
      <c r="BW104" s="120">
        <v>7.9694581506172067E-4</v>
      </c>
      <c r="BX104" s="120">
        <v>7.9699287101126263E-4</v>
      </c>
      <c r="BY104" s="120">
        <v>7.8655872475697755E-4</v>
      </c>
      <c r="BZ104" s="120">
        <v>7.8660477833321352E-4</v>
      </c>
      <c r="CA104" s="120">
        <v>7.7626375442317542E-4</v>
      </c>
      <c r="CB104" s="120">
        <v>7.7630882240065124E-4</v>
      </c>
      <c r="CC104" s="120">
        <v>7.6606056326140144E-4</v>
      </c>
      <c r="CD104" s="120">
        <v>7.6610466222338689E-4</v>
      </c>
      <c r="CE104" s="120">
        <v>7.5594880819651903E-4</v>
      </c>
      <c r="CF104" s="120">
        <v>7.5599195453580252E-4</v>
      </c>
      <c r="CG104" s="120">
        <v>7.4592814388739243E-4</v>
      </c>
      <c r="CH104" s="120">
        <v>7.4597035380709862E-4</v>
      </c>
      <c r="CI104" s="120">
        <v>7.3599822273739198E-4</v>
      </c>
      <c r="CJ104" s="120">
        <v>7.3603951225180441E-4</v>
      </c>
      <c r="CK104" s="120">
        <v>7.2615869490515617E-4</v>
      </c>
      <c r="CL104" s="120">
        <v>7.2619907984055774E-4</v>
      </c>
      <c r="CM104" s="120">
        <v>7.1640920831564728E-4</v>
      </c>
      <c r="CN104" s="120">
        <v>7.1644870431116891E-4</v>
      </c>
      <c r="CO104" s="120">
        <v>7.0674940867146549E-4</v>
      </c>
      <c r="CP104" s="120">
        <v>7.0678803117994998E-4</v>
      </c>
      <c r="CQ104" s="120">
        <v>6.9717893946445416E-4</v>
      </c>
      <c r="CR104" s="120">
        <v>6.9721670375333367E-4</v>
      </c>
      <c r="CS104" s="120">
        <v>6.8769744198757645E-4</v>
      </c>
      <c r="CT104" s="120">
        <v>6.8773436313975802E-4</v>
      </c>
      <c r="CU104" s="120">
        <v>6.7830455534708051E-4</v>
      </c>
      <c r="CV104" s="120">
        <v>6.7834064826184897E-4</v>
      </c>
      <c r="CW104" s="120">
        <v>6.6899991647494312E-4</v>
      </c>
      <c r="CX104" s="120">
        <v>6.6903519586887354E-4</v>
      </c>
      <c r="CY104" s="120">
        <v>6.5978316014160294E-4</v>
      </c>
      <c r="CZ104" s="120">
        <v>6.5981764054948155E-4</v>
      </c>
      <c r="DA104" s="120">
        <v>6.5065391896897975E-4</v>
      </c>
      <c r="DB104" s="120">
        <v>6.5068761474474366E-4</v>
      </c>
      <c r="DC104" s="120">
        <v>6.4161182344378055E-4</v>
      </c>
      <c r="DD104" s="120">
        <v>6.4164474876146334E-4</v>
      </c>
      <c r="DE104" s="120">
        <v>6.32656501931099E-4</v>
      </c>
      <c r="DF104" s="120">
        <v>6.3268867078579167E-4</v>
      </c>
      <c r="DG104" s="120">
        <v>6.2378758068831102E-4</v>
      </c>
      <c r="DH104" s="120">
        <v>6.2381900689712898E-4</v>
      </c>
      <c r="DI104" s="120">
        <v>6.1500468387925015E-4</v>
      </c>
      <c r="DJ104" s="120">
        <v>6.1503538108232216E-4</v>
      </c>
      <c r="DK104" s="120">
        <v>6.0630743358870123E-4</v>
      </c>
      <c r="DL104" s="120">
        <v>6.0633741525015564E-4</v>
      </c>
      <c r="DM104" s="120">
        <v>5.9769544983717237E-4</v>
      </c>
      <c r="DN104" s="120">
        <v>5.9772472924614437E-4</v>
      </c>
      <c r="DO104" s="120">
        <v>5.8916835059597472E-4</v>
      </c>
      <c r="DP104" s="120">
        <v>5.8919694086761966E-4</v>
      </c>
      <c r="DQ104" s="120">
        <v>5.8072575180260144E-4</v>
      </c>
      <c r="DR104" s="120">
        <v>5.8075366587912131E-4</v>
      </c>
      <c r="DS104" s="120">
        <v>5.7236726737640894E-4</v>
      </c>
      <c r="DT104" s="120">
        <v>5.7239451802808803E-4</v>
      </c>
      <c r="DU104" s="120">
        <v>5.640925092346026E-4</v>
      </c>
      <c r="DV104" s="120">
        <v>5.6411910906085331E-4</v>
      </c>
      <c r="DW104" s="120">
        <v>5.5590108730852491E-4</v>
      </c>
      <c r="DX104" s="120">
        <v>5.5592704873894604E-4</v>
      </c>
      <c r="DY104" s="120">
        <v>5.4779260956025564E-4</v>
      </c>
      <c r="DZ104" s="120">
        <v>5.4781794485569567E-4</v>
      </c>
      <c r="EA104" s="120">
        <v>5.3976668199951308E-4</v>
      </c>
      <c r="EB104" s="120">
        <v>5.3979140325314992E-4</v>
      </c>
      <c r="EC104" s="120">
        <v>5.3182290870087121E-4</v>
      </c>
      <c r="ED104" s="120">
        <v>5.31847027839295E-4</v>
      </c>
      <c r="EE104" s="120">
        <v>5.2396089182128367E-4</v>
      </c>
      <c r="EF104" s="120">
        <v>5.2398442060559486E-4</v>
      </c>
      <c r="EG104" s="120">
        <v>5.1618023161792176E-4</v>
      </c>
      <c r="EH104" s="120">
        <v>5.1620318164483428E-4</v>
      </c>
      <c r="EI104" s="120">
        <v>5.0848052646632318E-4</v>
      </c>
      <c r="EJ104" s="120">
        <v>5.0850290916927977E-4</v>
      </c>
      <c r="EK104" s="120">
        <v>5.0086137287886051E-4</v>
      </c>
      <c r="EL104" s="120">
        <v>5.0088319952915419E-4</v>
      </c>
      <c r="EM104" s="120">
        <v>4.933223655235199E-4</v>
      </c>
      <c r="EN104" s="120">
        <v>4.933436472314281E-4</v>
      </c>
      <c r="EO104" s="120">
        <v>4.8586309724299784E-4</v>
      </c>
      <c r="EP104" s="120">
        <v>4.8588384495892021E-4</v>
      </c>
      <c r="EQ104" s="120">
        <v>4.7848315907411914E-4</v>
      </c>
      <c r="ER104" s="120">
        <v>4.7850338358972885E-4</v>
      </c>
      <c r="ES104" s="120">
        <v>4.7118214026757062E-4</v>
      </c>
      <c r="ET104" s="120">
        <v>4.7120185221696895E-4</v>
      </c>
      <c r="EU104" s="120">
        <v>4.6395962830795504E-4</v>
      </c>
      <c r="EV104" s="120">
        <v>4.6397883816883938E-4</v>
      </c>
      <c r="EW104" s="120">
        <v>4.5681520893416804E-4</v>
      </c>
      <c r="EX104" s="120">
        <v>4.568339270290022E-4</v>
      </c>
      <c r="EY104" s="120">
        <v>4.4974846616009358E-4</v>
      </c>
      <c r="EZ104" s="120">
        <v>4.4976670265729041E-4</v>
      </c>
      <c r="FA104" s="120">
        <v>4.4275898229562512E-4</v>
      </c>
      <c r="FB104" s="120">
        <v>4.4277674721073424E-4</v>
      </c>
      <c r="FC104" s="120">
        <v>4.3584633796800866E-4</v>
      </c>
      <c r="FD104" s="120">
        <v>4.358636411649114E-4</v>
      </c>
      <c r="FE104" s="120">
        <v>4.2901011214351031E-4</v>
      </c>
      <c r="FF104" s="120">
        <v>4.290269633356221E-4</v>
      </c>
      <c r="FG104" s="120">
        <v>4.2224988214940667E-4</v>
      </c>
      <c r="FH104" s="120">
        <v>4.2226629090088771E-4</v>
      </c>
      <c r="FI104" s="120">
        <v>4.1556522369630558E-4</v>
      </c>
      <c r="FJ104" s="120">
        <v>4.1558119942327644E-4</v>
      </c>
      <c r="FK104" s="120">
        <v>4.0895571090078764E-4</v>
      </c>
      <c r="FL104" s="120">
        <v>4.0897126287254995E-4</v>
      </c>
      <c r="FM104" s="120">
        <v>4.0242091630837549E-4</v>
      </c>
      <c r="FN104" s="120">
        <v>4.0243605364864363E-4</v>
      </c>
      <c r="FO104" s="120">
        <v>3.9596041091683371E-4</v>
      </c>
      <c r="FP104" s="120">
        <v>3.9597514260496746E-4</v>
      </c>
      <c r="FQ104" s="120">
        <v>3.8957376419979052E-4</v>
      </c>
      <c r="FR104" s="120">
        <v>3.8958809907203661E-4</v>
      </c>
      <c r="FS104" s="120">
        <v>3.8326054413069093E-4</v>
      </c>
      <c r="FT104" s="120">
        <v>3.8327449088142884E-4</v>
      </c>
      <c r="FU104" s="120">
        <v>3.7702031720707614E-4</v>
      </c>
      <c r="FV104" s="120">
        <v>3.7703388439007027E-4</v>
      </c>
      <c r="FW104" s="120">
        <v>3.708526484751911E-4</v>
      </c>
      <c r="FX104" s="120">
        <v>3.7086584450484622E-4</v>
      </c>
      <c r="FY104" s="120">
        <v>3.6475710155492051E-4</v>
      </c>
      <c r="FZ104" s="120">
        <v>3.6476993470754555E-4</v>
      </c>
      <c r="GA104" s="120">
        <v>3.587332386650534E-4</v>
      </c>
      <c r="GB104" s="120">
        <v>3.5874571708012601E-4</v>
      </c>
      <c r="GC104" s="120">
        <v>3.5278062064887444E-4</v>
      </c>
      <c r="GD104" s="120">
        <v>3.5279275233031344E-4</v>
      </c>
      <c r="GE104" s="120">
        <v>3.4689880700008459E-4</v>
      </c>
      <c r="GF104" s="120">
        <v>3.4691059981752402E-4</v>
      </c>
      <c r="GG104" s="120">
        <v>3.4108735588905023E-4</v>
      </c>
      <c r="GH104" s="120">
        <v>3.4109881757911852E-4</v>
      </c>
      <c r="GI104" s="120">
        <v>3.3534582418937487E-4</v>
      </c>
      <c r="GJ104" s="120">
        <v>3.3535696235698033E-4</v>
      </c>
      <c r="GK104" s="120">
        <v>3.2967376750480857E-4</v>
      </c>
      <c r="GL104" s="120">
        <v>3.2968458962442189E-4</v>
      </c>
      <c r="GM104" s="120">
        <v>3.2407074019647061E-4</v>
      </c>
      <c r="GN104" s="120">
        <v>3.2408125361341872E-4</v>
      </c>
      <c r="GO104" s="120">
        <v>3.1853629541040991E-4</v>
      </c>
      <c r="GP104" s="120">
        <v>3.1854650734216856E-4</v>
      </c>
      <c r="GQ104" s="120">
        <v>3.1306998510548565E-4</v>
      </c>
      <c r="GR104" s="120">
        <v>3.1307990264297373E-4</v>
      </c>
      <c r="GS104" s="120">
        <v>3.0767136008157342E-4</v>
      </c>
      <c r="GT104" s="120">
        <v>3.0768099019045292E-4</v>
      </c>
      <c r="GU104" s="120">
        <v>3.0233997000809657E-4</v>
      </c>
      <c r="GV104" s="120">
        <v>3.0234931953007372E-4</v>
      </c>
      <c r="GW104" s="120">
        <v>2.9707536345287961E-4</v>
      </c>
      <c r="GX104" s="120">
        <v>2.9708443910700909E-4</v>
      </c>
      <c r="GY104" s="120">
        <v>2.9187708791132846E-4</v>
      </c>
      <c r="GZ104" s="120">
        <v>2.9188589629531778E-4</v>
      </c>
      <c r="HA104" s="120">
        <v>2.8674468983592462E-4</v>
      </c>
      <c r="HB104" s="120">
        <v>2.8675323742744061E-4</v>
      </c>
      <c r="HC104" s="120">
        <v>2.8167771466604621E-4</v>
      </c>
      <c r="HD104" s="120">
        <v>2.8168600782402546E-4</v>
      </c>
      <c r="HE104" s="120">
        <v>2.7667570685810551E-4</v>
      </c>
      <c r="HF104" s="120">
        <v>2.7668375182406341E-4</v>
      </c>
      <c r="HG104" s="120">
        <v>2.7173820991600449E-4</v>
      </c>
      <c r="HH104" s="120">
        <v>2.7174601281534542E-4</v>
      </c>
      <c r="HI104" s="120">
        <v>2.6686476642190664E-4</v>
      </c>
      <c r="HJ104" s="120">
        <v>2.6687233326523694E-4</v>
      </c>
      <c r="HK104" s="120">
        <v>2.6205491806732383E-4</v>
      </c>
      <c r="HL104" s="120">
        <v>2.6206225475176306E-4</v>
      </c>
      <c r="HM104" s="120">
        <v>2.5730820568451687E-4</v>
      </c>
      <c r="HN104" s="120">
        <v>2.5731531799501101E-4</v>
      </c>
      <c r="HO104" s="120">
        <v>2.5262416927820621E-4</v>
      </c>
      <c r="HP104" s="120">
        <v>2.5263106288884004E-4</v>
      </c>
      <c r="HQ104" s="120">
        <v>2.4800234805759424E-4</v>
      </c>
      <c r="HR104" s="120">
        <v>2.4800902853290324E-4</v>
      </c>
      <c r="HS104" s="120">
        <v>2.4344228046869343E-4</v>
      </c>
      <c r="HT104" s="120">
        <v>2.4344875326497601E-4</v>
      </c>
      <c r="HU104" s="120">
        <v>2.3894350422696065E-4</v>
      </c>
      <c r="HV104" s="120">
        <v>2.3894977469359044E-4</v>
      </c>
      <c r="HW104" s="120">
        <v>2.3450555635023615E-4</v>
      </c>
      <c r="HX104" s="120">
        <v>2.3451162973097068E-4</v>
      </c>
      <c r="HY104" s="120">
        <v>2.3012797319198211E-4</v>
      </c>
      <c r="HZ104" s="120">
        <v>2.301338546262743E-4</v>
      </c>
      <c r="IA104" s="120">
        <v>2.2581029047482183E-4</v>
      </c>
      <c r="IB104" s="120">
        <v>2.258159849991257E-4</v>
      </c>
      <c r="IC104" s="120">
        <v>2.2155204332437211E-4</v>
      </c>
      <c r="ID104" s="120">
        <v>2.2155755587345105E-4</v>
      </c>
      <c r="IE104" s="120">
        <v>2.1735276630337332E-4</v>
      </c>
      <c r="IF104" s="120">
        <v>2.1735810171160335E-4</v>
      </c>
      <c r="IG104" s="120">
        <v>2.1321199344610716E-4</v>
      </c>
      <c r="IH104" s="120">
        <v>2.132171564487798E-4</v>
      </c>
      <c r="II104" s="120">
        <v>2.0912925829310436E-4</v>
      </c>
      <c r="IJ104" s="120">
        <v>2.0913425352772665E-4</v>
      </c>
      <c r="IK104" s="120">
        <v>2.051040939261357E-4</v>
      </c>
      <c r="IL104" s="120">
        <v>2.0510892593372814E-4</v>
      </c>
      <c r="IM104" s="120">
        <v>2.0113603300348691E-4</v>
      </c>
      <c r="IN104" s="120">
        <v>2.011407062298773E-4</v>
      </c>
      <c r="IO104" s="120">
        <v>1.9722460779551042E-4</v>
      </c>
      <c r="IP104" s="120">
        <v>1.9722912659262684E-4</v>
      </c>
      <c r="IQ104" s="120">
        <v>1.9336935022045359E-4</v>
      </c>
      <c r="IR104" s="120">
        <v>1.9337371884761166E-4</v>
      </c>
      <c r="IS104" s="120">
        <v>1.8956979188055703E-4</v>
      </c>
      <c r="IT104" s="120">
        <v>1.895740145057458E-4</v>
      </c>
      <c r="IU104" s="120">
        <v>1.8582546409842403E-4</v>
      </c>
      <c r="IV104" s="120">
        <v>1.8582954479958686E-4</v>
      </c>
      <c r="IW104" s="120">
        <v>1.8213589795365004E-4</v>
      </c>
      <c r="IX104" s="120">
        <v>1.8213984071996202E-4</v>
      </c>
      <c r="IY104" s="120">
        <v>1.7850062431971634E-4</v>
      </c>
      <c r="IZ104" s="120">
        <v>1.7850443305285753E-4</v>
      </c>
      <c r="JA104" s="120">
        <v>1.7491917390113719E-4</v>
      </c>
      <c r="JB104" s="120">
        <v>1.7492285241656145E-4</v>
      </c>
      <c r="JC104" s="120">
        <v>1.7139107727086133E-4</v>
      </c>
      <c r="JD104" s="120">
        <v>1.7139462929906019E-4</v>
      </c>
      <c r="JE104" s="120">
        <v>1.6791586490791859E-4</v>
      </c>
      <c r="JF104" s="120">
        <v>1.6791929409568104E-4</v>
      </c>
      <c r="JG104" s="120">
        <v>1.6449306723531254E-4</v>
      </c>
      <c r="JH104" s="120">
        <v>1.6449637714697894E-4</v>
      </c>
      <c r="JI104" s="120">
        <v>1.6112221465814885E-4</v>
      </c>
      <c r="JJ104" s="120">
        <v>1.6112540877686013E-4</v>
      </c>
      <c r="JK104" s="120">
        <v>1.5780283760199979E-4</v>
      </c>
      <c r="JL104" s="120">
        <v>1.5780591933094043E-4</v>
      </c>
      <c r="JM104" s="120">
        <v>1.5453446655149563E-4</v>
      </c>
      <c r="JN104" s="120">
        <v>1.5453743921513217E-4</v>
      </c>
      <c r="JO104" s="120">
        <v>1.5131663208914131E-4</v>
      </c>
      <c r="JP104" s="120">
        <v>1.5131949893445383E-4</v>
      </c>
      <c r="JQ104" s="120">
        <v>1.4814886493435105E-4</v>
      </c>
      <c r="JR104" s="120">
        <v>1.481516291320588E-4</v>
      </c>
      <c r="JS104" s="120">
        <v>1.4503069598269494E-4</v>
      </c>
      <c r="JT104" s="120">
        <v>1.4503336062847584E-4</v>
      </c>
      <c r="JU104" s="120">
        <v>1.4196165634535458E-4</v>
      </c>
      <c r="JV104" s="120">
        <v>1.4196422446105812E-4</v>
      </c>
      <c r="JW104" s="120">
        <v>1.3894127738877998E-4</v>
      </c>
      <c r="JX104" s="120">
        <v>1.3894375192363324E-4</v>
      </c>
      <c r="JY104" s="120">
        <v>1.3596909077454245E-4</v>
      </c>
      <c r="JZ104" s="120">
        <v>1.3597147460634872E-4</v>
      </c>
      <c r="KA104" s="120">
        <v>1.3304462849937605E-4</v>
      </c>
      <c r="KB104" s="120">
        <v>1.3304692443570813E-4</v>
      </c>
      <c r="KC104" s="120">
        <v>1.3016742293540606E-4</v>
      </c>
      <c r="KD104" s="120">
        <v>1.3016963371478924E-4</v>
      </c>
      <c r="KE104" s="120">
        <v>1.2733700687055061E-4</v>
      </c>
      <c r="KF104" s="120">
        <v>1.273391351636408E-4</v>
      </c>
      <c r="KG104" s="120">
        <v>1.2455291354909631E-4</v>
      </c>
      <c r="KH104" s="120">
        <v>1.2455496195984942E-4</v>
      </c>
      <c r="KI104" s="120">
        <v>1.2181467671243663E-4</v>
      </c>
      <c r="KJ104" s="120">
        <v>1.2181664777926994E-4</v>
      </c>
      <c r="KK104" s="120">
        <v>1.1912183063996893E-4</v>
      </c>
      <c r="KL104" s="120">
        <v>1.1912372683691375E-4</v>
      </c>
      <c r="KM104" s="120">
        <v>1.1647391019013875E-4</v>
      </c>
      <c r="KN104" s="120">
        <v>1.1647573392798655E-4</v>
      </c>
      <c r="KO104" s="120">
        <v>1.1387045084163101E-4</v>
      </c>
      <c r="KP104" s="120">
        <v>1.1387220446906957E-4</v>
      </c>
      <c r="KQ104" s="120">
        <v>1.113109887346943E-4</v>
      </c>
      <c r="KR104" s="120">
        <v>1.1131267453943599E-4</v>
      </c>
      <c r="KS104" s="120">
        <v>1.0879506071259492E-4</v>
      </c>
      <c r="KT104" s="120">
        <v>1.0879668092249537E-4</v>
      </c>
      <c r="KU104" s="120">
        <v>1.0632220436318981E-4</v>
      </c>
      <c r="KV104" s="120">
        <v>1.0632376114735918E-4</v>
      </c>
      <c r="KW104" s="120">
        <v>1.0389195806061455E-4</v>
      </c>
      <c r="KX104" s="120">
        <v>1.0389345353051783E-4</v>
      </c>
      <c r="KY104" s="120">
        <v>1.0150386100707348E-4</v>
      </c>
      <c r="KZ104" s="120">
        <v>1.0150529721762302E-4</v>
      </c>
      <c r="LA104" s="120">
        <v>9.9157453274728338E-5</v>
      </c>
      <c r="LB104" s="120">
        <v>9.9158832225365839E-5</v>
      </c>
      <c r="LC104" s="120">
        <v>9.6852275847673602E-5</v>
      </c>
      <c r="LD104" s="120">
        <v>9.685359948344348E-5</v>
      </c>
      <c r="LE104" s="120">
        <v>9.4587870663991649E-5</v>
      </c>
      <c r="LF104" s="120">
        <v>9.4589140876603824E-5</v>
      </c>
      <c r="LG104" s="120">
        <v>9.2363780657879306E-5</v>
      </c>
      <c r="LH104" s="120">
        <v>9.2364999286762955E-5</v>
      </c>
      <c r="LI104" s="120">
        <v>9.0179549801835845E-5</v>
      </c>
      <c r="LJ104" s="120">
        <v>9.018071863518209E-5</v>
      </c>
      <c r="LK104" s="120">
        <v>8.8034723148903109E-5</v>
      </c>
      <c r="LL104" s="120">
        <v>8.8035843924698834E-5</v>
      </c>
      <c r="LM104" s="120">
        <v>8.5928846874950708E-5</v>
      </c>
      <c r="LN104" s="120">
        <v>8.5929921282000893E-5</v>
      </c>
      <c r="LO104" s="120">
        <v>8.3861468320993871E-5</v>
      </c>
      <c r="LP104" s="120">
        <v>8.386249799993467E-5</v>
      </c>
      <c r="LQ104" s="120">
        <v>8.1832136035536688E-5</v>
      </c>
      <c r="LR104" s="120">
        <v>8.1833122579836934E-5</v>
      </c>
      <c r="LS104" s="120">
        <v>7.9840399816929978E-5</v>
      </c>
      <c r="LT104" s="120">
        <v>7.9841344773882807E-5</v>
      </c>
      <c r="LU104" s="120">
        <v>7.7885810755733671E-5</v>
      </c>
      <c r="LV104" s="120">
        <v>7.7886715627436629E-5</v>
      </c>
      <c r="LW104" s="120">
        <v>7.596792127707382E-5</v>
      </c>
      <c r="LX104" s="120">
        <v>7.5968787521399331E-5</v>
      </c>
      <c r="LY104" s="120">
        <v>7.4086285182985037E-5</v>
      </c>
      <c r="LZ104" s="120">
        <v>7.4087114214538649E-5</v>
      </c>
      <c r="MA104" s="120">
        <v>7.2240457694725137E-5</v>
      </c>
      <c r="MB104" s="120">
        <v>7.2241250885793452E-5</v>
      </c>
      <c r="MC104" s="120">
        <v>7.0429995495054757E-5</v>
      </c>
      <c r="MD104" s="120">
        <v>7.0430754176541803E-5</v>
      </c>
      <c r="ME104" s="120">
        <v>6.8654456770468302E-5</v>
      </c>
      <c r="MF104" s="120">
        <v>6.8655182232821199E-5</v>
      </c>
      <c r="MG104" s="120">
        <v>6.6913401253367082E-5</v>
      </c>
      <c r="MH104" s="120">
        <v>6.6914094747489534E-5</v>
      </c>
      <c r="MI104" s="120">
        <v>6.5206390264162402E-5</v>
      </c>
      <c r="MJ104" s="120">
        <v>6.5207053002317664E-5</v>
      </c>
      <c r="MK104" s="120">
        <v>6.3532986753298064E-5</v>
      </c>
      <c r="ML104" s="120">
        <v>6.3533619909999774E-5</v>
      </c>
      <c r="MM104" s="120">
        <v>6.1892755343180076E-5</v>
      </c>
      <c r="MN104" s="120">
        <v>6.1893360056071965E-5</v>
      </c>
      <c r="MO104" s="120">
        <v>6.028526237000287E-5</v>
      </c>
      <c r="MP104" s="120">
        <v>6.0285839740726373E-5</v>
      </c>
      <c r="MQ104" s="120">
        <v>5.8710075925459081E-5</v>
      </c>
      <c r="MR104" s="120">
        <v>5.8710627020509948E-5</v>
      </c>
      <c r="MS104" s="120">
        <v>5.716676589832187E-5</v>
      </c>
      <c r="MT104" s="120">
        <v>5.7167291749894354E-5</v>
      </c>
      <c r="MU104" s="120">
        <v>5.565490401588745E-5</v>
      </c>
      <c r="MV104" s="120">
        <v>5.5655405622707021E-5</v>
      </c>
      <c r="MW104" s="120">
        <v>5.4174063885264991E-5</v>
      </c>
      <c r="MX104" s="120">
        <v>5.4174542213409215E-5</v>
      </c>
      <c r="MY104" s="120">
        <v>5.2723821034502419E-5</v>
      </c>
      <c r="MZ104" s="120">
        <v>5.272427701820991E-5</v>
      </c>
      <c r="NA104" s="120">
        <v>5.1303752953534855E-5</v>
      </c>
      <c r="NB104" s="120">
        <v>5.1304187496002132E-5</v>
      </c>
      <c r="NC104" s="120">
        <v>4.9913439134942766E-5</v>
      </c>
      <c r="ND104" s="120">
        <v>4.9913853109109615E-5</v>
      </c>
      <c r="NE104" s="120">
        <v>4.8552461114508093E-5</v>
      </c>
      <c r="NF104" s="120">
        <v>4.8552855363830525E-5</v>
      </c>
      <c r="NG104" s="120">
        <v>4.7220402511554379E-5</v>
      </c>
      <c r="NH104" s="120">
        <v>4.7220777850765636E-5</v>
      </c>
      <c r="NI104" s="120">
        <v>4.5916849069057337E-5</v>
      </c>
      <c r="NJ104" s="120">
        <v>4.591720628491725E-5</v>
      </c>
      <c r="NK104" s="120">
        <v>4.4641388693514673E-5</v>
      </c>
      <c r="NL104" s="120">
        <v>4.4641728545546294E-5</v>
      </c>
      <c r="NM104" s="120">
        <v>4.3393611494558591E-5</v>
      </c>
      <c r="NN104" s="120">
        <v>4.3393934715773623E-5</v>
      </c>
      <c r="NO104" s="120">
        <v>4.2173109824300896E-5</v>
      </c>
      <c r="NP104" s="120">
        <v>4.2173417121912414E-5</v>
      </c>
      <c r="NQ104" s="120">
        <v>4.0979478316394015E-5</v>
      </c>
      <c r="NR104" s="120">
        <v>4.0979770372517516E-5</v>
      </c>
      <c r="NS104" s="120">
        <v>3.9812313924796474E-5</v>
      </c>
      <c r="NT104" s="120">
        <v>3.9812591397138757E-5</v>
      </c>
      <c r="NU104" s="120">
        <v>3.8671215962227332E-5</v>
      </c>
      <c r="NV104" s="120">
        <v>3.867147948476344E-5</v>
      </c>
      <c r="NW104" s="120">
        <v>3.7555786138296742E-5</v>
      </c>
      <c r="NX104" s="120">
        <v>3.7556036321934763E-5</v>
      </c>
      <c r="NY104" s="120">
        <v>3.6465628597297597E-5</v>
      </c>
      <c r="NZ104" s="120">
        <v>3.6465866030531682E-5</v>
      </c>
      <c r="OA104" s="120">
        <v>3.5400349955645049E-5</v>
      </c>
      <c r="OB104" s="120">
        <v>3.5400575205196258E-5</v>
      </c>
      <c r="OC104" s="120">
        <v>3.4359559338948409E-5</v>
      </c>
      <c r="OD104" s="120">
        <v>3.4359772950393917E-5</v>
      </c>
      <c r="OE104" s="120">
        <v>3.3342868418702699E-5</v>
      </c>
      <c r="OF104" s="120">
        <v>3.3343070917092825E-5</v>
      </c>
      <c r="OG104" s="120">
        <v>3.2349891448583569E-5</v>
      </c>
      <c r="OH104" s="120">
        <v>3.2350083339047252E-5</v>
      </c>
      <c r="OI104" s="120">
        <v>3.1380245300332612E-5</v>
      </c>
      <c r="OJ104" s="120">
        <v>3.1380427068670746E-5</v>
      </c>
      <c r="OK104" s="120">
        <v>3.043354949921755E-5</v>
      </c>
      <c r="OL104" s="120">
        <v>3.0433721612484907E-5</v>
      </c>
      <c r="OM104" s="120">
        <v>2.950942625905303E-5</v>
      </c>
      <c r="ON104" s="120">
        <v>2.9509589166128256E-5</v>
      </c>
      <c r="OO104" s="120">
        <v>2.8607500516767371E-5</v>
      </c>
      <c r="OP104" s="120">
        <v>2.8607654648911475E-5</v>
      </c>
      <c r="OQ104" s="120">
        <v>2.7727399966500272E-5</v>
      </c>
      <c r="OR104" s="120">
        <v>2.7727545737903531E-5</v>
      </c>
      <c r="OS104" s="120">
        <v>2.6868755093216948E-5</v>
      </c>
      <c r="OT104" s="120">
        <v>2.6868892901534199E-5</v>
      </c>
      <c r="OU104" s="120">
        <v>2.6031199205823812E-5</v>
      </c>
      <c r="OV104" s="120">
        <v>2.6031329432698441E-5</v>
      </c>
      <c r="OW104" s="120">
        <v>2.5214368469770676E-5</v>
      </c>
      <c r="OX104" s="120">
        <v>2.5214491481347197E-5</v>
      </c>
      <c r="OY104" s="120">
        <v>2.4417901939125129E-5</v>
      </c>
      <c r="OZ104" s="120">
        <v>2.4418018086550485E-5</v>
      </c>
      <c r="PA104" s="120">
        <v>2.3641441588103618E-5</v>
      </c>
      <c r="PB104" s="120">
        <v>2.3641551208017241E-5</v>
      </c>
      <c r="PC104" s="120">
        <v>2.2884632342044818E-5</v>
      </c>
      <c r="PD104" s="120">
        <v>2.2884735757057669E-5</v>
      </c>
      <c r="PE104" s="120">
        <v>2.2147122107810347E-5</v>
      </c>
      <c r="PF104" s="120">
        <v>2.2147219626972862E-5</v>
      </c>
      <c r="PG104" s="120">
        <v>2.1428561803597955E-5</v>
      </c>
      <c r="PH104" s="120">
        <v>2.1428653722857177E-5</v>
      </c>
      <c r="PI104" s="120">
        <v>2.0728605388152527E-5</v>
      </c>
      <c r="PJ104" s="120">
        <v>2.0728691990798215E-5</v>
      </c>
      <c r="PK104" s="120">
        <v>2.004690988935997E-5</v>
      </c>
      <c r="PL104" s="120">
        <v>2.0046991446460216E-5</v>
      </c>
      <c r="PM104" s="120">
        <v>1.938313543220962E-5</v>
      </c>
      <c r="PN104" s="120">
        <v>1.9383212203035709E-5</v>
      </c>
      <c r="PO104" s="120">
        <v>1.8736945266110169E-5</v>
      </c>
      <c r="PP104" s="120">
        <v>1.8737017498550911E-5</v>
      </c>
      <c r="PQ104" s="120">
        <v>1.8108005791544798E-5</v>
      </c>
      <c r="PR104" s="120">
        <v>1.810807372251064E-5</v>
      </c>
      <c r="PS104" s="120">
        <v>1.7495986586051235E-5</v>
      </c>
      <c r="PT104" s="120">
        <v>1.7496050441867832E-5</v>
      </c>
      <c r="PU104" s="120">
        <v>1.6900560429511711E-5</v>
      </c>
      <c r="PV104" s="120">
        <v>1.6900620426303592E-5</v>
      </c>
      <c r="PW104" s="120">
        <v>1.6321403328739393E-5</v>
      </c>
      <c r="PX104" s="120">
        <v>1.6321459672803421E-5</v>
      </c>
      <c r="PY104" s="120">
        <v>1.5758194541346605E-5</v>
      </c>
      <c r="PZ104" s="120">
        <v>1.575824742951556E-5</v>
      </c>
      <c r="QA104" s="120">
        <v>1.5210616598880939E-5</v>
      </c>
      <c r="QB104" s="120">
        <v>1.5210666218877336E-5</v>
      </c>
      <c r="QC104" s="120">
        <v>1.4678355329215511E-5</v>
      </c>
      <c r="QD104" s="120">
        <v>1.4678401859995708E-5</v>
      </c>
      <c r="QE104" s="120">
        <v>1.4161099878179514E-5</v>
      </c>
      <c r="QF104" s="120">
        <v>1.4161143490268355E-5</v>
      </c>
      <c r="QG104" s="120">
        <v>1.3658542730415634E-5</v>
      </c>
      <c r="QH104" s="120">
        <v>1.3658583586231606E-5</v>
      </c>
      <c r="QI104" s="120">
        <v>1.3170379729450908E-5</v>
      </c>
      <c r="QJ104" s="120">
        <v>1.3170417983622175E-5</v>
      </c>
      <c r="QK104" s="120">
        <v>1.2696310096967971E-5</v>
      </c>
      <c r="QL104" s="120">
        <v>1.2696345896639085E-5</v>
      </c>
      <c r="QM104" s="120">
        <v>1.2236036451263458E-5</v>
      </c>
      <c r="QN104" s="120">
        <v>1.2236069936393348E-5</v>
      </c>
      <c r="QO104" s="120">
        <v>1.1789264824881359E-5</v>
      </c>
      <c r="QP104" s="120">
        <v>1.1789296128532172E-5</v>
      </c>
      <c r="QQ104" s="120">
        <v>1.1355704681408119E-5</v>
      </c>
      <c r="QR104" s="120">
        <v>1.1355733930025629E-5</v>
      </c>
      <c r="QS104" s="120">
        <v>1.093506893141798E-5</v>
      </c>
      <c r="QT104" s="120">
        <v>1.0935096245103305E-5</v>
      </c>
      <c r="QU104" s="120">
        <v>1.052707394755603E-5</v>
      </c>
      <c r="QV104" s="120">
        <v>1.0527099440328995E-5</v>
      </c>
      <c r="QW104" s="120">
        <v>1.0131439578747559E-5</v>
      </c>
      <c r="QX104" s="120">
        <v>1.0131463358801786E-5</v>
      </c>
      <c r="QY104" s="120">
        <v>9.7478891635223077E-6</v>
      </c>
      <c r="QZ104" s="120">
        <v>9.7479113334721588E-6</v>
      </c>
      <c r="RA104" s="120">
        <v>9.3761495424422768E-6</v>
      </c>
      <c r="RB104" s="120">
        <v>9.3761701995618989E-6</v>
      </c>
      <c r="RC104" s="120">
        <v>9.0159510696227056E-6</v>
      </c>
      <c r="RD104" s="120">
        <v>9.0159703060772318E-6</v>
      </c>
      <c r="RE104" s="120">
        <v>8.667027623335426E-6</v>
      </c>
      <c r="RF104" s="120">
        <v>8.6670455264045797E-6</v>
      </c>
      <c r="RG104" s="120">
        <v>8.3291166156849357E-6</v>
      </c>
      <c r="RH104" s="120">
        <v>8.3291332679790406E-6</v>
      </c>
      <c r="RI104" s="120">
        <v>8.0019590013469756E-6</v>
      </c>
      <c r="RJ104" s="120">
        <v>8.001974481015653E-6</v>
      </c>
      <c r="RK104" s="120">
        <v>7.6852992853607985E-6</v>
      </c>
      <c r="RL104" s="120">
        <v>7.6853136662945101E-6</v>
      </c>
      <c r="RM104" s="120">
        <v>7.3788855299658811E-6</v>
      </c>
      <c r="RN104" s="120">
        <v>7.3788988819903791E-6</v>
      </c>
      <c r="RO104" s="120">
        <v>7.0824693604747732E-6</v>
      </c>
      <c r="RP104" s="120">
        <v>7.0824817495386741E-6</v>
      </c>
      <c r="RQ104" s="120">
        <v>6.7958059701739489E-6</v>
      </c>
      <c r="RR104" s="120">
        <v>6.7958174585295978E-6</v>
      </c>
      <c r="RS104" s="120">
        <v>6.5186541242450822E-6</v>
      </c>
      <c r="RT104" s="120">
        <v>6.5186647706227969E-6</v>
      </c>
      <c r="RU104" s="120">
        <v>6.2507761626995459E-6</v>
      </c>
      <c r="RV104" s="120">
        <v>6.2507860224754877E-6</v>
      </c>
      <c r="RW104" s="120">
        <v>5.991938002319631E-6</v>
      </c>
      <c r="RX104" s="120">
        <v>5.9919471276773237E-6</v>
      </c>
      <c r="RY104" s="120">
        <v>5.7419091376000623E-6</v>
      </c>
      <c r="RZ104" s="120">
        <v>5.7419175776858914E-6</v>
      </c>
      <c r="SA104" s="120">
        <v>5.5004626406844646E-6</v>
      </c>
      <c r="SB104" s="120">
        <v>5.5004704417571423E-6</v>
      </c>
      <c r="SC104" s="120">
        <v>5.2673751602914406E-6</v>
      </c>
      <c r="SD104" s="120">
        <v>5.2673823658656448E-6</v>
      </c>
      <c r="SE104" s="120">
        <v>5.0424269196257347E-6</v>
      </c>
      <c r="SF104" s="120">
        <v>5.0424335706101634E-6</v>
      </c>
      <c r="SG104" s="120">
        <v>4.825401713270545E-6</v>
      </c>
      <c r="SH104" s="120">
        <v>4.8254078481003752E-6</v>
      </c>
      <c r="SI104" s="120">
        <v>4.6160869030574561E-6</v>
      </c>
      <c r="SJ104" s="120">
        <v>4.6160925578214828E-6</v>
      </c>
      <c r="SK104" s="120">
        <v>4.414273412911166E-6</v>
      </c>
      <c r="SL104" s="120">
        <v>4.4142786214737223E-6</v>
      </c>
      <c r="SM104" s="120">
        <v>4.2197557226668063E-6</v>
      </c>
      <c r="SN104" s="120">
        <v>4.2197605167845983E-6</v>
      </c>
      <c r="SO104" s="120">
        <v>4.0323318608581472E-6</v>
      </c>
      <c r="SP104" s="120">
        <v>4.0323362702921848E-6</v>
      </c>
      <c r="SQ104" s="120">
        <v>3.851803396475793E-6</v>
      </c>
      <c r="SR104" s="120">
        <v>3.851807449098545E-6</v>
      </c>
      <c r="SS104" s="120">
        <v>3.6779754296949718E-6</v>
      </c>
      <c r="ST104" s="120">
        <v>3.6779791515928566E-6</v>
      </c>
      <c r="SU104" s="120">
        <v>3.5106565815732321E-6</v>
      </c>
      <c r="SV104" s="120">
        <v>3.5106599971446531E-6</v>
      </c>
      <c r="SW104" s="120">
        <v>3.3496589827190983E-6</v>
      </c>
      <c r="SX104" s="120">
        <v>3.3496621147680932E-6</v>
      </c>
      <c r="SY104" s="120">
        <v>3.1947982609333193E-6</v>
      </c>
      <c r="SZ104" s="120">
        <v>3.194801130759027E-6</v>
      </c>
      <c r="TA104" s="120">
        <v>3.0458935278251599E-6</v>
      </c>
      <c r="TB104" s="120">
        <v>3.0458961553071672E-6</v>
      </c>
      <c r="TC104" s="120">
        <v>2.90276736440677E-6</v>
      </c>
      <c r="TD104" s="120">
        <v>2.9027697680865528E-6</v>
      </c>
      <c r="TE104" s="120">
        <v>2.76524580566954E-6</v>
      </c>
      <c r="TF104" s="120">
        <v>2.7652480028280608E-6</v>
      </c>
      <c r="TG104" s="120">
        <v>2.6331583241469586E-6</v>
      </c>
      <c r="TH104" s="120">
        <v>2.6331603308785942E-6</v>
      </c>
      <c r="TI104" s="120">
        <v>2.5063378124693058E-6</v>
      </c>
      <c r="TJ104" s="120">
        <v>2.5063396437522245E-6</v>
      </c>
      <c r="TK104" s="120">
        <v>2.3846205649162898E-6</v>
      </c>
      <c r="TL104" s="120">
        <v>2.3846222346793831E-6</v>
      </c>
      <c r="TM104" s="120">
        <v>2.2678462579744293E-6</v>
      </c>
      <c r="TN104" s="120">
        <v>2.2678477791609527E-6</v>
      </c>
      <c r="TO104" s="120">
        <v>2.1558579299068294E-6</v>
      </c>
      <c r="TP104" s="120">
        <v>2.15585931453485E-6</v>
      </c>
      <c r="TQ104" s="120">
        <v>2.0485019593437594E-6</v>
      </c>
      <c r="TR104" s="120">
        <v>2.048503218563553E-6</v>
      </c>
      <c r="TS104" s="120">
        <v>1.9456280429032441E-6</v>
      </c>
      <c r="TT104" s="120">
        <v>1.9456291870517107E-6</v>
      </c>
      <c r="TU104" s="120">
        <v>1.8470891718516148E-6</v>
      </c>
      <c r="TV104" s="120">
        <v>1.8470902105038998E-6</v>
      </c>
      <c r="TW104" s="120">
        <v>1.752741607814909E-6</v>
      </c>
      <c r="TX104" s="120">
        <v>1.752742549833274E-6</v>
      </c>
      <c r="TY104" s="120">
        <v>1.6624448575526646E-6</v>
      </c>
      <c r="TZ104" s="120">
        <v>1.6624457111327594E-6</v>
      </c>
      <c r="UA104" s="120">
        <v>1.5760616468065757E-6</v>
      </c>
      <c r="UB104" s="120">
        <v>1.576062419521188E-6</v>
      </c>
      <c r="UC104" s="120">
        <v>1.493457893237216E-6</v>
      </c>
      <c r="UD104" s="120">
        <v>1.4934585920776343E-6</v>
      </c>
      <c r="UE104" s="120">
        <v>1.4145026784629477E-6</v>
      </c>
      <c r="UF104" s="120">
        <v>1.4145033098780113E-6</v>
      </c>
      <c r="UG104" s="120">
        <v>1.3390682192158399E-6</v>
      </c>
      <c r="UH104" s="120">
        <v>1.3390687891487947E-6</v>
      </c>
      <c r="UI104" s="120">
        <v>1.2670298376303384E-6</v>
      </c>
      <c r="UJ104" s="120">
        <v>1.2670303515535843E-6</v>
      </c>
      <c r="UK104" s="120">
        <v>1.1982659306811923E-6</v>
      </c>
      <c r="UL104" s="120">
        <v>1.1982663936290077E-6</v>
      </c>
      <c r="UM104" s="120">
        <v>1.1326579387879478E-6</v>
      </c>
      <c r="UN104" s="120">
        <v>1.1326583553873189E-6</v>
      </c>
      <c r="UO104" s="120">
        <v>1.0700903136042242E-6</v>
      </c>
      <c r="UP104" s="120">
        <v>1.0700906881038115E-6</v>
      </c>
      <c r="UQ104" s="120">
        <v>1.010450485010627E-6</v>
      </c>
      <c r="UR104" s="120">
        <v>1.0104508213079997E-6</v>
      </c>
      <c r="US104" s="120">
        <v>9.5362882733113697E-7</v>
      </c>
      <c r="UT104" s="120">
        <v>9.5362912899834422E-7</v>
      </c>
      <c r="UU104" s="120">
        <v>8.995186247934771E-7</v>
      </c>
      <c r="UV104" s="120">
        <v>8.995188951010386E-7</v>
      </c>
      <c r="UW104" s="120">
        <v>8.4801603625480213E-7</v>
      </c>
      <c r="UX104" s="120">
        <v>8.4801627819417938E-7</v>
      </c>
      <c r="UY104" s="120">
        <v>7.9902005921480705E-7</v>
      </c>
      <c r="UZ104" s="120">
        <v>7.9902027551946292E-7</v>
      </c>
      <c r="VA104" s="120">
        <v>7.5243249313914074E-7</v>
      </c>
      <c r="VB104" s="120">
        <v>7.5243268630422858E-7</v>
      </c>
      <c r="VC104" s="120">
        <v>7.0815790211672074E-7</v>
      </c>
      <c r="VD104" s="120">
        <v>7.0815807441749366E-7</v>
      </c>
      <c r="VE104" s="120">
        <v>6.6610357687531412E-7</v>
      </c>
      <c r="VF104" s="120">
        <v>6.6610373038431044E-7</v>
      </c>
      <c r="VG104" s="120">
        <v>6.2617949618044998E-7</v>
      </c>
      <c r="VH104" s="120">
        <v>6.2617963278353062E-7</v>
      </c>
      <c r="VI104" s="120">
        <v>5.8829828764344432E-7</v>
      </c>
      <c r="VJ104" s="120">
        <v>5.8829840905473579E-7</v>
      </c>
      <c r="VK104" s="120">
        <v>5.5237518796498513E-7</v>
      </c>
      <c r="VL104" s="120">
        <v>5.5237529574079136E-7</v>
      </c>
      <c r="VM104" s="120">
        <v>5.1832800264139591E-7</v>
      </c>
      <c r="VN104" s="120">
        <v>5.1832809819313785E-7</v>
      </c>
      <c r="VO104" s="120">
        <v>4.8607706516133661E-7</v>
      </c>
      <c r="VP104" s="120">
        <v>4.8607714976757819E-7</v>
      </c>
      <c r="VQ104" s="120">
        <v>4.5554519572131495E-7</v>
      </c>
      <c r="VR104" s="120">
        <v>4.5554527053891986E-7</v>
      </c>
      <c r="VS104" s="120">
        <v>4.2665765948896514E-7</v>
      </c>
      <c r="VT104" s="120">
        <v>4.2665772556344594E-7</v>
      </c>
      <c r="VU104" s="120">
        <v>3.9934212444363266E-7</v>
      </c>
      <c r="VV104" s="120">
        <v>3.9934218271873165E-7</v>
      </c>
      <c r="VW104" s="120">
        <v>3.7352861882430896E-7</v>
      </c>
      <c r="VX104" s="120">
        <v>3.7352867015086644E-7</v>
      </c>
      <c r="VY104" s="120">
        <v>3.4914948821550135E-7</v>
      </c>
      <c r="VZ104" s="120">
        <v>3.4914953335964863E-7</v>
      </c>
      <c r="WA104" s="120">
        <v>3.2613935230206202E-7</v>
      </c>
      <c r="WB104" s="120">
        <v>3.2613939195278209E-7</v>
      </c>
      <c r="WC104" s="120">
        <v>3.0443506132446039E-7</v>
      </c>
      <c r="WD104" s="120">
        <v>3.0443509610056324E-7</v>
      </c>
      <c r="WE104" s="120">
        <v>2.8397565226638443E-7</v>
      </c>
      <c r="WF104" s="120">
        <v>2.8397568272293006E-7</v>
      </c>
      <c r="WG104" s="120">
        <v>2.6470230480692258E-7</v>
      </c>
      <c r="WH104" s="120">
        <v>2.6470233144112377E-7</v>
      </c>
      <c r="WI104" s="120">
        <v>2.4655829706989829E-7</v>
      </c>
      <c r="WJ104" s="120">
        <v>2.4655832032655185E-7</v>
      </c>
      <c r="WK104" s="120">
        <v>2.2948896120324734E-7</v>
      </c>
      <c r="WL104" s="120">
        <v>2.2948898147971129E-7</v>
      </c>
      <c r="WM104" s="120">
        <v>2.134416388215453E-7</v>
      </c>
      <c r="WN104" s="120">
        <v>2.1344165647230262E-7</v>
      </c>
      <c r="WO104" s="120">
        <v>1.9836563634502335E-7</v>
      </c>
      <c r="WP104" s="120">
        <v>1.9836565168585957E-7</v>
      </c>
      <c r="WQ104" s="120">
        <v>1.842121802685659E-7</v>
      </c>
      <c r="WR104" s="120">
        <v>1.8421219358038554E-7</v>
      </c>
      <c r="WS104" s="120">
        <v>1.7093437239430176E-7</v>
      </c>
      <c r="WT104" s="120">
        <v>1.7093438392661421E-7</v>
      </c>
      <c r="WU104" s="120">
        <v>1.5848714506147813E-7</v>
      </c>
      <c r="WV104" s="120">
        <v>1.5848715503557333E-7</v>
      </c>
      <c r="WW104" s="120">
        <v>1.4682721640732415E-7</v>
      </c>
      <c r="WX104" s="120">
        <v>1.4682722501916607E-7</v>
      </c>
      <c r="WY104" s="120">
        <v>1.3591304569259934E-7</v>
      </c>
      <c r="WZ104" s="120">
        <v>1.359130531154545E-7</v>
      </c>
      <c r="XA104" s="120">
        <v>1.2570478872543742E-7</v>
      </c>
      <c r="XB104" s="120">
        <v>1.2570479511226193E-7</v>
      </c>
      <c r="XC104" s="120">
        <v>1.161642534169809E-7</v>
      </c>
      <c r="XD104" s="120">
        <v>1.1616425890258373E-7</v>
      </c>
      <c r="XE104" s="120">
        <v>1.0725485550212487E-7</v>
      </c>
      <c r="XF104" s="120">
        <v>1.0725486020512626E-7</v>
      </c>
      <c r="XG104" s="120">
        <v>9.8941574458461642E-8</v>
      </c>
      <c r="XH104" s="120">
        <v>9.8941578483062908E-8</v>
      </c>
      <c r="XI104" s="120">
        <v>9.1190909656238882E-8</v>
      </c>
      <c r="XJ104" s="120">
        <v>9.1190913093819647E-8</v>
      </c>
      <c r="XK104" s="120">
        <v>8.3970836771812906E-8</v>
      </c>
      <c r="XL104" s="120">
        <v>8.3970839702369874E-8</v>
      </c>
      <c r="XM104" s="120">
        <v>7.7250764496690325E-8</v>
      </c>
      <c r="XN104" s="120">
        <v>7.7250766990131639E-8</v>
      </c>
      <c r="XO104" s="120">
        <v>7.1001491573812911E-8</v>
      </c>
      <c r="XP104" s="120">
        <v>7.1001493691120615E-8</v>
      </c>
      <c r="XQ104" s="120">
        <v>6.5195164192245452E-8</v>
      </c>
      <c r="XR104" s="120">
        <v>6.519516598651811E-8</v>
      </c>
      <c r="XS104" s="120">
        <v>5.9805233770880222E-8</v>
      </c>
      <c r="XT104" s="120">
        <v>5.9805235288265062E-8</v>
      </c>
      <c r="XU104" s="120">
        <v>5.4806415161164844E-8</v>
      </c>
      <c r="XV104" s="120">
        <v>5.4806416441692075E-8</v>
      </c>
      <c r="XW104" s="120">
        <v>5.0174645298210834E-8</v>
      </c>
      <c r="XX104" s="120">
        <v>5.0174646376536755E-8</v>
      </c>
      <c r="XY104" s="120">
        <v>4.5887042328924274E-8</v>
      </c>
      <c r="XZ104" s="120">
        <v>4.5887043234993505E-8</v>
      </c>
      <c r="YA104" s="120">
        <v>4.1921865245043326E-8</v>
      </c>
      <c r="YB104" s="120">
        <v>4.1921866004677124E-8</v>
      </c>
      <c r="YC104" s="120">
        <v>3.8258474048150094E-8</v>
      </c>
      <c r="YD104" s="120">
        <v>3.8258474683568363E-8</v>
      </c>
      <c r="YE104" s="120">
        <v>3.4877290472860823E-8</v>
      </c>
      <c r="YF104" s="120">
        <v>3.4877291003144278E-8</v>
      </c>
      <c r="YG104" s="120">
        <v>3.1759759293483192E-8</v>
      </c>
      <c r="YH104" s="120">
        <v>3.1759759734981884E-8</v>
      </c>
      <c r="YI104" s="120">
        <v>2.8888310238466314E-8</v>
      </c>
      <c r="YJ104" s="120">
        <v>2.8888310605159552E-8</v>
      </c>
      <c r="YK104" s="120">
        <v>2.6246320535956598E-8</v>
      </c>
      <c r="YL104" s="120">
        <v>2.6246320839770346E-8</v>
      </c>
      <c r="YM104" s="120">
        <v>2.3818078112719581E-8</v>
      </c>
      <c r="YN104" s="120">
        <v>2.3818078363804797E-8</v>
      </c>
      <c r="YO104" s="120">
        <v>2.1588745467583472E-8</v>
      </c>
      <c r="YP104" s="120">
        <v>2.1588745674560274E-8</v>
      </c>
      <c r="YQ104" s="120">
        <v>1.9544324239421595E-8</v>
      </c>
      <c r="YR104" s="120">
        <v>1.9544324409592688E-8</v>
      </c>
      <c r="YS104" s="120">
        <v>1.7671620488507388E-8</v>
      </c>
      <c r="YT104" s="120">
        <v>1.7671620628044595E-8</v>
      </c>
      <c r="YU104" s="120">
        <v>1.5958210708857757E-8</v>
      </c>
      <c r="YV104" s="120">
        <v>1.5958210822964037E-8</v>
      </c>
      <c r="YW104" s="120">
        <v>1.4392408587925787E-8</v>
      </c>
      <c r="YX104" s="120">
        <v>1.4392408680976482E-8</v>
      </c>
      <c r="YY104" s="120">
        <v>1.2963232528719752E-8</v>
      </c>
      <c r="YZ104" s="120">
        <v>1.2963232604384616E-8</v>
      </c>
      <c r="ZA104" s="120">
        <v>1.1660373948108852E-8</v>
      </c>
      <c r="ZB104" s="120">
        <v>1.1660374009457742E-8</v>
      </c>
      <c r="ZC104" s="120">
        <v>1.0474166363736281E-8</v>
      </c>
      <c r="ZD104" s="120">
        <v>1.0474166413330322E-8</v>
      </c>
      <c r="ZE104" s="120">
        <v>9.3955552805959615E-9</v>
      </c>
      <c r="ZF104" s="120">
        <v>9.3955553205659789E-9</v>
      </c>
      <c r="ZG104" s="120">
        <v>8.4160688869458288E-9</v>
      </c>
      <c r="ZH104" s="120">
        <v>8.4160689190596785E-9</v>
      </c>
      <c r="ZI104" s="120">
        <v>7.5277895678312028E-9</v>
      </c>
      <c r="ZJ104" s="120">
        <v>7.5277895935513384E-9</v>
      </c>
      <c r="ZK104" s="120">
        <v>6.7233262430796761E-9</v>
      </c>
      <c r="ZL104" s="120">
        <v>6.7233262636123727E-9</v>
      </c>
      <c r="ZM104" s="120">
        <v>5.9957875352088605E-9</v>
      </c>
      <c r="ZN104" s="120">
        <v>5.9957875515461078E-9</v>
      </c>
      <c r="ZO104" s="120">
        <v>5.3387557712626369E-9</v>
      </c>
      <c r="ZP104" s="120">
        <v>5.3387557842176708E-9</v>
      </c>
      <c r="ZQ104" s="120">
        <v>4.746261821165655E-9</v>
      </c>
      <c r="ZR104" s="120">
        <v>4.7462618314030946E-9</v>
      </c>
      <c r="ZS104" s="120">
        <v>4.2127607737631868E-9</v>
      </c>
      <c r="ZT104" s="120">
        <v>4.21276078182443E-9</v>
      </c>
      <c r="ZU104" s="120">
        <v>3.7331084502978835E-9</v>
      </c>
      <c r="ZV104" s="120">
        <v>3.7331084566224957E-9</v>
      </c>
      <c r="ZW104" s="120">
        <v>3.3025387536714896E-9</v>
      </c>
      <c r="ZX104" s="120">
        <v>3.3025387586151705E-9</v>
      </c>
      <c r="ZY104" s="120">
        <v>2.9166418504515758E-9</v>
      </c>
      <c r="ZZ104" s="120">
        <v>2.9166418543011454E-9</v>
      </c>
      <c r="AAA104" s="120">
        <v>2.5713431812156656E-9</v>
      </c>
      <c r="AAB104" s="120">
        <v>2.5713431842015891E-9</v>
      </c>
      <c r="AAC104" s="120">
        <v>2.2628832934818331E-9</v>
      </c>
      <c r="AAD104" s="120">
        <v>2.2628832957886355E-9</v>
      </c>
      <c r="AAE104" s="120">
        <v>1.9877984901599517E-9</v>
      </c>
      <c r="AAF104" s="120">
        <v>1.987798491934803E-9</v>
      </c>
      <c r="AAG104" s="120">
        <v>1.7429022851758737E-9</v>
      </c>
      <c r="AAH104" s="120">
        <v>1.7429022865357249E-9</v>
      </c>
      <c r="AAI104" s="120">
        <v>1.5252676566758092E-9</v>
      </c>
      <c r="AAJ104" s="120">
        <v>1.5252676577132215E-9</v>
      </c>
      <c r="AAK104" s="120">
        <v>1.3322100870139294E-9</v>
      </c>
      <c r="AAL104" s="120">
        <v>1.3322100878018716E-9</v>
      </c>
      <c r="AAM104" s="120">
        <v>1.1612713775671675E-9</v>
      </c>
      <c r="AAN104" s="120">
        <v>1.1612713781629291E-9</v>
      </c>
      <c r="AAO104" s="120">
        <v>1.0102042253105914E-9</v>
      </c>
      <c r="AAP104" s="120">
        <v>1.0102042257589578E-9</v>
      </c>
      <c r="AAQ104" s="120">
        <v>8.769575470286145E-10</v>
      </c>
      <c r="AAR104" s="120">
        <v>8.7695754736444911E-10</v>
      </c>
      <c r="AAS104" s="120">
        <v>7.5966253603492347E-10</v>
      </c>
      <c r="AAT104" s="120">
        <v>7.5966253628524166E-10</v>
      </c>
      <c r="AAU104" s="120">
        <v>6.5661943533078241E-10</v>
      </c>
      <c r="AAV104" s="120">
        <v>6.5661943551642656E-10</v>
      </c>
      <c r="AAW104" s="120">
        <v>5.6628501025019568E-10</v>
      </c>
      <c r="AAX104" s="120">
        <v>5.6628501038716604E-10</v>
      </c>
      <c r="AAY104" s="120">
        <v>4.872607028241786E-10</v>
      </c>
      <c r="AAZ104" s="120">
        <v>4.8726070292470183E-10</v>
      </c>
      <c r="ABA104" s="120">
        <v>4.182814493476246E-10</v>
      </c>
      <c r="ABB104" s="120">
        <v>4.1828144942099986E-10</v>
      </c>
      <c r="ABC104" s="120">
        <v>3.5820514195309477E-10</v>
      </c>
      <c r="ABD104" s="120">
        <v>3.5820514200635419E-10</v>
      </c>
      <c r="ABE104" s="120">
        <v>3.0600271438834908E-10</v>
      </c>
      <c r="ABF104" s="120">
        <v>3.0600271442678552E-10</v>
      </c>
      <c r="ABG104" s="120">
        <v>2.607488316601149E-10</v>
      </c>
      <c r="ABH104" s="120">
        <v>2.6074883168769031E-10</v>
      </c>
      <c r="ABI104" s="120">
        <v>2.216131627466733E-10</v>
      </c>
      <c r="ABJ104" s="120">
        <v>2.2161316276633623E-10</v>
      </c>
      <c r="ABK104" s="120">
        <v>1.8785221519732155E-10</v>
      </c>
      <c r="ABL104" s="120">
        <v>1.8785221521125497E-10</v>
      </c>
      <c r="ABM104" s="120">
        <v>1.5880171012806891E-10</v>
      </c>
      <c r="ABN104" s="120">
        <v>1.5880171013787863E-10</v>
      </c>
      <c r="ABO104" s="120">
        <v>1.3386947589024012E-10</v>
      </c>
      <c r="ABP104" s="120">
        <v>1.3386947589710075E-10</v>
      </c>
      <c r="ABQ104" s="120">
        <v>1.1252883853174303E-10</v>
      </c>
      <c r="ABR104" s="120">
        <v>1.125288385365085E-10</v>
      </c>
      <c r="ABS104" s="120">
        <v>9.4312487088938889E-11</v>
      </c>
      <c r="ABT104" s="120">
        <v>9.4312487092225665E-11</v>
      </c>
      <c r="ABU104" s="120">
        <v>7.8806791739324557E-11</v>
      </c>
      <c r="ABV104" s="120">
        <v>7.8806791741575031E-11</v>
      </c>
      <c r="ABW104" s="120">
        <v>6.5646552910152335E-11</v>
      </c>
      <c r="ABX104" s="120">
        <v>6.5646552911681675E-11</v>
      </c>
      <c r="ABY104" s="120">
        <v>5.4510159573856261E-11</v>
      </c>
      <c r="ABZ104" s="120">
        <v>5.4510159574887497E-11</v>
      </c>
      <c r="ACA104" s="120">
        <v>4.5115135165518548E-11</v>
      </c>
      <c r="ACB104" s="120">
        <v>4.5115135166208332E-11</v>
      </c>
      <c r="ACC104" s="120">
        <v>3.7214049828024089E-11</v>
      </c>
      <c r="ACD104" s="120">
        <v>3.7214049828481695E-11</v>
      </c>
      <c r="ACE104" s="120">
        <v>3.0590778024080725E-11</v>
      </c>
      <c r="ACF104" s="120">
        <v>3.0590778024381754E-11</v>
      </c>
      <c r="ACG104" s="120">
        <v>2.5057080947657817E-11</v>
      </c>
      <c r="ACH104" s="120">
        <v>2.5057080947854079E-11</v>
      </c>
      <c r="ACI104" s="120">
        <v>2.0449493617027225E-11</v>
      </c>
      <c r="ACJ104" s="120">
        <v>2.0449493617153994E-11</v>
      </c>
      <c r="ACK104" s="120">
        <v>1.6626497033600256E-11</v>
      </c>
      <c r="ACL104" s="120">
        <v>1.6626497033681381E-11</v>
      </c>
      <c r="ACM104" s="120">
        <v>1.346595634099159E-11</v>
      </c>
      <c r="ACN104" s="120">
        <v>1.3465956341042994E-11</v>
      </c>
      <c r="ACO104" s="120">
        <v>1.0862806512832308E-11</v>
      </c>
      <c r="ACP104" s="120">
        <v>1.0862806512864563E-11</v>
      </c>
      <c r="ACQ104" s="120">
        <v>8.7269677312158893E-12</v>
      </c>
      <c r="ACR104" s="120">
        <v>8.7269677312359048E-12</v>
      </c>
      <c r="ACS104" s="120">
        <v>6.9814732855520091E-12</v>
      </c>
      <c r="ACT104" s="120">
        <v>6.9814732855642908E-12</v>
      </c>
      <c r="ACU104" s="120">
        <v>5.5607935191545963E-12</v>
      </c>
      <c r="ACV104" s="120">
        <v>5.5607935191620547E-12</v>
      </c>
      <c r="ACW104" s="120">
        <v>4.4093400731499139E-12</v>
      </c>
      <c r="ACX104" s="120">
        <v>4.4093400731543932E-12</v>
      </c>
      <c r="ACY104" s="120">
        <v>3.4801354192614155E-12</v>
      </c>
      <c r="ACZ104" s="120">
        <v>3.480135419264067E-12</v>
      </c>
      <c r="ADA104" s="120">
        <v>2.7336334297146939E-12</v>
      </c>
      <c r="ADB104" s="120">
        <v>2.7336334297162433E-12</v>
      </c>
      <c r="ADC104" s="120">
        <v>2.1366774989536003E-12</v>
      </c>
      <c r="ADD104" s="120">
        <v>2.1366774989544985E-12</v>
      </c>
      <c r="ADE104" s="120">
        <v>1.6615835032011256E-12</v>
      </c>
      <c r="ADF104" s="120">
        <v>1.6615835032016374E-12</v>
      </c>
      <c r="ADG104" s="120">
        <v>1.2853356553955884E-12</v>
      </c>
      <c r="ADH104" s="120">
        <v>1.2853356553958742E-12</v>
      </c>
      <c r="ADI104" s="120">
        <v>9.8888408011517672E-13</v>
      </c>
      <c r="ADJ104" s="120">
        <v>9.8888408011533605E-13</v>
      </c>
      <c r="ADK104" s="120">
        <v>7.5653369141096791E-13</v>
      </c>
      <c r="ADL104" s="120">
        <v>7.5653369141105394E-13</v>
      </c>
      <c r="ADM104" s="120">
        <v>5.7541470188614189E-13</v>
      </c>
      <c r="ADN104" s="120">
        <v>5.7541470188618794E-13</v>
      </c>
      <c r="ADO104" s="120">
        <v>4.3502582005348127E-13</v>
      </c>
      <c r="ADP104" s="120">
        <v>4.3502582005350525E-13</v>
      </c>
      <c r="ADQ104" s="120">
        <v>3.2684190145159281E-13</v>
      </c>
      <c r="ADR104" s="120">
        <v>3.2684190145160518E-13</v>
      </c>
      <c r="ADS104" s="120">
        <v>2.4397850401840422E-13</v>
      </c>
      <c r="ADT104" s="120">
        <v>2.4397850401841058E-13</v>
      </c>
      <c r="ADU104" s="120">
        <v>1.8090645698419454E-13</v>
      </c>
      <c r="ADV104" s="120">
        <v>1.8090645698419783E-13</v>
      </c>
      <c r="ADW104" s="120">
        <v>1.3321018261006418E-13</v>
      </c>
      <c r="ADX104" s="120">
        <v>1.3321018261006577E-13</v>
      </c>
      <c r="ADY104" s="120">
        <v>9.7384109406247307E-14</v>
      </c>
      <c r="ADZ104" s="120">
        <v>9.7384109406247976E-14</v>
      </c>
      <c r="AEA104" s="120">
        <v>7.0662082361029567E-14</v>
      </c>
      <c r="AEB104" s="120">
        <v>7.0662082361029883E-14</v>
      </c>
      <c r="AEC104" s="120">
        <v>5.0875208938067708E-14</v>
      </c>
      <c r="AED104" s="120">
        <v>5.0875208938067816E-14</v>
      </c>
      <c r="AEE104" s="120">
        <v>3.6334078296495459E-14</v>
      </c>
      <c r="AEF104" s="120">
        <v>3.6334078296495579E-14</v>
      </c>
      <c r="AEG104" s="120">
        <v>2.5731754880237524E-14</v>
      </c>
      <c r="AEH104" s="120">
        <v>2.5731754880237549E-14</v>
      </c>
      <c r="AEI104" s="120">
        <v>1.8064376108871822E-14</v>
      </c>
      <c r="AEJ104" s="120">
        <v>1.8064376108871844E-14</v>
      </c>
      <c r="AEK104" s="120">
        <v>1.2566577633860019E-14</v>
      </c>
      <c r="AEL104" s="120">
        <v>1.2566577633860029E-14</v>
      </c>
      <c r="AEM104" s="120">
        <v>8.6593290819362327E-15</v>
      </c>
      <c r="AEN104" s="120">
        <v>8.6593290819362311E-15</v>
      </c>
      <c r="AEO104" s="120">
        <v>5.9080892741023018E-15</v>
      </c>
      <c r="AEP104" s="120">
        <v>5.908089274102301E-15</v>
      </c>
      <c r="AEQ104" s="120">
        <v>3.9894837359197736E-15</v>
      </c>
      <c r="AER104" s="120">
        <v>3.9894837359197767E-15</v>
      </c>
      <c r="AES104" s="120">
        <v>2.6649702898754889E-15</v>
      </c>
      <c r="AET104" s="120">
        <v>2.6649702898754869E-15</v>
      </c>
      <c r="AEU104" s="120">
        <v>1.7601922296603375E-15</v>
      </c>
      <c r="AEV104" s="120">
        <v>1.7601922296603387E-15</v>
      </c>
      <c r="AEW104" s="120">
        <v>1.1489247664502869E-15</v>
      </c>
      <c r="AEX104" s="120">
        <v>1.1489247664502873E-15</v>
      </c>
      <c r="AEY104" s="120">
        <v>7.4070097867941234E-16</v>
      </c>
      <c r="AEZ104" s="120">
        <v>7.4070097867941293E-16</v>
      </c>
      <c r="AFA104" s="120">
        <v>4.7136034402356855E-16</v>
      </c>
      <c r="AFB104" s="120">
        <v>4.7136034402356963E-16</v>
      </c>
      <c r="AFC104" s="120">
        <v>2.9589808780370147E-16</v>
      </c>
      <c r="AFD104" s="120">
        <v>2.9589808780370157E-16</v>
      </c>
      <c r="AFE104" s="120">
        <v>1.8310906082736351E-16</v>
      </c>
      <c r="AFF104" s="120">
        <v>1.8310906082736366E-16</v>
      </c>
      <c r="AFG104" s="120">
        <v>1.1161765688434253E-16</v>
      </c>
      <c r="AFH104" s="120">
        <v>1.1161765688434246E-16</v>
      </c>
      <c r="AFI104" s="120">
        <v>6.6967341280756076E-17</v>
      </c>
      <c r="AFJ104" s="120">
        <v>6.6967341280756039E-17</v>
      </c>
      <c r="AFK104" s="120">
        <v>3.9511557151842652E-17</v>
      </c>
      <c r="AFL104" s="120">
        <v>3.9511557151842664E-17</v>
      </c>
      <c r="AFM104" s="120">
        <v>2.2903878797294175E-17</v>
      </c>
      <c r="AFN104" s="120">
        <v>2.290387879729416E-17</v>
      </c>
      <c r="AFO104" s="120">
        <v>1.3030948989919266E-17</v>
      </c>
      <c r="AFP104" s="120">
        <v>1.3030948989919266E-17</v>
      </c>
      <c r="AFQ104" s="120">
        <v>7.2684999712201797E-18</v>
      </c>
      <c r="AFR104" s="120">
        <v>7.2684999712201751E-18</v>
      </c>
      <c r="AFS104" s="120">
        <v>3.9700083416655546E-18</v>
      </c>
      <c r="AFT104" s="120">
        <v>3.9700083416655577E-18</v>
      </c>
      <c r="AFU104" s="120">
        <v>2.1205229688026982E-18</v>
      </c>
      <c r="AFV104" s="120">
        <v>2.1205229688027005E-18</v>
      </c>
      <c r="AFW104" s="120">
        <v>1.1060401522713598E-18</v>
      </c>
      <c r="AFX104" s="120">
        <v>1.1060401522713591E-18</v>
      </c>
      <c r="AFY104" s="120">
        <v>5.6244904286354889E-19</v>
      </c>
      <c r="AFZ104" s="120">
        <v>5.6244904286354898E-19</v>
      </c>
      <c r="AGA104" s="120">
        <v>2.7836541327264796E-19</v>
      </c>
      <c r="AGB104" s="120">
        <v>2.7836541327264815E-19</v>
      </c>
      <c r="AGC104" s="120">
        <v>1.3381936476810779E-19</v>
      </c>
      <c r="AGD104" s="120">
        <v>1.3381936476810786E-19</v>
      </c>
      <c r="AGE104" s="120">
        <v>6.235181495026026E-20</v>
      </c>
      <c r="AGF104" s="120">
        <v>6.235181495026026E-20</v>
      </c>
      <c r="AGG104" s="120">
        <v>2.8089715684024895E-20</v>
      </c>
      <c r="AGH104" s="120">
        <v>2.8089715684024919E-20</v>
      </c>
      <c r="AGI104" s="120">
        <v>1.2201752091266556E-20</v>
      </c>
      <c r="AGJ104" s="120">
        <v>1.2201752091266553E-20</v>
      </c>
      <c r="AGK104" s="120">
        <v>5.0947647284915093E-21</v>
      </c>
      <c r="AGL104" s="120">
        <v>5.0947647284915063E-21</v>
      </c>
      <c r="AGM104" s="120">
        <v>2.0375780935133179E-21</v>
      </c>
      <c r="AGN104" s="120">
        <v>2.0375780935133168E-21</v>
      </c>
      <c r="AGO104" s="120">
        <v>7.7736375543070461E-22</v>
      </c>
      <c r="AGP104" s="120">
        <v>7.773637554307048E-22</v>
      </c>
      <c r="AGQ104" s="120">
        <v>2.8158175808425011E-22</v>
      </c>
      <c r="AGR104" s="120">
        <v>2.8158175808425016E-22</v>
      </c>
      <c r="AGS104" s="120">
        <v>9.6306395996273752E-23</v>
      </c>
      <c r="AGT104" s="120">
        <v>9.6306395996273729E-23</v>
      </c>
      <c r="AGU104" s="120">
        <v>3.0898216554634594E-23</v>
      </c>
      <c r="AGV104" s="120">
        <v>3.0898216554634594E-23</v>
      </c>
      <c r="AGW104" s="120">
        <v>9.2262541273501892E-24</v>
      </c>
      <c r="AGX104" s="120">
        <v>9.2262541273501878E-24</v>
      </c>
      <c r="AGY104" s="120">
        <v>2.5395880340833753E-24</v>
      </c>
      <c r="AGZ104" s="120">
        <v>2.539588034083376E-24</v>
      </c>
      <c r="AHA104" s="120">
        <v>6.3673105440140825E-25</v>
      </c>
      <c r="AHB104" s="120">
        <v>6.3673105440140806E-25</v>
      </c>
      <c r="AHC104" s="120">
        <v>1.4321082389149617E-25</v>
      </c>
      <c r="AHD104" s="120">
        <v>1.4321082389149615E-25</v>
      </c>
      <c r="AHE104" s="120">
        <v>2.8319615385298505E-26</v>
      </c>
      <c r="AHF104" s="120">
        <v>2.8319615385298511E-26</v>
      </c>
      <c r="AHG104" s="120">
        <v>4.7894310894653558E-27</v>
      </c>
      <c r="AHH104" s="120">
        <v>4.7894310894653551E-27</v>
      </c>
      <c r="AHI104" s="120">
        <v>6.6538568462645734E-28</v>
      </c>
      <c r="AHJ104" s="120">
        <v>6.6538568462645734E-28</v>
      </c>
      <c r="AHK104" s="120">
        <v>7.123167455112855E-29</v>
      </c>
      <c r="AHL104" s="120">
        <v>7.123167455112855E-29</v>
      </c>
      <c r="AHM104" s="120">
        <v>5.2262034970892032E-30</v>
      </c>
      <c r="AHN104" s="120">
        <v>5.2262034970892032E-30</v>
      </c>
      <c r="AHO104" s="120">
        <v>1.9721522630525295E-31</v>
      </c>
      <c r="AHP104" s="120" t="s">
        <v>105</v>
      </c>
      <c r="AHQ104" s="120" t="s">
        <v>105</v>
      </c>
      <c r="AHR104" s="120" t="s">
        <v>105</v>
      </c>
      <c r="AHS104" s="120" t="s">
        <v>105</v>
      </c>
      <c r="AHT104" s="120" t="s">
        <v>105</v>
      </c>
      <c r="AHU104" s="120" t="s">
        <v>105</v>
      </c>
      <c r="AHV104" s="120" t="s">
        <v>105</v>
      </c>
      <c r="AHW104" s="120" t="s">
        <v>105</v>
      </c>
      <c r="AHX104" s="120" t="s">
        <v>105</v>
      </c>
      <c r="AHY104" s="120" t="s">
        <v>105</v>
      </c>
      <c r="AHZ104" s="120" t="s">
        <v>105</v>
      </c>
      <c r="AIA104" s="120" t="s">
        <v>105</v>
      </c>
      <c r="AIB104" s="120" t="s">
        <v>105</v>
      </c>
      <c r="AIC104" s="120" t="s">
        <v>105</v>
      </c>
      <c r="AID104" s="120" t="s">
        <v>105</v>
      </c>
      <c r="AIE104" s="120" t="s">
        <v>105</v>
      </c>
      <c r="AIF104" s="120" t="s">
        <v>105</v>
      </c>
      <c r="AIG104" s="120" t="s">
        <v>105</v>
      </c>
      <c r="AIH104" s="120" t="s">
        <v>105</v>
      </c>
      <c r="AII104" s="120" t="s">
        <v>105</v>
      </c>
      <c r="AIJ104" s="120" t="s">
        <v>105</v>
      </c>
      <c r="AIK104" s="120" t="s">
        <v>105</v>
      </c>
      <c r="AIL104" s="120" t="s">
        <v>105</v>
      </c>
      <c r="AIM104" s="120" t="s">
        <v>105</v>
      </c>
      <c r="AIN104" s="120" t="s">
        <v>105</v>
      </c>
      <c r="AIO104" s="120" t="s">
        <v>105</v>
      </c>
      <c r="AIP104" s="120" t="s">
        <v>105</v>
      </c>
      <c r="AIQ104" s="120" t="s">
        <v>105</v>
      </c>
      <c r="AIR104" s="120" t="s">
        <v>105</v>
      </c>
      <c r="AIS104" s="120" t="s">
        <v>105</v>
      </c>
      <c r="AIT104" s="120" t="s">
        <v>105</v>
      </c>
      <c r="AIU104" s="120" t="s">
        <v>105</v>
      </c>
      <c r="AIV104" s="120" t="s">
        <v>105</v>
      </c>
      <c r="AIW104" s="120" t="s">
        <v>105</v>
      </c>
      <c r="AIX104" s="120" t="s">
        <v>105</v>
      </c>
      <c r="AIY104" s="120" t="s">
        <v>105</v>
      </c>
      <c r="AIZ104" s="120" t="s">
        <v>105</v>
      </c>
      <c r="AJA104" s="120" t="s">
        <v>105</v>
      </c>
      <c r="AJB104" s="120" t="s">
        <v>105</v>
      </c>
      <c r="AJC104" s="120" t="s">
        <v>105</v>
      </c>
      <c r="AJD104" s="120" t="s">
        <v>105</v>
      </c>
      <c r="AJE104" s="120" t="s">
        <v>105</v>
      </c>
      <c r="AJF104" s="120" t="s">
        <v>105</v>
      </c>
      <c r="AJG104" s="120" t="s">
        <v>105</v>
      </c>
      <c r="AJH104" s="120" t="s">
        <v>105</v>
      </c>
      <c r="AJI104" s="120" t="s">
        <v>105</v>
      </c>
      <c r="AJJ104" s="120" t="s">
        <v>105</v>
      </c>
      <c r="AJK104" s="120" t="s">
        <v>105</v>
      </c>
      <c r="AJL104" s="120" t="s">
        <v>105</v>
      </c>
      <c r="AJM104" s="120" t="s">
        <v>105</v>
      </c>
      <c r="AJN104" s="120" t="s">
        <v>105</v>
      </c>
      <c r="AJO104" s="120" t="s">
        <v>105</v>
      </c>
      <c r="AJP104" s="120" t="s">
        <v>105</v>
      </c>
      <c r="AJQ104" s="120" t="s">
        <v>105</v>
      </c>
      <c r="AJR104" s="120" t="s">
        <v>105</v>
      </c>
      <c r="AJS104" s="120" t="s">
        <v>105</v>
      </c>
      <c r="AJT104" s="120" t="s">
        <v>105</v>
      </c>
      <c r="AJU104" s="120" t="s">
        <v>105</v>
      </c>
      <c r="AJV104" s="120" t="s">
        <v>105</v>
      </c>
      <c r="AJW104" s="120" t="s">
        <v>105</v>
      </c>
      <c r="AJX104" s="120" t="s">
        <v>105</v>
      </c>
      <c r="AJY104" s="120" t="s">
        <v>105</v>
      </c>
      <c r="AJZ104" s="120" t="s">
        <v>105</v>
      </c>
      <c r="AKA104" s="120" t="s">
        <v>105</v>
      </c>
      <c r="AKB104" s="120" t="s">
        <v>105</v>
      </c>
      <c r="AKC104" s="120" t="s">
        <v>105</v>
      </c>
      <c r="AKD104" s="120" t="s">
        <v>105</v>
      </c>
      <c r="AKE104" s="120" t="s">
        <v>105</v>
      </c>
      <c r="AKF104" s="120" t="s">
        <v>105</v>
      </c>
      <c r="AKG104" s="120" t="s">
        <v>105</v>
      </c>
      <c r="AKH104" s="120" t="s">
        <v>105</v>
      </c>
      <c r="AKI104" s="120" t="s">
        <v>105</v>
      </c>
      <c r="AKJ104" s="120" t="s">
        <v>105</v>
      </c>
      <c r="AKK104" s="120" t="s">
        <v>105</v>
      </c>
      <c r="AKL104" s="120" t="s">
        <v>105</v>
      </c>
      <c r="AKM104" s="120" t="s">
        <v>105</v>
      </c>
      <c r="AKN104" s="120" t="s">
        <v>105</v>
      </c>
      <c r="AKO104" s="120" t="s">
        <v>105</v>
      </c>
      <c r="AKP104" s="120" t="s">
        <v>105</v>
      </c>
      <c r="AKQ104" s="120" t="s">
        <v>105</v>
      </c>
      <c r="AKR104" s="120" t="s">
        <v>105</v>
      </c>
      <c r="AKS104" s="120" t="s">
        <v>105</v>
      </c>
      <c r="AKT104" s="120" t="s">
        <v>105</v>
      </c>
      <c r="AKU104" s="120" t="s">
        <v>105</v>
      </c>
      <c r="AKV104" s="120" t="s">
        <v>105</v>
      </c>
      <c r="AKW104" s="120" t="s">
        <v>105</v>
      </c>
      <c r="AKX104" s="120" t="s">
        <v>105</v>
      </c>
      <c r="AKY104" s="120" t="s">
        <v>105</v>
      </c>
      <c r="AKZ104" s="120" t="s">
        <v>105</v>
      </c>
      <c r="ALA104" s="120" t="s">
        <v>105</v>
      </c>
      <c r="ALB104" s="120" t="s">
        <v>105</v>
      </c>
      <c r="ALC104" s="120" t="s">
        <v>105</v>
      </c>
      <c r="ALD104" s="120" t="s">
        <v>105</v>
      </c>
      <c r="ALE104" s="120" t="s">
        <v>105</v>
      </c>
      <c r="ALF104" s="120" t="s">
        <v>105</v>
      </c>
      <c r="ALG104" s="120" t="s">
        <v>105</v>
      </c>
      <c r="ALH104" s="120" t="s">
        <v>105</v>
      </c>
      <c r="ALI104" s="120" t="s">
        <v>105</v>
      </c>
      <c r="ALJ104" s="120" t="s">
        <v>105</v>
      </c>
      <c r="ALK104" s="120" t="s">
        <v>105</v>
      </c>
      <c r="ALL104" s="120" t="s">
        <v>105</v>
      </c>
      <c r="ALM104" s="120" t="s">
        <v>105</v>
      </c>
      <c r="ALN104" s="120"/>
    </row>
    <row r="105" spans="1:1002" hidden="1">
      <c r="A105" s="119">
        <v>104</v>
      </c>
      <c r="B105" s="120">
        <v>1.1106802623950202E-3</v>
      </c>
      <c r="C105" s="120">
        <v>1.1106802623950208E-3</v>
      </c>
      <c r="D105" s="120">
        <v>1.0979672429789506E-3</v>
      </c>
      <c r="E105" s="120">
        <v>1.0979672429789508E-3</v>
      </c>
      <c r="F105" s="120">
        <v>1.0853505015385955E-3</v>
      </c>
      <c r="G105" s="120">
        <v>1.0853505015385955E-3</v>
      </c>
      <c r="H105" s="120">
        <v>1.0728297802791709E-3</v>
      </c>
      <c r="I105" s="120">
        <v>1.0728297802791713E-3</v>
      </c>
      <c r="J105" s="120">
        <v>1.0604048191147838E-3</v>
      </c>
      <c r="K105" s="120">
        <v>1.0604048191147847E-3</v>
      </c>
      <c r="L105" s="120">
        <v>1.0480753556717144E-3</v>
      </c>
      <c r="M105" s="120">
        <v>1.0480753556717146E-3</v>
      </c>
      <c r="N105" s="120">
        <v>1.0358411252918789E-3</v>
      </c>
      <c r="O105" s="120">
        <v>1.0358411252918787E-3</v>
      </c>
      <c r="P105" s="120">
        <v>1.0237018610365016E-3</v>
      </c>
      <c r="Q105" s="120">
        <v>1.0237018610365013E-3</v>
      </c>
      <c r="R105" s="120">
        <v>1.0116572936899723E-3</v>
      </c>
      <c r="S105" s="120">
        <v>1.0116572936899725E-3</v>
      </c>
      <c r="T105" s="120">
        <v>9.9970715176390772E-4</v>
      </c>
      <c r="U105" s="120">
        <v>9.9970715176390772E-4</v>
      </c>
      <c r="V105" s="120">
        <v>9.8785116150140869E-4</v>
      </c>
      <c r="W105" s="120">
        <v>9.8785116150140869E-4</v>
      </c>
      <c r="X105" s="120">
        <v>9.7608904688152695E-4</v>
      </c>
      <c r="Y105" s="120">
        <v>9.7608904688152663E-4</v>
      </c>
      <c r="Z105" s="120">
        <v>9.6442052962392958E-4</v>
      </c>
      <c r="AA105" s="120">
        <v>9.6442052962392958E-4</v>
      </c>
      <c r="AB105" s="120">
        <v>9.5284532919377176E-4</v>
      </c>
      <c r="AC105" s="120">
        <v>9.5284532919377165E-4</v>
      </c>
      <c r="AD105" s="120">
        <v>9.4136316280677606E-4</v>
      </c>
      <c r="AE105" s="120">
        <v>9.4136316280677616E-4</v>
      </c>
      <c r="AF105" s="120">
        <v>9.2997374543452548E-4</v>
      </c>
      <c r="AG105" s="120">
        <v>9.2997374543452515E-4</v>
      </c>
      <c r="AH105" s="120">
        <v>9.1867678980996081E-4</v>
      </c>
      <c r="AI105" s="120">
        <v>9.1867678980996114E-4</v>
      </c>
      <c r="AJ105" s="120">
        <v>9.0747200643310317E-4</v>
      </c>
      <c r="AK105" s="120">
        <v>9.0747200643310295E-4</v>
      </c>
      <c r="AL105" s="120">
        <v>8.9635910357697469E-4</v>
      </c>
      <c r="AM105" s="120">
        <v>8.9635910357697469E-4</v>
      </c>
      <c r="AN105" s="120">
        <v>8.8533778729375269E-4</v>
      </c>
      <c r="AO105" s="120">
        <v>8.8533778729375182E-4</v>
      </c>
      <c r="AP105" s="120">
        <v>8.7440776142113361E-4</v>
      </c>
      <c r="AQ105" s="120">
        <v>8.7440776142113307E-4</v>
      </c>
      <c r="AR105" s="120">
        <v>8.6356872758892238E-4</v>
      </c>
      <c r="AS105" s="120">
        <v>8.6356872758892281E-4</v>
      </c>
      <c r="AT105" s="120">
        <v>8.5282038522584039E-4</v>
      </c>
      <c r="AU105" s="120">
        <v>8.5282038522584028E-4</v>
      </c>
      <c r="AV105" s="120">
        <v>8.4216243156655683E-4</v>
      </c>
      <c r="AW105" s="120">
        <v>8.421624315665577E-4</v>
      </c>
      <c r="AX105" s="120">
        <v>8.3159456165895606E-4</v>
      </c>
      <c r="AY105" s="120">
        <v>8.3159456165895541E-4</v>
      </c>
      <c r="AZ105" s="120">
        <v>8.2111646837161774E-4</v>
      </c>
      <c r="BA105" s="120">
        <v>8.2111646837161676E-4</v>
      </c>
      <c r="BB105" s="120">
        <v>8.1072784240154134E-4</v>
      </c>
      <c r="BC105" s="120">
        <v>8.1072784240154123E-4</v>
      </c>
      <c r="BD105" s="120">
        <v>8.0042837228209561E-4</v>
      </c>
      <c r="BE105" s="120">
        <v>8.0042837228209616E-4</v>
      </c>
      <c r="BF105" s="120">
        <v>7.9021774439119816E-4</v>
      </c>
      <c r="BG105" s="120">
        <v>7.9021774439119719E-4</v>
      </c>
      <c r="BH105" s="120">
        <v>7.8009564295973284E-4</v>
      </c>
      <c r="BI105" s="120">
        <v>7.8009564295973284E-4</v>
      </c>
      <c r="BJ105" s="120">
        <v>7.7006175008021208E-4</v>
      </c>
      <c r="BK105" s="120">
        <v>7.7006175008021186E-4</v>
      </c>
      <c r="BL105" s="120">
        <v>7.6011574571566468E-4</v>
      </c>
      <c r="BM105" s="120">
        <v>7.6011574571566512E-4</v>
      </c>
      <c r="BN105" s="120">
        <v>7.5025730770877323E-4</v>
      </c>
      <c r="BO105" s="120">
        <v>7.5025730770877247E-4</v>
      </c>
      <c r="BP105" s="120">
        <v>7.4048611179124493E-4</v>
      </c>
      <c r="BQ105" s="120">
        <v>7.4048611179124537E-4</v>
      </c>
      <c r="BR105" s="120">
        <v>7.3080183159344027E-4</v>
      </c>
      <c r="BS105" s="120">
        <v>7.3080183159344059E-4</v>
      </c>
      <c r="BT105" s="120">
        <v>7.2120413865423244E-4</v>
      </c>
      <c r="BU105" s="120">
        <v>7.2120413865423266E-4</v>
      </c>
      <c r="BV105" s="120">
        <v>7.1169270243112226E-4</v>
      </c>
      <c r="BW105" s="120">
        <v>7.1169270243112215E-4</v>
      </c>
      <c r="BX105" s="120">
        <v>7.022671903105977E-4</v>
      </c>
      <c r="BY105" s="120">
        <v>7.0226719031059748E-4</v>
      </c>
      <c r="BZ105" s="120">
        <v>6.9292726761875005E-4</v>
      </c>
      <c r="CA105" s="120">
        <v>6.9292726761875016E-4</v>
      </c>
      <c r="CB105" s="120">
        <v>6.8367259763213505E-4</v>
      </c>
      <c r="CC105" s="120">
        <v>6.8367259763213526E-4</v>
      </c>
      <c r="CD105" s="120">
        <v>6.7450284158889319E-4</v>
      </c>
      <c r="CE105" s="120">
        <v>6.745028415888933E-4</v>
      </c>
      <c r="CF105" s="120">
        <v>6.6541765870011893E-4</v>
      </c>
      <c r="CG105" s="120">
        <v>6.6541765870011785E-4</v>
      </c>
      <c r="CH105" s="120">
        <v>6.5641670616149337E-4</v>
      </c>
      <c r="CI105" s="120">
        <v>6.564167061614937E-4</v>
      </c>
      <c r="CJ105" s="120">
        <v>6.4749963916517679E-4</v>
      </c>
      <c r="CK105" s="120">
        <v>6.4749963916517635E-4</v>
      </c>
      <c r="CL105" s="120">
        <v>6.3866611091194941E-4</v>
      </c>
      <c r="CM105" s="120">
        <v>6.3866611091194898E-4</v>
      </c>
      <c r="CN105" s="120">
        <v>6.2991577262362761E-4</v>
      </c>
      <c r="CO105" s="120">
        <v>6.2991577262362674E-4</v>
      </c>
      <c r="CP105" s="120">
        <v>6.2124827355573321E-4</v>
      </c>
      <c r="CQ105" s="120">
        <v>6.212482735557331E-4</v>
      </c>
      <c r="CR105" s="120">
        <v>6.1266326101043587E-4</v>
      </c>
      <c r="CS105" s="120">
        <v>6.1266326101043521E-4</v>
      </c>
      <c r="CT105" s="120">
        <v>6.0416038034974916E-4</v>
      </c>
      <c r="CU105" s="120">
        <v>6.041603803497497E-4</v>
      </c>
      <c r="CV105" s="120">
        <v>5.9573927500900859E-4</v>
      </c>
      <c r="CW105" s="120">
        <v>5.9573927500900935E-4</v>
      </c>
      <c r="CX105" s="120">
        <v>5.8739958651060761E-4</v>
      </c>
      <c r="CY105" s="120">
        <v>5.8739958651060707E-4</v>
      </c>
      <c r="CZ105" s="120">
        <v>5.7914095447800468E-4</v>
      </c>
      <c r="DA105" s="120">
        <v>5.7914095447800457E-4</v>
      </c>
      <c r="DB105" s="120">
        <v>5.7096301665001076E-4</v>
      </c>
      <c r="DC105" s="120">
        <v>5.7096301665001076E-4</v>
      </c>
      <c r="DD105" s="120">
        <v>5.6286540889533823E-4</v>
      </c>
      <c r="DE105" s="120">
        <v>5.6286540889533714E-4</v>
      </c>
      <c r="DF105" s="120">
        <v>5.5484776522742745E-4</v>
      </c>
      <c r="DG105" s="120">
        <v>5.5484776522742789E-4</v>
      </c>
      <c r="DH105" s="120">
        <v>5.4690971781955623E-4</v>
      </c>
      <c r="DI105" s="120">
        <v>5.4690971781955612E-4</v>
      </c>
      <c r="DJ105" s="120">
        <v>5.3905089702021138E-4</v>
      </c>
      <c r="DK105" s="120">
        <v>5.3905089702021159E-4</v>
      </c>
      <c r="DL105" s="120">
        <v>5.3127093136875211E-4</v>
      </c>
      <c r="DM105" s="120">
        <v>5.3127093136875201E-4</v>
      </c>
      <c r="DN105" s="120">
        <v>5.2356944761134294E-4</v>
      </c>
      <c r="DO105" s="120">
        <v>5.2356944761134284E-4</v>
      </c>
      <c r="DP105" s="120">
        <v>5.1594607071716962E-4</v>
      </c>
      <c r="DQ105" s="120">
        <v>5.1594607071716962E-4</v>
      </c>
      <c r="DR105" s="120">
        <v>5.0840042389493868E-4</v>
      </c>
      <c r="DS105" s="120">
        <v>5.0840042389493835E-4</v>
      </c>
      <c r="DT105" s="120">
        <v>5.0093212860965347E-4</v>
      </c>
      <c r="DU105" s="120">
        <v>5.0093212860965336E-4</v>
      </c>
      <c r="DV105" s="120">
        <v>4.9354080459967919E-4</v>
      </c>
      <c r="DW105" s="120">
        <v>4.9354080459967887E-4</v>
      </c>
      <c r="DX105" s="120">
        <v>4.8622606989408746E-4</v>
      </c>
      <c r="DY105" s="120">
        <v>4.8622606989408767E-4</v>
      </c>
      <c r="DZ105" s="120">
        <v>4.7898754083028935E-4</v>
      </c>
      <c r="EA105" s="120">
        <v>4.789875408302893E-4</v>
      </c>
      <c r="EB105" s="120">
        <v>4.718248320719513E-4</v>
      </c>
      <c r="EC105" s="120">
        <v>4.7182483207195108E-4</v>
      </c>
      <c r="ED105" s="120">
        <v>4.6473755662720028E-4</v>
      </c>
      <c r="EE105" s="120">
        <v>4.6473755662720018E-4</v>
      </c>
      <c r="EF105" s="120">
        <v>4.5772532586711565E-4</v>
      </c>
      <c r="EG105" s="120">
        <v>4.5772532586711592E-4</v>
      </c>
      <c r="EH105" s="120">
        <v>4.507877495445103E-4</v>
      </c>
      <c r="EI105" s="120">
        <v>4.507877495445103E-4</v>
      </c>
      <c r="EJ105" s="120">
        <v>4.4392443581299713E-4</v>
      </c>
      <c r="EK105" s="120">
        <v>4.4392443581299702E-4</v>
      </c>
      <c r="EL105" s="120">
        <v>4.3713499124635219E-4</v>
      </c>
      <c r="EM105" s="120">
        <v>4.371349912463523E-4</v>
      </c>
      <c r="EN105" s="120">
        <v>4.3041902085816234E-4</v>
      </c>
      <c r="EO105" s="120">
        <v>4.3041902085816228E-4</v>
      </c>
      <c r="EP105" s="120">
        <v>4.2377612812176504E-4</v>
      </c>
      <c r="EQ105" s="120">
        <v>4.237761281217651E-4</v>
      </c>
      <c r="ER105" s="120">
        <v>4.1720591499048288E-4</v>
      </c>
      <c r="ES105" s="120">
        <v>4.1720591499048288E-4</v>
      </c>
      <c r="ET105" s="120">
        <v>4.1070798191814636E-4</v>
      </c>
      <c r="EU105" s="120">
        <v>4.1070798191814636E-4</v>
      </c>
      <c r="EV105" s="120">
        <v>4.0428192787991146E-4</v>
      </c>
      <c r="EW105" s="120">
        <v>4.0428192787991146E-4</v>
      </c>
      <c r="EX105" s="120">
        <v>3.9792735039336939E-4</v>
      </c>
      <c r="EY105" s="120">
        <v>3.9792735039336955E-4</v>
      </c>
      <c r="EZ105" s="120">
        <v>3.9164384553994942E-4</v>
      </c>
      <c r="FA105" s="120">
        <v>3.9164384553994937E-4</v>
      </c>
      <c r="FB105" s="120">
        <v>3.8543100798661516E-4</v>
      </c>
      <c r="FC105" s="120">
        <v>3.8543100798661494E-4</v>
      </c>
      <c r="FD105" s="120">
        <v>3.7928843100785498E-4</v>
      </c>
      <c r="FE105" s="120">
        <v>3.7928843100785498E-4</v>
      </c>
      <c r="FF105" s="120">
        <v>3.7321570650796637E-4</v>
      </c>
      <c r="FG105" s="120">
        <v>3.7321570650796626E-4</v>
      </c>
      <c r="FH105" s="120">
        <v>3.6721242504363273E-4</v>
      </c>
      <c r="FI105" s="120">
        <v>3.67212425043633E-4</v>
      </c>
      <c r="FJ105" s="120">
        <v>3.612781758467982E-4</v>
      </c>
      <c r="FK105" s="120">
        <v>3.6127817584679826E-4</v>
      </c>
      <c r="FL105" s="120">
        <v>3.55412546847829E-4</v>
      </c>
      <c r="FM105" s="120">
        <v>3.5541254684782922E-4</v>
      </c>
      <c r="FN105" s="120">
        <v>3.4961512469897804E-4</v>
      </c>
      <c r="FO105" s="120">
        <v>3.4961512469897815E-4</v>
      </c>
      <c r="FP105" s="120">
        <v>3.4388549479813583E-4</v>
      </c>
      <c r="FQ105" s="120">
        <v>3.4388549479813572E-4</v>
      </c>
      <c r="FR105" s="120">
        <v>3.3822324131287839E-4</v>
      </c>
      <c r="FS105" s="120">
        <v>3.3822324131287828E-4</v>
      </c>
      <c r="FT105" s="120">
        <v>3.3262794720480759E-4</v>
      </c>
      <c r="FU105" s="120">
        <v>3.3262794720480764E-4</v>
      </c>
      <c r="FV105" s="120">
        <v>3.2709919425418508E-4</v>
      </c>
      <c r="FW105" s="120">
        <v>3.2709919425418502E-4</v>
      </c>
      <c r="FX105" s="120">
        <v>3.2163656308485634E-4</v>
      </c>
      <c r="FY105" s="120">
        <v>3.2163656308485634E-4</v>
      </c>
      <c r="FZ105" s="120">
        <v>3.1623963318947091E-4</v>
      </c>
      <c r="GA105" s="120">
        <v>3.1623963318947097E-4</v>
      </c>
      <c r="GB105" s="120">
        <v>3.1090798295498945E-4</v>
      </c>
      <c r="GC105" s="120">
        <v>3.1090798295498956E-4</v>
      </c>
      <c r="GD105" s="120">
        <v>3.0564118968848459E-4</v>
      </c>
      <c r="GE105" s="120">
        <v>3.0564118968848437E-4</v>
      </c>
      <c r="GF105" s="120">
        <v>3.0043882964323073E-4</v>
      </c>
      <c r="GG105" s="120">
        <v>3.0043882964323095E-4</v>
      </c>
      <c r="GH105" s="120">
        <v>2.9530047804508352E-4</v>
      </c>
      <c r="GI105" s="120">
        <v>2.9530047804508325E-4</v>
      </c>
      <c r="GJ105" s="120">
        <v>2.9022570911914737E-4</v>
      </c>
      <c r="GK105" s="120">
        <v>2.9022570911914721E-4</v>
      </c>
      <c r="GL105" s="120">
        <v>2.8521409611672954E-4</v>
      </c>
      <c r="GM105" s="120">
        <v>2.8521409611672937E-4</v>
      </c>
      <c r="GN105" s="120">
        <v>2.8026521134258295E-4</v>
      </c>
      <c r="GO105" s="120">
        <v>2.8026521134258316E-4</v>
      </c>
      <c r="GP105" s="120">
        <v>2.7537862618243349E-4</v>
      </c>
      <c r="GQ105" s="120">
        <v>2.7537862618243344E-4</v>
      </c>
      <c r="GR105" s="120">
        <v>2.7055391113078766E-4</v>
      </c>
      <c r="GS105" s="120">
        <v>2.7055391113078766E-4</v>
      </c>
      <c r="GT105" s="120">
        <v>2.6579063581902928E-4</v>
      </c>
      <c r="GU105" s="120">
        <v>2.6579063581902933E-4</v>
      </c>
      <c r="GV105" s="120">
        <v>2.6108836904379274E-4</v>
      </c>
      <c r="GW105" s="120">
        <v>2.6108836904379263E-4</v>
      </c>
      <c r="GX105" s="120">
        <v>2.5644667879561836E-4</v>
      </c>
      <c r="GY105" s="120">
        <v>2.5644667879561842E-4</v>
      </c>
      <c r="GZ105" s="120">
        <v>2.5186513228788653E-4</v>
      </c>
      <c r="HA105" s="120">
        <v>2.5186513228788669E-4</v>
      </c>
      <c r="HB105" s="120">
        <v>2.4734329598602559E-4</v>
      </c>
      <c r="HC105" s="120">
        <v>2.4734329598602548E-4</v>
      </c>
      <c r="HD105" s="120">
        <v>2.4288073563699824E-4</v>
      </c>
      <c r="HE105" s="120">
        <v>2.4288073563699843E-4</v>
      </c>
      <c r="HF105" s="120">
        <v>2.3847701629905988E-4</v>
      </c>
      <c r="HG105" s="120">
        <v>2.3847701629905988E-4</v>
      </c>
      <c r="HH105" s="120">
        <v>2.3413170237178671E-4</v>
      </c>
      <c r="HI105" s="120">
        <v>2.3413170237178671E-4</v>
      </c>
      <c r="HJ105" s="120">
        <v>2.2984435762637536E-4</v>
      </c>
      <c r="HK105" s="120">
        <v>2.2984435762637542E-4</v>
      </c>
      <c r="HL105" s="120">
        <v>2.2561454523620741E-4</v>
      </c>
      <c r="HM105" s="120">
        <v>2.256145452362073E-4</v>
      </c>
      <c r="HN105" s="120">
        <v>2.2144182780767994E-4</v>
      </c>
      <c r="HO105" s="120">
        <v>2.2144182780768E-4</v>
      </c>
      <c r="HP105" s="120">
        <v>2.1732576741129926E-4</v>
      </c>
      <c r="HQ105" s="120">
        <v>2.1732576741129923E-4</v>
      </c>
      <c r="HR105" s="120">
        <v>2.1326592561303254E-4</v>
      </c>
      <c r="HS105" s="120">
        <v>2.1326592561303248E-4</v>
      </c>
      <c r="HT105" s="120">
        <v>2.0926186350591746E-4</v>
      </c>
      <c r="HU105" s="120">
        <v>2.0926186350591754E-4</v>
      </c>
      <c r="HV105" s="120">
        <v>2.0531314174192976E-4</v>
      </c>
      <c r="HW105" s="120">
        <v>2.0531314174192954E-4</v>
      </c>
      <c r="HX105" s="120">
        <v>2.0141932056409669E-4</v>
      </c>
      <c r="HY105" s="120">
        <v>2.0141932056409658E-4</v>
      </c>
      <c r="HZ105" s="120">
        <v>1.9757995983886697E-4</v>
      </c>
      <c r="IA105" s="120">
        <v>1.97579959838867E-4</v>
      </c>
      <c r="IB105" s="120">
        <v>1.9379461908872064E-4</v>
      </c>
      <c r="IC105" s="120">
        <v>1.9379461908872067E-4</v>
      </c>
      <c r="ID105" s="120">
        <v>1.9006285752502566E-4</v>
      </c>
      <c r="IE105" s="120">
        <v>1.9006285752502572E-4</v>
      </c>
      <c r="IF105" s="120">
        <v>1.8638423408113284E-4</v>
      </c>
      <c r="IG105" s="120">
        <v>1.8638423408113267E-4</v>
      </c>
      <c r="IH105" s="120">
        <v>1.8275830744570755E-4</v>
      </c>
      <c r="II105" s="120">
        <v>1.8275830744570761E-4</v>
      </c>
      <c r="IJ105" s="120">
        <v>1.7918463609629582E-4</v>
      </c>
      <c r="IK105" s="120">
        <v>1.7918463609629587E-4</v>
      </c>
      <c r="IL105" s="120">
        <v>1.7566277833311756E-4</v>
      </c>
      <c r="IM105" s="120">
        <v>1.756627783331174E-4</v>
      </c>
      <c r="IN105" s="120">
        <v>1.7219229231308649E-4</v>
      </c>
      <c r="IO105" s="120">
        <v>1.7219229231308654E-4</v>
      </c>
      <c r="IP105" s="120">
        <v>1.6877273608405466E-4</v>
      </c>
      <c r="IQ105" s="120">
        <v>1.687727360840548E-4</v>
      </c>
      <c r="IR105" s="120">
        <v>1.6540366761926998E-4</v>
      </c>
      <c r="IS105" s="120">
        <v>1.6540366761926987E-4</v>
      </c>
      <c r="IT105" s="120">
        <v>1.6208464485205197E-4</v>
      </c>
      <c r="IU105" s="120">
        <v>1.6208464485205205E-4</v>
      </c>
      <c r="IV105" s="120">
        <v>1.5881522571067631E-4</v>
      </c>
      <c r="IW105" s="120">
        <v>1.5881522571067631E-4</v>
      </c>
      <c r="IX105" s="120">
        <v>1.5559496815346305E-4</v>
      </c>
      <c r="IY105" s="120">
        <v>1.5559496815346319E-4</v>
      </c>
      <c r="IZ105" s="120">
        <v>1.524234302040686E-4</v>
      </c>
      <c r="JA105" s="120">
        <v>1.524234302040686E-4</v>
      </c>
      <c r="JB105" s="120">
        <v>1.4930016998697187E-4</v>
      </c>
      <c r="JC105" s="120">
        <v>1.4930016998697192E-4</v>
      </c>
      <c r="JD105" s="120">
        <v>1.4622474576315368E-4</v>
      </c>
      <c r="JE105" s="120">
        <v>1.4622474576315365E-4</v>
      </c>
      <c r="JF105" s="120">
        <v>1.4319671596596257E-4</v>
      </c>
      <c r="JG105" s="120">
        <v>1.431967159659626E-4</v>
      </c>
      <c r="JH105" s="120">
        <v>1.4021563923716235E-4</v>
      </c>
      <c r="JI105" s="120">
        <v>1.4021563923716237E-4</v>
      </c>
      <c r="JJ105" s="120">
        <v>1.3728107446315648E-4</v>
      </c>
      <c r="JK105" s="120">
        <v>1.3728107446315645E-4</v>
      </c>
      <c r="JL105" s="120">
        <v>1.3439258081138463E-4</v>
      </c>
      <c r="JM105" s="120">
        <v>1.3439258081138461E-4</v>
      </c>
      <c r="JN105" s="120">
        <v>1.3154971776688481E-4</v>
      </c>
      <c r="JO105" s="120">
        <v>1.3154971776688473E-4</v>
      </c>
      <c r="JP105" s="120">
        <v>1.2875204516901641E-4</v>
      </c>
      <c r="JQ105" s="120">
        <v>1.2875204516901638E-4</v>
      </c>
      <c r="JR105" s="120">
        <v>1.259991232483386E-4</v>
      </c>
      <c r="JS105" s="120">
        <v>1.2599912324833858E-4</v>
      </c>
      <c r="JT105" s="120">
        <v>1.2329051266363728E-4</v>
      </c>
      <c r="JU105" s="120">
        <v>1.2329051266363723E-4</v>
      </c>
      <c r="JV105" s="120">
        <v>1.2062577453909554E-4</v>
      </c>
      <c r="JW105" s="120">
        <v>1.2062577453909545E-4</v>
      </c>
      <c r="JX105" s="120">
        <v>1.1800447050160163E-4</v>
      </c>
      <c r="JY105" s="120">
        <v>1.1800447050160158E-4</v>
      </c>
      <c r="JZ105" s="120">
        <v>1.1542616271818779E-4</v>
      </c>
      <c r="KA105" s="120">
        <v>1.1542616271818774E-4</v>
      </c>
      <c r="KB105" s="120">
        <v>1.1289041393359332E-4</v>
      </c>
      <c r="KC105" s="120">
        <v>1.1289041393359331E-4</v>
      </c>
      <c r="KD105" s="120">
        <v>1.1039678750794616E-4</v>
      </c>
      <c r="KE105" s="120">
        <v>1.103967875079462E-4</v>
      </c>
      <c r="KF105" s="120">
        <v>1.0794484745455513E-4</v>
      </c>
      <c r="KG105" s="120">
        <v>1.0794484745455519E-4</v>
      </c>
      <c r="KH105" s="120">
        <v>1.0553415847780809E-4</v>
      </c>
      <c r="KI105" s="120">
        <v>1.0553415847780802E-4</v>
      </c>
      <c r="KJ105" s="120">
        <v>1.0316428601116644E-4</v>
      </c>
      <c r="KK105" s="120">
        <v>1.0316428601116651E-4</v>
      </c>
      <c r="KL105" s="120">
        <v>1.0083479625525087E-4</v>
      </c>
      <c r="KM105" s="120">
        <v>1.0083479625525087E-4</v>
      </c>
      <c r="KN105" s="120">
        <v>9.854525621600982E-5</v>
      </c>
      <c r="KO105" s="120">
        <v>9.8545256216009888E-5</v>
      </c>
      <c r="KP105" s="120">
        <v>9.6295233742964883E-5</v>
      </c>
      <c r="KQ105" s="120">
        <v>9.6295233742964842E-5</v>
      </c>
      <c r="KR105" s="120">
        <v>9.4084297567523169E-5</v>
      </c>
      <c r="KS105" s="120">
        <v>9.4084297567523264E-5</v>
      </c>
      <c r="KT105" s="120">
        <v>9.1912017341351496E-5</v>
      </c>
      <c r="KU105" s="120">
        <v>9.191201734135151E-5</v>
      </c>
      <c r="KV105" s="120">
        <v>8.9777963674802315E-5</v>
      </c>
      <c r="KW105" s="120">
        <v>8.9777963674802356E-5</v>
      </c>
      <c r="KX105" s="120">
        <v>8.7681708175385862E-5</v>
      </c>
      <c r="KY105" s="120">
        <v>8.7681708175385795E-5</v>
      </c>
      <c r="KZ105" s="120">
        <v>8.5622823486277135E-5</v>
      </c>
      <c r="LA105" s="120">
        <v>8.5622823486277081E-5</v>
      </c>
      <c r="LB105" s="120">
        <v>8.3600883324852878E-5</v>
      </c>
      <c r="LC105" s="120">
        <v>8.3600883324852959E-5</v>
      </c>
      <c r="LD105" s="120">
        <v>8.1615462521247983E-5</v>
      </c>
      <c r="LE105" s="120">
        <v>8.1615462521247956E-5</v>
      </c>
      <c r="LF105" s="120">
        <v>7.9666137056922051E-5</v>
      </c>
      <c r="LG105" s="120">
        <v>7.9666137056922038E-5</v>
      </c>
      <c r="LH105" s="120">
        <v>7.775248410323082E-5</v>
      </c>
      <c r="LI105" s="120">
        <v>7.775248410323082E-5</v>
      </c>
      <c r="LJ105" s="120">
        <v>7.5874082059989214E-5</v>
      </c>
      <c r="LK105" s="120">
        <v>7.5874082059989174E-5</v>
      </c>
      <c r="LL105" s="120">
        <v>7.4030510594020373E-5</v>
      </c>
      <c r="LM105" s="120">
        <v>7.4030510594020333E-5</v>
      </c>
      <c r="LN105" s="120">
        <v>7.2221350677679344E-5</v>
      </c>
      <c r="LO105" s="120">
        <v>7.2221350677679398E-5</v>
      </c>
      <c r="LP105" s="120">
        <v>7.0446184627344062E-5</v>
      </c>
      <c r="LQ105" s="120">
        <v>7.0446184627344062E-5</v>
      </c>
      <c r="LR105" s="120">
        <v>6.8704596141861473E-5</v>
      </c>
      <c r="LS105" s="120">
        <v>6.8704596141861486E-5</v>
      </c>
      <c r="LT105" s="120">
        <v>6.6996170340942395E-5</v>
      </c>
      <c r="LU105" s="120">
        <v>6.6996170340942395E-5</v>
      </c>
      <c r="LV105" s="120">
        <v>6.5320493803492188E-5</v>
      </c>
      <c r="LW105" s="120">
        <v>6.532049380349216E-5</v>
      </c>
      <c r="LX105" s="120">
        <v>6.3677154605870241E-5</v>
      </c>
      <c r="LY105" s="120">
        <v>6.3677154605870309E-5</v>
      </c>
      <c r="LZ105" s="120">
        <v>6.2065742360066319E-5</v>
      </c>
      <c r="MA105" s="120">
        <v>6.2065742360066292E-5</v>
      </c>
      <c r="MB105" s="120">
        <v>6.0485848251783458E-5</v>
      </c>
      <c r="MC105" s="120">
        <v>6.0485848251783424E-5</v>
      </c>
      <c r="MD105" s="120">
        <v>5.8937065078418872E-5</v>
      </c>
      <c r="ME105" s="120">
        <v>5.8937065078418865E-5</v>
      </c>
      <c r="MF105" s="120">
        <v>5.7418987286930932E-5</v>
      </c>
      <c r="MG105" s="120">
        <v>5.7418987286930945E-5</v>
      </c>
      <c r="MH105" s="120">
        <v>5.5931211011581699E-5</v>
      </c>
      <c r="MI105" s="120">
        <v>5.5931211011581713E-5</v>
      </c>
      <c r="MJ105" s="120">
        <v>5.4473334111544859E-5</v>
      </c>
      <c r="MK105" s="120">
        <v>5.447333411154488E-5</v>
      </c>
      <c r="ML105" s="120">
        <v>5.3044956208368198E-5</v>
      </c>
      <c r="MM105" s="120">
        <v>5.3044956208368212E-5</v>
      </c>
      <c r="MN105" s="120">
        <v>5.1645678723279047E-5</v>
      </c>
      <c r="MO105" s="120">
        <v>5.1645678723279007E-5</v>
      </c>
      <c r="MP105" s="120">
        <v>5.0275104914322159E-5</v>
      </c>
      <c r="MQ105" s="120">
        <v>5.0275104914322187E-5</v>
      </c>
      <c r="MR105" s="120">
        <v>4.8932839913318798E-5</v>
      </c>
      <c r="MS105" s="120">
        <v>4.8932839913318805E-5</v>
      </c>
      <c r="MT105" s="120">
        <v>4.7618490762634982E-5</v>
      </c>
      <c r="MU105" s="120">
        <v>4.7618490762634995E-5</v>
      </c>
      <c r="MV105" s="120">
        <v>4.6331666451748511E-5</v>
      </c>
      <c r="MW105" s="120">
        <v>4.6331666451748491E-5</v>
      </c>
      <c r="MX105" s="120">
        <v>4.507197795360225E-5</v>
      </c>
      <c r="MY105" s="120">
        <v>4.5071977953602183E-5</v>
      </c>
      <c r="MZ105" s="120">
        <v>4.3839038260732613E-5</v>
      </c>
      <c r="NA105" s="120">
        <v>4.3839038260732607E-5</v>
      </c>
      <c r="NB105" s="120">
        <v>4.2632462421161232E-5</v>
      </c>
      <c r="NC105" s="120">
        <v>4.2632462421161259E-5</v>
      </c>
      <c r="ND105" s="120">
        <v>4.1451867574037561E-5</v>
      </c>
      <c r="NE105" s="120">
        <v>4.1451867574037547E-5</v>
      </c>
      <c r="NF105" s="120">
        <v>4.0296872985021161E-5</v>
      </c>
      <c r="NG105" s="120">
        <v>4.0296872985021215E-5</v>
      </c>
      <c r="NH105" s="120">
        <v>3.9167100081391077E-5</v>
      </c>
      <c r="NI105" s="120">
        <v>3.9167100081391043E-5</v>
      </c>
      <c r="NJ105" s="120">
        <v>3.8062172486869957E-5</v>
      </c>
      <c r="NK105" s="120">
        <v>3.8062172486869984E-5</v>
      </c>
      <c r="NL105" s="120">
        <v>3.6981716056151368E-5</v>
      </c>
      <c r="NM105" s="120">
        <v>3.6981716056151341E-5</v>
      </c>
      <c r="NN105" s="120">
        <v>3.5925358909116842E-5</v>
      </c>
      <c r="NO105" s="120">
        <v>3.5925358909116862E-5</v>
      </c>
      <c r="NP105" s="120">
        <v>3.4892731464731657E-5</v>
      </c>
      <c r="NQ105" s="120">
        <v>3.489273146473165E-5</v>
      </c>
      <c r="NR105" s="120">
        <v>3.3883466474605207E-5</v>
      </c>
      <c r="NS105" s="120">
        <v>3.38834664746052E-5</v>
      </c>
      <c r="NT105" s="120">
        <v>3.2897199056204842E-5</v>
      </c>
      <c r="NU105" s="120">
        <v>3.2897199056204835E-5</v>
      </c>
      <c r="NV105" s="120">
        <v>3.1933566725709642E-5</v>
      </c>
      <c r="NW105" s="120">
        <v>3.1933566725709642E-5</v>
      </c>
      <c r="NX105" s="120">
        <v>3.0992209430491616E-5</v>
      </c>
      <c r="NY105" s="120">
        <v>3.0992209430491589E-5</v>
      </c>
      <c r="NZ105" s="120">
        <v>3.0072769581211758E-5</v>
      </c>
      <c r="OA105" s="120">
        <v>3.0072769581211758E-5</v>
      </c>
      <c r="OB105" s="120">
        <v>2.9174892083518068E-5</v>
      </c>
      <c r="OC105" s="120">
        <v>2.9174892083518071E-5</v>
      </c>
      <c r="OD105" s="120">
        <v>2.82982243693325E-5</v>
      </c>
      <c r="OE105" s="120">
        <v>2.82982243693325E-5</v>
      </c>
      <c r="OF105" s="120">
        <v>2.7442416427714203E-5</v>
      </c>
      <c r="OG105" s="120">
        <v>2.744241642771419E-5</v>
      </c>
      <c r="OH105" s="120">
        <v>2.6607120835286063E-5</v>
      </c>
      <c r="OI105" s="120">
        <v>2.6607120835286084E-5</v>
      </c>
      <c r="OJ105" s="120">
        <v>2.5791992786211643E-5</v>
      </c>
      <c r="OK105" s="120">
        <v>2.5791992786211636E-5</v>
      </c>
      <c r="OL105" s="120">
        <v>2.499669012170926E-5</v>
      </c>
      <c r="OM105" s="120">
        <v>2.4996690121709246E-5</v>
      </c>
      <c r="ON105" s="120">
        <v>2.4220873359090968E-5</v>
      </c>
      <c r="OO105" s="120">
        <v>2.4220873359090961E-5</v>
      </c>
      <c r="OP105" s="120">
        <v>2.3464205720312666E-5</v>
      </c>
      <c r="OQ105" s="120">
        <v>2.3464205720312673E-5</v>
      </c>
      <c r="OR105" s="120">
        <v>2.2726353160022943E-5</v>
      </c>
      <c r="OS105" s="120">
        <v>2.2726353160022926E-5</v>
      </c>
      <c r="OT105" s="120">
        <v>2.200698439309737E-5</v>
      </c>
      <c r="OU105" s="120">
        <v>2.200698439309738E-5</v>
      </c>
      <c r="OV105" s="120">
        <v>2.1305770921645742E-5</v>
      </c>
      <c r="OW105" s="120">
        <v>2.1305770921645735E-5</v>
      </c>
      <c r="OX105" s="120">
        <v>2.0622387061478849E-5</v>
      </c>
      <c r="OY105" s="120">
        <v>2.0622387061478843E-5</v>
      </c>
      <c r="OZ105" s="120">
        <v>1.9956509968022479E-5</v>
      </c>
      <c r="PA105" s="120">
        <v>1.9956509968022468E-5</v>
      </c>
      <c r="PB105" s="120">
        <v>1.9307819661665388E-5</v>
      </c>
      <c r="PC105" s="120">
        <v>1.9307819661665381E-5</v>
      </c>
      <c r="PD105" s="120">
        <v>1.8675999052528873E-5</v>
      </c>
      <c r="PE105" s="120">
        <v>1.867599905252887E-5</v>
      </c>
      <c r="PF105" s="120">
        <v>1.8060733964644914E-5</v>
      </c>
      <c r="PG105" s="120">
        <v>1.8060733964644931E-5</v>
      </c>
      <c r="PH105" s="120">
        <v>1.7461713159530807E-5</v>
      </c>
      <c r="PI105" s="120">
        <v>1.7461713159530803E-5</v>
      </c>
      <c r="PJ105" s="120">
        <v>1.6878628359146979E-5</v>
      </c>
      <c r="PK105" s="120">
        <v>1.6878628359146968E-5</v>
      </c>
      <c r="PL105" s="120">
        <v>1.6311174268226453E-5</v>
      </c>
      <c r="PM105" s="120">
        <v>1.631117426822646E-5</v>
      </c>
      <c r="PN105" s="120">
        <v>1.5759048595963051E-5</v>
      </c>
      <c r="PO105" s="120">
        <v>1.5759048595963062E-5</v>
      </c>
      <c r="PP105" s="120">
        <v>1.5221952077046264E-5</v>
      </c>
      <c r="PQ105" s="120">
        <v>1.5221952077046267E-5</v>
      </c>
      <c r="PR105" s="120">
        <v>1.4699588492030805E-5</v>
      </c>
      <c r="PS105" s="120">
        <v>1.4699588492030803E-5</v>
      </c>
      <c r="PT105" s="120">
        <v>1.4191664687028877E-5</v>
      </c>
      <c r="PU105" s="120">
        <v>1.4191664687028884E-5</v>
      </c>
      <c r="PV105" s="120">
        <v>1.3697890592713279E-5</v>
      </c>
      <c r="PW105" s="120">
        <v>1.3697890592713293E-5</v>
      </c>
      <c r="PX105" s="120">
        <v>1.32179792426198E-5</v>
      </c>
      <c r="PY105" s="120">
        <v>1.3217979242619801E-5</v>
      </c>
      <c r="PZ105" s="120">
        <v>1.2751646790737302E-5</v>
      </c>
      <c r="QA105" s="120">
        <v>1.27516467907373E-5</v>
      </c>
      <c r="QB105" s="120">
        <v>1.2298612528374494E-5</v>
      </c>
      <c r="QC105" s="120">
        <v>1.2298612528374483E-5</v>
      </c>
      <c r="QD105" s="120">
        <v>1.1858598900291797E-5</v>
      </c>
      <c r="QE105" s="120">
        <v>1.1858598900291789E-5</v>
      </c>
      <c r="QF105" s="120">
        <v>1.1431331520087947E-5</v>
      </c>
      <c r="QG105" s="120">
        <v>1.1431331520087938E-5</v>
      </c>
      <c r="QH105" s="120">
        <v>1.1016539184830216E-5</v>
      </c>
      <c r="QI105" s="120">
        <v>1.1016539184830209E-5</v>
      </c>
      <c r="QJ105" s="120">
        <v>1.0613953888918115E-5</v>
      </c>
      <c r="QK105" s="120">
        <v>1.0613953888918117E-5</v>
      </c>
      <c r="QL105" s="120">
        <v>1.022331083717005E-5</v>
      </c>
      <c r="QM105" s="120">
        <v>1.0223310837170048E-5</v>
      </c>
      <c r="QN105" s="120">
        <v>9.8443484571232863E-6</v>
      </c>
      <c r="QO105" s="120">
        <v>9.8443484571232897E-6</v>
      </c>
      <c r="QP105" s="120">
        <v>9.4768084105372563E-6</v>
      </c>
      <c r="QQ105" s="120">
        <v>9.4768084105372513E-6</v>
      </c>
      <c r="QR105" s="120">
        <v>9.1204356040908578E-6</v>
      </c>
      <c r="QS105" s="120">
        <v>9.1204356040908544E-6</v>
      </c>
      <c r="QT105" s="120">
        <v>8.7749781992647394E-6</v>
      </c>
      <c r="QU105" s="120">
        <v>8.7749781992647478E-6</v>
      </c>
      <c r="QV105" s="120">
        <v>8.4401876213994929E-6</v>
      </c>
      <c r="QW105" s="120">
        <v>8.4401876213994878E-6</v>
      </c>
      <c r="QX105" s="120">
        <v>8.1158185679213986E-6</v>
      </c>
      <c r="QY105" s="120">
        <v>8.1158185679213986E-6</v>
      </c>
      <c r="QZ105" s="120">
        <v>7.8016290157275156E-6</v>
      </c>
      <c r="RA105" s="120">
        <v>7.8016290157275122E-6</v>
      </c>
      <c r="RB105" s="120">
        <v>7.4973802277221464E-6</v>
      </c>
      <c r="RC105" s="120">
        <v>7.497380227722143E-6</v>
      </c>
      <c r="RD105" s="120">
        <v>7.202836758497291E-6</v>
      </c>
      <c r="RE105" s="120">
        <v>7.2028367584972884E-6</v>
      </c>
      <c r="RF105" s="120">
        <v>6.9177664591499473E-6</v>
      </c>
      <c r="RG105" s="120">
        <v>6.9177664591499431E-6</v>
      </c>
      <c r="RH105" s="120">
        <v>6.6419404812294202E-6</v>
      </c>
      <c r="RI105" s="120">
        <v>6.6419404812294194E-6</v>
      </c>
      <c r="RJ105" s="120">
        <v>6.375133279808362E-6</v>
      </c>
      <c r="RK105" s="120">
        <v>6.375133279808362E-6</v>
      </c>
      <c r="RL105" s="120">
        <v>6.1171226156715157E-6</v>
      </c>
      <c r="RM105" s="120">
        <v>6.1171226156715148E-6</v>
      </c>
      <c r="RN105" s="120">
        <v>5.8676895566167014E-6</v>
      </c>
      <c r="RO105" s="120">
        <v>5.8676895566167022E-6</v>
      </c>
      <c r="RP105" s="120">
        <v>5.6266184778629144E-6</v>
      </c>
      <c r="RQ105" s="120">
        <v>5.6266184778629153E-6</v>
      </c>
      <c r="RR105" s="120">
        <v>5.3936970615608527E-6</v>
      </c>
      <c r="RS105" s="120">
        <v>5.393697061560856E-6</v>
      </c>
      <c r="RT105" s="120">
        <v>5.1687162954017245E-6</v>
      </c>
      <c r="RU105" s="120">
        <v>5.1687162954017237E-6</v>
      </c>
      <c r="RV105" s="120">
        <v>4.9514704703205975E-6</v>
      </c>
      <c r="RW105" s="120">
        <v>4.9514704703205992E-6</v>
      </c>
      <c r="RX105" s="120">
        <v>4.7417571772910118E-6</v>
      </c>
      <c r="RY105" s="120">
        <v>4.7417571772910118E-6</v>
      </c>
      <c r="RZ105" s="120">
        <v>4.5393773032082139E-6</v>
      </c>
      <c r="SA105" s="120">
        <v>4.5393773032082096E-6</v>
      </c>
      <c r="SB105" s="120">
        <v>4.3441350258586889E-6</v>
      </c>
      <c r="SC105" s="120">
        <v>4.3441350258586838E-6</v>
      </c>
      <c r="SD105" s="120">
        <v>4.1558378079743264E-6</v>
      </c>
      <c r="SE105" s="120">
        <v>4.1558378079743248E-6</v>
      </c>
      <c r="SF105" s="120">
        <v>3.974296390370095E-6</v>
      </c>
      <c r="SG105" s="120">
        <v>3.9742963903700941E-6</v>
      </c>
      <c r="SH105" s="120">
        <v>3.7993247841645E-6</v>
      </c>
      <c r="SI105" s="120">
        <v>3.7993247841644988E-6</v>
      </c>
      <c r="SJ105" s="120">
        <v>3.6307402620828834E-6</v>
      </c>
      <c r="SK105" s="120">
        <v>3.6307402620828838E-6</v>
      </c>
      <c r="SL105" s="120">
        <v>3.4683633488440058E-6</v>
      </c>
      <c r="SM105" s="120">
        <v>3.4683633488440041E-6</v>
      </c>
      <c r="SN105" s="120">
        <v>3.3120178106309936E-6</v>
      </c>
      <c r="SO105" s="120">
        <v>3.3120178106309936E-6</v>
      </c>
      <c r="SP105" s="120">
        <v>3.1615306436484067E-6</v>
      </c>
      <c r="SQ105" s="120">
        <v>3.1615306436484084E-6</v>
      </c>
      <c r="SR105" s="120">
        <v>3.0167320617676562E-6</v>
      </c>
      <c r="SS105" s="120">
        <v>3.0167320617676554E-6</v>
      </c>
      <c r="ST105" s="120">
        <v>2.8774554832636741E-6</v>
      </c>
      <c r="SU105" s="120">
        <v>2.8774554832636737E-6</v>
      </c>
      <c r="SV105" s="120">
        <v>2.7435375166464176E-6</v>
      </c>
      <c r="SW105" s="120">
        <v>2.7435375166464189E-6</v>
      </c>
      <c r="SX105" s="120">
        <v>2.6148179455913198E-6</v>
      </c>
      <c r="SY105" s="120">
        <v>2.6148179455913206E-6</v>
      </c>
      <c r="SZ105" s="120">
        <v>2.491139712973496E-6</v>
      </c>
      <c r="TA105" s="120">
        <v>2.4911397129734965E-6</v>
      </c>
      <c r="TB105" s="120">
        <v>2.3723489040111758E-6</v>
      </c>
      <c r="TC105" s="120">
        <v>2.3723489040111775E-6</v>
      </c>
      <c r="TD105" s="120">
        <v>2.2582947285244756E-6</v>
      </c>
      <c r="TE105" s="120">
        <v>2.2582947285244756E-6</v>
      </c>
      <c r="TF105" s="120">
        <v>2.1488295023162416E-6</v>
      </c>
      <c r="TG105" s="120">
        <v>2.1488295023162437E-6</v>
      </c>
      <c r="TH105" s="120">
        <v>2.043808627682481E-6</v>
      </c>
      <c r="TI105" s="120">
        <v>2.0438086276824827E-6</v>
      </c>
      <c r="TJ105" s="120">
        <v>1.9430905730604494E-6</v>
      </c>
      <c r="TK105" s="120">
        <v>1.9430905730604494E-6</v>
      </c>
      <c r="TL105" s="120">
        <v>1.8465368518232216E-6</v>
      </c>
      <c r="TM105" s="120">
        <v>1.8465368518232211E-6</v>
      </c>
      <c r="TN105" s="120">
        <v>1.7540120002302669E-6</v>
      </c>
      <c r="TO105" s="120">
        <v>1.7540120002302657E-6</v>
      </c>
      <c r="TP105" s="120">
        <v>1.6653835545441863E-6</v>
      </c>
      <c r="TQ105" s="120">
        <v>1.6653835545441876E-6</v>
      </c>
      <c r="TR105" s="120">
        <v>1.5805220273245042E-6</v>
      </c>
      <c r="TS105" s="120">
        <v>1.5805220273245033E-6</v>
      </c>
      <c r="TT105" s="120">
        <v>1.4993008829100963E-6</v>
      </c>
      <c r="TU105" s="120">
        <v>1.4993008829100967E-6</v>
      </c>
      <c r="TV105" s="120">
        <v>1.421596512102564E-6</v>
      </c>
      <c r="TW105" s="120">
        <v>1.421596512102565E-6</v>
      </c>
      <c r="TX105" s="120">
        <v>1.3472882060634758E-6</v>
      </c>
      <c r="TY105" s="120">
        <v>1.3472882060634766E-6</v>
      </c>
      <c r="TZ105" s="120">
        <v>1.2762581294392247E-6</v>
      </c>
      <c r="UA105" s="120">
        <v>1.2762581294392262E-6</v>
      </c>
      <c r="UB105" s="120">
        <v>1.2083912927278236E-6</v>
      </c>
      <c r="UC105" s="120">
        <v>1.2083912927278233E-6</v>
      </c>
      <c r="UD105" s="120">
        <v>1.1435755239027505E-6</v>
      </c>
      <c r="UE105" s="120">
        <v>1.1435755239027501E-6</v>
      </c>
      <c r="UF105" s="120">
        <v>1.0817014393096085E-6</v>
      </c>
      <c r="UG105" s="120">
        <v>1.0817014393096083E-6</v>
      </c>
      <c r="UH105" s="120">
        <v>1.0226624138520468E-6</v>
      </c>
      <c r="UI105" s="120">
        <v>1.0226624138520464E-6</v>
      </c>
      <c r="UJ105" s="120">
        <v>9.6635455048409781E-7</v>
      </c>
      <c r="UK105" s="120">
        <v>9.6635455048409866E-7</v>
      </c>
      <c r="UL105" s="120">
        <v>9.1267664902674651E-7</v>
      </c>
      <c r="UM105" s="120">
        <v>9.1267664902674651E-7</v>
      </c>
      <c r="UN105" s="120">
        <v>8.6153017432723785E-7</v>
      </c>
      <c r="UO105" s="120">
        <v>8.6153017432723848E-7</v>
      </c>
      <c r="UP105" s="120">
        <v>8.128192237802726E-7</v>
      </c>
      <c r="UQ105" s="120">
        <v>8.1281922378027228E-7</v>
      </c>
      <c r="UR105" s="120">
        <v>7.6645049423088655E-7</v>
      </c>
      <c r="US105" s="120">
        <v>7.6645049423088644E-7</v>
      </c>
      <c r="UT105" s="120">
        <v>7.2233324827949923E-7</v>
      </c>
      <c r="UU105" s="120">
        <v>7.2233324827949955E-7</v>
      </c>
      <c r="UV105" s="120">
        <v>6.8037928001018779E-7</v>
      </c>
      <c r="UW105" s="120">
        <v>6.8037928001018821E-7</v>
      </c>
      <c r="UX105" s="120">
        <v>6.4050288016389517E-7</v>
      </c>
      <c r="UY105" s="120">
        <v>6.4050288016389539E-7</v>
      </c>
      <c r="UZ105" s="120">
        <v>6.0262080077889065E-7</v>
      </c>
      <c r="VA105" s="120">
        <v>6.0262080077889044E-7</v>
      </c>
      <c r="VB105" s="120">
        <v>5.6665221932135372E-7</v>
      </c>
      <c r="VC105" s="120">
        <v>5.6665221932135351E-7</v>
      </c>
      <c r="VD105" s="120">
        <v>5.3251870232956745E-7</v>
      </c>
      <c r="VE105" s="120">
        <v>5.3251870232956745E-7</v>
      </c>
      <c r="VF105" s="120">
        <v>5.0014416859571182E-7</v>
      </c>
      <c r="VG105" s="120">
        <v>5.0014416859571256E-7</v>
      </c>
      <c r="VH105" s="120">
        <v>4.6945485190983857E-7</v>
      </c>
      <c r="VI105" s="120">
        <v>4.6945485190983825E-7</v>
      </c>
      <c r="VJ105" s="120">
        <v>4.4037926339105558E-7</v>
      </c>
      <c r="VK105" s="120">
        <v>4.4037926339105574E-7</v>
      </c>
      <c r="VL105" s="120">
        <v>4.128481534315047E-7</v>
      </c>
      <c r="VM105" s="120">
        <v>4.1284815343150454E-7</v>
      </c>
      <c r="VN105" s="120">
        <v>3.8679447327912521E-7</v>
      </c>
      <c r="VO105" s="120">
        <v>3.8679447327912484E-7</v>
      </c>
      <c r="VP105" s="120">
        <v>3.6215333628568508E-7</v>
      </c>
      <c r="VQ105" s="120">
        <v>3.6215333628568513E-7</v>
      </c>
      <c r="VR105" s="120">
        <v>3.3886197884694664E-7</v>
      </c>
      <c r="VS105" s="120">
        <v>3.3886197884694653E-7</v>
      </c>
      <c r="VT105" s="120">
        <v>3.1685972106223494E-7</v>
      </c>
      <c r="VU105" s="120">
        <v>3.1685972106223515E-7</v>
      </c>
      <c r="VV105" s="120">
        <v>2.9608792714104109E-7</v>
      </c>
      <c r="VW105" s="120">
        <v>2.9608792714104104E-7</v>
      </c>
      <c r="VX105" s="120">
        <v>2.7648996558460937E-7</v>
      </c>
      <c r="VY105" s="120">
        <v>2.7648996558460937E-7</v>
      </c>
      <c r="VZ105" s="120">
        <v>2.5801116917077664E-7</v>
      </c>
      <c r="WA105" s="120">
        <v>2.5801116917077653E-7</v>
      </c>
      <c r="WB105" s="120">
        <v>2.4059879477057244E-7</v>
      </c>
      <c r="WC105" s="120">
        <v>2.4059879477057254E-7</v>
      </c>
      <c r="WD105" s="120">
        <v>2.2420198302535292E-7</v>
      </c>
      <c r="WE105" s="120">
        <v>2.2420198302535286E-7</v>
      </c>
      <c r="WF105" s="120">
        <v>2.0877171791341115E-7</v>
      </c>
      <c r="WG105" s="120">
        <v>2.0877171791341118E-7</v>
      </c>
      <c r="WH105" s="120">
        <v>1.9426078623518985E-7</v>
      </c>
      <c r="WI105" s="120">
        <v>1.9426078623518983E-7</v>
      </c>
      <c r="WJ105" s="120">
        <v>1.8062373704633719E-7</v>
      </c>
      <c r="WK105" s="120">
        <v>1.8062373704633706E-7</v>
      </c>
      <c r="WL105" s="120">
        <v>1.6781684106793639E-7</v>
      </c>
      <c r="WM105" s="120">
        <v>1.6781684106793634E-7</v>
      </c>
      <c r="WN105" s="120">
        <v>1.5579805010329289E-7</v>
      </c>
      <c r="WO105" s="120">
        <v>1.5579805010329305E-7</v>
      </c>
      <c r="WP105" s="120">
        <v>1.4452695649066343E-7</v>
      </c>
      <c r="WQ105" s="120">
        <v>1.4452695649066351E-7</v>
      </c>
      <c r="WR105" s="120">
        <v>1.339647526212844E-7</v>
      </c>
      <c r="WS105" s="120">
        <v>1.3396475262128429E-7</v>
      </c>
      <c r="WT105" s="120">
        <v>1.2407419055198427E-7</v>
      </c>
      <c r="WU105" s="120">
        <v>1.2407419055198432E-7</v>
      </c>
      <c r="WV105" s="120">
        <v>1.1481954174154198E-7</v>
      </c>
      <c r="WW105" s="120">
        <v>1.14819541741542E-7</v>
      </c>
      <c r="WX105" s="120">
        <v>1.0616655693979976E-7</v>
      </c>
      <c r="WY105" s="120">
        <v>1.0616655693979972E-7</v>
      </c>
      <c r="WZ105" s="120">
        <v>9.8082426258332159E-8</v>
      </c>
      <c r="XA105" s="120">
        <v>9.8082426258332093E-8</v>
      </c>
      <c r="XB105" s="120">
        <v>9.0535739451226088E-8</v>
      </c>
      <c r="XC105" s="120">
        <v>9.0535739451226062E-8</v>
      </c>
      <c r="XD105" s="120">
        <v>8.3496446434234867E-8</v>
      </c>
      <c r="XE105" s="120">
        <v>8.3496446434234814E-8</v>
      </c>
      <c r="XF105" s="120">
        <v>7.693581807023172E-8</v>
      </c>
      <c r="XG105" s="120">
        <v>7.6935818070231733E-8</v>
      </c>
      <c r="XH105" s="120">
        <v>7.0826407248504997E-8</v>
      </c>
      <c r="XI105" s="120">
        <v>7.0826407248505036E-8</v>
      </c>
      <c r="XJ105" s="120">
        <v>6.5142010285011047E-8</v>
      </c>
      <c r="XK105" s="120">
        <v>6.5142010285011061E-8</v>
      </c>
      <c r="XL105" s="120">
        <v>5.9857628670225811E-8</v>
      </c>
      <c r="XM105" s="120">
        <v>5.9857628670225745E-8</v>
      </c>
      <c r="XN105" s="120">
        <v>5.4949431190719546E-8</v>
      </c>
      <c r="XO105" s="120">
        <v>5.4949431190719546E-8</v>
      </c>
      <c r="XP105" s="120">
        <v>5.0394716450014693E-8</v>
      </c>
      <c r="XQ105" s="120">
        <v>5.0394716450014653E-8</v>
      </c>
      <c r="XR105" s="120">
        <v>4.6171875813678492E-8</v>
      </c>
      <c r="XS105" s="120">
        <v>4.6171875813678485E-8</v>
      </c>
      <c r="XT105" s="120">
        <v>4.2260356802952549E-8</v>
      </c>
      <c r="XU105" s="120">
        <v>4.2260356802952522E-8</v>
      </c>
      <c r="XV105" s="120">
        <v>3.8640626960522122E-8</v>
      </c>
      <c r="XW105" s="120">
        <v>3.8640626960522155E-8</v>
      </c>
      <c r="XX105" s="120">
        <v>3.5294138211293318E-8</v>
      </c>
      <c r="XY105" s="120">
        <v>3.5294138211293351E-8</v>
      </c>
      <c r="XZ105" s="120">
        <v>3.2203291740263489E-8</v>
      </c>
      <c r="YA105" s="120">
        <v>3.2203291740263489E-8</v>
      </c>
      <c r="YB105" s="120">
        <v>2.9351403408751047E-8</v>
      </c>
      <c r="YC105" s="120">
        <v>2.935140340875105E-8</v>
      </c>
      <c r="YD105" s="120">
        <v>2.6722669729389684E-8</v>
      </c>
      <c r="YE105" s="120">
        <v>2.6722669729389674E-8</v>
      </c>
      <c r="YF105" s="120">
        <v>2.4302134419392086E-8</v>
      </c>
      <c r="YG105" s="120">
        <v>2.430213441939207E-8</v>
      </c>
      <c r="YH105" s="120">
        <v>2.207565555065482E-8</v>
      </c>
      <c r="YI105" s="120">
        <v>2.2075655550654826E-8</v>
      </c>
      <c r="YJ105" s="120">
        <v>2.002987331430263E-8</v>
      </c>
      <c r="YK105" s="120">
        <v>2.0029873314302617E-8</v>
      </c>
      <c r="YL105" s="120">
        <v>1.815217841626781E-8</v>
      </c>
      <c r="YM105" s="120">
        <v>1.815217841626781E-8</v>
      </c>
      <c r="YN105" s="120">
        <v>1.6430681119463546E-8</v>
      </c>
      <c r="YO105" s="120">
        <v>1.6430681119463549E-8</v>
      </c>
      <c r="YP105" s="120">
        <v>1.485418094704462E-8</v>
      </c>
      <c r="YQ105" s="120">
        <v>1.4854180947044638E-8</v>
      </c>
      <c r="YR105" s="120">
        <v>1.3412137060156551E-8</v>
      </c>
      <c r="YS105" s="120">
        <v>1.3412137060156547E-8</v>
      </c>
      <c r="YT105" s="120">
        <v>1.2094639322456072E-8</v>
      </c>
      <c r="YU105" s="120">
        <v>1.2094639322456077E-8</v>
      </c>
      <c r="YV105" s="120">
        <v>1.0892380062546152E-8</v>
      </c>
      <c r="YW105" s="120">
        <v>1.0892380062546145E-8</v>
      </c>
      <c r="YX105" s="120">
        <v>9.7966265443077773E-9</v>
      </c>
      <c r="YY105" s="120">
        <v>9.796626544307779E-9</v>
      </c>
      <c r="YZ105" s="120">
        <v>8.7991941539346134E-9</v>
      </c>
      <c r="ZA105" s="120">
        <v>8.7991941539346167E-9</v>
      </c>
      <c r="ZB105" s="120">
        <v>7.8924203112836721E-9</v>
      </c>
      <c r="ZC105" s="120">
        <v>7.8924203112836737E-9</v>
      </c>
      <c r="ZD105" s="120">
        <v>7.0691391119531982E-9</v>
      </c>
      <c r="ZE105" s="120">
        <v>7.0691391119532015E-9</v>
      </c>
      <c r="ZF105" s="120">
        <v>6.3226567052870857E-9</v>
      </c>
      <c r="ZG105" s="120">
        <v>6.3226567052870808E-9</v>
      </c>
      <c r="ZH105" s="120">
        <v>5.6467274122885439E-9</v>
      </c>
      <c r="ZI105" s="120">
        <v>5.6467274122885422E-9</v>
      </c>
      <c r="ZJ105" s="120">
        <v>5.0355305862077539E-9</v>
      </c>
      <c r="ZK105" s="120">
        <v>5.0355305862077547E-9</v>
      </c>
      <c r="ZL105" s="120">
        <v>4.4836482173505875E-9</v>
      </c>
      <c r="ZM105" s="120">
        <v>4.483648217350585E-9</v>
      </c>
      <c r="ZN105" s="120">
        <v>3.9860432824437324E-9</v>
      </c>
      <c r="ZO105" s="120">
        <v>3.9860432824437307E-9</v>
      </c>
      <c r="ZP105" s="120">
        <v>3.5380388376870389E-9</v>
      </c>
      <c r="ZQ105" s="120">
        <v>3.5380388376870373E-9</v>
      </c>
      <c r="ZR105" s="120">
        <v>3.1352978534316037E-9</v>
      </c>
      <c r="ZS105" s="120">
        <v>3.1352978534316029E-9</v>
      </c>
      <c r="ZT105" s="120">
        <v>2.7738037872447902E-9</v>
      </c>
      <c r="ZU105" s="120">
        <v>2.7738037872447935E-9</v>
      </c>
      <c r="ZV105" s="120">
        <v>2.449841890964595E-9</v>
      </c>
      <c r="ZW105" s="120">
        <v>2.4498418909645921E-9</v>
      </c>
      <c r="ZX105" s="120">
        <v>2.1599812462092271E-9</v>
      </c>
      <c r="ZY105" s="120">
        <v>2.1599812462092287E-9</v>
      </c>
      <c r="ZZ105" s="120">
        <v>1.9010575216967987E-9</v>
      </c>
      <c r="AAA105" s="120">
        <v>1.901057521696797E-9</v>
      </c>
      <c r="AAB105" s="120">
        <v>1.6701564446477966E-9</v>
      </c>
      <c r="AAC105" s="120">
        <v>1.6701564446477951E-9</v>
      </c>
      <c r="AAD105" s="120">
        <v>1.4645979774936314E-9</v>
      </c>
      <c r="AAE105" s="120">
        <v>1.4645979774936309E-9</v>
      </c>
      <c r="AAF105" s="120">
        <v>1.2819211901002425E-9</v>
      </c>
      <c r="AAG105" s="120">
        <v>1.2819211901002431E-9</v>
      </c>
      <c r="AAH105" s="120">
        <v>1.1198698167406749E-9</v>
      </c>
      <c r="AAI105" s="120">
        <v>1.1198698167406741E-9</v>
      </c>
      <c r="AAJ105" s="120">
        <v>9.7637848611719579E-10</v>
      </c>
      <c r="AAK105" s="120">
        <v>9.7637848611719579E-10</v>
      </c>
      <c r="AAL105" s="120">
        <v>8.4955961184505637E-10</v>
      </c>
      <c r="AAM105" s="120">
        <v>8.495596118450573E-10</v>
      </c>
      <c r="AAN105" s="120">
        <v>7.376909299691209E-10</v>
      </c>
      <c r="AAO105" s="120">
        <v>7.376909299691208E-10</v>
      </c>
      <c r="AAP105" s="120">
        <v>6.3920366929407893E-10</v>
      </c>
      <c r="AAQ105" s="120">
        <v>6.3920366929407904E-10</v>
      </c>
      <c r="AAR105" s="120">
        <v>5.526713395710539E-10</v>
      </c>
      <c r="AAS105" s="120">
        <v>5.5267133957105421E-10</v>
      </c>
      <c r="AAT105" s="120">
        <v>4.7679912190045279E-10</v>
      </c>
      <c r="AAU105" s="120">
        <v>4.7679912190045207E-10</v>
      </c>
      <c r="AAV105" s="120">
        <v>4.1041384508493459E-10</v>
      </c>
      <c r="AAW105" s="120">
        <v>4.104138450849349E-10</v>
      </c>
      <c r="AAX105" s="120">
        <v>3.5245453109908235E-10</v>
      </c>
      <c r="AAY105" s="120">
        <v>3.5245453109908235E-10</v>
      </c>
      <c r="AAZ105" s="120">
        <v>3.0196349233529775E-10</v>
      </c>
      <c r="ABA105" s="120">
        <v>3.0196349233529749E-10</v>
      </c>
      <c r="ABB105" s="120">
        <v>2.5807796283991925E-10</v>
      </c>
      <c r="ABC105" s="120">
        <v>2.5807796283991935E-10</v>
      </c>
      <c r="ABD105" s="120">
        <v>2.2002224537045904E-10</v>
      </c>
      <c r="ABE105" s="120">
        <v>2.2002224537045884E-10</v>
      </c>
      <c r="ABF105" s="120">
        <v>1.8710035578494504E-10</v>
      </c>
      <c r="ABG105" s="120">
        <v>1.8710035578494478E-10</v>
      </c>
      <c r="ABH105" s="120">
        <v>1.5868914601797899E-10</v>
      </c>
      <c r="ABI105" s="120">
        <v>1.5868914601797906E-10</v>
      </c>
      <c r="ABJ105" s="120">
        <v>1.3423188670535712E-10</v>
      </c>
      <c r="ABK105" s="120">
        <v>1.3423188670535712E-10</v>
      </c>
      <c r="ABL105" s="120">
        <v>1.1323229038973789E-10</v>
      </c>
      <c r="ABM105" s="120">
        <v>1.1323229038973788E-10</v>
      </c>
      <c r="ABN105" s="120">
        <v>9.5248956173309692E-11</v>
      </c>
      <c r="ABO105" s="120">
        <v>9.5248956173309614E-11</v>
      </c>
      <c r="ABP105" s="120">
        <v>7.9890216678842821E-11</v>
      </c>
      <c r="ABQ105" s="120">
        <v>7.9890216678842872E-11</v>
      </c>
      <c r="ABR105" s="120">
        <v>6.6809368236726228E-11</v>
      </c>
      <c r="ABS105" s="120">
        <v>6.6809368236726125E-11</v>
      </c>
      <c r="ABT105" s="120">
        <v>5.5700265331079864E-11</v>
      </c>
      <c r="ABU105" s="120">
        <v>5.5700265331079845E-11</v>
      </c>
      <c r="ABV105" s="120">
        <v>4.629326051100138E-11</v>
      </c>
      <c r="ABW105" s="120">
        <v>4.629326051100138E-11</v>
      </c>
      <c r="ABX105" s="120">
        <v>3.835147120132531E-11</v>
      </c>
      <c r="ABY105" s="120">
        <v>3.8351471201325323E-11</v>
      </c>
      <c r="ABZ105" s="120">
        <v>3.1667355128578703E-11</v>
      </c>
      <c r="ACA105" s="120">
        <v>3.166735512857869E-11</v>
      </c>
      <c r="ACB105" s="120">
        <v>2.6059576409410995E-11</v>
      </c>
      <c r="ACC105" s="120">
        <v>2.6059576409410992E-11</v>
      </c>
      <c r="ACD105" s="120">
        <v>2.1370144727757838E-11</v>
      </c>
      <c r="ACE105" s="120">
        <v>2.1370144727757825E-11</v>
      </c>
      <c r="ACF105" s="120">
        <v>1.746181045019356E-11</v>
      </c>
      <c r="ACG105" s="120">
        <v>1.7461810450193564E-11</v>
      </c>
      <c r="ACH105" s="120">
        <v>1.4215698992967342E-11</v>
      </c>
      <c r="ACI105" s="120">
        <v>1.4215698992967347E-11</v>
      </c>
      <c r="ACJ105" s="120">
        <v>1.1529168255528584E-11</v>
      </c>
      <c r="ACK105" s="120">
        <v>1.1529168255528576E-11</v>
      </c>
      <c r="ACL105" s="120">
        <v>9.3138734702030445E-12</v>
      </c>
      <c r="ACM105" s="120">
        <v>9.3138734702030396E-12</v>
      </c>
      <c r="ACN105" s="120">
        <v>7.4940243822066969E-12</v>
      </c>
      <c r="ACO105" s="120">
        <v>7.494024382206705E-12</v>
      </c>
      <c r="ACP105" s="120">
        <v>6.0048202644087479E-12</v>
      </c>
      <c r="ACQ105" s="120">
        <v>6.0048202644087528E-12</v>
      </c>
      <c r="ACR105" s="120">
        <v>4.7910488831251553E-12</v>
      </c>
      <c r="ACS105" s="120">
        <v>4.7910488831251577E-12</v>
      </c>
      <c r="ACT105" s="120">
        <v>3.8058361606485114E-12</v>
      </c>
      <c r="ACU105" s="120">
        <v>3.8058361606485073E-12</v>
      </c>
      <c r="ACV105" s="120">
        <v>3.0095339230959363E-12</v>
      </c>
      <c r="ACW105" s="120">
        <v>3.0095339230959343E-12</v>
      </c>
      <c r="ACX105" s="120">
        <v>2.3687337744090343E-12</v>
      </c>
      <c r="ACY105" s="120">
        <v>2.3687337744090347E-12</v>
      </c>
      <c r="ACZ105" s="120">
        <v>1.8553957949507199E-12</v>
      </c>
      <c r="ADA105" s="120">
        <v>1.8553957949507227E-12</v>
      </c>
      <c r="ADB105" s="120">
        <v>1.4460814221889738E-12</v>
      </c>
      <c r="ADC105" s="120">
        <v>1.4460814221889742E-12</v>
      </c>
      <c r="ADD105" s="120">
        <v>1.1212805276384704E-12</v>
      </c>
      <c r="ADE105" s="120">
        <v>1.1212805276384692E-12</v>
      </c>
      <c r="ADF105" s="120">
        <v>8.6482335490647528E-13</v>
      </c>
      <c r="ADG105" s="120">
        <v>8.6482335490647568E-13</v>
      </c>
      <c r="ADH105" s="120">
        <v>6.6336862490500079E-13</v>
      </c>
      <c r="ADI105" s="120">
        <v>6.6336862490500049E-13</v>
      </c>
      <c r="ADJ105" s="120">
        <v>5.0595974280821817E-13</v>
      </c>
      <c r="ADK105" s="120">
        <v>5.0595974280821827E-13</v>
      </c>
      <c r="ADL105" s="120">
        <v>3.8364165415388193E-13</v>
      </c>
      <c r="ADM105" s="120">
        <v>3.8364165415388214E-13</v>
      </c>
      <c r="ADN105" s="120">
        <v>2.8913149187439331E-13</v>
      </c>
      <c r="ADO105" s="120">
        <v>2.8913149187439346E-13</v>
      </c>
      <c r="ADP105" s="120">
        <v>2.1653672954376039E-13</v>
      </c>
      <c r="ADQ105" s="120">
        <v>2.1653672954376041E-13</v>
      </c>
      <c r="ADR105" s="120">
        <v>1.6111510658520361E-13</v>
      </c>
      <c r="ADS105" s="120">
        <v>1.6111510658520348E-13</v>
      </c>
      <c r="ADT105" s="120">
        <v>1.1907111675457089E-13</v>
      </c>
      <c r="ADU105" s="120">
        <v>1.1907111675457092E-13</v>
      </c>
      <c r="ADV105" s="120">
        <v>8.7384350368249574E-14</v>
      </c>
      <c r="ADW105" s="120">
        <v>8.7384350368249612E-14</v>
      </c>
      <c r="ADX105" s="120">
        <v>6.3665452273241532E-14</v>
      </c>
      <c r="ADY105" s="120">
        <v>6.366545227324162E-14</v>
      </c>
      <c r="ADZ105" s="120">
        <v>4.6035900574259606E-14</v>
      </c>
      <c r="AEA105" s="120">
        <v>4.60359005742596E-14</v>
      </c>
      <c r="AEB105" s="120">
        <v>3.302822506637635E-14</v>
      </c>
      <c r="AEC105" s="120">
        <v>3.302822506637635E-14</v>
      </c>
      <c r="AED105" s="120">
        <v>2.3503668906872827E-14</v>
      </c>
      <c r="AEE105" s="120">
        <v>2.3503668906872824E-14</v>
      </c>
      <c r="AEF105" s="120">
        <v>1.6584652325034494E-14</v>
      </c>
      <c r="AEG105" s="120">
        <v>1.6584652325034497E-14</v>
      </c>
      <c r="AEH105" s="120">
        <v>1.159972341928896E-14</v>
      </c>
      <c r="AEI105" s="120">
        <v>1.1599723419288963E-14</v>
      </c>
      <c r="AEJ105" s="120">
        <v>8.0389788897326366E-15</v>
      </c>
      <c r="AEK105" s="120">
        <v>8.0389788897326382E-15</v>
      </c>
      <c r="AEL105" s="120">
        <v>5.5182076970563149E-15</v>
      </c>
      <c r="AEM105" s="120">
        <v>5.5182076970563149E-15</v>
      </c>
      <c r="AEN105" s="120">
        <v>3.7502541307031423E-15</v>
      </c>
      <c r="AEO105" s="120">
        <v>3.7502541307031423E-15</v>
      </c>
      <c r="AEP105" s="120">
        <v>2.5223147949566605E-15</v>
      </c>
      <c r="AEQ105" s="120">
        <v>2.5223147949566585E-15</v>
      </c>
      <c r="AER105" s="120">
        <v>1.6780779183130803E-15</v>
      </c>
      <c r="AES105" s="120">
        <v>1.6780779183130805E-15</v>
      </c>
      <c r="AET105" s="120">
        <v>1.1037846173473861E-15</v>
      </c>
      <c r="AEU105" s="120">
        <v>1.1037846173473863E-15</v>
      </c>
      <c r="AEV105" s="120">
        <v>7.1744185124319158E-16</v>
      </c>
      <c r="AEW105" s="120">
        <v>7.1744185124319168E-16</v>
      </c>
      <c r="AEX105" s="120">
        <v>4.6054739883665512E-16</v>
      </c>
      <c r="AEY105" s="120">
        <v>4.6054739883665542E-16</v>
      </c>
      <c r="AEZ105" s="120">
        <v>2.9179992091967317E-16</v>
      </c>
      <c r="AFA105" s="120">
        <v>2.9179992091967356E-16</v>
      </c>
      <c r="AFB105" s="120">
        <v>1.8236368672025771E-16</v>
      </c>
      <c r="AFC105" s="120">
        <v>1.8236368672025773E-16</v>
      </c>
      <c r="AFD105" s="120">
        <v>1.1233947527358279E-16</v>
      </c>
      <c r="AFE105" s="120">
        <v>1.1233947527358284E-16</v>
      </c>
      <c r="AFF105" s="120">
        <v>6.8162097624859116E-17</v>
      </c>
      <c r="AFG105" s="120">
        <v>6.8162097624859178E-17</v>
      </c>
      <c r="AFH105" s="120">
        <v>4.0702449749234643E-17</v>
      </c>
      <c r="AFI105" s="120">
        <v>4.0702449749234649E-17</v>
      </c>
      <c r="AFJ105" s="120">
        <v>2.3899444607950775E-17</v>
      </c>
      <c r="AFK105" s="120">
        <v>2.3899444607950785E-17</v>
      </c>
      <c r="AFL105" s="120">
        <v>1.3785937739894998E-17</v>
      </c>
      <c r="AFM105" s="120">
        <v>1.3785937739894995E-17</v>
      </c>
      <c r="AFN105" s="120">
        <v>7.8041037977796064E-18</v>
      </c>
      <c r="AFO105" s="120">
        <v>7.8041037977796064E-18</v>
      </c>
      <c r="AFP105" s="120">
        <v>4.330780863648089E-18</v>
      </c>
      <c r="AFQ105" s="120">
        <v>4.330780863648089E-18</v>
      </c>
      <c r="AFR105" s="120">
        <v>2.3531006801191726E-18</v>
      </c>
      <c r="AFS105" s="120">
        <v>2.3531006801191722E-18</v>
      </c>
      <c r="AFT105" s="120">
        <v>1.2501769109848844E-18</v>
      </c>
      <c r="AFU105" s="120">
        <v>1.2501769109848832E-18</v>
      </c>
      <c r="AFV105" s="120">
        <v>6.4852829383565624E-19</v>
      </c>
      <c r="AFW105" s="120">
        <v>6.4852829383565672E-19</v>
      </c>
      <c r="AFX105" s="120">
        <v>3.2795876037390601E-19</v>
      </c>
      <c r="AFY105" s="120">
        <v>3.2795876037390592E-19</v>
      </c>
      <c r="AFZ105" s="120">
        <v>1.6138980108815923E-19</v>
      </c>
      <c r="AGA105" s="120">
        <v>1.6138980108815925E-19</v>
      </c>
      <c r="AGB105" s="120">
        <v>7.7134639864366628E-20</v>
      </c>
      <c r="AGC105" s="120">
        <v>7.7134639864366604E-20</v>
      </c>
      <c r="AGD105" s="120">
        <v>3.5726649331846444E-20</v>
      </c>
      <c r="AGE105" s="120">
        <v>3.5726649331846444E-20</v>
      </c>
      <c r="AGF105" s="120">
        <v>1.5997210060647704E-20</v>
      </c>
      <c r="AGG105" s="120">
        <v>1.5997210060647722E-20</v>
      </c>
      <c r="AGH105" s="120">
        <v>6.9057642270137683E-21</v>
      </c>
      <c r="AGI105" s="120">
        <v>6.9057642270137728E-21</v>
      </c>
      <c r="AGJ105" s="120">
        <v>2.8651216342875724E-21</v>
      </c>
      <c r="AGK105" s="120">
        <v>2.8651216342875742E-21</v>
      </c>
      <c r="AGL105" s="120">
        <v>1.1384055538138494E-21</v>
      </c>
      <c r="AGM105" s="120">
        <v>1.1384055538138494E-21</v>
      </c>
      <c r="AGN105" s="120">
        <v>4.3142256458449672E-22</v>
      </c>
      <c r="AGO105" s="120">
        <v>4.3142256458449709E-22</v>
      </c>
      <c r="AGP105" s="120">
        <v>1.5520595483907541E-22</v>
      </c>
      <c r="AGQ105" s="120">
        <v>1.5520595483907544E-22</v>
      </c>
      <c r="AGR105" s="120">
        <v>5.2712193152044005E-23</v>
      </c>
      <c r="AGS105" s="120">
        <v>5.2712193152044011E-23</v>
      </c>
      <c r="AGT105" s="120">
        <v>1.6790570008398705E-23</v>
      </c>
      <c r="AGU105" s="120">
        <v>1.6790570008398702E-23</v>
      </c>
      <c r="AGV105" s="120">
        <v>4.9768497298434432E-24</v>
      </c>
      <c r="AGW105" s="120">
        <v>4.9768497298434432E-24</v>
      </c>
      <c r="AGX105" s="120">
        <v>1.359588135271585E-24</v>
      </c>
      <c r="AGY105" s="120">
        <v>1.3595881352715848E-24</v>
      </c>
      <c r="AGZ105" s="120">
        <v>3.3824368503953086E-25</v>
      </c>
      <c r="AHA105" s="120">
        <v>3.3824368503953095E-25</v>
      </c>
      <c r="AHB105" s="120">
        <v>7.5472753037194524E-26</v>
      </c>
      <c r="AHC105" s="120">
        <v>7.5472753037194524E-26</v>
      </c>
      <c r="AHD105" s="120">
        <v>1.4803002619863486E-26</v>
      </c>
      <c r="AHE105" s="120">
        <v>1.4803002619863486E-26</v>
      </c>
      <c r="AHF105" s="120">
        <v>2.4825502761483796E-27</v>
      </c>
      <c r="AHG105" s="120">
        <v>2.4825502761483799E-27</v>
      </c>
      <c r="AHH105" s="120">
        <v>3.4193114307046541E-28</v>
      </c>
      <c r="AHI105" s="120">
        <v>3.4193114307046536E-28</v>
      </c>
      <c r="AHJ105" s="120">
        <v>3.6281438664344504E-29</v>
      </c>
      <c r="AHK105" s="120">
        <v>3.6281438664344504E-29</v>
      </c>
      <c r="AHL105" s="120">
        <v>2.6377536518327582E-30</v>
      </c>
      <c r="AHM105" s="120">
        <v>2.6377536518327582E-30</v>
      </c>
      <c r="AHN105" s="120">
        <v>9.8607613152626476E-32</v>
      </c>
      <c r="AHO105" s="120" t="s">
        <v>105</v>
      </c>
      <c r="AHP105" s="120" t="s">
        <v>105</v>
      </c>
      <c r="AHQ105" s="120" t="s">
        <v>105</v>
      </c>
      <c r="AHR105" s="120" t="s">
        <v>105</v>
      </c>
      <c r="AHS105" s="120" t="s">
        <v>105</v>
      </c>
      <c r="AHT105" s="120" t="s">
        <v>105</v>
      </c>
      <c r="AHU105" s="120" t="s">
        <v>105</v>
      </c>
      <c r="AHV105" s="120" t="s">
        <v>105</v>
      </c>
      <c r="AHW105" s="120" t="s">
        <v>105</v>
      </c>
      <c r="AHX105" s="120" t="s">
        <v>105</v>
      </c>
      <c r="AHY105" s="120" t="s">
        <v>105</v>
      </c>
      <c r="AHZ105" s="120" t="s">
        <v>105</v>
      </c>
      <c r="AIA105" s="120" t="s">
        <v>105</v>
      </c>
      <c r="AIB105" s="120" t="s">
        <v>105</v>
      </c>
      <c r="AIC105" s="120" t="s">
        <v>105</v>
      </c>
      <c r="AID105" s="120" t="s">
        <v>105</v>
      </c>
      <c r="AIE105" s="120" t="s">
        <v>105</v>
      </c>
      <c r="AIF105" s="120" t="s">
        <v>105</v>
      </c>
      <c r="AIG105" s="120" t="s">
        <v>105</v>
      </c>
      <c r="AIH105" s="120" t="s">
        <v>105</v>
      </c>
      <c r="AII105" s="120" t="s">
        <v>105</v>
      </c>
      <c r="AIJ105" s="120" t="s">
        <v>105</v>
      </c>
      <c r="AIK105" s="120" t="s">
        <v>105</v>
      </c>
      <c r="AIL105" s="120" t="s">
        <v>105</v>
      </c>
      <c r="AIM105" s="120" t="s">
        <v>105</v>
      </c>
      <c r="AIN105" s="120" t="s">
        <v>105</v>
      </c>
      <c r="AIO105" s="120" t="s">
        <v>105</v>
      </c>
      <c r="AIP105" s="120" t="s">
        <v>105</v>
      </c>
      <c r="AIQ105" s="120" t="s">
        <v>105</v>
      </c>
      <c r="AIR105" s="120" t="s">
        <v>105</v>
      </c>
      <c r="AIS105" s="120" t="s">
        <v>105</v>
      </c>
      <c r="AIT105" s="120" t="s">
        <v>105</v>
      </c>
      <c r="AIU105" s="120" t="s">
        <v>105</v>
      </c>
      <c r="AIV105" s="120" t="s">
        <v>105</v>
      </c>
      <c r="AIW105" s="120" t="s">
        <v>105</v>
      </c>
      <c r="AIX105" s="120" t="s">
        <v>105</v>
      </c>
      <c r="AIY105" s="120" t="s">
        <v>105</v>
      </c>
      <c r="AIZ105" s="120" t="s">
        <v>105</v>
      </c>
      <c r="AJA105" s="120" t="s">
        <v>105</v>
      </c>
      <c r="AJB105" s="120" t="s">
        <v>105</v>
      </c>
      <c r="AJC105" s="120" t="s">
        <v>105</v>
      </c>
      <c r="AJD105" s="120" t="s">
        <v>105</v>
      </c>
      <c r="AJE105" s="120" t="s">
        <v>105</v>
      </c>
      <c r="AJF105" s="120" t="s">
        <v>105</v>
      </c>
      <c r="AJG105" s="120" t="s">
        <v>105</v>
      </c>
      <c r="AJH105" s="120" t="s">
        <v>105</v>
      </c>
      <c r="AJI105" s="120" t="s">
        <v>105</v>
      </c>
      <c r="AJJ105" s="120" t="s">
        <v>105</v>
      </c>
      <c r="AJK105" s="120" t="s">
        <v>105</v>
      </c>
      <c r="AJL105" s="120" t="s">
        <v>105</v>
      </c>
      <c r="AJM105" s="120" t="s">
        <v>105</v>
      </c>
      <c r="AJN105" s="120" t="s">
        <v>105</v>
      </c>
      <c r="AJO105" s="120" t="s">
        <v>105</v>
      </c>
      <c r="AJP105" s="120" t="s">
        <v>105</v>
      </c>
      <c r="AJQ105" s="120" t="s">
        <v>105</v>
      </c>
      <c r="AJR105" s="120" t="s">
        <v>105</v>
      </c>
      <c r="AJS105" s="120" t="s">
        <v>105</v>
      </c>
      <c r="AJT105" s="120" t="s">
        <v>105</v>
      </c>
      <c r="AJU105" s="120" t="s">
        <v>105</v>
      </c>
      <c r="AJV105" s="120" t="s">
        <v>105</v>
      </c>
      <c r="AJW105" s="120" t="s">
        <v>105</v>
      </c>
      <c r="AJX105" s="120" t="s">
        <v>105</v>
      </c>
      <c r="AJY105" s="120" t="s">
        <v>105</v>
      </c>
      <c r="AJZ105" s="120" t="s">
        <v>105</v>
      </c>
      <c r="AKA105" s="120" t="s">
        <v>105</v>
      </c>
      <c r="AKB105" s="120" t="s">
        <v>105</v>
      </c>
      <c r="AKC105" s="120" t="s">
        <v>105</v>
      </c>
      <c r="AKD105" s="120" t="s">
        <v>105</v>
      </c>
      <c r="AKE105" s="120" t="s">
        <v>105</v>
      </c>
      <c r="AKF105" s="120" t="s">
        <v>105</v>
      </c>
      <c r="AKG105" s="120" t="s">
        <v>105</v>
      </c>
      <c r="AKH105" s="120" t="s">
        <v>105</v>
      </c>
      <c r="AKI105" s="120" t="s">
        <v>105</v>
      </c>
      <c r="AKJ105" s="120" t="s">
        <v>105</v>
      </c>
      <c r="AKK105" s="120" t="s">
        <v>105</v>
      </c>
      <c r="AKL105" s="120" t="s">
        <v>105</v>
      </c>
      <c r="AKM105" s="120" t="s">
        <v>105</v>
      </c>
      <c r="AKN105" s="120" t="s">
        <v>105</v>
      </c>
      <c r="AKO105" s="120" t="s">
        <v>105</v>
      </c>
      <c r="AKP105" s="120" t="s">
        <v>105</v>
      </c>
      <c r="AKQ105" s="120" t="s">
        <v>105</v>
      </c>
      <c r="AKR105" s="120" t="s">
        <v>105</v>
      </c>
      <c r="AKS105" s="120" t="s">
        <v>105</v>
      </c>
      <c r="AKT105" s="120" t="s">
        <v>105</v>
      </c>
      <c r="AKU105" s="120" t="s">
        <v>105</v>
      </c>
      <c r="AKV105" s="120" t="s">
        <v>105</v>
      </c>
      <c r="AKW105" s="120" t="s">
        <v>105</v>
      </c>
      <c r="AKX105" s="120" t="s">
        <v>105</v>
      </c>
      <c r="AKY105" s="120" t="s">
        <v>105</v>
      </c>
      <c r="AKZ105" s="120" t="s">
        <v>105</v>
      </c>
      <c r="ALA105" s="120" t="s">
        <v>105</v>
      </c>
      <c r="ALB105" s="120" t="s">
        <v>105</v>
      </c>
      <c r="ALC105" s="120" t="s">
        <v>105</v>
      </c>
      <c r="ALD105" s="120" t="s">
        <v>105</v>
      </c>
      <c r="ALE105" s="120" t="s">
        <v>105</v>
      </c>
      <c r="ALF105" s="120" t="s">
        <v>105</v>
      </c>
      <c r="ALG105" s="120" t="s">
        <v>105</v>
      </c>
      <c r="ALH105" s="120" t="s">
        <v>105</v>
      </c>
      <c r="ALI105" s="120" t="s">
        <v>105</v>
      </c>
      <c r="ALJ105" s="120" t="s">
        <v>105</v>
      </c>
      <c r="ALK105" s="120" t="s">
        <v>105</v>
      </c>
      <c r="ALL105" s="120" t="s">
        <v>105</v>
      </c>
      <c r="ALM105" s="120" t="s">
        <v>105</v>
      </c>
      <c r="ALN105" s="120"/>
    </row>
    <row r="106" spans="1:1002" hidden="1">
      <c r="A106" s="119">
        <v>105</v>
      </c>
      <c r="B106" s="120">
        <v>9.9814865514522054E-4</v>
      </c>
      <c r="C106" s="120">
        <v>9.8644536799124129E-4</v>
      </c>
      <c r="D106" s="120">
        <v>9.8654135170188708E-4</v>
      </c>
      <c r="E106" s="120">
        <v>9.7492983597762461E-4</v>
      </c>
      <c r="F106" s="120">
        <v>9.7502408041604276E-4</v>
      </c>
      <c r="G106" s="120">
        <v>9.6350405250766424E-4</v>
      </c>
      <c r="H106" s="120">
        <v>9.6359658175093773E-4</v>
      </c>
      <c r="I106" s="120">
        <v>9.5216775615039834E-4</v>
      </c>
      <c r="J106" s="120">
        <v>9.5225859406482716E-4</v>
      </c>
      <c r="K106" s="120">
        <v>9.4092068337410517E-4</v>
      </c>
      <c r="L106" s="120">
        <v>9.4100985361548529E-4</v>
      </c>
      <c r="M106" s="120">
        <v>9.2976256855099274E-4</v>
      </c>
      <c r="N106" s="120">
        <v>9.2985009456492303E-4</v>
      </c>
      <c r="O106" s="120">
        <v>9.186931439620859E-4</v>
      </c>
      <c r="P106" s="120">
        <v>9.1877904898428559E-4</v>
      </c>
      <c r="Q106" s="120">
        <v>9.0771213980230664E-4</v>
      </c>
      <c r="R106" s="120">
        <v>9.077964468589473E-4</v>
      </c>
      <c r="S106" s="120">
        <v>8.9681928418574989E-4</v>
      </c>
      <c r="T106" s="120">
        <v>8.9690201609380054E-4</v>
      </c>
      <c r="U106" s="120">
        <v>8.8601430315114131E-4</v>
      </c>
      <c r="V106" s="120">
        <v>8.860954825187288E-4</v>
      </c>
      <c r="W106" s="120">
        <v>8.7529692066750503E-4</v>
      </c>
      <c r="X106" s="120">
        <v>8.7537656989429601E-4</v>
      </c>
      <c r="Y106" s="120">
        <v>8.6466685864003011E-4</v>
      </c>
      <c r="Z106" s="120">
        <v>8.6474499991761613E-4</v>
      </c>
      <c r="AA106" s="120">
        <v>8.5412383691612335E-4</v>
      </c>
      <c r="AB106" s="120">
        <v>8.5420049222843125E-4</v>
      </c>
      <c r="AC106" s="120">
        <v>8.4366757329168039E-4</v>
      </c>
      <c r="AD106" s="120">
        <v>8.4374276441538925E-4</v>
      </c>
      <c r="AE106" s="120">
        <v>8.3329778351754564E-4</v>
      </c>
      <c r="AF106" s="120">
        <v>8.3337153202252528E-4</v>
      </c>
      <c r="AG106" s="120">
        <v>8.2301418130618692E-4</v>
      </c>
      <c r="AH106" s="120">
        <v>8.2308650855594551E-4</v>
      </c>
      <c r="AI106" s="120">
        <v>8.1281647833857194E-4</v>
      </c>
      <c r="AJ106" s="120">
        <v>8.1288740549072442E-4</v>
      </c>
      <c r="AK106" s="120">
        <v>8.0270438427125523E-4</v>
      </c>
      <c r="AL106" s="120">
        <v>8.0277393227799775E-4</v>
      </c>
      <c r="AM106" s="120">
        <v>7.9267760674366799E-4</v>
      </c>
      <c r="AN106" s="120">
        <v>7.9274579635227414E-4</v>
      </c>
      <c r="AO106" s="120">
        <v>7.8273585138562748E-4</v>
      </c>
      <c r="AP106" s="120">
        <v>7.8280270313895784E-4</v>
      </c>
      <c r="AQ106" s="120">
        <v>7.7287882182505523E-4</v>
      </c>
      <c r="AR106" s="120">
        <v>7.7294435606207904E-4</v>
      </c>
      <c r="AS106" s="120">
        <v>7.6310621969590843E-4</v>
      </c>
      <c r="AT106" s="120">
        <v>7.6317045655224119E-4</v>
      </c>
      <c r="AU106" s="120">
        <v>7.5341774464632663E-4</v>
      </c>
      <c r="AV106" s="120">
        <v>7.5348070405478144E-4</v>
      </c>
      <c r="AW106" s="120">
        <v>7.4381309434699936E-4</v>
      </c>
      <c r="AX106" s="120">
        <v>7.4387479603815374E-4</v>
      </c>
      <c r="AY106" s="120">
        <v>7.3429196449974654E-4</v>
      </c>
      <c r="AZ106" s="120">
        <v>7.3435242800252271E-4</v>
      </c>
      <c r="BA106" s="120">
        <v>7.2485404884632643E-4</v>
      </c>
      <c r="BB106" s="120">
        <v>7.2491329348858477E-4</v>
      </c>
      <c r="BC106" s="120">
        <v>7.1549903917745867E-4</v>
      </c>
      <c r="BD106" s="120">
        <v>7.1555708408660901E-4</v>
      </c>
      <c r="BE106" s="120">
        <v>7.0622662534207371E-4</v>
      </c>
      <c r="BF106" s="120">
        <v>7.062834894456968E-4</v>
      </c>
      <c r="BG106" s="120">
        <v>6.9703649525678507E-4</v>
      </c>
      <c r="BH106" s="120">
        <v>6.9709219728326824E-4</v>
      </c>
      <c r="BI106" s="120">
        <v>6.8792833491559036E-4</v>
      </c>
      <c r="BJ106" s="120">
        <v>6.8798289339478032E-4</v>
      </c>
      <c r="BK106" s="120">
        <v>6.7890182839979633E-4</v>
      </c>
      <c r="BL106" s="120">
        <v>6.7895526166366531E-4</v>
      </c>
      <c r="BM106" s="120">
        <v>6.6995665788817729E-4</v>
      </c>
      <c r="BN106" s="120">
        <v>6.700089840715E-4</v>
      </c>
      <c r="BO106" s="120">
        <v>6.6109250366735821E-4</v>
      </c>
      <c r="BP106" s="120">
        <v>6.6114374070840357E-4</v>
      </c>
      <c r="BQ106" s="120">
        <v>6.5230904414243407E-4</v>
      </c>
      <c r="BR106" s="120">
        <v>6.5235920978367267E-4</v>
      </c>
      <c r="BS106" s="120">
        <v>6.4360595584781919E-4</v>
      </c>
      <c r="BT106" s="120">
        <v>6.4365506763664469E-4</v>
      </c>
      <c r="BU106" s="120">
        <v>6.3498291345833347E-4</v>
      </c>
      <c r="BV106" s="120">
        <v>6.3503098874779303E-4</v>
      </c>
      <c r="BW106" s="120">
        <v>6.2643958980052332E-4</v>
      </c>
      <c r="BX106" s="120">
        <v>6.2648664575006539E-4</v>
      </c>
      <c r="BY106" s="120">
        <v>6.1797565586421742E-4</v>
      </c>
      <c r="BZ106" s="120">
        <v>6.1802170944045339E-4</v>
      </c>
      <c r="CA106" s="120">
        <v>6.0959078081432468E-4</v>
      </c>
      <c r="CB106" s="120">
        <v>6.096358487918006E-4</v>
      </c>
      <c r="CC106" s="120">
        <v>6.0128463200286931E-4</v>
      </c>
      <c r="CD106" s="120">
        <v>6.0132873096485433E-4</v>
      </c>
      <c r="CE106" s="120">
        <v>5.9305687498126724E-4</v>
      </c>
      <c r="CF106" s="120">
        <v>5.9310002132055117E-4</v>
      </c>
      <c r="CG106" s="120">
        <v>5.8490717351284349E-4</v>
      </c>
      <c r="CH106" s="120">
        <v>5.8494938343254979E-4</v>
      </c>
      <c r="CI106" s="120">
        <v>5.7683518958559575E-4</v>
      </c>
      <c r="CJ106" s="120">
        <v>5.7687647910000819E-4</v>
      </c>
      <c r="CK106" s="120">
        <v>5.6884058342519643E-4</v>
      </c>
      <c r="CL106" s="120">
        <v>5.688809683605981E-4</v>
      </c>
      <c r="CM106" s="120">
        <v>5.609230135082509E-4</v>
      </c>
      <c r="CN106" s="120">
        <v>5.6096250950377221E-4</v>
      </c>
      <c r="CO106" s="120">
        <v>5.5308213657578821E-4</v>
      </c>
      <c r="CP106" s="120">
        <v>5.5312075908427248E-4</v>
      </c>
      <c r="CQ106" s="120">
        <v>5.4531760764701227E-4</v>
      </c>
      <c r="CR106" s="120">
        <v>5.4535537193589145E-4</v>
      </c>
      <c r="CS106" s="120">
        <v>5.3762908003329442E-4</v>
      </c>
      <c r="CT106" s="120">
        <v>5.3766600118547621E-4</v>
      </c>
      <c r="CU106" s="120">
        <v>5.300162053524189E-4</v>
      </c>
      <c r="CV106" s="120">
        <v>5.3005229826718736E-4</v>
      </c>
      <c r="CW106" s="120">
        <v>5.2247863354307536E-4</v>
      </c>
      <c r="CX106" s="120">
        <v>5.2251391293700556E-4</v>
      </c>
      <c r="CY106" s="120">
        <v>5.1501601287961109E-4</v>
      </c>
      <c r="CZ106" s="120">
        <v>5.1505049328748993E-4</v>
      </c>
      <c r="DA106" s="120">
        <v>5.0762798998702906E-4</v>
      </c>
      <c r="DB106" s="120">
        <v>5.0766168576279309E-4</v>
      </c>
      <c r="DC106" s="120">
        <v>5.0031420985624097E-4</v>
      </c>
      <c r="DD106" s="120">
        <v>5.0034713517392365E-4</v>
      </c>
      <c r="DE106" s="120">
        <v>4.9307431585957583E-4</v>
      </c>
      <c r="DF106" s="120">
        <v>4.931064847142673E-4</v>
      </c>
      <c r="DG106" s="120">
        <v>4.8590794976654449E-4</v>
      </c>
      <c r="DH106" s="120">
        <v>4.8593937597536321E-4</v>
      </c>
      <c r="DI106" s="120">
        <v>4.7881475175986246E-4</v>
      </c>
      <c r="DJ106" s="120">
        <v>4.7884544896293436E-4</v>
      </c>
      <c r="DK106" s="120">
        <v>4.7179436045172157E-4</v>
      </c>
      <c r="DL106" s="120">
        <v>4.7182434211317614E-4</v>
      </c>
      <c r="DM106" s="120">
        <v>4.6484641290033191E-4</v>
      </c>
      <c r="DN106" s="120">
        <v>4.6487569230930365E-4</v>
      </c>
      <c r="DO106" s="120">
        <v>4.5797054462671057E-4</v>
      </c>
      <c r="DP106" s="120">
        <v>4.5799913489835513E-4</v>
      </c>
      <c r="DQ106" s="120">
        <v>4.5116638963173776E-4</v>
      </c>
      <c r="DR106" s="120">
        <v>4.5119430370825747E-4</v>
      </c>
      <c r="DS106" s="120">
        <v>4.4443358041346804E-4</v>
      </c>
      <c r="DT106" s="120">
        <v>4.4446083106514724E-4</v>
      </c>
      <c r="DU106" s="120">
        <v>4.3777174798470417E-4</v>
      </c>
      <c r="DV106" s="120">
        <v>4.3779834781095553E-4</v>
      </c>
      <c r="DW106" s="120">
        <v>4.311805218908332E-4</v>
      </c>
      <c r="DX106" s="120">
        <v>4.3120648332125428E-4</v>
      </c>
      <c r="DY106" s="120">
        <v>4.2465953022791943E-4</v>
      </c>
      <c r="DZ106" s="120">
        <v>4.2468486552335973E-4</v>
      </c>
      <c r="EA106" s="120">
        <v>4.1820839966106563E-4</v>
      </c>
      <c r="EB106" s="120">
        <v>4.182331209147023E-4</v>
      </c>
      <c r="EC106" s="120">
        <v>4.1182675544303084E-4</v>
      </c>
      <c r="ED106" s="120">
        <v>4.1185087458145474E-4</v>
      </c>
      <c r="EE106" s="120">
        <v>4.0551422143311641E-4</v>
      </c>
      <c r="EF106" s="120">
        <v>4.0553775021742706E-4</v>
      </c>
      <c r="EG106" s="120">
        <v>3.9927042011631003E-4</v>
      </c>
      <c r="EH106" s="120">
        <v>3.9929337014322223E-4</v>
      </c>
      <c r="EI106" s="120">
        <v>3.9309497262269704E-4</v>
      </c>
      <c r="EJ106" s="120">
        <v>3.9311735532565286E-4</v>
      </c>
      <c r="EK106" s="120">
        <v>3.8698749874713326E-4</v>
      </c>
      <c r="EL106" s="120">
        <v>3.8700932539742684E-4</v>
      </c>
      <c r="EM106" s="120">
        <v>3.8094761696918491E-4</v>
      </c>
      <c r="EN106" s="120">
        <v>3.8096889867709295E-4</v>
      </c>
      <c r="EO106" s="120">
        <v>3.7497494447332673E-4</v>
      </c>
      <c r="EP106" s="120">
        <v>3.7499569218924926E-4</v>
      </c>
      <c r="EQ106" s="120">
        <v>3.6906909716941105E-4</v>
      </c>
      <c r="ER106" s="120">
        <v>3.690893216850206E-4</v>
      </c>
      <c r="ES106" s="120">
        <v>3.6322968971339524E-4</v>
      </c>
      <c r="ET106" s="120">
        <v>3.632494016627938E-4</v>
      </c>
      <c r="EU106" s="120">
        <v>3.5745633552833767E-4</v>
      </c>
      <c r="EV106" s="120">
        <v>3.574755453892218E-4</v>
      </c>
      <c r="EW106" s="120">
        <v>3.5174864682565487E-4</v>
      </c>
      <c r="EX106" s="120">
        <v>3.5176736492048907E-4</v>
      </c>
      <c r="EY106" s="120">
        <v>3.4610623462664553E-4</v>
      </c>
      <c r="EZ106" s="120">
        <v>3.4612447112384242E-4</v>
      </c>
      <c r="FA106" s="120">
        <v>3.4052870878427361E-4</v>
      </c>
      <c r="FB106" s="120">
        <v>3.4054647369938284E-4</v>
      </c>
      <c r="FC106" s="120">
        <v>3.3501567800522112E-4</v>
      </c>
      <c r="FD106" s="120">
        <v>3.3503298120212376E-4</v>
      </c>
      <c r="FE106" s="120">
        <v>3.2956674987219976E-4</v>
      </c>
      <c r="FF106" s="120">
        <v>3.295836010643116E-4</v>
      </c>
      <c r="FG106" s="120">
        <v>3.2418153086652586E-4</v>
      </c>
      <c r="FH106" s="120">
        <v>3.2419793961800685E-4</v>
      </c>
      <c r="FI106" s="120">
        <v>3.1885962639096032E-4</v>
      </c>
      <c r="FJ106" s="120">
        <v>3.1887560211793107E-4</v>
      </c>
      <c r="FK106" s="120">
        <v>3.1360064079280888E-4</v>
      </c>
      <c r="FL106" s="120">
        <v>3.1361619276457141E-4</v>
      </c>
      <c r="FM106" s="120">
        <v>3.0840417738728289E-4</v>
      </c>
      <c r="FN106" s="120">
        <v>3.0841931472755081E-4</v>
      </c>
      <c r="FO106" s="120">
        <v>3.0326983848112253E-4</v>
      </c>
      <c r="FP106" s="120">
        <v>3.0328457016925623E-4</v>
      </c>
      <c r="FQ106" s="120">
        <v>2.9819722539648093E-4</v>
      </c>
      <c r="FR106" s="120">
        <v>2.9821156026872724E-4</v>
      </c>
      <c r="FS106" s="120">
        <v>2.9318593849506563E-4</v>
      </c>
      <c r="FT106" s="120">
        <v>2.9319988524580354E-4</v>
      </c>
      <c r="FU106" s="120">
        <v>2.882355772025392E-4</v>
      </c>
      <c r="FV106" s="120">
        <v>2.8824914438553323E-4</v>
      </c>
      <c r="FW106" s="120">
        <v>2.8334574003317889E-4</v>
      </c>
      <c r="FX106" s="120">
        <v>2.833589360628339E-4</v>
      </c>
      <c r="FY106" s="120">
        <v>2.7851602461479222E-4</v>
      </c>
      <c r="FZ106" s="120">
        <v>2.7852885776741726E-4</v>
      </c>
      <c r="GA106" s="120">
        <v>2.7374602771388864E-4</v>
      </c>
      <c r="GB106" s="120">
        <v>2.7375850612896126E-4</v>
      </c>
      <c r="GC106" s="120">
        <v>2.6903534526110469E-4</v>
      </c>
      <c r="GD106" s="120">
        <v>2.6904747694254369E-4</v>
      </c>
      <c r="GE106" s="120">
        <v>2.6438357237688426E-4</v>
      </c>
      <c r="GF106" s="120">
        <v>2.6439536519432363E-4</v>
      </c>
      <c r="GG106" s="120">
        <v>2.5979030339741172E-4</v>
      </c>
      <c r="GH106" s="120">
        <v>2.5980176508748007E-4</v>
      </c>
      <c r="GI106" s="120">
        <v>2.5525513190079169E-4</v>
      </c>
      <c r="GJ106" s="120">
        <v>2.5526627006839709E-4</v>
      </c>
      <c r="GK106" s="120">
        <v>2.5077765073348575E-4</v>
      </c>
      <c r="GL106" s="120">
        <v>2.5078847285309918E-4</v>
      </c>
      <c r="GM106" s="120">
        <v>2.463574520369883E-4</v>
      </c>
      <c r="GN106" s="120">
        <v>2.4636796545393646E-4</v>
      </c>
      <c r="GO106" s="120">
        <v>2.4199412727475629E-4</v>
      </c>
      <c r="GP106" s="120">
        <v>2.4200433920651491E-4</v>
      </c>
      <c r="GQ106" s="120">
        <v>2.3768726725938117E-4</v>
      </c>
      <c r="GR106" s="120">
        <v>2.3769718479686917E-4</v>
      </c>
      <c r="GS106" s="120">
        <v>2.334364621800019E-4</v>
      </c>
      <c r="GT106" s="120">
        <v>2.3344609228888137E-4</v>
      </c>
      <c r="GU106" s="120">
        <v>2.2924130162996212E-4</v>
      </c>
      <c r="GV106" s="120">
        <v>2.2925065115193959E-4</v>
      </c>
      <c r="GW106" s="120">
        <v>2.2510137463470557E-4</v>
      </c>
      <c r="GX106" s="120">
        <v>2.2511045028883496E-4</v>
      </c>
      <c r="GY106" s="120">
        <v>2.2101626967990844E-4</v>
      </c>
      <c r="GZ106" s="120">
        <v>2.210250780638973E-4</v>
      </c>
      <c r="HA106" s="120">
        <v>2.1698557473984857E-4</v>
      </c>
      <c r="HB106" s="120">
        <v>2.1699412233136425E-4</v>
      </c>
      <c r="HC106" s="120">
        <v>2.1300887730600477E-4</v>
      </c>
      <c r="HD106" s="120">
        <v>2.1301717046398404E-4</v>
      </c>
      <c r="HE106" s="120">
        <v>2.0908576441589112E-4</v>
      </c>
      <c r="HF106" s="120">
        <v>2.0909380938184869E-4</v>
      </c>
      <c r="HG106" s="120">
        <v>2.0521582268211538E-4</v>
      </c>
      <c r="HH106" s="120">
        <v>2.0522362558145625E-4</v>
      </c>
      <c r="HI106" s="120">
        <v>2.0139863832166699E-4</v>
      </c>
      <c r="HJ106" s="120">
        <v>2.0140620516499741E-4</v>
      </c>
      <c r="HK106" s="120">
        <v>1.9763379718542692E-4</v>
      </c>
      <c r="HL106" s="120">
        <v>1.9764113386986642E-4</v>
      </c>
      <c r="HM106" s="120">
        <v>1.939208847878978E-4</v>
      </c>
      <c r="HN106" s="120">
        <v>1.9392799709839204E-4</v>
      </c>
      <c r="HO106" s="120">
        <v>1.9025948633715373E-4</v>
      </c>
      <c r="HP106" s="120">
        <v>1.9026637994778737E-4</v>
      </c>
      <c r="HQ106" s="120">
        <v>1.8664918676500425E-4</v>
      </c>
      <c r="HR106" s="120">
        <v>1.8665586724031329E-4</v>
      </c>
      <c r="HS106" s="120">
        <v>1.8308957075737154E-4</v>
      </c>
      <c r="HT106" s="120">
        <v>1.8309604355365406E-4</v>
      </c>
      <c r="HU106" s="120">
        <v>1.7958022278487449E-4</v>
      </c>
      <c r="HV106" s="120">
        <v>1.7958649325150428E-4</v>
      </c>
      <c r="HW106" s="120">
        <v>1.7612072713362297E-4</v>
      </c>
      <c r="HX106" s="120">
        <v>1.7612680051435766E-4</v>
      </c>
      <c r="HY106" s="120">
        <v>1.7271066793621108E-4</v>
      </c>
      <c r="HZ106" s="120">
        <v>1.7271654937050314E-4</v>
      </c>
      <c r="IA106" s="120">
        <v>1.6934962920291222E-4</v>
      </c>
      <c r="IB106" s="120">
        <v>1.6935532372721606E-4</v>
      </c>
      <c r="IC106" s="120">
        <v>1.6603719485306929E-4</v>
      </c>
      <c r="ID106" s="120">
        <v>1.6604270740214826E-4</v>
      </c>
      <c r="IE106" s="120">
        <v>1.6277294874667806E-4</v>
      </c>
      <c r="IF106" s="120">
        <v>1.6277828415490816E-4</v>
      </c>
      <c r="IG106" s="120">
        <v>1.5955647471615824E-4</v>
      </c>
      <c r="IH106" s="120">
        <v>1.5956163771883085E-4</v>
      </c>
      <c r="II106" s="120">
        <v>1.5638735659831085E-4</v>
      </c>
      <c r="IJ106" s="120">
        <v>1.5639235183293311E-4</v>
      </c>
      <c r="IK106" s="120">
        <v>1.5326517826645604E-4</v>
      </c>
      <c r="IL106" s="120">
        <v>1.5327001027404846E-4</v>
      </c>
      <c r="IM106" s="120">
        <v>1.5018952366274794E-4</v>
      </c>
      <c r="IN106" s="120">
        <v>1.5019419688913827E-4</v>
      </c>
      <c r="IO106" s="120">
        <v>1.471599768306627E-4</v>
      </c>
      <c r="IP106" s="120">
        <v>1.4716449562777908E-4</v>
      </c>
      <c r="IQ106" s="120">
        <v>1.4417612194765598E-4</v>
      </c>
      <c r="IR106" s="120">
        <v>1.44180490574814E-4</v>
      </c>
      <c r="IS106" s="120">
        <v>1.4123754335798269E-4</v>
      </c>
      <c r="IT106" s="120">
        <v>1.4124176598317143E-4</v>
      </c>
      <c r="IU106" s="120">
        <v>1.3834382560568012E-4</v>
      </c>
      <c r="IV106" s="120">
        <v>1.383479063068429E-4</v>
      </c>
      <c r="IW106" s="120">
        <v>1.354945534677026E-4</v>
      </c>
      <c r="IX106" s="120">
        <v>1.3549849623401464E-4</v>
      </c>
      <c r="IY106" s="120">
        <v>1.3268931198721004E-4</v>
      </c>
      <c r="IZ106" s="120">
        <v>1.3269312072035122E-4</v>
      </c>
      <c r="JA106" s="120">
        <v>1.2992768650700004E-4</v>
      </c>
      <c r="JB106" s="120">
        <v>1.2993136502242425E-4</v>
      </c>
      <c r="JC106" s="120">
        <v>1.2720926270308255E-4</v>
      </c>
      <c r="JD106" s="120">
        <v>1.2721281473128141E-4</v>
      </c>
      <c r="JE106" s="120">
        <v>1.2453362661838885E-4</v>
      </c>
      <c r="JF106" s="120">
        <v>1.2453705580615129E-4</v>
      </c>
      <c r="JG106" s="120">
        <v>1.2190036469661277E-4</v>
      </c>
      <c r="JH106" s="120">
        <v>1.2190367460827926E-4</v>
      </c>
      <c r="JI106" s="120">
        <v>1.1930906381617589E-4</v>
      </c>
      <c r="JJ106" s="120">
        <v>1.1931225793488702E-4</v>
      </c>
      <c r="JK106" s="120">
        <v>1.1675931132431316E-4</v>
      </c>
      <c r="JL106" s="120">
        <v>1.1676239305325378E-4</v>
      </c>
      <c r="JM106" s="120">
        <v>1.1425069507127357E-4</v>
      </c>
      <c r="JN106" s="120">
        <v>1.1425366773491011E-4</v>
      </c>
      <c r="JO106" s="120">
        <v>1.117828034446281E-4</v>
      </c>
      <c r="JP106" s="120">
        <v>1.1178567028994052E-4</v>
      </c>
      <c r="JQ106" s="120">
        <v>1.0935522540368164E-4</v>
      </c>
      <c r="JR106" s="120">
        <v>1.0935798960138936E-4</v>
      </c>
      <c r="JS106" s="120">
        <v>1.0696755051398231E-4</v>
      </c>
      <c r="JT106" s="120">
        <v>1.0697021515976324E-4</v>
      </c>
      <c r="JU106" s="120">
        <v>1.0461936898191996E-4</v>
      </c>
      <c r="JV106" s="120">
        <v>1.0462193709762354E-4</v>
      </c>
      <c r="JW106" s="120">
        <v>1.0231027168941087E-4</v>
      </c>
      <c r="JX106" s="120">
        <v>1.0231274622426404E-4</v>
      </c>
      <c r="JY106" s="120">
        <v>1.0003985022866077E-4</v>
      </c>
      <c r="JZ106" s="120">
        <v>1.0004223406046722E-4</v>
      </c>
      <c r="KA106" s="120">
        <v>9.7807696936999384E-5</v>
      </c>
      <c r="KB106" s="120">
        <v>9.7809992873331401E-5</v>
      </c>
      <c r="KC106" s="120">
        <v>9.5613404931780592E-5</v>
      </c>
      <c r="KD106" s="120">
        <v>9.5615615711163883E-5</v>
      </c>
      <c r="KE106" s="120">
        <v>9.3456568145341802E-5</v>
      </c>
      <c r="KF106" s="120">
        <v>9.345869643843211E-5</v>
      </c>
      <c r="KG106" s="120">
        <v>9.133678136001416E-5</v>
      </c>
      <c r="KH106" s="120">
        <v>9.1338829770767381E-5</v>
      </c>
      <c r="KI106" s="120">
        <v>8.9253640243179444E-5</v>
      </c>
      <c r="KJ106" s="120">
        <v>8.9255611310012727E-5</v>
      </c>
      <c r="KK106" s="120">
        <v>8.7206741382364074E-5</v>
      </c>
      <c r="KL106" s="120">
        <v>8.7208637579308952E-5</v>
      </c>
      <c r="KM106" s="120">
        <v>8.5195682320362971E-5</v>
      </c>
      <c r="KN106" s="120">
        <v>8.5197506058210789E-5</v>
      </c>
      <c r="KO106" s="120">
        <v>8.3220061590388788E-5</v>
      </c>
      <c r="KP106" s="120">
        <v>8.3221815217827307E-5</v>
      </c>
      <c r="KQ106" s="120">
        <v>8.1279478751235411E-5</v>
      </c>
      <c r="KR106" s="120">
        <v>8.128116455597705E-5</v>
      </c>
      <c r="KS106" s="120">
        <v>7.9373534422451592E-5</v>
      </c>
      <c r="KT106" s="120">
        <v>7.9375154632352094E-5</v>
      </c>
      <c r="KU106" s="120">
        <v>7.7501830319513207E-5</v>
      </c>
      <c r="KV106" s="120">
        <v>7.7503387103682503E-5</v>
      </c>
      <c r="KW106" s="120">
        <v>7.566396928899016E-5</v>
      </c>
      <c r="KX106" s="120">
        <v>7.5665464758893522E-5</v>
      </c>
      <c r="KY106" s="120">
        <v>7.3859555343698137E-5</v>
      </c>
      <c r="KZ106" s="120">
        <v>7.3860991554247673E-5</v>
      </c>
      <c r="LA106" s="120">
        <v>7.2088193697825823E-5</v>
      </c>
      <c r="LB106" s="120">
        <v>7.2089572648463269E-5</v>
      </c>
      <c r="LC106" s="120">
        <v>7.0349490802032303E-5</v>
      </c>
      <c r="LD106" s="120">
        <v>7.0350814437802208E-5</v>
      </c>
      <c r="LE106" s="120">
        <v>6.8643054378504276E-5</v>
      </c>
      <c r="LF106" s="120">
        <v>6.8644324591116479E-5</v>
      </c>
      <c r="LG106" s="120">
        <v>6.6968493455964769E-5</v>
      </c>
      <c r="LH106" s="120">
        <v>6.6969712084848337E-5</v>
      </c>
      <c r="LI106" s="120">
        <v>6.5325418404625822E-5</v>
      </c>
      <c r="LJ106" s="120">
        <v>6.5326587237972013E-5</v>
      </c>
      <c r="LK106" s="120">
        <v>6.3713440971075239E-5</v>
      </c>
      <c r="LL106" s="120">
        <v>6.3714561746870991E-5</v>
      </c>
      <c r="LM106" s="120">
        <v>6.2132174313089957E-5</v>
      </c>
      <c r="LN106" s="120">
        <v>6.2133248720140142E-5</v>
      </c>
      <c r="LO106" s="120">
        <v>6.0581233034364912E-5</v>
      </c>
      <c r="LP106" s="120">
        <v>6.0582262713305751E-5</v>
      </c>
      <c r="LQ106" s="120">
        <v>5.9060233219151497E-5</v>
      </c>
      <c r="LR106" s="120">
        <v>5.9061219763451749E-5</v>
      </c>
      <c r="LS106" s="120">
        <v>5.756879246679311E-5</v>
      </c>
      <c r="LT106" s="120">
        <v>5.7569737423745803E-5</v>
      </c>
      <c r="LU106" s="120">
        <v>5.6106529926151139E-5</v>
      </c>
      <c r="LV106" s="120">
        <v>5.6107434797854096E-5</v>
      </c>
      <c r="LW106" s="120">
        <v>5.4673066329910487E-5</v>
      </c>
      <c r="LX106" s="120">
        <v>5.4673932574235957E-5</v>
      </c>
      <c r="LY106" s="120">
        <v>5.3268024028755567E-5</v>
      </c>
      <c r="LZ106" s="120">
        <v>5.3268853060309219E-5</v>
      </c>
      <c r="MA106" s="120">
        <v>5.1891027025407494E-5</v>
      </c>
      <c r="MB106" s="120">
        <v>5.1891820216475843E-5</v>
      </c>
      <c r="MC106" s="120">
        <v>5.0541701008512105E-5</v>
      </c>
      <c r="MD106" s="120">
        <v>5.0542459689999213E-5</v>
      </c>
      <c r="ME106" s="120">
        <v>4.9219673386369436E-5</v>
      </c>
      <c r="MF106" s="120">
        <v>4.9220398848722312E-5</v>
      </c>
      <c r="MG106" s="120">
        <v>4.7924573320494809E-5</v>
      </c>
      <c r="MH106" s="120">
        <v>4.7925266814617281E-5</v>
      </c>
      <c r="MI106" s="120">
        <v>4.6656031759000989E-5</v>
      </c>
      <c r="MJ106" s="120">
        <v>4.6656694497156217E-5</v>
      </c>
      <c r="MK106" s="120">
        <v>4.5413681469791676E-5</v>
      </c>
      <c r="ML106" s="120">
        <v>4.5414314626493366E-5</v>
      </c>
      <c r="MM106" s="120">
        <v>4.4197157073556314E-5</v>
      </c>
      <c r="MN106" s="120">
        <v>4.4197761786448135E-5</v>
      </c>
      <c r="MO106" s="120">
        <v>4.3006095076555151E-5</v>
      </c>
      <c r="MP106" s="120">
        <v>4.3006672447278661E-5</v>
      </c>
      <c r="MQ106" s="120">
        <v>4.1840133903185306E-5</v>
      </c>
      <c r="MR106" s="120">
        <v>4.1840684998236145E-5</v>
      </c>
      <c r="MS106" s="120">
        <v>4.069891392831574E-5</v>
      </c>
      <c r="MT106" s="120">
        <v>4.0699439779888224E-5</v>
      </c>
      <c r="MU106" s="120">
        <v>3.9582077509382533E-5</v>
      </c>
      <c r="MV106" s="120">
        <v>3.9582579116202124E-5</v>
      </c>
      <c r="MW106" s="120">
        <v>3.8489269018231991E-5</v>
      </c>
      <c r="MX106" s="120">
        <v>3.8489747346376228E-5</v>
      </c>
      <c r="MY106" s="120">
        <v>3.7420134872701966E-5</v>
      </c>
      <c r="MZ106" s="120">
        <v>3.7420590856409404E-5</v>
      </c>
      <c r="NA106" s="120">
        <v>3.6374323567930365E-5</v>
      </c>
      <c r="NB106" s="120">
        <v>3.6374758110397668E-5</v>
      </c>
      <c r="NC106" s="120">
        <v>3.5351485707379739E-5</v>
      </c>
      <c r="ND106" s="120">
        <v>3.5351899681546582E-5</v>
      </c>
      <c r="NE106" s="120">
        <v>3.4351274033567014E-5</v>
      </c>
      <c r="NF106" s="120">
        <v>3.4351668282889419E-5</v>
      </c>
      <c r="NG106" s="120">
        <v>3.3373343458488044E-5</v>
      </c>
      <c r="NH106" s="120">
        <v>3.3373718797699293E-5</v>
      </c>
      <c r="NI106" s="120">
        <v>3.2417351093724743E-5</v>
      </c>
      <c r="NJ106" s="120">
        <v>3.2417708309584628E-5</v>
      </c>
      <c r="NK106" s="120">
        <v>3.1482956280225295E-5</v>
      </c>
      <c r="NL106" s="120">
        <v>3.1483296132256923E-5</v>
      </c>
      <c r="NM106" s="120">
        <v>3.0569820617744098E-5</v>
      </c>
      <c r="NN106" s="120">
        <v>3.0570143838959109E-5</v>
      </c>
      <c r="NO106" s="120">
        <v>2.9677607993932822E-5</v>
      </c>
      <c r="NP106" s="120">
        <v>2.9677915291544333E-5</v>
      </c>
      <c r="NQ106" s="120">
        <v>2.8805984613069296E-5</v>
      </c>
      <c r="NR106" s="120">
        <v>2.8806276669192793E-5</v>
      </c>
      <c r="NS106" s="120">
        <v>2.7954619024413933E-5</v>
      </c>
      <c r="NT106" s="120">
        <v>2.7954896496756236E-5</v>
      </c>
      <c r="NU106" s="120">
        <v>2.7123182150182352E-5</v>
      </c>
      <c r="NV106" s="120">
        <v>2.7123445672718461E-5</v>
      </c>
      <c r="NW106" s="120">
        <v>2.6311347313122536E-5</v>
      </c>
      <c r="NX106" s="120">
        <v>2.6311597496760543E-5</v>
      </c>
      <c r="NY106" s="120">
        <v>2.5518790263685598E-5</v>
      </c>
      <c r="NZ106" s="120">
        <v>2.5519027696919645E-5</v>
      </c>
      <c r="OA106" s="120">
        <v>2.4745189206778491E-5</v>
      </c>
      <c r="OB106" s="120">
        <v>2.4745414456329683E-5</v>
      </c>
      <c r="OC106" s="120">
        <v>2.3990224828087746E-5</v>
      </c>
      <c r="OD106" s="120">
        <v>2.3990438439533244E-5</v>
      </c>
      <c r="OE106" s="120">
        <v>2.3253580319962321E-5</v>
      </c>
      <c r="OF106" s="120">
        <v>2.3253782818352474E-5</v>
      </c>
      <c r="OG106" s="120">
        <v>2.2534941406844845E-5</v>
      </c>
      <c r="OH106" s="120">
        <v>2.2535133297308521E-5</v>
      </c>
      <c r="OI106" s="120">
        <v>2.1833996370239545E-5</v>
      </c>
      <c r="OJ106" s="120">
        <v>2.1834178138577702E-5</v>
      </c>
      <c r="OK106" s="120">
        <v>2.1150436073205729E-5</v>
      </c>
      <c r="OL106" s="120">
        <v>2.1150608186473083E-5</v>
      </c>
      <c r="OM106" s="120">
        <v>2.0483953984365466E-5</v>
      </c>
      <c r="ON106" s="120">
        <v>2.0484116891440689E-5</v>
      </c>
      <c r="OO106" s="120">
        <v>1.9834246201414548E-5</v>
      </c>
      <c r="OP106" s="120">
        <v>1.9834400333558655E-5</v>
      </c>
      <c r="OQ106" s="120">
        <v>1.9201011474125074E-5</v>
      </c>
      <c r="OR106" s="120">
        <v>1.920115724552832E-5</v>
      </c>
      <c r="OS106" s="120">
        <v>1.8583951226828901E-5</v>
      </c>
      <c r="OT106" s="120">
        <v>1.8584089035146159E-5</v>
      </c>
      <c r="OU106" s="120">
        <v>1.7982769580370948E-5</v>
      </c>
      <c r="OV106" s="120">
        <v>1.7982899807245578E-5</v>
      </c>
      <c r="OW106" s="120">
        <v>1.7397173373520797E-5</v>
      </c>
      <c r="OX106" s="120">
        <v>1.7397296385097322E-5</v>
      </c>
      <c r="OY106" s="120">
        <v>1.6826872183832563E-5</v>
      </c>
      <c r="OZ106" s="120">
        <v>1.6826988331257917E-5</v>
      </c>
      <c r="PA106" s="120">
        <v>1.6271578347941323E-5</v>
      </c>
      <c r="PB106" s="120">
        <v>1.6271687967854936E-5</v>
      </c>
      <c r="PC106" s="120">
        <v>1.573100698128595E-5</v>
      </c>
      <c r="PD106" s="120">
        <v>1.5731110396298801E-5</v>
      </c>
      <c r="PE106" s="120">
        <v>1.5204875997247377E-5</v>
      </c>
      <c r="PF106" s="120">
        <v>1.5204973516409896E-5</v>
      </c>
      <c r="PG106" s="120">
        <v>1.4692906125691886E-5</v>
      </c>
      <c r="PH106" s="120">
        <v>1.4692998044951111E-5</v>
      </c>
      <c r="PI106" s="120">
        <v>1.419482093090908E-5</v>
      </c>
      <c r="PJ106" s="120">
        <v>1.4194907533554786E-5</v>
      </c>
      <c r="PK106" s="120">
        <v>1.3710346828933973E-5</v>
      </c>
      <c r="PL106" s="120">
        <v>1.3710428386034219E-5</v>
      </c>
      <c r="PM106" s="120">
        <v>1.3239213104243282E-5</v>
      </c>
      <c r="PN106" s="120">
        <v>1.3239289875069357E-5</v>
      </c>
      <c r="PO106" s="120">
        <v>1.2781151925815954E-5</v>
      </c>
      <c r="PP106" s="120">
        <v>1.2781224158256698E-5</v>
      </c>
      <c r="PQ106" s="120">
        <v>1.2335898362547731E-5</v>
      </c>
      <c r="PR106" s="120">
        <v>1.2335966293513551E-5</v>
      </c>
      <c r="PS106" s="120">
        <v>1.1903190398010386E-5</v>
      </c>
      <c r="PT106" s="120">
        <v>1.1903254253826985E-5</v>
      </c>
      <c r="PU106" s="120">
        <v>1.1482768944546072E-5</v>
      </c>
      <c r="PV106" s="120">
        <v>1.1482828941337955E-5</v>
      </c>
      <c r="PW106" s="120">
        <v>1.1074377856687196E-5</v>
      </c>
      <c r="PX106" s="120">
        <v>1.1074434200751232E-5</v>
      </c>
      <c r="PY106" s="120">
        <v>1.0677763943892998E-5</v>
      </c>
      <c r="PZ106" s="120">
        <v>1.0677816832061945E-5</v>
      </c>
      <c r="QA106" s="120">
        <v>1.0292676982593664E-5</v>
      </c>
      <c r="QB106" s="120">
        <v>1.0292726602590059E-5</v>
      </c>
      <c r="QC106" s="120">
        <v>9.918869727533452E-6</v>
      </c>
      <c r="QD106" s="120">
        <v>9.918916258313649E-6</v>
      </c>
      <c r="QE106" s="120">
        <v>9.5560979224040633E-6</v>
      </c>
      <c r="QF106" s="120">
        <v>9.5561415344928944E-6</v>
      </c>
      <c r="QG106" s="120">
        <v>9.2041203097602387E-6</v>
      </c>
      <c r="QH106" s="120">
        <v>9.2041611655762157E-6</v>
      </c>
      <c r="QI106" s="120">
        <v>8.8626986402095111E-6</v>
      </c>
      <c r="QJ106" s="120">
        <v>8.8627368943807787E-6</v>
      </c>
      <c r="QK106" s="120">
        <v>8.5315976808682679E-6</v>
      </c>
      <c r="QL106" s="120">
        <v>8.5316334805393873E-6</v>
      </c>
      <c r="QM106" s="120">
        <v>8.2105852230766362E-6</v>
      </c>
      <c r="QN106" s="120">
        <v>8.2106187082065137E-6</v>
      </c>
      <c r="QO106" s="120">
        <v>7.8994320893652202E-6</v>
      </c>
      <c r="QP106" s="120">
        <v>7.8994633930160318E-6</v>
      </c>
      <c r="QQ106" s="120">
        <v>7.597912139666381E-6</v>
      </c>
      <c r="QR106" s="120">
        <v>7.5979413882838885E-6</v>
      </c>
      <c r="QS106" s="120">
        <v>7.3058022767637321E-6</v>
      </c>
      <c r="QT106" s="120">
        <v>7.3058295904490693E-6</v>
      </c>
      <c r="QU106" s="120">
        <v>7.0228824509734575E-6</v>
      </c>
      <c r="QV106" s="120">
        <v>7.0229079437464341E-6</v>
      </c>
      <c r="QW106" s="120">
        <v>6.7489356640514188E-6</v>
      </c>
      <c r="QX106" s="120">
        <v>6.7489594441056402E-6</v>
      </c>
      <c r="QY106" s="120">
        <v>6.4837479723204921E-6</v>
      </c>
      <c r="QZ106" s="120">
        <v>6.4837701422703356E-6</v>
      </c>
      <c r="RA106" s="120">
        <v>6.2271084890127578E-6</v>
      </c>
      <c r="RB106" s="120">
        <v>6.2271291461323723E-6</v>
      </c>
      <c r="RC106" s="120">
        <v>5.9788093858215863E-6</v>
      </c>
      <c r="RD106" s="120">
        <v>5.9788286222761269E-6</v>
      </c>
      <c r="RE106" s="120">
        <v>5.7386458936591415E-6</v>
      </c>
      <c r="RF106" s="120">
        <v>5.7386637967283028E-6</v>
      </c>
      <c r="RG106" s="120">
        <v>5.5064163026149446E-6</v>
      </c>
      <c r="RH106" s="120">
        <v>5.5064329549090428E-6</v>
      </c>
      <c r="RI106" s="120">
        <v>5.281921961111858E-6</v>
      </c>
      <c r="RJ106" s="120">
        <v>5.2819374407805312E-6</v>
      </c>
      <c r="RK106" s="120">
        <v>5.064967274255922E-6</v>
      </c>
      <c r="RL106" s="120">
        <v>5.0649816551896319E-6</v>
      </c>
      <c r="RM106" s="120">
        <v>4.8553597013771494E-6</v>
      </c>
      <c r="RN106" s="120">
        <v>4.8553730534016424E-6</v>
      </c>
      <c r="RO106" s="120">
        <v>4.6529097527586313E-6</v>
      </c>
      <c r="RP106" s="120">
        <v>4.6529221418225339E-6</v>
      </c>
      <c r="RQ106" s="120">
        <v>4.4574309855518826E-6</v>
      </c>
      <c r="RR106" s="120">
        <v>4.4574424739075281E-6</v>
      </c>
      <c r="RS106" s="120">
        <v>4.2687399988766282E-6</v>
      </c>
      <c r="RT106" s="120">
        <v>4.2687506452543429E-6</v>
      </c>
      <c r="RU106" s="120">
        <v>4.0866564281039006E-6</v>
      </c>
      <c r="RV106" s="120">
        <v>4.0866662878798432E-6</v>
      </c>
      <c r="RW106" s="120">
        <v>3.911002938321564E-6</v>
      </c>
      <c r="RX106" s="120">
        <v>3.9110120636792609E-6</v>
      </c>
      <c r="RY106" s="120">
        <v>3.7416052169819591E-6</v>
      </c>
      <c r="RZ106" s="120">
        <v>3.7416136570677925E-6</v>
      </c>
      <c r="SA106" s="120">
        <v>3.5782919657319581E-6</v>
      </c>
      <c r="SB106" s="120">
        <v>3.5782997668046312E-6</v>
      </c>
      <c r="SC106" s="120">
        <v>3.4208948914259304E-6</v>
      </c>
      <c r="SD106" s="120">
        <v>3.4209020970001326E-6</v>
      </c>
      <c r="SE106" s="120">
        <v>3.2692486963229173E-6</v>
      </c>
      <c r="SF106" s="120">
        <v>3.2692553473073435E-6</v>
      </c>
      <c r="SG106" s="120">
        <v>3.123191067469642E-6</v>
      </c>
      <c r="SH106" s="120">
        <v>3.12319720229947E-6</v>
      </c>
      <c r="SI106" s="120">
        <v>2.9825626652715423E-6</v>
      </c>
      <c r="SJ106" s="120">
        <v>2.9825683200355677E-6</v>
      </c>
      <c r="SK106" s="120">
        <v>2.8472071112546025E-6</v>
      </c>
      <c r="SL106" s="120">
        <v>2.8472123198171589E-6</v>
      </c>
      <c r="SM106" s="120">
        <v>2.7169709750212045E-6</v>
      </c>
      <c r="SN106" s="120">
        <v>2.7169757691389986E-6</v>
      </c>
      <c r="SO106" s="120">
        <v>2.5917037604038422E-6</v>
      </c>
      <c r="SP106" s="120">
        <v>2.5917081698378816E-6</v>
      </c>
      <c r="SQ106" s="120">
        <v>2.4712578908210247E-6</v>
      </c>
      <c r="SR106" s="120">
        <v>2.4712619434437759E-6</v>
      </c>
      <c r="SS106" s="120">
        <v>2.355488693840339E-6</v>
      </c>
      <c r="ST106" s="120">
        <v>2.3554924157382255E-6</v>
      </c>
      <c r="SU106" s="120">
        <v>2.2442543849541152E-6</v>
      </c>
      <c r="SV106" s="120">
        <v>2.2442578005255332E-6</v>
      </c>
      <c r="SW106" s="120">
        <v>2.1374160505737387E-6</v>
      </c>
      <c r="SX106" s="120">
        <v>2.1374191826227352E-6</v>
      </c>
      <c r="SY106" s="120">
        <v>2.0348376302493228E-6</v>
      </c>
      <c r="SZ106" s="120">
        <v>2.0348405000750288E-6</v>
      </c>
      <c r="TA106" s="120">
        <v>1.9363858981218327E-6</v>
      </c>
      <c r="TB106" s="120">
        <v>1.9363885256038392E-6</v>
      </c>
      <c r="TC106" s="120">
        <v>1.841930443615583E-6</v>
      </c>
      <c r="TD106" s="120">
        <v>1.8419328472953667E-6</v>
      </c>
      <c r="TE106" s="120">
        <v>1.7513436513794114E-6</v>
      </c>
      <c r="TF106" s="120">
        <v>1.7513458485379305E-6</v>
      </c>
      <c r="TG106" s="120">
        <v>1.6645006804855265E-6</v>
      </c>
      <c r="TH106" s="120">
        <v>1.6645026872171651E-6</v>
      </c>
      <c r="TI106" s="120">
        <v>1.5812794428956594E-6</v>
      </c>
      <c r="TJ106" s="120">
        <v>1.5812812741785794E-6</v>
      </c>
      <c r="TK106" s="120">
        <v>1.5015605812046089E-6</v>
      </c>
      <c r="TL106" s="120">
        <v>1.5015622509677019E-6</v>
      </c>
      <c r="TM106" s="120">
        <v>1.4252274456720127E-6</v>
      </c>
      <c r="TN106" s="120">
        <v>1.425228966858535E-6</v>
      </c>
      <c r="TO106" s="120">
        <v>1.3521660705537051E-6</v>
      </c>
      <c r="TP106" s="120">
        <v>1.3521674551817281E-6</v>
      </c>
      <c r="TQ106" s="120">
        <v>1.2822651497446134E-6</v>
      </c>
      <c r="TR106" s="120">
        <v>1.2822664089644056E-6</v>
      </c>
      <c r="TS106" s="120">
        <v>1.2154160117457623E-6</v>
      </c>
      <c r="TT106" s="120">
        <v>1.2154171558942285E-6</v>
      </c>
      <c r="TU106" s="120">
        <v>1.1515125939685785E-6</v>
      </c>
      <c r="TV106" s="120">
        <v>1.1515136326208648E-6</v>
      </c>
      <c r="TW106" s="120">
        <v>1.0904514163902212E-6</v>
      </c>
      <c r="TX106" s="120">
        <v>1.090452358408586E-6</v>
      </c>
      <c r="TY106" s="120">
        <v>1.0321315545742889E-6</v>
      </c>
      <c r="TZ106" s="120">
        <v>1.0321324081543835E-6</v>
      </c>
      <c r="UA106" s="120">
        <v>9.7645461207187666E-7</v>
      </c>
      <c r="UB106" s="120">
        <v>9.7645538478648918E-7</v>
      </c>
      <c r="UC106" s="120">
        <v>9.2332469221843086E-7</v>
      </c>
      <c r="UD106" s="120">
        <v>9.2332539105884826E-7</v>
      </c>
      <c r="UE106" s="120">
        <v>8.7264836934255191E-7</v>
      </c>
      <c r="UF106" s="120">
        <v>8.726490007576157E-7</v>
      </c>
      <c r="UG106" s="120">
        <v>8.2433465940337714E-7</v>
      </c>
      <c r="UH106" s="120">
        <v>8.2433522933633231E-7</v>
      </c>
      <c r="UI106" s="120">
        <v>7.7829499007375567E-7</v>
      </c>
      <c r="UJ106" s="120">
        <v>7.7829550399700036E-7</v>
      </c>
      <c r="UK106" s="120">
        <v>7.3444317028700432E-7</v>
      </c>
      <c r="UL106" s="120">
        <v>7.3444363323482316E-7</v>
      </c>
      <c r="UM106" s="120">
        <v>6.9269535926554467E-7</v>
      </c>
      <c r="UN106" s="120">
        <v>6.9269577586491601E-7</v>
      </c>
      <c r="UO106" s="120">
        <v>6.52970035050252E-7</v>
      </c>
      <c r="UP106" s="120">
        <v>6.5297040954983858E-7</v>
      </c>
      <c r="UQ106" s="120">
        <v>6.1518796254991794E-7</v>
      </c>
      <c r="UR106" s="120">
        <v>6.1518829884728966E-7</v>
      </c>
      <c r="US106" s="120">
        <v>5.7927216113063601E-7</v>
      </c>
      <c r="UT106" s="120">
        <v>5.7927246279784337E-7</v>
      </c>
      <c r="UU106" s="120">
        <v>5.451478717655219E-7</v>
      </c>
      <c r="UV106" s="120">
        <v>5.4514814207308308E-7</v>
      </c>
      <c r="UW106" s="120">
        <v>5.1274252376557428E-7</v>
      </c>
      <c r="UX106" s="120">
        <v>5.1274276570495132E-7</v>
      </c>
      <c r="UY106" s="120">
        <v>4.8198570111298394E-7</v>
      </c>
      <c r="UZ106" s="120">
        <v>4.8198591741764003E-7</v>
      </c>
      <c r="VA106" s="120">
        <v>4.5280910841863988E-7</v>
      </c>
      <c r="VB106" s="120">
        <v>4.5280930158372783E-7</v>
      </c>
      <c r="VC106" s="120">
        <v>4.2514653652598676E-7</v>
      </c>
      <c r="VD106" s="120">
        <v>4.2514670882675952E-7</v>
      </c>
      <c r="VE106" s="120">
        <v>3.9893382778382047E-7</v>
      </c>
      <c r="VF106" s="120">
        <v>3.9893398129281683E-7</v>
      </c>
      <c r="VG106" s="120">
        <v>3.7410884101097457E-7</v>
      </c>
      <c r="VH106" s="120">
        <v>3.7410897761405606E-7</v>
      </c>
      <c r="VI106" s="120">
        <v>3.5061141617623261E-7</v>
      </c>
      <c r="VJ106" s="120">
        <v>3.5061153758752456E-7</v>
      </c>
      <c r="VK106" s="120">
        <v>3.2838333881712646E-7</v>
      </c>
      <c r="VL106" s="120">
        <v>3.2838344659293279E-7</v>
      </c>
      <c r="VM106" s="120">
        <v>3.0736830422161327E-7</v>
      </c>
      <c r="VN106" s="120">
        <v>3.0736839977335579E-7</v>
      </c>
      <c r="VO106" s="120">
        <v>2.8751188139691319E-7</v>
      </c>
      <c r="VP106" s="120">
        <v>2.8751196600315488E-7</v>
      </c>
      <c r="VQ106" s="120">
        <v>2.6876147685005531E-7</v>
      </c>
      <c r="VR106" s="120">
        <v>2.6876155166766032E-7</v>
      </c>
      <c r="VS106" s="120">
        <v>2.5106629820492787E-7</v>
      </c>
      <c r="VT106" s="120">
        <v>2.5106636427940835E-7</v>
      </c>
      <c r="VU106" s="120">
        <v>2.3437731768083761E-7</v>
      </c>
      <c r="VV106" s="120">
        <v>2.3437737595593679E-7</v>
      </c>
      <c r="VW106" s="120">
        <v>2.1864723545777302E-7</v>
      </c>
      <c r="VX106" s="120">
        <v>2.1864728678433072E-7</v>
      </c>
      <c r="VY106" s="120">
        <v>2.0383044295371752E-7</v>
      </c>
      <c r="VZ106" s="120">
        <v>2.0383048809786451E-7</v>
      </c>
      <c r="WA106" s="120">
        <v>1.8988298603949109E-7</v>
      </c>
      <c r="WB106" s="120">
        <v>1.8988302569021106E-7</v>
      </c>
      <c r="WC106" s="120">
        <v>1.7676252821668475E-7</v>
      </c>
      <c r="WD106" s="120">
        <v>1.7676256299278803E-7</v>
      </c>
      <c r="WE106" s="120">
        <v>1.64428313784321E-7</v>
      </c>
      <c r="WF106" s="120">
        <v>1.6442834424086626E-7</v>
      </c>
      <c r="WG106" s="120">
        <v>1.5284113101989975E-7</v>
      </c>
      <c r="WH106" s="120">
        <v>1.5284115765410076E-7</v>
      </c>
      <c r="WI106" s="120">
        <v>1.4196327540048142E-7</v>
      </c>
      <c r="WJ106" s="120">
        <v>1.4196329865713497E-7</v>
      </c>
      <c r="WK106" s="120">
        <v>1.3175851288942672E-7</v>
      </c>
      <c r="WL106" s="120">
        <v>1.3175853316589059E-7</v>
      </c>
      <c r="WM106" s="120">
        <v>1.2219204331432735E-7</v>
      </c>
      <c r="WN106" s="120">
        <v>1.2219206096508474E-7</v>
      </c>
      <c r="WO106" s="120">
        <v>1.1323046386156271E-7</v>
      </c>
      <c r="WP106" s="120">
        <v>1.1323047920239906E-7</v>
      </c>
      <c r="WQ106" s="120">
        <v>1.048417327127611E-7</v>
      </c>
      <c r="WR106" s="120">
        <v>1.0484174602458093E-7</v>
      </c>
      <c r="WS106" s="120">
        <v>9.6995132848267079E-8</v>
      </c>
      <c r="WT106" s="120">
        <v>9.6995144380579284E-8</v>
      </c>
      <c r="WU106" s="120">
        <v>8.9661236042490488E-8</v>
      </c>
      <c r="WV106" s="120">
        <v>8.9661246016585637E-8</v>
      </c>
      <c r="WW106" s="120">
        <v>8.2811867075759852E-8</v>
      </c>
      <c r="WX106" s="120">
        <v>8.2811875687601769E-8</v>
      </c>
      <c r="WY106" s="120">
        <v>7.6420068187000192E-8</v>
      </c>
      <c r="WZ106" s="120">
        <v>7.642007560985545E-8</v>
      </c>
      <c r="XA106" s="120">
        <v>7.0460063791226857E-8</v>
      </c>
      <c r="XB106" s="120">
        <v>7.0460070178051434E-8</v>
      </c>
      <c r="XC106" s="120">
        <v>6.4907225485471225E-8</v>
      </c>
      <c r="XD106" s="120">
        <v>6.4907230971074041E-8</v>
      </c>
      <c r="XE106" s="120">
        <v>5.9738037366344771E-8</v>
      </c>
      <c r="XF106" s="120">
        <v>5.9738042069346146E-8</v>
      </c>
      <c r="XG106" s="120">
        <v>5.4930061682001805E-8</v>
      </c>
      <c r="XH106" s="120">
        <v>5.4930065706603091E-8</v>
      </c>
      <c r="XI106" s="120">
        <v>5.0461904840771178E-8</v>
      </c>
      <c r="XJ106" s="120">
        <v>5.046190827835199E-8</v>
      </c>
      <c r="XK106" s="120">
        <v>4.6313183798209182E-8</v>
      </c>
      <c r="XL106" s="120">
        <v>4.6313186728766117E-8</v>
      </c>
      <c r="XM106" s="120">
        <v>4.246449284376123E-8</v>
      </c>
      <c r="XN106" s="120">
        <v>4.2464495337202504E-8</v>
      </c>
      <c r="XO106" s="120">
        <v>3.8897370807626221E-8</v>
      </c>
      <c r="XP106" s="120">
        <v>3.8897372924934078E-8</v>
      </c>
      <c r="XQ106" s="120">
        <v>3.5594268707783802E-8</v>
      </c>
      <c r="XR106" s="120">
        <v>3.5594270502056447E-8</v>
      </c>
      <c r="XS106" s="120">
        <v>3.2538517856476722E-8</v>
      </c>
      <c r="XT106" s="120">
        <v>3.2538519373861602E-8</v>
      </c>
      <c r="XU106" s="120">
        <v>2.9714298444740227E-8</v>
      </c>
      <c r="XV106" s="120">
        <v>2.9714299725267448E-8</v>
      </c>
      <c r="XW106" s="120">
        <v>2.7106608622833477E-8</v>
      </c>
      <c r="XX106" s="120">
        <v>2.7106609701159402E-8</v>
      </c>
      <c r="XY106" s="120">
        <v>2.4701234093662437E-8</v>
      </c>
      <c r="XZ106" s="120">
        <v>2.4701234999731652E-8</v>
      </c>
      <c r="YA106" s="120">
        <v>2.2484718235483648E-8</v>
      </c>
      <c r="YB106" s="120">
        <v>2.248471899511743E-8</v>
      </c>
      <c r="YC106" s="120">
        <v>2.0444332769352E-8</v>
      </c>
      <c r="YD106" s="120">
        <v>2.0444333404770296E-8</v>
      </c>
      <c r="YE106" s="120">
        <v>1.8568048985918524E-8</v>
      </c>
      <c r="YF106" s="120">
        <v>1.8568049516202002E-8</v>
      </c>
      <c r="YG106" s="120">
        <v>1.6844509545300927E-8</v>
      </c>
      <c r="YH106" s="120">
        <v>1.6844509986799576E-8</v>
      </c>
      <c r="YI106" s="120">
        <v>1.5263000862843336E-8</v>
      </c>
      <c r="YJ106" s="120">
        <v>1.5263001229536574E-8</v>
      </c>
      <c r="YK106" s="120">
        <v>1.381342609264865E-8</v>
      </c>
      <c r="YL106" s="120">
        <v>1.3813426396462396E-8</v>
      </c>
      <c r="YM106" s="120">
        <v>1.2486278719816036E-8</v>
      </c>
      <c r="YN106" s="120">
        <v>1.2486278970901258E-8</v>
      </c>
      <c r="YO106" s="120">
        <v>1.1272616771343623E-8</v>
      </c>
      <c r="YP106" s="120">
        <v>1.1272616978320398E-8</v>
      </c>
      <c r="YQ106" s="120">
        <v>1.0164037654667671E-8</v>
      </c>
      <c r="YR106" s="120">
        <v>1.0164037824838773E-8</v>
      </c>
      <c r="YS106" s="120">
        <v>9.1526536318056948E-9</v>
      </c>
      <c r="YT106" s="120">
        <v>9.1526537713428701E-9</v>
      </c>
      <c r="YU106" s="120">
        <v>8.2310679360543986E-9</v>
      </c>
      <c r="YV106" s="120">
        <v>8.2310680501607067E-9</v>
      </c>
      <c r="YW106" s="120">
        <v>7.3923515371665018E-9</v>
      </c>
      <c r="YX106" s="120">
        <v>7.3923516302172077E-9</v>
      </c>
      <c r="YY106" s="120">
        <v>6.6300205598958036E-9</v>
      </c>
      <c r="YZ106" s="120">
        <v>6.630020635560667E-9</v>
      </c>
      <c r="ZA106" s="120">
        <v>5.938014359760385E-9</v>
      </c>
      <c r="ZB106" s="120">
        <v>5.9380144211092733E-9</v>
      </c>
      <c r="ZC106" s="120">
        <v>5.3106742588310678E-9</v>
      </c>
      <c r="ZD106" s="120">
        <v>5.3106743084251099E-9</v>
      </c>
      <c r="ZE106" s="120">
        <v>4.7427229433104498E-9</v>
      </c>
      <c r="ZF106" s="120">
        <v>4.7427229832804821E-9</v>
      </c>
      <c r="ZG106" s="120">
        <v>4.2292445236283335E-9</v>
      </c>
      <c r="ZH106" s="120">
        <v>4.2292445557421831E-9</v>
      </c>
      <c r="ZI106" s="120">
        <v>3.7656652567458842E-9</v>
      </c>
      <c r="ZJ106" s="120">
        <v>3.765665282466023E-9</v>
      </c>
      <c r="ZK106" s="120">
        <v>3.3477349293358333E-9</v>
      </c>
      <c r="ZL106" s="120">
        <v>3.3477349498685299E-9</v>
      </c>
      <c r="ZM106" s="120">
        <v>2.9715088994923083E-9</v>
      </c>
      <c r="ZN106" s="120">
        <v>2.9715089158295513E-9</v>
      </c>
      <c r="ZO106" s="120">
        <v>2.6333307936248263E-9</v>
      </c>
      <c r="ZP106" s="120">
        <v>2.6333308065798602E-9</v>
      </c>
      <c r="ZQ106" s="120">
        <v>2.3298158542084196E-9</v>
      </c>
      <c r="ZR106" s="120">
        <v>2.3298158644458587E-9</v>
      </c>
      <c r="ZS106" s="120">
        <v>2.0578349331000206E-9</v>
      </c>
      <c r="ZT106" s="120">
        <v>2.0578349411612638E-9</v>
      </c>
      <c r="ZU106" s="120">
        <v>1.8144991241916988E-9</v>
      </c>
      <c r="ZV106" s="120">
        <v>1.8144991305163153E-9</v>
      </c>
      <c r="ZW106" s="120">
        <v>1.5971450282576938E-9</v>
      </c>
      <c r="ZX106" s="120">
        <v>1.5971450332013734E-9</v>
      </c>
      <c r="ZY106" s="120">
        <v>1.4033206419668815E-9</v>
      </c>
      <c r="ZZ106" s="120">
        <v>1.4033206458164508E-9</v>
      </c>
      <c r="AAA106" s="120">
        <v>1.230771862177929E-9</v>
      </c>
      <c r="AAB106" s="120">
        <v>1.230771865163856E-9</v>
      </c>
      <c r="AAC106" s="120">
        <v>1.0774295958137563E-9</v>
      </c>
      <c r="AAD106" s="120">
        <v>1.0774295981205554E-9</v>
      </c>
      <c r="AAE106" s="120">
        <v>9.4139746482731204E-10</v>
      </c>
      <c r="AAF106" s="120">
        <v>9.4139746660216432E-10</v>
      </c>
      <c r="AAG106" s="120">
        <v>8.2094009502461283E-10</v>
      </c>
      <c r="AAH106" s="120">
        <v>8.2094009638446322E-10</v>
      </c>
      <c r="AAI106" s="120">
        <v>7.1447197680553864E-10</v>
      </c>
      <c r="AAJ106" s="120">
        <v>7.1447197784294969E-10</v>
      </c>
      <c r="AAK106" s="120">
        <v>6.205468852204617E-10</v>
      </c>
      <c r="AAL106" s="120">
        <v>6.2054688600840428E-10</v>
      </c>
      <c r="AAM106" s="120">
        <v>5.3784784612294729E-10</v>
      </c>
      <c r="AAN106" s="120">
        <v>5.3784784671870892E-10</v>
      </c>
      <c r="AAO106" s="120">
        <v>4.6517763462764946E-10</v>
      </c>
      <c r="AAP106" s="120">
        <v>4.6517763507601661E-10</v>
      </c>
      <c r="AAQ106" s="120">
        <v>4.0144979155954331E-10</v>
      </c>
      <c r="AAR106" s="120">
        <v>4.0144979189537786E-10</v>
      </c>
      <c r="AAS106" s="120">
        <v>3.4568014310718526E-10</v>
      </c>
      <c r="AAT106" s="120">
        <v>3.4568014335750361E-10</v>
      </c>
      <c r="AAU106" s="120">
        <v>2.9697880847012286E-10</v>
      </c>
      <c r="AAV106" s="120">
        <v>2.9697880865576576E-10</v>
      </c>
      <c r="AAW106" s="120">
        <v>2.5454267991967407E-10</v>
      </c>
      <c r="AAX106" s="120">
        <v>2.5454268005664412E-10</v>
      </c>
      <c r="AAY106" s="120">
        <v>2.1764835937398597E-10</v>
      </c>
      <c r="AAZ106" s="120">
        <v>2.1764835947451015E-10</v>
      </c>
      <c r="ABA106" s="120">
        <v>1.8564553532297041E-10</v>
      </c>
      <c r="ABB106" s="120">
        <v>1.8564553539634565E-10</v>
      </c>
      <c r="ABC106" s="120">
        <v>1.5795078372674393E-10</v>
      </c>
      <c r="ABD106" s="120">
        <v>1.5795078378000345E-10</v>
      </c>
      <c r="ABE106" s="120">
        <v>1.3404177635256862E-10</v>
      </c>
      <c r="ABF106" s="120">
        <v>1.3404177639100536E-10</v>
      </c>
      <c r="ABG106" s="120">
        <v>1.1345187990977488E-10</v>
      </c>
      <c r="ABH106" s="120">
        <v>1.1345187993735017E-10</v>
      </c>
      <c r="ABI106" s="120">
        <v>9.5765129289284727E-11</v>
      </c>
      <c r="ABJ106" s="120">
        <v>9.5765129308947766E-11</v>
      </c>
      <c r="ABK106" s="120">
        <v>8.0611558213392695E-11</v>
      </c>
      <c r="ABL106" s="120">
        <v>8.0611558227326061E-11</v>
      </c>
      <c r="ABM106" s="120">
        <v>6.7662870651406818E-11</v>
      </c>
      <c r="ABN106" s="120">
        <v>6.7662870661216559E-11</v>
      </c>
      <c r="ABO106" s="120">
        <v>5.6628436456379297E-11</v>
      </c>
      <c r="ABP106" s="120">
        <v>5.6628436463240004E-11</v>
      </c>
      <c r="ABQ106" s="120">
        <v>4.7251594825942725E-11</v>
      </c>
      <c r="ABR106" s="120">
        <v>4.7251594830708099E-11</v>
      </c>
      <c r="ABS106" s="120">
        <v>3.9306249384513361E-11</v>
      </c>
      <c r="ABT106" s="120">
        <v>3.9306249387800098E-11</v>
      </c>
      <c r="ABU106" s="120">
        <v>3.2593738922835132E-11</v>
      </c>
      <c r="ABV106" s="120">
        <v>3.2593738925085542E-11</v>
      </c>
      <c r="ABW106" s="120">
        <v>2.6939968111850442E-11</v>
      </c>
      <c r="ABX106" s="120">
        <v>2.6939968113379757E-11</v>
      </c>
      <c r="ABY106" s="120">
        <v>2.2192782828794387E-11</v>
      </c>
      <c r="ABZ106" s="120">
        <v>2.2192782829825616E-11</v>
      </c>
      <c r="ACA106" s="120">
        <v>1.8219575091638823E-11</v>
      </c>
      <c r="ACB106" s="120">
        <v>1.8219575092328656E-11</v>
      </c>
      <c r="ACC106" s="120">
        <v>1.4905102990797901E-11</v>
      </c>
      <c r="ACD106" s="120">
        <v>1.4905102991255561E-11</v>
      </c>
      <c r="ACE106" s="120">
        <v>1.214951143143489E-11</v>
      </c>
      <c r="ACF106" s="120">
        <v>1.2149511431735919E-11</v>
      </c>
      <c r="ACG106" s="120">
        <v>9.8665399527293213E-12</v>
      </c>
      <c r="ACH106" s="120">
        <v>9.8665399529255731E-12</v>
      </c>
      <c r="ACI106" s="120">
        <v>7.981904368907475E-12</v>
      </c>
      <c r="ACJ106" s="120">
        <v>7.9819043690342646E-12</v>
      </c>
      <c r="ACK106" s="120">
        <v>6.4318394774569101E-12</v>
      </c>
      <c r="ACL106" s="120">
        <v>6.4318394775380424E-12</v>
      </c>
      <c r="ACM106" s="120">
        <v>5.1617905994144889E-12</v>
      </c>
      <c r="ACN106" s="120">
        <v>5.1617905994659009E-12</v>
      </c>
      <c r="ACO106" s="120">
        <v>4.1252422515810996E-12</v>
      </c>
      <c r="ACP106" s="120">
        <v>4.1252422516133475E-12</v>
      </c>
      <c r="ACQ106" s="120">
        <v>3.2826727976016163E-12</v>
      </c>
      <c r="ACR106" s="120">
        <v>3.2826727976216366E-12</v>
      </c>
      <c r="ACS106" s="120">
        <v>2.6006244806983031E-12</v>
      </c>
      <c r="ACT106" s="120">
        <v>2.6006244807105941E-12</v>
      </c>
      <c r="ACU106" s="120">
        <v>2.0508788021424224E-12</v>
      </c>
      <c r="ACV106" s="120">
        <v>2.0508788021498791E-12</v>
      </c>
      <c r="ACW106" s="120">
        <v>1.6097277730419589E-12</v>
      </c>
      <c r="ACX106" s="120">
        <v>1.6097277730464332E-12</v>
      </c>
      <c r="ACY106" s="120">
        <v>1.2573321295566531E-12</v>
      </c>
      <c r="ACZ106" s="120">
        <v>1.2573321295593055E-12</v>
      </c>
      <c r="ADA106" s="120">
        <v>9.7715816018675024E-13</v>
      </c>
      <c r="ADB106" s="120">
        <v>9.771581601883012E-13</v>
      </c>
      <c r="ADC106" s="120">
        <v>7.5548534542434774E-13</v>
      </c>
      <c r="ADD106" s="120">
        <v>7.5548534542524267E-13</v>
      </c>
      <c r="ADE106" s="120">
        <v>5.8097755207581461E-13</v>
      </c>
      <c r="ADF106" s="120">
        <v>5.8097755207632412E-13</v>
      </c>
      <c r="ADG106" s="120">
        <v>4.4431105441736263E-13</v>
      </c>
      <c r="ADH106" s="120">
        <v>4.4431105441764859E-13</v>
      </c>
      <c r="ADI106" s="120">
        <v>3.3785316969482371E-13</v>
      </c>
      <c r="ADJ106" s="120">
        <v>3.3785316969498143E-13</v>
      </c>
      <c r="ADK106" s="120">
        <v>2.5538579420546908E-13</v>
      </c>
      <c r="ADL106" s="120">
        <v>2.5538579420555516E-13</v>
      </c>
      <c r="ADM106" s="120">
        <v>1.918686064216221E-13</v>
      </c>
      <c r="ADN106" s="120">
        <v>1.9186860642166812E-13</v>
      </c>
      <c r="ADO106" s="120">
        <v>1.4323716369530558E-13</v>
      </c>
      <c r="ADP106" s="120">
        <v>1.4323716369532984E-13</v>
      </c>
      <c r="ADQ106" s="120">
        <v>1.0623155763592804E-13</v>
      </c>
      <c r="ADR106" s="120">
        <v>1.0623155763594057E-13</v>
      </c>
      <c r="ADS106" s="120">
        <v>7.8251709152002638E-14</v>
      </c>
      <c r="ADT106" s="120">
        <v>7.8251709152008936E-14</v>
      </c>
      <c r="ADU106" s="120">
        <v>5.7235776524947269E-14</v>
      </c>
      <c r="ADV106" s="120">
        <v>5.7235776524950488E-14</v>
      </c>
      <c r="ADW106" s="120">
        <v>4.1558518126434963E-14</v>
      </c>
      <c r="ADX106" s="120">
        <v>4.1558518126436471E-14</v>
      </c>
      <c r="ADY106" s="120">
        <v>2.9946795140235864E-14</v>
      </c>
      <c r="ADZ106" s="120">
        <v>2.9946795140236596E-14</v>
      </c>
      <c r="AEA106" s="120">
        <v>2.1409718787489698E-14</v>
      </c>
      <c r="AEB106" s="120">
        <v>2.1409718787490039E-14</v>
      </c>
      <c r="AEC106" s="120">
        <v>1.5181241194684985E-14</v>
      </c>
      <c r="AED106" s="120">
        <v>1.5181241194685146E-14</v>
      </c>
      <c r="AEE106" s="120">
        <v>1.0673259517250156E-14</v>
      </c>
      <c r="AEF106" s="120">
        <v>1.0673259517250228E-14</v>
      </c>
      <c r="AEG106" s="120">
        <v>7.4375497698314634E-15</v>
      </c>
      <c r="AEH106" s="120">
        <v>7.4375497698314981E-15</v>
      </c>
      <c r="AEI106" s="120">
        <v>5.135070729706094E-15</v>
      </c>
      <c r="AEJ106" s="120">
        <v>5.1350707297061129E-15</v>
      </c>
      <c r="AEK106" s="120">
        <v>3.5113801456052526E-15</v>
      </c>
      <c r="AEL106" s="120">
        <v>3.5113801456052593E-15</v>
      </c>
      <c r="AEM106" s="120">
        <v>2.3770863121764006E-15</v>
      </c>
      <c r="AEN106" s="120">
        <v>2.3770863121764018E-15</v>
      </c>
      <c r="AEO106" s="120">
        <v>1.592418987303982E-15</v>
      </c>
      <c r="AEP106" s="120">
        <v>1.592418987303982E-15</v>
      </c>
      <c r="AEQ106" s="120">
        <v>1.0551458539935472E-15</v>
      </c>
      <c r="AER106" s="120">
        <v>1.0551458539935468E-15</v>
      </c>
      <c r="AES106" s="120">
        <v>6.9118554675067405E-16</v>
      </c>
      <c r="AET106" s="120">
        <v>6.9118554675067415E-16</v>
      </c>
      <c r="AEU106" s="120">
        <v>4.473770050344346E-16</v>
      </c>
      <c r="AEV106" s="120">
        <v>4.473770050344346E-16</v>
      </c>
      <c r="AEW106" s="120">
        <v>2.8595893603609678E-16</v>
      </c>
      <c r="AEX106" s="120">
        <v>2.8595893603609692E-16</v>
      </c>
      <c r="AEY106" s="120">
        <v>1.803938189938986E-16</v>
      </c>
      <c r="AEZ106" s="120">
        <v>1.8039381899389857E-16</v>
      </c>
      <c r="AFA106" s="120">
        <v>1.1223949781577773E-16</v>
      </c>
      <c r="AFB106" s="120">
        <v>1.1223949781577773E-16</v>
      </c>
      <c r="AFC106" s="120">
        <v>6.8829285636813926E-17</v>
      </c>
      <c r="AFD106" s="120">
        <v>6.8829285636813951E-17</v>
      </c>
      <c r="AFE106" s="120">
        <v>4.1569889719802133E-17</v>
      </c>
      <c r="AFF106" s="120">
        <v>4.1569889719802133E-17</v>
      </c>
      <c r="AFG106" s="120">
        <v>2.4706538365375735E-17</v>
      </c>
      <c r="AFH106" s="120">
        <v>2.470653836537576E-17</v>
      </c>
      <c r="AFI106" s="120">
        <v>1.4437558217713244E-17</v>
      </c>
      <c r="AFJ106" s="120">
        <v>1.4437558217713244E-17</v>
      </c>
      <c r="AFK106" s="120">
        <v>8.2873320640588462E-18</v>
      </c>
      <c r="AFL106" s="120">
        <v>8.2873320640588493E-18</v>
      </c>
      <c r="AFM106" s="120">
        <v>4.6679966824958101E-18</v>
      </c>
      <c r="AFN106" s="120">
        <v>4.6679966824958124E-18</v>
      </c>
      <c r="AFO106" s="120">
        <v>2.5772586056399464E-18</v>
      </c>
      <c r="AFP106" s="120">
        <v>2.5772586056399472E-18</v>
      </c>
      <c r="AFQ106" s="120">
        <v>1.3930617560760067E-18</v>
      </c>
      <c r="AFR106" s="120">
        <v>1.3930617560760065E-18</v>
      </c>
      <c r="AFS106" s="120">
        <v>7.3619301857278855E-19</v>
      </c>
      <c r="AFT106" s="120">
        <v>7.3619301857278894E-19</v>
      </c>
      <c r="AFU106" s="120">
        <v>3.7983085316706938E-19</v>
      </c>
      <c r="AFV106" s="120">
        <v>3.7983085316706948E-19</v>
      </c>
      <c r="AFW106" s="120">
        <v>1.9101643539995405E-19</v>
      </c>
      <c r="AFX106" s="120">
        <v>1.9101643539995424E-19</v>
      </c>
      <c r="AFY106" s="120">
        <v>9.3468477884262584E-20</v>
      </c>
      <c r="AFZ106" s="120">
        <v>9.3468477884262572E-20</v>
      </c>
      <c r="AGA106" s="120">
        <v>4.441418890367046E-20</v>
      </c>
      <c r="AGB106" s="120">
        <v>4.4414188903670442E-20</v>
      </c>
      <c r="AGC106" s="120">
        <v>2.0449914960625404E-20</v>
      </c>
      <c r="AGD106" s="120">
        <v>2.0449914960625386E-20</v>
      </c>
      <c r="AGE106" s="120">
        <v>9.1014837134326237E-21</v>
      </c>
      <c r="AGF106" s="120">
        <v>9.1014837134326237E-21</v>
      </c>
      <c r="AGG106" s="120">
        <v>3.9047044372705252E-21</v>
      </c>
      <c r="AGH106" s="120">
        <v>3.9047044372705282E-21</v>
      </c>
      <c r="AGI106" s="120">
        <v>1.6097763627609891E-21</v>
      </c>
      <c r="AGJ106" s="120">
        <v>1.6097763627609891E-21</v>
      </c>
      <c r="AGK106" s="120">
        <v>6.3547854008363869E-22</v>
      </c>
      <c r="AGL106" s="120">
        <v>6.3547854008363869E-22</v>
      </c>
      <c r="AGM106" s="120">
        <v>2.3923301411438164E-22</v>
      </c>
      <c r="AGN106" s="120">
        <v>2.3923301411438155E-22</v>
      </c>
      <c r="AGO106" s="120">
        <v>8.5481373738289356E-23</v>
      </c>
      <c r="AGP106" s="120">
        <v>8.5481373738289392E-23</v>
      </c>
      <c r="AGQ106" s="120">
        <v>2.8830151593900756E-23</v>
      </c>
      <c r="AGR106" s="120">
        <v>2.8830151593900756E-23</v>
      </c>
      <c r="AGS106" s="120">
        <v>9.1179903078142713E-24</v>
      </c>
      <c r="AGT106" s="120">
        <v>9.1179903078142713E-24</v>
      </c>
      <c r="AGU106" s="120">
        <v>2.6829234621628104E-24</v>
      </c>
      <c r="AGV106" s="120">
        <v>2.6829234621628104E-24</v>
      </c>
      <c r="AGW106" s="120">
        <v>7.2744533233669715E-25</v>
      </c>
      <c r="AGX106" s="120">
        <v>7.2744533233669715E-25</v>
      </c>
      <c r="AGY106" s="120">
        <v>1.7958823645979435E-25</v>
      </c>
      <c r="AGZ106" s="120">
        <v>1.7958823645979433E-25</v>
      </c>
      <c r="AHA106" s="120">
        <v>3.9756315677653651E-26</v>
      </c>
      <c r="AHB106" s="120">
        <v>3.9756315677653657E-26</v>
      </c>
      <c r="AHC106" s="120">
        <v>7.7346821828928792E-27</v>
      </c>
      <c r="AHD106" s="120">
        <v>7.7346821828928792E-27</v>
      </c>
      <c r="AHE106" s="120">
        <v>1.2863898544284663E-27</v>
      </c>
      <c r="AHF106" s="120">
        <v>1.2863898544284663E-27</v>
      </c>
      <c r="AHG106" s="120">
        <v>1.7566946283140407E-28</v>
      </c>
      <c r="AHH106" s="120">
        <v>1.7566946283140409E-28</v>
      </c>
      <c r="AHI106" s="120">
        <v>1.8476601514473386E-29</v>
      </c>
      <c r="AHJ106" s="120">
        <v>1.8476601514473386E-29</v>
      </c>
      <c r="AHK106" s="120">
        <v>1.3312027775604574E-30</v>
      </c>
      <c r="AHL106" s="120">
        <v>1.3312027775604574E-30</v>
      </c>
      <c r="AHM106" s="120">
        <v>4.9303806576313238E-32</v>
      </c>
      <c r="AHN106" s="120" t="s">
        <v>105</v>
      </c>
      <c r="AHO106" s="120" t="s">
        <v>105</v>
      </c>
      <c r="AHP106" s="120" t="s">
        <v>105</v>
      </c>
      <c r="AHQ106" s="120" t="s">
        <v>105</v>
      </c>
      <c r="AHR106" s="120" t="s">
        <v>105</v>
      </c>
      <c r="AHS106" s="120" t="s">
        <v>105</v>
      </c>
      <c r="AHT106" s="120" t="s">
        <v>105</v>
      </c>
      <c r="AHU106" s="120" t="s">
        <v>105</v>
      </c>
      <c r="AHV106" s="120" t="s">
        <v>105</v>
      </c>
      <c r="AHW106" s="120" t="s">
        <v>105</v>
      </c>
      <c r="AHX106" s="120" t="s">
        <v>105</v>
      </c>
      <c r="AHY106" s="120" t="s">
        <v>105</v>
      </c>
      <c r="AHZ106" s="120" t="s">
        <v>105</v>
      </c>
      <c r="AIA106" s="120" t="s">
        <v>105</v>
      </c>
      <c r="AIB106" s="120" t="s">
        <v>105</v>
      </c>
      <c r="AIC106" s="120" t="s">
        <v>105</v>
      </c>
      <c r="AID106" s="120" t="s">
        <v>105</v>
      </c>
      <c r="AIE106" s="120" t="s">
        <v>105</v>
      </c>
      <c r="AIF106" s="120" t="s">
        <v>105</v>
      </c>
      <c r="AIG106" s="120" t="s">
        <v>105</v>
      </c>
      <c r="AIH106" s="120" t="s">
        <v>105</v>
      </c>
      <c r="AII106" s="120" t="s">
        <v>105</v>
      </c>
      <c r="AIJ106" s="120" t="s">
        <v>105</v>
      </c>
      <c r="AIK106" s="120" t="s">
        <v>105</v>
      </c>
      <c r="AIL106" s="120" t="s">
        <v>105</v>
      </c>
      <c r="AIM106" s="120" t="s">
        <v>105</v>
      </c>
      <c r="AIN106" s="120" t="s">
        <v>105</v>
      </c>
      <c r="AIO106" s="120" t="s">
        <v>105</v>
      </c>
      <c r="AIP106" s="120" t="s">
        <v>105</v>
      </c>
      <c r="AIQ106" s="120" t="s">
        <v>105</v>
      </c>
      <c r="AIR106" s="120" t="s">
        <v>105</v>
      </c>
      <c r="AIS106" s="120" t="s">
        <v>105</v>
      </c>
      <c r="AIT106" s="120" t="s">
        <v>105</v>
      </c>
      <c r="AIU106" s="120" t="s">
        <v>105</v>
      </c>
      <c r="AIV106" s="120" t="s">
        <v>105</v>
      </c>
      <c r="AIW106" s="120" t="s">
        <v>105</v>
      </c>
      <c r="AIX106" s="120" t="s">
        <v>105</v>
      </c>
      <c r="AIY106" s="120" t="s">
        <v>105</v>
      </c>
      <c r="AIZ106" s="120" t="s">
        <v>105</v>
      </c>
      <c r="AJA106" s="120" t="s">
        <v>105</v>
      </c>
      <c r="AJB106" s="120" t="s">
        <v>105</v>
      </c>
      <c r="AJC106" s="120" t="s">
        <v>105</v>
      </c>
      <c r="AJD106" s="120" t="s">
        <v>105</v>
      </c>
      <c r="AJE106" s="120" t="s">
        <v>105</v>
      </c>
      <c r="AJF106" s="120" t="s">
        <v>105</v>
      </c>
      <c r="AJG106" s="120" t="s">
        <v>105</v>
      </c>
      <c r="AJH106" s="120" t="s">
        <v>105</v>
      </c>
      <c r="AJI106" s="120" t="s">
        <v>105</v>
      </c>
      <c r="AJJ106" s="120" t="s">
        <v>105</v>
      </c>
      <c r="AJK106" s="120" t="s">
        <v>105</v>
      </c>
      <c r="AJL106" s="120" t="s">
        <v>105</v>
      </c>
      <c r="AJM106" s="120" t="s">
        <v>105</v>
      </c>
      <c r="AJN106" s="120" t="s">
        <v>105</v>
      </c>
      <c r="AJO106" s="120" t="s">
        <v>105</v>
      </c>
      <c r="AJP106" s="120" t="s">
        <v>105</v>
      </c>
      <c r="AJQ106" s="120" t="s">
        <v>105</v>
      </c>
      <c r="AJR106" s="120" t="s">
        <v>105</v>
      </c>
      <c r="AJS106" s="120" t="s">
        <v>105</v>
      </c>
      <c r="AJT106" s="120" t="s">
        <v>105</v>
      </c>
      <c r="AJU106" s="120" t="s">
        <v>105</v>
      </c>
      <c r="AJV106" s="120" t="s">
        <v>105</v>
      </c>
      <c r="AJW106" s="120" t="s">
        <v>105</v>
      </c>
      <c r="AJX106" s="120" t="s">
        <v>105</v>
      </c>
      <c r="AJY106" s="120" t="s">
        <v>105</v>
      </c>
      <c r="AJZ106" s="120" t="s">
        <v>105</v>
      </c>
      <c r="AKA106" s="120" t="s">
        <v>105</v>
      </c>
      <c r="AKB106" s="120" t="s">
        <v>105</v>
      </c>
      <c r="AKC106" s="120" t="s">
        <v>105</v>
      </c>
      <c r="AKD106" s="120" t="s">
        <v>105</v>
      </c>
      <c r="AKE106" s="120" t="s">
        <v>105</v>
      </c>
      <c r="AKF106" s="120" t="s">
        <v>105</v>
      </c>
      <c r="AKG106" s="120" t="s">
        <v>105</v>
      </c>
      <c r="AKH106" s="120" t="s">
        <v>105</v>
      </c>
      <c r="AKI106" s="120" t="s">
        <v>105</v>
      </c>
      <c r="AKJ106" s="120" t="s">
        <v>105</v>
      </c>
      <c r="AKK106" s="120" t="s">
        <v>105</v>
      </c>
      <c r="AKL106" s="120" t="s">
        <v>105</v>
      </c>
      <c r="AKM106" s="120" t="s">
        <v>105</v>
      </c>
      <c r="AKN106" s="120" t="s">
        <v>105</v>
      </c>
      <c r="AKO106" s="120" t="s">
        <v>105</v>
      </c>
      <c r="AKP106" s="120" t="s">
        <v>105</v>
      </c>
      <c r="AKQ106" s="120" t="s">
        <v>105</v>
      </c>
      <c r="AKR106" s="120" t="s">
        <v>105</v>
      </c>
      <c r="AKS106" s="120" t="s">
        <v>105</v>
      </c>
      <c r="AKT106" s="120" t="s">
        <v>105</v>
      </c>
      <c r="AKU106" s="120" t="s">
        <v>105</v>
      </c>
      <c r="AKV106" s="120" t="s">
        <v>105</v>
      </c>
      <c r="AKW106" s="120" t="s">
        <v>105</v>
      </c>
      <c r="AKX106" s="120" t="s">
        <v>105</v>
      </c>
      <c r="AKY106" s="120" t="s">
        <v>105</v>
      </c>
      <c r="AKZ106" s="120" t="s">
        <v>105</v>
      </c>
      <c r="ALA106" s="120" t="s">
        <v>105</v>
      </c>
      <c r="ALB106" s="120" t="s">
        <v>105</v>
      </c>
      <c r="ALC106" s="120" t="s">
        <v>105</v>
      </c>
      <c r="ALD106" s="120" t="s">
        <v>105</v>
      </c>
      <c r="ALE106" s="120" t="s">
        <v>105</v>
      </c>
      <c r="ALF106" s="120" t="s">
        <v>105</v>
      </c>
      <c r="ALG106" s="120" t="s">
        <v>105</v>
      </c>
      <c r="ALH106" s="120" t="s">
        <v>105</v>
      </c>
      <c r="ALI106" s="120" t="s">
        <v>105</v>
      </c>
      <c r="ALJ106" s="120" t="s">
        <v>105</v>
      </c>
      <c r="ALK106" s="120" t="s">
        <v>105</v>
      </c>
      <c r="ALL106" s="120" t="s">
        <v>105</v>
      </c>
      <c r="ALM106" s="120" t="s">
        <v>105</v>
      </c>
      <c r="ALN106" s="120"/>
    </row>
    <row r="107" spans="1:1002" hidden="1">
      <c r="A107" s="119">
        <v>106</v>
      </c>
      <c r="B107" s="120">
        <v>8.856170478954206E-4</v>
      </c>
      <c r="C107" s="120">
        <v>8.8561704789542049E-4</v>
      </c>
      <c r="D107" s="120">
        <v>8.7511546042482423E-4</v>
      </c>
      <c r="E107" s="120">
        <v>8.7511546042482445E-4</v>
      </c>
      <c r="F107" s="120">
        <v>8.6469765929348915E-4</v>
      </c>
      <c r="G107" s="120">
        <v>8.6469765929348959E-4</v>
      </c>
      <c r="H107" s="120">
        <v>8.5436338322270478E-4</v>
      </c>
      <c r="I107" s="120">
        <v>8.5436338322270478E-4</v>
      </c>
      <c r="J107" s="120">
        <v>8.4411236901487004E-4</v>
      </c>
      <c r="K107" s="120">
        <v>8.4411236901486917E-4</v>
      </c>
      <c r="L107" s="120">
        <v>8.3394435155925641E-4</v>
      </c>
      <c r="M107" s="120">
        <v>8.3394435155925641E-4</v>
      </c>
      <c r="N107" s="120">
        <v>8.2385906383796717E-4</v>
      </c>
      <c r="O107" s="120">
        <v>8.238590638379676E-4</v>
      </c>
      <c r="P107" s="120">
        <v>8.1385623693206995E-4</v>
      </c>
      <c r="Q107" s="120">
        <v>8.1385623693206908E-4</v>
      </c>
      <c r="R107" s="120">
        <v>8.0393560002792262E-4</v>
      </c>
      <c r="S107" s="120">
        <v>8.0393560002792294E-4</v>
      </c>
      <c r="T107" s="120">
        <v>7.9409688042369271E-4</v>
      </c>
      <c r="U107" s="120">
        <v>7.940968804236926E-4</v>
      </c>
      <c r="V107" s="120">
        <v>7.843398035360489E-4</v>
      </c>
      <c r="W107" s="120">
        <v>7.8433980353604857E-4</v>
      </c>
      <c r="X107" s="120">
        <v>7.7466409290706528E-4</v>
      </c>
      <c r="Y107" s="120">
        <v>7.7466409290706507E-4</v>
      </c>
      <c r="Z107" s="120">
        <v>7.6506947021130289E-4</v>
      </c>
      <c r="AA107" s="120">
        <v>7.6506947021130246E-4</v>
      </c>
      <c r="AB107" s="120">
        <v>7.5555565526309084E-4</v>
      </c>
      <c r="AC107" s="120">
        <v>7.5555565526309073E-4</v>
      </c>
      <c r="AD107" s="120">
        <v>7.4612236602400255E-4</v>
      </c>
      <c r="AE107" s="120">
        <v>7.4612236602400266E-4</v>
      </c>
      <c r="AF107" s="120">
        <v>7.3676931861052508E-4</v>
      </c>
      <c r="AG107" s="120">
        <v>7.3676931861052497E-4</v>
      </c>
      <c r="AH107" s="120">
        <v>7.2749622730193043E-4</v>
      </c>
      <c r="AI107" s="120">
        <v>7.2749622730193032E-4</v>
      </c>
      <c r="AJ107" s="120">
        <v>7.1830280454834568E-4</v>
      </c>
      <c r="AK107" s="120">
        <v>7.1830280454834579E-4</v>
      </c>
      <c r="AL107" s="120">
        <v>7.0918876097902071E-4</v>
      </c>
      <c r="AM107" s="120">
        <v>7.0918876097902039E-4</v>
      </c>
      <c r="AN107" s="120">
        <v>7.0015380541079569E-4</v>
      </c>
      <c r="AO107" s="120">
        <v>7.0015380541079537E-4</v>
      </c>
      <c r="AP107" s="120">
        <v>6.9119764485678218E-4</v>
      </c>
      <c r="AQ107" s="120">
        <v>6.9119764485678196E-4</v>
      </c>
      <c r="AR107" s="120">
        <v>6.8231998453523591E-4</v>
      </c>
      <c r="AS107" s="120">
        <v>6.8231998453523613E-4</v>
      </c>
      <c r="AT107" s="120">
        <v>6.735205278786421E-4</v>
      </c>
      <c r="AU107" s="120">
        <v>6.7352052787864188E-4</v>
      </c>
      <c r="AV107" s="120">
        <v>6.6479897654300583E-4</v>
      </c>
      <c r="AW107" s="120">
        <v>6.6479897654300648E-4</v>
      </c>
      <c r="AX107" s="120">
        <v>6.5615503041735143E-4</v>
      </c>
      <c r="AY107" s="120">
        <v>6.5615503041735121E-4</v>
      </c>
      <c r="AZ107" s="120">
        <v>6.475883876334279E-4</v>
      </c>
      <c r="BA107" s="120">
        <v>6.4758838763342714E-4</v>
      </c>
      <c r="BB107" s="120">
        <v>6.3909874457562831E-4</v>
      </c>
      <c r="BC107" s="120">
        <v>6.390987445756282E-4</v>
      </c>
      <c r="BD107" s="120">
        <v>6.3068579589112251E-4</v>
      </c>
      <c r="BE107" s="120">
        <v>6.3068579589112262E-4</v>
      </c>
      <c r="BF107" s="120">
        <v>6.2234923450019543E-4</v>
      </c>
      <c r="BG107" s="120">
        <v>6.223492345001951E-4</v>
      </c>
      <c r="BH107" s="120">
        <v>6.1408875160680353E-4</v>
      </c>
      <c r="BI107" s="120">
        <v>6.1408875160680321E-4</v>
      </c>
      <c r="BJ107" s="120">
        <v>6.0590403670934833E-4</v>
      </c>
      <c r="BK107" s="120">
        <v>6.0590403670934855E-4</v>
      </c>
      <c r="BL107" s="120">
        <v>5.9779477761166594E-4</v>
      </c>
      <c r="BM107" s="120">
        <v>5.9779477761166594E-4</v>
      </c>
      <c r="BN107" s="120">
        <v>5.897606604342271E-4</v>
      </c>
      <c r="BO107" s="120">
        <v>5.8976066043422667E-4</v>
      </c>
      <c r="BP107" s="120">
        <v>5.8180136962556199E-4</v>
      </c>
      <c r="BQ107" s="120">
        <v>5.8180136962556221E-4</v>
      </c>
      <c r="BR107" s="120">
        <v>5.7391658797390529E-4</v>
      </c>
      <c r="BS107" s="120">
        <v>5.7391658797390573E-4</v>
      </c>
      <c r="BT107" s="120">
        <v>5.6610599661905683E-4</v>
      </c>
      <c r="BU107" s="120">
        <v>5.661059966190565E-4</v>
      </c>
      <c r="BV107" s="120">
        <v>5.5836927506446401E-4</v>
      </c>
      <c r="BW107" s="120">
        <v>5.5836927506446379E-4</v>
      </c>
      <c r="BX107" s="120">
        <v>5.507061011895333E-4</v>
      </c>
      <c r="BY107" s="120">
        <v>5.5070610118953341E-4</v>
      </c>
      <c r="BZ107" s="120">
        <v>5.4311615126215673E-4</v>
      </c>
      <c r="CA107" s="120">
        <v>5.4311615126215673E-4</v>
      </c>
      <c r="CB107" s="120">
        <v>5.3559909995146637E-4</v>
      </c>
      <c r="CC107" s="120">
        <v>5.3559909995146615E-4</v>
      </c>
      <c r="CD107" s="120">
        <v>5.2815462034081558E-4</v>
      </c>
      <c r="CE107" s="120">
        <v>5.2815462034081569E-4</v>
      </c>
      <c r="CF107" s="120">
        <v>5.207823839409833E-4</v>
      </c>
      <c r="CG107" s="120">
        <v>5.2078238394098286E-4</v>
      </c>
      <c r="CH107" s="120">
        <v>5.1348206070360621E-4</v>
      </c>
      <c r="CI107" s="120">
        <v>5.1348206070360642E-4</v>
      </c>
      <c r="CJ107" s="120">
        <v>5.0625331903483947E-4</v>
      </c>
      <c r="CK107" s="120">
        <v>5.0625331903483915E-4</v>
      </c>
      <c r="CL107" s="120">
        <v>4.990958258092468E-4</v>
      </c>
      <c r="CM107" s="120">
        <v>4.990958258092469E-4</v>
      </c>
      <c r="CN107" s="120">
        <v>4.920092463839167E-4</v>
      </c>
      <c r="CO107" s="120">
        <v>4.9200924638391648E-4</v>
      </c>
      <c r="CP107" s="120">
        <v>4.8499324461281158E-4</v>
      </c>
      <c r="CQ107" s="120">
        <v>4.8499324461281137E-4</v>
      </c>
      <c r="CR107" s="120">
        <v>4.7804748286134688E-4</v>
      </c>
      <c r="CS107" s="120">
        <v>4.7804748286134726E-4</v>
      </c>
      <c r="CT107" s="120">
        <v>4.7117162202120353E-4</v>
      </c>
      <c r="CU107" s="120">
        <v>4.7117162202120353E-4</v>
      </c>
      <c r="CV107" s="120">
        <v>4.643653215253665E-4</v>
      </c>
      <c r="CW107" s="120">
        <v>4.6436532152536618E-4</v>
      </c>
      <c r="CX107" s="120">
        <v>4.576282393634033E-4</v>
      </c>
      <c r="CY107" s="120">
        <v>4.5762823936340346E-4</v>
      </c>
      <c r="CZ107" s="120">
        <v>4.5096003209697512E-4</v>
      </c>
      <c r="DA107" s="120">
        <v>4.5096003209697523E-4</v>
      </c>
      <c r="DB107" s="120">
        <v>4.443603548755752E-4</v>
      </c>
      <c r="DC107" s="120">
        <v>4.4436035487557547E-4</v>
      </c>
      <c r="DD107" s="120">
        <v>4.3782886145250956E-4</v>
      </c>
      <c r="DE107" s="120">
        <v>4.3782886145250966E-4</v>
      </c>
      <c r="DF107" s="120">
        <v>4.3136520420110748E-4</v>
      </c>
      <c r="DG107" s="120">
        <v>4.3136520420110716E-4</v>
      </c>
      <c r="DH107" s="120">
        <v>4.2496903413117025E-4</v>
      </c>
      <c r="DI107" s="120">
        <v>4.2496903413117074E-4</v>
      </c>
      <c r="DJ107" s="120">
        <v>4.1864000090565729E-4</v>
      </c>
      <c r="DK107" s="120">
        <v>4.1864000090565719E-4</v>
      </c>
      <c r="DL107" s="120">
        <v>4.1237775285760006E-4</v>
      </c>
      <c r="DM107" s="120">
        <v>4.1237775285759995E-4</v>
      </c>
      <c r="DN107" s="120">
        <v>4.0618193700726451E-4</v>
      </c>
      <c r="DO107" s="120">
        <v>4.0618193700726429E-4</v>
      </c>
      <c r="DP107" s="120">
        <v>4.0005219907954096E-4</v>
      </c>
      <c r="DQ107" s="120">
        <v>4.0005219907954107E-4</v>
      </c>
      <c r="DR107" s="120">
        <v>3.9398818352157636E-4</v>
      </c>
      <c r="DS107" s="120">
        <v>3.9398818352157653E-4</v>
      </c>
      <c r="DT107" s="120">
        <v>3.8798953352064096E-4</v>
      </c>
      <c r="DU107" s="120">
        <v>3.8798953352064063E-4</v>
      </c>
      <c r="DV107" s="120">
        <v>3.8205589102223192E-4</v>
      </c>
      <c r="DW107" s="120">
        <v>3.8205589102223203E-4</v>
      </c>
      <c r="DX107" s="120">
        <v>3.761868967484211E-4</v>
      </c>
      <c r="DY107" s="120">
        <v>3.7618689674842105E-4</v>
      </c>
      <c r="DZ107" s="120">
        <v>3.7038219021643022E-4</v>
      </c>
      <c r="EA107" s="120">
        <v>3.7038219021643044E-4</v>
      </c>
      <c r="EB107" s="120">
        <v>3.6464140975745325E-4</v>
      </c>
      <c r="EC107" s="120">
        <v>3.6464140975745303E-4</v>
      </c>
      <c r="ED107" s="120">
        <v>3.5896419253570919E-4</v>
      </c>
      <c r="EE107" s="120">
        <v>3.5896419253570914E-4</v>
      </c>
      <c r="EF107" s="120">
        <v>3.5335017456773862E-4</v>
      </c>
      <c r="EG107" s="120">
        <v>3.5335017456773884E-4</v>
      </c>
      <c r="EH107" s="120">
        <v>3.4779899074193426E-4</v>
      </c>
      <c r="EI107" s="120">
        <v>3.4779899074193442E-4</v>
      </c>
      <c r="EJ107" s="120">
        <v>3.423102748383086E-4</v>
      </c>
      <c r="EK107" s="120">
        <v>3.4231027483830849E-4</v>
      </c>
      <c r="EL107" s="120">
        <v>3.3688365954850154E-4</v>
      </c>
      <c r="EM107" s="120">
        <v>3.368836595485017E-4</v>
      </c>
      <c r="EN107" s="120">
        <v>3.3151877649602361E-4</v>
      </c>
      <c r="EO107" s="120">
        <v>3.3151877649602334E-4</v>
      </c>
      <c r="EP107" s="120">
        <v>3.2621525625673348E-4</v>
      </c>
      <c r="EQ107" s="120">
        <v>3.2621525625673364E-4</v>
      </c>
      <c r="ER107" s="120">
        <v>3.2097272837955832E-4</v>
      </c>
      <c r="ES107" s="120">
        <v>3.2097272837955837E-4</v>
      </c>
      <c r="ET107" s="120">
        <v>3.1579082140744118E-4</v>
      </c>
      <c r="EU107" s="120">
        <v>3.1579082140744129E-4</v>
      </c>
      <c r="EV107" s="120">
        <v>3.1066916289853214E-4</v>
      </c>
      <c r="EW107" s="120">
        <v>3.1066916289853203E-4</v>
      </c>
      <c r="EX107" s="120">
        <v>3.0560737944760875E-4</v>
      </c>
      <c r="EY107" s="120">
        <v>3.0560737944760902E-4</v>
      </c>
      <c r="EZ107" s="120">
        <v>3.0060509670773537E-4</v>
      </c>
      <c r="FA107" s="120">
        <v>3.006050967077352E-4</v>
      </c>
      <c r="FB107" s="120">
        <v>2.9566193941215041E-4</v>
      </c>
      <c r="FC107" s="120">
        <v>2.9566193941215013E-4</v>
      </c>
      <c r="FD107" s="120">
        <v>2.9077753139639264E-4</v>
      </c>
      <c r="FE107" s="120">
        <v>2.9077753139639269E-4</v>
      </c>
      <c r="FF107" s="120">
        <v>2.8595149562065693E-4</v>
      </c>
      <c r="FG107" s="120">
        <v>2.8595149562065698E-4</v>
      </c>
      <c r="FH107" s="120">
        <v>2.8118345419238092E-4</v>
      </c>
      <c r="FI107" s="120">
        <v>2.8118345419238103E-4</v>
      </c>
      <c r="FJ107" s="120">
        <v>2.7647302838906411E-4</v>
      </c>
      <c r="FK107" s="120">
        <v>2.7647302838906406E-4</v>
      </c>
      <c r="FL107" s="120">
        <v>2.718198386813136E-4</v>
      </c>
      <c r="FM107" s="120">
        <v>2.7181983868131382E-4</v>
      </c>
      <c r="FN107" s="120">
        <v>2.6722350475612364E-4</v>
      </c>
      <c r="FO107" s="120">
        <v>2.6722350475612386E-4</v>
      </c>
      <c r="FP107" s="120">
        <v>2.6268364554037668E-4</v>
      </c>
      <c r="FQ107" s="120">
        <v>2.6268364554037663E-4</v>
      </c>
      <c r="FR107" s="120">
        <v>2.5819987922457593E-4</v>
      </c>
      <c r="FS107" s="120">
        <v>2.5819987922457598E-4</v>
      </c>
      <c r="FT107" s="120">
        <v>2.5377182328679938E-4</v>
      </c>
      <c r="FU107" s="120">
        <v>2.5377182328679938E-4</v>
      </c>
      <c r="FV107" s="120">
        <v>2.4939909451688122E-4</v>
      </c>
      <c r="FW107" s="120">
        <v>2.4939909451688111E-4</v>
      </c>
      <c r="FX107" s="120">
        <v>2.4508130904081163E-4</v>
      </c>
      <c r="FY107" s="120">
        <v>2.4508130904081173E-4</v>
      </c>
      <c r="FZ107" s="120">
        <v>2.4081808234536377E-4</v>
      </c>
      <c r="GA107" s="120">
        <v>2.4081808234536369E-4</v>
      </c>
      <c r="GB107" s="120">
        <v>2.3660902930293349E-4</v>
      </c>
      <c r="GC107" s="120">
        <v>2.3660902930293346E-4</v>
      </c>
      <c r="GD107" s="120">
        <v>2.3245376419660249E-4</v>
      </c>
      <c r="GE107" s="120">
        <v>2.3245376419660254E-4</v>
      </c>
      <c r="GF107" s="120">
        <v>2.2835190074541636E-4</v>
      </c>
      <c r="GG107" s="120">
        <v>2.2835190074541625E-4</v>
      </c>
      <c r="GH107" s="120">
        <v>2.2430305212987667E-4</v>
      </c>
      <c r="GI107" s="120">
        <v>2.2430305212987675E-4</v>
      </c>
      <c r="GJ107" s="120">
        <v>2.2030683101764665E-4</v>
      </c>
      <c r="GK107" s="120">
        <v>2.2030683101764662E-4</v>
      </c>
      <c r="GL107" s="120">
        <v>2.1636284958946868E-4</v>
      </c>
      <c r="GM107" s="120">
        <v>2.1636284958946871E-4</v>
      </c>
      <c r="GN107" s="120">
        <v>2.1247071956529009E-4</v>
      </c>
      <c r="GO107" s="120">
        <v>2.1247071956528998E-4</v>
      </c>
      <c r="GP107" s="120">
        <v>2.0863005223059649E-4</v>
      </c>
      <c r="GQ107" s="120">
        <v>2.0863005223059643E-4</v>
      </c>
      <c r="GR107" s="120">
        <v>2.0484045846295062E-4</v>
      </c>
      <c r="GS107" s="120">
        <v>2.0484045846295062E-4</v>
      </c>
      <c r="GT107" s="120">
        <v>2.0110154875873344E-4</v>
      </c>
      <c r="GU107" s="120">
        <v>2.0110154875873341E-4</v>
      </c>
      <c r="GV107" s="120">
        <v>1.9741293326008634E-4</v>
      </c>
      <c r="GW107" s="120">
        <v>1.9741293326008632E-4</v>
      </c>
      <c r="GX107" s="120">
        <v>1.9377422178205148E-4</v>
      </c>
      <c r="GY107" s="120">
        <v>1.937742217820514E-4</v>
      </c>
      <c r="GZ107" s="120">
        <v>1.9018502383990815E-4</v>
      </c>
      <c r="HA107" s="120">
        <v>1.9018502383990837E-4</v>
      </c>
      <c r="HB107" s="120">
        <v>1.8664494867670306E-4</v>
      </c>
      <c r="HC107" s="120">
        <v>1.8664494867670314E-4</v>
      </c>
      <c r="HD107" s="120">
        <v>1.8315360529096988E-4</v>
      </c>
      <c r="HE107" s="120">
        <v>1.8315360529096991E-4</v>
      </c>
      <c r="HF107" s="120">
        <v>1.7971060246463753E-4</v>
      </c>
      <c r="HG107" s="120">
        <v>1.7971060246463767E-4</v>
      </c>
      <c r="HH107" s="120">
        <v>1.7631554879112579E-4</v>
      </c>
      <c r="HI107" s="120">
        <v>1.7631554879112585E-4</v>
      </c>
      <c r="HJ107" s="120">
        <v>1.7296805270361945E-4</v>
      </c>
      <c r="HK107" s="120">
        <v>1.7296805270361951E-4</v>
      </c>
      <c r="HL107" s="120">
        <v>1.6966772250352543E-4</v>
      </c>
      <c r="HM107" s="120">
        <v>1.6966772250352546E-4</v>
      </c>
      <c r="HN107" s="120">
        <v>1.6641416638910416E-4</v>
      </c>
      <c r="HO107" s="120">
        <v>1.6641416638910422E-4</v>
      </c>
      <c r="HP107" s="120">
        <v>1.6320699248427548E-4</v>
      </c>
      <c r="HQ107" s="120">
        <v>1.6320699248427545E-4</v>
      </c>
      <c r="HR107" s="120">
        <v>1.6004580886759401E-4</v>
      </c>
      <c r="HS107" s="120">
        <v>1.6004580886759401E-4</v>
      </c>
      <c r="HT107" s="120">
        <v>1.5693022360139061E-4</v>
      </c>
      <c r="HU107" s="120">
        <v>1.5693022360139063E-4</v>
      </c>
      <c r="HV107" s="120">
        <v>1.538598447610788E-4</v>
      </c>
      <c r="HW107" s="120">
        <v>1.5385984476107867E-4</v>
      </c>
      <c r="HX107" s="120">
        <v>1.5083428046461862E-4</v>
      </c>
      <c r="HY107" s="120">
        <v>1.5083428046461865E-4</v>
      </c>
      <c r="HZ107" s="120">
        <v>1.4785313890213928E-4</v>
      </c>
      <c r="IA107" s="120">
        <v>1.4785313890213931E-4</v>
      </c>
      <c r="IB107" s="120">
        <v>1.4491602836571153E-4</v>
      </c>
      <c r="IC107" s="120">
        <v>1.4491602836571159E-4</v>
      </c>
      <c r="ID107" s="120">
        <v>1.4202255727927088E-4</v>
      </c>
      <c r="IE107" s="120">
        <v>1.420225572792708E-4</v>
      </c>
      <c r="IF107" s="120">
        <v>1.3917233422868351E-4</v>
      </c>
      <c r="IG107" s="120">
        <v>1.3917233422868337E-4</v>
      </c>
      <c r="IH107" s="120">
        <v>1.363649679919541E-4</v>
      </c>
      <c r="II107" s="120">
        <v>1.3636496799195407E-4</v>
      </c>
      <c r="IJ107" s="120">
        <v>1.3360006756957048E-4</v>
      </c>
      <c r="IK107" s="120">
        <v>1.3360006756957054E-4</v>
      </c>
      <c r="IL107" s="120">
        <v>1.3087724221497941E-4</v>
      </c>
      <c r="IM107" s="120">
        <v>1.3087724221497938E-4</v>
      </c>
      <c r="IN107" s="120">
        <v>1.2819610146519008E-4</v>
      </c>
      <c r="IO107" s="120">
        <v>1.2819610146519014E-4</v>
      </c>
      <c r="IP107" s="120">
        <v>1.2555625517150348E-4</v>
      </c>
      <c r="IQ107" s="120">
        <v>1.2555625517150356E-4</v>
      </c>
      <c r="IR107" s="120">
        <v>1.2295731353035802E-4</v>
      </c>
      <c r="IS107" s="120">
        <v>1.2295731353035793E-4</v>
      </c>
      <c r="IT107" s="120">
        <v>1.20398887114291E-4</v>
      </c>
      <c r="IU107" s="120">
        <v>1.2039888711429098E-4</v>
      </c>
      <c r="IV107" s="120">
        <v>1.1788058690300954E-4</v>
      </c>
      <c r="IW107" s="120">
        <v>1.1788058690300953E-4</v>
      </c>
      <c r="IX107" s="120">
        <v>1.1540202431456617E-4</v>
      </c>
      <c r="IY107" s="120">
        <v>1.1540202431456618E-4</v>
      </c>
      <c r="IZ107" s="120">
        <v>1.1296281123663392E-4</v>
      </c>
      <c r="JA107" s="120">
        <v>1.1296281123663387E-4</v>
      </c>
      <c r="JB107" s="120">
        <v>1.1056256005787671E-4</v>
      </c>
      <c r="JC107" s="120">
        <v>1.1056256005787671E-4</v>
      </c>
      <c r="JD107" s="120">
        <v>1.0820088369940917E-4</v>
      </c>
      <c r="JE107" s="120">
        <v>1.0820088369940914E-4</v>
      </c>
      <c r="JF107" s="120">
        <v>1.0587739564634001E-4</v>
      </c>
      <c r="JG107" s="120">
        <v>1.0587739564633999E-4</v>
      </c>
      <c r="JH107" s="120">
        <v>1.0359170997939608E-4</v>
      </c>
      <c r="JI107" s="120">
        <v>1.0359170997939605E-4</v>
      </c>
      <c r="JJ107" s="120">
        <v>1.0134344140661758E-4</v>
      </c>
      <c r="JK107" s="120">
        <v>1.0134344140661752E-4</v>
      </c>
      <c r="JL107" s="120">
        <v>9.9132205295123023E-5</v>
      </c>
      <c r="JM107" s="120">
        <v>9.9132205295123077E-5</v>
      </c>
      <c r="JN107" s="120">
        <v>9.6957617702935487E-5</v>
      </c>
      <c r="JO107" s="120">
        <v>9.6957617702935555E-5</v>
      </c>
      <c r="JP107" s="120">
        <v>9.4819295410864663E-5</v>
      </c>
      <c r="JQ107" s="120">
        <v>9.4819295410864581E-5</v>
      </c>
      <c r="JR107" s="120">
        <v>9.2716855954440205E-5</v>
      </c>
      <c r="JS107" s="120">
        <v>9.2716855954440191E-5</v>
      </c>
      <c r="JT107" s="120">
        <v>9.064991765588923E-5</v>
      </c>
      <c r="JU107" s="120">
        <v>9.0649917655889298E-5</v>
      </c>
      <c r="JV107" s="120">
        <v>8.8618099656151547E-5</v>
      </c>
      <c r="JW107" s="120">
        <v>8.8618099656151493E-5</v>
      </c>
      <c r="JX107" s="120">
        <v>8.6621021946926477E-5</v>
      </c>
      <c r="JY107" s="120">
        <v>8.6621021946926409E-5</v>
      </c>
      <c r="JZ107" s="120">
        <v>8.4658305402746646E-5</v>
      </c>
      <c r="KA107" s="120">
        <v>8.4658305402746605E-5</v>
      </c>
      <c r="KB107" s="120">
        <v>8.2729571813069497E-5</v>
      </c>
      <c r="KC107" s="120">
        <v>8.2729571813069456E-5</v>
      </c>
      <c r="KD107" s="120">
        <v>8.0834443914381605E-5</v>
      </c>
      <c r="KE107" s="120">
        <v>8.0834443914381659E-5</v>
      </c>
      <c r="KF107" s="120">
        <v>7.8972545422309085E-5</v>
      </c>
      <c r="KG107" s="120">
        <v>7.897254542230914E-5</v>
      </c>
      <c r="KH107" s="120">
        <v>7.71435010637267E-5</v>
      </c>
      <c r="KI107" s="120">
        <v>7.714350106372666E-5</v>
      </c>
      <c r="KJ107" s="120">
        <v>7.5346936608859013E-5</v>
      </c>
      <c r="KK107" s="120">
        <v>7.5346936608859067E-5</v>
      </c>
      <c r="KL107" s="120">
        <v>7.3582478903366983E-5</v>
      </c>
      <c r="KM107" s="120">
        <v>7.3582478903366997E-5</v>
      </c>
      <c r="KN107" s="120">
        <v>7.1849755900411759E-5</v>
      </c>
      <c r="KO107" s="120">
        <v>7.1849755900411813E-5</v>
      </c>
      <c r="KP107" s="120">
        <v>7.0148396692689731E-5</v>
      </c>
      <c r="KQ107" s="120">
        <v>7.0148396692689731E-5</v>
      </c>
      <c r="KR107" s="120">
        <v>6.847803154443089E-5</v>
      </c>
      <c r="KS107" s="120">
        <v>6.8478031544430958E-5</v>
      </c>
      <c r="KT107" s="120">
        <v>6.6838291923352719E-5</v>
      </c>
      <c r="KU107" s="120">
        <v>6.6838291923352786E-5</v>
      </c>
      <c r="KV107" s="120">
        <v>6.5228810532562664E-5</v>
      </c>
      <c r="KW107" s="120">
        <v>6.522881053256261E-5</v>
      </c>
      <c r="KX107" s="120">
        <v>6.3649221342401181E-5</v>
      </c>
      <c r="KY107" s="120">
        <v>6.3649221342401154E-5</v>
      </c>
      <c r="KZ107" s="120">
        <v>6.2099159622218197E-5</v>
      </c>
      <c r="LA107" s="120">
        <v>6.2099159622218197E-5</v>
      </c>
      <c r="LB107" s="120">
        <v>6.0578261972073647E-5</v>
      </c>
      <c r="LC107" s="120">
        <v>6.0578261972073641E-5</v>
      </c>
      <c r="LD107" s="120">
        <v>5.9086166354356366E-5</v>
      </c>
      <c r="LE107" s="120">
        <v>5.9086166354356393E-5</v>
      </c>
      <c r="LF107" s="120">
        <v>5.762251212531092E-5</v>
      </c>
      <c r="LG107" s="120">
        <v>5.7622512125310927E-5</v>
      </c>
      <c r="LH107" s="120">
        <v>5.6186940066465895E-5</v>
      </c>
      <c r="LI107" s="120">
        <v>5.6186940066465895E-5</v>
      </c>
      <c r="LJ107" s="120">
        <v>5.4779092415954831E-5</v>
      </c>
      <c r="LK107" s="120">
        <v>5.4779092415954865E-5</v>
      </c>
      <c r="LL107" s="120">
        <v>5.3398612899721595E-5</v>
      </c>
      <c r="LM107" s="120">
        <v>5.3398612899721568E-5</v>
      </c>
      <c r="LN107" s="120">
        <v>5.2045146762601001E-5</v>
      </c>
      <c r="LO107" s="120">
        <v>5.2045146762600988E-5</v>
      </c>
      <c r="LP107" s="120">
        <v>5.0718340799267412E-5</v>
      </c>
      <c r="LQ107" s="120">
        <v>5.0718340799267433E-5</v>
      </c>
      <c r="LR107" s="120">
        <v>4.9417843385041951E-5</v>
      </c>
      <c r="LS107" s="120">
        <v>4.9417843385041971E-5</v>
      </c>
      <c r="LT107" s="120">
        <v>4.8143304506549244E-5</v>
      </c>
      <c r="LU107" s="120">
        <v>4.8143304506549272E-5</v>
      </c>
      <c r="LV107" s="120">
        <v>4.6894375792216046E-5</v>
      </c>
      <c r="LW107" s="120">
        <v>4.6894375792216086E-5</v>
      </c>
      <c r="LX107" s="120">
        <v>4.5670710542601646E-5</v>
      </c>
      <c r="LY107" s="120">
        <v>4.5670710542601707E-5</v>
      </c>
      <c r="LZ107" s="120">
        <v>4.4471963760552119E-5</v>
      </c>
      <c r="MA107" s="120">
        <v>4.4471963760552106E-5</v>
      </c>
      <c r="MB107" s="120">
        <v>4.3297792181168227E-5</v>
      </c>
      <c r="MC107" s="120">
        <v>4.329779218116822E-5</v>
      </c>
      <c r="MD107" s="120">
        <v>4.2147854301579546E-5</v>
      </c>
      <c r="ME107" s="120">
        <v>4.2147854301579526E-5</v>
      </c>
      <c r="MF107" s="120">
        <v>4.1021810410513693E-5</v>
      </c>
      <c r="MG107" s="120">
        <v>4.1021810410513706E-5</v>
      </c>
      <c r="MH107" s="120">
        <v>3.991932261765287E-5</v>
      </c>
      <c r="MI107" s="120">
        <v>3.9919322617652884E-5</v>
      </c>
      <c r="MJ107" s="120">
        <v>3.8840054882767575E-5</v>
      </c>
      <c r="MK107" s="120">
        <v>3.8840054882767589E-5</v>
      </c>
      <c r="ML107" s="120">
        <v>3.7783673044618546E-5</v>
      </c>
      <c r="MM107" s="120">
        <v>3.7783673044618573E-5</v>
      </c>
      <c r="MN107" s="120">
        <v>3.6749844849617223E-5</v>
      </c>
      <c r="MO107" s="120">
        <v>3.6749844849617176E-5</v>
      </c>
      <c r="MP107" s="120">
        <v>3.5738239980235169E-5</v>
      </c>
      <c r="MQ107" s="120">
        <v>3.5738239980235217E-5</v>
      </c>
      <c r="MR107" s="120">
        <v>3.4748530083153519E-5</v>
      </c>
      <c r="MS107" s="120">
        <v>3.4748530083153512E-5</v>
      </c>
      <c r="MT107" s="120">
        <v>3.3780388797141453E-5</v>
      </c>
      <c r="MU107" s="120">
        <v>3.3780388797141453E-5</v>
      </c>
      <c r="MV107" s="120">
        <v>3.2833491780655731E-5</v>
      </c>
      <c r="MW107" s="120">
        <v>3.2833491780655731E-5</v>
      </c>
      <c r="MX107" s="120">
        <v>3.1907516739150206E-5</v>
      </c>
      <c r="MY107" s="120">
        <v>3.1907516739150185E-5</v>
      </c>
      <c r="MZ107" s="120">
        <v>3.1002143452086194E-5</v>
      </c>
      <c r="NA107" s="120">
        <v>3.1002143452086201E-5</v>
      </c>
      <c r="NB107" s="120">
        <v>3.0117053799634083E-5</v>
      </c>
      <c r="NC107" s="120">
        <v>3.0117053799634093E-5</v>
      </c>
      <c r="ND107" s="120">
        <v>2.9251931789055624E-5</v>
      </c>
      <c r="NE107" s="120">
        <v>2.9251931789055624E-5</v>
      </c>
      <c r="NF107" s="120">
        <v>2.8406463580757683E-5</v>
      </c>
      <c r="NG107" s="120">
        <v>2.8406463580757676E-5</v>
      </c>
      <c r="NH107" s="120">
        <v>2.7580337514007509E-5</v>
      </c>
      <c r="NI107" s="120">
        <v>2.7580337514007516E-5</v>
      </c>
      <c r="NJ107" s="120">
        <v>2.6773244132299316E-5</v>
      </c>
      <c r="NK107" s="120">
        <v>2.6773244132299313E-5</v>
      </c>
      <c r="NL107" s="120">
        <v>2.5984876208362479E-5</v>
      </c>
      <c r="NM107" s="120">
        <v>2.5984876208362479E-5</v>
      </c>
      <c r="NN107" s="120">
        <v>2.5214928768801368E-5</v>
      </c>
      <c r="NO107" s="120">
        <v>2.5214928768801375E-5</v>
      </c>
      <c r="NP107" s="120">
        <v>2.4463099118357018E-5</v>
      </c>
      <c r="NQ107" s="120">
        <v>2.4463099118357032E-5</v>
      </c>
      <c r="NR107" s="120">
        <v>2.3729086863780386E-5</v>
      </c>
      <c r="NS107" s="120">
        <v>2.3729086863780379E-5</v>
      </c>
      <c r="NT107" s="120">
        <v>2.301259393730763E-5</v>
      </c>
      <c r="NU107" s="120">
        <v>2.301259393730762E-5</v>
      </c>
      <c r="NV107" s="120">
        <v>2.2313324619727276E-5</v>
      </c>
      <c r="NW107" s="120">
        <v>2.2313324619727269E-5</v>
      </c>
      <c r="NX107" s="120">
        <v>2.1630985563029491E-5</v>
      </c>
      <c r="NY107" s="120">
        <v>2.1630985563029511E-5</v>
      </c>
      <c r="NZ107" s="120">
        <v>2.0965285812627532E-5</v>
      </c>
      <c r="OA107" s="120">
        <v>2.0965285812627522E-5</v>
      </c>
      <c r="OB107" s="120">
        <v>2.0315936829141306E-5</v>
      </c>
      <c r="OC107" s="120">
        <v>2.0315936829141319E-5</v>
      </c>
      <c r="OD107" s="120">
        <v>1.9682652509733988E-5</v>
      </c>
      <c r="OE107" s="120">
        <v>1.9682652509733988E-5</v>
      </c>
      <c r="OF107" s="120">
        <v>1.9065149208990749E-5</v>
      </c>
      <c r="OG107" s="120">
        <v>1.9065149208990742E-5</v>
      </c>
      <c r="OH107" s="120">
        <v>1.8463145759330986E-5</v>
      </c>
      <c r="OI107" s="120">
        <v>1.8463145759330982E-5</v>
      </c>
      <c r="OJ107" s="120">
        <v>1.7876363490943751E-5</v>
      </c>
      <c r="OK107" s="120">
        <v>1.7876363490943755E-5</v>
      </c>
      <c r="OL107" s="120">
        <v>1.7304526251236895E-5</v>
      </c>
      <c r="OM107" s="120">
        <v>1.7304526251236892E-5</v>
      </c>
      <c r="ON107" s="120">
        <v>1.6747360423790406E-5</v>
      </c>
      <c r="OO107" s="120">
        <v>1.674736042379041E-5</v>
      </c>
      <c r="OP107" s="120">
        <v>1.6204594946804641E-5</v>
      </c>
      <c r="OQ107" s="120">
        <v>1.6204594946804644E-5</v>
      </c>
      <c r="OR107" s="120">
        <v>1.5675961331033693E-5</v>
      </c>
      <c r="OS107" s="120">
        <v>1.5675961331033673E-5</v>
      </c>
      <c r="OT107" s="120">
        <v>1.5161193677194944E-5</v>
      </c>
      <c r="OU107" s="120">
        <v>1.5161193677194941E-5</v>
      </c>
      <c r="OV107" s="120">
        <v>1.4660028692845419E-5</v>
      </c>
      <c r="OW107" s="120">
        <v>1.4660028692845411E-5</v>
      </c>
      <c r="OX107" s="120">
        <v>1.4172205708715797E-5</v>
      </c>
      <c r="OY107" s="120">
        <v>1.4172205708715799E-5</v>
      </c>
      <c r="OZ107" s="120">
        <v>1.3697466694493341E-5</v>
      </c>
      <c r="PA107" s="120">
        <v>1.3697466694493336E-5</v>
      </c>
      <c r="PB107" s="120">
        <v>1.3235556274044492E-5</v>
      </c>
      <c r="PC107" s="120">
        <v>1.3235556274044488E-5</v>
      </c>
      <c r="PD107" s="120">
        <v>1.2786221740068728E-5</v>
      </c>
      <c r="PE107" s="120">
        <v>1.2786221740068729E-5</v>
      </c>
      <c r="PF107" s="120">
        <v>1.2349213068174879E-5</v>
      </c>
      <c r="PG107" s="120">
        <v>1.2349213068174869E-5</v>
      </c>
      <c r="PH107" s="120">
        <v>1.1924282930371417E-5</v>
      </c>
      <c r="PI107" s="120">
        <v>1.1924282930371407E-5</v>
      </c>
      <c r="PJ107" s="120">
        <v>1.1511186707962591E-5</v>
      </c>
      <c r="PK107" s="120">
        <v>1.1511186707962593E-5</v>
      </c>
      <c r="PL107" s="120">
        <v>1.1109682503841981E-5</v>
      </c>
      <c r="PM107" s="120">
        <v>1.1109682503841972E-5</v>
      </c>
      <c r="PN107" s="120">
        <v>1.0719531154175661E-5</v>
      </c>
      <c r="PO107" s="120">
        <v>1.0719531154175659E-5</v>
      </c>
      <c r="PP107" s="120">
        <v>1.0340496239467132E-5</v>
      </c>
      <c r="PQ107" s="120">
        <v>1.0340496239467135E-5</v>
      </c>
      <c r="PR107" s="120">
        <v>9.9723440949962982E-6</v>
      </c>
      <c r="PS107" s="120">
        <v>9.9723440949962915E-6</v>
      </c>
      <c r="PT107" s="120">
        <v>9.6148438206250883E-6</v>
      </c>
      <c r="PU107" s="120">
        <v>9.6148438206250916E-6</v>
      </c>
      <c r="PV107" s="120">
        <v>9.2677672899626316E-6</v>
      </c>
      <c r="PW107" s="120">
        <v>9.2677672899626384E-6</v>
      </c>
      <c r="PX107" s="120">
        <v>8.9308891588826636E-6</v>
      </c>
      <c r="PY107" s="120">
        <v>8.9308891588826686E-6</v>
      </c>
      <c r="PZ107" s="120">
        <v>8.6039868733865895E-6</v>
      </c>
      <c r="QA107" s="120">
        <v>8.6039868733865861E-6</v>
      </c>
      <c r="QB107" s="120">
        <v>8.286840676805623E-6</v>
      </c>
      <c r="QC107" s="120">
        <v>8.2868406768056162E-6</v>
      </c>
      <c r="QD107" s="120">
        <v>7.979233616335501E-6</v>
      </c>
      <c r="QE107" s="120">
        <v>7.9792336163354976E-6</v>
      </c>
      <c r="QF107" s="120">
        <v>7.6809515488978437E-6</v>
      </c>
      <c r="QG107" s="120">
        <v>7.6809515488978403E-6</v>
      </c>
      <c r="QH107" s="120">
        <v>7.3917831463222102E-6</v>
      </c>
      <c r="QI107" s="120">
        <v>7.3917831463222119E-6</v>
      </c>
      <c r="QJ107" s="120">
        <v>7.1115198998434414E-6</v>
      </c>
      <c r="QK107" s="120">
        <v>7.1115198998434355E-6</v>
      </c>
      <c r="QL107" s="120">
        <v>6.8399561239087282E-6</v>
      </c>
      <c r="QM107" s="120">
        <v>6.8399561239087265E-6</v>
      </c>
      <c r="QN107" s="120">
        <v>6.5768889592897352E-6</v>
      </c>
      <c r="QO107" s="120">
        <v>6.5768889592897318E-6</v>
      </c>
      <c r="QP107" s="120">
        <v>6.3221183754948039E-6</v>
      </c>
      <c r="QQ107" s="120">
        <v>6.322118375494803E-6</v>
      </c>
      <c r="QR107" s="120">
        <v>6.0754471724769252E-6</v>
      </c>
      <c r="QS107" s="120">
        <v>6.0754471724769235E-6</v>
      </c>
      <c r="QT107" s="120">
        <v>5.8366809816333976E-6</v>
      </c>
      <c r="QU107" s="120">
        <v>5.8366809816333959E-6</v>
      </c>
      <c r="QV107" s="120">
        <v>5.6056282660933735E-6</v>
      </c>
      <c r="QW107" s="120">
        <v>5.6056282660933744E-6</v>
      </c>
      <c r="QX107" s="120">
        <v>5.3821003202898801E-6</v>
      </c>
      <c r="QY107" s="120">
        <v>5.3821003202898775E-6</v>
      </c>
      <c r="QZ107" s="120">
        <v>5.1659112688131531E-6</v>
      </c>
      <c r="RA107" s="120">
        <v>5.1659112688131531E-6</v>
      </c>
      <c r="RB107" s="120">
        <v>4.9568780645425974E-6</v>
      </c>
      <c r="RC107" s="120">
        <v>4.9568780645425966E-6</v>
      </c>
      <c r="RD107" s="120">
        <v>4.7548204860549629E-6</v>
      </c>
      <c r="RE107" s="120">
        <v>4.7548204860549612E-6</v>
      </c>
      <c r="RF107" s="120">
        <v>4.5595611343066583E-6</v>
      </c>
      <c r="RG107" s="120">
        <v>4.5595611343066541E-6</v>
      </c>
      <c r="RH107" s="120">
        <v>4.3709254285886645E-6</v>
      </c>
      <c r="RI107" s="120">
        <v>4.3709254285886662E-6</v>
      </c>
      <c r="RJ107" s="120">
        <v>4.1887416017527013E-6</v>
      </c>
      <c r="RK107" s="120">
        <v>4.1887416017526979E-6</v>
      </c>
      <c r="RL107" s="120">
        <v>4.0128406947077472E-6</v>
      </c>
      <c r="RM107" s="120">
        <v>4.0128406947077489E-6</v>
      </c>
      <c r="RN107" s="120">
        <v>3.8430565501865842E-6</v>
      </c>
      <c r="RO107" s="120">
        <v>3.8430565501865868E-6</v>
      </c>
      <c r="RP107" s="120">
        <v>3.6792258057821534E-6</v>
      </c>
      <c r="RQ107" s="120">
        <v>3.6792258057821559E-6</v>
      </c>
      <c r="RR107" s="120">
        <v>3.5211878862542032E-6</v>
      </c>
      <c r="RS107" s="120">
        <v>3.5211878862542032E-6</v>
      </c>
      <c r="RT107" s="120">
        <v>3.3687849951069635E-6</v>
      </c>
      <c r="RU107" s="120">
        <v>3.3687849951069652E-6</v>
      </c>
      <c r="RV107" s="120">
        <v>3.2218621054390863E-6</v>
      </c>
      <c r="RW107" s="120">
        <v>3.2218621054390842E-6</v>
      </c>
      <c r="RX107" s="120">
        <v>3.080266950067507E-6</v>
      </c>
      <c r="RY107" s="120">
        <v>3.0802669500675061E-6</v>
      </c>
      <c r="RZ107" s="120">
        <v>2.9438500109273715E-6</v>
      </c>
      <c r="SA107" s="120">
        <v>2.9438500109273715E-6</v>
      </c>
      <c r="SB107" s="120">
        <v>2.8124645077505735E-6</v>
      </c>
      <c r="SC107" s="120">
        <v>2.8124645077505718E-6</v>
      </c>
      <c r="SD107" s="120">
        <v>2.6859663860259387E-6</v>
      </c>
      <c r="SE107" s="120">
        <v>2.6859663860259379E-6</v>
      </c>
      <c r="SF107" s="120">
        <v>2.5642143042445919E-6</v>
      </c>
      <c r="SG107" s="120">
        <v>2.5642143042445928E-6</v>
      </c>
      <c r="SH107" s="120">
        <v>2.44706962043444E-6</v>
      </c>
      <c r="SI107" s="120">
        <v>2.4470696204344387E-6</v>
      </c>
      <c r="SJ107" s="120">
        <v>2.3343963779882519E-6</v>
      </c>
      <c r="SK107" s="120">
        <v>2.3343963779882527E-6</v>
      </c>
      <c r="SL107" s="120">
        <v>2.2260612907903111E-6</v>
      </c>
      <c r="SM107" s="120">
        <v>2.2260612907903086E-6</v>
      </c>
      <c r="SN107" s="120">
        <v>2.1219337276470036E-6</v>
      </c>
      <c r="SO107" s="120">
        <v>2.121933727647004E-6</v>
      </c>
      <c r="SP107" s="120">
        <v>2.0218856960273561E-6</v>
      </c>
      <c r="SQ107" s="120">
        <v>2.0218856960273582E-6</v>
      </c>
      <c r="SR107" s="120">
        <v>1.9257918251198964E-6</v>
      </c>
      <c r="SS107" s="120">
        <v>1.9257918251198955E-6</v>
      </c>
      <c r="ST107" s="120">
        <v>1.8335293482127785E-6</v>
      </c>
      <c r="SU107" s="120">
        <v>1.8335293482127788E-6</v>
      </c>
      <c r="SV107" s="120">
        <v>1.7449780844046504E-6</v>
      </c>
      <c r="SW107" s="120">
        <v>1.7449780844046492E-6</v>
      </c>
      <c r="SX107" s="120">
        <v>1.6600204196541513E-6</v>
      </c>
      <c r="SY107" s="120">
        <v>1.6600204196541513E-6</v>
      </c>
      <c r="SZ107" s="120">
        <v>1.5785412871765612E-6</v>
      </c>
      <c r="TA107" s="120">
        <v>1.5785412871765612E-6</v>
      </c>
      <c r="TB107" s="120">
        <v>1.5004281471965036E-6</v>
      </c>
      <c r="TC107" s="120">
        <v>1.5004281471965027E-6</v>
      </c>
      <c r="TD107" s="120">
        <v>1.4255709660662582E-6</v>
      </c>
      <c r="TE107" s="120">
        <v>1.4255709660662597E-6</v>
      </c>
      <c r="TF107" s="120">
        <v>1.3538621947596197E-6</v>
      </c>
      <c r="TG107" s="120">
        <v>1.3538621947596197E-6</v>
      </c>
      <c r="TH107" s="120">
        <v>1.2851967467518472E-6</v>
      </c>
      <c r="TI107" s="120">
        <v>1.2851967467518458E-6</v>
      </c>
      <c r="TJ107" s="120">
        <v>1.2194719752967097E-6</v>
      </c>
      <c r="TK107" s="120">
        <v>1.2194719752967106E-6</v>
      </c>
      <c r="TL107" s="120">
        <v>1.1565876501121831E-6</v>
      </c>
      <c r="TM107" s="120">
        <v>1.1565876501121829E-6</v>
      </c>
      <c r="TN107" s="120">
        <v>1.0964459334868035E-6</v>
      </c>
      <c r="TO107" s="120">
        <v>1.096445933486803E-6</v>
      </c>
      <c r="TP107" s="120">
        <v>1.0389513558192699E-6</v>
      </c>
      <c r="TQ107" s="120">
        <v>1.0389513558192701E-6</v>
      </c>
      <c r="TR107" s="120">
        <v>9.8401079060430739E-7</v>
      </c>
      <c r="TS107" s="120">
        <v>9.8401079060430696E-7</v>
      </c>
      <c r="TT107" s="120">
        <v>9.3153342887836112E-7</v>
      </c>
      <c r="TU107" s="120">
        <v>9.3153342887836101E-7</v>
      </c>
      <c r="TV107" s="120">
        <v>8.814307531391654E-7</v>
      </c>
      <c r="TW107" s="120">
        <v>8.8143075313916551E-7</v>
      </c>
      <c r="TX107" s="120">
        <v>8.3361651075369724E-7</v>
      </c>
      <c r="TY107" s="120">
        <v>8.3361651075369724E-7</v>
      </c>
      <c r="TZ107" s="120">
        <v>7.8800668686954308E-7</v>
      </c>
      <c r="UA107" s="120">
        <v>7.8800668686954255E-7</v>
      </c>
      <c r="UB107" s="120">
        <v>7.4451947684515609E-7</v>
      </c>
      <c r="UC107" s="120">
        <v>7.4451947684515566E-7</v>
      </c>
      <c r="UD107" s="120">
        <v>7.030752582149467E-7</v>
      </c>
      <c r="UE107" s="120">
        <v>7.0307525821494607E-7</v>
      </c>
      <c r="UF107" s="120">
        <v>6.6359656220562297E-7</v>
      </c>
      <c r="UG107" s="120">
        <v>6.6359656220562266E-7</v>
      </c>
      <c r="UH107" s="120">
        <v>6.2600804482061725E-7</v>
      </c>
      <c r="UI107" s="120">
        <v>6.2600804482061746E-7</v>
      </c>
      <c r="UJ107" s="120">
        <v>5.9023645750990344E-7</v>
      </c>
      <c r="UK107" s="120">
        <v>5.9023645750990312E-7</v>
      </c>
      <c r="UL107" s="120">
        <v>5.5621061744289991E-7</v>
      </c>
      <c r="UM107" s="120">
        <v>5.5621061744290065E-7</v>
      </c>
      <c r="UN107" s="120">
        <v>5.2386137740259407E-7</v>
      </c>
      <c r="UO107" s="120">
        <v>5.2386137740259397E-7</v>
      </c>
      <c r="UP107" s="120">
        <v>4.9312159531940456E-7</v>
      </c>
      <c r="UQ107" s="120">
        <v>4.9312159531940456E-7</v>
      </c>
      <c r="UR107" s="120">
        <v>4.6392610346369251E-7</v>
      </c>
      <c r="US107" s="120">
        <v>4.6392610346369241E-7</v>
      </c>
      <c r="UT107" s="120">
        <v>4.3621167731618793E-7</v>
      </c>
      <c r="UU107" s="120">
        <v>4.3621167731618793E-7</v>
      </c>
      <c r="UV107" s="120">
        <v>4.0991700413597816E-7</v>
      </c>
      <c r="UW107" s="120">
        <v>4.09917004135978E-7</v>
      </c>
      <c r="UX107" s="120">
        <v>3.8498265124600783E-7</v>
      </c>
      <c r="UY107" s="120">
        <v>3.849826512460082E-7</v>
      </c>
      <c r="UZ107" s="120">
        <v>3.6135103405638935E-7</v>
      </c>
      <c r="VA107" s="120">
        <v>3.6135103405638935E-7</v>
      </c>
      <c r="VB107" s="120">
        <v>3.3896638384610172E-7</v>
      </c>
      <c r="VC107" s="120">
        <v>3.3896638384610156E-7</v>
      </c>
      <c r="VD107" s="120">
        <v>3.1777471532395153E-7</v>
      </c>
      <c r="VE107" s="120">
        <v>3.1777471532395148E-7</v>
      </c>
      <c r="VF107" s="120">
        <v>2.9772379398992162E-7</v>
      </c>
      <c r="VG107" s="120">
        <v>2.9772379398992157E-7</v>
      </c>
      <c r="VH107" s="120">
        <v>2.7876310331827355E-7</v>
      </c>
      <c r="VI107" s="120">
        <v>2.7876310331827323E-7</v>
      </c>
      <c r="VJ107" s="120">
        <v>2.6084381178399358E-7</v>
      </c>
      <c r="VK107" s="120">
        <v>2.6084381178399353E-7</v>
      </c>
      <c r="VL107" s="120">
        <v>2.4391873975436072E-7</v>
      </c>
      <c r="VM107" s="120">
        <v>2.4391873975436083E-7</v>
      </c>
      <c r="VN107" s="120">
        <v>2.2794232626758627E-7</v>
      </c>
      <c r="VO107" s="120">
        <v>2.2794232626758629E-7</v>
      </c>
      <c r="VP107" s="120">
        <v>2.128705957206246E-7</v>
      </c>
      <c r="VQ107" s="120">
        <v>2.1287059572062449E-7</v>
      </c>
      <c r="VR107" s="120">
        <v>1.9866112448837406E-7</v>
      </c>
      <c r="VS107" s="120">
        <v>1.9866112448837414E-7</v>
      </c>
      <c r="VT107" s="120">
        <v>1.8527300749658177E-7</v>
      </c>
      <c r="VU107" s="120">
        <v>1.8527300749658169E-7</v>
      </c>
      <c r="VV107" s="120">
        <v>1.7266682477083253E-7</v>
      </c>
      <c r="VW107" s="120">
        <v>1.7266682477083261E-7</v>
      </c>
      <c r="VX107" s="120">
        <v>1.6080460798405198E-7</v>
      </c>
      <c r="VY107" s="120">
        <v>1.6080460798405206E-7</v>
      </c>
      <c r="VZ107" s="120">
        <v>1.4964980702495243E-7</v>
      </c>
      <c r="WA107" s="120">
        <v>1.4964980702495249E-7</v>
      </c>
      <c r="WB107" s="120">
        <v>1.3916725660984963E-7</v>
      </c>
      <c r="WC107" s="120">
        <v>1.3916725660984963E-7</v>
      </c>
      <c r="WD107" s="120">
        <v>1.2932314296022314E-7</v>
      </c>
      <c r="WE107" s="120">
        <v>1.29323142960223E-7</v>
      </c>
      <c r="WF107" s="120">
        <v>1.2008497056832134E-7</v>
      </c>
      <c r="WG107" s="120">
        <v>1.2008497056832131E-7</v>
      </c>
      <c r="WH107" s="120">
        <v>1.1142152907301177E-7</v>
      </c>
      <c r="WI107" s="120">
        <v>1.1142152907301175E-7</v>
      </c>
      <c r="WJ107" s="120">
        <v>1.0330286026793276E-7</v>
      </c>
      <c r="WK107" s="120">
        <v>1.033028602679327E-7</v>
      </c>
      <c r="WL107" s="120">
        <v>9.5700225263844714E-8</v>
      </c>
      <c r="WM107" s="120">
        <v>9.5700225263844661E-8</v>
      </c>
      <c r="WN107" s="120">
        <v>8.8586071826876703E-8</v>
      </c>
      <c r="WO107" s="120">
        <v>8.8586071826876729E-8</v>
      </c>
      <c r="WP107" s="120">
        <v>8.1934001914134607E-8</v>
      </c>
      <c r="WQ107" s="120">
        <v>8.1934001914134555E-8</v>
      </c>
      <c r="WR107" s="120">
        <v>7.5718739427877407E-8</v>
      </c>
      <c r="WS107" s="120">
        <v>7.5718739427877473E-8</v>
      </c>
      <c r="WT107" s="120">
        <v>6.991609820917431E-8</v>
      </c>
      <c r="WU107" s="120">
        <v>6.991609820917435E-8</v>
      </c>
      <c r="WV107" s="120">
        <v>6.450295029162931E-8</v>
      </c>
      <c r="WW107" s="120">
        <v>6.4502950291629324E-8</v>
      </c>
      <c r="WX107" s="120">
        <v>5.945719443540377E-8</v>
      </c>
      <c r="WY107" s="120">
        <v>5.945719443540379E-8</v>
      </c>
      <c r="WZ107" s="120">
        <v>5.47577249613787E-8</v>
      </c>
      <c r="XA107" s="120">
        <v>5.4757724961378733E-8</v>
      </c>
      <c r="XB107" s="120">
        <v>5.0384400904876779E-8</v>
      </c>
      <c r="XC107" s="120">
        <v>5.0384400904876786E-8</v>
      </c>
      <c r="XD107" s="120">
        <v>4.6318015507913202E-8</v>
      </c>
      <c r="XE107" s="120">
        <v>4.6318015507913202E-8</v>
      </c>
      <c r="XF107" s="120">
        <v>4.2540266068460559E-8</v>
      </c>
      <c r="XG107" s="120">
        <v>4.2540266068460592E-8</v>
      </c>
      <c r="XH107" s="120">
        <v>3.9033724164701165E-8</v>
      </c>
      <c r="XI107" s="120">
        <v>3.9033724164701145E-8</v>
      </c>
      <c r="XJ107" s="120">
        <v>3.5781806271692905E-8</v>
      </c>
      <c r="XK107" s="120">
        <v>3.5781806271692879E-8</v>
      </c>
      <c r="XL107" s="120">
        <v>3.2768744787306482E-8</v>
      </c>
      <c r="XM107" s="120">
        <v>3.2768744787306508E-8</v>
      </c>
      <c r="XN107" s="120">
        <v>2.9979559483685502E-8</v>
      </c>
      <c r="XO107" s="120">
        <v>2.9979559483685468E-8</v>
      </c>
      <c r="XP107" s="120">
        <v>2.7400029399853424E-8</v>
      </c>
      <c r="XQ107" s="120">
        <v>2.7400029399853407E-8</v>
      </c>
      <c r="XR107" s="120">
        <v>2.5016665190434382E-8</v>
      </c>
      <c r="XS107" s="120">
        <v>2.5016665190434375E-8</v>
      </c>
      <c r="XT107" s="120">
        <v>2.2816681944770652E-8</v>
      </c>
      <c r="XU107" s="120">
        <v>2.2816681944770672E-8</v>
      </c>
      <c r="XV107" s="120">
        <v>2.078797249001274E-8</v>
      </c>
      <c r="XW107" s="120">
        <v>2.0787972490012731E-8</v>
      </c>
      <c r="XX107" s="120">
        <v>1.8919081191025466E-8</v>
      </c>
      <c r="XY107" s="120">
        <v>1.8919081191025476E-8</v>
      </c>
      <c r="XZ107" s="120">
        <v>1.7199178259199839E-8</v>
      </c>
      <c r="YA107" s="120">
        <v>1.7199178259199868E-8</v>
      </c>
      <c r="YB107" s="120">
        <v>1.5618034581483809E-8</v>
      </c>
      <c r="YC107" s="120">
        <v>1.5618034581483803E-8</v>
      </c>
      <c r="YD107" s="120">
        <v>1.4165997080150898E-8</v>
      </c>
      <c r="YE107" s="120">
        <v>1.4165997080150903E-8</v>
      </c>
      <c r="YF107" s="120">
        <v>1.2833964613011905E-8</v>
      </c>
      <c r="YG107" s="120">
        <v>1.2833964613011906E-8</v>
      </c>
      <c r="YH107" s="120">
        <v>1.1613364422944326E-8</v>
      </c>
      <c r="YI107" s="120">
        <v>1.1613364422944326E-8</v>
      </c>
      <c r="YJ107" s="120">
        <v>1.0496129144770509E-8</v>
      </c>
      <c r="YK107" s="120">
        <v>1.0496129144770517E-8</v>
      </c>
      <c r="YL107" s="120">
        <v>9.4746743766569789E-9</v>
      </c>
      <c r="YM107" s="120">
        <v>9.4746743766569806E-9</v>
      </c>
      <c r="YN107" s="120">
        <v>8.5418768223389588E-9</v>
      </c>
      <c r="YO107" s="120">
        <v>8.5418768223389555E-9</v>
      </c>
      <c r="YP107" s="120">
        <v>7.6910530095961781E-9</v>
      </c>
      <c r="YQ107" s="120">
        <v>7.6910530095961863E-9</v>
      </c>
      <c r="YR107" s="120">
        <v>6.9159385895209964E-9</v>
      </c>
      <c r="YS107" s="120">
        <v>6.9159385895210005E-9</v>
      </c>
      <c r="YT107" s="120">
        <v>6.2106682202296749E-9</v>
      </c>
      <c r="YU107" s="120">
        <v>6.2106682202296733E-9</v>
      </c>
      <c r="YV107" s="120">
        <v>5.5697560377752603E-9</v>
      </c>
      <c r="YW107" s="120">
        <v>5.5697560377752578E-9</v>
      </c>
      <c r="YX107" s="120">
        <v>4.9880767161266315E-9</v>
      </c>
      <c r="YY107" s="120">
        <v>4.9880767161266299E-9</v>
      </c>
      <c r="YZ107" s="120">
        <v>4.4608471171867157E-9</v>
      </c>
      <c r="ZA107" s="120">
        <v>4.4608471171867124E-9</v>
      </c>
      <c r="ZB107" s="120">
        <v>3.9836085309348737E-9</v>
      </c>
      <c r="ZC107" s="120">
        <v>3.9836085309348712E-9</v>
      </c>
      <c r="ZD107" s="120">
        <v>3.5522095048970245E-9</v>
      </c>
      <c r="ZE107" s="120">
        <v>3.5522095048970245E-9</v>
      </c>
      <c r="ZF107" s="120">
        <v>3.1627892612738759E-9</v>
      </c>
      <c r="ZG107" s="120">
        <v>3.1627892612738751E-9</v>
      </c>
      <c r="ZH107" s="120">
        <v>2.8117616991958207E-9</v>
      </c>
      <c r="ZI107" s="120">
        <v>2.8117616991958203E-9</v>
      </c>
      <c r="ZJ107" s="120">
        <v>2.4957999787242918E-9</v>
      </c>
      <c r="ZK107" s="120">
        <v>2.4957999787242922E-9</v>
      </c>
      <c r="ZL107" s="120">
        <v>2.2118216823864748E-9</v>
      </c>
      <c r="ZM107" s="120">
        <v>2.2118216823864752E-9</v>
      </c>
      <c r="ZN107" s="120">
        <v>1.9569745492153732E-9</v>
      </c>
      <c r="ZO107" s="120">
        <v>1.9569745492153736E-9</v>
      </c>
      <c r="ZP107" s="120">
        <v>1.7286227754726806E-9</v>
      </c>
      <c r="ZQ107" s="120">
        <v>1.7286227754726818E-9</v>
      </c>
      <c r="ZR107" s="120">
        <v>1.5243338754601124E-9</v>
      </c>
      <c r="ZS107" s="120">
        <v>1.524333875460112E-9</v>
      </c>
      <c r="ZT107" s="120">
        <v>1.3418660950777367E-9</v>
      </c>
      <c r="ZU107" s="120">
        <v>1.3418660950777367E-9</v>
      </c>
      <c r="ZV107" s="120">
        <v>1.1791563700680373E-9</v>
      </c>
      <c r="ZW107" s="120">
        <v>1.1791563700680373E-9</v>
      </c>
      <c r="ZX107" s="120">
        <v>1.0343088201935202E-9</v>
      </c>
      <c r="ZY107" s="120">
        <v>1.0343088201935206E-9</v>
      </c>
      <c r="ZZ107" s="120">
        <v>9.0558376993610188E-10</v>
      </c>
      <c r="AAA107" s="120">
        <v>9.0558376993610281E-10</v>
      </c>
      <c r="AAB107" s="120">
        <v>7.9138728567991527E-10</v>
      </c>
      <c r="AAC107" s="120">
        <v>7.9138728567991599E-10</v>
      </c>
      <c r="AAD107" s="120">
        <v>6.9026121874747961E-10</v>
      </c>
      <c r="AAE107" s="120">
        <v>6.9026121874747909E-10</v>
      </c>
      <c r="AAF107" s="120">
        <v>6.0087374310408585E-10</v>
      </c>
      <c r="AAG107" s="120">
        <v>6.0087374310408554E-10</v>
      </c>
      <c r="AAH107" s="120">
        <v>5.2201037602825194E-10</v>
      </c>
      <c r="AAI107" s="120">
        <v>5.2201037602825194E-10</v>
      </c>
      <c r="AAJ107" s="120">
        <v>4.5256546956870452E-10</v>
      </c>
      <c r="AAK107" s="120">
        <v>4.5256546956870426E-10</v>
      </c>
      <c r="AAL107" s="120">
        <v>3.9153416017175249E-10</v>
      </c>
      <c r="AAM107" s="120">
        <v>3.9153416017175249E-10</v>
      </c>
      <c r="AAN107" s="120">
        <v>3.3800476346829653E-10</v>
      </c>
      <c r="AAO107" s="120">
        <v>3.3800476346829637E-10</v>
      </c>
      <c r="AAP107" s="120">
        <v>2.9115160085795459E-10</v>
      </c>
      <c r="AAQ107" s="120">
        <v>2.9115160085795475E-10</v>
      </c>
      <c r="AAR107" s="120">
        <v>2.5022824421970157E-10</v>
      </c>
      <c r="AAS107" s="120">
        <v>2.5022824421970162E-10</v>
      </c>
      <c r="AAT107" s="120">
        <v>2.1456116481455469E-10</v>
      </c>
      <c r="AAU107" s="120">
        <v>2.1456116481455479E-10</v>
      </c>
      <c r="AAV107" s="120">
        <v>1.8354377222659726E-10</v>
      </c>
      <c r="AAW107" s="120">
        <v>1.8354377222659703E-10</v>
      </c>
      <c r="AAX107" s="120">
        <v>1.5663082901420562E-10</v>
      </c>
      <c r="AAY107" s="120">
        <v>1.5663082901420565E-10</v>
      </c>
      <c r="AAZ107" s="120">
        <v>1.3333322661372271E-10</v>
      </c>
      <c r="ABA107" s="120">
        <v>1.3333322661372276E-10</v>
      </c>
      <c r="ABB107" s="120">
        <v>1.1321310795277193E-10</v>
      </c>
      <c r="ABC107" s="120">
        <v>1.1321310795277185E-10</v>
      </c>
      <c r="ABD107" s="120">
        <v>9.5879322189547784E-11</v>
      </c>
      <c r="ABE107" s="120">
        <v>9.5879322189547797E-11</v>
      </c>
      <c r="ABF107" s="120">
        <v>8.0983196997065517E-11</v>
      </c>
      <c r="ABG107" s="120">
        <v>8.0983196997065504E-11</v>
      </c>
      <c r="ABH107" s="120">
        <v>6.82146138567214E-11</v>
      </c>
      <c r="ABI107" s="120">
        <v>6.8214613856721336E-11</v>
      </c>
      <c r="ABJ107" s="120">
        <v>5.7298371912538526E-11</v>
      </c>
      <c r="ABK107" s="120">
        <v>5.7298371912538558E-11</v>
      </c>
      <c r="ABL107" s="120">
        <v>4.7990826064914213E-11</v>
      </c>
      <c r="ABM107" s="120">
        <v>4.7990826064914219E-11</v>
      </c>
      <c r="ABN107" s="120">
        <v>4.007678514912344E-11</v>
      </c>
      <c r="ABO107" s="120">
        <v>4.0076785149123421E-11</v>
      </c>
      <c r="ABP107" s="120">
        <v>3.3366656247637156E-11</v>
      </c>
      <c r="ABQ107" s="120">
        <v>3.3366656247637137E-11</v>
      </c>
      <c r="ABR107" s="120">
        <v>2.7693821424690158E-11</v>
      </c>
      <c r="ABS107" s="120">
        <v>2.7693821424690155E-11</v>
      </c>
      <c r="ABT107" s="120">
        <v>2.291223344452031E-11</v>
      </c>
      <c r="ABU107" s="120">
        <v>2.29122334445203E-11</v>
      </c>
      <c r="ABV107" s="120">
        <v>1.8894217339169684E-11</v>
      </c>
      <c r="ABW107" s="120">
        <v>1.889421733916971E-11</v>
      </c>
      <c r="ABX107" s="120">
        <v>1.5528465025434168E-11</v>
      </c>
      <c r="ABY107" s="120">
        <v>1.5528465025434162E-11</v>
      </c>
      <c r="ABZ107" s="120">
        <v>1.2718210531072532E-11</v>
      </c>
      <c r="ACA107" s="120">
        <v>1.2718210531072531E-11</v>
      </c>
      <c r="ACB107" s="120">
        <v>1.037957377524631E-11</v>
      </c>
      <c r="ACC107" s="120">
        <v>1.0379573775246304E-11</v>
      </c>
      <c r="ACD107" s="120">
        <v>8.4400612547532643E-12</v>
      </c>
      <c r="ACE107" s="120">
        <v>8.4400612547532547E-12</v>
      </c>
      <c r="ACF107" s="120">
        <v>6.8372124132782642E-12</v>
      </c>
      <c r="ACG107" s="120">
        <v>6.8372124132782625E-12</v>
      </c>
      <c r="ACH107" s="120">
        <v>5.5173809128838043E-12</v>
      </c>
      <c r="ACI107" s="120">
        <v>5.5173809128838075E-12</v>
      </c>
      <c r="ACJ107" s="120">
        <v>4.4346404825399416E-12</v>
      </c>
      <c r="ACK107" s="120">
        <v>4.4346404825399416E-12</v>
      </c>
      <c r="ACL107" s="120">
        <v>3.5498054848730497E-12</v>
      </c>
      <c r="ACM107" s="120">
        <v>3.5498054848730493E-12</v>
      </c>
      <c r="ACN107" s="120">
        <v>2.8295568167250965E-12</v>
      </c>
      <c r="ACO107" s="120">
        <v>2.8295568167250973E-12</v>
      </c>
      <c r="ACP107" s="120">
        <v>2.2456642388179475E-12</v>
      </c>
      <c r="ACQ107" s="120">
        <v>2.2456642388179471E-12</v>
      </c>
      <c r="ACR107" s="120">
        <v>1.7742967121181147E-12</v>
      </c>
      <c r="ACS107" s="120">
        <v>1.7742967121181143E-12</v>
      </c>
      <c r="ACT107" s="120">
        <v>1.3954128007726756E-12</v>
      </c>
      <c r="ACU107" s="120">
        <v>1.3954128007726754E-12</v>
      </c>
      <c r="ACV107" s="120">
        <v>1.0922236812038226E-12</v>
      </c>
      <c r="ACW107" s="120">
        <v>1.0922236812038215E-12</v>
      </c>
      <c r="ACX107" s="120">
        <v>8.5072177168383126E-13</v>
      </c>
      <c r="ACY107" s="120">
        <v>8.5072177168383146E-13</v>
      </c>
      <c r="ACZ107" s="120">
        <v>6.5926846416788914E-13</v>
      </c>
      <c r="ADA107" s="120">
        <v>6.5926846416788975E-13</v>
      </c>
      <c r="ADB107" s="120">
        <v>5.0823489818762935E-13</v>
      </c>
      <c r="ADC107" s="120">
        <v>5.0823489818762966E-13</v>
      </c>
      <c r="ADD107" s="120">
        <v>3.8969016321201643E-13</v>
      </c>
      <c r="ADE107" s="120">
        <v>3.8969016321201664E-13</v>
      </c>
      <c r="ADF107" s="120">
        <v>2.9713174924617302E-13</v>
      </c>
      <c r="ADG107" s="120">
        <v>2.9713174924617312E-13</v>
      </c>
      <c r="ADH107" s="120">
        <v>2.2525348393029694E-13</v>
      </c>
      <c r="ADI107" s="120">
        <v>2.2525348393029688E-13</v>
      </c>
      <c r="ADJ107" s="120">
        <v>1.697465965817449E-13</v>
      </c>
      <c r="ADK107" s="120">
        <v>1.6974659658174459E-13</v>
      </c>
      <c r="ADL107" s="120">
        <v>1.2712993425722867E-13</v>
      </c>
      <c r="ADM107" s="120">
        <v>1.2712993425722857E-13</v>
      </c>
      <c r="ADN107" s="120">
        <v>9.4605720968943071E-14</v>
      </c>
      <c r="ADO107" s="120">
        <v>9.4605720968943033E-14</v>
      </c>
      <c r="ADP107" s="120">
        <v>6.9937597846899295E-14</v>
      </c>
      <c r="ADQ107" s="120">
        <v>6.9937597846899321E-14</v>
      </c>
      <c r="ADR107" s="120">
        <v>5.1348008686677634E-14</v>
      </c>
      <c r="ADS107" s="120">
        <v>5.1348008686677647E-14</v>
      </c>
      <c r="ADT107" s="120">
        <v>3.7432301549446985E-14</v>
      </c>
      <c r="ADU107" s="120">
        <v>3.7432301549446953E-14</v>
      </c>
      <c r="ADV107" s="120">
        <v>2.7087202681651389E-14</v>
      </c>
      <c r="ADW107" s="120">
        <v>2.7087202681651386E-14</v>
      </c>
      <c r="ADX107" s="120">
        <v>1.9451583979631457E-14</v>
      </c>
      <c r="ADY107" s="120">
        <v>1.9451583979631429E-14</v>
      </c>
      <c r="ADZ107" s="120">
        <v>1.3857689706213592E-14</v>
      </c>
      <c r="AEA107" s="120">
        <v>1.3857689706213594E-14</v>
      </c>
      <c r="AEB107" s="120">
        <v>9.7912125086037205E-15</v>
      </c>
      <c r="AEC107" s="120">
        <v>9.7912125086037173E-15</v>
      </c>
      <c r="AED107" s="120">
        <v>6.8588134824974753E-15</v>
      </c>
      <c r="AEE107" s="120">
        <v>6.858813482497473E-15</v>
      </c>
      <c r="AEF107" s="120">
        <v>4.761866709465957E-15</v>
      </c>
      <c r="AEG107" s="120">
        <v>4.7618667094659593E-15</v>
      </c>
      <c r="AEH107" s="120">
        <v>3.2753761203740371E-15</v>
      </c>
      <c r="AEI107" s="120">
        <v>3.2753761203740391E-15</v>
      </c>
      <c r="AEJ107" s="120">
        <v>2.2311625696795806E-15</v>
      </c>
      <c r="AEK107" s="120">
        <v>2.2311625696795794E-15</v>
      </c>
      <c r="AEL107" s="120">
        <v>1.5045525941542041E-15</v>
      </c>
      <c r="AEM107" s="120">
        <v>1.5045525941542039E-15</v>
      </c>
      <c r="AEN107" s="120">
        <v>1.003918493649665E-15</v>
      </c>
      <c r="AEO107" s="120">
        <v>1.003918493649666E-15</v>
      </c>
      <c r="AEP107" s="120">
        <v>6.6252317965130542E-16</v>
      </c>
      <c r="AEQ107" s="120">
        <v>6.6252317965130581E-16</v>
      </c>
      <c r="AER107" s="120">
        <v>4.3221378967401391E-16</v>
      </c>
      <c r="AES107" s="120">
        <v>4.3221378967401406E-16</v>
      </c>
      <c r="AET107" s="120">
        <v>2.7858647615396131E-16</v>
      </c>
      <c r="AEU107" s="120">
        <v>2.7858647615396136E-16</v>
      </c>
      <c r="AEV107" s="120">
        <v>1.7731215882567737E-16</v>
      </c>
      <c r="AEW107" s="120">
        <v>1.7731215882567722E-16</v>
      </c>
      <c r="AEX107" s="120">
        <v>1.1137047323553823E-16</v>
      </c>
      <c r="AEY107" s="120">
        <v>1.1137047323553818E-16</v>
      </c>
      <c r="AEZ107" s="120">
        <v>6.8987717068124087E-17</v>
      </c>
      <c r="AFA107" s="120">
        <v>6.8987717068124038E-17</v>
      </c>
      <c r="AFB107" s="120">
        <v>4.2115308911297786E-17</v>
      </c>
      <c r="AFC107" s="120">
        <v>4.2115308911297799E-17</v>
      </c>
      <c r="AFD107" s="120">
        <v>2.5319096000045078E-17</v>
      </c>
      <c r="AFE107" s="120">
        <v>2.5319096000045084E-17</v>
      </c>
      <c r="AFF107" s="120">
        <v>1.4977681814745146E-17</v>
      </c>
      <c r="AFG107" s="120">
        <v>1.4977681814745131E-17</v>
      </c>
      <c r="AFH107" s="120">
        <v>8.7106269815168422E-18</v>
      </c>
      <c r="AFI107" s="120">
        <v>8.7106269815168453E-18</v>
      </c>
      <c r="AFJ107" s="120">
        <v>4.9756718274757143E-18</v>
      </c>
      <c r="AFK107" s="120">
        <v>4.975671827475712E-18</v>
      </c>
      <c r="AFL107" s="120">
        <v>2.7887263882226974E-18</v>
      </c>
      <c r="AFM107" s="120">
        <v>2.7887263882226982E-18</v>
      </c>
      <c r="AFN107" s="120">
        <v>1.5318895672120169E-18</v>
      </c>
      <c r="AFO107" s="120">
        <v>1.5318895672120169E-18</v>
      </c>
      <c r="AFP107" s="120">
        <v>8.2373634763180436E-19</v>
      </c>
      <c r="AFQ107" s="120">
        <v>8.2373634763180408E-19</v>
      </c>
      <c r="AFR107" s="120">
        <v>4.3302283203284174E-19</v>
      </c>
      <c r="AFS107" s="120">
        <v>4.3302283203284193E-19</v>
      </c>
      <c r="AFT107" s="120">
        <v>2.2220912616069344E-19</v>
      </c>
      <c r="AFU107" s="120">
        <v>2.2220912616069349E-19</v>
      </c>
      <c r="AFV107" s="120">
        <v>1.1113341249848232E-19</v>
      </c>
      <c r="AFW107" s="120">
        <v>1.1113341249848222E-19</v>
      </c>
      <c r="AFX107" s="120">
        <v>5.4074110426002447E-20</v>
      </c>
      <c r="AFY107" s="120">
        <v>5.4074110426002483E-20</v>
      </c>
      <c r="AFZ107" s="120">
        <v>2.5547154680365841E-20</v>
      </c>
      <c r="AGA107" s="120">
        <v>2.5547154680365832E-20</v>
      </c>
      <c r="AGB107" s="120">
        <v>1.1693737942974315E-20</v>
      </c>
      <c r="AGC107" s="120">
        <v>1.1693737942974308E-20</v>
      </c>
      <c r="AGD107" s="120">
        <v>5.1731805894043538E-21</v>
      </c>
      <c r="AGE107" s="120">
        <v>5.1731805894043545E-21</v>
      </c>
      <c r="AGF107" s="120">
        <v>2.2057573662175344E-21</v>
      </c>
      <c r="AGG107" s="120">
        <v>2.2057573662175337E-21</v>
      </c>
      <c r="AGH107" s="120">
        <v>9.0364464752728442E-22</v>
      </c>
      <c r="AGI107" s="120">
        <v>9.0364464752728479E-22</v>
      </c>
      <c r="AGJ107" s="120">
        <v>3.5443109123440339E-22</v>
      </c>
      <c r="AGK107" s="120">
        <v>3.5443109123440311E-22</v>
      </c>
      <c r="AGL107" s="120">
        <v>1.3255152635342786E-22</v>
      </c>
      <c r="AGM107" s="120">
        <v>1.3255152635342781E-22</v>
      </c>
      <c r="AGN107" s="120">
        <v>4.7043463644266329E-23</v>
      </c>
      <c r="AGO107" s="120">
        <v>4.7043463644266312E-23</v>
      </c>
      <c r="AGP107" s="120">
        <v>1.5756792637503372E-23</v>
      </c>
      <c r="AGQ107" s="120">
        <v>1.5756792637503377E-23</v>
      </c>
      <c r="AGR107" s="120">
        <v>4.9481100357575131E-24</v>
      </c>
      <c r="AGS107" s="120">
        <v>4.9481100357575138E-24</v>
      </c>
      <c r="AGT107" s="120">
        <v>1.4454106072298374E-24</v>
      </c>
      <c r="AGU107" s="120">
        <v>1.4454106072298374E-24</v>
      </c>
      <c r="AGV107" s="120">
        <v>3.8899719448217755E-25</v>
      </c>
      <c r="AGW107" s="120">
        <v>3.8899719448217755E-25</v>
      </c>
      <c r="AGX107" s="120">
        <v>9.5302529401809305E-26</v>
      </c>
      <c r="AGY107" s="120">
        <v>9.5302529401809305E-26</v>
      </c>
      <c r="AGZ107" s="120">
        <v>2.0932787880057794E-26</v>
      </c>
      <c r="AHA107" s="120">
        <v>2.0932787880057792E-26</v>
      </c>
      <c r="AHB107" s="120">
        <v>4.0398783181127888E-27</v>
      </c>
      <c r="AHC107" s="120">
        <v>4.0398783181127895E-27</v>
      </c>
      <c r="AHD107" s="120">
        <v>6.6636174592227279E-28</v>
      </c>
      <c r="AHE107" s="120">
        <v>6.6636174592227279E-28</v>
      </c>
      <c r="AHF107" s="120">
        <v>9.0229432708553122E-29</v>
      </c>
      <c r="AHG107" s="120">
        <v>9.0229432708553122E-29</v>
      </c>
      <c r="AHH107" s="120">
        <v>9.4077825923427697E-30</v>
      </c>
      <c r="AHI107" s="120">
        <v>9.4077825923427697E-30</v>
      </c>
      <c r="AHJ107" s="120">
        <v>6.7176436460226787E-31</v>
      </c>
      <c r="AHK107" s="120">
        <v>6.7176436460226787E-31</v>
      </c>
      <c r="AHL107" s="120">
        <v>2.4651903288156619E-32</v>
      </c>
      <c r="AHM107" s="120" t="s">
        <v>105</v>
      </c>
      <c r="AHN107" s="120" t="s">
        <v>105</v>
      </c>
      <c r="AHO107" s="120" t="s">
        <v>105</v>
      </c>
      <c r="AHP107" s="120" t="s">
        <v>105</v>
      </c>
      <c r="AHQ107" s="120" t="s">
        <v>105</v>
      </c>
      <c r="AHR107" s="120" t="s">
        <v>105</v>
      </c>
      <c r="AHS107" s="120" t="s">
        <v>105</v>
      </c>
      <c r="AHT107" s="120" t="s">
        <v>105</v>
      </c>
      <c r="AHU107" s="120" t="s">
        <v>105</v>
      </c>
      <c r="AHV107" s="120" t="s">
        <v>105</v>
      </c>
      <c r="AHW107" s="120" t="s">
        <v>105</v>
      </c>
      <c r="AHX107" s="120" t="s">
        <v>105</v>
      </c>
      <c r="AHY107" s="120" t="s">
        <v>105</v>
      </c>
      <c r="AHZ107" s="120" t="s">
        <v>105</v>
      </c>
      <c r="AIA107" s="120" t="s">
        <v>105</v>
      </c>
      <c r="AIB107" s="120" t="s">
        <v>105</v>
      </c>
      <c r="AIC107" s="120" t="s">
        <v>105</v>
      </c>
      <c r="AID107" s="120" t="s">
        <v>105</v>
      </c>
      <c r="AIE107" s="120" t="s">
        <v>105</v>
      </c>
      <c r="AIF107" s="120" t="s">
        <v>105</v>
      </c>
      <c r="AIG107" s="120" t="s">
        <v>105</v>
      </c>
      <c r="AIH107" s="120" t="s">
        <v>105</v>
      </c>
      <c r="AII107" s="120" t="s">
        <v>105</v>
      </c>
      <c r="AIJ107" s="120" t="s">
        <v>105</v>
      </c>
      <c r="AIK107" s="120" t="s">
        <v>105</v>
      </c>
      <c r="AIL107" s="120" t="s">
        <v>105</v>
      </c>
      <c r="AIM107" s="120" t="s">
        <v>105</v>
      </c>
      <c r="AIN107" s="120" t="s">
        <v>105</v>
      </c>
      <c r="AIO107" s="120" t="s">
        <v>105</v>
      </c>
      <c r="AIP107" s="120" t="s">
        <v>105</v>
      </c>
      <c r="AIQ107" s="120" t="s">
        <v>105</v>
      </c>
      <c r="AIR107" s="120" t="s">
        <v>105</v>
      </c>
      <c r="AIS107" s="120" t="s">
        <v>105</v>
      </c>
      <c r="AIT107" s="120" t="s">
        <v>105</v>
      </c>
      <c r="AIU107" s="120" t="s">
        <v>105</v>
      </c>
      <c r="AIV107" s="120" t="s">
        <v>105</v>
      </c>
      <c r="AIW107" s="120" t="s">
        <v>105</v>
      </c>
      <c r="AIX107" s="120" t="s">
        <v>105</v>
      </c>
      <c r="AIY107" s="120" t="s">
        <v>105</v>
      </c>
      <c r="AIZ107" s="120" t="s">
        <v>105</v>
      </c>
      <c r="AJA107" s="120" t="s">
        <v>105</v>
      </c>
      <c r="AJB107" s="120" t="s">
        <v>105</v>
      </c>
      <c r="AJC107" s="120" t="s">
        <v>105</v>
      </c>
      <c r="AJD107" s="120" t="s">
        <v>105</v>
      </c>
      <c r="AJE107" s="120" t="s">
        <v>105</v>
      </c>
      <c r="AJF107" s="120" t="s">
        <v>105</v>
      </c>
      <c r="AJG107" s="120" t="s">
        <v>105</v>
      </c>
      <c r="AJH107" s="120" t="s">
        <v>105</v>
      </c>
      <c r="AJI107" s="120" t="s">
        <v>105</v>
      </c>
      <c r="AJJ107" s="120" t="s">
        <v>105</v>
      </c>
      <c r="AJK107" s="120" t="s">
        <v>105</v>
      </c>
      <c r="AJL107" s="120" t="s">
        <v>105</v>
      </c>
      <c r="AJM107" s="120" t="s">
        <v>105</v>
      </c>
      <c r="AJN107" s="120" t="s">
        <v>105</v>
      </c>
      <c r="AJO107" s="120" t="s">
        <v>105</v>
      </c>
      <c r="AJP107" s="120" t="s">
        <v>105</v>
      </c>
      <c r="AJQ107" s="120" t="s">
        <v>105</v>
      </c>
      <c r="AJR107" s="120" t="s">
        <v>105</v>
      </c>
      <c r="AJS107" s="120" t="s">
        <v>105</v>
      </c>
      <c r="AJT107" s="120" t="s">
        <v>105</v>
      </c>
      <c r="AJU107" s="120" t="s">
        <v>105</v>
      </c>
      <c r="AJV107" s="120" t="s">
        <v>105</v>
      </c>
      <c r="AJW107" s="120" t="s">
        <v>105</v>
      </c>
      <c r="AJX107" s="120" t="s">
        <v>105</v>
      </c>
      <c r="AJY107" s="120" t="s">
        <v>105</v>
      </c>
      <c r="AJZ107" s="120" t="s">
        <v>105</v>
      </c>
      <c r="AKA107" s="120" t="s">
        <v>105</v>
      </c>
      <c r="AKB107" s="120" t="s">
        <v>105</v>
      </c>
      <c r="AKC107" s="120" t="s">
        <v>105</v>
      </c>
      <c r="AKD107" s="120" t="s">
        <v>105</v>
      </c>
      <c r="AKE107" s="120" t="s">
        <v>105</v>
      </c>
      <c r="AKF107" s="120" t="s">
        <v>105</v>
      </c>
      <c r="AKG107" s="120" t="s">
        <v>105</v>
      </c>
      <c r="AKH107" s="120" t="s">
        <v>105</v>
      </c>
      <c r="AKI107" s="120" t="s">
        <v>105</v>
      </c>
      <c r="AKJ107" s="120" t="s">
        <v>105</v>
      </c>
      <c r="AKK107" s="120" t="s">
        <v>105</v>
      </c>
      <c r="AKL107" s="120" t="s">
        <v>105</v>
      </c>
      <c r="AKM107" s="120" t="s">
        <v>105</v>
      </c>
      <c r="AKN107" s="120" t="s">
        <v>105</v>
      </c>
      <c r="AKO107" s="120" t="s">
        <v>105</v>
      </c>
      <c r="AKP107" s="120" t="s">
        <v>105</v>
      </c>
      <c r="AKQ107" s="120" t="s">
        <v>105</v>
      </c>
      <c r="AKR107" s="120" t="s">
        <v>105</v>
      </c>
      <c r="AKS107" s="120" t="s">
        <v>105</v>
      </c>
      <c r="AKT107" s="120" t="s">
        <v>105</v>
      </c>
      <c r="AKU107" s="120" t="s">
        <v>105</v>
      </c>
      <c r="AKV107" s="120" t="s">
        <v>105</v>
      </c>
      <c r="AKW107" s="120" t="s">
        <v>105</v>
      </c>
      <c r="AKX107" s="120" t="s">
        <v>105</v>
      </c>
      <c r="AKY107" s="120" t="s">
        <v>105</v>
      </c>
      <c r="AKZ107" s="120" t="s">
        <v>105</v>
      </c>
      <c r="ALA107" s="120" t="s">
        <v>105</v>
      </c>
      <c r="ALB107" s="120" t="s">
        <v>105</v>
      </c>
      <c r="ALC107" s="120" t="s">
        <v>105</v>
      </c>
      <c r="ALD107" s="120" t="s">
        <v>105</v>
      </c>
      <c r="ALE107" s="120" t="s">
        <v>105</v>
      </c>
      <c r="ALF107" s="120" t="s">
        <v>105</v>
      </c>
      <c r="ALG107" s="120" t="s">
        <v>105</v>
      </c>
      <c r="ALH107" s="120" t="s">
        <v>105</v>
      </c>
      <c r="ALI107" s="120" t="s">
        <v>105</v>
      </c>
      <c r="ALJ107" s="120" t="s">
        <v>105</v>
      </c>
      <c r="ALK107" s="120" t="s">
        <v>105</v>
      </c>
      <c r="ALL107" s="120" t="s">
        <v>105</v>
      </c>
      <c r="ALM107" s="120" t="s">
        <v>105</v>
      </c>
      <c r="ALN107" s="120"/>
    </row>
    <row r="108" spans="1:1002" hidden="1">
      <c r="A108" s="119">
        <v>107</v>
      </c>
      <c r="B108" s="120">
        <v>7.9445220151583577E-4</v>
      </c>
      <c r="C108" s="120">
        <v>7.8478872779959969E-4</v>
      </c>
      <c r="D108" s="120">
        <v>7.8488471151024603E-4</v>
      </c>
      <c r="E108" s="120">
        <v>7.7530108487202428E-4</v>
      </c>
      <c r="F108" s="120">
        <v>7.7539532931044221E-4</v>
      </c>
      <c r="G108" s="120">
        <v>7.6589126607931536E-4</v>
      </c>
      <c r="H108" s="120">
        <v>7.6598379532258896E-4</v>
      </c>
      <c r="I108" s="120">
        <v>7.5655901029501134E-4</v>
      </c>
      <c r="J108" s="120">
        <v>7.5664984820944027E-4</v>
      </c>
      <c r="K108" s="120">
        <v>7.4730405465563328E-4</v>
      </c>
      <c r="L108" s="120">
        <v>7.4739322489701307E-4</v>
      </c>
      <c r="M108" s="120">
        <v>7.3812613456752019E-4</v>
      </c>
      <c r="N108" s="120">
        <v>7.382136605814508E-4</v>
      </c>
      <c r="O108" s="120">
        <v>7.2902498371384898E-4</v>
      </c>
      <c r="P108" s="120">
        <v>7.2911088873604921E-4</v>
      </c>
      <c r="Q108" s="120">
        <v>7.2000033406183141E-4</v>
      </c>
      <c r="R108" s="120">
        <v>7.2008464111847175E-4</v>
      </c>
      <c r="S108" s="120">
        <v>7.1105191587009611E-4</v>
      </c>
      <c r="T108" s="120">
        <v>7.1113464777814632E-4</v>
      </c>
      <c r="U108" s="120">
        <v>7.0217945769624401E-4</v>
      </c>
      <c r="V108" s="120">
        <v>7.0226063706383172E-4</v>
      </c>
      <c r="W108" s="120">
        <v>6.9338268640459189E-4</v>
      </c>
      <c r="X108" s="120">
        <v>6.9346233563138287E-4</v>
      </c>
      <c r="Y108" s="120">
        <v>6.8466132717410013E-4</v>
      </c>
      <c r="Z108" s="120">
        <v>6.8473946845168615E-4</v>
      </c>
      <c r="AA108" s="120">
        <v>6.7601510350648146E-4</v>
      </c>
      <c r="AB108" s="120">
        <v>6.7609175881878914E-4</v>
      </c>
      <c r="AC108" s="120">
        <v>6.6744373723450119E-4</v>
      </c>
      <c r="AD108" s="120">
        <v>6.6751892835821038E-4</v>
      </c>
      <c r="AE108" s="120">
        <v>6.5894694853045968E-4</v>
      </c>
      <c r="AF108" s="120">
        <v>6.5902069703543931E-4</v>
      </c>
      <c r="AG108" s="120">
        <v>6.5052445591486313E-4</v>
      </c>
      <c r="AH108" s="120">
        <v>6.5059678316462183E-4</v>
      </c>
      <c r="AI108" s="120">
        <v>6.421759762652887E-4</v>
      </c>
      <c r="AJ108" s="120">
        <v>6.4224690341744065E-4</v>
      </c>
      <c r="AK108" s="120">
        <v>6.3390122482543645E-4</v>
      </c>
      <c r="AL108" s="120">
        <v>6.3397077283217898E-4</v>
      </c>
      <c r="AM108" s="120">
        <v>6.2569991521437256E-4</v>
      </c>
      <c r="AN108" s="120">
        <v>6.2576810482297882E-4</v>
      </c>
      <c r="AO108" s="120">
        <v>6.1757175943596314E-4</v>
      </c>
      <c r="AP108" s="120">
        <v>6.1763861118929405E-4</v>
      </c>
      <c r="AQ108" s="120">
        <v>6.0951646788850891E-4</v>
      </c>
      <c r="AR108" s="120">
        <v>6.095820021255325E-4</v>
      </c>
      <c r="AS108" s="120">
        <v>6.0153374937456372E-4</v>
      </c>
      <c r="AT108" s="120">
        <v>6.0159798623089626E-4</v>
      </c>
      <c r="AU108" s="120">
        <v>5.9362331111095735E-4</v>
      </c>
      <c r="AV108" s="120">
        <v>5.9368627051941227E-4</v>
      </c>
      <c r="AW108" s="120">
        <v>5.857848587390136E-4</v>
      </c>
      <c r="AX108" s="120">
        <v>5.8584656043016788E-4</v>
      </c>
      <c r="AY108" s="120">
        <v>5.780180963349562E-4</v>
      </c>
      <c r="AZ108" s="120">
        <v>5.7807855983773226E-4</v>
      </c>
      <c r="BA108" s="120">
        <v>5.7032272642052785E-4</v>
      </c>
      <c r="BB108" s="120">
        <v>5.703819710627864E-4</v>
      </c>
      <c r="BC108" s="120">
        <v>5.6269844997379774E-4</v>
      </c>
      <c r="BD108" s="120">
        <v>5.6275649488294797E-4</v>
      </c>
      <c r="BE108" s="120">
        <v>5.5514496644017174E-4</v>
      </c>
      <c r="BF108" s="120">
        <v>5.552018305437944E-4</v>
      </c>
      <c r="BG108" s="120">
        <v>5.4766197374360502E-4</v>
      </c>
      <c r="BH108" s="120">
        <v>5.4771767577008787E-4</v>
      </c>
      <c r="BI108" s="120">
        <v>5.4024916829801596E-4</v>
      </c>
      <c r="BJ108" s="120">
        <v>5.4030372677720581E-4</v>
      </c>
      <c r="BK108" s="120">
        <v>5.3290624501890055E-4</v>
      </c>
      <c r="BL108" s="120">
        <v>5.3295967828277007E-4</v>
      </c>
      <c r="BM108" s="120">
        <v>5.2563289733515491E-4</v>
      </c>
      <c r="BN108" s="120">
        <v>5.2568522351847751E-4</v>
      </c>
      <c r="BO108" s="120">
        <v>5.1842881720109513E-4</v>
      </c>
      <c r="BP108" s="120">
        <v>5.1848005424214028E-4</v>
      </c>
      <c r="BQ108" s="120">
        <v>5.1129369510869024E-4</v>
      </c>
      <c r="BR108" s="120">
        <v>5.1134386074992906E-4</v>
      </c>
      <c r="BS108" s="120">
        <v>5.0422722009999216E-4</v>
      </c>
      <c r="BT108" s="120">
        <v>5.0427633188881765E-4</v>
      </c>
      <c r="BU108" s="120">
        <v>4.9722907977977943E-4</v>
      </c>
      <c r="BV108" s="120">
        <v>4.9727715506923866E-4</v>
      </c>
      <c r="BW108" s="120">
        <v>4.9029896032840438E-4</v>
      </c>
      <c r="BX108" s="120">
        <v>4.9034601627794688E-4</v>
      </c>
      <c r="BY108" s="120">
        <v>4.834365465148495E-4</v>
      </c>
      <c r="BZ108" s="120">
        <v>4.8348260009108569E-4</v>
      </c>
      <c r="CA108" s="120">
        <v>4.7664152170998888E-4</v>
      </c>
      <c r="CB108" s="120">
        <v>4.7668658968746513E-4</v>
      </c>
      <c r="CC108" s="120">
        <v>4.6991356790006343E-4</v>
      </c>
      <c r="CD108" s="120">
        <v>4.6995766686204807E-4</v>
      </c>
      <c r="CE108" s="120">
        <v>4.6325236570036375E-4</v>
      </c>
      <c r="CF108" s="120">
        <v>4.6329551203964724E-4</v>
      </c>
      <c r="CG108" s="120">
        <v>4.5665759436912273E-4</v>
      </c>
      <c r="CH108" s="120">
        <v>4.5669980428882871E-4</v>
      </c>
      <c r="CI108" s="120">
        <v>4.5012893182161672E-4</v>
      </c>
      <c r="CJ108" s="120">
        <v>4.5017022133602921E-4</v>
      </c>
      <c r="CK108" s="120">
        <v>4.4366605464448236E-4</v>
      </c>
      <c r="CL108" s="120">
        <v>4.4370643957988354E-4</v>
      </c>
      <c r="CM108" s="120">
        <v>4.3726863811024269E-4</v>
      </c>
      <c r="CN108" s="120">
        <v>4.3730813410576357E-4</v>
      </c>
      <c r="CO108" s="120">
        <v>4.3093635619204497E-4</v>
      </c>
      <c r="CP108" s="120">
        <v>4.3097497870052897E-4</v>
      </c>
      <c r="CQ108" s="120">
        <v>4.246688815786103E-4</v>
      </c>
      <c r="CR108" s="120">
        <v>4.2470664586748879E-4</v>
      </c>
      <c r="CS108" s="120">
        <v>4.1846588568939961E-4</v>
      </c>
      <c r="CT108" s="120">
        <v>4.185028068415813E-4</v>
      </c>
      <c r="CU108" s="120">
        <v>4.1232703868998837E-4</v>
      </c>
      <c r="CV108" s="120">
        <v>4.1236313160475786E-4</v>
      </c>
      <c r="CW108" s="120">
        <v>4.0625200950765726E-4</v>
      </c>
      <c r="CX108" s="120">
        <v>4.0628728890158719E-4</v>
      </c>
      <c r="CY108" s="120">
        <v>4.0024046584719562E-4</v>
      </c>
      <c r="CZ108" s="120">
        <v>4.0027494625507402E-4</v>
      </c>
      <c r="DA108" s="120">
        <v>3.9429207420692102E-4</v>
      </c>
      <c r="DB108" s="120">
        <v>3.9432576998268455E-4</v>
      </c>
      <c r="DC108" s="120">
        <v>3.884064998949097E-4</v>
      </c>
      <c r="DD108" s="120">
        <v>3.8843942521259227E-4</v>
      </c>
      <c r="DE108" s="120">
        <v>3.8258340704544339E-4</v>
      </c>
      <c r="DF108" s="120">
        <v>3.8261557590013519E-4</v>
      </c>
      <c r="DG108" s="120">
        <v>3.7682245863566977E-4</v>
      </c>
      <c r="DH108" s="120">
        <v>3.7685388484448812E-4</v>
      </c>
      <c r="DI108" s="120">
        <v>3.7112331650247891E-4</v>
      </c>
      <c r="DJ108" s="120">
        <v>3.7115401370555118E-4</v>
      </c>
      <c r="DK108" s="120">
        <v>3.6548564135959274E-4</v>
      </c>
      <c r="DL108" s="120">
        <v>3.6551562302104709E-4</v>
      </c>
      <c r="DM108" s="120">
        <v>3.5990909281486799E-4</v>
      </c>
      <c r="DN108" s="120">
        <v>3.5993837222383966E-4</v>
      </c>
      <c r="DO108" s="120">
        <v>3.5439332938781812E-4</v>
      </c>
      <c r="DP108" s="120">
        <v>3.5442191965946257E-4</v>
      </c>
      <c r="DQ108" s="120">
        <v>3.4893800852734438E-4</v>
      </c>
      <c r="DR108" s="120">
        <v>3.4896592260386404E-4</v>
      </c>
      <c r="DS108" s="120">
        <v>3.4354278662968507E-4</v>
      </c>
      <c r="DT108" s="120">
        <v>3.4357003728136448E-4</v>
      </c>
      <c r="DU108" s="120">
        <v>3.3820731905657699E-4</v>
      </c>
      <c r="DV108" s="120">
        <v>3.3823391888282813E-4</v>
      </c>
      <c r="DW108" s="120">
        <v>3.3293126015363091E-4</v>
      </c>
      <c r="DX108" s="120">
        <v>3.329572215840521E-4</v>
      </c>
      <c r="DY108" s="120">
        <v>3.2771426326892272E-4</v>
      </c>
      <c r="DZ108" s="120">
        <v>3.2773959856436291E-4</v>
      </c>
      <c r="EA108" s="120">
        <v>3.2255598077179514E-4</v>
      </c>
      <c r="EB108" s="120">
        <v>3.2258070202543192E-4</v>
      </c>
      <c r="EC108" s="120">
        <v>3.1745606407187522E-4</v>
      </c>
      <c r="ED108" s="120">
        <v>3.174801832102989E-4</v>
      </c>
      <c r="EE108" s="120">
        <v>3.1241416363830176E-4</v>
      </c>
      <c r="EF108" s="120">
        <v>3.124376924226124E-4</v>
      </c>
      <c r="EG108" s="120">
        <v>3.0742992901916765E-4</v>
      </c>
      <c r="EH108" s="120">
        <v>3.0745287904607974E-4</v>
      </c>
      <c r="EI108" s="120">
        <v>3.0250300886117186E-4</v>
      </c>
      <c r="EJ108" s="120">
        <v>3.0252539156412774E-4</v>
      </c>
      <c r="EK108" s="120">
        <v>2.9763305092948383E-4</v>
      </c>
      <c r="EL108" s="120">
        <v>2.9765487757977741E-4</v>
      </c>
      <c r="EM108" s="120">
        <v>2.9281970212781849E-4</v>
      </c>
      <c r="EN108" s="120">
        <v>2.9284098383572653E-4</v>
      </c>
      <c r="EO108" s="120">
        <v>2.8806260851872001E-4</v>
      </c>
      <c r="EP108" s="120">
        <v>2.8808335623464228E-4</v>
      </c>
      <c r="EQ108" s="120">
        <v>2.8336141534405628E-4</v>
      </c>
      <c r="ER108" s="120">
        <v>2.8338163985966582E-4</v>
      </c>
      <c r="ES108" s="120">
        <v>2.787157670457215E-4</v>
      </c>
      <c r="ET108" s="120">
        <v>2.7873547899511994E-4</v>
      </c>
      <c r="EU108" s="120">
        <v>2.7412530728654474E-4</v>
      </c>
      <c r="EV108" s="120">
        <v>2.7414451714742908E-4</v>
      </c>
      <c r="EW108" s="120">
        <v>2.6958967897140903E-4</v>
      </c>
      <c r="EX108" s="120">
        <v>2.6960839706624318E-4</v>
      </c>
      <c r="EY108" s="120">
        <v>2.6510852426857247E-4</v>
      </c>
      <c r="EZ108" s="120">
        <v>2.6512676076576958E-4</v>
      </c>
      <c r="FA108" s="120">
        <v>2.6068148463119679E-4</v>
      </c>
      <c r="FB108" s="120">
        <v>2.6069924954630602E-4</v>
      </c>
      <c r="FC108" s="120">
        <v>2.5630820081907904E-4</v>
      </c>
      <c r="FD108" s="120">
        <v>2.5632550401598168E-4</v>
      </c>
      <c r="FE108" s="120">
        <v>2.5198831292058547E-4</v>
      </c>
      <c r="FF108" s="120">
        <v>2.5200516411269731E-4</v>
      </c>
      <c r="FG108" s="120">
        <v>2.4772146037478805E-4</v>
      </c>
      <c r="FH108" s="120">
        <v>2.4773786912626921E-4</v>
      </c>
      <c r="FI108" s="120">
        <v>2.435072819938018E-4</v>
      </c>
      <c r="FJ108" s="120">
        <v>2.4352325772077242E-4</v>
      </c>
      <c r="FK108" s="120">
        <v>2.393454159853191E-4</v>
      </c>
      <c r="FL108" s="120">
        <v>2.3936096795708174E-4</v>
      </c>
      <c r="FM108" s="120">
        <v>2.3523549997534482E-4</v>
      </c>
      <c r="FN108" s="120">
        <v>2.3525063731561312E-4</v>
      </c>
      <c r="FO108" s="120">
        <v>2.3117717103112494E-4</v>
      </c>
      <c r="FP108" s="120">
        <v>2.3119190271925869E-4</v>
      </c>
      <c r="FQ108" s="120">
        <v>2.2717006568427259E-4</v>
      </c>
      <c r="FR108" s="120">
        <v>2.2718440055651868E-4</v>
      </c>
      <c r="FS108" s="120">
        <v>2.232138199540862E-4</v>
      </c>
      <c r="FT108" s="120">
        <v>2.2322776670482424E-4</v>
      </c>
      <c r="FU108" s="120">
        <v>2.1930806937105977E-4</v>
      </c>
      <c r="FV108" s="120">
        <v>2.1932163655405369E-4</v>
      </c>
      <c r="FW108" s="120">
        <v>2.154524490005832E-4</v>
      </c>
      <c r="FX108" s="120">
        <v>2.1546564503023837E-4</v>
      </c>
      <c r="FY108" s="120">
        <v>2.1164659346683111E-4</v>
      </c>
      <c r="FZ108" s="120">
        <v>2.1165942661945623E-4</v>
      </c>
      <c r="GA108" s="120">
        <v>2.0789013697683877E-4</v>
      </c>
      <c r="GB108" s="120">
        <v>2.0790261539191176E-4</v>
      </c>
      <c r="GC108" s="120">
        <v>2.0418271334476221E-4</v>
      </c>
      <c r="GD108" s="120">
        <v>2.041948450262011E-4</v>
      </c>
      <c r="GE108" s="120">
        <v>2.0052395601632069E-4</v>
      </c>
      <c r="GF108" s="120">
        <v>2.0053574883375976E-4</v>
      </c>
      <c r="GG108" s="120">
        <v>1.9691349809342111E-4</v>
      </c>
      <c r="GH108" s="120">
        <v>1.9692495978348976E-4</v>
      </c>
      <c r="GI108" s="120">
        <v>1.9335097235896137E-4</v>
      </c>
      <c r="GJ108" s="120">
        <v>1.9336211052656618E-4</v>
      </c>
      <c r="GK108" s="120">
        <v>1.8983601130180756E-4</v>
      </c>
      <c r="GL108" s="120">
        <v>1.898468334214208E-4</v>
      </c>
      <c r="GM108" s="120">
        <v>1.8636824714194923E-4</v>
      </c>
      <c r="GN108" s="120">
        <v>1.8637876055889766E-4</v>
      </c>
      <c r="GO108" s="120">
        <v>1.8294731185582364E-4</v>
      </c>
      <c r="GP108" s="120">
        <v>1.8295752378758229E-4</v>
      </c>
      <c r="GQ108" s="120">
        <v>1.7957283720181172E-4</v>
      </c>
      <c r="GR108" s="120">
        <v>1.7958275473929958E-4</v>
      </c>
      <c r="GS108" s="120">
        <v>1.7624445474589929E-4</v>
      </c>
      <c r="GT108" s="120">
        <v>1.7625408485477873E-4</v>
      </c>
      <c r="GU108" s="120">
        <v>1.729617958875047E-4</v>
      </c>
      <c r="GV108" s="120">
        <v>1.7297114540948221E-4</v>
      </c>
      <c r="GW108" s="120">
        <v>1.6972449188546712E-4</v>
      </c>
      <c r="GX108" s="120">
        <v>1.6973356753959668E-4</v>
      </c>
      <c r="GY108" s="120">
        <v>1.6653217388419434E-4</v>
      </c>
      <c r="GZ108" s="120">
        <v>1.665409822681832E-4</v>
      </c>
      <c r="HA108" s="120">
        <v>1.6338447293996815E-4</v>
      </c>
      <c r="HB108" s="120">
        <v>1.6339302053148386E-4</v>
      </c>
      <c r="HC108" s="120">
        <v>1.6028102004740148E-4</v>
      </c>
      <c r="HD108" s="120">
        <v>1.6028931320538078E-4</v>
      </c>
      <c r="HE108" s="120">
        <v>1.5722144616604872E-4</v>
      </c>
      <c r="HF108" s="120">
        <v>1.5722949113200623E-4</v>
      </c>
      <c r="HG108" s="120">
        <v>1.5420538224715996E-4</v>
      </c>
      <c r="HH108" s="120">
        <v>1.5421318514650094E-4</v>
      </c>
      <c r="HI108" s="120">
        <v>1.5123245926058459E-4</v>
      </c>
      <c r="HJ108" s="120">
        <v>1.5124002610391498E-4</v>
      </c>
      <c r="HK108" s="120">
        <v>1.4830230822181215E-4</v>
      </c>
      <c r="HL108" s="120">
        <v>1.4830964490625162E-4</v>
      </c>
      <c r="HM108" s="120">
        <v>1.4541456021915317E-4</v>
      </c>
      <c r="HN108" s="120">
        <v>1.4542167252964739E-4</v>
      </c>
      <c r="HO108" s="120">
        <v>1.4256884644105476E-4</v>
      </c>
      <c r="HP108" s="120">
        <v>1.4257574005168834E-4</v>
      </c>
      <c r="HQ108" s="120">
        <v>1.3976479820354665E-4</v>
      </c>
      <c r="HR108" s="120">
        <v>1.3977147867885555E-4</v>
      </c>
      <c r="HS108" s="120">
        <v>1.3700204697781655E-4</v>
      </c>
      <c r="HT108" s="120">
        <v>1.3700851977409915E-4</v>
      </c>
      <c r="HU108" s="120">
        <v>1.3428022441790686E-4</v>
      </c>
      <c r="HV108" s="120">
        <v>1.3428649488453646E-4</v>
      </c>
      <c r="HW108" s="120">
        <v>1.3159896238853442E-4</v>
      </c>
      <c r="HX108" s="120">
        <v>1.3160503576926914E-4</v>
      </c>
      <c r="HY108" s="120">
        <v>1.289578929930262E-4</v>
      </c>
      <c r="HZ108" s="120">
        <v>1.2896377442731818E-4</v>
      </c>
      <c r="IA108" s="120">
        <v>1.2635664860136648E-4</v>
      </c>
      <c r="IB108" s="120">
        <v>1.2636234312567035E-4</v>
      </c>
      <c r="IC108" s="120">
        <v>1.237948618783538E-4</v>
      </c>
      <c r="ID108" s="120">
        <v>1.238003744274328E-4</v>
      </c>
      <c r="IE108" s="120">
        <v>1.2127216581186371E-4</v>
      </c>
      <c r="IF108" s="120">
        <v>1.2127750122009371E-4</v>
      </c>
      <c r="IG108" s="120">
        <v>1.1878819374120853E-4</v>
      </c>
      <c r="IH108" s="120">
        <v>1.1879335674388117E-4</v>
      </c>
      <c r="II108" s="120">
        <v>1.1634257938559734E-4</v>
      </c>
      <c r="IJ108" s="120">
        <v>1.1634757462021964E-4</v>
      </c>
      <c r="IK108" s="120">
        <v>1.1393495687268501E-4</v>
      </c>
      <c r="IL108" s="120">
        <v>1.1393978888027746E-4</v>
      </c>
      <c r="IM108" s="120">
        <v>1.1156496076721079E-4</v>
      </c>
      <c r="IN108" s="120">
        <v>1.1156963399360135E-4</v>
      </c>
      <c r="IO108" s="120">
        <v>1.0923222609971749E-4</v>
      </c>
      <c r="IP108" s="120">
        <v>1.0923674489683385E-4</v>
      </c>
      <c r="IQ108" s="120">
        <v>1.0693638839535111E-4</v>
      </c>
      <c r="IR108" s="120">
        <v>1.0694075702250922E-4</v>
      </c>
      <c r="IS108" s="120">
        <v>1.0467708370273328E-4</v>
      </c>
      <c r="IT108" s="120">
        <v>1.0468130632792208E-4</v>
      </c>
      <c r="IU108" s="120">
        <v>1.0245394862290185E-4</v>
      </c>
      <c r="IV108" s="120">
        <v>1.0245802932406467E-4</v>
      </c>
      <c r="IW108" s="120">
        <v>1.0026662033831646E-4</v>
      </c>
      <c r="IX108" s="120">
        <v>1.0027056310462849E-4</v>
      </c>
      <c r="IY108" s="120">
        <v>9.8114736641922323E-5</v>
      </c>
      <c r="IZ108" s="120">
        <v>9.8118545375063562E-5</v>
      </c>
      <c r="JA108" s="120">
        <v>9.5997935966267729E-5</v>
      </c>
      <c r="JB108" s="120">
        <v>9.6001614481692029E-5</v>
      </c>
      <c r="JC108" s="120">
        <v>9.3915857412670944E-5</v>
      </c>
      <c r="JD108" s="120">
        <v>9.3919409440869995E-5</v>
      </c>
      <c r="JE108" s="120">
        <v>9.1868140780429396E-5</v>
      </c>
      <c r="JF108" s="120">
        <v>9.187156996819184E-5</v>
      </c>
      <c r="JG108" s="120">
        <v>8.9854426596067238E-5</v>
      </c>
      <c r="JH108" s="120">
        <v>8.9857736507733697E-5</v>
      </c>
      <c r="JI108" s="120">
        <v>8.7874356142616231E-5</v>
      </c>
      <c r="JJ108" s="120">
        <v>8.7877550261327347E-5</v>
      </c>
      <c r="JK108" s="120">
        <v>8.5927571488921906E-5</v>
      </c>
      <c r="JL108" s="120">
        <v>8.5930653217862463E-5</v>
      </c>
      <c r="JM108" s="120">
        <v>8.40137155189726E-5</v>
      </c>
      <c r="JN108" s="120">
        <v>8.4016688182609142E-5</v>
      </c>
      <c r="JO108" s="120">
        <v>8.2132431961243012E-5</v>
      </c>
      <c r="JP108" s="120">
        <v>8.2135298806555493E-5</v>
      </c>
      <c r="JQ108" s="120">
        <v>8.0283365418047523E-5</v>
      </c>
      <c r="JR108" s="120">
        <v>8.0286129615755246E-5</v>
      </c>
      <c r="JS108" s="120">
        <v>7.8466161394898074E-5</v>
      </c>
      <c r="JT108" s="120">
        <v>7.8468826040678982E-5</v>
      </c>
      <c r="JU108" s="120">
        <v>7.6680466329858617E-5</v>
      </c>
      <c r="JV108" s="120">
        <v>7.6683034445562218E-5</v>
      </c>
      <c r="JW108" s="120">
        <v>7.492592762289212E-5</v>
      </c>
      <c r="JX108" s="120">
        <v>7.4928402157745309E-5</v>
      </c>
      <c r="JY108" s="120">
        <v>7.3202193665192059E-5</v>
      </c>
      <c r="JZ108" s="120">
        <v>7.320457749699849E-5</v>
      </c>
      <c r="KA108" s="120">
        <v>7.1508913868493826E-5</v>
      </c>
      <c r="KB108" s="120">
        <v>7.1511209804825884E-5</v>
      </c>
      <c r="KC108" s="120">
        <v>6.9845738694358306E-5</v>
      </c>
      <c r="KD108" s="120">
        <v>6.9847949473741543E-5</v>
      </c>
      <c r="KE108" s="120">
        <v>6.8212319683421516E-5</v>
      </c>
      <c r="KF108" s="120">
        <v>6.8214447976511851E-5</v>
      </c>
      <c r="KG108" s="120">
        <v>6.6608309484604105E-5</v>
      </c>
      <c r="KH108" s="120">
        <v>6.6610357895357435E-5</v>
      </c>
      <c r="KI108" s="120">
        <v>6.5033361884273889E-5</v>
      </c>
      <c r="KJ108" s="120">
        <v>6.5035332951107145E-5</v>
      </c>
      <c r="KK108" s="120">
        <v>6.3487131835354059E-5</v>
      </c>
      <c r="KL108" s="120">
        <v>6.3489028032298896E-5</v>
      </c>
      <c r="KM108" s="120">
        <v>6.1969275486371036E-5</v>
      </c>
      <c r="KN108" s="120">
        <v>6.1971099224218868E-5</v>
      </c>
      <c r="KO108" s="120">
        <v>6.0479450210434764E-5</v>
      </c>
      <c r="KP108" s="120">
        <v>6.0481203837873385E-5</v>
      </c>
      <c r="KQ108" s="120">
        <v>5.9017314634144043E-5</v>
      </c>
      <c r="KR108" s="120">
        <v>5.9019000438885655E-5</v>
      </c>
      <c r="KS108" s="120">
        <v>5.758252866641031E-5</v>
      </c>
      <c r="KT108" s="120">
        <v>5.7584148876310812E-5</v>
      </c>
      <c r="KU108" s="120">
        <v>5.6174753527192345E-5</v>
      </c>
      <c r="KV108" s="120">
        <v>5.6176310311361729E-5</v>
      </c>
      <c r="KW108" s="120">
        <v>5.4793651776135073E-5</v>
      </c>
      <c r="KX108" s="120">
        <v>5.4795147246038401E-5</v>
      </c>
      <c r="KY108" s="120">
        <v>5.3438887341104219E-5</v>
      </c>
      <c r="KZ108" s="120">
        <v>5.3440323551653734E-5</v>
      </c>
      <c r="LA108" s="120">
        <v>5.211012554661057E-5</v>
      </c>
      <c r="LB108" s="120">
        <v>5.2111504497248044E-5</v>
      </c>
      <c r="LC108" s="120">
        <v>5.0807033142115025E-5</v>
      </c>
      <c r="LD108" s="120">
        <v>5.0808356777884856E-5</v>
      </c>
      <c r="LE108" s="120">
        <v>4.9529278330208517E-5</v>
      </c>
      <c r="LF108" s="120">
        <v>4.953054854282074E-5</v>
      </c>
      <c r="LG108" s="120">
        <v>4.8276530794657064E-5</v>
      </c>
      <c r="LH108" s="120">
        <v>4.8277749423540666E-5</v>
      </c>
      <c r="LI108" s="120">
        <v>4.7048461728305974E-5</v>
      </c>
      <c r="LJ108" s="120">
        <v>4.7049630561652165E-5</v>
      </c>
      <c r="LK108" s="120">
        <v>4.584474386083441E-5</v>
      </c>
      <c r="LL108" s="120">
        <v>4.5845864636630081E-5</v>
      </c>
      <c r="LM108" s="120">
        <v>4.4665051486353219E-5</v>
      </c>
      <c r="LN108" s="120">
        <v>4.4666125893403513E-5</v>
      </c>
      <c r="LO108" s="120">
        <v>4.350906049083705E-5</v>
      </c>
      <c r="LP108" s="120">
        <v>4.3510090169777876E-5</v>
      </c>
      <c r="LQ108" s="120">
        <v>4.2376448379383368E-5</v>
      </c>
      <c r="LR108" s="120">
        <v>4.2377434923683627E-5</v>
      </c>
      <c r="LS108" s="120">
        <v>4.1266894303290833E-5</v>
      </c>
      <c r="LT108" s="120">
        <v>4.1267839260243512E-5</v>
      </c>
      <c r="LU108" s="120">
        <v>4.0180079086947398E-5</v>
      </c>
      <c r="LV108" s="120">
        <v>4.0180983958650355E-5</v>
      </c>
      <c r="LW108" s="120">
        <v>3.9115685254521692E-5</v>
      </c>
      <c r="LX108" s="120">
        <v>3.9116551498847156E-5</v>
      </c>
      <c r="LY108" s="120">
        <v>3.807339705644784E-5</v>
      </c>
      <c r="LZ108" s="120">
        <v>3.8074226088001499E-5</v>
      </c>
      <c r="MA108" s="120">
        <v>3.7052900495696704E-5</v>
      </c>
      <c r="MB108" s="120">
        <v>3.7053693686765038E-5</v>
      </c>
      <c r="MC108" s="120">
        <v>3.6053883353824335E-5</v>
      </c>
      <c r="MD108" s="120">
        <v>3.6054642035311462E-5</v>
      </c>
      <c r="ME108" s="120">
        <v>3.5076035216789636E-5</v>
      </c>
      <c r="MF108" s="120">
        <v>3.507676067914252E-5</v>
      </c>
      <c r="MG108" s="120">
        <v>3.4119047500532584E-5</v>
      </c>
      <c r="MH108" s="120">
        <v>3.4119740994655036E-5</v>
      </c>
      <c r="MI108" s="120">
        <v>3.3182613476304765E-5</v>
      </c>
      <c r="MJ108" s="120">
        <v>3.318327621446E-5</v>
      </c>
      <c r="MK108" s="120">
        <v>3.2266428295743502E-5</v>
      </c>
      <c r="ML108" s="120">
        <v>3.2267061452445185E-5</v>
      </c>
      <c r="MM108" s="120">
        <v>3.1370189015680833E-5</v>
      </c>
      <c r="MN108" s="120">
        <v>3.1370793728572661E-5</v>
      </c>
      <c r="MO108" s="120">
        <v>3.0493594622679225E-5</v>
      </c>
      <c r="MP108" s="120">
        <v>3.0494171993402735E-5</v>
      </c>
      <c r="MQ108" s="120">
        <v>2.9636346057285081E-5</v>
      </c>
      <c r="MR108" s="120">
        <v>2.9636897152335981E-5</v>
      </c>
      <c r="MS108" s="120">
        <v>2.8798146237991302E-5</v>
      </c>
      <c r="MT108" s="120">
        <v>2.8798672089563799E-5</v>
      </c>
      <c r="MU108" s="120">
        <v>2.7978700084900386E-5</v>
      </c>
      <c r="MV108" s="120">
        <v>2.797920169171997E-5</v>
      </c>
      <c r="MW108" s="120">
        <v>2.7177714543079505E-5</v>
      </c>
      <c r="MX108" s="120">
        <v>2.7178192871223722E-5</v>
      </c>
      <c r="MY108" s="120">
        <v>2.6394898605598391E-5</v>
      </c>
      <c r="MZ108" s="120">
        <v>2.6395354589305821E-5</v>
      </c>
      <c r="NA108" s="120">
        <v>2.5629963336242003E-5</v>
      </c>
      <c r="NB108" s="120">
        <v>2.5630397878709269E-5</v>
      </c>
      <c r="NC108" s="120">
        <v>2.4882621891888457E-5</v>
      </c>
      <c r="ND108" s="120">
        <v>2.4883035866055337E-5</v>
      </c>
      <c r="NE108" s="120">
        <v>2.4152589544544244E-5</v>
      </c>
      <c r="NF108" s="120">
        <v>2.4152983793866672E-5</v>
      </c>
      <c r="NG108" s="120">
        <v>2.343958370302736E-5</v>
      </c>
      <c r="NH108" s="120">
        <v>2.3439959042238657E-5</v>
      </c>
      <c r="NI108" s="120">
        <v>2.2743323934290256E-5</v>
      </c>
      <c r="NJ108" s="120">
        <v>2.2743681150150117E-5</v>
      </c>
      <c r="NK108" s="120">
        <v>2.2063531984373344E-5</v>
      </c>
      <c r="NL108" s="120">
        <v>2.2063871836404972E-5</v>
      </c>
      <c r="NM108" s="120">
        <v>2.1399931798980849E-5</v>
      </c>
      <c r="NN108" s="120">
        <v>2.140025502019585E-5</v>
      </c>
      <c r="NO108" s="120">
        <v>2.0752249543669932E-5</v>
      </c>
      <c r="NP108" s="120">
        <v>2.0752556841281436E-5</v>
      </c>
      <c r="NQ108" s="120">
        <v>2.0120213623644758E-5</v>
      </c>
      <c r="NR108" s="120">
        <v>2.0120505679768262E-5</v>
      </c>
      <c r="NS108" s="120">
        <v>1.9503554703146832E-5</v>
      </c>
      <c r="NT108" s="120">
        <v>1.9503832175489132E-5</v>
      </c>
      <c r="NU108" s="120">
        <v>1.8902005724432894E-5</v>
      </c>
      <c r="NV108" s="120">
        <v>1.8902269246968995E-5</v>
      </c>
      <c r="NW108" s="120">
        <v>1.8315301926332002E-5</v>
      </c>
      <c r="NX108" s="120">
        <v>1.8315552109970003E-5</v>
      </c>
      <c r="NY108" s="120">
        <v>1.774318086237342E-5</v>
      </c>
      <c r="NZ108" s="120">
        <v>1.7743418295607478E-5</v>
      </c>
      <c r="OA108" s="120">
        <v>1.7185382418476557E-5</v>
      </c>
      <c r="OB108" s="120">
        <v>1.7185607668027739E-5</v>
      </c>
      <c r="OC108" s="120">
        <v>1.6641648830194899E-5</v>
      </c>
      <c r="OD108" s="120">
        <v>1.6641862441640397E-5</v>
      </c>
      <c r="OE108" s="120">
        <v>1.6111724699505669E-5</v>
      </c>
      <c r="OF108" s="120">
        <v>1.6111927197895826E-5</v>
      </c>
      <c r="OG108" s="120">
        <v>1.5595357011136639E-5</v>
      </c>
      <c r="OH108" s="120">
        <v>1.5595548901600319E-5</v>
      </c>
      <c r="OI108" s="120">
        <v>1.509229514842243E-5</v>
      </c>
      <c r="OJ108" s="120">
        <v>1.5092476916760565E-5</v>
      </c>
      <c r="OK108" s="120">
        <v>1.4602290908681789E-5</v>
      </c>
      <c r="OL108" s="120">
        <v>1.4602463021949148E-5</v>
      </c>
      <c r="OM108" s="120">
        <v>1.4125098518108316E-5</v>
      </c>
      <c r="ON108" s="120">
        <v>1.412526142518354E-5</v>
      </c>
      <c r="OO108" s="120">
        <v>1.3660474646166268E-5</v>
      </c>
      <c r="OP108" s="120">
        <v>1.3660628778310378E-5</v>
      </c>
      <c r="OQ108" s="120">
        <v>1.3208178419484214E-5</v>
      </c>
      <c r="OR108" s="120">
        <v>1.3208324190887456E-5</v>
      </c>
      <c r="OS108" s="120">
        <v>1.2767971435238464E-5</v>
      </c>
      <c r="OT108" s="120">
        <v>1.2768109243555701E-5</v>
      </c>
      <c r="OU108" s="120">
        <v>1.233961777401894E-5</v>
      </c>
      <c r="OV108" s="120">
        <v>1.233974800089358E-5</v>
      </c>
      <c r="OW108" s="120">
        <v>1.1922884012170019E-5</v>
      </c>
      <c r="OX108" s="120">
        <v>1.1923007023746545E-5</v>
      </c>
      <c r="OY108" s="120">
        <v>1.1517539233599032E-5</v>
      </c>
      <c r="OZ108" s="120">
        <v>1.1517655381024375E-5</v>
      </c>
      <c r="PA108" s="120">
        <v>1.1123355041045348E-5</v>
      </c>
      <c r="PB108" s="120">
        <v>1.1123464660958961E-5</v>
      </c>
      <c r="PC108" s="120">
        <v>1.0740105566803023E-5</v>
      </c>
      <c r="PD108" s="120">
        <v>1.0740208981815863E-5</v>
      </c>
      <c r="PE108" s="120">
        <v>1.0367567482890083E-5</v>
      </c>
      <c r="PF108" s="120">
        <v>1.0367665002052613E-5</v>
      </c>
      <c r="PG108" s="120">
        <v>1.000552001065785E-5</v>
      </c>
      <c r="PH108" s="120">
        <v>1.0005611929917071E-5</v>
      </c>
      <c r="PI108" s="120">
        <v>9.6537449298337356E-6</v>
      </c>
      <c r="PJ108" s="120">
        <v>9.6538315324794328E-6</v>
      </c>
      <c r="PK108" s="120">
        <v>9.3120265869912111E-6</v>
      </c>
      <c r="PL108" s="120">
        <v>9.3121081440914584E-6</v>
      </c>
      <c r="PM108" s="120">
        <v>8.980151903440661E-6</v>
      </c>
      <c r="PN108" s="120">
        <v>8.9802286742667396E-6</v>
      </c>
      <c r="PO108" s="120">
        <v>8.6579103825353624E-6</v>
      </c>
      <c r="PP108" s="120">
        <v>8.6579826149761011E-6</v>
      </c>
      <c r="PQ108" s="120">
        <v>8.3450941163865428E-6</v>
      </c>
      <c r="PR108" s="120">
        <v>8.3451620473523676E-6</v>
      </c>
      <c r="PS108" s="120">
        <v>8.0414977919822035E-6</v>
      </c>
      <c r="PT108" s="120">
        <v>8.0415616477987882E-6</v>
      </c>
      <c r="PU108" s="120">
        <v>7.7469186967041126E-6</v>
      </c>
      <c r="PV108" s="120">
        <v>7.7469786934959948E-6</v>
      </c>
      <c r="PW108" s="120">
        <v>7.4611567232380828E-6</v>
      </c>
      <c r="PX108" s="120">
        <v>7.4612130673021204E-6</v>
      </c>
      <c r="PY108" s="120">
        <v>7.184014373872336E-6</v>
      </c>
      <c r="PZ108" s="120">
        <v>7.1840672620412967E-6</v>
      </c>
      <c r="QA108" s="120">
        <v>6.9152967641795153E-6</v>
      </c>
      <c r="QB108" s="120">
        <v>6.9153463841759035E-6</v>
      </c>
      <c r="QC108" s="120">
        <v>6.6548116260777846E-6</v>
      </c>
      <c r="QD108" s="120">
        <v>6.6548581568579773E-6</v>
      </c>
      <c r="QE108" s="120">
        <v>6.4023693102669329E-6</v>
      </c>
      <c r="QF108" s="120">
        <v>6.4024129223557589E-6</v>
      </c>
      <c r="QG108" s="120">
        <v>6.1577827880354343E-6</v>
      </c>
      <c r="QH108" s="120">
        <v>6.157823643851402E-6</v>
      </c>
      <c r="QI108" s="120">
        <v>5.9208676524349052E-6</v>
      </c>
      <c r="QJ108" s="120">
        <v>5.920905906606166E-6</v>
      </c>
      <c r="QK108" s="120">
        <v>5.6914421188186124E-6</v>
      </c>
      <c r="QL108" s="120">
        <v>5.691477918489747E-6</v>
      </c>
      <c r="QM108" s="120">
        <v>5.4693270247408159E-6</v>
      </c>
      <c r="QN108" s="120">
        <v>5.4693605098706934E-6</v>
      </c>
      <c r="QO108" s="120">
        <v>5.2543458292142493E-6</v>
      </c>
      <c r="QP108" s="120">
        <v>5.2543771328650566E-6</v>
      </c>
      <c r="QQ108" s="120">
        <v>5.046324611323226E-6</v>
      </c>
      <c r="QR108" s="120">
        <v>5.0463538599407352E-6</v>
      </c>
      <c r="QS108" s="120">
        <v>4.8450920681901149E-6</v>
      </c>
      <c r="QT108" s="120">
        <v>4.8451193818754521E-6</v>
      </c>
      <c r="QU108" s="120">
        <v>4.6504795122933343E-6</v>
      </c>
      <c r="QV108" s="120">
        <v>4.6505050050663109E-6</v>
      </c>
      <c r="QW108" s="120">
        <v>4.4623208681353283E-6</v>
      </c>
      <c r="QX108" s="120">
        <v>4.4623446481895539E-6</v>
      </c>
      <c r="QY108" s="120">
        <v>4.2804526682592664E-6</v>
      </c>
      <c r="QZ108" s="120">
        <v>4.2804748382091091E-6</v>
      </c>
      <c r="RA108" s="120">
        <v>4.10471404861355E-6</v>
      </c>
      <c r="RB108" s="120">
        <v>4.1047347057331594E-6</v>
      </c>
      <c r="RC108" s="120">
        <v>3.9349467432636069E-6</v>
      </c>
      <c r="RD108" s="120">
        <v>3.934965979718145E-6</v>
      </c>
      <c r="RE108" s="120">
        <v>3.7709950784507805E-6</v>
      </c>
      <c r="RF108" s="120">
        <v>3.7710129815199371E-6</v>
      </c>
      <c r="RG108" s="120">
        <v>3.6127059659983644E-6</v>
      </c>
      <c r="RH108" s="120">
        <v>3.6127226182924651E-6</v>
      </c>
      <c r="RI108" s="120">
        <v>3.4599288960654709E-6</v>
      </c>
      <c r="RJ108" s="120">
        <v>3.4599443757341449E-6</v>
      </c>
      <c r="RK108" s="120">
        <v>3.3125159292494729E-6</v>
      </c>
      <c r="RL108" s="120">
        <v>3.3125303101831811E-6</v>
      </c>
      <c r="RM108" s="120">
        <v>3.1703216880383476E-6</v>
      </c>
      <c r="RN108" s="120">
        <v>3.1703350400628422E-6</v>
      </c>
      <c r="RO108" s="120">
        <v>3.0332033476145402E-6</v>
      </c>
      <c r="RP108" s="120">
        <v>3.0332157366784399E-6</v>
      </c>
      <c r="RQ108" s="120">
        <v>2.9010206260124314E-6</v>
      </c>
      <c r="RR108" s="120">
        <v>2.9010321143680782E-6</v>
      </c>
      <c r="RS108" s="120">
        <v>2.773635773631782E-6</v>
      </c>
      <c r="RT108" s="120">
        <v>2.7736464200095023E-6</v>
      </c>
      <c r="RU108" s="120">
        <v>2.6509135621100264E-6</v>
      </c>
      <c r="RV108" s="120">
        <v>2.6509234218859664E-6</v>
      </c>
      <c r="RW108" s="120">
        <v>2.5327212725566074E-6</v>
      </c>
      <c r="RX108" s="120">
        <v>2.5327303979143055E-6</v>
      </c>
      <c r="RY108" s="120">
        <v>2.4189286831530523E-6</v>
      </c>
      <c r="RZ108" s="120">
        <v>2.4189371232388857E-6</v>
      </c>
      <c r="SA108" s="120">
        <v>2.3094080561227845E-6</v>
      </c>
      <c r="SB108" s="120">
        <v>2.3094158571954568E-6</v>
      </c>
      <c r="SC108" s="120">
        <v>2.2040341240752141E-6</v>
      </c>
      <c r="SD108" s="120">
        <v>2.2040413296494175E-6</v>
      </c>
      <c r="SE108" s="120">
        <v>2.1026840757289597E-6</v>
      </c>
      <c r="SF108" s="120">
        <v>2.1026907267133837E-6</v>
      </c>
      <c r="SG108" s="120">
        <v>2.0052375410195427E-6</v>
      </c>
      <c r="SH108" s="120">
        <v>2.0052436758493708E-6</v>
      </c>
      <c r="SI108" s="120">
        <v>1.9115765755973373E-6</v>
      </c>
      <c r="SJ108" s="120">
        <v>1.9115822303613614E-6</v>
      </c>
      <c r="SK108" s="120">
        <v>1.8215856447219025E-6</v>
      </c>
      <c r="SL108" s="120">
        <v>1.8215908532844549E-6</v>
      </c>
      <c r="SM108" s="120">
        <v>1.735151606559415E-6</v>
      </c>
      <c r="SN108" s="120">
        <v>1.7351564006772068E-6</v>
      </c>
      <c r="SO108" s="120">
        <v>1.652163694890165E-6</v>
      </c>
      <c r="SP108" s="120">
        <v>1.6521681043242073E-6</v>
      </c>
      <c r="SQ108" s="120">
        <v>1.5725135012336912E-6</v>
      </c>
      <c r="SR108" s="120">
        <v>1.5725175538564437E-6</v>
      </c>
      <c r="SS108" s="120">
        <v>1.4960949563994528E-6</v>
      </c>
      <c r="ST108" s="120">
        <v>1.4960986782973378E-6</v>
      </c>
      <c r="SU108" s="120">
        <v>1.4228043114714425E-6</v>
      </c>
      <c r="SV108" s="120">
        <v>1.4228077270428632E-6</v>
      </c>
      <c r="SW108" s="120">
        <v>1.3525401182355592E-6</v>
      </c>
      <c r="SX108" s="120">
        <v>1.3525432502845552E-6</v>
      </c>
      <c r="SY108" s="120">
        <v>1.2852032090589815E-6</v>
      </c>
      <c r="SZ108" s="120">
        <v>1.2852060788846891E-6</v>
      </c>
      <c r="TA108" s="120">
        <v>1.2206966762312906E-6</v>
      </c>
      <c r="TB108" s="120">
        <v>1.220699303713298E-6</v>
      </c>
      <c r="TC108" s="120">
        <v>1.1589258507774229E-6</v>
      </c>
      <c r="TD108" s="120">
        <v>1.1589282544572062E-6</v>
      </c>
      <c r="TE108" s="120">
        <v>1.0997982807531077E-6</v>
      </c>
      <c r="TF108" s="120">
        <v>1.0998004779116277E-6</v>
      </c>
      <c r="TG108" s="120">
        <v>1.0432237090337131E-6</v>
      </c>
      <c r="TH108" s="120">
        <v>1.0432257157653517E-6</v>
      </c>
      <c r="TI108" s="120">
        <v>9.8911405060803235E-7</v>
      </c>
      <c r="TJ108" s="120">
        <v>9.8911588189095149E-7</v>
      </c>
      <c r="TK108" s="120">
        <v>9.3738336938881145E-7</v>
      </c>
      <c r="TL108" s="120">
        <v>9.373850391519043E-7</v>
      </c>
      <c r="TM108" s="120">
        <v>8.87947854552353E-7</v>
      </c>
      <c r="TN108" s="120">
        <v>8.8794937573887601E-7</v>
      </c>
      <c r="TO108" s="120">
        <v>8.4072579641990095E-7</v>
      </c>
      <c r="TP108" s="120">
        <v>8.4072718104792436E-7</v>
      </c>
      <c r="TQ108" s="120">
        <v>7.9563756189392643E-7</v>
      </c>
      <c r="TR108" s="120">
        <v>7.9563882111371847E-7</v>
      </c>
      <c r="TS108" s="120">
        <v>7.5260556946285076E-7</v>
      </c>
      <c r="TT108" s="120">
        <v>7.5260671361131755E-7</v>
      </c>
      <c r="TU108" s="120">
        <v>7.1155426378814308E-7</v>
      </c>
      <c r="TV108" s="120">
        <v>7.115553024404285E-7</v>
      </c>
      <c r="TW108" s="120">
        <v>6.7241008988811116E-7</v>
      </c>
      <c r="TX108" s="120">
        <v>6.7241103190647899E-7</v>
      </c>
      <c r="TY108" s="120">
        <v>6.3510146693310546E-7</v>
      </c>
      <c r="TZ108" s="120">
        <v>6.3510232051320118E-7</v>
      </c>
      <c r="UA108" s="120">
        <v>5.9955876166720876E-7</v>
      </c>
      <c r="UB108" s="120">
        <v>5.9955953438182234E-7</v>
      </c>
      <c r="UC108" s="120">
        <v>5.6571426147188047E-7</v>
      </c>
      <c r="UD108" s="120">
        <v>5.6571496031229829E-7</v>
      </c>
      <c r="UE108" s="120">
        <v>5.3350214708734044E-7</v>
      </c>
      <c r="UF108" s="120">
        <v>5.3350277850240444E-7</v>
      </c>
      <c r="UG108" s="120">
        <v>5.0285846500786839E-7</v>
      </c>
      <c r="UH108" s="120">
        <v>5.0285903494082325E-7</v>
      </c>
      <c r="UI108" s="120">
        <v>4.7372109956747909E-7</v>
      </c>
      <c r="UJ108" s="120">
        <v>4.7372161349072415E-7</v>
      </c>
      <c r="UK108" s="120">
        <v>4.4602974473280267E-7</v>
      </c>
      <c r="UL108" s="120">
        <v>4.4603020768062024E-7</v>
      </c>
      <c r="UM108" s="120">
        <v>4.1972587562025605E-7</v>
      </c>
      <c r="UN108" s="120">
        <v>4.1972629221962882E-7</v>
      </c>
      <c r="UO108" s="120">
        <v>3.9475271975493582E-7</v>
      </c>
      <c r="UP108" s="120">
        <v>3.9475309425452245E-7</v>
      </c>
      <c r="UQ108" s="120">
        <v>3.7105522808889176E-7</v>
      </c>
      <c r="UR108" s="120">
        <v>3.7105556438626332E-7</v>
      </c>
      <c r="US108" s="120">
        <v>3.4858004579674849E-7</v>
      </c>
      <c r="UT108" s="120">
        <v>3.48580347463956E-7</v>
      </c>
      <c r="UU108" s="120">
        <v>3.272754828668536E-7</v>
      </c>
      <c r="UV108" s="120">
        <v>3.272757531744142E-7</v>
      </c>
      <c r="UW108" s="120">
        <v>3.0709148450638225E-7</v>
      </c>
      <c r="UX108" s="120">
        <v>3.0709172644575987E-7</v>
      </c>
      <c r="UY108" s="120">
        <v>2.8797960137903242E-7</v>
      </c>
      <c r="UZ108" s="120">
        <v>2.879798176836884E-7</v>
      </c>
      <c r="VA108" s="120">
        <v>2.6989295969413892E-7</v>
      </c>
      <c r="VB108" s="120">
        <v>2.6989315285922725E-7</v>
      </c>
      <c r="VC108" s="120">
        <v>2.5278623116621631E-7</v>
      </c>
      <c r="VD108" s="120">
        <v>2.5278640346698886E-7</v>
      </c>
      <c r="VE108" s="120">
        <v>2.3661560286408255E-7</v>
      </c>
      <c r="VF108" s="120">
        <v>2.3661575637307918E-7</v>
      </c>
      <c r="VG108" s="120">
        <v>2.2133874696886847E-7</v>
      </c>
      <c r="VH108" s="120">
        <v>2.2133888357194978E-7</v>
      </c>
      <c r="VI108" s="120">
        <v>2.0691479046031405E-7</v>
      </c>
      <c r="VJ108" s="120">
        <v>2.0691491187160619E-7</v>
      </c>
      <c r="VK108" s="120">
        <v>1.9330428475086066E-7</v>
      </c>
      <c r="VL108" s="120">
        <v>1.9330439252666692E-7</v>
      </c>
      <c r="VM108" s="120">
        <v>1.8046917528710817E-7</v>
      </c>
      <c r="VN108" s="120">
        <v>1.8046927083885048E-7</v>
      </c>
      <c r="VO108" s="120">
        <v>1.6837277113825921E-7</v>
      </c>
      <c r="VP108" s="120">
        <v>1.6837285574450077E-7</v>
      </c>
      <c r="VQ108" s="120">
        <v>1.5697971459119365E-7</v>
      </c>
      <c r="VR108" s="120">
        <v>1.5697978940879853E-7</v>
      </c>
      <c r="VS108" s="120">
        <v>1.4625595077182033E-7</v>
      </c>
      <c r="VT108" s="120">
        <v>1.4625601684630081E-7</v>
      </c>
      <c r="VU108" s="120">
        <v>1.3616869731232571E-7</v>
      </c>
      <c r="VV108" s="120">
        <v>1.361687555874247E-7</v>
      </c>
      <c r="VW108" s="120">
        <v>1.2668641408389215E-7</v>
      </c>
      <c r="VX108" s="120">
        <v>1.2668646541044998E-7</v>
      </c>
      <c r="VY108" s="120">
        <v>1.1777877301438655E-7</v>
      </c>
      <c r="VZ108" s="120">
        <v>1.1777881815853353E-7</v>
      </c>
      <c r="WA108" s="120">
        <v>1.0941662801041369E-7</v>
      </c>
      <c r="WB108" s="120">
        <v>1.0941666766113369E-7</v>
      </c>
      <c r="WC108" s="120">
        <v>1.0157198500301459E-7</v>
      </c>
      <c r="WD108" s="120">
        <v>1.0157201977911784E-7</v>
      </c>
      <c r="WE108" s="120">
        <v>9.4217972136124966E-8</v>
      </c>
      <c r="WF108" s="120">
        <v>9.4218002592670063E-8</v>
      </c>
      <c r="WG108" s="120">
        <v>8.7328810116742871E-8</v>
      </c>
      <c r="WH108" s="120">
        <v>8.7328836750944022E-8</v>
      </c>
      <c r="WI108" s="120">
        <v>8.0879782745542026E-8</v>
      </c>
      <c r="WJ108" s="120">
        <v>8.0879806002195501E-8</v>
      </c>
      <c r="WK108" s="120">
        <v>7.4847207646438729E-8</v>
      </c>
      <c r="WL108" s="120">
        <v>7.484722792290256E-8</v>
      </c>
      <c r="WM108" s="120">
        <v>6.9208407213362055E-8</v>
      </c>
      <c r="WN108" s="120">
        <v>6.920842486411961E-8</v>
      </c>
      <c r="WO108" s="120">
        <v>6.3941679792190758E-8</v>
      </c>
      <c r="WP108" s="120">
        <v>6.3941695133027103E-8</v>
      </c>
      <c r="WQ108" s="120">
        <v>5.9026271115508049E-8</v>
      </c>
      <c r="WR108" s="120">
        <v>5.9026284427327831E-8</v>
      </c>
      <c r="WS108" s="120">
        <v>5.4442346007487801E-8</v>
      </c>
      <c r="WT108" s="120">
        <v>5.4442357539800072E-8</v>
      </c>
      <c r="WU108" s="120">
        <v>5.0170960375858211E-8</v>
      </c>
      <c r="WV108" s="120">
        <v>5.0170970349953386E-8</v>
      </c>
      <c r="WW108" s="120">
        <v>4.6194033507498802E-8</v>
      </c>
      <c r="WX108" s="120">
        <v>4.6194042119340712E-8</v>
      </c>
      <c r="WY108" s="120">
        <v>4.2494320683807342E-8</v>
      </c>
      <c r="WZ108" s="120">
        <v>4.249432810666254E-8</v>
      </c>
      <c r="XA108" s="120">
        <v>3.9055386131530537E-8</v>
      </c>
      <c r="XB108" s="120">
        <v>3.9055392518355014E-8</v>
      </c>
      <c r="XC108" s="120">
        <v>3.5861576324282373E-8</v>
      </c>
      <c r="XD108" s="120">
        <v>3.5861581809885221E-8</v>
      </c>
      <c r="XE108" s="120">
        <v>3.2897993649481573E-8</v>
      </c>
      <c r="XF108" s="120">
        <v>3.2897998352482882E-8</v>
      </c>
      <c r="XG108" s="120">
        <v>3.0150470454919366E-8</v>
      </c>
      <c r="XH108" s="120">
        <v>3.0150474479520645E-8</v>
      </c>
      <c r="XI108" s="120">
        <v>2.7605543488631111E-8</v>
      </c>
      <c r="XJ108" s="120">
        <v>2.7605546926211873E-8</v>
      </c>
      <c r="XK108" s="120">
        <v>2.5250428745176592E-8</v>
      </c>
      <c r="XL108" s="120">
        <v>2.5250431675733563E-8</v>
      </c>
      <c r="XM108" s="120">
        <v>2.307299673085177E-8</v>
      </c>
      <c r="XN108" s="120">
        <v>2.3072999224293084E-8</v>
      </c>
      <c r="XO108" s="120">
        <v>2.1061748159744745E-8</v>
      </c>
      <c r="XP108" s="120">
        <v>2.1061750277052572E-8</v>
      </c>
      <c r="XQ108" s="120">
        <v>1.9205790091923026E-8</v>
      </c>
      <c r="XR108" s="120">
        <v>1.9205791886195661E-8</v>
      </c>
      <c r="XS108" s="120">
        <v>1.7494812524392031E-8</v>
      </c>
      <c r="XT108" s="120">
        <v>1.7494814041776905E-8</v>
      </c>
      <c r="XU108" s="120">
        <v>1.5919065444801117E-8</v>
      </c>
      <c r="XV108" s="120">
        <v>1.5919066725328348E-8</v>
      </c>
      <c r="XW108" s="120">
        <v>1.4469336357191984E-8</v>
      </c>
      <c r="XX108" s="120">
        <v>1.4469337435517895E-8</v>
      </c>
      <c r="XY108" s="120">
        <v>1.3136928288388511E-8</v>
      </c>
      <c r="XZ108" s="120">
        <v>1.3136929194457739E-8</v>
      </c>
      <c r="YA108" s="120">
        <v>1.1913638282916077E-8</v>
      </c>
      <c r="YB108" s="120">
        <v>1.1913639042549884E-8</v>
      </c>
      <c r="YC108" s="120">
        <v>1.07917363936156E-8</v>
      </c>
      <c r="YD108" s="120">
        <v>1.0791737029033875E-8</v>
      </c>
      <c r="YE108" s="120">
        <v>9.7639451743832865E-9</v>
      </c>
      <c r="YF108" s="120">
        <v>9.7639457046667659E-9</v>
      </c>
      <c r="YG108" s="120">
        <v>8.8234196807228888E-9</v>
      </c>
      <c r="YH108" s="120">
        <v>8.8234201222215311E-9</v>
      </c>
      <c r="YI108" s="120">
        <v>7.9637279830453257E-9</v>
      </c>
      <c r="YJ108" s="120">
        <v>7.9637283497385477E-9</v>
      </c>
      <c r="YK108" s="120">
        <v>7.1788321968923813E-9</v>
      </c>
      <c r="YL108" s="120">
        <v>7.1788325007061348E-9</v>
      </c>
      <c r="YM108" s="120">
        <v>6.4630700334979301E-9</v>
      </c>
      <c r="YN108" s="120">
        <v>6.4630702845831473E-9</v>
      </c>
      <c r="YO108" s="120">
        <v>5.8111368733342866E-9</v>
      </c>
      <c r="YP108" s="120">
        <v>5.8111370803110738E-9</v>
      </c>
      <c r="YQ108" s="120">
        <v>5.2180683645246987E-9</v>
      </c>
      <c r="YR108" s="120">
        <v>5.2180685346957966E-9</v>
      </c>
      <c r="YS108" s="120">
        <v>4.6792235472363037E-9</v>
      </c>
      <c r="YT108" s="120">
        <v>4.6792236867734857E-9</v>
      </c>
      <c r="YU108" s="120">
        <v>4.1902685044049471E-9</v>
      </c>
      <c r="YV108" s="120">
        <v>4.1902686185112452E-9</v>
      </c>
      <c r="YW108" s="120">
        <v>3.7471605383840138E-9</v>
      </c>
      <c r="YX108" s="120">
        <v>3.7471606314347223E-9</v>
      </c>
      <c r="YY108" s="120">
        <v>3.3461328723574611E-9</v>
      </c>
      <c r="YZ108" s="120">
        <v>3.346132948022322E-9</v>
      </c>
      <c r="ZA108" s="120">
        <v>2.9836798746130389E-9</v>
      </c>
      <c r="ZB108" s="120">
        <v>2.9836799359619234E-9</v>
      </c>
      <c r="ZC108" s="120">
        <v>2.6565428030386758E-9</v>
      </c>
      <c r="ZD108" s="120">
        <v>2.6565428526327179E-9</v>
      </c>
      <c r="ZE108" s="120">
        <v>2.3616960664835976E-9</v>
      </c>
      <c r="ZF108" s="120">
        <v>2.3616961064536266E-9</v>
      </c>
      <c r="ZG108" s="120">
        <v>2.0963339989194184E-9</v>
      </c>
      <c r="ZH108" s="120">
        <v>2.0963340310332688E-9</v>
      </c>
      <c r="ZI108" s="120">
        <v>1.8578581416457536E-9</v>
      </c>
      <c r="ZJ108" s="120">
        <v>1.8578581673658863E-9</v>
      </c>
      <c r="ZK108" s="120">
        <v>1.6438650281127506E-9</v>
      </c>
      <c r="ZL108" s="120">
        <v>1.6438650486454482E-9</v>
      </c>
      <c r="ZM108" s="120">
        <v>1.4521344652806425E-9</v>
      </c>
      <c r="ZN108" s="120">
        <v>1.4521344816178864E-9</v>
      </c>
      <c r="ZO108" s="120">
        <v>1.2806183048059195E-9</v>
      </c>
      <c r="ZP108" s="120">
        <v>1.2806183177609534E-9</v>
      </c>
      <c r="ZQ108" s="120">
        <v>1.1274296967369437E-9</v>
      </c>
      <c r="ZR108" s="120">
        <v>1.1274297069743822E-9</v>
      </c>
      <c r="ZS108" s="120">
        <v>9.9083281782020282E-10</v>
      </c>
      <c r="ZT108" s="120">
        <v>9.9083282588144433E-10</v>
      </c>
      <c r="ZU108" s="120">
        <v>8.6923306596377451E-10</v>
      </c>
      <c r="ZV108" s="120">
        <v>8.6923307228838941E-10</v>
      </c>
      <c r="ZW108" s="120">
        <v>7.6116771187838149E-10</v>
      </c>
      <c r="ZX108" s="120">
        <v>7.6116771682206199E-10</v>
      </c>
      <c r="ZY108" s="120">
        <v>6.6529699842015921E-10</v>
      </c>
      <c r="ZZ108" s="120">
        <v>6.652970022697274E-10</v>
      </c>
      <c r="AAA108" s="120">
        <v>5.8039567769427558E-10</v>
      </c>
      <c r="AAB108" s="120">
        <v>5.8039568068020134E-10</v>
      </c>
      <c r="AAC108" s="120">
        <v>5.0534497554607535E-10</v>
      </c>
      <c r="AAD108" s="120">
        <v>5.0534497785287569E-10</v>
      </c>
      <c r="AAE108" s="120">
        <v>4.391249726676462E-10</v>
      </c>
      <c r="AAF108" s="120">
        <v>4.3912497444249786E-10</v>
      </c>
      <c r="AAG108" s="120">
        <v>3.8080739118355774E-10</v>
      </c>
      <c r="AAH108" s="120">
        <v>3.8080739254340839E-10</v>
      </c>
      <c r="AAI108" s="120">
        <v>3.2954877525096519E-10</v>
      </c>
      <c r="AAJ108" s="120">
        <v>3.2954877628837691E-10</v>
      </c>
      <c r="AAK108" s="120">
        <v>2.8458405391694676E-10</v>
      </c>
      <c r="AAL108" s="120">
        <v>2.8458405470488965E-10</v>
      </c>
      <c r="AAM108" s="120">
        <v>2.4522047422055805E-10</v>
      </c>
      <c r="AAN108" s="120">
        <v>2.4522047481631953E-10</v>
      </c>
      <c r="AAO108" s="120">
        <v>2.1083189230894355E-10</v>
      </c>
      <c r="AAP108" s="120">
        <v>2.108318927573107E-10</v>
      </c>
      <c r="AAQ108" s="120">
        <v>1.8085341015636598E-10</v>
      </c>
      <c r="AAR108" s="120">
        <v>1.8085341049220061E-10</v>
      </c>
      <c r="AAS108" s="120">
        <v>1.5477634533221795E-10</v>
      </c>
      <c r="AAT108" s="120">
        <v>1.5477634558253648E-10</v>
      </c>
      <c r="AAU108" s="120">
        <v>1.3214352115898673E-10</v>
      </c>
      <c r="AAV108" s="120">
        <v>1.3214352134463005E-10</v>
      </c>
      <c r="AAW108" s="120">
        <v>1.125448645335202E-10</v>
      </c>
      <c r="AAX108" s="120">
        <v>1.1254486467049007E-10</v>
      </c>
      <c r="AAY108" s="120">
        <v>9.5613298654425309E-11</v>
      </c>
      <c r="AAZ108" s="120">
        <v>9.5613298754949364E-11</v>
      </c>
      <c r="ABA108" s="120">
        <v>8.1020917904475084E-11</v>
      </c>
      <c r="ABB108" s="120">
        <v>8.102091797785027E-11</v>
      </c>
      <c r="ABC108" s="120">
        <v>6.847543217879989E-11</v>
      </c>
      <c r="ABD108" s="120">
        <v>6.8475432232059413E-11</v>
      </c>
      <c r="ABE108" s="120">
        <v>5.7716868026526956E-11</v>
      </c>
      <c r="ABF108" s="120">
        <v>5.7716868064963596E-11</v>
      </c>
      <c r="ABG108" s="120">
        <v>4.8514514084356115E-11</v>
      </c>
      <c r="ABH108" s="120">
        <v>4.8514514111931435E-11</v>
      </c>
      <c r="ABI108" s="120">
        <v>4.0664098424158009E-11</v>
      </c>
      <c r="ABJ108" s="120">
        <v>4.066409844382101E-11</v>
      </c>
      <c r="ABK108" s="120">
        <v>3.3985185611684427E-11</v>
      </c>
      <c r="ABL108" s="120">
        <v>3.3985185625617819E-11</v>
      </c>
      <c r="ABM108" s="120">
        <v>2.8318781478421562E-11</v>
      </c>
      <c r="ABN108" s="120">
        <v>2.8318781488231265E-11</v>
      </c>
      <c r="ABO108" s="120">
        <v>2.3525133841867553E-11</v>
      </c>
      <c r="ABP108" s="120">
        <v>2.3525133848728235E-11</v>
      </c>
      <c r="ABQ108" s="120">
        <v>1.9481717669331564E-11</v>
      </c>
      <c r="ABR108" s="120">
        <v>1.9481717674096978E-11</v>
      </c>
      <c r="ABS108" s="120">
        <v>1.6081393464866974E-11</v>
      </c>
      <c r="ABT108" s="120">
        <v>1.6081393468153735E-11</v>
      </c>
      <c r="ABU108" s="120">
        <v>1.3230727966205472E-11</v>
      </c>
      <c r="ABV108" s="120">
        <v>1.323072796845588E-11</v>
      </c>
      <c r="ABW108" s="120">
        <v>1.0848466566488962E-11</v>
      </c>
      <c r="ABX108" s="120">
        <v>1.0848466568018272E-11</v>
      </c>
      <c r="ABY108" s="120">
        <v>8.864147222073937E-12</v>
      </c>
      <c r="ABZ108" s="120">
        <v>8.864147223105176E-12</v>
      </c>
      <c r="ACA108" s="120">
        <v>7.2168459705062246E-12</v>
      </c>
      <c r="ACB108" s="120">
        <v>7.216845971196048E-12</v>
      </c>
      <c r="ACC108" s="120">
        <v>5.8540445596947116E-12</v>
      </c>
      <c r="ACD108" s="120">
        <v>5.8540445601523469E-12</v>
      </c>
      <c r="ACE108" s="120">
        <v>4.7306110780716294E-12</v>
      </c>
      <c r="ACF108" s="120">
        <v>4.7306110783726431E-12</v>
      </c>
      <c r="ACG108" s="120">
        <v>3.8078848738272038E-12</v>
      </c>
      <c r="ACH108" s="120">
        <v>3.8078848740234556E-12</v>
      </c>
      <c r="ACI108" s="120">
        <v>3.0528574568601369E-12</v>
      </c>
      <c r="ACJ108" s="120">
        <v>3.0528574569869217E-12</v>
      </c>
      <c r="ACK108" s="120">
        <v>2.4374414876229714E-12</v>
      </c>
      <c r="ACL108" s="120">
        <v>2.437441487704105E-12</v>
      </c>
      <c r="ACM108" s="120">
        <v>1.9378203703316117E-12</v>
      </c>
      <c r="ACN108" s="120">
        <v>1.9378203703830245E-12</v>
      </c>
      <c r="ACO108" s="120">
        <v>1.5338713818690958E-12</v>
      </c>
      <c r="ACP108" s="120">
        <v>1.5338713819013454E-12</v>
      </c>
      <c r="ACQ108" s="120">
        <v>1.2086556800342775E-12</v>
      </c>
      <c r="ACR108" s="120">
        <v>1.208655680054295E-12</v>
      </c>
      <c r="ACS108" s="120">
        <v>9.4796894353792515E-13</v>
      </c>
      <c r="ACT108" s="120">
        <v>9.4796894355021492E-13</v>
      </c>
      <c r="ACU108" s="120">
        <v>7.3994679940293096E-13</v>
      </c>
      <c r="ACV108" s="120">
        <v>7.3994679941039053E-13</v>
      </c>
      <c r="ACW108" s="120">
        <v>5.7471958936568332E-13</v>
      </c>
      <c r="ACX108" s="120">
        <v>5.7471958937015799E-13</v>
      </c>
      <c r="ACY108" s="120">
        <v>4.4411141381100935E-13</v>
      </c>
      <c r="ACZ108" s="120">
        <v>4.4411141381366048E-13</v>
      </c>
      <c r="ADA108" s="120">
        <v>3.4137876814902895E-13</v>
      </c>
      <c r="ADB108" s="120">
        <v>3.4137876815058022E-13</v>
      </c>
      <c r="ADC108" s="120">
        <v>2.6098445095091137E-13</v>
      </c>
      <c r="ADD108" s="120">
        <v>2.6098445095180701E-13</v>
      </c>
      <c r="ADE108" s="120">
        <v>1.9840277434821904E-13</v>
      </c>
      <c r="ADF108" s="120">
        <v>1.9840277434872894E-13</v>
      </c>
      <c r="ADG108" s="120">
        <v>1.4995244407498343E-13</v>
      </c>
      <c r="ADH108" s="120">
        <v>1.4995244407526977E-13</v>
      </c>
      <c r="ADI108" s="120">
        <v>1.1265379816577011E-13</v>
      </c>
      <c r="ADJ108" s="120">
        <v>1.1265379816592839E-13</v>
      </c>
      <c r="ADK108" s="120">
        <v>8.4107398958020321E-14</v>
      </c>
      <c r="ADL108" s="120">
        <v>8.41073989581063E-14</v>
      </c>
      <c r="ADM108" s="120">
        <v>6.2391262092835044E-14</v>
      </c>
      <c r="ADN108" s="120">
        <v>6.2391262092881215E-14</v>
      </c>
      <c r="ADO108" s="120">
        <v>4.5974278242580476E-14</v>
      </c>
      <c r="ADP108" s="120">
        <v>4.5974278242604729E-14</v>
      </c>
      <c r="ADQ108" s="120">
        <v>3.3643638057870612E-14</v>
      </c>
      <c r="ADR108" s="120">
        <v>3.3643638057883133E-14</v>
      </c>
      <c r="ADS108" s="120">
        <v>2.4444308221352658E-14</v>
      </c>
      <c r="ADT108" s="120">
        <v>2.4444308221359017E-14</v>
      </c>
      <c r="ADU108" s="120">
        <v>1.7628826573946559E-14</v>
      </c>
      <c r="ADV108" s="120">
        <v>1.7628826573949717E-14</v>
      </c>
      <c r="ADW108" s="120">
        <v>1.2615887236867823E-14</v>
      </c>
      <c r="ADX108" s="120">
        <v>1.2615887236869369E-14</v>
      </c>
      <c r="ADY108" s="120">
        <v>8.956372819027035E-15</v>
      </c>
      <c r="ADZ108" s="120">
        <v>8.9563728190277718E-15</v>
      </c>
      <c r="AEA108" s="120">
        <v>6.3056606249374763E-15</v>
      </c>
      <c r="AEB108" s="120">
        <v>6.3056606249378242E-15</v>
      </c>
      <c r="AEC108" s="120">
        <v>4.4011838225224367E-15</v>
      </c>
      <c r="AED108" s="120">
        <v>4.4011838225225898E-15</v>
      </c>
      <c r="AEE108" s="120">
        <v>3.0443674477447866E-15</v>
      </c>
      <c r="AEF108" s="120">
        <v>3.0443674477448532E-15</v>
      </c>
      <c r="AEG108" s="120">
        <v>2.0861836491004478E-15</v>
      </c>
      <c r="AEH108" s="120">
        <v>2.0861836491004777E-15</v>
      </c>
      <c r="AEI108" s="120">
        <v>1.4156815110419812E-15</v>
      </c>
      <c r="AEJ108" s="120">
        <v>1.4156815110419934E-15</v>
      </c>
      <c r="AEK108" s="120">
        <v>9.5094499375390734E-16</v>
      </c>
      <c r="AEL108" s="120">
        <v>9.5094499375391306E-16</v>
      </c>
      <c r="AEM108" s="120">
        <v>6.3201887613200531E-16</v>
      </c>
      <c r="AEN108" s="120">
        <v>6.3201887613200768E-16</v>
      </c>
      <c r="AEO108" s="120">
        <v>4.1541799999534914E-16</v>
      </c>
      <c r="AEP108" s="120">
        <v>4.1541799999535003E-16</v>
      </c>
      <c r="AEQ108" s="120">
        <v>2.6990050530906458E-16</v>
      </c>
      <c r="AER108" s="120">
        <v>2.6990050530906497E-16</v>
      </c>
      <c r="AES108" s="120">
        <v>1.732420325973538E-16</v>
      </c>
      <c r="AET108" s="120">
        <v>1.7324203259735388E-16</v>
      </c>
      <c r="AEU108" s="120">
        <v>1.0979594727348809E-16</v>
      </c>
      <c r="AEV108" s="120">
        <v>1.0979594727348808E-16</v>
      </c>
      <c r="AEW108" s="120">
        <v>6.8665381615257829E-17</v>
      </c>
      <c r="AEX108" s="120">
        <v>6.8665381615257792E-17</v>
      </c>
      <c r="AEY108" s="120">
        <v>4.2347127477177896E-17</v>
      </c>
      <c r="AEZ108" s="120">
        <v>4.2347127477177903E-17</v>
      </c>
      <c r="AFA108" s="120">
        <v>2.5735936320470314E-17</v>
      </c>
      <c r="AFB108" s="120">
        <v>2.5735936320470336E-17</v>
      </c>
      <c r="AFC108" s="120">
        <v>1.5401332185781595E-17</v>
      </c>
      <c r="AFD108" s="120">
        <v>1.5401332185781588E-17</v>
      </c>
      <c r="AFE108" s="120">
        <v>9.0683022802880438E-18</v>
      </c>
      <c r="AFF108" s="120">
        <v>9.0683022802880438E-18</v>
      </c>
      <c r="AFG108" s="120">
        <v>5.248825264114541E-18</v>
      </c>
      <c r="AFH108" s="120">
        <v>5.2488252641145394E-18</v>
      </c>
      <c r="AFI108" s="120">
        <v>2.9836957453204424E-18</v>
      </c>
      <c r="AFJ108" s="120">
        <v>2.9836957453204435E-18</v>
      </c>
      <c r="AFK108" s="120">
        <v>1.6640115908925777E-18</v>
      </c>
      <c r="AFL108" s="120">
        <v>1.6640115908925765E-18</v>
      </c>
      <c r="AFM108" s="120">
        <v>9.094560939495836E-19</v>
      </c>
      <c r="AFN108" s="120">
        <v>9.0945609394958418E-19</v>
      </c>
      <c r="AFO108" s="120">
        <v>4.8652052878408447E-19</v>
      </c>
      <c r="AFP108" s="120">
        <v>4.8652052878408438E-19</v>
      </c>
      <c r="AFQ108" s="120">
        <v>2.5441093918760201E-19</v>
      </c>
      <c r="AFR108" s="120">
        <v>2.5441093918760172E-19</v>
      </c>
      <c r="AFS108" s="120">
        <v>1.2985264549289512E-19</v>
      </c>
      <c r="AFT108" s="120">
        <v>1.2985264549289522E-19</v>
      </c>
      <c r="AFU108" s="120">
        <v>6.4587399154317611E-20</v>
      </c>
      <c r="AFV108" s="120">
        <v>6.4587399154317647E-20</v>
      </c>
      <c r="AFW108" s="120">
        <v>3.1250389597010479E-20</v>
      </c>
      <c r="AFX108" s="120">
        <v>3.1250389597010497E-20</v>
      </c>
      <c r="AFY108" s="120">
        <v>1.4679742967742364E-20</v>
      </c>
      <c r="AFZ108" s="120">
        <v>1.4679742967742358E-20</v>
      </c>
      <c r="AGA108" s="120">
        <v>6.680120457061197E-21</v>
      </c>
      <c r="AGB108" s="120">
        <v>6.6801204570611909E-21</v>
      </c>
      <c r="AGC108" s="120">
        <v>2.9375609253232274E-21</v>
      </c>
      <c r="AGD108" s="120">
        <v>2.9375609253232259E-21</v>
      </c>
      <c r="AGE108" s="120">
        <v>1.2448774653760871E-21</v>
      </c>
      <c r="AGF108" s="120">
        <v>1.2448774653760873E-21</v>
      </c>
      <c r="AGG108" s="120">
        <v>5.0681029516454177E-22</v>
      </c>
      <c r="AGH108" s="120">
        <v>5.0681029516454121E-22</v>
      </c>
      <c r="AGI108" s="120">
        <v>1.9751293229358014E-22</v>
      </c>
      <c r="AGJ108" s="120">
        <v>1.9751293229357997E-22</v>
      </c>
      <c r="AGK108" s="120">
        <v>7.338364238516775E-23</v>
      </c>
      <c r="AGL108" s="120">
        <v>7.3383642385167679E-23</v>
      </c>
      <c r="AGM108" s="120">
        <v>2.5870038592473964E-23</v>
      </c>
      <c r="AGN108" s="120">
        <v>2.5870038592473964E-23</v>
      </c>
      <c r="AGO108" s="120">
        <v>8.6055535502432728E-24</v>
      </c>
      <c r="AGP108" s="120">
        <v>8.6055535502432698E-24</v>
      </c>
      <c r="AGQ108" s="120">
        <v>2.6834336811059979E-24</v>
      </c>
      <c r="AGR108" s="120">
        <v>2.6834336811059986E-24</v>
      </c>
      <c r="AGS108" s="120">
        <v>7.7822976370075632E-25</v>
      </c>
      <c r="AGT108" s="120">
        <v>7.7822976370075632E-25</v>
      </c>
      <c r="AGU108" s="120">
        <v>2.0789775229686443E-25</v>
      </c>
      <c r="AGV108" s="120">
        <v>2.0789775229686443E-25</v>
      </c>
      <c r="AGW108" s="120">
        <v>5.0549056627657954E-26</v>
      </c>
      <c r="AGX108" s="120">
        <v>5.0549056627657954E-26</v>
      </c>
      <c r="AGY108" s="120">
        <v>1.101682234382426E-26</v>
      </c>
      <c r="AGZ108" s="120">
        <v>1.101682234382426E-26</v>
      </c>
      <c r="AHA108" s="120">
        <v>2.1092600824619318E-27</v>
      </c>
      <c r="AHB108" s="120">
        <v>2.1092600824619314E-27</v>
      </c>
      <c r="AHC108" s="120">
        <v>3.4507445333269973E-28</v>
      </c>
      <c r="AHD108" s="120">
        <v>3.4507445333269977E-28</v>
      </c>
      <c r="AHE108" s="120">
        <v>4.6333637416079243E-29</v>
      </c>
      <c r="AHF108" s="120">
        <v>4.6333637416079243E-29</v>
      </c>
      <c r="AHG108" s="120">
        <v>4.7894025857021781E-30</v>
      </c>
      <c r="AHH108" s="120">
        <v>4.7894025857021781E-30</v>
      </c>
      <c r="AHI108" s="120">
        <v>3.3896367021215351E-31</v>
      </c>
      <c r="AHJ108" s="120">
        <v>3.3896367021215351E-31</v>
      </c>
      <c r="AHK108" s="120">
        <v>1.2325951644078309E-32</v>
      </c>
      <c r="AHL108" s="120" t="s">
        <v>105</v>
      </c>
      <c r="AHM108" s="120" t="s">
        <v>105</v>
      </c>
      <c r="AHN108" s="120" t="s">
        <v>105</v>
      </c>
      <c r="AHO108" s="120" t="s">
        <v>105</v>
      </c>
      <c r="AHP108" s="120" t="s">
        <v>105</v>
      </c>
      <c r="AHQ108" s="120" t="s">
        <v>105</v>
      </c>
      <c r="AHR108" s="120" t="s">
        <v>105</v>
      </c>
      <c r="AHS108" s="120" t="s">
        <v>105</v>
      </c>
      <c r="AHT108" s="120" t="s">
        <v>105</v>
      </c>
      <c r="AHU108" s="120" t="s">
        <v>105</v>
      </c>
      <c r="AHV108" s="120" t="s">
        <v>105</v>
      </c>
      <c r="AHW108" s="120" t="s">
        <v>105</v>
      </c>
      <c r="AHX108" s="120" t="s">
        <v>105</v>
      </c>
      <c r="AHY108" s="120" t="s">
        <v>105</v>
      </c>
      <c r="AHZ108" s="120" t="s">
        <v>105</v>
      </c>
      <c r="AIA108" s="120" t="s">
        <v>105</v>
      </c>
      <c r="AIB108" s="120" t="s">
        <v>105</v>
      </c>
      <c r="AIC108" s="120" t="s">
        <v>105</v>
      </c>
      <c r="AID108" s="120" t="s">
        <v>105</v>
      </c>
      <c r="AIE108" s="120" t="s">
        <v>105</v>
      </c>
      <c r="AIF108" s="120" t="s">
        <v>105</v>
      </c>
      <c r="AIG108" s="120" t="s">
        <v>105</v>
      </c>
      <c r="AIH108" s="120" t="s">
        <v>105</v>
      </c>
      <c r="AII108" s="120" t="s">
        <v>105</v>
      </c>
      <c r="AIJ108" s="120" t="s">
        <v>105</v>
      </c>
      <c r="AIK108" s="120" t="s">
        <v>105</v>
      </c>
      <c r="AIL108" s="120" t="s">
        <v>105</v>
      </c>
      <c r="AIM108" s="120" t="s">
        <v>105</v>
      </c>
      <c r="AIN108" s="120" t="s">
        <v>105</v>
      </c>
      <c r="AIO108" s="120" t="s">
        <v>105</v>
      </c>
      <c r="AIP108" s="120" t="s">
        <v>105</v>
      </c>
      <c r="AIQ108" s="120" t="s">
        <v>105</v>
      </c>
      <c r="AIR108" s="120" t="s">
        <v>105</v>
      </c>
      <c r="AIS108" s="120" t="s">
        <v>105</v>
      </c>
      <c r="AIT108" s="120" t="s">
        <v>105</v>
      </c>
      <c r="AIU108" s="120" t="s">
        <v>105</v>
      </c>
      <c r="AIV108" s="120" t="s">
        <v>105</v>
      </c>
      <c r="AIW108" s="120" t="s">
        <v>105</v>
      </c>
      <c r="AIX108" s="120" t="s">
        <v>105</v>
      </c>
      <c r="AIY108" s="120" t="s">
        <v>105</v>
      </c>
      <c r="AIZ108" s="120" t="s">
        <v>105</v>
      </c>
      <c r="AJA108" s="120" t="s">
        <v>105</v>
      </c>
      <c r="AJB108" s="120" t="s">
        <v>105</v>
      </c>
      <c r="AJC108" s="120" t="s">
        <v>105</v>
      </c>
      <c r="AJD108" s="120" t="s">
        <v>105</v>
      </c>
      <c r="AJE108" s="120" t="s">
        <v>105</v>
      </c>
      <c r="AJF108" s="120" t="s">
        <v>105</v>
      </c>
      <c r="AJG108" s="120" t="s">
        <v>105</v>
      </c>
      <c r="AJH108" s="120" t="s">
        <v>105</v>
      </c>
      <c r="AJI108" s="120" t="s">
        <v>105</v>
      </c>
      <c r="AJJ108" s="120" t="s">
        <v>105</v>
      </c>
      <c r="AJK108" s="120" t="s">
        <v>105</v>
      </c>
      <c r="AJL108" s="120" t="s">
        <v>105</v>
      </c>
      <c r="AJM108" s="120" t="s">
        <v>105</v>
      </c>
      <c r="AJN108" s="120" t="s">
        <v>105</v>
      </c>
      <c r="AJO108" s="120" t="s">
        <v>105</v>
      </c>
      <c r="AJP108" s="120" t="s">
        <v>105</v>
      </c>
      <c r="AJQ108" s="120" t="s">
        <v>105</v>
      </c>
      <c r="AJR108" s="120" t="s">
        <v>105</v>
      </c>
      <c r="AJS108" s="120" t="s">
        <v>105</v>
      </c>
      <c r="AJT108" s="120" t="s">
        <v>105</v>
      </c>
      <c r="AJU108" s="120" t="s">
        <v>105</v>
      </c>
      <c r="AJV108" s="120" t="s">
        <v>105</v>
      </c>
      <c r="AJW108" s="120" t="s">
        <v>105</v>
      </c>
      <c r="AJX108" s="120" t="s">
        <v>105</v>
      </c>
      <c r="AJY108" s="120" t="s">
        <v>105</v>
      </c>
      <c r="AJZ108" s="120" t="s">
        <v>105</v>
      </c>
      <c r="AKA108" s="120" t="s">
        <v>105</v>
      </c>
      <c r="AKB108" s="120" t="s">
        <v>105</v>
      </c>
      <c r="AKC108" s="120" t="s">
        <v>105</v>
      </c>
      <c r="AKD108" s="120" t="s">
        <v>105</v>
      </c>
      <c r="AKE108" s="120" t="s">
        <v>105</v>
      </c>
      <c r="AKF108" s="120" t="s">
        <v>105</v>
      </c>
      <c r="AKG108" s="120" t="s">
        <v>105</v>
      </c>
      <c r="AKH108" s="120" t="s">
        <v>105</v>
      </c>
      <c r="AKI108" s="120" t="s">
        <v>105</v>
      </c>
      <c r="AKJ108" s="120" t="s">
        <v>105</v>
      </c>
      <c r="AKK108" s="120" t="s">
        <v>105</v>
      </c>
      <c r="AKL108" s="120" t="s">
        <v>105</v>
      </c>
      <c r="AKM108" s="120" t="s">
        <v>105</v>
      </c>
      <c r="AKN108" s="120" t="s">
        <v>105</v>
      </c>
      <c r="AKO108" s="120" t="s">
        <v>105</v>
      </c>
      <c r="AKP108" s="120" t="s">
        <v>105</v>
      </c>
      <c r="AKQ108" s="120" t="s">
        <v>105</v>
      </c>
      <c r="AKR108" s="120" t="s">
        <v>105</v>
      </c>
      <c r="AKS108" s="120" t="s">
        <v>105</v>
      </c>
      <c r="AKT108" s="120" t="s">
        <v>105</v>
      </c>
      <c r="AKU108" s="120" t="s">
        <v>105</v>
      </c>
      <c r="AKV108" s="120" t="s">
        <v>105</v>
      </c>
      <c r="AKW108" s="120" t="s">
        <v>105</v>
      </c>
      <c r="AKX108" s="120" t="s">
        <v>105</v>
      </c>
      <c r="AKY108" s="120" t="s">
        <v>105</v>
      </c>
      <c r="AKZ108" s="120" t="s">
        <v>105</v>
      </c>
      <c r="ALA108" s="120" t="s">
        <v>105</v>
      </c>
      <c r="ALB108" s="120" t="s">
        <v>105</v>
      </c>
      <c r="ALC108" s="120" t="s">
        <v>105</v>
      </c>
      <c r="ALD108" s="120" t="s">
        <v>105</v>
      </c>
      <c r="ALE108" s="120" t="s">
        <v>105</v>
      </c>
      <c r="ALF108" s="120" t="s">
        <v>105</v>
      </c>
      <c r="ALG108" s="120" t="s">
        <v>105</v>
      </c>
      <c r="ALH108" s="120" t="s">
        <v>105</v>
      </c>
      <c r="ALI108" s="120" t="s">
        <v>105</v>
      </c>
      <c r="ALJ108" s="120" t="s">
        <v>105</v>
      </c>
      <c r="ALK108" s="120" t="s">
        <v>105</v>
      </c>
      <c r="ALL108" s="120" t="s">
        <v>105</v>
      </c>
      <c r="ALM108" s="120" t="s">
        <v>105</v>
      </c>
      <c r="ALN108" s="120"/>
    </row>
    <row r="109" spans="1:1002" hidden="1">
      <c r="A109" s="119">
        <v>108</v>
      </c>
      <c r="B109" s="120">
        <v>7.0328735513625095E-4</v>
      </c>
      <c r="C109" s="120">
        <v>7.0328735513625084E-4</v>
      </c>
      <c r="D109" s="120">
        <v>6.9465396259566772E-4</v>
      </c>
      <c r="E109" s="120">
        <v>6.9465396259566761E-4</v>
      </c>
      <c r="F109" s="120">
        <v>6.8609299932739548E-4</v>
      </c>
      <c r="G109" s="120">
        <v>6.8609299932739592E-4</v>
      </c>
      <c r="H109" s="120">
        <v>6.7760420742247335E-4</v>
      </c>
      <c r="I109" s="120">
        <v>6.7760420742247324E-4</v>
      </c>
      <c r="J109" s="120">
        <v>6.6918732740401039E-4</v>
      </c>
      <c r="K109" s="120">
        <v>6.6918732740400963E-4</v>
      </c>
      <c r="L109" s="120">
        <v>6.6084209823476985E-4</v>
      </c>
      <c r="M109" s="120">
        <v>6.6084209823476974E-4</v>
      </c>
      <c r="N109" s="120">
        <v>6.5256825732493422E-4</v>
      </c>
      <c r="O109" s="120">
        <v>6.5256825732493433E-4</v>
      </c>
      <c r="P109" s="120">
        <v>6.4436554054002847E-4</v>
      </c>
      <c r="Q109" s="120">
        <v>6.4436554054002793E-4</v>
      </c>
      <c r="R109" s="120">
        <v>6.3623368220902098E-4</v>
      </c>
      <c r="S109" s="120">
        <v>6.3623368220902098E-4</v>
      </c>
      <c r="T109" s="120">
        <v>6.2817241513259993E-4</v>
      </c>
      <c r="U109" s="120">
        <v>6.2817241513259982E-4</v>
      </c>
      <c r="V109" s="120">
        <v>6.2018147059161464E-4</v>
      </c>
      <c r="W109" s="120">
        <v>6.2018147059161454E-4</v>
      </c>
      <c r="X109" s="120">
        <v>6.1226057835570035E-4</v>
      </c>
      <c r="Y109" s="120">
        <v>6.1226057835570024E-4</v>
      </c>
      <c r="Z109" s="120">
        <v>6.0440946669206973E-4</v>
      </c>
      <c r="AA109" s="120">
        <v>6.0440946669206919E-4</v>
      </c>
      <c r="AB109" s="120">
        <v>5.9662786237448732E-4</v>
      </c>
      <c r="AC109" s="120">
        <v>5.9662786237448689E-4</v>
      </c>
      <c r="AD109" s="120">
        <v>5.889154906924182E-4</v>
      </c>
      <c r="AE109" s="120">
        <v>5.8891549069241852E-4</v>
      </c>
      <c r="AF109" s="120">
        <v>5.8127207546035365E-4</v>
      </c>
      <c r="AG109" s="120">
        <v>5.8127207546035387E-4</v>
      </c>
      <c r="AH109" s="120">
        <v>5.7369733902731357E-4</v>
      </c>
      <c r="AI109" s="120">
        <v>5.7369733902731357E-4</v>
      </c>
      <c r="AJ109" s="120">
        <v>5.6619100228653529E-4</v>
      </c>
      <c r="AK109" s="120">
        <v>5.661910022865355E-4</v>
      </c>
      <c r="AL109" s="120">
        <v>5.5875278468533757E-4</v>
      </c>
      <c r="AM109" s="120">
        <v>5.5875278468533736E-4</v>
      </c>
      <c r="AN109" s="120">
        <v>5.5138240423516205E-4</v>
      </c>
      <c r="AO109" s="120">
        <v>5.5138240423516162E-4</v>
      </c>
      <c r="AP109" s="120">
        <v>5.440795775218056E-4</v>
      </c>
      <c r="AQ109" s="120">
        <v>5.4407957752180582E-4</v>
      </c>
      <c r="AR109" s="120">
        <v>5.3684401971582909E-4</v>
      </c>
      <c r="AS109" s="120">
        <v>5.3684401971582963E-4</v>
      </c>
      <c r="AT109" s="120">
        <v>5.2967544458315009E-4</v>
      </c>
      <c r="AU109" s="120">
        <v>5.2967544458314998E-4</v>
      </c>
      <c r="AV109" s="120">
        <v>5.2257356449581882E-4</v>
      </c>
      <c r="AW109" s="120">
        <v>5.2257356449581926E-4</v>
      </c>
      <c r="AX109" s="120">
        <v>5.1553809044298422E-4</v>
      </c>
      <c r="AY109" s="120">
        <v>5.15538090442984E-4</v>
      </c>
      <c r="AZ109" s="120">
        <v>5.0856873204203662E-4</v>
      </c>
      <c r="BA109" s="120">
        <v>5.0856873204203651E-4</v>
      </c>
      <c r="BB109" s="120">
        <v>5.0166519754994449E-4</v>
      </c>
      <c r="BC109" s="120">
        <v>5.016651975499446E-4</v>
      </c>
      <c r="BD109" s="120">
        <v>4.9482719387477332E-4</v>
      </c>
      <c r="BE109" s="120">
        <v>4.9482719387477375E-4</v>
      </c>
      <c r="BF109" s="120">
        <v>4.8805442658739304E-4</v>
      </c>
      <c r="BG109" s="120">
        <v>4.8805442658739299E-4</v>
      </c>
      <c r="BH109" s="120">
        <v>4.813465999333722E-4</v>
      </c>
      <c r="BI109" s="120">
        <v>4.8134659993337241E-4</v>
      </c>
      <c r="BJ109" s="120">
        <v>4.7470341684506366E-4</v>
      </c>
      <c r="BK109" s="120">
        <v>4.7470341684506366E-4</v>
      </c>
      <c r="BL109" s="120">
        <v>4.6812457895387398E-4</v>
      </c>
      <c r="BM109" s="120">
        <v>4.6812457895387388E-4</v>
      </c>
      <c r="BN109" s="120">
        <v>4.616097866027277E-4</v>
      </c>
      <c r="BO109" s="120">
        <v>4.6160978660272786E-4</v>
      </c>
      <c r="BP109" s="120">
        <v>4.5515873885871921E-4</v>
      </c>
      <c r="BQ109" s="120">
        <v>4.5515873885871889E-4</v>
      </c>
      <c r="BR109" s="120">
        <v>4.4877113352595298E-4</v>
      </c>
      <c r="BS109" s="120">
        <v>4.4877113352595293E-4</v>
      </c>
      <c r="BT109" s="120">
        <v>4.4244666715857826E-4</v>
      </c>
      <c r="BU109" s="120">
        <v>4.4244666715857842E-4</v>
      </c>
      <c r="BV109" s="120">
        <v>4.3618503507401326E-4</v>
      </c>
      <c r="BW109" s="120">
        <v>4.361850350740132E-4</v>
      </c>
      <c r="BX109" s="120">
        <v>4.2998593136636025E-4</v>
      </c>
      <c r="BY109" s="120">
        <v>4.299859313663602E-4</v>
      </c>
      <c r="BZ109" s="120">
        <v>4.2384904892001443E-4</v>
      </c>
      <c r="CA109" s="120">
        <v>4.2384904892001454E-4</v>
      </c>
      <c r="CB109" s="120">
        <v>4.1777407942346345E-4</v>
      </c>
      <c r="CC109" s="120">
        <v>4.1777407942346329E-4</v>
      </c>
      <c r="CD109" s="120">
        <v>4.1176071338328051E-4</v>
      </c>
      <c r="CE109" s="120">
        <v>4.1176071338328029E-4</v>
      </c>
      <c r="CF109" s="120">
        <v>4.0580864013831135E-4</v>
      </c>
      <c r="CG109" s="120">
        <v>4.0580864013831135E-4</v>
      </c>
      <c r="CH109" s="120">
        <v>3.9991754787405126E-4</v>
      </c>
      <c r="CI109" s="120">
        <v>3.9991754787405153E-4</v>
      </c>
      <c r="CJ109" s="120">
        <v>3.9408712363721895E-4</v>
      </c>
      <c r="CK109" s="120">
        <v>3.94087123637219E-4</v>
      </c>
      <c r="CL109" s="120">
        <v>3.8831705335052018E-4</v>
      </c>
      <c r="CM109" s="120">
        <v>3.8831705335052029E-4</v>
      </c>
      <c r="CN109" s="120">
        <v>3.8260702182761061E-4</v>
      </c>
      <c r="CO109" s="120">
        <v>3.8260702182761088E-4</v>
      </c>
      <c r="CP109" s="120">
        <v>3.769567127882463E-4</v>
      </c>
      <c r="CQ109" s="120">
        <v>3.7695671278824608E-4</v>
      </c>
      <c r="CR109" s="120">
        <v>3.7136580887363075E-4</v>
      </c>
      <c r="CS109" s="120">
        <v>3.7136580887363086E-4</v>
      </c>
      <c r="CT109" s="120">
        <v>3.6583399166195907E-4</v>
      </c>
      <c r="CU109" s="120">
        <v>3.6583399166195902E-4</v>
      </c>
      <c r="CV109" s="120">
        <v>3.6036094168414906E-4</v>
      </c>
      <c r="CW109" s="120">
        <v>3.603609416841489E-4</v>
      </c>
      <c r="CX109" s="120">
        <v>3.5494633843977108E-4</v>
      </c>
      <c r="CY109" s="120">
        <v>3.5494633843977119E-4</v>
      </c>
      <c r="CZ109" s="120">
        <v>3.4958986041317292E-4</v>
      </c>
      <c r="DA109" s="120">
        <v>3.4958986041317314E-4</v>
      </c>
      <c r="DB109" s="120">
        <v>3.4429118508979385E-4</v>
      </c>
      <c r="DC109" s="120">
        <v>3.4429118508979406E-4</v>
      </c>
      <c r="DD109" s="120">
        <v>3.3904998897267498E-4</v>
      </c>
      <c r="DE109" s="120">
        <v>3.3904998897267514E-4</v>
      </c>
      <c r="DF109" s="120">
        <v>3.338659475991629E-4</v>
      </c>
      <c r="DG109" s="120">
        <v>3.3386594759916285E-4</v>
      </c>
      <c r="DH109" s="120">
        <v>3.2873873555780598E-4</v>
      </c>
      <c r="DI109" s="120">
        <v>3.2873873555780615E-4</v>
      </c>
      <c r="DJ109" s="120">
        <v>3.2366802650544507E-4</v>
      </c>
      <c r="DK109" s="120">
        <v>3.2366802650544524E-4</v>
      </c>
      <c r="DL109" s="120">
        <v>3.1865349318449418E-4</v>
      </c>
      <c r="DM109" s="120">
        <v>3.1865349318449418E-4</v>
      </c>
      <c r="DN109" s="120">
        <v>3.1369480744041482E-4</v>
      </c>
      <c r="DO109" s="120">
        <v>3.1369480744041482E-4</v>
      </c>
      <c r="DP109" s="120">
        <v>3.0879164023938418E-4</v>
      </c>
      <c r="DQ109" s="120">
        <v>3.087916402393844E-4</v>
      </c>
      <c r="DR109" s="120">
        <v>3.039436616861516E-4</v>
      </c>
      <c r="DS109" s="120">
        <v>3.0394366168615166E-4</v>
      </c>
      <c r="DT109" s="120">
        <v>2.9915054104208796E-4</v>
      </c>
      <c r="DU109" s="120">
        <v>2.991505410420879E-4</v>
      </c>
      <c r="DV109" s="120">
        <v>2.9441194674342439E-4</v>
      </c>
      <c r="DW109" s="120">
        <v>2.9441194674342439E-4</v>
      </c>
      <c r="DX109" s="120">
        <v>2.8972754641968303E-4</v>
      </c>
      <c r="DY109" s="120">
        <v>2.8972754641968314E-4</v>
      </c>
      <c r="DZ109" s="120">
        <v>2.8509700691229566E-4</v>
      </c>
      <c r="EA109" s="120">
        <v>2.8509700691229555E-4</v>
      </c>
      <c r="EB109" s="120">
        <v>2.8051999429341048E-4</v>
      </c>
      <c r="EC109" s="120">
        <v>2.8051999429341053E-4</v>
      </c>
      <c r="ED109" s="120">
        <v>2.7599617388488862E-4</v>
      </c>
      <c r="EE109" s="120">
        <v>2.7599617388488862E-4</v>
      </c>
      <c r="EF109" s="120">
        <v>2.7152521027748623E-4</v>
      </c>
      <c r="EG109" s="120">
        <v>2.7152521027748645E-4</v>
      </c>
      <c r="EH109" s="120">
        <v>2.6710676735022522E-4</v>
      </c>
      <c r="EI109" s="120">
        <v>2.6710676735022544E-4</v>
      </c>
      <c r="EJ109" s="120">
        <v>2.6274050828994699E-4</v>
      </c>
      <c r="EK109" s="120">
        <v>2.6274050828994699E-4</v>
      </c>
      <c r="EL109" s="120">
        <v>2.5842609561105333E-4</v>
      </c>
      <c r="EM109" s="120">
        <v>2.5842609561105333E-4</v>
      </c>
      <c r="EN109" s="120">
        <v>2.5416319117542945E-4</v>
      </c>
      <c r="EO109" s="120">
        <v>2.5416319117542934E-4</v>
      </c>
      <c r="EP109" s="120">
        <v>2.4995145621255113E-4</v>
      </c>
      <c r="EQ109" s="120">
        <v>2.4995145621255107E-4</v>
      </c>
      <c r="ER109" s="120">
        <v>2.4579055133977328E-4</v>
      </c>
      <c r="ES109" s="120">
        <v>2.4579055133977344E-4</v>
      </c>
      <c r="ET109" s="120">
        <v>2.4168013658279868E-4</v>
      </c>
      <c r="EU109" s="120">
        <v>2.4168013658279865E-4</v>
      </c>
      <c r="EV109" s="120">
        <v>2.3761987139632598E-4</v>
      </c>
      <c r="EW109" s="120">
        <v>2.3761987139632592E-4</v>
      </c>
      <c r="EX109" s="120">
        <v>2.3360941468487747E-4</v>
      </c>
      <c r="EY109" s="120">
        <v>2.3360941468487747E-4</v>
      </c>
      <c r="EZ109" s="120">
        <v>2.2964842482380357E-4</v>
      </c>
      <c r="FA109" s="120">
        <v>2.2964842482380365E-4</v>
      </c>
      <c r="FB109" s="120">
        <v>2.2573655968046163E-4</v>
      </c>
      <c r="FC109" s="120">
        <v>2.2573655968046171E-4</v>
      </c>
      <c r="FD109" s="120">
        <v>2.2187347663557057E-4</v>
      </c>
      <c r="FE109" s="120">
        <v>2.2187347663557062E-4</v>
      </c>
      <c r="FF109" s="120">
        <v>2.1805883260473768E-4</v>
      </c>
      <c r="FG109" s="120">
        <v>2.1805883260473755E-4</v>
      </c>
      <c r="FH109" s="120">
        <v>2.142922840601576E-4</v>
      </c>
      <c r="FI109" s="120">
        <v>2.1429228406015765E-4</v>
      </c>
      <c r="FJ109" s="120">
        <v>2.1057348705248092E-4</v>
      </c>
      <c r="FK109" s="120">
        <v>2.1057348705248082E-4</v>
      </c>
      <c r="FL109" s="120">
        <v>2.0690209723284975E-4</v>
      </c>
      <c r="FM109" s="120">
        <v>2.0690209723284975E-4</v>
      </c>
      <c r="FN109" s="120">
        <v>2.0327776987510239E-4</v>
      </c>
      <c r="FO109" s="120">
        <v>2.0327776987510236E-4</v>
      </c>
      <c r="FP109" s="120">
        <v>1.9970015989814066E-4</v>
      </c>
      <c r="FQ109" s="120">
        <v>1.9970015989814071E-4</v>
      </c>
      <c r="FR109" s="120">
        <v>1.9616892188846141E-4</v>
      </c>
      <c r="FS109" s="120">
        <v>1.9616892188846141E-4</v>
      </c>
      <c r="FT109" s="120">
        <v>1.9268371012284892E-4</v>
      </c>
      <c r="FU109" s="120">
        <v>1.9268371012284884E-4</v>
      </c>
      <c r="FV109" s="120">
        <v>1.8924417859122634E-4</v>
      </c>
      <c r="FW109" s="120">
        <v>1.8924417859122634E-4</v>
      </c>
      <c r="FX109" s="120">
        <v>1.8584998101966511E-4</v>
      </c>
      <c r="FY109" s="120">
        <v>1.8584998101966508E-4</v>
      </c>
      <c r="FZ109" s="120">
        <v>1.8250077089354864E-4</v>
      </c>
      <c r="GA109" s="120">
        <v>1.8250077089354856E-4</v>
      </c>
      <c r="GB109" s="120">
        <v>1.7919620148089003E-4</v>
      </c>
      <c r="GC109" s="120">
        <v>1.7919620148089001E-4</v>
      </c>
      <c r="GD109" s="120">
        <v>1.7593592585579977E-4</v>
      </c>
      <c r="GE109" s="120">
        <v>1.7593592585579988E-4</v>
      </c>
      <c r="GF109" s="120">
        <v>1.7271959692210316E-4</v>
      </c>
      <c r="GG109" s="120">
        <v>1.7271959692210308E-4</v>
      </c>
      <c r="GH109" s="120">
        <v>1.6954686743710283E-4</v>
      </c>
      <c r="GI109" s="120">
        <v>1.6954686743710274E-4</v>
      </c>
      <c r="GJ109" s="120">
        <v>1.6641739003548571E-4</v>
      </c>
      <c r="GK109" s="120">
        <v>1.6641739003548574E-4</v>
      </c>
      <c r="GL109" s="120">
        <v>1.6333081725337291E-4</v>
      </c>
      <c r="GM109" s="120">
        <v>1.6333081725337296E-4</v>
      </c>
      <c r="GN109" s="120">
        <v>1.6028680155250524E-4</v>
      </c>
      <c r="GO109" s="120">
        <v>1.6028680155250519E-4</v>
      </c>
      <c r="GP109" s="120">
        <v>1.5728499534456805E-4</v>
      </c>
      <c r="GQ109" s="120">
        <v>1.5728499534456807E-4</v>
      </c>
      <c r="GR109" s="120">
        <v>1.543250510156486E-4</v>
      </c>
      <c r="GS109" s="120">
        <v>1.543250510156486E-4</v>
      </c>
      <c r="GT109" s="120">
        <v>1.5140662095082402E-4</v>
      </c>
      <c r="GU109" s="120">
        <v>1.51406620950824E-4</v>
      </c>
      <c r="GV109" s="120">
        <v>1.4852935755887804E-4</v>
      </c>
      <c r="GW109" s="120">
        <v>1.4852935755887801E-4</v>
      </c>
      <c r="GX109" s="120">
        <v>1.4569291329714183E-4</v>
      </c>
      <c r="GY109" s="120">
        <v>1.456929132971418E-4</v>
      </c>
      <c r="GZ109" s="120">
        <v>1.4289694069645831E-4</v>
      </c>
      <c r="HA109" s="120">
        <v>1.4289694069645831E-4</v>
      </c>
      <c r="HB109" s="120">
        <v>1.4014109238626469E-4</v>
      </c>
      <c r="HC109" s="120">
        <v>1.4014109238626464E-4</v>
      </c>
      <c r="HD109" s="120">
        <v>1.3742502111979173E-4</v>
      </c>
      <c r="HE109" s="120">
        <v>1.3742502111979186E-4</v>
      </c>
      <c r="HF109" s="120">
        <v>1.3474837979937491E-4</v>
      </c>
      <c r="HG109" s="120">
        <v>1.3474837979937502E-4</v>
      </c>
      <c r="HH109" s="120">
        <v>1.3211082150187605E-4</v>
      </c>
      <c r="HI109" s="120">
        <v>1.3211082150187603E-4</v>
      </c>
      <c r="HJ109" s="120">
        <v>1.2951199950421056E-4</v>
      </c>
      <c r="HK109" s="120">
        <v>1.2951199950421056E-4</v>
      </c>
      <c r="HL109" s="120">
        <v>1.2695156730897783E-4</v>
      </c>
      <c r="HM109" s="120">
        <v>1.269515673089778E-4</v>
      </c>
      <c r="HN109" s="120">
        <v>1.2442917867019071E-4</v>
      </c>
      <c r="HO109" s="120">
        <v>1.2442917867019077E-4</v>
      </c>
      <c r="HP109" s="120">
        <v>1.2194448761910132E-4</v>
      </c>
      <c r="HQ109" s="120">
        <v>1.2194448761910132E-4</v>
      </c>
      <c r="HR109" s="120">
        <v>1.1949714849011706E-4</v>
      </c>
      <c r="HS109" s="120">
        <v>1.1949714849011712E-4</v>
      </c>
      <c r="HT109" s="120">
        <v>1.1708681594680769E-4</v>
      </c>
      <c r="HU109" s="120">
        <v>1.1708681594680769E-4</v>
      </c>
      <c r="HV109" s="120">
        <v>1.1471314500799409E-4</v>
      </c>
      <c r="HW109" s="120">
        <v>1.1471314500799409E-4</v>
      </c>
      <c r="HX109" s="120">
        <v>1.1237579107391957E-4</v>
      </c>
      <c r="HY109" s="120">
        <v>1.1237579107391961E-4</v>
      </c>
      <c r="HZ109" s="120">
        <v>1.1007440995249725E-4</v>
      </c>
      <c r="IA109" s="120">
        <v>1.1007440995249725E-4</v>
      </c>
      <c r="IB109" s="120">
        <v>1.0780865788562909E-4</v>
      </c>
      <c r="IC109" s="120">
        <v>1.0780865788562907E-4</v>
      </c>
      <c r="ID109" s="120">
        <v>1.0557819157559481E-4</v>
      </c>
      <c r="IE109" s="120">
        <v>1.0557819157559484E-4</v>
      </c>
      <c r="IF109" s="120">
        <v>1.0338266821150401E-4</v>
      </c>
      <c r="IG109" s="120">
        <v>1.0338266821150403E-4</v>
      </c>
      <c r="IH109" s="120">
        <v>1.012217454958082E-4</v>
      </c>
      <c r="II109" s="120">
        <v>1.0122174549580825E-4</v>
      </c>
      <c r="IJ109" s="120">
        <v>9.9095081670868797E-5</v>
      </c>
      <c r="IK109" s="120">
        <v>9.9095081670868689E-5</v>
      </c>
      <c r="IL109" s="120">
        <v>9.7002335545575568E-5</v>
      </c>
      <c r="IM109" s="120">
        <v>9.7002335545575568E-5</v>
      </c>
      <c r="IN109" s="120">
        <v>9.4943166522012544E-5</v>
      </c>
      <c r="IO109" s="120">
        <v>9.4943166522012517E-5</v>
      </c>
      <c r="IP109" s="120">
        <v>9.2917234622164191E-5</v>
      </c>
      <c r="IQ109" s="120">
        <v>9.2917234622164123E-5</v>
      </c>
      <c r="IR109" s="120">
        <v>9.0924200514660457E-5</v>
      </c>
      <c r="IS109" s="120">
        <v>9.0924200514660457E-5</v>
      </c>
      <c r="IT109" s="120">
        <v>8.8963725541553129E-5</v>
      </c>
      <c r="IU109" s="120">
        <v>8.8963725541553115E-5</v>
      </c>
      <c r="IV109" s="120">
        <v>8.7035471745119811E-5</v>
      </c>
      <c r="IW109" s="120">
        <v>8.7035471745119784E-5</v>
      </c>
      <c r="IX109" s="120">
        <v>8.5139101894690818E-5</v>
      </c>
      <c r="IY109" s="120">
        <v>8.5139101894690804E-5</v>
      </c>
      <c r="IZ109" s="120">
        <v>8.3274279513493205E-5</v>
      </c>
      <c r="JA109" s="120">
        <v>8.3274279513493151E-5</v>
      </c>
      <c r="JB109" s="120">
        <v>8.1440668905507325E-5</v>
      </c>
      <c r="JC109" s="120">
        <v>8.1440668905507298E-5</v>
      </c>
      <c r="JD109" s="120">
        <v>7.9637935182330809E-5</v>
      </c>
      <c r="JE109" s="120">
        <v>7.9637935182330809E-5</v>
      </c>
      <c r="JF109" s="120">
        <v>7.786574429004366E-5</v>
      </c>
      <c r="JG109" s="120">
        <v>7.7865744290043674E-5</v>
      </c>
      <c r="JH109" s="120">
        <v>7.6123763036071315E-5</v>
      </c>
      <c r="JI109" s="120">
        <v>7.6123763036071288E-5</v>
      </c>
      <c r="JJ109" s="120">
        <v>7.4411659116037102E-5</v>
      </c>
      <c r="JK109" s="120">
        <v>7.4411659116037102E-5</v>
      </c>
      <c r="JL109" s="120">
        <v>7.272910114060193E-5</v>
      </c>
      <c r="JM109" s="120">
        <v>7.272910114060193E-5</v>
      </c>
      <c r="JN109" s="120">
        <v>7.107575866228281E-5</v>
      </c>
      <c r="JO109" s="120">
        <v>7.1075758662282878E-5</v>
      </c>
      <c r="JP109" s="120">
        <v>6.9451302202246324E-5</v>
      </c>
      <c r="JQ109" s="120">
        <v>6.9451302202246337E-5</v>
      </c>
      <c r="JR109" s="120">
        <v>6.7855403277070314E-5</v>
      </c>
      <c r="JS109" s="120">
        <v>6.7855403277070327E-5</v>
      </c>
      <c r="JT109" s="120">
        <v>6.6287734425468693E-5</v>
      </c>
      <c r="JU109" s="120">
        <v>6.6287734425468666E-5</v>
      </c>
      <c r="JV109" s="120">
        <v>6.4747969234972902E-5</v>
      </c>
      <c r="JW109" s="120">
        <v>6.4747969234972916E-5</v>
      </c>
      <c r="JX109" s="120">
        <v>6.323578236856414E-5</v>
      </c>
      <c r="JY109" s="120">
        <v>6.3235782368564099E-5</v>
      </c>
      <c r="JZ109" s="120">
        <v>6.1750849591250348E-5</v>
      </c>
      <c r="KA109" s="120">
        <v>6.1750849591250294E-5</v>
      </c>
      <c r="KB109" s="120">
        <v>6.0292847796582217E-5</v>
      </c>
      <c r="KC109" s="120">
        <v>6.029284779658223E-5</v>
      </c>
      <c r="KD109" s="120">
        <v>5.8861455033101413E-5</v>
      </c>
      <c r="KE109" s="120">
        <v>5.8861455033101393E-5</v>
      </c>
      <c r="KF109" s="120">
        <v>5.7456350530714596E-5</v>
      </c>
      <c r="KG109" s="120">
        <v>5.745635053071461E-5</v>
      </c>
      <c r="KH109" s="120">
        <v>5.6077214726988162E-5</v>
      </c>
      <c r="KI109" s="120">
        <v>5.6077214726988176E-5</v>
      </c>
      <c r="KJ109" s="120">
        <v>5.4723729293355284E-5</v>
      </c>
      <c r="KK109" s="120">
        <v>5.4723729293355271E-5</v>
      </c>
      <c r="KL109" s="120">
        <v>5.3395577161230808E-5</v>
      </c>
      <c r="KM109" s="120">
        <v>5.3395577161230795E-5</v>
      </c>
      <c r="KN109" s="120">
        <v>5.2092442548025998E-5</v>
      </c>
      <c r="KO109" s="120">
        <v>5.2092442548026005E-5</v>
      </c>
      <c r="KP109" s="120">
        <v>5.0814010983057005E-5</v>
      </c>
      <c r="KQ109" s="120">
        <v>5.0814010983057012E-5</v>
      </c>
      <c r="KR109" s="120">
        <v>4.9559969333340379E-5</v>
      </c>
      <c r="KS109" s="120">
        <v>4.9559969333340392E-5</v>
      </c>
      <c r="KT109" s="120">
        <v>4.8330005829268878E-5</v>
      </c>
      <c r="KU109" s="120">
        <v>4.8330005829268878E-5</v>
      </c>
      <c r="KV109" s="120">
        <v>4.7123810090160814E-5</v>
      </c>
      <c r="KW109" s="120">
        <v>4.7123810090160821E-5</v>
      </c>
      <c r="KX109" s="120">
        <v>4.5941073149675668E-5</v>
      </c>
      <c r="KY109" s="120">
        <v>4.5941073149675654E-5</v>
      </c>
      <c r="KZ109" s="120">
        <v>4.4781487481089306E-5</v>
      </c>
      <c r="LA109" s="120">
        <v>4.4781487481089367E-5</v>
      </c>
      <c r="LB109" s="120">
        <v>4.364474702242242E-5</v>
      </c>
      <c r="LC109" s="120">
        <v>4.3644747022422434E-5</v>
      </c>
      <c r="LD109" s="120">
        <v>4.253054720141336E-5</v>
      </c>
      <c r="LE109" s="120">
        <v>4.2530547201413373E-5</v>
      </c>
      <c r="LF109" s="120">
        <v>4.1438584960330573E-5</v>
      </c>
      <c r="LG109" s="120">
        <v>4.1438584960330566E-5</v>
      </c>
      <c r="LH109" s="120">
        <v>4.0368558780615437E-5</v>
      </c>
      <c r="LI109" s="120">
        <v>4.0368558780615451E-5</v>
      </c>
      <c r="LJ109" s="120">
        <v>3.9320168707349499E-5</v>
      </c>
      <c r="LK109" s="120">
        <v>3.9320168707349512E-5</v>
      </c>
      <c r="LL109" s="120">
        <v>3.829311637353856E-5</v>
      </c>
      <c r="LM109" s="120">
        <v>3.8293116373538567E-5</v>
      </c>
      <c r="LN109" s="120">
        <v>3.7287105024206017E-5</v>
      </c>
      <c r="LO109" s="120">
        <v>3.7287105024206031E-5</v>
      </c>
      <c r="LP109" s="120">
        <v>3.6301839540288346E-5</v>
      </c>
      <c r="LQ109" s="120">
        <v>3.6301839540288319E-5</v>
      </c>
      <c r="LR109" s="120">
        <v>3.5337026462325316E-5</v>
      </c>
      <c r="LS109" s="120">
        <v>3.5337026462325343E-5</v>
      </c>
      <c r="LT109" s="120">
        <v>3.439237401393778E-5</v>
      </c>
      <c r="LU109" s="120">
        <v>3.43923740139378E-5</v>
      </c>
      <c r="LV109" s="120">
        <v>3.3467592125084651E-5</v>
      </c>
      <c r="LW109" s="120">
        <v>3.3467592125084678E-5</v>
      </c>
      <c r="LX109" s="120">
        <v>3.2562392455092652E-5</v>
      </c>
      <c r="LY109" s="120">
        <v>3.25623924550927E-5</v>
      </c>
      <c r="LZ109" s="120">
        <v>3.1676488415450851E-5</v>
      </c>
      <c r="MA109" s="120">
        <v>3.1676488415450844E-5</v>
      </c>
      <c r="MB109" s="120">
        <v>3.0809595192361857E-5</v>
      </c>
      <c r="MC109" s="120">
        <v>3.080959519236185E-5</v>
      </c>
      <c r="MD109" s="120">
        <v>2.9961429769043388E-5</v>
      </c>
      <c r="ME109" s="120">
        <v>2.9961429769043398E-5</v>
      </c>
      <c r="MF109" s="120">
        <v>2.9131710947771346E-5</v>
      </c>
      <c r="MG109" s="120">
        <v>2.9131710947771329E-5</v>
      </c>
      <c r="MH109" s="120">
        <v>2.8320159371657188E-5</v>
      </c>
      <c r="MI109" s="120">
        <v>2.8320159371657191E-5</v>
      </c>
      <c r="MJ109" s="120">
        <v>2.7526497546152445E-5</v>
      </c>
      <c r="MK109" s="120">
        <v>2.7526497546152441E-5</v>
      </c>
      <c r="ML109" s="120">
        <v>2.6750449860271836E-5</v>
      </c>
      <c r="MM109" s="120">
        <v>2.6750449860271843E-5</v>
      </c>
      <c r="MN109" s="120">
        <v>2.5991742607528068E-5</v>
      </c>
      <c r="MO109" s="120">
        <v>2.5991742607528092E-5</v>
      </c>
      <c r="MP109" s="120">
        <v>2.5250104006570294E-5</v>
      </c>
      <c r="MQ109" s="120">
        <v>2.5250104006570287E-5</v>
      </c>
      <c r="MR109" s="120">
        <v>2.4525264221518437E-5</v>
      </c>
      <c r="MS109" s="120">
        <v>2.452526422151843E-5</v>
      </c>
      <c r="MT109" s="120">
        <v>2.3816955381986133E-5</v>
      </c>
      <c r="MU109" s="120">
        <v>2.3816955381986119E-5</v>
      </c>
      <c r="MV109" s="120">
        <v>2.3124911602784203E-5</v>
      </c>
      <c r="MW109" s="120">
        <v>2.3124911602784227E-5</v>
      </c>
      <c r="MX109" s="120">
        <v>2.2448869003297241E-5</v>
      </c>
      <c r="MY109" s="120">
        <v>2.2448869003297231E-5</v>
      </c>
      <c r="MZ109" s="120">
        <v>2.1788565726525452E-5</v>
      </c>
      <c r="NA109" s="120">
        <v>2.1788565726525456E-5</v>
      </c>
      <c r="NB109" s="120">
        <v>2.1143741957784454E-5</v>
      </c>
      <c r="NC109" s="120">
        <v>2.1143741957784444E-5</v>
      </c>
      <c r="ND109" s="120">
        <v>2.0514139943055042E-5</v>
      </c>
      <c r="NE109" s="120">
        <v>2.0514139943055039E-5</v>
      </c>
      <c r="NF109" s="120">
        <v>1.9899504006975668E-5</v>
      </c>
      <c r="NG109" s="120">
        <v>1.9899504006975668E-5</v>
      </c>
      <c r="NH109" s="120">
        <v>1.9299580570469805E-5</v>
      </c>
      <c r="NI109" s="120">
        <v>1.9299580570469815E-5</v>
      </c>
      <c r="NJ109" s="120">
        <v>1.8714118168000915E-5</v>
      </c>
      <c r="NK109" s="120">
        <v>1.8714118168000925E-5</v>
      </c>
      <c r="NL109" s="120">
        <v>1.8142867464447466E-5</v>
      </c>
      <c r="NM109" s="120">
        <v>1.8142867464447455E-5</v>
      </c>
      <c r="NN109" s="120">
        <v>1.7585581271590331E-5</v>
      </c>
      <c r="NO109" s="120">
        <v>1.7585581271590352E-5</v>
      </c>
      <c r="NP109" s="120">
        <v>1.7042014564205853E-5</v>
      </c>
      <c r="NQ109" s="120">
        <v>1.7042014564205846E-5</v>
      </c>
      <c r="NR109" s="120">
        <v>1.6511924495756135E-5</v>
      </c>
      <c r="NS109" s="120">
        <v>1.6511924495756135E-5</v>
      </c>
      <c r="NT109" s="120">
        <v>1.5995070413670634E-5</v>
      </c>
      <c r="NU109" s="120">
        <v>1.5995070413670651E-5</v>
      </c>
      <c r="NV109" s="120">
        <v>1.5491213874210701E-5</v>
      </c>
      <c r="NW109" s="120">
        <v>1.5491213874210684E-5</v>
      </c>
      <c r="NX109" s="120">
        <v>1.5000118656910513E-5</v>
      </c>
      <c r="NY109" s="120">
        <v>1.5000118656910529E-5</v>
      </c>
      <c r="NZ109" s="120">
        <v>1.452155077858742E-5</v>
      </c>
      <c r="OA109" s="120">
        <v>1.452155077858742E-5</v>
      </c>
      <c r="OB109" s="120">
        <v>1.4055278506914176E-5</v>
      </c>
      <c r="OC109" s="120">
        <v>1.4055278506914179E-5</v>
      </c>
      <c r="OD109" s="120">
        <v>1.3601072373546809E-5</v>
      </c>
      <c r="OE109" s="120">
        <v>1.3601072373546813E-5</v>
      </c>
      <c r="OF109" s="120">
        <v>1.3158705186800892E-5</v>
      </c>
      <c r="OG109" s="120">
        <v>1.3158705186800887E-5</v>
      </c>
      <c r="OH109" s="120">
        <v>1.2727952043869652E-5</v>
      </c>
      <c r="OI109" s="120">
        <v>1.2727952043869664E-5</v>
      </c>
      <c r="OJ109" s="120">
        <v>1.2308590342577373E-5</v>
      </c>
      <c r="OK109" s="120">
        <v>1.230859034257737E-5</v>
      </c>
      <c r="OL109" s="120">
        <v>1.19003997926614E-5</v>
      </c>
      <c r="OM109" s="120">
        <v>1.1900399792661404E-5</v>
      </c>
      <c r="ON109" s="120">
        <v>1.1503162426576669E-5</v>
      </c>
      <c r="OO109" s="120">
        <v>1.1503162426576668E-5</v>
      </c>
      <c r="OP109" s="120">
        <v>1.1116662609816109E-5</v>
      </c>
      <c r="OQ109" s="120">
        <v>1.1116662609816104E-5</v>
      </c>
      <c r="OR109" s="120">
        <v>1.0740687050741222E-5</v>
      </c>
      <c r="OS109" s="120">
        <v>1.074068705074122E-5</v>
      </c>
      <c r="OT109" s="120">
        <v>1.0375024809916459E-5</v>
      </c>
      <c r="OU109" s="120">
        <v>1.0375024809916457E-5</v>
      </c>
      <c r="OV109" s="120">
        <v>1.0019467308941741E-5</v>
      </c>
      <c r="OW109" s="120">
        <v>1.0019467308941731E-5</v>
      </c>
      <c r="OX109" s="120">
        <v>9.6738083387772959E-6</v>
      </c>
      <c r="OY109" s="120">
        <v>9.673808338777301E-6</v>
      </c>
      <c r="OZ109" s="120">
        <v>9.3378440675554119E-6</v>
      </c>
      <c r="PA109" s="120">
        <v>9.3378440675554102E-6</v>
      </c>
      <c r="PB109" s="120">
        <v>9.0113730478734341E-6</v>
      </c>
      <c r="PC109" s="120">
        <v>9.0113730478734307E-6</v>
      </c>
      <c r="PD109" s="120">
        <v>8.6941962235629975E-6</v>
      </c>
      <c r="PE109" s="120">
        <v>8.6941962235629958E-6</v>
      </c>
      <c r="PF109" s="120">
        <v>8.3861169359303473E-6</v>
      </c>
      <c r="PG109" s="120">
        <v>8.3861169359303405E-6</v>
      </c>
      <c r="PH109" s="120">
        <v>8.0869409294627224E-6</v>
      </c>
      <c r="PI109" s="120">
        <v>8.0869409294627156E-6</v>
      </c>
      <c r="PJ109" s="120">
        <v>7.7964763569962759E-6</v>
      </c>
      <c r="PK109" s="120">
        <v>7.7964763569962776E-6</v>
      </c>
      <c r="PL109" s="120">
        <v>7.5145337843409413E-6</v>
      </c>
      <c r="PM109" s="120">
        <v>7.5145337843409413E-6</v>
      </c>
      <c r="PN109" s="120">
        <v>7.2409261943578133E-6</v>
      </c>
      <c r="PO109" s="120">
        <v>7.2409261943578201E-6</v>
      </c>
      <c r="PP109" s="120">
        <v>6.9754689904850754E-6</v>
      </c>
      <c r="PQ109" s="120">
        <v>6.9754689904850762E-6</v>
      </c>
      <c r="PR109" s="120">
        <v>6.7179799997084387E-6</v>
      </c>
      <c r="PS109" s="120">
        <v>6.7179799997084396E-6</v>
      </c>
      <c r="PT109" s="120">
        <v>6.4682794749724906E-6</v>
      </c>
      <c r="PU109" s="120">
        <v>6.4682794749724923E-6</v>
      </c>
      <c r="PV109" s="120">
        <v>6.2261900970293596E-6</v>
      </c>
      <c r="PW109" s="120">
        <v>6.2261900970293588E-6</v>
      </c>
      <c r="PX109" s="120">
        <v>5.9915369757215756E-6</v>
      </c>
      <c r="PY109" s="120">
        <v>5.9915369757215739E-6</v>
      </c>
      <c r="PZ109" s="120">
        <v>5.7641476506960022E-6</v>
      </c>
      <c r="QA109" s="120">
        <v>5.7641476506960098E-6</v>
      </c>
      <c r="QB109" s="120">
        <v>5.5438520915461841E-6</v>
      </c>
      <c r="QC109" s="120">
        <v>5.543852091546185E-6</v>
      </c>
      <c r="QD109" s="120">
        <v>5.3304826973804502E-6</v>
      </c>
      <c r="QE109" s="120">
        <v>5.3304826973804451E-6</v>
      </c>
      <c r="QF109" s="120">
        <v>5.1238742958136791E-6</v>
      </c>
      <c r="QG109" s="120">
        <v>5.12387429581368E-6</v>
      </c>
      <c r="QH109" s="120">
        <v>4.9238641413805937E-6</v>
      </c>
      <c r="QI109" s="120">
        <v>4.9238641413805929E-6</v>
      </c>
      <c r="QJ109" s="120">
        <v>4.7302919133688897E-6</v>
      </c>
      <c r="QK109" s="120">
        <v>4.7302919133688837E-6</v>
      </c>
      <c r="QL109" s="120">
        <v>4.5429997130707633E-6</v>
      </c>
      <c r="QM109" s="120">
        <v>4.5429997130707608E-6</v>
      </c>
      <c r="QN109" s="120">
        <v>4.3618320604516534E-6</v>
      </c>
      <c r="QO109" s="120">
        <v>4.3618320604516525E-6</v>
      </c>
      <c r="QP109" s="120">
        <v>4.1866358902353094E-6</v>
      </c>
      <c r="QQ109" s="120">
        <v>4.1866358902353052E-6</v>
      </c>
      <c r="QR109" s="120">
        <v>4.0172605474045461E-6</v>
      </c>
      <c r="QS109" s="120">
        <v>4.0172605474045453E-6</v>
      </c>
      <c r="QT109" s="120">
        <v>3.8535577821175049E-6</v>
      </c>
      <c r="QU109" s="120">
        <v>3.8535577821175057E-6</v>
      </c>
      <c r="QV109" s="120">
        <v>3.6953817440392486E-6</v>
      </c>
      <c r="QW109" s="120">
        <v>3.6953817440392503E-6</v>
      </c>
      <c r="QX109" s="120">
        <v>3.5425889760892281E-6</v>
      </c>
      <c r="QY109" s="120">
        <v>3.5425889760892294E-6</v>
      </c>
      <c r="QZ109" s="120">
        <v>3.3950384076050608E-6</v>
      </c>
      <c r="RA109" s="120">
        <v>3.3950384076050617E-6</v>
      </c>
      <c r="RB109" s="120">
        <v>3.2525913469237197E-6</v>
      </c>
      <c r="RC109" s="120">
        <v>3.2525913469237201E-6</v>
      </c>
      <c r="RD109" s="120">
        <v>3.1151114733813228E-6</v>
      </c>
      <c r="RE109" s="120">
        <v>3.1151114733813267E-6</v>
      </c>
      <c r="RF109" s="120">
        <v>2.9824648287332211E-6</v>
      </c>
      <c r="RG109" s="120">
        <v>2.9824648287332236E-6</v>
      </c>
      <c r="RH109" s="120">
        <v>2.8545198079962623E-6</v>
      </c>
      <c r="RI109" s="120">
        <v>2.8545198079962606E-6</v>
      </c>
      <c r="RJ109" s="120">
        <v>2.7311471497155902E-6</v>
      </c>
      <c r="RK109" s="120">
        <v>2.7311471497155885E-6</v>
      </c>
      <c r="RL109" s="120">
        <v>2.6122199256586176E-6</v>
      </c>
      <c r="RM109" s="120">
        <v>2.6122199256586184E-6</v>
      </c>
      <c r="RN109" s="120">
        <v>2.4976135299390981E-6</v>
      </c>
      <c r="RO109" s="120">
        <v>2.4976135299390981E-6</v>
      </c>
      <c r="RP109" s="120">
        <v>2.3872056675747259E-6</v>
      </c>
      <c r="RQ109" s="120">
        <v>2.3872056675747289E-6</v>
      </c>
      <c r="RR109" s="120">
        <v>2.2808763424819533E-6</v>
      </c>
      <c r="RS109" s="120">
        <v>2.2808763424819545E-6</v>
      </c>
      <c r="RT109" s="120">
        <v>2.1785078449120415E-6</v>
      </c>
      <c r="RU109" s="120">
        <v>2.1785078449120419E-6</v>
      </c>
      <c r="RV109" s="120">
        <v>2.0799847383328457E-6</v>
      </c>
      <c r="RW109" s="120">
        <v>2.079984738332844E-6</v>
      </c>
      <c r="RX109" s="120">
        <v>1.9851938457611045E-6</v>
      </c>
      <c r="RY109" s="120">
        <v>1.9851938457611058E-6</v>
      </c>
      <c r="RZ109" s="120">
        <v>1.8940242355504E-6</v>
      </c>
      <c r="SA109" s="120">
        <v>1.8940242355503996E-6</v>
      </c>
      <c r="SB109" s="120">
        <v>1.8063672066403394E-6</v>
      </c>
      <c r="SC109" s="120">
        <v>1.8063672066403394E-6</v>
      </c>
      <c r="SD109" s="120">
        <v>1.7221162732728967E-6</v>
      </c>
      <c r="SE109" s="120">
        <v>1.7221162732728967E-6</v>
      </c>
      <c r="SF109" s="120">
        <v>1.6411671491821763E-6</v>
      </c>
      <c r="SG109" s="120">
        <v>1.6411671491821756E-6</v>
      </c>
      <c r="SH109" s="120">
        <v>1.5634177312643014E-6</v>
      </c>
      <c r="SI109" s="120">
        <v>1.563417731264302E-6</v>
      </c>
      <c r="SJ109" s="120">
        <v>1.4887680827344683E-6</v>
      </c>
      <c r="SK109" s="120">
        <v>1.4887680827344698E-6</v>
      </c>
      <c r="SL109" s="120">
        <v>1.4171204157786012E-6</v>
      </c>
      <c r="SM109" s="120">
        <v>1.4171204157786024E-6</v>
      </c>
      <c r="SN109" s="120">
        <v>1.3483790737074105E-6</v>
      </c>
      <c r="SO109" s="120">
        <v>1.3483790737074098E-6</v>
      </c>
      <c r="SP109" s="120">
        <v>1.2824505126210567E-6</v>
      </c>
      <c r="SQ109" s="120">
        <v>1.2824505126210569E-6</v>
      </c>
      <c r="SR109" s="120">
        <v>1.219243282592991E-6</v>
      </c>
      <c r="SS109" s="120">
        <v>1.2192432825929919E-6</v>
      </c>
      <c r="ST109" s="120">
        <v>1.1586680083818975E-6</v>
      </c>
      <c r="SU109" s="120">
        <v>1.1586680083818965E-6</v>
      </c>
      <c r="SV109" s="120">
        <v>1.1006373696810757E-6</v>
      </c>
      <c r="SW109" s="120">
        <v>1.1006373696810755E-6</v>
      </c>
      <c r="SX109" s="120">
        <v>1.045066080914959E-6</v>
      </c>
      <c r="SY109" s="120">
        <v>1.0450660809149575E-6</v>
      </c>
      <c r="SZ109" s="120">
        <v>9.9187087059281695E-7</v>
      </c>
      <c r="TA109" s="120">
        <v>9.918708705928178E-7</v>
      </c>
      <c r="TB109" s="120">
        <v>9.4097046023009297E-7</v>
      </c>
      <c r="TC109" s="120">
        <v>9.4097046023009307E-7</v>
      </c>
      <c r="TD109" s="120">
        <v>8.922855428481544E-7</v>
      </c>
      <c r="TE109" s="120">
        <v>8.9228554284815461E-7</v>
      </c>
      <c r="TF109" s="120">
        <v>8.4573876106363611E-7</v>
      </c>
      <c r="TG109" s="120">
        <v>8.457387610636359E-7</v>
      </c>
      <c r="TH109" s="120">
        <v>8.0125468477885474E-7</v>
      </c>
      <c r="TI109" s="120">
        <v>8.0125468477885495E-7</v>
      </c>
      <c r="TJ109" s="120">
        <v>7.587597884851941E-7</v>
      </c>
      <c r="TK109" s="120">
        <v>7.587597884851941E-7</v>
      </c>
      <c r="TL109" s="120">
        <v>7.1818242819162666E-7</v>
      </c>
      <c r="TM109" s="120">
        <v>7.1818242819162729E-7</v>
      </c>
      <c r="TN109" s="120">
        <v>6.7945281799094825E-7</v>
      </c>
      <c r="TO109" s="120">
        <v>6.7945281799094836E-7</v>
      </c>
      <c r="TP109" s="120">
        <v>6.4250300627657806E-7</v>
      </c>
      <c r="TQ109" s="120">
        <v>6.4250300627657753E-7</v>
      </c>
      <c r="TR109" s="120">
        <v>6.0726685162313029E-7</v>
      </c>
      <c r="TS109" s="120">
        <v>6.0726685162312955E-7</v>
      </c>
      <c r="TT109" s="120">
        <v>5.7367999834427408E-7</v>
      </c>
      <c r="TU109" s="120">
        <v>5.7367999834427408E-7</v>
      </c>
      <c r="TV109" s="120">
        <v>5.4167985174169191E-7</v>
      </c>
      <c r="TW109" s="120">
        <v>5.4167985174169191E-7</v>
      </c>
      <c r="TX109" s="120">
        <v>5.1120555305926054E-7</v>
      </c>
      <c r="TY109" s="120">
        <v>5.1120555305926065E-7</v>
      </c>
      <c r="TZ109" s="120">
        <v>4.8219795415685907E-7</v>
      </c>
      <c r="UA109" s="120">
        <v>4.8219795415685865E-7</v>
      </c>
      <c r="UB109" s="120">
        <v>4.5459959191848786E-7</v>
      </c>
      <c r="UC109" s="120">
        <v>4.5459959191848802E-7</v>
      </c>
      <c r="UD109" s="120">
        <v>4.2835466240964961E-7</v>
      </c>
      <c r="UE109" s="120">
        <v>4.2835466240964966E-7</v>
      </c>
      <c r="UF109" s="120">
        <v>4.0340899479918542E-7</v>
      </c>
      <c r="UG109" s="120">
        <v>4.0340899479918537E-7</v>
      </c>
      <c r="UH109" s="120">
        <v>3.7971002506102935E-7</v>
      </c>
      <c r="UI109" s="120">
        <v>3.7971002506102919E-7</v>
      </c>
      <c r="UJ109" s="120">
        <v>3.572067694715445E-7</v>
      </c>
      <c r="UK109" s="120">
        <v>3.5720676947154455E-7</v>
      </c>
      <c r="UL109" s="120">
        <v>3.3584979791834061E-7</v>
      </c>
      <c r="UM109" s="120">
        <v>3.3584979791834051E-7</v>
      </c>
      <c r="UN109" s="120">
        <v>3.1559120703666347E-7</v>
      </c>
      <c r="UO109" s="120">
        <v>3.1559120703666352E-7</v>
      </c>
      <c r="UP109" s="120">
        <v>2.9638459318964024E-7</v>
      </c>
      <c r="UQ109" s="120">
        <v>2.9638459318964024E-7</v>
      </c>
      <c r="UR109" s="120">
        <v>2.7818502530883397E-7</v>
      </c>
      <c r="US109" s="120">
        <v>2.7818502530883418E-7</v>
      </c>
      <c r="UT109" s="120">
        <v>2.6094901761172396E-7</v>
      </c>
      <c r="UU109" s="120">
        <v>2.6094901761172396E-7</v>
      </c>
      <c r="UV109" s="120">
        <v>2.4463450221285018E-7</v>
      </c>
      <c r="UW109" s="120">
        <v>2.4463450221285002E-7</v>
      </c>
      <c r="UX109" s="120">
        <v>2.2920080164551161E-7</v>
      </c>
      <c r="UY109" s="120">
        <v>2.2920080164551172E-7</v>
      </c>
      <c r="UZ109" s="120">
        <v>2.146086013109874E-7</v>
      </c>
      <c r="VA109" s="120">
        <v>2.1460860131098764E-7</v>
      </c>
      <c r="VB109" s="120">
        <v>2.0081992187235269E-7</v>
      </c>
      <c r="VC109" s="120">
        <v>2.0081992187235283E-7</v>
      </c>
      <c r="VD109" s="120">
        <v>1.877980916100262E-7</v>
      </c>
      <c r="VE109" s="120">
        <v>1.8779809161002613E-7</v>
      </c>
      <c r="VF109" s="120">
        <v>1.7550771875623667E-7</v>
      </c>
      <c r="VG109" s="120">
        <v>1.755077187562366E-7</v>
      </c>
      <c r="VH109" s="120">
        <v>1.6391466382562625E-7</v>
      </c>
      <c r="VI109" s="120">
        <v>1.639146638256263E-7</v>
      </c>
      <c r="VJ109" s="120">
        <v>1.5298601195921863E-7</v>
      </c>
      <c r="VK109" s="120">
        <v>1.5298601195921855E-7</v>
      </c>
      <c r="VL109" s="120">
        <v>1.4269004529897306E-7</v>
      </c>
      <c r="VM109" s="120">
        <v>1.4269004529897298E-7</v>
      </c>
      <c r="VN109" s="120">
        <v>1.3299621541011474E-7</v>
      </c>
      <c r="VO109" s="120">
        <v>1.3299621541011479E-7</v>
      </c>
      <c r="VP109" s="120">
        <v>1.2387511576837697E-7</v>
      </c>
      <c r="VQ109" s="120">
        <v>1.2387511576837684E-7</v>
      </c>
      <c r="VR109" s="120">
        <v>1.1529845432922291E-7</v>
      </c>
      <c r="VS109" s="120">
        <v>1.1529845432922291E-7</v>
      </c>
      <c r="VT109" s="120">
        <v>1.0723902619601977E-7</v>
      </c>
      <c r="VU109" s="120">
        <v>1.0723902619601986E-7</v>
      </c>
      <c r="VV109" s="120">
        <v>9.9670686404016814E-8</v>
      </c>
      <c r="VW109" s="120">
        <v>9.9670686404016775E-8</v>
      </c>
      <c r="VX109" s="120">
        <v>9.2568322836848093E-8</v>
      </c>
      <c r="VY109" s="120">
        <v>9.2568322836848133E-8</v>
      </c>
      <c r="VZ109" s="120">
        <v>8.590782929211467E-8</v>
      </c>
      <c r="WA109" s="120">
        <v>8.590782929211463E-8</v>
      </c>
      <c r="WB109" s="120">
        <v>7.9666078712417785E-8</v>
      </c>
      <c r="WC109" s="120">
        <v>7.9666078712417798E-8</v>
      </c>
      <c r="WD109" s="120">
        <v>7.3820896598012622E-8</v>
      </c>
      <c r="WE109" s="120">
        <v>7.3820896598012636E-8</v>
      </c>
      <c r="WF109" s="120">
        <v>6.8351034617018879E-8</v>
      </c>
      <c r="WG109" s="120">
        <v>6.8351034617018893E-8</v>
      </c>
      <c r="WH109" s="120">
        <v>6.3236144428876277E-8</v>
      </c>
      <c r="WI109" s="120">
        <v>6.3236144428876224E-8</v>
      </c>
      <c r="WJ109" s="120">
        <v>5.8456751736458185E-8</v>
      </c>
      <c r="WK109" s="120">
        <v>5.8456751736458218E-8</v>
      </c>
      <c r="WL109" s="120">
        <v>5.399423058196038E-8</v>
      </c>
      <c r="WM109" s="120">
        <v>5.39942305819604E-8</v>
      </c>
      <c r="WN109" s="120">
        <v>4.9830777901362491E-8</v>
      </c>
      <c r="WO109" s="120">
        <v>4.9830777901362477E-8</v>
      </c>
      <c r="WP109" s="120">
        <v>4.5949388351919586E-8</v>
      </c>
      <c r="WQ109" s="120">
        <v>4.5949388351919612E-8</v>
      </c>
      <c r="WR109" s="120">
        <v>4.2333829426778254E-8</v>
      </c>
      <c r="WS109" s="120">
        <v>4.2333829426778261E-8</v>
      </c>
      <c r="WT109" s="120">
        <v>3.8968616870425807E-8</v>
      </c>
      <c r="WU109" s="120">
        <v>3.8968616870425793E-8</v>
      </c>
      <c r="WV109" s="120">
        <v>3.5838990408277449E-8</v>
      </c>
      <c r="WW109" s="120">
        <v>3.5838990408277442E-8</v>
      </c>
      <c r="WX109" s="120">
        <v>3.2930889803277654E-8</v>
      </c>
      <c r="WY109" s="120">
        <v>3.293088980327766E-8</v>
      </c>
      <c r="WZ109" s="120">
        <v>3.0230931251946386E-8</v>
      </c>
      <c r="XA109" s="120">
        <v>3.0230931251946406E-8</v>
      </c>
      <c r="XB109" s="120">
        <v>2.7726384131833246E-8</v>
      </c>
      <c r="XC109" s="120">
        <v>2.772638413183324E-8</v>
      </c>
      <c r="XD109" s="120">
        <v>2.5405148111857221E-8</v>
      </c>
      <c r="XE109" s="120">
        <v>2.5405148111857215E-8</v>
      </c>
      <c r="XF109" s="120">
        <v>2.3255730636505221E-8</v>
      </c>
      <c r="XG109" s="120">
        <v>2.3255730636505218E-8</v>
      </c>
      <c r="XH109" s="120">
        <v>2.1267224794340152E-8</v>
      </c>
      <c r="XI109" s="120">
        <v>2.1267224794340166E-8</v>
      </c>
      <c r="XJ109" s="120">
        <v>1.9429287580730878E-8</v>
      </c>
      <c r="XK109" s="120">
        <v>1.9429287580730878E-8</v>
      </c>
      <c r="XL109" s="120">
        <v>1.7732118564160614E-8</v>
      </c>
      <c r="XM109" s="120">
        <v>1.7732118564160608E-8</v>
      </c>
      <c r="XN109" s="120">
        <v>1.616643896490068E-8</v>
      </c>
      <c r="XO109" s="120">
        <v>1.6166438964900677E-8</v>
      </c>
      <c r="XP109" s="120">
        <v>1.4723471154251708E-8</v>
      </c>
      <c r="XQ109" s="120">
        <v>1.4723471154251704E-8</v>
      </c>
      <c r="XR109" s="120">
        <v>1.339491858195694E-8</v>
      </c>
      <c r="XS109" s="120">
        <v>1.339491858195694E-8</v>
      </c>
      <c r="XT109" s="120">
        <v>1.2172946138783169E-8</v>
      </c>
      <c r="XU109" s="120">
        <v>1.2172946138783164E-8</v>
      </c>
      <c r="XV109" s="120">
        <v>1.1050160960643957E-8</v>
      </c>
      <c r="XW109" s="120">
        <v>1.1050160960643957E-8</v>
      </c>
      <c r="XX109" s="120">
        <v>1.0019593680010328E-8</v>
      </c>
      <c r="XY109" s="120">
        <v>1.0019593680010329E-8</v>
      </c>
      <c r="XZ109" s="120">
        <v>9.0746801297156272E-9</v>
      </c>
      <c r="YA109" s="120">
        <v>9.0746801297156239E-9</v>
      </c>
      <c r="YB109" s="120">
        <v>8.2092435036159513E-9</v>
      </c>
      <c r="YC109" s="120">
        <v>8.2092435036159447E-9</v>
      </c>
      <c r="YD109" s="120">
        <v>7.4174769779168545E-9</v>
      </c>
      <c r="YE109" s="120">
        <v>7.4174769779168553E-9</v>
      </c>
      <c r="YF109" s="120">
        <v>6.6939267963216404E-9</v>
      </c>
      <c r="YG109" s="120">
        <v>6.6939267963216396E-9</v>
      </c>
      <c r="YH109" s="120">
        <v>6.033475821498743E-9</v>
      </c>
      <c r="YI109" s="120">
        <v>6.0334758214987348E-9</v>
      </c>
      <c r="YJ109" s="120">
        <v>5.4313275547065867E-9</v>
      </c>
      <c r="YK109" s="120">
        <v>5.4313275547065834E-9</v>
      </c>
      <c r="YL109" s="120">
        <v>4.8829906247552874E-9</v>
      </c>
      <c r="YM109" s="120">
        <v>4.8829906247552882E-9</v>
      </c>
      <c r="YN109" s="120">
        <v>4.3842637468273399E-9</v>
      </c>
      <c r="YO109" s="120">
        <v>4.3842637468273416E-9</v>
      </c>
      <c r="YP109" s="120">
        <v>3.9312211510259612E-9</v>
      </c>
      <c r="YQ109" s="120">
        <v>3.9312211510259603E-9</v>
      </c>
      <c r="YR109" s="120">
        <v>3.520198479870596E-9</v>
      </c>
      <c r="YS109" s="120">
        <v>3.5201984798705969E-9</v>
      </c>
      <c r="YT109" s="120">
        <v>3.1477791533172976E-9</v>
      </c>
      <c r="YU109" s="120">
        <v>3.1477791533172993E-9</v>
      </c>
      <c r="YV109" s="120">
        <v>2.8107811992472305E-9</v>
      </c>
      <c r="YW109" s="120">
        <v>2.8107811992472297E-9</v>
      </c>
      <c r="YX109" s="120">
        <v>2.506244546742813E-9</v>
      </c>
      <c r="YY109" s="120">
        <v>2.5062445467428138E-9</v>
      </c>
      <c r="YZ109" s="120">
        <v>2.2314187788579292E-9</v>
      </c>
      <c r="ZA109" s="120">
        <v>2.2314187788579271E-9</v>
      </c>
      <c r="ZB109" s="120">
        <v>1.983751340988976E-9</v>
      </c>
      <c r="ZC109" s="120">
        <v>1.9837513409889768E-9</v>
      </c>
      <c r="ZD109" s="120">
        <v>1.7608762003684102E-9</v>
      </c>
      <c r="ZE109" s="120">
        <v>1.7608762003684116E-9</v>
      </c>
      <c r="ZF109" s="120">
        <v>1.5606029516333768E-9</v>
      </c>
      <c r="ZG109" s="120">
        <v>1.5606029516333772E-9</v>
      </c>
      <c r="ZH109" s="120">
        <v>1.3809063628707182E-9</v>
      </c>
      <c r="ZI109" s="120">
        <v>1.3809063628707196E-9</v>
      </c>
      <c r="ZJ109" s="120">
        <v>1.2199163560074812E-9</v>
      </c>
      <c r="ZK109" s="120">
        <v>1.2199163560074816E-9</v>
      </c>
      <c r="ZL109" s="120">
        <v>1.0759084149044209E-9</v>
      </c>
      <c r="ZM109" s="120">
        <v>1.0759084149044209E-9</v>
      </c>
      <c r="ZN109" s="120">
        <v>9.4729441402039943E-10</v>
      </c>
      <c r="ZO109" s="120">
        <v>9.4729441402039985E-10</v>
      </c>
      <c r="ZP109" s="120">
        <v>8.3261386004922656E-10</v>
      </c>
      <c r="ZQ109" s="120">
        <v>8.3261386004922605E-10</v>
      </c>
      <c r="ZR109" s="120">
        <v>7.3052553848865287E-10</v>
      </c>
      <c r="ZS109" s="120">
        <v>7.3052553848865308E-10</v>
      </c>
      <c r="ZT109" s="120">
        <v>6.3979955668515177E-10</v>
      </c>
      <c r="ZU109" s="120">
        <v>6.3979955668515218E-10</v>
      </c>
      <c r="ZV109" s="120">
        <v>5.5930977450874192E-10</v>
      </c>
      <c r="ZW109" s="120">
        <v>5.5930977450874285E-10</v>
      </c>
      <c r="ZX109" s="120">
        <v>4.8802661345060317E-10</v>
      </c>
      <c r="ZY109" s="120">
        <v>4.8802661345060328E-10</v>
      </c>
      <c r="ZZ109" s="120">
        <v>4.2501023460335312E-10</v>
      </c>
      <c r="AAA109" s="120">
        <v>4.2501023460335296E-10</v>
      </c>
      <c r="AAB109" s="120">
        <v>3.6940407568048757E-10</v>
      </c>
      <c r="AAC109" s="120">
        <v>3.6940407568048777E-10</v>
      </c>
      <c r="AAD109" s="120">
        <v>3.2042873695827209E-10</v>
      </c>
      <c r="AAE109" s="120">
        <v>3.2042873695827198E-10</v>
      </c>
      <c r="AAF109" s="120">
        <v>2.7737620578091043E-10</v>
      </c>
      <c r="AAG109" s="120">
        <v>2.7737620578091007E-10</v>
      </c>
      <c r="AAH109" s="120">
        <v>2.3960440905856494E-10</v>
      </c>
      <c r="AAI109" s="120">
        <v>2.3960440905856489E-10</v>
      </c>
      <c r="AAJ109" s="120">
        <v>2.0653208300804943E-10</v>
      </c>
      <c r="AAK109" s="120">
        <v>2.0653208300804948E-10</v>
      </c>
      <c r="AAL109" s="120">
        <v>1.7763394923802671E-10</v>
      </c>
      <c r="AAM109" s="120">
        <v>1.7763394923802653E-10</v>
      </c>
      <c r="AAN109" s="120">
        <v>1.5243618616434267E-10</v>
      </c>
      <c r="AAO109" s="120">
        <v>1.5243618616434267E-10</v>
      </c>
      <c r="AAP109" s="120">
        <v>1.3051218465666665E-10</v>
      </c>
      <c r="AAQ109" s="120">
        <v>1.3051218465666655E-10</v>
      </c>
      <c r="AAR109" s="120">
        <v>1.1147857676469968E-10</v>
      </c>
      <c r="AAS109" s="120">
        <v>1.1147857676469963E-10</v>
      </c>
      <c r="AAT109" s="120">
        <v>9.4991526350518097E-11</v>
      </c>
      <c r="AAU109" s="120">
        <v>9.4991526350518161E-11</v>
      </c>
      <c r="AAV109" s="120">
        <v>8.0743270462662742E-11</v>
      </c>
      <c r="AAW109" s="120">
        <v>8.0743270462662794E-11</v>
      </c>
      <c r="AAX109" s="120">
        <v>6.8458900326774431E-11</v>
      </c>
      <c r="AAY109" s="120">
        <v>6.8458900326774393E-11</v>
      </c>
      <c r="AAZ109" s="120">
        <v>5.7893370896176071E-11</v>
      </c>
      <c r="ABA109" s="120">
        <v>5.7893370896176109E-11</v>
      </c>
      <c r="ABB109" s="120">
        <v>4.8828728002928623E-11</v>
      </c>
      <c r="ABC109" s="120">
        <v>4.882872800292863E-11</v>
      </c>
      <c r="ABD109" s="120">
        <v>4.1071542274571074E-11</v>
      </c>
      <c r="ABE109" s="120">
        <v>4.1071542274571061E-11</v>
      </c>
      <c r="ABF109" s="120">
        <v>3.4450539132861675E-11</v>
      </c>
      <c r="ABG109" s="120">
        <v>3.4450539132861668E-11</v>
      </c>
      <c r="ABH109" s="120">
        <v>2.8814414367141488E-11</v>
      </c>
      <c r="ABI109" s="120">
        <v>2.8814414367141463E-11</v>
      </c>
      <c r="ABJ109" s="120">
        <v>2.4029824975103504E-11</v>
      </c>
      <c r="ABK109" s="120">
        <v>2.4029824975103485E-11</v>
      </c>
      <c r="ABL109" s="120">
        <v>1.99795451863214E-11</v>
      </c>
      <c r="ABM109" s="120">
        <v>1.9979545186321419E-11</v>
      </c>
      <c r="ABN109" s="120">
        <v>1.6560777827339116E-11</v>
      </c>
      <c r="ABO109" s="120">
        <v>1.6560777827339126E-11</v>
      </c>
      <c r="ABP109" s="120">
        <v>1.3683611449819337E-11</v>
      </c>
      <c r="ABQ109" s="120">
        <v>1.3683611449819336E-11</v>
      </c>
      <c r="ABR109" s="120">
        <v>1.1269613923503788E-11</v>
      </c>
      <c r="ABS109" s="120">
        <v>1.1269613923503787E-11</v>
      </c>
      <c r="ABT109" s="120">
        <v>9.2505534917871434E-12</v>
      </c>
      <c r="ABU109" s="120">
        <v>9.2505534917871547E-12</v>
      </c>
      <c r="ABV109" s="120">
        <v>7.5672385977420667E-12</v>
      </c>
      <c r="ABW109" s="120">
        <v>7.5672385977420732E-12</v>
      </c>
      <c r="ABX109" s="120">
        <v>6.1684681106023875E-12</v>
      </c>
      <c r="ABY109" s="120">
        <v>6.1684681106023867E-12</v>
      </c>
      <c r="ABZ109" s="120">
        <v>5.0100839151378114E-12</v>
      </c>
      <c r="ACA109" s="120">
        <v>5.010083915137817E-12</v>
      </c>
      <c r="ACB109" s="120">
        <v>4.0541181671457826E-12</v>
      </c>
      <c r="ACC109" s="120">
        <v>4.054118167145781E-12</v>
      </c>
      <c r="ACD109" s="120">
        <v>3.2680278655514355E-12</v>
      </c>
      <c r="ACE109" s="120">
        <v>3.2680278655514335E-12</v>
      </c>
      <c r="ACF109" s="120">
        <v>2.6240097434670205E-12</v>
      </c>
      <c r="ACG109" s="120">
        <v>2.6240097434670185E-12</v>
      </c>
      <c r="ACH109" s="120">
        <v>2.098388835163107E-12</v>
      </c>
      <c r="ACI109" s="120">
        <v>2.0983888351631094E-12</v>
      </c>
      <c r="ACJ109" s="120">
        <v>1.6710744314339015E-12</v>
      </c>
      <c r="ACK109" s="120">
        <v>1.6710744314339023E-12</v>
      </c>
      <c r="ACL109" s="120">
        <v>1.3250774905351599E-12</v>
      </c>
      <c r="ACM109" s="120">
        <v>1.3250774905351605E-12</v>
      </c>
      <c r="ACN109" s="120">
        <v>1.0460839240409543E-12</v>
      </c>
      <c r="ACO109" s="120">
        <v>1.0460839240409539E-12</v>
      </c>
      <c r="ACP109" s="120">
        <v>8.2207852498474414E-13</v>
      </c>
      <c r="ACQ109" s="120">
        <v>8.2207852498474403E-13</v>
      </c>
      <c r="ACR109" s="120">
        <v>6.4301464799047462E-13</v>
      </c>
      <c r="ACS109" s="120">
        <v>6.4301464799047493E-13</v>
      </c>
      <c r="ACT109" s="120">
        <v>5.0052508632775358E-13</v>
      </c>
      <c r="ACU109" s="120">
        <v>5.0052508632775449E-13</v>
      </c>
      <c r="ACV109" s="120">
        <v>3.8766991761695927E-13</v>
      </c>
      <c r="ACW109" s="120">
        <v>3.8766991761695906E-13</v>
      </c>
      <c r="ACX109" s="120">
        <v>2.9871740705648497E-13</v>
      </c>
      <c r="ACY109" s="120">
        <v>2.9871740705648507E-13</v>
      </c>
      <c r="ACZ109" s="120">
        <v>2.2895436345943186E-13</v>
      </c>
      <c r="ADA109" s="120">
        <v>2.2895436345943196E-13</v>
      </c>
      <c r="ADB109" s="120">
        <v>1.7452263811353139E-13</v>
      </c>
      <c r="ADC109" s="120">
        <v>1.7452263811353134E-13</v>
      </c>
      <c r="ADD109" s="120">
        <v>1.3227873869159759E-13</v>
      </c>
      <c r="ADE109" s="120">
        <v>1.3227873869159767E-13</v>
      </c>
      <c r="ADF109" s="120">
        <v>9.9673799451285107E-14</v>
      </c>
      <c r="ADG109" s="120">
        <v>9.9673799451285069E-14</v>
      </c>
      <c r="ADH109" s="120">
        <v>7.4651404220242419E-14</v>
      </c>
      <c r="ADI109" s="120">
        <v>7.4651404220242369E-14</v>
      </c>
      <c r="ADJ109" s="120">
        <v>5.5560999750112053E-14</v>
      </c>
      <c r="ADK109" s="120">
        <v>5.5560999750112097E-14</v>
      </c>
      <c r="ADL109" s="120">
        <v>4.1084863658984097E-14</v>
      </c>
      <c r="ADM109" s="120">
        <v>4.1084863658984059E-14</v>
      </c>
      <c r="ADN109" s="120">
        <v>3.017680321681939E-14</v>
      </c>
      <c r="ADO109" s="120">
        <v>3.0176803216819384E-14</v>
      </c>
      <c r="ADP109" s="120">
        <v>2.2010958638310127E-14</v>
      </c>
      <c r="ADQ109" s="120">
        <v>2.2010958638310121E-14</v>
      </c>
      <c r="ADR109" s="120">
        <v>1.5939267429088648E-14</v>
      </c>
      <c r="ADS109" s="120">
        <v>1.5939267429088636E-14</v>
      </c>
      <c r="ADT109" s="120">
        <v>1.1456314893271102E-14</v>
      </c>
      <c r="ADU109" s="120">
        <v>1.1456314893271116E-14</v>
      </c>
      <c r="ADV109" s="120">
        <v>8.1704504662480379E-15</v>
      </c>
      <c r="ADW109" s="120">
        <v>8.1704504662480363E-15</v>
      </c>
      <c r="ADX109" s="120">
        <v>5.7801904941072718E-15</v>
      </c>
      <c r="ADY109" s="120">
        <v>5.7801904941072797E-15</v>
      </c>
      <c r="ADZ109" s="120">
        <v>4.0550559318419516E-15</v>
      </c>
      <c r="AEA109" s="120">
        <v>4.055055931841946E-15</v>
      </c>
      <c r="AEB109" s="120">
        <v>2.8201087412719229E-15</v>
      </c>
      <c r="AEC109" s="120">
        <v>2.8201087412719232E-15</v>
      </c>
      <c r="AED109" s="120">
        <v>1.9435541625477038E-15</v>
      </c>
      <c r="AEE109" s="120">
        <v>1.9435541625477027E-15</v>
      </c>
      <c r="AEF109" s="120">
        <v>1.3268681860237507E-15</v>
      </c>
      <c r="AEG109" s="120">
        <v>1.3268681860237509E-15</v>
      </c>
      <c r="AEH109" s="120">
        <v>8.9699117782691815E-16</v>
      </c>
      <c r="AEI109" s="120">
        <v>8.9699117782691795E-16</v>
      </c>
      <c r="AEJ109" s="120">
        <v>6.0020045240440691E-16</v>
      </c>
      <c r="AEK109" s="120">
        <v>6.002004524044077E-16</v>
      </c>
      <c r="AEL109" s="120">
        <v>3.97337393353621E-16</v>
      </c>
      <c r="AEM109" s="120">
        <v>3.973373933536209E-16</v>
      </c>
      <c r="AEN109" s="120">
        <v>2.6011925861434912E-16</v>
      </c>
      <c r="AEO109" s="120">
        <v>2.6011925861434892E-16</v>
      </c>
      <c r="AEP109" s="120">
        <v>1.6831282033939392E-16</v>
      </c>
      <c r="AEQ109" s="120">
        <v>1.6831282033939392E-16</v>
      </c>
      <c r="AER109" s="120">
        <v>1.0758722094411598E-16</v>
      </c>
      <c r="AES109" s="120">
        <v>1.0758722094411599E-16</v>
      </c>
      <c r="AET109" s="120">
        <v>6.7897589040746427E-17</v>
      </c>
      <c r="AEU109" s="120">
        <v>6.7897589040746452E-17</v>
      </c>
      <c r="AEV109" s="120">
        <v>4.2279735721298739E-17</v>
      </c>
      <c r="AEW109" s="120">
        <v>4.2279735721298696E-17</v>
      </c>
      <c r="AEX109" s="120">
        <v>2.5960289994977237E-17</v>
      </c>
      <c r="AEY109" s="120">
        <v>2.5960289994977231E-17</v>
      </c>
      <c r="AEZ109" s="120">
        <v>1.5706537886231776E-17</v>
      </c>
      <c r="AFA109" s="120">
        <v>1.5706537886231779E-17</v>
      </c>
      <c r="AFB109" s="120">
        <v>9.3565637296428885E-18</v>
      </c>
      <c r="AFC109" s="120">
        <v>9.3565637296428854E-18</v>
      </c>
      <c r="AFD109" s="120">
        <v>5.4835683715181009E-18</v>
      </c>
      <c r="AFE109" s="120">
        <v>5.4835683715180994E-18</v>
      </c>
      <c r="AFF109" s="120">
        <v>3.1589227458309305E-18</v>
      </c>
      <c r="AFG109" s="120">
        <v>3.1589227458309297E-18</v>
      </c>
      <c r="AFH109" s="120">
        <v>1.7870235467122405E-18</v>
      </c>
      <c r="AFI109" s="120">
        <v>1.7870235467122397E-18</v>
      </c>
      <c r="AFJ109" s="120">
        <v>9.9171966316517297E-19</v>
      </c>
      <c r="AFK109" s="120">
        <v>9.9171966316517393E-19</v>
      </c>
      <c r="AFL109" s="120">
        <v>5.3929679356245538E-19</v>
      </c>
      <c r="AFM109" s="120">
        <v>5.392967935624548E-19</v>
      </c>
      <c r="AFN109" s="120">
        <v>2.8702262068715089E-19</v>
      </c>
      <c r="AFO109" s="120">
        <v>2.8702262068715099E-19</v>
      </c>
      <c r="AFP109" s="120">
        <v>1.4930470993636461E-19</v>
      </c>
      <c r="AFQ109" s="120">
        <v>1.4930470993636459E-19</v>
      </c>
      <c r="AFR109" s="120">
        <v>7.579904634236197E-20</v>
      </c>
      <c r="AFS109" s="120">
        <v>7.5799046342362043E-20</v>
      </c>
      <c r="AFT109" s="120">
        <v>3.7496164825096764E-20</v>
      </c>
      <c r="AFU109" s="120">
        <v>3.749616482509677E-20</v>
      </c>
      <c r="AFV109" s="120">
        <v>1.8041385810152924E-20</v>
      </c>
      <c r="AFW109" s="120">
        <v>1.8041385810152942E-20</v>
      </c>
      <c r="AFX109" s="120">
        <v>8.4266687680185354E-21</v>
      </c>
      <c r="AFY109" s="120">
        <v>8.4266687680185294E-21</v>
      </c>
      <c r="AFZ109" s="120">
        <v>3.8123312551188833E-21</v>
      </c>
      <c r="AGA109" s="120">
        <v>3.8123312551188893E-21</v>
      </c>
      <c r="AGB109" s="120">
        <v>1.6665029711480703E-21</v>
      </c>
      <c r="AGC109" s="120">
        <v>1.6665029711480709E-21</v>
      </c>
      <c r="AGD109" s="120">
        <v>7.0194126124209915E-22</v>
      </c>
      <c r="AGE109" s="120">
        <v>7.0194126124209887E-22</v>
      </c>
      <c r="AGF109" s="120">
        <v>2.8399756453464069E-22</v>
      </c>
      <c r="AGG109" s="120">
        <v>2.839975645346406E-22</v>
      </c>
      <c r="AGH109" s="120">
        <v>1.0997594280179859E-22</v>
      </c>
      <c r="AGI109" s="120">
        <v>1.0997594280179861E-22</v>
      </c>
      <c r="AGJ109" s="120">
        <v>4.059477335275688E-23</v>
      </c>
      <c r="AGK109" s="120">
        <v>4.0594773352756868E-23</v>
      </c>
      <c r="AGL109" s="120">
        <v>1.4215758416907579E-23</v>
      </c>
      <c r="AGM109" s="120">
        <v>1.4215758416907579E-23</v>
      </c>
      <c r="AGN109" s="120">
        <v>4.6966135406816054E-24</v>
      </c>
      <c r="AGO109" s="120">
        <v>4.6966135406816054E-24</v>
      </c>
      <c r="AGP109" s="120">
        <v>1.4543144629831681E-24</v>
      </c>
      <c r="AGQ109" s="120">
        <v>1.4543144629831678E-24</v>
      </c>
      <c r="AGR109" s="120">
        <v>4.187573264544841E-25</v>
      </c>
      <c r="AGS109" s="120">
        <v>4.1875732645448419E-25</v>
      </c>
      <c r="AGT109" s="120">
        <v>1.1104892017167524E-25</v>
      </c>
      <c r="AGU109" s="120">
        <v>1.1104892017167524E-25</v>
      </c>
      <c r="AGV109" s="120">
        <v>2.6798310111551315E-26</v>
      </c>
      <c r="AGW109" s="120">
        <v>2.6798310111551315E-26</v>
      </c>
      <c r="AGX109" s="120">
        <v>5.795583853506602E-27</v>
      </c>
      <c r="AGY109" s="120">
        <v>5.795583853506602E-27</v>
      </c>
      <c r="AGZ109" s="120">
        <v>1.1008568075907249E-27</v>
      </c>
      <c r="AHA109" s="120">
        <v>1.1008568075907249E-27</v>
      </c>
      <c r="AHB109" s="120">
        <v>1.7864184681107411E-28</v>
      </c>
      <c r="AHC109" s="120">
        <v>1.7864184681107408E-28</v>
      </c>
      <c r="AHD109" s="120">
        <v>2.3787160743126747E-29</v>
      </c>
      <c r="AHE109" s="120">
        <v>2.378716074312675E-29</v>
      </c>
      <c r="AHF109" s="120">
        <v>2.4378421236053631E-30</v>
      </c>
      <c r="AHG109" s="120">
        <v>2.4378421236053631E-30</v>
      </c>
      <c r="AHH109" s="120">
        <v>1.7102257906158654E-31</v>
      </c>
      <c r="AHI109" s="120">
        <v>1.7102257906158654E-31</v>
      </c>
      <c r="AHJ109" s="120">
        <v>6.1629758220391547E-33</v>
      </c>
      <c r="AHK109" s="120" t="s">
        <v>105</v>
      </c>
      <c r="AHL109" s="120" t="s">
        <v>105</v>
      </c>
      <c r="AHM109" s="120" t="s">
        <v>105</v>
      </c>
      <c r="AHN109" s="120" t="s">
        <v>105</v>
      </c>
      <c r="AHO109" s="120" t="s">
        <v>105</v>
      </c>
      <c r="AHP109" s="120" t="s">
        <v>105</v>
      </c>
      <c r="AHQ109" s="120" t="s">
        <v>105</v>
      </c>
      <c r="AHR109" s="120" t="s">
        <v>105</v>
      </c>
      <c r="AHS109" s="120" t="s">
        <v>105</v>
      </c>
      <c r="AHT109" s="120" t="s">
        <v>105</v>
      </c>
      <c r="AHU109" s="120" t="s">
        <v>105</v>
      </c>
      <c r="AHV109" s="120" t="s">
        <v>105</v>
      </c>
      <c r="AHW109" s="120" t="s">
        <v>105</v>
      </c>
      <c r="AHX109" s="120" t="s">
        <v>105</v>
      </c>
      <c r="AHY109" s="120" t="s">
        <v>105</v>
      </c>
      <c r="AHZ109" s="120" t="s">
        <v>105</v>
      </c>
      <c r="AIA109" s="120" t="s">
        <v>105</v>
      </c>
      <c r="AIB109" s="120" t="s">
        <v>105</v>
      </c>
      <c r="AIC109" s="120" t="s">
        <v>105</v>
      </c>
      <c r="AID109" s="120" t="s">
        <v>105</v>
      </c>
      <c r="AIE109" s="120" t="s">
        <v>105</v>
      </c>
      <c r="AIF109" s="120" t="s">
        <v>105</v>
      </c>
      <c r="AIG109" s="120" t="s">
        <v>105</v>
      </c>
      <c r="AIH109" s="120" t="s">
        <v>105</v>
      </c>
      <c r="AII109" s="120" t="s">
        <v>105</v>
      </c>
      <c r="AIJ109" s="120" t="s">
        <v>105</v>
      </c>
      <c r="AIK109" s="120" t="s">
        <v>105</v>
      </c>
      <c r="AIL109" s="120" t="s">
        <v>105</v>
      </c>
      <c r="AIM109" s="120" t="s">
        <v>105</v>
      </c>
      <c r="AIN109" s="120" t="s">
        <v>105</v>
      </c>
      <c r="AIO109" s="120" t="s">
        <v>105</v>
      </c>
      <c r="AIP109" s="120" t="s">
        <v>105</v>
      </c>
      <c r="AIQ109" s="120" t="s">
        <v>105</v>
      </c>
      <c r="AIR109" s="120" t="s">
        <v>105</v>
      </c>
      <c r="AIS109" s="120" t="s">
        <v>105</v>
      </c>
      <c r="AIT109" s="120" t="s">
        <v>105</v>
      </c>
      <c r="AIU109" s="120" t="s">
        <v>105</v>
      </c>
      <c r="AIV109" s="120" t="s">
        <v>105</v>
      </c>
      <c r="AIW109" s="120" t="s">
        <v>105</v>
      </c>
      <c r="AIX109" s="120" t="s">
        <v>105</v>
      </c>
      <c r="AIY109" s="120" t="s">
        <v>105</v>
      </c>
      <c r="AIZ109" s="120" t="s">
        <v>105</v>
      </c>
      <c r="AJA109" s="120" t="s">
        <v>105</v>
      </c>
      <c r="AJB109" s="120" t="s">
        <v>105</v>
      </c>
      <c r="AJC109" s="120" t="s">
        <v>105</v>
      </c>
      <c r="AJD109" s="120" t="s">
        <v>105</v>
      </c>
      <c r="AJE109" s="120" t="s">
        <v>105</v>
      </c>
      <c r="AJF109" s="120" t="s">
        <v>105</v>
      </c>
      <c r="AJG109" s="120" t="s">
        <v>105</v>
      </c>
      <c r="AJH109" s="120" t="s">
        <v>105</v>
      </c>
      <c r="AJI109" s="120" t="s">
        <v>105</v>
      </c>
      <c r="AJJ109" s="120" t="s">
        <v>105</v>
      </c>
      <c r="AJK109" s="120" t="s">
        <v>105</v>
      </c>
      <c r="AJL109" s="120" t="s">
        <v>105</v>
      </c>
      <c r="AJM109" s="120" t="s">
        <v>105</v>
      </c>
      <c r="AJN109" s="120" t="s">
        <v>105</v>
      </c>
      <c r="AJO109" s="120" t="s">
        <v>105</v>
      </c>
      <c r="AJP109" s="120" t="s">
        <v>105</v>
      </c>
      <c r="AJQ109" s="120" t="s">
        <v>105</v>
      </c>
      <c r="AJR109" s="120" t="s">
        <v>105</v>
      </c>
      <c r="AJS109" s="120" t="s">
        <v>105</v>
      </c>
      <c r="AJT109" s="120" t="s">
        <v>105</v>
      </c>
      <c r="AJU109" s="120" t="s">
        <v>105</v>
      </c>
      <c r="AJV109" s="120" t="s">
        <v>105</v>
      </c>
      <c r="AJW109" s="120" t="s">
        <v>105</v>
      </c>
      <c r="AJX109" s="120" t="s">
        <v>105</v>
      </c>
      <c r="AJY109" s="120" t="s">
        <v>105</v>
      </c>
      <c r="AJZ109" s="120" t="s">
        <v>105</v>
      </c>
      <c r="AKA109" s="120" t="s">
        <v>105</v>
      </c>
      <c r="AKB109" s="120" t="s">
        <v>105</v>
      </c>
      <c r="AKC109" s="120" t="s">
        <v>105</v>
      </c>
      <c r="AKD109" s="120" t="s">
        <v>105</v>
      </c>
      <c r="AKE109" s="120" t="s">
        <v>105</v>
      </c>
      <c r="AKF109" s="120" t="s">
        <v>105</v>
      </c>
      <c r="AKG109" s="120" t="s">
        <v>105</v>
      </c>
      <c r="AKH109" s="120" t="s">
        <v>105</v>
      </c>
      <c r="AKI109" s="120" t="s">
        <v>105</v>
      </c>
      <c r="AKJ109" s="120" t="s">
        <v>105</v>
      </c>
      <c r="AKK109" s="120" t="s">
        <v>105</v>
      </c>
      <c r="AKL109" s="120" t="s">
        <v>105</v>
      </c>
      <c r="AKM109" s="120" t="s">
        <v>105</v>
      </c>
      <c r="AKN109" s="120" t="s">
        <v>105</v>
      </c>
      <c r="AKO109" s="120" t="s">
        <v>105</v>
      </c>
      <c r="AKP109" s="120" t="s">
        <v>105</v>
      </c>
      <c r="AKQ109" s="120" t="s">
        <v>105</v>
      </c>
      <c r="AKR109" s="120" t="s">
        <v>105</v>
      </c>
      <c r="AKS109" s="120" t="s">
        <v>105</v>
      </c>
      <c r="AKT109" s="120" t="s">
        <v>105</v>
      </c>
      <c r="AKU109" s="120" t="s">
        <v>105</v>
      </c>
      <c r="AKV109" s="120" t="s">
        <v>105</v>
      </c>
      <c r="AKW109" s="120" t="s">
        <v>105</v>
      </c>
      <c r="AKX109" s="120" t="s">
        <v>105</v>
      </c>
      <c r="AKY109" s="120" t="s">
        <v>105</v>
      </c>
      <c r="AKZ109" s="120" t="s">
        <v>105</v>
      </c>
      <c r="ALA109" s="120" t="s">
        <v>105</v>
      </c>
      <c r="ALB109" s="120" t="s">
        <v>105</v>
      </c>
      <c r="ALC109" s="120" t="s">
        <v>105</v>
      </c>
      <c r="ALD109" s="120" t="s">
        <v>105</v>
      </c>
      <c r="ALE109" s="120" t="s">
        <v>105</v>
      </c>
      <c r="ALF109" s="120" t="s">
        <v>105</v>
      </c>
      <c r="ALG109" s="120" t="s">
        <v>105</v>
      </c>
      <c r="ALH109" s="120" t="s">
        <v>105</v>
      </c>
      <c r="ALI109" s="120" t="s">
        <v>105</v>
      </c>
      <c r="ALJ109" s="120" t="s">
        <v>105</v>
      </c>
      <c r="ALK109" s="120" t="s">
        <v>105</v>
      </c>
      <c r="ALL109" s="120" t="s">
        <v>105</v>
      </c>
      <c r="ALM109" s="120" t="s">
        <v>105</v>
      </c>
      <c r="ALN109" s="120"/>
    </row>
    <row r="110" spans="1:1002" hidden="1">
      <c r="A110" s="119">
        <v>109</v>
      </c>
      <c r="B110" s="120">
        <v>6.2973015959171192E-4</v>
      </c>
      <c r="C110" s="120">
        <v>6.217859824729021E-4</v>
      </c>
      <c r="D110" s="120">
        <v>6.2188196618354833E-4</v>
      </c>
      <c r="E110" s="120">
        <v>6.1400684031931115E-4</v>
      </c>
      <c r="F110" s="120">
        <v>6.1410108475772919E-4</v>
      </c>
      <c r="G110" s="120">
        <v>6.0629473257547647E-4</v>
      </c>
      <c r="H110" s="120">
        <v>6.0638726181875017E-4</v>
      </c>
      <c r="I110" s="120">
        <v>5.9864940454993536E-4</v>
      </c>
      <c r="J110" s="120">
        <v>5.9874024246436407E-4</v>
      </c>
      <c r="K110" s="120">
        <v>5.9107060015238587E-4</v>
      </c>
      <c r="L110" s="120">
        <v>5.9115977039376534E-4</v>
      </c>
      <c r="M110" s="120">
        <v>5.8355806190201929E-4</v>
      </c>
      <c r="N110" s="120">
        <v>5.8364558791594947E-4</v>
      </c>
      <c r="O110" s="120">
        <v>5.7611153093601979E-4</v>
      </c>
      <c r="P110" s="120">
        <v>5.7619743595822013E-4</v>
      </c>
      <c r="Q110" s="120">
        <v>5.6873074701822466E-4</v>
      </c>
      <c r="R110" s="120">
        <v>5.6881505407486532E-4</v>
      </c>
      <c r="S110" s="120">
        <v>5.6141544854794586E-4</v>
      </c>
      <c r="T110" s="120">
        <v>5.6149818045599575E-4</v>
      </c>
      <c r="U110" s="120">
        <v>5.5416537256895563E-4</v>
      </c>
      <c r="V110" s="120">
        <v>5.5424655193654334E-4</v>
      </c>
      <c r="W110" s="120">
        <v>5.4698025477863707E-4</v>
      </c>
      <c r="X110" s="120">
        <v>5.4705990400542837E-4</v>
      </c>
      <c r="Y110" s="120">
        <v>5.3985982953730024E-4</v>
      </c>
      <c r="Z110" s="120">
        <v>5.3993797081488659E-4</v>
      </c>
      <c r="AA110" s="120">
        <v>5.3280382987765714E-4</v>
      </c>
      <c r="AB110" s="120">
        <v>5.3288048518996471E-4</v>
      </c>
      <c r="AC110" s="120">
        <v>5.2581198751447292E-4</v>
      </c>
      <c r="AD110" s="120">
        <v>5.2588717863818145E-4</v>
      </c>
      <c r="AE110" s="120">
        <v>5.1888403285437759E-4</v>
      </c>
      <c r="AF110" s="120">
        <v>5.1895778135935722E-4</v>
      </c>
      <c r="AG110" s="120">
        <v>5.1201969500584449E-4</v>
      </c>
      <c r="AH110" s="120">
        <v>5.1209202225560395E-4</v>
      </c>
      <c r="AI110" s="120">
        <v>5.0521870178933854E-4</v>
      </c>
      <c r="AJ110" s="120">
        <v>5.0528962894149027E-4</v>
      </c>
      <c r="AK110" s="120">
        <v>4.9848077974763466E-4</v>
      </c>
      <c r="AL110" s="120">
        <v>4.9855032775437665E-4</v>
      </c>
      <c r="AM110" s="120">
        <v>4.9180565415630182E-4</v>
      </c>
      <c r="AN110" s="120">
        <v>4.9187384376490808E-4</v>
      </c>
      <c r="AO110" s="120">
        <v>4.851930490343601E-4</v>
      </c>
      <c r="AP110" s="120">
        <v>4.8525990078769073E-4</v>
      </c>
      <c r="AQ110" s="120">
        <v>4.7864268715510261E-4</v>
      </c>
      <c r="AR110" s="120">
        <v>4.7870822139212653E-4</v>
      </c>
      <c r="AS110" s="120">
        <v>4.7215429005709544E-4</v>
      </c>
      <c r="AT110" s="120">
        <v>4.7221852691342809E-4</v>
      </c>
      <c r="AU110" s="120">
        <v>4.6572757805534224E-4</v>
      </c>
      <c r="AV110" s="120">
        <v>4.6579053746379688E-4</v>
      </c>
      <c r="AW110" s="120">
        <v>4.5936227025262475E-4</v>
      </c>
      <c r="AX110" s="120">
        <v>4.5942397194377897E-4</v>
      </c>
      <c r="AY110" s="120">
        <v>4.5305808455101224E-4</v>
      </c>
      <c r="AZ110" s="120">
        <v>4.5311854805378808E-4</v>
      </c>
      <c r="BA110" s="120">
        <v>4.4681473766354512E-4</v>
      </c>
      <c r="BB110" s="120">
        <v>4.4687398230580373E-4</v>
      </c>
      <c r="BC110" s="120">
        <v>4.4063194512609173E-4</v>
      </c>
      <c r="BD110" s="120">
        <v>4.4068999003524147E-4</v>
      </c>
      <c r="BE110" s="120">
        <v>4.3450942130937532E-4</v>
      </c>
      <c r="BF110" s="120">
        <v>4.345662854129976E-4</v>
      </c>
      <c r="BG110" s="120">
        <v>4.2844687943118111E-4</v>
      </c>
      <c r="BH110" s="120">
        <v>4.2850258145766379E-4</v>
      </c>
      <c r="BI110" s="120">
        <v>4.2244403156872903E-4</v>
      </c>
      <c r="BJ110" s="120">
        <v>4.2249859004791964E-4</v>
      </c>
      <c r="BK110" s="120">
        <v>4.1650058867122666E-4</v>
      </c>
      <c r="BL110" s="120">
        <v>4.1655402193509618E-4</v>
      </c>
      <c r="BM110" s="120">
        <v>4.1061626057259295E-4</v>
      </c>
      <c r="BN110" s="120">
        <v>4.1066858675591522E-4</v>
      </c>
      <c r="BO110" s="120">
        <v>4.0479075600436022E-4</v>
      </c>
      <c r="BP110" s="120">
        <v>4.0484199304540531E-4</v>
      </c>
      <c r="BQ110" s="120">
        <v>3.990237826087477E-4</v>
      </c>
      <c r="BR110" s="120">
        <v>3.9907394824998711E-4</v>
      </c>
      <c r="BS110" s="120">
        <v>3.9331504695191391E-4</v>
      </c>
      <c r="BT110" s="120">
        <v>3.9336415874073914E-4</v>
      </c>
      <c r="BU110" s="120">
        <v>3.876642545373772E-4</v>
      </c>
      <c r="BV110" s="120">
        <v>3.8771232982683632E-4</v>
      </c>
      <c r="BW110" s="120">
        <v>3.8207110981962182E-4</v>
      </c>
      <c r="BX110" s="120">
        <v>3.82118165769164E-4</v>
      </c>
      <c r="BY110" s="120">
        <v>3.7653531621787084E-4</v>
      </c>
      <c r="BZ110" s="120">
        <v>3.7658136979410708E-4</v>
      </c>
      <c r="CA110" s="120">
        <v>3.7105657613004008E-4</v>
      </c>
      <c r="CB110" s="120">
        <v>3.7110164410751644E-4</v>
      </c>
      <c r="CC110" s="120">
        <v>3.6563459094686316E-4</v>
      </c>
      <c r="CD110" s="120">
        <v>3.6567868990884786E-4</v>
      </c>
      <c r="CE110" s="120">
        <v>3.6026906106619694E-4</v>
      </c>
      <c r="CF110" s="120">
        <v>3.6031220740548027E-4</v>
      </c>
      <c r="CG110" s="120">
        <v>3.5495968590750014E-4</v>
      </c>
      <c r="CH110" s="120">
        <v>3.5500189582720595E-4</v>
      </c>
      <c r="CI110" s="120">
        <v>3.4970616392648635E-4</v>
      </c>
      <c r="CJ110" s="120">
        <v>3.4974745344089906E-4</v>
      </c>
      <c r="CK110" s="120">
        <v>3.4450819262995565E-4</v>
      </c>
      <c r="CL110" s="120">
        <v>3.4454857756535678E-4</v>
      </c>
      <c r="CM110" s="120">
        <v>3.3936546859079778E-4</v>
      </c>
      <c r="CN110" s="120">
        <v>3.3940496458631877E-4</v>
      </c>
      <c r="CO110" s="120">
        <v>3.3427768746317673E-4</v>
      </c>
      <c r="CP110" s="120">
        <v>3.3431630997166089E-4</v>
      </c>
      <c r="CQ110" s="120">
        <v>3.2924454399788186E-4</v>
      </c>
      <c r="CR110" s="120">
        <v>3.292823082867604E-4</v>
      </c>
      <c r="CS110" s="120">
        <v>3.242657320578621E-4</v>
      </c>
      <c r="CT110" s="120">
        <v>3.2430265321004367E-4</v>
      </c>
      <c r="CU110" s="120">
        <v>3.1934094463392971E-4</v>
      </c>
      <c r="CV110" s="120">
        <v>3.1937703754869893E-4</v>
      </c>
      <c r="CW110" s="120">
        <v>3.1446987386064053E-4</v>
      </c>
      <c r="CX110" s="120">
        <v>3.1450515325457057E-4</v>
      </c>
      <c r="CY110" s="120">
        <v>3.096522110323467E-4</v>
      </c>
      <c r="CZ110" s="120">
        <v>3.0968669144022511E-4</v>
      </c>
      <c r="DA110" s="120">
        <v>3.0488764661942526E-4</v>
      </c>
      <c r="DB110" s="120">
        <v>3.0492134239518874E-4</v>
      </c>
      <c r="DC110" s="120">
        <v>3.0017587028467838E-4</v>
      </c>
      <c r="DD110" s="120">
        <v>3.002087956023609E-4</v>
      </c>
      <c r="DE110" s="120">
        <v>2.95516570899907E-4</v>
      </c>
      <c r="DF110" s="120">
        <v>2.9554873975459869E-4</v>
      </c>
      <c r="DG110" s="120">
        <v>2.9090943656265587E-4</v>
      </c>
      <c r="DH110" s="120">
        <v>2.9094086277147438E-4</v>
      </c>
      <c r="DI110" s="120">
        <v>2.8635415461313333E-4</v>
      </c>
      <c r="DJ110" s="120">
        <v>2.8638485181620545E-4</v>
      </c>
      <c r="DK110" s="120">
        <v>2.8185041165129779E-4</v>
      </c>
      <c r="DL110" s="120">
        <v>2.8188039331275241E-4</v>
      </c>
      <c r="DM110" s="120">
        <v>2.7739789355412032E-4</v>
      </c>
      <c r="DN110" s="120">
        <v>2.7742717296309183E-4</v>
      </c>
      <c r="DO110" s="120">
        <v>2.7299628549301151E-4</v>
      </c>
      <c r="DP110" s="120">
        <v>2.7302487576465613E-4</v>
      </c>
      <c r="DQ110" s="120">
        <v>2.686452719514243E-4</v>
      </c>
      <c r="DR110" s="120">
        <v>2.6867318602794384E-4</v>
      </c>
      <c r="DS110" s="120">
        <v>2.6434453674261836E-4</v>
      </c>
      <c r="DT110" s="120">
        <v>2.643717873942975E-4</v>
      </c>
      <c r="DU110" s="120">
        <v>2.6009376302759887E-4</v>
      </c>
      <c r="DV110" s="120">
        <v>2.6012036285385013E-4</v>
      </c>
      <c r="DW110" s="120">
        <v>2.5589263333321782E-4</v>
      </c>
      <c r="DX110" s="120">
        <v>2.55918594763639E-4</v>
      </c>
      <c r="DY110" s="120">
        <v>2.5174082957044351E-4</v>
      </c>
      <c r="DZ110" s="120">
        <v>2.5176616486588375E-4</v>
      </c>
      <c r="EA110" s="120">
        <v>2.4763803305279618E-4</v>
      </c>
      <c r="EB110" s="120">
        <v>2.4766275430643285E-4</v>
      </c>
      <c r="EC110" s="120">
        <v>2.4358392451494587E-4</v>
      </c>
      <c r="ED110" s="120">
        <v>2.436080436533695E-4</v>
      </c>
      <c r="EE110" s="120">
        <v>2.3957818413147553E-4</v>
      </c>
      <c r="EF110" s="120">
        <v>2.3960171291578618E-4</v>
      </c>
      <c r="EG110" s="120">
        <v>2.3562049153580522E-4</v>
      </c>
      <c r="EH110" s="120">
        <v>2.3564344156271739E-4</v>
      </c>
      <c r="EI110" s="120">
        <v>2.3171052583927893E-4</v>
      </c>
      <c r="EJ110" s="120">
        <v>2.31732908542235E-4</v>
      </c>
      <c r="EK110" s="120">
        <v>2.2784796565041034E-4</v>
      </c>
      <c r="EL110" s="120">
        <v>2.2786979230070411E-4</v>
      </c>
      <c r="EM110" s="120">
        <v>2.2403248909428809E-4</v>
      </c>
      <c r="EN110" s="120">
        <v>2.240537708021961E-4</v>
      </c>
      <c r="EO110" s="120">
        <v>2.202637738321387E-4</v>
      </c>
      <c r="EP110" s="120">
        <v>2.2028452154806112E-4</v>
      </c>
      <c r="EQ110" s="120">
        <v>2.1654149708104597E-4</v>
      </c>
      <c r="ER110" s="120">
        <v>2.1656172159665536E-4</v>
      </c>
      <c r="ES110" s="120">
        <v>2.1286533563382549E-4</v>
      </c>
      <c r="ET110" s="120">
        <v>2.1288504758322407E-4</v>
      </c>
      <c r="EU110" s="120">
        <v>2.0923496587905261E-4</v>
      </c>
      <c r="EV110" s="120">
        <v>2.0925417573993695E-4</v>
      </c>
      <c r="EW110" s="120">
        <v>2.0565006382124271E-4</v>
      </c>
      <c r="EX110" s="120">
        <v>2.0566878191607683E-4</v>
      </c>
      <c r="EY110" s="120">
        <v>2.0211030510118255E-4</v>
      </c>
      <c r="EZ110" s="120">
        <v>2.0212854159837941E-4</v>
      </c>
      <c r="FA110" s="120">
        <v>1.9861536501641032E-4</v>
      </c>
      <c r="FB110" s="120">
        <v>1.986331299315193E-4</v>
      </c>
      <c r="FC110" s="120">
        <v>1.9516491854184437E-4</v>
      </c>
      <c r="FD110" s="120">
        <v>1.9518222173874687E-4</v>
      </c>
      <c r="FE110" s="120">
        <v>1.9175864035055575E-4</v>
      </c>
      <c r="FF110" s="120">
        <v>1.9177549154266767E-4</v>
      </c>
      <c r="FG110" s="120">
        <v>1.8839620483468713E-4</v>
      </c>
      <c r="FH110" s="120">
        <v>1.8841261358616847E-4</v>
      </c>
      <c r="FI110" s="120">
        <v>1.8507728612651348E-4</v>
      </c>
      <c r="FJ110" s="120">
        <v>1.8509326185348421E-4</v>
      </c>
      <c r="FK110" s="120">
        <v>1.8180155811964251E-4</v>
      </c>
      <c r="FL110" s="120">
        <v>1.8181711009140509E-4</v>
      </c>
      <c r="FM110" s="120">
        <v>1.7856869449035467E-4</v>
      </c>
      <c r="FN110" s="120">
        <v>1.7858383183062289E-4</v>
      </c>
      <c r="FO110" s="120">
        <v>1.7537836871907975E-4</v>
      </c>
      <c r="FP110" s="120">
        <v>1.7539310040721369E-4</v>
      </c>
      <c r="FQ110" s="120">
        <v>1.7223025411200883E-4</v>
      </c>
      <c r="FR110" s="120">
        <v>1.7224458898425487E-4</v>
      </c>
      <c r="FS110" s="120">
        <v>1.6912402382283657E-4</v>
      </c>
      <c r="FT110" s="120">
        <v>1.6913797057357458E-4</v>
      </c>
      <c r="FU110" s="120">
        <v>1.6605935087463786E-4</v>
      </c>
      <c r="FV110" s="120">
        <v>1.6607291805763183E-4</v>
      </c>
      <c r="FW110" s="120">
        <v>1.6303590818186954E-4</v>
      </c>
      <c r="FX110" s="120">
        <v>1.6304910421152479E-4</v>
      </c>
      <c r="FY110" s="120">
        <v>1.6005336857249905E-4</v>
      </c>
      <c r="FZ110" s="120">
        <v>1.6006620172512407E-4</v>
      </c>
      <c r="GA110" s="120">
        <v>1.5711140481025829E-4</v>
      </c>
      <c r="GB110" s="120">
        <v>1.571238832253312E-4</v>
      </c>
      <c r="GC110" s="120">
        <v>1.5420968961701783E-4</v>
      </c>
      <c r="GD110" s="120">
        <v>1.5422182129845672E-4</v>
      </c>
      <c r="GE110" s="120">
        <v>1.5134789569527907E-4</v>
      </c>
      <c r="GF110" s="120">
        <v>1.5135968851271822E-4</v>
      </c>
      <c r="GG110" s="120">
        <v>1.4852569575078505E-4</v>
      </c>
      <c r="GH110" s="120">
        <v>1.4853715744085372E-4</v>
      </c>
      <c r="GI110" s="120">
        <v>1.4574276251524423E-4</v>
      </c>
      <c r="GJ110" s="120">
        <v>1.4575390068284887E-4</v>
      </c>
      <c r="GK110" s="120">
        <v>1.4299876876916397E-4</v>
      </c>
      <c r="GL110" s="120">
        <v>1.4300959088877724E-4</v>
      </c>
      <c r="GM110" s="120">
        <v>1.4029338736479665E-4</v>
      </c>
      <c r="GN110" s="120">
        <v>1.4030390078174519E-4</v>
      </c>
      <c r="GO110" s="120">
        <v>1.3762629124918673E-4</v>
      </c>
      <c r="GP110" s="120">
        <v>1.3763650318094532E-4</v>
      </c>
      <c r="GQ110" s="120">
        <v>1.3499715348732439E-4</v>
      </c>
      <c r="GR110" s="120">
        <v>1.3500707102481223E-4</v>
      </c>
      <c r="GS110" s="120">
        <v>1.3240564728539785E-4</v>
      </c>
      <c r="GT110" s="120">
        <v>1.3241527739427718E-4</v>
      </c>
      <c r="GU110" s="120">
        <v>1.2985144601414334E-4</v>
      </c>
      <c r="GV110" s="120">
        <v>1.2986079553612076E-4</v>
      </c>
      <c r="GW110" s="120">
        <v>1.2733422323228899E-4</v>
      </c>
      <c r="GX110" s="120">
        <v>1.2734329888641855E-4</v>
      </c>
      <c r="GY110" s="120">
        <v>1.2485365271008931E-4</v>
      </c>
      <c r="GZ110" s="120">
        <v>1.2486246109407828E-4</v>
      </c>
      <c r="HA110" s="120">
        <v>1.2240940845294841E-4</v>
      </c>
      <c r="HB110" s="120">
        <v>1.2241795604446426E-4</v>
      </c>
      <c r="HC110" s="120">
        <v>1.2000116472512787E-4</v>
      </c>
      <c r="HD110" s="120">
        <v>1.2000945788310708E-4</v>
      </c>
      <c r="HE110" s="120">
        <v>1.1762859607353488E-4</v>
      </c>
      <c r="HF110" s="120">
        <v>1.1763664103949263E-4</v>
      </c>
      <c r="HG110" s="120">
        <v>1.1529137735159002E-4</v>
      </c>
      <c r="HH110" s="120">
        <v>1.1529918025093094E-4</v>
      </c>
      <c r="HI110" s="120">
        <v>1.1298918374316749E-4</v>
      </c>
      <c r="HJ110" s="120">
        <v>1.1299675058649789E-4</v>
      </c>
      <c r="HK110" s="120">
        <v>1.107216907866089E-4</v>
      </c>
      <c r="HL110" s="120">
        <v>1.1072902747104843E-4</v>
      </c>
      <c r="HM110" s="120">
        <v>1.0848857439880242E-4</v>
      </c>
      <c r="HN110" s="120">
        <v>1.0849568670929675E-4</v>
      </c>
      <c r="HO110" s="120">
        <v>1.062895108993268E-4</v>
      </c>
      <c r="HP110" s="120">
        <v>1.0629640450996071E-4</v>
      </c>
      <c r="HQ110" s="120">
        <v>1.0412417703465586E-4</v>
      </c>
      <c r="HR110" s="120">
        <v>1.0413085750996464E-4</v>
      </c>
      <c r="HS110" s="120">
        <v>1.019922500024177E-4</v>
      </c>
      <c r="HT110" s="120">
        <v>1.0199872279870032E-4</v>
      </c>
      <c r="HU110" s="120">
        <v>9.9893407475708557E-5</v>
      </c>
      <c r="HV110" s="120">
        <v>9.9899677942338186E-5</v>
      </c>
      <c r="HW110" s="120">
        <v>9.7827327627453701E-5</v>
      </c>
      <c r="HX110" s="120">
        <v>9.7833401008188268E-5</v>
      </c>
      <c r="HY110" s="120">
        <v>9.5793689154813005E-5</v>
      </c>
      <c r="HZ110" s="120">
        <v>9.5799570589105067E-5</v>
      </c>
      <c r="IA110" s="120">
        <v>9.3792171303628047E-5</v>
      </c>
      <c r="IB110" s="120">
        <v>9.3797865827931998E-5</v>
      </c>
      <c r="IC110" s="120">
        <v>9.1822453892904222E-5</v>
      </c>
      <c r="ID110" s="120">
        <v>9.1827966441983109E-5</v>
      </c>
      <c r="IE110" s="120">
        <v>8.9884217339325961E-5</v>
      </c>
      <c r="IF110" s="120">
        <v>8.988955274755593E-5</v>
      </c>
      <c r="IG110" s="120">
        <v>8.7977142681799523E-5</v>
      </c>
      <c r="IH110" s="120">
        <v>8.7982305684472132E-5</v>
      </c>
      <c r="II110" s="120">
        <v>8.6100911606019152E-5</v>
      </c>
      <c r="IJ110" s="120">
        <v>8.6105906840641536E-5</v>
      </c>
      <c r="IK110" s="120">
        <v>8.4255206469052385E-5</v>
      </c>
      <c r="IL110" s="120">
        <v>8.4260038476644772E-5</v>
      </c>
      <c r="IM110" s="120">
        <v>8.2439710323940348E-5</v>
      </c>
      <c r="IN110" s="120">
        <v>8.2444383550330926E-5</v>
      </c>
      <c r="IO110" s="120">
        <v>8.0654106944307553E-5</v>
      </c>
      <c r="IP110" s="120">
        <v>8.065862574142394E-5</v>
      </c>
      <c r="IQ110" s="120">
        <v>7.889808084897716E-5</v>
      </c>
      <c r="IR110" s="120">
        <v>7.8902449476135278E-5</v>
      </c>
      <c r="IS110" s="120">
        <v>7.7171317326587652E-5</v>
      </c>
      <c r="IT110" s="120">
        <v>7.7175539951776452E-5</v>
      </c>
      <c r="IU110" s="120">
        <v>7.5473502460204371E-5</v>
      </c>
      <c r="IV110" s="120">
        <v>7.5477583161367214E-5</v>
      </c>
      <c r="IW110" s="120">
        <v>7.3804323151923108E-5</v>
      </c>
      <c r="IX110" s="120">
        <v>7.3808265918235127E-5</v>
      </c>
      <c r="IY110" s="120">
        <v>7.2163467147459313E-5</v>
      </c>
      <c r="IZ110" s="120">
        <v>7.2167275880600579E-5</v>
      </c>
      <c r="JA110" s="120">
        <v>7.0550623060718545E-5</v>
      </c>
      <c r="JB110" s="120">
        <v>7.0554301576142845E-5</v>
      </c>
      <c r="JC110" s="120">
        <v>6.8965480398343665E-5</v>
      </c>
      <c r="JD110" s="120">
        <v>6.8969032426542676E-5</v>
      </c>
      <c r="JE110" s="120">
        <v>6.7407729584232208E-5</v>
      </c>
      <c r="JF110" s="120">
        <v>6.7411158771994665E-5</v>
      </c>
      <c r="JG110" s="120">
        <v>6.5877061984020082E-5</v>
      </c>
      <c r="JH110" s="120">
        <v>6.5880371895686555E-5</v>
      </c>
      <c r="JI110" s="120">
        <v>6.4373169929526344E-5</v>
      </c>
      <c r="JJ110" s="120">
        <v>6.43763640482375E-5</v>
      </c>
      <c r="JK110" s="120">
        <v>6.2895746743152272E-5</v>
      </c>
      <c r="JL110" s="120">
        <v>6.2898828472092869E-5</v>
      </c>
      <c r="JM110" s="120">
        <v>6.1444486762231328E-5</v>
      </c>
      <c r="JN110" s="120">
        <v>6.1447459425867788E-5</v>
      </c>
      <c r="JO110" s="120">
        <v>6.0019085363322723E-5</v>
      </c>
      <c r="JP110" s="120">
        <v>6.0021952208635224E-5</v>
      </c>
      <c r="JQ110" s="120">
        <v>5.8619238986445124E-5</v>
      </c>
      <c r="JR110" s="120">
        <v>5.8622003184152915E-5</v>
      </c>
      <c r="JS110" s="120">
        <v>5.7244645159242588E-5</v>
      </c>
      <c r="JT110" s="120">
        <v>5.7247309805023489E-5</v>
      </c>
      <c r="JU110" s="120">
        <v>5.5895002521078757E-5</v>
      </c>
      <c r="JV110" s="120">
        <v>5.589757063678229E-5</v>
      </c>
      <c r="JW110" s="120">
        <v>5.4570010847053691E-5</v>
      </c>
      <c r="JX110" s="120">
        <v>5.4572485381906887E-5</v>
      </c>
      <c r="JY110" s="120">
        <v>5.3269371071936187E-5</v>
      </c>
      <c r="JZ110" s="120">
        <v>5.3271754903742631E-5</v>
      </c>
      <c r="KA110" s="120">
        <v>5.1992785314006789E-5</v>
      </c>
      <c r="KB110" s="120">
        <v>5.1995081250338759E-5</v>
      </c>
      <c r="KC110" s="120">
        <v>5.073995689880614E-5</v>
      </c>
      <c r="KD110" s="120">
        <v>5.074216767818933E-5</v>
      </c>
      <c r="KE110" s="120">
        <v>4.9510590382781303E-5</v>
      </c>
      <c r="KF110" s="120">
        <v>4.9512718675871652E-5</v>
      </c>
      <c r="KG110" s="120">
        <v>4.8304391576825114E-5</v>
      </c>
      <c r="KH110" s="120">
        <v>4.8306439987578463E-5</v>
      </c>
      <c r="KI110" s="120">
        <v>4.7121067569702422E-5</v>
      </c>
      <c r="KJ110" s="120">
        <v>4.7123038636535692E-5</v>
      </c>
      <c r="KK110" s="120">
        <v>4.5960326751356502E-5</v>
      </c>
      <c r="KL110" s="120">
        <v>4.5962222948301359E-5</v>
      </c>
      <c r="KM110" s="120">
        <v>4.4821878836090574E-5</v>
      </c>
      <c r="KN110" s="120">
        <v>4.4823702573938413E-5</v>
      </c>
      <c r="KO110" s="120">
        <v>4.3705434885617239E-5</v>
      </c>
      <c r="KP110" s="120">
        <v>4.370718851305586E-5</v>
      </c>
      <c r="KQ110" s="120">
        <v>4.2610707331969974E-5</v>
      </c>
      <c r="KR110" s="120">
        <v>4.2612393136711598E-5</v>
      </c>
      <c r="KS110" s="120">
        <v>4.1537410000270461E-5</v>
      </c>
      <c r="KT110" s="120">
        <v>4.1539030210170963E-5</v>
      </c>
      <c r="KU110" s="120">
        <v>4.0485258131345423E-5</v>
      </c>
      <c r="KV110" s="120">
        <v>4.0486814915514787E-5</v>
      </c>
      <c r="KW110" s="120">
        <v>3.9453968404186563E-5</v>
      </c>
      <c r="KX110" s="120">
        <v>3.9455463874089938E-5</v>
      </c>
      <c r="KY110" s="120">
        <v>3.8443258958247096E-5</v>
      </c>
      <c r="KZ110" s="120">
        <v>3.8444695168796571E-5</v>
      </c>
      <c r="LA110" s="120">
        <v>3.7452849415568156E-5</v>
      </c>
      <c r="LB110" s="120">
        <v>3.7454228366205677E-5</v>
      </c>
      <c r="LC110" s="120">
        <v>3.6482460902729821E-5</v>
      </c>
      <c r="LD110" s="120">
        <v>3.6483784538499666E-5</v>
      </c>
      <c r="LE110" s="120">
        <v>3.5531816072618237E-5</v>
      </c>
      <c r="LF110" s="120">
        <v>3.5533086285230439E-5</v>
      </c>
      <c r="LG110" s="120">
        <v>3.4600639126004074E-5</v>
      </c>
      <c r="LH110" s="120">
        <v>3.4601857754887676E-5</v>
      </c>
      <c r="LI110" s="120">
        <v>3.3688655832924941E-5</v>
      </c>
      <c r="LJ110" s="120">
        <v>3.3689824666271152E-5</v>
      </c>
      <c r="LK110" s="120">
        <v>3.2795593553864635E-5</v>
      </c>
      <c r="LL110" s="120">
        <v>3.2796714329660279E-5</v>
      </c>
      <c r="LM110" s="120">
        <v>3.19211812607239E-5</v>
      </c>
      <c r="LN110" s="120">
        <v>3.192225566777418E-5</v>
      </c>
      <c r="LO110" s="120">
        <v>3.1065149557574998E-5</v>
      </c>
      <c r="LP110" s="120">
        <v>3.1066179236515865E-5</v>
      </c>
      <c r="LQ110" s="120">
        <v>3.0227230701193267E-5</v>
      </c>
      <c r="LR110" s="120">
        <v>3.0228217245493539E-5</v>
      </c>
      <c r="LS110" s="120">
        <v>2.9407158621359833E-5</v>
      </c>
      <c r="LT110" s="120">
        <v>2.9408103578312546E-5</v>
      </c>
      <c r="LU110" s="120">
        <v>2.8604668940928179E-5</v>
      </c>
      <c r="LV110" s="120">
        <v>2.8605573812631147E-5</v>
      </c>
      <c r="LW110" s="120">
        <v>2.7819498995647634E-5</v>
      </c>
      <c r="LX110" s="120">
        <v>2.7820365239973148E-5</v>
      </c>
      <c r="LY110" s="120">
        <v>2.7051387853737563E-5</v>
      </c>
      <c r="LZ110" s="120">
        <v>2.7052216885291178E-5</v>
      </c>
      <c r="MA110" s="120">
        <v>2.6300076335204988E-5</v>
      </c>
      <c r="MB110" s="120">
        <v>2.6300869526273316E-5</v>
      </c>
      <c r="MC110" s="120">
        <v>2.5565307030899365E-5</v>
      </c>
      <c r="MD110" s="120">
        <v>2.5566065712386476E-5</v>
      </c>
      <c r="ME110" s="120">
        <v>2.4846824321297161E-5</v>
      </c>
      <c r="MF110" s="120">
        <v>2.4847549783650064E-5</v>
      </c>
      <c r="MG110" s="120">
        <v>2.4144374395010099E-5</v>
      </c>
      <c r="MH110" s="120">
        <v>2.4145067889132568E-5</v>
      </c>
      <c r="MI110" s="120">
        <v>2.3457705267009618E-5</v>
      </c>
      <c r="MJ110" s="120">
        <v>2.3458368005164853E-5</v>
      </c>
      <c r="MK110" s="120">
        <v>2.2786566796561391E-5</v>
      </c>
      <c r="ML110" s="120">
        <v>2.2787199953263081E-5</v>
      </c>
      <c r="MM110" s="120">
        <v>2.2130710704862864E-5</v>
      </c>
      <c r="MN110" s="120">
        <v>2.2131315417754668E-5</v>
      </c>
      <c r="MO110" s="120">
        <v>2.1489890592376962E-5</v>
      </c>
      <c r="MP110" s="120">
        <v>2.1490467963100476E-5</v>
      </c>
      <c r="MQ110" s="120">
        <v>2.08638619558555E-5</v>
      </c>
      <c r="MR110" s="120">
        <v>2.0864413050906404E-5</v>
      </c>
      <c r="MS110" s="120">
        <v>2.0252382205045559E-5</v>
      </c>
      <c r="MT110" s="120">
        <v>2.025290805661807E-5</v>
      </c>
      <c r="MU110" s="120">
        <v>1.9655210679071859E-5</v>
      </c>
      <c r="MV110" s="120">
        <v>1.9655712285891443E-5</v>
      </c>
      <c r="MW110" s="120">
        <v>1.9072108662488939E-5</v>
      </c>
      <c r="MX110" s="120">
        <v>1.9072586990633153E-5</v>
      </c>
      <c r="MY110" s="120">
        <v>1.8502839400996075E-5</v>
      </c>
      <c r="MZ110" s="120">
        <v>1.8503295384703522E-5</v>
      </c>
      <c r="NA110" s="120">
        <v>1.7947168116808909E-5</v>
      </c>
      <c r="NB110" s="120">
        <v>1.7947602659276185E-5</v>
      </c>
      <c r="NC110" s="120">
        <v>1.7404862023680435E-5</v>
      </c>
      <c r="ND110" s="120">
        <v>1.7405275997847298E-5</v>
      </c>
      <c r="NE110" s="120">
        <v>1.6875690341565841E-5</v>
      </c>
      <c r="NF110" s="120">
        <v>1.6876084590888275E-5</v>
      </c>
      <c r="NG110" s="120">
        <v>1.6359424310923976E-5</v>
      </c>
      <c r="NH110" s="120">
        <v>1.6359799650135279E-5</v>
      </c>
      <c r="NI110" s="120">
        <v>1.5855837206649371E-5</v>
      </c>
      <c r="NJ110" s="120">
        <v>1.5856194422509225E-5</v>
      </c>
      <c r="NK110" s="120">
        <v>1.5364704351628499E-5</v>
      </c>
      <c r="NL110" s="120">
        <v>1.5365044203660121E-5</v>
      </c>
      <c r="NM110" s="120">
        <v>1.4885803129914058E-5</v>
      </c>
      <c r="NN110" s="120">
        <v>1.4886126351129069E-5</v>
      </c>
      <c r="NO110" s="120">
        <v>1.4418912999510763E-5</v>
      </c>
      <c r="NP110" s="120">
        <v>1.4419220297122279E-5</v>
      </c>
      <c r="NQ110" s="120">
        <v>1.3963815504766938E-5</v>
      </c>
      <c r="NR110" s="120">
        <v>1.3964107560890432E-5</v>
      </c>
      <c r="NS110" s="120">
        <v>1.3520294288365433E-5</v>
      </c>
      <c r="NT110" s="120">
        <v>1.3520571760707733E-5</v>
      </c>
      <c r="NU110" s="120">
        <v>1.3088135102908391E-5</v>
      </c>
      <c r="NV110" s="120">
        <v>1.3088398625444491E-5</v>
      </c>
      <c r="NW110" s="120">
        <v>1.2667125822089382E-5</v>
      </c>
      <c r="NX110" s="120">
        <v>1.2667376005727384E-5</v>
      </c>
      <c r="NY110" s="120">
        <v>1.2257056451447627E-5</v>
      </c>
      <c r="NZ110" s="120">
        <v>1.2257293884681664E-5</v>
      </c>
      <c r="OA110" s="120">
        <v>1.1857719138698295E-5</v>
      </c>
      <c r="OB110" s="120">
        <v>1.1857944388249495E-5</v>
      </c>
      <c r="OC110" s="120">
        <v>1.1468908183633461E-5</v>
      </c>
      <c r="OD110" s="120">
        <v>1.1469121795078957E-5</v>
      </c>
      <c r="OE110" s="120">
        <v>1.1090420047587957E-5</v>
      </c>
      <c r="OF110" s="120">
        <v>1.1090622545978111E-5</v>
      </c>
      <c r="OG110" s="120">
        <v>1.0722053362465141E-5</v>
      </c>
      <c r="OH110" s="120">
        <v>1.0722245252928822E-5</v>
      </c>
      <c r="OI110" s="120">
        <v>1.0363608939316896E-5</v>
      </c>
      <c r="OJ110" s="120">
        <v>1.0363790707655033E-5</v>
      </c>
      <c r="OK110" s="120">
        <v>1.0014889776472947E-5</v>
      </c>
      <c r="OL110" s="120">
        <v>1.0015061889740296E-5</v>
      </c>
      <c r="OM110" s="120">
        <v>9.6757010672144926E-6</v>
      </c>
      <c r="ON110" s="120">
        <v>9.6758639742897242E-6</v>
      </c>
      <c r="OO110" s="120">
        <v>9.3458502069870693E-6</v>
      </c>
      <c r="OP110" s="120">
        <v>9.346004339131178E-6</v>
      </c>
      <c r="OQ110" s="120">
        <v>9.0251468001479967E-6</v>
      </c>
      <c r="OR110" s="120">
        <v>9.0252925715512474E-6</v>
      </c>
      <c r="OS110" s="120">
        <v>8.7134026662439807E-6</v>
      </c>
      <c r="OT110" s="120">
        <v>8.713540474561215E-6</v>
      </c>
      <c r="OU110" s="120">
        <v>8.4104318458139701E-6</v>
      </c>
      <c r="OV110" s="120">
        <v>8.4105620726886048E-6</v>
      </c>
      <c r="OW110" s="120">
        <v>8.1160506057134435E-6</v>
      </c>
      <c r="OX110" s="120">
        <v>8.1161736172899697E-6</v>
      </c>
      <c r="OY110" s="120">
        <v>7.8300774439555669E-6</v>
      </c>
      <c r="OZ110" s="120">
        <v>7.8301935913809134E-6</v>
      </c>
      <c r="PA110" s="120">
        <v>7.5523330940654795E-6</v>
      </c>
      <c r="PB110" s="120">
        <v>7.5524427139790855E-6</v>
      </c>
      <c r="PC110" s="120">
        <v>7.2826405289438344E-6</v>
      </c>
      <c r="PD110" s="120">
        <v>7.2827439439566776E-6</v>
      </c>
      <c r="PE110" s="120">
        <v>7.0208249642359123E-6</v>
      </c>
      <c r="PF110" s="120">
        <v>7.0209224833984404E-6</v>
      </c>
      <c r="PG110" s="120">
        <v>6.7667138612028425E-6</v>
      </c>
      <c r="PH110" s="120">
        <v>6.766805780462056E-6</v>
      </c>
      <c r="PI110" s="120">
        <v>6.520136929091699E-6</v>
      </c>
      <c r="PJ110" s="120">
        <v>6.5202235317373784E-6</v>
      </c>
      <c r="PK110" s="120">
        <v>6.2809261270013365E-6</v>
      </c>
      <c r="PL110" s="120">
        <v>6.2810076841015838E-6</v>
      </c>
      <c r="PM110" s="120">
        <v>6.048915665241214E-6</v>
      </c>
      <c r="PN110" s="120">
        <v>6.048992436067285E-6</v>
      </c>
      <c r="PO110" s="120">
        <v>5.8239420061802702E-6</v>
      </c>
      <c r="PP110" s="120">
        <v>5.8240142386210063E-6</v>
      </c>
      <c r="PQ110" s="120">
        <v>5.6058438645836045E-6</v>
      </c>
      <c r="PR110" s="120">
        <v>5.6059117955494234E-6</v>
      </c>
      <c r="PS110" s="120">
        <v>5.3944622074346791E-6</v>
      </c>
      <c r="PT110" s="120">
        <v>5.3945260632512757E-6</v>
      </c>
      <c r="PU110" s="120">
        <v>5.1896402532408695E-6</v>
      </c>
      <c r="PV110" s="120">
        <v>5.1897002500327525E-6</v>
      </c>
      <c r="PW110" s="120">
        <v>4.9912234708206347E-6</v>
      </c>
      <c r="PX110" s="120">
        <v>4.991279814884669E-6</v>
      </c>
      <c r="PY110" s="120">
        <v>4.7990595775708127E-6</v>
      </c>
      <c r="PZ110" s="120">
        <v>4.7991124657397716E-6</v>
      </c>
      <c r="QA110" s="120">
        <v>4.6129985372125026E-6</v>
      </c>
      <c r="QB110" s="120">
        <v>4.6130481572088951E-6</v>
      </c>
      <c r="QC110" s="120">
        <v>4.4328925570145846E-6</v>
      </c>
      <c r="QD110" s="120">
        <v>4.4329390877947765E-6</v>
      </c>
      <c r="QE110" s="120">
        <v>4.2585960844939574E-6</v>
      </c>
      <c r="QF110" s="120">
        <v>4.2586396965827851E-6</v>
      </c>
      <c r="QG110" s="120">
        <v>4.0899658035919256E-6</v>
      </c>
      <c r="QH110" s="120">
        <v>4.0900066594078941E-6</v>
      </c>
      <c r="QI110" s="120">
        <v>3.9268606303262815E-6</v>
      </c>
      <c r="QJ110" s="120">
        <v>3.9268988844975372E-6</v>
      </c>
      <c r="QK110" s="120">
        <v>3.7691417079191597E-6</v>
      </c>
      <c r="QL110" s="120">
        <v>3.7691775075902876E-6</v>
      </c>
      <c r="QM110" s="120">
        <v>3.6166724014007082E-6</v>
      </c>
      <c r="QN110" s="120">
        <v>3.6167058865305865E-6</v>
      </c>
      <c r="QO110" s="120">
        <v>3.469318291689057E-6</v>
      </c>
      <c r="QP110" s="120">
        <v>3.4693495953398622E-6</v>
      </c>
      <c r="QQ110" s="120">
        <v>3.3269471691473865E-6</v>
      </c>
      <c r="QR110" s="120">
        <v>3.3269764177648902E-6</v>
      </c>
      <c r="QS110" s="120">
        <v>3.1894290266189807E-6</v>
      </c>
      <c r="QT110" s="120">
        <v>3.1894563403043116E-6</v>
      </c>
      <c r="QU110" s="120">
        <v>3.0566360519416742E-6</v>
      </c>
      <c r="QV110" s="120">
        <v>3.0566615447146503E-6</v>
      </c>
      <c r="QW110" s="120">
        <v>2.9284426199431702E-6</v>
      </c>
      <c r="QX110" s="120">
        <v>2.9284663999973955E-6</v>
      </c>
      <c r="QY110" s="120">
        <v>2.8047252839191908E-6</v>
      </c>
      <c r="QZ110" s="120">
        <v>2.8047474538690305E-6</v>
      </c>
      <c r="RA110" s="120">
        <v>2.6853627665965767E-6</v>
      </c>
      <c r="RB110" s="120">
        <v>2.6853834237161874E-6</v>
      </c>
      <c r="RC110" s="120">
        <v>2.5702359505838312E-6</v>
      </c>
      <c r="RD110" s="120">
        <v>2.5702551870383612E-6</v>
      </c>
      <c r="RE110" s="120">
        <v>2.4592278683118724E-6</v>
      </c>
      <c r="RF110" s="120">
        <v>2.4592457713810287E-6</v>
      </c>
      <c r="RG110" s="120">
        <v>2.3522236914680833E-6</v>
      </c>
      <c r="RH110" s="120">
        <v>2.3522403437621853E-6</v>
      </c>
      <c r="RI110" s="120">
        <v>2.2491107199270498E-6</v>
      </c>
      <c r="RJ110" s="120">
        <v>2.2491261995957234E-6</v>
      </c>
      <c r="RK110" s="120">
        <v>2.1497783701817041E-6</v>
      </c>
      <c r="RL110" s="120">
        <v>2.1497927511154127E-6</v>
      </c>
      <c r="RM110" s="120">
        <v>2.0541181632788889E-6</v>
      </c>
      <c r="RN110" s="120">
        <v>2.0541315153033822E-6</v>
      </c>
      <c r="RO110" s="120">
        <v>1.9620237122636539E-6</v>
      </c>
      <c r="RP110" s="120">
        <v>1.9620361013275548E-6</v>
      </c>
      <c r="RQ110" s="120">
        <v>1.8733907091370252E-6</v>
      </c>
      <c r="RR110" s="120">
        <v>1.8734021974926739E-6</v>
      </c>
      <c r="RS110" s="120">
        <v>1.7881169113321268E-6</v>
      </c>
      <c r="RT110" s="120">
        <v>1.7881275577098481E-6</v>
      </c>
      <c r="RU110" s="120">
        <v>1.7061021277140569E-6</v>
      </c>
      <c r="RV110" s="120">
        <v>1.7061119874899959E-6</v>
      </c>
      <c r="RW110" s="120">
        <v>1.627248204109082E-6</v>
      </c>
      <c r="RX110" s="120">
        <v>1.6272573294667793E-6</v>
      </c>
      <c r="RY110" s="120">
        <v>1.5514590083691582E-6</v>
      </c>
      <c r="RZ110" s="120">
        <v>1.5514674484549918E-6</v>
      </c>
      <c r="SA110" s="120">
        <v>1.4786404149780151E-6</v>
      </c>
      <c r="SB110" s="120">
        <v>1.478648216050687E-6</v>
      </c>
      <c r="SC110" s="120">
        <v>1.4087002892054648E-6</v>
      </c>
      <c r="SD110" s="120">
        <v>1.4087074947796689E-6</v>
      </c>
      <c r="SE110" s="120">
        <v>1.3415484708168344E-6</v>
      </c>
      <c r="SF110" s="120">
        <v>1.3415551218012603E-6</v>
      </c>
      <c r="SG110" s="120">
        <v>1.2770967573448085E-6</v>
      </c>
      <c r="SH110" s="120">
        <v>1.277102892174635E-6</v>
      </c>
      <c r="SI110" s="120">
        <v>1.2152588869312676E-6</v>
      </c>
      <c r="SJ110" s="120">
        <v>1.2152645416952913E-6</v>
      </c>
      <c r="SK110" s="120">
        <v>1.155950520747037E-6</v>
      </c>
      <c r="SL110" s="120">
        <v>1.1559557293095897E-6</v>
      </c>
      <c r="SM110" s="120">
        <v>1.0990892249977896E-6</v>
      </c>
      <c r="SN110" s="120">
        <v>1.0990940191155817E-6</v>
      </c>
      <c r="SO110" s="120">
        <v>1.0445944525246547E-6</v>
      </c>
      <c r="SP110" s="120">
        <v>1.044598861958697E-6</v>
      </c>
      <c r="SQ110" s="120">
        <v>9.9238752400842297E-7</v>
      </c>
      <c r="SR110" s="120">
        <v>9.9239157663117503E-7</v>
      </c>
      <c r="SS110" s="120">
        <v>9.4239160878653036E-7</v>
      </c>
      <c r="ST110" s="120">
        <v>9.4239533068441625E-7</v>
      </c>
      <c r="SU110" s="120">
        <v>8.945317052923513E-7</v>
      </c>
      <c r="SV110" s="120">
        <v>8.9453512086377052E-7</v>
      </c>
      <c r="SW110" s="120">
        <v>8.4873462112659165E-7</v>
      </c>
      <c r="SX110" s="120">
        <v>8.4873775317558831E-7</v>
      </c>
      <c r="SY110" s="120">
        <v>8.0492895277093541E-7</v>
      </c>
      <c r="SZ110" s="120">
        <v>8.0493182259664147E-7</v>
      </c>
      <c r="TA110" s="120">
        <v>7.6304506495434464E-7</v>
      </c>
      <c r="TB110" s="120">
        <v>7.6304769243635319E-7</v>
      </c>
      <c r="TC110" s="120">
        <v>7.2301506968276216E-7</v>
      </c>
      <c r="TD110" s="120">
        <v>7.2301747336254446E-7</v>
      </c>
      <c r="TE110" s="120">
        <v>6.8477280494320191E-7</v>
      </c>
      <c r="TF110" s="120">
        <v>6.8477500210172309E-7</v>
      </c>
      <c r="TG110" s="120">
        <v>6.482538130935575E-7</v>
      </c>
      <c r="TH110" s="120">
        <v>6.4825581982519414E-7</v>
      </c>
      <c r="TI110" s="120">
        <v>6.1339531894967681E-7</v>
      </c>
      <c r="TJ110" s="120">
        <v>6.1339715023259531E-7</v>
      </c>
      <c r="TK110" s="120">
        <v>5.8013620758157696E-7</v>
      </c>
      <c r="TL110" s="120">
        <v>5.801378773446697E-7</v>
      </c>
      <c r="TM110" s="120">
        <v>5.4841700183090127E-7</v>
      </c>
      <c r="TN110" s="120">
        <v>5.4841852301742439E-7</v>
      </c>
      <c r="TO110" s="120">
        <v>5.1817983956199577E-7</v>
      </c>
      <c r="TP110" s="120">
        <v>5.1818122419001929E-7</v>
      </c>
      <c r="TQ110" s="120">
        <v>4.8936845065922873E-7</v>
      </c>
      <c r="TR110" s="120">
        <v>4.8936970987902056E-7</v>
      </c>
      <c r="TS110" s="120">
        <v>4.6192813378340887E-7</v>
      </c>
      <c r="TT110" s="120">
        <v>4.6192927793187503E-7</v>
      </c>
      <c r="TU110" s="120">
        <v>4.3580573290040498E-7</v>
      </c>
      <c r="TV110" s="120">
        <v>4.3580677155269093E-7</v>
      </c>
      <c r="TW110" s="120">
        <v>4.1094961359527324E-7</v>
      </c>
      <c r="TX110" s="120">
        <v>4.1095055561364081E-7</v>
      </c>
      <c r="TY110" s="120">
        <v>3.8730963918541594E-7</v>
      </c>
      <c r="TZ110" s="120">
        <v>3.8731049276551172E-7</v>
      </c>
      <c r="UA110" s="120">
        <v>3.6483714664650817E-7</v>
      </c>
      <c r="UB110" s="120">
        <v>3.6483791936112111E-7</v>
      </c>
      <c r="UC110" s="120">
        <v>3.4348492236509567E-7</v>
      </c>
      <c r="UD110" s="120">
        <v>3.4348562120551329E-7</v>
      </c>
      <c r="UE110" s="120">
        <v>3.2320717773195862E-7</v>
      </c>
      <c r="UF110" s="120">
        <v>3.2320780914702193E-7</v>
      </c>
      <c r="UG110" s="120">
        <v>3.0395952459050272E-7</v>
      </c>
      <c r="UH110" s="120">
        <v>3.0396009452345816E-7</v>
      </c>
      <c r="UI110" s="120">
        <v>2.8569895055457923E-7</v>
      </c>
      <c r="UJ110" s="120">
        <v>2.8569946447782419E-7</v>
      </c>
      <c r="UK110" s="120">
        <v>2.6838379421028654E-7</v>
      </c>
      <c r="UL110" s="120">
        <v>2.6838425715810416E-7</v>
      </c>
      <c r="UM110" s="120">
        <v>2.5197372021642501E-7</v>
      </c>
      <c r="UN110" s="120">
        <v>2.5197413681579757E-7</v>
      </c>
      <c r="UO110" s="120">
        <v>2.3642969431839146E-7</v>
      </c>
      <c r="UP110" s="120">
        <v>2.3643006881797817E-7</v>
      </c>
      <c r="UQ110" s="120">
        <v>2.2171395829038844E-7</v>
      </c>
      <c r="UR110" s="120">
        <v>2.2171429458776008E-7</v>
      </c>
      <c r="US110" s="120">
        <v>2.0779000482091985E-7</v>
      </c>
      <c r="UT110" s="120">
        <v>2.0779030648812739E-7</v>
      </c>
      <c r="UU110" s="120">
        <v>1.946225523565943E-7</v>
      </c>
      <c r="UV110" s="120">
        <v>1.9462282266415467E-7</v>
      </c>
      <c r="UW110" s="120">
        <v>1.821775199193179E-7</v>
      </c>
      <c r="UX110" s="120">
        <v>1.8217776185869517E-7</v>
      </c>
      <c r="UY110" s="120">
        <v>1.7042200191199118E-7</v>
      </c>
      <c r="UZ110" s="120">
        <v>1.7042221821664714E-7</v>
      </c>
      <c r="VA110" s="120">
        <v>1.5932424292783625E-7</v>
      </c>
      <c r="VB110" s="120">
        <v>1.5932443609292441E-7</v>
      </c>
      <c r="VC110" s="120">
        <v>1.4885361257848929E-7</v>
      </c>
      <c r="VD110" s="120">
        <v>1.48853784879262E-7</v>
      </c>
      <c r="VE110" s="120">
        <v>1.389805803559697E-7</v>
      </c>
      <c r="VF110" s="120">
        <v>1.3898073386496623E-7</v>
      </c>
      <c r="VG110" s="120">
        <v>1.2967669054360475E-7</v>
      </c>
      <c r="VH110" s="120">
        <v>1.2967682714668619E-7</v>
      </c>
      <c r="VI110" s="120">
        <v>1.2091453719093852E-7</v>
      </c>
      <c r="VJ110" s="120">
        <v>1.209146586022306E-7</v>
      </c>
      <c r="VK110" s="120">
        <v>1.1266773916757645E-7</v>
      </c>
      <c r="VL110" s="120">
        <v>1.1266784694338285E-7</v>
      </c>
      <c r="VM110" s="120">
        <v>1.0491091531083787E-7</v>
      </c>
      <c r="VN110" s="120">
        <v>1.0491101086258023E-7</v>
      </c>
      <c r="VO110" s="120">
        <v>9.7619659681970291E-8</v>
      </c>
      <c r="VP110" s="120">
        <v>9.7619744288211862E-8</v>
      </c>
      <c r="VQ110" s="120">
        <v>9.0770516945560115E-8</v>
      </c>
      <c r="VR110" s="120">
        <v>9.0770591763164984E-8</v>
      </c>
      <c r="VS110" s="120">
        <v>8.4340957886625534E-8</v>
      </c>
      <c r="VT110" s="120">
        <v>8.434102396110587E-8</v>
      </c>
      <c r="VU110" s="120">
        <v>7.8309355079713974E-8</v>
      </c>
      <c r="VV110" s="120">
        <v>7.8309413354812962E-8</v>
      </c>
      <c r="VW110" s="120">
        <v>7.2654958724141375E-8</v>
      </c>
      <c r="VX110" s="120">
        <v>7.2655010050699151E-8</v>
      </c>
      <c r="VY110" s="120">
        <v>6.7357872659309732E-8</v>
      </c>
      <c r="VZ110" s="120">
        <v>6.7357917803456798E-8</v>
      </c>
      <c r="WA110" s="120">
        <v>6.2399030573815579E-8</v>
      </c>
      <c r="WB110" s="120">
        <v>6.2399070224535601E-8</v>
      </c>
      <c r="WC110" s="120">
        <v>5.7760172421820956E-8</v>
      </c>
      <c r="WD110" s="120">
        <v>5.7760207197924189E-8</v>
      </c>
      <c r="WE110" s="120">
        <v>5.3423821059900306E-8</v>
      </c>
      <c r="WF110" s="120">
        <v>5.3423851516445469E-8</v>
      </c>
      <c r="WG110" s="120">
        <v>4.9373259117294881E-8</v>
      </c>
      <c r="WH110" s="120">
        <v>4.9373285751496038E-8</v>
      </c>
      <c r="WI110" s="120">
        <v>4.5592506112210489E-8</v>
      </c>
      <c r="WJ110" s="120">
        <v>4.5592529368863898E-8</v>
      </c>
      <c r="WK110" s="120">
        <v>4.2066295826477673E-8</v>
      </c>
      <c r="WL110" s="120">
        <v>4.2066316102941458E-8</v>
      </c>
      <c r="WM110" s="120">
        <v>3.8780053950558711E-8</v>
      </c>
      <c r="WN110" s="120">
        <v>3.8780071601316253E-8</v>
      </c>
      <c r="WO110" s="120">
        <v>3.5719876010534223E-8</v>
      </c>
      <c r="WP110" s="120">
        <v>3.5719891351370575E-8</v>
      </c>
      <c r="WQ110" s="120">
        <v>3.2872505588331169E-8</v>
      </c>
      <c r="WR110" s="120">
        <v>3.287251890015095E-8</v>
      </c>
      <c r="WS110" s="120">
        <v>3.0225312846068727E-8</v>
      </c>
      <c r="WT110" s="120">
        <v>3.0225324378380991E-8</v>
      </c>
      <c r="WU110" s="120">
        <v>2.7766273364993389E-8</v>
      </c>
      <c r="WV110" s="120">
        <v>2.7766283339088557E-8</v>
      </c>
      <c r="WW110" s="120">
        <v>2.5483947309056096E-8</v>
      </c>
      <c r="WX110" s="120">
        <v>2.5483955920897996E-8</v>
      </c>
      <c r="WY110" s="120">
        <v>2.3367458922747989E-8</v>
      </c>
      <c r="WZ110" s="120">
        <v>2.33674663456032E-8</v>
      </c>
      <c r="XA110" s="120">
        <v>2.1406476372362277E-8</v>
      </c>
      <c r="XB110" s="120">
        <v>2.1406482759186791E-8</v>
      </c>
      <c r="XC110" s="120">
        <v>1.9591191939384097E-8</v>
      </c>
      <c r="XD110" s="120">
        <v>1.9591197424986896E-8</v>
      </c>
      <c r="XE110" s="120">
        <v>1.7912302574232886E-8</v>
      </c>
      <c r="XF110" s="120">
        <v>1.7912307277234251E-8</v>
      </c>
      <c r="XG110" s="120">
        <v>1.6360990818091076E-8</v>
      </c>
      <c r="XH110" s="120">
        <v>1.6360994842692358E-8</v>
      </c>
      <c r="XI110" s="120">
        <v>1.492890610004922E-8</v>
      </c>
      <c r="XJ110" s="120">
        <v>1.4928909537629988E-8</v>
      </c>
      <c r="XK110" s="120">
        <v>1.3608146416285165E-8</v>
      </c>
      <c r="XL110" s="120">
        <v>1.3608149346842115E-8</v>
      </c>
      <c r="XM110" s="120">
        <v>1.2391240397469447E-8</v>
      </c>
      <c r="XN110" s="120">
        <v>1.2391242890910774E-8</v>
      </c>
      <c r="XO110" s="120">
        <v>1.1271129770056615E-8</v>
      </c>
      <c r="XP110" s="120">
        <v>1.127113188736443E-8</v>
      </c>
      <c r="XQ110" s="120">
        <v>1.0241152216580385E-8</v>
      </c>
      <c r="XR110" s="120">
        <v>1.024115401085302E-8</v>
      </c>
      <c r="XS110" s="120">
        <v>9.2950246395218437E-9</v>
      </c>
      <c r="XT110" s="120">
        <v>9.2950261569067223E-9</v>
      </c>
      <c r="XU110" s="120">
        <v>8.426826832765219E-9</v>
      </c>
      <c r="XV110" s="120">
        <v>8.4268281132924547E-9</v>
      </c>
      <c r="XW110" s="120">
        <v>7.6309855640959304E-9</v>
      </c>
      <c r="XX110" s="120">
        <v>7.6309866424218482E-9</v>
      </c>
      <c r="XY110" s="120">
        <v>6.9022590716321488E-9</v>
      </c>
      <c r="XZ110" s="120">
        <v>6.9022599777013635E-9</v>
      </c>
      <c r="YA110" s="120">
        <v>6.2357219765151731E-9</v>
      </c>
      <c r="YB110" s="120">
        <v>6.2357227361489596E-9</v>
      </c>
      <c r="YC110" s="120">
        <v>5.6267506136162966E-9</v>
      </c>
      <c r="YD110" s="120">
        <v>5.6267512490345733E-9</v>
      </c>
      <c r="YE110" s="120">
        <v>5.07100878145042E-9</v>
      </c>
      <c r="YF110" s="120">
        <v>5.0710093117339044E-9</v>
      </c>
      <c r="YG110" s="120">
        <v>4.5644339119203879E-9</v>
      </c>
      <c r="YH110" s="120">
        <v>4.5644343534190376E-9</v>
      </c>
      <c r="YI110" s="120">
        <v>4.1032236599521497E-9</v>
      </c>
      <c r="YJ110" s="120">
        <v>4.1032240266453791E-9</v>
      </c>
      <c r="YK110" s="120">
        <v>3.6838229125207905E-9</v>
      </c>
      <c r="YL110" s="120">
        <v>3.6838232163345316E-9</v>
      </c>
      <c r="YM110" s="120">
        <v>3.3029112160126439E-9</v>
      </c>
      <c r="YN110" s="120">
        <v>3.3029114670978619E-9</v>
      </c>
      <c r="YO110" s="120">
        <v>2.9573906203203961E-9</v>
      </c>
      <c r="YP110" s="120">
        <v>2.9573908272971808E-9</v>
      </c>
      <c r="YQ110" s="120">
        <v>2.644373937527217E-9</v>
      </c>
      <c r="YR110" s="120">
        <v>2.6443741076983211E-9</v>
      </c>
      <c r="YS110" s="120">
        <v>2.3611734125048916E-9</v>
      </c>
      <c r="YT110" s="120">
        <v>2.3611735520420748E-9</v>
      </c>
      <c r="YU110" s="120">
        <v>2.1052898022296523E-9</v>
      </c>
      <c r="YV110" s="120">
        <v>2.1052899163359529E-9</v>
      </c>
      <c r="YW110" s="120">
        <v>1.8744018601104444E-9</v>
      </c>
      <c r="YX110" s="120">
        <v>1.874401953161152E-9</v>
      </c>
      <c r="YY110" s="120">
        <v>1.6663562211281655E-9</v>
      </c>
      <c r="YZ110" s="120">
        <v>1.6663562967930291E-9</v>
      </c>
      <c r="ZA110" s="120">
        <v>1.4791576831028166E-9</v>
      </c>
      <c r="ZB110" s="120">
        <v>1.4791577444517009E-9</v>
      </c>
      <c r="ZC110" s="120">
        <v>1.310959878939276E-9</v>
      </c>
      <c r="ZD110" s="120">
        <v>1.3109599285333173E-9</v>
      </c>
      <c r="ZE110" s="120">
        <v>1.1600563342532242E-9</v>
      </c>
      <c r="ZF110" s="120">
        <v>1.1600563742232521E-9</v>
      </c>
      <c r="ZG110" s="120">
        <v>1.0248719043473356E-9</v>
      </c>
      <c r="ZH110" s="120">
        <v>1.0248719364611861E-9</v>
      </c>
      <c r="ZI110" s="120">
        <v>9.0395458409568513E-10</v>
      </c>
      <c r="ZJ110" s="120">
        <v>9.0395460981581855E-10</v>
      </c>
      <c r="ZK110" s="120">
        <v>7.9596768390221213E-10</v>
      </c>
      <c r="ZL110" s="120">
        <v>7.9596770443490981E-10</v>
      </c>
      <c r="ZM110" s="120">
        <v>6.9968236452819872E-10</v>
      </c>
      <c r="ZN110" s="120">
        <v>6.9968238086544233E-10</v>
      </c>
      <c r="ZO110" s="120">
        <v>6.1397052323488018E-10</v>
      </c>
      <c r="ZP110" s="120">
        <v>6.1397053618991462E-10</v>
      </c>
      <c r="ZQ110" s="120">
        <v>5.3779802336150868E-10</v>
      </c>
      <c r="ZR110" s="120">
        <v>5.3779803359894762E-10</v>
      </c>
      <c r="ZS110" s="120">
        <v>4.7021825915710291E-10</v>
      </c>
      <c r="ZT110" s="120">
        <v>4.7021826721834401E-10</v>
      </c>
      <c r="ZU110" s="120">
        <v>4.1036604740652965E-10</v>
      </c>
      <c r="ZV110" s="120">
        <v>4.1036605373114465E-10</v>
      </c>
      <c r="ZW110" s="120">
        <v>3.5745183713910359E-10</v>
      </c>
      <c r="ZX110" s="120">
        <v>3.5745184208278393E-10</v>
      </c>
      <c r="ZY110" s="120">
        <v>3.1075622848104749E-10</v>
      </c>
      <c r="ZZ110" s="120">
        <v>3.1075623233061615E-10</v>
      </c>
      <c r="AAA110" s="120">
        <v>2.6962479151243087E-10</v>
      </c>
      <c r="AAB110" s="120">
        <v>2.6962479449835699E-10</v>
      </c>
      <c r="AAC110" s="120">
        <v>2.334631758149002E-10</v>
      </c>
      <c r="AAD110" s="120">
        <v>2.3346317812170086E-10</v>
      </c>
      <c r="AAE110" s="120">
        <v>2.0173250124889782E-10</v>
      </c>
      <c r="AAF110" s="120">
        <v>2.0173250302375005E-10</v>
      </c>
      <c r="AAG110" s="120">
        <v>1.7394502037826248E-10</v>
      </c>
      <c r="AAH110" s="120">
        <v>1.7394502173811285E-10</v>
      </c>
      <c r="AAI110" s="120">
        <v>1.4966004286616474E-10</v>
      </c>
      <c r="AAJ110" s="120">
        <v>1.4966004390357641E-10</v>
      </c>
      <c r="AAK110" s="120">
        <v>1.2848011209915196E-10</v>
      </c>
      <c r="AAL110" s="120">
        <v>1.2848011288709472E-10</v>
      </c>
      <c r="AAM110" s="120">
        <v>1.1004742425549519E-10</v>
      </c>
      <c r="AAN110" s="120">
        <v>1.1004742485125677E-10</v>
      </c>
      <c r="AAO110" s="120">
        <v>9.4040480019741749E-11</v>
      </c>
      <c r="AAP110" s="120">
        <v>9.4040480468108861E-11</v>
      </c>
      <c r="AAQ110" s="120">
        <v>8.0170959156967173E-11</v>
      </c>
      <c r="AAR110" s="120">
        <v>8.0170959492801804E-11</v>
      </c>
      <c r="AAS110" s="120">
        <v>6.818080819718129E-11</v>
      </c>
      <c r="AAT110" s="120">
        <v>6.8180808447499637E-11</v>
      </c>
      <c r="AAU110" s="120">
        <v>5.7839531542049702E-11</v>
      </c>
      <c r="AAV110" s="120">
        <v>5.7839531727692917E-11</v>
      </c>
      <c r="AAW110" s="120">
        <v>4.8941676391805405E-11</v>
      </c>
      <c r="AAX110" s="120">
        <v>4.8941676528775296E-11</v>
      </c>
      <c r="AAY110" s="120">
        <v>4.1304501999123547E-11</v>
      </c>
      <c r="AAZ110" s="120">
        <v>4.1304502099647511E-11</v>
      </c>
      <c r="ABA110" s="120">
        <v>3.4765823887877141E-11</v>
      </c>
      <c r="ABB110" s="120">
        <v>3.4765823961252339E-11</v>
      </c>
      <c r="ABC110" s="120">
        <v>2.9182023827057338E-11</v>
      </c>
      <c r="ABD110" s="120">
        <v>2.9182023880316841E-11</v>
      </c>
      <c r="ABE110" s="120">
        <v>2.4426216522615189E-11</v>
      </c>
      <c r="ABF110" s="120">
        <v>2.4426216561051778E-11</v>
      </c>
      <c r="ABG110" s="120">
        <v>2.0386564181367205E-11</v>
      </c>
      <c r="ABH110" s="120">
        <v>2.0386564208942566E-11</v>
      </c>
      <c r="ABI110" s="120">
        <v>1.6964730310124955E-11</v>
      </c>
      <c r="ABJ110" s="120">
        <v>1.6964730329787998E-11</v>
      </c>
      <c r="ABK110" s="120">
        <v>1.4074464338522549E-11</v>
      </c>
      <c r="ABL110" s="120">
        <v>1.407446435245591E-11</v>
      </c>
      <c r="ABM110" s="120">
        <v>1.1640308894221268E-11</v>
      </c>
      <c r="ABN110" s="120">
        <v>1.1640308904030997E-11</v>
      </c>
      <c r="ABO110" s="120">
        <v>9.5964218128106983E-12</v>
      </c>
      <c r="ABP110" s="120">
        <v>9.5964218196713795E-12</v>
      </c>
      <c r="ABQ110" s="120">
        <v>7.885505230307117E-12</v>
      </c>
      <c r="ABR110" s="120">
        <v>7.8855052350725319E-12</v>
      </c>
      <c r="ABS110" s="120">
        <v>6.4578343821405961E-12</v>
      </c>
      <c r="ABT110" s="120">
        <v>6.4578343854273304E-12</v>
      </c>
      <c r="ABU110" s="120">
        <v>5.2703790173688257E-12</v>
      </c>
      <c r="ABV110" s="120">
        <v>5.2703790196192465E-12</v>
      </c>
      <c r="ABW110" s="120">
        <v>4.2860106289951787E-12</v>
      </c>
      <c r="ABX110" s="120">
        <v>4.2860106305244903E-12</v>
      </c>
      <c r="ABY110" s="120">
        <v>3.4727889991308359E-12</v>
      </c>
      <c r="ABZ110" s="120">
        <v>3.4727890001620717E-12</v>
      </c>
      <c r="ACA110" s="120">
        <v>2.8033218597694098E-12</v>
      </c>
      <c r="ACB110" s="120">
        <v>2.8033218604592365E-12</v>
      </c>
      <c r="ACC110" s="120">
        <v>2.2541917745968499E-12</v>
      </c>
      <c r="ACD110" s="120">
        <v>2.2541917750544868E-12</v>
      </c>
      <c r="ACE110" s="120">
        <v>1.8054446530312475E-12</v>
      </c>
      <c r="ACF110" s="120">
        <v>1.8054446533322647E-12</v>
      </c>
      <c r="ACG110" s="120">
        <v>1.440134613106836E-12</v>
      </c>
      <c r="ACH110" s="120">
        <v>1.4401346133030893E-12</v>
      </c>
      <c r="ACI110" s="120">
        <v>1.1439202134660813E-12</v>
      </c>
      <c r="ACJ110" s="120">
        <v>1.1439202135928651E-12</v>
      </c>
      <c r="ACK110" s="120">
        <v>9.0470737524483253E-13</v>
      </c>
      <c r="ACL110" s="120">
        <v>9.047073753259658E-13</v>
      </c>
      <c r="ACM110" s="120">
        <v>7.123346107387076E-13</v>
      </c>
      <c r="ACN110" s="120">
        <v>7.1233461079012023E-13</v>
      </c>
      <c r="ACO110" s="120">
        <v>5.5829646621281253E-13</v>
      </c>
      <c r="ACP110" s="120">
        <v>5.5829646624506217E-13</v>
      </c>
      <c r="ACQ110" s="120">
        <v>4.3550136993521022E-13</v>
      </c>
      <c r="ACR110" s="120">
        <v>4.3550136995522749E-13</v>
      </c>
      <c r="ACS110" s="120">
        <v>3.380603524430241E-13</v>
      </c>
      <c r="ACT110" s="120">
        <v>3.3806035245531356E-13</v>
      </c>
      <c r="ACU110" s="120">
        <v>2.6110337325257813E-13</v>
      </c>
      <c r="ACV110" s="120">
        <v>2.611033732600378E-13</v>
      </c>
      <c r="ACW110" s="120">
        <v>2.0062024586823471E-13</v>
      </c>
      <c r="ACX110" s="120">
        <v>2.0062024587270941E-13</v>
      </c>
      <c r="ACY110" s="120">
        <v>1.533234003019605E-13</v>
      </c>
      <c r="ACZ110" s="120">
        <v>1.5332340030461226E-13</v>
      </c>
      <c r="ADA110" s="120">
        <v>1.165299587698349E-13</v>
      </c>
      <c r="ADB110" s="120">
        <v>1.1652995877138629E-13</v>
      </c>
      <c r="ADC110" s="120">
        <v>8.8060825276151453E-14</v>
      </c>
      <c r="ADD110" s="120">
        <v>8.8060825277047094E-14</v>
      </c>
      <c r="ADE110" s="120">
        <v>6.6154703034976193E-14</v>
      </c>
      <c r="ADF110" s="120">
        <v>6.6154703035486251E-14</v>
      </c>
      <c r="ADG110" s="120">
        <v>4.9395154827586817E-14</v>
      </c>
      <c r="ADH110" s="120">
        <v>4.9395154827873029E-14</v>
      </c>
      <c r="ADI110" s="120">
        <v>3.6649010274714653E-14</v>
      </c>
      <c r="ADJ110" s="120">
        <v>3.6649010274872898E-14</v>
      </c>
      <c r="ADK110" s="120">
        <v>2.7014600542203893E-14</v>
      </c>
      <c r="ADL110" s="120">
        <v>2.7014600542290021E-14</v>
      </c>
      <c r="ADM110" s="120">
        <v>1.9778465225133065E-14</v>
      </c>
      <c r="ADN110" s="120">
        <v>1.977846522517915E-14</v>
      </c>
      <c r="ADO110" s="120">
        <v>1.4379328191058264E-14</v>
      </c>
      <c r="ADP110" s="120">
        <v>1.4379328191082542E-14</v>
      </c>
      <c r="ADQ110" s="120">
        <v>1.0378279218749636E-14</v>
      </c>
      <c r="ADR110" s="120">
        <v>1.0378279218762162E-14</v>
      </c>
      <c r="ADS110" s="120">
        <v>7.4342266368246289E-15</v>
      </c>
      <c r="ADT110" s="120">
        <v>7.4342266368309761E-15</v>
      </c>
      <c r="ADU110" s="120">
        <v>5.2838032125956646E-15</v>
      </c>
      <c r="ADV110" s="120">
        <v>5.2838032125988271E-15</v>
      </c>
      <c r="ADW110" s="120">
        <v>3.7250136956282515E-15</v>
      </c>
      <c r="ADX110" s="120">
        <v>3.7250136956297834E-15</v>
      </c>
      <c r="ADY110" s="120">
        <v>2.6040081691875192E-15</v>
      </c>
      <c r="ADZ110" s="120">
        <v>2.6040081691882525E-15</v>
      </c>
      <c r="AEA110" s="120">
        <v>1.8044512387464201E-15</v>
      </c>
      <c r="AEB110" s="120">
        <v>1.8044512387467609E-15</v>
      </c>
      <c r="AEC110" s="120">
        <v>1.2390336600214151E-15</v>
      </c>
      <c r="AED110" s="120">
        <v>1.2390336600215687E-15</v>
      </c>
      <c r="AEE110" s="120">
        <v>8.4274087735061923E-16</v>
      </c>
      <c r="AEF110" s="120">
        <v>8.4274087735068737E-16</v>
      </c>
      <c r="AEG110" s="120">
        <v>5.6755272294705144E-16</v>
      </c>
      <c r="AEH110" s="120">
        <v>5.6755272294708093E-16</v>
      </c>
      <c r="AEI110" s="120">
        <v>3.783008446118548E-16</v>
      </c>
      <c r="AEJ110" s="120">
        <v>3.7830084461186683E-16</v>
      </c>
      <c r="AEK110" s="120">
        <v>2.4945591105490761E-16</v>
      </c>
      <c r="AEL110" s="120">
        <v>2.4945591105491303E-16</v>
      </c>
      <c r="AEM110" s="120">
        <v>1.6265591057523664E-16</v>
      </c>
      <c r="AEN110" s="120">
        <v>1.6265591057523854E-16</v>
      </c>
      <c r="AEO110" s="120">
        <v>1.0482051723334884E-16</v>
      </c>
      <c r="AEP110" s="120">
        <v>1.0482051723334961E-16</v>
      </c>
      <c r="AEQ110" s="120">
        <v>6.6725135369723011E-17</v>
      </c>
      <c r="AER110" s="120">
        <v>6.672513536972327E-17</v>
      </c>
      <c r="AES110" s="120">
        <v>4.1932409290878278E-17</v>
      </c>
      <c r="AET110" s="120">
        <v>4.1932409290878395E-17</v>
      </c>
      <c r="AEU110" s="120">
        <v>2.5999230808004806E-17</v>
      </c>
      <c r="AEV110" s="120">
        <v>2.5999230808004843E-17</v>
      </c>
      <c r="AEW110" s="120">
        <v>1.589408982733967E-17</v>
      </c>
      <c r="AEX110" s="120">
        <v>1.5894089827339682E-17</v>
      </c>
      <c r="AEY110" s="120">
        <v>9.5734525127765623E-18</v>
      </c>
      <c r="AEZ110" s="120">
        <v>9.5734525127765653E-18</v>
      </c>
      <c r="AFA110" s="120">
        <v>5.6771394519932483E-18</v>
      </c>
      <c r="AFB110" s="120">
        <v>5.6771394519932491E-18</v>
      </c>
      <c r="AFC110" s="120">
        <v>3.3117952735041969E-18</v>
      </c>
      <c r="AFD110" s="120">
        <v>3.3117952735041962E-18</v>
      </c>
      <c r="AFE110" s="120">
        <v>1.8988344627481634E-18</v>
      </c>
      <c r="AFF110" s="120">
        <v>1.8988344627481649E-18</v>
      </c>
      <c r="AFG110" s="120">
        <v>1.0690202275473176E-18</v>
      </c>
      <c r="AFH110" s="120">
        <v>1.0690202275473188E-18</v>
      </c>
      <c r="AFI110" s="120">
        <v>5.9035134810403704E-19</v>
      </c>
      <c r="AFJ110" s="120">
        <v>5.9035134810403714E-19</v>
      </c>
      <c r="AFK110" s="120">
        <v>3.1942773543777001E-19</v>
      </c>
      <c r="AFL110" s="120">
        <v>3.1942773543776982E-19</v>
      </c>
      <c r="AFM110" s="120">
        <v>1.6913749317532662E-19</v>
      </c>
      <c r="AFN110" s="120">
        <v>1.6913749317532652E-19</v>
      </c>
      <c r="AFO110" s="120">
        <v>8.7524712590217403E-20</v>
      </c>
      <c r="AFP110" s="120">
        <v>8.752471259021744E-20</v>
      </c>
      <c r="AFQ110" s="120">
        <v>4.4198480685127218E-20</v>
      </c>
      <c r="AFR110" s="120">
        <v>4.4198480685127218E-20</v>
      </c>
      <c r="AFS110" s="120">
        <v>2.1745447191828837E-20</v>
      </c>
      <c r="AFT110" s="120">
        <v>2.1745447191828828E-20</v>
      </c>
      <c r="AFU110" s="120">
        <v>1.040493049587592E-20</v>
      </c>
      <c r="AFV110" s="120">
        <v>1.040493049587592E-20</v>
      </c>
      <c r="AFW110" s="120">
        <v>4.8323820232953923E-21</v>
      </c>
      <c r="AFX110" s="120">
        <v>4.8323820232953938E-21</v>
      </c>
      <c r="AFY110" s="120">
        <v>2.173594568294712E-21</v>
      </c>
      <c r="AFZ110" s="120">
        <v>2.1735945682947116E-21</v>
      </c>
      <c r="AGA110" s="120">
        <v>9.4454205317657935E-22</v>
      </c>
      <c r="AGB110" s="120">
        <v>9.4454205317658048E-22</v>
      </c>
      <c r="AGC110" s="120">
        <v>3.9544501697291239E-22</v>
      </c>
      <c r="AGD110" s="120">
        <v>3.9544501697291248E-22</v>
      </c>
      <c r="AGE110" s="120">
        <v>1.5900505710811111E-22</v>
      </c>
      <c r="AGF110" s="120">
        <v>1.5900505710811102E-22</v>
      </c>
      <c r="AGG110" s="120">
        <v>6.1184833904739939E-23</v>
      </c>
      <c r="AGH110" s="120">
        <v>6.1184833904739939E-23</v>
      </c>
      <c r="AGI110" s="120">
        <v>2.2438953310017019E-23</v>
      </c>
      <c r="AGJ110" s="120">
        <v>2.2438953310017019E-23</v>
      </c>
      <c r="AGK110" s="120">
        <v>7.8059043203460724E-24</v>
      </c>
      <c r="AGL110" s="120">
        <v>7.8059043203460695E-24</v>
      </c>
      <c r="AGM110" s="120">
        <v>2.5614782413411985E-24</v>
      </c>
      <c r="AGN110" s="120">
        <v>2.5614782413411989E-24</v>
      </c>
      <c r="AGO110" s="120">
        <v>7.8767353111993805E-25</v>
      </c>
      <c r="AGP110" s="120">
        <v>7.8767353111993805E-25</v>
      </c>
      <c r="AGQ110" s="120">
        <v>2.2519524486033766E-25</v>
      </c>
      <c r="AGR110" s="120">
        <v>2.2519524486033761E-25</v>
      </c>
      <c r="AGS110" s="120">
        <v>5.9284889208212045E-26</v>
      </c>
      <c r="AGT110" s="120">
        <v>5.9284889208212057E-26</v>
      </c>
      <c r="AGU110" s="120">
        <v>1.4200088046486055E-26</v>
      </c>
      <c r="AGV110" s="120">
        <v>1.4200088046486055E-26</v>
      </c>
      <c r="AGW110" s="120">
        <v>3.0475635954446769E-27</v>
      </c>
      <c r="AGX110" s="120">
        <v>3.0475635954446769E-27</v>
      </c>
      <c r="AGY110" s="120">
        <v>5.7434536318894428E-28</v>
      </c>
      <c r="AGZ110" s="120">
        <v>5.7434536318894428E-28</v>
      </c>
      <c r="AHA110" s="120">
        <v>9.2453532719517959E-29</v>
      </c>
      <c r="AHB110" s="120">
        <v>9.2453532719517959E-29</v>
      </c>
      <c r="AHC110" s="120">
        <v>1.2209240289448443E-29</v>
      </c>
      <c r="AHD110" s="120">
        <v>1.2209240289448442E-29</v>
      </c>
      <c r="AHE110" s="120">
        <v>1.2406840701742573E-30</v>
      </c>
      <c r="AHF110" s="120">
        <v>1.2406840701742573E-30</v>
      </c>
      <c r="AHG110" s="120">
        <v>8.6281661508548166E-32</v>
      </c>
      <c r="AHH110" s="120">
        <v>8.6281661508548166E-32</v>
      </c>
      <c r="AHI110" s="120">
        <v>3.0814879110195774E-33</v>
      </c>
      <c r="AHJ110" s="120" t="s">
        <v>105</v>
      </c>
      <c r="AHK110" s="120" t="s">
        <v>105</v>
      </c>
      <c r="AHL110" s="120" t="s">
        <v>105</v>
      </c>
      <c r="AHM110" s="120" t="s">
        <v>105</v>
      </c>
      <c r="AHN110" s="120" t="s">
        <v>105</v>
      </c>
      <c r="AHO110" s="120" t="s">
        <v>105</v>
      </c>
      <c r="AHP110" s="120" t="s">
        <v>105</v>
      </c>
      <c r="AHQ110" s="120" t="s">
        <v>105</v>
      </c>
      <c r="AHR110" s="120" t="s">
        <v>105</v>
      </c>
      <c r="AHS110" s="120" t="s">
        <v>105</v>
      </c>
      <c r="AHT110" s="120" t="s">
        <v>105</v>
      </c>
      <c r="AHU110" s="120" t="s">
        <v>105</v>
      </c>
      <c r="AHV110" s="120" t="s">
        <v>105</v>
      </c>
      <c r="AHW110" s="120" t="s">
        <v>105</v>
      </c>
      <c r="AHX110" s="120" t="s">
        <v>105</v>
      </c>
      <c r="AHY110" s="120" t="s">
        <v>105</v>
      </c>
      <c r="AHZ110" s="120" t="s">
        <v>105</v>
      </c>
      <c r="AIA110" s="120" t="s">
        <v>105</v>
      </c>
      <c r="AIB110" s="120" t="s">
        <v>105</v>
      </c>
      <c r="AIC110" s="120" t="s">
        <v>105</v>
      </c>
      <c r="AID110" s="120" t="s">
        <v>105</v>
      </c>
      <c r="AIE110" s="120" t="s">
        <v>105</v>
      </c>
      <c r="AIF110" s="120" t="s">
        <v>105</v>
      </c>
      <c r="AIG110" s="120" t="s">
        <v>105</v>
      </c>
      <c r="AIH110" s="120" t="s">
        <v>105</v>
      </c>
      <c r="AII110" s="120" t="s">
        <v>105</v>
      </c>
      <c r="AIJ110" s="120" t="s">
        <v>105</v>
      </c>
      <c r="AIK110" s="120" t="s">
        <v>105</v>
      </c>
      <c r="AIL110" s="120" t="s">
        <v>105</v>
      </c>
      <c r="AIM110" s="120" t="s">
        <v>105</v>
      </c>
      <c r="AIN110" s="120" t="s">
        <v>105</v>
      </c>
      <c r="AIO110" s="120" t="s">
        <v>105</v>
      </c>
      <c r="AIP110" s="120" t="s">
        <v>105</v>
      </c>
      <c r="AIQ110" s="120" t="s">
        <v>105</v>
      </c>
      <c r="AIR110" s="120" t="s">
        <v>105</v>
      </c>
      <c r="AIS110" s="120" t="s">
        <v>105</v>
      </c>
      <c r="AIT110" s="120" t="s">
        <v>105</v>
      </c>
      <c r="AIU110" s="120" t="s">
        <v>105</v>
      </c>
      <c r="AIV110" s="120" t="s">
        <v>105</v>
      </c>
      <c r="AIW110" s="120" t="s">
        <v>105</v>
      </c>
      <c r="AIX110" s="120" t="s">
        <v>105</v>
      </c>
      <c r="AIY110" s="120" t="s">
        <v>105</v>
      </c>
      <c r="AIZ110" s="120" t="s">
        <v>105</v>
      </c>
      <c r="AJA110" s="120" t="s">
        <v>105</v>
      </c>
      <c r="AJB110" s="120" t="s">
        <v>105</v>
      </c>
      <c r="AJC110" s="120" t="s">
        <v>105</v>
      </c>
      <c r="AJD110" s="120" t="s">
        <v>105</v>
      </c>
      <c r="AJE110" s="120" t="s">
        <v>105</v>
      </c>
      <c r="AJF110" s="120" t="s">
        <v>105</v>
      </c>
      <c r="AJG110" s="120" t="s">
        <v>105</v>
      </c>
      <c r="AJH110" s="120" t="s">
        <v>105</v>
      </c>
      <c r="AJI110" s="120" t="s">
        <v>105</v>
      </c>
      <c r="AJJ110" s="120" t="s">
        <v>105</v>
      </c>
      <c r="AJK110" s="120" t="s">
        <v>105</v>
      </c>
      <c r="AJL110" s="120" t="s">
        <v>105</v>
      </c>
      <c r="AJM110" s="120" t="s">
        <v>105</v>
      </c>
      <c r="AJN110" s="120" t="s">
        <v>105</v>
      </c>
      <c r="AJO110" s="120" t="s">
        <v>105</v>
      </c>
      <c r="AJP110" s="120" t="s">
        <v>105</v>
      </c>
      <c r="AJQ110" s="120" t="s">
        <v>105</v>
      </c>
      <c r="AJR110" s="120" t="s">
        <v>105</v>
      </c>
      <c r="AJS110" s="120" t="s">
        <v>105</v>
      </c>
      <c r="AJT110" s="120" t="s">
        <v>105</v>
      </c>
      <c r="AJU110" s="120" t="s">
        <v>105</v>
      </c>
      <c r="AJV110" s="120" t="s">
        <v>105</v>
      </c>
      <c r="AJW110" s="120" t="s">
        <v>105</v>
      </c>
      <c r="AJX110" s="120" t="s">
        <v>105</v>
      </c>
      <c r="AJY110" s="120" t="s">
        <v>105</v>
      </c>
      <c r="AJZ110" s="120" t="s">
        <v>105</v>
      </c>
      <c r="AKA110" s="120" t="s">
        <v>105</v>
      </c>
      <c r="AKB110" s="120" t="s">
        <v>105</v>
      </c>
      <c r="AKC110" s="120" t="s">
        <v>105</v>
      </c>
      <c r="AKD110" s="120" t="s">
        <v>105</v>
      </c>
      <c r="AKE110" s="120" t="s">
        <v>105</v>
      </c>
      <c r="AKF110" s="120" t="s">
        <v>105</v>
      </c>
      <c r="AKG110" s="120" t="s">
        <v>105</v>
      </c>
      <c r="AKH110" s="120" t="s">
        <v>105</v>
      </c>
      <c r="AKI110" s="120" t="s">
        <v>105</v>
      </c>
      <c r="AKJ110" s="120" t="s">
        <v>105</v>
      </c>
      <c r="AKK110" s="120" t="s">
        <v>105</v>
      </c>
      <c r="AKL110" s="120" t="s">
        <v>105</v>
      </c>
      <c r="AKM110" s="120" t="s">
        <v>105</v>
      </c>
      <c r="AKN110" s="120" t="s">
        <v>105</v>
      </c>
      <c r="AKO110" s="120" t="s">
        <v>105</v>
      </c>
      <c r="AKP110" s="120" t="s">
        <v>105</v>
      </c>
      <c r="AKQ110" s="120" t="s">
        <v>105</v>
      </c>
      <c r="AKR110" s="120" t="s">
        <v>105</v>
      </c>
      <c r="AKS110" s="120" t="s">
        <v>105</v>
      </c>
      <c r="AKT110" s="120" t="s">
        <v>105</v>
      </c>
      <c r="AKU110" s="120" t="s">
        <v>105</v>
      </c>
      <c r="AKV110" s="120" t="s">
        <v>105</v>
      </c>
      <c r="AKW110" s="120" t="s">
        <v>105</v>
      </c>
      <c r="AKX110" s="120" t="s">
        <v>105</v>
      </c>
      <c r="AKY110" s="120" t="s">
        <v>105</v>
      </c>
      <c r="AKZ110" s="120" t="s">
        <v>105</v>
      </c>
      <c r="ALA110" s="120" t="s">
        <v>105</v>
      </c>
      <c r="ALB110" s="120" t="s">
        <v>105</v>
      </c>
      <c r="ALC110" s="120" t="s">
        <v>105</v>
      </c>
      <c r="ALD110" s="120" t="s">
        <v>105</v>
      </c>
      <c r="ALE110" s="120" t="s">
        <v>105</v>
      </c>
      <c r="ALF110" s="120" t="s">
        <v>105</v>
      </c>
      <c r="ALG110" s="120" t="s">
        <v>105</v>
      </c>
      <c r="ALH110" s="120" t="s">
        <v>105</v>
      </c>
      <c r="ALI110" s="120" t="s">
        <v>105</v>
      </c>
      <c r="ALJ110" s="120" t="s">
        <v>105</v>
      </c>
      <c r="ALK110" s="120" t="s">
        <v>105</v>
      </c>
      <c r="ALL110" s="120" t="s">
        <v>105</v>
      </c>
      <c r="ALM110" s="120" t="s">
        <v>105</v>
      </c>
      <c r="ALN110" s="120"/>
    </row>
    <row r="111" spans="1:1002" hidden="1">
      <c r="A111" s="119">
        <v>110</v>
      </c>
      <c r="B111" s="120">
        <v>5.5617296404717289E-4</v>
      </c>
      <c r="C111" s="120">
        <v>5.5617296404717332E-4</v>
      </c>
      <c r="D111" s="120">
        <v>5.4910996977142906E-4</v>
      </c>
      <c r="E111" s="120">
        <v>5.4910996977142906E-4</v>
      </c>
      <c r="F111" s="120">
        <v>5.421091701880629E-4</v>
      </c>
      <c r="G111" s="120">
        <v>5.4210917018806279E-4</v>
      </c>
      <c r="H111" s="120">
        <v>5.3517031621502743E-4</v>
      </c>
      <c r="I111" s="120">
        <v>5.3517031621502743E-4</v>
      </c>
      <c r="J111" s="120">
        <v>5.2829315752471776E-4</v>
      </c>
      <c r="K111" s="120">
        <v>5.2829315752471733E-4</v>
      </c>
      <c r="L111" s="120">
        <v>5.2147744255276072E-4</v>
      </c>
      <c r="M111" s="120">
        <v>5.2147744255276072E-4</v>
      </c>
      <c r="N111" s="120">
        <v>5.1472291850696462E-4</v>
      </c>
      <c r="O111" s="120">
        <v>5.1472291850696462E-4</v>
      </c>
      <c r="P111" s="120">
        <v>5.0802933137641167E-4</v>
      </c>
      <c r="Q111" s="120">
        <v>5.08029331376412E-4</v>
      </c>
      <c r="R111" s="120">
        <v>5.0139642594070977E-4</v>
      </c>
      <c r="S111" s="120">
        <v>5.0139642594070955E-4</v>
      </c>
      <c r="T111" s="120">
        <v>4.9482394577939179E-4</v>
      </c>
      <c r="U111" s="120">
        <v>4.9482394577939136E-4</v>
      </c>
      <c r="V111" s="120">
        <v>4.8831163328147181E-4</v>
      </c>
      <c r="W111" s="120">
        <v>4.8831163328147192E-4</v>
      </c>
      <c r="X111" s="120">
        <v>4.818592296551565E-4</v>
      </c>
      <c r="Y111" s="120">
        <v>4.8185922965515666E-4</v>
      </c>
      <c r="Z111" s="120">
        <v>4.7546647493770328E-4</v>
      </c>
      <c r="AA111" s="120">
        <v>4.7546647493770355E-4</v>
      </c>
      <c r="AB111" s="120">
        <v>4.6913310800544155E-4</v>
      </c>
      <c r="AC111" s="120">
        <v>4.691331080054415E-4</v>
      </c>
      <c r="AD111" s="120">
        <v>4.6285886658394487E-4</v>
      </c>
      <c r="AE111" s="120">
        <v>4.6285886658394492E-4</v>
      </c>
      <c r="AF111" s="120">
        <v>4.5664348725836084E-4</v>
      </c>
      <c r="AG111" s="120">
        <v>4.56643487258361E-4</v>
      </c>
      <c r="AH111" s="120">
        <v>4.5048670548389368E-4</v>
      </c>
      <c r="AI111" s="120">
        <v>4.5048670548389358E-4</v>
      </c>
      <c r="AJ111" s="120">
        <v>4.4438825559644536E-4</v>
      </c>
      <c r="AK111" s="120">
        <v>4.4438825559644558E-4</v>
      </c>
      <c r="AL111" s="120">
        <v>4.3834787082341583E-4</v>
      </c>
      <c r="AM111" s="120">
        <v>4.3834787082341567E-4</v>
      </c>
      <c r="AN111" s="120">
        <v>4.3236528329465443E-4</v>
      </c>
      <c r="AO111" s="120">
        <v>4.3236528329465476E-4</v>
      </c>
      <c r="AP111" s="120">
        <v>4.264402240535756E-4</v>
      </c>
      <c r="AQ111" s="120">
        <v>4.2644022405357538E-4</v>
      </c>
      <c r="AR111" s="120">
        <v>4.2057242306842353E-4</v>
      </c>
      <c r="AS111" s="120">
        <v>4.2057242306842369E-4</v>
      </c>
      <c r="AT111" s="120">
        <v>4.1476160924370619E-4</v>
      </c>
      <c r="AU111" s="120">
        <v>4.1476160924370608E-4</v>
      </c>
      <c r="AV111" s="120">
        <v>4.0900751043177516E-4</v>
      </c>
      <c r="AW111" s="120">
        <v>4.0900751043177516E-4</v>
      </c>
      <c r="AX111" s="120">
        <v>4.0330985344457399E-4</v>
      </c>
      <c r="AY111" s="120">
        <v>4.033098534445742E-4</v>
      </c>
      <c r="AZ111" s="120">
        <v>3.976683640655396E-4</v>
      </c>
      <c r="BA111" s="120">
        <v>3.976683640655396E-4</v>
      </c>
      <c r="BB111" s="120">
        <v>3.9208276706166259E-4</v>
      </c>
      <c r="BC111" s="120">
        <v>3.9208276706166286E-4</v>
      </c>
      <c r="BD111" s="120">
        <v>3.8655278619570952E-4</v>
      </c>
      <c r="BE111" s="120">
        <v>3.8655278619570963E-4</v>
      </c>
      <c r="BF111" s="120">
        <v>3.8107814423860226E-4</v>
      </c>
      <c r="BG111" s="120">
        <v>3.810781442386021E-4</v>
      </c>
      <c r="BH111" s="120">
        <v>3.7565856298195529E-4</v>
      </c>
      <c r="BI111" s="120">
        <v>3.7565856298195534E-4</v>
      </c>
      <c r="BJ111" s="120">
        <v>3.7029376325077562E-4</v>
      </c>
      <c r="BK111" s="120">
        <v>3.7029376325077573E-4</v>
      </c>
      <c r="BL111" s="120">
        <v>3.6498346491631837E-4</v>
      </c>
      <c r="BM111" s="120">
        <v>3.6498346491631837E-4</v>
      </c>
      <c r="BN111" s="120">
        <v>3.5972738690910275E-4</v>
      </c>
      <c r="BO111" s="120">
        <v>3.5972738690910302E-4</v>
      </c>
      <c r="BP111" s="120">
        <v>3.5452524723209153E-4</v>
      </c>
      <c r="BQ111" s="120">
        <v>3.5452524723209115E-4</v>
      </c>
      <c r="BR111" s="120">
        <v>3.4937676297402113E-4</v>
      </c>
      <c r="BS111" s="120">
        <v>3.4937676297402119E-4</v>
      </c>
      <c r="BT111" s="120">
        <v>3.4428165032289991E-4</v>
      </c>
      <c r="BU111" s="120">
        <v>3.4428165032289996E-4</v>
      </c>
      <c r="BV111" s="120">
        <v>3.3923962457965928E-4</v>
      </c>
      <c r="BW111" s="120">
        <v>3.392396245796595E-4</v>
      </c>
      <c r="BX111" s="120">
        <v>3.3425040017196769E-4</v>
      </c>
      <c r="BY111" s="120">
        <v>3.3425040017196752E-4</v>
      </c>
      <c r="BZ111" s="120">
        <v>3.2931369066819974E-4</v>
      </c>
      <c r="CA111" s="120">
        <v>3.2931369066819985E-4</v>
      </c>
      <c r="CB111" s="120">
        <v>3.2442920879156942E-4</v>
      </c>
      <c r="CC111" s="120">
        <v>3.2442920879156948E-4</v>
      </c>
      <c r="CD111" s="120">
        <v>3.1959666643441526E-4</v>
      </c>
      <c r="CE111" s="120">
        <v>3.1959666643441504E-4</v>
      </c>
      <c r="CF111" s="120">
        <v>3.1481577467264924E-4</v>
      </c>
      <c r="CG111" s="120">
        <v>3.1481577467264919E-4</v>
      </c>
      <c r="CH111" s="120">
        <v>3.1008624378036064E-4</v>
      </c>
      <c r="CI111" s="120">
        <v>3.1008624378036086E-4</v>
      </c>
      <c r="CJ111" s="120">
        <v>3.0540778324457922E-4</v>
      </c>
      <c r="CK111" s="120">
        <v>3.0540778324457944E-4</v>
      </c>
      <c r="CL111" s="120">
        <v>3.0078010178019327E-4</v>
      </c>
      <c r="CM111" s="120">
        <v>3.0078010178019306E-4</v>
      </c>
      <c r="CN111" s="120">
        <v>2.9620290734502693E-4</v>
      </c>
      <c r="CO111" s="120">
        <v>2.9620290734502731E-4</v>
      </c>
      <c r="CP111" s="120">
        <v>2.9167590715507543E-4</v>
      </c>
      <c r="CQ111" s="120">
        <v>2.9167590715507532E-4</v>
      </c>
      <c r="CR111" s="120">
        <v>2.8719880769989022E-4</v>
      </c>
      <c r="CS111" s="120">
        <v>2.8719880769989038E-4</v>
      </c>
      <c r="CT111" s="120">
        <v>2.8277131475812827E-4</v>
      </c>
      <c r="CU111" s="120">
        <v>2.8277131475812811E-4</v>
      </c>
      <c r="CV111" s="120">
        <v>2.7839313341324886E-4</v>
      </c>
      <c r="CW111" s="120">
        <v>2.7839313341324881E-4</v>
      </c>
      <c r="CX111" s="120">
        <v>2.7406396806937012E-4</v>
      </c>
      <c r="CY111" s="120">
        <v>2.7406396806937033E-4</v>
      </c>
      <c r="CZ111" s="120">
        <v>2.6978352246727723E-4</v>
      </c>
      <c r="DA111" s="120">
        <v>2.6978352246727745E-4</v>
      </c>
      <c r="DB111" s="120">
        <v>2.6555149970058358E-4</v>
      </c>
      <c r="DC111" s="120">
        <v>2.6555149970058369E-4</v>
      </c>
      <c r="DD111" s="120">
        <v>2.6136760223204676E-4</v>
      </c>
      <c r="DE111" s="120">
        <v>2.6136760223204693E-4</v>
      </c>
      <c r="DF111" s="120">
        <v>2.5723153191003448E-4</v>
      </c>
      <c r="DG111" s="120">
        <v>2.5723153191003448E-4</v>
      </c>
      <c r="DH111" s="120">
        <v>2.5314298998514295E-4</v>
      </c>
      <c r="DI111" s="120">
        <v>2.5314298998514311E-4</v>
      </c>
      <c r="DJ111" s="120">
        <v>2.491016771269655E-4</v>
      </c>
      <c r="DK111" s="120">
        <v>2.4910167712696561E-4</v>
      </c>
      <c r="DL111" s="120">
        <v>2.4510729344101047E-4</v>
      </c>
      <c r="DM111" s="120">
        <v>2.4510729344101074E-4</v>
      </c>
      <c r="DN111" s="120">
        <v>2.4115953848576885E-4</v>
      </c>
      <c r="DO111" s="120">
        <v>2.4115953848576876E-4</v>
      </c>
      <c r="DP111" s="120">
        <v>2.3725811128992808E-4</v>
      </c>
      <c r="DQ111" s="120">
        <v>2.3725811128992808E-4</v>
      </c>
      <c r="DR111" s="120">
        <v>2.3340271036973614E-4</v>
      </c>
      <c r="DS111" s="120">
        <v>2.3340271036973603E-4</v>
      </c>
      <c r="DT111" s="120">
        <v>2.2959303374650702E-4</v>
      </c>
      <c r="DU111" s="120">
        <v>2.2959303374650702E-4</v>
      </c>
      <c r="DV111" s="120">
        <v>2.2582877896427597E-4</v>
      </c>
      <c r="DW111" s="120">
        <v>2.25828778964276E-4</v>
      </c>
      <c r="DX111" s="120">
        <v>2.2210964310759486E-4</v>
      </c>
      <c r="DY111" s="120">
        <v>2.2210964310759467E-4</v>
      </c>
      <c r="DZ111" s="120">
        <v>2.1843532281947206E-4</v>
      </c>
      <c r="EA111" s="120">
        <v>2.1843532281947198E-4</v>
      </c>
      <c r="EB111" s="120">
        <v>2.1480551431945504E-4</v>
      </c>
      <c r="EC111" s="120">
        <v>2.1480551431945504E-4</v>
      </c>
      <c r="ED111" s="120">
        <v>2.1121991342185038E-4</v>
      </c>
      <c r="EE111" s="120">
        <v>2.1121991342185051E-4</v>
      </c>
      <c r="EF111" s="120">
        <v>2.0767821555408612E-4</v>
      </c>
      <c r="EG111" s="120">
        <v>2.076782155540862E-4</v>
      </c>
      <c r="EH111" s="120">
        <v>2.0418011577520947E-4</v>
      </c>
      <c r="EI111" s="120">
        <v>2.041801157752095E-4</v>
      </c>
      <c r="EJ111" s="120">
        <v>2.0072530879452295E-4</v>
      </c>
      <c r="EK111" s="120">
        <v>2.0072530879452303E-4</v>
      </c>
      <c r="EL111" s="120">
        <v>1.9731348899035481E-4</v>
      </c>
      <c r="EM111" s="120">
        <v>1.9731348899035473E-4</v>
      </c>
      <c r="EN111" s="120">
        <v>1.9394435042896277E-4</v>
      </c>
      <c r="EO111" s="120">
        <v>1.9394435042896272E-4</v>
      </c>
      <c r="EP111" s="120">
        <v>1.9061758688357106E-4</v>
      </c>
      <c r="EQ111" s="120">
        <v>1.9061758688357103E-4</v>
      </c>
      <c r="ER111" s="120">
        <v>1.8733289185353741E-4</v>
      </c>
      <c r="ES111" s="120">
        <v>1.8733289185353743E-4</v>
      </c>
      <c r="ET111" s="120">
        <v>1.8408995858364941E-4</v>
      </c>
      <c r="EU111" s="120">
        <v>1.8408995858364938E-4</v>
      </c>
      <c r="EV111" s="120">
        <v>1.8088848008354793E-4</v>
      </c>
      <c r="EW111" s="120">
        <v>1.8088848008354782E-4</v>
      </c>
      <c r="EX111" s="120">
        <v>1.7772814914727622E-4</v>
      </c>
      <c r="EY111" s="120">
        <v>1.7772814914727631E-4</v>
      </c>
      <c r="EZ111" s="120">
        <v>1.7460865837295525E-4</v>
      </c>
      <c r="FA111" s="120">
        <v>1.7460865837295523E-4</v>
      </c>
      <c r="FB111" s="120">
        <v>1.7152970018257697E-4</v>
      </c>
      <c r="FC111" s="120">
        <v>1.7152970018257714E-4</v>
      </c>
      <c r="FD111" s="120">
        <v>1.6849096684192318E-4</v>
      </c>
      <c r="FE111" s="120">
        <v>1.6849096684192321E-4</v>
      </c>
      <c r="FF111" s="120">
        <v>1.6549215048059759E-4</v>
      </c>
      <c r="FG111" s="120">
        <v>1.6549215048059754E-4</v>
      </c>
      <c r="FH111" s="120">
        <v>1.6253294311217929E-4</v>
      </c>
      <c r="FI111" s="120">
        <v>1.6253294311217924E-4</v>
      </c>
      <c r="FJ111" s="120">
        <v>1.5961303665448749E-4</v>
      </c>
      <c r="FK111" s="120">
        <v>1.5961303665448746E-4</v>
      </c>
      <c r="FL111" s="120">
        <v>1.5673212294996041E-4</v>
      </c>
      <c r="FM111" s="120">
        <v>1.5673212294996038E-4</v>
      </c>
      <c r="FN111" s="120">
        <v>1.5388989378614339E-4</v>
      </c>
      <c r="FO111" s="120">
        <v>1.5388989378614323E-4</v>
      </c>
      <c r="FP111" s="120">
        <v>1.5108604091628664E-4</v>
      </c>
      <c r="FQ111" s="120">
        <v>1.5108604091628678E-4</v>
      </c>
      <c r="FR111" s="120">
        <v>1.483202560800483E-4</v>
      </c>
      <c r="FS111" s="120">
        <v>1.4832025608004824E-4</v>
      </c>
      <c r="FT111" s="120">
        <v>1.455922310243003E-4</v>
      </c>
      <c r="FU111" s="120">
        <v>1.4559223102430017E-4</v>
      </c>
      <c r="FV111" s="120">
        <v>1.4290165752403738E-4</v>
      </c>
      <c r="FW111" s="120">
        <v>1.4290165752403743E-4</v>
      </c>
      <c r="FX111" s="120">
        <v>1.4024822740338442E-4</v>
      </c>
      <c r="FY111" s="120">
        <v>1.4024822740338442E-4</v>
      </c>
      <c r="FZ111" s="120">
        <v>1.3763163255669958E-4</v>
      </c>
      <c r="GA111" s="120">
        <v>1.3763163255669941E-4</v>
      </c>
      <c r="GB111" s="120">
        <v>1.3505156496977237E-4</v>
      </c>
      <c r="GC111" s="120">
        <v>1.3505156496977243E-4</v>
      </c>
      <c r="GD111" s="120">
        <v>1.3250771674111364E-4</v>
      </c>
      <c r="GE111" s="120">
        <v>1.3250771674111378E-4</v>
      </c>
      <c r="GF111" s="120">
        <v>1.299997801033333E-4</v>
      </c>
      <c r="GG111" s="120">
        <v>1.2999978010333325E-4</v>
      </c>
      <c r="GH111" s="120">
        <v>1.2752744744460459E-4</v>
      </c>
      <c r="GI111" s="120">
        <v>1.2752744744460456E-4</v>
      </c>
      <c r="GJ111" s="120">
        <v>1.2509041133021212E-4</v>
      </c>
      <c r="GK111" s="120">
        <v>1.2509041133021209E-4</v>
      </c>
      <c r="GL111" s="120">
        <v>1.2268836452418157E-4</v>
      </c>
      <c r="GM111" s="120">
        <v>1.2268836452418159E-4</v>
      </c>
      <c r="GN111" s="120">
        <v>1.2032100001098508E-4</v>
      </c>
      <c r="GO111" s="120">
        <v>1.2032100001098513E-4</v>
      </c>
      <c r="GP111" s="120">
        <v>1.1798801101732263E-4</v>
      </c>
      <c r="GQ111" s="120">
        <v>1.1798801101732266E-4</v>
      </c>
      <c r="GR111" s="120">
        <v>1.1568909103397591E-4</v>
      </c>
      <c r="GS111" s="120">
        <v>1.1568909103397582E-4</v>
      </c>
      <c r="GT111" s="120">
        <v>1.134239338377303E-4</v>
      </c>
      <c r="GU111" s="120">
        <v>1.1342393383773036E-4</v>
      </c>
      <c r="GV111" s="120">
        <v>1.1119223351336354E-4</v>
      </c>
      <c r="GW111" s="120">
        <v>1.1119223351336349E-4</v>
      </c>
      <c r="GX111" s="120">
        <v>1.0899368447569524E-4</v>
      </c>
      <c r="GY111" s="120">
        <v>1.0899368447569528E-4</v>
      </c>
      <c r="GZ111" s="120">
        <v>1.0682798149169815E-4</v>
      </c>
      <c r="HA111" s="120">
        <v>1.0682798149169814E-4</v>
      </c>
      <c r="HB111" s="120">
        <v>1.0469481970266388E-4</v>
      </c>
      <c r="HC111" s="120">
        <v>1.046948197026639E-4</v>
      </c>
      <c r="HD111" s="120">
        <v>1.0259389464642236E-4</v>
      </c>
      <c r="HE111" s="120">
        <v>1.0259389464642226E-4</v>
      </c>
      <c r="HF111" s="120">
        <v>1.0052490227961029E-4</v>
      </c>
      <c r="HG111" s="120">
        <v>1.0052490227961032E-4</v>
      </c>
      <c r="HH111" s="120">
        <v>9.848753899998586E-5</v>
      </c>
      <c r="HI111" s="120">
        <v>9.8487538999985873E-5</v>
      </c>
      <c r="HJ111" s="120">
        <v>9.6481501668785276E-5</v>
      </c>
      <c r="HK111" s="120">
        <v>9.6481501668785276E-5</v>
      </c>
      <c r="HL111" s="120">
        <v>9.4506487633119098E-5</v>
      </c>
      <c r="HM111" s="120">
        <v>9.4506487633119071E-5</v>
      </c>
      <c r="HN111" s="120">
        <v>9.2562194748402815E-5</v>
      </c>
      <c r="HO111" s="120">
        <v>9.2562194748402787E-5</v>
      </c>
      <c r="HP111" s="120">
        <v>9.0648321400820133E-5</v>
      </c>
      <c r="HQ111" s="120">
        <v>9.0648321400820119E-5</v>
      </c>
      <c r="HR111" s="120">
        <v>8.8764566529812218E-5</v>
      </c>
      <c r="HS111" s="120">
        <v>8.8764566529812245E-5</v>
      </c>
      <c r="HT111" s="120">
        <v>8.6910629650592956E-5</v>
      </c>
      <c r="HU111" s="120">
        <v>8.6910629650592929E-5</v>
      </c>
      <c r="HV111" s="120">
        <v>8.5086210876682278E-5</v>
      </c>
      <c r="HW111" s="120">
        <v>8.5086210876682305E-5</v>
      </c>
      <c r="HX111" s="120">
        <v>8.3291010942456996E-5</v>
      </c>
      <c r="HY111" s="120">
        <v>8.3291010942457023E-5</v>
      </c>
      <c r="HZ111" s="120">
        <v>8.1524731225712902E-5</v>
      </c>
      <c r="IA111" s="120">
        <v>8.1524731225712888E-5</v>
      </c>
      <c r="IB111" s="120">
        <v>7.9787073770234903E-5</v>
      </c>
      <c r="IC111" s="120">
        <v>7.9787073770234916E-5</v>
      </c>
      <c r="ID111" s="120">
        <v>7.807774130837145E-5</v>
      </c>
      <c r="IE111" s="120">
        <v>7.8077741308371423E-5</v>
      </c>
      <c r="IF111" s="120">
        <v>7.6396437283607821E-5</v>
      </c>
      <c r="IG111" s="120">
        <v>7.6396437283607861E-5</v>
      </c>
      <c r="IH111" s="120">
        <v>7.4742865873136073E-5</v>
      </c>
      <c r="II111" s="120">
        <v>7.47428658731361E-5</v>
      </c>
      <c r="IJ111" s="120">
        <v>7.3116732010414289E-5</v>
      </c>
      <c r="IK111" s="120">
        <v>7.3116732010414248E-5</v>
      </c>
      <c r="IL111" s="120">
        <v>7.1517741407714004E-5</v>
      </c>
      <c r="IM111" s="120">
        <v>7.1517741407713963E-5</v>
      </c>
      <c r="IN111" s="120">
        <v>6.9945600578649308E-5</v>
      </c>
      <c r="IO111" s="120">
        <v>6.9945600578649267E-5</v>
      </c>
      <c r="IP111" s="120">
        <v>6.8400016860683675E-5</v>
      </c>
      <c r="IQ111" s="120">
        <v>6.8400016860683648E-5</v>
      </c>
      <c r="IR111" s="120">
        <v>6.6880698437610085E-5</v>
      </c>
      <c r="IS111" s="120">
        <v>6.6880698437610112E-5</v>
      </c>
      <c r="IT111" s="120">
        <v>6.5387354361999734E-5</v>
      </c>
      <c r="IU111" s="120">
        <v>6.5387354361999694E-5</v>
      </c>
      <c r="IV111" s="120">
        <v>6.3919694577614604E-5</v>
      </c>
      <c r="IW111" s="120">
        <v>6.3919694577614604E-5</v>
      </c>
      <c r="IX111" s="120">
        <v>6.2477429941779463E-5</v>
      </c>
      <c r="IY111" s="120">
        <v>6.2477429941779463E-5</v>
      </c>
      <c r="IZ111" s="120">
        <v>6.10602722477079E-5</v>
      </c>
      <c r="JA111" s="120">
        <v>6.10602722477079E-5</v>
      </c>
      <c r="JB111" s="120">
        <v>5.9667934246778365E-5</v>
      </c>
      <c r="JC111" s="120">
        <v>5.9667934246778338E-5</v>
      </c>
      <c r="JD111" s="120">
        <v>5.8300129670754515E-5</v>
      </c>
      <c r="JE111" s="120">
        <v>5.8300129670754509E-5</v>
      </c>
      <c r="JF111" s="120">
        <v>5.6956573253945677E-5</v>
      </c>
      <c r="JG111" s="120">
        <v>5.6956573253945704E-5</v>
      </c>
      <c r="JH111" s="120">
        <v>5.5636980755301761E-5</v>
      </c>
      <c r="JI111" s="120">
        <v>5.5636980755301733E-5</v>
      </c>
      <c r="JJ111" s="120">
        <v>5.4341068980437865E-5</v>
      </c>
      <c r="JK111" s="120">
        <v>5.4341068980437878E-5</v>
      </c>
      <c r="JL111" s="120">
        <v>5.3068555803583836E-5</v>
      </c>
      <c r="JM111" s="120">
        <v>5.3068555803583856E-5</v>
      </c>
      <c r="JN111" s="120">
        <v>5.181916018945278E-5</v>
      </c>
      <c r="JO111" s="120">
        <v>5.1819160189452773E-5</v>
      </c>
      <c r="JP111" s="120">
        <v>5.0592602215024104E-5</v>
      </c>
      <c r="JQ111" s="120">
        <v>5.0592602215024097E-5</v>
      </c>
      <c r="JR111" s="120">
        <v>4.9388603091235482E-5</v>
      </c>
      <c r="JS111" s="120">
        <v>4.9388603091235482E-5</v>
      </c>
      <c r="JT111" s="120">
        <v>4.8206885184578264E-5</v>
      </c>
      <c r="JU111" s="120">
        <v>4.820688518457825E-5</v>
      </c>
      <c r="JV111" s="120">
        <v>4.7047172038591705E-5</v>
      </c>
      <c r="JW111" s="120">
        <v>4.7047172038591691E-5</v>
      </c>
      <c r="JX111" s="120">
        <v>4.590918839524964E-5</v>
      </c>
      <c r="JY111" s="120">
        <v>4.5909188395249654E-5</v>
      </c>
      <c r="JZ111" s="120">
        <v>4.479266021623488E-5</v>
      </c>
      <c r="KA111" s="120">
        <v>4.4792660216234846E-5</v>
      </c>
      <c r="KB111" s="120">
        <v>4.3697314704095308E-5</v>
      </c>
      <c r="KC111" s="120">
        <v>4.3697314704095301E-5</v>
      </c>
      <c r="KD111" s="120">
        <v>4.2622880323277246E-5</v>
      </c>
      <c r="KE111" s="120">
        <v>4.2622880323277239E-5</v>
      </c>
      <c r="KF111" s="120">
        <v>4.1569086821028714E-5</v>
      </c>
      <c r="KG111" s="120">
        <v>4.1569086821028714E-5</v>
      </c>
      <c r="KH111" s="120">
        <v>4.0535665248168758E-5</v>
      </c>
      <c r="KI111" s="120">
        <v>4.0535665248168778E-5</v>
      </c>
      <c r="KJ111" s="120">
        <v>3.9522347979716099E-5</v>
      </c>
      <c r="KK111" s="120">
        <v>3.9522347979716113E-5</v>
      </c>
      <c r="KL111" s="120">
        <v>3.852886873537191E-5</v>
      </c>
      <c r="KM111" s="120">
        <v>3.8528868735371896E-5</v>
      </c>
      <c r="KN111" s="120">
        <v>3.7554962599850822E-5</v>
      </c>
      <c r="KO111" s="120">
        <v>3.7554962599850822E-5</v>
      </c>
      <c r="KP111" s="120">
        <v>3.6600366043054722E-5</v>
      </c>
      <c r="KQ111" s="120">
        <v>3.6600366043054729E-5</v>
      </c>
      <c r="KR111" s="120">
        <v>3.5664816940082818E-5</v>
      </c>
      <c r="KS111" s="120">
        <v>3.5664816940082805E-5</v>
      </c>
      <c r="KT111" s="120">
        <v>3.4748054591073063E-5</v>
      </c>
      <c r="KU111" s="120">
        <v>3.4748054591073036E-5</v>
      </c>
      <c r="KV111" s="120">
        <v>3.3849819740868759E-5</v>
      </c>
      <c r="KW111" s="120">
        <v>3.3849819740868739E-5</v>
      </c>
      <c r="KX111" s="120">
        <v>3.2969854598504189E-5</v>
      </c>
      <c r="KY111" s="120">
        <v>3.2969854598504216E-5</v>
      </c>
      <c r="KZ111" s="120">
        <v>3.2107902856503843E-5</v>
      </c>
      <c r="LA111" s="120">
        <v>3.210790285650385E-5</v>
      </c>
      <c r="LB111" s="120">
        <v>3.126370970998894E-5</v>
      </c>
      <c r="LC111" s="120">
        <v>3.1263709709988981E-5</v>
      </c>
      <c r="LD111" s="120">
        <v>3.0437021875585999E-5</v>
      </c>
      <c r="LE111" s="120">
        <v>3.0437021875585988E-5</v>
      </c>
      <c r="LF111" s="120">
        <v>2.9627587610130302E-5</v>
      </c>
      <c r="LG111" s="120">
        <v>2.9627587610130289E-5</v>
      </c>
      <c r="LH111" s="120">
        <v>2.8835156729159904E-5</v>
      </c>
      <c r="LI111" s="120">
        <v>2.8835156729159908E-5</v>
      </c>
      <c r="LJ111" s="120">
        <v>2.8059480625192823E-5</v>
      </c>
      <c r="LK111" s="120">
        <v>2.8059480625192843E-5</v>
      </c>
      <c r="LL111" s="120">
        <v>2.7300312285781991E-5</v>
      </c>
      <c r="LM111" s="120">
        <v>2.7300312285781991E-5</v>
      </c>
      <c r="LN111" s="120">
        <v>2.6557406311342332E-5</v>
      </c>
      <c r="LO111" s="120">
        <v>2.6557406311342322E-5</v>
      </c>
      <c r="LP111" s="120">
        <v>2.5830518932743376E-5</v>
      </c>
      <c r="LQ111" s="120">
        <v>2.5830518932743383E-5</v>
      </c>
      <c r="LR111" s="120">
        <v>2.5119408028661749E-5</v>
      </c>
      <c r="LS111" s="120">
        <v>2.5119408028661719E-5</v>
      </c>
      <c r="LT111" s="120">
        <v>2.4423833142687306E-5</v>
      </c>
      <c r="LU111" s="120">
        <v>2.442383314268731E-5</v>
      </c>
      <c r="LV111" s="120">
        <v>2.3743555500177642E-5</v>
      </c>
      <c r="LW111" s="120">
        <v>2.3743555500177632E-5</v>
      </c>
      <c r="LX111" s="120">
        <v>2.3078338024853617E-5</v>
      </c>
      <c r="LY111" s="120">
        <v>2.3078338024853634E-5</v>
      </c>
      <c r="LZ111" s="120">
        <v>2.2427945355131528E-5</v>
      </c>
      <c r="MA111" s="120">
        <v>2.2427945355131549E-5</v>
      </c>
      <c r="MB111" s="120">
        <v>2.1792143860184789E-5</v>
      </c>
      <c r="MC111" s="120">
        <v>2.1792143860184796E-5</v>
      </c>
      <c r="MD111" s="120">
        <v>2.1170701655729563E-5</v>
      </c>
      <c r="ME111" s="120">
        <v>2.1170701655729567E-5</v>
      </c>
      <c r="MF111" s="120">
        <v>2.0563388619528782E-5</v>
      </c>
      <c r="MG111" s="120">
        <v>2.0563388619528792E-5</v>
      </c>
      <c r="MH111" s="120">
        <v>1.9969976406607956E-5</v>
      </c>
      <c r="MI111" s="120">
        <v>1.9969976406607956E-5</v>
      </c>
      <c r="MJ111" s="120">
        <v>1.9390238464177267E-5</v>
      </c>
      <c r="MK111" s="120">
        <v>1.9390238464177257E-5</v>
      </c>
      <c r="ML111" s="120">
        <v>1.8823950046254333E-5</v>
      </c>
      <c r="MM111" s="120">
        <v>1.8823950046254336E-5</v>
      </c>
      <c r="MN111" s="120">
        <v>1.8270888227981268E-5</v>
      </c>
      <c r="MO111" s="120">
        <v>1.8270888227981298E-5</v>
      </c>
      <c r="MP111" s="120">
        <v>1.7730831919630655E-5</v>
      </c>
      <c r="MQ111" s="120">
        <v>1.7730831919630658E-5</v>
      </c>
      <c r="MR111" s="120">
        <v>1.7203561880294368E-5</v>
      </c>
      <c r="MS111" s="120">
        <v>1.7203561880294358E-5</v>
      </c>
      <c r="MT111" s="120">
        <v>1.6688860731249994E-5</v>
      </c>
      <c r="MU111" s="120">
        <v>1.6688860731249987E-5</v>
      </c>
      <c r="MV111" s="120">
        <v>1.6186512968998679E-5</v>
      </c>
      <c r="MW111" s="120">
        <v>1.61865129689987E-5</v>
      </c>
      <c r="MX111" s="120">
        <v>1.5696304977969064E-5</v>
      </c>
      <c r="MY111" s="120">
        <v>1.5696304977969054E-5</v>
      </c>
      <c r="MZ111" s="120">
        <v>1.5218025042881589E-5</v>
      </c>
      <c r="NA111" s="120">
        <v>1.5218025042881599E-5</v>
      </c>
      <c r="NB111" s="120">
        <v>1.475146336076791E-5</v>
      </c>
      <c r="NC111" s="120">
        <v>1.4751463360767905E-5</v>
      </c>
      <c r="ND111" s="120">
        <v>1.4296412052639552E-5</v>
      </c>
      <c r="NE111" s="120">
        <v>1.4296412052639541E-5</v>
      </c>
      <c r="NF111" s="120">
        <v>1.3852665174800886E-5</v>
      </c>
      <c r="NG111" s="120">
        <v>1.3852665174800888E-5</v>
      </c>
      <c r="NH111" s="120">
        <v>1.3420018729800758E-5</v>
      </c>
      <c r="NI111" s="120">
        <v>1.3420018729800759E-5</v>
      </c>
      <c r="NJ111" s="120">
        <v>1.2998270677017548E-5</v>
      </c>
      <c r="NK111" s="120">
        <v>1.2998270677017543E-5</v>
      </c>
      <c r="NL111" s="120">
        <v>1.2587220942872786E-5</v>
      </c>
      <c r="NM111" s="120">
        <v>1.2587220942872781E-5</v>
      </c>
      <c r="NN111" s="120">
        <v>1.2186671430667792E-5</v>
      </c>
      <c r="NO111" s="120">
        <v>1.2186671430667785E-5</v>
      </c>
      <c r="NP111" s="120">
        <v>1.1796426030038708E-5</v>
      </c>
      <c r="NQ111" s="120">
        <v>1.1796426030038715E-5</v>
      </c>
      <c r="NR111" s="120">
        <v>1.1416290626024732E-5</v>
      </c>
      <c r="NS111" s="120">
        <v>1.1416290626024727E-5</v>
      </c>
      <c r="NT111" s="120">
        <v>1.1046073107744829E-5</v>
      </c>
      <c r="NU111" s="120">
        <v>1.1046073107744829E-5</v>
      </c>
      <c r="NV111" s="120">
        <v>1.0685583376678291E-5</v>
      </c>
      <c r="NW111" s="120">
        <v>1.0685583376678294E-5</v>
      </c>
      <c r="NX111" s="120">
        <v>1.0334633354544254E-5</v>
      </c>
      <c r="NY111" s="120">
        <v>1.0334633354544262E-5</v>
      </c>
      <c r="NZ111" s="120">
        <v>9.993036990775908E-6</v>
      </c>
      <c r="OA111" s="120">
        <v>9.9930369907759046E-6</v>
      </c>
      <c r="OB111" s="120">
        <v>9.6606102695848112E-6</v>
      </c>
      <c r="OC111" s="120">
        <v>9.6606102695848231E-6</v>
      </c>
      <c r="OD111" s="120">
        <v>9.3371712166111054E-6</v>
      </c>
      <c r="OE111" s="120">
        <v>9.3371712166111037E-6</v>
      </c>
      <c r="OF111" s="120">
        <v>9.0225399051553304E-6</v>
      </c>
      <c r="OG111" s="120">
        <v>9.0225399051553304E-6</v>
      </c>
      <c r="OH111" s="120">
        <v>8.7165384619879927E-6</v>
      </c>
      <c r="OI111" s="120">
        <v>8.7165384619880046E-6</v>
      </c>
      <c r="OJ111" s="120">
        <v>8.4189910727326903E-6</v>
      </c>
      <c r="OK111" s="120">
        <v>8.4189910727326886E-6</v>
      </c>
      <c r="OL111" s="120">
        <v>8.1297239868191917E-6</v>
      </c>
      <c r="OM111" s="120">
        <v>8.1297239868191866E-6</v>
      </c>
      <c r="ON111" s="120">
        <v>7.8485655220027755E-6</v>
      </c>
      <c r="OO111" s="120">
        <v>7.8485655220027823E-6</v>
      </c>
      <c r="OP111" s="120">
        <v>7.5753460684462449E-6</v>
      </c>
      <c r="OQ111" s="120">
        <v>7.5753460684462466E-6</v>
      </c>
      <c r="OR111" s="120">
        <v>7.3098980923612701E-6</v>
      </c>
      <c r="OS111" s="120">
        <v>7.3098980923612675E-6</v>
      </c>
      <c r="OT111" s="120">
        <v>7.0520561392059713E-6</v>
      </c>
      <c r="OU111" s="120">
        <v>7.0520561392059713E-6</v>
      </c>
      <c r="OV111" s="120">
        <v>6.8016568364354598E-6</v>
      </c>
      <c r="OW111" s="120">
        <v>6.8016568364354615E-6</v>
      </c>
      <c r="OX111" s="120">
        <v>6.5585388958026486E-6</v>
      </c>
      <c r="OY111" s="120">
        <v>6.5585388958026486E-6</v>
      </c>
      <c r="OZ111" s="120">
        <v>6.3225431152064116E-6</v>
      </c>
      <c r="PA111" s="120">
        <v>6.3225431152064167E-6</v>
      </c>
      <c r="PB111" s="120">
        <v>6.0935123800847446E-6</v>
      </c>
      <c r="PC111" s="120">
        <v>6.093512380084748E-6</v>
      </c>
      <c r="PD111" s="120">
        <v>5.8712916643503534E-6</v>
      </c>
      <c r="PE111" s="120">
        <v>5.8712916643503509E-6</v>
      </c>
      <c r="PF111" s="120">
        <v>5.6557280308665335E-6</v>
      </c>
      <c r="PG111" s="120">
        <v>5.655728030866531E-6</v>
      </c>
      <c r="PH111" s="120">
        <v>5.4466706314613938E-6</v>
      </c>
      <c r="PI111" s="120">
        <v>5.4466706314614023E-6</v>
      </c>
      <c r="PJ111" s="120">
        <v>5.2439707064784867E-6</v>
      </c>
      <c r="PK111" s="120">
        <v>5.2439707064784867E-6</v>
      </c>
      <c r="PL111" s="120">
        <v>5.047481583862228E-6</v>
      </c>
      <c r="PM111" s="120">
        <v>5.047481583862223E-6</v>
      </c>
      <c r="PN111" s="120">
        <v>4.8570586777767576E-6</v>
      </c>
      <c r="PO111" s="120">
        <v>4.8570586777767643E-6</v>
      </c>
      <c r="PP111" s="120">
        <v>4.6725594867569372E-6</v>
      </c>
      <c r="PQ111" s="120">
        <v>4.6725594867569389E-6</v>
      </c>
      <c r="PR111" s="120">
        <v>4.4938435913904088E-6</v>
      </c>
      <c r="PS111" s="120">
        <v>4.4938435913904054E-6</v>
      </c>
      <c r="PT111" s="120">
        <v>4.320772651530059E-6</v>
      </c>
      <c r="PU111" s="120">
        <v>4.3207726515300641E-6</v>
      </c>
      <c r="PV111" s="120">
        <v>4.1532104030361463E-6</v>
      </c>
      <c r="PW111" s="120">
        <v>4.1532104030361455E-6</v>
      </c>
      <c r="PX111" s="120">
        <v>3.9910226540477597E-6</v>
      </c>
      <c r="PY111" s="120">
        <v>3.9910226540477614E-6</v>
      </c>
      <c r="PZ111" s="120">
        <v>3.8340772807835411E-6</v>
      </c>
      <c r="QA111" s="120">
        <v>3.8340772807835428E-6</v>
      </c>
      <c r="QB111" s="120">
        <v>3.6822442228716068E-6</v>
      </c>
      <c r="QC111" s="120">
        <v>3.6822442228716077E-6</v>
      </c>
      <c r="QD111" s="120">
        <v>3.5353954782090994E-6</v>
      </c>
      <c r="QE111" s="120">
        <v>3.5353954782091006E-6</v>
      </c>
      <c r="QF111" s="120">
        <v>3.3934050973518886E-6</v>
      </c>
      <c r="QG111" s="120">
        <v>3.3934050973518886E-6</v>
      </c>
      <c r="QH111" s="120">
        <v>3.2561491774351958E-6</v>
      </c>
      <c r="QI111" s="120">
        <v>3.2561491774351975E-6</v>
      </c>
      <c r="QJ111" s="120">
        <v>3.1235058556261843E-6</v>
      </c>
      <c r="QK111" s="120">
        <v>3.1235058556261827E-6</v>
      </c>
      <c r="QL111" s="120">
        <v>2.9953553021098144E-6</v>
      </c>
      <c r="QM111" s="120">
        <v>2.995355302109817E-6</v>
      </c>
      <c r="QN111" s="120">
        <v>2.871579712609518E-6</v>
      </c>
      <c r="QO111" s="120">
        <v>2.8715797126095188E-6</v>
      </c>
      <c r="QP111" s="120">
        <v>2.7520633004444167E-6</v>
      </c>
      <c r="QQ111" s="120">
        <v>2.752063300444418E-6</v>
      </c>
      <c r="QR111" s="120">
        <v>2.636692288125233E-6</v>
      </c>
      <c r="QS111" s="120">
        <v>2.636692288125233E-6</v>
      </c>
      <c r="QT111" s="120">
        <v>2.5253548984911187E-6</v>
      </c>
      <c r="QU111" s="120">
        <v>2.5253548984911195E-6</v>
      </c>
      <c r="QV111" s="120">
        <v>2.417941345390052E-6</v>
      </c>
      <c r="QW111" s="120">
        <v>2.417941345390052E-6</v>
      </c>
      <c r="QX111" s="120">
        <v>2.3143438239055623E-6</v>
      </c>
      <c r="QY111" s="120">
        <v>2.3143438239055623E-6</v>
      </c>
      <c r="QZ111" s="120">
        <v>2.2144565001330006E-6</v>
      </c>
      <c r="RA111" s="120">
        <v>2.2144565001330014E-6</v>
      </c>
      <c r="RB111" s="120">
        <v>2.1181755005086547E-6</v>
      </c>
      <c r="RC111" s="120">
        <v>2.1181755005086547E-6</v>
      </c>
      <c r="RD111" s="120">
        <v>2.0253989006953987E-6</v>
      </c>
      <c r="RE111" s="120">
        <v>2.0253989006954E-6</v>
      </c>
      <c r="RF111" s="120">
        <v>1.936026714028838E-6</v>
      </c>
      <c r="RG111" s="120">
        <v>1.9360267140288388E-6</v>
      </c>
      <c r="RH111" s="120">
        <v>1.8499608795281046E-6</v>
      </c>
      <c r="RI111" s="120">
        <v>1.8499608795281061E-6</v>
      </c>
      <c r="RJ111" s="120">
        <v>1.7671052494758579E-6</v>
      </c>
      <c r="RK111" s="120">
        <v>1.7671052494758577E-6</v>
      </c>
      <c r="RL111" s="120">
        <v>1.6873655765722089E-6</v>
      </c>
      <c r="RM111" s="120">
        <v>1.6873655765722091E-6</v>
      </c>
      <c r="RN111" s="120">
        <v>1.6106495006676643E-6</v>
      </c>
      <c r="RO111" s="120">
        <v>1.6106495006676641E-6</v>
      </c>
      <c r="RP111" s="120">
        <v>1.536866535080384E-6</v>
      </c>
      <c r="RQ111" s="120">
        <v>1.5368665350803831E-6</v>
      </c>
      <c r="RR111" s="120">
        <v>1.4659280525033933E-6</v>
      </c>
      <c r="RS111" s="120">
        <v>1.4659280525033931E-6</v>
      </c>
      <c r="RT111" s="120">
        <v>1.3977472705076543E-6</v>
      </c>
      <c r="RU111" s="120">
        <v>1.3977472705076547E-6</v>
      </c>
      <c r="RV111" s="120">
        <v>1.332239236647146E-6</v>
      </c>
      <c r="RW111" s="120">
        <v>1.3322392366471463E-6</v>
      </c>
      <c r="RX111" s="120">
        <v>1.2693208131724539E-6</v>
      </c>
      <c r="RY111" s="120">
        <v>1.2693208131724545E-6</v>
      </c>
      <c r="RZ111" s="120">
        <v>1.2089106613595833E-6</v>
      </c>
      <c r="SA111" s="120">
        <v>1.2089106613595835E-6</v>
      </c>
      <c r="SB111" s="120">
        <v>1.1509292254610348E-6</v>
      </c>
      <c r="SC111" s="120">
        <v>1.1509292254610348E-6</v>
      </c>
      <c r="SD111" s="120">
        <v>1.095298716286441E-6</v>
      </c>
      <c r="SE111" s="120">
        <v>1.0952987162864408E-6</v>
      </c>
      <c r="SF111" s="120">
        <v>1.0419430944203445E-6</v>
      </c>
      <c r="SG111" s="120">
        <v>1.0419430944203452E-6</v>
      </c>
      <c r="SH111" s="120">
        <v>9.9078805308496871E-7</v>
      </c>
      <c r="SI111" s="120">
        <v>9.9078805308496871E-7</v>
      </c>
      <c r="SJ111" s="120">
        <v>9.4176100065611512E-7</v>
      </c>
      <c r="SK111" s="120">
        <v>9.417610006561147E-7</v>
      </c>
      <c r="SL111" s="120">
        <v>8.9479104284057909E-7</v>
      </c>
      <c r="SM111" s="120">
        <v>8.9479104284057888E-7</v>
      </c>
      <c r="SN111" s="120">
        <v>8.4980896452375203E-7</v>
      </c>
      <c r="SO111" s="120">
        <v>8.4980896452375246E-7</v>
      </c>
      <c r="SP111" s="120">
        <v>8.067472112963369E-7</v>
      </c>
      <c r="SQ111" s="120">
        <v>8.0674721129633679E-7</v>
      </c>
      <c r="SR111" s="120">
        <v>7.6553987066935923E-7</v>
      </c>
      <c r="SS111" s="120">
        <v>7.6553987066935965E-7</v>
      </c>
      <c r="ST111" s="120">
        <v>7.2612265298693561E-7</v>
      </c>
      <c r="SU111" s="120">
        <v>7.2612265298693614E-7</v>
      </c>
      <c r="SV111" s="120">
        <v>6.8843287204646576E-7</v>
      </c>
      <c r="SW111" s="120">
        <v>6.8843287204646565E-7</v>
      </c>
      <c r="SX111" s="120">
        <v>6.5240942543621719E-7</v>
      </c>
      <c r="SY111" s="120">
        <v>6.5240942543621761E-7</v>
      </c>
      <c r="SZ111" s="120">
        <v>6.1799277460046578E-7</v>
      </c>
      <c r="TA111" s="120">
        <v>6.1799277460046546E-7</v>
      </c>
      <c r="TB111" s="120">
        <v>5.8512492464261341E-7</v>
      </c>
      <c r="TC111" s="120">
        <v>5.8512492464261384E-7</v>
      </c>
      <c r="TD111" s="120">
        <v>5.5374940387693464E-7</v>
      </c>
      <c r="TE111" s="120">
        <v>5.5374940387693495E-7</v>
      </c>
      <c r="TF111" s="120">
        <v>5.2381124313980997E-7</v>
      </c>
      <c r="TG111" s="120">
        <v>5.2381124313980976E-7</v>
      </c>
      <c r="TH111" s="120">
        <v>4.9525695487153345E-7</v>
      </c>
      <c r="TI111" s="120">
        <v>4.9525695487153376E-7</v>
      </c>
      <c r="TJ111" s="120">
        <v>4.6803451197999668E-7</v>
      </c>
      <c r="TK111" s="120">
        <v>4.6803451197999668E-7</v>
      </c>
      <c r="TL111" s="120">
        <v>4.4209332649771328E-7</v>
      </c>
      <c r="TM111" s="120">
        <v>4.4209332649771334E-7</v>
      </c>
      <c r="TN111" s="120">
        <v>4.1738422804390075E-7</v>
      </c>
      <c r="TO111" s="120">
        <v>4.1738422804390064E-7</v>
      </c>
      <c r="TP111" s="120">
        <v>3.9385944210346041E-7</v>
      </c>
      <c r="TQ111" s="120">
        <v>3.9385944210346036E-7</v>
      </c>
      <c r="TR111" s="120">
        <v>3.7147256813491072E-7</v>
      </c>
      <c r="TS111" s="120">
        <v>3.7147256813491104E-7</v>
      </c>
      <c r="TT111" s="120">
        <v>3.5017855751947613E-7</v>
      </c>
      <c r="TU111" s="120">
        <v>3.5017855751947597E-7</v>
      </c>
      <c r="TV111" s="120">
        <v>3.2993369136368962E-7</v>
      </c>
      <c r="TW111" s="120">
        <v>3.2993369136368957E-7</v>
      </c>
      <c r="TX111" s="120">
        <v>3.1069555816802098E-7</v>
      </c>
      <c r="TY111" s="120">
        <v>3.1069555816802087E-7</v>
      </c>
      <c r="TZ111" s="120">
        <v>2.9242303137416463E-7</v>
      </c>
      <c r="UA111" s="120">
        <v>2.9242303137416442E-7</v>
      </c>
      <c r="UB111" s="120">
        <v>2.7507624680375437E-7</v>
      </c>
      <c r="UC111" s="120">
        <v>2.7507624680375453E-7</v>
      </c>
      <c r="UD111" s="120">
        <v>2.5861658000137701E-7</v>
      </c>
      <c r="UE111" s="120">
        <v>2.5861658000137707E-7</v>
      </c>
      <c r="UF111" s="120">
        <v>2.4300662349485849E-7</v>
      </c>
      <c r="UG111" s="120">
        <v>2.4300662349485844E-7</v>
      </c>
      <c r="UH111" s="120">
        <v>2.2821016398588681E-7</v>
      </c>
      <c r="UI111" s="120">
        <v>2.2821016398588678E-7</v>
      </c>
      <c r="UJ111" s="120">
        <v>2.1419215948410361E-7</v>
      </c>
      <c r="UK111" s="120">
        <v>2.1419215948410364E-7</v>
      </c>
      <c r="UL111" s="120">
        <v>2.0091871639786768E-7</v>
      </c>
      <c r="UM111" s="120">
        <v>2.0091871639786784E-7</v>
      </c>
      <c r="UN111" s="120">
        <v>1.8835706659493167E-7</v>
      </c>
      <c r="UO111" s="120">
        <v>1.8835706659493164E-7</v>
      </c>
      <c r="UP111" s="120">
        <v>1.7647554444631615E-7</v>
      </c>
      <c r="UQ111" s="120">
        <v>1.7647554444631618E-7</v>
      </c>
      <c r="UR111" s="120">
        <v>1.6524356386668607E-7</v>
      </c>
      <c r="US111" s="120">
        <v>1.6524356386668596E-7</v>
      </c>
      <c r="UT111" s="120">
        <v>1.5463159536453071E-7</v>
      </c>
      <c r="UU111" s="120">
        <v>1.5463159536453071E-7</v>
      </c>
      <c r="UV111" s="120">
        <v>1.4461114311545918E-7</v>
      </c>
      <c r="UW111" s="120">
        <v>1.4461114311545913E-7</v>
      </c>
      <c r="UX111" s="120">
        <v>1.3515472207187871E-7</v>
      </c>
      <c r="UY111" s="120">
        <v>1.3515472207187881E-7</v>
      </c>
      <c r="UZ111" s="120">
        <v>1.2623583512230685E-7</v>
      </c>
      <c r="VA111" s="120">
        <v>1.2623583512230703E-7</v>
      </c>
      <c r="VB111" s="120">
        <v>1.1782895031349609E-7</v>
      </c>
      <c r="VC111" s="120">
        <v>1.1782895031349619E-7</v>
      </c>
      <c r="VD111" s="120">
        <v>1.0990947814849771E-7</v>
      </c>
      <c r="VE111" s="120">
        <v>1.0990947814849775E-7</v>
      </c>
      <c r="VF111" s="120">
        <v>1.0245374897369568E-7</v>
      </c>
      <c r="VG111" s="120">
        <v>1.0245374897369568E-7</v>
      </c>
      <c r="VH111" s="120">
        <v>9.5438990467746154E-8</v>
      </c>
      <c r="VI111" s="120">
        <v>9.5438990467746114E-8</v>
      </c>
      <c r="VJ111" s="120">
        <v>8.8843305245242473E-8</v>
      </c>
      <c r="VK111" s="120">
        <v>8.88433052452425E-8</v>
      </c>
      <c r="VL111" s="120">
        <v>8.2645648587792536E-8</v>
      </c>
      <c r="VM111" s="120">
        <v>8.264564858779243E-8</v>
      </c>
      <c r="VN111" s="120">
        <v>7.6825806315045726E-8</v>
      </c>
      <c r="VO111" s="120">
        <v>7.6825806315045699E-8</v>
      </c>
      <c r="VP111" s="120">
        <v>7.1364372808046816E-8</v>
      </c>
      <c r="VQ111" s="120">
        <v>7.1364372808046842E-8</v>
      </c>
      <c r="VR111" s="120">
        <v>6.6242729197107071E-8</v>
      </c>
      <c r="VS111" s="120">
        <v>6.6242729197107084E-8</v>
      </c>
      <c r="VT111" s="120">
        <v>6.1443021726191984E-8</v>
      </c>
      <c r="VU111" s="120">
        <v>6.1443021726192077E-8</v>
      </c>
      <c r="VV111" s="120">
        <v>5.6948140305609097E-8</v>
      </c>
      <c r="VW111" s="120">
        <v>5.694814030560915E-8</v>
      </c>
      <c r="VX111" s="120">
        <v>5.2741697264550203E-8</v>
      </c>
      <c r="VY111" s="120">
        <v>5.2741697264550183E-8</v>
      </c>
      <c r="VZ111" s="120">
        <v>4.8808006314798913E-8</v>
      </c>
      <c r="WA111" s="120">
        <v>4.8808006314798959E-8</v>
      </c>
      <c r="WB111" s="120">
        <v>4.5132061736653417E-8</v>
      </c>
      <c r="WC111" s="120">
        <v>4.5132061736653384E-8</v>
      </c>
      <c r="WD111" s="120">
        <v>4.1699517797835769E-8</v>
      </c>
      <c r="WE111" s="120">
        <v>4.1699517797835756E-8</v>
      </c>
      <c r="WF111" s="120">
        <v>3.8496668415872018E-8</v>
      </c>
      <c r="WG111" s="120">
        <v>3.8496668415872032E-8</v>
      </c>
      <c r="WH111" s="120">
        <v>3.5510427074115799E-8</v>
      </c>
      <c r="WI111" s="120">
        <v>3.5510427074115772E-8</v>
      </c>
      <c r="WJ111" s="120">
        <v>3.2728307001269619E-8</v>
      </c>
      <c r="WK111" s="120">
        <v>3.2728307001269638E-8</v>
      </c>
      <c r="WL111" s="120">
        <v>3.013840162392255E-8</v>
      </c>
      <c r="WM111" s="120">
        <v>3.013840162392255E-8</v>
      </c>
      <c r="WN111" s="120">
        <v>2.7729365301270029E-8</v>
      </c>
      <c r="WO111" s="120">
        <v>2.7729365301270029E-8</v>
      </c>
      <c r="WP111" s="120">
        <v>2.549039435082157E-8</v>
      </c>
      <c r="WQ111" s="120">
        <v>2.549039435082155E-8</v>
      </c>
      <c r="WR111" s="120">
        <v>2.3411208373523663E-8</v>
      </c>
      <c r="WS111" s="120">
        <v>2.341120837352366E-8</v>
      </c>
      <c r="WT111" s="120">
        <v>2.1482031886336186E-8</v>
      </c>
      <c r="WU111" s="120">
        <v>2.1482031886336183E-8</v>
      </c>
      <c r="WV111" s="120">
        <v>1.9693576269899662E-8</v>
      </c>
      <c r="WW111" s="120">
        <v>1.9693576269899665E-8</v>
      </c>
      <c r="WX111" s="120">
        <v>1.8037022038518332E-8</v>
      </c>
      <c r="WY111" s="120">
        <v>1.8037022038518335E-8</v>
      </c>
      <c r="WZ111" s="120">
        <v>1.6504001439260001E-8</v>
      </c>
      <c r="XA111" s="120">
        <v>1.6504001439259994E-8</v>
      </c>
      <c r="XB111" s="120">
        <v>1.5086581386540339E-8</v>
      </c>
      <c r="XC111" s="120">
        <v>1.5086581386540349E-8</v>
      </c>
      <c r="XD111" s="120">
        <v>1.3777246738116571E-8</v>
      </c>
      <c r="XE111" s="120">
        <v>1.3777246738116574E-8</v>
      </c>
      <c r="XF111" s="120">
        <v>1.2568883917963293E-8</v>
      </c>
      <c r="XG111" s="120">
        <v>1.2568883917963292E-8</v>
      </c>
      <c r="XH111" s="120">
        <v>1.1454764891044559E-8</v>
      </c>
      <c r="XI111" s="120">
        <v>1.1454764891044551E-8</v>
      </c>
      <c r="XJ111" s="120">
        <v>1.0428531494529105E-8</v>
      </c>
      <c r="XK111" s="120">
        <v>1.04285314945291E-8</v>
      </c>
      <c r="XL111" s="120">
        <v>9.4841801295236298E-9</v>
      </c>
      <c r="XM111" s="120">
        <v>9.4841801295236281E-9</v>
      </c>
      <c r="XN111" s="120">
        <v>8.6160468169208538E-9</v>
      </c>
      <c r="XO111" s="120">
        <v>8.6160468169208472E-9</v>
      </c>
      <c r="XP111" s="120">
        <v>7.818792620477156E-9</v>
      </c>
      <c r="XQ111" s="120">
        <v>7.8187926204771576E-9</v>
      </c>
      <c r="XR111" s="120">
        <v>7.0873894397490965E-9</v>
      </c>
      <c r="XS111" s="120">
        <v>7.0873894397490916E-9</v>
      </c>
      <c r="XT111" s="120">
        <v>6.4171061750302707E-9</v>
      </c>
      <c r="XU111" s="120">
        <v>6.4171061750302707E-9</v>
      </c>
      <c r="XV111" s="120">
        <v>5.8034952659409506E-9</v>
      </c>
      <c r="XW111" s="120">
        <v>5.8034952659409448E-9</v>
      </c>
      <c r="XX111" s="120">
        <v>5.242379604833372E-9</v>
      </c>
      <c r="XY111" s="120">
        <v>5.2423796048333736E-9</v>
      </c>
      <c r="XZ111" s="120">
        <v>4.7298398256871048E-9</v>
      </c>
      <c r="YA111" s="120">
        <v>4.7298398256871081E-9</v>
      </c>
      <c r="YB111" s="120">
        <v>4.2622019686819794E-9</v>
      </c>
      <c r="YC111" s="120">
        <v>4.2622019686819844E-9</v>
      </c>
      <c r="YD111" s="120">
        <v>3.8360255201522913E-9</v>
      </c>
      <c r="YE111" s="120">
        <v>3.836025520152293E-9</v>
      </c>
      <c r="YF111" s="120">
        <v>3.4480918271461635E-9</v>
      </c>
      <c r="YG111" s="120">
        <v>3.4480918271461643E-9</v>
      </c>
      <c r="YH111" s="120">
        <v>3.0953928853393309E-9</v>
      </c>
      <c r="YI111" s="120">
        <v>3.0953928853393326E-9</v>
      </c>
      <c r="YJ111" s="120">
        <v>2.7751204985841724E-9</v>
      </c>
      <c r="YK111" s="120">
        <v>2.7751204985841745E-9</v>
      </c>
      <c r="YL111" s="120">
        <v>2.4846558079137782E-9</v>
      </c>
      <c r="YM111" s="120">
        <v>2.4846558079137774E-9</v>
      </c>
      <c r="YN111" s="120">
        <v>2.2215591873683843E-9</v>
      </c>
      <c r="YO111" s="120">
        <v>2.2215591873683847E-9</v>
      </c>
      <c r="YP111" s="120">
        <v>1.9835605035684053E-9</v>
      </c>
      <c r="YQ111" s="120">
        <v>1.9835605035684053E-9</v>
      </c>
      <c r="YR111" s="120">
        <v>1.7685497355260464E-9</v>
      </c>
      <c r="YS111" s="120">
        <v>1.7685497355260461E-9</v>
      </c>
      <c r="YT111" s="120">
        <v>1.5745679507668515E-9</v>
      </c>
      <c r="YU111" s="120">
        <v>1.5745679507668506E-9</v>
      </c>
      <c r="YV111" s="120">
        <v>1.3997986334246756E-9</v>
      </c>
      <c r="YW111" s="120">
        <v>1.3997986334246766E-9</v>
      </c>
      <c r="YX111" s="120">
        <v>1.2425593595794917E-9</v>
      </c>
      <c r="YY111" s="120">
        <v>1.2425593595794907E-9</v>
      </c>
      <c r="YZ111" s="120">
        <v>1.1012938147281291E-9</v>
      </c>
      <c r="ZA111" s="120">
        <v>1.1012938147281291E-9</v>
      </c>
      <c r="ZB111" s="120">
        <v>9.7456414791442567E-10</v>
      </c>
      <c r="ZC111" s="120">
        <v>9.7456414791442608E-10</v>
      </c>
      <c r="ZD111" s="120">
        <v>8.6104365669822465E-10</v>
      </c>
      <c r="ZE111" s="120">
        <v>8.6104365669822382E-10</v>
      </c>
      <c r="ZF111" s="120">
        <v>7.595097968131278E-10</v>
      </c>
      <c r="ZG111" s="120">
        <v>7.595097968131278E-10</v>
      </c>
      <c r="ZH111" s="120">
        <v>6.6883751005165372E-10</v>
      </c>
      <c r="ZI111" s="120">
        <v>6.6883751005165423E-10</v>
      </c>
      <c r="ZJ111" s="120">
        <v>5.8799286362415555E-10</v>
      </c>
      <c r="ZK111" s="120">
        <v>5.8799286362415555E-10</v>
      </c>
      <c r="ZL111" s="120">
        <v>5.1602699396539897E-10</v>
      </c>
      <c r="ZM111" s="120">
        <v>5.1602699396539855E-10</v>
      </c>
      <c r="ZN111" s="120">
        <v>4.5207034771048491E-10</v>
      </c>
      <c r="ZO111" s="120">
        <v>4.5207034771048491E-10</v>
      </c>
      <c r="ZP111" s="120">
        <v>3.9532721233060226E-10</v>
      </c>
      <c r="ZQ111" s="120">
        <v>3.95327212330602E-10</v>
      </c>
      <c r="ZR111" s="120">
        <v>3.4507052870924221E-10</v>
      </c>
      <c r="ZS111" s="120">
        <v>3.4507052870924226E-10</v>
      </c>
      <c r="ZT111" s="120">
        <v>3.0063697775153625E-10</v>
      </c>
      <c r="ZU111" s="120">
        <v>3.0063697775153625E-10</v>
      </c>
      <c r="ZV111" s="120">
        <v>2.6142233295354728E-10</v>
      </c>
      <c r="ZW111" s="120">
        <v>2.6142233295354728E-10</v>
      </c>
      <c r="ZX111" s="120">
        <v>2.2687707071496485E-10</v>
      </c>
      <c r="ZY111" s="120">
        <v>2.2687707071496495E-10</v>
      </c>
      <c r="ZZ111" s="120">
        <v>1.9650223005787904E-10</v>
      </c>
      <c r="AAA111" s="120">
        <v>1.9650223005787917E-10</v>
      </c>
      <c r="AAB111" s="120">
        <v>1.6984551331622632E-10</v>
      </c>
      <c r="AAC111" s="120">
        <v>1.6984551331622624E-10</v>
      </c>
      <c r="AAD111" s="120">
        <v>1.4649761928512966E-10</v>
      </c>
      <c r="AAE111" s="120">
        <v>1.4649761928512969E-10</v>
      </c>
      <c r="AAF111" s="120">
        <v>1.2608880026658954E-10</v>
      </c>
      <c r="AAG111" s="120">
        <v>1.2608880026658956E-10</v>
      </c>
      <c r="AAH111" s="120">
        <v>1.082856344176607E-10</v>
      </c>
      <c r="AAI111" s="120">
        <v>1.0828563441766068E-10</v>
      </c>
      <c r="AAJ111" s="120">
        <v>9.2788004799103435E-11</v>
      </c>
      <c r="AAK111" s="120">
        <v>9.2788004799103371E-11</v>
      </c>
      <c r="AAL111" s="120">
        <v>7.9326276536162687E-11</v>
      </c>
      <c r="AAM111" s="120">
        <v>7.93262765361627E-11</v>
      </c>
      <c r="AAN111" s="120">
        <v>6.7658663538170866E-11</v>
      </c>
      <c r="AAO111" s="120">
        <v>6.7658663538170814E-11</v>
      </c>
      <c r="AAP111" s="120">
        <v>5.756877627955107E-11</v>
      </c>
      <c r="AAQ111" s="120">
        <v>5.7568776279551064E-11</v>
      </c>
      <c r="AAR111" s="120">
        <v>4.8863342220903846E-11</v>
      </c>
      <c r="AAS111" s="120">
        <v>4.8863342220903827E-11</v>
      </c>
      <c r="AAT111" s="120">
        <v>4.1370090544481236E-11</v>
      </c>
      <c r="AAU111" s="120">
        <v>4.137009054448121E-11</v>
      </c>
      <c r="AAV111" s="120">
        <v>3.493579299272311E-11</v>
      </c>
      <c r="AAW111" s="120">
        <v>3.4935792992723149E-11</v>
      </c>
      <c r="AAX111" s="120">
        <v>2.9424452730776194E-11</v>
      </c>
      <c r="AAY111" s="120">
        <v>2.9424452730776252E-11</v>
      </c>
      <c r="AAZ111" s="120">
        <v>2.4715633303118948E-11</v>
      </c>
      <c r="ABA111" s="120">
        <v>2.4715633303118932E-11</v>
      </c>
      <c r="ABB111" s="120">
        <v>2.0702919919576026E-11</v>
      </c>
      <c r="ABC111" s="120">
        <v>2.0702919919576033E-11</v>
      </c>
      <c r="ABD111" s="120">
        <v>1.7292505486062641E-11</v>
      </c>
      <c r="ABE111" s="120">
        <v>1.7292505486062657E-11</v>
      </c>
      <c r="ABF111" s="120">
        <v>1.4401893989241913E-11</v>
      </c>
      <c r="ABG111" s="120">
        <v>1.4401893989241912E-11</v>
      </c>
      <c r="ABH111" s="120">
        <v>1.1958714050743647E-11</v>
      </c>
      <c r="ABI111" s="120">
        <v>1.1958714050743649E-11</v>
      </c>
      <c r="ABJ111" s="120">
        <v>9.8996356844724797E-12</v>
      </c>
      <c r="ABK111" s="120">
        <v>9.8996356844724765E-12</v>
      </c>
      <c r="ABL111" s="120">
        <v>8.1693835185904114E-12</v>
      </c>
      <c r="ABM111" s="120">
        <v>8.1693835185904033E-12</v>
      </c>
      <c r="ABN111" s="120">
        <v>6.719839980722863E-12</v>
      </c>
      <c r="ABO111" s="120">
        <v>6.7198399807228678E-12</v>
      </c>
      <c r="ABP111" s="120">
        <v>5.5092321895234199E-12</v>
      </c>
      <c r="ABQ111" s="120">
        <v>5.5092321895234207E-12</v>
      </c>
      <c r="ABR111" s="120">
        <v>4.5013965466412757E-12</v>
      </c>
      <c r="ABS111" s="120">
        <v>4.5013965466412766E-12</v>
      </c>
      <c r="ABT111" s="120">
        <v>3.6651152790675166E-12</v>
      </c>
      <c r="ABU111" s="120">
        <v>3.6651152790675166E-12</v>
      </c>
      <c r="ABV111" s="120">
        <v>2.9735194414964223E-12</v>
      </c>
      <c r="ABW111" s="120">
        <v>2.9735194414964207E-12</v>
      </c>
      <c r="ABX111" s="120">
        <v>2.4035531504465931E-12</v>
      </c>
      <c r="ABY111" s="120">
        <v>2.4035531504465907E-12</v>
      </c>
      <c r="ABZ111" s="120">
        <v>1.9354940851863288E-12</v>
      </c>
      <c r="ACA111" s="120">
        <v>1.9354940851863292E-12</v>
      </c>
      <c r="ACB111" s="120">
        <v>1.5525255537726883E-12</v>
      </c>
      <c r="ACC111" s="120">
        <v>1.5525255537726883E-12</v>
      </c>
      <c r="ACD111" s="120">
        <v>1.2403556845575389E-12</v>
      </c>
      <c r="ACE111" s="120">
        <v>1.2403556845575381E-12</v>
      </c>
      <c r="ACF111" s="120">
        <v>9.8687956319750963E-13</v>
      </c>
      <c r="ACG111" s="120">
        <v>9.8687956319750862E-13</v>
      </c>
      <c r="ACH111" s="120">
        <v>7.8188039144307054E-13</v>
      </c>
      <c r="ACI111" s="120">
        <v>7.8188039144307024E-13</v>
      </c>
      <c r="ACJ111" s="120">
        <v>6.167659957518292E-13</v>
      </c>
      <c r="ACK111" s="120">
        <v>6.167659957518295E-13</v>
      </c>
      <c r="ACL111" s="120">
        <v>4.8433726011677125E-13</v>
      </c>
      <c r="ACM111" s="120">
        <v>4.8433726011677166E-13</v>
      </c>
      <c r="ACN111" s="120">
        <v>3.7858529753928653E-13</v>
      </c>
      <c r="ACO111" s="120">
        <v>3.7858529753928648E-13</v>
      </c>
      <c r="ACP111" s="120">
        <v>2.9451440750538026E-13</v>
      </c>
      <c r="ACQ111" s="120">
        <v>2.9451440750538026E-13</v>
      </c>
      <c r="ACR111" s="120">
        <v>2.2798809191997996E-13</v>
      </c>
      <c r="ACS111" s="120">
        <v>2.2798809191997985E-13</v>
      </c>
      <c r="ACT111" s="120">
        <v>1.7559561858287238E-13</v>
      </c>
      <c r="ACU111" s="120">
        <v>1.7559561858287228E-13</v>
      </c>
      <c r="ACV111" s="120">
        <v>1.3453682890311638E-13</v>
      </c>
      <c r="ACW111" s="120">
        <v>1.3453682890311643E-13</v>
      </c>
      <c r="ACX111" s="120">
        <v>1.0252308468893396E-13</v>
      </c>
      <c r="ACY111" s="120">
        <v>1.0252308468893396E-13</v>
      </c>
      <c r="ACZ111" s="120">
        <v>7.7692437149792371E-14</v>
      </c>
      <c r="ADA111" s="120">
        <v>7.7692437149792308E-14</v>
      </c>
      <c r="ADB111" s="120">
        <v>5.8537279429241206E-14</v>
      </c>
      <c r="ADC111" s="120">
        <v>5.8537279429241231E-14</v>
      </c>
      <c r="ADD111" s="120">
        <v>4.3842911862496602E-14</v>
      </c>
      <c r="ADE111" s="120">
        <v>4.3842911862496589E-14</v>
      </c>
      <c r="ADF111" s="120">
        <v>3.2635606619687364E-14</v>
      </c>
      <c r="ADG111" s="120">
        <v>3.2635606619687389E-14</v>
      </c>
      <c r="ADH111" s="120">
        <v>2.4138905435503654E-14</v>
      </c>
      <c r="ADI111" s="120">
        <v>2.4138905435503666E-14</v>
      </c>
      <c r="ADJ111" s="120">
        <v>1.773702079963374E-14</v>
      </c>
      <c r="ADK111" s="120">
        <v>1.773702079963374E-14</v>
      </c>
      <c r="ADL111" s="120">
        <v>1.2944337425595934E-14</v>
      </c>
      <c r="ADM111" s="120">
        <v>1.2944337425595949E-14</v>
      </c>
      <c r="ADN111" s="120">
        <v>9.3801272335389509E-15</v>
      </c>
      <c r="ADO111" s="120">
        <v>9.3801272335389477E-15</v>
      </c>
      <c r="ADP111" s="120">
        <v>6.7476977438549589E-15</v>
      </c>
      <c r="ADQ111" s="120">
        <v>6.7476977438549589E-15</v>
      </c>
      <c r="ADR111" s="120">
        <v>4.8172910084356972E-15</v>
      </c>
      <c r="ADS111" s="120">
        <v>4.8172910084356924E-15</v>
      </c>
      <c r="ADT111" s="120">
        <v>3.4121383803908531E-15</v>
      </c>
      <c r="ADU111" s="120">
        <v>3.41213838039085E-15</v>
      </c>
      <c r="ADV111" s="120">
        <v>2.3971559589496112E-15</v>
      </c>
      <c r="ADW111" s="120">
        <v>2.3971559589496116E-15</v>
      </c>
      <c r="ADX111" s="120">
        <v>1.6698368971522984E-15</v>
      </c>
      <c r="ADY111" s="120">
        <v>1.6698368971522972E-15</v>
      </c>
      <c r="ADZ111" s="120">
        <v>1.1529604065345569E-15</v>
      </c>
      <c r="AEA111" s="120">
        <v>1.1529604065345571E-15</v>
      </c>
      <c r="AEB111" s="120">
        <v>7.8879373622159979E-16</v>
      </c>
      <c r="AEC111" s="120">
        <v>7.8879373622160048E-16</v>
      </c>
      <c r="AED111" s="120">
        <v>5.3451315749543516E-16</v>
      </c>
      <c r="AEE111" s="120">
        <v>5.3451315749543546E-16</v>
      </c>
      <c r="AEF111" s="120">
        <v>3.5861356867762405E-16</v>
      </c>
      <c r="AEG111" s="120">
        <v>3.5861356867762396E-16</v>
      </c>
      <c r="AEH111" s="120">
        <v>2.3811426806724301E-16</v>
      </c>
      <c r="AEI111" s="120">
        <v>2.3811426806724306E-16</v>
      </c>
      <c r="AEJ111" s="120">
        <v>1.5640123681932635E-16</v>
      </c>
      <c r="AEK111" s="120">
        <v>1.5640123681932647E-16</v>
      </c>
      <c r="AEL111" s="120">
        <v>1.0157442875620502E-16</v>
      </c>
      <c r="AEM111" s="120">
        <v>1.0157442875620504E-16</v>
      </c>
      <c r="AEN111" s="120">
        <v>6.5192562536128141E-17</v>
      </c>
      <c r="AEO111" s="120">
        <v>6.5192562536128128E-17</v>
      </c>
      <c r="AEP111" s="120">
        <v>4.1328214127305329E-17</v>
      </c>
      <c r="AEQ111" s="120">
        <v>4.1328214127305323E-17</v>
      </c>
      <c r="AER111" s="120">
        <v>2.5863049795330589E-17</v>
      </c>
      <c r="AES111" s="120">
        <v>2.5863049795330567E-17</v>
      </c>
      <c r="AET111" s="120">
        <v>1.5967229541010336E-17</v>
      </c>
      <c r="AEU111" s="120">
        <v>1.5967229541010333E-17</v>
      </c>
      <c r="AEV111" s="120">
        <v>9.7187258947109616E-18</v>
      </c>
      <c r="AEW111" s="120">
        <v>9.7187258947109662E-18</v>
      </c>
      <c r="AEX111" s="120">
        <v>5.8278896597021317E-18</v>
      </c>
      <c r="AEY111" s="120">
        <v>5.8278896597021294E-18</v>
      </c>
      <c r="AEZ111" s="120">
        <v>3.4403671393213471E-18</v>
      </c>
      <c r="AFA111" s="120">
        <v>3.4403671393213455E-18</v>
      </c>
      <c r="AFB111" s="120">
        <v>1.9977151743436112E-18</v>
      </c>
      <c r="AFC111" s="120">
        <v>1.9977151743436104E-18</v>
      </c>
      <c r="AFD111" s="120">
        <v>1.1400221754902935E-18</v>
      </c>
      <c r="AFE111" s="120">
        <v>1.1400221754902935E-18</v>
      </c>
      <c r="AFF111" s="120">
        <v>6.3874617966539769E-19</v>
      </c>
      <c r="AFG111" s="120">
        <v>6.3874617966539769E-19</v>
      </c>
      <c r="AFH111" s="120">
        <v>3.5101690838239636E-19</v>
      </c>
      <c r="AFI111" s="120">
        <v>3.5101690838239626E-19</v>
      </c>
      <c r="AFJ111" s="120">
        <v>1.8898303304290056E-19</v>
      </c>
      <c r="AFK111" s="120">
        <v>1.8898303304290047E-19</v>
      </c>
      <c r="AFL111" s="120">
        <v>9.9558677313084413E-20</v>
      </c>
      <c r="AFM111" s="120">
        <v>9.9558677313084473E-20</v>
      </c>
      <c r="AFN111" s="120">
        <v>5.1252365663502262E-20</v>
      </c>
      <c r="AFO111" s="120">
        <v>5.1252365663502214E-20</v>
      </c>
      <c r="AFP111" s="120">
        <v>2.5744715244070267E-20</v>
      </c>
      <c r="AFQ111" s="120">
        <v>2.574471524407027E-20</v>
      </c>
      <c r="AFR111" s="120">
        <v>1.2597915027892458E-20</v>
      </c>
      <c r="AFS111" s="120">
        <v>1.2597915027892459E-20</v>
      </c>
      <c r="AFT111" s="120">
        <v>5.9947295585608981E-21</v>
      </c>
      <c r="AFU111" s="120">
        <v>5.9947295585608981E-21</v>
      </c>
      <c r="AFV111" s="120">
        <v>2.7684751815988994E-21</v>
      </c>
      <c r="AFW111" s="120">
        <v>2.7684751815988971E-21</v>
      </c>
      <c r="AFX111" s="120">
        <v>1.2380952785722493E-21</v>
      </c>
      <c r="AFY111" s="120">
        <v>1.2380952785722495E-21</v>
      </c>
      <c r="AFZ111" s="120">
        <v>5.3485788147053682E-22</v>
      </c>
      <c r="AGA111" s="120">
        <v>5.3485788147053644E-22</v>
      </c>
      <c r="AGB111" s="120">
        <v>2.2258113520509091E-22</v>
      </c>
      <c r="AGC111" s="120">
        <v>2.2258113520509091E-22</v>
      </c>
      <c r="AGD111" s="120">
        <v>8.8948772703725499E-23</v>
      </c>
      <c r="AGE111" s="120">
        <v>8.8948772703725429E-23</v>
      </c>
      <c r="AGF111" s="120">
        <v>3.4012549681581375E-23</v>
      </c>
      <c r="AGG111" s="120">
        <v>3.4012549681581333E-23</v>
      </c>
      <c r="AGH111" s="120">
        <v>1.239372500768142E-23</v>
      </c>
      <c r="AGI111" s="120">
        <v>1.2393725007681432E-23</v>
      </c>
      <c r="AGJ111" s="120">
        <v>4.2831332672771407E-24</v>
      </c>
      <c r="AGK111" s="120">
        <v>4.2831332672771422E-24</v>
      </c>
      <c r="AGL111" s="120">
        <v>1.3960502237845603E-24</v>
      </c>
      <c r="AGM111" s="120">
        <v>1.3960502237845601E-24</v>
      </c>
      <c r="AGN111" s="120">
        <v>4.2634294200079223E-25</v>
      </c>
      <c r="AGO111" s="120">
        <v>4.2634294200079232E-25</v>
      </c>
      <c r="AGP111" s="120">
        <v>1.2103259925670795E-25</v>
      </c>
      <c r="AGQ111" s="120">
        <v>1.2103259925670795E-25</v>
      </c>
      <c r="AGR111" s="120">
        <v>3.1633163266191123E-26</v>
      </c>
      <c r="AGS111" s="120">
        <v>3.1633163266191118E-26</v>
      </c>
      <c r="AGT111" s="120">
        <v>7.520858244748868E-27</v>
      </c>
      <c r="AGU111" s="120">
        <v>7.5208582447488694E-27</v>
      </c>
      <c r="AGV111" s="120">
        <v>1.6018659814207947E-27</v>
      </c>
      <c r="AGW111" s="120">
        <v>1.6018659814207945E-27</v>
      </c>
      <c r="AGX111" s="120">
        <v>2.9954333738275177E-28</v>
      </c>
      <c r="AGY111" s="120">
        <v>2.9954333738275177E-28</v>
      </c>
      <c r="AGZ111" s="120">
        <v>4.7833918787163665E-29</v>
      </c>
      <c r="AHA111" s="120">
        <v>4.7833918787163671E-29</v>
      </c>
      <c r="AHB111" s="120">
        <v>6.2652186279618121E-30</v>
      </c>
      <c r="AHC111" s="120">
        <v>6.2652186279618121E-30</v>
      </c>
      <c r="AHD111" s="120">
        <v>6.3131983577013591E-31</v>
      </c>
      <c r="AHE111" s="120">
        <v>6.3131983577013591E-31</v>
      </c>
      <c r="AHF111" s="120">
        <v>4.352601674315153E-32</v>
      </c>
      <c r="AHG111" s="120">
        <v>4.352601674315153E-32</v>
      </c>
      <c r="AHH111" s="120">
        <v>1.5407439555097887E-33</v>
      </c>
      <c r="AHI111" s="120" t="s">
        <v>105</v>
      </c>
      <c r="AHJ111" s="120" t="s">
        <v>105</v>
      </c>
      <c r="AHK111" s="120" t="s">
        <v>105</v>
      </c>
      <c r="AHL111" s="120" t="s">
        <v>105</v>
      </c>
      <c r="AHM111" s="120" t="s">
        <v>105</v>
      </c>
      <c r="AHN111" s="120" t="s">
        <v>105</v>
      </c>
      <c r="AHO111" s="120" t="s">
        <v>105</v>
      </c>
      <c r="AHP111" s="120" t="s">
        <v>105</v>
      </c>
      <c r="AHQ111" s="120" t="s">
        <v>105</v>
      </c>
      <c r="AHR111" s="120" t="s">
        <v>105</v>
      </c>
      <c r="AHS111" s="120" t="s">
        <v>105</v>
      </c>
      <c r="AHT111" s="120" t="s">
        <v>105</v>
      </c>
      <c r="AHU111" s="120" t="s">
        <v>105</v>
      </c>
      <c r="AHV111" s="120" t="s">
        <v>105</v>
      </c>
      <c r="AHW111" s="120" t="s">
        <v>105</v>
      </c>
      <c r="AHX111" s="120" t="s">
        <v>105</v>
      </c>
      <c r="AHY111" s="120" t="s">
        <v>105</v>
      </c>
      <c r="AHZ111" s="120" t="s">
        <v>105</v>
      </c>
      <c r="AIA111" s="120" t="s">
        <v>105</v>
      </c>
      <c r="AIB111" s="120" t="s">
        <v>105</v>
      </c>
      <c r="AIC111" s="120" t="s">
        <v>105</v>
      </c>
      <c r="AID111" s="120" t="s">
        <v>105</v>
      </c>
      <c r="AIE111" s="120" t="s">
        <v>105</v>
      </c>
      <c r="AIF111" s="120" t="s">
        <v>105</v>
      </c>
      <c r="AIG111" s="120" t="s">
        <v>105</v>
      </c>
      <c r="AIH111" s="120" t="s">
        <v>105</v>
      </c>
      <c r="AII111" s="120" t="s">
        <v>105</v>
      </c>
      <c r="AIJ111" s="120" t="s">
        <v>105</v>
      </c>
      <c r="AIK111" s="120" t="s">
        <v>105</v>
      </c>
      <c r="AIL111" s="120" t="s">
        <v>105</v>
      </c>
      <c r="AIM111" s="120" t="s">
        <v>105</v>
      </c>
      <c r="AIN111" s="120" t="s">
        <v>105</v>
      </c>
      <c r="AIO111" s="120" t="s">
        <v>105</v>
      </c>
      <c r="AIP111" s="120" t="s">
        <v>105</v>
      </c>
      <c r="AIQ111" s="120" t="s">
        <v>105</v>
      </c>
      <c r="AIR111" s="120" t="s">
        <v>105</v>
      </c>
      <c r="AIS111" s="120" t="s">
        <v>105</v>
      </c>
      <c r="AIT111" s="120" t="s">
        <v>105</v>
      </c>
      <c r="AIU111" s="120" t="s">
        <v>105</v>
      </c>
      <c r="AIV111" s="120" t="s">
        <v>105</v>
      </c>
      <c r="AIW111" s="120" t="s">
        <v>105</v>
      </c>
      <c r="AIX111" s="120" t="s">
        <v>105</v>
      </c>
      <c r="AIY111" s="120" t="s">
        <v>105</v>
      </c>
      <c r="AIZ111" s="120" t="s">
        <v>105</v>
      </c>
      <c r="AJA111" s="120" t="s">
        <v>105</v>
      </c>
      <c r="AJB111" s="120" t="s">
        <v>105</v>
      </c>
      <c r="AJC111" s="120" t="s">
        <v>105</v>
      </c>
      <c r="AJD111" s="120" t="s">
        <v>105</v>
      </c>
      <c r="AJE111" s="120" t="s">
        <v>105</v>
      </c>
      <c r="AJF111" s="120" t="s">
        <v>105</v>
      </c>
      <c r="AJG111" s="120" t="s">
        <v>105</v>
      </c>
      <c r="AJH111" s="120" t="s">
        <v>105</v>
      </c>
      <c r="AJI111" s="120" t="s">
        <v>105</v>
      </c>
      <c r="AJJ111" s="120" t="s">
        <v>105</v>
      </c>
      <c r="AJK111" s="120" t="s">
        <v>105</v>
      </c>
      <c r="AJL111" s="120" t="s">
        <v>105</v>
      </c>
      <c r="AJM111" s="120" t="s">
        <v>105</v>
      </c>
      <c r="AJN111" s="120" t="s">
        <v>105</v>
      </c>
      <c r="AJO111" s="120" t="s">
        <v>105</v>
      </c>
      <c r="AJP111" s="120" t="s">
        <v>105</v>
      </c>
      <c r="AJQ111" s="120" t="s">
        <v>105</v>
      </c>
      <c r="AJR111" s="120" t="s">
        <v>105</v>
      </c>
      <c r="AJS111" s="120" t="s">
        <v>105</v>
      </c>
      <c r="AJT111" s="120" t="s">
        <v>105</v>
      </c>
      <c r="AJU111" s="120" t="s">
        <v>105</v>
      </c>
      <c r="AJV111" s="120" t="s">
        <v>105</v>
      </c>
      <c r="AJW111" s="120" t="s">
        <v>105</v>
      </c>
      <c r="AJX111" s="120" t="s">
        <v>105</v>
      </c>
      <c r="AJY111" s="120" t="s">
        <v>105</v>
      </c>
      <c r="AJZ111" s="120" t="s">
        <v>105</v>
      </c>
      <c r="AKA111" s="120" t="s">
        <v>105</v>
      </c>
      <c r="AKB111" s="120" t="s">
        <v>105</v>
      </c>
      <c r="AKC111" s="120" t="s">
        <v>105</v>
      </c>
      <c r="AKD111" s="120" t="s">
        <v>105</v>
      </c>
      <c r="AKE111" s="120" t="s">
        <v>105</v>
      </c>
      <c r="AKF111" s="120" t="s">
        <v>105</v>
      </c>
      <c r="AKG111" s="120" t="s">
        <v>105</v>
      </c>
      <c r="AKH111" s="120" t="s">
        <v>105</v>
      </c>
      <c r="AKI111" s="120" t="s">
        <v>105</v>
      </c>
      <c r="AKJ111" s="120" t="s">
        <v>105</v>
      </c>
      <c r="AKK111" s="120" t="s">
        <v>105</v>
      </c>
      <c r="AKL111" s="120" t="s">
        <v>105</v>
      </c>
      <c r="AKM111" s="120" t="s">
        <v>105</v>
      </c>
      <c r="AKN111" s="120" t="s">
        <v>105</v>
      </c>
      <c r="AKO111" s="120" t="s">
        <v>105</v>
      </c>
      <c r="AKP111" s="120" t="s">
        <v>105</v>
      </c>
      <c r="AKQ111" s="120" t="s">
        <v>105</v>
      </c>
      <c r="AKR111" s="120" t="s">
        <v>105</v>
      </c>
      <c r="AKS111" s="120" t="s">
        <v>105</v>
      </c>
      <c r="AKT111" s="120" t="s">
        <v>105</v>
      </c>
      <c r="AKU111" s="120" t="s">
        <v>105</v>
      </c>
      <c r="AKV111" s="120" t="s">
        <v>105</v>
      </c>
      <c r="AKW111" s="120" t="s">
        <v>105</v>
      </c>
      <c r="AKX111" s="120" t="s">
        <v>105</v>
      </c>
      <c r="AKY111" s="120" t="s">
        <v>105</v>
      </c>
      <c r="AKZ111" s="120" t="s">
        <v>105</v>
      </c>
      <c r="ALA111" s="120" t="s">
        <v>105</v>
      </c>
      <c r="ALB111" s="120" t="s">
        <v>105</v>
      </c>
      <c r="ALC111" s="120" t="s">
        <v>105</v>
      </c>
      <c r="ALD111" s="120" t="s">
        <v>105</v>
      </c>
      <c r="ALE111" s="120" t="s">
        <v>105</v>
      </c>
      <c r="ALF111" s="120" t="s">
        <v>105</v>
      </c>
      <c r="ALG111" s="120" t="s">
        <v>105</v>
      </c>
      <c r="ALH111" s="120" t="s">
        <v>105</v>
      </c>
      <c r="ALI111" s="120" t="s">
        <v>105</v>
      </c>
      <c r="ALJ111" s="120" t="s">
        <v>105</v>
      </c>
      <c r="ALK111" s="120" t="s">
        <v>105</v>
      </c>
      <c r="ALL111" s="120" t="s">
        <v>105</v>
      </c>
      <c r="ALM111" s="120" t="s">
        <v>105</v>
      </c>
      <c r="ALN111" s="120"/>
    </row>
    <row r="112" spans="1:1002" hidden="1">
      <c r="A112" s="119">
        <v>111</v>
      </c>
      <c r="B112" s="120">
        <v>4.9706213663660681E-4</v>
      </c>
      <c r="C112" s="120">
        <v>4.9055994562144487E-4</v>
      </c>
      <c r="D112" s="120">
        <v>4.9065592933209121E-4</v>
      </c>
      <c r="E112" s="120">
        <v>4.8421309922354723E-4</v>
      </c>
      <c r="F112" s="120">
        <v>4.8430734366196543E-4</v>
      </c>
      <c r="G112" s="120">
        <v>4.7792360780064916E-4</v>
      </c>
      <c r="H112" s="120">
        <v>4.7801613704392411E-4</v>
      </c>
      <c r="I112" s="120">
        <v>4.7169122788011934E-4</v>
      </c>
      <c r="J112" s="120">
        <v>4.7178206579454745E-4</v>
      </c>
      <c r="K112" s="120">
        <v>4.655157148970489E-4</v>
      </c>
      <c r="L112" s="120">
        <v>4.656048851384281E-4</v>
      </c>
      <c r="M112" s="120">
        <v>4.5939682320350215E-4</v>
      </c>
      <c r="N112" s="120">
        <v>4.5948434921743212E-4</v>
      </c>
      <c r="O112" s="120">
        <v>4.5333430607790944E-4</v>
      </c>
      <c r="P112" s="120">
        <v>4.5342021110010913E-4</v>
      </c>
      <c r="Q112" s="120">
        <v>4.4732791573459901E-4</v>
      </c>
      <c r="R112" s="120">
        <v>4.474122227912394E-4</v>
      </c>
      <c r="S112" s="120">
        <v>4.4137740333347346E-4</v>
      </c>
      <c r="T112" s="120">
        <v>4.4146013524152329E-4</v>
      </c>
      <c r="U112" s="120">
        <v>4.3548251898982719E-4</v>
      </c>
      <c r="V112" s="120">
        <v>4.3556369835741479E-4</v>
      </c>
      <c r="W112" s="120">
        <v>4.2964301178430634E-4</v>
      </c>
      <c r="X112" s="120">
        <v>4.2972266101109726E-4</v>
      </c>
      <c r="Y112" s="120">
        <v>4.2385862977301292E-4</v>
      </c>
      <c r="Z112" s="120">
        <v>4.2393677105059916E-4</v>
      </c>
      <c r="AA112" s="120">
        <v>4.1812911999774969E-4</v>
      </c>
      <c r="AB112" s="120">
        <v>4.1820577531005688E-4</v>
      </c>
      <c r="AC112" s="120">
        <v>4.1245422849640976E-4</v>
      </c>
      <c r="AD112" s="120">
        <v>4.1252941962011808E-4</v>
      </c>
      <c r="AE112" s="120">
        <v>4.068337003135122E-4</v>
      </c>
      <c r="AF112" s="120">
        <v>4.0690744881849168E-4</v>
      </c>
      <c r="AG112" s="120">
        <v>4.0126727951087757E-4</v>
      </c>
      <c r="AH112" s="120">
        <v>4.0133960676063703E-4</v>
      </c>
      <c r="AI112" s="120">
        <v>3.9575470917844872E-4</v>
      </c>
      <c r="AJ112" s="120">
        <v>3.9582563633060088E-4</v>
      </c>
      <c r="AK112" s="120">
        <v>3.9029573144525639E-4</v>
      </c>
      <c r="AL112" s="120">
        <v>3.9036527945199837E-4</v>
      </c>
      <c r="AM112" s="120">
        <v>3.8489008749052945E-4</v>
      </c>
      <c r="AN112" s="120">
        <v>3.8495827709913544E-4</v>
      </c>
      <c r="AO112" s="120">
        <v>3.7953751755494941E-4</v>
      </c>
      <c r="AP112" s="120">
        <v>3.796043693082801E-4</v>
      </c>
      <c r="AQ112" s="120">
        <v>3.7423776095204815E-4</v>
      </c>
      <c r="AR112" s="120">
        <v>3.7430329518907206E-4</v>
      </c>
      <c r="AS112" s="120">
        <v>3.6899055607975194E-4</v>
      </c>
      <c r="AT112" s="120">
        <v>3.6905479293608491E-4</v>
      </c>
      <c r="AU112" s="120">
        <v>3.6379564043206988E-4</v>
      </c>
      <c r="AV112" s="120">
        <v>3.6385859984052469E-4</v>
      </c>
      <c r="AW112" s="120">
        <v>3.5865275061092562E-4</v>
      </c>
      <c r="AX112" s="120">
        <v>3.5871445230207974E-4</v>
      </c>
      <c r="AY112" s="120">
        <v>3.5356162233813617E-4</v>
      </c>
      <c r="AZ112" s="120">
        <v>3.5362208584091201E-4</v>
      </c>
      <c r="BA112" s="120">
        <v>3.4852199046753407E-4</v>
      </c>
      <c r="BB112" s="120">
        <v>3.4858123510979263E-4</v>
      </c>
      <c r="BC112" s="120">
        <v>3.4353358899723399E-4</v>
      </c>
      <c r="BD112" s="120">
        <v>3.435916339063839E-4</v>
      </c>
      <c r="BE112" s="120">
        <v>3.3859615108204405E-4</v>
      </c>
      <c r="BF112" s="120">
        <v>3.3865301518566627E-4</v>
      </c>
      <c r="BG112" s="120">
        <v>3.3370940904602319E-4</v>
      </c>
      <c r="BH112" s="120">
        <v>3.3376511107250582E-4</v>
      </c>
      <c r="BI112" s="120">
        <v>3.2887309439518165E-4</v>
      </c>
      <c r="BJ112" s="120">
        <v>3.2892765287437209E-4</v>
      </c>
      <c r="BK112" s="120">
        <v>3.2408693783032491E-4</v>
      </c>
      <c r="BL112" s="120">
        <v>3.2414037109419454E-4</v>
      </c>
      <c r="BM112" s="120">
        <v>3.1935066926004369E-4</v>
      </c>
      <c r="BN112" s="120">
        <v>3.1940299544336585E-4</v>
      </c>
      <c r="BO112" s="120">
        <v>3.1466401781384587E-4</v>
      </c>
      <c r="BP112" s="120">
        <v>3.1471525485489112E-4</v>
      </c>
      <c r="BQ112" s="120">
        <v>3.1002671185543465E-4</v>
      </c>
      <c r="BR112" s="120">
        <v>3.1007687749667385E-4</v>
      </c>
      <c r="BS112" s="120">
        <v>3.0543847899612846E-4</v>
      </c>
      <c r="BT112" s="120">
        <v>3.054875907849539E-4</v>
      </c>
      <c r="BU112" s="120">
        <v>3.0089904610842278E-4</v>
      </c>
      <c r="BV112" s="120">
        <v>3.009471213978819E-4</v>
      </c>
      <c r="BW112" s="120">
        <v>2.9640813933969713E-4</v>
      </c>
      <c r="BX112" s="120">
        <v>2.9645519528923925E-4</v>
      </c>
      <c r="BY112" s="120">
        <v>2.919654841260642E-4</v>
      </c>
      <c r="BZ112" s="120">
        <v>2.9201153770230006E-4</v>
      </c>
      <c r="CA112" s="120">
        <v>2.8757080520635961E-4</v>
      </c>
      <c r="CB112" s="120">
        <v>2.8761587318383596E-4</v>
      </c>
      <c r="CC112" s="120">
        <v>2.8322382663627574E-4</v>
      </c>
      <c r="CD112" s="120">
        <v>2.8326792559826044E-4</v>
      </c>
      <c r="CE112" s="120">
        <v>2.7892427180263314E-4</v>
      </c>
      <c r="CF112" s="120">
        <v>2.7896741814191652E-4</v>
      </c>
      <c r="CG112" s="120">
        <v>2.7467186343779824E-4</v>
      </c>
      <c r="CH112" s="120">
        <v>2.74714073357504E-4</v>
      </c>
      <c r="CI112" s="120">
        <v>2.7046632363423537E-4</v>
      </c>
      <c r="CJ112" s="120">
        <v>2.7050761314864792E-4</v>
      </c>
      <c r="CK112" s="120">
        <v>2.6630737385920328E-4</v>
      </c>
      <c r="CL112" s="120">
        <v>2.6634775879460468E-4</v>
      </c>
      <c r="CM112" s="120">
        <v>2.6219473496958844E-4</v>
      </c>
      <c r="CN112" s="120">
        <v>2.6223423096510947E-4</v>
      </c>
      <c r="CO112" s="120">
        <v>2.581281272268779E-4</v>
      </c>
      <c r="CP112" s="120">
        <v>2.58166749735362E-4</v>
      </c>
      <c r="CQ112" s="120">
        <v>2.5410727031226888E-4</v>
      </c>
      <c r="CR112" s="120">
        <v>2.5414503460114758E-4</v>
      </c>
      <c r="CS112" s="120">
        <v>2.5013188334191845E-4</v>
      </c>
      <c r="CT112" s="120">
        <v>2.5016880449409997E-4</v>
      </c>
      <c r="CU112" s="120">
        <v>2.4620168488232645E-4</v>
      </c>
      <c r="CV112" s="120">
        <v>2.4623777779709535E-4</v>
      </c>
      <c r="CW112" s="120">
        <v>2.4231639296585697E-4</v>
      </c>
      <c r="CX112" s="120">
        <v>2.4235167235978736E-4</v>
      </c>
      <c r="CY112" s="120">
        <v>2.3847572510639394E-4</v>
      </c>
      <c r="CZ112" s="120">
        <v>2.3851020551427253E-4</v>
      </c>
      <c r="DA112" s="120">
        <v>2.346793983151294E-4</v>
      </c>
      <c r="DB112" s="120">
        <v>2.3471309409089306E-4</v>
      </c>
      <c r="DC112" s="120">
        <v>2.309271291164889E-4</v>
      </c>
      <c r="DD112" s="120">
        <v>2.3096005443417131E-4</v>
      </c>
      <c r="DE112" s="120">
        <v>2.2721863356418677E-4</v>
      </c>
      <c r="DF112" s="120">
        <v>2.2725080241887838E-4</v>
      </c>
      <c r="DG112" s="120">
        <v>2.2355362725741301E-4</v>
      </c>
      <c r="DH112" s="120">
        <v>2.2358505346623171E-4</v>
      </c>
      <c r="DI112" s="120">
        <v>2.1993182535715285E-4</v>
      </c>
      <c r="DJ112" s="120">
        <v>2.1996252256022494E-4</v>
      </c>
      <c r="DK112" s="120">
        <v>2.1635294260263346E-4</v>
      </c>
      <c r="DL112" s="120">
        <v>2.163829242640877E-4</v>
      </c>
      <c r="DM112" s="120">
        <v>2.1281669332790098E-4</v>
      </c>
      <c r="DN112" s="120">
        <v>2.1284597273687271E-4</v>
      </c>
      <c r="DO112" s="120">
        <v>2.0932279147852593E-4</v>
      </c>
      <c r="DP112" s="120">
        <v>2.0935138175017046E-4</v>
      </c>
      <c r="DQ112" s="120">
        <v>2.0587095062843196E-4</v>
      </c>
      <c r="DR112" s="120">
        <v>2.0589886470495183E-4</v>
      </c>
      <c r="DS112" s="120">
        <v>2.0246088399685365E-4</v>
      </c>
      <c r="DT112" s="120">
        <v>2.0248813464853274E-4</v>
      </c>
      <c r="DU112" s="120">
        <v>1.9909230446541517E-4</v>
      </c>
      <c r="DV112" s="120">
        <v>1.9911890429166648E-4</v>
      </c>
      <c r="DW112" s="120">
        <v>1.9576492459533421E-4</v>
      </c>
      <c r="DX112" s="120">
        <v>1.9579088602575553E-4</v>
      </c>
      <c r="DY112" s="120">
        <v>1.9247845664474591E-4</v>
      </c>
      <c r="DZ112" s="120">
        <v>1.9250379194018632E-4</v>
      </c>
      <c r="EA112" s="120">
        <v>1.8923261258614786E-4</v>
      </c>
      <c r="EB112" s="120">
        <v>1.8925733383978456E-4</v>
      </c>
      <c r="EC112" s="120">
        <v>1.8602710412396424E-4</v>
      </c>
      <c r="ED112" s="120">
        <v>1.8605122326238778E-4</v>
      </c>
      <c r="EE112" s="120">
        <v>1.8286164271222549E-4</v>
      </c>
      <c r="EF112" s="120">
        <v>1.8288517149653622E-4</v>
      </c>
      <c r="EG112" s="120">
        <v>1.7973593957236719E-4</v>
      </c>
      <c r="EH112" s="120">
        <v>1.7975888959927936E-4</v>
      </c>
      <c r="EI112" s="120">
        <v>1.766497057111401E-4</v>
      </c>
      <c r="EJ112" s="120">
        <v>1.7667208841409615E-4</v>
      </c>
      <c r="EK112" s="120">
        <v>1.7360265193863567E-4</v>
      </c>
      <c r="EL112" s="120">
        <v>1.7362447858892938E-4</v>
      </c>
      <c r="EM112" s="120">
        <v>1.7059448888642146E-4</v>
      </c>
      <c r="EN112" s="120">
        <v>1.7061577059432947E-4</v>
      </c>
      <c r="EO112" s="120">
        <v>1.6762492702578679E-4</v>
      </c>
      <c r="EP112" s="120">
        <v>1.6764567474170919E-4</v>
      </c>
      <c r="EQ112" s="120">
        <v>1.6469367668609612E-4</v>
      </c>
      <c r="ER112" s="120">
        <v>1.6471390120170547E-4</v>
      </c>
      <c r="ES112" s="120">
        <v>1.6180044807324938E-4</v>
      </c>
      <c r="ET112" s="120">
        <v>1.6182016002264785E-4</v>
      </c>
      <c r="EU112" s="120">
        <v>1.589449512882462E-4</v>
      </c>
      <c r="EV112" s="120">
        <v>1.5896416114913054E-4</v>
      </c>
      <c r="EW112" s="120">
        <v>1.5612689634585296E-4</v>
      </c>
      <c r="EX112" s="120">
        <v>1.5614561444068708E-4</v>
      </c>
      <c r="EY112" s="120">
        <v>1.5334599319337012E-4</v>
      </c>
      <c r="EZ112" s="120">
        <v>1.5336422969056707E-4</v>
      </c>
      <c r="FA112" s="120">
        <v>1.5060195172950016E-4</v>
      </c>
      <c r="FB112" s="120">
        <v>1.50619716644609E-4</v>
      </c>
      <c r="FC112" s="120">
        <v>1.4789448182330996E-4</v>
      </c>
      <c r="FD112" s="120">
        <v>1.4791178502021241E-4</v>
      </c>
      <c r="FE112" s="120">
        <v>1.4522329333329064E-4</v>
      </c>
      <c r="FF112" s="120">
        <v>1.4524014452540256E-4</v>
      </c>
      <c r="FG112" s="120">
        <v>1.4258809612650796E-4</v>
      </c>
      <c r="FH112" s="120">
        <v>1.4260450487798933E-4</v>
      </c>
      <c r="FI112" s="120">
        <v>1.3998860009784499E-4</v>
      </c>
      <c r="FJ112" s="120">
        <v>1.4000457582481559E-4</v>
      </c>
      <c r="FK112" s="120">
        <v>1.3742451518933247E-4</v>
      </c>
      <c r="FL112" s="120">
        <v>1.3744006716109506E-4</v>
      </c>
      <c r="FM112" s="120">
        <v>1.3489555140956615E-4</v>
      </c>
      <c r="FN112" s="120">
        <v>1.3491068874983431E-4</v>
      </c>
      <c r="FO112" s="120">
        <v>1.3240141885320674E-4</v>
      </c>
      <c r="FP112" s="120">
        <v>1.3241615054134062E-4</v>
      </c>
      <c r="FQ112" s="120">
        <v>1.2994182772056468E-4</v>
      </c>
      <c r="FR112" s="120">
        <v>1.2995616259281085E-4</v>
      </c>
      <c r="FS112" s="120">
        <v>1.2751648833726E-4</v>
      </c>
      <c r="FT112" s="120">
        <v>1.2753043508799799E-4</v>
      </c>
      <c r="FU112" s="120">
        <v>1.2512511117396244E-4</v>
      </c>
      <c r="FV112" s="120">
        <v>1.2513867835695639E-4</v>
      </c>
      <c r="FW112" s="120">
        <v>1.2276740686620528E-4</v>
      </c>
      <c r="FX112" s="120">
        <v>1.2278060289586053E-4</v>
      </c>
      <c r="FY112" s="120">
        <v>1.204430862342698E-4</v>
      </c>
      <c r="FZ112" s="120">
        <v>1.2045591938689485E-4</v>
      </c>
      <c r="GA112" s="120">
        <v>1.1815186030314059E-4</v>
      </c>
      <c r="GB112" s="120">
        <v>1.1816433871821338E-4</v>
      </c>
      <c r="GC112" s="120">
        <v>1.1589344032252689E-4</v>
      </c>
      <c r="GD112" s="120">
        <v>1.1590557200396592E-4</v>
      </c>
      <c r="GE112" s="120">
        <v>1.1366753778694843E-4</v>
      </c>
      <c r="GF112" s="120">
        <v>1.1367933060438768E-4</v>
      </c>
      <c r="GG112" s="120">
        <v>1.1147386445588145E-4</v>
      </c>
      <c r="GH112" s="120">
        <v>1.1148532614594995E-4</v>
      </c>
      <c r="GI112" s="120">
        <v>1.0931213237396482E-4</v>
      </c>
      <c r="GJ112" s="120">
        <v>1.0932327054156963E-4</v>
      </c>
      <c r="GK112" s="120">
        <v>1.0718205389126015E-4</v>
      </c>
      <c r="GL112" s="120">
        <v>1.0719287601087336E-4</v>
      </c>
      <c r="GM112" s="120">
        <v>1.0508334168356654E-4</v>
      </c>
      <c r="GN112" s="120">
        <v>1.0509385510051507E-4</v>
      </c>
      <c r="GO112" s="120">
        <v>1.0301570877278348E-4</v>
      </c>
      <c r="GP112" s="120">
        <v>1.0302592070454206E-4</v>
      </c>
      <c r="GQ112" s="120">
        <v>1.0097886854732089E-4</v>
      </c>
      <c r="GR112" s="120">
        <v>1.0098878608480877E-4</v>
      </c>
      <c r="GS112" s="120">
        <v>9.8972534782553826E-5</v>
      </c>
      <c r="GT112" s="120">
        <v>9.8982164891433158E-5</v>
      </c>
      <c r="GU112" s="120">
        <v>9.6996421661317371E-5</v>
      </c>
      <c r="GV112" s="120">
        <v>9.7005771183294738E-5</v>
      </c>
      <c r="GW112" s="120">
        <v>9.5050243794438067E-5</v>
      </c>
      <c r="GX112" s="120">
        <v>9.5059319448567627E-5</v>
      </c>
      <c r="GY112" s="120">
        <v>9.3133716241301299E-5</v>
      </c>
      <c r="GZ112" s="120">
        <v>9.3142524625290242E-5</v>
      </c>
      <c r="HA112" s="120">
        <v>9.1246554530447846E-5</v>
      </c>
      <c r="HB112" s="120">
        <v>9.1255102121963751E-5</v>
      </c>
      <c r="HC112" s="120">
        <v>8.9388474680199897E-5</v>
      </c>
      <c r="HD112" s="120">
        <v>8.9396767838179075E-5</v>
      </c>
      <c r="HE112" s="120">
        <v>8.7559193219309645E-5</v>
      </c>
      <c r="HF112" s="120">
        <v>8.7567238185267364E-5</v>
      </c>
      <c r="HG112" s="120">
        <v>8.5758427207630628E-5</v>
      </c>
      <c r="HH112" s="120">
        <v>8.5766230106971568E-5</v>
      </c>
      <c r="HI112" s="120">
        <v>8.3985894256804257E-5</v>
      </c>
      <c r="HJ112" s="120">
        <v>8.3993461100134603E-5</v>
      </c>
      <c r="HK112" s="120">
        <v>8.2241312550961635E-5</v>
      </c>
      <c r="HL112" s="120">
        <v>8.2248649235401188E-5</v>
      </c>
      <c r="HM112" s="120">
        <v>8.0524400867435753E-5</v>
      </c>
      <c r="HN112" s="120">
        <v>8.0531513177930087E-5</v>
      </c>
      <c r="HO112" s="120">
        <v>7.8834878597478799E-5</v>
      </c>
      <c r="HP112" s="120">
        <v>7.884177220811272E-5</v>
      </c>
      <c r="HQ112" s="120">
        <v>7.7172465766984388E-5</v>
      </c>
      <c r="HR112" s="120">
        <v>7.7179146242293219E-5</v>
      </c>
      <c r="HS112" s="120">
        <v>7.5536883057206788E-5</v>
      </c>
      <c r="HT112" s="120">
        <v>7.5543355853489421E-5</v>
      </c>
      <c r="HU112" s="120">
        <v>7.3927851825477287E-5</v>
      </c>
      <c r="HV112" s="120">
        <v>7.3934122292106889E-5</v>
      </c>
      <c r="HW112" s="120">
        <v>7.2345094125910882E-5</v>
      </c>
      <c r="HX112" s="120">
        <v>7.2351167506645489E-5</v>
      </c>
      <c r="HY112" s="120">
        <v>7.0788332730101013E-5</v>
      </c>
      <c r="HZ112" s="120">
        <v>7.0794214164393088E-5</v>
      </c>
      <c r="IA112" s="120">
        <v>6.9257291147797743E-5</v>
      </c>
      <c r="IB112" s="120">
        <v>6.9262985672101666E-5</v>
      </c>
      <c r="IC112" s="120">
        <v>6.7751693647565624E-5</v>
      </c>
      <c r="ID112" s="120">
        <v>6.7757206196644579E-5</v>
      </c>
      <c r="IE112" s="120">
        <v>6.6271265277416871E-5</v>
      </c>
      <c r="IF112" s="120">
        <v>6.6276600685646786E-5</v>
      </c>
      <c r="IG112" s="120">
        <v>6.4815731885416172E-5</v>
      </c>
      <c r="IH112" s="120">
        <v>6.4820894888088836E-5</v>
      </c>
      <c r="II112" s="120">
        <v>6.3384820140253062E-5</v>
      </c>
      <c r="IJ112" s="120">
        <v>6.3389815374875419E-5</v>
      </c>
      <c r="IK112" s="120">
        <v>6.1978257551776125E-5</v>
      </c>
      <c r="IL112" s="120">
        <v>6.1983089559368513E-5</v>
      </c>
      <c r="IM112" s="120">
        <v>6.0595772491487578E-5</v>
      </c>
      <c r="IN112" s="120">
        <v>6.0600445717878075E-5</v>
      </c>
      <c r="IO112" s="120">
        <v>5.9237094212991015E-5</v>
      </c>
      <c r="IP112" s="120">
        <v>5.9241613010107449E-5</v>
      </c>
      <c r="IQ112" s="120">
        <v>5.790195287239015E-5</v>
      </c>
      <c r="IR112" s="120">
        <v>5.7906321499548268E-5</v>
      </c>
      <c r="IS112" s="120">
        <v>5.6590079548632538E-5</v>
      </c>
      <c r="IT112" s="120">
        <v>5.6594302173821346E-5</v>
      </c>
      <c r="IU112" s="120">
        <v>5.5301206263795057E-5</v>
      </c>
      <c r="IV112" s="120">
        <v>5.5305286964957852E-5</v>
      </c>
      <c r="IW112" s="120">
        <v>5.4035066003306065E-5</v>
      </c>
      <c r="IX112" s="120">
        <v>5.4039008769618077E-5</v>
      </c>
      <c r="IY112" s="120">
        <v>5.2791392736099586E-5</v>
      </c>
      <c r="IZ112" s="120">
        <v>5.2795201469240825E-5</v>
      </c>
      <c r="JA112" s="120">
        <v>5.1569921434697207E-5</v>
      </c>
      <c r="JB112" s="120">
        <v>5.1573599950121466E-5</v>
      </c>
      <c r="JC112" s="120">
        <v>5.0370388095212983E-5</v>
      </c>
      <c r="JD112" s="120">
        <v>5.0373940123411926E-5</v>
      </c>
      <c r="JE112" s="120">
        <v>4.919252975727683E-5</v>
      </c>
      <c r="JF112" s="120">
        <v>4.9195958945039335E-5</v>
      </c>
      <c r="JG112" s="120">
        <v>4.8036084523871286E-5</v>
      </c>
      <c r="JH112" s="120">
        <v>4.8039394435537711E-5</v>
      </c>
      <c r="JI112" s="120">
        <v>4.6900791581077143E-5</v>
      </c>
      <c r="JJ112" s="120">
        <v>4.6903985699788273E-5</v>
      </c>
      <c r="JK112" s="120">
        <v>4.5786391217723437E-5</v>
      </c>
      <c r="JL112" s="120">
        <v>4.5789472946664028E-5</v>
      </c>
      <c r="JM112" s="120">
        <v>4.4692624844936411E-5</v>
      </c>
      <c r="JN112" s="120">
        <v>4.4695597508572925E-5</v>
      </c>
      <c r="JO112" s="120">
        <v>4.3619235015582824E-5</v>
      </c>
      <c r="JP112" s="120">
        <v>4.3622101860895319E-5</v>
      </c>
      <c r="JQ112" s="120">
        <v>4.2565965443603057E-5</v>
      </c>
      <c r="JR112" s="120">
        <v>4.2568729641310847E-5</v>
      </c>
      <c r="JS112" s="120">
        <v>4.1532561023228377E-5</v>
      </c>
      <c r="JT112" s="120">
        <v>4.1535225669009305E-5</v>
      </c>
      <c r="JU112" s="120">
        <v>4.0518767848077744E-5</v>
      </c>
      <c r="JV112" s="120">
        <v>4.0521335963781298E-5</v>
      </c>
      <c r="JW112" s="120">
        <v>3.9524333230129684E-5</v>
      </c>
      <c r="JX112" s="120">
        <v>3.9526807764982846E-5</v>
      </c>
      <c r="JY112" s="120">
        <v>3.8549005718563135E-5</v>
      </c>
      <c r="JZ112" s="120">
        <v>3.8551389550369593E-5</v>
      </c>
      <c r="KA112" s="120">
        <v>3.759253511846291E-5</v>
      </c>
      <c r="KB112" s="120">
        <v>3.7594831054794893E-5</v>
      </c>
      <c r="KC112" s="120">
        <v>3.6654672509384476E-5</v>
      </c>
      <c r="KD112" s="120">
        <v>3.6656883288767645E-5</v>
      </c>
      <c r="KE112" s="120">
        <v>3.5735170263773176E-5</v>
      </c>
      <c r="KF112" s="120">
        <v>3.5737298556863531E-5</v>
      </c>
      <c r="KG112" s="120">
        <v>3.4833782065232307E-5</v>
      </c>
      <c r="KH112" s="120">
        <v>3.4835830475985623E-5</v>
      </c>
      <c r="KI112" s="120">
        <v>3.3950262926635134E-5</v>
      </c>
      <c r="KJ112" s="120">
        <v>3.395223399346841E-5</v>
      </c>
      <c r="KK112" s="120">
        <v>3.3084369208075724E-5</v>
      </c>
      <c r="KL112" s="120">
        <v>3.3086265405020594E-5</v>
      </c>
      <c r="KM112" s="120">
        <v>3.2235858634653191E-5</v>
      </c>
      <c r="KN112" s="120">
        <v>3.223768237250103E-5</v>
      </c>
      <c r="KO112" s="120">
        <v>3.1404490314084418E-5</v>
      </c>
      <c r="KP112" s="120">
        <v>3.1406243941523025E-5</v>
      </c>
      <c r="KQ112" s="120">
        <v>3.0590024754139497E-5</v>
      </c>
      <c r="KR112" s="120">
        <v>3.0591710558881088E-5</v>
      </c>
      <c r="KS112" s="120">
        <v>2.9792223879895134E-5</v>
      </c>
      <c r="KT112" s="120">
        <v>2.979384408979567E-5</v>
      </c>
      <c r="KU112" s="120">
        <v>2.9010851050800672E-5</v>
      </c>
      <c r="KV112" s="120">
        <v>2.9012407834970018E-5</v>
      </c>
      <c r="KW112" s="120">
        <v>2.8245671077550905E-5</v>
      </c>
      <c r="KX112" s="120">
        <v>2.8247166547454236E-5</v>
      </c>
      <c r="KY112" s="120">
        <v>2.7496450238761325E-5</v>
      </c>
      <c r="KZ112" s="120">
        <v>2.7497886449310865E-5</v>
      </c>
      <c r="LA112" s="120">
        <v>2.676295629743951E-5</v>
      </c>
      <c r="LB112" s="120">
        <v>2.6764335248077054E-5</v>
      </c>
      <c r="LC112" s="120">
        <v>2.6044958517248107E-5</v>
      </c>
      <c r="LD112" s="120">
        <v>2.6046282153017992E-5</v>
      </c>
      <c r="LE112" s="120">
        <v>2.5342227678553747E-5</v>
      </c>
      <c r="LF112" s="120">
        <v>2.5343497891165967E-5</v>
      </c>
      <c r="LG112" s="120">
        <v>2.4654536094256489E-5</v>
      </c>
      <c r="LH112" s="120">
        <v>2.465575472314005E-5</v>
      </c>
      <c r="LI112" s="120">
        <v>2.3981657625394901E-5</v>
      </c>
      <c r="LJ112" s="120">
        <v>2.398282645874116E-5</v>
      </c>
      <c r="LK112" s="120">
        <v>2.3323367696521051E-5</v>
      </c>
      <c r="LL112" s="120">
        <v>2.3324488472316726E-5</v>
      </c>
      <c r="LM112" s="120">
        <v>2.2679443310840064E-5</v>
      </c>
      <c r="LN112" s="120">
        <v>2.2680517717890314E-5</v>
      </c>
      <c r="LO112" s="120">
        <v>2.2049663065109649E-5</v>
      </c>
      <c r="LP112" s="120">
        <v>2.2050692744050492E-5</v>
      </c>
      <c r="LQ112" s="120">
        <v>2.1433807164293496E-5</v>
      </c>
      <c r="LR112" s="120">
        <v>2.1434793708593792E-5</v>
      </c>
      <c r="LS112" s="120">
        <v>2.0831657435963611E-5</v>
      </c>
      <c r="LT112" s="120">
        <v>2.0832602392916311E-5</v>
      </c>
      <c r="LU112" s="120">
        <v>2.024299734444644E-5</v>
      </c>
      <c r="LV112" s="120">
        <v>2.0243902216149405E-5</v>
      </c>
      <c r="LW112" s="120">
        <v>1.966761200470762E-5</v>
      </c>
      <c r="LX112" s="120">
        <v>1.9668478249033134E-5</v>
      </c>
      <c r="LY112" s="120">
        <v>1.9105288195969701E-5</v>
      </c>
      <c r="LZ112" s="120">
        <v>1.9106117227523312E-5</v>
      </c>
      <c r="MA112" s="120">
        <v>1.8555814375058106E-5</v>
      </c>
      <c r="MB112" s="120">
        <v>1.8556607566126438E-5</v>
      </c>
      <c r="MC112" s="120">
        <v>1.8018980689470216E-5</v>
      </c>
      <c r="MD112" s="120">
        <v>1.8019739370957333E-5</v>
      </c>
      <c r="ME112" s="120">
        <v>1.7494578990161962E-5</v>
      </c>
      <c r="MF112" s="120">
        <v>1.7495304452514849E-5</v>
      </c>
      <c r="MG112" s="120">
        <v>1.6982402844047485E-5</v>
      </c>
      <c r="MH112" s="120">
        <v>1.6983096338169972E-5</v>
      </c>
      <c r="MI112" s="120">
        <v>1.648224754620629E-5</v>
      </c>
      <c r="MJ112" s="120">
        <v>1.6482910284361525E-5</v>
      </c>
      <c r="MK112" s="120">
        <v>1.5993910131793123E-5</v>
      </c>
      <c r="ML112" s="120">
        <v>1.5994543288494809E-5</v>
      </c>
      <c r="MM112" s="120">
        <v>1.5517189387645815E-5</v>
      </c>
      <c r="MN112" s="120">
        <v>1.551779410053762E-5</v>
      </c>
      <c r="MO112" s="120">
        <v>1.5051885863585621E-5</v>
      </c>
      <c r="MP112" s="120">
        <v>1.5052463234309151E-5</v>
      </c>
      <c r="MQ112" s="120">
        <v>1.4597801883405805E-5</v>
      </c>
      <c r="MR112" s="120">
        <v>1.4598352978456697E-5</v>
      </c>
      <c r="MS112" s="120">
        <v>1.4154741555543161E-5</v>
      </c>
      <c r="MT112" s="120">
        <v>1.4155267407115655E-5</v>
      </c>
      <c r="MU112" s="120">
        <v>1.3722510783428119E-5</v>
      </c>
      <c r="MV112" s="120">
        <v>1.3723012390247693E-5</v>
      </c>
      <c r="MW112" s="120">
        <v>1.3300917275508432E-5</v>
      </c>
      <c r="MX112" s="120">
        <v>1.3301395603652667E-5</v>
      </c>
      <c r="MY112" s="120">
        <v>1.2889770554942037E-5</v>
      </c>
      <c r="MZ112" s="120">
        <v>1.2890226538649476E-5</v>
      </c>
      <c r="NA112" s="120">
        <v>1.2488881968954288E-5</v>
      </c>
      <c r="NB112" s="120">
        <v>1.2489316511421566E-5</v>
      </c>
      <c r="NC112" s="120">
        <v>1.2098064697855375E-5</v>
      </c>
      <c r="ND112" s="120">
        <v>1.2098478672022245E-5</v>
      </c>
      <c r="NE112" s="120">
        <v>1.1717133763713242E-5</v>
      </c>
      <c r="NF112" s="120">
        <v>1.171752801303567E-5</v>
      </c>
      <c r="NG112" s="120">
        <v>1.1345906038677797E-5</v>
      </c>
      <c r="NH112" s="120">
        <v>1.1346281377889102E-5</v>
      </c>
      <c r="NI112" s="120">
        <v>1.0984200252952152E-5</v>
      </c>
      <c r="NJ112" s="120">
        <v>1.0984557468812024E-5</v>
      </c>
      <c r="NK112" s="120">
        <v>1.0631837002406592E-5</v>
      </c>
      <c r="NL112" s="120">
        <v>1.063217685443822E-5</v>
      </c>
      <c r="NM112" s="120">
        <v>1.0288638755831501E-5</v>
      </c>
      <c r="NN112" s="120">
        <v>1.028896197704651E-5</v>
      </c>
      <c r="NO112" s="120">
        <v>9.9544298618248074E-6</v>
      </c>
      <c r="NP112" s="120">
        <v>9.9547371594363147E-6</v>
      </c>
      <c r="NQ112" s="120">
        <v>9.6290365553104928E-6</v>
      </c>
      <c r="NR112" s="120">
        <v>9.6293286114339917E-6</v>
      </c>
      <c r="NS112" s="120">
        <v>9.3122869636840198E-6</v>
      </c>
      <c r="NT112" s="120">
        <v>9.3125644360263145E-6</v>
      </c>
      <c r="NU112" s="120">
        <v>9.0040111125812672E-6</v>
      </c>
      <c r="NV112" s="120">
        <v>9.0042746351173673E-6</v>
      </c>
      <c r="NW112" s="120">
        <v>8.7040409312672088E-6</v>
      </c>
      <c r="NX112" s="120">
        <v>8.7042911149052127E-6</v>
      </c>
      <c r="NY112" s="120">
        <v>8.4122102576408981E-6</v>
      </c>
      <c r="NZ112" s="120">
        <v>8.4124476908749403E-6</v>
      </c>
      <c r="OA112" s="120">
        <v>8.1283548428535147E-6</v>
      </c>
      <c r="OB112" s="120">
        <v>8.1285800924047172E-6</v>
      </c>
      <c r="OC112" s="120">
        <v>7.8523123555361797E-6</v>
      </c>
      <c r="OD112" s="120">
        <v>7.8525259669816842E-6</v>
      </c>
      <c r="OE112" s="120">
        <v>7.5839223856342512E-6</v>
      </c>
      <c r="OF112" s="120">
        <v>7.5841248840244047E-6</v>
      </c>
      <c r="OG112" s="120">
        <v>7.3230264478455243E-6</v>
      </c>
      <c r="OH112" s="120">
        <v>7.3232183383092126E-6</v>
      </c>
      <c r="OI112" s="120">
        <v>7.0694679846591049E-6</v>
      </c>
      <c r="OJ112" s="120">
        <v>7.0696497529972467E-6</v>
      </c>
      <c r="OK112" s="120">
        <v>6.8230923689924314E-6</v>
      </c>
      <c r="OL112" s="120">
        <v>6.8232644822597766E-6</v>
      </c>
      <c r="OM112" s="120">
        <v>6.583746906423889E-6</v>
      </c>
      <c r="ON112" s="120">
        <v>6.5839098134991037E-6</v>
      </c>
      <c r="OO112" s="120">
        <v>6.3512808370184911E-6</v>
      </c>
      <c r="OP112" s="120">
        <v>6.3514349691626074E-6</v>
      </c>
      <c r="OQ112" s="120">
        <v>6.1255453367444913E-6</v>
      </c>
      <c r="OR112" s="120">
        <v>6.1256911081477352E-6</v>
      </c>
      <c r="OS112" s="120">
        <v>5.9063935184785587E-6</v>
      </c>
      <c r="OT112" s="120">
        <v>5.9065313267958006E-6</v>
      </c>
      <c r="OU112" s="120">
        <v>5.6936804325979667E-6</v>
      </c>
      <c r="OV112" s="120">
        <v>5.693810659472587E-6</v>
      </c>
      <c r="OW112" s="120">
        <v>5.4872630671574769E-6</v>
      </c>
      <c r="OX112" s="120">
        <v>5.4873860787340013E-6</v>
      </c>
      <c r="OY112" s="120">
        <v>5.2870003476497285E-6</v>
      </c>
      <c r="OZ112" s="120">
        <v>5.2871164950750742E-6</v>
      </c>
      <c r="PA112" s="120">
        <v>5.092753136347353E-6</v>
      </c>
      <c r="PB112" s="120">
        <v>5.0928627562609598E-6</v>
      </c>
      <c r="PC112" s="120">
        <v>4.9043842312256607E-6</v>
      </c>
      <c r="PD112" s="120">
        <v>4.9044876462385055E-6</v>
      </c>
      <c r="PE112" s="120">
        <v>4.7217583644647894E-6</v>
      </c>
      <c r="PF112" s="120">
        <v>4.7218558836273149E-6</v>
      </c>
      <c r="PG112" s="120">
        <v>4.5447422005302202E-6</v>
      </c>
      <c r="PH112" s="120">
        <v>4.5448341197894312E-6</v>
      </c>
      <c r="PI112" s="120">
        <v>4.3732043338311048E-6</v>
      </c>
      <c r="PJ112" s="120">
        <v>4.3732909364767917E-6</v>
      </c>
      <c r="PK112" s="120">
        <v>4.2070152859556353E-6</v>
      </c>
      <c r="PL112" s="120">
        <v>4.2070968430558834E-6</v>
      </c>
      <c r="PM112" s="120">
        <v>4.0460475024832345E-6</v>
      </c>
      <c r="PN112" s="120">
        <v>4.0461242733093029E-6</v>
      </c>
      <c r="PO112" s="120">
        <v>3.8901753493732576E-6</v>
      </c>
      <c r="PP112" s="120">
        <v>3.8902475818139963E-6</v>
      </c>
      <c r="PQ112" s="120">
        <v>3.7392751089302737E-6</v>
      </c>
      <c r="PR112" s="120">
        <v>3.7393430398960921E-6</v>
      </c>
      <c r="PS112" s="120">
        <v>3.5932249753461364E-6</v>
      </c>
      <c r="PT112" s="120">
        <v>3.5932888311627292E-6</v>
      </c>
      <c r="PU112" s="120">
        <v>3.451905049819254E-6</v>
      </c>
      <c r="PV112" s="120">
        <v>3.4519650466111417E-6</v>
      </c>
      <c r="PW112" s="120">
        <v>3.315197335251655E-6</v>
      </c>
      <c r="PX112" s="120">
        <v>3.3152536793156833E-6</v>
      </c>
      <c r="PY112" s="120">
        <v>3.1829857305247089E-6</v>
      </c>
      <c r="PZ112" s="120">
        <v>3.1830386186936666E-6</v>
      </c>
      <c r="QA112" s="120">
        <v>3.0551560243545842E-6</v>
      </c>
      <c r="QB112" s="120">
        <v>3.0552056443509788E-6</v>
      </c>
      <c r="QC112" s="120">
        <v>2.9315958887286325E-6</v>
      </c>
      <c r="QD112" s="120">
        <v>2.9316424195088252E-6</v>
      </c>
      <c r="QE112" s="120">
        <v>2.8121948719242409E-6</v>
      </c>
      <c r="QF112" s="120">
        <v>2.8122384840130644E-6</v>
      </c>
      <c r="QG112" s="120">
        <v>2.6968443911118549E-6</v>
      </c>
      <c r="QH112" s="120">
        <v>2.6968852469278268E-6</v>
      </c>
      <c r="QI112" s="120">
        <v>2.5854377245441135E-6</v>
      </c>
      <c r="QJ112" s="120">
        <v>2.5854759787153697E-6</v>
      </c>
      <c r="QK112" s="120">
        <v>2.477870003333206E-6</v>
      </c>
      <c r="QL112" s="120">
        <v>2.4779058030043322E-6</v>
      </c>
      <c r="QM112" s="120">
        <v>2.3740382028189262E-6</v>
      </c>
      <c r="QN112" s="120">
        <v>2.3740716879488045E-6</v>
      </c>
      <c r="QO112" s="120">
        <v>2.2738411335299806E-6</v>
      </c>
      <c r="QP112" s="120">
        <v>2.2738724371807867E-6</v>
      </c>
      <c r="QQ112" s="120">
        <v>2.1771794317414508E-6</v>
      </c>
      <c r="QR112" s="120">
        <v>2.1772086803589567E-6</v>
      </c>
      <c r="QS112" s="120">
        <v>2.0839555496314854E-6</v>
      </c>
      <c r="QT112" s="120">
        <v>2.0839828633168137E-6</v>
      </c>
      <c r="QU112" s="120">
        <v>1.9940737450405661E-6</v>
      </c>
      <c r="QV112" s="120">
        <v>1.9940992378135427E-6</v>
      </c>
      <c r="QW112" s="120">
        <v>1.9074400708369334E-6</v>
      </c>
      <c r="QX112" s="120">
        <v>1.9074638508911586E-6</v>
      </c>
      <c r="QY112" s="120">
        <v>1.8239623638919337E-6</v>
      </c>
      <c r="QZ112" s="120">
        <v>1.8239845338417768E-6</v>
      </c>
      <c r="RA112" s="120">
        <v>1.7435502336694261E-6</v>
      </c>
      <c r="RB112" s="120">
        <v>1.7435708907890381E-6</v>
      </c>
      <c r="RC112" s="120">
        <v>1.6661150504334793E-6</v>
      </c>
      <c r="RD112" s="120">
        <v>1.6661342868880095E-6</v>
      </c>
      <c r="RE112" s="120">
        <v>1.5915699330789287E-6</v>
      </c>
      <c r="RF112" s="120">
        <v>1.591587836148086E-6</v>
      </c>
      <c r="RG112" s="120">
        <v>1.5198297365895948E-6</v>
      </c>
      <c r="RH112" s="120">
        <v>1.5198463888836948E-6</v>
      </c>
      <c r="RI112" s="120">
        <v>1.450811039129162E-6</v>
      </c>
      <c r="RJ112" s="120">
        <v>1.4508265187978373E-6</v>
      </c>
      <c r="RK112" s="120">
        <v>1.3844321287700094E-6</v>
      </c>
      <c r="RL112" s="120">
        <v>1.3844465097037172E-6</v>
      </c>
      <c r="RM112" s="120">
        <v>1.3206129898655297E-6</v>
      </c>
      <c r="RN112" s="120">
        <v>1.3206263418900214E-6</v>
      </c>
      <c r="RO112" s="120">
        <v>1.2592752890716738E-6</v>
      </c>
      <c r="RP112" s="120">
        <v>1.2592876781355745E-6</v>
      </c>
      <c r="RQ112" s="120">
        <v>1.2003423610237411E-6</v>
      </c>
      <c r="RR112" s="120">
        <v>1.2003538493793896E-6</v>
      </c>
      <c r="RS112" s="120">
        <v>1.1437391936746602E-6</v>
      </c>
      <c r="RT112" s="120">
        <v>1.1437498400523808E-6</v>
      </c>
      <c r="RU112" s="120">
        <v>1.0893924133012521E-6</v>
      </c>
      <c r="RV112" s="120">
        <v>1.089402273077192E-6</v>
      </c>
      <c r="RW112" s="120">
        <v>1.0372302691852099E-6</v>
      </c>
      <c r="RX112" s="120">
        <v>1.0372393945429076E-6</v>
      </c>
      <c r="RY112" s="120">
        <v>9.8718261797575146E-7</v>
      </c>
      <c r="RZ112" s="120">
        <v>9.8719105806158481E-7</v>
      </c>
      <c r="SA112" s="120">
        <v>9.3918090774115153E-7</v>
      </c>
      <c r="SB112" s="120">
        <v>9.3918870881382455E-7</v>
      </c>
      <c r="SC112" s="120">
        <v>8.9315816171660473E-7</v>
      </c>
      <c r="SD112" s="120">
        <v>8.9316536729080952E-7</v>
      </c>
      <c r="SE112" s="120">
        <v>8.4904896175604815E-7</v>
      </c>
      <c r="SF112" s="120">
        <v>8.4905561274047406E-7</v>
      </c>
      <c r="SG112" s="120">
        <v>8.0678943149588119E-7</v>
      </c>
      <c r="SH112" s="120">
        <v>8.0679556632570773E-7</v>
      </c>
      <c r="SI112" s="120">
        <v>7.6631721923867066E-7</v>
      </c>
      <c r="SJ112" s="120">
        <v>7.6632287400269552E-7</v>
      </c>
      <c r="SK112" s="120">
        <v>7.275714805651926E-7</v>
      </c>
      <c r="SL112" s="120">
        <v>7.2757668912774661E-7</v>
      </c>
      <c r="SM112" s="120">
        <v>6.9049286068336822E-7</v>
      </c>
      <c r="SN112" s="120">
        <v>6.9049765480115961E-7</v>
      </c>
      <c r="SO112" s="120">
        <v>6.5502347652284973E-7</v>
      </c>
      <c r="SP112" s="120">
        <v>6.5502788595689144E-7</v>
      </c>
      <c r="SQ112" s="120">
        <v>6.2110689858425093E-7</v>
      </c>
      <c r="SR112" s="120">
        <v>6.211109512070033E-7</v>
      </c>
      <c r="SS112" s="120">
        <v>5.8868813255218905E-7</v>
      </c>
      <c r="ST112" s="120">
        <v>5.8869185445007484E-7</v>
      </c>
      <c r="SU112" s="120">
        <v>5.5771360068152109E-7</v>
      </c>
      <c r="SV112" s="120">
        <v>5.5771701625294021E-7</v>
      </c>
      <c r="SW112" s="120">
        <v>5.2813112296633976E-7</v>
      </c>
      <c r="SX112" s="120">
        <v>5.2813425501533599E-7</v>
      </c>
      <c r="SY112" s="120">
        <v>4.9988989810149949E-7</v>
      </c>
      <c r="SZ112" s="120">
        <v>4.9989276792720588E-7</v>
      </c>
      <c r="TA112" s="120">
        <v>4.7294048424658633E-7</v>
      </c>
      <c r="TB112" s="120">
        <v>4.7294311172859461E-7</v>
      </c>
      <c r="TC112" s="120">
        <v>4.4723477960246519E-7</v>
      </c>
      <c r="TD112" s="120">
        <v>4.4723718328224813E-7</v>
      </c>
      <c r="TE112" s="120">
        <v>4.2272600281066763E-7</v>
      </c>
      <c r="TF112" s="120">
        <v>4.2272819996918813E-7</v>
      </c>
      <c r="TG112" s="120">
        <v>3.9936867318606123E-7</v>
      </c>
      <c r="TH112" s="120">
        <v>3.9937067991769856E-7</v>
      </c>
      <c r="TI112" s="120">
        <v>3.7711859079339051E-7</v>
      </c>
      <c r="TJ112" s="120">
        <v>3.7712042207630949E-7</v>
      </c>
      <c r="TK112" s="120">
        <v>3.5593281637841629E-7</v>
      </c>
      <c r="TL112" s="120">
        <v>3.5593448614150925E-7</v>
      </c>
      <c r="TM112" s="120">
        <v>3.3576965116452535E-7</v>
      </c>
      <c r="TN112" s="120">
        <v>3.3577117235104853E-7</v>
      </c>
      <c r="TO112" s="120">
        <v>3.165886165258053E-7</v>
      </c>
      <c r="TP112" s="120">
        <v>3.1659000115382844E-7</v>
      </c>
      <c r="TQ112" s="120">
        <v>2.9835043354769204E-7</v>
      </c>
      <c r="TR112" s="120">
        <v>2.9835169276748392E-7</v>
      </c>
      <c r="TS112" s="120">
        <v>2.8101700248641316E-7</v>
      </c>
      <c r="TT112" s="120">
        <v>2.8101814663487947E-7</v>
      </c>
      <c r="TU112" s="120">
        <v>2.6455138213854696E-7</v>
      </c>
      <c r="TV112" s="120">
        <v>2.6455242079083264E-7</v>
      </c>
      <c r="TW112" s="120">
        <v>2.4891776913210595E-7</v>
      </c>
      <c r="TX112" s="120">
        <v>2.4891871115047346E-7</v>
      </c>
      <c r="TY112" s="120">
        <v>2.3408147715062586E-7</v>
      </c>
      <c r="TZ112" s="120">
        <v>2.3408233073072153E-7</v>
      </c>
      <c r="UA112" s="120">
        <v>2.2000891610182086E-7</v>
      </c>
      <c r="UB112" s="120">
        <v>2.2000968881643362E-7</v>
      </c>
      <c r="UC112" s="120">
        <v>2.0666757124241322E-7</v>
      </c>
      <c r="UD112" s="120">
        <v>2.0666827008283094E-7</v>
      </c>
      <c r="UE112" s="120">
        <v>1.9402598227079541E-7</v>
      </c>
      <c r="UF112" s="120">
        <v>1.9402661368585869E-7</v>
      </c>
      <c r="UG112" s="120">
        <v>1.8205372239921425E-7</v>
      </c>
      <c r="UH112" s="120">
        <v>1.8205429233216955E-7</v>
      </c>
      <c r="UI112" s="120">
        <v>1.7072137741719435E-7</v>
      </c>
      <c r="UJ112" s="120">
        <v>1.707218913404391E-7</v>
      </c>
      <c r="UK112" s="120">
        <v>1.6000052475792098E-7</v>
      </c>
      <c r="UL112" s="120">
        <v>1.6000098770573878E-7</v>
      </c>
      <c r="UM112" s="120">
        <v>1.4986371257931057E-7</v>
      </c>
      <c r="UN112" s="120">
        <v>1.4986412917868302E-7</v>
      </c>
      <c r="UO112" s="120">
        <v>1.4028443887147185E-7</v>
      </c>
      <c r="UP112" s="120">
        <v>1.402848133710584E-7</v>
      </c>
      <c r="UQ112" s="120">
        <v>1.3123713060224394E-7</v>
      </c>
      <c r="UR112" s="120">
        <v>1.3123746689961577E-7</v>
      </c>
      <c r="US112" s="120">
        <v>1.2269712291245202E-7</v>
      </c>
      <c r="UT112" s="120">
        <v>1.2269742457965949E-7</v>
      </c>
      <c r="UU112" s="120">
        <v>1.1464063837246712E-7</v>
      </c>
      <c r="UV112" s="120">
        <v>1.146409086800276E-7</v>
      </c>
      <c r="UW112" s="120">
        <v>1.0704476631160026E-7</v>
      </c>
      <c r="UX112" s="120">
        <v>1.0704500825097763E-7</v>
      </c>
      <c r="UY112" s="120">
        <v>9.9887442231766533E-8</v>
      </c>
      <c r="UZ112" s="120">
        <v>9.9887658536422635E-8</v>
      </c>
      <c r="VA112" s="120">
        <v>9.314742731677777E-8</v>
      </c>
      <c r="VB112" s="120">
        <v>9.3147620481865893E-8</v>
      </c>
      <c r="VC112" s="120">
        <v>8.6804288048503052E-8</v>
      </c>
      <c r="VD112" s="120">
        <v>8.6804460349275679E-8</v>
      </c>
      <c r="VE112" s="120">
        <v>8.0838375941025887E-8</v>
      </c>
      <c r="VF112" s="120">
        <v>8.0838529450022476E-8</v>
      </c>
      <c r="VG112" s="120">
        <v>7.523080740378657E-8</v>
      </c>
      <c r="VH112" s="120">
        <v>7.5230944006867997E-8</v>
      </c>
      <c r="VI112" s="120">
        <v>6.9963443744553708E-8</v>
      </c>
      <c r="VJ112" s="120">
        <v>6.9963565155845725E-8</v>
      </c>
      <c r="VK112" s="120">
        <v>6.5018871322908537E-8</v>
      </c>
      <c r="VL112" s="120">
        <v>6.5018979098714899E-8</v>
      </c>
      <c r="VM112" s="120">
        <v>6.0380381864747008E-8</v>
      </c>
      <c r="VN112" s="120">
        <v>6.0380477416489394E-8</v>
      </c>
      <c r="VO112" s="120">
        <v>5.6031952948121128E-8</v>
      </c>
      <c r="VP112" s="120">
        <v>5.6032037554362666E-8</v>
      </c>
      <c r="VQ112" s="120">
        <v>5.1958228670533537E-8</v>
      </c>
      <c r="VR112" s="120">
        <v>5.1958303488138478E-8</v>
      </c>
      <c r="VS112" s="120">
        <v>4.8144500507588608E-8</v>
      </c>
      <c r="VT112" s="120">
        <v>4.8144566582068931E-8</v>
      </c>
      <c r="VU112" s="120">
        <v>4.4576688372670068E-8</v>
      </c>
      <c r="VV112" s="120">
        <v>4.4576746647769063E-8</v>
      </c>
      <c r="VW112" s="120">
        <v>4.1241321887076898E-8</v>
      </c>
      <c r="VX112" s="120">
        <v>4.1241373213634694E-8</v>
      </c>
      <c r="VY112" s="120">
        <v>3.8125521869790608E-8</v>
      </c>
      <c r="VZ112" s="120">
        <v>3.8125567013937587E-8</v>
      </c>
      <c r="WA112" s="120">
        <v>3.5216982055782279E-8</v>
      </c>
      <c r="WB112" s="120">
        <v>3.52170217065023E-8</v>
      </c>
      <c r="WC112" s="120">
        <v>3.2503951051485805E-8</v>
      </c>
      <c r="WD112" s="120">
        <v>3.2503985827589057E-8</v>
      </c>
      <c r="WE112" s="120">
        <v>2.997521453577122E-8</v>
      </c>
      <c r="WF112" s="120">
        <v>2.997524499231635E-8</v>
      </c>
      <c r="WG112" s="120">
        <v>2.7620077714449209E-8</v>
      </c>
      <c r="WH112" s="120">
        <v>2.7620104348650334E-8</v>
      </c>
      <c r="WI112" s="120">
        <v>2.5428348036021065E-8</v>
      </c>
      <c r="WJ112" s="120">
        <v>2.5428371292674438E-8</v>
      </c>
      <c r="WK112" s="120">
        <v>2.339031817606156E-8</v>
      </c>
      <c r="WL112" s="120">
        <v>2.3390338452525418E-8</v>
      </c>
      <c r="WM112" s="120">
        <v>2.1496749297286409E-8</v>
      </c>
      <c r="WN112" s="120">
        <v>2.1496766948043951E-8</v>
      </c>
      <c r="WO112" s="120">
        <v>1.9738854592005828E-8</v>
      </c>
      <c r="WP112" s="120">
        <v>1.9738869932842193E-8</v>
      </c>
      <c r="WQ112" s="120">
        <v>1.8108283113311952E-8</v>
      </c>
      <c r="WR112" s="120">
        <v>1.8108296425131756E-8</v>
      </c>
      <c r="WS112" s="120">
        <v>1.6597103900978619E-8</v>
      </c>
      <c r="WT112" s="120">
        <v>1.6597115433290913E-8</v>
      </c>
      <c r="WU112" s="120">
        <v>1.519779040767898E-8</v>
      </c>
      <c r="WV112" s="120">
        <v>1.5197800381774138E-8</v>
      </c>
      <c r="WW112" s="120">
        <v>1.3903205230743223E-8</v>
      </c>
      <c r="WX112" s="120">
        <v>1.3903213842585125E-8</v>
      </c>
      <c r="WY112" s="120">
        <v>1.2706585154288677E-8</v>
      </c>
      <c r="WZ112" s="120">
        <v>1.2706592577143878E-8</v>
      </c>
      <c r="XA112" s="120">
        <v>1.1601526506157709E-8</v>
      </c>
      <c r="XB112" s="120">
        <v>1.160153289298222E-8</v>
      </c>
      <c r="XC112" s="120">
        <v>1.0581970833696609E-8</v>
      </c>
      <c r="XD112" s="120">
        <v>1.0581976319299407E-8</v>
      </c>
      <c r="XE112" s="120">
        <v>9.6421909020002493E-9</v>
      </c>
      <c r="XF112" s="120">
        <v>9.6421956050016045E-9</v>
      </c>
      <c r="XG112" s="120">
        <v>8.7767770178355094E-9</v>
      </c>
      <c r="XH112" s="120">
        <v>8.7767810424367984E-9</v>
      </c>
      <c r="XI112" s="120">
        <v>7.9806236820398919E-9</v>
      </c>
      <c r="XJ112" s="120">
        <v>7.9806271196206735E-9</v>
      </c>
      <c r="XK112" s="120">
        <v>7.2489165727730383E-9</v>
      </c>
      <c r="XL112" s="120">
        <v>7.2489195033299926E-9</v>
      </c>
      <c r="XM112" s="120">
        <v>6.5771198615778081E-9</v>
      </c>
      <c r="XN112" s="120">
        <v>6.5771223550191252E-9</v>
      </c>
      <c r="XO112" s="120">
        <v>5.9609638637850861E-9</v>
      </c>
      <c r="XP112" s="120">
        <v>5.9609659810929023E-9</v>
      </c>
      <c r="XQ112" s="120">
        <v>5.3964330243739321E-9</v>
      </c>
      <c r="XR112" s="120">
        <v>5.3964348186465672E-9</v>
      </c>
      <c r="XS112" s="120">
        <v>4.8797542399763469E-9</v>
      </c>
      <c r="XT112" s="120">
        <v>4.8797557573612288E-9</v>
      </c>
      <c r="XU112" s="120">
        <v>4.4073855172953207E-9</v>
      </c>
      <c r="XV112" s="120">
        <v>4.407386797822554E-9</v>
      </c>
      <c r="XW112" s="120">
        <v>3.9760049677859658E-9</v>
      </c>
      <c r="XX112" s="120">
        <v>3.9760060461118927E-9</v>
      </c>
      <c r="XY112" s="120">
        <v>3.5825001380345942E-9</v>
      </c>
      <c r="XZ112" s="120">
        <v>3.5825010441038189E-9</v>
      </c>
      <c r="YA112" s="120">
        <v>3.2239576748590408E-9</v>
      </c>
      <c r="YB112" s="120">
        <v>3.2239584344928314E-9</v>
      </c>
      <c r="YC112" s="120">
        <v>2.8976533237476701E-9</v>
      </c>
      <c r="YD112" s="120">
        <v>2.8976539591659448E-9</v>
      </c>
      <c r="YE112" s="120">
        <v>2.6010422588541684E-9</v>
      </c>
      <c r="YF112" s="120">
        <v>2.6010427891376503E-9</v>
      </c>
      <c r="YG112" s="120">
        <v>2.3317497423719408E-9</v>
      </c>
      <c r="YH112" s="120">
        <v>2.3317501838705869E-9</v>
      </c>
      <c r="YI112" s="120">
        <v>2.0875621107265114E-9</v>
      </c>
      <c r="YJ112" s="120">
        <v>2.0875624774197412E-9</v>
      </c>
      <c r="YK112" s="120">
        <v>1.8664180846475577E-9</v>
      </c>
      <c r="YL112" s="120">
        <v>1.8664183884613009E-9</v>
      </c>
      <c r="YM112" s="120">
        <v>1.6664003998149101E-9</v>
      </c>
      <c r="YN112" s="120">
        <v>1.6664006509001271E-9</v>
      </c>
      <c r="YO112" s="120">
        <v>1.4857277544163736E-9</v>
      </c>
      <c r="YP112" s="120">
        <v>1.4857279613931574E-9</v>
      </c>
      <c r="YQ112" s="120">
        <v>1.3227470696095951E-9</v>
      </c>
      <c r="YR112" s="120">
        <v>1.3227472397806986E-9</v>
      </c>
      <c r="YS112" s="120">
        <v>1.1759260585472009E-9</v>
      </c>
      <c r="YT112" s="120">
        <v>1.1759261980843851E-9</v>
      </c>
      <c r="YU112" s="120">
        <v>1.0438460993040498E-9</v>
      </c>
      <c r="YV112" s="120">
        <v>1.0438462134103496E-9</v>
      </c>
      <c r="YW112" s="120">
        <v>9.2519540673890733E-10</v>
      </c>
      <c r="YX112" s="120">
        <v>9.2519549978961528E-10</v>
      </c>
      <c r="YY112" s="120">
        <v>8.1876249803081626E-10</v>
      </c>
      <c r="YZ112" s="120">
        <v>8.1876257369567883E-10</v>
      </c>
      <c r="ZA112" s="120">
        <v>7.2342994635344121E-10</v>
      </c>
      <c r="ZB112" s="120">
        <v>7.2343000770232604E-10</v>
      </c>
      <c r="ZC112" s="120">
        <v>6.3816841688957629E-10</v>
      </c>
      <c r="ZD112" s="120">
        <v>6.3816846648361808E-10</v>
      </c>
      <c r="ZE112" s="120">
        <v>5.620309791432241E-10</v>
      </c>
      <c r="ZF112" s="120">
        <v>5.6203101911325253E-10</v>
      </c>
      <c r="ZG112" s="120">
        <v>4.9414768927892003E-10</v>
      </c>
      <c r="ZH112" s="120">
        <v>4.9414772139277091E-10</v>
      </c>
      <c r="ZI112" s="120">
        <v>4.3372043600762288E-10</v>
      </c>
      <c r="ZJ112" s="120">
        <v>4.3372046172775687E-10</v>
      </c>
      <c r="ZK112" s="120">
        <v>3.8001804334609892E-10</v>
      </c>
      <c r="ZL112" s="120">
        <v>3.8001806387879676E-10</v>
      </c>
      <c r="ZM112" s="120">
        <v>3.3237162340259875E-10</v>
      </c>
      <c r="ZN112" s="120">
        <v>3.3237163973984201E-10</v>
      </c>
      <c r="ZO112" s="120">
        <v>2.9017017218608954E-10</v>
      </c>
      <c r="ZP112" s="120">
        <v>2.9017018514112362E-10</v>
      </c>
      <c r="ZQ112" s="120">
        <v>2.5285640129969547E-10</v>
      </c>
      <c r="ZR112" s="120">
        <v>2.5285641153713435E-10</v>
      </c>
      <c r="ZS112" s="120">
        <v>2.199227982613816E-10</v>
      </c>
      <c r="ZT112" s="120">
        <v>2.1992280632262291E-10</v>
      </c>
      <c r="ZU112" s="120">
        <v>1.9090790809654288E-10</v>
      </c>
      <c r="ZV112" s="120">
        <v>1.9090791442115822E-10</v>
      </c>
      <c r="ZW112" s="120">
        <v>1.6539282876799102E-10</v>
      </c>
      <c r="ZX112" s="120">
        <v>1.6539283371167144E-10</v>
      </c>
      <c r="ZY112" s="120">
        <v>1.4299791294888249E-10</v>
      </c>
      <c r="ZZ112" s="120">
        <v>1.4299791679845104E-10</v>
      </c>
      <c r="AAA112" s="120">
        <v>1.2337966860332745E-10</v>
      </c>
      <c r="AAB112" s="120">
        <v>1.2337967158925365E-10</v>
      </c>
      <c r="AAC112" s="120">
        <v>1.0622785081755242E-10</v>
      </c>
      <c r="AAD112" s="120">
        <v>1.0622785312435288E-10</v>
      </c>
      <c r="AAE112" s="120">
        <v>9.1262737321361529E-11</v>
      </c>
      <c r="AAF112" s="120">
        <v>9.1262739096213708E-11</v>
      </c>
      <c r="AAG112" s="120">
        <v>7.8232580154916635E-11</v>
      </c>
      <c r="AAH112" s="120">
        <v>7.8232581514767104E-11</v>
      </c>
      <c r="AAI112" s="120">
        <v>6.6911225969156595E-11</v>
      </c>
      <c r="AAJ112" s="120">
        <v>6.6911227006568223E-11</v>
      </c>
      <c r="AAK112" s="120">
        <v>5.7095897499054787E-11</v>
      </c>
      <c r="AAL112" s="120">
        <v>5.7095898286997512E-11</v>
      </c>
      <c r="AAM112" s="120">
        <v>4.8605128816830243E-11</v>
      </c>
      <c r="AAN112" s="120">
        <v>4.8605129412591815E-11</v>
      </c>
      <c r="AAO112" s="120">
        <v>4.1276847056599905E-11</v>
      </c>
      <c r="AAP112" s="120">
        <v>4.1276847504966901E-11</v>
      </c>
      <c r="AAQ112" s="120">
        <v>3.4966593402134987E-11</v>
      </c>
      <c r="AAR112" s="120">
        <v>3.4966593737969579E-11</v>
      </c>
      <c r="AAS112" s="120">
        <v>2.9545876244626415E-11</v>
      </c>
      <c r="AAT112" s="120">
        <v>2.9545876494944878E-11</v>
      </c>
      <c r="AAU112" s="120">
        <v>2.4900649546912724E-11</v>
      </c>
      <c r="AAV112" s="120">
        <v>2.4900649732555961E-11</v>
      </c>
      <c r="AAW112" s="120">
        <v>2.0929909593640867E-11</v>
      </c>
      <c r="AAX112" s="120">
        <v>2.0929909730610809E-11</v>
      </c>
      <c r="AAY112" s="120">
        <v>1.7544403462428931E-11</v>
      </c>
      <c r="AAZ112" s="120">
        <v>1.754440356295295E-11</v>
      </c>
      <c r="ABA112" s="120">
        <v>1.4665442718360752E-11</v>
      </c>
      <c r="ABB112" s="120">
        <v>1.4665442791735944E-11</v>
      </c>
      <c r="ABC112" s="120">
        <v>1.2223816012094743E-11</v>
      </c>
      <c r="ABD112" s="120">
        <v>1.2223816065354267E-11</v>
      </c>
      <c r="ABE112" s="120">
        <v>1.0158794449510111E-11</v>
      </c>
      <c r="ABF112" s="120">
        <v>1.0158794487946729E-11</v>
      </c>
      <c r="ABG112" s="120">
        <v>8.4172237971166149E-12</v>
      </c>
      <c r="ABH112" s="120">
        <v>8.4172238246919731E-12</v>
      </c>
      <c r="ABI112" s="120">
        <v>6.9526977913623288E-12</v>
      </c>
      <c r="ABJ112" s="120">
        <v>6.9526978110253668E-12</v>
      </c>
      <c r="ABK112" s="120">
        <v>5.7248070304224072E-12</v>
      </c>
      <c r="ABL112" s="120">
        <v>5.7248070443557695E-12</v>
      </c>
      <c r="ABM112" s="120">
        <v>4.6984581429595385E-12</v>
      </c>
      <c r="ABN112" s="120">
        <v>4.6984581527692544E-12</v>
      </c>
      <c r="ABO112" s="120">
        <v>3.8432581486350373E-12</v>
      </c>
      <c r="ABP112" s="120">
        <v>3.8432581554957186E-12</v>
      </c>
      <c r="ABQ112" s="120">
        <v>3.1329591487397256E-12</v>
      </c>
      <c r="ABR112" s="120">
        <v>3.1329591535051398E-12</v>
      </c>
      <c r="ABS112" s="120">
        <v>2.5449587111419578E-12</v>
      </c>
      <c r="ABT112" s="120">
        <v>2.5449587144286909E-12</v>
      </c>
      <c r="ABU112" s="120">
        <v>2.0598515407662055E-12</v>
      </c>
      <c r="ABV112" s="120">
        <v>2.0598515430166251E-12</v>
      </c>
      <c r="ABW112" s="120">
        <v>1.6610282539976664E-12</v>
      </c>
      <c r="ABX112" s="120">
        <v>1.6610282555269759E-12</v>
      </c>
      <c r="ABY112" s="120">
        <v>1.3343173017623466E-12</v>
      </c>
      <c r="ABZ112" s="120">
        <v>1.3343173027935803E-12</v>
      </c>
      <c r="ACA112" s="120">
        <v>1.0676663106032477E-12</v>
      </c>
      <c r="ACB112" s="120">
        <v>1.0676663112930721E-12</v>
      </c>
      <c r="ACC112" s="120">
        <v>8.5085933294852854E-13</v>
      </c>
      <c r="ACD112" s="120">
        <v>8.5085933340616843E-13</v>
      </c>
      <c r="ACE112" s="120">
        <v>6.752667160838291E-13</v>
      </c>
      <c r="ACF112" s="120">
        <v>6.75266716384846E-13</v>
      </c>
      <c r="ACG112" s="120">
        <v>5.3362451328818153E-13</v>
      </c>
      <c r="ACH112" s="120">
        <v>5.3362451348443478E-13</v>
      </c>
      <c r="ACI112" s="120">
        <v>4.1984056942005954E-13</v>
      </c>
      <c r="ACJ112" s="120">
        <v>4.1984056954684436E-13</v>
      </c>
      <c r="ACK112" s="120">
        <v>3.2882461625882623E-13</v>
      </c>
      <c r="ACL112" s="120">
        <v>3.2882461633995975E-13</v>
      </c>
      <c r="ACM112" s="120">
        <v>2.5633990949483546E-13</v>
      </c>
      <c r="ACN112" s="120">
        <v>2.5633990954624849E-13</v>
      </c>
      <c r="ACO112" s="120">
        <v>1.9887412886576056E-13</v>
      </c>
      <c r="ACP112" s="120">
        <v>1.9887412889801025E-13</v>
      </c>
      <c r="ACQ112" s="120">
        <v>1.5352744507555039E-13</v>
      </c>
      <c r="ACR112" s="120">
        <v>1.5352744509556743E-13</v>
      </c>
      <c r="ACS112" s="120">
        <v>1.1791583139693554E-13</v>
      </c>
      <c r="ACT112" s="120">
        <v>1.179158314092247E-13</v>
      </c>
      <c r="ACU112" s="120">
        <v>9.0087863913166562E-14</v>
      </c>
      <c r="ACV112" s="120">
        <v>9.0087863920626107E-14</v>
      </c>
      <c r="ACW112" s="120">
        <v>6.8453411937998151E-14</v>
      </c>
      <c r="ACX112" s="120">
        <v>6.8453411942472999E-14</v>
      </c>
      <c r="ACY112" s="120">
        <v>5.172276907590737E-14</v>
      </c>
      <c r="ACZ112" s="120">
        <v>5.1722769078559028E-14</v>
      </c>
      <c r="ADA112" s="120">
        <v>3.8854915529749694E-14</v>
      </c>
      <c r="ADB112" s="120">
        <v>3.8854915531301081E-14</v>
      </c>
      <c r="ADC112" s="120">
        <v>2.9013733582330984E-14</v>
      </c>
      <c r="ADD112" s="120">
        <v>2.9013733583226625E-14</v>
      </c>
      <c r="ADE112" s="120">
        <v>2.1531120690017023E-14</v>
      </c>
      <c r="ADF112" s="120">
        <v>2.1531120690527006E-14</v>
      </c>
      <c r="ADG112" s="120">
        <v>1.587605841178794E-14</v>
      </c>
      <c r="ADH112" s="120">
        <v>1.5876058412074173E-14</v>
      </c>
      <c r="ADI112" s="120">
        <v>1.1628800596292669E-14</v>
      </c>
      <c r="ADJ112" s="120">
        <v>1.1628800596450908E-14</v>
      </c>
      <c r="ADK112" s="120">
        <v>8.4594410570635795E-15</v>
      </c>
      <c r="ADL112" s="120">
        <v>8.4594410571496995E-15</v>
      </c>
      <c r="ADM112" s="120">
        <v>6.1102096260588174E-15</v>
      </c>
      <c r="ADN112" s="120">
        <v>6.1102096261049208E-15</v>
      </c>
      <c r="ADO112" s="120">
        <v>4.3809262760196184E-15</v>
      </c>
      <c r="ADP112" s="120">
        <v>4.3809262760438758E-15</v>
      </c>
      <c r="ADQ112" s="120">
        <v>3.1171162689602848E-15</v>
      </c>
      <c r="ADR112" s="120">
        <v>3.1171162689728214E-15</v>
      </c>
      <c r="ADS112" s="120">
        <v>2.2003553800467658E-15</v>
      </c>
      <c r="ADT112" s="120">
        <v>2.2003553800531228E-15</v>
      </c>
      <c r="ADU112" s="120">
        <v>1.5404735481860389E-15</v>
      </c>
      <c r="ADV112" s="120">
        <v>1.5404735481892003E-15</v>
      </c>
      <c r="ADW112" s="120">
        <v>1.0692982222709737E-15</v>
      </c>
      <c r="ADX112" s="120">
        <v>1.0692982222725122E-15</v>
      </c>
      <c r="ADY112" s="120">
        <v>7.3566562511707532E-16</v>
      </c>
      <c r="ADZ112" s="120">
        <v>7.3566562511780758E-16</v>
      </c>
      <c r="AEA112" s="120">
        <v>5.0146957432269351E-16</v>
      </c>
      <c r="AEB112" s="120">
        <v>5.014695743230342E-16</v>
      </c>
      <c r="AEC112" s="120">
        <v>3.3855381242178612E-16</v>
      </c>
      <c r="AED112" s="120">
        <v>3.3855381242194113E-16</v>
      </c>
      <c r="AEE112" s="120">
        <v>2.2628543764025159E-16</v>
      </c>
      <c r="AEF112" s="120">
        <v>2.2628543764032007E-16</v>
      </c>
      <c r="AEG112" s="120">
        <v>1.4967441440819664E-16</v>
      </c>
      <c r="AEH112" s="120">
        <v>1.496744144082262E-16</v>
      </c>
      <c r="AEI112" s="120">
        <v>9.7927691522631172E-17</v>
      </c>
      <c r="AEJ112" s="120">
        <v>9.7927691522643559E-17</v>
      </c>
      <c r="AEK112" s="120">
        <v>6.3346562583744992E-17</v>
      </c>
      <c r="AEL112" s="120">
        <v>6.3346562583749935E-17</v>
      </c>
      <c r="AEM112" s="120">
        <v>4.0492946937173517E-17</v>
      </c>
      <c r="AEN112" s="120">
        <v>4.0492946937175495E-17</v>
      </c>
      <c r="AEO112" s="120">
        <v>2.5564607838907401E-17</v>
      </c>
      <c r="AEP112" s="120">
        <v>2.5564607838908147E-17</v>
      </c>
      <c r="AEQ112" s="120">
        <v>1.5931292884887645E-17</v>
      </c>
      <c r="AER112" s="120">
        <v>1.593129288488791E-17</v>
      </c>
      <c r="AES112" s="120">
        <v>9.7936902997828835E-18</v>
      </c>
      <c r="AET112" s="120">
        <v>9.7936902997829728E-18</v>
      </c>
      <c r="AEU112" s="120">
        <v>5.9352282740158691E-18</v>
      </c>
      <c r="AEV112" s="120">
        <v>5.9352282740159022E-18</v>
      </c>
      <c r="AEW112" s="120">
        <v>3.5433619620822474E-18</v>
      </c>
      <c r="AEX112" s="120">
        <v>3.5433619620822612E-18</v>
      </c>
      <c r="AEY112" s="120">
        <v>2.0823268066276873E-18</v>
      </c>
      <c r="AEZ112" s="120">
        <v>2.0823268066276903E-18</v>
      </c>
      <c r="AFA112" s="120">
        <v>1.2035948266494426E-18</v>
      </c>
      <c r="AFB112" s="120">
        <v>1.2035948266494427E-18</v>
      </c>
      <c r="AFC112" s="120">
        <v>6.8363507518302377E-19</v>
      </c>
      <c r="AFD112" s="120">
        <v>6.8363507518302444E-19</v>
      </c>
      <c r="AFE112" s="120">
        <v>3.8120988823242393E-19</v>
      </c>
      <c r="AFF112" s="120">
        <v>3.8120988823242393E-19</v>
      </c>
      <c r="AFG112" s="120">
        <v>2.0847213178347802E-19</v>
      </c>
      <c r="AFH112" s="120">
        <v>2.0847213178347809E-19</v>
      </c>
      <c r="AFI112" s="120">
        <v>1.1168246866075562E-19</v>
      </c>
      <c r="AFJ112" s="120">
        <v>1.1168246866075574E-19</v>
      </c>
      <c r="AFK112" s="120">
        <v>5.8538330648031179E-20</v>
      </c>
      <c r="AFL112" s="120">
        <v>5.8538330648031155E-20</v>
      </c>
      <c r="AFM112" s="120">
        <v>2.9979861450842214E-20</v>
      </c>
      <c r="AFN112" s="120">
        <v>2.9979861450842226E-20</v>
      </c>
      <c r="AFO112" s="120">
        <v>1.498001873678707E-20</v>
      </c>
      <c r="AFP112" s="120">
        <v>1.4980018736787052E-20</v>
      </c>
      <c r="AFQ112" s="120">
        <v>7.2909498030133316E-21</v>
      </c>
      <c r="AFR112" s="120">
        <v>7.2909498030133377E-21</v>
      </c>
      <c r="AFS112" s="120">
        <v>3.4503828639560738E-21</v>
      </c>
      <c r="AFT112" s="120">
        <v>3.4503828639560775E-21</v>
      </c>
      <c r="AFU112" s="120">
        <v>1.5845286212458733E-21</v>
      </c>
      <c r="AFV112" s="120">
        <v>1.5845286212458735E-21</v>
      </c>
      <c r="AFW112" s="120">
        <v>7.045683399024077E-22</v>
      </c>
      <c r="AFX112" s="120">
        <v>7.045683399024077E-22</v>
      </c>
      <c r="AFY112" s="120">
        <v>3.0259598884978761E-22</v>
      </c>
      <c r="AFZ112" s="120">
        <v>3.0259598884978747E-22</v>
      </c>
      <c r="AGA112" s="120">
        <v>1.2517370976449323E-22</v>
      </c>
      <c r="AGB112" s="120">
        <v>1.2517370976449316E-22</v>
      </c>
      <c r="AGC112" s="120">
        <v>4.9717253437269503E-23</v>
      </c>
      <c r="AGD112" s="120">
        <v>4.9717253437269526E-23</v>
      </c>
      <c r="AGE112" s="120">
        <v>1.8892488299339869E-23</v>
      </c>
      <c r="AGF112" s="120">
        <v>1.889248829933986E-23</v>
      </c>
      <c r="AGG112" s="120">
        <v>6.8402654584227351E-24</v>
      </c>
      <c r="AGH112" s="120">
        <v>6.8402654584227263E-24</v>
      </c>
      <c r="AGI112" s="120">
        <v>2.3484967053458423E-24</v>
      </c>
      <c r="AGJ112" s="120">
        <v>2.3484967053458445E-24</v>
      </c>
      <c r="AGK112" s="120">
        <v>7.6036221420821198E-25</v>
      </c>
      <c r="AGL112" s="120">
        <v>7.6036221420821198E-25</v>
      </c>
      <c r="AGM112" s="120">
        <v>2.3062220622792172E-25</v>
      </c>
      <c r="AGN112" s="120">
        <v>2.3062220622792168E-25</v>
      </c>
      <c r="AGO112" s="120">
        <v>6.501235288164659E-26</v>
      </c>
      <c r="AGP112" s="120">
        <v>6.5012352881646602E-26</v>
      </c>
      <c r="AGQ112" s="120">
        <v>1.6869953653078252E-26</v>
      </c>
      <c r="AGR112" s="120">
        <v>1.6869953653078252E-26</v>
      </c>
      <c r="AGS112" s="120">
        <v>3.98143732417019E-27</v>
      </c>
      <c r="AGT112" s="120">
        <v>3.9814373241701892E-27</v>
      </c>
      <c r="AGU112" s="120">
        <v>8.4162844301168363E-28</v>
      </c>
      <c r="AGV112" s="120">
        <v>8.4162844301168399E-28</v>
      </c>
      <c r="AGW112" s="120">
        <v>1.561683673969122E-28</v>
      </c>
      <c r="AGX112" s="120">
        <v>1.561683673969122E-28</v>
      </c>
      <c r="AGY112" s="120">
        <v>2.4741311576559258E-29</v>
      </c>
      <c r="AGZ112" s="120">
        <v>2.4741311576559255E-29</v>
      </c>
      <c r="AHA112" s="120">
        <v>3.2143048548093821E-30</v>
      </c>
      <c r="AHB112" s="120">
        <v>3.2143048548093821E-30</v>
      </c>
      <c r="AHC112" s="120">
        <v>3.2119696647518126E-31</v>
      </c>
      <c r="AHD112" s="120">
        <v>3.2119696647518126E-31</v>
      </c>
      <c r="AHE112" s="120">
        <v>2.1955601366014489E-32</v>
      </c>
      <c r="AHF112" s="120">
        <v>2.1955601366014489E-32</v>
      </c>
      <c r="AHG112" s="120">
        <v>7.7037197775489434E-34</v>
      </c>
      <c r="AHH112" s="120" t="s">
        <v>105</v>
      </c>
      <c r="AHI112" s="120" t="s">
        <v>105</v>
      </c>
      <c r="AHJ112" s="120" t="s">
        <v>105</v>
      </c>
      <c r="AHK112" s="120" t="s">
        <v>105</v>
      </c>
      <c r="AHL112" s="120" t="s">
        <v>105</v>
      </c>
      <c r="AHM112" s="120" t="s">
        <v>105</v>
      </c>
      <c r="AHN112" s="120" t="s">
        <v>105</v>
      </c>
      <c r="AHO112" s="120" t="s">
        <v>105</v>
      </c>
      <c r="AHP112" s="120" t="s">
        <v>105</v>
      </c>
      <c r="AHQ112" s="120" t="s">
        <v>105</v>
      </c>
      <c r="AHR112" s="120" t="s">
        <v>105</v>
      </c>
      <c r="AHS112" s="120" t="s">
        <v>105</v>
      </c>
      <c r="AHT112" s="120" t="s">
        <v>105</v>
      </c>
      <c r="AHU112" s="120" t="s">
        <v>105</v>
      </c>
      <c r="AHV112" s="120" t="s">
        <v>105</v>
      </c>
      <c r="AHW112" s="120" t="s">
        <v>105</v>
      </c>
      <c r="AHX112" s="120" t="s">
        <v>105</v>
      </c>
      <c r="AHY112" s="120" t="s">
        <v>105</v>
      </c>
      <c r="AHZ112" s="120" t="s">
        <v>105</v>
      </c>
      <c r="AIA112" s="120" t="s">
        <v>105</v>
      </c>
      <c r="AIB112" s="120" t="s">
        <v>105</v>
      </c>
      <c r="AIC112" s="120" t="s">
        <v>105</v>
      </c>
      <c r="AID112" s="120" t="s">
        <v>105</v>
      </c>
      <c r="AIE112" s="120" t="s">
        <v>105</v>
      </c>
      <c r="AIF112" s="120" t="s">
        <v>105</v>
      </c>
      <c r="AIG112" s="120" t="s">
        <v>105</v>
      </c>
      <c r="AIH112" s="120" t="s">
        <v>105</v>
      </c>
      <c r="AII112" s="120" t="s">
        <v>105</v>
      </c>
      <c r="AIJ112" s="120" t="s">
        <v>105</v>
      </c>
      <c r="AIK112" s="120" t="s">
        <v>105</v>
      </c>
      <c r="AIL112" s="120" t="s">
        <v>105</v>
      </c>
      <c r="AIM112" s="120" t="s">
        <v>105</v>
      </c>
      <c r="AIN112" s="120" t="s">
        <v>105</v>
      </c>
      <c r="AIO112" s="120" t="s">
        <v>105</v>
      </c>
      <c r="AIP112" s="120" t="s">
        <v>105</v>
      </c>
      <c r="AIQ112" s="120" t="s">
        <v>105</v>
      </c>
      <c r="AIR112" s="120" t="s">
        <v>105</v>
      </c>
      <c r="AIS112" s="120" t="s">
        <v>105</v>
      </c>
      <c r="AIT112" s="120" t="s">
        <v>105</v>
      </c>
      <c r="AIU112" s="120" t="s">
        <v>105</v>
      </c>
      <c r="AIV112" s="120" t="s">
        <v>105</v>
      </c>
      <c r="AIW112" s="120" t="s">
        <v>105</v>
      </c>
      <c r="AIX112" s="120" t="s">
        <v>105</v>
      </c>
      <c r="AIY112" s="120" t="s">
        <v>105</v>
      </c>
      <c r="AIZ112" s="120" t="s">
        <v>105</v>
      </c>
      <c r="AJA112" s="120" t="s">
        <v>105</v>
      </c>
      <c r="AJB112" s="120" t="s">
        <v>105</v>
      </c>
      <c r="AJC112" s="120" t="s">
        <v>105</v>
      </c>
      <c r="AJD112" s="120" t="s">
        <v>105</v>
      </c>
      <c r="AJE112" s="120" t="s">
        <v>105</v>
      </c>
      <c r="AJF112" s="120" t="s">
        <v>105</v>
      </c>
      <c r="AJG112" s="120" t="s">
        <v>105</v>
      </c>
      <c r="AJH112" s="120" t="s">
        <v>105</v>
      </c>
      <c r="AJI112" s="120" t="s">
        <v>105</v>
      </c>
      <c r="AJJ112" s="120" t="s">
        <v>105</v>
      </c>
      <c r="AJK112" s="120" t="s">
        <v>105</v>
      </c>
      <c r="AJL112" s="120" t="s">
        <v>105</v>
      </c>
      <c r="AJM112" s="120" t="s">
        <v>105</v>
      </c>
      <c r="AJN112" s="120" t="s">
        <v>105</v>
      </c>
      <c r="AJO112" s="120" t="s">
        <v>105</v>
      </c>
      <c r="AJP112" s="120" t="s">
        <v>105</v>
      </c>
      <c r="AJQ112" s="120" t="s">
        <v>105</v>
      </c>
      <c r="AJR112" s="120" t="s">
        <v>105</v>
      </c>
      <c r="AJS112" s="120" t="s">
        <v>105</v>
      </c>
      <c r="AJT112" s="120" t="s">
        <v>105</v>
      </c>
      <c r="AJU112" s="120" t="s">
        <v>105</v>
      </c>
      <c r="AJV112" s="120" t="s">
        <v>105</v>
      </c>
      <c r="AJW112" s="120" t="s">
        <v>105</v>
      </c>
      <c r="AJX112" s="120" t="s">
        <v>105</v>
      </c>
      <c r="AJY112" s="120" t="s">
        <v>105</v>
      </c>
      <c r="AJZ112" s="120" t="s">
        <v>105</v>
      </c>
      <c r="AKA112" s="120" t="s">
        <v>105</v>
      </c>
      <c r="AKB112" s="120" t="s">
        <v>105</v>
      </c>
      <c r="AKC112" s="120" t="s">
        <v>105</v>
      </c>
      <c r="AKD112" s="120" t="s">
        <v>105</v>
      </c>
      <c r="AKE112" s="120" t="s">
        <v>105</v>
      </c>
      <c r="AKF112" s="120" t="s">
        <v>105</v>
      </c>
      <c r="AKG112" s="120" t="s">
        <v>105</v>
      </c>
      <c r="AKH112" s="120" t="s">
        <v>105</v>
      </c>
      <c r="AKI112" s="120" t="s">
        <v>105</v>
      </c>
      <c r="AKJ112" s="120" t="s">
        <v>105</v>
      </c>
      <c r="AKK112" s="120" t="s">
        <v>105</v>
      </c>
      <c r="AKL112" s="120" t="s">
        <v>105</v>
      </c>
      <c r="AKM112" s="120" t="s">
        <v>105</v>
      </c>
      <c r="AKN112" s="120" t="s">
        <v>105</v>
      </c>
      <c r="AKO112" s="120" t="s">
        <v>105</v>
      </c>
      <c r="AKP112" s="120" t="s">
        <v>105</v>
      </c>
      <c r="AKQ112" s="120" t="s">
        <v>105</v>
      </c>
      <c r="AKR112" s="120" t="s">
        <v>105</v>
      </c>
      <c r="AKS112" s="120" t="s">
        <v>105</v>
      </c>
      <c r="AKT112" s="120" t="s">
        <v>105</v>
      </c>
      <c r="AKU112" s="120" t="s">
        <v>105</v>
      </c>
      <c r="AKV112" s="120" t="s">
        <v>105</v>
      </c>
      <c r="AKW112" s="120" t="s">
        <v>105</v>
      </c>
      <c r="AKX112" s="120" t="s">
        <v>105</v>
      </c>
      <c r="AKY112" s="120" t="s">
        <v>105</v>
      </c>
      <c r="AKZ112" s="120" t="s">
        <v>105</v>
      </c>
      <c r="ALA112" s="120" t="s">
        <v>105</v>
      </c>
      <c r="ALB112" s="120" t="s">
        <v>105</v>
      </c>
      <c r="ALC112" s="120" t="s">
        <v>105</v>
      </c>
      <c r="ALD112" s="120" t="s">
        <v>105</v>
      </c>
      <c r="ALE112" s="120" t="s">
        <v>105</v>
      </c>
      <c r="ALF112" s="120" t="s">
        <v>105</v>
      </c>
      <c r="ALG112" s="120" t="s">
        <v>105</v>
      </c>
      <c r="ALH112" s="120" t="s">
        <v>105</v>
      </c>
      <c r="ALI112" s="120" t="s">
        <v>105</v>
      </c>
      <c r="ALJ112" s="120" t="s">
        <v>105</v>
      </c>
      <c r="ALK112" s="120" t="s">
        <v>105</v>
      </c>
      <c r="ALL112" s="120" t="s">
        <v>105</v>
      </c>
      <c r="ALM112" s="120" t="s">
        <v>105</v>
      </c>
      <c r="ALN112" s="120"/>
    </row>
    <row r="113" spans="1:1002" hidden="1">
      <c r="A113" s="119">
        <v>112</v>
      </c>
      <c r="B113" s="120">
        <v>4.3795130922604062E-4</v>
      </c>
      <c r="C113" s="120">
        <v>4.3795130922604089E-4</v>
      </c>
      <c r="D113" s="120">
        <v>4.3220188889275335E-4</v>
      </c>
      <c r="E113" s="120">
        <v>4.3220188889275362E-4</v>
      </c>
      <c r="F113" s="120">
        <v>4.2650551713586797E-4</v>
      </c>
      <c r="G113" s="120">
        <v>4.2650551713586775E-4</v>
      </c>
      <c r="H113" s="120">
        <v>4.2086195787282025E-4</v>
      </c>
      <c r="I113" s="120">
        <v>4.2086195787281982E-4</v>
      </c>
      <c r="J113" s="120">
        <v>4.1527097406437769E-4</v>
      </c>
      <c r="K113" s="120">
        <v>4.1527097406437769E-4</v>
      </c>
      <c r="L113" s="120">
        <v>4.0973232772409542E-4</v>
      </c>
      <c r="M113" s="120">
        <v>4.0973232772409526E-4</v>
      </c>
      <c r="N113" s="120">
        <v>4.0424577992789979E-4</v>
      </c>
      <c r="O113" s="120">
        <v>4.0424577992789984E-4</v>
      </c>
      <c r="P113" s="120">
        <v>3.988110908238067E-4</v>
      </c>
      <c r="Q113" s="120">
        <v>3.9881109082380703E-4</v>
      </c>
      <c r="R113" s="120">
        <v>3.9342801964176914E-4</v>
      </c>
      <c r="S113" s="120">
        <v>3.9342801964176914E-4</v>
      </c>
      <c r="T113" s="120">
        <v>3.8809632470365501E-4</v>
      </c>
      <c r="U113" s="120">
        <v>3.8809632470365501E-4</v>
      </c>
      <c r="V113" s="120">
        <v>3.8281576343335776E-4</v>
      </c>
      <c r="W113" s="120">
        <v>3.8281576343335782E-4</v>
      </c>
      <c r="X113" s="120">
        <v>3.7758609236703797E-4</v>
      </c>
      <c r="Y113" s="120">
        <v>3.7758609236703797E-4</v>
      </c>
      <c r="Z113" s="120">
        <v>3.7240706716349498E-4</v>
      </c>
      <c r="AA113" s="120">
        <v>3.7240706716349531E-4</v>
      </c>
      <c r="AB113" s="120">
        <v>3.672784426146722E-4</v>
      </c>
      <c r="AC113" s="120">
        <v>3.6727844261467225E-4</v>
      </c>
      <c r="AD113" s="120">
        <v>3.621999726562914E-4</v>
      </c>
      <c r="AE113" s="120">
        <v>3.621999726562914E-4</v>
      </c>
      <c r="AF113" s="120">
        <v>3.5717141037862256E-4</v>
      </c>
      <c r="AG113" s="120">
        <v>3.5717141037862245E-4</v>
      </c>
      <c r="AH113" s="120">
        <v>3.5219250803738032E-4</v>
      </c>
      <c r="AI113" s="120">
        <v>3.5219250803738026E-4</v>
      </c>
      <c r="AJ113" s="120">
        <v>3.472630170647564E-4</v>
      </c>
      <c r="AK113" s="120">
        <v>3.4726301706475651E-4</v>
      </c>
      <c r="AL113" s="120">
        <v>3.4238268808058086E-4</v>
      </c>
      <c r="AM113" s="120">
        <v>3.4238268808058076E-4</v>
      </c>
      <c r="AN113" s="120">
        <v>3.3755127090361639E-4</v>
      </c>
      <c r="AO113" s="120">
        <v>3.3755127090361644E-4</v>
      </c>
      <c r="AP113" s="120">
        <v>3.3276851456298456E-4</v>
      </c>
      <c r="AQ113" s="120">
        <v>3.3276851456298445E-4</v>
      </c>
      <c r="AR113" s="120">
        <v>3.2803416730972049E-4</v>
      </c>
      <c r="AS113" s="120">
        <v>3.2803416730972055E-4</v>
      </c>
      <c r="AT113" s="120">
        <v>3.2334797662846357E-4</v>
      </c>
      <c r="AU113" s="120">
        <v>3.2334797662846352E-4</v>
      </c>
      <c r="AV113" s="120">
        <v>3.1870968924927411E-4</v>
      </c>
      <c r="AW113" s="120">
        <v>3.1870968924927422E-4</v>
      </c>
      <c r="AX113" s="120">
        <v>3.1411905115958548E-4</v>
      </c>
      <c r="AY113" s="120">
        <v>3.1411905115958565E-4</v>
      </c>
      <c r="AZ113" s="120">
        <v>3.0957580761628432E-4</v>
      </c>
      <c r="BA113" s="120">
        <v>3.0957580761628443E-4</v>
      </c>
      <c r="BB113" s="120">
        <v>3.0507970315792261E-4</v>
      </c>
      <c r="BC113" s="120">
        <v>3.0507970315792277E-4</v>
      </c>
      <c r="BD113" s="120">
        <v>3.0063048161705827E-4</v>
      </c>
      <c r="BE113" s="120">
        <v>3.0063048161705854E-4</v>
      </c>
      <c r="BF113" s="120">
        <v>2.9622788613273027E-4</v>
      </c>
      <c r="BG113" s="120">
        <v>2.9622788613273022E-4</v>
      </c>
      <c r="BH113" s="120">
        <v>2.9187165916305641E-4</v>
      </c>
      <c r="BI113" s="120">
        <v>2.9187165916305641E-4</v>
      </c>
      <c r="BJ113" s="120">
        <v>2.8756154249796857E-4</v>
      </c>
      <c r="BK113" s="120">
        <v>2.8756154249796867E-4</v>
      </c>
      <c r="BL113" s="120">
        <v>2.8329727727207071E-4</v>
      </c>
      <c r="BM113" s="120">
        <v>2.8329727727207082E-4</v>
      </c>
      <c r="BN113" s="120">
        <v>2.7907860397762913E-4</v>
      </c>
      <c r="BO113" s="120">
        <v>2.7907860397762934E-4</v>
      </c>
      <c r="BP113" s="120">
        <v>2.7490526247769061E-4</v>
      </c>
      <c r="BQ113" s="120">
        <v>2.7490526247769045E-4</v>
      </c>
      <c r="BR113" s="120">
        <v>2.7077699201932663E-4</v>
      </c>
      <c r="BS113" s="120">
        <v>2.7077699201932646E-4</v>
      </c>
      <c r="BT113" s="120">
        <v>2.6669353124700784E-4</v>
      </c>
      <c r="BU113" s="120">
        <v>2.6669353124700789E-4</v>
      </c>
      <c r="BV113" s="120">
        <v>2.6265461821610442E-4</v>
      </c>
      <c r="BW113" s="120">
        <v>2.6265461821610431E-4</v>
      </c>
      <c r="BX113" s="120">
        <v>2.5865999040651088E-4</v>
      </c>
      <c r="BY113" s="120">
        <v>2.5865999040651088E-4</v>
      </c>
      <c r="BZ113" s="120">
        <v>2.547093847364005E-4</v>
      </c>
      <c r="CA113" s="120">
        <v>2.5470938473640055E-4</v>
      </c>
      <c r="CB113" s="120">
        <v>2.5080253757610234E-4</v>
      </c>
      <c r="CC113" s="120">
        <v>2.5080253757610267E-4</v>
      </c>
      <c r="CD113" s="120">
        <v>2.4693918476210568E-4</v>
      </c>
      <c r="CE113" s="120">
        <v>2.4693918476210574E-4</v>
      </c>
      <c r="CF113" s="120">
        <v>2.4311906161118374E-4</v>
      </c>
      <c r="CG113" s="120">
        <v>2.4311906161118379E-4</v>
      </c>
      <c r="CH113" s="120">
        <v>2.3934190293464745E-4</v>
      </c>
      <c r="CI113" s="120">
        <v>2.3934190293464745E-4</v>
      </c>
      <c r="CJ113" s="120">
        <v>2.3560744305271651E-4</v>
      </c>
      <c r="CK113" s="120">
        <v>2.3560744305271657E-4</v>
      </c>
      <c r="CL113" s="120">
        <v>2.3191541580901603E-4</v>
      </c>
      <c r="CM113" s="120">
        <v>2.3191541580901609E-4</v>
      </c>
      <c r="CN113" s="120">
        <v>2.2826555458519199E-4</v>
      </c>
      <c r="CO113" s="120">
        <v>2.2826555458519188E-4</v>
      </c>
      <c r="CP113" s="120">
        <v>2.2465759231564837E-4</v>
      </c>
      <c r="CQ113" s="120">
        <v>2.2465759231564834E-4</v>
      </c>
      <c r="CR113" s="120">
        <v>2.210912615024051E-4</v>
      </c>
      <c r="CS113" s="120">
        <v>2.2109126150240499E-4</v>
      </c>
      <c r="CT113" s="120">
        <v>2.1756629423007171E-4</v>
      </c>
      <c r="CU113" s="120">
        <v>2.175662942300715E-4</v>
      </c>
      <c r="CV113" s="120">
        <v>2.1408242218094189E-4</v>
      </c>
      <c r="CW113" s="120">
        <v>2.1408242218094183E-4</v>
      </c>
      <c r="CX113" s="120">
        <v>2.1063937665020442E-4</v>
      </c>
      <c r="CY113" s="120">
        <v>2.1063937665020447E-4</v>
      </c>
      <c r="CZ113" s="120">
        <v>2.0723688856126769E-4</v>
      </c>
      <c r="DA113" s="120">
        <v>2.0723688856126772E-4</v>
      </c>
      <c r="DB113" s="120">
        <v>2.0387468848120238E-4</v>
      </c>
      <c r="DC113" s="120">
        <v>2.0387468848120216E-4</v>
      </c>
      <c r="DD113" s="120">
        <v>2.005525066362959E-4</v>
      </c>
      <c r="DE113" s="120">
        <v>2.0055250663629607E-4</v>
      </c>
      <c r="DF113" s="120">
        <v>1.9727007292772241E-4</v>
      </c>
      <c r="DG113" s="120">
        <v>1.9727007292772244E-4</v>
      </c>
      <c r="DH113" s="120">
        <v>1.9402711694732042E-4</v>
      </c>
      <c r="DI113" s="120">
        <v>1.9402711694732047E-4</v>
      </c>
      <c r="DJ113" s="120">
        <v>1.9082336799348438E-4</v>
      </c>
      <c r="DK113" s="120">
        <v>1.908233679934846E-4</v>
      </c>
      <c r="DL113" s="120">
        <v>1.8765855508716501E-4</v>
      </c>
      <c r="DM113" s="120">
        <v>1.8765855508716506E-4</v>
      </c>
      <c r="DN113" s="120">
        <v>1.8453240698797655E-4</v>
      </c>
      <c r="DO113" s="120">
        <v>1.8453240698797658E-4</v>
      </c>
      <c r="DP113" s="120">
        <v>1.8144465221041285E-4</v>
      </c>
      <c r="DQ113" s="120">
        <v>1.8144465221041283E-4</v>
      </c>
      <c r="DR113" s="120">
        <v>1.7839501904016753E-4</v>
      </c>
      <c r="DS113" s="120">
        <v>1.7839501904016737E-4</v>
      </c>
      <c r="DT113" s="120">
        <v>1.7538323555055843E-4</v>
      </c>
      <c r="DU113" s="120">
        <v>1.7538323555055832E-4</v>
      </c>
      <c r="DV113" s="120">
        <v>1.7240902961905699E-4</v>
      </c>
      <c r="DW113" s="120">
        <v>1.7240902961905696E-4</v>
      </c>
      <c r="DX113" s="120">
        <v>1.6947212894391617E-4</v>
      </c>
      <c r="DY113" s="120">
        <v>1.6947212894391611E-4</v>
      </c>
      <c r="DZ113" s="120">
        <v>1.6657226106090058E-4</v>
      </c>
      <c r="EA113" s="120">
        <v>1.6657226106090047E-4</v>
      </c>
      <c r="EB113" s="120">
        <v>1.6370915336011405E-4</v>
      </c>
      <c r="EC113" s="120">
        <v>1.6370915336011413E-4</v>
      </c>
      <c r="ED113" s="120">
        <v>1.6088253310292516E-4</v>
      </c>
      <c r="EE113" s="120">
        <v>1.6088253310292516E-4</v>
      </c>
      <c r="EF113" s="120">
        <v>1.5809212743898634E-4</v>
      </c>
      <c r="EG113" s="120">
        <v>1.580921274389864E-4</v>
      </c>
      <c r="EH113" s="120">
        <v>1.5533766342334924E-4</v>
      </c>
      <c r="EI113" s="120">
        <v>1.5533766342334924E-4</v>
      </c>
      <c r="EJ113" s="120">
        <v>1.5261886803366937E-4</v>
      </c>
      <c r="EK113" s="120">
        <v>1.5261886803366937E-4</v>
      </c>
      <c r="EL113" s="120">
        <v>1.4993546818750398E-4</v>
      </c>
      <c r="EM113" s="120">
        <v>1.4993546818750395E-4</v>
      </c>
      <c r="EN113" s="120">
        <v>1.4728719075969614E-4</v>
      </c>
      <c r="EO113" s="120">
        <v>1.4728719075969622E-4</v>
      </c>
      <c r="EP113" s="120">
        <v>1.4467376259984729E-4</v>
      </c>
      <c r="EQ113" s="120">
        <v>1.4467376259984739E-4</v>
      </c>
      <c r="ER113" s="120">
        <v>1.4209491054987354E-4</v>
      </c>
      <c r="ES113" s="120">
        <v>1.4209491054987356E-4</v>
      </c>
      <c r="ET113" s="120">
        <v>1.3955036146164632E-4</v>
      </c>
      <c r="EU113" s="120">
        <v>1.3955036146164624E-4</v>
      </c>
      <c r="EV113" s="120">
        <v>1.370398422147131E-4</v>
      </c>
      <c r="EW113" s="120">
        <v>1.3703984221471313E-4</v>
      </c>
      <c r="EX113" s="120">
        <v>1.3456307973409788E-4</v>
      </c>
      <c r="EY113" s="120">
        <v>1.3456307973409796E-4</v>
      </c>
      <c r="EZ113" s="120">
        <v>1.3211980100817891E-4</v>
      </c>
      <c r="FA113" s="120">
        <v>1.3211980100817902E-4</v>
      </c>
      <c r="FB113" s="120">
        <v>1.2970973310664105E-4</v>
      </c>
      <c r="FC113" s="120">
        <v>1.2970973310664108E-4</v>
      </c>
      <c r="FD113" s="120">
        <v>1.2733260319850169E-4</v>
      </c>
      <c r="FE113" s="120">
        <v>1.2733260319850177E-4</v>
      </c>
      <c r="FF113" s="120">
        <v>1.2498813857020761E-4</v>
      </c>
      <c r="FG113" s="120">
        <v>1.2498813857020759E-4</v>
      </c>
      <c r="FH113" s="120">
        <v>1.2267606664379931E-4</v>
      </c>
      <c r="FI113" s="120">
        <v>1.2267606664379929E-4</v>
      </c>
      <c r="FJ113" s="120">
        <v>1.2039611499514386E-4</v>
      </c>
      <c r="FK113" s="120">
        <v>1.2039611499514378E-4</v>
      </c>
      <c r="FL113" s="120">
        <v>1.1814801137222968E-4</v>
      </c>
      <c r="FM113" s="120">
        <v>1.1814801137222973E-4</v>
      </c>
      <c r="FN113" s="120">
        <v>1.1593148371352518E-4</v>
      </c>
      <c r="FO113" s="120">
        <v>1.1593148371352517E-4</v>
      </c>
      <c r="FP113" s="120">
        <v>1.1374626016639466E-4</v>
      </c>
      <c r="FQ113" s="120">
        <v>1.1374626016639466E-4</v>
      </c>
      <c r="FR113" s="120">
        <v>1.1159206910557335E-4</v>
      </c>
      <c r="FS113" s="120">
        <v>1.1159206910557338E-4</v>
      </c>
      <c r="FT113" s="120">
        <v>1.0946863915169564E-4</v>
      </c>
      <c r="FU113" s="120">
        <v>1.0946863915169563E-4</v>
      </c>
      <c r="FV113" s="120">
        <v>1.0737569918987544E-4</v>
      </c>
      <c r="FW113" s="120">
        <v>1.0737569918987538E-4</v>
      </c>
      <c r="FX113" s="120">
        <v>1.0531297838833667E-4</v>
      </c>
      <c r="FY113" s="120">
        <v>1.0531297838833673E-4</v>
      </c>
      <c r="FZ113" s="120">
        <v>1.0328020621709024E-4</v>
      </c>
      <c r="GA113" s="120">
        <v>1.0328020621709025E-4</v>
      </c>
      <c r="GB113" s="120">
        <v>1.0127711246665441E-4</v>
      </c>
      <c r="GC113" s="120">
        <v>1.0127711246665433E-4</v>
      </c>
      <c r="GD113" s="120">
        <v>9.9303427266818112E-5</v>
      </c>
      <c r="GE113" s="120">
        <v>9.9303427266818112E-5</v>
      </c>
      <c r="GF113" s="120">
        <v>9.7358881105442051E-5</v>
      </c>
      <c r="GG113" s="120">
        <v>9.7358881105441997E-5</v>
      </c>
      <c r="GH113" s="120">
        <v>9.5443204847295499E-5</v>
      </c>
      <c r="GI113" s="120">
        <v>9.5443204847295567E-5</v>
      </c>
      <c r="GJ113" s="120">
        <v>9.3556129752927217E-5</v>
      </c>
      <c r="GK113" s="120">
        <v>9.3556129752927176E-5</v>
      </c>
      <c r="GL113" s="120">
        <v>9.169738749756519E-5</v>
      </c>
      <c r="GM113" s="120">
        <v>9.1697387497565149E-5</v>
      </c>
      <c r="GN113" s="120">
        <v>8.9866710190045034E-5</v>
      </c>
      <c r="GO113" s="120">
        <v>8.9866710190045074E-5</v>
      </c>
      <c r="GP113" s="120">
        <v>8.8063830391761497E-5</v>
      </c>
      <c r="GQ113" s="120">
        <v>8.8063830391761565E-5</v>
      </c>
      <c r="GR113" s="120">
        <v>8.6288481135641607E-5</v>
      </c>
      <c r="GS113" s="120">
        <v>8.6288481135641512E-5</v>
      </c>
      <c r="GT113" s="120">
        <v>8.454039594513604E-5</v>
      </c>
      <c r="GU113" s="120">
        <v>8.454039594513608E-5</v>
      </c>
      <c r="GV113" s="120">
        <v>8.281930885322592E-5</v>
      </c>
      <c r="GW113" s="120">
        <v>8.281930885322588E-5</v>
      </c>
      <c r="GX113" s="120">
        <v>8.1124954421440038E-5</v>
      </c>
      <c r="GY113" s="120">
        <v>8.1124954421440065E-5</v>
      </c>
      <c r="GZ113" s="120">
        <v>7.9457067758882322E-5</v>
      </c>
      <c r="HA113" s="120">
        <v>7.9457067758882376E-5</v>
      </c>
      <c r="HB113" s="120">
        <v>7.7815384541263604E-5</v>
      </c>
      <c r="HC113" s="120">
        <v>7.7815384541263659E-5</v>
      </c>
      <c r="HD113" s="120">
        <v>7.6199641029935791E-5</v>
      </c>
      <c r="HE113" s="120">
        <v>7.6199641029935683E-5</v>
      </c>
      <c r="HF113" s="120">
        <v>7.4609574090924406E-5</v>
      </c>
      <c r="HG113" s="120">
        <v>7.4609574090924379E-5</v>
      </c>
      <c r="HH113" s="120">
        <v>7.304492121395729E-5</v>
      </c>
      <c r="HI113" s="120">
        <v>7.3044921213957372E-5</v>
      </c>
      <c r="HJ113" s="120">
        <v>7.1505420531483917E-5</v>
      </c>
      <c r="HK113" s="120">
        <v>7.1505420531483917E-5</v>
      </c>
      <c r="HL113" s="120">
        <v>6.9990810837683264E-5</v>
      </c>
      <c r="HM113" s="120">
        <v>6.999081083768325E-5</v>
      </c>
      <c r="HN113" s="120">
        <v>6.8500831607457374E-5</v>
      </c>
      <c r="HO113" s="120">
        <v>6.8500831607457374E-5</v>
      </c>
      <c r="HP113" s="120">
        <v>6.7035223015405254E-5</v>
      </c>
      <c r="HQ113" s="120">
        <v>6.7035223015405254E-5</v>
      </c>
      <c r="HR113" s="120">
        <v>6.5593725954774207E-5</v>
      </c>
      <c r="HS113" s="120">
        <v>6.5593725954774234E-5</v>
      </c>
      <c r="HT113" s="120">
        <v>6.417608205638586E-5</v>
      </c>
      <c r="HU113" s="120">
        <v>6.4176082056385941E-5</v>
      </c>
      <c r="HV113" s="120">
        <v>6.27820337075315E-5</v>
      </c>
      <c r="HW113" s="120">
        <v>6.2782033707531405E-5</v>
      </c>
      <c r="HX113" s="120">
        <v>6.1411324070834009E-5</v>
      </c>
      <c r="HY113" s="120">
        <v>6.1411324070833996E-5</v>
      </c>
      <c r="HZ113" s="120">
        <v>6.0063697103073207E-5</v>
      </c>
      <c r="IA113" s="120">
        <v>6.0063697103073201E-5</v>
      </c>
      <c r="IB113" s="120">
        <v>5.8738897573968505E-5</v>
      </c>
      <c r="IC113" s="120">
        <v>5.8738897573968498E-5</v>
      </c>
      <c r="ID113" s="120">
        <v>5.7436671084917641E-5</v>
      </c>
      <c r="IE113" s="120">
        <v>5.7436671084917647E-5</v>
      </c>
      <c r="IF113" s="120">
        <v>5.6156764087685771E-5</v>
      </c>
      <c r="IG113" s="120">
        <v>5.6156764087685744E-5</v>
      </c>
      <c r="IH113" s="120">
        <v>5.4898923903041571E-5</v>
      </c>
      <c r="II113" s="120">
        <v>5.4898923903041558E-5</v>
      </c>
      <c r="IJ113" s="120">
        <v>5.3662898739336549E-5</v>
      </c>
      <c r="IK113" s="120">
        <v>5.3662898739336589E-5</v>
      </c>
      <c r="IL113" s="120">
        <v>5.244843771102305E-5</v>
      </c>
      <c r="IM113" s="120">
        <v>5.244843771102307E-5</v>
      </c>
      <c r="IN113" s="120">
        <v>5.1255290857106896E-5</v>
      </c>
      <c r="IO113" s="120">
        <v>5.1255290857106869E-5</v>
      </c>
      <c r="IP113" s="120">
        <v>5.0083209159531195E-5</v>
      </c>
      <c r="IQ113" s="120">
        <v>5.0083209159531168E-5</v>
      </c>
      <c r="IR113" s="120">
        <v>4.893194456148643E-5</v>
      </c>
      <c r="IS113" s="120">
        <v>4.893194456148643E-5</v>
      </c>
      <c r="IT113" s="120">
        <v>4.7801249985642923E-5</v>
      </c>
      <c r="IU113" s="120">
        <v>4.7801249985642882E-5</v>
      </c>
      <c r="IV113" s="120">
        <v>4.6690879352301128E-5</v>
      </c>
      <c r="IW113" s="120">
        <v>4.6690879352301135E-5</v>
      </c>
      <c r="IX113" s="120">
        <v>4.5600587597456712E-5</v>
      </c>
      <c r="IY113" s="120">
        <v>4.5600587597456698E-5</v>
      </c>
      <c r="IZ113" s="120">
        <v>4.4530130690773757E-5</v>
      </c>
      <c r="JA113" s="120">
        <v>4.4530130690773777E-5</v>
      </c>
      <c r="JB113" s="120">
        <v>4.347926565346456E-5</v>
      </c>
      <c r="JC113" s="120">
        <v>4.347926565346454E-5</v>
      </c>
      <c r="JD113" s="120">
        <v>4.2447750576069337E-5</v>
      </c>
      <c r="JE113" s="120">
        <v>4.2447750576069317E-5</v>
      </c>
      <c r="JF113" s="120">
        <v>4.1435344636132985E-5</v>
      </c>
      <c r="JG113" s="120">
        <v>4.1435344636133019E-5</v>
      </c>
      <c r="JH113" s="120">
        <v>4.0441808115773647E-5</v>
      </c>
      <c r="JI113" s="120">
        <v>4.0441808115773634E-5</v>
      </c>
      <c r="JJ113" s="120">
        <v>3.9466902419138674E-5</v>
      </c>
      <c r="JK113" s="120">
        <v>3.9466902419138667E-5</v>
      </c>
      <c r="JL113" s="120">
        <v>3.8510390089744234E-5</v>
      </c>
      <c r="JM113" s="120">
        <v>3.8510390089744248E-5</v>
      </c>
      <c r="JN113" s="120">
        <v>3.7572034827693063E-5</v>
      </c>
      <c r="JO113" s="120">
        <v>3.7572034827693056E-5</v>
      </c>
      <c r="JP113" s="120">
        <v>3.6651601506766527E-5</v>
      </c>
      <c r="JQ113" s="120">
        <v>3.6651601506766506E-5</v>
      </c>
      <c r="JR113" s="120">
        <v>3.5748856191386212E-5</v>
      </c>
      <c r="JS113" s="120">
        <v>3.5748856191386212E-5</v>
      </c>
      <c r="JT113" s="120">
        <v>3.486356615344034E-5</v>
      </c>
      <c r="JU113" s="120">
        <v>3.4863566153440354E-5</v>
      </c>
      <c r="JV113" s="120">
        <v>3.3995499888970884E-5</v>
      </c>
      <c r="JW113" s="120">
        <v>3.3995499888970864E-5</v>
      </c>
      <c r="JX113" s="120">
        <v>3.3144427134716065E-5</v>
      </c>
      <c r="JY113" s="120">
        <v>3.3144427134716058E-5</v>
      </c>
      <c r="JZ113" s="120">
        <v>3.2310118884504306E-5</v>
      </c>
      <c r="KA113" s="120">
        <v>3.2310118884504313E-5</v>
      </c>
      <c r="KB113" s="120">
        <v>3.1492347405494511E-5</v>
      </c>
      <c r="KC113" s="120">
        <v>3.1492347405494505E-5</v>
      </c>
      <c r="KD113" s="120">
        <v>3.069088625425805E-5</v>
      </c>
      <c r="KE113" s="120">
        <v>3.069088625425805E-5</v>
      </c>
      <c r="KF113" s="120">
        <v>2.9905510292698341E-5</v>
      </c>
      <c r="KG113" s="120">
        <v>2.9905510292698355E-5</v>
      </c>
      <c r="KH113" s="120">
        <v>2.9135995703802471E-5</v>
      </c>
      <c r="KI113" s="120">
        <v>2.9135995703802481E-5</v>
      </c>
      <c r="KJ113" s="120">
        <v>2.8382120007220714E-5</v>
      </c>
      <c r="KK113" s="120">
        <v>2.8382120007220727E-5</v>
      </c>
      <c r="KL113" s="120">
        <v>2.7643662074669278E-5</v>
      </c>
      <c r="KM113" s="120">
        <v>2.7643662074669295E-5</v>
      </c>
      <c r="KN113" s="120">
        <v>2.6920402145151272E-5</v>
      </c>
      <c r="KO113" s="120">
        <v>2.6920402145151258E-5</v>
      </c>
      <c r="KP113" s="120">
        <v>2.6212121839991325E-5</v>
      </c>
      <c r="KQ113" s="120">
        <v>2.6212121839991335E-5</v>
      </c>
      <c r="KR113" s="120">
        <v>2.5518604177679371E-5</v>
      </c>
      <c r="KS113" s="120">
        <v>2.5518604177679358E-5</v>
      </c>
      <c r="KT113" s="120">
        <v>2.4839633588518274E-5</v>
      </c>
      <c r="KU113" s="120">
        <v>2.4839633588518267E-5</v>
      </c>
      <c r="KV113" s="120">
        <v>2.4174995929071291E-5</v>
      </c>
      <c r="KW113" s="120">
        <v>2.4174995929071288E-5</v>
      </c>
      <c r="KX113" s="120">
        <v>2.3524478496404287E-5</v>
      </c>
      <c r="KY113" s="120">
        <v>2.3524478496404287E-5</v>
      </c>
      <c r="KZ113" s="120">
        <v>2.2887870042117879E-5</v>
      </c>
      <c r="LA113" s="120">
        <v>2.2887870042117876E-5</v>
      </c>
      <c r="LB113" s="120">
        <v>2.2264960786165155E-5</v>
      </c>
      <c r="LC113" s="120">
        <v>2.2264960786165144E-5</v>
      </c>
      <c r="LD113" s="120">
        <v>2.1655542430449985E-5</v>
      </c>
      <c r="LE113" s="120">
        <v>2.1655542430449999E-5</v>
      </c>
      <c r="LF113" s="120">
        <v>2.1059408172201628E-5</v>
      </c>
      <c r="LG113" s="120">
        <v>2.1059408172201621E-5</v>
      </c>
      <c r="LH113" s="120">
        <v>2.0476352717120195E-5</v>
      </c>
      <c r="LI113" s="120">
        <v>2.0476352717120182E-5</v>
      </c>
      <c r="LJ113" s="120">
        <v>1.9906172292289501E-5</v>
      </c>
      <c r="LK113" s="120">
        <v>1.9906172292289507E-5</v>
      </c>
      <c r="LL113" s="120">
        <v>1.934866465885145E-5</v>
      </c>
      <c r="LM113" s="120">
        <v>1.9348664658851457E-5</v>
      </c>
      <c r="LN113" s="120">
        <v>1.8803629124438298E-5</v>
      </c>
      <c r="LO113" s="120">
        <v>1.8803629124438288E-5</v>
      </c>
      <c r="LP113" s="120">
        <v>1.8270866555357615E-5</v>
      </c>
      <c r="LQ113" s="120">
        <v>1.8270866555357611E-5</v>
      </c>
      <c r="LR113" s="120">
        <v>1.7750179388525831E-5</v>
      </c>
      <c r="LS113" s="120">
        <v>1.7750179388525828E-5</v>
      </c>
      <c r="LT113" s="120">
        <v>1.7241371643145315E-5</v>
      </c>
      <c r="LU113" s="120">
        <v>1.7241371643145308E-5</v>
      </c>
      <c r="LV113" s="120">
        <v>1.674424893212117E-5</v>
      </c>
      <c r="LW113" s="120">
        <v>1.6744248932121164E-5</v>
      </c>
      <c r="LX113" s="120">
        <v>1.6258618473212655E-5</v>
      </c>
      <c r="LY113" s="120">
        <v>1.6258618473212659E-5</v>
      </c>
      <c r="LZ113" s="120">
        <v>1.5784289099915099E-5</v>
      </c>
      <c r="MA113" s="120">
        <v>1.5784289099915102E-5</v>
      </c>
      <c r="MB113" s="120">
        <v>1.5321071272068083E-5</v>
      </c>
      <c r="MC113" s="120">
        <v>1.5321071272068079E-5</v>
      </c>
      <c r="MD113" s="120">
        <v>1.4868777086185111E-5</v>
      </c>
      <c r="ME113" s="120">
        <v>1.4868777086185109E-5</v>
      </c>
      <c r="MF113" s="120">
        <v>1.4427220285500933E-5</v>
      </c>
      <c r="MG113" s="120">
        <v>1.4427220285500935E-5</v>
      </c>
      <c r="MH113" s="120">
        <v>1.3996216269731981E-5</v>
      </c>
      <c r="MI113" s="120">
        <v>1.3996216269731986E-5</v>
      </c>
      <c r="MJ113" s="120">
        <v>1.3575582104545787E-5</v>
      </c>
      <c r="MK113" s="120">
        <v>1.3575582104545775E-5</v>
      </c>
      <c r="ML113" s="120">
        <v>1.3165136530735294E-5</v>
      </c>
      <c r="MM113" s="120">
        <v>1.3165136530735294E-5</v>
      </c>
      <c r="MN113" s="120">
        <v>1.2764699973093978E-5</v>
      </c>
      <c r="MO113" s="120">
        <v>1.2764699973093964E-5</v>
      </c>
      <c r="MP113" s="120">
        <v>1.237409454898764E-5</v>
      </c>
      <c r="MQ113" s="120">
        <v>1.2374094548987638E-5</v>
      </c>
      <c r="MR113" s="120">
        <v>1.1993144076619032E-5</v>
      </c>
      <c r="MS113" s="120">
        <v>1.1993144076619032E-5</v>
      </c>
      <c r="MT113" s="120">
        <v>1.1621674082981327E-5</v>
      </c>
      <c r="MU113" s="120">
        <v>1.1621674082981331E-5</v>
      </c>
      <c r="MV113" s="120">
        <v>1.1259511811496716E-5</v>
      </c>
      <c r="MW113" s="120">
        <v>1.1259511811496718E-5</v>
      </c>
      <c r="MX113" s="120">
        <v>1.0906486229336273E-5</v>
      </c>
      <c r="MY113" s="120">
        <v>1.0906486229336274E-5</v>
      </c>
      <c r="MZ113" s="120">
        <v>1.056242803441736E-5</v>
      </c>
      <c r="NA113" s="120">
        <v>1.0562428034417365E-5</v>
      </c>
      <c r="NB113" s="120">
        <v>1.0227169662075224E-5</v>
      </c>
      <c r="NC113" s="120">
        <v>1.0227169662075225E-5</v>
      </c>
      <c r="ND113" s="120">
        <v>9.9005452914049389E-6</v>
      </c>
      <c r="NE113" s="120">
        <v>9.9005452914049304E-6</v>
      </c>
      <c r="NF113" s="120">
        <v>9.5823908512704558E-6</v>
      </c>
      <c r="NG113" s="120">
        <v>9.582390851270449E-6</v>
      </c>
      <c r="NH113" s="120">
        <v>9.2725440259774469E-6</v>
      </c>
      <c r="NI113" s="120">
        <v>9.2725440259774503E-6</v>
      </c>
      <c r="NJ113" s="120">
        <v>8.9708442606064974E-6</v>
      </c>
      <c r="NK113" s="120">
        <v>8.9708442606064923E-6</v>
      </c>
      <c r="NL113" s="120">
        <v>8.6771327660036541E-6</v>
      </c>
      <c r="NM113" s="120">
        <v>8.6771327660036456E-6</v>
      </c>
      <c r="NN113" s="120">
        <v>8.391252523425232E-6</v>
      </c>
      <c r="NO113" s="120">
        <v>8.3912525234252269E-6</v>
      </c>
      <c r="NP113" s="120">
        <v>8.1130482888339233E-6</v>
      </c>
      <c r="NQ113" s="120">
        <v>8.1130482888339267E-6</v>
      </c>
      <c r="NR113" s="120">
        <v>7.8423665968432518E-6</v>
      </c>
      <c r="NS113" s="120">
        <v>7.8423665968432569E-6</v>
      </c>
      <c r="NT113" s="120">
        <v>7.5790557643078025E-6</v>
      </c>
      <c r="NU113" s="120">
        <v>7.5790557643078033E-6</v>
      </c>
      <c r="NV113" s="120">
        <v>7.3229658935564471E-6</v>
      </c>
      <c r="NW113" s="120">
        <v>7.3229658935564505E-6</v>
      </c>
      <c r="NX113" s="120">
        <v>7.0739488752661764E-6</v>
      </c>
      <c r="NY113" s="120">
        <v>7.0739488752661764E-6</v>
      </c>
      <c r="NZ113" s="120">
        <v>6.8318583909739666E-6</v>
      </c>
      <c r="OA113" s="120">
        <v>6.8318583909739691E-6</v>
      </c>
      <c r="OB113" s="120">
        <v>6.5965499152246249E-6</v>
      </c>
      <c r="OC113" s="120">
        <v>6.5965499152246232E-6</v>
      </c>
      <c r="OD113" s="120">
        <v>6.3678807173522555E-6</v>
      </c>
      <c r="OE113" s="120">
        <v>6.3678807173522555E-6</v>
      </c>
      <c r="OF113" s="120">
        <v>6.145709862893479E-6</v>
      </c>
      <c r="OG113" s="120">
        <v>6.1457098628934799E-6</v>
      </c>
      <c r="OH113" s="120">
        <v>5.9298982146304266E-6</v>
      </c>
      <c r="OI113" s="120">
        <v>5.9298982146304283E-6</v>
      </c>
      <c r="OJ113" s="120">
        <v>5.7203084332617989E-6</v>
      </c>
      <c r="OK113" s="120">
        <v>5.7203084332618006E-6</v>
      </c>
      <c r="OL113" s="120">
        <v>5.5168049777003616E-6</v>
      </c>
      <c r="OM113" s="120">
        <v>5.5168049777003667E-6</v>
      </c>
      <c r="ON113" s="120">
        <v>5.3192541049954302E-6</v>
      </c>
      <c r="OO113" s="120">
        <v>5.3192541049954259E-6</v>
      </c>
      <c r="OP113" s="120">
        <v>5.1275238698789683E-6</v>
      </c>
      <c r="OQ113" s="120">
        <v>5.1275238698789734E-6</v>
      </c>
      <c r="OR113" s="120">
        <v>4.9414841239342021E-6</v>
      </c>
      <c r="OS113" s="120">
        <v>4.941484123934197E-6</v>
      </c>
      <c r="OT113" s="120">
        <v>4.7610065143856316E-6</v>
      </c>
      <c r="OU113" s="120">
        <v>4.7610065143856324E-6</v>
      </c>
      <c r="OV113" s="120">
        <v>4.5859644825097134E-6</v>
      </c>
      <c r="OW113" s="120">
        <v>4.5859644825097151E-6</v>
      </c>
      <c r="OX113" s="120">
        <v>4.4162332616653558E-6</v>
      </c>
      <c r="OY113" s="120">
        <v>4.4162332616653524E-6</v>
      </c>
      <c r="OZ113" s="120">
        <v>4.2516898749437359E-6</v>
      </c>
      <c r="PA113" s="120">
        <v>4.2516898749437393E-6</v>
      </c>
      <c r="PB113" s="120">
        <v>4.0922131324371759E-6</v>
      </c>
      <c r="PC113" s="120">
        <v>4.0922131324371767E-6</v>
      </c>
      <c r="PD113" s="120">
        <v>3.9376836281266601E-6</v>
      </c>
      <c r="PE113" s="120">
        <v>3.9376836281266576E-6</v>
      </c>
      <c r="PF113" s="120">
        <v>3.7879837363880972E-6</v>
      </c>
      <c r="PG113" s="120">
        <v>3.7879837363880947E-6</v>
      </c>
      <c r="PH113" s="120">
        <v>3.6429976081174719E-6</v>
      </c>
      <c r="PI113" s="120">
        <v>3.6429976081174719E-6</v>
      </c>
      <c r="PJ113" s="120">
        <v>3.5026111664750989E-6</v>
      </c>
      <c r="PK113" s="120">
        <v>3.5026111664750967E-6</v>
      </c>
      <c r="PL113" s="120">
        <v>3.3667121022495371E-6</v>
      </c>
      <c r="PM113" s="120">
        <v>3.3667121022495363E-6</v>
      </c>
      <c r="PN113" s="120">
        <v>3.2351898688418509E-6</v>
      </c>
      <c r="PO113" s="120">
        <v>3.2351898688418496E-6</v>
      </c>
      <c r="PP113" s="120">
        <v>3.1079356768710567E-6</v>
      </c>
      <c r="PQ113" s="120">
        <v>3.1079356768710575E-6</v>
      </c>
      <c r="PR113" s="120">
        <v>2.9848424884017754E-6</v>
      </c>
      <c r="PS113" s="120">
        <v>2.9848424884017758E-6</v>
      </c>
      <c r="PT113" s="120">
        <v>2.8658050107953982E-6</v>
      </c>
      <c r="PU113" s="120">
        <v>2.8658050107953965E-6</v>
      </c>
      <c r="PV113" s="120">
        <v>2.7507196901861362E-6</v>
      </c>
      <c r="PW113" s="120">
        <v>2.7507196901861362E-6</v>
      </c>
      <c r="PX113" s="120">
        <v>2.6394847045836081E-6</v>
      </c>
      <c r="PY113" s="120">
        <v>2.639484704583609E-6</v>
      </c>
      <c r="PZ113" s="120">
        <v>2.5319999566037913E-6</v>
      </c>
      <c r="QA113" s="120">
        <v>2.5319999566037921E-6</v>
      </c>
      <c r="QB113" s="120">
        <v>2.42816706583035E-6</v>
      </c>
      <c r="QC113" s="120">
        <v>2.42816706583035E-6</v>
      </c>
      <c r="QD113" s="120">
        <v>2.3278893608085507E-6</v>
      </c>
      <c r="QE113" s="120">
        <v>2.3278893608085532E-6</v>
      </c>
      <c r="QF113" s="120">
        <v>2.2310718706742403E-6</v>
      </c>
      <c r="QG113" s="120">
        <v>2.2310718706742415E-6</v>
      </c>
      <c r="QH113" s="120">
        <v>2.1376213164204577E-6</v>
      </c>
      <c r="QI113" s="120">
        <v>2.137621316420459E-6</v>
      </c>
      <c r="QJ113" s="120">
        <v>2.0474461018045542E-6</v>
      </c>
      <c r="QK113" s="120">
        <v>2.0474461018045537E-6</v>
      </c>
      <c r="QL113" s="120">
        <v>1.9604563038988503E-6</v>
      </c>
      <c r="QM113" s="120">
        <v>1.9604563038988499E-6</v>
      </c>
      <c r="QN113" s="120">
        <v>1.8765636632880924E-6</v>
      </c>
      <c r="QO113" s="120">
        <v>1.8765636632880918E-6</v>
      </c>
      <c r="QP113" s="120">
        <v>1.7956815739171571E-6</v>
      </c>
      <c r="QQ113" s="120">
        <v>1.795681573917156E-6</v>
      </c>
      <c r="QR113" s="120">
        <v>1.7177250725926808E-6</v>
      </c>
      <c r="QS113" s="120">
        <v>1.7177250725926804E-6</v>
      </c>
      <c r="QT113" s="120">
        <v>1.6426108281425083E-6</v>
      </c>
      <c r="QU113" s="120">
        <v>1.6426108281425076E-6</v>
      </c>
      <c r="QV113" s="120">
        <v>1.5702571302370336E-6</v>
      </c>
      <c r="QW113" s="120">
        <v>1.5702571302370341E-6</v>
      </c>
      <c r="QX113" s="120">
        <v>1.5005838778767557E-6</v>
      </c>
      <c r="QY113" s="120">
        <v>1.5005838778767551E-6</v>
      </c>
      <c r="QZ113" s="120">
        <v>1.4335125675505518E-6</v>
      </c>
      <c r="RA113" s="120">
        <v>1.4335125675505505E-6</v>
      </c>
      <c r="RB113" s="120">
        <v>1.3689662810694208E-6</v>
      </c>
      <c r="RC113" s="120">
        <v>1.3689662810694221E-6</v>
      </c>
      <c r="RD113" s="120">
        <v>1.3068696730806193E-6</v>
      </c>
      <c r="RE113" s="120">
        <v>1.3068696730806193E-6</v>
      </c>
      <c r="RF113" s="120">
        <v>1.2471489582673336E-6</v>
      </c>
      <c r="RG113" s="120">
        <v>1.2471489582673323E-6</v>
      </c>
      <c r="RH113" s="120">
        <v>1.1897318982392852E-6</v>
      </c>
      <c r="RI113" s="120">
        <v>1.1897318982392869E-6</v>
      </c>
      <c r="RJ113" s="120">
        <v>1.1345477881198171E-6</v>
      </c>
      <c r="RK113" s="120">
        <v>1.1345477881198177E-6</v>
      </c>
      <c r="RL113" s="120">
        <v>1.0815274428352255E-6</v>
      </c>
      <c r="RM113" s="120">
        <v>1.0815274428352257E-6</v>
      </c>
      <c r="RN113" s="120">
        <v>1.0306031831123788E-6</v>
      </c>
      <c r="RO113" s="120">
        <v>1.0306031831123785E-6</v>
      </c>
      <c r="RP113" s="120">
        <v>9.8170882119076493E-7</v>
      </c>
      <c r="RQ113" s="120">
        <v>9.8170882119076387E-7</v>
      </c>
      <c r="RR113" s="120">
        <v>9.3477964625538636E-7</v>
      </c>
      <c r="RS113" s="120">
        <v>9.3477964625538583E-7</v>
      </c>
      <c r="RT113" s="120">
        <v>8.897524095971076E-7</v>
      </c>
      <c r="RU113" s="120">
        <v>8.8975240959710835E-7</v>
      </c>
      <c r="RV113" s="120">
        <v>8.4656530950723797E-7</v>
      </c>
      <c r="RW113" s="120">
        <v>8.4656530950723861E-7</v>
      </c>
      <c r="RX113" s="120">
        <v>8.0515797591336108E-7</v>
      </c>
      <c r="RY113" s="120">
        <v>8.0515797591336098E-7</v>
      </c>
      <c r="RZ113" s="120">
        <v>7.6547145476358582E-7</v>
      </c>
      <c r="SA113" s="120">
        <v>7.654714547635855E-7</v>
      </c>
      <c r="SB113" s="120">
        <v>7.2744819216661384E-7</v>
      </c>
      <c r="SC113" s="120">
        <v>7.2744819216661373E-7</v>
      </c>
      <c r="SD113" s="120">
        <v>6.9103201829517714E-7</v>
      </c>
      <c r="SE113" s="120">
        <v>6.9103201829517682E-7</v>
      </c>
      <c r="SF113" s="120">
        <v>6.5616813106060349E-7</v>
      </c>
      <c r="SG113" s="120">
        <v>6.5616813106060359E-7</v>
      </c>
      <c r="SH113" s="120">
        <v>6.2280307956644655E-7</v>
      </c>
      <c r="SI113" s="120">
        <v>6.2280307956644697E-7</v>
      </c>
      <c r="SJ113" s="120">
        <v>5.9088474734927591E-7</v>
      </c>
      <c r="SK113" s="120">
        <v>5.9088474734927538E-7</v>
      </c>
      <c r="SL113" s="120">
        <v>5.6036233541491414E-7</v>
      </c>
      <c r="SM113" s="120">
        <v>5.6036233541491392E-7</v>
      </c>
      <c r="SN113" s="120">
        <v>5.3118634507856697E-7</v>
      </c>
      <c r="SO113" s="120">
        <v>5.3118634507856729E-7</v>
      </c>
      <c r="SP113" s="120">
        <v>5.0330856061744566E-7</v>
      </c>
      <c r="SQ113" s="120">
        <v>5.0330856061744587E-7</v>
      </c>
      <c r="SR113" s="120">
        <v>4.7668203174464759E-7</v>
      </c>
      <c r="SS113" s="120">
        <v>4.7668203174464738E-7</v>
      </c>
      <c r="ST113" s="120">
        <v>4.5126105591321438E-7</v>
      </c>
      <c r="SU113" s="120">
        <v>4.5126105591321443E-7</v>
      </c>
      <c r="SV113" s="120">
        <v>4.2700116045941492E-7</v>
      </c>
      <c r="SW113" s="120">
        <v>4.2700116045941455E-7</v>
      </c>
      <c r="SX113" s="120">
        <v>4.0385908459445522E-7</v>
      </c>
      <c r="SY113" s="120">
        <v>4.038590845944549E-7</v>
      </c>
      <c r="SZ113" s="120">
        <v>3.8179276125394587E-7</v>
      </c>
      <c r="TA113" s="120">
        <v>3.8179276125394597E-7</v>
      </c>
      <c r="TB113" s="120">
        <v>3.6076129881457587E-7</v>
      </c>
      <c r="TC113" s="120">
        <v>3.6076129881457571E-7</v>
      </c>
      <c r="TD113" s="120">
        <v>3.4072496268756152E-7</v>
      </c>
      <c r="TE113" s="120">
        <v>3.4072496268756163E-7</v>
      </c>
      <c r="TF113" s="120">
        <v>3.2164515679856707E-7</v>
      </c>
      <c r="TG113" s="120">
        <v>3.2164515679856686E-7</v>
      </c>
      <c r="TH113" s="120">
        <v>3.0348440496386336E-7</v>
      </c>
      <c r="TI113" s="120">
        <v>3.0348440496386309E-7</v>
      </c>
      <c r="TJ113" s="120">
        <v>2.862063321726223E-7</v>
      </c>
      <c r="TK113" s="120">
        <v>2.862063321726223E-7</v>
      </c>
      <c r="TL113" s="120">
        <v>2.6977564578530521E-7</v>
      </c>
      <c r="TM113" s="120">
        <v>2.6977564578530526E-7</v>
      </c>
      <c r="TN113" s="120">
        <v>2.5415811665819631E-7</v>
      </c>
      <c r="TO113" s="120">
        <v>2.5415811665819621E-7</v>
      </c>
      <c r="TP113" s="120">
        <v>2.3932056020419642E-7</v>
      </c>
      <c r="TQ113" s="120">
        <v>2.3932056020419637E-7</v>
      </c>
      <c r="TR113" s="120">
        <v>2.2523081740005714E-7</v>
      </c>
      <c r="TS113" s="120">
        <v>2.2523081740005733E-7</v>
      </c>
      <c r="TT113" s="120">
        <v>2.1185773575028292E-7</v>
      </c>
      <c r="TU113" s="120">
        <v>2.1185773575028305E-7</v>
      </c>
      <c r="TV113" s="120">
        <v>1.9917115021797572E-7</v>
      </c>
      <c r="TW113" s="120">
        <v>1.9917115021797572E-7</v>
      </c>
      <c r="TX113" s="120">
        <v>1.8714186413292594E-7</v>
      </c>
      <c r="TY113" s="120">
        <v>1.8714186413292605E-7</v>
      </c>
      <c r="TZ113" s="120">
        <v>1.7574163008727843E-7</v>
      </c>
      <c r="UA113" s="120">
        <v>1.7574163008727848E-7</v>
      </c>
      <c r="UB113" s="120">
        <v>1.6494313082911279E-7</v>
      </c>
      <c r="UC113" s="120">
        <v>1.6494313082911287E-7</v>
      </c>
      <c r="UD113" s="120">
        <v>1.5471996016428486E-7</v>
      </c>
      <c r="UE113" s="120">
        <v>1.5471996016428488E-7</v>
      </c>
      <c r="UF113" s="120">
        <v>1.4504660387685886E-7</v>
      </c>
      <c r="UG113" s="120">
        <v>1.4504660387685881E-7</v>
      </c>
      <c r="UH113" s="120">
        <v>1.358984206784523E-7</v>
      </c>
      <c r="UI113" s="120">
        <v>1.3589842067845233E-7</v>
      </c>
      <c r="UJ113" s="120">
        <v>1.2725162319677458E-7</v>
      </c>
      <c r="UK113" s="120">
        <v>1.2725162319677458E-7</v>
      </c>
      <c r="UL113" s="120">
        <v>1.1908325901360992E-7</v>
      </c>
      <c r="UM113" s="120">
        <v>1.1908325901360993E-7</v>
      </c>
      <c r="UN113" s="120">
        <v>1.1137119176243429E-7</v>
      </c>
      <c r="UO113" s="120">
        <v>1.113711917624343E-7</v>
      </c>
      <c r="UP113" s="120">
        <v>1.040940822958007E-7</v>
      </c>
      <c r="UQ113" s="120">
        <v>1.0409408229580067E-7</v>
      </c>
      <c r="UR113" s="120">
        <v>9.723136993254551E-8</v>
      </c>
      <c r="US113" s="120">
        <v>9.7231369932545563E-8</v>
      </c>
      <c r="UT113" s="120">
        <v>9.0763253794788268E-8</v>
      </c>
      <c r="UU113" s="120">
        <v>9.0763253794788215E-8</v>
      </c>
      <c r="UV113" s="120">
        <v>8.4670674244596036E-8</v>
      </c>
      <c r="UW113" s="120">
        <v>8.4670674244596076E-8</v>
      </c>
      <c r="UX113" s="120">
        <v>7.893529443007634E-8</v>
      </c>
      <c r="UY113" s="120">
        <v>7.8935294430076234E-8</v>
      </c>
      <c r="UZ113" s="120">
        <v>7.3539481950538261E-8</v>
      </c>
      <c r="VA113" s="120">
        <v>7.3539481950538221E-8</v>
      </c>
      <c r="VB113" s="120">
        <v>6.8466290650235713E-8</v>
      </c>
      <c r="VC113" s="120">
        <v>6.846629065023578E-8</v>
      </c>
      <c r="VD113" s="120">
        <v>6.3699442550053636E-8</v>
      </c>
      <c r="VE113" s="120">
        <v>6.3699442550053689E-8</v>
      </c>
      <c r="VF113" s="120">
        <v>5.9223309926349334E-8</v>
      </c>
      <c r="VG113" s="120">
        <v>5.9223309926349354E-8</v>
      </c>
      <c r="VH113" s="120">
        <v>5.5022897545989794E-8</v>
      </c>
      <c r="VI113" s="120">
        <v>5.5022897545989761E-8</v>
      </c>
      <c r="VJ113" s="120">
        <v>5.108382506644901E-8</v>
      </c>
      <c r="VK113" s="120">
        <v>5.1083825066449017E-8</v>
      </c>
      <c r="VL113" s="120">
        <v>4.7392309609637162E-8</v>
      </c>
      <c r="VM113" s="120">
        <v>4.7392309609637168E-8</v>
      </c>
      <c r="VN113" s="120">
        <v>4.3935148517933043E-8</v>
      </c>
      <c r="VO113" s="120">
        <v>4.3935148517933049E-8</v>
      </c>
      <c r="VP113" s="120">
        <v>4.069970230067851E-8</v>
      </c>
      <c r="VQ113" s="120">
        <v>4.0699702300678503E-8</v>
      </c>
      <c r="VR113" s="120">
        <v>3.7673877779169853E-8</v>
      </c>
      <c r="VS113" s="120">
        <v>3.767387777916986E-8</v>
      </c>
      <c r="VT113" s="120">
        <v>3.4846111437945871E-8</v>
      </c>
      <c r="VU113" s="120">
        <v>3.4846111437945877E-8</v>
      </c>
      <c r="VV113" s="120">
        <v>3.2205352989929016E-8</v>
      </c>
      <c r="VW113" s="120">
        <v>3.2205352989929016E-8</v>
      </c>
      <c r="VX113" s="120">
        <v>2.9741049162719182E-8</v>
      </c>
      <c r="VY113" s="120">
        <v>2.9741049162719195E-8</v>
      </c>
      <c r="VZ113" s="120">
        <v>2.7443127713076288E-8</v>
      </c>
      <c r="WA113" s="120">
        <v>2.7443127713076249E-8</v>
      </c>
      <c r="WB113" s="120">
        <v>2.5301981676351157E-8</v>
      </c>
      <c r="WC113" s="120">
        <v>2.5301981676351184E-8</v>
      </c>
      <c r="WD113" s="120">
        <v>2.3308453857342352E-8</v>
      </c>
      <c r="WE113" s="120">
        <v>2.3308453857342349E-8</v>
      </c>
      <c r="WF113" s="120">
        <v>2.1453821568760675E-8</v>
      </c>
      <c r="WG113" s="120">
        <v>2.1453821568760675E-8</v>
      </c>
      <c r="WH113" s="120">
        <v>1.9729781623184888E-8</v>
      </c>
      <c r="WI113" s="120">
        <v>1.9729781623184905E-8</v>
      </c>
      <c r="WJ113" s="120">
        <v>1.8128435584079276E-8</v>
      </c>
      <c r="WK113" s="120">
        <v>1.812843558407926E-8</v>
      </c>
      <c r="WL113" s="120">
        <v>1.6642275281128259E-8</v>
      </c>
      <c r="WM113" s="120">
        <v>1.6642275281128253E-8</v>
      </c>
      <c r="WN113" s="120">
        <v>1.5264168594817877E-8</v>
      </c>
      <c r="WO113" s="120">
        <v>1.5264168594817873E-8</v>
      </c>
      <c r="WP113" s="120">
        <v>1.3987345514862805E-8</v>
      </c>
      <c r="WQ113" s="120">
        <v>1.398734551486281E-8</v>
      </c>
      <c r="WR113" s="120">
        <v>1.2805384476739856E-8</v>
      </c>
      <c r="WS113" s="120">
        <v>1.2805384476739848E-8</v>
      </c>
      <c r="WT113" s="120">
        <v>1.1712198980245635E-8</v>
      </c>
      <c r="WU113" s="120">
        <v>1.1712198980245631E-8</v>
      </c>
      <c r="WV113" s="120">
        <v>1.0702024493648619E-8</v>
      </c>
      <c r="WW113" s="120">
        <v>1.0702024493648613E-8</v>
      </c>
      <c r="WX113" s="120">
        <v>9.7694056466519244E-9</v>
      </c>
      <c r="WY113" s="120">
        <v>9.7694056466519293E-9</v>
      </c>
      <c r="WZ113" s="120">
        <v>8.9091837150277653E-9</v>
      </c>
      <c r="XA113" s="120">
        <v>8.9091837150277669E-9</v>
      </c>
      <c r="XB113" s="120">
        <v>8.1164843994240972E-9</v>
      </c>
      <c r="XC113" s="120">
        <v>8.1164843994241055E-9</v>
      </c>
      <c r="XD113" s="120">
        <v>7.3867059004822438E-9</v>
      </c>
      <c r="XE113" s="120">
        <v>7.3867059004822504E-9</v>
      </c>
      <c r="XF113" s="120">
        <v>6.7155072920399141E-9</v>
      </c>
      <c r="XG113" s="120">
        <v>6.7155072920399116E-9</v>
      </c>
      <c r="XH113" s="120">
        <v>6.0987971938290337E-9</v>
      </c>
      <c r="XI113" s="120">
        <v>6.0987971938290345E-9</v>
      </c>
      <c r="XJ113" s="120">
        <v>5.532722744712233E-9</v>
      </c>
      <c r="XK113" s="120">
        <v>5.5327227447122346E-9</v>
      </c>
      <c r="XL113" s="120">
        <v>5.013658877136358E-9</v>
      </c>
      <c r="XM113" s="120">
        <v>5.0136588771363572E-9</v>
      </c>
      <c r="XN113" s="120">
        <v>4.5381978931174016E-9</v>
      </c>
      <c r="XO113" s="120">
        <v>4.5381978931173991E-9</v>
      </c>
      <c r="XP113" s="120">
        <v>4.1031393417086461E-9</v>
      </c>
      <c r="XQ113" s="120">
        <v>4.1031393417086502E-9</v>
      </c>
      <c r="XR113" s="120">
        <v>3.7054801975440362E-9</v>
      </c>
      <c r="XS113" s="120">
        <v>3.7054801975440362E-9</v>
      </c>
      <c r="XT113" s="120">
        <v>3.3424053396921843E-9</v>
      </c>
      <c r="XU113" s="120">
        <v>3.3424053396921831E-9</v>
      </c>
      <c r="XV113" s="120">
        <v>3.0112783297041561E-9</v>
      </c>
      <c r="XW113" s="120">
        <v>3.0112783297041578E-9</v>
      </c>
      <c r="XX113" s="120">
        <v>2.7096324873904156E-9</v>
      </c>
      <c r="XY113" s="120">
        <v>2.7096324873904114E-9</v>
      </c>
      <c r="XZ113" s="120">
        <v>2.4351622625205292E-9</v>
      </c>
      <c r="YA113" s="120">
        <v>2.4351622625205292E-9</v>
      </c>
      <c r="YB113" s="120">
        <v>2.1857149003036805E-9</v>
      </c>
      <c r="YC113" s="120">
        <v>2.185714900303681E-9</v>
      </c>
      <c r="YD113" s="120">
        <v>1.9592823981795978E-9</v>
      </c>
      <c r="YE113" s="120">
        <v>1.9592823981795982E-9</v>
      </c>
      <c r="YF113" s="120">
        <v>1.7539937511291398E-9</v>
      </c>
      <c r="YG113" s="120">
        <v>1.753993751129141E-9</v>
      </c>
      <c r="YH113" s="120">
        <v>1.5681074824018438E-9</v>
      </c>
      <c r="YI113" s="120">
        <v>1.5681074824018436E-9</v>
      </c>
      <c r="YJ113" s="120">
        <v>1.4000044562553105E-9</v>
      </c>
      <c r="YK113" s="120">
        <v>1.4000044562553111E-9</v>
      </c>
      <c r="YL113" s="120">
        <v>1.2481809690088235E-9</v>
      </c>
      <c r="YM113" s="120">
        <v>1.2481809690088223E-9</v>
      </c>
      <c r="YN113" s="120">
        <v>1.1112421144318694E-9</v>
      </c>
      <c r="YO113" s="120">
        <v>1.1112421144318686E-9</v>
      </c>
      <c r="YP113" s="120">
        <v>9.8789541921790915E-10</v>
      </c>
      <c r="YQ113" s="120">
        <v>9.8789541921791039E-10</v>
      </c>
      <c r="YR113" s="120">
        <v>8.7694474403535109E-10</v>
      </c>
      <c r="YS113" s="120">
        <v>8.769447440353514E-10</v>
      </c>
      <c r="YT113" s="120">
        <v>7.7728444540191887E-10</v>
      </c>
      <c r="YU113" s="120">
        <v>7.7728444540191908E-10</v>
      </c>
      <c r="YV113" s="120">
        <v>6.8789379339602342E-10</v>
      </c>
      <c r="YW113" s="120">
        <v>6.8789379339602332E-10</v>
      </c>
      <c r="YX113" s="120">
        <v>6.0783163999973967E-10</v>
      </c>
      <c r="YY113" s="120">
        <v>6.0783163999974029E-10</v>
      </c>
      <c r="YZ113" s="120">
        <v>5.362313326632289E-10</v>
      </c>
      <c r="ZA113" s="120">
        <v>5.362313326632289E-10</v>
      </c>
      <c r="ZB113" s="120">
        <v>4.7229586749022599E-10</v>
      </c>
      <c r="ZC113" s="120">
        <v>4.722958674902262E-10</v>
      </c>
      <c r="ZD113" s="120">
        <v>4.1529327626901141E-10</v>
      </c>
      <c r="ZE113" s="120">
        <v>4.1529327626901121E-10</v>
      </c>
      <c r="ZF113" s="120">
        <v>3.6455224141337735E-10</v>
      </c>
      <c r="ZG113" s="120">
        <v>3.6455224141337735E-10</v>
      </c>
      <c r="ZH113" s="120">
        <v>3.194579327338881E-10</v>
      </c>
      <c r="ZI113" s="120">
        <v>3.1945793273388816E-10</v>
      </c>
      <c r="ZJ113" s="120">
        <v>2.7944805983135808E-10</v>
      </c>
      <c r="ZK113" s="120">
        <v>2.7944805983135787E-10</v>
      </c>
      <c r="ZL113" s="120">
        <v>2.4400913379219465E-10</v>
      </c>
      <c r="ZM113" s="120">
        <v>2.4400913379219486E-10</v>
      </c>
      <c r="ZN113" s="120">
        <v>2.1267293176919889E-10</v>
      </c>
      <c r="ZO113" s="120">
        <v>2.1267293176919892E-10</v>
      </c>
      <c r="ZP113" s="120">
        <v>1.850131579516448E-10</v>
      </c>
      <c r="ZQ113" s="120">
        <v>1.850131579516449E-10</v>
      </c>
      <c r="ZR113" s="120">
        <v>1.6064229436502658E-10</v>
      </c>
      <c r="ZS113" s="120">
        <v>1.6064229436502655E-10</v>
      </c>
      <c r="ZT113" s="120">
        <v>1.3920863489370964E-10</v>
      </c>
      <c r="ZU113" s="120">
        <v>1.3920863489370951E-10</v>
      </c>
      <c r="ZV113" s="120">
        <v>1.2039349588876904E-10</v>
      </c>
      <c r="ZW113" s="120">
        <v>1.2039349588876898E-10</v>
      </c>
      <c r="ZX113" s="120">
        <v>1.0390859670837809E-10</v>
      </c>
      <c r="ZY113" s="120">
        <v>1.0390859670837806E-10</v>
      </c>
      <c r="ZZ113" s="120">
        <v>8.9493603539023003E-11</v>
      </c>
      <c r="AAA113" s="120">
        <v>8.9493603539023016E-11</v>
      </c>
      <c r="AAB113" s="120">
        <v>7.6913829862281029E-11</v>
      </c>
      <c r="AAC113" s="120">
        <v>7.6913829862281068E-11</v>
      </c>
      <c r="AAD113" s="120">
        <v>6.5958086963576147E-11</v>
      </c>
      <c r="AAE113" s="120">
        <v>6.5958086963576147E-11</v>
      </c>
      <c r="AAF113" s="120">
        <v>5.6436677925837832E-11</v>
      </c>
      <c r="AAG113" s="120">
        <v>5.6436677925837839E-11</v>
      </c>
      <c r="AAH113" s="120">
        <v>4.81795286118735E-11</v>
      </c>
      <c r="AAI113" s="120">
        <v>4.8179528611873526E-11</v>
      </c>
      <c r="AAJ113" s="120">
        <v>4.1034449214032966E-11</v>
      </c>
      <c r="AAK113" s="120">
        <v>4.1034449214032934E-11</v>
      </c>
      <c r="AAL113" s="120">
        <v>3.4865520037832298E-11</v>
      </c>
      <c r="AAM113" s="120">
        <v>3.4865520037832298E-11</v>
      </c>
      <c r="AAN113" s="120">
        <v>2.9551595287012771E-11</v>
      </c>
      <c r="AAO113" s="120">
        <v>2.9551595287012797E-11</v>
      </c>
      <c r="AAP113" s="120">
        <v>2.4984918730382757E-11</v>
      </c>
      <c r="AAQ113" s="120">
        <v>2.4984918730382731E-11</v>
      </c>
      <c r="AAR113" s="120">
        <v>2.1069845255035308E-11</v>
      </c>
      <c r="AAS113" s="120">
        <v>2.1069845255035324E-11</v>
      </c>
      <c r="AAT113" s="120">
        <v>1.7721662445408507E-11</v>
      </c>
      <c r="AAU113" s="120">
        <v>1.7721662445408511E-11</v>
      </c>
      <c r="AAV113" s="120">
        <v>1.4865506472388782E-11</v>
      </c>
      <c r="AAW113" s="120">
        <v>1.4865506472388757E-11</v>
      </c>
      <c r="AAX113" s="120">
        <v>1.2435366730445389E-11</v>
      </c>
      <c r="AAY113" s="120">
        <v>1.2435366730445396E-11</v>
      </c>
      <c r="AAZ113" s="120">
        <v>1.0373173822786951E-11</v>
      </c>
      <c r="ABA113" s="120">
        <v>1.0373173822786949E-11</v>
      </c>
      <c r="ABB113" s="120">
        <v>8.6279656638958656E-12</v>
      </c>
      <c r="ABC113" s="120">
        <v>8.6279656638958705E-12</v>
      </c>
      <c r="ABD113" s="120">
        <v>7.1551266446458874E-12</v>
      </c>
      <c r="ABE113" s="120">
        <v>7.1551266446458882E-12</v>
      </c>
      <c r="ABF113" s="120">
        <v>5.9156949866515444E-12</v>
      </c>
      <c r="ABG113" s="120">
        <v>5.9156949866515444E-12</v>
      </c>
      <c r="ABH113" s="120">
        <v>4.875733598640298E-12</v>
      </c>
      <c r="ABI113" s="120">
        <v>4.8757335986402939E-12</v>
      </c>
      <c r="ABJ113" s="120">
        <v>4.0057599375782538E-12</v>
      </c>
      <c r="ABK113" s="120">
        <v>4.0057599375782579E-12</v>
      </c>
      <c r="ABL113" s="120">
        <v>3.2802305701211239E-12</v>
      </c>
      <c r="ABM113" s="120">
        <v>3.2802305701211239E-12</v>
      </c>
      <c r="ABN113" s="120">
        <v>2.6770763248156502E-12</v>
      </c>
      <c r="ABO113" s="120">
        <v>2.6770763248156474E-12</v>
      </c>
      <c r="ABP113" s="120">
        <v>2.1772841214680225E-12</v>
      </c>
      <c r="ABQ113" s="120">
        <v>2.1772841214680213E-12</v>
      </c>
      <c r="ABR113" s="120">
        <v>1.7645217603690039E-12</v>
      </c>
      <c r="ABS113" s="120">
        <v>1.7645217603690035E-12</v>
      </c>
      <c r="ABT113" s="120">
        <v>1.4248021497898644E-12</v>
      </c>
      <c r="ABU113" s="120">
        <v>1.4248021497898654E-12</v>
      </c>
      <c r="ABV113" s="120">
        <v>1.1461836445368278E-12</v>
      </c>
      <c r="ABW113" s="120">
        <v>1.1461836445368284E-12</v>
      </c>
      <c r="ABX113" s="120">
        <v>9.1850336060736037E-13</v>
      </c>
      <c r="ABY113" s="120">
        <v>9.1850336060736198E-13</v>
      </c>
      <c r="ABZ113" s="120">
        <v>7.3314052040083192E-13</v>
      </c>
      <c r="ACA113" s="120">
        <v>7.3314052040083121E-13</v>
      </c>
      <c r="ACB113" s="120">
        <v>5.8280706881345576E-13</v>
      </c>
      <c r="ACC113" s="120">
        <v>5.8280706881345627E-13</v>
      </c>
      <c r="ACD113" s="120">
        <v>4.6136298225479763E-13</v>
      </c>
      <c r="ACE113" s="120">
        <v>4.6136298225479763E-13</v>
      </c>
      <c r="ACF113" s="120">
        <v>3.6365386957218379E-13</v>
      </c>
      <c r="ACG113" s="120">
        <v>3.6365386957218368E-13</v>
      </c>
      <c r="ACH113" s="120">
        <v>2.8536863552579871E-13</v>
      </c>
      <c r="ACI113" s="120">
        <v>2.8536863552579846E-13</v>
      </c>
      <c r="ACJ113" s="120">
        <v>2.2291514334185952E-13</v>
      </c>
      <c r="ACK113" s="120">
        <v>2.2291514334185957E-13</v>
      </c>
      <c r="ACL113" s="120">
        <v>1.733119725631479E-13</v>
      </c>
      <c r="ACM113" s="120">
        <v>1.73311972563148E-13</v>
      </c>
      <c r="ACN113" s="120">
        <v>1.3409452155321048E-13</v>
      </c>
      <c r="ACO113" s="120">
        <v>1.3409452155321048E-13</v>
      </c>
      <c r="ACP113" s="120">
        <v>1.0323385029064029E-13</v>
      </c>
      <c r="ACQ113" s="120">
        <v>1.0323385029064027E-13</v>
      </c>
      <c r="ACR113" s="120">
        <v>7.9066798271155039E-14</v>
      </c>
      <c r="ACS113" s="120">
        <v>7.9066798271155064E-14</v>
      </c>
      <c r="ACT113" s="120">
        <v>6.0236044235576973E-14</v>
      </c>
      <c r="ACU113" s="120">
        <v>6.0236044235576961E-14</v>
      </c>
      <c r="ACV113" s="120">
        <v>4.5638898938135872E-14</v>
      </c>
      <c r="ACW113" s="120">
        <v>4.5638898938135879E-14</v>
      </c>
      <c r="ACX113" s="120">
        <v>3.438373919601204E-14</v>
      </c>
      <c r="ACY113" s="120">
        <v>3.4383739196012059E-14</v>
      </c>
      <c r="ACZ113" s="120">
        <v>2.5753101007325676E-14</v>
      </c>
      <c r="ADA113" s="120">
        <v>2.5753101007325695E-14</v>
      </c>
      <c r="ADB113" s="120">
        <v>1.9172551633360918E-14</v>
      </c>
      <c r="ADC113" s="120">
        <v>1.9172551633360909E-14</v>
      </c>
      <c r="ADD113" s="120">
        <v>1.4184555303956664E-14</v>
      </c>
      <c r="ADE113" s="120">
        <v>1.418455530395667E-14</v>
      </c>
      <c r="ADF113" s="120">
        <v>1.0426634761366654E-14</v>
      </c>
      <c r="ADG113" s="120">
        <v>1.0426634761366657E-14</v>
      </c>
      <c r="ADH113" s="120">
        <v>7.6132113886446828E-15</v>
      </c>
      <c r="ADI113" s="120">
        <v>7.6132113886446938E-15</v>
      </c>
      <c r="ADJ113" s="120">
        <v>5.5205803932680695E-15</v>
      </c>
      <c r="ADK113" s="120">
        <v>5.5205803932680695E-15</v>
      </c>
      <c r="ADL113" s="120">
        <v>3.9745446887034677E-15</v>
      </c>
      <c r="ADM113" s="120">
        <v>3.9745446887034669E-15</v>
      </c>
      <c r="ADN113" s="120">
        <v>2.8402920186708907E-15</v>
      </c>
      <c r="ADO113" s="120">
        <v>2.8402920186708927E-15</v>
      </c>
      <c r="ADP113" s="120">
        <v>2.01415480823279E-15</v>
      </c>
      <c r="ADQ113" s="120">
        <v>2.0141548082327896E-15</v>
      </c>
      <c r="ADR113" s="120">
        <v>1.4169415295099498E-15</v>
      </c>
      <c r="ADS113" s="120">
        <v>1.4169415295099508E-15</v>
      </c>
      <c r="ADT113" s="120">
        <v>9.8857237971538981E-16</v>
      </c>
      <c r="ADU113" s="120">
        <v>9.8857237971538941E-16</v>
      </c>
      <c r="ADV113" s="120">
        <v>6.8379113742878825E-16</v>
      </c>
      <c r="ADW113" s="120">
        <v>6.8379113742878835E-16</v>
      </c>
      <c r="ADX113" s="120">
        <v>4.6875954739272579E-16</v>
      </c>
      <c r="ADY113" s="120">
        <v>4.6875954739272589E-16</v>
      </c>
      <c r="ADZ113" s="120">
        <v>3.183708437010588E-16</v>
      </c>
      <c r="AEA113" s="120">
        <v>3.1837084370105875E-16</v>
      </c>
      <c r="AEB113" s="120">
        <v>2.1414541242446896E-16</v>
      </c>
      <c r="AEC113" s="120">
        <v>2.1414541242446906E-16</v>
      </c>
      <c r="AED113" s="120">
        <v>1.4259446734844675E-16</v>
      </c>
      <c r="AEE113" s="120">
        <v>1.4259446734844668E-16</v>
      </c>
      <c r="AEF113" s="120">
        <v>9.3957306603016137E-17</v>
      </c>
      <c r="AEG113" s="120">
        <v>9.39573066030161E-17</v>
      </c>
      <c r="AEH113" s="120">
        <v>6.1234560749209284E-17</v>
      </c>
      <c r="AEI113" s="120">
        <v>6.1234560749209296E-17</v>
      </c>
      <c r="AEJ113" s="120">
        <v>3.9454146225960534E-17</v>
      </c>
      <c r="AEK113" s="120">
        <v>3.9454146225960522E-17</v>
      </c>
      <c r="AEL113" s="120">
        <v>2.5118696411294845E-17</v>
      </c>
      <c r="AEM113" s="120">
        <v>2.5118696411294842E-17</v>
      </c>
      <c r="AEN113" s="120">
        <v>1.5793331338222837E-17</v>
      </c>
      <c r="AEO113" s="120">
        <v>1.5793331338222837E-17</v>
      </c>
      <c r="AEP113" s="120">
        <v>9.8010015505109492E-18</v>
      </c>
      <c r="AEQ113" s="120">
        <v>9.8010015505109476E-18</v>
      </c>
      <c r="AER113" s="120">
        <v>5.9995359744452274E-18</v>
      </c>
      <c r="AES113" s="120">
        <v>5.999535974445232E-18</v>
      </c>
      <c r="AET113" s="120">
        <v>3.6201510585556099E-18</v>
      </c>
      <c r="AEU113" s="120">
        <v>3.6201510585556076E-18</v>
      </c>
      <c r="AEV113" s="120">
        <v>2.1517306533208443E-18</v>
      </c>
      <c r="AEW113" s="120">
        <v>2.1517306533208435E-18</v>
      </c>
      <c r="AEX113" s="120">
        <v>1.258834264462386E-18</v>
      </c>
      <c r="AEY113" s="120">
        <v>1.2588342644623856E-18</v>
      </c>
      <c r="AEZ113" s="120">
        <v>7.2428647393403418E-19</v>
      </c>
      <c r="AFA113" s="120">
        <v>7.2428647393403389E-19</v>
      </c>
      <c r="AFB113" s="120">
        <v>4.0947447895527577E-19</v>
      </c>
      <c r="AFC113" s="120">
        <v>4.0947447895527577E-19</v>
      </c>
      <c r="AFD113" s="120">
        <v>2.2724797487575445E-19</v>
      </c>
      <c r="AFE113" s="120">
        <v>2.2724797487575474E-19</v>
      </c>
      <c r="AFF113" s="120">
        <v>1.2367359679944988E-19</v>
      </c>
      <c r="AFG113" s="120">
        <v>1.2367359679945E-19</v>
      </c>
      <c r="AFH113" s="120">
        <v>6.5927355184559679E-20</v>
      </c>
      <c r="AFI113" s="120">
        <v>6.5927355184559739E-20</v>
      </c>
      <c r="AFJ113" s="120">
        <v>3.4381904278610925E-20</v>
      </c>
      <c r="AFK113" s="120">
        <v>3.4381904278610931E-20</v>
      </c>
      <c r="AFL113" s="120">
        <v>1.7517983982977936E-20</v>
      </c>
      <c r="AFM113" s="120">
        <v>1.7517983982977945E-20</v>
      </c>
      <c r="AFN113" s="120">
        <v>8.7073572381821819E-21</v>
      </c>
      <c r="AFO113" s="120">
        <v>8.7073572381821759E-21</v>
      </c>
      <c r="AFP113" s="120">
        <v>4.2153222295038457E-21</v>
      </c>
      <c r="AFQ113" s="120">
        <v>4.2153222295038419E-21</v>
      </c>
      <c r="AFR113" s="120">
        <v>1.9839845781342124E-21</v>
      </c>
      <c r="AFS113" s="120">
        <v>1.9839845781342139E-21</v>
      </c>
      <c r="AFT113" s="120">
        <v>9.0603616935125421E-22</v>
      </c>
      <c r="AFU113" s="120">
        <v>9.0603616935125421E-22</v>
      </c>
      <c r="AFV113" s="120">
        <v>4.0058206089284694E-22</v>
      </c>
      <c r="AFW113" s="120">
        <v>4.0058206089284708E-22</v>
      </c>
      <c r="AFX113" s="120">
        <v>1.710414012325664E-22</v>
      </c>
      <c r="AFY113" s="120">
        <v>1.7104140123256647E-22</v>
      </c>
      <c r="AFZ113" s="120">
        <v>7.0334096229038508E-23</v>
      </c>
      <c r="AGA113" s="120">
        <v>7.0334096229038485E-23</v>
      </c>
      <c r="AGB113" s="120">
        <v>2.7766284323895346E-23</v>
      </c>
      <c r="AGC113" s="120">
        <v>2.7766284323895358E-23</v>
      </c>
      <c r="AGD113" s="120">
        <v>1.0485734170813589E-23</v>
      </c>
      <c r="AGE113" s="120">
        <v>1.0485734170813595E-23</v>
      </c>
      <c r="AGF113" s="120">
        <v>3.7724269170983737E-24</v>
      </c>
      <c r="AGG113" s="120">
        <v>3.7724269170983693E-24</v>
      </c>
      <c r="AGH113" s="120">
        <v>1.2868059091640351E-24</v>
      </c>
      <c r="AGI113" s="120">
        <v>1.2868059091640344E-24</v>
      </c>
      <c r="AGJ113" s="120">
        <v>4.1386014341454672E-25</v>
      </c>
      <c r="AGK113" s="120">
        <v>4.1386014341454672E-25</v>
      </c>
      <c r="AGL113" s="120">
        <v>1.2467420463186367E-25</v>
      </c>
      <c r="AGM113" s="120">
        <v>1.2467420463186367E-25</v>
      </c>
      <c r="AGN113" s="120">
        <v>3.4901470455051125E-26</v>
      </c>
      <c r="AGO113" s="120">
        <v>3.4901470455051119E-26</v>
      </c>
      <c r="AGP113" s="120">
        <v>8.992106506585248E-27</v>
      </c>
      <c r="AGQ113" s="120">
        <v>8.9921065065852494E-27</v>
      </c>
      <c r="AGR113" s="120">
        <v>2.1067440399653809E-27</v>
      </c>
      <c r="AGS113" s="120">
        <v>2.1067440399653809E-27</v>
      </c>
      <c r="AGT113" s="120">
        <v>4.4201640359151051E-28</v>
      </c>
      <c r="AGU113" s="120">
        <v>4.4201640359151033E-28</v>
      </c>
      <c r="AGV113" s="120">
        <v>8.1390904602573434E-29</v>
      </c>
      <c r="AGW113" s="120">
        <v>8.1390904602573456E-29</v>
      </c>
      <c r="AGX113" s="120">
        <v>1.2793397411072627E-29</v>
      </c>
      <c r="AGY113" s="120">
        <v>1.2793397411072627E-29</v>
      </c>
      <c r="AGZ113" s="120">
        <v>1.6487043659548457E-30</v>
      </c>
      <c r="AHA113" s="120">
        <v>1.6487043659548457E-30</v>
      </c>
      <c r="AHB113" s="120">
        <v>1.6339108165695212E-31</v>
      </c>
      <c r="AHC113" s="120">
        <v>1.6339108165695212E-31</v>
      </c>
      <c r="AHD113" s="120">
        <v>1.1074097180226606E-32</v>
      </c>
      <c r="AHE113" s="120">
        <v>1.1074097180226606E-32</v>
      </c>
      <c r="AHF113" s="120">
        <v>3.8518598887744717E-34</v>
      </c>
      <c r="AHG113" s="120" t="s">
        <v>105</v>
      </c>
      <c r="AHH113" s="120" t="s">
        <v>105</v>
      </c>
      <c r="AHI113" s="120" t="s">
        <v>105</v>
      </c>
      <c r="AHJ113" s="120" t="s">
        <v>105</v>
      </c>
      <c r="AHK113" s="120" t="s">
        <v>105</v>
      </c>
      <c r="AHL113" s="120" t="s">
        <v>105</v>
      </c>
      <c r="AHM113" s="120" t="s">
        <v>105</v>
      </c>
      <c r="AHN113" s="120" t="s">
        <v>105</v>
      </c>
      <c r="AHO113" s="120" t="s">
        <v>105</v>
      </c>
      <c r="AHP113" s="120" t="s">
        <v>105</v>
      </c>
      <c r="AHQ113" s="120" t="s">
        <v>105</v>
      </c>
      <c r="AHR113" s="120" t="s">
        <v>105</v>
      </c>
      <c r="AHS113" s="120" t="s">
        <v>105</v>
      </c>
      <c r="AHT113" s="120" t="s">
        <v>105</v>
      </c>
      <c r="AHU113" s="120" t="s">
        <v>105</v>
      </c>
      <c r="AHV113" s="120" t="s">
        <v>105</v>
      </c>
      <c r="AHW113" s="120" t="s">
        <v>105</v>
      </c>
      <c r="AHX113" s="120" t="s">
        <v>105</v>
      </c>
      <c r="AHY113" s="120" t="s">
        <v>105</v>
      </c>
      <c r="AHZ113" s="120" t="s">
        <v>105</v>
      </c>
      <c r="AIA113" s="120" t="s">
        <v>105</v>
      </c>
      <c r="AIB113" s="120" t="s">
        <v>105</v>
      </c>
      <c r="AIC113" s="120" t="s">
        <v>105</v>
      </c>
      <c r="AID113" s="120" t="s">
        <v>105</v>
      </c>
      <c r="AIE113" s="120" t="s">
        <v>105</v>
      </c>
      <c r="AIF113" s="120" t="s">
        <v>105</v>
      </c>
      <c r="AIG113" s="120" t="s">
        <v>105</v>
      </c>
      <c r="AIH113" s="120" t="s">
        <v>105</v>
      </c>
      <c r="AII113" s="120" t="s">
        <v>105</v>
      </c>
      <c r="AIJ113" s="120" t="s">
        <v>105</v>
      </c>
      <c r="AIK113" s="120" t="s">
        <v>105</v>
      </c>
      <c r="AIL113" s="120" t="s">
        <v>105</v>
      </c>
      <c r="AIM113" s="120" t="s">
        <v>105</v>
      </c>
      <c r="AIN113" s="120" t="s">
        <v>105</v>
      </c>
      <c r="AIO113" s="120" t="s">
        <v>105</v>
      </c>
      <c r="AIP113" s="120" t="s">
        <v>105</v>
      </c>
      <c r="AIQ113" s="120" t="s">
        <v>105</v>
      </c>
      <c r="AIR113" s="120" t="s">
        <v>105</v>
      </c>
      <c r="AIS113" s="120" t="s">
        <v>105</v>
      </c>
      <c r="AIT113" s="120" t="s">
        <v>105</v>
      </c>
      <c r="AIU113" s="120" t="s">
        <v>105</v>
      </c>
      <c r="AIV113" s="120" t="s">
        <v>105</v>
      </c>
      <c r="AIW113" s="120" t="s">
        <v>105</v>
      </c>
      <c r="AIX113" s="120" t="s">
        <v>105</v>
      </c>
      <c r="AIY113" s="120" t="s">
        <v>105</v>
      </c>
      <c r="AIZ113" s="120" t="s">
        <v>105</v>
      </c>
      <c r="AJA113" s="120" t="s">
        <v>105</v>
      </c>
      <c r="AJB113" s="120" t="s">
        <v>105</v>
      </c>
      <c r="AJC113" s="120" t="s">
        <v>105</v>
      </c>
      <c r="AJD113" s="120" t="s">
        <v>105</v>
      </c>
      <c r="AJE113" s="120" t="s">
        <v>105</v>
      </c>
      <c r="AJF113" s="120" t="s">
        <v>105</v>
      </c>
      <c r="AJG113" s="120" t="s">
        <v>105</v>
      </c>
      <c r="AJH113" s="120" t="s">
        <v>105</v>
      </c>
      <c r="AJI113" s="120" t="s">
        <v>105</v>
      </c>
      <c r="AJJ113" s="120" t="s">
        <v>105</v>
      </c>
      <c r="AJK113" s="120" t="s">
        <v>105</v>
      </c>
      <c r="AJL113" s="120" t="s">
        <v>105</v>
      </c>
      <c r="AJM113" s="120" t="s">
        <v>105</v>
      </c>
      <c r="AJN113" s="120" t="s">
        <v>105</v>
      </c>
      <c r="AJO113" s="120" t="s">
        <v>105</v>
      </c>
      <c r="AJP113" s="120" t="s">
        <v>105</v>
      </c>
      <c r="AJQ113" s="120" t="s">
        <v>105</v>
      </c>
      <c r="AJR113" s="120" t="s">
        <v>105</v>
      </c>
      <c r="AJS113" s="120" t="s">
        <v>105</v>
      </c>
      <c r="AJT113" s="120" t="s">
        <v>105</v>
      </c>
      <c r="AJU113" s="120" t="s">
        <v>105</v>
      </c>
      <c r="AJV113" s="120" t="s">
        <v>105</v>
      </c>
      <c r="AJW113" s="120" t="s">
        <v>105</v>
      </c>
      <c r="AJX113" s="120" t="s">
        <v>105</v>
      </c>
      <c r="AJY113" s="120" t="s">
        <v>105</v>
      </c>
      <c r="AJZ113" s="120" t="s">
        <v>105</v>
      </c>
      <c r="AKA113" s="120" t="s">
        <v>105</v>
      </c>
      <c r="AKB113" s="120" t="s">
        <v>105</v>
      </c>
      <c r="AKC113" s="120" t="s">
        <v>105</v>
      </c>
      <c r="AKD113" s="120" t="s">
        <v>105</v>
      </c>
      <c r="AKE113" s="120" t="s">
        <v>105</v>
      </c>
      <c r="AKF113" s="120" t="s">
        <v>105</v>
      </c>
      <c r="AKG113" s="120" t="s">
        <v>105</v>
      </c>
      <c r="AKH113" s="120" t="s">
        <v>105</v>
      </c>
      <c r="AKI113" s="120" t="s">
        <v>105</v>
      </c>
      <c r="AKJ113" s="120" t="s">
        <v>105</v>
      </c>
      <c r="AKK113" s="120" t="s">
        <v>105</v>
      </c>
      <c r="AKL113" s="120" t="s">
        <v>105</v>
      </c>
      <c r="AKM113" s="120" t="s">
        <v>105</v>
      </c>
      <c r="AKN113" s="120" t="s">
        <v>105</v>
      </c>
      <c r="AKO113" s="120" t="s">
        <v>105</v>
      </c>
      <c r="AKP113" s="120" t="s">
        <v>105</v>
      </c>
      <c r="AKQ113" s="120" t="s">
        <v>105</v>
      </c>
      <c r="AKR113" s="120" t="s">
        <v>105</v>
      </c>
      <c r="AKS113" s="120" t="s">
        <v>105</v>
      </c>
      <c r="AKT113" s="120" t="s">
        <v>105</v>
      </c>
      <c r="AKU113" s="120" t="s">
        <v>105</v>
      </c>
      <c r="AKV113" s="120" t="s">
        <v>105</v>
      </c>
      <c r="AKW113" s="120" t="s">
        <v>105</v>
      </c>
      <c r="AKX113" s="120" t="s">
        <v>105</v>
      </c>
      <c r="AKY113" s="120" t="s">
        <v>105</v>
      </c>
      <c r="AKZ113" s="120" t="s">
        <v>105</v>
      </c>
      <c r="ALA113" s="120" t="s">
        <v>105</v>
      </c>
      <c r="ALB113" s="120" t="s">
        <v>105</v>
      </c>
      <c r="ALC113" s="120" t="s">
        <v>105</v>
      </c>
      <c r="ALD113" s="120" t="s">
        <v>105</v>
      </c>
      <c r="ALE113" s="120" t="s">
        <v>105</v>
      </c>
      <c r="ALF113" s="120" t="s">
        <v>105</v>
      </c>
      <c r="ALG113" s="120" t="s">
        <v>105</v>
      </c>
      <c r="ALH113" s="120" t="s">
        <v>105</v>
      </c>
      <c r="ALI113" s="120" t="s">
        <v>105</v>
      </c>
      <c r="ALJ113" s="120" t="s">
        <v>105</v>
      </c>
      <c r="ALK113" s="120" t="s">
        <v>105</v>
      </c>
      <c r="ALL113" s="120" t="s">
        <v>105</v>
      </c>
      <c r="ALM113" s="120" t="s">
        <v>105</v>
      </c>
      <c r="ALN113" s="120"/>
    </row>
    <row r="114" spans="1:1002" hidden="1">
      <c r="A114" s="119">
        <v>113</v>
      </c>
      <c r="B114" s="120">
        <v>3.9064138441002991E-4</v>
      </c>
      <c r="C114" s="120">
        <v>3.8534267283063696E-4</v>
      </c>
      <c r="D114" s="120">
        <v>3.8543865654128324E-4</v>
      </c>
      <c r="E114" s="120">
        <v>3.8019067856196002E-4</v>
      </c>
      <c r="F114" s="120">
        <v>3.8028492300037843E-4</v>
      </c>
      <c r="G114" s="120">
        <v>3.7508742647108633E-4</v>
      </c>
      <c r="H114" s="120">
        <v>3.7517995571436123E-4</v>
      </c>
      <c r="I114" s="120">
        <v>3.7003268786552025E-4</v>
      </c>
      <c r="J114" s="120">
        <v>3.7012352577994853E-4</v>
      </c>
      <c r="K114" s="120">
        <v>3.6502623323170653E-4</v>
      </c>
      <c r="L114" s="120">
        <v>3.6511540347308573E-4</v>
      </c>
      <c r="M114" s="120">
        <v>3.6006783224468841E-4</v>
      </c>
      <c r="N114" s="120">
        <v>3.6015535825861843E-4</v>
      </c>
      <c r="O114" s="120">
        <v>3.5515725377789035E-4</v>
      </c>
      <c r="P114" s="120">
        <v>3.5524315880008998E-4</v>
      </c>
      <c r="Q114" s="120">
        <v>3.5029426591301493E-4</v>
      </c>
      <c r="R114" s="120">
        <v>3.5037857296965521E-4</v>
      </c>
      <c r="S114" s="120">
        <v>3.4547863595006488E-4</v>
      </c>
      <c r="T114" s="120">
        <v>3.4556136785811466E-4</v>
      </c>
      <c r="U114" s="120">
        <v>3.4071013041748284E-4</v>
      </c>
      <c r="V114" s="120">
        <v>3.4079130978507049E-4</v>
      </c>
      <c r="W114" s="120">
        <v>3.3598851508240935E-4</v>
      </c>
      <c r="X114" s="120">
        <v>3.3606816430920006E-4</v>
      </c>
      <c r="Y114" s="120">
        <v>3.3131355496106307E-4</v>
      </c>
      <c r="Z114" s="120">
        <v>3.313916962386492E-4</v>
      </c>
      <c r="AA114" s="120">
        <v>3.2668501432924093E-4</v>
      </c>
      <c r="AB114" s="120">
        <v>3.2676166964154828E-4</v>
      </c>
      <c r="AC114" s="120">
        <v>3.2210265673293469E-4</v>
      </c>
      <c r="AD114" s="120">
        <v>3.2217784785664317E-4</v>
      </c>
      <c r="AE114" s="120">
        <v>3.1756624499907059E-4</v>
      </c>
      <c r="AF114" s="120">
        <v>3.1763999350405006E-4</v>
      </c>
      <c r="AG114" s="120">
        <v>3.1307554124636728E-4</v>
      </c>
      <c r="AH114" s="120">
        <v>3.1314786849612653E-4</v>
      </c>
      <c r="AI114" s="120">
        <v>3.0863030689631192E-4</v>
      </c>
      <c r="AJ114" s="120">
        <v>3.0870123404846419E-4</v>
      </c>
      <c r="AK114" s="120">
        <v>3.0423030268425652E-4</v>
      </c>
      <c r="AL114" s="120">
        <v>3.0429985069099856E-4</v>
      </c>
      <c r="AM114" s="120">
        <v>2.9987528867063206E-4</v>
      </c>
      <c r="AN114" s="120">
        <v>2.9994347827923815E-4</v>
      </c>
      <c r="AO114" s="120">
        <v>2.9556502425228352E-4</v>
      </c>
      <c r="AP114" s="120">
        <v>2.9563187600561416E-4</v>
      </c>
      <c r="AQ114" s="120">
        <v>2.9129926817392075E-4</v>
      </c>
      <c r="AR114" s="120">
        <v>2.9136480241094472E-4</v>
      </c>
      <c r="AS114" s="120">
        <v>2.8707777853968915E-4</v>
      </c>
      <c r="AT114" s="120">
        <v>2.8714201539602213E-4</v>
      </c>
      <c r="AU114" s="120">
        <v>2.8290031282485716E-4</v>
      </c>
      <c r="AV114" s="120">
        <v>2.8296327223331218E-4</v>
      </c>
      <c r="AW114" s="120">
        <v>2.7876662788762276E-4</v>
      </c>
      <c r="AX114" s="120">
        <v>2.7882832957877704E-4</v>
      </c>
      <c r="AY114" s="120">
        <v>2.7467647998103518E-4</v>
      </c>
      <c r="AZ114" s="120">
        <v>2.7473694348381059E-4</v>
      </c>
      <c r="BA114" s="120">
        <v>2.7062962476503478E-4</v>
      </c>
      <c r="BB114" s="120">
        <v>2.7068886940729322E-4</v>
      </c>
      <c r="BC114" s="120">
        <v>2.6662581731861138E-4</v>
      </c>
      <c r="BD114" s="120">
        <v>2.666838622277615E-4</v>
      </c>
      <c r="BE114" s="120">
        <v>2.6266481215207315E-4</v>
      </c>
      <c r="BF114" s="120">
        <v>2.6272167625569553E-4</v>
      </c>
      <c r="BG114" s="120">
        <v>2.5874636321943729E-4</v>
      </c>
      <c r="BH114" s="120">
        <v>2.5880206524591987E-4</v>
      </c>
      <c r="BI114" s="120">
        <v>2.5487022393093123E-4</v>
      </c>
      <c r="BJ114" s="120">
        <v>2.5492478241012168E-4</v>
      </c>
      <c r="BK114" s="120">
        <v>2.5103614716561222E-4</v>
      </c>
      <c r="BL114" s="120">
        <v>2.5108958042948163E-4</v>
      </c>
      <c r="BM114" s="120">
        <v>2.4724388528409795E-4</v>
      </c>
      <c r="BN114" s="120">
        <v>2.4729621146742065E-4</v>
      </c>
      <c r="BO114" s="120">
        <v>2.4349319014141269E-4</v>
      </c>
      <c r="BP114" s="120">
        <v>2.43544427182458E-4</v>
      </c>
      <c r="BQ114" s="120">
        <v>2.3978381309994618E-4</v>
      </c>
      <c r="BR114" s="120">
        <v>2.3983397874118527E-4</v>
      </c>
      <c r="BS114" s="120">
        <v>2.3611550504252447E-4</v>
      </c>
      <c r="BT114" s="120">
        <v>2.3616461683134991E-4</v>
      </c>
      <c r="BU114" s="120">
        <v>2.3248801638559317E-4</v>
      </c>
      <c r="BV114" s="120">
        <v>2.3253609167505249E-4</v>
      </c>
      <c r="BW114" s="120">
        <v>2.2890109709251184E-4</v>
      </c>
      <c r="BX114" s="120">
        <v>2.2894815304205381E-4</v>
      </c>
      <c r="BY114" s="120">
        <v>2.2535449668695755E-4</v>
      </c>
      <c r="BZ114" s="120">
        <v>2.2540055026319352E-4</v>
      </c>
      <c r="CA114" s="120">
        <v>2.2184796426644122E-4</v>
      </c>
      <c r="CB114" s="120">
        <v>2.2189303224391736E-4</v>
      </c>
      <c r="CC114" s="120">
        <v>2.1838124851592954E-4</v>
      </c>
      <c r="CD114" s="120">
        <v>2.184253474779144E-4</v>
      </c>
      <c r="CE114" s="120">
        <v>2.1495409772157815E-4</v>
      </c>
      <c r="CF114" s="120">
        <v>2.1499724406086131E-4</v>
      </c>
      <c r="CG114" s="120">
        <v>2.1156625978456943E-4</v>
      </c>
      <c r="CH114" s="120">
        <v>2.1160846970427535E-4</v>
      </c>
      <c r="CI114" s="120">
        <v>2.0821748223505954E-4</v>
      </c>
      <c r="CJ114" s="120">
        <v>2.0825877174947206E-4</v>
      </c>
      <c r="CK114" s="120">
        <v>2.0490751224622991E-4</v>
      </c>
      <c r="CL114" s="120">
        <v>2.0494789718163129E-4</v>
      </c>
      <c r="CM114" s="120">
        <v>2.0163609664844363E-4</v>
      </c>
      <c r="CN114" s="120">
        <v>2.0167559264396478E-4</v>
      </c>
      <c r="CO114" s="120">
        <v>1.9840298194350606E-4</v>
      </c>
      <c r="CP114" s="120">
        <v>1.9844160445199022E-4</v>
      </c>
      <c r="CQ114" s="120">
        <v>1.9520791431902788E-4</v>
      </c>
      <c r="CR114" s="120">
        <v>1.9524567860790688E-4</v>
      </c>
      <c r="CS114" s="120">
        <v>1.9205063966289156E-4</v>
      </c>
      <c r="CT114" s="120">
        <v>1.9208756081507319E-4</v>
      </c>
      <c r="CU114" s="120">
        <v>1.8893090357781657E-4</v>
      </c>
      <c r="CV114" s="120">
        <v>1.8896699649258544E-4</v>
      </c>
      <c r="CW114" s="120">
        <v>1.8584845139602666E-4</v>
      </c>
      <c r="CX114" s="120">
        <v>1.8588373078995695E-4</v>
      </c>
      <c r="CY114" s="120">
        <v>1.8280302819401498E-4</v>
      </c>
      <c r="CZ114" s="120">
        <v>1.8283750860189358E-4</v>
      </c>
      <c r="DA114" s="120">
        <v>1.7979437880740601E-4</v>
      </c>
      <c r="DB114" s="120">
        <v>1.7982807458316965E-4</v>
      </c>
      <c r="DC114" s="120">
        <v>1.7682224784591548E-4</v>
      </c>
      <c r="DD114" s="120">
        <v>1.7685517316359784E-4</v>
      </c>
      <c r="DE114" s="120">
        <v>1.7388637970840537E-4</v>
      </c>
      <c r="DF114" s="120">
        <v>1.7391854856309698E-4</v>
      </c>
      <c r="DG114" s="120">
        <v>1.709865185980319E-4</v>
      </c>
      <c r="DH114" s="120">
        <v>1.7101794480685052E-4</v>
      </c>
      <c r="DI114" s="120">
        <v>1.6812240853748814E-4</v>
      </c>
      <c r="DJ114" s="120">
        <v>1.6815310574056018E-4</v>
      </c>
      <c r="DK114" s="120">
        <v>1.6529379338433572E-4</v>
      </c>
      <c r="DL114" s="120">
        <v>1.6532377504579015E-4</v>
      </c>
      <c r="DM114" s="120">
        <v>1.6250041684642911E-4</v>
      </c>
      <c r="DN114" s="120">
        <v>1.6252969625540076E-4</v>
      </c>
      <c r="DO114" s="120">
        <v>1.5974202249742725E-4</v>
      </c>
      <c r="DP114" s="120">
        <v>1.5977061276907186E-4</v>
      </c>
      <c r="DQ114" s="120">
        <v>1.5701835379239369E-4</v>
      </c>
      <c r="DR114" s="120">
        <v>1.5704626786891356E-4</v>
      </c>
      <c r="DS114" s="120">
        <v>1.5432915408348109E-4</v>
      </c>
      <c r="DT114" s="120">
        <v>1.5435640473516018E-4</v>
      </c>
      <c r="DU114" s="120">
        <v>1.5167416663570149E-4</v>
      </c>
      <c r="DV114" s="120">
        <v>1.5170076646195288E-4</v>
      </c>
      <c r="DW114" s="120">
        <v>1.4905313464277971E-4</v>
      </c>
      <c r="DX114" s="120">
        <v>1.4907909607320092E-4</v>
      </c>
      <c r="DY114" s="120">
        <v>1.4646580124308631E-4</v>
      </c>
      <c r="DZ114" s="120">
        <v>1.464911365385268E-4</v>
      </c>
      <c r="EA114" s="120">
        <v>1.4391190953565308E-4</v>
      </c>
      <c r="EB114" s="120">
        <v>1.4393663078928972E-4</v>
      </c>
      <c r="EC114" s="120">
        <v>1.4139120259626403E-4</v>
      </c>
      <c r="ED114" s="120">
        <v>1.4141532173468776E-4</v>
      </c>
      <c r="EE114" s="120">
        <v>1.3890342349362481E-4</v>
      </c>
      <c r="EF114" s="120">
        <v>1.3892695227793559E-4</v>
      </c>
      <c r="EG114" s="120">
        <v>1.3644831530560563E-4</v>
      </c>
      <c r="EH114" s="120">
        <v>1.3647126533251796E-4</v>
      </c>
      <c r="EI114" s="120">
        <v>1.340256211355584E-4</v>
      </c>
      <c r="EJ114" s="120">
        <v>1.3404800383851439E-4</v>
      </c>
      <c r="EK114" s="120">
        <v>1.3163508412870301E-4</v>
      </c>
      <c r="EL114" s="120">
        <v>1.3165691077899675E-4</v>
      </c>
      <c r="EM114" s="120">
        <v>1.2927644748858644E-4</v>
      </c>
      <c r="EN114" s="120">
        <v>1.2929772919649443E-4</v>
      </c>
      <c r="EO114" s="120">
        <v>1.2694945449360563E-4</v>
      </c>
      <c r="EP114" s="120">
        <v>1.2697020220952808E-4</v>
      </c>
      <c r="EQ114" s="120">
        <v>1.2465384851359856E-4</v>
      </c>
      <c r="ER114" s="120">
        <v>1.2467407302920797E-4</v>
      </c>
      <c r="ES114" s="120">
        <v>1.2238937302649767E-4</v>
      </c>
      <c r="ET114" s="120">
        <v>1.2240908497589619E-4</v>
      </c>
      <c r="EU114" s="120">
        <v>1.2015577163504638E-4</v>
      </c>
      <c r="EV114" s="120">
        <v>1.2017498149593053E-4</v>
      </c>
      <c r="EW114" s="120">
        <v>1.1795278808357336E-4</v>
      </c>
      <c r="EX114" s="120">
        <v>1.1797150617840748E-4</v>
      </c>
      <c r="EY114" s="120">
        <v>1.1578016627482578E-4</v>
      </c>
      <c r="EZ114" s="120">
        <v>1.1579840277202266E-4</v>
      </c>
      <c r="FA114" s="120">
        <v>1.1363765028685782E-4</v>
      </c>
      <c r="FB114" s="120">
        <v>1.1365541520196685E-4</v>
      </c>
      <c r="FC114" s="120">
        <v>1.1152498438997224E-4</v>
      </c>
      <c r="FD114" s="120">
        <v>1.1154228758687468E-4</v>
      </c>
      <c r="FE114" s="120">
        <v>1.0944191306371284E-4</v>
      </c>
      <c r="FF114" s="120">
        <v>1.0945876425582483E-4</v>
      </c>
      <c r="FG114" s="120">
        <v>1.0738818101390716E-4</v>
      </c>
      <c r="FH114" s="120">
        <v>1.0740458976538849E-4</v>
      </c>
      <c r="FI114" s="120">
        <v>1.0536353318975359E-4</v>
      </c>
      <c r="FJ114" s="120">
        <v>1.0537950891672428E-4</v>
      </c>
      <c r="FK114" s="120">
        <v>1.0336771480095508E-4</v>
      </c>
      <c r="FL114" s="120">
        <v>1.0338326677271757E-4</v>
      </c>
      <c r="FM114" s="120">
        <v>1.0140047133489341E-4</v>
      </c>
      <c r="FN114" s="120">
        <v>1.0141560867516161E-4</v>
      </c>
      <c r="FO114" s="120">
        <v>9.9461548573843498E-5</v>
      </c>
      <c r="FP114" s="120">
        <v>9.9476280261977343E-5</v>
      </c>
      <c r="FQ114" s="120">
        <v>9.7550692612224626E-5</v>
      </c>
      <c r="FR114" s="120">
        <v>9.7565027484470719E-5</v>
      </c>
      <c r="FS114" s="120">
        <v>9.5667649873886778E-5</v>
      </c>
      <c r="FT114" s="120">
        <v>9.5681596624624753E-5</v>
      </c>
      <c r="FU114" s="120">
        <v>9.3812167129428748E-5</v>
      </c>
      <c r="FV114" s="120">
        <v>9.3825734312422653E-5</v>
      </c>
      <c r="FW114" s="120">
        <v>9.1983991513545479E-5</v>
      </c>
      <c r="FX114" s="120">
        <v>9.1997187543200744E-5</v>
      </c>
      <c r="FY114" s="120">
        <v>9.0182870542403678E-5</v>
      </c>
      <c r="FZ114" s="120">
        <v>9.0195703695028747E-5</v>
      </c>
      <c r="GA114" s="120">
        <v>8.8408552131039915E-5</v>
      </c>
      <c r="GB114" s="120">
        <v>8.8421030546112717E-5</v>
      </c>
      <c r="GC114" s="120">
        <v>8.6660784610781755E-5</v>
      </c>
      <c r="GD114" s="120">
        <v>8.6672916292220768E-5</v>
      </c>
      <c r="GE114" s="120">
        <v>8.4939316746687792E-5</v>
      </c>
      <c r="GF114" s="120">
        <v>8.4951109564126997E-5</v>
      </c>
      <c r="GG114" s="120">
        <v>8.3243897755002543E-5</v>
      </c>
      <c r="GH114" s="120">
        <v>8.3255359445071026E-5</v>
      </c>
      <c r="GI114" s="120">
        <v>8.1574277320626304E-5</v>
      </c>
      <c r="GJ114" s="120">
        <v>8.1585415488231208E-5</v>
      </c>
      <c r="GK114" s="120">
        <v>7.9930205614594214E-5</v>
      </c>
      <c r="GL114" s="120">
        <v>7.9941027734207454E-5</v>
      </c>
      <c r="GM114" s="120">
        <v>7.8311433311563771E-5</v>
      </c>
      <c r="GN114" s="120">
        <v>7.8321946728512261E-5</v>
      </c>
      <c r="GO114" s="120">
        <v>7.6717711607306681E-5</v>
      </c>
      <c r="GP114" s="120">
        <v>7.672792353906529E-5</v>
      </c>
      <c r="GQ114" s="120">
        <v>7.5148792236202211E-5</v>
      </c>
      <c r="GR114" s="120">
        <v>7.5158709773690113E-5</v>
      </c>
      <c r="GS114" s="120">
        <v>7.3604427488729198E-5</v>
      </c>
      <c r="GT114" s="120">
        <v>7.3614057597608585E-5</v>
      </c>
      <c r="GU114" s="120">
        <v>7.2084370228954763E-5</v>
      </c>
      <c r="GV114" s="120">
        <v>7.2093719750932129E-5</v>
      </c>
      <c r="GW114" s="120">
        <v>7.0588373912013652E-5</v>
      </c>
      <c r="GX114" s="120">
        <v>7.0597449566143212E-5</v>
      </c>
      <c r="GY114" s="120">
        <v>6.9116192601578844E-5</v>
      </c>
      <c r="GZ114" s="120">
        <v>6.9125000985567747E-5</v>
      </c>
      <c r="HA114" s="120">
        <v>6.7667580987316878E-5</v>
      </c>
      <c r="HB114" s="120">
        <v>6.7676128578832769E-5</v>
      </c>
      <c r="HC114" s="120">
        <v>6.6242294402327421E-5</v>
      </c>
      <c r="HD114" s="120">
        <v>6.625058756030668E-5</v>
      </c>
      <c r="HE114" s="120">
        <v>6.4840088840561761E-5</v>
      </c>
      <c r="HF114" s="120">
        <v>6.484813380651944E-5</v>
      </c>
      <c r="HG114" s="120">
        <v>6.3460720974218172E-5</v>
      </c>
      <c r="HH114" s="120">
        <v>6.3468523873559085E-5</v>
      </c>
      <c r="HI114" s="120">
        <v>6.2103948171110526E-5</v>
      </c>
      <c r="HJ114" s="120">
        <v>6.2111515014440872E-5</v>
      </c>
      <c r="HK114" s="120">
        <v>6.0769528512006187E-5</v>
      </c>
      <c r="HL114" s="120">
        <v>6.0776865196445618E-5</v>
      </c>
      <c r="HM114" s="120">
        <v>5.9457220807930768E-5</v>
      </c>
      <c r="HN114" s="120">
        <v>5.9464333118425204E-5</v>
      </c>
      <c r="HO114" s="120">
        <v>5.8166784617435976E-5</v>
      </c>
      <c r="HP114" s="120">
        <v>5.8173678228069775E-5</v>
      </c>
      <c r="HQ114" s="120">
        <v>5.6897980263826099E-5</v>
      </c>
      <c r="HR114" s="120">
        <v>5.6904660739134971E-5</v>
      </c>
      <c r="HS114" s="120">
        <v>5.56505688523417E-5</v>
      </c>
      <c r="HT114" s="120">
        <v>5.5657041648624341E-5</v>
      </c>
      <c r="HU114" s="120">
        <v>5.4424312287294527E-5</v>
      </c>
      <c r="HV114" s="120">
        <v>5.4430582753924081E-5</v>
      </c>
      <c r="HW114" s="120">
        <v>5.3218973289152009E-5</v>
      </c>
      <c r="HX114" s="120">
        <v>5.322504666988665E-5</v>
      </c>
      <c r="HY114" s="120">
        <v>5.203431541156704E-5</v>
      </c>
      <c r="HZ114" s="120">
        <v>5.2040196845859047E-5</v>
      </c>
      <c r="IA114" s="120">
        <v>5.0870103058348652E-5</v>
      </c>
      <c r="IB114" s="120">
        <v>5.0875797582652596E-5</v>
      </c>
      <c r="IC114" s="120">
        <v>4.9726101500371399E-5</v>
      </c>
      <c r="ID114" s="120">
        <v>4.9731614049450307E-5</v>
      </c>
      <c r="IE114" s="120">
        <v>4.8602076892418458E-5</v>
      </c>
      <c r="IF114" s="120">
        <v>4.8607412300648454E-5</v>
      </c>
      <c r="IG114" s="120">
        <v>4.7497796289955302E-5</v>
      </c>
      <c r="IH114" s="120">
        <v>4.7502959292627925E-5</v>
      </c>
      <c r="II114" s="120">
        <v>4.6413027665830087E-5</v>
      </c>
      <c r="IJ114" s="120">
        <v>4.6418022900452451E-5</v>
      </c>
      <c r="IK114" s="120">
        <v>4.5347539926897054E-5</v>
      </c>
      <c r="IL114" s="120">
        <v>4.5352371934489435E-5</v>
      </c>
      <c r="IM114" s="120">
        <v>4.4301102930558548E-5</v>
      </c>
      <c r="IN114" s="120">
        <v>4.4305776156949086E-5</v>
      </c>
      <c r="IO114" s="120">
        <v>4.3273487501222737E-5</v>
      </c>
      <c r="IP114" s="120">
        <v>4.3278006298339137E-5</v>
      </c>
      <c r="IQ114" s="120">
        <v>4.2264465446672185E-5</v>
      </c>
      <c r="IR114" s="120">
        <v>4.2268834073830303E-5</v>
      </c>
      <c r="IS114" s="120">
        <v>4.1273809574340349E-5</v>
      </c>
      <c r="IT114" s="120">
        <v>4.1278032199529156E-5</v>
      </c>
      <c r="IU114" s="120">
        <v>4.0301293707490714E-5</v>
      </c>
      <c r="IV114" s="120">
        <v>4.0305374408653503E-5</v>
      </c>
      <c r="IW114" s="120">
        <v>3.9346692701296218E-5</v>
      </c>
      <c r="IX114" s="120">
        <v>3.9350635467608223E-5</v>
      </c>
      <c r="IY114" s="120">
        <v>3.8409782458813811E-5</v>
      </c>
      <c r="IZ114" s="120">
        <v>3.8413591191955043E-5</v>
      </c>
      <c r="JA114" s="120">
        <v>3.7490339946850348E-5</v>
      </c>
      <c r="JB114" s="120">
        <v>3.7494018462274607E-5</v>
      </c>
      <c r="JC114" s="120">
        <v>3.6588143211716096E-5</v>
      </c>
      <c r="JD114" s="120">
        <v>3.6591695239915039E-5</v>
      </c>
      <c r="JE114" s="120">
        <v>3.5702971394861811E-5</v>
      </c>
      <c r="JF114" s="120">
        <v>3.5706400582624295E-5</v>
      </c>
      <c r="JG114" s="120">
        <v>3.4834604748394745E-5</v>
      </c>
      <c r="JH114" s="120">
        <v>3.4837914660061136E-5</v>
      </c>
      <c r="JI114" s="120">
        <v>3.3982824650470131E-5</v>
      </c>
      <c r="JJ114" s="120">
        <v>3.3986018769181267E-5</v>
      </c>
      <c r="JK114" s="120">
        <v>3.3147413620553918E-5</v>
      </c>
      <c r="JL114" s="120">
        <v>3.3150495349494502E-5</v>
      </c>
      <c r="JM114" s="120">
        <v>3.2328155334552078E-5</v>
      </c>
      <c r="JN114" s="120">
        <v>3.2331127998188599E-5</v>
      </c>
      <c r="JO114" s="120">
        <v>3.1524834639803287E-5</v>
      </c>
      <c r="JP114" s="120">
        <v>3.1527701485115775E-5</v>
      </c>
      <c r="JQ114" s="120">
        <v>3.0737237569929997E-5</v>
      </c>
      <c r="JR114" s="120">
        <v>3.0740001767637733E-5</v>
      </c>
      <c r="JS114" s="120">
        <v>2.9965151359544024E-5</v>
      </c>
      <c r="JT114" s="120">
        <v>2.9967816005324973E-5</v>
      </c>
      <c r="JU114" s="120">
        <v>2.9208364458802936E-5</v>
      </c>
      <c r="JV114" s="120">
        <v>2.9210932574506496E-5</v>
      </c>
      <c r="JW114" s="120">
        <v>2.846666654781205E-5</v>
      </c>
      <c r="JX114" s="120">
        <v>2.8469141082665208E-5</v>
      </c>
      <c r="JY114" s="120">
        <v>2.7739848550868968E-5</v>
      </c>
      <c r="JZ114" s="120">
        <v>2.7742232382675382E-5</v>
      </c>
      <c r="KA114" s="120">
        <v>2.7027702650545719E-5</v>
      </c>
      <c r="KB114" s="120">
        <v>2.7029998586877733E-5</v>
      </c>
      <c r="KC114" s="120">
        <v>2.6330022301604513E-5</v>
      </c>
      <c r="KD114" s="120">
        <v>2.6332233080987688E-5</v>
      </c>
      <c r="KE114" s="120">
        <v>2.5646602244742908E-5</v>
      </c>
      <c r="KF114" s="120">
        <v>2.5648730537833249E-5</v>
      </c>
      <c r="KG114" s="120">
        <v>2.4977238520164396E-5</v>
      </c>
      <c r="KH114" s="120">
        <v>2.4979286930917695E-5</v>
      </c>
      <c r="KI114" s="120">
        <v>2.4321728480969829E-5</v>
      </c>
      <c r="KJ114" s="120">
        <v>2.4323699547803091E-5</v>
      </c>
      <c r="KK114" s="120">
        <v>2.3679870806365735E-5</v>
      </c>
      <c r="KL114" s="120">
        <v>2.3681767003310602E-5</v>
      </c>
      <c r="KM114" s="120">
        <v>2.3051465514685383E-5</v>
      </c>
      <c r="KN114" s="120">
        <v>2.3053289252533242E-5</v>
      </c>
      <c r="KO114" s="120">
        <v>2.2436313976218109E-5</v>
      </c>
      <c r="KP114" s="120">
        <v>2.243806760365672E-5</v>
      </c>
      <c r="KQ114" s="120">
        <v>2.1834218925843191E-5</v>
      </c>
      <c r="KR114" s="120">
        <v>2.1835904730584792E-5</v>
      </c>
      <c r="KS114" s="120">
        <v>2.1244984475463588E-5</v>
      </c>
      <c r="KT114" s="120">
        <v>2.1246604685364121E-5</v>
      </c>
      <c r="KU114" s="120">
        <v>2.0668416126235862E-5</v>
      </c>
      <c r="KV114" s="120">
        <v>2.0669972910405215E-5</v>
      </c>
      <c r="KW114" s="120">
        <v>2.0104320780591671E-5</v>
      </c>
      <c r="KX114" s="120">
        <v>2.0105816250494995E-5</v>
      </c>
      <c r="KY114" s="120">
        <v>1.9552506754047245E-5</v>
      </c>
      <c r="KZ114" s="120">
        <v>1.9553942964596771E-5</v>
      </c>
      <c r="LA114" s="120">
        <v>1.9012783786796232E-5</v>
      </c>
      <c r="LB114" s="120">
        <v>1.9014162737433793E-5</v>
      </c>
      <c r="LC114" s="120">
        <v>1.8484963055082182E-5</v>
      </c>
      <c r="LD114" s="120">
        <v>1.848628669085204E-5</v>
      </c>
      <c r="LE114" s="120">
        <v>1.7968857182346247E-5</v>
      </c>
      <c r="LF114" s="120">
        <v>1.7970127394958483E-5</v>
      </c>
      <c r="LG114" s="120">
        <v>1.7464280250146756E-5</v>
      </c>
      <c r="LH114" s="120">
        <v>1.7465498879030324E-5</v>
      </c>
      <c r="LI114" s="120">
        <v>1.6971047808845469E-5</v>
      </c>
      <c r="LJ114" s="120">
        <v>1.6972216642191717E-5</v>
      </c>
      <c r="LK114" s="120">
        <v>1.648897688805797E-5</v>
      </c>
      <c r="LL114" s="120">
        <v>1.6490097663853638E-5</v>
      </c>
      <c r="LM114" s="120">
        <v>1.6017886006862847E-5</v>
      </c>
      <c r="LN114" s="120">
        <v>1.6018960413913106E-5</v>
      </c>
      <c r="LO114" s="120">
        <v>1.555759518376692E-5</v>
      </c>
      <c r="LP114" s="120">
        <v>1.5558624862707769E-5</v>
      </c>
      <c r="LQ114" s="120">
        <v>1.510792594642174E-5</v>
      </c>
      <c r="LR114" s="120">
        <v>1.5108912490722009E-5</v>
      </c>
      <c r="LS114" s="120">
        <v>1.4668701341088044E-5</v>
      </c>
      <c r="LT114" s="120">
        <v>1.466964629804076E-5</v>
      </c>
      <c r="LU114" s="120">
        <v>1.4239745941844178E-5</v>
      </c>
      <c r="LV114" s="120">
        <v>1.4240650813547128E-5</v>
      </c>
      <c r="LW114" s="120">
        <v>1.3820885859534717E-5</v>
      </c>
      <c r="LX114" s="120">
        <v>1.3821752103860225E-5</v>
      </c>
      <c r="LY114" s="120">
        <v>1.3411948750455605E-5</v>
      </c>
      <c r="LZ114" s="120">
        <v>1.3412777782009232E-5</v>
      </c>
      <c r="MA114" s="120">
        <v>1.3012763824772107E-5</v>
      </c>
      <c r="MB114" s="120">
        <v>1.301355701584042E-5</v>
      </c>
      <c r="MC114" s="120">
        <v>1.262316185466595E-5</v>
      </c>
      <c r="MD114" s="120">
        <v>1.2623920536153081E-5</v>
      </c>
      <c r="ME114" s="120">
        <v>1.2242975182208252E-5</v>
      </c>
      <c r="MF114" s="120">
        <v>1.2243700644561152E-5</v>
      </c>
      <c r="MG114" s="120">
        <v>1.1872037726954379E-5</v>
      </c>
      <c r="MH114" s="120">
        <v>1.1872731221076852E-5</v>
      </c>
      <c r="MI114" s="120">
        <v>1.1510184993257683E-5</v>
      </c>
      <c r="MJ114" s="120">
        <v>1.1510847731412932E-5</v>
      </c>
      <c r="MK114" s="120">
        <v>1.1157254077298433E-5</v>
      </c>
      <c r="ML114" s="120">
        <v>1.1157887234000136E-5</v>
      </c>
      <c r="MM114" s="120">
        <v>1.0813083673824771E-5</v>
      </c>
      <c r="MN114" s="120">
        <v>1.0813688386716583E-5</v>
      </c>
      <c r="MO114" s="120">
        <v>1.0477514082602312E-5</v>
      </c>
      <c r="MP114" s="120">
        <v>1.0478091453325836E-5</v>
      </c>
      <c r="MQ114" s="120">
        <v>1.0150387214569471E-5</v>
      </c>
      <c r="MR114" s="120">
        <v>1.0150938309620365E-5</v>
      </c>
      <c r="MS114" s="120">
        <v>9.8315465976949026E-6</v>
      </c>
      <c r="MT114" s="120">
        <v>9.832072449267397E-6</v>
      </c>
      <c r="MU114" s="120">
        <v>9.5208373825345428E-6</v>
      </c>
      <c r="MV114" s="120">
        <v>9.521338989354117E-6</v>
      </c>
      <c r="MW114" s="120">
        <v>9.2181063474850061E-6</v>
      </c>
      <c r="MX114" s="120">
        <v>9.2185846756292385E-6</v>
      </c>
      <c r="MY114" s="120">
        <v>8.9232019037305111E-6</v>
      </c>
      <c r="MZ114" s="120">
        <v>8.9236578874379499E-6</v>
      </c>
      <c r="NA114" s="120">
        <v>8.6359740998804418E-6</v>
      </c>
      <c r="NB114" s="120">
        <v>8.6364086423477178E-6</v>
      </c>
      <c r="NC114" s="120">
        <v>8.3562746262950758E-6</v>
      </c>
      <c r="ND114" s="120">
        <v>8.3566886004619507E-6</v>
      </c>
      <c r="NE114" s="120">
        <v>8.083956819096617E-6</v>
      </c>
      <c r="NF114" s="120">
        <v>8.0843510684190518E-6</v>
      </c>
      <c r="NG114" s="120">
        <v>7.8188756638631064E-6</v>
      </c>
      <c r="NH114" s="120">
        <v>7.8192510030744001E-6</v>
      </c>
      <c r="NI114" s="120">
        <v>7.5608877990027463E-6</v>
      </c>
      <c r="NJ114" s="120">
        <v>7.5612450148626232E-6</v>
      </c>
      <c r="NK114" s="120">
        <v>7.3098515188063921E-6</v>
      </c>
      <c r="NL114" s="120">
        <v>7.3101913708380126E-6</v>
      </c>
      <c r="NM114" s="120">
        <v>7.0656267761757927E-6</v>
      </c>
      <c r="NN114" s="120">
        <v>7.0659499973908053E-6</v>
      </c>
      <c r="NO114" s="120">
        <v>6.8280751850256524E-6</v>
      </c>
      <c r="NP114" s="120">
        <v>6.8283824826371563E-6</v>
      </c>
      <c r="NQ114" s="120">
        <v>6.597060022357353E-6</v>
      </c>
      <c r="NR114" s="120">
        <v>6.5973520784808519E-6</v>
      </c>
      <c r="NS114" s="120">
        <v>6.372446230002483E-6</v>
      </c>
      <c r="NT114" s="120">
        <v>6.3727237023447786E-6</v>
      </c>
      <c r="NU114" s="120">
        <v>6.154100416034331E-6</v>
      </c>
      <c r="NV114" s="120">
        <v>6.1543639385704235E-6</v>
      </c>
      <c r="NW114" s="120">
        <v>5.9418908558456923E-6</v>
      </c>
      <c r="NX114" s="120">
        <v>5.9421410394837013E-6</v>
      </c>
      <c r="NY114" s="120">
        <v>5.7356874928914598E-6</v>
      </c>
      <c r="NZ114" s="120">
        <v>5.7359249261255036E-6</v>
      </c>
      <c r="OA114" s="120">
        <v>5.5353619390944159E-6</v>
      </c>
      <c r="OB114" s="120">
        <v>5.5355871886456124E-6</v>
      </c>
      <c r="OC114" s="120">
        <v>5.3407874749130692E-6</v>
      </c>
      <c r="OD114" s="120">
        <v>5.3410010863585712E-6</v>
      </c>
      <c r="OE114" s="120">
        <v>5.1518390490702589E-6</v>
      </c>
      <c r="OF114" s="120">
        <v>5.1520415474604141E-6</v>
      </c>
      <c r="OG114" s="120">
        <v>4.9683932779414354E-6</v>
      </c>
      <c r="OH114" s="120">
        <v>4.9685851684051203E-6</v>
      </c>
      <c r="OI114" s="120">
        <v>4.7903284446017516E-6</v>
      </c>
      <c r="OJ114" s="120">
        <v>4.7905102129398943E-6</v>
      </c>
      <c r="OK114" s="120">
        <v>4.6175244975311698E-6</v>
      </c>
      <c r="OL114" s="120">
        <v>4.6176966107985158E-6</v>
      </c>
      <c r="OM114" s="120">
        <v>4.4498630489768434E-6</v>
      </c>
      <c r="ON114" s="120">
        <v>4.4500259560520606E-6</v>
      </c>
      <c r="OO114" s="120">
        <v>4.2872273729723616E-6</v>
      </c>
      <c r="OP114" s="120">
        <v>4.2873815051164729E-6</v>
      </c>
      <c r="OQ114" s="120">
        <v>4.1295024030134555E-6</v>
      </c>
      <c r="OR114" s="120">
        <v>4.1296481744167045E-6</v>
      </c>
      <c r="OS114" s="120">
        <v>3.9765747293898362E-6</v>
      </c>
      <c r="OT114" s="120">
        <v>3.976712537707079E-6</v>
      </c>
      <c r="OU114" s="120">
        <v>3.8283325961732982E-6</v>
      </c>
      <c r="OV114" s="120">
        <v>3.8284628230479228E-6</v>
      </c>
      <c r="OW114" s="120">
        <v>3.6846658978619563E-6</v>
      </c>
      <c r="OX114" s="120">
        <v>3.6847889094384761E-6</v>
      </c>
      <c r="OY114" s="120">
        <v>3.5454661756809747E-6</v>
      </c>
      <c r="OZ114" s="120">
        <v>3.5455823231063212E-6</v>
      </c>
      <c r="PA114" s="120">
        <v>3.4106266135401231E-6</v>
      </c>
      <c r="PB114" s="120">
        <v>3.4107362334537385E-6</v>
      </c>
      <c r="PC114" s="120">
        <v>3.2800420336486954E-6</v>
      </c>
      <c r="PD114" s="120">
        <v>3.2801454486615389E-6</v>
      </c>
      <c r="PE114" s="120">
        <v>3.1536088917885262E-6</v>
      </c>
      <c r="PF114" s="120">
        <v>3.1537064109510555E-6</v>
      </c>
      <c r="PG114" s="120">
        <v>3.03122527224597E-6</v>
      </c>
      <c r="PH114" s="120">
        <v>3.0313171915051843E-6</v>
      </c>
      <c r="PI114" s="120">
        <v>2.9127908824038421E-6</v>
      </c>
      <c r="PJ114" s="120">
        <v>2.912877485049532E-6</v>
      </c>
      <c r="PK114" s="120">
        <v>2.7982070469945582E-6</v>
      </c>
      <c r="PL114" s="120">
        <v>2.7982886040948068E-6</v>
      </c>
      <c r="PM114" s="120">
        <v>2.687376702015836E-6</v>
      </c>
      <c r="PN114" s="120">
        <v>2.687453472841904E-6</v>
      </c>
      <c r="PO114" s="120">
        <v>2.5802043883104436E-6</v>
      </c>
      <c r="PP114" s="120">
        <v>2.5802766207511852E-6</v>
      </c>
      <c r="PQ114" s="120">
        <v>2.4765962448118418E-6</v>
      </c>
      <c r="PR114" s="120">
        <v>2.4766641757776611E-6</v>
      </c>
      <c r="PS114" s="120">
        <v>2.3764600014574153E-6</v>
      </c>
      <c r="PT114" s="120">
        <v>2.3765238572740072E-6</v>
      </c>
      <c r="PU114" s="120">
        <v>2.2797049717715385E-6</v>
      </c>
      <c r="PV114" s="120">
        <v>2.2797649685634257E-6</v>
      </c>
      <c r="PW114" s="120">
        <v>2.1862420451206174E-6</v>
      </c>
      <c r="PX114" s="120">
        <v>2.1862983891846486E-6</v>
      </c>
      <c r="PY114" s="120">
        <v>2.0959836786425082E-6</v>
      </c>
      <c r="PZ114" s="120">
        <v>2.096036566811465E-6</v>
      </c>
      <c r="QA114" s="120">
        <v>2.008843888853E-6</v>
      </c>
      <c r="QB114" s="120">
        <v>2.0088935088493929E-6</v>
      </c>
      <c r="QC114" s="120">
        <v>1.9247382429320678E-6</v>
      </c>
      <c r="QD114" s="120">
        <v>1.9247847737122593E-6</v>
      </c>
      <c r="QE114" s="120">
        <v>1.8435838496928638E-6</v>
      </c>
      <c r="QF114" s="120">
        <v>1.843627461781692E-6</v>
      </c>
      <c r="QG114" s="120">
        <v>1.7652993502366278E-6</v>
      </c>
      <c r="QH114" s="120">
        <v>1.7653402060526022E-6</v>
      </c>
      <c r="QI114" s="120">
        <v>1.6898049082968036E-6</v>
      </c>
      <c r="QJ114" s="120">
        <v>1.6898431624680604E-6</v>
      </c>
      <c r="QK114" s="120">
        <v>1.6170222002759019E-6</v>
      </c>
      <c r="QL114" s="120">
        <v>1.6170579999470296E-6</v>
      </c>
      <c r="QM114" s="120">
        <v>1.5468744049787733E-6</v>
      </c>
      <c r="QN114" s="120">
        <v>1.5469078901086536E-6</v>
      </c>
      <c r="QO114" s="120">
        <v>1.4792861930462035E-6</v>
      </c>
      <c r="QP114" s="120">
        <v>1.4793174966970115E-6</v>
      </c>
      <c r="QQ114" s="120">
        <v>1.4141837160928625E-6</v>
      </c>
      <c r="QR114" s="120">
        <v>1.4142129647103701E-6</v>
      </c>
      <c r="QS114" s="120">
        <v>1.3514945955538773E-6</v>
      </c>
      <c r="QT114" s="120">
        <v>1.3515219092392083E-6</v>
      </c>
      <c r="QU114" s="120">
        <v>1.2911479112444502E-6</v>
      </c>
      <c r="QV114" s="120">
        <v>1.2911734040174257E-6</v>
      </c>
      <c r="QW114" s="120">
        <v>1.2330741896371348E-6</v>
      </c>
      <c r="QX114" s="120">
        <v>1.2330979696913604E-6</v>
      </c>
      <c r="QY114" s="120">
        <v>1.1772053918615762E-6</v>
      </c>
      <c r="QZ114" s="120">
        <v>1.1772275618114189E-6</v>
      </c>
      <c r="RA114" s="120">
        <v>1.1234749014316753E-6</v>
      </c>
      <c r="RB114" s="120">
        <v>1.1234955585512871E-6</v>
      </c>
      <c r="RC114" s="120">
        <v>1.0718175117053654E-6</v>
      </c>
      <c r="RD114" s="120">
        <v>1.0718367481598961E-6</v>
      </c>
      <c r="RE114" s="120">
        <v>1.0221694130823103E-6</v>
      </c>
      <c r="RF114" s="120">
        <v>1.0221873161514667E-6</v>
      </c>
      <c r="RG114" s="120">
        <v>9.7446817994507026E-7</v>
      </c>
      <c r="RH114" s="120">
        <v>9.7448483223916969E-7</v>
      </c>
      <c r="RI114" s="120">
        <v>9.2865275734941162E-7</v>
      </c>
      <c r="RJ114" s="120">
        <v>9.2866823701808709E-7</v>
      </c>
      <c r="RK114" s="120">
        <v>8.8466344746962592E-7</v>
      </c>
      <c r="RL114" s="120">
        <v>8.8467782840333455E-7</v>
      </c>
      <c r="RM114" s="120">
        <v>8.4244189580492134E-7</v>
      </c>
      <c r="RN114" s="120">
        <v>8.4245524782941387E-7</v>
      </c>
      <c r="RO114" s="120">
        <v>8.0193107715308286E-7</v>
      </c>
      <c r="RP114" s="120">
        <v>8.0194346621698297E-7</v>
      </c>
      <c r="RQ114" s="120">
        <v>7.6307528135778678E-7</v>
      </c>
      <c r="RR114" s="120">
        <v>7.6308676971343522E-7</v>
      </c>
      <c r="RS114" s="120">
        <v>7.2582009883611158E-7</v>
      </c>
      <c r="RT114" s="120">
        <v>7.2583074521383213E-7</v>
      </c>
      <c r="RU114" s="120">
        <v>6.9011240589296359E-7</v>
      </c>
      <c r="RV114" s="120">
        <v>6.9012226566890229E-7</v>
      </c>
      <c r="RW114" s="120">
        <v>6.5590034982926689E-7</v>
      </c>
      <c r="RX114" s="120">
        <v>6.5590947518696431E-7</v>
      </c>
      <c r="RY114" s="120">
        <v>6.2313333385097135E-7</v>
      </c>
      <c r="RZ114" s="120">
        <v>6.2314177393680587E-7</v>
      </c>
      <c r="SA114" s="120">
        <v>5.9176200178601948E-7</v>
      </c>
      <c r="SB114" s="120">
        <v>5.9176980285869239E-7</v>
      </c>
      <c r="SC114" s="120">
        <v>5.6173822261662252E-7</v>
      </c>
      <c r="SD114" s="120">
        <v>5.6174542819082794E-7</v>
      </c>
      <c r="SE114" s="120">
        <v>5.330150748343055E-7</v>
      </c>
      <c r="SF114" s="120">
        <v>5.3302172581873162E-7</v>
      </c>
      <c r="SG114" s="120">
        <v>5.05546830625326E-7</v>
      </c>
      <c r="SH114" s="120">
        <v>5.0555296545515276E-7</v>
      </c>
      <c r="SI114" s="120">
        <v>4.7928893989422307E-7</v>
      </c>
      <c r="SJ114" s="120">
        <v>4.7929459465824814E-7</v>
      </c>
      <c r="SK114" s="120">
        <v>4.5419801413335848E-7</v>
      </c>
      <c r="SL114" s="120">
        <v>4.5420322269591186E-7</v>
      </c>
      <c r="SM114" s="120">
        <v>4.3023181014646E-7</v>
      </c>
      <c r="SN114" s="120">
        <v>4.3023660426425123E-7</v>
      </c>
      <c r="SO114" s="120">
        <v>4.0734921363428475E-7</v>
      </c>
      <c r="SP114" s="120">
        <v>4.0735362306832604E-7</v>
      </c>
      <c r="SQ114" s="120">
        <v>3.855102226506405E-7</v>
      </c>
      <c r="SR114" s="120">
        <v>3.8551427527339297E-7</v>
      </c>
      <c r="SS114" s="120">
        <v>3.6467593093710602E-7</v>
      </c>
      <c r="ST114" s="120">
        <v>3.6467965283499228E-7</v>
      </c>
      <c r="SU114" s="120">
        <v>3.4480851114490846E-7</v>
      </c>
      <c r="SV114" s="120">
        <v>3.4481192671632859E-7</v>
      </c>
      <c r="SW114" s="120">
        <v>3.2587119795248944E-7</v>
      </c>
      <c r="SX114" s="120">
        <v>3.2587433000148615E-7</v>
      </c>
      <c r="SY114" s="120">
        <v>3.0782827108741046E-7</v>
      </c>
      <c r="SZ114" s="120">
        <v>3.0783114091311658E-7</v>
      </c>
      <c r="TA114" s="120">
        <v>2.9064503826130572E-7</v>
      </c>
      <c r="TB114" s="120">
        <v>2.90647665743314E-7</v>
      </c>
      <c r="TC114" s="120">
        <v>2.7428781802668628E-7</v>
      </c>
      <c r="TD114" s="120">
        <v>2.7429022170646906E-7</v>
      </c>
      <c r="TE114" s="120">
        <v>2.5872392256445563E-7</v>
      </c>
      <c r="TF114" s="120">
        <v>2.5872611972297633E-7</v>
      </c>
      <c r="TG114" s="120">
        <v>2.439216404110726E-7</v>
      </c>
      <c r="TH114" s="120">
        <v>2.4392364714270978E-7</v>
      </c>
      <c r="TI114" s="120">
        <v>2.2985021913433576E-7</v>
      </c>
      <c r="TJ114" s="120">
        <v>2.2985205041725431E-7</v>
      </c>
      <c r="TK114" s="120">
        <v>2.1647984796682817E-7</v>
      </c>
      <c r="TL114" s="120">
        <v>2.1648151772992134E-7</v>
      </c>
      <c r="TM114" s="120">
        <v>2.0378164040608507E-7</v>
      </c>
      <c r="TN114" s="120">
        <v>2.0378316159260815E-7</v>
      </c>
      <c r="TO114" s="120">
        <v>1.9172761679058711E-7</v>
      </c>
      <c r="TP114" s="120">
        <v>1.9172900141860984E-7</v>
      </c>
      <c r="TQ114" s="120">
        <v>1.8029068686070076E-7</v>
      </c>
      <c r="TR114" s="120">
        <v>1.8029194608049269E-7</v>
      </c>
      <c r="TS114" s="120">
        <v>1.6944463231370144E-7</v>
      </c>
      <c r="TT114" s="120">
        <v>1.6944577646216786E-7</v>
      </c>
      <c r="TU114" s="120">
        <v>1.591640893620189E-7</v>
      </c>
      <c r="TV114" s="120">
        <v>1.5916512801430448E-7</v>
      </c>
      <c r="TW114" s="120">
        <v>1.4942453130384543E-7</v>
      </c>
      <c r="TX114" s="120">
        <v>1.4942547332221284E-7</v>
      </c>
      <c r="TY114" s="120">
        <v>1.4020225111522622E-7</v>
      </c>
      <c r="TZ114" s="120">
        <v>1.4020310469532186E-7</v>
      </c>
      <c r="UA114" s="120">
        <v>1.3147434407273613E-7</v>
      </c>
      <c r="UB114" s="120">
        <v>1.3147511678734894E-7</v>
      </c>
      <c r="UC114" s="120">
        <v>1.2321869041581258E-7</v>
      </c>
      <c r="UD114" s="120">
        <v>1.2321938925623029E-7</v>
      </c>
      <c r="UE114" s="120">
        <v>1.1541393805777429E-7</v>
      </c>
      <c r="UF114" s="120">
        <v>1.1541456947283766E-7</v>
      </c>
      <c r="UG114" s="120">
        <v>1.0803948535450349E-7</v>
      </c>
      <c r="UH114" s="120">
        <v>1.0804005528745872E-7</v>
      </c>
      <c r="UI114" s="120">
        <v>1.0107546393971027E-7</v>
      </c>
      <c r="UJ114" s="120">
        <v>1.0107597786295518E-7</v>
      </c>
      <c r="UK114" s="120">
        <v>9.4502721635628323E-8</v>
      </c>
      <c r="UL114" s="120">
        <v>9.4503184583446129E-8</v>
      </c>
      <c r="UM114" s="120">
        <v>8.8302805447909356E-8</v>
      </c>
      <c r="UN114" s="120">
        <v>8.8303222047281715E-8</v>
      </c>
      <c r="UO114" s="120">
        <v>8.2457944653396879E-8</v>
      </c>
      <c r="UP114" s="120">
        <v>8.2458319152983576E-8</v>
      </c>
      <c r="UQ114" s="120">
        <v>7.6951033989357404E-8</v>
      </c>
      <c r="UR114" s="120">
        <v>7.6951370286729114E-8</v>
      </c>
      <c r="US114" s="120">
        <v>7.1765616952639062E-8</v>
      </c>
      <c r="UT114" s="120">
        <v>7.1765918619846564E-8</v>
      </c>
      <c r="UU114" s="120">
        <v>6.6885869217109297E-8</v>
      </c>
      <c r="UV114" s="120">
        <v>6.6886139524669673E-8</v>
      </c>
      <c r="UW114" s="120">
        <v>6.229658217759189E-8</v>
      </c>
      <c r="UX114" s="120">
        <v>6.2296824116969283E-8</v>
      </c>
      <c r="UY114" s="120">
        <v>5.7983146628385948E-8</v>
      </c>
      <c r="UZ114" s="120">
        <v>5.7983362933041877E-8</v>
      </c>
      <c r="VA114" s="120">
        <v>5.3931536584298653E-8</v>
      </c>
      <c r="VB114" s="120">
        <v>5.3931729749386816E-8</v>
      </c>
      <c r="VC114" s="120">
        <v>5.0128293251968421E-8</v>
      </c>
      <c r="VD114" s="120">
        <v>5.012846555274112E-8</v>
      </c>
      <c r="VE114" s="120">
        <v>4.6560509159081464E-8</v>
      </c>
      <c r="VF114" s="120">
        <v>4.6560662668078093E-8</v>
      </c>
      <c r="VG114" s="120">
        <v>4.3215812448912117E-8</v>
      </c>
      <c r="VH114" s="120">
        <v>4.3215949051993524E-8</v>
      </c>
      <c r="VI114" s="120">
        <v>4.0082351347425814E-8</v>
      </c>
      <c r="VJ114" s="120">
        <v>4.0082472758717831E-8</v>
      </c>
      <c r="VK114" s="120">
        <v>3.7148778809989503E-8</v>
      </c>
      <c r="VL114" s="120">
        <v>3.7148886585795811E-8</v>
      </c>
      <c r="VM114" s="120">
        <v>3.4404237354527342E-8</v>
      </c>
      <c r="VN114" s="120">
        <v>3.4404332906269721E-8</v>
      </c>
      <c r="VO114" s="120">
        <v>3.1838344087744964E-8</v>
      </c>
      <c r="VP114" s="120">
        <v>3.1838428693986509E-8</v>
      </c>
      <c r="VQ114" s="120">
        <v>2.9441175930823473E-8</v>
      </c>
      <c r="VR114" s="120">
        <v>2.9441250748428405E-8</v>
      </c>
      <c r="VS114" s="120">
        <v>2.7203255050751108E-8</v>
      </c>
      <c r="VT114" s="120">
        <v>2.720332112523149E-8</v>
      </c>
      <c r="VU114" s="120">
        <v>2.5115534503221697E-8</v>
      </c>
      <c r="VV114" s="120">
        <v>2.5115592778320692E-8</v>
      </c>
      <c r="VW114" s="120">
        <v>2.3169384092781131E-8</v>
      </c>
      <c r="VX114" s="120">
        <v>2.3169435419338911E-8</v>
      </c>
      <c r="VY114" s="120">
        <v>2.1356576455647796E-8</v>
      </c>
      <c r="VZ114" s="120">
        <v>2.1356621599794829E-8</v>
      </c>
      <c r="WA114" s="120">
        <v>1.9669273370370238E-8</v>
      </c>
      <c r="WB114" s="120">
        <v>1.9669313021090227E-8</v>
      </c>
      <c r="WC114" s="120">
        <v>1.8100012301216533E-8</v>
      </c>
      <c r="WD114" s="120">
        <v>1.8100047077319793E-8</v>
      </c>
      <c r="WE114" s="120">
        <v>1.6641693178913478E-8</v>
      </c>
      <c r="WF114" s="120">
        <v>1.6641723635458631E-8</v>
      </c>
      <c r="WG114" s="120">
        <v>1.528756542307213E-8</v>
      </c>
      <c r="WH114" s="120">
        <v>1.5287592057273244E-8</v>
      </c>
      <c r="WI114" s="120">
        <v>1.4031215210348735E-8</v>
      </c>
      <c r="WJ114" s="120">
        <v>1.4031238467002152E-8</v>
      </c>
      <c r="WK114" s="120">
        <v>1.2866552992096983E-8</v>
      </c>
      <c r="WL114" s="120">
        <v>1.2866573268560794E-8</v>
      </c>
      <c r="WM114" s="120">
        <v>1.1787801264970093E-8</v>
      </c>
      <c r="WN114" s="120">
        <v>1.1787818915727625E-8</v>
      </c>
      <c r="WO114" s="120">
        <v>1.0789482597629914E-8</v>
      </c>
      <c r="WP114" s="120">
        <v>1.0789497938466276E-8</v>
      </c>
      <c r="WQ114" s="120">
        <v>9.8664079164136702E-9</v>
      </c>
      <c r="WR114" s="120">
        <v>9.8664212282334932E-9</v>
      </c>
      <c r="WS114" s="120">
        <v>9.013665052501072E-9</v>
      </c>
      <c r="WT114" s="120">
        <v>9.0136765848133643E-9</v>
      </c>
      <c r="WU114" s="120">
        <v>8.226607552812278E-9</v>
      </c>
      <c r="WV114" s="120">
        <v>8.2266175269074395E-9</v>
      </c>
      <c r="WW114" s="120">
        <v>7.5008437565540013E-9</v>
      </c>
      <c r="WX114" s="120">
        <v>7.5008523683958985E-9</v>
      </c>
      <c r="WY114" s="120">
        <v>6.8322261390151818E-9</v>
      </c>
      <c r="WZ114" s="120">
        <v>6.8322335618703822E-9</v>
      </c>
      <c r="XA114" s="120">
        <v>6.2168409238978254E-9</v>
      </c>
      <c r="XB114" s="120">
        <v>6.2168473107223341E-9</v>
      </c>
      <c r="XC114" s="120">
        <v>5.6509979651516002E-9</v>
      </c>
      <c r="XD114" s="120">
        <v>5.6510034507544027E-9</v>
      </c>
      <c r="XE114" s="120">
        <v>5.1312208989642523E-9</v>
      </c>
      <c r="XF114" s="120">
        <v>5.13122560196561E-9</v>
      </c>
      <c r="XG114" s="120">
        <v>4.6542375662443121E-9</v>
      </c>
      <c r="XH114" s="120">
        <v>4.6542415908455946E-9</v>
      </c>
      <c r="XI114" s="120">
        <v>4.2169707056181755E-9</v>
      </c>
      <c r="XJ114" s="120">
        <v>4.216974143198949E-9</v>
      </c>
      <c r="XK114" s="120">
        <v>3.8165289166514318E-9</v>
      </c>
      <c r="XL114" s="120">
        <v>3.8165318472083862E-9</v>
      </c>
      <c r="XM114" s="120">
        <v>3.4501978926949075E-9</v>
      </c>
      <c r="XN114" s="120">
        <v>3.450200386136228E-9</v>
      </c>
      <c r="XO114" s="120">
        <v>3.1154319224497137E-9</v>
      </c>
      <c r="XP114" s="120">
        <v>3.1154340397575241E-9</v>
      </c>
      <c r="XQ114" s="120">
        <v>2.8098456590433634E-9</v>
      </c>
      <c r="XR114" s="120">
        <v>2.8098474533160014E-9</v>
      </c>
      <c r="XS114" s="120">
        <v>2.5312061551117239E-9</v>
      </c>
      <c r="XT114" s="120">
        <v>2.5312076724966041E-9</v>
      </c>
      <c r="XU114" s="120">
        <v>2.2774251620890471E-9</v>
      </c>
      <c r="XV114" s="120">
        <v>2.2774264426162812E-9</v>
      </c>
      <c r="XW114" s="120">
        <v>2.0465516916223436E-9</v>
      </c>
      <c r="XX114" s="120">
        <v>2.0465527699482676E-9</v>
      </c>
      <c r="XY114" s="120">
        <v>1.8367648367462319E-9</v>
      </c>
      <c r="XZ114" s="120">
        <v>1.8367657428154516E-9</v>
      </c>
      <c r="YA114" s="120">
        <v>1.6463668501820178E-9</v>
      </c>
      <c r="YB114" s="120">
        <v>1.6463676098158103E-9</v>
      </c>
      <c r="YC114" s="120">
        <v>1.4737764768596918E-9</v>
      </c>
      <c r="YD114" s="120">
        <v>1.4737771122779665E-9</v>
      </c>
      <c r="YE114" s="120">
        <v>1.3175225375050278E-9</v>
      </c>
      <c r="YF114" s="120">
        <v>1.3175230677885093E-9</v>
      </c>
      <c r="YG114" s="120">
        <v>1.1762377598863408E-9</v>
      </c>
      <c r="YH114" s="120">
        <v>1.1762382013849879E-9</v>
      </c>
      <c r="YI114" s="120">
        <v>1.0486528540771747E-9</v>
      </c>
      <c r="YJ114" s="120">
        <v>1.0486532207704029E-9</v>
      </c>
      <c r="YK114" s="120">
        <v>9.3359082786306497E-10</v>
      </c>
      <c r="YL114" s="120">
        <v>9.3359113167681023E-10</v>
      </c>
      <c r="YM114" s="120">
        <v>8.2996153820273529E-10</v>
      </c>
      <c r="YN114" s="120">
        <v>8.2996178928795146E-10</v>
      </c>
      <c r="YO114" s="120">
        <v>7.3675647444736307E-10</v>
      </c>
      <c r="YP114" s="120">
        <v>7.3675668142414626E-10</v>
      </c>
      <c r="YQ114" s="120">
        <v>6.5304376882622471E-10</v>
      </c>
      <c r="YR114" s="120">
        <v>6.5304393899732912E-10</v>
      </c>
      <c r="YS114" s="120">
        <v>5.7796342952350138E-10</v>
      </c>
      <c r="YT114" s="120">
        <v>5.7796356906068546E-10</v>
      </c>
      <c r="YU114" s="120">
        <v>5.1072279149978815E-10</v>
      </c>
      <c r="YV114" s="120">
        <v>5.1072290560608732E-10</v>
      </c>
      <c r="YW114" s="120">
        <v>4.5059218005313951E-10</v>
      </c>
      <c r="YX114" s="120">
        <v>4.5059227310384746E-10</v>
      </c>
      <c r="YY114" s="120">
        <v>3.9690078196866432E-10</v>
      </c>
      <c r="YZ114" s="120">
        <v>3.9690085763352731E-10</v>
      </c>
      <c r="ZA114" s="120">
        <v>3.4903271897301676E-10</v>
      </c>
      <c r="ZB114" s="120">
        <v>3.4903278032190159E-10</v>
      </c>
      <c r="ZC114" s="120">
        <v>3.064233180908759E-10</v>
      </c>
      <c r="ZD114" s="120">
        <v>3.064233676849178E-10</v>
      </c>
      <c r="ZE114" s="120">
        <v>2.6855557339479821E-10</v>
      </c>
      <c r="ZF114" s="120">
        <v>2.6855561336482679E-10</v>
      </c>
      <c r="ZG114" s="120">
        <v>2.3495679354783421E-10</v>
      </c>
      <c r="ZH114" s="120">
        <v>2.3495682566168437E-10</v>
      </c>
      <c r="ZI114" s="120">
        <v>2.0519542946015346E-10</v>
      </c>
      <c r="ZJ114" s="120">
        <v>2.0519545518028752E-10</v>
      </c>
      <c r="ZK114" s="120">
        <v>1.7887807631661701E-10</v>
      </c>
      <c r="ZL114" s="120">
        <v>1.7887809684931469E-10</v>
      </c>
      <c r="ZM114" s="120">
        <v>1.556466441817908E-10</v>
      </c>
      <c r="ZN114" s="120">
        <v>1.5564666051903405E-10</v>
      </c>
      <c r="ZO114" s="120">
        <v>1.3517569135230831E-10</v>
      </c>
      <c r="ZP114" s="120">
        <v>1.3517570430734218E-10</v>
      </c>
      <c r="ZQ114" s="120">
        <v>1.1716991460359419E-10</v>
      </c>
      <c r="ZR114" s="120">
        <v>1.1716992484103289E-10</v>
      </c>
      <c r="ZS114" s="120">
        <v>1.013617904686716E-10</v>
      </c>
      <c r="ZT114" s="120">
        <v>1.0136179852991285E-10</v>
      </c>
      <c r="ZU114" s="120">
        <v>8.7509361690876217E-11</v>
      </c>
      <c r="ZV114" s="120">
        <v>8.7509368015491361E-11</v>
      </c>
      <c r="ZW114" s="120">
        <v>7.5394163009546947E-11</v>
      </c>
      <c r="ZX114" s="120">
        <v>7.5394167953227498E-11</v>
      </c>
      <c r="ZY114" s="120">
        <v>6.4819280467873608E-11</v>
      </c>
      <c r="ZZ114" s="120">
        <v>6.4819284317442156E-11</v>
      </c>
      <c r="AAA114" s="120">
        <v>5.5607538474718627E-11</v>
      </c>
      <c r="AAB114" s="120">
        <v>5.5607541460644816E-11</v>
      </c>
      <c r="AAC114" s="120">
        <v>4.7599808907009715E-11</v>
      </c>
      <c r="AAD114" s="120">
        <v>4.7599811213810288E-11</v>
      </c>
      <c r="AAE114" s="120">
        <v>4.0653436605790778E-11</v>
      </c>
      <c r="AAF114" s="120">
        <v>4.0653438380642879E-11</v>
      </c>
      <c r="AAG114" s="120">
        <v>3.4640775696759075E-11</v>
      </c>
      <c r="AAH114" s="120">
        <v>3.4640777056609558E-11</v>
      </c>
      <c r="AAI114" s="120">
        <v>2.9447831254590509E-11</v>
      </c>
      <c r="AAJ114" s="120">
        <v>2.9447832292002247E-11</v>
      </c>
      <c r="AAK114" s="120">
        <v>2.4973000929011081E-11</v>
      </c>
      <c r="AAL114" s="120">
        <v>2.497300171695378E-11</v>
      </c>
      <c r="AAM114" s="120">
        <v>2.1125911258834343E-11</v>
      </c>
      <c r="AAN114" s="120">
        <v>2.1125911854595922E-11</v>
      </c>
      <c r="AAO114" s="120">
        <v>1.7826343517425668E-11</v>
      </c>
      <c r="AAP114" s="120">
        <v>1.7826343965792738E-11</v>
      </c>
      <c r="AAQ114" s="120">
        <v>1.500324405863046E-11</v>
      </c>
      <c r="AAR114" s="120">
        <v>1.500324439446502E-11</v>
      </c>
      <c r="AAS114" s="120">
        <v>1.259381426544421E-11</v>
      </c>
      <c r="AAT114" s="120">
        <v>1.2593814515762649E-11</v>
      </c>
      <c r="AAU114" s="120">
        <v>1.0542675343904294E-11</v>
      </c>
      <c r="AAV114" s="120">
        <v>1.0542675529547523E-11</v>
      </c>
      <c r="AAW114" s="120">
        <v>8.8011033511366609E-12</v>
      </c>
      <c r="AAX114" s="120">
        <v>8.8011034881065792E-12</v>
      </c>
      <c r="AAY114" s="120">
        <v>7.3263299984618479E-12</v>
      </c>
      <c r="AAZ114" s="120">
        <v>7.326330098985854E-12</v>
      </c>
      <c r="ABA114" s="120">
        <v>6.080904927213144E-12</v>
      </c>
      <c r="ABB114" s="120">
        <v>6.0809050005883344E-12</v>
      </c>
      <c r="ABC114" s="120">
        <v>5.032115315696992E-12</v>
      </c>
      <c r="ABD114" s="120">
        <v>5.0321153689565166E-12</v>
      </c>
      <c r="ABE114" s="120">
        <v>4.1514588397816669E-12</v>
      </c>
      <c r="ABF114" s="120">
        <v>4.151458878218283E-12</v>
      </c>
      <c r="ABG114" s="120">
        <v>3.4141661761864722E-12</v>
      </c>
      <c r="ABH114" s="120">
        <v>3.4141662037618268E-12</v>
      </c>
      <c r="ABI114" s="120">
        <v>2.7987694059182594E-12</v>
      </c>
      <c r="ABJ114" s="120">
        <v>2.7987694255812994E-12</v>
      </c>
      <c r="ABK114" s="120">
        <v>2.2867128447341053E-12</v>
      </c>
      <c r="ABL114" s="120">
        <v>2.2867128586674704E-12</v>
      </c>
      <c r="ABM114" s="120">
        <v>1.8620029972827057E-12</v>
      </c>
      <c r="ABN114" s="120">
        <v>1.8620030070924207E-12</v>
      </c>
      <c r="ABO114" s="120">
        <v>1.5108945009962583E-12</v>
      </c>
      <c r="ABP114" s="120">
        <v>1.5108945078569403E-12</v>
      </c>
      <c r="ABQ114" s="120">
        <v>1.2216090941963164E-12</v>
      </c>
      <c r="ABR114" s="120">
        <v>1.221609098961732E-12</v>
      </c>
      <c r="ABS114" s="120">
        <v>9.8408480959605093E-13</v>
      </c>
      <c r="ABT114" s="120">
        <v>9.8408481288278523E-13</v>
      </c>
      <c r="ABU114" s="120">
        <v>7.897527588135223E-13</v>
      </c>
      <c r="ABV114" s="120">
        <v>7.8975276106393976E-13</v>
      </c>
      <c r="ABW114" s="120">
        <v>6.3133903507598969E-13</v>
      </c>
      <c r="ABX114" s="120">
        <v>6.3133903660530013E-13</v>
      </c>
      <c r="ABY114" s="120">
        <v>5.0268941945237663E-13</v>
      </c>
      <c r="ABZ114" s="120">
        <v>5.0268942048361145E-13</v>
      </c>
      <c r="ACA114" s="120">
        <v>3.9861473019841505E-13</v>
      </c>
      <c r="ACB114" s="120">
        <v>3.986147308882388E-13</v>
      </c>
      <c r="ACC114" s="120">
        <v>3.1475480467838374E-13</v>
      </c>
      <c r="ACD114" s="120">
        <v>3.1475480513602313E-13</v>
      </c>
      <c r="ACE114" s="120">
        <v>2.474592484257662E-13</v>
      </c>
      <c r="ACF114" s="120">
        <v>2.4745924872678396E-13</v>
      </c>
      <c r="ACG114" s="120">
        <v>1.9368322585618561E-13</v>
      </c>
      <c r="ACH114" s="120">
        <v>1.9368322605243901E-13</v>
      </c>
      <c r="ACI114" s="120">
        <v>1.5089670163153766E-13</v>
      </c>
      <c r="ACJ114" s="120">
        <v>1.5089670175832224E-13</v>
      </c>
      <c r="ACK114" s="120">
        <v>1.1700567042489294E-13</v>
      </c>
      <c r="ACL114" s="120">
        <v>1.1700567050602641E-13</v>
      </c>
      <c r="ACM114" s="120">
        <v>9.0284035631460316E-14</v>
      </c>
      <c r="ACN114" s="120">
        <v>9.0284035682873221E-14</v>
      </c>
      <c r="ACO114" s="120">
        <v>6.9314914240660455E-14</v>
      </c>
      <c r="ACP114" s="120">
        <v>6.9314914272910225E-14</v>
      </c>
      <c r="ACQ114" s="120">
        <v>5.2940255505730198E-14</v>
      </c>
      <c r="ACR114" s="120">
        <v>5.2940255525747253E-14</v>
      </c>
      <c r="ACS114" s="120">
        <v>4.0217765145374749E-14</v>
      </c>
      <c r="ACT114" s="120">
        <v>4.0217765157663927E-14</v>
      </c>
      <c r="ACU114" s="120">
        <v>3.0384224557987359E-14</v>
      </c>
      <c r="ACV114" s="120">
        <v>3.038422456544691E-14</v>
      </c>
      <c r="ACW114" s="120">
        <v>2.2824385938273651E-14</v>
      </c>
      <c r="ACX114" s="120">
        <v>2.2824385942748505E-14</v>
      </c>
      <c r="ACY114" s="120">
        <v>1.7044709316116725E-14</v>
      </c>
      <c r="ACZ114" s="120">
        <v>1.7044709318768389E-14</v>
      </c>
      <c r="ADA114" s="120">
        <v>1.2651286484901665E-14</v>
      </c>
      <c r="ADB114" s="120">
        <v>1.2651286486453037E-14</v>
      </c>
      <c r="ADC114" s="120">
        <v>9.3313696843908385E-15</v>
      </c>
      <c r="ADD114" s="120">
        <v>9.3313696852864923E-15</v>
      </c>
      <c r="ADE114" s="120">
        <v>6.8379899178963112E-15</v>
      </c>
      <c r="ADF114" s="120">
        <v>6.837989918406298E-15</v>
      </c>
      <c r="ADG114" s="120">
        <v>4.9772111109453726E-15</v>
      </c>
      <c r="ADH114" s="120">
        <v>4.9772111112316021E-15</v>
      </c>
      <c r="ADI114" s="120">
        <v>3.5976221809967185E-15</v>
      </c>
      <c r="ADJ114" s="120">
        <v>3.5976221811549546E-15</v>
      </c>
      <c r="ADK114" s="120">
        <v>2.5817197294725583E-15</v>
      </c>
      <c r="ADL114" s="120">
        <v>2.5817197295586743E-15</v>
      </c>
      <c r="ADM114" s="120">
        <v>1.8388797513481176E-15</v>
      </c>
      <c r="ADN114" s="120">
        <v>1.838879751394219E-15</v>
      </c>
      <c r="ADO114" s="120">
        <v>1.2996577613221651E-15</v>
      </c>
      <c r="ADP114" s="120">
        <v>1.2996577613464244E-15</v>
      </c>
      <c r="ADQ114" s="120">
        <v>9.1119334750529356E-16</v>
      </c>
      <c r="ADR114" s="120">
        <v>9.1119334751783034E-16</v>
      </c>
      <c r="ADS114" s="120">
        <v>6.335276789731362E-16</v>
      </c>
      <c r="ADT114" s="120">
        <v>6.3352767897949382E-16</v>
      </c>
      <c r="ADU114" s="120">
        <v>4.3667121124473996E-16</v>
      </c>
      <c r="ADV114" s="120">
        <v>4.3667121124789994E-16</v>
      </c>
      <c r="ADW114" s="120">
        <v>2.9828405258660263E-16</v>
      </c>
      <c r="ADX114" s="120">
        <v>2.9828405258814165E-16</v>
      </c>
      <c r="ADY114" s="120">
        <v>2.0185346966837666E-16</v>
      </c>
      <c r="ADZ114" s="120">
        <v>2.0185346966910932E-16</v>
      </c>
      <c r="AEA114" s="120">
        <v>1.352721130794238E-16</v>
      </c>
      <c r="AEB114" s="120">
        <v>1.3527211307976476E-16</v>
      </c>
      <c r="AEC114" s="120">
        <v>8.9737012427151987E-17</v>
      </c>
      <c r="AED114" s="120">
        <v>8.9737012427306813E-17</v>
      </c>
      <c r="AEE114" s="120">
        <v>5.8903497056641896E-17</v>
      </c>
      <c r="AEF114" s="120">
        <v>5.8903497056710429E-17</v>
      </c>
      <c r="AEG114" s="120">
        <v>3.8240198797835473E-17</v>
      </c>
      <c r="AEH114" s="120">
        <v>3.8240198797864956E-17</v>
      </c>
      <c r="AEI114" s="120">
        <v>2.4541429975787448E-17</v>
      </c>
      <c r="AEJ114" s="120">
        <v>2.4541429975799771E-17</v>
      </c>
      <c r="AEK114" s="120">
        <v>1.556172986817608E-17</v>
      </c>
      <c r="AEL114" s="120">
        <v>1.5561729868181069E-17</v>
      </c>
      <c r="AEM114" s="120">
        <v>9.744445885416158E-18</v>
      </c>
      <c r="AEN114" s="120">
        <v>9.7444458854181132E-18</v>
      </c>
      <c r="AEO114" s="120">
        <v>6.0220548375382767E-18</v>
      </c>
      <c r="AEP114" s="120">
        <v>6.0220548375390194E-18</v>
      </c>
      <c r="AEQ114" s="120">
        <v>3.6707102161342622E-18</v>
      </c>
      <c r="AER114" s="120">
        <v>3.6707102161345303E-18</v>
      </c>
      <c r="AES114" s="120">
        <v>2.2053816491075767E-18</v>
      </c>
      <c r="AET114" s="120">
        <v>2.2053816491076714E-18</v>
      </c>
      <c r="AEU114" s="120">
        <v>1.3050738430953472E-18</v>
      </c>
      <c r="AEV114" s="120">
        <v>1.3050738430953784E-18</v>
      </c>
      <c r="AEW114" s="120">
        <v>7.6009934455944562E-19</v>
      </c>
      <c r="AEX114" s="120">
        <v>7.6009934455945563E-19</v>
      </c>
      <c r="AEY114" s="120">
        <v>4.3534172229708302E-19</v>
      </c>
      <c r="AEZ114" s="120">
        <v>4.353417222970861E-19</v>
      </c>
      <c r="AFA114" s="120">
        <v>2.449781212186261E-19</v>
      </c>
      <c r="AFB114" s="120">
        <v>2.4497812121862682E-19</v>
      </c>
      <c r="AFC114" s="120">
        <v>1.3531388272752736E-19</v>
      </c>
      <c r="AFD114" s="120">
        <v>1.3531388272752772E-19</v>
      </c>
      <c r="AFE114" s="120">
        <v>7.3286061519085378E-20</v>
      </c>
      <c r="AFF114" s="120">
        <v>7.3286061519085462E-20</v>
      </c>
      <c r="AFG114" s="120">
        <v>3.8875061815421938E-20</v>
      </c>
      <c r="AFH114" s="120">
        <v>3.8875061815421938E-20</v>
      </c>
      <c r="AFI114" s="120">
        <v>2.0172241708363733E-20</v>
      </c>
      <c r="AFJ114" s="120">
        <v>2.017224170836373E-20</v>
      </c>
      <c r="AFK114" s="120">
        <v>1.0225477909190695E-20</v>
      </c>
      <c r="AFL114" s="120">
        <v>1.0225477909190706E-20</v>
      </c>
      <c r="AFM114" s="120">
        <v>5.056106515113667E-21</v>
      </c>
      <c r="AFN114" s="120">
        <v>5.0561065151136655E-21</v>
      </c>
      <c r="AFO114" s="120">
        <v>2.434695739577297E-21</v>
      </c>
      <c r="AFP114" s="120">
        <v>2.4346957395772963E-21</v>
      </c>
      <c r="AFQ114" s="120">
        <v>1.1396946559943532E-21</v>
      </c>
      <c r="AFR114" s="120">
        <v>1.1396946559943528E-21</v>
      </c>
      <c r="AFS114" s="120">
        <v>5.1758629231235011E-22</v>
      </c>
      <c r="AFT114" s="120">
        <v>5.175862923123503E-22</v>
      </c>
      <c r="AFU114" s="120">
        <v>2.2754371745663557E-22</v>
      </c>
      <c r="AFV114" s="120">
        <v>2.2754371745663543E-22</v>
      </c>
      <c r="AFW114" s="120">
        <v>9.6595781883286215E-23</v>
      </c>
      <c r="AFX114" s="120">
        <v>9.6595781883286203E-23</v>
      </c>
      <c r="AFY114" s="120">
        <v>3.9486813615345235E-23</v>
      </c>
      <c r="AFZ114" s="120">
        <v>3.9486813615345253E-23</v>
      </c>
      <c r="AGA114" s="120">
        <v>1.5494482693583834E-23</v>
      </c>
      <c r="AGB114" s="120">
        <v>1.5494482693583839E-23</v>
      </c>
      <c r="AGC114" s="120">
        <v>5.8153152105212221E-24</v>
      </c>
      <c r="AGD114" s="120">
        <v>5.8153152105212191E-24</v>
      </c>
      <c r="AGE114" s="120">
        <v>2.0789800422873222E-24</v>
      </c>
      <c r="AGF114" s="120">
        <v>2.0789800422873248E-24</v>
      </c>
      <c r="AGG114" s="120">
        <v>7.045883757740103E-25</v>
      </c>
      <c r="AGH114" s="120">
        <v>7.0458837577401021E-25</v>
      </c>
      <c r="AGI114" s="120">
        <v>2.2511511298222508E-25</v>
      </c>
      <c r="AGJ114" s="120">
        <v>2.2511511298222494E-25</v>
      </c>
      <c r="AGK114" s="120">
        <v>6.7358072620881425E-26</v>
      </c>
      <c r="AGL114" s="120">
        <v>6.7358072620881448E-26</v>
      </c>
      <c r="AGM114" s="120">
        <v>1.8726203035805621E-26</v>
      </c>
      <c r="AGN114" s="120">
        <v>1.8726203035805621E-26</v>
      </c>
      <c r="AGO114" s="120">
        <v>4.790588028455648E-27</v>
      </c>
      <c r="AGP114" s="120">
        <v>4.7905880284556473E-27</v>
      </c>
      <c r="AGQ114" s="120">
        <v>1.1142593600922466E-27</v>
      </c>
      <c r="AGR114" s="120">
        <v>1.1142593600922467E-27</v>
      </c>
      <c r="AGS114" s="120">
        <v>2.3205075576057189E-28</v>
      </c>
      <c r="AGT114" s="120">
        <v>2.3205075576057189E-28</v>
      </c>
      <c r="AGU114" s="120">
        <v>4.2404364171337018E-29</v>
      </c>
      <c r="AGV114" s="120">
        <v>4.2404364171337007E-29</v>
      </c>
      <c r="AGW114" s="120">
        <v>6.6134418082347135E-30</v>
      </c>
      <c r="AGX114" s="120">
        <v>6.6134418082347149E-30</v>
      </c>
      <c r="AGY114" s="120">
        <v>8.4548324558599654E-31</v>
      </c>
      <c r="AGZ114" s="120">
        <v>8.4548324558599654E-31</v>
      </c>
      <c r="AHA114" s="120">
        <v>8.3103877100309227E-32</v>
      </c>
      <c r="AHB114" s="120">
        <v>8.3103877100309227E-32</v>
      </c>
      <c r="AHC114" s="120">
        <v>5.585196838722984E-33</v>
      </c>
      <c r="AHD114" s="120">
        <v>5.585196838722984E-33</v>
      </c>
      <c r="AHE114" s="120">
        <v>1.9259299443872359E-34</v>
      </c>
      <c r="AHF114" s="120" t="s">
        <v>105</v>
      </c>
      <c r="AHG114" s="120" t="s">
        <v>105</v>
      </c>
      <c r="AHH114" s="120" t="s">
        <v>105</v>
      </c>
      <c r="AHI114" s="120" t="s">
        <v>105</v>
      </c>
      <c r="AHJ114" s="120" t="s">
        <v>105</v>
      </c>
      <c r="AHK114" s="120" t="s">
        <v>105</v>
      </c>
      <c r="AHL114" s="120" t="s">
        <v>105</v>
      </c>
      <c r="AHM114" s="120" t="s">
        <v>105</v>
      </c>
      <c r="AHN114" s="120" t="s">
        <v>105</v>
      </c>
      <c r="AHO114" s="120" t="s">
        <v>105</v>
      </c>
      <c r="AHP114" s="120" t="s">
        <v>105</v>
      </c>
      <c r="AHQ114" s="120" t="s">
        <v>105</v>
      </c>
      <c r="AHR114" s="120" t="s">
        <v>105</v>
      </c>
      <c r="AHS114" s="120" t="s">
        <v>105</v>
      </c>
      <c r="AHT114" s="120" t="s">
        <v>105</v>
      </c>
      <c r="AHU114" s="120" t="s">
        <v>105</v>
      </c>
      <c r="AHV114" s="120" t="s">
        <v>105</v>
      </c>
      <c r="AHW114" s="120" t="s">
        <v>105</v>
      </c>
      <c r="AHX114" s="120" t="s">
        <v>105</v>
      </c>
      <c r="AHY114" s="120" t="s">
        <v>105</v>
      </c>
      <c r="AHZ114" s="120" t="s">
        <v>105</v>
      </c>
      <c r="AIA114" s="120" t="s">
        <v>105</v>
      </c>
      <c r="AIB114" s="120" t="s">
        <v>105</v>
      </c>
      <c r="AIC114" s="120" t="s">
        <v>105</v>
      </c>
      <c r="AID114" s="120" t="s">
        <v>105</v>
      </c>
      <c r="AIE114" s="120" t="s">
        <v>105</v>
      </c>
      <c r="AIF114" s="120" t="s">
        <v>105</v>
      </c>
      <c r="AIG114" s="120" t="s">
        <v>105</v>
      </c>
      <c r="AIH114" s="120" t="s">
        <v>105</v>
      </c>
      <c r="AII114" s="120" t="s">
        <v>105</v>
      </c>
      <c r="AIJ114" s="120" t="s">
        <v>105</v>
      </c>
      <c r="AIK114" s="120" t="s">
        <v>105</v>
      </c>
      <c r="AIL114" s="120" t="s">
        <v>105</v>
      </c>
      <c r="AIM114" s="120" t="s">
        <v>105</v>
      </c>
      <c r="AIN114" s="120" t="s">
        <v>105</v>
      </c>
      <c r="AIO114" s="120" t="s">
        <v>105</v>
      </c>
      <c r="AIP114" s="120" t="s">
        <v>105</v>
      </c>
      <c r="AIQ114" s="120" t="s">
        <v>105</v>
      </c>
      <c r="AIR114" s="120" t="s">
        <v>105</v>
      </c>
      <c r="AIS114" s="120" t="s">
        <v>105</v>
      </c>
      <c r="AIT114" s="120" t="s">
        <v>105</v>
      </c>
      <c r="AIU114" s="120" t="s">
        <v>105</v>
      </c>
      <c r="AIV114" s="120" t="s">
        <v>105</v>
      </c>
      <c r="AIW114" s="120" t="s">
        <v>105</v>
      </c>
      <c r="AIX114" s="120" t="s">
        <v>105</v>
      </c>
      <c r="AIY114" s="120" t="s">
        <v>105</v>
      </c>
      <c r="AIZ114" s="120" t="s">
        <v>105</v>
      </c>
      <c r="AJA114" s="120" t="s">
        <v>105</v>
      </c>
      <c r="AJB114" s="120" t="s">
        <v>105</v>
      </c>
      <c r="AJC114" s="120" t="s">
        <v>105</v>
      </c>
      <c r="AJD114" s="120" t="s">
        <v>105</v>
      </c>
      <c r="AJE114" s="120" t="s">
        <v>105</v>
      </c>
      <c r="AJF114" s="120" t="s">
        <v>105</v>
      </c>
      <c r="AJG114" s="120" t="s">
        <v>105</v>
      </c>
      <c r="AJH114" s="120" t="s">
        <v>105</v>
      </c>
      <c r="AJI114" s="120" t="s">
        <v>105</v>
      </c>
      <c r="AJJ114" s="120" t="s">
        <v>105</v>
      </c>
      <c r="AJK114" s="120" t="s">
        <v>105</v>
      </c>
      <c r="AJL114" s="120" t="s">
        <v>105</v>
      </c>
      <c r="AJM114" s="120" t="s">
        <v>105</v>
      </c>
      <c r="AJN114" s="120" t="s">
        <v>105</v>
      </c>
      <c r="AJO114" s="120" t="s">
        <v>105</v>
      </c>
      <c r="AJP114" s="120" t="s">
        <v>105</v>
      </c>
      <c r="AJQ114" s="120" t="s">
        <v>105</v>
      </c>
      <c r="AJR114" s="120" t="s">
        <v>105</v>
      </c>
      <c r="AJS114" s="120" t="s">
        <v>105</v>
      </c>
      <c r="AJT114" s="120" t="s">
        <v>105</v>
      </c>
      <c r="AJU114" s="120" t="s">
        <v>105</v>
      </c>
      <c r="AJV114" s="120" t="s">
        <v>105</v>
      </c>
      <c r="AJW114" s="120" t="s">
        <v>105</v>
      </c>
      <c r="AJX114" s="120" t="s">
        <v>105</v>
      </c>
      <c r="AJY114" s="120" t="s">
        <v>105</v>
      </c>
      <c r="AJZ114" s="120" t="s">
        <v>105</v>
      </c>
      <c r="AKA114" s="120" t="s">
        <v>105</v>
      </c>
      <c r="AKB114" s="120" t="s">
        <v>105</v>
      </c>
      <c r="AKC114" s="120" t="s">
        <v>105</v>
      </c>
      <c r="AKD114" s="120" t="s">
        <v>105</v>
      </c>
      <c r="AKE114" s="120" t="s">
        <v>105</v>
      </c>
      <c r="AKF114" s="120" t="s">
        <v>105</v>
      </c>
      <c r="AKG114" s="120" t="s">
        <v>105</v>
      </c>
      <c r="AKH114" s="120" t="s">
        <v>105</v>
      </c>
      <c r="AKI114" s="120" t="s">
        <v>105</v>
      </c>
      <c r="AKJ114" s="120" t="s">
        <v>105</v>
      </c>
      <c r="AKK114" s="120" t="s">
        <v>105</v>
      </c>
      <c r="AKL114" s="120" t="s">
        <v>105</v>
      </c>
      <c r="AKM114" s="120" t="s">
        <v>105</v>
      </c>
      <c r="AKN114" s="120" t="s">
        <v>105</v>
      </c>
      <c r="AKO114" s="120" t="s">
        <v>105</v>
      </c>
      <c r="AKP114" s="120" t="s">
        <v>105</v>
      </c>
      <c r="AKQ114" s="120" t="s">
        <v>105</v>
      </c>
      <c r="AKR114" s="120" t="s">
        <v>105</v>
      </c>
      <c r="AKS114" s="120" t="s">
        <v>105</v>
      </c>
      <c r="AKT114" s="120" t="s">
        <v>105</v>
      </c>
      <c r="AKU114" s="120" t="s">
        <v>105</v>
      </c>
      <c r="AKV114" s="120" t="s">
        <v>105</v>
      </c>
      <c r="AKW114" s="120" t="s">
        <v>105</v>
      </c>
      <c r="AKX114" s="120" t="s">
        <v>105</v>
      </c>
      <c r="AKY114" s="120" t="s">
        <v>105</v>
      </c>
      <c r="AKZ114" s="120" t="s">
        <v>105</v>
      </c>
      <c r="ALA114" s="120" t="s">
        <v>105</v>
      </c>
      <c r="ALB114" s="120" t="s">
        <v>105</v>
      </c>
      <c r="ALC114" s="120" t="s">
        <v>105</v>
      </c>
      <c r="ALD114" s="120" t="s">
        <v>105</v>
      </c>
      <c r="ALE114" s="120" t="s">
        <v>105</v>
      </c>
      <c r="ALF114" s="120" t="s">
        <v>105</v>
      </c>
      <c r="ALG114" s="120" t="s">
        <v>105</v>
      </c>
      <c r="ALH114" s="120" t="s">
        <v>105</v>
      </c>
      <c r="ALI114" s="120" t="s">
        <v>105</v>
      </c>
      <c r="ALJ114" s="120" t="s">
        <v>105</v>
      </c>
      <c r="ALK114" s="120" t="s">
        <v>105</v>
      </c>
      <c r="ALL114" s="120" t="s">
        <v>105</v>
      </c>
      <c r="ALM114" s="120" t="s">
        <v>105</v>
      </c>
      <c r="ALN114" s="120"/>
    </row>
    <row r="115" spans="1:1002" hidden="1">
      <c r="A115" s="119">
        <v>114</v>
      </c>
      <c r="B115" s="120">
        <v>3.4333145959401925E-4</v>
      </c>
      <c r="C115" s="120">
        <v>3.4333145959401941E-4</v>
      </c>
      <c r="D115" s="120">
        <v>3.3867542418981314E-4</v>
      </c>
      <c r="E115" s="120">
        <v>3.3867542418981319E-4</v>
      </c>
      <c r="F115" s="120">
        <v>3.3406432886488884E-4</v>
      </c>
      <c r="G115" s="120">
        <v>3.3406432886488879E-4</v>
      </c>
      <c r="H115" s="120">
        <v>3.2949795355590209E-4</v>
      </c>
      <c r="I115" s="120">
        <v>3.2949795355590166E-4</v>
      </c>
      <c r="J115" s="120">
        <v>3.2497607749551927E-4</v>
      </c>
      <c r="K115" s="120">
        <v>3.2497607749551932E-4</v>
      </c>
      <c r="L115" s="120">
        <v>3.2049847922207598E-4</v>
      </c>
      <c r="M115" s="120">
        <v>3.2049847922207577E-4</v>
      </c>
      <c r="N115" s="120">
        <v>3.1606493658933719E-4</v>
      </c>
      <c r="O115" s="120">
        <v>3.160649365893373E-4</v>
      </c>
      <c r="P115" s="120">
        <v>3.1167522677637337E-4</v>
      </c>
      <c r="Q115" s="120">
        <v>3.1167522677637359E-4</v>
      </c>
      <c r="R115" s="120">
        <v>3.0732912629754134E-4</v>
      </c>
      <c r="S115" s="120">
        <v>3.0732912629754118E-4</v>
      </c>
      <c r="T115" s="120">
        <v>3.0302641101257426E-4</v>
      </c>
      <c r="U115" s="120">
        <v>3.0302641101257442E-4</v>
      </c>
      <c r="V115" s="120">
        <v>2.9876685613678322E-4</v>
      </c>
      <c r="W115" s="120">
        <v>2.987668561367836E-4</v>
      </c>
      <c r="X115" s="120">
        <v>2.945502362513622E-4</v>
      </c>
      <c r="Y115" s="120">
        <v>2.9455023625136204E-4</v>
      </c>
      <c r="Z115" s="120">
        <v>2.9037632531380352E-4</v>
      </c>
      <c r="AA115" s="120">
        <v>2.9037632531380374E-4</v>
      </c>
      <c r="AB115" s="120">
        <v>2.8624489666842441E-4</v>
      </c>
      <c r="AC115" s="120">
        <v>2.8624489666842463E-4</v>
      </c>
      <c r="AD115" s="120">
        <v>2.82155723056995E-4</v>
      </c>
      <c r="AE115" s="120">
        <v>2.82155723056995E-4</v>
      </c>
      <c r="AF115" s="120">
        <v>2.7810857662947751E-4</v>
      </c>
      <c r="AG115" s="120">
        <v>2.781085766294774E-4</v>
      </c>
      <c r="AH115" s="120">
        <v>2.7410322895487268E-4</v>
      </c>
      <c r="AI115" s="120">
        <v>2.7410322895487268E-4</v>
      </c>
      <c r="AJ115" s="120">
        <v>2.7013945103217192E-4</v>
      </c>
      <c r="AK115" s="120">
        <v>2.7013945103217203E-4</v>
      </c>
      <c r="AL115" s="120">
        <v>2.6621701330141614E-4</v>
      </c>
      <c r="AM115" s="120">
        <v>2.6621701330141608E-4</v>
      </c>
      <c r="AN115" s="120">
        <v>2.6233568565485997E-4</v>
      </c>
      <c r="AO115" s="120">
        <v>2.6233568565485986E-4</v>
      </c>
      <c r="AP115" s="120">
        <v>2.584952374482436E-4</v>
      </c>
      <c r="AQ115" s="120">
        <v>2.5849523744824349E-4</v>
      </c>
      <c r="AR115" s="120">
        <v>2.54695437512169E-4</v>
      </c>
      <c r="AS115" s="120">
        <v>2.5469543751216895E-4</v>
      </c>
      <c r="AT115" s="120">
        <v>2.5093605416358047E-4</v>
      </c>
      <c r="AU115" s="120">
        <v>2.5093605416358041E-4</v>
      </c>
      <c r="AV115" s="120">
        <v>2.4721685521735009E-4</v>
      </c>
      <c r="AW115" s="120">
        <v>2.4721685521735036E-4</v>
      </c>
      <c r="AX115" s="120">
        <v>2.4353760799796864E-4</v>
      </c>
      <c r="AY115" s="120">
        <v>2.4353760799796864E-4</v>
      </c>
      <c r="AZ115" s="120">
        <v>2.3989807935133686E-4</v>
      </c>
      <c r="BA115" s="120">
        <v>2.3989807935133681E-4</v>
      </c>
      <c r="BB115" s="120">
        <v>2.3629803565666376E-4</v>
      </c>
      <c r="BC115" s="120">
        <v>2.3629803565666379E-4</v>
      </c>
      <c r="BD115" s="120">
        <v>2.3273724283846462E-4</v>
      </c>
      <c r="BE115" s="120">
        <v>2.3273724283846457E-4</v>
      </c>
      <c r="BF115" s="120">
        <v>2.2921546637866069E-4</v>
      </c>
      <c r="BG115" s="120">
        <v>2.2921546637866088E-4</v>
      </c>
      <c r="BH115" s="120">
        <v>2.2573247132878332E-4</v>
      </c>
      <c r="BI115" s="120">
        <v>2.2573247132878321E-4</v>
      </c>
      <c r="BJ115" s="120">
        <v>2.2228802232227474E-4</v>
      </c>
      <c r="BK115" s="120">
        <v>2.2228802232227468E-4</v>
      </c>
      <c r="BL115" s="120">
        <v>2.188818835868926E-4</v>
      </c>
      <c r="BM115" s="120">
        <v>2.1888188358689262E-4</v>
      </c>
      <c r="BN115" s="120">
        <v>2.1551381895721188E-4</v>
      </c>
      <c r="BO115" s="120">
        <v>2.1551381895721188E-4</v>
      </c>
      <c r="BP115" s="120">
        <v>2.1218359188722552E-4</v>
      </c>
      <c r="BQ115" s="120">
        <v>2.1218359188722558E-4</v>
      </c>
      <c r="BR115" s="120">
        <v>2.08890965463044E-4</v>
      </c>
      <c r="BS115" s="120">
        <v>2.0889096546304392E-4</v>
      </c>
      <c r="BT115" s="120">
        <v>2.0563570241569187E-4</v>
      </c>
      <c r="BU115" s="120">
        <v>2.0563570241569182E-4</v>
      </c>
      <c r="BV115" s="120">
        <v>2.0241756513400051E-4</v>
      </c>
      <c r="BW115" s="120">
        <v>2.0241756513400061E-4</v>
      </c>
      <c r="BX115" s="120">
        <v>1.9923631567759687E-4</v>
      </c>
      <c r="BY115" s="120">
        <v>1.9923631567759692E-4</v>
      </c>
      <c r="BZ115" s="120">
        <v>1.9609171578998663E-4</v>
      </c>
      <c r="CA115" s="120">
        <v>1.9609171578998665E-4</v>
      </c>
      <c r="CB115" s="120">
        <v>1.9298352691173227E-4</v>
      </c>
      <c r="CC115" s="120">
        <v>1.9298352691173216E-4</v>
      </c>
      <c r="CD115" s="120">
        <v>1.8991151019372312E-4</v>
      </c>
      <c r="CE115" s="120">
        <v>1.8991151019372317E-4</v>
      </c>
      <c r="CF115" s="120">
        <v>1.8687542651053894E-4</v>
      </c>
      <c r="CG115" s="120">
        <v>1.8687542651053907E-4</v>
      </c>
      <c r="CH115" s="120">
        <v>1.8387503647390328E-4</v>
      </c>
      <c r="CI115" s="120">
        <v>1.8387503647390325E-4</v>
      </c>
      <c r="CJ115" s="120">
        <v>1.8091010044622767E-4</v>
      </c>
      <c r="CK115" s="120">
        <v>1.809101004462277E-4</v>
      </c>
      <c r="CL115" s="120">
        <v>1.7798037855424649E-4</v>
      </c>
      <c r="CM115" s="120">
        <v>1.7798037855424644E-4</v>
      </c>
      <c r="CN115" s="120">
        <v>1.750856307027376E-4</v>
      </c>
      <c r="CO115" s="120">
        <v>1.7508563070273758E-4</v>
      </c>
      <c r="CP115" s="120">
        <v>1.7222561658833201E-4</v>
      </c>
      <c r="CQ115" s="120">
        <v>1.7222561658833193E-4</v>
      </c>
      <c r="CR115" s="120">
        <v>1.6940009571340866E-4</v>
      </c>
      <c r="CS115" s="120">
        <v>1.6940009571340858E-4</v>
      </c>
      <c r="CT115" s="120">
        <v>1.6660882740007467E-4</v>
      </c>
      <c r="CU115" s="120">
        <v>1.6660882740007451E-4</v>
      </c>
      <c r="CV115" s="120">
        <v>1.6385157080422896E-4</v>
      </c>
      <c r="CW115" s="120">
        <v>1.6385157080422888E-4</v>
      </c>
      <c r="CX115" s="120">
        <v>1.611280849297095E-4</v>
      </c>
      <c r="CY115" s="120">
        <v>1.6112808492970939E-4</v>
      </c>
      <c r="CZ115" s="120">
        <v>1.5843812864251946E-4</v>
      </c>
      <c r="DA115" s="120">
        <v>1.5843812864251955E-4</v>
      </c>
      <c r="DB115" s="120">
        <v>1.55781460685137E-4</v>
      </c>
      <c r="DC115" s="120">
        <v>1.5578146068513692E-4</v>
      </c>
      <c r="DD115" s="120">
        <v>1.5315783969089978E-4</v>
      </c>
      <c r="DE115" s="120">
        <v>1.5315783969089991E-4</v>
      </c>
      <c r="DF115" s="120">
        <v>1.5056702419847154E-4</v>
      </c>
      <c r="DG115" s="120">
        <v>1.5056702419847154E-4</v>
      </c>
      <c r="DH115" s="120">
        <v>1.4800877266638068E-4</v>
      </c>
      <c r="DI115" s="120">
        <v>1.4800877266638076E-4</v>
      </c>
      <c r="DJ115" s="120">
        <v>1.4548284348763607E-4</v>
      </c>
      <c r="DK115" s="120">
        <v>1.4548284348763621E-4</v>
      </c>
      <c r="DL115" s="120">
        <v>1.4298899500441535E-4</v>
      </c>
      <c r="DM115" s="120">
        <v>1.4298899500441537E-4</v>
      </c>
      <c r="DN115" s="120">
        <v>1.4052698552282494E-4</v>
      </c>
      <c r="DO115" s="120">
        <v>1.4052698552282481E-4</v>
      </c>
      <c r="DP115" s="120">
        <v>1.3809657332773087E-4</v>
      </c>
      <c r="DQ115" s="120">
        <v>1.3809657332773093E-4</v>
      </c>
      <c r="DR115" s="120">
        <v>1.3569751669765956E-4</v>
      </c>
      <c r="DS115" s="120">
        <v>1.3569751669765946E-4</v>
      </c>
      <c r="DT115" s="120">
        <v>1.333295739197619E-4</v>
      </c>
      <c r="DU115" s="120">
        <v>1.3332957391976182E-4</v>
      </c>
      <c r="DV115" s="120">
        <v>1.3099250330484875E-4</v>
      </c>
      <c r="DW115" s="120">
        <v>1.3099250330484872E-4</v>
      </c>
      <c r="DX115" s="120">
        <v>1.2868606320248565E-4</v>
      </c>
      <c r="DY115" s="120">
        <v>1.2868606320248568E-4</v>
      </c>
      <c r="DZ115" s="120">
        <v>1.2641001201615302E-4</v>
      </c>
      <c r="EA115" s="120">
        <v>1.2641001201615302E-4</v>
      </c>
      <c r="EB115" s="120">
        <v>1.2416410821846532E-4</v>
      </c>
      <c r="EC115" s="120">
        <v>1.2416410821846532E-4</v>
      </c>
      <c r="ED115" s="120">
        <v>1.2194811036645026E-4</v>
      </c>
      <c r="EE115" s="120">
        <v>1.2194811036645022E-4</v>
      </c>
      <c r="EF115" s="120">
        <v>1.1976177711688483E-4</v>
      </c>
      <c r="EG115" s="120">
        <v>1.1976177711688479E-4</v>
      </c>
      <c r="EH115" s="120">
        <v>1.1760486724168661E-4</v>
      </c>
      <c r="EI115" s="120">
        <v>1.1760486724168662E-4</v>
      </c>
      <c r="EJ115" s="120">
        <v>1.1547713964335942E-4</v>
      </c>
      <c r="EK115" s="120">
        <v>1.1547713964335941E-4</v>
      </c>
      <c r="EL115" s="120">
        <v>1.1337835337048947E-4</v>
      </c>
      <c r="EM115" s="120">
        <v>1.1337835337048946E-4</v>
      </c>
      <c r="EN115" s="120">
        <v>1.1130826763329268E-4</v>
      </c>
      <c r="EO115" s="120">
        <v>1.1130826763329271E-4</v>
      </c>
      <c r="EP115" s="120">
        <v>1.0926664181920887E-4</v>
      </c>
      <c r="EQ115" s="120">
        <v>1.0926664181920897E-4</v>
      </c>
      <c r="ER115" s="120">
        <v>1.0725323550854238E-4</v>
      </c>
      <c r="ES115" s="120">
        <v>1.0725323550854235E-4</v>
      </c>
      <c r="ET115" s="120">
        <v>1.0526780849014601E-4</v>
      </c>
      <c r="EU115" s="120">
        <v>1.0526780849014601E-4</v>
      </c>
      <c r="EV115" s="120">
        <v>1.0331012077714798E-4</v>
      </c>
      <c r="EW115" s="120">
        <v>1.0331012077714803E-4</v>
      </c>
      <c r="EX115" s="120">
        <v>1.01379932622717E-4</v>
      </c>
      <c r="EY115" s="120">
        <v>1.013799326227171E-4</v>
      </c>
      <c r="EZ115" s="120">
        <v>9.947700453586643E-5</v>
      </c>
      <c r="FA115" s="120">
        <v>9.9477004535866471E-5</v>
      </c>
      <c r="FB115" s="120">
        <v>9.7601097297292621E-5</v>
      </c>
      <c r="FC115" s="120">
        <v>9.7601097297292703E-5</v>
      </c>
      <c r="FD115" s="120">
        <v>9.5751971975247642E-5</v>
      </c>
      <c r="FE115" s="120">
        <v>9.5751971975247587E-5</v>
      </c>
      <c r="FF115" s="120">
        <v>9.392938994144208E-5</v>
      </c>
      <c r="FG115" s="120">
        <v>9.392938994144212E-5</v>
      </c>
      <c r="FH115" s="120">
        <v>9.2133112886977605E-5</v>
      </c>
      <c r="FI115" s="120">
        <v>9.2133112886977591E-5</v>
      </c>
      <c r="FJ115" s="120">
        <v>9.0362902838304714E-5</v>
      </c>
      <c r="FK115" s="120">
        <v>9.0362902838304632E-5</v>
      </c>
      <c r="FL115" s="120">
        <v>8.8618522173205443E-5</v>
      </c>
      <c r="FM115" s="120">
        <v>8.8618522173205457E-5</v>
      </c>
      <c r="FN115" s="120">
        <v>8.6899733636798077E-5</v>
      </c>
      <c r="FO115" s="120">
        <v>8.6899733636798131E-5</v>
      </c>
      <c r="FP115" s="120">
        <v>8.5206300357560028E-5</v>
      </c>
      <c r="FQ115" s="120">
        <v>8.5206300357560015E-5</v>
      </c>
      <c r="FR115" s="120">
        <v>8.3537985863368057E-5</v>
      </c>
      <c r="FS115" s="120">
        <v>8.3537985863368057E-5</v>
      </c>
      <c r="FT115" s="120">
        <v>8.189455409755389E-5</v>
      </c>
      <c r="FU115" s="120">
        <v>8.1894554097553931E-5</v>
      </c>
      <c r="FV115" s="120">
        <v>8.027576943496984E-5</v>
      </c>
      <c r="FW115" s="120">
        <v>8.0275769434969785E-5</v>
      </c>
      <c r="FX115" s="120">
        <v>7.8681396698064793E-5</v>
      </c>
      <c r="FY115" s="120">
        <v>7.8681396698064847E-5</v>
      </c>
      <c r="FZ115" s="120">
        <v>7.7111201172967269E-5</v>
      </c>
      <c r="GA115" s="120">
        <v>7.7111201172967351E-5</v>
      </c>
      <c r="GB115" s="120">
        <v>7.5564948625571037E-5</v>
      </c>
      <c r="GC115" s="120">
        <v>7.5564948625570969E-5</v>
      </c>
      <c r="GD115" s="120">
        <v>7.4042405317623438E-5</v>
      </c>
      <c r="GE115" s="120">
        <v>7.4042405317623425E-5</v>
      </c>
      <c r="GF115" s="120">
        <v>7.2543338022811984E-5</v>
      </c>
      <c r="GG115" s="120">
        <v>7.2543338022811957E-5</v>
      </c>
      <c r="GH115" s="120">
        <v>7.1067514042846554E-5</v>
      </c>
      <c r="GI115" s="120">
        <v>7.1067514042846581E-5</v>
      </c>
      <c r="GJ115" s="120">
        <v>6.9614701223535185E-5</v>
      </c>
      <c r="GK115" s="120">
        <v>6.9614701223535185E-5</v>
      </c>
      <c r="GL115" s="120">
        <v>6.8184667970849717E-5</v>
      </c>
      <c r="GM115" s="120">
        <v>6.818466797084969E-5</v>
      </c>
      <c r="GN115" s="120">
        <v>6.6777183266979461E-5</v>
      </c>
      <c r="GO115" s="120">
        <v>6.6777183266979461E-5</v>
      </c>
      <c r="GP115" s="120">
        <v>6.5392016686369056E-5</v>
      </c>
      <c r="GQ115" s="120">
        <v>6.5392016686369124E-5</v>
      </c>
      <c r="GR115" s="120">
        <v>6.4028938411738579E-5</v>
      </c>
      <c r="GS115" s="120">
        <v>6.4028938411738511E-5</v>
      </c>
      <c r="GT115" s="120">
        <v>6.2687719250081129E-5</v>
      </c>
      <c r="GU115" s="120">
        <v>6.2687719250081143E-5</v>
      </c>
      <c r="GV115" s="120">
        <v>6.1368130648638378E-5</v>
      </c>
      <c r="GW115" s="120">
        <v>6.136813064863831E-5</v>
      </c>
      <c r="GX115" s="120">
        <v>6.0069944710846393E-5</v>
      </c>
      <c r="GY115" s="120">
        <v>6.0069944710846379E-5</v>
      </c>
      <c r="GZ115" s="120">
        <v>5.8792934212253213E-5</v>
      </c>
      <c r="HA115" s="120">
        <v>5.879293421225324E-5</v>
      </c>
      <c r="HB115" s="120">
        <v>5.7536872616401927E-5</v>
      </c>
      <c r="HC115" s="120">
        <v>5.7536872616401947E-5</v>
      </c>
      <c r="HD115" s="120">
        <v>5.6301534090677502E-5</v>
      </c>
      <c r="HE115" s="120">
        <v>5.6301534090677556E-5</v>
      </c>
      <c r="HF115" s="120">
        <v>5.5086693522114419E-5</v>
      </c>
      <c r="HG115" s="120">
        <v>5.5086693522114412E-5</v>
      </c>
      <c r="HH115" s="120">
        <v>5.389212653316088E-5</v>
      </c>
      <c r="HI115" s="120">
        <v>5.3892126533160867E-5</v>
      </c>
      <c r="HJ115" s="120">
        <v>5.2717609497397821E-5</v>
      </c>
      <c r="HK115" s="120">
        <v>5.2717609497397848E-5</v>
      </c>
      <c r="HL115" s="120">
        <v>5.1562919555208006E-5</v>
      </c>
      <c r="HM115" s="120">
        <v>5.1562919555208012E-5</v>
      </c>
      <c r="HN115" s="120">
        <v>5.0427834629392986E-5</v>
      </c>
      <c r="HO115" s="120">
        <v>5.0427834629392993E-5</v>
      </c>
      <c r="HP115" s="120">
        <v>4.9312133440734318E-5</v>
      </c>
      <c r="HQ115" s="120">
        <v>4.9312133440734311E-5</v>
      </c>
      <c r="HR115" s="120">
        <v>4.8215595523495722E-5</v>
      </c>
      <c r="HS115" s="120">
        <v>4.8215595523495743E-5</v>
      </c>
      <c r="HT115" s="120">
        <v>4.7138001240862774E-5</v>
      </c>
      <c r="HU115" s="120">
        <v>4.7138001240862802E-5</v>
      </c>
      <c r="HV115" s="120">
        <v>4.6079131800316704E-5</v>
      </c>
      <c r="HW115" s="120">
        <v>4.607913180031669E-5</v>
      </c>
      <c r="HX115" s="120">
        <v>4.5038769268939271E-5</v>
      </c>
      <c r="HY115" s="120">
        <v>4.5038769268939292E-5</v>
      </c>
      <c r="HZ115" s="120">
        <v>4.4016696588644907E-5</v>
      </c>
      <c r="IA115" s="120">
        <v>4.4016696588644887E-5</v>
      </c>
      <c r="IB115" s="120">
        <v>4.301269759133668E-5</v>
      </c>
      <c r="IC115" s="120">
        <v>4.3012697591336666E-5</v>
      </c>
      <c r="ID115" s="120">
        <v>4.202655701398298E-5</v>
      </c>
      <c r="IE115" s="120">
        <v>4.2026557013983E-5</v>
      </c>
      <c r="IF115" s="120">
        <v>4.1058060513611143E-5</v>
      </c>
      <c r="IG115" s="120">
        <v>4.1058060513611143E-5</v>
      </c>
      <c r="IH115" s="120">
        <v>4.0106994682214279E-5</v>
      </c>
      <c r="II115" s="120">
        <v>4.0106994682214245E-5</v>
      </c>
      <c r="IJ115" s="120">
        <v>3.917314706156836E-5</v>
      </c>
      <c r="IK115" s="120">
        <v>3.9173147061568394E-5</v>
      </c>
      <c r="IL115" s="120">
        <v>3.8256306157955827E-5</v>
      </c>
      <c r="IM115" s="120">
        <v>3.825630615795584E-5</v>
      </c>
      <c r="IN115" s="120">
        <v>3.7356261456791275E-5</v>
      </c>
      <c r="IO115" s="120">
        <v>3.7356261456791282E-5</v>
      </c>
      <c r="IP115" s="120">
        <v>3.6472803437147073E-5</v>
      </c>
      <c r="IQ115" s="120">
        <v>3.6472803437147039E-5</v>
      </c>
      <c r="IR115" s="120">
        <v>3.5605723586174182E-5</v>
      </c>
      <c r="IS115" s="120">
        <v>3.5605723586174203E-5</v>
      </c>
      <c r="IT115" s="120">
        <v>3.4754814413415389E-5</v>
      </c>
      <c r="IU115" s="120">
        <v>3.4754814413415382E-5</v>
      </c>
      <c r="IV115" s="120">
        <v>3.3919869465005878E-5</v>
      </c>
      <c r="IW115" s="120">
        <v>3.3919869465005857E-5</v>
      </c>
      <c r="IX115" s="120">
        <v>3.3100683337759721E-5</v>
      </c>
      <c r="IY115" s="120">
        <v>3.3100683337759721E-5</v>
      </c>
      <c r="IZ115" s="120">
        <v>3.2297051693136336E-5</v>
      </c>
      <c r="JA115" s="120">
        <v>3.229705169313635E-5</v>
      </c>
      <c r="JB115" s="120">
        <v>3.1508771271084641E-5</v>
      </c>
      <c r="JC115" s="120">
        <v>3.1508771271084614E-5</v>
      </c>
      <c r="JD115" s="120">
        <v>3.073563990376074E-5</v>
      </c>
      <c r="JE115" s="120">
        <v>3.0735639903760747E-5</v>
      </c>
      <c r="JF115" s="120">
        <v>2.9977456529115626E-5</v>
      </c>
      <c r="JG115" s="120">
        <v>2.9977456529115622E-5</v>
      </c>
      <c r="JH115" s="120">
        <v>2.9234021204348632E-5</v>
      </c>
      <c r="JI115" s="120">
        <v>2.9234021204348649E-5</v>
      </c>
      <c r="JJ115" s="120">
        <v>2.850513511922386E-5</v>
      </c>
      <c r="JK115" s="120">
        <v>2.8505135119223863E-5</v>
      </c>
      <c r="JL115" s="120">
        <v>2.7790600609244776E-5</v>
      </c>
      <c r="JM115" s="120">
        <v>2.7790600609244756E-5</v>
      </c>
      <c r="JN115" s="120">
        <v>2.7090221168684139E-5</v>
      </c>
      <c r="JO115" s="120">
        <v>2.7090221168684132E-5</v>
      </c>
      <c r="JP115" s="120">
        <v>2.6403801463465013E-5</v>
      </c>
      <c r="JQ115" s="120">
        <v>2.640380146346503E-5</v>
      </c>
      <c r="JR115" s="120">
        <v>2.5731147343889261E-5</v>
      </c>
      <c r="JS115" s="120">
        <v>2.5731147343889244E-5</v>
      </c>
      <c r="JT115" s="120">
        <v>2.5072065857209615E-5</v>
      </c>
      <c r="JU115" s="120">
        <v>2.5072065857209629E-5</v>
      </c>
      <c r="JV115" s="120">
        <v>2.4426365260042115E-5</v>
      </c>
      <c r="JW115" s="120">
        <v>2.4426365260042128E-5</v>
      </c>
      <c r="JX115" s="120">
        <v>2.3793855030614355E-5</v>
      </c>
      <c r="JY115" s="120">
        <v>2.3793855030614345E-5</v>
      </c>
      <c r="JZ115" s="120">
        <v>2.3174345880846471E-5</v>
      </c>
      <c r="KA115" s="120">
        <v>2.3174345880846464E-5</v>
      </c>
      <c r="KB115" s="120">
        <v>2.2567649768260955E-5</v>
      </c>
      <c r="KC115" s="120">
        <v>2.2567649768260955E-5</v>
      </c>
      <c r="KD115" s="120">
        <v>2.1973579907717327E-5</v>
      </c>
      <c r="KE115" s="120">
        <v>2.1973579907717323E-5</v>
      </c>
      <c r="KF115" s="120">
        <v>2.1391950782968157E-5</v>
      </c>
      <c r="KG115" s="120">
        <v>2.1391950782968164E-5</v>
      </c>
      <c r="KH115" s="120">
        <v>2.0822578158032918E-5</v>
      </c>
      <c r="KI115" s="120">
        <v>2.0822578158032925E-5</v>
      </c>
      <c r="KJ115" s="120">
        <v>2.0265279088385469E-5</v>
      </c>
      <c r="KK115" s="120">
        <v>2.0265279088385469E-5</v>
      </c>
      <c r="KL115" s="120">
        <v>1.9719871931951928E-5</v>
      </c>
      <c r="KM115" s="120">
        <v>1.9719871931951959E-5</v>
      </c>
      <c r="KN115" s="120">
        <v>1.9186176359915209E-5</v>
      </c>
      <c r="KO115" s="120">
        <v>1.9186176359915203E-5</v>
      </c>
      <c r="KP115" s="120">
        <v>1.8664013367322118E-5</v>
      </c>
      <c r="KQ115" s="120">
        <v>1.8664013367322121E-5</v>
      </c>
      <c r="KR115" s="120">
        <v>1.8153205283490213E-5</v>
      </c>
      <c r="KS115" s="120">
        <v>1.8153205283490206E-5</v>
      </c>
      <c r="KT115" s="120">
        <v>1.7653575782209975E-5</v>
      </c>
      <c r="KU115" s="120">
        <v>1.7653575782209968E-5</v>
      </c>
      <c r="KV115" s="120">
        <v>1.7164949891739132E-5</v>
      </c>
      <c r="KW115" s="120">
        <v>1.7164949891739139E-5</v>
      </c>
      <c r="KX115" s="120">
        <v>1.668715400458571E-5</v>
      </c>
      <c r="KY115" s="120">
        <v>1.6687154004585697E-5</v>
      </c>
      <c r="KZ115" s="120">
        <v>1.6220015887075662E-5</v>
      </c>
      <c r="LA115" s="120">
        <v>1.6220015887075652E-5</v>
      </c>
      <c r="LB115" s="120">
        <v>1.5763364688702439E-5</v>
      </c>
      <c r="LC115" s="120">
        <v>1.5763364688702432E-5</v>
      </c>
      <c r="LD115" s="120">
        <v>1.5317030951254102E-5</v>
      </c>
      <c r="LE115" s="120">
        <v>1.5317030951254088E-5</v>
      </c>
      <c r="LF115" s="120">
        <v>1.4880846617715349E-5</v>
      </c>
      <c r="LG115" s="120">
        <v>1.4880846617715356E-5</v>
      </c>
      <c r="LH115" s="120">
        <v>1.445464504094045E-5</v>
      </c>
      <c r="LI115" s="120">
        <v>1.4454645040940455E-5</v>
      </c>
      <c r="LJ115" s="120">
        <v>1.4038260992093931E-5</v>
      </c>
      <c r="LK115" s="120">
        <v>1.4038260992093931E-5</v>
      </c>
      <c r="LL115" s="120">
        <v>1.3631530668855825E-5</v>
      </c>
      <c r="LM115" s="120">
        <v>1.3631530668855816E-5</v>
      </c>
      <c r="LN115" s="120">
        <v>1.3234291703387925E-5</v>
      </c>
      <c r="LO115" s="120">
        <v>1.3234291703387928E-5</v>
      </c>
      <c r="LP115" s="120">
        <v>1.2846383170057922E-5</v>
      </c>
      <c r="LQ115" s="120">
        <v>1.2846383170057922E-5</v>
      </c>
      <c r="LR115" s="120">
        <v>1.2467645592918196E-5</v>
      </c>
      <c r="LS115" s="120">
        <v>1.2467645592918202E-5</v>
      </c>
      <c r="LT115" s="120">
        <v>1.2097920952936204E-5</v>
      </c>
      <c r="LU115" s="120">
        <v>1.2097920952936202E-5</v>
      </c>
      <c r="LV115" s="120">
        <v>1.1737052694973093E-5</v>
      </c>
      <c r="LW115" s="120">
        <v>1.1737052694973093E-5</v>
      </c>
      <c r="LX115" s="120">
        <v>1.1384885734507794E-5</v>
      </c>
      <c r="LY115" s="120">
        <v>1.1384885734507785E-5</v>
      </c>
      <c r="LZ115" s="120">
        <v>1.1041266464103368E-5</v>
      </c>
      <c r="MA115" s="120">
        <v>1.1041266464103376E-5</v>
      </c>
      <c r="MB115" s="120">
        <v>1.0706042759612764E-5</v>
      </c>
      <c r="MC115" s="120">
        <v>1.0706042759612759E-5</v>
      </c>
      <c r="MD115" s="120">
        <v>1.0379063986121054E-5</v>
      </c>
      <c r="ME115" s="120">
        <v>1.0379063986121052E-5</v>
      </c>
      <c r="MF115" s="120">
        <v>1.0060181003621371E-5</v>
      </c>
      <c r="MG115" s="120">
        <v>1.0060181003621364E-5</v>
      </c>
      <c r="MH115" s="120">
        <v>9.7492461724217224E-6</v>
      </c>
      <c r="MI115" s="120">
        <v>9.7492461724217224E-6</v>
      </c>
      <c r="MJ115" s="120">
        <v>9.4461133582800744E-6</v>
      </c>
      <c r="MK115" s="120">
        <v>9.4461133582800744E-6</v>
      </c>
      <c r="ML115" s="120">
        <v>9.1506379372649748E-6</v>
      </c>
      <c r="MM115" s="120">
        <v>9.1506379372649748E-6</v>
      </c>
      <c r="MN115" s="120">
        <v>8.8626768003391922E-6</v>
      </c>
      <c r="MO115" s="120">
        <v>8.8626768003391804E-6</v>
      </c>
      <c r="MP115" s="120">
        <v>8.5820883576640336E-6</v>
      </c>
      <c r="MQ115" s="120">
        <v>8.5820883576640285E-6</v>
      </c>
      <c r="MR115" s="120">
        <v>8.3087325426216945E-6</v>
      </c>
      <c r="MS115" s="120">
        <v>8.3087325426217013E-6</v>
      </c>
      <c r="MT115" s="120">
        <v>8.0424708155534617E-6</v>
      </c>
      <c r="MU115" s="120">
        <v>8.0424708155534685E-6</v>
      </c>
      <c r="MV115" s="120">
        <v>7.7831661672115211E-6</v>
      </c>
      <c r="MW115" s="120">
        <v>7.7831661672115211E-6</v>
      </c>
      <c r="MX115" s="120">
        <v>7.5306831219222027E-6</v>
      </c>
      <c r="MY115" s="120">
        <v>7.5306831219222086E-6</v>
      </c>
      <c r="MZ115" s="120">
        <v>7.2848877404585399E-6</v>
      </c>
      <c r="NA115" s="120">
        <v>7.2848877404585425E-6</v>
      </c>
      <c r="NB115" s="120">
        <v>7.045647622620212E-6</v>
      </c>
      <c r="NC115" s="120">
        <v>7.0456476226202112E-6</v>
      </c>
      <c r="ND115" s="120">
        <v>6.8128319095189515E-6</v>
      </c>
      <c r="NE115" s="120">
        <v>6.812831909518954E-6</v>
      </c>
      <c r="NF115" s="120">
        <v>6.5863112855676494E-6</v>
      </c>
      <c r="NG115" s="120">
        <v>6.5863112855676486E-6</v>
      </c>
      <c r="NH115" s="120">
        <v>6.3659579801713583E-6</v>
      </c>
      <c r="NI115" s="120">
        <v>6.3659579801713566E-6</v>
      </c>
      <c r="NJ115" s="120">
        <v>6.1516457691187532E-6</v>
      </c>
      <c r="NK115" s="120">
        <v>6.1516457691187532E-6</v>
      </c>
      <c r="NL115" s="120">
        <v>5.9432499756723805E-6</v>
      </c>
      <c r="NM115" s="120">
        <v>5.9432499756723822E-6</v>
      </c>
      <c r="NN115" s="120">
        <v>5.7406474713563795E-6</v>
      </c>
      <c r="NO115" s="120">
        <v>5.7406474713563795E-6</v>
      </c>
      <c r="NP115" s="120">
        <v>5.5437166764403901E-6</v>
      </c>
      <c r="NQ115" s="120">
        <v>5.5437166764403901E-6</v>
      </c>
      <c r="NR115" s="120">
        <v>5.3523375601184545E-6</v>
      </c>
      <c r="NS115" s="120">
        <v>5.3523375601184528E-6</v>
      </c>
      <c r="NT115" s="120">
        <v>5.1663916403817556E-6</v>
      </c>
      <c r="NU115" s="120">
        <v>5.166391640381759E-6</v>
      </c>
      <c r="NV115" s="120">
        <v>4.985761983584399E-6</v>
      </c>
      <c r="NW115" s="120">
        <v>4.9857619835843998E-6</v>
      </c>
      <c r="NX115" s="120">
        <v>4.8103332037012279E-6</v>
      </c>
      <c r="NY115" s="120">
        <v>4.810333203701227E-6</v>
      </c>
      <c r="NZ115" s="120">
        <v>4.6399914612770398E-6</v>
      </c>
      <c r="OA115" s="120">
        <v>4.6399914612770449E-6</v>
      </c>
      <c r="OB115" s="120">
        <v>4.4746244620666E-6</v>
      </c>
      <c r="OC115" s="120">
        <v>4.4746244620665975E-6</v>
      </c>
      <c r="OD115" s="120">
        <v>4.314121455364886E-6</v>
      </c>
      <c r="OE115" s="120">
        <v>4.3141214553648852E-6</v>
      </c>
      <c r="OF115" s="120">
        <v>4.1583732320273492E-6</v>
      </c>
      <c r="OG115" s="120">
        <v>4.1583732320273534E-6</v>
      </c>
      <c r="OH115" s="120">
        <v>4.007272122179815E-6</v>
      </c>
      <c r="OI115" s="120">
        <v>4.0072721221798133E-6</v>
      </c>
      <c r="OJ115" s="120">
        <v>3.8607119926179898E-6</v>
      </c>
      <c r="OK115" s="120">
        <v>3.8607119926179906E-6</v>
      </c>
      <c r="OL115" s="120">
        <v>3.7185882438966726E-6</v>
      </c>
      <c r="OM115" s="120">
        <v>3.7185882438966726E-6</v>
      </c>
      <c r="ON115" s="120">
        <v>3.5807978071086894E-6</v>
      </c>
      <c r="OO115" s="120">
        <v>3.5807978071086903E-6</v>
      </c>
      <c r="OP115" s="120">
        <v>3.4472391403539775E-6</v>
      </c>
      <c r="OQ115" s="120">
        <v>3.4472391403539775E-6</v>
      </c>
      <c r="OR115" s="120">
        <v>3.3178122248992065E-6</v>
      </c>
      <c r="OS115" s="120">
        <v>3.317812224899209E-6</v>
      </c>
      <c r="OT115" s="120">
        <v>3.192418561028523E-6</v>
      </c>
      <c r="OU115" s="120">
        <v>3.1924185610285222E-6</v>
      </c>
      <c r="OV115" s="120">
        <v>3.0709611635861296E-6</v>
      </c>
      <c r="OW115" s="120">
        <v>3.0709611635861292E-6</v>
      </c>
      <c r="OX115" s="120">
        <v>2.9533445572116006E-6</v>
      </c>
      <c r="OY115" s="120">
        <v>2.9533445572115989E-6</v>
      </c>
      <c r="OZ115" s="120">
        <v>2.8394747712689056E-6</v>
      </c>
      <c r="PA115" s="120">
        <v>2.839474771268903E-6</v>
      </c>
      <c r="PB115" s="120">
        <v>2.7292593344702989E-6</v>
      </c>
      <c r="PC115" s="120">
        <v>2.7292593344702993E-6</v>
      </c>
      <c r="PD115" s="120">
        <v>2.6226072691964211E-6</v>
      </c>
      <c r="PE115" s="120">
        <v>2.6226072691964198E-6</v>
      </c>
      <c r="PF115" s="120">
        <v>2.519429085514013E-6</v>
      </c>
      <c r="PG115" s="120">
        <v>2.5194290855140121E-6</v>
      </c>
      <c r="PH115" s="120">
        <v>2.419636774892898E-6</v>
      </c>
      <c r="PI115" s="120">
        <v>2.419636774892898E-6</v>
      </c>
      <c r="PJ115" s="120">
        <v>2.3231438036239656E-6</v>
      </c>
      <c r="PK115" s="120">
        <v>2.3231438036239626E-6</v>
      </c>
      <c r="PL115" s="120">
        <v>2.2298651059400757E-6</v>
      </c>
      <c r="PM115" s="120">
        <v>2.2298651059400765E-6</v>
      </c>
      <c r="PN115" s="120">
        <v>2.1397170768419577E-6</v>
      </c>
      <c r="PO115" s="120">
        <v>2.1397170768419555E-6</v>
      </c>
      <c r="PP115" s="120">
        <v>2.0526175646313129E-6</v>
      </c>
      <c r="PQ115" s="120">
        <v>2.0526175646313125E-6</v>
      </c>
      <c r="PR115" s="120">
        <v>1.9684858631535467E-6</v>
      </c>
      <c r="PS115" s="120">
        <v>1.968485863153548E-6</v>
      </c>
      <c r="PT115" s="120">
        <v>1.8872427037526156E-6</v>
      </c>
      <c r="PU115" s="120">
        <v>1.8872427037526158E-6</v>
      </c>
      <c r="PV115" s="120">
        <v>1.8088102469407138E-6</v>
      </c>
      <c r="PW115" s="120">
        <v>1.8088102469407144E-6</v>
      </c>
      <c r="PX115" s="120">
        <v>1.7331120737856887E-6</v>
      </c>
      <c r="PY115" s="120">
        <v>1.7331120737856894E-6</v>
      </c>
      <c r="PZ115" s="120">
        <v>1.66007317701914E-6</v>
      </c>
      <c r="QA115" s="120">
        <v>1.66007317701914E-6</v>
      </c>
      <c r="QB115" s="120">
        <v>1.5896199518684354E-6</v>
      </c>
      <c r="QC115" s="120">
        <v>1.5896199518684354E-6</v>
      </c>
      <c r="QD115" s="120">
        <v>1.5216801866159692E-6</v>
      </c>
      <c r="QE115" s="120">
        <v>1.5216801866159699E-6</v>
      </c>
      <c r="QF115" s="120">
        <v>1.4561830528891418E-6</v>
      </c>
      <c r="QG115" s="120">
        <v>1.4561830528891418E-6</v>
      </c>
      <c r="QH115" s="120">
        <v>1.393059095684745E-6</v>
      </c>
      <c r="QI115" s="120">
        <v>1.3930590956847436E-6</v>
      </c>
      <c r="QJ115" s="120">
        <v>1.3322402231315673E-6</v>
      </c>
      <c r="QK115" s="120">
        <v>1.3322402231315669E-6</v>
      </c>
      <c r="QL115" s="120">
        <v>1.2736596959952091E-6</v>
      </c>
      <c r="QM115" s="120">
        <v>1.2736596959952082E-6</v>
      </c>
      <c r="QN115" s="120">
        <v>1.2172521169292148E-6</v>
      </c>
      <c r="QO115" s="120">
        <v>1.2172521169292141E-6</v>
      </c>
      <c r="QP115" s="120">
        <v>1.1629534194768652E-6</v>
      </c>
      <c r="QQ115" s="120">
        <v>1.1629534194768643E-6</v>
      </c>
      <c r="QR115" s="120">
        <v>1.1107008568280591E-6</v>
      </c>
      <c r="QS115" s="120">
        <v>1.1107008568280587E-6</v>
      </c>
      <c r="QT115" s="120">
        <v>1.0604329903359084E-6</v>
      </c>
      <c r="QU115" s="120">
        <v>1.0604329903359086E-6</v>
      </c>
      <c r="QV115" s="120">
        <v>1.0120896777978175E-6</v>
      </c>
      <c r="QW115" s="120">
        <v>1.0120896777978171E-6</v>
      </c>
      <c r="QX115" s="120">
        <v>9.6561206150596532E-7</v>
      </c>
      <c r="QY115" s="120">
        <v>9.6561206150596469E-7</v>
      </c>
      <c r="QZ115" s="120">
        <v>9.2094255607228637E-7</v>
      </c>
      <c r="RA115" s="120">
        <v>9.2094255607228679E-7</v>
      </c>
      <c r="RB115" s="120">
        <v>8.780248360331536E-7</v>
      </c>
      <c r="RC115" s="120">
        <v>8.7802483603315392E-7</v>
      </c>
      <c r="RD115" s="120">
        <v>8.3680382323917307E-7</v>
      </c>
      <c r="RE115" s="120">
        <v>8.3680382323917349E-7</v>
      </c>
      <c r="RF115" s="120">
        <v>7.9722567403559987E-7</v>
      </c>
      <c r="RG115" s="120">
        <v>7.9722567403560019E-7</v>
      </c>
      <c r="RH115" s="120">
        <v>7.5923776623905436E-7</v>
      </c>
      <c r="RI115" s="120">
        <v>7.5923776623905415E-7</v>
      </c>
      <c r="RJ115" s="120">
        <v>7.2278868591635679E-7</v>
      </c>
      <c r="RK115" s="120">
        <v>7.2278868591635711E-7</v>
      </c>
      <c r="RL115" s="120">
        <v>6.8782821397144352E-7</v>
      </c>
      <c r="RM115" s="120">
        <v>6.8782821397144373E-7</v>
      </c>
      <c r="RN115" s="120">
        <v>6.5430731254644931E-7</v>
      </c>
      <c r="RO115" s="120">
        <v>6.543073125464491E-7</v>
      </c>
      <c r="RP115" s="120">
        <v>6.2217811124320154E-7</v>
      </c>
      <c r="RQ115" s="120">
        <v>6.2217811124320132E-7</v>
      </c>
      <c r="RR115" s="120">
        <v>5.9139389317148388E-7</v>
      </c>
      <c r="RS115" s="120">
        <v>5.9139389317148313E-7</v>
      </c>
      <c r="RT115" s="120">
        <v>5.6190908083055665E-7</v>
      </c>
      <c r="RU115" s="120">
        <v>5.6190908083055761E-7</v>
      </c>
      <c r="RV115" s="120">
        <v>5.336792218305665E-7</v>
      </c>
      <c r="RW115" s="120">
        <v>5.3367922183056713E-7</v>
      </c>
      <c r="RX115" s="120">
        <v>5.0666097446056755E-7</v>
      </c>
      <c r="RY115" s="120">
        <v>5.0666097446056765E-7</v>
      </c>
      <c r="RZ115" s="120">
        <v>4.8081209311002603E-7</v>
      </c>
      <c r="SA115" s="120">
        <v>4.8081209311002571E-7</v>
      </c>
      <c r="SB115" s="120">
        <v>4.5609141355077104E-7</v>
      </c>
      <c r="SC115" s="120">
        <v>4.560914135507711E-7</v>
      </c>
      <c r="SD115" s="120">
        <v>4.3245883808647811E-7</v>
      </c>
      <c r="SE115" s="120">
        <v>4.3245883808647795E-7</v>
      </c>
      <c r="SF115" s="120">
        <v>4.0987532057685986E-7</v>
      </c>
      <c r="SG115" s="120">
        <v>4.098753205768597E-7</v>
      </c>
      <c r="SH115" s="120">
        <v>3.8830285134385887E-7</v>
      </c>
      <c r="SI115" s="120">
        <v>3.8830285134385861E-7</v>
      </c>
      <c r="SJ115" s="120">
        <v>3.6770444196722079E-7</v>
      </c>
      <c r="SK115" s="120">
        <v>3.6770444196722063E-7</v>
      </c>
      <c r="SL115" s="120">
        <v>3.4804410997690974E-7</v>
      </c>
      <c r="SM115" s="120">
        <v>3.4804410997690995E-7</v>
      </c>
      <c r="SN115" s="120">
        <v>3.2928686344993517E-7</v>
      </c>
      <c r="SO115" s="120">
        <v>3.2928686344993517E-7</v>
      </c>
      <c r="SP115" s="120">
        <v>3.1139868551920657E-7</v>
      </c>
      <c r="SQ115" s="120">
        <v>3.1139868551920673E-7</v>
      </c>
      <c r="SR115" s="120">
        <v>2.9434651880213851E-7</v>
      </c>
      <c r="SS115" s="120">
        <v>2.9434651880213825E-7</v>
      </c>
      <c r="ST115" s="120">
        <v>2.7809824975677003E-7</v>
      </c>
      <c r="SU115" s="120">
        <v>2.7809824975677014E-7</v>
      </c>
      <c r="SV115" s="120">
        <v>2.6262269297324221E-7</v>
      </c>
      <c r="SW115" s="120">
        <v>2.6262269297324184E-7</v>
      </c>
      <c r="SX115" s="120">
        <v>2.4788957540851703E-7</v>
      </c>
      <c r="SY115" s="120">
        <v>2.4788957540851692E-7</v>
      </c>
      <c r="SZ115" s="120">
        <v>2.3386952057228748E-7</v>
      </c>
      <c r="TA115" s="120">
        <v>2.3386952057228751E-7</v>
      </c>
      <c r="TB115" s="120">
        <v>2.2053403267205224E-7</v>
      </c>
      <c r="TC115" s="120">
        <v>2.2053403267205237E-7</v>
      </c>
      <c r="TD115" s="120">
        <v>2.0785548072537665E-7</v>
      </c>
      <c r="TE115" s="120">
        <v>2.0785548072537657E-7</v>
      </c>
      <c r="TF115" s="120">
        <v>1.9580708264738557E-7</v>
      </c>
      <c r="TG115" s="120">
        <v>1.9580708264738567E-7</v>
      </c>
      <c r="TH115" s="120">
        <v>1.8436288932155596E-7</v>
      </c>
      <c r="TI115" s="120">
        <v>1.8436288932155604E-7</v>
      </c>
      <c r="TJ115" s="120">
        <v>1.7349776866188657E-7</v>
      </c>
      <c r="TK115" s="120">
        <v>1.7349776866188667E-7</v>
      </c>
      <c r="TL115" s="120">
        <v>1.6318738967453733E-7</v>
      </c>
      <c r="TM115" s="120">
        <v>1.6318738967453728E-7</v>
      </c>
      <c r="TN115" s="120">
        <v>1.5340820652702011E-7</v>
      </c>
      <c r="TO115" s="120">
        <v>1.5340820652702014E-7</v>
      </c>
      <c r="TP115" s="120">
        <v>1.4413744263302338E-7</v>
      </c>
      <c r="TQ115" s="120">
        <v>1.4413744263302351E-7</v>
      </c>
      <c r="TR115" s="120">
        <v>1.3535307476092822E-7</v>
      </c>
      <c r="TS115" s="120">
        <v>1.3535307476092838E-7</v>
      </c>
      <c r="TT115" s="120">
        <v>1.2703381717405283E-7</v>
      </c>
      <c r="TU115" s="120">
        <v>1.2703381717405296E-7</v>
      </c>
      <c r="TV115" s="120">
        <v>1.1915910581063329E-7</v>
      </c>
      <c r="TW115" s="120">
        <v>1.1915910581063327E-7</v>
      </c>
      <c r="TX115" s="120">
        <v>1.1170908251149971E-7</v>
      </c>
      <c r="TY115" s="120">
        <v>1.1170908251149967E-7</v>
      </c>
      <c r="TZ115" s="120">
        <v>1.0466457930336533E-7</v>
      </c>
      <c r="UA115" s="120">
        <v>1.046645793033653E-7</v>
      </c>
      <c r="UB115" s="120">
        <v>9.800710274558512E-8</v>
      </c>
      <c r="UC115" s="120">
        <v>9.800710274558508E-8</v>
      </c>
      <c r="UD115" s="120">
        <v>9.1718818348175676E-8</v>
      </c>
      <c r="UE115" s="120">
        <v>9.1718818348175716E-8</v>
      </c>
      <c r="UF115" s="120">
        <v>8.5782535068816426E-8</v>
      </c>
      <c r="UG115" s="120">
        <v>8.5782535068816439E-8</v>
      </c>
      <c r="UH115" s="120">
        <v>8.0181689896465095E-8</v>
      </c>
      <c r="UI115" s="120">
        <v>8.0181689896465068E-8</v>
      </c>
      <c r="UJ115" s="120">
        <v>7.4900332529135661E-8</v>
      </c>
      <c r="UK115" s="120">
        <v>7.4900332529135688E-8</v>
      </c>
      <c r="UL115" s="120">
        <v>6.992311015328235E-8</v>
      </c>
      <c r="UM115" s="120">
        <v>6.9923110153282376E-8</v>
      </c>
      <c r="UN115" s="120">
        <v>6.5235252332129112E-8</v>
      </c>
      <c r="UO115" s="120">
        <v>6.5235252332129125E-8</v>
      </c>
      <c r="UP115" s="120">
        <v>6.0822556010166465E-8</v>
      </c>
      <c r="UQ115" s="120">
        <v>6.0822556010166452E-8</v>
      </c>
      <c r="UR115" s="120">
        <v>5.6671370640912652E-8</v>
      </c>
      <c r="US115" s="120">
        <v>5.6671370640912625E-8</v>
      </c>
      <c r="UT115" s="120">
        <v>5.2768583444904873E-8</v>
      </c>
      <c r="UU115" s="120">
        <v>5.2768583444904906E-8</v>
      </c>
      <c r="UV115" s="120">
        <v>4.9101604804743297E-8</v>
      </c>
      <c r="UW115" s="120">
        <v>4.9101604804743303E-8</v>
      </c>
      <c r="UX115" s="120">
        <v>4.5658353803862207E-8</v>
      </c>
      <c r="UY115" s="120">
        <v>4.5658353803862213E-8</v>
      </c>
      <c r="UZ115" s="120">
        <v>4.2427243915545599E-8</v>
      </c>
      <c r="VA115" s="120">
        <v>4.2427243915545592E-8</v>
      </c>
      <c r="VB115" s="120">
        <v>3.9397168848537932E-8</v>
      </c>
      <c r="VC115" s="120">
        <v>3.9397168848537932E-8</v>
      </c>
      <c r="VD115" s="120">
        <v>3.6557488555428558E-8</v>
      </c>
      <c r="VE115" s="120">
        <v>3.6557488555428545E-8</v>
      </c>
      <c r="VF115" s="120">
        <v>3.3898015409806853E-8</v>
      </c>
      <c r="VG115" s="120">
        <v>3.3898015409806873E-8</v>
      </c>
      <c r="VH115" s="120">
        <v>3.1409000557997268E-8</v>
      </c>
      <c r="VI115" s="120">
        <v>3.1409000557997281E-8</v>
      </c>
      <c r="VJ115" s="120">
        <v>2.9081120450986665E-8</v>
      </c>
      <c r="VK115" s="120">
        <v>2.9081120450986645E-8</v>
      </c>
      <c r="VL115" s="120">
        <v>2.690546356195447E-8</v>
      </c>
      <c r="VM115" s="120">
        <v>2.6905463561954487E-8</v>
      </c>
      <c r="VN115" s="120">
        <v>2.4873517294606374E-8</v>
      </c>
      <c r="VO115" s="120">
        <v>2.487351729460636E-8</v>
      </c>
      <c r="VP115" s="120">
        <v>2.2977155087294535E-8</v>
      </c>
      <c r="VQ115" s="120">
        <v>2.2977155087294535E-8</v>
      </c>
      <c r="VR115" s="120">
        <v>2.1208623717686947E-8</v>
      </c>
      <c r="VS115" s="120">
        <v>2.120862371768694E-8</v>
      </c>
      <c r="VT115" s="120">
        <v>1.9560530812517077E-8</v>
      </c>
      <c r="VU115" s="120">
        <v>1.9560530812517071E-8</v>
      </c>
      <c r="VV115" s="120">
        <v>1.8025832566712358E-8</v>
      </c>
      <c r="VW115" s="120">
        <v>1.8025832566712345E-8</v>
      </c>
      <c r="VX115" s="120">
        <v>1.6597821675958636E-8</v>
      </c>
      <c r="VY115" s="120">
        <v>1.6597821675958629E-8</v>
      </c>
      <c r="VZ115" s="120">
        <v>1.5270115486513359E-8</v>
      </c>
      <c r="WA115" s="120">
        <v>1.5270115486513349E-8</v>
      </c>
      <c r="WB115" s="120">
        <v>1.4036644365829302E-8</v>
      </c>
      <c r="WC115" s="120">
        <v>1.4036644365829301E-8</v>
      </c>
      <c r="WD115" s="120">
        <v>1.289164029729723E-8</v>
      </c>
      <c r="WE115" s="120">
        <v>1.289164029729724E-8</v>
      </c>
      <c r="WF115" s="120">
        <v>1.1829625702156596E-8</v>
      </c>
      <c r="WG115" s="120">
        <v>1.1829625702156594E-8</v>
      </c>
      <c r="WH115" s="120">
        <v>1.0845402491361607E-8</v>
      </c>
      <c r="WI115" s="120">
        <v>1.08454024913616E-8</v>
      </c>
      <c r="WJ115" s="120">
        <v>9.9340413499250183E-9</v>
      </c>
      <c r="WK115" s="120">
        <v>9.9340413499250233E-9</v>
      </c>
      <c r="WL115" s="120">
        <v>9.0908712559933434E-9</v>
      </c>
      <c r="WM115" s="120">
        <v>9.0908712559933417E-9</v>
      </c>
      <c r="WN115" s="120">
        <v>8.3114692366373842E-9</v>
      </c>
      <c r="WO115" s="120">
        <v>8.3114692366373842E-9</v>
      </c>
      <c r="WP115" s="120">
        <v>7.5916503620697493E-9</v>
      </c>
      <c r="WQ115" s="120">
        <v>7.591650362069751E-9</v>
      </c>
      <c r="WR115" s="120">
        <v>6.9274579797271252E-9</v>
      </c>
      <c r="WS115" s="120">
        <v>6.9274579797271235E-9</v>
      </c>
      <c r="WT115" s="120">
        <v>6.3151541893810905E-9</v>
      </c>
      <c r="WU115" s="120">
        <v>6.3151541893810889E-9</v>
      </c>
      <c r="WV115" s="120">
        <v>5.7512105601662596E-9</v>
      </c>
      <c r="WW115" s="120">
        <v>5.7512105601662605E-9</v>
      </c>
      <c r="WX115" s="120">
        <v>5.2322990901398784E-9</v>
      </c>
      <c r="WY115" s="120">
        <v>5.2322990901398809E-9</v>
      </c>
      <c r="WZ115" s="120">
        <v>4.755283408712999E-9</v>
      </c>
      <c r="XA115" s="120">
        <v>4.7552834087129999E-9</v>
      </c>
      <c r="XB115" s="120">
        <v>4.3172102220205702E-9</v>
      </c>
      <c r="XC115" s="120">
        <v>4.3172102220205751E-9</v>
      </c>
      <c r="XD115" s="120">
        <v>3.9153010010265616E-9</v>
      </c>
      <c r="XE115" s="120">
        <v>3.9153010010265665E-9</v>
      </c>
      <c r="XF115" s="120">
        <v>3.5469439118913046E-9</v>
      </c>
      <c r="XG115" s="120">
        <v>3.546943911891303E-9</v>
      </c>
      <c r="XH115" s="120">
        <v>3.2096859878621575E-9</v>
      </c>
      <c r="XI115" s="120">
        <v>3.2096859878621571E-9</v>
      </c>
      <c r="XJ115" s="120">
        <v>2.9012255416856674E-9</v>
      </c>
      <c r="XK115" s="120">
        <v>2.9012255416856695E-9</v>
      </c>
      <c r="XL115" s="120">
        <v>2.619404817280414E-9</v>
      </c>
      <c r="XM115" s="120">
        <v>2.6194048172804136E-9</v>
      </c>
      <c r="XN115" s="120">
        <v>2.3622028791550536E-9</v>
      </c>
      <c r="XO115" s="120">
        <v>2.3622028791550552E-9</v>
      </c>
      <c r="XP115" s="120">
        <v>2.1277287378064029E-9</v>
      </c>
      <c r="XQ115" s="120">
        <v>2.1277287378064012E-9</v>
      </c>
      <c r="XR115" s="120">
        <v>1.9142147090879666E-9</v>
      </c>
      <c r="XS115" s="120">
        <v>1.9142147090879666E-9</v>
      </c>
      <c r="XT115" s="120">
        <v>1.7200100053010239E-9</v>
      </c>
      <c r="XU115" s="120">
        <v>1.7200100053010229E-9</v>
      </c>
      <c r="XV115" s="120">
        <v>1.5435745555284063E-9</v>
      </c>
      <c r="XW115" s="120">
        <v>1.5435745555284053E-9</v>
      </c>
      <c r="XX115" s="120">
        <v>1.3834730525061192E-9</v>
      </c>
      <c r="XY115" s="120">
        <v>1.3834730525061198E-9</v>
      </c>
      <c r="XZ115" s="120">
        <v>1.2383692231103746E-9</v>
      </c>
      <c r="YA115" s="120">
        <v>1.2383692231103744E-9</v>
      </c>
      <c r="YB115" s="120">
        <v>1.1070203193279395E-9</v>
      </c>
      <c r="YC115" s="120">
        <v>1.1070203193279395E-9</v>
      </c>
      <c r="YD115" s="120">
        <v>9.8827182637633497E-10</v>
      </c>
      <c r="YE115" s="120">
        <v>9.8827182637633497E-10</v>
      </c>
      <c r="YF115" s="120">
        <v>8.810523844478786E-10</v>
      </c>
      <c r="YG115" s="120">
        <v>8.8105238444787881E-10</v>
      </c>
      <c r="YH115" s="120">
        <v>7.8436892036813177E-10</v>
      </c>
      <c r="YI115" s="120">
        <v>7.8436892036813218E-10</v>
      </c>
      <c r="YJ115" s="120">
        <v>6.9730198528549561E-10</v>
      </c>
      <c r="YK115" s="120">
        <v>6.973019852854954E-10</v>
      </c>
      <c r="YL115" s="120">
        <v>6.1900129434479656E-10</v>
      </c>
      <c r="YM115" s="120">
        <v>6.1900129434479687E-10</v>
      </c>
      <c r="YN115" s="120">
        <v>5.4868146414403394E-10</v>
      </c>
      <c r="YO115" s="120">
        <v>5.4868146414403363E-10</v>
      </c>
      <c r="YP115" s="120">
        <v>4.8561794363038326E-10</v>
      </c>
      <c r="YQ115" s="120">
        <v>4.8561794363038254E-10</v>
      </c>
      <c r="YR115" s="120">
        <v>4.2914313395930731E-10</v>
      </c>
      <c r="YS115" s="120">
        <v>4.2914313395930731E-10</v>
      </c>
      <c r="YT115" s="120">
        <v>3.7864269271945246E-10</v>
      </c>
      <c r="YU115" s="120">
        <v>3.7864269271945262E-10</v>
      </c>
      <c r="YV115" s="120">
        <v>3.3355201781615152E-10</v>
      </c>
      <c r="YW115" s="120">
        <v>3.3355201781615142E-10</v>
      </c>
      <c r="YX115" s="120">
        <v>2.9335290620795469E-10</v>
      </c>
      <c r="YY115" s="120">
        <v>2.9335290620795448E-10</v>
      </c>
      <c r="YZ115" s="120">
        <v>2.5757038260382587E-10</v>
      </c>
      <c r="ZA115" s="120">
        <v>2.5757038260382618E-10</v>
      </c>
      <c r="ZB115" s="120">
        <v>2.2576969315357728E-10</v>
      </c>
      <c r="ZC115" s="120">
        <v>2.2576969315357731E-10</v>
      </c>
      <c r="ZD115" s="120">
        <v>1.9755345910082431E-10</v>
      </c>
      <c r="ZE115" s="120">
        <v>1.9755345910082442E-10</v>
      </c>
      <c r="ZF115" s="120">
        <v>1.7255898531627628E-10</v>
      </c>
      <c r="ZG115" s="120">
        <v>1.725589853162762E-10</v>
      </c>
      <c r="ZH115" s="120">
        <v>1.5045571858948069E-10</v>
      </c>
      <c r="ZI115" s="120">
        <v>1.5045571858948066E-10</v>
      </c>
      <c r="ZJ115" s="120">
        <v>1.3094285052921702E-10</v>
      </c>
      <c r="ZK115" s="120">
        <v>1.309428505292171E-10</v>
      </c>
      <c r="ZL115" s="120">
        <v>1.1374705990643486E-10</v>
      </c>
      <c r="ZM115" s="120">
        <v>1.1374705990643479E-10</v>
      </c>
      <c r="ZN115" s="120">
        <v>9.8620389268869296E-11</v>
      </c>
      <c r="ZO115" s="120">
        <v>9.862038926886927E-11</v>
      </c>
      <c r="ZP115" s="120">
        <v>8.5338250663039645E-11</v>
      </c>
      <c r="ZQ115" s="120">
        <v>8.5338250663039607E-11</v>
      </c>
      <c r="ZR115" s="120">
        <v>7.3697555317039154E-11</v>
      </c>
      <c r="ZS115" s="120">
        <v>7.3697555317039257E-11</v>
      </c>
      <c r="ZT115" s="120">
        <v>6.3514962166116185E-11</v>
      </c>
      <c r="ZU115" s="120">
        <v>6.3514962166116211E-11</v>
      </c>
      <c r="ZV115" s="120">
        <v>5.4625240142213804E-11</v>
      </c>
      <c r="ZW115" s="120">
        <v>5.4625240142213804E-11</v>
      </c>
      <c r="ZX115" s="120">
        <v>4.6879739198076872E-11</v>
      </c>
      <c r="ZY115" s="120">
        <v>4.6879739198076897E-11</v>
      </c>
      <c r="ZZ115" s="120">
        <v>4.014496509586125E-11</v>
      </c>
      <c r="AAA115" s="120">
        <v>4.0144965095861276E-11</v>
      </c>
      <c r="AAB115" s="120">
        <v>3.430125305900859E-11</v>
      </c>
      <c r="AAC115" s="120">
        <v>3.4301253059008577E-11</v>
      </c>
      <c r="AAD115" s="120">
        <v>2.9241535464044389E-11</v>
      </c>
      <c r="AAE115" s="120">
        <v>2.9241535464044402E-11</v>
      </c>
      <c r="AAF115" s="120">
        <v>2.4870198835447932E-11</v>
      </c>
      <c r="AAG115" s="120">
        <v>2.4870198835447916E-11</v>
      </c>
      <c r="AAH115" s="120">
        <v>2.1102025501345651E-11</v>
      </c>
      <c r="AAI115" s="120">
        <v>2.1102025501345625E-11</v>
      </c>
      <c r="AAJ115" s="120">
        <v>1.7861215369971525E-11</v>
      </c>
      <c r="AAK115" s="120">
        <v>1.7861215369971538E-11</v>
      </c>
      <c r="AAL115" s="120">
        <v>1.5080483396075269E-11</v>
      </c>
      <c r="AAM115" s="120">
        <v>1.5080483396075253E-11</v>
      </c>
      <c r="AAN115" s="120">
        <v>1.2700228422179064E-11</v>
      </c>
      <c r="AAO115" s="120">
        <v>1.2700228422179064E-11</v>
      </c>
      <c r="AAP115" s="120">
        <v>1.0667769201202705E-11</v>
      </c>
      <c r="AAQ115" s="120">
        <v>1.0667769201202711E-11</v>
      </c>
      <c r="AAR115" s="120">
        <v>8.9366435338947577E-12</v>
      </c>
      <c r="AAS115" s="120">
        <v>8.9366435338947497E-12</v>
      </c>
      <c r="AAT115" s="120">
        <v>7.4659665861167791E-12</v>
      </c>
      <c r="AAU115" s="120">
        <v>7.4659665861167743E-12</v>
      </c>
      <c r="AAV115" s="120">
        <v>6.2198445867062694E-12</v>
      </c>
      <c r="AAW115" s="120">
        <v>6.2198445867062767E-12</v>
      </c>
      <c r="AAX115" s="120">
        <v>5.1668402457677667E-12</v>
      </c>
      <c r="AAY115" s="120">
        <v>5.1668402457677675E-12</v>
      </c>
      <c r="AAZ115" s="120">
        <v>4.2794863751847556E-12</v>
      </c>
      <c r="ABA115" s="120">
        <v>4.279486375184758E-12</v>
      </c>
      <c r="ABB115" s="120">
        <v>3.533844337280795E-12</v>
      </c>
      <c r="ABC115" s="120">
        <v>3.5338443372807958E-12</v>
      </c>
      <c r="ABD115" s="120">
        <v>2.9091040932671482E-12</v>
      </c>
      <c r="ABE115" s="120">
        <v>2.909104093267147E-12</v>
      </c>
      <c r="ABF115" s="120">
        <v>2.3872227697850212E-12</v>
      </c>
      <c r="ABG115" s="120">
        <v>2.3872227697850216E-12</v>
      </c>
      <c r="ABH115" s="120">
        <v>1.9525988088833572E-12</v>
      </c>
      <c r="ABI115" s="120">
        <v>1.952598808883356E-12</v>
      </c>
      <c r="ABJ115" s="120">
        <v>1.5917789135843442E-12</v>
      </c>
      <c r="ABK115" s="120">
        <v>1.5917789135843436E-12</v>
      </c>
      <c r="ABL115" s="120">
        <v>1.2931951472138196E-12</v>
      </c>
      <c r="ABM115" s="120">
        <v>1.2931951472138192E-12</v>
      </c>
      <c r="ABN115" s="120">
        <v>1.046929689369189E-12</v>
      </c>
      <c r="ABO115" s="120">
        <v>1.0469296893691892E-12</v>
      </c>
      <c r="ABP115" s="120">
        <v>8.4450489424586104E-13</v>
      </c>
      <c r="ABQ115" s="120">
        <v>8.4450489424586114E-13</v>
      </c>
      <c r="ABR115" s="120">
        <v>6.7869643755446012E-13</v>
      </c>
      <c r="ABS115" s="120">
        <v>6.7869643755446083E-13</v>
      </c>
      <c r="ABT115" s="120">
        <v>5.4336747597570678E-13</v>
      </c>
      <c r="ABU115" s="120">
        <v>5.4336747597570648E-13</v>
      </c>
      <c r="ABV115" s="120">
        <v>4.3332187759105198E-13</v>
      </c>
      <c r="ABW115" s="120">
        <v>4.3332187759105177E-13</v>
      </c>
      <c r="ABX115" s="120">
        <v>3.4417471260323878E-13</v>
      </c>
      <c r="ABY115" s="120">
        <v>3.4417471260323913E-13</v>
      </c>
      <c r="ABZ115" s="120">
        <v>2.7223832056639083E-13</v>
      </c>
      <c r="ACA115" s="120">
        <v>2.7223832056639093E-13</v>
      </c>
      <c r="ACB115" s="120">
        <v>2.1442239296302174E-13</v>
      </c>
      <c r="ACC115" s="120">
        <v>2.1442239296302156E-13</v>
      </c>
      <c r="ACD115" s="120">
        <v>1.6814662801724889E-13</v>
      </c>
      <c r="ACE115" s="120">
        <v>1.6814662801724889E-13</v>
      </c>
      <c r="ACF115" s="120">
        <v>1.3126462788138403E-13</v>
      </c>
      <c r="ACG115" s="120">
        <v>1.3126462788138406E-13</v>
      </c>
      <c r="ACH115" s="120">
        <v>1.0199781657907913E-13</v>
      </c>
      <c r="ACI115" s="120">
        <v>1.0199781657907913E-13</v>
      </c>
      <c r="ACJ115" s="120">
        <v>7.8878260174785019E-14</v>
      </c>
      <c r="ACK115" s="120">
        <v>7.8878260174784981E-14</v>
      </c>
      <c r="ACL115" s="120">
        <v>6.0699368448905005E-14</v>
      </c>
      <c r="ACM115" s="120">
        <v>6.0699368448904955E-14</v>
      </c>
      <c r="ACN115" s="120">
        <v>4.6473549812535891E-14</v>
      </c>
      <c r="ACO115" s="120">
        <v>4.6473549812535891E-14</v>
      </c>
      <c r="ACP115" s="120">
        <v>3.5395978255180124E-14</v>
      </c>
      <c r="ACQ115" s="120">
        <v>3.5395978255180162E-14</v>
      </c>
      <c r="ACR115" s="120">
        <v>2.6813712780339423E-14</v>
      </c>
      <c r="ACS115" s="120">
        <v>2.681371278033943E-14</v>
      </c>
      <c r="ACT115" s="120">
        <v>2.0199486079750912E-14</v>
      </c>
      <c r="ACU115" s="120">
        <v>2.0199486079750909E-14</v>
      </c>
      <c r="ACV115" s="120">
        <v>1.5129550192757985E-14</v>
      </c>
      <c r="ACW115" s="120">
        <v>1.5129550192757982E-14</v>
      </c>
      <c r="ACX115" s="120">
        <v>1.1265032689484964E-14</v>
      </c>
      <c r="ACY115" s="120">
        <v>1.1265032689484967E-14</v>
      </c>
      <c r="ACZ115" s="120">
        <v>8.3363176302111206E-15</v>
      </c>
      <c r="ADA115" s="120">
        <v>8.3363176302111159E-15</v>
      </c>
      <c r="ADB115" s="120">
        <v>6.1300213395451498E-15</v>
      </c>
      <c r="ADC115" s="120">
        <v>6.1300213395451482E-15</v>
      </c>
      <c r="ADD115" s="120">
        <v>4.4781840666163229E-15</v>
      </c>
      <c r="ADE115" s="120">
        <v>4.4781840666163198E-15</v>
      </c>
      <c r="ADF115" s="120">
        <v>3.249345075445943E-15</v>
      </c>
      <c r="ADG115" s="120">
        <v>3.249345075445943E-15</v>
      </c>
      <c r="ADH115" s="120">
        <v>2.341210833818515E-15</v>
      </c>
      <c r="ADI115" s="120">
        <v>2.3412108338185138E-15</v>
      </c>
      <c r="ADJ115" s="120">
        <v>1.6746639690418414E-15</v>
      </c>
      <c r="ADK115" s="120">
        <v>1.674663969041842E-15</v>
      </c>
      <c r="ADL115" s="120">
        <v>1.18889477041388E-15</v>
      </c>
      <c r="ADM115" s="120">
        <v>1.1888947704138804E-15</v>
      </c>
      <c r="ADN115" s="120">
        <v>8.3746748411754769E-16</v>
      </c>
      <c r="ADO115" s="120">
        <v>8.3746748411754759E-16</v>
      </c>
      <c r="ADP115" s="120">
        <v>5.8516071446005882E-16</v>
      </c>
      <c r="ADQ115" s="120">
        <v>5.8516071446005892E-16</v>
      </c>
      <c r="ADR115" s="120">
        <v>4.0544516552571026E-16</v>
      </c>
      <c r="ADS115" s="120">
        <v>4.0544516552571007E-16</v>
      </c>
      <c r="ADT115" s="120">
        <v>2.7848297824359794E-16</v>
      </c>
      <c r="ADU115" s="120">
        <v>2.7848297824359823E-16</v>
      </c>
      <c r="ADV115" s="120">
        <v>1.8955128506701216E-16</v>
      </c>
      <c r="ADW115" s="120">
        <v>1.8955128506701212E-16</v>
      </c>
      <c r="ADX115" s="120">
        <v>1.278085577835569E-16</v>
      </c>
      <c r="ADY115" s="120">
        <v>1.2780855778355713E-16</v>
      </c>
      <c r="ADZ115" s="120">
        <v>8.5336095637159808E-17</v>
      </c>
      <c r="AEA115" s="120">
        <v>8.5336095637159796E-17</v>
      </c>
      <c r="AEB115" s="120">
        <v>5.6398813735060521E-17</v>
      </c>
      <c r="AEC115" s="120">
        <v>5.6398813735060521E-17</v>
      </c>
      <c r="AED115" s="120">
        <v>3.6879557506166927E-17</v>
      </c>
      <c r="AEE115" s="120">
        <v>3.6879557506166951E-17</v>
      </c>
      <c r="AEF115" s="120">
        <v>2.3849687510404711E-17</v>
      </c>
      <c r="AEG115" s="120">
        <v>2.3849687510404708E-17</v>
      </c>
      <c r="AEH115" s="120">
        <v>1.5245836846520558E-17</v>
      </c>
      <c r="AEI115" s="120">
        <v>1.5245836846520567E-17</v>
      </c>
      <c r="AEJ115" s="120">
        <v>9.6287137256389977E-18</v>
      </c>
      <c r="AEK115" s="120">
        <v>9.6287137256389931E-18</v>
      </c>
      <c r="AEL115" s="120">
        <v>6.004763325067287E-18</v>
      </c>
      <c r="AEM115" s="120">
        <v>6.0047633250672816E-18</v>
      </c>
      <c r="AEN115" s="120">
        <v>3.6955604326133812E-18</v>
      </c>
      <c r="AEO115" s="120">
        <v>3.695560432613382E-18</v>
      </c>
      <c r="AEP115" s="120">
        <v>2.2431081245670873E-18</v>
      </c>
      <c r="AEQ115" s="120">
        <v>2.24310812456709E-18</v>
      </c>
      <c r="AER115" s="120">
        <v>1.3418844578238358E-18</v>
      </c>
      <c r="AES115" s="120">
        <v>1.3418844578238358E-18</v>
      </c>
      <c r="AET115" s="120">
        <v>7.9061223965973302E-19</v>
      </c>
      <c r="AEU115" s="120">
        <v>7.9061223965973282E-19</v>
      </c>
      <c r="AEV115" s="120">
        <v>4.5841703286991125E-19</v>
      </c>
      <c r="AEW115" s="120">
        <v>4.5841703286991135E-19</v>
      </c>
      <c r="AEX115" s="120">
        <v>2.6136442465652598E-19</v>
      </c>
      <c r="AEY115" s="120">
        <v>2.6136442465652593E-19</v>
      </c>
      <c r="AEZ115" s="120">
        <v>1.4639697066013769E-19</v>
      </c>
      <c r="AFA115" s="120">
        <v>1.4639697066013769E-19</v>
      </c>
      <c r="AFB115" s="120">
        <v>8.0481763481977843E-20</v>
      </c>
      <c r="AFC115" s="120">
        <v>8.0481763481977831E-20</v>
      </c>
      <c r="AFD115" s="120">
        <v>4.3379790579300781E-20</v>
      </c>
      <c r="AFE115" s="120">
        <v>4.3379790579300745E-20</v>
      </c>
      <c r="AFF115" s="120">
        <v>2.2898526238721007E-20</v>
      </c>
      <c r="AFG115" s="120">
        <v>2.2898526238721001E-20</v>
      </c>
      <c r="AFH115" s="120">
        <v>1.1822768446284175E-20</v>
      </c>
      <c r="AFI115" s="120">
        <v>1.1822768446284171E-20</v>
      </c>
      <c r="AFJ115" s="120">
        <v>5.9625791381165388E-21</v>
      </c>
      <c r="AFK115" s="120">
        <v>5.9625791381165366E-21</v>
      </c>
      <c r="AFL115" s="120">
        <v>2.9329718354034556E-21</v>
      </c>
      <c r="AFM115" s="120">
        <v>2.9329718354034545E-21</v>
      </c>
      <c r="AFN115" s="120">
        <v>1.4048557920451518E-21</v>
      </c>
      <c r="AFO115" s="120">
        <v>1.404855792045152E-21</v>
      </c>
      <c r="AFP115" s="120">
        <v>6.54069249650749E-22</v>
      </c>
      <c r="AFQ115" s="120">
        <v>6.5406924965074918E-22</v>
      </c>
      <c r="AFR115" s="120">
        <v>2.9540473385449265E-22</v>
      </c>
      <c r="AFS115" s="120">
        <v>2.9540473385449251E-22</v>
      </c>
      <c r="AFT115" s="120">
        <v>1.2913641527344649E-22</v>
      </c>
      <c r="AFU115" s="120">
        <v>1.2913641527344647E-22</v>
      </c>
      <c r="AFV115" s="120">
        <v>5.4505374020423981E-23</v>
      </c>
      <c r="AFW115" s="120">
        <v>5.4505374020423946E-23</v>
      </c>
      <c r="AFX115" s="120">
        <v>2.2150162534006021E-23</v>
      </c>
      <c r="AFY115" s="120">
        <v>2.2150162534006018E-23</v>
      </c>
      <c r="AFZ115" s="120">
        <v>8.6395310016520033E-24</v>
      </c>
      <c r="AGA115" s="120">
        <v>8.6395310016520048E-24</v>
      </c>
      <c r="AGB115" s="120">
        <v>3.2226810632723066E-24</v>
      </c>
      <c r="AGC115" s="120">
        <v>3.2226810632723069E-24</v>
      </c>
      <c r="AGD115" s="120">
        <v>1.1448962502288495E-24</v>
      </c>
      <c r="AGE115" s="120">
        <v>1.1448962502288489E-24</v>
      </c>
      <c r="AGF115" s="120">
        <v>3.855331674762765E-25</v>
      </c>
      <c r="AGG115" s="120">
        <v>3.855331674762765E-25</v>
      </c>
      <c r="AGH115" s="120">
        <v>1.2237084238398533E-25</v>
      </c>
      <c r="AGI115" s="120">
        <v>1.2237084238398536E-25</v>
      </c>
      <c r="AGJ115" s="120">
        <v>3.6370082549903259E-26</v>
      </c>
      <c r="AGK115" s="120">
        <v>3.6370082549903242E-26</v>
      </c>
      <c r="AGL115" s="120">
        <v>1.0041940609899219E-26</v>
      </c>
      <c r="AGM115" s="120">
        <v>1.0041940609899223E-26</v>
      </c>
      <c r="AGN115" s="120">
        <v>2.5509356165601166E-27</v>
      </c>
      <c r="AGO115" s="120">
        <v>2.5509356165601166E-27</v>
      </c>
      <c r="AGP115" s="120">
        <v>5.8906955032604656E-28</v>
      </c>
      <c r="AGQ115" s="120">
        <v>5.8906955032604647E-28</v>
      </c>
      <c r="AGR115" s="120">
        <v>1.2177468021911252E-28</v>
      </c>
      <c r="AGS115" s="120">
        <v>1.2177468021911254E-28</v>
      </c>
      <c r="AGT115" s="120">
        <v>2.2085107929633282E-29</v>
      </c>
      <c r="AGU115" s="120">
        <v>2.2085107929633282E-29</v>
      </c>
      <c r="AGV115" s="120">
        <v>3.4178237401005806E-30</v>
      </c>
      <c r="AGW115" s="120">
        <v>3.4178237401005799E-30</v>
      </c>
      <c r="AGX115" s="120">
        <v>4.3348620539680228E-31</v>
      </c>
      <c r="AGY115" s="120">
        <v>4.3348620539680237E-31</v>
      </c>
      <c r="AGZ115" s="120">
        <v>4.2262125217147407E-32</v>
      </c>
      <c r="AHA115" s="120">
        <v>4.2262125217147407E-32</v>
      </c>
      <c r="AHB115" s="120">
        <v>2.8166725436663324E-33</v>
      </c>
      <c r="AHC115" s="120">
        <v>2.8166725436663324E-33</v>
      </c>
      <c r="AHD115" s="120">
        <v>9.6296497219361793E-35</v>
      </c>
      <c r="AHE115" s="120" t="s">
        <v>105</v>
      </c>
      <c r="AHF115" s="120" t="s">
        <v>105</v>
      </c>
      <c r="AHG115" s="120" t="s">
        <v>105</v>
      </c>
      <c r="AHH115" s="120" t="s">
        <v>105</v>
      </c>
      <c r="AHI115" s="120" t="s">
        <v>105</v>
      </c>
      <c r="AHJ115" s="120" t="s">
        <v>105</v>
      </c>
      <c r="AHK115" s="120" t="s">
        <v>105</v>
      </c>
      <c r="AHL115" s="120" t="s">
        <v>105</v>
      </c>
      <c r="AHM115" s="120" t="s">
        <v>105</v>
      </c>
      <c r="AHN115" s="120" t="s">
        <v>105</v>
      </c>
      <c r="AHO115" s="120" t="s">
        <v>105</v>
      </c>
      <c r="AHP115" s="120" t="s">
        <v>105</v>
      </c>
      <c r="AHQ115" s="120" t="s">
        <v>105</v>
      </c>
      <c r="AHR115" s="120" t="s">
        <v>105</v>
      </c>
      <c r="AHS115" s="120" t="s">
        <v>105</v>
      </c>
      <c r="AHT115" s="120" t="s">
        <v>105</v>
      </c>
      <c r="AHU115" s="120" t="s">
        <v>105</v>
      </c>
      <c r="AHV115" s="120" t="s">
        <v>105</v>
      </c>
      <c r="AHW115" s="120" t="s">
        <v>105</v>
      </c>
      <c r="AHX115" s="120" t="s">
        <v>105</v>
      </c>
      <c r="AHY115" s="120" t="s">
        <v>105</v>
      </c>
      <c r="AHZ115" s="120" t="s">
        <v>105</v>
      </c>
      <c r="AIA115" s="120" t="s">
        <v>105</v>
      </c>
      <c r="AIB115" s="120" t="s">
        <v>105</v>
      </c>
      <c r="AIC115" s="120" t="s">
        <v>105</v>
      </c>
      <c r="AID115" s="120" t="s">
        <v>105</v>
      </c>
      <c r="AIE115" s="120" t="s">
        <v>105</v>
      </c>
      <c r="AIF115" s="120" t="s">
        <v>105</v>
      </c>
      <c r="AIG115" s="120" t="s">
        <v>105</v>
      </c>
      <c r="AIH115" s="120" t="s">
        <v>105</v>
      </c>
      <c r="AII115" s="120" t="s">
        <v>105</v>
      </c>
      <c r="AIJ115" s="120" t="s">
        <v>105</v>
      </c>
      <c r="AIK115" s="120" t="s">
        <v>105</v>
      </c>
      <c r="AIL115" s="120" t="s">
        <v>105</v>
      </c>
      <c r="AIM115" s="120" t="s">
        <v>105</v>
      </c>
      <c r="AIN115" s="120" t="s">
        <v>105</v>
      </c>
      <c r="AIO115" s="120" t="s">
        <v>105</v>
      </c>
      <c r="AIP115" s="120" t="s">
        <v>105</v>
      </c>
      <c r="AIQ115" s="120" t="s">
        <v>105</v>
      </c>
      <c r="AIR115" s="120" t="s">
        <v>105</v>
      </c>
      <c r="AIS115" s="120" t="s">
        <v>105</v>
      </c>
      <c r="AIT115" s="120" t="s">
        <v>105</v>
      </c>
      <c r="AIU115" s="120" t="s">
        <v>105</v>
      </c>
      <c r="AIV115" s="120" t="s">
        <v>105</v>
      </c>
      <c r="AIW115" s="120" t="s">
        <v>105</v>
      </c>
      <c r="AIX115" s="120" t="s">
        <v>105</v>
      </c>
      <c r="AIY115" s="120" t="s">
        <v>105</v>
      </c>
      <c r="AIZ115" s="120" t="s">
        <v>105</v>
      </c>
      <c r="AJA115" s="120" t="s">
        <v>105</v>
      </c>
      <c r="AJB115" s="120" t="s">
        <v>105</v>
      </c>
      <c r="AJC115" s="120" t="s">
        <v>105</v>
      </c>
      <c r="AJD115" s="120" t="s">
        <v>105</v>
      </c>
      <c r="AJE115" s="120" t="s">
        <v>105</v>
      </c>
      <c r="AJF115" s="120" t="s">
        <v>105</v>
      </c>
      <c r="AJG115" s="120" t="s">
        <v>105</v>
      </c>
      <c r="AJH115" s="120" t="s">
        <v>105</v>
      </c>
      <c r="AJI115" s="120" t="s">
        <v>105</v>
      </c>
      <c r="AJJ115" s="120" t="s">
        <v>105</v>
      </c>
      <c r="AJK115" s="120" t="s">
        <v>105</v>
      </c>
      <c r="AJL115" s="120" t="s">
        <v>105</v>
      </c>
      <c r="AJM115" s="120" t="s">
        <v>105</v>
      </c>
      <c r="AJN115" s="120" t="s">
        <v>105</v>
      </c>
      <c r="AJO115" s="120" t="s">
        <v>105</v>
      </c>
      <c r="AJP115" s="120" t="s">
        <v>105</v>
      </c>
      <c r="AJQ115" s="120" t="s">
        <v>105</v>
      </c>
      <c r="AJR115" s="120" t="s">
        <v>105</v>
      </c>
      <c r="AJS115" s="120" t="s">
        <v>105</v>
      </c>
      <c r="AJT115" s="120" t="s">
        <v>105</v>
      </c>
      <c r="AJU115" s="120" t="s">
        <v>105</v>
      </c>
      <c r="AJV115" s="120" t="s">
        <v>105</v>
      </c>
      <c r="AJW115" s="120" t="s">
        <v>105</v>
      </c>
      <c r="AJX115" s="120" t="s">
        <v>105</v>
      </c>
      <c r="AJY115" s="120" t="s">
        <v>105</v>
      </c>
      <c r="AJZ115" s="120" t="s">
        <v>105</v>
      </c>
      <c r="AKA115" s="120" t="s">
        <v>105</v>
      </c>
      <c r="AKB115" s="120" t="s">
        <v>105</v>
      </c>
      <c r="AKC115" s="120" t="s">
        <v>105</v>
      </c>
      <c r="AKD115" s="120" t="s">
        <v>105</v>
      </c>
      <c r="AKE115" s="120" t="s">
        <v>105</v>
      </c>
      <c r="AKF115" s="120" t="s">
        <v>105</v>
      </c>
      <c r="AKG115" s="120" t="s">
        <v>105</v>
      </c>
      <c r="AKH115" s="120" t="s">
        <v>105</v>
      </c>
      <c r="AKI115" s="120" t="s">
        <v>105</v>
      </c>
      <c r="AKJ115" s="120" t="s">
        <v>105</v>
      </c>
      <c r="AKK115" s="120" t="s">
        <v>105</v>
      </c>
      <c r="AKL115" s="120" t="s">
        <v>105</v>
      </c>
      <c r="AKM115" s="120" t="s">
        <v>105</v>
      </c>
      <c r="AKN115" s="120" t="s">
        <v>105</v>
      </c>
      <c r="AKO115" s="120" t="s">
        <v>105</v>
      </c>
      <c r="AKP115" s="120" t="s">
        <v>105</v>
      </c>
      <c r="AKQ115" s="120" t="s">
        <v>105</v>
      </c>
      <c r="AKR115" s="120" t="s">
        <v>105</v>
      </c>
      <c r="AKS115" s="120" t="s">
        <v>105</v>
      </c>
      <c r="AKT115" s="120" t="s">
        <v>105</v>
      </c>
      <c r="AKU115" s="120" t="s">
        <v>105</v>
      </c>
      <c r="AKV115" s="120" t="s">
        <v>105</v>
      </c>
      <c r="AKW115" s="120" t="s">
        <v>105</v>
      </c>
      <c r="AKX115" s="120" t="s">
        <v>105</v>
      </c>
      <c r="AKY115" s="120" t="s">
        <v>105</v>
      </c>
      <c r="AKZ115" s="120" t="s">
        <v>105</v>
      </c>
      <c r="ALA115" s="120" t="s">
        <v>105</v>
      </c>
      <c r="ALB115" s="120" t="s">
        <v>105</v>
      </c>
      <c r="ALC115" s="120" t="s">
        <v>105</v>
      </c>
      <c r="ALD115" s="120" t="s">
        <v>105</v>
      </c>
      <c r="ALE115" s="120" t="s">
        <v>105</v>
      </c>
      <c r="ALF115" s="120" t="s">
        <v>105</v>
      </c>
      <c r="ALG115" s="120" t="s">
        <v>105</v>
      </c>
      <c r="ALH115" s="120" t="s">
        <v>105</v>
      </c>
      <c r="ALI115" s="120" t="s">
        <v>105</v>
      </c>
      <c r="ALJ115" s="120" t="s">
        <v>105</v>
      </c>
      <c r="ALK115" s="120" t="s">
        <v>105</v>
      </c>
      <c r="ALL115" s="120" t="s">
        <v>105</v>
      </c>
      <c r="ALM115" s="120" t="s">
        <v>105</v>
      </c>
      <c r="ALN115" s="120"/>
    </row>
    <row r="116" spans="1:1002" hidden="1">
      <c r="A116" s="119">
        <v>115</v>
      </c>
      <c r="B116" s="120">
        <v>3.0561941898664267E-4</v>
      </c>
      <c r="C116" s="120">
        <v>3.0132024635740192E-4</v>
      </c>
      <c r="D116" s="120">
        <v>3.0141623006804826E-4</v>
      </c>
      <c r="E116" s="120">
        <v>2.9716016981766637E-4</v>
      </c>
      <c r="F116" s="120">
        <v>2.9725441425608462E-4</v>
      </c>
      <c r="G116" s="120">
        <v>2.9304123125869125E-4</v>
      </c>
      <c r="H116" s="120">
        <v>2.9313376050196609E-4</v>
      </c>
      <c r="I116" s="120">
        <v>2.8896321924628301E-4</v>
      </c>
      <c r="J116" s="120">
        <v>2.8905405716071124E-4</v>
      </c>
      <c r="K116" s="120">
        <v>2.8492592175933217E-4</v>
      </c>
      <c r="L116" s="120">
        <v>2.8501509200071131E-4</v>
      </c>
      <c r="M116" s="120">
        <v>2.8092912619946306E-4</v>
      </c>
      <c r="N116" s="120">
        <v>2.8101665221339308E-4</v>
      </c>
      <c r="O116" s="120">
        <v>2.769726194007843E-4</v>
      </c>
      <c r="P116" s="120">
        <v>2.7705852442298404E-4</v>
      </c>
      <c r="Q116" s="120">
        <v>2.7305618763973208E-4</v>
      </c>
      <c r="R116" s="120">
        <v>2.7314049469637241E-4</v>
      </c>
      <c r="S116" s="120">
        <v>2.6917961664501742E-4</v>
      </c>
      <c r="T116" s="120">
        <v>2.6926234855306709E-4</v>
      </c>
      <c r="U116" s="120">
        <v>2.6534269160766595E-4</v>
      </c>
      <c r="V116" s="120">
        <v>2.6542387097525371E-4</v>
      </c>
      <c r="W116" s="120">
        <v>2.6154519719115773E-4</v>
      </c>
      <c r="X116" s="120">
        <v>2.6162484641794844E-4</v>
      </c>
      <c r="Y116" s="120">
        <v>2.5778691754166101E-4</v>
      </c>
      <c r="Z116" s="120">
        <v>2.5786505881924697E-4</v>
      </c>
      <c r="AA116" s="120">
        <v>2.5406763629836655E-4</v>
      </c>
      <c r="AB116" s="120">
        <v>2.5414429161067391E-4</v>
      </c>
      <c r="AC116" s="120">
        <v>2.5038713660391462E-4</v>
      </c>
      <c r="AD116" s="120">
        <v>2.5046232772762343E-4</v>
      </c>
      <c r="AE116" s="120">
        <v>2.4674520111491946E-4</v>
      </c>
      <c r="AF116" s="120">
        <v>2.4681894961989877E-4</v>
      </c>
      <c r="AG116" s="120">
        <v>2.4314161201258752E-4</v>
      </c>
      <c r="AH116" s="120">
        <v>2.4321393926234671E-4</v>
      </c>
      <c r="AI116" s="120">
        <v>2.3957615101343342E-4</v>
      </c>
      <c r="AJ116" s="120">
        <v>2.3964707816558555E-4</v>
      </c>
      <c r="AK116" s="120">
        <v>2.3604859938008762E-4</v>
      </c>
      <c r="AL116" s="120">
        <v>2.3611814738682963E-4</v>
      </c>
      <c r="AM116" s="120">
        <v>2.3255873793220019E-4</v>
      </c>
      <c r="AN116" s="120">
        <v>2.3262692754080652E-4</v>
      </c>
      <c r="AO116" s="120">
        <v>2.2910634705743631E-4</v>
      </c>
      <c r="AP116" s="120">
        <v>2.2917319881076673E-4</v>
      </c>
      <c r="AQ116" s="120">
        <v>2.2569120672256637E-4</v>
      </c>
      <c r="AR116" s="120">
        <v>2.257567409595905E-4</v>
      </c>
      <c r="AS116" s="120">
        <v>2.223130964846488E-4</v>
      </c>
      <c r="AT116" s="120">
        <v>2.2237733334098172E-4</v>
      </c>
      <c r="AU116" s="120">
        <v>2.1897179550230358E-4</v>
      </c>
      <c r="AV116" s="120">
        <v>2.1903475491075839E-4</v>
      </c>
      <c r="AW116" s="120">
        <v>2.1566708254707777E-4</v>
      </c>
      <c r="AX116" s="120">
        <v>2.1572878423823207E-4</v>
      </c>
      <c r="AY116" s="120">
        <v>2.123987360149023E-4</v>
      </c>
      <c r="AZ116" s="120">
        <v>2.1245919951767801E-4</v>
      </c>
      <c r="BA116" s="120">
        <v>2.0916653393763894E-4</v>
      </c>
      <c r="BB116" s="120">
        <v>2.0922577857989725E-4</v>
      </c>
      <c r="BC116" s="120">
        <v>2.0597025399471641E-4</v>
      </c>
      <c r="BD116" s="120">
        <v>2.0602829890386685E-4</v>
      </c>
      <c r="BE116" s="120">
        <v>2.0280967352485606E-4</v>
      </c>
      <c r="BF116" s="120">
        <v>2.0286653762847834E-4</v>
      </c>
      <c r="BG116" s="120">
        <v>1.9968456953788443E-4</v>
      </c>
      <c r="BH116" s="120">
        <v>1.9974027156436717E-4</v>
      </c>
      <c r="BI116" s="120">
        <v>1.9659471872663528E-4</v>
      </c>
      <c r="BJ116" s="120">
        <v>1.9664927720582575E-4</v>
      </c>
      <c r="BK116" s="120">
        <v>1.9353989747893717E-4</v>
      </c>
      <c r="BL116" s="120">
        <v>1.9359333074280661E-4</v>
      </c>
      <c r="BM116" s="120">
        <v>1.9051988188968744E-4</v>
      </c>
      <c r="BN116" s="120">
        <v>1.9057220807301007E-4</v>
      </c>
      <c r="BO116" s="120">
        <v>1.8753444777301105E-4</v>
      </c>
      <c r="BP116" s="120">
        <v>1.8758568481405647E-4</v>
      </c>
      <c r="BQ116" s="120">
        <v>1.8458337067450492E-4</v>
      </c>
      <c r="BR116" s="120">
        <v>1.8463353631574395E-4</v>
      </c>
      <c r="BS116" s="120">
        <v>1.8166642588356337E-4</v>
      </c>
      <c r="BT116" s="120">
        <v>1.8171553767238889E-4</v>
      </c>
      <c r="BU116" s="120">
        <v>1.7878338844579047E-4</v>
      </c>
      <c r="BV116" s="120">
        <v>1.788314637352497E-4</v>
      </c>
      <c r="BW116" s="120">
        <v>1.7593403317548941E-4</v>
      </c>
      <c r="BX116" s="120">
        <v>1.7598108912503146E-4</v>
      </c>
      <c r="BY116" s="120">
        <v>1.7311813466823627E-4</v>
      </c>
      <c r="BZ116" s="120">
        <v>1.7316418824447221E-4</v>
      </c>
      <c r="CA116" s="120">
        <v>1.7033546731353206E-4</v>
      </c>
      <c r="CB116" s="120">
        <v>1.7038053529100833E-4</v>
      </c>
      <c r="CC116" s="120">
        <v>1.6758580530753481E-4</v>
      </c>
      <c r="CD116" s="120">
        <v>1.6762990426951959E-4</v>
      </c>
      <c r="CE116" s="120">
        <v>1.6486892266586825E-4</v>
      </c>
      <c r="CF116" s="120">
        <v>1.649120690051515E-4</v>
      </c>
      <c r="CG116" s="120">
        <v>1.6218459323650872E-4</v>
      </c>
      <c r="CH116" s="120">
        <v>1.6222680315621475E-4</v>
      </c>
      <c r="CI116" s="120">
        <v>1.5953259071274696E-4</v>
      </c>
      <c r="CJ116" s="120">
        <v>1.5957388022715951E-4</v>
      </c>
      <c r="CK116" s="120">
        <v>1.5691268864622548E-4</v>
      </c>
      <c r="CL116" s="120">
        <v>1.5695307358162681E-4</v>
      </c>
      <c r="CM116" s="120">
        <v>1.5432466046004926E-4</v>
      </c>
      <c r="CN116" s="120">
        <v>1.5436415645557036E-4</v>
      </c>
      <c r="CO116" s="120">
        <v>1.5176827946196915E-4</v>
      </c>
      <c r="CP116" s="120">
        <v>1.5180690197045334E-4</v>
      </c>
      <c r="CQ116" s="120">
        <v>1.4924331885763604E-4</v>
      </c>
      <c r="CR116" s="120">
        <v>1.4928108314651501E-4</v>
      </c>
      <c r="CS116" s="120">
        <v>1.4674955176392554E-4</v>
      </c>
      <c r="CT116" s="120">
        <v>1.4678647291610722E-4</v>
      </c>
      <c r="CU116" s="120">
        <v>1.4428675122233245E-4</v>
      </c>
      <c r="CV116" s="120">
        <v>1.443228441371014E-4</v>
      </c>
      <c r="CW116" s="120">
        <v>1.4185469021243111E-4</v>
      </c>
      <c r="CX116" s="120">
        <v>1.4188996960636132E-4</v>
      </c>
      <c r="CY116" s="120">
        <v>1.3945314166540388E-4</v>
      </c>
      <c r="CZ116" s="120">
        <v>1.3948762207328236E-4</v>
      </c>
      <c r="DA116" s="120">
        <v>1.3708187847763308E-4</v>
      </c>
      <c r="DB116" s="120">
        <v>1.3711557425339672E-4</v>
      </c>
      <c r="DC116" s="120">
        <v>1.347406735243583E-4</v>
      </c>
      <c r="DD116" s="120">
        <v>1.3477359884204071E-4</v>
      </c>
      <c r="DE116" s="120">
        <v>1.3242929967339441E-4</v>
      </c>
      <c r="DF116" s="120">
        <v>1.3246146852808612E-4</v>
      </c>
      <c r="DG116" s="120">
        <v>1.3014752979891118E-4</v>
      </c>
      <c r="DH116" s="120">
        <v>1.3017895600772974E-4</v>
      </c>
      <c r="DI116" s="120">
        <v>1.2789513679527345E-4</v>
      </c>
      <c r="DJ116" s="120">
        <v>1.2792583399834554E-4</v>
      </c>
      <c r="DK116" s="120">
        <v>1.256718935909367E-4</v>
      </c>
      <c r="DL116" s="120">
        <v>1.2570187525239119E-4</v>
      </c>
      <c r="DM116" s="120">
        <v>1.2347757316240161E-4</v>
      </c>
      <c r="DN116" s="120">
        <v>1.235068525713734E-4</v>
      </c>
      <c r="DO116" s="120">
        <v>1.2131194854822235E-4</v>
      </c>
      <c r="DP116" s="120">
        <v>1.2134053881986706E-4</v>
      </c>
      <c r="DQ116" s="120">
        <v>1.1917479286306822E-4</v>
      </c>
      <c r="DR116" s="120">
        <v>1.1920270693958793E-4</v>
      </c>
      <c r="DS116" s="120">
        <v>1.1706587931183787E-4</v>
      </c>
      <c r="DT116" s="120">
        <v>1.1709312996351683E-4</v>
      </c>
      <c r="DU116" s="120">
        <v>1.1498498120382215E-4</v>
      </c>
      <c r="DV116" s="120">
        <v>1.1501158103007338E-4</v>
      </c>
      <c r="DW116" s="120">
        <v>1.1293187196691773E-4</v>
      </c>
      <c r="DX116" s="120">
        <v>1.1295783339733892E-4</v>
      </c>
      <c r="DY116" s="120">
        <v>1.1090632516188499E-4</v>
      </c>
      <c r="DZ116" s="120">
        <v>1.1093166045732534E-4</v>
      </c>
      <c r="EA116" s="120">
        <v>1.0890811449665296E-4</v>
      </c>
      <c r="EB116" s="120">
        <v>1.0893283575028961E-4</v>
      </c>
      <c r="EC116" s="120">
        <v>1.0693701384066663E-4</v>
      </c>
      <c r="ED116" s="120">
        <v>1.0696113297909029E-4</v>
      </c>
      <c r="EE116" s="120">
        <v>1.0499279723927565E-4</v>
      </c>
      <c r="EF116" s="120">
        <v>1.0501632602358653E-4</v>
      </c>
      <c r="EG116" s="120">
        <v>1.0307523892816389E-4</v>
      </c>
      <c r="EH116" s="120">
        <v>1.0309818895507605E-4</v>
      </c>
      <c r="EI116" s="120">
        <v>1.011841133478149E-4</v>
      </c>
      <c r="EJ116" s="120">
        <v>1.0120649605077104E-4</v>
      </c>
      <c r="EK116" s="120">
        <v>9.9319195158015767E-5</v>
      </c>
      <c r="EL116" s="120">
        <v>9.93410218083094E-5</v>
      </c>
      <c r="EM116" s="120">
        <v>9.7480259252392457E-5</v>
      </c>
      <c r="EN116" s="120">
        <v>9.7501540960300413E-5</v>
      </c>
      <c r="EO116" s="120">
        <v>9.566708077297978E-5</v>
      </c>
      <c r="EP116" s="120">
        <v>9.5687828488902219E-5</v>
      </c>
      <c r="EQ116" s="120">
        <v>9.3879435124819368E-5</v>
      </c>
      <c r="ER116" s="120">
        <v>9.3899659640428844E-5</v>
      </c>
      <c r="ES116" s="120">
        <v>9.2117097990586984E-5</v>
      </c>
      <c r="ET116" s="120">
        <v>9.2136809939985455E-5</v>
      </c>
      <c r="EU116" s="120">
        <v>9.0379845345245664E-5</v>
      </c>
      <c r="EV116" s="120">
        <v>9.0399055206129815E-5</v>
      </c>
      <c r="EW116" s="120">
        <v>8.866745347072272E-5</v>
      </c>
      <c r="EX116" s="120">
        <v>8.8686171565556776E-5</v>
      </c>
      <c r="EY116" s="120">
        <v>8.6979698970608398E-5</v>
      </c>
      <c r="EZ116" s="120">
        <v>8.6997935467805277E-5</v>
      </c>
      <c r="FA116" s="120">
        <v>8.5316358784875122E-5</v>
      </c>
      <c r="FB116" s="120">
        <v>8.5334123699984141E-5</v>
      </c>
      <c r="FC116" s="120">
        <v>8.3677210204613161E-5</v>
      </c>
      <c r="FD116" s="120">
        <v>8.3694513401515652E-5</v>
      </c>
      <c r="FE116" s="120">
        <v>8.2062030886782337E-5</v>
      </c>
      <c r="FF116" s="120">
        <v>8.2078882078894284E-5</v>
      </c>
      <c r="FG116" s="120">
        <v>8.0470598868977039E-5</v>
      </c>
      <c r="FH116" s="120">
        <v>8.0487007620458359E-5</v>
      </c>
      <c r="FI116" s="120">
        <v>7.8902692584201603E-5</v>
      </c>
      <c r="FJ116" s="120">
        <v>7.8918668311172305E-5</v>
      </c>
      <c r="FK116" s="120">
        <v>7.7358090875654211E-5</v>
      </c>
      <c r="FL116" s="120">
        <v>7.7373642847416676E-5</v>
      </c>
      <c r="FM116" s="120">
        <v>7.5836573011517505E-5</v>
      </c>
      <c r="FN116" s="120">
        <v>7.5851710351785683E-5</v>
      </c>
      <c r="FO116" s="120">
        <v>7.4337918699752764E-5</v>
      </c>
      <c r="FP116" s="120">
        <v>7.4352650387886636E-5</v>
      </c>
      <c r="FQ116" s="120">
        <v>7.2861908102895377E-5</v>
      </c>
      <c r="FR116" s="120">
        <v>7.2876242975141429E-5</v>
      </c>
      <c r="FS116" s="120">
        <v>7.1408321852849336E-5</v>
      </c>
      <c r="FT116" s="120">
        <v>7.1422268603587311E-5</v>
      </c>
      <c r="FU116" s="120">
        <v>6.9976941065679127E-5</v>
      </c>
      <c r="FV116" s="120">
        <v>6.9990508248673005E-5</v>
      </c>
      <c r="FW116" s="120">
        <v>6.8567547356394051E-5</v>
      </c>
      <c r="FX116" s="120">
        <v>6.8580743386049275E-5</v>
      </c>
      <c r="FY116" s="120">
        <v>6.7179922853725975E-5</v>
      </c>
      <c r="FZ116" s="120">
        <v>6.7192756006351098E-5</v>
      </c>
      <c r="GA116" s="120">
        <v>6.5813850214894719E-5</v>
      </c>
      <c r="GB116" s="120">
        <v>6.5826328629967561E-5</v>
      </c>
      <c r="GC116" s="120">
        <v>6.4469112640360183E-5</v>
      </c>
      <c r="GD116" s="120">
        <v>6.448124432179921E-5</v>
      </c>
      <c r="GE116" s="120">
        <v>6.3145493888559057E-5</v>
      </c>
      <c r="GF116" s="120">
        <v>6.3157286705998236E-5</v>
      </c>
      <c r="GG116" s="120">
        <v>6.1842778290621344E-5</v>
      </c>
      <c r="GH116" s="120">
        <v>6.1854239980689842E-5</v>
      </c>
      <c r="GI116" s="120">
        <v>6.0560750765066864E-5</v>
      </c>
      <c r="GJ116" s="120">
        <v>6.0571888932671755E-5</v>
      </c>
      <c r="GK116" s="120">
        <v>5.9299196832476177E-5</v>
      </c>
      <c r="GL116" s="120">
        <v>5.9310018952089436E-5</v>
      </c>
      <c r="GM116" s="120">
        <v>5.805790263013565E-5</v>
      </c>
      <c r="GN116" s="120">
        <v>5.8068416047084059E-5</v>
      </c>
      <c r="GO116" s="120">
        <v>5.6836654926652186E-5</v>
      </c>
      <c r="GP116" s="120">
        <v>5.6846866858410734E-5</v>
      </c>
      <c r="GQ116" s="120">
        <v>5.563524113653603E-5</v>
      </c>
      <c r="GR116" s="120">
        <v>5.5645158674023946E-5</v>
      </c>
      <c r="GS116" s="120">
        <v>5.4453449334747838E-5</v>
      </c>
      <c r="GT116" s="120">
        <v>5.4463079443627224E-5</v>
      </c>
      <c r="GU116" s="120">
        <v>5.3291068271207544E-5</v>
      </c>
      <c r="GV116" s="120">
        <v>5.3300417793184917E-5</v>
      </c>
      <c r="GW116" s="120">
        <v>5.2147887385262975E-5</v>
      </c>
      <c r="GX116" s="120">
        <v>5.2156963039392508E-5</v>
      </c>
      <c r="GY116" s="120">
        <v>5.1023696820113928E-5</v>
      </c>
      <c r="GZ116" s="120">
        <v>5.1032505204102872E-5</v>
      </c>
      <c r="HA116" s="120">
        <v>4.9918287437189595E-5</v>
      </c>
      <c r="HB116" s="120">
        <v>4.9926835028705493E-5</v>
      </c>
      <c r="HC116" s="120">
        <v>4.8831450830476467E-5</v>
      </c>
      <c r="HD116" s="120">
        <v>4.8839743988455666E-5</v>
      </c>
      <c r="HE116" s="120">
        <v>4.7762979340793324E-5</v>
      </c>
      <c r="HF116" s="120">
        <v>4.7771024306750996E-5</v>
      </c>
      <c r="HG116" s="120">
        <v>4.6712666070010632E-5</v>
      </c>
      <c r="HH116" s="120">
        <v>4.6720468969351552E-5</v>
      </c>
      <c r="HI116" s="120">
        <v>4.5680304895211234E-5</v>
      </c>
      <c r="HJ116" s="120">
        <v>4.5687871738541573E-5</v>
      </c>
      <c r="HK116" s="120">
        <v>4.4665690482789516E-5</v>
      </c>
      <c r="HL116" s="120">
        <v>4.4673027167228974E-5</v>
      </c>
      <c r="HM116" s="120">
        <v>4.3668618302485257E-5</v>
      </c>
      <c r="HN116" s="120">
        <v>4.3675730612979659E-5</v>
      </c>
      <c r="HO116" s="120">
        <v>4.268888464135001E-5</v>
      </c>
      <c r="HP116" s="120">
        <v>4.2695778251983844E-5</v>
      </c>
      <c r="HQ116" s="120">
        <v>4.1726286617642523E-5</v>
      </c>
      <c r="HR116" s="120">
        <v>4.1732967092951388E-5</v>
      </c>
      <c r="HS116" s="120">
        <v>4.0780622194649778E-5</v>
      </c>
      <c r="HT116" s="120">
        <v>4.0787094990932418E-5</v>
      </c>
      <c r="HU116" s="120">
        <v>3.9851690194431069E-5</v>
      </c>
      <c r="HV116" s="120">
        <v>3.985796066106063E-5</v>
      </c>
      <c r="HW116" s="120">
        <v>3.8939290311481392E-5</v>
      </c>
      <c r="HX116" s="120">
        <v>3.8945363692216013E-5</v>
      </c>
      <c r="HY116" s="120">
        <v>3.8043223126311543E-5</v>
      </c>
      <c r="HZ116" s="120">
        <v>3.8049104560603537E-5</v>
      </c>
      <c r="IA116" s="120">
        <v>3.7163290118941135E-5</v>
      </c>
      <c r="IB116" s="120">
        <v>3.7168984643245073E-5</v>
      </c>
      <c r="IC116" s="120">
        <v>3.629929368230194E-5</v>
      </c>
      <c r="ID116" s="120">
        <v>3.6304806231380834E-5</v>
      </c>
      <c r="IE116" s="120">
        <v>3.5451037135547529E-5</v>
      </c>
      <c r="IF116" s="120">
        <v>3.5456372543777519E-5</v>
      </c>
      <c r="IG116" s="120">
        <v>3.4618324737266977E-5</v>
      </c>
      <c r="IH116" s="120">
        <v>3.4623487739939613E-5</v>
      </c>
      <c r="II116" s="120">
        <v>3.3800961698598389E-5</v>
      </c>
      <c r="IJ116" s="120">
        <v>3.3805956933220753E-5</v>
      </c>
      <c r="IK116" s="120">
        <v>3.299875419623974E-5</v>
      </c>
      <c r="IL116" s="120">
        <v>3.3003586203832101E-5</v>
      </c>
      <c r="IM116" s="120">
        <v>3.2211509385353139E-5</v>
      </c>
      <c r="IN116" s="120">
        <v>3.2216182611743684E-5</v>
      </c>
      <c r="IO116" s="120">
        <v>3.1439035412359841E-5</v>
      </c>
      <c r="IP116" s="120">
        <v>3.1443554209476234E-5</v>
      </c>
      <c r="IQ116" s="120">
        <v>3.0681141427621885E-5</v>
      </c>
      <c r="IR116" s="120">
        <v>3.0685510054779989E-5</v>
      </c>
      <c r="IS116" s="120">
        <v>2.993763759800803E-5</v>
      </c>
      <c r="IT116" s="120">
        <v>2.9941860223196847E-5</v>
      </c>
      <c r="IU116" s="120">
        <v>2.9208335119340012E-5</v>
      </c>
      <c r="IV116" s="120">
        <v>2.9212415820502852E-5</v>
      </c>
      <c r="IW116" s="120">
        <v>2.849304622871551E-5</v>
      </c>
      <c r="IX116" s="120">
        <v>2.8496988995027502E-5</v>
      </c>
      <c r="IY116" s="120">
        <v>2.7791584216705627E-5</v>
      </c>
      <c r="IZ116" s="120">
        <v>2.7795392949846877E-5</v>
      </c>
      <c r="JA116" s="120">
        <v>2.7103763439422334E-5</v>
      </c>
      <c r="JB116" s="120">
        <v>2.7107441954846573E-5</v>
      </c>
      <c r="JC116" s="120">
        <v>2.6429399330453149E-5</v>
      </c>
      <c r="JD116" s="120">
        <v>2.6432951358652078E-5</v>
      </c>
      <c r="JE116" s="120">
        <v>2.576830841265968E-5</v>
      </c>
      <c r="JF116" s="120">
        <v>2.5771737600422188E-5</v>
      </c>
      <c r="JG116" s="120">
        <v>2.5120308309836513E-5</v>
      </c>
      <c r="JH116" s="120">
        <v>2.5123618221502914E-5</v>
      </c>
      <c r="JI116" s="120">
        <v>2.4485217758227157E-5</v>
      </c>
      <c r="JJ116" s="120">
        <v>2.4488411876938283E-5</v>
      </c>
      <c r="JK116" s="120">
        <v>2.3862856617893819E-5</v>
      </c>
      <c r="JL116" s="120">
        <v>2.386593834683442E-5</v>
      </c>
      <c r="JM116" s="120">
        <v>2.325304588393745E-5</v>
      </c>
      <c r="JN116" s="120">
        <v>2.3256018547573988E-5</v>
      </c>
      <c r="JO116" s="120">
        <v>2.2655607697564967E-5</v>
      </c>
      <c r="JP116" s="120">
        <v>2.2658474542877445E-5</v>
      </c>
      <c r="JQ116" s="120">
        <v>2.2070365357000066E-5</v>
      </c>
      <c r="JR116" s="120">
        <v>2.2073129554707803E-5</v>
      </c>
      <c r="JS116" s="120">
        <v>2.1497143328234465E-5</v>
      </c>
      <c r="JT116" s="120">
        <v>2.1499807974015403E-5</v>
      </c>
      <c r="JU116" s="120">
        <v>2.0935767255616322E-5</v>
      </c>
      <c r="JV116" s="120">
        <v>2.0938335371319879E-5</v>
      </c>
      <c r="JW116" s="120">
        <v>2.0386063972272206E-5</v>
      </c>
      <c r="JX116" s="120">
        <v>2.0388538507125378E-5</v>
      </c>
      <c r="JY116" s="120">
        <v>1.9847861510359723E-5</v>
      </c>
      <c r="JZ116" s="120">
        <v>1.985024534216615E-5</v>
      </c>
      <c r="KA116" s="120">
        <v>1.9320989111147216E-5</v>
      </c>
      <c r="KB116" s="120">
        <v>1.9323285047479203E-5</v>
      </c>
      <c r="KC116" s="120">
        <v>1.8805277234917393E-5</v>
      </c>
      <c r="KD116" s="120">
        <v>1.8807488014300592E-5</v>
      </c>
      <c r="KE116" s="120">
        <v>1.8300557570691739E-5</v>
      </c>
      <c r="KF116" s="120">
        <v>1.8302685863782081E-5</v>
      </c>
      <c r="KG116" s="120">
        <v>1.7806663045771928E-5</v>
      </c>
      <c r="KH116" s="120">
        <v>1.7808711456525227E-5</v>
      </c>
      <c r="KI116" s="120">
        <v>1.7323427835096022E-5</v>
      </c>
      <c r="KJ116" s="120">
        <v>1.7325398901929284E-5</v>
      </c>
      <c r="KK116" s="120">
        <v>1.6850687370405196E-5</v>
      </c>
      <c r="KL116" s="120">
        <v>1.6852583567350056E-5</v>
      </c>
      <c r="KM116" s="120">
        <v>1.6388278349218525E-5</v>
      </c>
      <c r="KN116" s="120">
        <v>1.6390102087066391E-5</v>
      </c>
      <c r="KO116" s="120">
        <v>1.5936038743612293E-5</v>
      </c>
      <c r="KP116" s="120">
        <v>1.5937792371050924E-5</v>
      </c>
      <c r="KQ116" s="120">
        <v>1.5493807808801044E-5</v>
      </c>
      <c r="KR116" s="120">
        <v>1.5495493613542652E-5</v>
      </c>
      <c r="KS116" s="120">
        <v>1.5061426091516832E-5</v>
      </c>
      <c r="KT116" s="120">
        <v>1.5063046301417342E-5</v>
      </c>
      <c r="KU116" s="120">
        <v>1.4638735438184074E-5</v>
      </c>
      <c r="KV116" s="120">
        <v>1.4640292222353431E-5</v>
      </c>
      <c r="KW116" s="120">
        <v>1.4225579002886614E-5</v>
      </c>
      <c r="KX116" s="120">
        <v>1.4227074472789939E-5</v>
      </c>
      <c r="KY116" s="120">
        <v>1.3821801255124158E-5</v>
      </c>
      <c r="KZ116" s="120">
        <v>1.3823237465673671E-5</v>
      </c>
      <c r="LA116" s="120">
        <v>1.3427247987355083E-5</v>
      </c>
      <c r="LB116" s="120">
        <v>1.3428626937992624E-5</v>
      </c>
      <c r="LC116" s="120">
        <v>1.3041766322322687E-5</v>
      </c>
      <c r="LD116" s="120">
        <v>1.304308995809257E-5</v>
      </c>
      <c r="LE116" s="120">
        <v>1.2665204720161935E-5</v>
      </c>
      <c r="LF116" s="120">
        <v>1.2666474932774163E-5</v>
      </c>
      <c r="LG116" s="120">
        <v>1.2297412985283957E-5</v>
      </c>
      <c r="LH116" s="120">
        <v>1.229863161416754E-5</v>
      </c>
      <c r="LI116" s="120">
        <v>1.1938242273035428E-5</v>
      </c>
      <c r="LJ116" s="120">
        <v>1.1939411106381661E-5</v>
      </c>
      <c r="LK116" s="120">
        <v>1.1587545096129903E-5</v>
      </c>
      <c r="LL116" s="120">
        <v>1.1588665871925576E-5</v>
      </c>
      <c r="LM116" s="120">
        <v>1.1245175330848793E-5</v>
      </c>
      <c r="LN116" s="120">
        <v>1.1246249737899059E-5</v>
      </c>
      <c r="LO116" s="120">
        <v>1.0910988223008926E-5</v>
      </c>
      <c r="LP116" s="120">
        <v>1.0912017901949778E-5</v>
      </c>
      <c r="LQ116" s="120">
        <v>1.0584840393694102E-5</v>
      </c>
      <c r="LR116" s="120">
        <v>1.0585826937994366E-5</v>
      </c>
      <c r="LS116" s="120">
        <v>1.0266589844748358E-5</v>
      </c>
      <c r="LT116" s="120">
        <v>1.0267534801701073E-5</v>
      </c>
      <c r="LU116" s="120">
        <v>9.9560959640282287E-6</v>
      </c>
      <c r="LV116" s="120">
        <v>9.9570008357311896E-6</v>
      </c>
      <c r="LW116" s="120">
        <v>9.6532195304114705E-6</v>
      </c>
      <c r="LX116" s="120">
        <v>9.6540857747369711E-6</v>
      </c>
      <c r="LY116" s="120">
        <v>9.3578227185599693E-6</v>
      </c>
      <c r="LZ116" s="120">
        <v>9.3586517501135994E-6</v>
      </c>
      <c r="MA116" s="120">
        <v>9.0697691034346433E-6</v>
      </c>
      <c r="MB116" s="120">
        <v>9.0705622945029561E-6</v>
      </c>
      <c r="MC116" s="120">
        <v>8.7889236645595713E-6</v>
      </c>
      <c r="MD116" s="120">
        <v>8.7896823460466986E-6</v>
      </c>
      <c r="ME116" s="120">
        <v>8.515152790033852E-6</v>
      </c>
      <c r="MF116" s="120">
        <v>8.5158782523867556E-6</v>
      </c>
      <c r="MG116" s="120">
        <v>8.2483242802883549E-6</v>
      </c>
      <c r="MH116" s="120">
        <v>8.2490177744108292E-6</v>
      </c>
      <c r="MI116" s="120">
        <v>7.98830735158576E-6</v>
      </c>
      <c r="MJ116" s="120">
        <v>7.9889700897410034E-6</v>
      </c>
      <c r="MK116" s="120">
        <v>7.7349726392617163E-6</v>
      </c>
      <c r="ML116" s="120">
        <v>7.7356057959634145E-6</v>
      </c>
      <c r="MM116" s="120">
        <v>7.488192200705167E-6</v>
      </c>
      <c r="MN116" s="120">
        <v>7.4887969135969883E-6</v>
      </c>
      <c r="MO116" s="120">
        <v>7.247839518076049E-6</v>
      </c>
      <c r="MP116" s="120">
        <v>7.2484168887995646E-6</v>
      </c>
      <c r="MQ116" s="120">
        <v>7.013789500758591E-6</v>
      </c>
      <c r="MR116" s="120">
        <v>7.0143405958094771E-6</v>
      </c>
      <c r="MS116" s="120">
        <v>6.7859184875484974E-6</v>
      </c>
      <c r="MT116" s="120">
        <v>6.7864443391209918E-6</v>
      </c>
      <c r="MU116" s="120">
        <v>6.5641042485723932E-6</v>
      </c>
      <c r="MV116" s="120">
        <v>6.5646058553919767E-6</v>
      </c>
      <c r="MW116" s="120">
        <v>6.3482259869380429E-6</v>
      </c>
      <c r="MX116" s="120">
        <v>6.3487043150822659E-6</v>
      </c>
      <c r="MY116" s="120">
        <v>6.1381643401139062E-6</v>
      </c>
      <c r="MZ116" s="120">
        <v>6.1386203238213459E-6</v>
      </c>
      <c r="NA116" s="120">
        <v>5.9338013810366457E-6</v>
      </c>
      <c r="NB116" s="120">
        <v>5.9342359235039268E-6</v>
      </c>
      <c r="NC116" s="120">
        <v>5.7350206189453474E-6</v>
      </c>
      <c r="ND116" s="120">
        <v>5.735434593112213E-6</v>
      </c>
      <c r="NE116" s="120">
        <v>5.5417069999412869E-6</v>
      </c>
      <c r="NF116" s="120">
        <v>5.5421012492637208E-6</v>
      </c>
      <c r="NG116" s="120">
        <v>5.3537469072721899E-6</v>
      </c>
      <c r="NH116" s="120">
        <v>5.3541222464834861E-6</v>
      </c>
      <c r="NI116" s="120">
        <v>5.1710281613399661E-6</v>
      </c>
      <c r="NJ116" s="120">
        <v>5.1713853771998379E-6</v>
      </c>
      <c r="NK116" s="120">
        <v>4.993440019431116E-6</v>
      </c>
      <c r="NL116" s="120">
        <v>4.9937798714627374E-6</v>
      </c>
      <c r="NM116" s="120">
        <v>4.8208731751689717E-6</v>
      </c>
      <c r="NN116" s="120">
        <v>4.8211963963839852E-6</v>
      </c>
      <c r="NO116" s="120">
        <v>4.6532197576871057E-6</v>
      </c>
      <c r="NP116" s="120">
        <v>4.6535270552986113E-6</v>
      </c>
      <c r="NQ116" s="120">
        <v>4.4903733305234272E-6</v>
      </c>
      <c r="NR116" s="120">
        <v>4.4906653866469287E-6</v>
      </c>
      <c r="NS116" s="120">
        <v>4.3322288902344225E-6</v>
      </c>
      <c r="NT116" s="120">
        <v>4.3325063625767147E-6</v>
      </c>
      <c r="NU116" s="120">
        <v>4.1786828647291836E-6</v>
      </c>
      <c r="NV116" s="120">
        <v>4.1789463872652803E-6</v>
      </c>
      <c r="NW116" s="120">
        <v>4.0296331113231082E-6</v>
      </c>
      <c r="NX116" s="120">
        <v>4.0298832949611163E-6</v>
      </c>
      <c r="NY116" s="120">
        <v>3.8849789145109934E-6</v>
      </c>
      <c r="NZ116" s="120">
        <v>3.8852163477450406E-6</v>
      </c>
      <c r="OA116" s="120">
        <v>3.7446209834596718E-6</v>
      </c>
      <c r="OB116" s="120">
        <v>3.7448462330108679E-6</v>
      </c>
      <c r="OC116" s="120">
        <v>3.6084614492201262E-6</v>
      </c>
      <c r="OD116" s="120">
        <v>3.6086750606656239E-6</v>
      </c>
      <c r="OE116" s="120">
        <v>3.4764038616595119E-6</v>
      </c>
      <c r="OF116" s="120">
        <v>3.4766063600496633E-6</v>
      </c>
      <c r="OG116" s="120">
        <v>3.3483531861132697E-6</v>
      </c>
      <c r="OH116" s="120">
        <v>3.3485450765769563E-6</v>
      </c>
      <c r="OI116" s="120">
        <v>3.2242157997578724E-6</v>
      </c>
      <c r="OJ116" s="120">
        <v>3.2243975680960159E-6</v>
      </c>
      <c r="OK116" s="120">
        <v>3.1038994877048102E-6</v>
      </c>
      <c r="OL116" s="120">
        <v>3.1040716009721621E-6</v>
      </c>
      <c r="OM116" s="120">
        <v>2.9873134388165059E-6</v>
      </c>
      <c r="ON116" s="120">
        <v>2.9874763458917252E-6</v>
      </c>
      <c r="OO116" s="120">
        <v>2.8743682412450151E-6</v>
      </c>
      <c r="OP116" s="120">
        <v>2.8745223733891218E-6</v>
      </c>
      <c r="OQ116" s="120">
        <v>2.7649758776945012E-6</v>
      </c>
      <c r="OR116" s="120">
        <v>2.7651216490977485E-6</v>
      </c>
      <c r="OS116" s="120">
        <v>2.6590497204085806E-6</v>
      </c>
      <c r="OT116" s="120">
        <v>2.6591875287258221E-6</v>
      </c>
      <c r="OU116" s="120">
        <v>2.5565045258837491E-6</v>
      </c>
      <c r="OV116" s="120">
        <v>2.5566347527583766E-6</v>
      </c>
      <c r="OW116" s="120">
        <v>2.457256429310302E-6</v>
      </c>
      <c r="OX116" s="120">
        <v>2.4573794408868235E-6</v>
      </c>
      <c r="OY116" s="120">
        <v>2.3612229387422231E-6</v>
      </c>
      <c r="OZ116" s="120">
        <v>2.3613390861675701E-6</v>
      </c>
      <c r="PA116" s="120">
        <v>2.2683229289976825E-6</v>
      </c>
      <c r="PB116" s="120">
        <v>2.2684325489112978E-6</v>
      </c>
      <c r="PC116" s="120">
        <v>2.1784766352919024E-6</v>
      </c>
      <c r="PD116" s="120">
        <v>2.1785800503047464E-6</v>
      </c>
      <c r="PE116" s="120">
        <v>2.0916056466043143E-6</v>
      </c>
      <c r="PF116" s="120">
        <v>2.0917031657668432E-6</v>
      </c>
      <c r="PG116" s="120">
        <v>2.0076328987820543E-6</v>
      </c>
      <c r="PH116" s="120">
        <v>2.0077248180412707E-6</v>
      </c>
      <c r="PI116" s="120">
        <v>1.926482667381953E-6</v>
      </c>
      <c r="PJ116" s="120">
        <v>1.9265692700276434E-6</v>
      </c>
      <c r="PK116" s="120">
        <v>1.8480805602533693E-6</v>
      </c>
      <c r="PL116" s="120">
        <v>1.8481621173536143E-6</v>
      </c>
      <c r="PM116" s="120">
        <v>1.7723535098643179E-6</v>
      </c>
      <c r="PN116" s="120">
        <v>1.7724302806903883E-6</v>
      </c>
      <c r="PO116" s="120">
        <v>1.6992297653734681E-6</v>
      </c>
      <c r="PP116" s="120">
        <v>1.6993019978142048E-6</v>
      </c>
      <c r="PQ116" s="120">
        <v>1.6286388844507824E-6</v>
      </c>
      <c r="PR116" s="120">
        <v>1.6287068154166041E-6</v>
      </c>
      <c r="PS116" s="120">
        <v>1.5605117248496821E-6</v>
      </c>
      <c r="PT116" s="120">
        <v>1.5605755806662747E-6</v>
      </c>
      <c r="PU116" s="120">
        <v>1.494780435733691E-6</v>
      </c>
      <c r="PV116" s="120">
        <v>1.494840432525574E-6</v>
      </c>
      <c r="PW116" s="120">
        <v>1.4313784487608119E-6</v>
      </c>
      <c r="PX116" s="120">
        <v>1.4314347928248434E-6</v>
      </c>
      <c r="PY116" s="120">
        <v>1.3702404689288708E-6</v>
      </c>
      <c r="PZ116" s="120">
        <v>1.3702933570978304E-6</v>
      </c>
      <c r="QA116" s="120">
        <v>1.3113024651852787E-6</v>
      </c>
      <c r="QB116" s="120">
        <v>1.3113520851816697E-6</v>
      </c>
      <c r="QC116" s="120">
        <v>1.254501660804803E-6</v>
      </c>
      <c r="QD116" s="120">
        <v>1.2545481915849951E-6</v>
      </c>
      <c r="QE116" s="120">
        <v>1.1997765235390759E-6</v>
      </c>
      <c r="QF116" s="120">
        <v>1.1998201356279036E-6</v>
      </c>
      <c r="QG116" s="120">
        <v>1.1470667555416558E-6</v>
      </c>
      <c r="QH116" s="120">
        <v>1.1471076113576313E-6</v>
      </c>
      <c r="QI116" s="120">
        <v>1.0963132830726837E-6</v>
      </c>
      <c r="QJ116" s="120">
        <v>1.0963515372439407E-6</v>
      </c>
      <c r="QK116" s="120">
        <v>1.0474582459872321E-6</v>
      </c>
      <c r="QL116" s="120">
        <v>1.0474940456583602E-6</v>
      </c>
      <c r="QM116" s="120">
        <v>1.0004449870116429E-6</v>
      </c>
      <c r="QN116" s="120">
        <v>1.0004784721415229E-6</v>
      </c>
      <c r="QO116" s="120">
        <v>9.552180408122239E-7</v>
      </c>
      <c r="QP116" s="120">
        <v>9.552493444630306E-7</v>
      </c>
      <c r="QQ116" s="120">
        <v>9.1172312286086606E-7</v>
      </c>
      <c r="QR116" s="120">
        <v>9.1175237147837352E-7</v>
      </c>
      <c r="QS116" s="120">
        <v>8.6990711810224028E-7</v>
      </c>
      <c r="QT116" s="120">
        <v>8.6993443178757218E-7</v>
      </c>
      <c r="QU116" s="120">
        <v>8.2971806942736738E-7</v>
      </c>
      <c r="QV116" s="120">
        <v>8.2974356220034332E-7</v>
      </c>
      <c r="QW116" s="120">
        <v>7.9110516595849923E-7</v>
      </c>
      <c r="QX116" s="120">
        <v>7.9112894601272318E-7</v>
      </c>
      <c r="QY116" s="120">
        <v>7.5401873115035436E-7</v>
      </c>
      <c r="QZ116" s="120">
        <v>7.5404090110019694E-7</v>
      </c>
      <c r="RA116" s="120">
        <v>7.1841021071289761E-7</v>
      </c>
      <c r="RB116" s="120">
        <v>7.1843086783250922E-7</v>
      </c>
      <c r="RC116" s="120">
        <v>6.8423216036094269E-7</v>
      </c>
      <c r="RD116" s="120">
        <v>6.8425139681547402E-7</v>
      </c>
      <c r="RE116" s="120">
        <v>6.5143823339603704E-7</v>
      </c>
      <c r="RF116" s="120">
        <v>6.5145613646519404E-7</v>
      </c>
      <c r="RG116" s="120">
        <v>6.199831681261298E-7</v>
      </c>
      <c r="RH116" s="120">
        <v>6.1999982042022933E-7</v>
      </c>
      <c r="RI116" s="120">
        <v>5.8982277512869668E-7</v>
      </c>
      <c r="RJ116" s="120">
        <v>5.8983825479737152E-7</v>
      </c>
      <c r="RK116" s="120">
        <v>5.609139243630882E-7</v>
      </c>
      <c r="RL116" s="120">
        <v>5.6092830529679682E-7</v>
      </c>
      <c r="RM116" s="120">
        <v>5.3321453213796623E-7</v>
      </c>
      <c r="RN116" s="120">
        <v>5.3322788416245898E-7</v>
      </c>
      <c r="RO116" s="120">
        <v>5.0668354793981533E-7</v>
      </c>
      <c r="RP116" s="120">
        <v>5.0669593700371533E-7</v>
      </c>
      <c r="RQ116" s="120">
        <v>4.8128094112861598E-7</v>
      </c>
      <c r="RR116" s="120">
        <v>4.8129242948426421E-7</v>
      </c>
      <c r="RS116" s="120">
        <v>4.5696768750685522E-7</v>
      </c>
      <c r="RT116" s="120">
        <v>4.5697833388457487E-7</v>
      </c>
      <c r="RU116" s="120">
        <v>4.3370575576815082E-7</v>
      </c>
      <c r="RV116" s="120">
        <v>4.3371561554409053E-7</v>
      </c>
      <c r="RW116" s="120">
        <v>4.1145809383186722E-7</v>
      </c>
      <c r="RX116" s="120">
        <v>4.1146721918956464E-7</v>
      </c>
      <c r="RY116" s="120">
        <v>3.9018861507016401E-7</v>
      </c>
      <c r="RZ116" s="120">
        <v>3.9019705515599853E-7</v>
      </c>
      <c r="SA116" s="120">
        <v>3.6986218443403184E-7</v>
      </c>
      <c r="SB116" s="120">
        <v>3.6986998550670486E-7</v>
      </c>
      <c r="SC116" s="120">
        <v>3.5044460448491925E-7</v>
      </c>
      <c r="SD116" s="120">
        <v>3.5045181005912377E-7</v>
      </c>
      <c r="SE116" s="120">
        <v>3.3190260133865077E-7</v>
      </c>
      <c r="SF116" s="120">
        <v>3.3190925232307732E-7</v>
      </c>
      <c r="SG116" s="120">
        <v>3.1420381052839344E-7</v>
      </c>
      <c r="SH116" s="120">
        <v>3.1420994535822042E-7</v>
      </c>
      <c r="SI116" s="120">
        <v>2.9731676279349461E-7</v>
      </c>
      <c r="SJ116" s="120">
        <v>2.9732241755752031E-7</v>
      </c>
      <c r="SK116" s="120">
        <v>2.8121086980108278E-7</v>
      </c>
      <c r="SL116" s="120">
        <v>2.8121607836363631E-7</v>
      </c>
      <c r="SM116" s="120">
        <v>2.658564098073598E-7</v>
      </c>
      <c r="SN116" s="120">
        <v>2.6586120392515103E-7</v>
      </c>
      <c r="SO116" s="120">
        <v>2.5122451326558555E-7</v>
      </c>
      <c r="SP116" s="120">
        <v>2.5122892269962678E-7</v>
      </c>
      <c r="SQ116" s="120">
        <v>2.3728714838777296E-7</v>
      </c>
      <c r="SR116" s="120">
        <v>2.3729120101052562E-7</v>
      </c>
      <c r="SS116" s="120">
        <v>2.2401710666717074E-7</v>
      </c>
      <c r="ST116" s="120">
        <v>2.2402082856505666E-7</v>
      </c>
      <c r="SU116" s="120">
        <v>2.1138798836863181E-7</v>
      </c>
      <c r="SV116" s="120">
        <v>2.113914039400514E-7</v>
      </c>
      <c r="SW116" s="120">
        <v>1.993741879939945E-7</v>
      </c>
      <c r="SX116" s="120">
        <v>1.9937732004299097E-7</v>
      </c>
      <c r="SY116" s="120">
        <v>1.8795087972962341E-7</v>
      </c>
      <c r="SZ116" s="120">
        <v>1.8795374955532968E-7</v>
      </c>
      <c r="TA116" s="120">
        <v>1.7709400288326917E-7</v>
      </c>
      <c r="TB116" s="120">
        <v>1.7709663036527732E-7</v>
      </c>
      <c r="TC116" s="120">
        <v>1.6678024731741828E-7</v>
      </c>
      <c r="TD116" s="120">
        <v>1.6678265099720111E-7</v>
      </c>
      <c r="TE116" s="120">
        <v>1.5698703888629738E-7</v>
      </c>
      <c r="TF116" s="120">
        <v>1.5698923604481777E-7</v>
      </c>
      <c r="TG116" s="120">
        <v>1.4769252488369859E-7</v>
      </c>
      <c r="TH116" s="120">
        <v>1.4769453161533552E-7</v>
      </c>
      <c r="TI116" s="120">
        <v>1.3887555950877626E-7</v>
      </c>
      <c r="TJ116" s="120">
        <v>1.3887739079169482E-7</v>
      </c>
      <c r="TK116" s="120">
        <v>1.305156893569452E-7</v>
      </c>
      <c r="TL116" s="120">
        <v>1.3051735912003826E-7</v>
      </c>
      <c r="TM116" s="120">
        <v>1.2259313894298954E-7</v>
      </c>
      <c r="TN116" s="120">
        <v>1.2259466012951264E-7</v>
      </c>
      <c r="TO116" s="120">
        <v>1.1508879626345311E-7</v>
      </c>
      <c r="TP116" s="120">
        <v>1.1509018089147598E-7</v>
      </c>
      <c r="TQ116" s="120">
        <v>1.0798419840534635E-7</v>
      </c>
      <c r="TR116" s="120">
        <v>1.0798545762513812E-7</v>
      </c>
      <c r="TS116" s="120">
        <v>1.0126151720815523E-7</v>
      </c>
      <c r="TT116" s="120">
        <v>1.0126266135662179E-7</v>
      </c>
      <c r="TU116" s="120">
        <v>9.4903544986086919E-8</v>
      </c>
      <c r="TV116" s="120">
        <v>9.4904583638372665E-8</v>
      </c>
      <c r="TW116" s="120">
        <v>8.8893680317421129E-8</v>
      </c>
      <c r="TX116" s="120">
        <v>8.8894622335788578E-8</v>
      </c>
      <c r="TY116" s="120">
        <v>8.3215913907773148E-8</v>
      </c>
      <c r="TZ116" s="120">
        <v>8.3216767487868768E-8</v>
      </c>
      <c r="UA116" s="120">
        <v>7.7854814533994576E-8</v>
      </c>
      <c r="UB116" s="120">
        <v>7.7855587248607548E-8</v>
      </c>
      <c r="UC116" s="120">
        <v>7.2795515075357662E-8</v>
      </c>
      <c r="UD116" s="120">
        <v>7.2796213915775406E-8</v>
      </c>
      <c r="UE116" s="120">
        <v>6.802369863857715E-8</v>
      </c>
      <c r="UF116" s="120">
        <v>6.8024330053640565E-8</v>
      </c>
      <c r="UG116" s="120">
        <v>6.3525584783129376E-8</v>
      </c>
      <c r="UH116" s="120">
        <v>6.3526154716084604E-8</v>
      </c>
      <c r="UI116" s="120">
        <v>5.9287915853219872E-8</v>
      </c>
      <c r="UJ116" s="120">
        <v>5.9288429776464736E-8</v>
      </c>
      <c r="UK116" s="120">
        <v>5.5297943422643025E-8</v>
      </c>
      <c r="UL116" s="120">
        <v>5.5298406370460891E-8</v>
      </c>
      <c r="UM116" s="120">
        <v>5.1543414858655338E-8</v>
      </c>
      <c r="UN116" s="120">
        <v>5.1543831458027783E-8</v>
      </c>
      <c r="UO116" s="120">
        <v>4.8012560010861338E-8</v>
      </c>
      <c r="UP116" s="120">
        <v>4.8012934510448054E-8</v>
      </c>
      <c r="UQ116" s="120">
        <v>4.4694078030975526E-8</v>
      </c>
      <c r="UR116" s="120">
        <v>4.4694414328347156E-8</v>
      </c>
      <c r="US116" s="120">
        <v>4.1577124329186274E-8</v>
      </c>
      <c r="UT116" s="120">
        <v>4.1577425996393803E-8</v>
      </c>
      <c r="UU116" s="120">
        <v>3.8651297672700535E-8</v>
      </c>
      <c r="UV116" s="120">
        <v>3.8651567980260985E-8</v>
      </c>
      <c r="UW116" s="120">
        <v>3.5906627431894717E-8</v>
      </c>
      <c r="UX116" s="120">
        <v>3.5906869371272017E-8</v>
      </c>
      <c r="UY116" s="120">
        <v>3.3333560979338479E-8</v>
      </c>
      <c r="UZ116" s="120">
        <v>3.3333777283994455E-8</v>
      </c>
      <c r="VA116" s="120">
        <v>3.0922951246792538E-8</v>
      </c>
      <c r="VB116" s="120">
        <v>3.0923144411880654E-8</v>
      </c>
      <c r="VC116" s="120">
        <v>2.8666044445107477E-8</v>
      </c>
      <c r="VD116" s="120">
        <v>2.8666216745880136E-8</v>
      </c>
      <c r="VE116" s="120">
        <v>2.6554467951775629E-8</v>
      </c>
      <c r="VF116" s="120">
        <v>2.6554621460772235E-8</v>
      </c>
      <c r="VG116" s="120">
        <v>2.4580218370701596E-8</v>
      </c>
      <c r="VH116" s="120">
        <v>2.4580354973783016E-8</v>
      </c>
      <c r="VI116" s="120">
        <v>2.2735649768568748E-8</v>
      </c>
      <c r="VJ116" s="120">
        <v>2.2735771179860801E-8</v>
      </c>
      <c r="VK116" s="120">
        <v>2.1013462091983787E-8</v>
      </c>
      <c r="VL116" s="120">
        <v>2.1013569867790089E-8</v>
      </c>
      <c r="VM116" s="120">
        <v>1.9406689769381628E-8</v>
      </c>
      <c r="VN116" s="120">
        <v>1.9406785321124002E-8</v>
      </c>
      <c r="VO116" s="120">
        <v>1.7908690501467773E-8</v>
      </c>
      <c r="VP116" s="120">
        <v>1.7908775107709348E-8</v>
      </c>
      <c r="VQ116" s="120">
        <v>1.65131342437656E-8</v>
      </c>
      <c r="VR116" s="120">
        <v>1.6513209061370526E-8</v>
      </c>
      <c r="VS116" s="120">
        <v>1.5213992384622776E-8</v>
      </c>
      <c r="VT116" s="120">
        <v>1.5214058459103155E-8</v>
      </c>
      <c r="VU116" s="120">
        <v>1.4005527121812455E-8</v>
      </c>
      <c r="VV116" s="120">
        <v>1.4005585396911453E-8</v>
      </c>
      <c r="VW116" s="120">
        <v>1.2882281040643555E-8</v>
      </c>
      <c r="VX116" s="120">
        <v>1.2882332367201335E-8</v>
      </c>
      <c r="VY116" s="120">
        <v>1.1839066896269466E-8</v>
      </c>
      <c r="VZ116" s="120">
        <v>1.1839112040416465E-8</v>
      </c>
      <c r="WA116" s="120">
        <v>1.0870957602656464E-8</v>
      </c>
      <c r="WB116" s="120">
        <v>1.0870997253376447E-8</v>
      </c>
      <c r="WC116" s="120">
        <v>9.9732764304420645E-9</v>
      </c>
      <c r="WD116" s="120">
        <v>9.9733112065452975E-9</v>
      </c>
      <c r="WE116" s="120">
        <v>9.1415874156809978E-9</v>
      </c>
      <c r="WF116" s="120">
        <v>9.141617872226156E-9</v>
      </c>
      <c r="WG116" s="120">
        <v>8.3716859812410604E-9</v>
      </c>
      <c r="WH116" s="120">
        <v>8.371712615442183E-9</v>
      </c>
      <c r="WI116" s="120">
        <v>7.6595897723744691E-9</v>
      </c>
      <c r="WJ116" s="120">
        <v>7.6596130290278732E-9</v>
      </c>
      <c r="WK116" s="120">
        <v>7.0015297077530657E-9</v>
      </c>
      <c r="WL116" s="120">
        <v>7.0015499842168869E-9</v>
      </c>
      <c r="WM116" s="120">
        <v>6.393941247016594E-9</v>
      </c>
      <c r="WN116" s="120">
        <v>6.3939588977741225E-9</v>
      </c>
      <c r="WO116" s="120">
        <v>5.8334558756448561E-9</v>
      </c>
      <c r="WP116" s="120">
        <v>5.833471216481221E-9</v>
      </c>
      <c r="WQ116" s="120">
        <v>5.3168928077258308E-9</v>
      </c>
      <c r="WR116" s="120">
        <v>5.316906119545638E-9</v>
      </c>
      <c r="WS116" s="120">
        <v>4.8412509069531767E-9</v>
      </c>
      <c r="WT116" s="120">
        <v>4.8412624392654706E-9</v>
      </c>
      <c r="WU116" s="120">
        <v>4.4037008259498964E-9</v>
      </c>
      <c r="WV116" s="120">
        <v>4.4037108000450529E-9</v>
      </c>
      <c r="WW116" s="120">
        <v>4.0015773637785163E-9</v>
      </c>
      <c r="WX116" s="120">
        <v>4.0015859756204161E-9</v>
      </c>
      <c r="WY116" s="120">
        <v>3.6323720412645788E-9</v>
      </c>
      <c r="WZ116" s="120">
        <v>3.6323794641197804E-9</v>
      </c>
      <c r="XA116" s="120">
        <v>3.293725893528176E-9</v>
      </c>
      <c r="XB116" s="120">
        <v>3.2937322803526856E-9</v>
      </c>
      <c r="XC116" s="120">
        <v>2.9834224788895476E-9</v>
      </c>
      <c r="XD116" s="120">
        <v>2.9834279644923525E-9</v>
      </c>
      <c r="XE116" s="120">
        <v>2.6993811030888766E-9</v>
      </c>
      <c r="XF116" s="120">
        <v>2.6993858060902368E-9</v>
      </c>
      <c r="XG116" s="120">
        <v>2.4396502575382951E-9</v>
      </c>
      <c r="XH116" s="120">
        <v>2.4396542821395804E-9</v>
      </c>
      <c r="XI116" s="120">
        <v>2.2024012701061379E-9</v>
      </c>
      <c r="XJ116" s="120">
        <v>2.2024047076869121E-9</v>
      </c>
      <c r="XK116" s="120">
        <v>1.9859221667199072E-9</v>
      </c>
      <c r="XL116" s="120">
        <v>1.9859250972768619E-9</v>
      </c>
      <c r="XM116" s="120">
        <v>1.7886117418659205E-9</v>
      </c>
      <c r="XN116" s="120">
        <v>1.7886142353072389E-9</v>
      </c>
      <c r="XO116" s="120">
        <v>1.6089738358603955E-9</v>
      </c>
      <c r="XP116" s="120">
        <v>1.6089759531682092E-9</v>
      </c>
      <c r="XQ116" s="120">
        <v>1.4456118165694398E-9</v>
      </c>
      <c r="XR116" s="120">
        <v>1.4456136108420741E-9</v>
      </c>
      <c r="XS116" s="120">
        <v>1.2972232630642083E-9</v>
      </c>
      <c r="XT116" s="120">
        <v>1.2972247804490896E-9</v>
      </c>
      <c r="XU116" s="120">
        <v>1.1625948485129984E-9</v>
      </c>
      <c r="XV116" s="120">
        <v>1.1625961290402325E-9</v>
      </c>
      <c r="XW116" s="120">
        <v>1.0405974194344684E-9</v>
      </c>
      <c r="XX116" s="120">
        <v>1.040598497760393E-9</v>
      </c>
      <c r="XY116" s="120">
        <v>9.3018126826600626E-10</v>
      </c>
      <c r="XZ116" s="120">
        <v>9.3018217433522788E-10</v>
      </c>
      <c r="YA116" s="120">
        <v>8.303715960387312E-10</v>
      </c>
      <c r="YB116" s="120">
        <v>8.303723556725227E-10</v>
      </c>
      <c r="YC116" s="120">
        <v>7.4026416179618704E-10</v>
      </c>
      <c r="YD116" s="120">
        <v>7.4026479721446232E-10</v>
      </c>
      <c r="YE116" s="120">
        <v>6.5902111524764223E-10</v>
      </c>
      <c r="YF116" s="120">
        <v>6.5902164553112342E-10</v>
      </c>
      <c r="YG116" s="120">
        <v>5.858670090094179E-10</v>
      </c>
      <c r="YH116" s="120">
        <v>5.8586745050806527E-10</v>
      </c>
      <c r="YI116" s="120">
        <v>5.2008498665908981E-10</v>
      </c>
      <c r="YJ116" s="120">
        <v>5.2008535335231867E-10</v>
      </c>
      <c r="YK116" s="120">
        <v>4.6101314270792625E-10</v>
      </c>
      <c r="YL116" s="120">
        <v>4.61013446521671E-10</v>
      </c>
      <c r="YM116" s="120">
        <v>4.0804105048685829E-10</v>
      </c>
      <c r="YN116" s="120">
        <v>4.0804130157207492E-10</v>
      </c>
      <c r="YO116" s="120">
        <v>3.606064538407045E-10</v>
      </c>
      <c r="YP116" s="120">
        <v>3.6060666081748747E-10</v>
      </c>
      <c r="YQ116" s="120">
        <v>3.1819211843454084E-10</v>
      </c>
      <c r="YR116" s="120">
        <v>3.1819228860564473E-10</v>
      </c>
      <c r="YS116" s="120">
        <v>2.8032283839511302E-10</v>
      </c>
      <c r="YT116" s="120">
        <v>2.8032297793229705E-10</v>
      </c>
      <c r="YU116" s="120">
        <v>2.4656259393911724E-10</v>
      </c>
      <c r="YV116" s="120">
        <v>2.4656270804541704E-10</v>
      </c>
      <c r="YW116" s="120">
        <v>2.1651185557916338E-10</v>
      </c>
      <c r="YX116" s="120">
        <v>2.1651194862987128E-10</v>
      </c>
      <c r="YY116" s="120">
        <v>1.8980503044724469E-10</v>
      </c>
      <c r="YZ116" s="120">
        <v>1.8980510611210758E-10</v>
      </c>
      <c r="ZA116" s="120">
        <v>1.6610804623463537E-10</v>
      </c>
      <c r="ZB116" s="120">
        <v>1.6610810758352069E-10</v>
      </c>
      <c r="ZC116" s="120">
        <v>1.4511606821627864E-10</v>
      </c>
      <c r="ZD116" s="120">
        <v>1.4511611781032056E-10</v>
      </c>
      <c r="ZE116" s="120">
        <v>1.2655134480685032E-10</v>
      </c>
      <c r="ZF116" s="120">
        <v>1.2655138477687877E-10</v>
      </c>
      <c r="ZG116" s="120">
        <v>1.1016117708471836E-10</v>
      </c>
      <c r="ZH116" s="120">
        <v>1.1016120919856877E-10</v>
      </c>
      <c r="ZI116" s="120">
        <v>9.571600771880785E-11</v>
      </c>
      <c r="ZJ116" s="120">
        <v>9.5716033438941774E-11</v>
      </c>
      <c r="ZK116" s="120">
        <v>8.3007624741817167E-11</v>
      </c>
      <c r="ZL116" s="120">
        <v>8.3007645274514902E-11</v>
      </c>
      <c r="ZM116" s="120">
        <v>7.1847475631078952E-11</v>
      </c>
      <c r="ZN116" s="120">
        <v>7.184749196832241E-11</v>
      </c>
      <c r="ZO116" s="120">
        <v>6.2065087185430279E-11</v>
      </c>
      <c r="ZP116" s="120">
        <v>6.2065100140464329E-11</v>
      </c>
      <c r="ZQ116" s="120">
        <v>5.3506586722485E-11</v>
      </c>
      <c r="ZR116" s="120">
        <v>5.3506596959923692E-11</v>
      </c>
      <c r="ZS116" s="120">
        <v>4.6033320165406866E-11</v>
      </c>
      <c r="ZT116" s="120">
        <v>4.6033328226648241E-11</v>
      </c>
      <c r="ZU116" s="120">
        <v>3.952056264135623E-11</v>
      </c>
      <c r="ZV116" s="120">
        <v>3.9520568965971446E-11</v>
      </c>
      <c r="ZW116" s="120">
        <v>3.3856317274880577E-11</v>
      </c>
      <c r="ZX116" s="120">
        <v>3.3856322218560986E-11</v>
      </c>
      <c r="ZY116" s="120">
        <v>2.8940197928280165E-11</v>
      </c>
      <c r="ZZ116" s="120">
        <v>2.8940201777848678E-11</v>
      </c>
      <c r="AAA116" s="120">
        <v>2.4682391717003903E-11</v>
      </c>
      <c r="AAB116" s="120">
        <v>2.4682394702930095E-11</v>
      </c>
      <c r="AAC116" s="120">
        <v>2.1002697211007455E-11</v>
      </c>
      <c r="AAD116" s="120">
        <v>2.1002699517808009E-11</v>
      </c>
      <c r="AAE116" s="120">
        <v>1.7829634322298043E-11</v>
      </c>
      <c r="AAF116" s="120">
        <v>1.7829636097150177E-11</v>
      </c>
      <c r="AAG116" s="120">
        <v>1.509962197413676E-11</v>
      </c>
      <c r="AAH116" s="120">
        <v>1.5099623333987256E-11</v>
      </c>
      <c r="AAI116" s="120">
        <v>1.2756219748100742E-11</v>
      </c>
      <c r="AAJ116" s="120">
        <v>1.2756220785512457E-11</v>
      </c>
      <c r="AAK116" s="120">
        <v>1.0749429810931994E-11</v>
      </c>
      <c r="AAL116" s="120">
        <v>1.0749430598874723E-11</v>
      </c>
      <c r="AAM116" s="120">
        <v>9.0350555333161684E-12</v>
      </c>
      <c r="AAN116" s="120">
        <v>9.0350561290777373E-12</v>
      </c>
      <c r="AAO116" s="120">
        <v>7.5741133269324456E-12</v>
      </c>
      <c r="AAP116" s="120">
        <v>7.5741137752994831E-12</v>
      </c>
      <c r="AAQ116" s="120">
        <v>6.3322943437749557E-12</v>
      </c>
      <c r="AAR116" s="120">
        <v>6.3322946796095243E-12</v>
      </c>
      <c r="AAS116" s="120">
        <v>5.2794728023452868E-12</v>
      </c>
      <c r="AAT116" s="120">
        <v>5.2794730526637151E-12</v>
      </c>
      <c r="AAU116" s="120">
        <v>4.3892578283292567E-12</v>
      </c>
      <c r="AAV116" s="120">
        <v>4.3892580139724759E-12</v>
      </c>
      <c r="AAW116" s="120">
        <v>3.6385858222758892E-12</v>
      </c>
      <c r="AAX116" s="120">
        <v>3.6385859592458067E-12</v>
      </c>
      <c r="AAY116" s="120">
        <v>3.0073504930736908E-12</v>
      </c>
      <c r="AAZ116" s="120">
        <v>3.0073505935976993E-12</v>
      </c>
      <c r="ABA116" s="120">
        <v>2.4780678231563696E-12</v>
      </c>
      <c r="ABB116" s="120">
        <v>2.4780678965315579E-12</v>
      </c>
      <c r="ABC116" s="120">
        <v>2.0355733588645989E-12</v>
      </c>
      <c r="ABD116" s="120">
        <v>2.0355734121241243E-12</v>
      </c>
      <c r="ABE116" s="120">
        <v>1.6667493467526266E-12</v>
      </c>
      <c r="ABF116" s="120">
        <v>1.6667493851892398E-12</v>
      </c>
      <c r="ABG116" s="120">
        <v>1.3602793633835722E-12</v>
      </c>
      <c r="ABH116" s="120">
        <v>1.3602793909589248E-12</v>
      </c>
      <c r="ABI116" s="120">
        <v>1.1064282118484547E-12</v>
      </c>
      <c r="ABJ116" s="120">
        <v>1.106428231511494E-12</v>
      </c>
      <c r="ABK116" s="120">
        <v>8.9684498243458039E-13</v>
      </c>
      <c r="ABL116" s="120">
        <v>8.9684499636794687E-13</v>
      </c>
      <c r="ABM116" s="120">
        <v>7.2438729714493387E-13</v>
      </c>
      <c r="ABN116" s="120">
        <v>7.2438730695464981E-13</v>
      </c>
      <c r="ABO116" s="120">
        <v>5.8296487774212035E-13</v>
      </c>
      <c r="ABP116" s="120">
        <v>5.829648846028029E-13</v>
      </c>
      <c r="ABQ116" s="120">
        <v>4.6740069429540516E-13</v>
      </c>
      <c r="ABR116" s="120">
        <v>4.6740069906081942E-13</v>
      </c>
      <c r="ABS116" s="120">
        <v>3.7330806551287027E-13</v>
      </c>
      <c r="ABT116" s="120">
        <v>3.7330806879960504E-13</v>
      </c>
      <c r="ABU116" s="120">
        <v>2.969821931378905E-13</v>
      </c>
      <c r="ABV116" s="120">
        <v>2.9698219538830801E-13</v>
      </c>
      <c r="ABW116" s="120">
        <v>2.3530472010611416E-13</v>
      </c>
      <c r="ABX116" s="120">
        <v>2.353047216354245E-13</v>
      </c>
      <c r="ABY116" s="120">
        <v>1.8566000575410138E-13</v>
      </c>
      <c r="ABZ116" s="120">
        <v>1.8566000678533564E-13</v>
      </c>
      <c r="ACA116" s="120">
        <v>1.4586191093436673E-13</v>
      </c>
      <c r="ACB116" s="120">
        <v>1.4586191162419086E-13</v>
      </c>
      <c r="ACC116" s="120">
        <v>1.1408998124765943E-13</v>
      </c>
      <c r="ACD116" s="120">
        <v>1.1408998170529867E-13</v>
      </c>
      <c r="ACE116" s="120">
        <v>8.8834007608731791E-14</v>
      </c>
      <c r="ACF116" s="120">
        <v>8.8834007909749311E-14</v>
      </c>
      <c r="ACG116" s="120">
        <v>6.8846029906582574E-14</v>
      </c>
      <c r="ACH116" s="120">
        <v>6.8846030102836008E-14</v>
      </c>
      <c r="ACI116" s="120">
        <v>5.3098931526620555E-14</v>
      </c>
      <c r="ACJ116" s="120">
        <v>5.3098931653405163E-14</v>
      </c>
      <c r="ACK116" s="120">
        <v>4.075084992467695E-14</v>
      </c>
      <c r="ACL116" s="120">
        <v>4.0750850005810524E-14</v>
      </c>
      <c r="ACM116" s="120">
        <v>3.11147012663496E-14</v>
      </c>
      <c r="ACN116" s="120">
        <v>3.1114701317762467E-14</v>
      </c>
      <c r="ACO116" s="120">
        <v>2.3632185384411311E-14</v>
      </c>
      <c r="ACP116" s="120">
        <v>2.3632185416661046E-14</v>
      </c>
      <c r="ACQ116" s="120">
        <v>1.78517010046301E-14</v>
      </c>
      <c r="ACR116" s="120">
        <v>1.7851701024647196E-14</v>
      </c>
      <c r="ACS116" s="120">
        <v>1.3409660415304082E-14</v>
      </c>
      <c r="ACT116" s="120">
        <v>1.3409660427593279E-14</v>
      </c>
      <c r="ACU116" s="120">
        <v>1.0014747601514466E-14</v>
      </c>
      <c r="ACV116" s="120">
        <v>1.0014747608974031E-14</v>
      </c>
      <c r="ACW116" s="120">
        <v>7.4347144472423029E-15</v>
      </c>
      <c r="ACX116" s="120">
        <v>7.4347144517171653E-15</v>
      </c>
      <c r="ACY116" s="120">
        <v>5.4853560628531998E-15</v>
      </c>
      <c r="ACZ116" s="120">
        <v>5.4853560655048595E-15</v>
      </c>
      <c r="ADA116" s="120">
        <v>4.0213487755205693E-15</v>
      </c>
      <c r="ADB116" s="120">
        <v>4.0213487770719408E-15</v>
      </c>
      <c r="ADC116" s="120">
        <v>2.9286729946994615E-15</v>
      </c>
      <c r="ADD116" s="120">
        <v>2.9286729955951216E-15</v>
      </c>
      <c r="ADE116" s="120">
        <v>2.1183782153363283E-15</v>
      </c>
      <c r="ADF116" s="120">
        <v>2.1183782158463159E-15</v>
      </c>
      <c r="ADG116" s="120">
        <v>1.5214790399465121E-15</v>
      </c>
      <c r="ADH116" s="120">
        <v>1.5214790402327378E-15</v>
      </c>
      <c r="ADI116" s="120">
        <v>1.0847994866403153E-15</v>
      </c>
      <c r="ADJ116" s="120">
        <v>1.0847994867985552E-15</v>
      </c>
      <c r="ADK116" s="120">
        <v>7.6760820861112714E-16</v>
      </c>
      <c r="ADL116" s="120">
        <v>7.6760820869724511E-16</v>
      </c>
      <c r="ADM116" s="120">
        <v>5.3890978947964314E-16</v>
      </c>
      <c r="ADN116" s="120">
        <v>5.3890978952574506E-16</v>
      </c>
      <c r="ADO116" s="120">
        <v>3.7527720691293027E-16</v>
      </c>
      <c r="ADP116" s="120">
        <v>3.7527720693718873E-16</v>
      </c>
      <c r="ADQ116" s="120">
        <v>2.5912808141482419E-16</v>
      </c>
      <c r="ADR116" s="120">
        <v>2.5912808142736096E-16</v>
      </c>
      <c r="ADS116" s="120">
        <v>1.7736265207828337E-16</v>
      </c>
      <c r="ADT116" s="120">
        <v>1.773626520846405E-16</v>
      </c>
      <c r="ADU116" s="120">
        <v>1.2029474524245648E-16</v>
      </c>
      <c r="ADV116" s="120">
        <v>1.2029474524561676E-16</v>
      </c>
      <c r="ADW116" s="120">
        <v>8.0818517547421506E-17</v>
      </c>
      <c r="ADX116" s="120">
        <v>8.0818517548960031E-17</v>
      </c>
      <c r="ADY116" s="120">
        <v>5.376364589873752E-17</v>
      </c>
      <c r="ADZ116" s="120">
        <v>5.3763645899470267E-17</v>
      </c>
      <c r="AEA116" s="120">
        <v>3.5400078194895761E-17</v>
      </c>
      <c r="AEB116" s="120">
        <v>3.5400078195236672E-17</v>
      </c>
      <c r="AEC116" s="120">
        <v>2.3060615042969059E-17</v>
      </c>
      <c r="AED116" s="120">
        <v>2.3060615043123842E-17</v>
      </c>
      <c r="AEE116" s="120">
        <v>1.4855617955692004E-17</v>
      </c>
      <c r="AEF116" s="120">
        <v>1.4855617955760487E-17</v>
      </c>
      <c r="AEG116" s="120">
        <v>9.4591762229739529E-18</v>
      </c>
      <c r="AEH116" s="120">
        <v>9.459176223003432E-18</v>
      </c>
      <c r="AEI116" s="120">
        <v>5.9502437172536858E-18</v>
      </c>
      <c r="AEJ116" s="120">
        <v>5.9502437172660079E-18</v>
      </c>
      <c r="AEK116" s="120">
        <v>3.6956975831019172E-18</v>
      </c>
      <c r="AEL116" s="120">
        <v>3.6956975831069108E-18</v>
      </c>
      <c r="AEM116" s="120">
        <v>2.2650807647184151E-18</v>
      </c>
      <c r="AEN116" s="120">
        <v>2.2650807647203734E-18</v>
      </c>
      <c r="AEO116" s="120">
        <v>1.3690660276884869E-18</v>
      </c>
      <c r="AEP116" s="120">
        <v>1.3690660276892276E-18</v>
      </c>
      <c r="AEQ116" s="120">
        <v>8.1550603299991478E-19</v>
      </c>
      <c r="AER116" s="120">
        <v>8.1550603300018509E-19</v>
      </c>
      <c r="AES116" s="120">
        <v>4.7838726654009413E-19</v>
      </c>
      <c r="AET116" s="120">
        <v>4.7838726654018802E-19</v>
      </c>
      <c r="AEU116" s="120">
        <v>2.7615063622411942E-19</v>
      </c>
      <c r="AEV116" s="120">
        <v>2.7615063622415091E-19</v>
      </c>
      <c r="AEW116" s="120">
        <v>1.5673472118037693E-19</v>
      </c>
      <c r="AEX116" s="120">
        <v>1.567347211803868E-19</v>
      </c>
      <c r="AEY116" s="120">
        <v>8.7387127015969218E-20</v>
      </c>
      <c r="AEZ116" s="120">
        <v>8.7387127015972264E-20</v>
      </c>
      <c r="AFA116" s="120">
        <v>4.7815820101649541E-20</v>
      </c>
      <c r="AFB116" s="120">
        <v>4.7815820101650372E-20</v>
      </c>
      <c r="AFC116" s="120">
        <v>2.5649644236428171E-20</v>
      </c>
      <c r="AFD116" s="120">
        <v>2.5649644236428405E-20</v>
      </c>
      <c r="AFE116" s="120">
        <v>1.3473519639516078E-20</v>
      </c>
      <c r="AFF116" s="120">
        <v>1.3473519639516135E-20</v>
      </c>
      <c r="AFG116" s="120">
        <v>6.9219906620200695E-21</v>
      </c>
      <c r="AFH116" s="120">
        <v>6.9219906620200876E-21</v>
      </c>
      <c r="AFI116" s="120">
        <v>3.4732951842046168E-21</v>
      </c>
      <c r="AFJ116" s="120">
        <v>3.4732951842046191E-21</v>
      </c>
      <c r="AFK116" s="120">
        <v>1.6996803670423759E-21</v>
      </c>
      <c r="AFL116" s="120">
        <v>1.6996803670423778E-21</v>
      </c>
      <c r="AFM116" s="120">
        <v>8.0983715569324515E-22</v>
      </c>
      <c r="AFN116" s="120">
        <v>8.0983715569324534E-22</v>
      </c>
      <c r="AFO116" s="120">
        <v>3.7501584451300648E-22</v>
      </c>
      <c r="AFP116" s="120">
        <v>3.7501584451300653E-22</v>
      </c>
      <c r="AFQ116" s="120">
        <v>1.6844384330714513E-22</v>
      </c>
      <c r="AFR116" s="120">
        <v>1.6844384330714518E-22</v>
      </c>
      <c r="AFS116" s="120">
        <v>7.3223175396634621E-23</v>
      </c>
      <c r="AFT116" s="120">
        <v>7.3223175396634527E-23</v>
      </c>
      <c r="AFU116" s="120">
        <v>3.0729113090257459E-23</v>
      </c>
      <c r="AFV116" s="120">
        <v>3.0729113090257483E-23</v>
      </c>
      <c r="AFW116" s="120">
        <v>1.2414966157561691E-23</v>
      </c>
      <c r="AFX116" s="120">
        <v>1.241496615756169E-23</v>
      </c>
      <c r="AFY116" s="120">
        <v>4.8135114526667947E-24</v>
      </c>
      <c r="AFZ116" s="120">
        <v>4.8135114526667984E-24</v>
      </c>
      <c r="AGA116" s="120">
        <v>1.7845793097201734E-24</v>
      </c>
      <c r="AGB116" s="120">
        <v>1.7845793097201738E-24</v>
      </c>
      <c r="AGC116" s="120">
        <v>6.3004691602339094E-25</v>
      </c>
      <c r="AGD116" s="120">
        <v>6.3004691602339112E-25</v>
      </c>
      <c r="AGE116" s="120">
        <v>2.1081245817037466E-25</v>
      </c>
      <c r="AGF116" s="120">
        <v>2.1081245817037489E-25</v>
      </c>
      <c r="AGG116" s="120">
        <v>6.6477959178542893E-26</v>
      </c>
      <c r="AGH116" s="120">
        <v>6.6477959178542985E-26</v>
      </c>
      <c r="AGI116" s="120">
        <v>1.9626571785745686E-26</v>
      </c>
      <c r="AGJ116" s="120">
        <v>1.9626571785745683E-26</v>
      </c>
      <c r="AGK116" s="120">
        <v>5.3820924789250592E-27</v>
      </c>
      <c r="AGL116" s="120">
        <v>5.3820924789250563E-27</v>
      </c>
      <c r="AGM116" s="120">
        <v>1.3576781839928248E-27</v>
      </c>
      <c r="AGN116" s="120">
        <v>1.3576781839928254E-27</v>
      </c>
      <c r="AGO116" s="120">
        <v>3.112832046645853E-28</v>
      </c>
      <c r="AGP116" s="120">
        <v>3.112832046645853E-28</v>
      </c>
      <c r="AGQ116" s="120">
        <v>6.3879740559846377E-29</v>
      </c>
      <c r="AGR116" s="120">
        <v>6.3879740559846366E-29</v>
      </c>
      <c r="AGS116" s="120">
        <v>1.1498604677653182E-29</v>
      </c>
      <c r="AGT116" s="120">
        <v>1.1498604677653184E-29</v>
      </c>
      <c r="AGU116" s="120">
        <v>1.7658516879295451E-30</v>
      </c>
      <c r="AGV116" s="120">
        <v>1.7658516879295451E-30</v>
      </c>
      <c r="AGW116" s="120">
        <v>2.2220567196644639E-31</v>
      </c>
      <c r="AGX116" s="120">
        <v>2.2220567196644635E-31</v>
      </c>
      <c r="AGY116" s="120">
        <v>2.1489165207608205E-32</v>
      </c>
      <c r="AGZ116" s="120">
        <v>2.1489165207608205E-32</v>
      </c>
      <c r="AHA116" s="120">
        <v>1.4203733339855864E-33</v>
      </c>
      <c r="AHB116" s="120">
        <v>1.4203733339855864E-33</v>
      </c>
      <c r="AHC116" s="120">
        <v>4.8148248609680896E-35</v>
      </c>
      <c r="AHD116" s="120" t="s">
        <v>105</v>
      </c>
      <c r="AHE116" s="120" t="s">
        <v>105</v>
      </c>
      <c r="AHF116" s="120" t="s">
        <v>105</v>
      </c>
      <c r="AHG116" s="120" t="s">
        <v>105</v>
      </c>
      <c r="AHH116" s="120" t="s">
        <v>105</v>
      </c>
      <c r="AHI116" s="120" t="s">
        <v>105</v>
      </c>
      <c r="AHJ116" s="120" t="s">
        <v>105</v>
      </c>
      <c r="AHK116" s="120" t="s">
        <v>105</v>
      </c>
      <c r="AHL116" s="120" t="s">
        <v>105</v>
      </c>
      <c r="AHM116" s="120" t="s">
        <v>105</v>
      </c>
      <c r="AHN116" s="120" t="s">
        <v>105</v>
      </c>
      <c r="AHO116" s="120" t="s">
        <v>105</v>
      </c>
      <c r="AHP116" s="120" t="s">
        <v>105</v>
      </c>
      <c r="AHQ116" s="120" t="s">
        <v>105</v>
      </c>
      <c r="AHR116" s="120" t="s">
        <v>105</v>
      </c>
      <c r="AHS116" s="120" t="s">
        <v>105</v>
      </c>
      <c r="AHT116" s="120" t="s">
        <v>105</v>
      </c>
      <c r="AHU116" s="120" t="s">
        <v>105</v>
      </c>
      <c r="AHV116" s="120" t="s">
        <v>105</v>
      </c>
      <c r="AHW116" s="120" t="s">
        <v>105</v>
      </c>
      <c r="AHX116" s="120" t="s">
        <v>105</v>
      </c>
      <c r="AHY116" s="120" t="s">
        <v>105</v>
      </c>
      <c r="AHZ116" s="120" t="s">
        <v>105</v>
      </c>
      <c r="AIA116" s="120" t="s">
        <v>105</v>
      </c>
      <c r="AIB116" s="120" t="s">
        <v>105</v>
      </c>
      <c r="AIC116" s="120" t="s">
        <v>105</v>
      </c>
      <c r="AID116" s="120" t="s">
        <v>105</v>
      </c>
      <c r="AIE116" s="120" t="s">
        <v>105</v>
      </c>
      <c r="AIF116" s="120" t="s">
        <v>105</v>
      </c>
      <c r="AIG116" s="120" t="s">
        <v>105</v>
      </c>
      <c r="AIH116" s="120" t="s">
        <v>105</v>
      </c>
      <c r="AII116" s="120" t="s">
        <v>105</v>
      </c>
      <c r="AIJ116" s="120" t="s">
        <v>105</v>
      </c>
      <c r="AIK116" s="120" t="s">
        <v>105</v>
      </c>
      <c r="AIL116" s="120" t="s">
        <v>105</v>
      </c>
      <c r="AIM116" s="120" t="s">
        <v>105</v>
      </c>
      <c r="AIN116" s="120" t="s">
        <v>105</v>
      </c>
      <c r="AIO116" s="120" t="s">
        <v>105</v>
      </c>
      <c r="AIP116" s="120" t="s">
        <v>105</v>
      </c>
      <c r="AIQ116" s="120" t="s">
        <v>105</v>
      </c>
      <c r="AIR116" s="120" t="s">
        <v>105</v>
      </c>
      <c r="AIS116" s="120" t="s">
        <v>105</v>
      </c>
      <c r="AIT116" s="120" t="s">
        <v>105</v>
      </c>
      <c r="AIU116" s="120" t="s">
        <v>105</v>
      </c>
      <c r="AIV116" s="120" t="s">
        <v>105</v>
      </c>
      <c r="AIW116" s="120" t="s">
        <v>105</v>
      </c>
      <c r="AIX116" s="120" t="s">
        <v>105</v>
      </c>
      <c r="AIY116" s="120" t="s">
        <v>105</v>
      </c>
      <c r="AIZ116" s="120" t="s">
        <v>105</v>
      </c>
      <c r="AJA116" s="120" t="s">
        <v>105</v>
      </c>
      <c r="AJB116" s="120" t="s">
        <v>105</v>
      </c>
      <c r="AJC116" s="120" t="s">
        <v>105</v>
      </c>
      <c r="AJD116" s="120" t="s">
        <v>105</v>
      </c>
      <c r="AJE116" s="120" t="s">
        <v>105</v>
      </c>
      <c r="AJF116" s="120" t="s">
        <v>105</v>
      </c>
      <c r="AJG116" s="120" t="s">
        <v>105</v>
      </c>
      <c r="AJH116" s="120" t="s">
        <v>105</v>
      </c>
      <c r="AJI116" s="120" t="s">
        <v>105</v>
      </c>
      <c r="AJJ116" s="120" t="s">
        <v>105</v>
      </c>
      <c r="AJK116" s="120" t="s">
        <v>105</v>
      </c>
      <c r="AJL116" s="120" t="s">
        <v>105</v>
      </c>
      <c r="AJM116" s="120" t="s">
        <v>105</v>
      </c>
      <c r="AJN116" s="120" t="s">
        <v>105</v>
      </c>
      <c r="AJO116" s="120" t="s">
        <v>105</v>
      </c>
      <c r="AJP116" s="120" t="s">
        <v>105</v>
      </c>
      <c r="AJQ116" s="120" t="s">
        <v>105</v>
      </c>
      <c r="AJR116" s="120" t="s">
        <v>105</v>
      </c>
      <c r="AJS116" s="120" t="s">
        <v>105</v>
      </c>
      <c r="AJT116" s="120" t="s">
        <v>105</v>
      </c>
      <c r="AJU116" s="120" t="s">
        <v>105</v>
      </c>
      <c r="AJV116" s="120" t="s">
        <v>105</v>
      </c>
      <c r="AJW116" s="120" t="s">
        <v>105</v>
      </c>
      <c r="AJX116" s="120" t="s">
        <v>105</v>
      </c>
      <c r="AJY116" s="120" t="s">
        <v>105</v>
      </c>
      <c r="AJZ116" s="120" t="s">
        <v>105</v>
      </c>
      <c r="AKA116" s="120" t="s">
        <v>105</v>
      </c>
      <c r="AKB116" s="120" t="s">
        <v>105</v>
      </c>
      <c r="AKC116" s="120" t="s">
        <v>105</v>
      </c>
      <c r="AKD116" s="120" t="s">
        <v>105</v>
      </c>
      <c r="AKE116" s="120" t="s">
        <v>105</v>
      </c>
      <c r="AKF116" s="120" t="s">
        <v>105</v>
      </c>
      <c r="AKG116" s="120" t="s">
        <v>105</v>
      </c>
      <c r="AKH116" s="120" t="s">
        <v>105</v>
      </c>
      <c r="AKI116" s="120" t="s">
        <v>105</v>
      </c>
      <c r="AKJ116" s="120" t="s">
        <v>105</v>
      </c>
      <c r="AKK116" s="120" t="s">
        <v>105</v>
      </c>
      <c r="AKL116" s="120" t="s">
        <v>105</v>
      </c>
      <c r="AKM116" s="120" t="s">
        <v>105</v>
      </c>
      <c r="AKN116" s="120" t="s">
        <v>105</v>
      </c>
      <c r="AKO116" s="120" t="s">
        <v>105</v>
      </c>
      <c r="AKP116" s="120" t="s">
        <v>105</v>
      </c>
      <c r="AKQ116" s="120" t="s">
        <v>105</v>
      </c>
      <c r="AKR116" s="120" t="s">
        <v>105</v>
      </c>
      <c r="AKS116" s="120" t="s">
        <v>105</v>
      </c>
      <c r="AKT116" s="120" t="s">
        <v>105</v>
      </c>
      <c r="AKU116" s="120" t="s">
        <v>105</v>
      </c>
      <c r="AKV116" s="120" t="s">
        <v>105</v>
      </c>
      <c r="AKW116" s="120" t="s">
        <v>105</v>
      </c>
      <c r="AKX116" s="120" t="s">
        <v>105</v>
      </c>
      <c r="AKY116" s="120" t="s">
        <v>105</v>
      </c>
      <c r="AKZ116" s="120" t="s">
        <v>105</v>
      </c>
      <c r="ALA116" s="120" t="s">
        <v>105</v>
      </c>
      <c r="ALB116" s="120" t="s">
        <v>105</v>
      </c>
      <c r="ALC116" s="120" t="s">
        <v>105</v>
      </c>
      <c r="ALD116" s="120" t="s">
        <v>105</v>
      </c>
      <c r="ALE116" s="120" t="s">
        <v>105</v>
      </c>
      <c r="ALF116" s="120" t="s">
        <v>105</v>
      </c>
      <c r="ALG116" s="120" t="s">
        <v>105</v>
      </c>
      <c r="ALH116" s="120" t="s">
        <v>105</v>
      </c>
      <c r="ALI116" s="120" t="s">
        <v>105</v>
      </c>
      <c r="ALJ116" s="120" t="s">
        <v>105</v>
      </c>
      <c r="ALK116" s="120" t="s">
        <v>105</v>
      </c>
      <c r="ALL116" s="120" t="s">
        <v>105</v>
      </c>
      <c r="ALM116" s="120" t="s">
        <v>105</v>
      </c>
      <c r="ALN116" s="120"/>
    </row>
    <row r="117" spans="1:1002" hidden="1">
      <c r="A117" s="119">
        <v>116</v>
      </c>
      <c r="B117" s="120">
        <v>2.6790737837926592E-4</v>
      </c>
      <c r="C117" s="120">
        <v>2.6790737837926608E-4</v>
      </c>
      <c r="D117" s="120">
        <v>2.6415703594628338E-4</v>
      </c>
      <c r="E117" s="120">
        <v>2.6415703594628349E-4</v>
      </c>
      <c r="F117" s="120">
        <v>2.6044449964728045E-4</v>
      </c>
      <c r="G117" s="120">
        <v>2.6044449964728034E-4</v>
      </c>
      <c r="H117" s="120">
        <v>2.5676956744802998E-4</v>
      </c>
      <c r="I117" s="120">
        <v>2.5676956744802987E-4</v>
      </c>
      <c r="J117" s="120">
        <v>2.5313203682590321E-4</v>
      </c>
      <c r="K117" s="120">
        <v>2.5313203682590321E-4</v>
      </c>
      <c r="L117" s="120">
        <v>2.4953170477934675E-4</v>
      </c>
      <c r="M117" s="120">
        <v>2.4953170477934653E-4</v>
      </c>
      <c r="N117" s="120">
        <v>2.4596836783744903E-4</v>
      </c>
      <c r="O117" s="120">
        <v>2.4596836783744903E-4</v>
      </c>
      <c r="P117" s="120">
        <v>2.4244182206959461E-4</v>
      </c>
      <c r="Q117" s="120">
        <v>2.4244182206959459E-4</v>
      </c>
      <c r="R117" s="120">
        <v>2.3895186309520357E-4</v>
      </c>
      <c r="S117" s="120">
        <v>2.3895186309520354E-4</v>
      </c>
      <c r="T117" s="120">
        <v>2.3549828609355992E-4</v>
      </c>
      <c r="U117" s="120">
        <v>2.3549828609355984E-4</v>
      </c>
      <c r="V117" s="120">
        <v>2.3208088581372425E-4</v>
      </c>
      <c r="W117" s="120">
        <v>2.3208088581372436E-4</v>
      </c>
      <c r="X117" s="120">
        <v>2.2869945658453471E-4</v>
      </c>
      <c r="Y117" s="120">
        <v>2.2869945658453468E-4</v>
      </c>
      <c r="Z117" s="120">
        <v>2.2535379232469042E-4</v>
      </c>
      <c r="AA117" s="120">
        <v>2.253537923246905E-4</v>
      </c>
      <c r="AB117" s="120">
        <v>2.2204368655292335E-4</v>
      </c>
      <c r="AC117" s="120">
        <v>2.2204368655292335E-4</v>
      </c>
      <c r="AD117" s="120">
        <v>2.187689323982518E-4</v>
      </c>
      <c r="AE117" s="120">
        <v>2.1876893239825194E-4</v>
      </c>
      <c r="AF117" s="120">
        <v>2.1552932261032013E-4</v>
      </c>
      <c r="AG117" s="120">
        <v>2.1552932261032019E-4</v>
      </c>
      <c r="AH117" s="120">
        <v>2.1232464956982068E-4</v>
      </c>
      <c r="AI117" s="120">
        <v>2.1232464956982055E-4</v>
      </c>
      <c r="AJ117" s="120">
        <v>2.09154705298999E-4</v>
      </c>
      <c r="AK117" s="120">
        <v>2.0915470529899892E-4</v>
      </c>
      <c r="AL117" s="120">
        <v>2.0601928147224316E-4</v>
      </c>
      <c r="AM117" s="120">
        <v>2.0601928147224327E-4</v>
      </c>
      <c r="AN117" s="120">
        <v>2.0291816942675302E-4</v>
      </c>
      <c r="AO117" s="120">
        <v>2.0291816942675297E-4</v>
      </c>
      <c r="AP117" s="120">
        <v>1.9985116017328991E-4</v>
      </c>
      <c r="AQ117" s="120">
        <v>1.9985116017328994E-4</v>
      </c>
      <c r="AR117" s="120">
        <v>1.9681804440701189E-4</v>
      </c>
      <c r="AS117" s="120">
        <v>1.9681804440701168E-4</v>
      </c>
      <c r="AT117" s="120">
        <v>1.9381861251838289E-4</v>
      </c>
      <c r="AU117" s="120">
        <v>1.9381861251838289E-4</v>
      </c>
      <c r="AV117" s="120">
        <v>1.9085265460416664E-4</v>
      </c>
      <c r="AW117" s="120">
        <v>1.9085265460416678E-4</v>
      </c>
      <c r="AX117" s="120">
        <v>1.8791996047849553E-4</v>
      </c>
      <c r="AY117" s="120">
        <v>1.8791996047849555E-4</v>
      </c>
      <c r="AZ117" s="120">
        <v>1.8502031968401921E-4</v>
      </c>
      <c r="BA117" s="120">
        <v>1.8502031968401913E-4</v>
      </c>
      <c r="BB117" s="120">
        <v>1.8215352150313077E-4</v>
      </c>
      <c r="BC117" s="120">
        <v>1.8215352150313069E-4</v>
      </c>
      <c r="BD117" s="120">
        <v>1.7931935496926903E-4</v>
      </c>
      <c r="BE117" s="120">
        <v>1.7931935496926898E-4</v>
      </c>
      <c r="BF117" s="120">
        <v>1.7651760887829604E-4</v>
      </c>
      <c r="BG117" s="120">
        <v>1.7651760887829618E-4</v>
      </c>
      <c r="BH117" s="120">
        <v>1.7374807179995104E-4</v>
      </c>
      <c r="BI117" s="120">
        <v>1.7374807179995101E-4</v>
      </c>
      <c r="BJ117" s="120">
        <v>1.7101053208937677E-4</v>
      </c>
      <c r="BK117" s="120">
        <v>1.7101053208937669E-4</v>
      </c>
      <c r="BL117" s="120">
        <v>1.6830477789872057E-4</v>
      </c>
      <c r="BM117" s="120">
        <v>1.683047778987206E-4</v>
      </c>
      <c r="BN117" s="120">
        <v>1.6563059718880822E-4</v>
      </c>
      <c r="BO117" s="120">
        <v>1.656305971888082E-4</v>
      </c>
      <c r="BP117" s="120">
        <v>1.6298777774088742E-4</v>
      </c>
      <c r="BQ117" s="120">
        <v>1.6298777774088752E-4</v>
      </c>
      <c r="BR117" s="120">
        <v>1.6037610716844388E-4</v>
      </c>
      <c r="BS117" s="120">
        <v>1.6037610716844382E-4</v>
      </c>
      <c r="BT117" s="120">
        <v>1.5779537292908593E-4</v>
      </c>
      <c r="BU117" s="120">
        <v>1.5779537292908593E-4</v>
      </c>
      <c r="BV117" s="120">
        <v>1.5524536233649889E-4</v>
      </c>
      <c r="BW117" s="120">
        <v>1.5524536233649892E-4</v>
      </c>
      <c r="BX117" s="120">
        <v>1.5272586257246608E-4</v>
      </c>
      <c r="BY117" s="120">
        <v>1.5272586257246613E-4</v>
      </c>
      <c r="BZ117" s="120">
        <v>1.5023666069895775E-4</v>
      </c>
      <c r="CA117" s="120">
        <v>1.5023666069895772E-4</v>
      </c>
      <c r="CB117" s="120">
        <v>1.4777754367028439E-4</v>
      </c>
      <c r="CC117" s="120">
        <v>1.4777754367028433E-4</v>
      </c>
      <c r="CD117" s="120">
        <v>1.4534829834531607E-4</v>
      </c>
      <c r="CE117" s="120">
        <v>1.4534829834531604E-4</v>
      </c>
      <c r="CF117" s="120">
        <v>1.4294871149976403E-4</v>
      </c>
      <c r="CG117" s="120">
        <v>1.4294871149976416E-4</v>
      </c>
      <c r="CH117" s="120">
        <v>1.405785698385262E-4</v>
      </c>
      <c r="CI117" s="120">
        <v>1.405785698385262E-4</v>
      </c>
      <c r="CJ117" s="120">
        <v>1.3823766000809135E-4</v>
      </c>
      <c r="CK117" s="120">
        <v>1.3823766000809143E-4</v>
      </c>
      <c r="CL117" s="120">
        <v>1.359257686090071E-4</v>
      </c>
      <c r="CM117" s="120">
        <v>1.3592576860900704E-4</v>
      </c>
      <c r="CN117" s="120">
        <v>1.3364268220840314E-4</v>
      </c>
      <c r="CO117" s="120">
        <v>1.3364268220840308E-4</v>
      </c>
      <c r="CP117" s="120">
        <v>1.3138818735257472E-4</v>
      </c>
      <c r="CQ117" s="120">
        <v>1.3138818735257478E-4</v>
      </c>
      <c r="CR117" s="120">
        <v>1.2916207057962127E-4</v>
      </c>
      <c r="CS117" s="120">
        <v>1.2916207057962122E-4</v>
      </c>
      <c r="CT117" s="120">
        <v>1.2696411843213966E-4</v>
      </c>
      <c r="CU117" s="120">
        <v>1.2696411843213972E-4</v>
      </c>
      <c r="CV117" s="120">
        <v>1.2479411746997389E-4</v>
      </c>
      <c r="CW117" s="120">
        <v>1.2479411746997386E-4</v>
      </c>
      <c r="CX117" s="120">
        <v>1.2265185428301319E-4</v>
      </c>
      <c r="CY117" s="120">
        <v>1.2265185428301319E-4</v>
      </c>
      <c r="CZ117" s="120">
        <v>1.2053711550404525E-4</v>
      </c>
      <c r="DA117" s="120">
        <v>1.2053711550404517E-4</v>
      </c>
      <c r="DB117" s="120">
        <v>1.1844968782165642E-4</v>
      </c>
      <c r="DC117" s="120">
        <v>1.1844968782165647E-4</v>
      </c>
      <c r="DD117" s="120">
        <v>1.163893579931817E-4</v>
      </c>
      <c r="DE117" s="120">
        <v>1.1638935799318172E-4</v>
      </c>
      <c r="DF117" s="120">
        <v>1.1435591285770058E-4</v>
      </c>
      <c r="DG117" s="120">
        <v>1.1435591285770052E-4</v>
      </c>
      <c r="DH117" s="120">
        <v>1.1234913934907894E-4</v>
      </c>
      <c r="DI117" s="120">
        <v>1.1234913934907892E-4</v>
      </c>
      <c r="DJ117" s="120">
        <v>1.1036882450905501E-4</v>
      </c>
      <c r="DK117" s="120">
        <v>1.1036882450905501E-4</v>
      </c>
      <c r="DL117" s="120">
        <v>1.0841475550036702E-4</v>
      </c>
      <c r="DM117" s="120">
        <v>1.0841475550036704E-4</v>
      </c>
      <c r="DN117" s="120">
        <v>1.0648671961992184E-4</v>
      </c>
      <c r="DO117" s="120">
        <v>1.0648671961992185E-4</v>
      </c>
      <c r="DP117" s="120">
        <v>1.0458450431200311E-4</v>
      </c>
      <c r="DQ117" s="120">
        <v>1.0458450431200303E-4</v>
      </c>
      <c r="DR117" s="120">
        <v>1.0270789718151642E-4</v>
      </c>
      <c r="DS117" s="120">
        <v>1.0270789718151652E-4</v>
      </c>
      <c r="DT117" s="120">
        <v>1.0085668600727183E-4</v>
      </c>
      <c r="DU117" s="120">
        <v>1.0085668600727183E-4</v>
      </c>
      <c r="DV117" s="120">
        <v>9.9030658755298078E-5</v>
      </c>
      <c r="DW117" s="120">
        <v>9.9030658755298119E-5</v>
      </c>
      <c r="DX117" s="120">
        <v>9.7229603592192178E-5</v>
      </c>
      <c r="DY117" s="120">
        <v>9.7229603592192165E-5</v>
      </c>
      <c r="DZ117" s="120">
        <v>9.5453308898497732E-5</v>
      </c>
      <c r="EA117" s="120">
        <v>9.5453308898497746E-5</v>
      </c>
      <c r="EB117" s="120">
        <v>9.3701563282113881E-5</v>
      </c>
      <c r="EC117" s="120">
        <v>9.3701563282113948E-5</v>
      </c>
      <c r="ED117" s="120">
        <v>9.1974155591730293E-5</v>
      </c>
      <c r="EE117" s="120">
        <v>9.1974155591730239E-5</v>
      </c>
      <c r="EF117" s="120">
        <v>9.0270874930288228E-5</v>
      </c>
      <c r="EG117" s="120">
        <v>9.0270874930288228E-5</v>
      </c>
      <c r="EH117" s="120">
        <v>8.8591510668465515E-5</v>
      </c>
      <c r="EI117" s="120">
        <v>8.859151066846546E-5</v>
      </c>
      <c r="EJ117" s="120">
        <v>8.6935852458182663E-5</v>
      </c>
      <c r="EK117" s="120">
        <v>8.693585245818269E-5</v>
      </c>
      <c r="EL117" s="120">
        <v>8.5303690246129316E-5</v>
      </c>
      <c r="EM117" s="120">
        <v>8.5303690246129276E-5</v>
      </c>
      <c r="EN117" s="120">
        <v>8.3694814287308157E-5</v>
      </c>
      <c r="EO117" s="120">
        <v>8.3694814287308157E-5</v>
      </c>
      <c r="EP117" s="120">
        <v>8.2109015158595566E-5</v>
      </c>
      <c r="EQ117" s="120">
        <v>8.2109015158595593E-5</v>
      </c>
      <c r="ER117" s="120">
        <v>8.0546083772315308E-5</v>
      </c>
      <c r="ES117" s="120">
        <v>8.0546083772315308E-5</v>
      </c>
      <c r="ET117" s="120">
        <v>7.9005811389824883E-5</v>
      </c>
      <c r="EU117" s="120">
        <v>7.900581138982491E-5</v>
      </c>
      <c r="EV117" s="120">
        <v>7.7487989635111651E-5</v>
      </c>
      <c r="EW117" s="120">
        <v>7.7487989635111691E-5</v>
      </c>
      <c r="EX117" s="120">
        <v>7.5992410508396576E-5</v>
      </c>
      <c r="EY117" s="120">
        <v>7.5992410508396617E-5</v>
      </c>
      <c r="EZ117" s="120">
        <v>7.4518866399744165E-5</v>
      </c>
      <c r="FA117" s="120">
        <v>7.4518866399744219E-5</v>
      </c>
      <c r="FB117" s="120">
        <v>7.3067150102675674E-5</v>
      </c>
      <c r="FC117" s="120">
        <v>7.3067150102675728E-5</v>
      </c>
      <c r="FD117" s="120">
        <v>7.1637054827783649E-5</v>
      </c>
      <c r="FE117" s="120">
        <v>7.1637054827783676E-5</v>
      </c>
      <c r="FF117" s="120">
        <v>7.0228374216346474E-5</v>
      </c>
      <c r="FG117" s="120">
        <v>7.0228374216346447E-5</v>
      </c>
      <c r="FH117" s="120">
        <v>6.8840902353939126E-5</v>
      </c>
      <c r="FI117" s="120">
        <v>6.8840902353939181E-5</v>
      </c>
      <c r="FJ117" s="120">
        <v>6.7474433784039869E-5</v>
      </c>
      <c r="FK117" s="120">
        <v>6.7474433784039841E-5</v>
      </c>
      <c r="FL117" s="120">
        <v>6.6128763521627909E-5</v>
      </c>
      <c r="FM117" s="120">
        <v>6.6128763521627909E-5</v>
      </c>
      <c r="FN117" s="120">
        <v>6.480368706677329E-5</v>
      </c>
      <c r="FO117" s="120">
        <v>6.4803687066773317E-5</v>
      </c>
      <c r="FP117" s="120">
        <v>6.3499000418213231E-5</v>
      </c>
      <c r="FQ117" s="120">
        <v>6.3499000418213258E-5</v>
      </c>
      <c r="FR117" s="120">
        <v>6.2214500086914788E-5</v>
      </c>
      <c r="FS117" s="120">
        <v>6.2214500086914802E-5</v>
      </c>
      <c r="FT117" s="120">
        <v>6.0949983109620698E-5</v>
      </c>
      <c r="FU117" s="120">
        <v>6.0949983109620718E-5</v>
      </c>
      <c r="FV117" s="120">
        <v>5.9705247062376171E-5</v>
      </c>
      <c r="FW117" s="120">
        <v>5.9705247062376205E-5</v>
      </c>
      <c r="FX117" s="120">
        <v>5.8480090074033839E-5</v>
      </c>
      <c r="FY117" s="120">
        <v>5.8480090074033826E-5</v>
      </c>
      <c r="FZ117" s="120">
        <v>5.7274310839734914E-5</v>
      </c>
      <c r="GA117" s="120">
        <v>5.727431083973492E-5</v>
      </c>
      <c r="GB117" s="120">
        <v>5.6087708634364072E-5</v>
      </c>
      <c r="GC117" s="120">
        <v>5.6087708634364086E-5</v>
      </c>
      <c r="GD117" s="120">
        <v>5.4920083325974968E-5</v>
      </c>
      <c r="GE117" s="120">
        <v>5.4920083325974975E-5</v>
      </c>
      <c r="GF117" s="120">
        <v>5.3771235389184541E-5</v>
      </c>
      <c r="GG117" s="120">
        <v>5.3771235389184521E-5</v>
      </c>
      <c r="GH117" s="120">
        <v>5.2640965918533123E-5</v>
      </c>
      <c r="GI117" s="120">
        <v>5.264096591853313E-5</v>
      </c>
      <c r="GJ117" s="120">
        <v>5.1529076641808311E-5</v>
      </c>
      <c r="GK117" s="120">
        <v>5.1529076641808325E-5</v>
      </c>
      <c r="GL117" s="120">
        <v>5.0435369933329135E-5</v>
      </c>
      <c r="GM117" s="120">
        <v>5.0435369933329142E-5</v>
      </c>
      <c r="GN117" s="120">
        <v>4.9359648827188665E-5</v>
      </c>
      <c r="GO117" s="120">
        <v>4.9359648827188658E-5</v>
      </c>
      <c r="GP117" s="120">
        <v>4.8301717030452412E-5</v>
      </c>
      <c r="GQ117" s="120">
        <v>4.8301717030452385E-5</v>
      </c>
      <c r="GR117" s="120">
        <v>4.7261378936309367E-5</v>
      </c>
      <c r="GS117" s="120">
        <v>4.7261378936309401E-5</v>
      </c>
      <c r="GT117" s="120">
        <v>4.6238439637173285E-5</v>
      </c>
      <c r="GU117" s="120">
        <v>4.6238439637173299E-5</v>
      </c>
      <c r="GV117" s="120">
        <v>4.5232704937731483E-5</v>
      </c>
      <c r="GW117" s="120">
        <v>4.5232704937731462E-5</v>
      </c>
      <c r="GX117" s="120">
        <v>4.424398136793863E-5</v>
      </c>
      <c r="GY117" s="120">
        <v>4.4243981367938617E-5</v>
      </c>
      <c r="GZ117" s="120">
        <v>4.3272076195952524E-5</v>
      </c>
      <c r="HA117" s="120">
        <v>4.327207619595251E-5</v>
      </c>
      <c r="HB117" s="120">
        <v>4.2316797441009052E-5</v>
      </c>
      <c r="HC117" s="120">
        <v>4.2316797441009072E-5</v>
      </c>
      <c r="HD117" s="120">
        <v>4.1377953886233836E-5</v>
      </c>
      <c r="HE117" s="120">
        <v>4.1377953886233877E-5</v>
      </c>
      <c r="HF117" s="120">
        <v>4.0455355091387573E-5</v>
      </c>
      <c r="HG117" s="120">
        <v>4.0455355091387593E-5</v>
      </c>
      <c r="HH117" s="120">
        <v>3.9548811405542197E-5</v>
      </c>
      <c r="HI117" s="120">
        <v>3.9548811405542184E-5</v>
      </c>
      <c r="HJ117" s="120">
        <v>3.8658133979685332E-5</v>
      </c>
      <c r="HK117" s="120">
        <v>3.8658133979685319E-5</v>
      </c>
      <c r="HL117" s="120">
        <v>3.7783134779249956E-5</v>
      </c>
      <c r="HM117" s="120">
        <v>3.778313477924997E-5</v>
      </c>
      <c r="HN117" s="120">
        <v>3.6923626596566339E-5</v>
      </c>
      <c r="HO117" s="120">
        <v>3.6923626596566332E-5</v>
      </c>
      <c r="HP117" s="120">
        <v>3.6079423063233369E-5</v>
      </c>
      <c r="HQ117" s="120">
        <v>3.6079423063233369E-5</v>
      </c>
      <c r="HR117" s="120">
        <v>3.5250338662407047E-5</v>
      </c>
      <c r="HS117" s="120">
        <v>3.5250338662407067E-5</v>
      </c>
      <c r="HT117" s="120">
        <v>3.4436188741002055E-5</v>
      </c>
      <c r="HU117" s="120">
        <v>3.4436188741002069E-5</v>
      </c>
      <c r="HV117" s="120">
        <v>3.3636789521804557E-5</v>
      </c>
      <c r="HW117" s="120">
        <v>3.3636789521804591E-5</v>
      </c>
      <c r="HX117" s="120">
        <v>3.2851958115492754E-5</v>
      </c>
      <c r="HY117" s="120">
        <v>3.2851958115492754E-5</v>
      </c>
      <c r="HZ117" s="120">
        <v>3.2081512532562181E-5</v>
      </c>
      <c r="IA117" s="120">
        <v>3.2081512532562168E-5</v>
      </c>
      <c r="IB117" s="120">
        <v>3.1325271695153472E-5</v>
      </c>
      <c r="IC117" s="120">
        <v>3.1325271695153466E-5</v>
      </c>
      <c r="ID117" s="120">
        <v>3.0583055448778681E-5</v>
      </c>
      <c r="IE117" s="120">
        <v>3.0583055448778681E-5</v>
      </c>
      <c r="IF117" s="120">
        <v>2.9854684573943887E-5</v>
      </c>
      <c r="IG117" s="120">
        <v>2.9854684573943894E-5</v>
      </c>
      <c r="IH117" s="120">
        <v>2.913998079766492E-5</v>
      </c>
      <c r="II117" s="120">
        <v>2.913998079766493E-5</v>
      </c>
      <c r="IJ117" s="120">
        <v>2.8438766804873166E-5</v>
      </c>
      <c r="IK117" s="120">
        <v>2.8438766804873143E-5</v>
      </c>
      <c r="IL117" s="120">
        <v>2.7750866249708399E-5</v>
      </c>
      <c r="IM117" s="120">
        <v>2.7750866249708392E-5</v>
      </c>
      <c r="IN117" s="120">
        <v>2.7076103766696085E-5</v>
      </c>
      <c r="IO117" s="120">
        <v>2.7076103766696088E-5</v>
      </c>
      <c r="IP117" s="120">
        <v>2.6414304981805393E-5</v>
      </c>
      <c r="IQ117" s="120">
        <v>2.641430498180542E-5</v>
      </c>
      <c r="IR117" s="120">
        <v>2.5765296523385786E-5</v>
      </c>
      <c r="IS117" s="120">
        <v>2.5765296523385742E-5</v>
      </c>
      <c r="IT117" s="120">
        <v>2.5128906032978329E-5</v>
      </c>
      <c r="IU117" s="120">
        <v>2.5128906032978329E-5</v>
      </c>
      <c r="IV117" s="120">
        <v>2.4504962175999812E-5</v>
      </c>
      <c r="IW117" s="120">
        <v>2.4504962175999802E-5</v>
      </c>
      <c r="IX117" s="120">
        <v>2.3893294652295286E-5</v>
      </c>
      <c r="IY117" s="120">
        <v>2.3893294652295286E-5</v>
      </c>
      <c r="IZ117" s="120">
        <v>2.3293734206557407E-5</v>
      </c>
      <c r="JA117" s="120">
        <v>2.3293734206557393E-5</v>
      </c>
      <c r="JB117" s="120">
        <v>2.2706112638608526E-5</v>
      </c>
      <c r="JC117" s="120">
        <v>2.2706112638608533E-5</v>
      </c>
      <c r="JD117" s="120">
        <v>2.2130262813543413E-5</v>
      </c>
      <c r="JE117" s="120">
        <v>2.2130262813543409E-5</v>
      </c>
      <c r="JF117" s="120">
        <v>2.1566018671728751E-5</v>
      </c>
      <c r="JG117" s="120">
        <v>2.1566018671728741E-5</v>
      </c>
      <c r="JH117" s="120">
        <v>2.10132152386572E-5</v>
      </c>
      <c r="JI117" s="120">
        <v>2.1013215238657206E-5</v>
      </c>
      <c r="JJ117" s="120">
        <v>2.047168863465272E-5</v>
      </c>
      <c r="JK117" s="120">
        <v>2.047168863465272E-5</v>
      </c>
      <c r="JL117" s="120">
        <v>1.9941276084424065E-5</v>
      </c>
      <c r="JM117" s="120">
        <v>1.9941276084424058E-5</v>
      </c>
      <c r="JN117" s="120">
        <v>1.9421815926463837E-5</v>
      </c>
      <c r="JO117" s="120">
        <v>1.942181592646382E-5</v>
      </c>
      <c r="JP117" s="120">
        <v>1.8913147622289874E-5</v>
      </c>
      <c r="JQ117" s="120">
        <v>1.891314762228988E-5</v>
      </c>
      <c r="JR117" s="120">
        <v>1.8415111765526344E-5</v>
      </c>
      <c r="JS117" s="120">
        <v>1.8415111765526334E-5</v>
      </c>
      <c r="JT117" s="120">
        <v>1.7927550090821194E-5</v>
      </c>
      <c r="JU117" s="120">
        <v>1.7927550090821191E-5</v>
      </c>
      <c r="JV117" s="120">
        <v>1.7450305482597643E-5</v>
      </c>
      <c r="JW117" s="120">
        <v>1.7450305482597667E-5</v>
      </c>
      <c r="JX117" s="120">
        <v>1.6983221983636412E-5</v>
      </c>
      <c r="JY117" s="120">
        <v>1.6983221983636408E-5</v>
      </c>
      <c r="JZ117" s="120">
        <v>1.6526144803485823E-5</v>
      </c>
      <c r="KA117" s="120">
        <v>1.6526144803485819E-5</v>
      </c>
      <c r="KB117" s="120">
        <v>1.6078920326697454E-5</v>
      </c>
      <c r="KC117" s="120">
        <v>1.6078920326697437E-5</v>
      </c>
      <c r="KD117" s="120">
        <v>1.5641396120883848E-5</v>
      </c>
      <c r="KE117" s="120">
        <v>1.5641396120883858E-5</v>
      </c>
      <c r="KF117" s="120">
        <v>1.5213420944596008E-5</v>
      </c>
      <c r="KG117" s="120">
        <v>1.5213420944596005E-5</v>
      </c>
      <c r="KH117" s="120">
        <v>1.4794844755017532E-5</v>
      </c>
      <c r="KI117" s="120">
        <v>1.4794844755017527E-5</v>
      </c>
      <c r="KJ117" s="120">
        <v>1.4385518715473098E-5</v>
      </c>
      <c r="KK117" s="120">
        <v>1.4385518715473097E-5</v>
      </c>
      <c r="KL117" s="120">
        <v>1.3985295202748194E-5</v>
      </c>
      <c r="KM117" s="120">
        <v>1.3985295202748194E-5</v>
      </c>
      <c r="KN117" s="120">
        <v>1.3594027814217549E-5</v>
      </c>
      <c r="KO117" s="120">
        <v>1.3594027814217552E-5</v>
      </c>
      <c r="KP117" s="120">
        <v>1.3211571374779734E-5</v>
      </c>
      <c r="KQ117" s="120">
        <v>1.3211571374779726E-5</v>
      </c>
      <c r="KR117" s="120">
        <v>1.2837781943595082E-5</v>
      </c>
      <c r="KS117" s="120">
        <v>1.2837781943595088E-5</v>
      </c>
      <c r="KT117" s="120">
        <v>1.2472516820624722E-5</v>
      </c>
      <c r="KU117" s="120">
        <v>1.2472516820624727E-5</v>
      </c>
      <c r="KV117" s="120">
        <v>1.2115634552967717E-5</v>
      </c>
      <c r="KW117" s="120">
        <v>1.2115634552967719E-5</v>
      </c>
      <c r="KX117" s="120">
        <v>1.1766994940994169E-5</v>
      </c>
      <c r="KY117" s="120">
        <v>1.1766994940994168E-5</v>
      </c>
      <c r="KZ117" s="120">
        <v>1.1426459044271686E-5</v>
      </c>
      <c r="LA117" s="120">
        <v>1.1426459044271686E-5</v>
      </c>
      <c r="LB117" s="120">
        <v>1.1093889187282822E-5</v>
      </c>
      <c r="LC117" s="120">
        <v>1.1093889187282824E-5</v>
      </c>
      <c r="LD117" s="120">
        <v>1.0769148964931038E-5</v>
      </c>
      <c r="LE117" s="120">
        <v>1.0769148964931038E-5</v>
      </c>
      <c r="LF117" s="120">
        <v>1.0452103247832978E-5</v>
      </c>
      <c r="LG117" s="120">
        <v>1.0452103247832966E-5</v>
      </c>
      <c r="LH117" s="120">
        <v>1.0142618187394629E-5</v>
      </c>
      <c r="LI117" s="120">
        <v>1.0142618187394646E-5</v>
      </c>
      <c r="LJ117" s="120">
        <v>9.840561220669393E-6</v>
      </c>
      <c r="LK117" s="120">
        <v>9.8405612206693947E-6</v>
      </c>
      <c r="LL117" s="120">
        <v>9.5458010749953235E-6</v>
      </c>
      <c r="LM117" s="120">
        <v>9.5458010749953116E-6</v>
      </c>
      <c r="LN117" s="120">
        <v>9.258207772410193E-6</v>
      </c>
      <c r="LO117" s="120">
        <v>9.2582077724101947E-6</v>
      </c>
      <c r="LP117" s="120">
        <v>8.9776526338416298E-6</v>
      </c>
      <c r="LQ117" s="120">
        <v>8.9776526338416366E-6</v>
      </c>
      <c r="LR117" s="120">
        <v>8.7040082830705321E-6</v>
      </c>
      <c r="LS117" s="120">
        <v>8.7040082830705338E-6</v>
      </c>
      <c r="LT117" s="120">
        <v>8.4371486504659403E-6</v>
      </c>
      <c r="LU117" s="120">
        <v>8.4371486504659403E-6</v>
      </c>
      <c r="LV117" s="120">
        <v>8.1769489764892846E-6</v>
      </c>
      <c r="LW117" s="120">
        <v>8.1769489764892947E-6</v>
      </c>
      <c r="LX117" s="120">
        <v>7.9232858149661432E-6</v>
      </c>
      <c r="LY117" s="120">
        <v>7.9232858149661381E-6</v>
      </c>
      <c r="LZ117" s="120">
        <v>7.6760370361238345E-6</v>
      </c>
      <c r="MA117" s="120">
        <v>7.6760370361238396E-6</v>
      </c>
      <c r="MB117" s="120">
        <v>7.4350818293931446E-6</v>
      </c>
      <c r="MC117" s="120">
        <v>7.4350818293931506E-6</v>
      </c>
      <c r="MD117" s="120">
        <v>7.2003007059723428E-6</v>
      </c>
      <c r="ME117" s="120">
        <v>7.2003007059723403E-6</v>
      </c>
      <c r="MF117" s="120">
        <v>6.9715755011521375E-6</v>
      </c>
      <c r="MG117" s="120">
        <v>6.9715755011521418E-6</v>
      </c>
      <c r="MH117" s="120">
        <v>6.7487893763999292E-6</v>
      </c>
      <c r="MI117" s="120">
        <v>6.7487893763999309E-6</v>
      </c>
      <c r="MJ117" s="120">
        <v>6.5318268212019306E-6</v>
      </c>
      <c r="MK117" s="120">
        <v>6.5318268212019382E-6</v>
      </c>
      <c r="ML117" s="120">
        <v>6.3205736546618576E-6</v>
      </c>
      <c r="MM117" s="120">
        <v>6.3205736546618601E-6</v>
      </c>
      <c r="MN117" s="120">
        <v>6.1149170268547929E-6</v>
      </c>
      <c r="MO117" s="120">
        <v>6.114917026854792E-6</v>
      </c>
      <c r="MP117" s="120">
        <v>5.9147454199350964E-6</v>
      </c>
      <c r="MQ117" s="120">
        <v>5.9147454199350939E-6</v>
      </c>
      <c r="MR117" s="120">
        <v>5.719948648997258E-6</v>
      </c>
      <c r="MS117" s="120">
        <v>5.719948648997258E-6</v>
      </c>
      <c r="MT117" s="120">
        <v>5.5304178626885228E-6</v>
      </c>
      <c r="MU117" s="120">
        <v>5.5304178626885279E-6</v>
      </c>
      <c r="MV117" s="120">
        <v>5.346045543572429E-6</v>
      </c>
      <c r="MW117" s="120">
        <v>5.346045543572434E-6</v>
      </c>
      <c r="MX117" s="120">
        <v>5.1667255082423283E-6</v>
      </c>
      <c r="MY117" s="120">
        <v>5.1667255082423325E-6</v>
      </c>
      <c r="MZ117" s="120">
        <v>4.9923529071841503E-6</v>
      </c>
      <c r="NA117" s="120">
        <v>4.9923529071841536E-6</v>
      </c>
      <c r="NB117" s="120">
        <v>4.82282422438764E-6</v>
      </c>
      <c r="NC117" s="120">
        <v>4.8228242243876408E-6</v>
      </c>
      <c r="ND117" s="120">
        <v>4.6580372767054728E-6</v>
      </c>
      <c r="NE117" s="120">
        <v>4.6580372767054753E-6</v>
      </c>
      <c r="NF117" s="120">
        <v>4.497891212959793E-6</v>
      </c>
      <c r="NG117" s="120">
        <v>4.4978912129597921E-6</v>
      </c>
      <c r="NH117" s="120">
        <v>4.3422865127956148E-6</v>
      </c>
      <c r="NI117" s="120">
        <v>4.3422865127956139E-6</v>
      </c>
      <c r="NJ117" s="120">
        <v>4.1911249852809234E-6</v>
      </c>
      <c r="NK117" s="120">
        <v>4.1911249852809209E-6</v>
      </c>
      <c r="NL117" s="120">
        <v>4.0443097672530959E-6</v>
      </c>
      <c r="NM117" s="120">
        <v>4.0443097672530976E-6</v>
      </c>
      <c r="NN117" s="120">
        <v>3.9017453214115909E-6</v>
      </c>
      <c r="NO117" s="120">
        <v>3.9017453214115901E-6</v>
      </c>
      <c r="NP117" s="120">
        <v>3.7633374341568325E-6</v>
      </c>
      <c r="NQ117" s="120">
        <v>3.7633374341568308E-6</v>
      </c>
      <c r="NR117" s="120">
        <v>3.6289932131754037E-6</v>
      </c>
      <c r="NS117" s="120">
        <v>3.6289932131754029E-6</v>
      </c>
      <c r="NT117" s="120">
        <v>3.4986210847716763E-6</v>
      </c>
      <c r="NU117" s="120">
        <v>3.4986210847716746E-6</v>
      </c>
      <c r="NV117" s="120">
        <v>3.372130790946162E-6</v>
      </c>
      <c r="NW117" s="120">
        <v>3.3721307909461633E-6</v>
      </c>
      <c r="NX117" s="120">
        <v>3.2494333862210048E-6</v>
      </c>
      <c r="NY117" s="120">
        <v>3.2494333862210023E-6</v>
      </c>
      <c r="NZ117" s="120">
        <v>3.1304412342130428E-6</v>
      </c>
      <c r="OA117" s="120">
        <v>3.1304412342130436E-6</v>
      </c>
      <c r="OB117" s="120">
        <v>3.0150680039551379E-6</v>
      </c>
      <c r="OC117" s="120">
        <v>3.0150680039551387E-6</v>
      </c>
      <c r="OD117" s="120">
        <v>2.9032286659663622E-6</v>
      </c>
      <c r="OE117" s="120">
        <v>2.9032286659663626E-6</v>
      </c>
      <c r="OF117" s="120">
        <v>2.7948394880719787E-6</v>
      </c>
      <c r="OG117" s="120">
        <v>2.7948394880719809E-6</v>
      </c>
      <c r="OH117" s="120">
        <v>2.6898180309740994E-6</v>
      </c>
      <c r="OI117" s="120">
        <v>2.6898180309740981E-6</v>
      </c>
      <c r="OJ117" s="120">
        <v>2.5880831435740433E-6</v>
      </c>
      <c r="OK117" s="120">
        <v>2.5880831435740412E-6</v>
      </c>
      <c r="OL117" s="120">
        <v>2.4895549580476513E-6</v>
      </c>
      <c r="OM117" s="120">
        <v>2.4895549580476525E-6</v>
      </c>
      <c r="ON117" s="120">
        <v>2.3941548846747614E-6</v>
      </c>
      <c r="OO117" s="120">
        <v>2.3941548846747635E-6</v>
      </c>
      <c r="OP117" s="120">
        <v>2.3018056064242656E-6</v>
      </c>
      <c r="OQ117" s="120">
        <v>2.3018056064242656E-6</v>
      </c>
      <c r="OR117" s="120">
        <v>2.2124310732962906E-6</v>
      </c>
      <c r="OS117" s="120">
        <v>2.2124310732962919E-6</v>
      </c>
      <c r="OT117" s="120">
        <v>2.1259564964231207E-6</v>
      </c>
      <c r="OU117" s="120">
        <v>2.125956496423122E-6</v>
      </c>
      <c r="OV117" s="120">
        <v>2.0423083419306241E-6</v>
      </c>
      <c r="OW117" s="120">
        <v>2.0423083419306237E-6</v>
      </c>
      <c r="OX117" s="120">
        <v>1.9614143245620473E-6</v>
      </c>
      <c r="OY117" s="120">
        <v>1.961414324562046E-6</v>
      </c>
      <c r="OZ117" s="120">
        <v>1.8832034010662331E-6</v>
      </c>
      <c r="PA117" s="120">
        <v>1.8832034010662327E-6</v>
      </c>
      <c r="PB117" s="120">
        <v>1.8076057633522959E-6</v>
      </c>
      <c r="PC117" s="120">
        <v>1.8076057633522951E-6</v>
      </c>
      <c r="PD117" s="120">
        <v>1.7345528314130708E-6</v>
      </c>
      <c r="PE117" s="120">
        <v>1.7345528314130721E-6</v>
      </c>
      <c r="PF117" s="120">
        <v>1.6639772460196731E-6</v>
      </c>
      <c r="PG117" s="120">
        <v>1.6639772460196737E-6</v>
      </c>
      <c r="PH117" s="120">
        <v>1.5958128611896424E-6</v>
      </c>
      <c r="PI117" s="120">
        <v>1.5958128611896426E-6</v>
      </c>
      <c r="PJ117" s="120">
        <v>1.5299947364313188E-6</v>
      </c>
      <c r="PK117" s="120">
        <v>1.5299947364313191E-6</v>
      </c>
      <c r="PL117" s="120">
        <v>1.4664591287671535E-6</v>
      </c>
      <c r="PM117" s="120">
        <v>1.466459128767154E-6</v>
      </c>
      <c r="PN117" s="120">
        <v>1.4051434845388193E-6</v>
      </c>
      <c r="PO117" s="120">
        <v>1.4051434845388202E-6</v>
      </c>
      <c r="PP117" s="120">
        <v>1.3459864309970984E-6</v>
      </c>
      <c r="PQ117" s="120">
        <v>1.3459864309970973E-6</v>
      </c>
      <c r="PR117" s="120">
        <v>1.2889277676796604E-6</v>
      </c>
      <c r="PS117" s="120">
        <v>1.2889277676796604E-6</v>
      </c>
      <c r="PT117" s="120">
        <v>1.2339084575799341E-6</v>
      </c>
      <c r="PU117" s="120">
        <v>1.2339084575799349E-6</v>
      </c>
      <c r="PV117" s="120">
        <v>1.1808706181104342E-6</v>
      </c>
      <c r="PW117" s="120">
        <v>1.1808706181104346E-6</v>
      </c>
      <c r="PX117" s="120">
        <v>1.1297575118639978E-6</v>
      </c>
      <c r="PY117" s="120">
        <v>1.1297575118639974E-6</v>
      </c>
      <c r="PZ117" s="120">
        <v>1.080513537176521E-6</v>
      </c>
      <c r="QA117" s="120">
        <v>1.0805135371765214E-6</v>
      </c>
      <c r="QB117" s="120">
        <v>1.033084218494904E-6</v>
      </c>
      <c r="QC117" s="120">
        <v>1.033084218494903E-6</v>
      </c>
      <c r="QD117" s="120">
        <v>9.8741619655402048E-7</v>
      </c>
      <c r="QE117" s="120">
        <v>9.8741619655402091E-7</v>
      </c>
      <c r="QF117" s="120">
        <v>9.4345721836666539E-7</v>
      </c>
      <c r="QG117" s="120">
        <v>9.4345721836666592E-7</v>
      </c>
      <c r="QH117" s="120">
        <v>9.0115612703051694E-7</v>
      </c>
      <c r="QI117" s="120">
        <v>9.0115612703051736E-7</v>
      </c>
      <c r="QJ117" s="120">
        <v>8.604628513563135E-7</v>
      </c>
      <c r="QK117" s="120">
        <v>8.6046285135631329E-7</v>
      </c>
      <c r="QL117" s="120">
        <v>8.2132839532151175E-7</v>
      </c>
      <c r="QM117" s="120">
        <v>8.2132839532151143E-7</v>
      </c>
      <c r="QN117" s="120">
        <v>7.8370482735383091E-7</v>
      </c>
      <c r="QO117" s="120">
        <v>7.8370482735383059E-7</v>
      </c>
      <c r="QP117" s="120">
        <v>7.4754526944919633E-7</v>
      </c>
      <c r="QQ117" s="120">
        <v>7.475452694491958E-7</v>
      </c>
      <c r="QR117" s="120">
        <v>7.1280388612868791E-7</v>
      </c>
      <c r="QS117" s="120">
        <v>7.1280388612868791E-7</v>
      </c>
      <c r="QT117" s="120">
        <v>6.7943587323923515E-7</v>
      </c>
      <c r="QU117" s="120">
        <v>6.7943587323923483E-7</v>
      </c>
      <c r="QV117" s="120">
        <v>6.4739744660286891E-7</v>
      </c>
      <c r="QW117" s="120">
        <v>6.473974466028688E-7</v>
      </c>
      <c r="QX117" s="120">
        <v>6.1664583051948167E-7</v>
      </c>
      <c r="QY117" s="120">
        <v>6.1664583051948136E-7</v>
      </c>
      <c r="QZ117" s="120">
        <v>5.8713924612810761E-7</v>
      </c>
      <c r="RA117" s="120">
        <v>5.8713924612810804E-7</v>
      </c>
      <c r="RB117" s="120">
        <v>5.5883689963186484E-7</v>
      </c>
      <c r="RC117" s="120">
        <v>5.5883689963186484E-7</v>
      </c>
      <c r="RD117" s="120">
        <v>5.3169897039177497E-7</v>
      </c>
      <c r="RE117" s="120">
        <v>5.3169897039177508E-7</v>
      </c>
      <c r="RF117" s="120">
        <v>5.0568659889478799E-7</v>
      </c>
      <c r="RG117" s="120">
        <v>5.0568659889478884E-7</v>
      </c>
      <c r="RH117" s="120">
        <v>4.8076187460140408E-7</v>
      </c>
      <c r="RI117" s="120">
        <v>4.8076187460140419E-7</v>
      </c>
      <c r="RJ117" s="120">
        <v>4.5688782367838599E-7</v>
      </c>
      <c r="RK117" s="120">
        <v>4.5688782367838588E-7</v>
      </c>
      <c r="RL117" s="120">
        <v>4.3402839662215039E-7</v>
      </c>
      <c r="RM117" s="120">
        <v>4.340283966221505E-7</v>
      </c>
      <c r="RN117" s="120">
        <v>4.1214845577846907E-7</v>
      </c>
      <c r="RO117" s="120">
        <v>4.1214845577846939E-7</v>
      </c>
      <c r="RP117" s="120">
        <v>3.912137627642294E-7</v>
      </c>
      <c r="RQ117" s="120">
        <v>3.912137627642294E-7</v>
      </c>
      <c r="RR117" s="120">
        <v>3.7119096579704443E-7</v>
      </c>
      <c r="RS117" s="120">
        <v>3.7119096579704465E-7</v>
      </c>
      <c r="RT117" s="120">
        <v>3.5204758693859314E-7</v>
      </c>
      <c r="RU117" s="120">
        <v>3.5204758693859304E-7</v>
      </c>
      <c r="RV117" s="120">
        <v>3.3375200925761413E-7</v>
      </c>
      <c r="RW117" s="120">
        <v>3.3375200925761408E-7</v>
      </c>
      <c r="RX117" s="120">
        <v>3.1627346391856168E-7</v>
      </c>
      <c r="RY117" s="120">
        <v>3.1627346391856168E-7</v>
      </c>
      <c r="RZ117" s="120">
        <v>2.995820172019713E-7</v>
      </c>
      <c r="SA117" s="120">
        <v>2.9958201720197135E-7</v>
      </c>
      <c r="SB117" s="120">
        <v>2.8364855746263858E-7</v>
      </c>
      <c r="SC117" s="120">
        <v>2.8364855746263863E-7</v>
      </c>
      <c r="SD117" s="120">
        <v>2.6844478203176937E-7</v>
      </c>
      <c r="SE117" s="120">
        <v>2.6844478203176937E-7</v>
      </c>
      <c r="SF117" s="120">
        <v>2.5394318406929478E-7</v>
      </c>
      <c r="SG117" s="120">
        <v>2.5394318406929451E-7</v>
      </c>
      <c r="SH117" s="120">
        <v>2.4011703937258186E-7</v>
      </c>
      <c r="SI117" s="120">
        <v>2.4011703937258186E-7</v>
      </c>
      <c r="SJ117" s="120">
        <v>2.2694039314781973E-7</v>
      </c>
      <c r="SK117" s="120">
        <v>2.2694039314781968E-7</v>
      </c>
      <c r="SL117" s="120">
        <v>2.1438804675036283E-7</v>
      </c>
      <c r="SM117" s="120">
        <v>2.1438804675036278E-7</v>
      </c>
      <c r="SN117" s="120">
        <v>2.024355444003671E-7</v>
      </c>
      <c r="SO117" s="120">
        <v>2.024355444003671E-7</v>
      </c>
      <c r="SP117" s="120">
        <v>1.9105915988004699E-7</v>
      </c>
      <c r="SQ117" s="120">
        <v>1.9105915988004694E-7</v>
      </c>
      <c r="SR117" s="120">
        <v>1.8023588321891267E-7</v>
      </c>
      <c r="SS117" s="120">
        <v>1.8023588321891267E-7</v>
      </c>
      <c r="ST117" s="120">
        <v>1.6994340737334319E-7</v>
      </c>
      <c r="SU117" s="120">
        <v>1.6994340737334316E-7</v>
      </c>
      <c r="SV117" s="120">
        <v>1.6016011490686096E-7</v>
      </c>
      <c r="SW117" s="120">
        <v>1.6016011490686107E-7</v>
      </c>
      <c r="SX117" s="120">
        <v>1.5086506467746504E-7</v>
      </c>
      <c r="SY117" s="120">
        <v>1.5086506467746515E-7</v>
      </c>
      <c r="SZ117" s="120">
        <v>1.4203797853837191E-7</v>
      </c>
      <c r="TA117" s="120">
        <v>1.4203797853837194E-7</v>
      </c>
      <c r="TB117" s="120">
        <v>1.3365922805850234E-7</v>
      </c>
      <c r="TC117" s="120">
        <v>1.3365922805850234E-7</v>
      </c>
      <c r="TD117" s="120">
        <v>1.257098212690256E-7</v>
      </c>
      <c r="TE117" s="120">
        <v>1.2570982126902565E-7</v>
      </c>
      <c r="TF117" s="120">
        <v>1.1817138944225002E-7</v>
      </c>
      <c r="TG117" s="120">
        <v>1.1817138944225001E-7</v>
      </c>
      <c r="TH117" s="120">
        <v>1.1102617390911511E-7</v>
      </c>
      <c r="TI117" s="120">
        <v>1.1102617390911522E-7</v>
      </c>
      <c r="TJ117" s="120">
        <v>1.0425701292150311E-7</v>
      </c>
      <c r="TK117" s="120">
        <v>1.0425701292150313E-7</v>
      </c>
      <c r="TL117" s="120">
        <v>9.7847328565539124E-8</v>
      </c>
      <c r="TM117" s="120">
        <v>9.7847328565539177E-8</v>
      </c>
      <c r="TN117" s="120">
        <v>9.1781113732005111E-8</v>
      </c>
      <c r="TO117" s="120">
        <v>9.1781113732005138E-8</v>
      </c>
      <c r="TP117" s="120">
        <v>8.6042919149928427E-8</v>
      </c>
      <c r="TQ117" s="120">
        <v>8.6042919149928454E-8</v>
      </c>
      <c r="TR117" s="120">
        <v>8.0617840489348049E-8</v>
      </c>
      <c r="TS117" s="120">
        <v>8.0617840489348049E-8</v>
      </c>
      <c r="TT117" s="120">
        <v>7.549150553919079E-8</v>
      </c>
      <c r="TU117" s="120">
        <v>7.549150553919083E-8</v>
      </c>
      <c r="TV117" s="120">
        <v>7.0650061466112024E-8</v>
      </c>
      <c r="TW117" s="120">
        <v>7.0650061466112024E-8</v>
      </c>
      <c r="TX117" s="120">
        <v>6.608016216007746E-8</v>
      </c>
      <c r="TY117" s="120">
        <v>6.608016216007746E-8</v>
      </c>
      <c r="TZ117" s="120">
        <v>6.176895567237221E-8</v>
      </c>
      <c r="UA117" s="120">
        <v>6.1768955672372197E-8</v>
      </c>
      <c r="UB117" s="120">
        <v>5.770407175162997E-8</v>
      </c>
      <c r="UC117" s="120">
        <v>5.7704071751629963E-8</v>
      </c>
      <c r="UD117" s="120">
        <v>5.3873609483375181E-8</v>
      </c>
      <c r="UE117" s="120">
        <v>5.3873609483375188E-8</v>
      </c>
      <c r="UF117" s="120">
        <v>5.0266125038464691E-8</v>
      </c>
      <c r="UG117" s="120">
        <v>5.0266125038464691E-8</v>
      </c>
      <c r="UH117" s="120">
        <v>4.6870619535704026E-8</v>
      </c>
      <c r="UI117" s="120">
        <v>4.687061953570404E-8</v>
      </c>
      <c r="UJ117" s="120">
        <v>4.3676527023793817E-8</v>
      </c>
      <c r="UK117" s="120">
        <v>4.3676527023793823E-8</v>
      </c>
      <c r="UL117" s="120">
        <v>4.0673702587639412E-8</v>
      </c>
      <c r="UM117" s="120">
        <v>4.0673702587639379E-8</v>
      </c>
      <c r="UN117" s="120">
        <v>3.7852410583926414E-8</v>
      </c>
      <c r="UO117" s="120">
        <v>3.7852410583926401E-8</v>
      </c>
      <c r="UP117" s="120">
        <v>3.5203313010729623E-8</v>
      </c>
      <c r="UQ117" s="120">
        <v>3.5203313010729596E-8</v>
      </c>
      <c r="UR117" s="120">
        <v>3.2717458015781675E-8</v>
      </c>
      <c r="US117" s="120">
        <v>3.2717458015781668E-8</v>
      </c>
      <c r="UT117" s="120">
        <v>3.0386268547882732E-8</v>
      </c>
      <c r="UU117" s="120">
        <v>3.0386268547882732E-8</v>
      </c>
      <c r="UV117" s="120">
        <v>2.8201531155778682E-8</v>
      </c>
      <c r="UW117" s="120">
        <v>2.8201531155778719E-8</v>
      </c>
      <c r="UX117" s="120">
        <v>2.6155384938681828E-8</v>
      </c>
      <c r="UY117" s="120">
        <v>2.6155384938681818E-8</v>
      </c>
      <c r="UZ117" s="120">
        <v>2.4240310652443331E-8</v>
      </c>
      <c r="VA117" s="120">
        <v>2.4240310652443327E-8</v>
      </c>
      <c r="VB117" s="120">
        <v>2.2449119975223403E-8</v>
      </c>
      <c r="VC117" s="120">
        <v>2.2449119975223406E-8</v>
      </c>
      <c r="VD117" s="120">
        <v>2.0774944936331718E-8</v>
      </c>
      <c r="VE117" s="120">
        <v>2.0774944936331721E-8</v>
      </c>
      <c r="VF117" s="120">
        <v>1.9211227511737617E-8</v>
      </c>
      <c r="VG117" s="120">
        <v>1.9211227511737611E-8</v>
      </c>
      <c r="VH117" s="120">
        <v>1.7751709389568768E-8</v>
      </c>
      <c r="VI117" s="120">
        <v>1.7751709389568772E-8</v>
      </c>
      <c r="VJ117" s="120">
        <v>1.6390421908734938E-8</v>
      </c>
      <c r="VK117" s="120">
        <v>1.6390421908734945E-8</v>
      </c>
      <c r="VL117" s="120">
        <v>1.5121676173625714E-8</v>
      </c>
      <c r="VM117" s="120">
        <v>1.5121676173625714E-8</v>
      </c>
      <c r="VN117" s="120">
        <v>1.3940053347641623E-8</v>
      </c>
      <c r="VO117" s="120">
        <v>1.3940053347641626E-8</v>
      </c>
      <c r="VP117" s="120">
        <v>1.2840395128124162E-8</v>
      </c>
      <c r="VQ117" s="120">
        <v>1.284039512812415E-8</v>
      </c>
      <c r="VR117" s="120">
        <v>1.1817794405054113E-8</v>
      </c>
      <c r="VS117" s="120">
        <v>1.1817794405054103E-8</v>
      </c>
      <c r="VT117" s="120">
        <v>1.086758610568924E-8</v>
      </c>
      <c r="VU117" s="120">
        <v>1.0867586105689235E-8</v>
      </c>
      <c r="VV117" s="120">
        <v>9.9853382271105501E-9</v>
      </c>
      <c r="VW117" s="120">
        <v>9.9853382271105534E-9</v>
      </c>
      <c r="VX117" s="120">
        <v>9.1668430584440258E-9</v>
      </c>
      <c r="VY117" s="120">
        <v>9.1668430584440126E-9</v>
      </c>
      <c r="VZ117" s="120">
        <v>8.4081085943195884E-9</v>
      </c>
      <c r="WA117" s="120">
        <v>8.408108594319595E-9</v>
      </c>
      <c r="WB117" s="120">
        <v>7.7053501409235954E-9</v>
      </c>
      <c r="WC117" s="120">
        <v>7.7053501409236037E-9</v>
      </c>
      <c r="WD117" s="120">
        <v>7.0549821157933663E-9</v>
      </c>
      <c r="WE117" s="120">
        <v>7.0549821157933646E-9</v>
      </c>
      <c r="WF117" s="120">
        <v>6.4536100422957167E-9</v>
      </c>
      <c r="WG117" s="120">
        <v>6.4536100422957176E-9</v>
      </c>
      <c r="WH117" s="120">
        <v>5.8980227395227574E-9</v>
      </c>
      <c r="WI117" s="120">
        <v>5.8980227395227566E-9</v>
      </c>
      <c r="WJ117" s="120">
        <v>5.3851847081307297E-9</v>
      </c>
      <c r="WK117" s="120">
        <v>5.3851847081307289E-9</v>
      </c>
      <c r="WL117" s="120">
        <v>4.9122287124404255E-9</v>
      </c>
      <c r="WM117" s="120">
        <v>4.9122287124404305E-9</v>
      </c>
      <c r="WN117" s="120">
        <v>4.4764485589108558E-9</v>
      </c>
      <c r="WO117" s="120">
        <v>4.4764485589108525E-9</v>
      </c>
      <c r="WP117" s="120">
        <v>4.0752920708926911E-9</v>
      </c>
      <c r="WQ117" s="120">
        <v>4.0752920708926927E-9</v>
      </c>
      <c r="WR117" s="120">
        <v>3.7063542593641505E-9</v>
      </c>
      <c r="WS117" s="120">
        <v>3.706354259364155E-9</v>
      </c>
      <c r="WT117" s="120">
        <v>3.3673706891498503E-9</v>
      </c>
      <c r="WU117" s="120">
        <v>3.3673706891498528E-9</v>
      </c>
      <c r="WV117" s="120">
        <v>3.0562110399238487E-9</v>
      </c>
      <c r="WW117" s="120">
        <v>3.0562110399238479E-9</v>
      </c>
      <c r="WX117" s="120">
        <v>2.7708728611009549E-9</v>
      </c>
      <c r="WY117" s="120">
        <v>2.7708728611009545E-9</v>
      </c>
      <c r="WZ117" s="120">
        <v>2.5094755195265609E-9</v>
      </c>
      <c r="XA117" s="120">
        <v>2.5094755195265621E-9</v>
      </c>
      <c r="XB117" s="120">
        <v>2.2702543386847973E-9</v>
      </c>
      <c r="XC117" s="120">
        <v>2.2702543386847956E-9</v>
      </c>
      <c r="XD117" s="120">
        <v>2.0515549279581426E-9</v>
      </c>
      <c r="XE117" s="120">
        <v>2.0515549279581417E-9</v>
      </c>
      <c r="XF117" s="120">
        <v>1.8518277002891673E-9</v>
      </c>
      <c r="XG117" s="120">
        <v>1.851827700289168E-9</v>
      </c>
      <c r="XH117" s="120">
        <v>1.669622576417002E-9</v>
      </c>
      <c r="XI117" s="120">
        <v>1.6696225764170026E-9</v>
      </c>
      <c r="XJ117" s="120">
        <v>1.5035838736881555E-9</v>
      </c>
      <c r="XK117" s="120">
        <v>1.5035838736881557E-9</v>
      </c>
      <c r="XL117" s="120">
        <v>1.3524453772733099E-9</v>
      </c>
      <c r="XM117" s="120">
        <v>1.3524453772733109E-9</v>
      </c>
      <c r="XN117" s="120">
        <v>1.2150255914594238E-9</v>
      </c>
      <c r="XO117" s="120">
        <v>1.2150255914594236E-9</v>
      </c>
      <c r="XP117" s="120">
        <v>1.0902231685300145E-9</v>
      </c>
      <c r="XQ117" s="120">
        <v>1.0902231685300139E-9</v>
      </c>
      <c r="XR117" s="120">
        <v>9.7701251259618301E-10</v>
      </c>
      <c r="XS117" s="120">
        <v>9.7701251259618301E-10</v>
      </c>
      <c r="XT117" s="120">
        <v>8.7443955559715514E-10</v>
      </c>
      <c r="XU117" s="120">
        <v>8.7443955559715545E-10</v>
      </c>
      <c r="XV117" s="120">
        <v>7.8161770255205881E-10</v>
      </c>
      <c r="XW117" s="120">
        <v>7.816177025520585E-10</v>
      </c>
      <c r="XX117" s="120">
        <v>6.977239430146669E-10</v>
      </c>
      <c r="XY117" s="120">
        <v>6.9772394301466669E-10</v>
      </c>
      <c r="XZ117" s="120">
        <v>6.219951255600807E-10</v>
      </c>
      <c r="YA117" s="120">
        <v>6.219951255600806E-10</v>
      </c>
      <c r="YB117" s="120">
        <v>5.5372439201710643E-10</v>
      </c>
      <c r="YC117" s="120">
        <v>5.5372439201710633E-10</v>
      </c>
      <c r="YD117" s="120">
        <v>4.9225776805258968E-10</v>
      </c>
      <c r="YE117" s="120">
        <v>4.9225776805258999E-10</v>
      </c>
      <c r="YF117" s="120">
        <v>4.3699090661436845E-10</v>
      </c>
      <c r="YG117" s="120">
        <v>4.3699090661436798E-10</v>
      </c>
      <c r="YH117" s="120">
        <v>3.8736598064799862E-10</v>
      </c>
      <c r="YI117" s="120">
        <v>3.8736598064799867E-10</v>
      </c>
      <c r="YJ117" s="120">
        <v>3.4286872141914162E-10</v>
      </c>
      <c r="YK117" s="120">
        <v>3.4286872141914157E-10</v>
      </c>
      <c r="YL117" s="120">
        <v>3.0302559869854564E-10</v>
      </c>
      <c r="YM117" s="120">
        <v>3.0302559869854549E-10</v>
      </c>
      <c r="YN117" s="120">
        <v>2.6740113900011601E-10</v>
      </c>
      <c r="YO117" s="120">
        <v>2.6740113900011642E-10</v>
      </c>
      <c r="YP117" s="120">
        <v>2.3559537800459183E-10</v>
      </c>
      <c r="YQ117" s="120">
        <v>2.3559537800459194E-10</v>
      </c>
      <c r="YR117" s="120">
        <v>2.0724144325198205E-10</v>
      </c>
      <c r="YS117" s="120">
        <v>2.0724144325198197E-10</v>
      </c>
      <c r="YT117" s="120">
        <v>1.8200326314514163E-10</v>
      </c>
      <c r="YU117" s="120">
        <v>1.8200326314514163E-10</v>
      </c>
      <c r="YV117" s="120">
        <v>1.5957339827468268E-10</v>
      </c>
      <c r="YW117" s="120">
        <v>1.5957339827468265E-10</v>
      </c>
      <c r="YX117" s="120">
        <v>1.3967099105178795E-10</v>
      </c>
      <c r="YY117" s="120">
        <v>1.3967099105178787E-10</v>
      </c>
      <c r="YZ117" s="120">
        <v>1.2203982962038918E-10</v>
      </c>
      <c r="ZA117" s="120">
        <v>1.2203982962038908E-10</v>
      </c>
      <c r="ZB117" s="120">
        <v>1.0644652201346414E-10</v>
      </c>
      <c r="ZC117" s="120">
        <v>1.0644652201346419E-10</v>
      </c>
      <c r="ZD117" s="120">
        <v>9.2678776519816868E-11</v>
      </c>
      <c r="ZE117" s="120">
        <v>9.2678776519816829E-11</v>
      </c>
      <c r="ZF117" s="120">
        <v>8.0543784237481254E-11</v>
      </c>
      <c r="ZG117" s="120">
        <v>8.0543784237481202E-11</v>
      </c>
      <c r="ZH117" s="120">
        <v>6.9866699807656786E-11</v>
      </c>
      <c r="ZI117" s="120">
        <v>6.9866699807656786E-11</v>
      </c>
      <c r="ZJ117" s="120">
        <v>6.0489216348666557E-11</v>
      </c>
      <c r="ZK117" s="120">
        <v>6.0489216348666518E-11</v>
      </c>
      <c r="ZL117" s="120">
        <v>5.2268230642594887E-11</v>
      </c>
      <c r="ZM117" s="120">
        <v>5.2268230642594939E-11</v>
      </c>
      <c r="ZN117" s="120">
        <v>4.5074594667775549E-11</v>
      </c>
      <c r="ZO117" s="120">
        <v>4.5074594667775549E-11</v>
      </c>
      <c r="ZP117" s="120">
        <v>3.879194961788898E-11</v>
      </c>
      <c r="ZQ117" s="120">
        <v>3.8791949617888993E-11</v>
      </c>
      <c r="ZR117" s="120">
        <v>3.3315638602808153E-11</v>
      </c>
      <c r="ZS117" s="120">
        <v>3.3315638602808114E-11</v>
      </c>
      <c r="ZT117" s="120">
        <v>2.8551694287180238E-11</v>
      </c>
      <c r="ZU117" s="120">
        <v>2.8551694287180229E-11</v>
      </c>
      <c r="ZV117" s="120">
        <v>2.4415897789729071E-11</v>
      </c>
      <c r="ZW117" s="120">
        <v>2.4415897789729068E-11</v>
      </c>
      <c r="ZX117" s="120">
        <v>2.0832905239045123E-11</v>
      </c>
      <c r="ZY117" s="120">
        <v>2.0832905239045107E-11</v>
      </c>
      <c r="ZZ117" s="120">
        <v>1.7735438459836102E-11</v>
      </c>
      <c r="AAA117" s="120">
        <v>1.7735438459836102E-11</v>
      </c>
      <c r="AAB117" s="120">
        <v>1.5063536346851607E-11</v>
      </c>
      <c r="AAC117" s="120">
        <v>1.5063536346851617E-11</v>
      </c>
      <c r="AAD117" s="120">
        <v>1.2763863571571599E-11</v>
      </c>
      <c r="AAE117" s="120">
        <v>1.2763863571571606E-11</v>
      </c>
      <c r="AAF117" s="120">
        <v>1.0789073358852418E-11</v>
      </c>
      <c r="AAG117" s="120">
        <v>1.078907335885242E-11</v>
      </c>
      <c r="AAH117" s="120">
        <v>9.0972211666288504E-12</v>
      </c>
      <c r="AAI117" s="120">
        <v>9.0972211666288471E-12</v>
      </c>
      <c r="AAJ117" s="120">
        <v>7.6512262010533799E-12</v>
      </c>
      <c r="AAK117" s="120">
        <v>7.6512262010533799E-12</v>
      </c>
      <c r="AAL117" s="120">
        <v>6.4183778016741646E-12</v>
      </c>
      <c r="AAM117" s="120">
        <v>6.418377801674167E-12</v>
      </c>
      <c r="AAN117" s="120">
        <v>5.3698838359764007E-12</v>
      </c>
      <c r="AAO117" s="120">
        <v>5.3698838359763958E-12</v>
      </c>
      <c r="AAP117" s="120">
        <v>4.4804583493962631E-12</v>
      </c>
      <c r="AAQ117" s="120">
        <v>4.4804583493962663E-12</v>
      </c>
      <c r="AAR117" s="120">
        <v>3.7279458253242997E-12</v>
      </c>
      <c r="AAS117" s="120">
        <v>3.7279458253243013E-12</v>
      </c>
      <c r="AAT117" s="120">
        <v>3.0929795192106563E-12</v>
      </c>
      <c r="AAU117" s="120">
        <v>3.0929795192106563E-12</v>
      </c>
      <c r="AAV117" s="120">
        <v>2.558671441238686E-12</v>
      </c>
      <c r="AAW117" s="120">
        <v>2.5586714412386868E-12</v>
      </c>
      <c r="AAX117" s="120">
        <v>2.110331672723845E-12</v>
      </c>
      <c r="AAY117" s="120">
        <v>2.1103316727238438E-12</v>
      </c>
      <c r="AAZ117" s="120">
        <v>1.7352148120106439E-12</v>
      </c>
      <c r="ABA117" s="120">
        <v>1.7352148120106439E-12</v>
      </c>
      <c r="ABB117" s="120">
        <v>1.4222914557823219E-12</v>
      </c>
      <c r="ABC117" s="120">
        <v>1.4222914557823231E-12</v>
      </c>
      <c r="ABD117" s="120">
        <v>1.1620427309811014E-12</v>
      </c>
      <c r="ABE117" s="120">
        <v>1.162042730981102E-12</v>
      </c>
      <c r="ABF117" s="120">
        <v>9.4627600059345887E-13</v>
      </c>
      <c r="ABG117" s="120">
        <v>9.4627600059345887E-13</v>
      </c>
      <c r="ABH117" s="120">
        <v>7.6795997303449323E-13</v>
      </c>
      <c r="ABI117" s="120">
        <v>7.6795997303449394E-13</v>
      </c>
      <c r="ABJ117" s="120">
        <v>6.2107754943864276E-13</v>
      </c>
      <c r="ABK117" s="120">
        <v>6.2107754943864286E-13</v>
      </c>
      <c r="ABL117" s="120">
        <v>5.0049484552207481E-13</v>
      </c>
      <c r="ABM117" s="120">
        <v>5.0049484552207481E-13</v>
      </c>
      <c r="ABN117" s="120">
        <v>4.0184492454010944E-13</v>
      </c>
      <c r="ABO117" s="120">
        <v>4.0184492454010944E-13</v>
      </c>
      <c r="ABP117" s="120">
        <v>3.2142487495974466E-13</v>
      </c>
      <c r="ABQ117" s="120">
        <v>3.2142487495974441E-13</v>
      </c>
      <c r="ABR117" s="120">
        <v>2.5610496056717913E-13</v>
      </c>
      <c r="ABS117" s="120">
        <v>2.5610496056717888E-13</v>
      </c>
      <c r="ABT117" s="120">
        <v>2.032486616235039E-13</v>
      </c>
      <c r="ABU117" s="120">
        <v>2.032486616235041E-13</v>
      </c>
      <c r="ABV117" s="120">
        <v>1.6064251318556412E-13</v>
      </c>
      <c r="ABW117" s="120">
        <v>1.6064251318556395E-13</v>
      </c>
      <c r="ABX117" s="120">
        <v>1.264347306676104E-13</v>
      </c>
      <c r="ABY117" s="120">
        <v>1.2643473066761035E-13</v>
      </c>
      <c r="ABZ117" s="120">
        <v>9.9081693004280508E-14</v>
      </c>
      <c r="ACA117" s="120">
        <v>9.9081693004280571E-14</v>
      </c>
      <c r="ACB117" s="120">
        <v>7.7301430285359885E-14</v>
      </c>
      <c r="ACC117" s="120">
        <v>7.7301430285359948E-14</v>
      </c>
      <c r="ACD117" s="120">
        <v>6.0033335393348423E-14</v>
      </c>
      <c r="ACE117" s="120">
        <v>6.003333539334846E-14</v>
      </c>
      <c r="ACF117" s="120">
        <v>4.6403387938114606E-14</v>
      </c>
      <c r="ACG117" s="120">
        <v>4.6403387938114624E-14</v>
      </c>
      <c r="ACH117" s="120">
        <v>3.5694243626592908E-14</v>
      </c>
      <c r="ACI117" s="120">
        <v>3.5694243626592902E-14</v>
      </c>
      <c r="ACJ117" s="120">
        <v>2.7319603132025326E-14</v>
      </c>
      <c r="ACK117" s="120">
        <v>2.7319603132025313E-14</v>
      </c>
      <c r="ACL117" s="120">
        <v>2.0802331562716042E-14</v>
      </c>
      <c r="ACM117" s="120">
        <v>2.0802331562716039E-14</v>
      </c>
      <c r="ACN117" s="120">
        <v>1.575585282298905E-14</v>
      </c>
      <c r="ACO117" s="120">
        <v>1.5755852822989041E-14</v>
      </c>
      <c r="ACP117" s="120">
        <v>1.1868392578141944E-14</v>
      </c>
      <c r="ACQ117" s="120">
        <v>1.1868392578141947E-14</v>
      </c>
      <c r="ACR117" s="120">
        <v>8.8896892689549514E-15</v>
      </c>
      <c r="ACS117" s="120">
        <v>8.8896892689549593E-15</v>
      </c>
      <c r="ACT117" s="120">
        <v>6.6198347754356477E-15</v>
      </c>
      <c r="ACU117" s="120">
        <v>6.6198347754356453E-15</v>
      </c>
      <c r="ACV117" s="120">
        <v>4.8999450251900867E-15</v>
      </c>
      <c r="ACW117" s="120">
        <v>4.899945025190089E-15</v>
      </c>
      <c r="ACX117" s="120">
        <v>3.6043962139493704E-15</v>
      </c>
      <c r="ACY117" s="120">
        <v>3.6043962139493712E-15</v>
      </c>
      <c r="ACZ117" s="120">
        <v>2.6343945007986098E-15</v>
      </c>
      <c r="ADA117" s="120">
        <v>2.6343945007986094E-15</v>
      </c>
      <c r="ADB117" s="120">
        <v>1.9126762145987329E-15</v>
      </c>
      <c r="ADC117" s="120">
        <v>1.9126762145987333E-15</v>
      </c>
      <c r="ADD117" s="120">
        <v>1.3791619245739212E-15</v>
      </c>
      <c r="ADE117" s="120">
        <v>1.379161924573921E-15</v>
      </c>
      <c r="ADF117" s="120">
        <v>9.8741135624668911E-16</v>
      </c>
      <c r="ADG117" s="120">
        <v>9.8741135624668812E-16</v>
      </c>
      <c r="ADH117" s="120">
        <v>7.0174724664696163E-16</v>
      </c>
      <c r="ADI117" s="120">
        <v>7.0174724664696104E-16</v>
      </c>
      <c r="ADJ117" s="120">
        <v>4.9493500455526904E-16</v>
      </c>
      <c r="ADK117" s="120">
        <v>4.9493500455526845E-16</v>
      </c>
      <c r="ADL117" s="120">
        <v>3.4632164698060981E-16</v>
      </c>
      <c r="ADM117" s="120">
        <v>3.4632164698060991E-16</v>
      </c>
      <c r="ADN117" s="120">
        <v>2.4035209493394243E-16</v>
      </c>
      <c r="ADO117" s="120">
        <v>2.4035209493394253E-16</v>
      </c>
      <c r="ADP117" s="120">
        <v>1.6539369941431913E-16</v>
      </c>
      <c r="ADQ117" s="120">
        <v>1.6539369941431913E-16</v>
      </c>
      <c r="ADR117" s="120">
        <v>1.1281099732901149E-16</v>
      </c>
      <c r="ADS117" s="120">
        <v>1.1281099732901156E-16</v>
      </c>
      <c r="ADT117" s="120">
        <v>7.6242325925682921E-17</v>
      </c>
      <c r="ADU117" s="120">
        <v>7.6242325925682896E-17</v>
      </c>
      <c r="ADV117" s="120">
        <v>5.1038205424221473E-17</v>
      </c>
      <c r="ADW117" s="120">
        <v>5.1038205424221485E-17</v>
      </c>
      <c r="ADX117" s="120">
        <v>3.3828477314363079E-17</v>
      </c>
      <c r="ADY117" s="120">
        <v>3.3828477314363054E-17</v>
      </c>
      <c r="ADZ117" s="120">
        <v>2.2191196161780718E-17</v>
      </c>
      <c r="AEA117" s="120">
        <v>2.2191196161780727E-17</v>
      </c>
      <c r="AEB117" s="120">
        <v>1.4401342655412805E-17</v>
      </c>
      <c r="AEC117" s="120">
        <v>1.440134265541283E-17</v>
      </c>
      <c r="AED117" s="120">
        <v>9.2416725800807412E-18</v>
      </c>
      <c r="AEE117" s="120">
        <v>9.2416725800807351E-18</v>
      </c>
      <c r="AEF117" s="120">
        <v>5.8615484011162641E-18</v>
      </c>
      <c r="AEG117" s="120">
        <v>5.8615484011162688E-18</v>
      </c>
      <c r="AEH117" s="120">
        <v>3.6725155994863053E-18</v>
      </c>
      <c r="AEI117" s="120">
        <v>3.6725155994863053E-18</v>
      </c>
      <c r="AEJ117" s="120">
        <v>2.2717737088930166E-18</v>
      </c>
      <c r="AEK117" s="120">
        <v>2.2717737088930177E-18</v>
      </c>
      <c r="AEL117" s="120">
        <v>1.3866318411465331E-18</v>
      </c>
      <c r="AEM117" s="120">
        <v>1.3866318411465327E-18</v>
      </c>
      <c r="AEN117" s="120">
        <v>8.3460109682736254E-19</v>
      </c>
      <c r="AEO117" s="120">
        <v>8.3460109682736196E-19</v>
      </c>
      <c r="AEP117" s="120">
        <v>4.950239308113658E-19</v>
      </c>
      <c r="AEQ117" s="120">
        <v>4.9502393081136561E-19</v>
      </c>
      <c r="AER117" s="120">
        <v>2.8912760817653399E-19</v>
      </c>
      <c r="AES117" s="120">
        <v>2.8912760817653419E-19</v>
      </c>
      <c r="AET117" s="120">
        <v>1.6616229342064336E-19</v>
      </c>
      <c r="AEU117" s="120">
        <v>1.6616229342064331E-19</v>
      </c>
      <c r="AEV117" s="120">
        <v>9.3884239578390573E-20</v>
      </c>
      <c r="AEW117" s="120">
        <v>9.3884239578390573E-20</v>
      </c>
      <c r="AEX117" s="120">
        <v>5.2105017704247892E-20</v>
      </c>
      <c r="AEY117" s="120">
        <v>5.2105017704247868E-20</v>
      </c>
      <c r="AEZ117" s="120">
        <v>2.8377283371806749E-20</v>
      </c>
      <c r="AFA117" s="120">
        <v>2.8377283371806791E-20</v>
      </c>
      <c r="AFB117" s="120">
        <v>1.514987672132294E-20</v>
      </c>
      <c r="AFC117" s="120">
        <v>1.5149876721322919E-20</v>
      </c>
      <c r="AFD117" s="120">
        <v>7.9194978935560746E-21</v>
      </c>
      <c r="AFE117" s="120">
        <v>7.919497893556067E-21</v>
      </c>
      <c r="AFF117" s="120">
        <v>4.0485130403112747E-21</v>
      </c>
      <c r="AFG117" s="120">
        <v>4.0485130403112679E-21</v>
      </c>
      <c r="AFH117" s="120">
        <v>2.0212128777559958E-21</v>
      </c>
      <c r="AFI117" s="120">
        <v>2.0212128777559973E-21</v>
      </c>
      <c r="AFJ117" s="120">
        <v>9.840112302926995E-22</v>
      </c>
      <c r="AFK117" s="120">
        <v>9.8401123029270044E-22</v>
      </c>
      <c r="AFL117" s="120">
        <v>4.6638889868129946E-22</v>
      </c>
      <c r="AFM117" s="120">
        <v>4.6638889868129946E-22</v>
      </c>
      <c r="AFN117" s="120">
        <v>2.1481851934133958E-22</v>
      </c>
      <c r="AFO117" s="120">
        <v>2.1481851934133944E-22</v>
      </c>
      <c r="AFP117" s="120">
        <v>9.5962439375264008E-23</v>
      </c>
      <c r="AFQ117" s="120">
        <v>9.5962439375263949E-23</v>
      </c>
      <c r="AFR117" s="120">
        <v>4.1482952759797724E-23</v>
      </c>
      <c r="AFS117" s="120">
        <v>4.1482952759797695E-23</v>
      </c>
      <c r="AFT117" s="120">
        <v>1.7309935519822619E-23</v>
      </c>
      <c r="AFU117" s="120">
        <v>1.7309935519822616E-23</v>
      </c>
      <c r="AFV117" s="120">
        <v>6.952852160091011E-24</v>
      </c>
      <c r="AFW117" s="120">
        <v>6.952852160091014E-24</v>
      </c>
      <c r="AFX117" s="120">
        <v>2.6797697811173535E-24</v>
      </c>
      <c r="AFY117" s="120">
        <v>2.6797697811173532E-24</v>
      </c>
      <c r="AFZ117" s="120">
        <v>9.8749190368158866E-25</v>
      </c>
      <c r="AGA117" s="120">
        <v>9.8749190368158811E-25</v>
      </c>
      <c r="AGB117" s="120">
        <v>3.4647755616804081E-25</v>
      </c>
      <c r="AGC117" s="120">
        <v>3.4647755616804072E-25</v>
      </c>
      <c r="AGD117" s="120">
        <v>1.1519758181793251E-25</v>
      </c>
      <c r="AGE117" s="120">
        <v>1.1519758181793253E-25</v>
      </c>
      <c r="AGF117" s="120">
        <v>3.6091748864473078E-26</v>
      </c>
      <c r="AGG117" s="120">
        <v>3.609174886447309E-26</v>
      </c>
      <c r="AGH117" s="120">
        <v>1.0585075973100588E-26</v>
      </c>
      <c r="AGI117" s="120">
        <v>1.0585075973100594E-26</v>
      </c>
      <c r="AGJ117" s="120">
        <v>2.883061021588108E-27</v>
      </c>
      <c r="AGK117" s="120">
        <v>2.8830610215881076E-27</v>
      </c>
      <c r="AGL117" s="120">
        <v>7.2224434795089391E-28</v>
      </c>
      <c r="AGM117" s="120">
        <v>7.2224434795089355E-28</v>
      </c>
      <c r="AGN117" s="120">
        <v>1.64420751425534E-28</v>
      </c>
      <c r="AGO117" s="120">
        <v>1.6442075142553407E-28</v>
      </c>
      <c r="AGP117" s="120">
        <v>3.3496859003124053E-29</v>
      </c>
      <c r="AGQ117" s="120">
        <v>3.3496859003124053E-29</v>
      </c>
      <c r="AGR117" s="120">
        <v>5.9848009005802159E-30</v>
      </c>
      <c r="AGS117" s="120">
        <v>5.9848009005802152E-30</v>
      </c>
      <c r="AGT117" s="120">
        <v>9.1210142567308544E-31</v>
      </c>
      <c r="AGU117" s="120">
        <v>9.1210142567308561E-31</v>
      </c>
      <c r="AGV117" s="120">
        <v>1.1387963575850963E-31</v>
      </c>
      <c r="AGW117" s="120">
        <v>1.1387963575850963E-31</v>
      </c>
      <c r="AGX117" s="120">
        <v>1.0925138536090406E-32</v>
      </c>
      <c r="AGY117" s="120">
        <v>1.0925138536090406E-32</v>
      </c>
      <c r="AGZ117" s="120">
        <v>7.1620519806900333E-34</v>
      </c>
      <c r="AHA117" s="120">
        <v>7.1620519806900333E-34</v>
      </c>
      <c r="AHB117" s="120">
        <v>2.4074124304840448E-35</v>
      </c>
      <c r="AHC117" s="120" t="s">
        <v>105</v>
      </c>
      <c r="AHD117" s="120" t="s">
        <v>105</v>
      </c>
      <c r="AHE117" s="120" t="s">
        <v>105</v>
      </c>
      <c r="AHF117" s="120" t="s">
        <v>105</v>
      </c>
      <c r="AHG117" s="120" t="s">
        <v>105</v>
      </c>
      <c r="AHH117" s="120" t="s">
        <v>105</v>
      </c>
      <c r="AHI117" s="120" t="s">
        <v>105</v>
      </c>
      <c r="AHJ117" s="120" t="s">
        <v>105</v>
      </c>
      <c r="AHK117" s="120" t="s">
        <v>105</v>
      </c>
      <c r="AHL117" s="120" t="s">
        <v>105</v>
      </c>
      <c r="AHM117" s="120" t="s">
        <v>105</v>
      </c>
      <c r="AHN117" s="120" t="s">
        <v>105</v>
      </c>
      <c r="AHO117" s="120" t="s">
        <v>105</v>
      </c>
      <c r="AHP117" s="120" t="s">
        <v>105</v>
      </c>
      <c r="AHQ117" s="120" t="s">
        <v>105</v>
      </c>
      <c r="AHR117" s="120" t="s">
        <v>105</v>
      </c>
      <c r="AHS117" s="120" t="s">
        <v>105</v>
      </c>
      <c r="AHT117" s="120" t="s">
        <v>105</v>
      </c>
      <c r="AHU117" s="120" t="s">
        <v>105</v>
      </c>
      <c r="AHV117" s="120" t="s">
        <v>105</v>
      </c>
      <c r="AHW117" s="120" t="s">
        <v>105</v>
      </c>
      <c r="AHX117" s="120" t="s">
        <v>105</v>
      </c>
      <c r="AHY117" s="120" t="s">
        <v>105</v>
      </c>
      <c r="AHZ117" s="120" t="s">
        <v>105</v>
      </c>
      <c r="AIA117" s="120" t="s">
        <v>105</v>
      </c>
      <c r="AIB117" s="120" t="s">
        <v>105</v>
      </c>
      <c r="AIC117" s="120" t="s">
        <v>105</v>
      </c>
      <c r="AID117" s="120" t="s">
        <v>105</v>
      </c>
      <c r="AIE117" s="120" t="s">
        <v>105</v>
      </c>
      <c r="AIF117" s="120" t="s">
        <v>105</v>
      </c>
      <c r="AIG117" s="120" t="s">
        <v>105</v>
      </c>
      <c r="AIH117" s="120" t="s">
        <v>105</v>
      </c>
      <c r="AII117" s="120" t="s">
        <v>105</v>
      </c>
      <c r="AIJ117" s="120" t="s">
        <v>105</v>
      </c>
      <c r="AIK117" s="120" t="s">
        <v>105</v>
      </c>
      <c r="AIL117" s="120" t="s">
        <v>105</v>
      </c>
      <c r="AIM117" s="120" t="s">
        <v>105</v>
      </c>
      <c r="AIN117" s="120" t="s">
        <v>105</v>
      </c>
      <c r="AIO117" s="120" t="s">
        <v>105</v>
      </c>
      <c r="AIP117" s="120" t="s">
        <v>105</v>
      </c>
      <c r="AIQ117" s="120" t="s">
        <v>105</v>
      </c>
      <c r="AIR117" s="120" t="s">
        <v>105</v>
      </c>
      <c r="AIS117" s="120" t="s">
        <v>105</v>
      </c>
      <c r="AIT117" s="120" t="s">
        <v>105</v>
      </c>
      <c r="AIU117" s="120" t="s">
        <v>105</v>
      </c>
      <c r="AIV117" s="120" t="s">
        <v>105</v>
      </c>
      <c r="AIW117" s="120" t="s">
        <v>105</v>
      </c>
      <c r="AIX117" s="120" t="s">
        <v>105</v>
      </c>
      <c r="AIY117" s="120" t="s">
        <v>105</v>
      </c>
      <c r="AIZ117" s="120" t="s">
        <v>105</v>
      </c>
      <c r="AJA117" s="120" t="s">
        <v>105</v>
      </c>
      <c r="AJB117" s="120" t="s">
        <v>105</v>
      </c>
      <c r="AJC117" s="120" t="s">
        <v>105</v>
      </c>
      <c r="AJD117" s="120" t="s">
        <v>105</v>
      </c>
      <c r="AJE117" s="120" t="s">
        <v>105</v>
      </c>
      <c r="AJF117" s="120" t="s">
        <v>105</v>
      </c>
      <c r="AJG117" s="120" t="s">
        <v>105</v>
      </c>
      <c r="AJH117" s="120" t="s">
        <v>105</v>
      </c>
      <c r="AJI117" s="120" t="s">
        <v>105</v>
      </c>
      <c r="AJJ117" s="120" t="s">
        <v>105</v>
      </c>
      <c r="AJK117" s="120" t="s">
        <v>105</v>
      </c>
      <c r="AJL117" s="120" t="s">
        <v>105</v>
      </c>
      <c r="AJM117" s="120" t="s">
        <v>105</v>
      </c>
      <c r="AJN117" s="120" t="s">
        <v>105</v>
      </c>
      <c r="AJO117" s="120" t="s">
        <v>105</v>
      </c>
      <c r="AJP117" s="120" t="s">
        <v>105</v>
      </c>
      <c r="AJQ117" s="120" t="s">
        <v>105</v>
      </c>
      <c r="AJR117" s="120" t="s">
        <v>105</v>
      </c>
      <c r="AJS117" s="120" t="s">
        <v>105</v>
      </c>
      <c r="AJT117" s="120" t="s">
        <v>105</v>
      </c>
      <c r="AJU117" s="120" t="s">
        <v>105</v>
      </c>
      <c r="AJV117" s="120" t="s">
        <v>105</v>
      </c>
      <c r="AJW117" s="120" t="s">
        <v>105</v>
      </c>
      <c r="AJX117" s="120" t="s">
        <v>105</v>
      </c>
      <c r="AJY117" s="120" t="s">
        <v>105</v>
      </c>
      <c r="AJZ117" s="120" t="s">
        <v>105</v>
      </c>
      <c r="AKA117" s="120" t="s">
        <v>105</v>
      </c>
      <c r="AKB117" s="120" t="s">
        <v>105</v>
      </c>
      <c r="AKC117" s="120" t="s">
        <v>105</v>
      </c>
      <c r="AKD117" s="120" t="s">
        <v>105</v>
      </c>
      <c r="AKE117" s="120" t="s">
        <v>105</v>
      </c>
      <c r="AKF117" s="120" t="s">
        <v>105</v>
      </c>
      <c r="AKG117" s="120" t="s">
        <v>105</v>
      </c>
      <c r="AKH117" s="120" t="s">
        <v>105</v>
      </c>
      <c r="AKI117" s="120" t="s">
        <v>105</v>
      </c>
      <c r="AKJ117" s="120" t="s">
        <v>105</v>
      </c>
      <c r="AKK117" s="120" t="s">
        <v>105</v>
      </c>
      <c r="AKL117" s="120" t="s">
        <v>105</v>
      </c>
      <c r="AKM117" s="120" t="s">
        <v>105</v>
      </c>
      <c r="AKN117" s="120" t="s">
        <v>105</v>
      </c>
      <c r="AKO117" s="120" t="s">
        <v>105</v>
      </c>
      <c r="AKP117" s="120" t="s">
        <v>105</v>
      </c>
      <c r="AKQ117" s="120" t="s">
        <v>105</v>
      </c>
      <c r="AKR117" s="120" t="s">
        <v>105</v>
      </c>
      <c r="AKS117" s="120" t="s">
        <v>105</v>
      </c>
      <c r="AKT117" s="120" t="s">
        <v>105</v>
      </c>
      <c r="AKU117" s="120" t="s">
        <v>105</v>
      </c>
      <c r="AKV117" s="120" t="s">
        <v>105</v>
      </c>
      <c r="AKW117" s="120" t="s">
        <v>105</v>
      </c>
      <c r="AKX117" s="120" t="s">
        <v>105</v>
      </c>
      <c r="AKY117" s="120" t="s">
        <v>105</v>
      </c>
      <c r="AKZ117" s="120" t="s">
        <v>105</v>
      </c>
      <c r="ALA117" s="120" t="s">
        <v>105</v>
      </c>
      <c r="ALB117" s="120" t="s">
        <v>105</v>
      </c>
      <c r="ALC117" s="120" t="s">
        <v>105</v>
      </c>
      <c r="ALD117" s="120" t="s">
        <v>105</v>
      </c>
      <c r="ALE117" s="120" t="s">
        <v>105</v>
      </c>
      <c r="ALF117" s="120" t="s">
        <v>105</v>
      </c>
      <c r="ALG117" s="120" t="s">
        <v>105</v>
      </c>
      <c r="ALH117" s="120" t="s">
        <v>105</v>
      </c>
      <c r="ALI117" s="120" t="s">
        <v>105</v>
      </c>
      <c r="ALJ117" s="120" t="s">
        <v>105</v>
      </c>
      <c r="ALK117" s="120" t="s">
        <v>105</v>
      </c>
      <c r="ALL117" s="120" t="s">
        <v>105</v>
      </c>
      <c r="ALM117" s="120" t="s">
        <v>105</v>
      </c>
      <c r="ALN117" s="120"/>
    </row>
    <row r="118" spans="1:1002" hidden="1">
      <c r="A118" s="119">
        <v>117</v>
      </c>
      <c r="B118" s="120">
        <v>2.3796753252072137E-4</v>
      </c>
      <c r="C118" s="120">
        <v>2.3449451040113018E-4</v>
      </c>
      <c r="D118" s="120">
        <v>2.3459049411177701E-4</v>
      </c>
      <c r="E118" s="120">
        <v>2.3115390207490051E-4</v>
      </c>
      <c r="F118" s="120">
        <v>2.3124814651331874E-4</v>
      </c>
      <c r="G118" s="120">
        <v>2.2784776803586935E-4</v>
      </c>
      <c r="H118" s="120">
        <v>2.2794029727914384E-4</v>
      </c>
      <c r="I118" s="120">
        <v>2.2457591564977678E-4</v>
      </c>
      <c r="J118" s="120">
        <v>2.2466675356420517E-4</v>
      </c>
      <c r="K118" s="120">
        <v>2.2133815189247428E-4</v>
      </c>
      <c r="L118" s="120">
        <v>2.2142732213385351E-4</v>
      </c>
      <c r="M118" s="120">
        <v>2.1813428335923002E-4</v>
      </c>
      <c r="N118" s="120">
        <v>2.1822180937316002E-4</v>
      </c>
      <c r="O118" s="120">
        <v>2.1496411627411384E-4</v>
      </c>
      <c r="P118" s="120">
        <v>2.1505002129631372E-4</v>
      </c>
      <c r="Q118" s="120">
        <v>2.1182745649945709E-4</v>
      </c>
      <c r="R118" s="120">
        <v>2.1191176355609732E-4</v>
      </c>
      <c r="S118" s="120">
        <v>2.0872410954538966E-4</v>
      </c>
      <c r="T118" s="120">
        <v>2.0880684145343944E-4</v>
      </c>
      <c r="U118" s="120">
        <v>2.0565388057945362E-4</v>
      </c>
      <c r="V118" s="120">
        <v>2.0573505994704128E-4</v>
      </c>
      <c r="W118" s="120">
        <v>2.0261657443629107E-4</v>
      </c>
      <c r="X118" s="120">
        <v>2.0269622366308186E-4</v>
      </c>
      <c r="Y118" s="120">
        <v>1.9961199562740852E-4</v>
      </c>
      <c r="Z118" s="120">
        <v>1.9969013690499465E-4</v>
      </c>
      <c r="AA118" s="120">
        <v>1.9663994835101452E-4</v>
      </c>
      <c r="AB118" s="120">
        <v>1.9671660366332199E-4</v>
      </c>
      <c r="AC118" s="120">
        <v>1.9370023650193202E-4</v>
      </c>
      <c r="AD118" s="120">
        <v>1.9377542762564077E-4</v>
      </c>
      <c r="AE118" s="120">
        <v>1.9079266368158437E-4</v>
      </c>
      <c r="AF118" s="120">
        <v>1.9086641218656376E-4</v>
      </c>
      <c r="AG118" s="120">
        <v>1.8791703320805285E-4</v>
      </c>
      <c r="AH118" s="120">
        <v>1.879893604578121E-4</v>
      </c>
      <c r="AI118" s="120">
        <v>1.8507314812620765E-4</v>
      </c>
      <c r="AJ118" s="120">
        <v>1.8514407527835973E-4</v>
      </c>
      <c r="AK118" s="120">
        <v>1.8226081121791024E-4</v>
      </c>
      <c r="AL118" s="120">
        <v>1.8233035922465208E-4</v>
      </c>
      <c r="AM118" s="120">
        <v>1.7947982501228632E-4</v>
      </c>
      <c r="AN118" s="120">
        <v>1.7954801462089268E-4</v>
      </c>
      <c r="AO118" s="120">
        <v>1.7672999179606965E-4</v>
      </c>
      <c r="AP118" s="120">
        <v>1.7679684354940012E-4</v>
      </c>
      <c r="AQ118" s="120">
        <v>1.7401111362401345E-4</v>
      </c>
      <c r="AR118" s="120">
        <v>1.7407664786103758E-4</v>
      </c>
      <c r="AS118" s="120">
        <v>1.7132299232937455E-4</v>
      </c>
      <c r="AT118" s="120">
        <v>1.7138722918570739E-4</v>
      </c>
      <c r="AU118" s="120">
        <v>1.686654295344622E-4</v>
      </c>
      <c r="AV118" s="120">
        <v>1.6872838894291701E-4</v>
      </c>
      <c r="AW118" s="120">
        <v>1.6603822666125576E-4</v>
      </c>
      <c r="AX118" s="120">
        <v>1.6609992835241012E-4</v>
      </c>
      <c r="AY118" s="120">
        <v>1.6344118494208873E-4</v>
      </c>
      <c r="AZ118" s="120">
        <v>1.635016484448646E-4</v>
      </c>
      <c r="BA118" s="120">
        <v>1.6087410543039933E-4</v>
      </c>
      <c r="BB118" s="120">
        <v>1.6093335007265778E-4</v>
      </c>
      <c r="BC118" s="120">
        <v>1.5833678901154503E-4</v>
      </c>
      <c r="BD118" s="120">
        <v>1.5839483392069532E-4</v>
      </c>
      <c r="BE118" s="120">
        <v>1.5582903641368193E-4</v>
      </c>
      <c r="BF118" s="120">
        <v>1.5588590051730423E-4</v>
      </c>
      <c r="BG118" s="120">
        <v>1.5335064821870786E-4</v>
      </c>
      <c r="BH118" s="120">
        <v>1.5340635024519063E-4</v>
      </c>
      <c r="BI118" s="120">
        <v>1.5090142487326675E-4</v>
      </c>
      <c r="BJ118" s="120">
        <v>1.5095598335245733E-4</v>
      </c>
      <c r="BK118" s="120">
        <v>1.484811666998162E-4</v>
      </c>
      <c r="BL118" s="120">
        <v>1.4853459996368558E-4</v>
      </c>
      <c r="BM118" s="120">
        <v>1.4608967390775378E-4</v>
      </c>
      <c r="BN118" s="120">
        <v>1.4614200009107644E-4</v>
      </c>
      <c r="BO118" s="120">
        <v>1.437267466046054E-4</v>
      </c>
      <c r="BP118" s="120">
        <v>1.4377798364565071E-4</v>
      </c>
      <c r="BQ118" s="120">
        <v>1.4139218480727019E-4</v>
      </c>
      <c r="BR118" s="120">
        <v>1.414423504485093E-4</v>
      </c>
      <c r="BS118" s="120">
        <v>1.3908578845332425E-4</v>
      </c>
      <c r="BT118" s="120">
        <v>1.391349002421498E-4</v>
      </c>
      <c r="BU118" s="120">
        <v>1.3680735741238134E-4</v>
      </c>
      <c r="BV118" s="120">
        <v>1.3685543270184066E-4</v>
      </c>
      <c r="BW118" s="120">
        <v>1.3455669149750845E-4</v>
      </c>
      <c r="BX118" s="120">
        <v>1.3460374744705047E-4</v>
      </c>
      <c r="BY118" s="120">
        <v>1.3233359047669602E-4</v>
      </c>
      <c r="BZ118" s="120">
        <v>1.3237964405293201E-4</v>
      </c>
      <c r="CA118" s="120">
        <v>1.3013785408438333E-4</v>
      </c>
      <c r="CB118" s="120">
        <v>1.3018292206185965E-4</v>
      </c>
      <c r="CC118" s="120">
        <v>1.2796928203303386E-4</v>
      </c>
      <c r="CD118" s="120">
        <v>1.2801338099501866E-4</v>
      </c>
      <c r="CE118" s="120">
        <v>1.258276740247638E-4</v>
      </c>
      <c r="CF118" s="120">
        <v>1.2587082036404702E-4</v>
      </c>
      <c r="CG118" s="120">
        <v>1.2371282976301955E-4</v>
      </c>
      <c r="CH118" s="120">
        <v>1.2375503968272561E-4</v>
      </c>
      <c r="CI118" s="120">
        <v>1.216245489643054E-4</v>
      </c>
      <c r="CJ118" s="120">
        <v>1.2166583847871805E-4</v>
      </c>
      <c r="CK118" s="120">
        <v>1.1956263136995736E-4</v>
      </c>
      <c r="CL118" s="120">
        <v>1.196030163053587E-4</v>
      </c>
      <c r="CM118" s="120">
        <v>1.1752687675796483E-4</v>
      </c>
      <c r="CN118" s="120">
        <v>1.1756637275348587E-4</v>
      </c>
      <c r="CO118" s="120">
        <v>1.155170849548371E-4</v>
      </c>
      <c r="CP118" s="120">
        <v>1.1555570746332119E-4</v>
      </c>
      <c r="CQ118" s="120">
        <v>1.1353305584751353E-4</v>
      </c>
      <c r="CR118" s="120">
        <v>1.1357082013639242E-4</v>
      </c>
      <c r="CS118" s="120">
        <v>1.115745893953168E-4</v>
      </c>
      <c r="CT118" s="120">
        <v>1.1161151054749829E-4</v>
      </c>
      <c r="CU118" s="120">
        <v>1.0964148564194702E-4</v>
      </c>
      <c r="CV118" s="120">
        <v>1.0967757855671596E-4</v>
      </c>
      <c r="CW118" s="120">
        <v>1.0773354472751652E-4</v>
      </c>
      <c r="CX118" s="120">
        <v>1.077688241214466E-4</v>
      </c>
      <c r="CY118" s="120">
        <v>1.058505669006225E-4</v>
      </c>
      <c r="CZ118" s="120">
        <v>1.0588504730850098E-4</v>
      </c>
      <c r="DA118" s="120">
        <v>1.0399235253045733E-4</v>
      </c>
      <c r="DB118" s="120">
        <v>1.0402604830622085E-4</v>
      </c>
      <c r="DC118" s="120">
        <v>1.0215870211895463E-4</v>
      </c>
      <c r="DD118" s="120">
        <v>1.0219162743663708E-4</v>
      </c>
      <c r="DE118" s="120">
        <v>1.0034941631296912E-4</v>
      </c>
      <c r="DF118" s="120">
        <v>1.0038158516766092E-4</v>
      </c>
      <c r="DG118" s="120">
        <v>9.8564295916489853E-5</v>
      </c>
      <c r="DH118" s="120">
        <v>9.8595722125308457E-5</v>
      </c>
      <c r="DI118" s="120">
        <v>9.680314190288441E-5</v>
      </c>
      <c r="DJ118" s="120">
        <v>9.6833839105956525E-5</v>
      </c>
      <c r="DK118" s="120">
        <v>9.5065755427173356E-5</v>
      </c>
      <c r="DL118" s="120">
        <v>9.5095737088627869E-5</v>
      </c>
      <c r="DM118" s="120">
        <v>9.3351937838332487E-5</v>
      </c>
      <c r="DN118" s="120">
        <v>9.3381217247304177E-5</v>
      </c>
      <c r="DO118" s="120">
        <v>9.166149069162133E-5</v>
      </c>
      <c r="DP118" s="120">
        <v>9.1690080963266078E-5</v>
      </c>
      <c r="DQ118" s="120">
        <v>8.9994215760937836E-5</v>
      </c>
      <c r="DR118" s="120">
        <v>9.0022129837457449E-5</v>
      </c>
      <c r="DS118" s="120">
        <v>8.8349915051195139E-5</v>
      </c>
      <c r="DT118" s="120">
        <v>8.8377165702874203E-5</v>
      </c>
      <c r="DU118" s="120">
        <v>8.6728390810721513E-5</v>
      </c>
      <c r="DV118" s="120">
        <v>8.6754990636972711E-5</v>
      </c>
      <c r="DW118" s="120">
        <v>8.5129445543678507E-5</v>
      </c>
      <c r="DX118" s="120">
        <v>8.5155406974099691E-5</v>
      </c>
      <c r="DY118" s="120">
        <v>8.3552882022499325E-5</v>
      </c>
      <c r="DZ118" s="120">
        <v>8.3578217317939704E-5</v>
      </c>
      <c r="EA118" s="120">
        <v>8.1998503300342548E-5</v>
      </c>
      <c r="EB118" s="120">
        <v>8.2023224553979168E-5</v>
      </c>
      <c r="EC118" s="120">
        <v>8.0466112723561264E-5</v>
      </c>
      <c r="ED118" s="120">
        <v>8.0490231861984904E-5</v>
      </c>
      <c r="EE118" s="120">
        <v>7.8955513944184837E-5</v>
      </c>
      <c r="EF118" s="120">
        <v>7.8979042728495659E-5</v>
      </c>
      <c r="EG118" s="120">
        <v>7.7466510932412569E-5</v>
      </c>
      <c r="EH118" s="120">
        <v>7.7489460959324764E-5</v>
      </c>
      <c r="EI118" s="120">
        <v>7.5998907989116037E-5</v>
      </c>
      <c r="EJ118" s="120">
        <v>7.6021290692072135E-5</v>
      </c>
      <c r="EK118" s="120">
        <v>7.4552509758349627E-5</v>
      </c>
      <c r="EL118" s="120">
        <v>7.4574336408643287E-5</v>
      </c>
      <c r="EM118" s="120">
        <v>7.3127121239866108E-5</v>
      </c>
      <c r="EN118" s="120">
        <v>7.3148402947774036E-5</v>
      </c>
      <c r="EO118" s="120">
        <v>7.1722547801636547E-5</v>
      </c>
      <c r="EP118" s="120">
        <v>7.1743295517558999E-5</v>
      </c>
      <c r="EQ118" s="120">
        <v>7.0338595192371805E-5</v>
      </c>
      <c r="ER118" s="120">
        <v>7.0358819707981267E-5</v>
      </c>
      <c r="ES118" s="120">
        <v>6.8975069554043605E-5</v>
      </c>
      <c r="ET118" s="120">
        <v>6.8994781503442116E-5</v>
      </c>
      <c r="EU118" s="120">
        <v>6.7631777434404129E-5</v>
      </c>
      <c r="EV118" s="120">
        <v>6.7650987295288307E-5</v>
      </c>
      <c r="EW118" s="120">
        <v>6.6308525799500622E-5</v>
      </c>
      <c r="EX118" s="120">
        <v>6.6327243894334745E-5</v>
      </c>
      <c r="EY118" s="120">
        <v>6.5005122046184796E-5</v>
      </c>
      <c r="EZ118" s="120">
        <v>6.5023358543381661E-5</v>
      </c>
      <c r="FA118" s="120">
        <v>6.3721374014613316E-5</v>
      </c>
      <c r="FB118" s="120">
        <v>6.3739138929722335E-5</v>
      </c>
      <c r="FC118" s="120">
        <v>6.2457090000738282E-5</v>
      </c>
      <c r="FD118" s="120">
        <v>6.24743931976408E-5</v>
      </c>
      <c r="FE118" s="120">
        <v>6.1212078768784961E-5</v>
      </c>
      <c r="FF118" s="120">
        <v>6.1228929960896908E-5</v>
      </c>
      <c r="FG118" s="120">
        <v>5.9986149563715807E-5</v>
      </c>
      <c r="FH118" s="120">
        <v>6.000255831519712E-5</v>
      </c>
      <c r="FI118" s="120">
        <v>5.8779112123676738E-5</v>
      </c>
      <c r="FJ118" s="120">
        <v>5.8795087850647379E-5</v>
      </c>
      <c r="FK118" s="120">
        <v>5.7590776692425492E-5</v>
      </c>
      <c r="FL118" s="120">
        <v>5.7606328664188018E-5</v>
      </c>
      <c r="FM118" s="120">
        <v>5.6420954031738346E-5</v>
      </c>
      <c r="FN118" s="120">
        <v>5.6436091372006539E-5</v>
      </c>
      <c r="FO118" s="120">
        <v>5.5269455433793877E-5</v>
      </c>
      <c r="FP118" s="120">
        <v>5.5284187121927702E-5</v>
      </c>
      <c r="FQ118" s="120">
        <v>5.4136092733531152E-5</v>
      </c>
      <c r="FR118" s="120">
        <v>5.4150427605777245E-5</v>
      </c>
      <c r="FS118" s="120">
        <v>5.3020678320980254E-5</v>
      </c>
      <c r="FT118" s="120">
        <v>5.3034625071718155E-5</v>
      </c>
      <c r="FU118" s="120">
        <v>5.1923025153562363E-5</v>
      </c>
      <c r="FV118" s="120">
        <v>5.1936592336556248E-5</v>
      </c>
      <c r="FW118" s="120">
        <v>5.0842946768358311E-5</v>
      </c>
      <c r="FX118" s="120">
        <v>5.0856142798013589E-5</v>
      </c>
      <c r="FY118" s="120">
        <v>4.9780257294341649E-5</v>
      </c>
      <c r="FZ118" s="120">
        <v>4.9793090446966718E-5</v>
      </c>
      <c r="GA118" s="120">
        <v>4.8734771464575129E-5</v>
      </c>
      <c r="GB118" s="120">
        <v>4.8747249879647965E-5</v>
      </c>
      <c r="GC118" s="120">
        <v>4.7706304628367941E-5</v>
      </c>
      <c r="GD118" s="120">
        <v>4.7718436309806934E-5</v>
      </c>
      <c r="GE118" s="120">
        <v>4.6694672763390885E-5</v>
      </c>
      <c r="GF118" s="120">
        <v>4.6706465580830111E-5</v>
      </c>
      <c r="GG118" s="120">
        <v>4.569969248774765E-5</v>
      </c>
      <c r="GH118" s="120">
        <v>4.5711154177816107E-5</v>
      </c>
      <c r="GI118" s="120">
        <v>4.4721181071999389E-5</v>
      </c>
      <c r="GJ118" s="120">
        <v>4.4732319239604259E-5</v>
      </c>
      <c r="GK118" s="120">
        <v>4.375895645114048E-5</v>
      </c>
      <c r="GL118" s="120">
        <v>4.3769778570753746E-5</v>
      </c>
      <c r="GM118" s="120">
        <v>4.2812837236522647E-5</v>
      </c>
      <c r="GN118" s="120">
        <v>4.2823350653471069E-5</v>
      </c>
      <c r="GO118" s="120">
        <v>4.188264272772511E-5</v>
      </c>
      <c r="GP118" s="120">
        <v>4.1892854659483672E-5</v>
      </c>
      <c r="GQ118" s="120">
        <v>4.0968192924368746E-5</v>
      </c>
      <c r="GR118" s="120">
        <v>4.0978110461856641E-5</v>
      </c>
      <c r="GS118" s="120">
        <v>4.0069308537870964E-5</v>
      </c>
      <c r="GT118" s="120">
        <v>4.0078938646750358E-5</v>
      </c>
      <c r="GU118" s="120">
        <v>3.918581100313906E-5</v>
      </c>
      <c r="GV118" s="120">
        <v>3.9195160525116433E-5</v>
      </c>
      <c r="GW118" s="120">
        <v>3.8317522490199943E-5</v>
      </c>
      <c r="GX118" s="120">
        <v>3.8326598144329469E-5</v>
      </c>
      <c r="GY118" s="120">
        <v>3.7464265915763312E-5</v>
      </c>
      <c r="GZ118" s="120">
        <v>3.7473074299752262E-5</v>
      </c>
      <c r="HA118" s="120">
        <v>3.6625864954715452E-5</v>
      </c>
      <c r="HB118" s="120">
        <v>3.6634412546231323E-5</v>
      </c>
      <c r="HC118" s="120">
        <v>3.5802144051541664E-5</v>
      </c>
      <c r="HD118" s="120">
        <v>3.5810437209520857E-5</v>
      </c>
      <c r="HE118" s="120">
        <v>3.4992928431674422E-5</v>
      </c>
      <c r="HF118" s="120">
        <v>3.5000973397632094E-5</v>
      </c>
      <c r="HG118" s="120">
        <v>3.4198044112764568E-5</v>
      </c>
      <c r="HH118" s="120">
        <v>3.4205847012105516E-5</v>
      </c>
      <c r="HI118" s="120">
        <v>3.3417317915873113E-5</v>
      </c>
      <c r="HJ118" s="120">
        <v>3.3424884759203452E-5</v>
      </c>
      <c r="HK118" s="120">
        <v>3.2650577476581135E-5</v>
      </c>
      <c r="HL118" s="120">
        <v>3.2657914161020566E-5</v>
      </c>
      <c r="HM118" s="120">
        <v>3.1897651256014689E-5</v>
      </c>
      <c r="HN118" s="120">
        <v>3.1904763566509105E-5</v>
      </c>
      <c r="HO118" s="120">
        <v>3.1158368551782634E-5</v>
      </c>
      <c r="HP118" s="120">
        <v>3.1165262162416481E-5</v>
      </c>
      <c r="HQ118" s="120">
        <v>3.0432559508824226E-5</v>
      </c>
      <c r="HR118" s="120">
        <v>3.0439239984133109E-5</v>
      </c>
      <c r="HS118" s="120">
        <v>2.9720055130164326E-5</v>
      </c>
      <c r="HT118" s="120">
        <v>2.9726527926446963E-5</v>
      </c>
      <c r="HU118" s="120">
        <v>2.9020687287573058E-5</v>
      </c>
      <c r="HV118" s="120">
        <v>2.9026957754202657E-5</v>
      </c>
      <c r="HW118" s="120">
        <v>2.8334288732127766E-5</v>
      </c>
      <c r="HX118" s="120">
        <v>2.8340362112862421E-5</v>
      </c>
      <c r="HY118" s="120">
        <v>2.7660693104673948E-5</v>
      </c>
      <c r="HZ118" s="120">
        <v>2.7666574538965962E-5</v>
      </c>
      <c r="IA118" s="120">
        <v>2.69997349461832E-5</v>
      </c>
      <c r="IB118" s="120">
        <v>2.7005429470487124E-5</v>
      </c>
      <c r="IC118" s="120">
        <v>2.6351249708005005E-5</v>
      </c>
      <c r="ID118" s="120">
        <v>2.6356762257083913E-5</v>
      </c>
      <c r="IE118" s="120">
        <v>2.5715073762009837E-5</v>
      </c>
      <c r="IF118" s="120">
        <v>2.5720409170239809E-5</v>
      </c>
      <c r="IG118" s="120">
        <v>2.5091044410620812E-5</v>
      </c>
      <c r="IH118" s="120">
        <v>2.5096207413293421E-5</v>
      </c>
      <c r="II118" s="120">
        <v>2.4478999896731465E-5</v>
      </c>
      <c r="IJ118" s="120">
        <v>2.4483995131353859E-5</v>
      </c>
      <c r="IK118" s="120">
        <v>2.3878779413506569E-5</v>
      </c>
      <c r="IL118" s="120">
        <v>2.3883611421098963E-5</v>
      </c>
      <c r="IM118" s="120">
        <v>2.3290223114063641E-5</v>
      </c>
      <c r="IN118" s="120">
        <v>2.3294896340454172E-5</v>
      </c>
      <c r="IO118" s="120">
        <v>2.2713172121032339E-5</v>
      </c>
      <c r="IP118" s="120">
        <v>2.2717690918148729E-5</v>
      </c>
      <c r="IQ118" s="120">
        <v>2.2147468535988951E-5</v>
      </c>
      <c r="IR118" s="120">
        <v>2.2151837163147072E-5</v>
      </c>
      <c r="IS118" s="120">
        <v>2.1592955448763454E-5</v>
      </c>
      <c r="IT118" s="120">
        <v>2.1597178073952258E-5</v>
      </c>
      <c r="IU118" s="120">
        <v>2.1049476946616639E-5</v>
      </c>
      <c r="IV118" s="120">
        <v>2.1053557647779489E-5</v>
      </c>
      <c r="IW118" s="120">
        <v>2.0516878123284097E-5</v>
      </c>
      <c r="IX118" s="120">
        <v>2.0520820889596102E-5</v>
      </c>
      <c r="IY118" s="120">
        <v>1.9995005087884945E-5</v>
      </c>
      <c r="IZ118" s="120">
        <v>1.9998813821026184E-5</v>
      </c>
      <c r="JA118" s="120">
        <v>1.9483704973692446E-5</v>
      </c>
      <c r="JB118" s="120">
        <v>1.9487383489116684E-5</v>
      </c>
      <c r="JC118" s="120">
        <v>1.8982825946763917E-5</v>
      </c>
      <c r="JD118" s="120">
        <v>1.8986377974962843E-5</v>
      </c>
      <c r="JE118" s="120">
        <v>1.8492217214427141E-5</v>
      </c>
      <c r="JF118" s="120">
        <v>1.8495646402189646E-5</v>
      </c>
      <c r="JG118" s="120">
        <v>1.8011729033620979E-5</v>
      </c>
      <c r="JH118" s="120">
        <v>1.8015038945287377E-5</v>
      </c>
      <c r="JI118" s="120">
        <v>1.7541212719087252E-5</v>
      </c>
      <c r="JJ118" s="120">
        <v>1.7544406837798375E-5</v>
      </c>
      <c r="JK118" s="120">
        <v>1.7080520651411628E-5</v>
      </c>
      <c r="JL118" s="120">
        <v>1.7083602380352223E-5</v>
      </c>
      <c r="JM118" s="120">
        <v>1.6629506284910659E-5</v>
      </c>
      <c r="JN118" s="120">
        <v>1.6632478948547207E-5</v>
      </c>
      <c r="JO118" s="120">
        <v>1.6188024155362679E-5</v>
      </c>
      <c r="JP118" s="120">
        <v>1.619089100067516E-5</v>
      </c>
      <c r="JQ118" s="120">
        <v>1.5755929887579691E-5</v>
      </c>
      <c r="JR118" s="120">
        <v>1.5758694085287421E-5</v>
      </c>
      <c r="JS118" s="120">
        <v>1.5333080202818203E-5</v>
      </c>
      <c r="JT118" s="120">
        <v>1.5335744848599145E-5</v>
      </c>
      <c r="JU118" s="120">
        <v>1.4919332926026066E-5</v>
      </c>
      <c r="JV118" s="120">
        <v>1.492190104172963E-5</v>
      </c>
      <c r="JW118" s="120">
        <v>1.4514546992923118E-5</v>
      </c>
      <c r="JX118" s="120">
        <v>1.4517021527776283E-5</v>
      </c>
      <c r="JY118" s="120">
        <v>1.4118582456913097E-5</v>
      </c>
      <c r="JZ118" s="120">
        <v>1.4120966288719519E-5</v>
      </c>
      <c r="KA118" s="120">
        <v>1.3731300495824429E-5</v>
      </c>
      <c r="KB118" s="120">
        <v>1.3733596432156424E-5</v>
      </c>
      <c r="KC118" s="120">
        <v>1.3352563418477495E-5</v>
      </c>
      <c r="KD118" s="120">
        <v>1.3354774197860659E-5</v>
      </c>
      <c r="KE118" s="120">
        <v>1.2982234671075976E-5</v>
      </c>
      <c r="KF118" s="120">
        <v>1.2984362964166338E-5</v>
      </c>
      <c r="KG118" s="120">
        <v>1.2620178843420085E-5</v>
      </c>
      <c r="KH118" s="120">
        <v>1.2622227254173391E-5</v>
      </c>
      <c r="KI118" s="120">
        <v>1.2266261674939037E-5</v>
      </c>
      <c r="KJ118" s="120">
        <v>1.2268232741772298E-5</v>
      </c>
      <c r="KK118" s="120">
        <v>1.1920350060541002E-5</v>
      </c>
      <c r="KL118" s="120">
        <v>1.1922246257485871E-5</v>
      </c>
      <c r="KM118" s="120">
        <v>1.1582312056277876E-5</v>
      </c>
      <c r="KN118" s="120">
        <v>1.1584135794125733E-5</v>
      </c>
      <c r="KO118" s="120">
        <v>1.1252016884822813E-5</v>
      </c>
      <c r="KP118" s="120">
        <v>1.1253770512261447E-5</v>
      </c>
      <c r="KQ118" s="120">
        <v>1.0929334940758409E-5</v>
      </c>
      <c r="KR118" s="120">
        <v>1.093102074550002E-5</v>
      </c>
      <c r="KS118" s="120">
        <v>1.0614137795673345E-5</v>
      </c>
      <c r="KT118" s="120">
        <v>1.0615758005573854E-5</v>
      </c>
      <c r="KU118" s="120">
        <v>1.0306298203065381E-5</v>
      </c>
      <c r="KV118" s="120">
        <v>1.0307854987234738E-5</v>
      </c>
      <c r="KW118" s="120">
        <v>1.000569010304882E-5</v>
      </c>
      <c r="KX118" s="120">
        <v>1.0007185572952144E-5</v>
      </c>
      <c r="KY118" s="120">
        <v>9.7121886268641752E-6</v>
      </c>
      <c r="KZ118" s="120">
        <v>9.713624837413689E-6</v>
      </c>
      <c r="LA118" s="120">
        <v>9.4256701011882921E-6</v>
      </c>
      <c r="LB118" s="120">
        <v>9.4270490518258265E-6</v>
      </c>
      <c r="LC118" s="120">
        <v>9.1460120522429641E-6</v>
      </c>
      <c r="LD118" s="120">
        <v>9.1473356880128405E-6</v>
      </c>
      <c r="LE118" s="120">
        <v>8.8730932097001372E-6</v>
      </c>
      <c r="LF118" s="120">
        <v>8.8743634223123737E-6</v>
      </c>
      <c r="LG118" s="120">
        <v>8.6067935103819787E-6</v>
      </c>
      <c r="LH118" s="120">
        <v>8.608012139265553E-6</v>
      </c>
      <c r="LI118" s="120">
        <v>8.3469941017538648E-6</v>
      </c>
      <c r="LJ118" s="120">
        <v>8.3481629351001098E-6</v>
      </c>
      <c r="LK118" s="120">
        <v>8.0935773452088861E-6</v>
      </c>
      <c r="LL118" s="120">
        <v>8.0946981210045622E-6</v>
      </c>
      <c r="LM118" s="120">
        <v>7.8464268191418322E-6</v>
      </c>
      <c r="LN118" s="120">
        <v>7.8475012261920883E-6</v>
      </c>
      <c r="LO118" s="120">
        <v>7.6054273218114664E-6</v>
      </c>
      <c r="LP118" s="120">
        <v>7.6064570007523133E-6</v>
      </c>
      <c r="LQ118" s="120">
        <v>7.3704648739891684E-6</v>
      </c>
      <c r="LR118" s="120">
        <v>7.3714514182894399E-6</v>
      </c>
      <c r="LS118" s="120">
        <v>7.1414267213927046E-6</v>
      </c>
      <c r="LT118" s="120">
        <v>7.142371678345423E-6</v>
      </c>
      <c r="LU118" s="120">
        <v>6.918201336903657E-6</v>
      </c>
      <c r="LV118" s="120">
        <v>6.9191062086066171E-6</v>
      </c>
      <c r="LW118" s="120">
        <v>6.7006784225671139E-6</v>
      </c>
      <c r="LX118" s="120">
        <v>6.7015446668926187E-6</v>
      </c>
      <c r="LY118" s="120">
        <v>6.4887489113723026E-6</v>
      </c>
      <c r="LZ118" s="120">
        <v>6.4895779429259234E-6</v>
      </c>
      <c r="MA118" s="120">
        <v>6.2823049688130366E-6</v>
      </c>
      <c r="MB118" s="120">
        <v>6.2830981598813511E-6</v>
      </c>
      <c r="MC118" s="120">
        <v>6.0812399942267231E-6</v>
      </c>
      <c r="MD118" s="120">
        <v>6.0819986757138412E-6</v>
      </c>
      <c r="ME118" s="120">
        <v>5.8854486219108303E-6</v>
      </c>
      <c r="MF118" s="120">
        <v>5.8861740842637272E-6</v>
      </c>
      <c r="MG118" s="120">
        <v>5.6948267220159253E-6</v>
      </c>
      <c r="MH118" s="120">
        <v>5.6955202161383929E-6</v>
      </c>
      <c r="MI118" s="120">
        <v>5.5092714012140993E-6</v>
      </c>
      <c r="MJ118" s="120">
        <v>5.5099341393693384E-6</v>
      </c>
      <c r="MK118" s="120">
        <v>5.3286810031421551E-6</v>
      </c>
      <c r="ML118" s="120">
        <v>5.329314159843844E-6</v>
      </c>
      <c r="MM118" s="120">
        <v>5.1529551086185541E-6</v>
      </c>
      <c r="MN118" s="120">
        <v>5.1535598215103796E-6</v>
      </c>
      <c r="MO118" s="120">
        <v>4.9819945356335333E-6</v>
      </c>
      <c r="MP118" s="120">
        <v>4.9825719063570514E-6</v>
      </c>
      <c r="MQ118" s="120">
        <v>4.8157013391115976E-6</v>
      </c>
      <c r="MR118" s="120">
        <v>4.8162524341624812E-6</v>
      </c>
      <c r="MS118" s="120">
        <v>4.6539788104460186E-6</v>
      </c>
      <c r="MT118" s="120">
        <v>4.654504662018513E-6</v>
      </c>
      <c r="MU118" s="120">
        <v>4.4967314768046626E-6</v>
      </c>
      <c r="MV118" s="120">
        <v>4.4972330836242469E-6</v>
      </c>
      <c r="MW118" s="120">
        <v>4.3438651002068235E-6</v>
      </c>
      <c r="MX118" s="120">
        <v>4.344343428351049E-6</v>
      </c>
      <c r="MY118" s="120">
        <v>4.1952866763707563E-6</v>
      </c>
      <c r="MZ118" s="120">
        <v>4.1957426600781969E-6</v>
      </c>
      <c r="NA118" s="120">
        <v>4.0509044333316616E-6</v>
      </c>
      <c r="NB118" s="120">
        <v>4.0513389757989436E-6</v>
      </c>
      <c r="NC118" s="120">
        <v>3.9106278298299368E-6</v>
      </c>
      <c r="ND118" s="120">
        <v>3.9110418039968041E-6</v>
      </c>
      <c r="NE118" s="120">
        <v>3.7743675534696655E-6</v>
      </c>
      <c r="NF118" s="120">
        <v>3.7747618027920995E-6</v>
      </c>
      <c r="NG118" s="120">
        <v>3.6420355186473957E-6</v>
      </c>
      <c r="NH118" s="120">
        <v>3.6424108578586957E-6</v>
      </c>
      <c r="NI118" s="120">
        <v>3.5135448642512609E-6</v>
      </c>
      <c r="NJ118" s="120">
        <v>3.5139020801111352E-6</v>
      </c>
      <c r="NK118" s="120">
        <v>3.3888099511307271E-6</v>
      </c>
      <c r="NL118" s="120">
        <v>3.3891498031623451E-6</v>
      </c>
      <c r="NM118" s="120">
        <v>3.2677463593372218E-6</v>
      </c>
      <c r="NN118" s="120">
        <v>3.2680695805522353E-6</v>
      </c>
      <c r="NO118" s="120">
        <v>3.1502708851360749E-6</v>
      </c>
      <c r="NP118" s="120">
        <v>3.1505781827475843E-6</v>
      </c>
      <c r="NQ118" s="120">
        <v>3.0363015377902314E-6</v>
      </c>
      <c r="NR118" s="120">
        <v>3.0365935939137307E-6</v>
      </c>
      <c r="NS118" s="120">
        <v>2.9257575361163846E-6</v>
      </c>
      <c r="NT118" s="120">
        <v>2.9260350084586793E-6</v>
      </c>
      <c r="NU118" s="120">
        <v>2.8185593048141674E-6</v>
      </c>
      <c r="NV118" s="120">
        <v>2.8188228273502646E-6</v>
      </c>
      <c r="NW118" s="120">
        <v>2.7146284705692188E-6</v>
      </c>
      <c r="NX118" s="120">
        <v>2.7148786542072291E-6</v>
      </c>
      <c r="NY118" s="120">
        <v>2.613887857931009E-6</v>
      </c>
      <c r="NZ118" s="120">
        <v>2.6141252911650546E-6</v>
      </c>
      <c r="OA118" s="120">
        <v>2.5162614849664163E-6</v>
      </c>
      <c r="OB118" s="120">
        <v>2.5164867345176137E-6</v>
      </c>
      <c r="OC118" s="120">
        <v>2.4216745586901509E-6</v>
      </c>
      <c r="OD118" s="120">
        <v>2.4218881701356499E-6</v>
      </c>
      <c r="OE118" s="120">
        <v>2.3300534702732121E-6</v>
      </c>
      <c r="OF118" s="120">
        <v>2.3302559686633635E-6</v>
      </c>
      <c r="OG118" s="120">
        <v>2.2413257900306929E-6</v>
      </c>
      <c r="OH118" s="120">
        <v>2.2415176804943769E-6</v>
      </c>
      <c r="OI118" s="120">
        <v>2.1554202621903238E-6</v>
      </c>
      <c r="OJ118" s="120">
        <v>2.1556020305284669E-6</v>
      </c>
      <c r="OK118" s="120">
        <v>2.0722667994432731E-6</v>
      </c>
      <c r="OL118" s="120">
        <v>2.0724389127106229E-6</v>
      </c>
      <c r="OM118" s="120">
        <v>1.9917964772787983E-6</v>
      </c>
      <c r="ON118" s="120">
        <v>1.9919593843540189E-6</v>
      </c>
      <c r="OO118" s="120">
        <v>1.913941528104511E-6</v>
      </c>
      <c r="OP118" s="120">
        <v>1.9140956602486185E-6</v>
      </c>
      <c r="OQ118" s="120">
        <v>1.8386353351540306E-6</v>
      </c>
      <c r="OR118" s="120">
        <v>1.8387811065572777E-6</v>
      </c>
      <c r="OS118" s="120">
        <v>1.7658124261840021E-6</v>
      </c>
      <c r="OT118" s="120">
        <v>1.765950234501243E-6</v>
      </c>
      <c r="OU118" s="120">
        <v>1.6954084669624966E-6</v>
      </c>
      <c r="OV118" s="120">
        <v>1.6955386938371235E-6</v>
      </c>
      <c r="OW118" s="120">
        <v>1.6273602545509451E-6</v>
      </c>
      <c r="OX118" s="120">
        <v>1.6274832661274672E-6</v>
      </c>
      <c r="OY118" s="120">
        <v>1.5616057103818693E-6</v>
      </c>
      <c r="OZ118" s="120">
        <v>1.5617218578072148E-6</v>
      </c>
      <c r="PA118" s="120">
        <v>1.4980838731347817E-6</v>
      </c>
      <c r="PB118" s="120">
        <v>1.4981934930483949E-6</v>
      </c>
      <c r="PC118" s="120">
        <v>1.4367348914126876E-6</v>
      </c>
      <c r="PD118" s="120">
        <v>1.4368383064255303E-6</v>
      </c>
      <c r="PE118" s="120">
        <v>1.3775000162218288E-6</v>
      </c>
      <c r="PF118" s="120">
        <v>1.3775975353843558E-6</v>
      </c>
      <c r="PG118" s="120">
        <v>1.320321593257293E-6</v>
      </c>
      <c r="PH118" s="120">
        <v>1.320413512516508E-6</v>
      </c>
      <c r="PI118" s="120">
        <v>1.2651430549973325E-6</v>
      </c>
      <c r="PJ118" s="120">
        <v>1.265229657643022E-6</v>
      </c>
      <c r="PK118" s="120">
        <v>1.2119089126092686E-6</v>
      </c>
      <c r="PL118" s="120">
        <v>1.2119904697095132E-6</v>
      </c>
      <c r="PM118" s="120">
        <v>1.1605647476699904E-6</v>
      </c>
      <c r="PN118" s="120">
        <v>1.1606415184960602E-6</v>
      </c>
      <c r="PO118" s="120">
        <v>1.1110572037041716E-6</v>
      </c>
      <c r="PP118" s="120">
        <v>1.1111294361449105E-6</v>
      </c>
      <c r="PQ118" s="120">
        <v>1.0633339775434127E-6</v>
      </c>
      <c r="PR118" s="120">
        <v>1.0634019085092332E-6</v>
      </c>
      <c r="PS118" s="120">
        <v>1.017343810509638E-6</v>
      </c>
      <c r="PT118" s="120">
        <v>1.0174076663262304E-6</v>
      </c>
      <c r="PU118" s="120">
        <v>9.730364794261784E-7</v>
      </c>
      <c r="PV118" s="120">
        <v>9.7309647621806204E-7</v>
      </c>
      <c r="PW118" s="120">
        <v>9.3036278746005739E-7</v>
      </c>
      <c r="PX118" s="120">
        <v>9.3041913152408815E-7</v>
      </c>
      <c r="PY118" s="120">
        <v>8.8927455479912447E-7</v>
      </c>
      <c r="PZ118" s="120">
        <v>8.8932744296808329E-7</v>
      </c>
      <c r="QA118" s="120">
        <v>8.4972460916776377E-7</v>
      </c>
      <c r="QB118" s="120">
        <v>8.4977422916415584E-7</v>
      </c>
      <c r="QC118" s="120">
        <v>8.1166677618500393E-7</v>
      </c>
      <c r="QD118" s="120">
        <v>8.1171330696519519E-7</v>
      </c>
      <c r="QE118" s="120">
        <v>7.750558695689659E-7</v>
      </c>
      <c r="QF118" s="120">
        <v>7.7509948165779279E-7</v>
      </c>
      <c r="QG118" s="120">
        <v>7.3984768119167546E-7</v>
      </c>
      <c r="QH118" s="120">
        <v>7.3988853700764927E-7</v>
      </c>
      <c r="QI118" s="120">
        <v>7.0599897098835104E-7</v>
      </c>
      <c r="QJ118" s="120">
        <v>7.0603722515960857E-7</v>
      </c>
      <c r="QK118" s="120">
        <v>6.7346745672539456E-7</v>
      </c>
      <c r="QL118" s="120">
        <v>6.7350325639652328E-7</v>
      </c>
      <c r="QM118" s="120">
        <v>6.4221180363137942E-7</v>
      </c>
      <c r="QN118" s="120">
        <v>6.4224528876125861E-7</v>
      </c>
      <c r="QO118" s="120">
        <v>6.1219161389543729E-7</v>
      </c>
      <c r="QP118" s="120">
        <v>6.1222291754624388E-7</v>
      </c>
      <c r="QQ118" s="120">
        <v>5.8336741603752553E-7</v>
      </c>
      <c r="QR118" s="120">
        <v>5.8339666465503257E-7</v>
      </c>
      <c r="QS118" s="120">
        <v>5.5570065415513543E-7</v>
      </c>
      <c r="QT118" s="120">
        <v>5.5572796784046733E-7</v>
      </c>
      <c r="QU118" s="120">
        <v>5.2915367705110218E-7</v>
      </c>
      <c r="QV118" s="120">
        <v>5.2917916982407823E-7</v>
      </c>
      <c r="QW118" s="120">
        <v>5.0368972724723869E-7</v>
      </c>
      <c r="QX118" s="120">
        <v>5.0371350730146286E-7</v>
      </c>
      <c r="QY118" s="120">
        <v>4.7927292988860857E-7</v>
      </c>
      <c r="QZ118" s="120">
        <v>4.7929509983845041E-7</v>
      </c>
      <c r="RA118" s="120">
        <v>4.5586828154331836E-7</v>
      </c>
      <c r="RB118" s="120">
        <v>4.5588893866293028E-7</v>
      </c>
      <c r="RC118" s="120">
        <v>4.3344163890278689E-7</v>
      </c>
      <c r="RD118" s="120">
        <v>4.3346087535731875E-7</v>
      </c>
      <c r="RE118" s="120">
        <v>4.1195970738751317E-7</v>
      </c>
      <c r="RF118" s="120">
        <v>4.1197761045667064E-7</v>
      </c>
      <c r="RG118" s="120">
        <v>3.9139002966344767E-7</v>
      </c>
      <c r="RH118" s="120">
        <v>3.9140668195754747E-7</v>
      </c>
      <c r="RI118" s="120">
        <v>3.7170097407411137E-7</v>
      </c>
      <c r="RJ118" s="120">
        <v>3.7171645374278611E-7</v>
      </c>
      <c r="RK118" s="120">
        <v>3.5286172299368373E-7</v>
      </c>
      <c r="RL118" s="120">
        <v>3.5287610392739225E-7</v>
      </c>
      <c r="RM118" s="120">
        <v>3.3484226110633466E-7</v>
      </c>
      <c r="RN118" s="120">
        <v>3.3485561313082767E-7</v>
      </c>
      <c r="RO118" s="120">
        <v>3.1761336361712324E-7</v>
      </c>
      <c r="RP118" s="120">
        <v>3.176257526810235E-7</v>
      </c>
      <c r="RQ118" s="120">
        <v>3.0114658439984245E-7</v>
      </c>
      <c r="RR118" s="120">
        <v>3.011580727554902E-7</v>
      </c>
      <c r="RS118" s="120">
        <v>2.8541424408723413E-7</v>
      </c>
      <c r="RT118" s="120">
        <v>2.8542489046495383E-7</v>
      </c>
      <c r="RU118" s="120">
        <v>2.703894181090353E-7</v>
      </c>
      <c r="RV118" s="120">
        <v>2.7039927788497469E-7</v>
      </c>
      <c r="RW118" s="120">
        <v>2.5604592468336099E-7</v>
      </c>
      <c r="RX118" s="120">
        <v>2.560550500410583E-7</v>
      </c>
      <c r="RY118" s="120">
        <v>2.4235831276695935E-7</v>
      </c>
      <c r="RZ118" s="120">
        <v>2.4236675285279387E-7</v>
      </c>
      <c r="SA118" s="120">
        <v>2.2930184996991088E-7</v>
      </c>
      <c r="SB118" s="120">
        <v>2.2930965104258388E-7</v>
      </c>
      <c r="SC118" s="120">
        <v>2.1685251044035796E-7</v>
      </c>
      <c r="SD118" s="120">
        <v>2.1685971601456277E-7</v>
      </c>
      <c r="SE118" s="120">
        <v>2.0498696272488828E-7</v>
      </c>
      <c r="SF118" s="120">
        <v>2.0499361370931456E-7</v>
      </c>
      <c r="SG118" s="120">
        <v>1.9368255761019569E-7</v>
      </c>
      <c r="SH118" s="120">
        <v>1.9368869244002277E-7</v>
      </c>
      <c r="SI118" s="120">
        <v>1.8291731595166912E-7</v>
      </c>
      <c r="SJ118" s="120">
        <v>1.8292297071569437E-7</v>
      </c>
      <c r="SK118" s="120">
        <v>1.7266991649455674E-7</v>
      </c>
      <c r="SL118" s="120">
        <v>1.7267512505711041E-7</v>
      </c>
      <c r="SM118" s="120">
        <v>1.6291968369336584E-7</v>
      </c>
      <c r="SN118" s="120">
        <v>1.6292447781115734E-7</v>
      </c>
      <c r="SO118" s="120">
        <v>1.5364657553514855E-7</v>
      </c>
      <c r="SP118" s="120">
        <v>1.5365098496918981E-7</v>
      </c>
      <c r="SQ118" s="120">
        <v>1.4483117137232098E-7</v>
      </c>
      <c r="SR118" s="120">
        <v>1.4483522399507361E-7</v>
      </c>
      <c r="SS118" s="120">
        <v>1.3645465977065452E-7</v>
      </c>
      <c r="ST118" s="120">
        <v>1.3645838166854047E-7</v>
      </c>
      <c r="SU118" s="120">
        <v>1.2849882637805454E-7</v>
      </c>
      <c r="SV118" s="120">
        <v>1.2850224194947419E-7</v>
      </c>
      <c r="SW118" s="120">
        <v>1.209460418197277E-7</v>
      </c>
      <c r="SX118" s="120">
        <v>1.2094917386872414E-7</v>
      </c>
      <c r="SY118" s="120">
        <v>1.1377924962530683E-7</v>
      </c>
      <c r="SZ118" s="120">
        <v>1.1378211945101326E-7</v>
      </c>
      <c r="TA118" s="120">
        <v>1.0698195419347462E-7</v>
      </c>
      <c r="TB118" s="120">
        <v>1.0698458167548284E-7</v>
      </c>
      <c r="TC118" s="120">
        <v>1.0053820879958643E-7</v>
      </c>
      <c r="TD118" s="120">
        <v>1.0054061247936927E-7</v>
      </c>
      <c r="TE118" s="120">
        <v>9.4432603651753907E-8</v>
      </c>
      <c r="TF118" s="120">
        <v>9.4434800810274391E-8</v>
      </c>
      <c r="TG118" s="120">
        <v>8.8650254000801397E-8</v>
      </c>
      <c r="TH118" s="120">
        <v>8.8652260732438266E-8</v>
      </c>
      <c r="TI118" s="120">
        <v>8.3176788309454107E-8</v>
      </c>
      <c r="TJ118" s="120">
        <v>8.3178619592372718E-8</v>
      </c>
      <c r="TK118" s="120">
        <v>7.7998336486061078E-8</v>
      </c>
      <c r="TL118" s="120">
        <v>7.8000006249154059E-8</v>
      </c>
      <c r="TM118" s="120">
        <v>7.3101518188088828E-8</v>
      </c>
      <c r="TN118" s="120">
        <v>7.3103039374611887E-8</v>
      </c>
      <c r="TO118" s="120">
        <v>6.8473431200557175E-8</v>
      </c>
      <c r="TP118" s="120">
        <v>6.8474815828580057E-8</v>
      </c>
      <c r="TQ118" s="120">
        <v>6.4101639894510548E-8</v>
      </c>
      <c r="TR118" s="120">
        <v>6.4102899114302338E-8</v>
      </c>
      <c r="TS118" s="120">
        <v>5.9974163770540857E-8</v>
      </c>
      <c r="TT118" s="120">
        <v>5.9975307919007423E-8</v>
      </c>
      <c r="TU118" s="120">
        <v>5.6079466092294753E-8</v>
      </c>
      <c r="TV118" s="120">
        <v>5.6080504744580519E-8</v>
      </c>
      <c r="TW118" s="120">
        <v>5.2406442614802958E-8</v>
      </c>
      <c r="TX118" s="120">
        <v>5.240738463317046E-8</v>
      </c>
      <c r="TY118" s="120">
        <v>4.8944410412381772E-8</v>
      </c>
      <c r="TZ118" s="120">
        <v>4.8945263992477412E-8</v>
      </c>
      <c r="UA118" s="120">
        <v>4.5683096810749825E-8</v>
      </c>
      <c r="UB118" s="120">
        <v>4.5683869525362678E-8</v>
      </c>
      <c r="UC118" s="120">
        <v>4.2612628427902284E-8</v>
      </c>
      <c r="UD118" s="120">
        <v>4.2613327268320087E-8</v>
      </c>
      <c r="UE118" s="120">
        <v>3.9723520328173219E-8</v>
      </c>
      <c r="UF118" s="120">
        <v>3.9724151743236607E-8</v>
      </c>
      <c r="UG118" s="120">
        <v>3.7006665293800046E-8</v>
      </c>
      <c r="UH118" s="120">
        <v>3.7007235226755273E-8</v>
      </c>
      <c r="UI118" s="120">
        <v>3.4453323218188221E-8</v>
      </c>
      <c r="UJ118" s="120">
        <v>3.4453837141433065E-8</v>
      </c>
      <c r="UK118" s="120">
        <v>3.2055110624944614E-8</v>
      </c>
      <c r="UL118" s="120">
        <v>3.2055573572762473E-8</v>
      </c>
      <c r="UM118" s="120">
        <v>2.9803990316623447E-8</v>
      </c>
      <c r="UN118" s="120">
        <v>2.9804406915995866E-8</v>
      </c>
      <c r="UO118" s="120">
        <v>2.7692261156991477E-8</v>
      </c>
      <c r="UP118" s="120">
        <v>2.769263565657814E-8</v>
      </c>
      <c r="UQ118" s="120">
        <v>2.5712547990483672E-8</v>
      </c>
      <c r="UR118" s="120">
        <v>2.5712884287855299E-8</v>
      </c>
      <c r="US118" s="120">
        <v>2.3857791702377075E-8</v>
      </c>
      <c r="UT118" s="120">
        <v>2.3858093369584603E-8</v>
      </c>
      <c r="UU118" s="120">
        <v>2.2121239423064926E-8</v>
      </c>
      <c r="UV118" s="120">
        <v>2.2121509730625345E-8</v>
      </c>
      <c r="UW118" s="120">
        <v>2.0496434879662727E-8</v>
      </c>
      <c r="UX118" s="120">
        <v>2.0496676819040058E-8</v>
      </c>
      <c r="UY118" s="120">
        <v>1.8977208898025153E-8</v>
      </c>
      <c r="UZ118" s="120">
        <v>1.8977425202681139E-8</v>
      </c>
      <c r="VA118" s="120">
        <v>1.7557670058094104E-8</v>
      </c>
      <c r="VB118" s="120">
        <v>1.7557863223182246E-8</v>
      </c>
      <c r="VC118" s="120">
        <v>1.6232195505339332E-8</v>
      </c>
      <c r="VD118" s="120">
        <v>1.6232367806111982E-8</v>
      </c>
      <c r="VE118" s="120">
        <v>1.4995421920887816E-8</v>
      </c>
      <c r="VF118" s="120">
        <v>1.4995575429884409E-8</v>
      </c>
      <c r="VG118" s="120">
        <v>1.3842236652773638E-8</v>
      </c>
      <c r="VH118" s="120">
        <v>1.3842373255855036E-8</v>
      </c>
      <c r="VI118" s="120">
        <v>1.2767769010568805E-8</v>
      </c>
      <c r="VJ118" s="120">
        <v>1.2767890421860849E-8</v>
      </c>
      <c r="VK118" s="120">
        <v>1.1767381725486101E-8</v>
      </c>
      <c r="VL118" s="120">
        <v>1.1767489501292438E-8</v>
      </c>
      <c r="VM118" s="120">
        <v>1.0836662577869798E-8</v>
      </c>
      <c r="VN118" s="120">
        <v>1.083675812961216E-8</v>
      </c>
      <c r="VO118" s="120">
        <v>9.9714161938154807E-9</v>
      </c>
      <c r="VP118" s="120">
        <v>9.9715008000570701E-9</v>
      </c>
      <c r="VQ118" s="120">
        <v>9.1676560124827139E-9</v>
      </c>
      <c r="VR118" s="120">
        <v>9.1677308300876492E-9</v>
      </c>
      <c r="VS118" s="120">
        <v>8.421596425485431E-9</v>
      </c>
      <c r="VT118" s="120">
        <v>8.4216624999658135E-9</v>
      </c>
      <c r="VU118" s="120">
        <v>7.729645089566013E-9</v>
      </c>
      <c r="VV118" s="120">
        <v>7.7297033646650083E-9</v>
      </c>
      <c r="VW118" s="120">
        <v>7.0883954135775508E-9</v>
      </c>
      <c r="VX118" s="120">
        <v>7.0884467401353315E-9</v>
      </c>
      <c r="VY118" s="120">
        <v>6.4946192206185643E-9</v>
      </c>
      <c r="VZ118" s="120">
        <v>6.4946643647655686E-9</v>
      </c>
      <c r="WA118" s="120">
        <v>5.9452595859827269E-9</v>
      </c>
      <c r="WB118" s="120">
        <v>5.9452992367027076E-9</v>
      </c>
      <c r="WC118" s="120">
        <v>5.4374238514051396E-9</v>
      </c>
      <c r="WD118" s="120">
        <v>5.4374586275083792E-9</v>
      </c>
      <c r="WE118" s="120">
        <v>4.9683768159057331E-9</v>
      </c>
      <c r="WF118" s="120">
        <v>4.9684072724508855E-9</v>
      </c>
      <c r="WG118" s="120">
        <v>4.535534103350378E-9</v>
      </c>
      <c r="WH118" s="120">
        <v>4.535560737551509E-9</v>
      </c>
      <c r="WI118" s="120">
        <v>4.1364557066710448E-9</v>
      </c>
      <c r="WJ118" s="120">
        <v>4.136478963324453E-9</v>
      </c>
      <c r="WK118" s="120">
        <v>3.7688397085083937E-9</v>
      </c>
      <c r="WL118" s="120">
        <v>3.7688599849722084E-9</v>
      </c>
      <c r="WM118" s="120">
        <v>3.4305161778642658E-9</v>
      </c>
      <c r="WN118" s="120">
        <v>3.4305338286217989E-9</v>
      </c>
      <c r="WO118" s="120">
        <v>3.1194412421768506E-9</v>
      </c>
      <c r="WP118" s="120">
        <v>3.1194565830132154E-9</v>
      </c>
      <c r="WQ118" s="120">
        <v>2.8336913340595562E-9</v>
      </c>
      <c r="WR118" s="120">
        <v>2.8337046458793618E-9</v>
      </c>
      <c r="WS118" s="120">
        <v>2.5714576117751284E-9</v>
      </c>
      <c r="WT118" s="120">
        <v>2.5714691440874157E-9</v>
      </c>
      <c r="WU118" s="120">
        <v>2.3310405523498076E-9</v>
      </c>
      <c r="WV118" s="120">
        <v>2.3310505264449657E-9</v>
      </c>
      <c r="WW118" s="120">
        <v>2.1108447160691799E-9</v>
      </c>
      <c r="WX118" s="120">
        <v>2.1108533279110821E-9</v>
      </c>
      <c r="WY118" s="120">
        <v>1.9093736809373299E-9</v>
      </c>
      <c r="WZ118" s="120">
        <v>1.9093811037925328E-9</v>
      </c>
      <c r="XA118" s="120">
        <v>1.7252251455249477E-9</v>
      </c>
      <c r="XB118" s="120">
        <v>1.7252315323494571E-9</v>
      </c>
      <c r="XC118" s="120">
        <v>1.5570861984800435E-9</v>
      </c>
      <c r="XD118" s="120">
        <v>1.5570916840828486E-9</v>
      </c>
      <c r="XE118" s="120">
        <v>1.4037287528274095E-9</v>
      </c>
      <c r="XF118" s="120">
        <v>1.403733455828767E-9</v>
      </c>
      <c r="XG118" s="120">
        <v>1.2640051430400405E-9</v>
      </c>
      <c r="XH118" s="120">
        <v>1.2640091676413237E-9</v>
      </c>
      <c r="XI118" s="120">
        <v>1.136843882727868E-9</v>
      </c>
      <c r="XJ118" s="120">
        <v>1.1368473203086429E-9</v>
      </c>
      <c r="XK118" s="120">
        <v>1.0212455806564056E-9</v>
      </c>
      <c r="XL118" s="120">
        <v>1.021248511213362E-9</v>
      </c>
      <c r="XM118" s="120">
        <v>9.1627901268070015E-10</v>
      </c>
      <c r="XN118" s="120">
        <v>9.1628150612201937E-10</v>
      </c>
      <c r="XO118" s="120">
        <v>8.2107734705845134E-10</v>
      </c>
      <c r="XP118" s="120">
        <v>8.2107946436626417E-10</v>
      </c>
      <c r="XQ118" s="120">
        <v>7.348345204905877E-10</v>
      </c>
      <c r="XR118" s="120">
        <v>7.3483631476322259E-10</v>
      </c>
      <c r="XS118" s="120">
        <v>6.568017621281577E-10</v>
      </c>
      <c r="XT118" s="120">
        <v>6.5680327951303751E-10</v>
      </c>
      <c r="XU118" s="120">
        <v>5.8628426268131208E-10</v>
      </c>
      <c r="XV118" s="120">
        <v>5.8628554320854595E-10</v>
      </c>
      <c r="XW118" s="120">
        <v>5.226379856696485E-10</v>
      </c>
      <c r="XX118" s="120">
        <v>5.2263906399557282E-10</v>
      </c>
      <c r="XY118" s="120">
        <v>4.6526661776332743E-10</v>
      </c>
      <c r="XZ118" s="120">
        <v>4.6526752383254884E-10</v>
      </c>
      <c r="YA118" s="120">
        <v>4.1361865508143011E-10</v>
      </c>
      <c r="YB118" s="120">
        <v>4.1361941471522177E-10</v>
      </c>
      <c r="YC118" s="120">
        <v>3.6718462223802552E-10</v>
      </c>
      <c r="YD118" s="120">
        <v>3.6718525765630076E-10</v>
      </c>
      <c r="YE118" s="120">
        <v>3.2549442085753765E-10</v>
      </c>
      <c r="YF118" s="120">
        <v>3.2549495114101935E-10</v>
      </c>
      <c r="YG118" s="120">
        <v>2.8811480421931831E-10</v>
      </c>
      <c r="YH118" s="120">
        <v>2.8811524571796547E-10</v>
      </c>
      <c r="YI118" s="120">
        <v>2.5464697463690774E-10</v>
      </c>
      <c r="YJ118" s="120">
        <v>2.5464734133013655E-10</v>
      </c>
      <c r="YK118" s="120">
        <v>2.2472430013035705E-10</v>
      </c>
      <c r="YL118" s="120">
        <v>2.2472460394410177E-10</v>
      </c>
      <c r="YM118" s="120">
        <v>1.9801014691023274E-10</v>
      </c>
      <c r="YN118" s="120">
        <v>1.9801039799544917E-10</v>
      </c>
      <c r="YO118" s="120">
        <v>1.7419582415952806E-10</v>
      </c>
      <c r="YP118" s="120">
        <v>1.7419603113631142E-10</v>
      </c>
      <c r="YQ118" s="120">
        <v>1.5299863757464322E-10</v>
      </c>
      <c r="YR118" s="120">
        <v>1.5299880774574699E-10</v>
      </c>
      <c r="YS118" s="120">
        <v>1.3416004810885098E-10</v>
      </c>
      <c r="YT118" s="120">
        <v>1.3416018764603482E-10</v>
      </c>
      <c r="YU118" s="120">
        <v>1.1744393235116609E-10</v>
      </c>
      <c r="YV118" s="120">
        <v>1.1744404645746596E-10</v>
      </c>
      <c r="YW118" s="120">
        <v>1.0263494097020189E-10</v>
      </c>
      <c r="YX118" s="120">
        <v>1.0263503402090982E-10</v>
      </c>
      <c r="YY118" s="120">
        <v>8.9536951656330993E-11</v>
      </c>
      <c r="YZ118" s="120">
        <v>8.9537027321193926E-11</v>
      </c>
      <c r="ZA118" s="120">
        <v>7.7971613006142912E-11</v>
      </c>
      <c r="ZB118" s="120">
        <v>7.7971674355028065E-11</v>
      </c>
      <c r="ZC118" s="120">
        <v>6.7776975810649734E-11</v>
      </c>
      <c r="ZD118" s="120">
        <v>6.7777025404691761E-11</v>
      </c>
      <c r="ZE118" s="120">
        <v>5.8806208232783343E-11</v>
      </c>
      <c r="ZF118" s="120">
        <v>5.8806248202811782E-11</v>
      </c>
      <c r="ZG118" s="120">
        <v>5.0926391390244048E-11</v>
      </c>
      <c r="ZH118" s="120">
        <v>5.0926423504094459E-11</v>
      </c>
      <c r="ZI118" s="120">
        <v>4.4017391896505702E-11</v>
      </c>
      <c r="ZJ118" s="120">
        <v>4.4017417616639697E-11</v>
      </c>
      <c r="ZK118" s="120">
        <v>3.7970807955515901E-11</v>
      </c>
      <c r="ZL118" s="120">
        <v>3.7970828488213545E-11</v>
      </c>
      <c r="ZM118" s="120">
        <v>3.2688985654110887E-11</v>
      </c>
      <c r="ZN118" s="120">
        <v>3.2689001991354332E-11</v>
      </c>
      <c r="ZO118" s="120">
        <v>2.8084102150120823E-11</v>
      </c>
      <c r="ZP118" s="120">
        <v>2.8084115105154811E-11</v>
      </c>
      <c r="ZQ118" s="120">
        <v>2.4077312513292992E-11</v>
      </c>
      <c r="ZR118" s="120">
        <v>2.4077322750731693E-11</v>
      </c>
      <c r="ZS118" s="120">
        <v>2.0597957040209394E-11</v>
      </c>
      <c r="ZT118" s="120">
        <v>2.0597965101450726E-11</v>
      </c>
      <c r="ZU118" s="120">
        <v>1.7582825933004237E-11</v>
      </c>
      <c r="ZV118" s="120">
        <v>1.7582832257619436E-11</v>
      </c>
      <c r="ZW118" s="120">
        <v>1.4975478304577595E-11</v>
      </c>
      <c r="ZX118" s="120">
        <v>1.4975483248258069E-11</v>
      </c>
      <c r="ZY118" s="120">
        <v>1.2725612549810046E-11</v>
      </c>
      <c r="ZZ118" s="120">
        <v>1.2725616399378565E-11</v>
      </c>
      <c r="AAA118" s="120">
        <v>1.078848520266831E-11</v>
      </c>
      <c r="AAB118" s="120">
        <v>1.0788488188594503E-11</v>
      </c>
      <c r="AAC118" s="120">
        <v>9.1243754826957634E-12</v>
      </c>
      <c r="AAD118" s="120">
        <v>9.1243777894963009E-12</v>
      </c>
      <c r="AAE118" s="120">
        <v>7.6980928208451752E-12</v>
      </c>
      <c r="AAF118" s="120">
        <v>7.6980945956973072E-12</v>
      </c>
      <c r="AAG118" s="120">
        <v>6.4785247435680791E-12</v>
      </c>
      <c r="AAH118" s="120">
        <v>6.478526103418565E-12</v>
      </c>
      <c r="AAI118" s="120">
        <v>5.43822258515695E-12</v>
      </c>
      <c r="AAJ118" s="120">
        <v>5.4382236225686552E-12</v>
      </c>
      <c r="AAK118" s="120">
        <v>4.553022591174767E-12</v>
      </c>
      <c r="AAL118" s="120">
        <v>4.5530233791174913E-12</v>
      </c>
      <c r="AAM118" s="120">
        <v>3.801700070032168E-12</v>
      </c>
      <c r="AAN118" s="120">
        <v>3.8017006657937393E-12</v>
      </c>
      <c r="AAO118" s="120">
        <v>3.1656543450203542E-12</v>
      </c>
      <c r="AAP118" s="120">
        <v>3.1656547933873965E-12</v>
      </c>
      <c r="AAQ118" s="120">
        <v>2.6286223550175733E-12</v>
      </c>
      <c r="AAR118" s="120">
        <v>2.6286226908521463E-12</v>
      </c>
      <c r="AAS118" s="120">
        <v>2.1764188483033171E-12</v>
      </c>
      <c r="AAT118" s="120">
        <v>2.1764190986217471E-12</v>
      </c>
      <c r="AAU118" s="120">
        <v>1.7967012100920561E-12</v>
      </c>
      <c r="AAV118" s="120">
        <v>1.7967013957352801E-12</v>
      </c>
      <c r="AAW118" s="120">
        <v>1.4787570602014846E-12</v>
      </c>
      <c r="AAX118" s="120">
        <v>1.4787571971714002E-12</v>
      </c>
      <c r="AAY118" s="120">
        <v>1.2133128523739971E-12</v>
      </c>
      <c r="AAZ118" s="120">
        <v>1.2133129528980058E-12</v>
      </c>
      <c r="ABA118" s="120">
        <v>9.9236180086491816E-13</v>
      </c>
      <c r="ABB118" s="120">
        <v>9.9236187424010707E-13</v>
      </c>
      <c r="ABC118" s="120">
        <v>8.0900955270004429E-13</v>
      </c>
      <c r="ABD118" s="120">
        <v>8.0900960595956951E-13</v>
      </c>
      <c r="ABE118" s="120">
        <v>6.5733611520957841E-13</v>
      </c>
      <c r="ABF118" s="120">
        <v>6.5733615364619195E-13</v>
      </c>
      <c r="ABG118" s="120">
        <v>5.3227263780334508E-13</v>
      </c>
      <c r="ABH118" s="120">
        <v>5.3227266537869853E-13</v>
      </c>
      <c r="ABI118" s="120">
        <v>4.2949173422053221E-13</v>
      </c>
      <c r="ABJ118" s="120">
        <v>4.2949175388357054E-13</v>
      </c>
      <c r="ABK118" s="120">
        <v>3.4531011644270574E-13</v>
      </c>
      <c r="ABL118" s="120">
        <v>3.4531013037607207E-13</v>
      </c>
      <c r="ABM118" s="120">
        <v>2.7660239389921565E-13</v>
      </c>
      <c r="ABN118" s="120">
        <v>2.7660240370893158E-13</v>
      </c>
      <c r="ABO118" s="120">
        <v>2.2072497133809832E-13</v>
      </c>
      <c r="ABP118" s="120">
        <v>2.2072497819878098E-13</v>
      </c>
      <c r="ABQ118" s="120">
        <v>1.7544905562408422E-13</v>
      </c>
      <c r="ABR118" s="120">
        <v>1.7544906038949904E-13</v>
      </c>
      <c r="ABS118" s="120">
        <v>1.3890185562148766E-13</v>
      </c>
      <c r="ABT118" s="120">
        <v>1.3890185890822243E-13</v>
      </c>
      <c r="ABU118" s="120">
        <v>1.095151301091174E-13</v>
      </c>
      <c r="ABV118" s="120">
        <v>1.0951513235953497E-13</v>
      </c>
      <c r="ABW118" s="120">
        <v>8.5980306265013743E-14</v>
      </c>
      <c r="ABX118" s="120">
        <v>8.5980307794324119E-14</v>
      </c>
      <c r="ABY118" s="120">
        <v>6.7209455581119285E-14</v>
      </c>
      <c r="ABZ118" s="120">
        <v>6.7209456612353626E-14</v>
      </c>
      <c r="ACA118" s="120">
        <v>5.2301475074194288E-14</v>
      </c>
      <c r="ACB118" s="120">
        <v>5.2301475764018257E-14</v>
      </c>
      <c r="ACC118" s="120">
        <v>4.0512879323060397E-14</v>
      </c>
      <c r="ACD118" s="120">
        <v>4.0512879780699756E-14</v>
      </c>
      <c r="ACE118" s="120">
        <v>3.1232663177965105E-14</v>
      </c>
      <c r="ACF118" s="120">
        <v>3.123266347898265E-14</v>
      </c>
      <c r="ACG118" s="120">
        <v>2.3960745969646684E-14</v>
      </c>
      <c r="ACH118" s="120">
        <v>2.3960746165900097E-14</v>
      </c>
      <c r="ACI118" s="120">
        <v>1.8289555726565239E-14</v>
      </c>
      <c r="ACJ118" s="120">
        <v>1.8289555853349894E-14</v>
      </c>
      <c r="ACK118" s="120">
        <v>1.3888356339373636E-14</v>
      </c>
      <c r="ACL118" s="120">
        <v>1.3888356420507161E-14</v>
      </c>
      <c r="ACM118" s="120">
        <v>1.0489961859082454E-14</v>
      </c>
      <c r="ACN118" s="120">
        <v>1.0489961910495302E-14</v>
      </c>
      <c r="ACO118" s="120">
        <v>7.8795202615667786E-15</v>
      </c>
      <c r="ACP118" s="120">
        <v>7.8795202938165057E-15</v>
      </c>
      <c r="ACQ118" s="120">
        <v>5.8850841516537868E-15</v>
      </c>
      <c r="ACR118" s="120">
        <v>5.8850841716708585E-15</v>
      </c>
      <c r="ACS118" s="120">
        <v>4.3697181226058354E-15</v>
      </c>
      <c r="ACT118" s="120">
        <v>4.3697181348950356E-15</v>
      </c>
      <c r="ACU118" s="120">
        <v>3.2249219493568295E-15</v>
      </c>
      <c r="ACV118" s="120">
        <v>3.224921956816398E-15</v>
      </c>
      <c r="ACW118" s="120">
        <v>2.3651756031378685E-15</v>
      </c>
      <c r="ACX118" s="120">
        <v>2.3651756076127305E-15</v>
      </c>
      <c r="ACY118" s="120">
        <v>1.7234363650455399E-15</v>
      </c>
      <c r="ACZ118" s="120">
        <v>1.7234363676972031E-15</v>
      </c>
      <c r="ADA118" s="120">
        <v>1.2474402260766484E-15</v>
      </c>
      <c r="ADB118" s="120">
        <v>1.2474402276280189E-15</v>
      </c>
      <c r="ADC118" s="120">
        <v>8.966794344980065E-16</v>
      </c>
      <c r="ADD118" s="120">
        <v>8.9667943539366714E-16</v>
      </c>
      <c r="ADE118" s="120">
        <v>6.3994563381151318E-16</v>
      </c>
      <c r="ADF118" s="120">
        <v>6.399456343215013E-16</v>
      </c>
      <c r="ADG118" s="120">
        <v>4.5334367254686388E-16</v>
      </c>
      <c r="ADH118" s="120">
        <v>4.5334367283308993E-16</v>
      </c>
      <c r="ADI118" s="120">
        <v>3.1869500665360781E-16</v>
      </c>
      <c r="ADJ118" s="120">
        <v>3.1869500681184788E-16</v>
      </c>
      <c r="ADK118" s="120">
        <v>2.2226180049941005E-16</v>
      </c>
      <c r="ADL118" s="120">
        <v>2.2226180058552723E-16</v>
      </c>
      <c r="ADM118" s="120">
        <v>1.5373350448157676E-16</v>
      </c>
      <c r="ADN118" s="120">
        <v>1.5373350452767867E-16</v>
      </c>
      <c r="ADO118" s="120">
        <v>1.0542698295495472E-16</v>
      </c>
      <c r="ADP118" s="120">
        <v>1.0542698297921347E-16</v>
      </c>
      <c r="ADQ118" s="120">
        <v>7.1659317413814175E-17</v>
      </c>
      <c r="ADR118" s="120">
        <v>7.1659317426350752E-17</v>
      </c>
      <c r="ADS118" s="120">
        <v>4.82593425797398E-17</v>
      </c>
      <c r="ADT118" s="120">
        <v>4.8259342586097156E-17</v>
      </c>
      <c r="ADU118" s="120">
        <v>3.2189906608909282E-17</v>
      </c>
      <c r="ADV118" s="120">
        <v>3.2189906612069582E-17</v>
      </c>
      <c r="ADW118" s="120">
        <v>2.1257893301021482E-17</v>
      </c>
      <c r="ADX118" s="120">
        <v>2.1257893302560051E-17</v>
      </c>
      <c r="ADY118" s="120">
        <v>1.3893308729988591E-17</v>
      </c>
      <c r="ADZ118" s="120">
        <v>1.3893308730721289E-17</v>
      </c>
      <c r="AEA118" s="120">
        <v>8.9823141286657186E-18</v>
      </c>
      <c r="AEB118" s="120">
        <v>8.9823141290066606E-18</v>
      </c>
      <c r="AEC118" s="120">
        <v>5.7420702678565861E-18</v>
      </c>
      <c r="AED118" s="120">
        <v>5.7420702680113838E-18</v>
      </c>
      <c r="AEE118" s="120">
        <v>3.6277272044694797E-18</v>
      </c>
      <c r="AEF118" s="120">
        <v>3.6277272045379627E-18</v>
      </c>
      <c r="AEG118" s="120">
        <v>2.263920579258578E-18</v>
      </c>
      <c r="AEH118" s="120">
        <v>2.2639205792880552E-18</v>
      </c>
      <c r="AEI118" s="120">
        <v>1.3947874817189232E-18</v>
      </c>
      <c r="AEJ118" s="120">
        <v>1.3947874817312453E-18</v>
      </c>
      <c r="AEK118" s="120">
        <v>8.4784983468411851E-19</v>
      </c>
      <c r="AEL118" s="120">
        <v>8.4784983468911187E-19</v>
      </c>
      <c r="AEM118" s="120">
        <v>5.0818291757465069E-19</v>
      </c>
      <c r="AEN118" s="120">
        <v>5.081829175766083E-19</v>
      </c>
      <c r="AEO118" s="120">
        <v>3.0013616596623724E-19</v>
      </c>
      <c r="AEP118" s="120">
        <v>3.0013616596697785E-19</v>
      </c>
      <c r="AEQ118" s="120">
        <v>1.7454182862281664E-19</v>
      </c>
      <c r="AER118" s="120">
        <v>1.7454182862308632E-19</v>
      </c>
      <c r="AES118" s="120">
        <v>9.9867949812974269E-20</v>
      </c>
      <c r="AET118" s="120">
        <v>9.9867949813068688E-20</v>
      </c>
      <c r="AEU118" s="120">
        <v>5.6173950617167204E-20</v>
      </c>
      <c r="AEV118" s="120">
        <v>5.6173950617198789E-20</v>
      </c>
      <c r="AEW118" s="120">
        <v>3.103375797640425E-20</v>
      </c>
      <c r="AEX118" s="120">
        <v>3.1033757976414325E-20</v>
      </c>
      <c r="AEY118" s="120">
        <v>1.6822908392526554E-20</v>
      </c>
      <c r="AEZ118" s="120">
        <v>1.6822908392529602E-20</v>
      </c>
      <c r="AFA118" s="120">
        <v>8.9387466419640085E-21</v>
      </c>
      <c r="AFB118" s="120">
        <v>8.9387466419648917E-21</v>
      </c>
      <c r="AFC118" s="120">
        <v>4.6501092062176703E-21</v>
      </c>
      <c r="AFD118" s="120">
        <v>4.6501092062179066E-21</v>
      </c>
      <c r="AFE118" s="120">
        <v>2.3654761475960595E-21</v>
      </c>
      <c r="AFF118" s="120">
        <v>2.3654761475961174E-21</v>
      </c>
      <c r="AFG118" s="120">
        <v>1.175035418602472E-21</v>
      </c>
      <c r="AFH118" s="120">
        <v>1.1750354186024857E-21</v>
      </c>
      <c r="AFI118" s="120">
        <v>5.6913057130737775E-22</v>
      </c>
      <c r="AFJ118" s="120">
        <v>5.6913057130738076E-22</v>
      </c>
      <c r="AFK118" s="120">
        <v>2.683420935430238E-22</v>
      </c>
      <c r="AFL118" s="120">
        <v>2.6834209354302436E-22</v>
      </c>
      <c r="AFM118" s="120">
        <v>1.2294064166935377E-22</v>
      </c>
      <c r="AFN118" s="120">
        <v>1.2294064166935384E-22</v>
      </c>
      <c r="AFO118" s="120">
        <v>5.4621194169672411E-23</v>
      </c>
      <c r="AFP118" s="120">
        <v>5.4621194169672528E-23</v>
      </c>
      <c r="AFQ118" s="120">
        <v>2.3481035443382771E-23</v>
      </c>
      <c r="AFR118" s="120">
        <v>2.3481035443382788E-23</v>
      </c>
      <c r="AFS118" s="120">
        <v>9.7427301229608533E-24</v>
      </c>
      <c r="AFT118" s="120">
        <v>9.7427301229608563E-24</v>
      </c>
      <c r="AFU118" s="120">
        <v>3.8907579493877545E-24</v>
      </c>
      <c r="AFV118" s="120">
        <v>3.8907579493877545E-24</v>
      </c>
      <c r="AFW118" s="120">
        <v>1.4907381626203355E-24</v>
      </c>
      <c r="AFX118" s="120">
        <v>1.4907381626203355E-24</v>
      </c>
      <c r="AFY118" s="120">
        <v>5.4602810956791054E-25</v>
      </c>
      <c r="AFZ118" s="120">
        <v>5.4602810956791036E-25</v>
      </c>
      <c r="AGA118" s="120">
        <v>1.9040449764300312E-25</v>
      </c>
      <c r="AGB118" s="120">
        <v>1.9040449764300308E-25</v>
      </c>
      <c r="AGC118" s="120">
        <v>6.2908196312690644E-26</v>
      </c>
      <c r="AGD118" s="120">
        <v>6.2908196312690701E-26</v>
      </c>
      <c r="AGE118" s="120">
        <v>1.9582705465490258E-26</v>
      </c>
      <c r="AGF118" s="120">
        <v>1.9582705465490264E-26</v>
      </c>
      <c r="AGG118" s="120">
        <v>5.705538550403241E-27</v>
      </c>
      <c r="AGH118" s="120">
        <v>5.7055385504032395E-27</v>
      </c>
      <c r="AGI118" s="120">
        <v>1.5435801604555011E-27</v>
      </c>
      <c r="AGJ118" s="120">
        <v>1.5435801604555018E-27</v>
      </c>
      <c r="AGK118" s="120">
        <v>3.8402956425115615E-28</v>
      </c>
      <c r="AGL118" s="120">
        <v>3.8402956425115611E-28</v>
      </c>
      <c r="AGM118" s="120">
        <v>8.6810511908962289E-29</v>
      </c>
      <c r="AGN118" s="120">
        <v>8.6810511908962244E-29</v>
      </c>
      <c r="AGO118" s="120">
        <v>1.7558298186482828E-29</v>
      </c>
      <c r="AGP118" s="120">
        <v>1.7558298186482834E-29</v>
      </c>
      <c r="AGQ118" s="120">
        <v>3.1139774464017286E-30</v>
      </c>
      <c r="AGR118" s="120">
        <v>3.1139774464017286E-30</v>
      </c>
      <c r="AGS118" s="120">
        <v>4.7099712350724819E-31</v>
      </c>
      <c r="AGT118" s="120">
        <v>4.709971235072481E-31</v>
      </c>
      <c r="AGU118" s="120">
        <v>5.8351163416626078E-32</v>
      </c>
      <c r="AGV118" s="120">
        <v>5.8351163416626089E-32</v>
      </c>
      <c r="AGW118" s="120">
        <v>5.5535995505728809E-33</v>
      </c>
      <c r="AGX118" s="120">
        <v>5.5535995505728809E-33</v>
      </c>
      <c r="AGY118" s="120">
        <v>3.6111186457260672E-34</v>
      </c>
      <c r="AGZ118" s="120">
        <v>3.6111186457260672E-34</v>
      </c>
      <c r="AHA118" s="120">
        <v>1.2037062152420224E-35</v>
      </c>
      <c r="AHB118" s="120" t="s">
        <v>105</v>
      </c>
      <c r="AHC118" s="120" t="s">
        <v>105</v>
      </c>
      <c r="AHD118" s="120" t="s">
        <v>105</v>
      </c>
      <c r="AHE118" s="120" t="s">
        <v>105</v>
      </c>
      <c r="AHF118" s="120" t="s">
        <v>105</v>
      </c>
      <c r="AHG118" s="120" t="s">
        <v>105</v>
      </c>
      <c r="AHH118" s="120" t="s">
        <v>105</v>
      </c>
      <c r="AHI118" s="120" t="s">
        <v>105</v>
      </c>
      <c r="AHJ118" s="120" t="s">
        <v>105</v>
      </c>
      <c r="AHK118" s="120" t="s">
        <v>105</v>
      </c>
      <c r="AHL118" s="120" t="s">
        <v>105</v>
      </c>
      <c r="AHM118" s="120" t="s">
        <v>105</v>
      </c>
      <c r="AHN118" s="120" t="s">
        <v>105</v>
      </c>
      <c r="AHO118" s="120" t="s">
        <v>105</v>
      </c>
      <c r="AHP118" s="120" t="s">
        <v>105</v>
      </c>
      <c r="AHQ118" s="120" t="s">
        <v>105</v>
      </c>
      <c r="AHR118" s="120" t="s">
        <v>105</v>
      </c>
      <c r="AHS118" s="120" t="s">
        <v>105</v>
      </c>
      <c r="AHT118" s="120" t="s">
        <v>105</v>
      </c>
      <c r="AHU118" s="120" t="s">
        <v>105</v>
      </c>
      <c r="AHV118" s="120" t="s">
        <v>105</v>
      </c>
      <c r="AHW118" s="120" t="s">
        <v>105</v>
      </c>
      <c r="AHX118" s="120" t="s">
        <v>105</v>
      </c>
      <c r="AHY118" s="120" t="s">
        <v>105</v>
      </c>
      <c r="AHZ118" s="120" t="s">
        <v>105</v>
      </c>
      <c r="AIA118" s="120" t="s">
        <v>105</v>
      </c>
      <c r="AIB118" s="120" t="s">
        <v>105</v>
      </c>
      <c r="AIC118" s="120" t="s">
        <v>105</v>
      </c>
      <c r="AID118" s="120" t="s">
        <v>105</v>
      </c>
      <c r="AIE118" s="120" t="s">
        <v>105</v>
      </c>
      <c r="AIF118" s="120" t="s">
        <v>105</v>
      </c>
      <c r="AIG118" s="120" t="s">
        <v>105</v>
      </c>
      <c r="AIH118" s="120" t="s">
        <v>105</v>
      </c>
      <c r="AII118" s="120" t="s">
        <v>105</v>
      </c>
      <c r="AIJ118" s="120" t="s">
        <v>105</v>
      </c>
      <c r="AIK118" s="120" t="s">
        <v>105</v>
      </c>
      <c r="AIL118" s="120" t="s">
        <v>105</v>
      </c>
      <c r="AIM118" s="120" t="s">
        <v>105</v>
      </c>
      <c r="AIN118" s="120" t="s">
        <v>105</v>
      </c>
      <c r="AIO118" s="120" t="s">
        <v>105</v>
      </c>
      <c r="AIP118" s="120" t="s">
        <v>105</v>
      </c>
      <c r="AIQ118" s="120" t="s">
        <v>105</v>
      </c>
      <c r="AIR118" s="120" t="s">
        <v>105</v>
      </c>
      <c r="AIS118" s="120" t="s">
        <v>105</v>
      </c>
      <c r="AIT118" s="120" t="s">
        <v>105</v>
      </c>
      <c r="AIU118" s="120" t="s">
        <v>105</v>
      </c>
      <c r="AIV118" s="120" t="s">
        <v>105</v>
      </c>
      <c r="AIW118" s="120" t="s">
        <v>105</v>
      </c>
      <c r="AIX118" s="120" t="s">
        <v>105</v>
      </c>
      <c r="AIY118" s="120" t="s">
        <v>105</v>
      </c>
      <c r="AIZ118" s="120" t="s">
        <v>105</v>
      </c>
      <c r="AJA118" s="120" t="s">
        <v>105</v>
      </c>
      <c r="AJB118" s="120" t="s">
        <v>105</v>
      </c>
      <c r="AJC118" s="120" t="s">
        <v>105</v>
      </c>
      <c r="AJD118" s="120" t="s">
        <v>105</v>
      </c>
      <c r="AJE118" s="120" t="s">
        <v>105</v>
      </c>
      <c r="AJF118" s="120" t="s">
        <v>105</v>
      </c>
      <c r="AJG118" s="120" t="s">
        <v>105</v>
      </c>
      <c r="AJH118" s="120" t="s">
        <v>105</v>
      </c>
      <c r="AJI118" s="120" t="s">
        <v>105</v>
      </c>
      <c r="AJJ118" s="120" t="s">
        <v>105</v>
      </c>
      <c r="AJK118" s="120" t="s">
        <v>105</v>
      </c>
      <c r="AJL118" s="120" t="s">
        <v>105</v>
      </c>
      <c r="AJM118" s="120" t="s">
        <v>105</v>
      </c>
      <c r="AJN118" s="120" t="s">
        <v>105</v>
      </c>
      <c r="AJO118" s="120" t="s">
        <v>105</v>
      </c>
      <c r="AJP118" s="120" t="s">
        <v>105</v>
      </c>
      <c r="AJQ118" s="120" t="s">
        <v>105</v>
      </c>
      <c r="AJR118" s="120" t="s">
        <v>105</v>
      </c>
      <c r="AJS118" s="120" t="s">
        <v>105</v>
      </c>
      <c r="AJT118" s="120" t="s">
        <v>105</v>
      </c>
      <c r="AJU118" s="120" t="s">
        <v>105</v>
      </c>
      <c r="AJV118" s="120" t="s">
        <v>105</v>
      </c>
      <c r="AJW118" s="120" t="s">
        <v>105</v>
      </c>
      <c r="AJX118" s="120" t="s">
        <v>105</v>
      </c>
      <c r="AJY118" s="120" t="s">
        <v>105</v>
      </c>
      <c r="AJZ118" s="120" t="s">
        <v>105</v>
      </c>
      <c r="AKA118" s="120" t="s">
        <v>105</v>
      </c>
      <c r="AKB118" s="120" t="s">
        <v>105</v>
      </c>
      <c r="AKC118" s="120" t="s">
        <v>105</v>
      </c>
      <c r="AKD118" s="120" t="s">
        <v>105</v>
      </c>
      <c r="AKE118" s="120" t="s">
        <v>105</v>
      </c>
      <c r="AKF118" s="120" t="s">
        <v>105</v>
      </c>
      <c r="AKG118" s="120" t="s">
        <v>105</v>
      </c>
      <c r="AKH118" s="120" t="s">
        <v>105</v>
      </c>
      <c r="AKI118" s="120" t="s">
        <v>105</v>
      </c>
      <c r="AKJ118" s="120" t="s">
        <v>105</v>
      </c>
      <c r="AKK118" s="120" t="s">
        <v>105</v>
      </c>
      <c r="AKL118" s="120" t="s">
        <v>105</v>
      </c>
      <c r="AKM118" s="120" t="s">
        <v>105</v>
      </c>
      <c r="AKN118" s="120" t="s">
        <v>105</v>
      </c>
      <c r="AKO118" s="120" t="s">
        <v>105</v>
      </c>
      <c r="AKP118" s="120" t="s">
        <v>105</v>
      </c>
      <c r="AKQ118" s="120" t="s">
        <v>105</v>
      </c>
      <c r="AKR118" s="120" t="s">
        <v>105</v>
      </c>
      <c r="AKS118" s="120" t="s">
        <v>105</v>
      </c>
      <c r="AKT118" s="120" t="s">
        <v>105</v>
      </c>
      <c r="AKU118" s="120" t="s">
        <v>105</v>
      </c>
      <c r="AKV118" s="120" t="s">
        <v>105</v>
      </c>
      <c r="AKW118" s="120" t="s">
        <v>105</v>
      </c>
      <c r="AKX118" s="120" t="s">
        <v>105</v>
      </c>
      <c r="AKY118" s="120" t="s">
        <v>105</v>
      </c>
      <c r="AKZ118" s="120" t="s">
        <v>105</v>
      </c>
      <c r="ALA118" s="120" t="s">
        <v>105</v>
      </c>
      <c r="ALB118" s="120" t="s">
        <v>105</v>
      </c>
      <c r="ALC118" s="120" t="s">
        <v>105</v>
      </c>
      <c r="ALD118" s="120" t="s">
        <v>105</v>
      </c>
      <c r="ALE118" s="120" t="s">
        <v>105</v>
      </c>
      <c r="ALF118" s="120" t="s">
        <v>105</v>
      </c>
      <c r="ALG118" s="120" t="s">
        <v>105</v>
      </c>
      <c r="ALH118" s="120" t="s">
        <v>105</v>
      </c>
      <c r="ALI118" s="120" t="s">
        <v>105</v>
      </c>
      <c r="ALJ118" s="120" t="s">
        <v>105</v>
      </c>
      <c r="ALK118" s="120" t="s">
        <v>105</v>
      </c>
      <c r="ALL118" s="120" t="s">
        <v>105</v>
      </c>
      <c r="ALM118" s="120" t="s">
        <v>105</v>
      </c>
      <c r="ALN118" s="120"/>
    </row>
    <row r="119" spans="1:1002" hidden="1">
      <c r="A119" s="119">
        <v>118</v>
      </c>
      <c r="B119" s="120">
        <v>2.0802768666217683E-4</v>
      </c>
      <c r="C119" s="120">
        <v>2.0802768666217678E-4</v>
      </c>
      <c r="D119" s="120">
        <v>2.050239522772705E-4</v>
      </c>
      <c r="E119" s="120">
        <v>2.0502395227727053E-4</v>
      </c>
      <c r="F119" s="120">
        <v>2.0205179337935711E-4</v>
      </c>
      <c r="G119" s="120">
        <v>2.0205179337935705E-4</v>
      </c>
      <c r="H119" s="120">
        <v>1.9911102711025772E-4</v>
      </c>
      <c r="I119" s="120">
        <v>1.9911102711025767E-4</v>
      </c>
      <c r="J119" s="120">
        <v>1.96201470302507E-4</v>
      </c>
      <c r="K119" s="120">
        <v>1.9620147030250697E-4</v>
      </c>
      <c r="L119" s="120">
        <v>1.9332293948836035E-4</v>
      </c>
      <c r="M119" s="120">
        <v>1.9332293948836035E-4</v>
      </c>
      <c r="N119" s="120">
        <v>1.90475250908871E-4</v>
      </c>
      <c r="O119" s="120">
        <v>1.9047525090887086E-4</v>
      </c>
      <c r="P119" s="120">
        <v>1.8765822052303283E-4</v>
      </c>
      <c r="Q119" s="120">
        <v>1.8765822052303278E-4</v>
      </c>
      <c r="R119" s="120">
        <v>1.8487166401699105E-4</v>
      </c>
      <c r="S119" s="120">
        <v>1.848716640169911E-4</v>
      </c>
      <c r="T119" s="120">
        <v>1.8211539681331891E-4</v>
      </c>
      <c r="U119" s="120">
        <v>1.8211539681331883E-4</v>
      </c>
      <c r="V119" s="120">
        <v>1.7938923408035833E-4</v>
      </c>
      <c r="W119" s="120">
        <v>1.793892340803583E-4</v>
      </c>
      <c r="X119" s="120">
        <v>1.7669299074162898E-4</v>
      </c>
      <c r="Y119" s="120">
        <v>1.7669299074162898E-4</v>
      </c>
      <c r="Z119" s="120">
        <v>1.740264814852989E-4</v>
      </c>
      <c r="AA119" s="120">
        <v>1.7402648148529901E-4</v>
      </c>
      <c r="AB119" s="120">
        <v>1.7138952077372065E-4</v>
      </c>
      <c r="AC119" s="120">
        <v>1.7138952077372057E-4</v>
      </c>
      <c r="AD119" s="120">
        <v>1.6878192285302973E-4</v>
      </c>
      <c r="AE119" s="120">
        <v>1.6878192285302982E-4</v>
      </c>
      <c r="AF119" s="120">
        <v>1.662035017628074E-4</v>
      </c>
      <c r="AG119" s="120">
        <v>1.6620350176280754E-4</v>
      </c>
      <c r="AH119" s="120">
        <v>1.6365407134580345E-4</v>
      </c>
      <c r="AI119" s="120">
        <v>1.6365407134580337E-4</v>
      </c>
      <c r="AJ119" s="120">
        <v>1.611334452577205E-4</v>
      </c>
      <c r="AK119" s="120">
        <v>1.6113344525772039E-4</v>
      </c>
      <c r="AL119" s="120">
        <v>1.5864143697706098E-4</v>
      </c>
      <c r="AM119" s="120">
        <v>1.5864143697706101E-4</v>
      </c>
      <c r="AN119" s="120">
        <v>1.5617785981503234E-4</v>
      </c>
      <c r="AO119" s="120">
        <v>1.561778598150324E-4</v>
      </c>
      <c r="AP119" s="120">
        <v>1.5374252692551028E-4</v>
      </c>
      <c r="AQ119" s="120">
        <v>1.5374252692551034E-4</v>
      </c>
      <c r="AR119" s="120">
        <v>1.5133525131506327E-4</v>
      </c>
      <c r="AS119" s="120">
        <v>1.5133525131506311E-4</v>
      </c>
      <c r="AT119" s="120">
        <v>1.4895584585303192E-4</v>
      </c>
      <c r="AU119" s="120">
        <v>1.4895584585303184E-4</v>
      </c>
      <c r="AV119" s="120">
        <v>1.4660412328166737E-4</v>
      </c>
      <c r="AW119" s="120">
        <v>1.4660412328166753E-4</v>
      </c>
      <c r="AX119" s="120">
        <v>1.4427989622632466E-4</v>
      </c>
      <c r="AY119" s="120">
        <v>1.4427989622632469E-4</v>
      </c>
      <c r="AZ119" s="120">
        <v>1.4198297720570993E-4</v>
      </c>
      <c r="BA119" s="120">
        <v>1.4198297720570993E-4</v>
      </c>
      <c r="BB119" s="120">
        <v>1.3971317864218481E-4</v>
      </c>
      <c r="BC119" s="120">
        <v>1.3971317864218475E-4</v>
      </c>
      <c r="BD119" s="120">
        <v>1.3747031287212157E-4</v>
      </c>
      <c r="BE119" s="120">
        <v>1.3747031287212146E-4</v>
      </c>
      <c r="BF119" s="120">
        <v>1.3525419215631242E-4</v>
      </c>
      <c r="BG119" s="120">
        <v>1.3525419215631253E-4</v>
      </c>
      <c r="BH119" s="120">
        <v>1.3306462869043019E-4</v>
      </c>
      <c r="BI119" s="120">
        <v>1.3306462869043008E-4</v>
      </c>
      <c r="BJ119" s="120">
        <v>1.3090143461553789E-4</v>
      </c>
      <c r="BK119" s="120">
        <v>1.3090143461553787E-4</v>
      </c>
      <c r="BL119" s="120">
        <v>1.2876442202865062E-4</v>
      </c>
      <c r="BM119" s="120">
        <v>1.2876442202865059E-4</v>
      </c>
      <c r="BN119" s="120">
        <v>1.2665340299334454E-4</v>
      </c>
      <c r="BO119" s="120">
        <v>1.2665340299334457E-4</v>
      </c>
      <c r="BP119" s="120">
        <v>1.2456818955041394E-4</v>
      </c>
      <c r="BQ119" s="120">
        <v>1.2456818955041402E-4</v>
      </c>
      <c r="BR119" s="120">
        <v>1.2250859372857467E-4</v>
      </c>
      <c r="BS119" s="120">
        <v>1.2250859372857465E-4</v>
      </c>
      <c r="BT119" s="120">
        <v>1.2047442755521364E-4</v>
      </c>
      <c r="BU119" s="120">
        <v>1.2047442755521358E-4</v>
      </c>
      <c r="BV119" s="120">
        <v>1.1846550306718239E-4</v>
      </c>
      <c r="BW119" s="120">
        <v>1.1846550306718236E-4</v>
      </c>
      <c r="BX119" s="120">
        <v>1.1648163232163486E-4</v>
      </c>
      <c r="BY119" s="120">
        <v>1.1648163232163478E-4</v>
      </c>
      <c r="BZ119" s="120">
        <v>1.1452262740690628E-4</v>
      </c>
      <c r="CA119" s="120">
        <v>1.1452262740690631E-4</v>
      </c>
      <c r="CB119" s="120">
        <v>1.1258830045343477E-4</v>
      </c>
      <c r="CC119" s="120">
        <v>1.1258830045343477E-4</v>
      </c>
      <c r="CD119" s="120">
        <v>1.1067846364472125E-4</v>
      </c>
      <c r="CE119" s="120">
        <v>1.106784636447213E-4</v>
      </c>
      <c r="CF119" s="120">
        <v>1.0879292922832998E-4</v>
      </c>
      <c r="CG119" s="120">
        <v>1.0879292922832991E-4</v>
      </c>
      <c r="CH119" s="120">
        <v>1.0693150952692499E-4</v>
      </c>
      <c r="CI119" s="120">
        <v>1.0693150952692498E-4</v>
      </c>
      <c r="CJ119" s="120">
        <v>1.0509401694934473E-4</v>
      </c>
      <c r="CK119" s="120">
        <v>1.0509401694934474E-4</v>
      </c>
      <c r="CL119" s="120">
        <v>1.0328026400171033E-4</v>
      </c>
      <c r="CM119" s="120">
        <v>1.0328026400171032E-4</v>
      </c>
      <c r="CN119" s="120">
        <v>1.0149006329856864E-4</v>
      </c>
      <c r="CO119" s="120">
        <v>1.0149006329856864E-4</v>
      </c>
      <c r="CP119" s="120">
        <v>9.9723227574067671E-5</v>
      </c>
      <c r="CQ119" s="120">
        <v>9.9723227574067738E-5</v>
      </c>
      <c r="CR119" s="120">
        <v>9.7979569693163579E-5</v>
      </c>
      <c r="CS119" s="120">
        <v>9.7979569693163634E-5</v>
      </c>
      <c r="CT119" s="120">
        <v>9.6258902662856895E-5</v>
      </c>
      <c r="CU119" s="120">
        <v>9.6258902662856922E-5</v>
      </c>
      <c r="CV119" s="120">
        <v>9.4561039643458009E-5</v>
      </c>
      <c r="CW119" s="120">
        <v>9.456103964345805E-5</v>
      </c>
      <c r="CX119" s="120">
        <v>9.2885793959880021E-5</v>
      </c>
      <c r="CY119" s="120">
        <v>9.2885793959880049E-5</v>
      </c>
      <c r="CZ119" s="120">
        <v>9.1232979112956724E-5</v>
      </c>
      <c r="DA119" s="120">
        <v>9.1232979112956642E-5</v>
      </c>
      <c r="DB119" s="120">
        <v>8.960240879078528E-5</v>
      </c>
      <c r="DC119" s="120">
        <v>8.9602408790785294E-5</v>
      </c>
      <c r="DD119" s="120">
        <v>8.7993896880092461E-5</v>
      </c>
      <c r="DE119" s="120">
        <v>8.7993896880092501E-5</v>
      </c>
      <c r="DF119" s="120">
        <v>8.6407257477621256E-5</v>
      </c>
      <c r="DG119" s="120">
        <v>8.640725747762127E-5</v>
      </c>
      <c r="DH119" s="120">
        <v>8.4842304901537976E-5</v>
      </c>
      <c r="DI119" s="120">
        <v>8.4842304901537949E-5</v>
      </c>
      <c r="DJ119" s="120">
        <v>8.3298853702858041E-5</v>
      </c>
      <c r="DK119" s="120">
        <v>8.3298853702858014E-5</v>
      </c>
      <c r="DL119" s="120">
        <v>8.1776718676888696E-5</v>
      </c>
      <c r="DM119" s="120">
        <v>8.177671867688875E-5</v>
      </c>
      <c r="DN119" s="120">
        <v>8.0275714874686519E-5</v>
      </c>
      <c r="DO119" s="120">
        <v>8.0275714874686533E-5</v>
      </c>
      <c r="DP119" s="120">
        <v>7.8795657614529041E-5</v>
      </c>
      <c r="DQ119" s="120">
        <v>7.8795657614529028E-5</v>
      </c>
      <c r="DR119" s="120">
        <v>7.7336362493398504E-5</v>
      </c>
      <c r="DS119" s="120">
        <v>7.7336362493398504E-5</v>
      </c>
      <c r="DT119" s="120">
        <v>7.5897645398476587E-5</v>
      </c>
      <c r="DU119" s="120">
        <v>7.5897645398476668E-5</v>
      </c>
      <c r="DV119" s="120">
        <v>7.4479322518647358E-5</v>
      </c>
      <c r="DW119" s="120">
        <v>7.4479322518647358E-5</v>
      </c>
      <c r="DX119" s="120">
        <v>7.3081210356007231E-5</v>
      </c>
      <c r="DY119" s="120">
        <v>7.3081210356007231E-5</v>
      </c>
      <c r="DZ119" s="120">
        <v>7.1703125737381676E-5</v>
      </c>
      <c r="EA119" s="120">
        <v>7.1703125737381649E-5</v>
      </c>
      <c r="EB119" s="120">
        <v>7.0344885825844456E-5</v>
      </c>
      <c r="EC119" s="120">
        <v>7.0344885825844496E-5</v>
      </c>
      <c r="ED119" s="120">
        <v>6.9006308132239514E-5</v>
      </c>
      <c r="EE119" s="120">
        <v>6.9006308132239528E-5</v>
      </c>
      <c r="EF119" s="120">
        <v>6.768721052670309E-5</v>
      </c>
      <c r="EG119" s="120">
        <v>6.7687210526703063E-5</v>
      </c>
      <c r="EH119" s="120">
        <v>6.6387411250184026E-5</v>
      </c>
      <c r="EI119" s="120">
        <v>6.6387411250183999E-5</v>
      </c>
      <c r="EJ119" s="120">
        <v>6.5106728925961606E-5</v>
      </c>
      <c r="EK119" s="120">
        <v>6.5106728925961633E-5</v>
      </c>
      <c r="EL119" s="120">
        <v>6.384498257115723E-5</v>
      </c>
      <c r="EM119" s="120">
        <v>6.3844982571157257E-5</v>
      </c>
      <c r="EN119" s="120">
        <v>6.2601991608239889E-5</v>
      </c>
      <c r="EO119" s="120">
        <v>6.2601991608239902E-5</v>
      </c>
      <c r="EP119" s="120">
        <v>6.1377575876522459E-5</v>
      </c>
      <c r="EQ119" s="120">
        <v>6.1377575876522404E-5</v>
      </c>
      <c r="ER119" s="120">
        <v>6.017155564364724E-5</v>
      </c>
      <c r="ES119" s="120">
        <v>6.017155564364726E-5</v>
      </c>
      <c r="ET119" s="120">
        <v>5.8983751617059371E-5</v>
      </c>
      <c r="EU119" s="120">
        <v>5.8983751617059384E-5</v>
      </c>
      <c r="EV119" s="120">
        <v>5.781398495546491E-5</v>
      </c>
      <c r="EW119" s="120">
        <v>5.7813984955464883E-5</v>
      </c>
      <c r="EX119" s="120">
        <v>5.6662077280272948E-5</v>
      </c>
      <c r="EY119" s="120">
        <v>5.6662077280272927E-5</v>
      </c>
      <c r="EZ119" s="120">
        <v>5.5527850687019212E-5</v>
      </c>
      <c r="FA119" s="120">
        <v>5.5527850687019225E-5</v>
      </c>
      <c r="FB119" s="120">
        <v>5.4411127756769036E-5</v>
      </c>
      <c r="FC119" s="120">
        <v>5.4411127756769036E-5</v>
      </c>
      <c r="FD119" s="120">
        <v>5.3311731567497883E-5</v>
      </c>
      <c r="FE119" s="120">
        <v>5.3311731567497876E-5</v>
      </c>
      <c r="FF119" s="120">
        <v>5.2229485705447403E-5</v>
      </c>
      <c r="FG119" s="120">
        <v>5.2229485705447417E-5</v>
      </c>
      <c r="FH119" s="120">
        <v>5.11642142764551E-5</v>
      </c>
      <c r="FI119" s="120">
        <v>5.116421427645508E-5</v>
      </c>
      <c r="FJ119" s="120">
        <v>5.011574191725493E-5</v>
      </c>
      <c r="FK119" s="120">
        <v>5.0115741917254958E-5</v>
      </c>
      <c r="FL119" s="120">
        <v>4.9083893806748101E-5</v>
      </c>
      <c r="FM119" s="120">
        <v>4.9083893806748115E-5</v>
      </c>
      <c r="FN119" s="120">
        <v>4.806849567723976E-5</v>
      </c>
      <c r="FO119" s="120">
        <v>4.8068495677239781E-5</v>
      </c>
      <c r="FP119" s="120">
        <v>4.706937382564216E-5</v>
      </c>
      <c r="FQ119" s="120">
        <v>4.7069373825642153E-5</v>
      </c>
      <c r="FR119" s="120">
        <v>4.6086355124639729E-5</v>
      </c>
      <c r="FS119" s="120">
        <v>4.6086355124639777E-5</v>
      </c>
      <c r="FT119" s="120">
        <v>4.5119267033815619E-5</v>
      </c>
      <c r="FU119" s="120">
        <v>4.5119267033815625E-5</v>
      </c>
      <c r="FV119" s="120">
        <v>4.4167937610736338E-5</v>
      </c>
      <c r="FW119" s="120">
        <v>4.4167937610736344E-5</v>
      </c>
      <c r="FX119" s="120">
        <v>4.3232195521993339E-5</v>
      </c>
      <c r="FY119" s="120">
        <v>4.323219552199336E-5</v>
      </c>
      <c r="FZ119" s="120">
        <v>4.2311870054198523E-5</v>
      </c>
      <c r="GA119" s="120">
        <v>4.2311870054198543E-5</v>
      </c>
      <c r="GB119" s="120">
        <v>4.1406791124931857E-5</v>
      </c>
      <c r="GC119" s="120">
        <v>4.1406791124931864E-5</v>
      </c>
      <c r="GD119" s="120">
        <v>4.0516789293638887E-5</v>
      </c>
      <c r="GE119" s="120">
        <v>4.0516789293638887E-5</v>
      </c>
      <c r="GF119" s="120">
        <v>3.9641695772475674E-5</v>
      </c>
      <c r="GG119" s="120">
        <v>3.9641695772475674E-5</v>
      </c>
      <c r="GH119" s="120">
        <v>3.878134243709909E-5</v>
      </c>
      <c r="GI119" s="120">
        <v>3.8781342437099083E-5</v>
      </c>
      <c r="GJ119" s="120">
        <v>3.7935561837400221E-5</v>
      </c>
      <c r="GK119" s="120">
        <v>3.7935561837400227E-5</v>
      </c>
      <c r="GL119" s="120">
        <v>3.7104187208178365E-5</v>
      </c>
      <c r="GM119" s="120">
        <v>3.7104187208178385E-5</v>
      </c>
      <c r="GN119" s="120">
        <v>3.628705247975348E-5</v>
      </c>
      <c r="GO119" s="120">
        <v>3.6287052479753467E-5</v>
      </c>
      <c r="GP119" s="120">
        <v>3.5483992288514939E-5</v>
      </c>
      <c r="GQ119" s="120">
        <v>3.5483992288514898E-5</v>
      </c>
      <c r="GR119" s="120">
        <v>3.4694841987403909E-5</v>
      </c>
      <c r="GS119" s="120">
        <v>3.4694841987403915E-5</v>
      </c>
      <c r="GT119" s="120">
        <v>3.3919437656327423E-5</v>
      </c>
      <c r="GU119" s="120">
        <v>3.3919437656327437E-5</v>
      </c>
      <c r="GV119" s="120">
        <v>3.3157616112501371E-5</v>
      </c>
      <c r="GW119" s="120">
        <v>3.3157616112501371E-5</v>
      </c>
      <c r="GX119" s="120">
        <v>3.2409214920720321E-5</v>
      </c>
      <c r="GY119" s="120">
        <v>3.2409214920720321E-5</v>
      </c>
      <c r="GZ119" s="120">
        <v>3.1674072403551994E-5</v>
      </c>
      <c r="HA119" s="120">
        <v>3.1674072403551994E-5</v>
      </c>
      <c r="HB119" s="120">
        <v>3.0952027651453594E-5</v>
      </c>
      <c r="HC119" s="120">
        <v>3.0952027651453594E-5</v>
      </c>
      <c r="HD119" s="120">
        <v>3.0242920532807901E-5</v>
      </c>
      <c r="HE119" s="120">
        <v>3.0242920532807898E-5</v>
      </c>
      <c r="HF119" s="120">
        <v>2.9546591703876625E-5</v>
      </c>
      <c r="HG119" s="120">
        <v>2.9546591703876639E-5</v>
      </c>
      <c r="HH119" s="120">
        <v>2.8862882618668818E-5</v>
      </c>
      <c r="HI119" s="120">
        <v>2.8862882618668814E-5</v>
      </c>
      <c r="HJ119" s="120">
        <v>2.8191635538721579E-5</v>
      </c>
      <c r="HK119" s="120">
        <v>2.8191635538721576E-5</v>
      </c>
      <c r="HL119" s="120">
        <v>2.7532693542791207E-5</v>
      </c>
      <c r="HM119" s="120">
        <v>2.75326935427912E-5</v>
      </c>
      <c r="HN119" s="120">
        <v>2.6885900536451857E-5</v>
      </c>
      <c r="HO119" s="120">
        <v>2.6885900536451864E-5</v>
      </c>
      <c r="HP119" s="120">
        <v>2.6251101261599566E-5</v>
      </c>
      <c r="HQ119" s="120">
        <v>2.6251101261599566E-5</v>
      </c>
      <c r="HR119" s="120">
        <v>2.562814130585916E-5</v>
      </c>
      <c r="HS119" s="120">
        <v>2.5628141305859167E-5</v>
      </c>
      <c r="HT119" s="120">
        <v>2.5016867111891871E-5</v>
      </c>
      <c r="HU119" s="120">
        <v>2.5016867111891857E-5</v>
      </c>
      <c r="HV119" s="120">
        <v>2.441712598660075E-5</v>
      </c>
      <c r="HW119" s="120">
        <v>2.4417125986600757E-5</v>
      </c>
      <c r="HX119" s="120">
        <v>2.3828766110232087E-5</v>
      </c>
      <c r="HY119" s="120">
        <v>2.3828766110232083E-5</v>
      </c>
      <c r="HZ119" s="120">
        <v>2.3251636545369754E-5</v>
      </c>
      <c r="IA119" s="120">
        <v>2.325163654536975E-5</v>
      </c>
      <c r="IB119" s="120">
        <v>2.2685587245820775E-5</v>
      </c>
      <c r="IC119" s="120">
        <v>2.2685587245820768E-5</v>
      </c>
      <c r="ID119" s="120">
        <v>2.2130469065389137E-5</v>
      </c>
      <c r="IE119" s="120">
        <v>2.2130469065389134E-5</v>
      </c>
      <c r="IF119" s="120">
        <v>2.158613376653573E-5</v>
      </c>
      <c r="IG119" s="120">
        <v>2.1586133766535727E-5</v>
      </c>
      <c r="IH119" s="120">
        <v>2.1052434028921925E-5</v>
      </c>
      <c r="II119" s="120">
        <v>2.1052434028921928E-5</v>
      </c>
      <c r="IJ119" s="120">
        <v>2.0529223457834555E-5</v>
      </c>
      <c r="IK119" s="120">
        <v>2.0529223457834545E-5</v>
      </c>
      <c r="IL119" s="120">
        <v>2.0016356592489528E-5</v>
      </c>
      <c r="IM119" s="120">
        <v>2.0016356592489521E-5</v>
      </c>
      <c r="IN119" s="120">
        <v>1.9513688914212265E-5</v>
      </c>
      <c r="IO119" s="120">
        <v>1.9513688914212265E-5</v>
      </c>
      <c r="IP119" s="120">
        <v>1.9021076854492063E-5</v>
      </c>
      <c r="IQ119" s="120">
        <v>1.9021076854492096E-5</v>
      </c>
      <c r="IR119" s="120">
        <v>1.853837780290835E-5</v>
      </c>
      <c r="IS119" s="120">
        <v>1.853837780290833E-5</v>
      </c>
      <c r="IT119" s="120">
        <v>1.8065450114926177E-5</v>
      </c>
      <c r="IU119" s="120">
        <v>1.806545011492616E-5</v>
      </c>
      <c r="IV119" s="120">
        <v>1.7602153119559162E-5</v>
      </c>
      <c r="IW119" s="120">
        <v>1.7602153119559158E-5</v>
      </c>
      <c r="IX119" s="120">
        <v>1.7148347126896908E-5</v>
      </c>
      <c r="IY119" s="120">
        <v>1.7148347126896921E-5</v>
      </c>
      <c r="IZ119" s="120">
        <v>1.6703893435494961E-5</v>
      </c>
      <c r="JA119" s="120">
        <v>1.6703893435494948E-5</v>
      </c>
      <c r="JB119" s="120">
        <v>1.6268654339624846E-5</v>
      </c>
      <c r="JC119" s="120">
        <v>1.626865433962485E-5</v>
      </c>
      <c r="JD119" s="120">
        <v>1.584249313638228E-5</v>
      </c>
      <c r="JE119" s="120">
        <v>1.584249313638228E-5</v>
      </c>
      <c r="JF119" s="120">
        <v>1.5425274132650528E-5</v>
      </c>
      <c r="JG119" s="120">
        <v>1.5425274132650538E-5</v>
      </c>
      <c r="JH119" s="120">
        <v>1.5016862651917567E-5</v>
      </c>
      <c r="JI119" s="120">
        <v>1.5016862651917561E-5</v>
      </c>
      <c r="JJ119" s="120">
        <v>1.4617125040944036E-5</v>
      </c>
      <c r="JK119" s="120">
        <v>1.4617125040944034E-5</v>
      </c>
      <c r="JL119" s="120">
        <v>1.422592867628038E-5</v>
      </c>
      <c r="JM119" s="120">
        <v>1.422592867628038E-5</v>
      </c>
      <c r="JN119" s="120">
        <v>1.384314197063057E-5</v>
      </c>
      <c r="JO119" s="120">
        <v>1.3843141970630565E-5</v>
      </c>
      <c r="JP119" s="120">
        <v>1.3468634379060435E-5</v>
      </c>
      <c r="JQ119" s="120">
        <v>1.3468634379060435E-5</v>
      </c>
      <c r="JR119" s="120">
        <v>1.3102276405048503E-5</v>
      </c>
      <c r="JS119" s="120">
        <v>1.3102276405048507E-5</v>
      </c>
      <c r="JT119" s="120">
        <v>1.2743939606377087E-5</v>
      </c>
      <c r="JU119" s="120">
        <v>1.2743939606377084E-5</v>
      </c>
      <c r="JV119" s="120">
        <v>1.2393496600861605E-5</v>
      </c>
      <c r="JW119" s="120">
        <v>1.2393496600861607E-5</v>
      </c>
      <c r="JX119" s="120">
        <v>1.2050821071916162E-5</v>
      </c>
      <c r="JY119" s="120">
        <v>1.2050821071916173E-5</v>
      </c>
      <c r="JZ119" s="120">
        <v>1.1715787773953221E-5</v>
      </c>
      <c r="KA119" s="120">
        <v>1.171578777395323E-5</v>
      </c>
      <c r="KB119" s="120">
        <v>1.1388272537615399E-5</v>
      </c>
      <c r="KC119" s="120">
        <v>1.1388272537615406E-5</v>
      </c>
      <c r="KD119" s="120">
        <v>1.1068152274837469E-5</v>
      </c>
      <c r="KE119" s="120">
        <v>1.1068152274837464E-5</v>
      </c>
      <c r="KF119" s="120">
        <v>1.0755304983736668E-5</v>
      </c>
      <c r="KG119" s="120">
        <v>1.0755304983736671E-5</v>
      </c>
      <c r="KH119" s="120">
        <v>1.0449609753329248E-5</v>
      </c>
      <c r="KI119" s="120">
        <v>1.0449609753329248E-5</v>
      </c>
      <c r="KJ119" s="120">
        <v>1.0150946768071498E-5</v>
      </c>
      <c r="KK119" s="120">
        <v>1.0150946768071495E-5</v>
      </c>
      <c r="KL119" s="120">
        <v>9.8591973122235514E-6</v>
      </c>
      <c r="KM119" s="120">
        <v>9.8591973122235514E-6</v>
      </c>
      <c r="KN119" s="120">
        <v>9.5742437740339164E-6</v>
      </c>
      <c r="KO119" s="120">
        <v>9.5742437740339198E-6</v>
      </c>
      <c r="KP119" s="120">
        <v>9.2959696497431604E-6</v>
      </c>
      <c r="KQ119" s="120">
        <v>9.2959696497431536E-6</v>
      </c>
      <c r="KR119" s="120">
        <v>9.024259547404958E-6</v>
      </c>
      <c r="KS119" s="120">
        <v>9.0242595474049682E-6</v>
      </c>
      <c r="KT119" s="120">
        <v>8.7589991905229862E-6</v>
      </c>
      <c r="KU119" s="120">
        <v>8.7589991905229896E-6</v>
      </c>
      <c r="KV119" s="120">
        <v>8.5000754215017584E-6</v>
      </c>
      <c r="KW119" s="120">
        <v>8.5000754215017567E-6</v>
      </c>
      <c r="KX119" s="120">
        <v>8.2473762049101188E-6</v>
      </c>
      <c r="KY119" s="120">
        <v>8.2473762049101171E-6</v>
      </c>
      <c r="KZ119" s="120">
        <v>8.0007906305556958E-6</v>
      </c>
      <c r="LA119" s="120">
        <v>8.0007906305557008E-6</v>
      </c>
      <c r="LB119" s="120">
        <v>7.7602089163688324E-6</v>
      </c>
      <c r="LC119" s="120">
        <v>7.7602089163688291E-6</v>
      </c>
      <c r="LD119" s="120">
        <v>7.5255224110946418E-6</v>
      </c>
      <c r="LE119" s="120">
        <v>7.525522411094641E-6</v>
      </c>
      <c r="LF119" s="120">
        <v>7.2966235967917685E-6</v>
      </c>
      <c r="LG119" s="120">
        <v>7.2966235967917744E-6</v>
      </c>
      <c r="LH119" s="120">
        <v>7.07340609113648E-6</v>
      </c>
      <c r="LI119" s="120">
        <v>7.0734060911364723E-6</v>
      </c>
      <c r="LJ119" s="120">
        <v>6.8557646495308267E-6</v>
      </c>
      <c r="LK119" s="120">
        <v>6.8557646495308276E-6</v>
      </c>
      <c r="LL119" s="120">
        <v>6.6435951670138009E-6</v>
      </c>
      <c r="LM119" s="120">
        <v>6.6435951670137992E-6</v>
      </c>
      <c r="LN119" s="120">
        <v>6.4367946799739886E-6</v>
      </c>
      <c r="LO119" s="120">
        <v>6.4367946799739827E-6</v>
      </c>
      <c r="LP119" s="120">
        <v>6.235261367662996E-6</v>
      </c>
      <c r="LQ119" s="120">
        <v>6.2352613676629977E-6</v>
      </c>
      <c r="LR119" s="120">
        <v>6.0388945535083485E-6</v>
      </c>
      <c r="LS119" s="120">
        <v>6.0388945535083485E-6</v>
      </c>
      <c r="LT119" s="120">
        <v>5.8475947062249006E-6</v>
      </c>
      <c r="LU119" s="120">
        <v>5.8475947062248955E-6</v>
      </c>
      <c r="LV119" s="120">
        <v>5.6612634407239454E-6</v>
      </c>
      <c r="LW119" s="120">
        <v>5.6612634407239479E-6</v>
      </c>
      <c r="LX119" s="120">
        <v>5.4798035188190917E-6</v>
      </c>
      <c r="LY119" s="120">
        <v>5.4798035188190909E-6</v>
      </c>
      <c r="LZ119" s="120">
        <v>5.3031188497280157E-6</v>
      </c>
      <c r="MA119" s="120">
        <v>5.3031188497280148E-6</v>
      </c>
      <c r="MB119" s="120">
        <v>5.1311144903695577E-6</v>
      </c>
      <c r="MC119" s="120">
        <v>5.1311144903695636E-6</v>
      </c>
      <c r="MD119" s="120">
        <v>4.9636966454553404E-6</v>
      </c>
      <c r="ME119" s="120">
        <v>4.9636966454553395E-6</v>
      </c>
      <c r="MF119" s="120">
        <v>4.800772667375316E-6</v>
      </c>
      <c r="MG119" s="120">
        <v>4.8007726673753194E-6</v>
      </c>
      <c r="MH119" s="120">
        <v>4.6422510558768566E-6</v>
      </c>
      <c r="MI119" s="120">
        <v>4.64225105587686E-6</v>
      </c>
      <c r="MJ119" s="120">
        <v>4.4880414575367444E-6</v>
      </c>
      <c r="MK119" s="120">
        <v>4.4880414575367495E-6</v>
      </c>
      <c r="ML119" s="120">
        <v>4.3380546650258313E-6</v>
      </c>
      <c r="MM119" s="120">
        <v>4.3380546650258313E-6</v>
      </c>
      <c r="MN119" s="120">
        <v>4.1922026161659672E-6</v>
      </c>
      <c r="MO119" s="120">
        <v>4.1922026161659698E-6</v>
      </c>
      <c r="MP119" s="120">
        <v>4.0503983927790038E-6</v>
      </c>
      <c r="MQ119" s="120">
        <v>4.0503983927790047E-6</v>
      </c>
      <c r="MR119" s="120">
        <v>3.9125562193277045E-6</v>
      </c>
      <c r="MS119" s="120">
        <v>3.9125562193277028E-6</v>
      </c>
      <c r="MT119" s="120">
        <v>3.7785914613485045E-6</v>
      </c>
      <c r="MU119" s="120">
        <v>3.778591461348504E-6</v>
      </c>
      <c r="MV119" s="120">
        <v>3.6484206236760674E-6</v>
      </c>
      <c r="MW119" s="120">
        <v>3.6484206236760679E-6</v>
      </c>
      <c r="MX119" s="120">
        <v>3.5219613484597694E-6</v>
      </c>
      <c r="MY119" s="120">
        <v>3.5219613484597694E-6</v>
      </c>
      <c r="MZ119" s="120">
        <v>3.3991324129722444E-6</v>
      </c>
      <c r="NA119" s="120">
        <v>3.3991324129722435E-6</v>
      </c>
      <c r="NB119" s="120">
        <v>3.2798537272102455E-6</v>
      </c>
      <c r="NC119" s="120">
        <v>3.2798537272102451E-6</v>
      </c>
      <c r="ND119" s="120">
        <v>3.1640463312881324E-6</v>
      </c>
      <c r="NE119" s="120">
        <v>3.164046331288132E-6</v>
      </c>
      <c r="NF119" s="120">
        <v>3.0516323926244059E-6</v>
      </c>
      <c r="NG119" s="120">
        <v>3.0516323926244055E-6</v>
      </c>
      <c r="NH119" s="120">
        <v>2.9425352029217745E-6</v>
      </c>
      <c r="NI119" s="120">
        <v>2.9425352029217728E-6</v>
      </c>
      <c r="NJ119" s="120">
        <v>2.8366791749413462E-6</v>
      </c>
      <c r="NK119" s="120">
        <v>2.8366791749413453E-6</v>
      </c>
      <c r="NL119" s="120">
        <v>2.7339898390715964E-6</v>
      </c>
      <c r="NM119" s="120">
        <v>2.7339898390715951E-6</v>
      </c>
      <c r="NN119" s="120">
        <v>2.6343938396928822E-6</v>
      </c>
      <c r="NO119" s="120">
        <v>2.634393839692883E-6</v>
      </c>
      <c r="NP119" s="120">
        <v>2.5378189313383365E-6</v>
      </c>
      <c r="NQ119" s="120">
        <v>2.5378189313383349E-6</v>
      </c>
      <c r="NR119" s="120">
        <v>2.4441939746520568E-6</v>
      </c>
      <c r="NS119" s="120">
        <v>2.4441939746520563E-6</v>
      </c>
      <c r="NT119" s="120">
        <v>2.3534489321456823E-6</v>
      </c>
      <c r="NU119" s="120">
        <v>2.3534489321456802E-6</v>
      </c>
      <c r="NV119" s="120">
        <v>2.2655148637543675E-6</v>
      </c>
      <c r="NW119" s="120">
        <v>2.2655148637543675E-6</v>
      </c>
      <c r="NX119" s="120">
        <v>2.1803239221934516E-6</v>
      </c>
      <c r="NY119" s="120">
        <v>2.1803239221934512E-6</v>
      </c>
      <c r="NZ119" s="120">
        <v>2.0978093481170664E-6</v>
      </c>
      <c r="OA119" s="120">
        <v>2.0978093481170664E-6</v>
      </c>
      <c r="OB119" s="120">
        <v>2.0179054650800887E-6</v>
      </c>
      <c r="OC119" s="120">
        <v>2.0179054650800904E-6</v>
      </c>
      <c r="OD119" s="120">
        <v>1.9405476743049372E-6</v>
      </c>
      <c r="OE119" s="120">
        <v>1.940547674304938E-6</v>
      </c>
      <c r="OF119" s="120">
        <v>1.8656724492547493E-6</v>
      </c>
      <c r="OG119" s="120">
        <v>1.8656724492547493E-6</v>
      </c>
      <c r="OH119" s="120">
        <v>1.7932173300146558E-6</v>
      </c>
      <c r="OI119" s="120">
        <v>1.7932173300146558E-6</v>
      </c>
      <c r="OJ119" s="120">
        <v>1.7231209174828916E-6</v>
      </c>
      <c r="OK119" s="120">
        <v>1.7231209174828922E-6</v>
      </c>
      <c r="OL119" s="120">
        <v>1.6553228673735965E-6</v>
      </c>
      <c r="OM119" s="120">
        <v>1.6553228673735963E-6</v>
      </c>
      <c r="ON119" s="120">
        <v>1.5897638840332758E-6</v>
      </c>
      <c r="OO119" s="120">
        <v>1.5897638840332762E-6</v>
      </c>
      <c r="OP119" s="120">
        <v>1.5263857140729719E-6</v>
      </c>
      <c r="OQ119" s="120">
        <v>1.5263857140729723E-6</v>
      </c>
      <c r="OR119" s="120">
        <v>1.465131139818264E-6</v>
      </c>
      <c r="OS119" s="120">
        <v>1.4651311398182638E-6</v>
      </c>
      <c r="OT119" s="120">
        <v>1.405943972579364E-6</v>
      </c>
      <c r="OU119" s="120">
        <v>1.405943972579364E-6</v>
      </c>
      <c r="OV119" s="120">
        <v>1.3487690457436235E-6</v>
      </c>
      <c r="OW119" s="120">
        <v>1.348769045743625E-6</v>
      </c>
      <c r="OX119" s="120">
        <v>1.2935522076928875E-6</v>
      </c>
      <c r="OY119" s="120">
        <v>1.2935522076928871E-6</v>
      </c>
      <c r="OZ119" s="120">
        <v>1.2402403145481967E-6</v>
      </c>
      <c r="PA119" s="120">
        <v>1.2402403145481969E-6</v>
      </c>
      <c r="PB119" s="120">
        <v>1.1887812227444937E-6</v>
      </c>
      <c r="PC119" s="120">
        <v>1.1887812227444929E-6</v>
      </c>
      <c r="PD119" s="120">
        <v>1.1391237814379895E-6</v>
      </c>
      <c r="PE119" s="120">
        <v>1.1391237814379899E-6</v>
      </c>
      <c r="PF119" s="120">
        <v>1.0912178247490381E-6</v>
      </c>
      <c r="PG119" s="120">
        <v>1.0912178247490387E-6</v>
      </c>
      <c r="PH119" s="120">
        <v>1.0450141638433735E-6</v>
      </c>
      <c r="PI119" s="120">
        <v>1.0450141638433739E-6</v>
      </c>
      <c r="PJ119" s="120">
        <v>1.0004645788547251E-6</v>
      </c>
      <c r="PK119" s="120">
        <v>1.0004645788547259E-6</v>
      </c>
      <c r="PL119" s="120">
        <v>9.5752181065187302E-7</v>
      </c>
      <c r="PM119" s="120">
        <v>9.5752181065187239E-7</v>
      </c>
      <c r="PN119" s="120">
        <v>9.1613955245330081E-7</v>
      </c>
      <c r="PO119" s="120">
        <v>9.1613955245330071E-7</v>
      </c>
      <c r="PP119" s="120">
        <v>8.76272441292723E-7</v>
      </c>
      <c r="PQ119" s="120">
        <v>8.7627244129272322E-7</v>
      </c>
      <c r="PR119" s="120">
        <v>8.3787604933880545E-7</v>
      </c>
      <c r="PS119" s="120">
        <v>8.3787604933880502E-7</v>
      </c>
      <c r="PT119" s="120">
        <v>8.0090687507252697E-7</v>
      </c>
      <c r="PU119" s="120">
        <v>8.0090687507252676E-7</v>
      </c>
      <c r="PV119" s="120">
        <v>7.6532233432569033E-7</v>
      </c>
      <c r="PW119" s="120">
        <v>7.6532233432569086E-7</v>
      </c>
      <c r="PX119" s="120">
        <v>7.3108075118417845E-7</v>
      </c>
      <c r="PY119" s="120">
        <v>7.3108075118417845E-7</v>
      </c>
      <c r="PZ119" s="120">
        <v>6.9814134875964572E-7</v>
      </c>
      <c r="QA119" s="120">
        <v>6.981413487596454E-7</v>
      </c>
      <c r="QB119" s="120">
        <v>6.6646423983340765E-7</v>
      </c>
      <c r="QC119" s="120">
        <v>6.6646423983340776E-7</v>
      </c>
      <c r="QD119" s="120">
        <v>6.3601041737637032E-7</v>
      </c>
      <c r="QE119" s="120">
        <v>6.3601041737637053E-7</v>
      </c>
      <c r="QF119" s="120">
        <v>6.0674174494892039E-7</v>
      </c>
      <c r="QG119" s="120">
        <v>6.0674174494892049E-7</v>
      </c>
      <c r="QH119" s="120">
        <v>5.7862094698478149E-7</v>
      </c>
      <c r="QI119" s="120">
        <v>5.7862094698478149E-7</v>
      </c>
      <c r="QJ119" s="120">
        <v>5.5161159896290353E-7</v>
      </c>
      <c r="QK119" s="120">
        <v>5.5161159896290385E-7</v>
      </c>
      <c r="QL119" s="120">
        <v>5.2567811747153449E-7</v>
      </c>
      <c r="QM119" s="120">
        <v>5.2567811747153449E-7</v>
      </c>
      <c r="QN119" s="120">
        <v>5.0078575016868641E-7</v>
      </c>
      <c r="QO119" s="120">
        <v>5.0078575016868641E-7</v>
      </c>
      <c r="QP119" s="120">
        <v>4.7690056564329111E-7</v>
      </c>
      <c r="QQ119" s="120">
        <v>4.7690056564329111E-7</v>
      </c>
      <c r="QR119" s="120">
        <v>4.5398944318137712E-7</v>
      </c>
      <c r="QS119" s="120">
        <v>4.5398944318137696E-7</v>
      </c>
      <c r="QT119" s="120">
        <v>4.3202006244169908E-7</v>
      </c>
      <c r="QU119" s="120">
        <v>4.3202006244169919E-7</v>
      </c>
      <c r="QV119" s="120">
        <v>4.1096089304528728E-7</v>
      </c>
      <c r="QW119" s="120">
        <v>4.1096089304528723E-7</v>
      </c>
      <c r="QX119" s="120">
        <v>3.9078118408344478E-7</v>
      </c>
      <c r="QY119" s="120">
        <v>3.9078118408344473E-7</v>
      </c>
      <c r="QZ119" s="120">
        <v>3.7145095354879299E-7</v>
      </c>
      <c r="RA119" s="120">
        <v>3.7145095354879262E-7</v>
      </c>
      <c r="RB119" s="120">
        <v>3.5294097769399604E-7</v>
      </c>
      <c r="RC119" s="120">
        <v>3.529409776939962E-7</v>
      </c>
      <c r="RD119" s="120">
        <v>3.3522278032286231E-7</v>
      </c>
      <c r="RE119" s="120">
        <v>3.3522278032286231E-7</v>
      </c>
      <c r="RF119" s="120">
        <v>3.182686220185526E-7</v>
      </c>
      <c r="RG119" s="120">
        <v>3.1826862201855254E-7</v>
      </c>
      <c r="RH119" s="120">
        <v>3.0205148931369069E-7</v>
      </c>
      <c r="RI119" s="120">
        <v>3.020514893136908E-7</v>
      </c>
      <c r="RJ119" s="120">
        <v>2.8654508380718617E-7</v>
      </c>
      <c r="RK119" s="120">
        <v>2.8654508380718612E-7</v>
      </c>
      <c r="RL119" s="120">
        <v>2.7172381123263406E-7</v>
      </c>
      <c r="RM119" s="120">
        <v>2.7172381123263385E-7</v>
      </c>
      <c r="RN119" s="120">
        <v>2.5756277048318611E-7</v>
      </c>
      <c r="RO119" s="120">
        <v>2.5756277048318637E-7</v>
      </c>
      <c r="RP119" s="120">
        <v>2.4403774259781766E-7</v>
      </c>
      <c r="RQ119" s="120">
        <v>2.4403774259781798E-7</v>
      </c>
      <c r="RR119" s="120">
        <v>2.3112517971393629E-7</v>
      </c>
      <c r="RS119" s="120">
        <v>2.3112517971393619E-7</v>
      </c>
      <c r="RT119" s="120">
        <v>2.1880219399131473E-7</v>
      </c>
      <c r="RU119" s="120">
        <v>2.188021939913147E-7</v>
      </c>
      <c r="RV119" s="120">
        <v>2.0704654651233525E-7</v>
      </c>
      <c r="RW119" s="120">
        <v>2.0704654651233519E-7</v>
      </c>
      <c r="RX119" s="120">
        <v>1.9583663616355498E-7</v>
      </c>
      <c r="RY119" s="120">
        <v>1.9583663616355501E-7</v>
      </c>
      <c r="RZ119" s="120">
        <v>1.8515148850361639E-7</v>
      </c>
      <c r="SA119" s="120">
        <v>1.851514885036165E-7</v>
      </c>
      <c r="SB119" s="120">
        <v>1.7497074462252918E-7</v>
      </c>
      <c r="SC119" s="120">
        <v>1.7497074462252926E-7</v>
      </c>
      <c r="SD119" s="120">
        <v>1.6527464999735604E-7</v>
      </c>
      <c r="SE119" s="120">
        <v>1.6527464999735607E-7</v>
      </c>
      <c r="SF119" s="120">
        <v>1.5604404334933451E-7</v>
      </c>
      <c r="SG119" s="120">
        <v>1.5604404334933456E-7</v>
      </c>
      <c r="SH119" s="120">
        <v>1.4726034550746354E-7</v>
      </c>
      <c r="SI119" s="120">
        <v>1.4726034550746365E-7</v>
      </c>
      <c r="SJ119" s="120">
        <v>1.3890554828356902E-7</v>
      </c>
      <c r="SK119" s="120">
        <v>1.3890554828356899E-7</v>
      </c>
      <c r="SL119" s="120">
        <v>1.3096220336385798E-7</v>
      </c>
      <c r="SM119" s="120">
        <v>1.3096220336385791E-7</v>
      </c>
      <c r="SN119" s="120">
        <v>1.2341341122194757E-7</v>
      </c>
      <c r="SO119" s="120">
        <v>1.2341341122194749E-7</v>
      </c>
      <c r="SP119" s="120">
        <v>1.1624281005833258E-7</v>
      </c>
      <c r="SQ119" s="120">
        <v>1.1624281005833254E-7</v>
      </c>
      <c r="SR119" s="120">
        <v>1.0943456477123452E-7</v>
      </c>
      <c r="SS119" s="120">
        <v>1.0943456477123449E-7</v>
      </c>
      <c r="ST119" s="120">
        <v>1.0297335596373772E-7</v>
      </c>
      <c r="SU119" s="120">
        <v>1.0297335596373772E-7</v>
      </c>
      <c r="SV119" s="120">
        <v>9.68443689920875E-8</v>
      </c>
      <c r="SW119" s="120">
        <v>9.6844368992087513E-8</v>
      </c>
      <c r="SX119" s="120">
        <v>9.1033283059983101E-8</v>
      </c>
      <c r="SY119" s="120">
        <v>9.1033283059983101E-8</v>
      </c>
      <c r="SZ119" s="120">
        <v>8.5526260363654588E-8</v>
      </c>
      <c r="TA119" s="120">
        <v>8.5526260363654549E-8</v>
      </c>
      <c r="TB119" s="120">
        <v>8.0309935292463309E-8</v>
      </c>
      <c r="TC119" s="120">
        <v>8.0309935292463309E-8</v>
      </c>
      <c r="TD119" s="120">
        <v>7.5371403689712949E-8</v>
      </c>
      <c r="TE119" s="120">
        <v>7.5371403689712922E-8</v>
      </c>
      <c r="TF119" s="120">
        <v>7.0698212178298758E-8</v>
      </c>
      <c r="TG119" s="120">
        <v>7.0698212178298824E-8</v>
      </c>
      <c r="TH119" s="120">
        <v>6.6278347555761446E-8</v>
      </c>
      <c r="TI119" s="120">
        <v>6.6278347555761472E-8</v>
      </c>
      <c r="TJ119" s="120">
        <v>6.2100226263242322E-8</v>
      </c>
      <c r="TK119" s="120">
        <v>6.2100226263242388E-8</v>
      </c>
      <c r="TL119" s="120">
        <v>5.8152683932768993E-8</v>
      </c>
      <c r="TM119" s="120">
        <v>5.815268393276896E-8</v>
      </c>
      <c r="TN119" s="120">
        <v>5.4424965017218702E-8</v>
      </c>
      <c r="TO119" s="120">
        <v>5.4424965017218689E-8</v>
      </c>
      <c r="TP119" s="120">
        <v>5.0906712507231666E-8</v>
      </c>
      <c r="TQ119" s="120">
        <v>5.0906712507231659E-8</v>
      </c>
      <c r="TR119" s="120">
        <v>4.7587957739256613E-8</v>
      </c>
      <c r="TS119" s="120">
        <v>4.7587957739256579E-8</v>
      </c>
      <c r="TT119" s="120">
        <v>4.4459110298824102E-8</v>
      </c>
      <c r="TU119" s="120">
        <v>4.4459110298824095E-8</v>
      </c>
      <c r="TV119" s="120">
        <v>4.1510948023048968E-8</v>
      </c>
      <c r="TW119" s="120">
        <v>4.1510948023048935E-8</v>
      </c>
      <c r="TX119" s="120">
        <v>3.8734607106263433E-8</v>
      </c>
      <c r="TY119" s="120">
        <v>3.8734607106263426E-8</v>
      </c>
      <c r="TZ119" s="120">
        <v>3.6121572312582613E-8</v>
      </c>
      <c r="UA119" s="120">
        <v>3.6121572312582646E-8</v>
      </c>
      <c r="UB119" s="120">
        <v>3.3663667299095386E-8</v>
      </c>
      <c r="UC119" s="120">
        <v>3.3663667299095367E-8</v>
      </c>
      <c r="UD119" s="120">
        <v>3.1353045053264999E-8</v>
      </c>
      <c r="UE119" s="120">
        <v>3.1353045053265012E-8</v>
      </c>
      <c r="UF119" s="120">
        <v>2.918217844800855E-8</v>
      </c>
      <c r="UG119" s="120">
        <v>2.9182178448008547E-8</v>
      </c>
      <c r="UH119" s="120">
        <v>2.7143850917806534E-8</v>
      </c>
      <c r="UI119" s="120">
        <v>2.7143850917806547E-8</v>
      </c>
      <c r="UJ119" s="120">
        <v>2.5231147259072306E-8</v>
      </c>
      <c r="UK119" s="120">
        <v>2.5231147259072306E-8</v>
      </c>
      <c r="UL119" s="120">
        <v>2.3437444557885521E-8</v>
      </c>
      <c r="UM119" s="120">
        <v>2.3437444557885528E-8</v>
      </c>
      <c r="UN119" s="120">
        <v>2.1756403248065311E-8</v>
      </c>
      <c r="UO119" s="120">
        <v>2.1756403248065317E-8</v>
      </c>
      <c r="UP119" s="120">
        <v>2.0181958302426686E-8</v>
      </c>
      <c r="UQ119" s="120">
        <v>2.0181958302426693E-8</v>
      </c>
      <c r="UR119" s="120">
        <v>1.870831055992892E-8</v>
      </c>
      <c r="US119" s="120">
        <v>1.8708310559928914E-8</v>
      </c>
      <c r="UT119" s="120">
        <v>1.7329918191286474E-8</v>
      </c>
      <c r="UU119" s="120">
        <v>1.732991819128648E-8</v>
      </c>
      <c r="UV119" s="120">
        <v>1.6041488305472018E-8</v>
      </c>
      <c r="UW119" s="120">
        <v>1.6041488305472034E-8</v>
      </c>
      <c r="UX119" s="120">
        <v>1.4837968699398281E-8</v>
      </c>
      <c r="UY119" s="120">
        <v>1.4837968699398294E-8</v>
      </c>
      <c r="UZ119" s="120">
        <v>1.3714539752918931E-8</v>
      </c>
      <c r="VA119" s="120">
        <v>1.3714539752918922E-8</v>
      </c>
      <c r="VB119" s="120">
        <v>1.2666606471141097E-8</v>
      </c>
      <c r="VC119" s="120">
        <v>1.2666606471141092E-8</v>
      </c>
      <c r="VD119" s="120">
        <v>1.1689790675892235E-8</v>
      </c>
      <c r="VE119" s="120">
        <v>1.1689790675892228E-8</v>
      </c>
      <c r="VF119" s="120">
        <v>1.0779923348031208E-8</v>
      </c>
      <c r="VG119" s="120">
        <v>1.0779923348031217E-8</v>
      </c>
      <c r="VH119" s="120">
        <v>9.9330371221413045E-9</v>
      </c>
      <c r="VI119" s="120">
        <v>9.9330371221413144E-9</v>
      </c>
      <c r="VJ119" s="120">
        <v>9.1453589349867592E-9</v>
      </c>
      <c r="VK119" s="120">
        <v>9.1453589349867592E-9</v>
      </c>
      <c r="VL119" s="120">
        <v>8.4133028289591445E-9</v>
      </c>
      <c r="VM119" s="120">
        <v>8.4133028289591445E-9</v>
      </c>
      <c r="VN119" s="120">
        <v>7.7334629115827032E-9</v>
      </c>
      <c r="VO119" s="120">
        <v>7.7334629115826999E-9</v>
      </c>
      <c r="VP119" s="120">
        <v>7.1026064719899748E-9</v>
      </c>
      <c r="VQ119" s="120">
        <v>7.1026064719899748E-9</v>
      </c>
      <c r="VR119" s="120">
        <v>6.5176672551211768E-9</v>
      </c>
      <c r="VS119" s="120">
        <v>6.5176672551211768E-9</v>
      </c>
      <c r="VT119" s="120">
        <v>5.975738894242389E-9</v>
      </c>
      <c r="VU119" s="120">
        <v>5.9757388942423899E-9</v>
      </c>
      <c r="VV119" s="120">
        <v>5.4740685022194664E-9</v>
      </c>
      <c r="VW119" s="120">
        <v>5.4740685022194673E-9</v>
      </c>
      <c r="VX119" s="120">
        <v>5.0100504218266413E-9</v>
      </c>
      <c r="VY119" s="120">
        <v>5.010050421826643E-9</v>
      </c>
      <c r="VZ119" s="120">
        <v>4.5812201352115406E-9</v>
      </c>
      <c r="WA119" s="120">
        <v>4.5812201352115381E-9</v>
      </c>
      <c r="WB119" s="120">
        <v>4.1852483324818189E-9</v>
      </c>
      <c r="WC119" s="120">
        <v>4.1852483324818206E-9</v>
      </c>
      <c r="WD119" s="120">
        <v>3.8199351392233914E-9</v>
      </c>
      <c r="WE119" s="120">
        <v>3.8199351392233905E-9</v>
      </c>
      <c r="WF119" s="120">
        <v>3.4832045026060548E-9</v>
      </c>
      <c r="WG119" s="120">
        <v>3.4832045026060539E-9</v>
      </c>
      <c r="WH119" s="120">
        <v>3.173098735580261E-9</v>
      </c>
      <c r="WI119" s="120">
        <v>3.1730987355802626E-9</v>
      </c>
      <c r="WJ119" s="120">
        <v>2.8877732185181772E-9</v>
      </c>
      <c r="WK119" s="120">
        <v>2.887773218518178E-9</v>
      </c>
      <c r="WL119" s="120">
        <v>2.6254912575039891E-9</v>
      </c>
      <c r="WM119" s="120">
        <v>2.6254912575039896E-9</v>
      </c>
      <c r="WN119" s="120">
        <v>2.3846190983327427E-9</v>
      </c>
      <c r="WO119" s="120">
        <v>2.384619098332744E-9</v>
      </c>
      <c r="WP119" s="120">
        <v>2.1636210951337374E-9</v>
      </c>
      <c r="WQ119" s="120">
        <v>2.1636210951337365E-9</v>
      </c>
      <c r="WR119" s="120">
        <v>1.9610550323945731E-9</v>
      </c>
      <c r="WS119" s="120">
        <v>1.961055032394576E-9</v>
      </c>
      <c r="WT119" s="120">
        <v>1.7755675990249829E-9</v>
      </c>
      <c r="WU119" s="120">
        <v>1.7755675990249823E-9</v>
      </c>
      <c r="WV119" s="120">
        <v>1.6058900129660829E-9</v>
      </c>
      <c r="WW119" s="120">
        <v>1.6058900129660841E-9</v>
      </c>
      <c r="WX119" s="120">
        <v>1.4508337947212084E-9</v>
      </c>
      <c r="WY119" s="120">
        <v>1.4508337947212078E-9</v>
      </c>
      <c r="WZ119" s="120">
        <v>1.309286688058505E-9</v>
      </c>
      <c r="XA119" s="120">
        <v>1.3092866880585048E-9</v>
      </c>
      <c r="XB119" s="120">
        <v>1.1802087260141185E-9</v>
      </c>
      <c r="XC119" s="120">
        <v>1.1802087260141176E-9</v>
      </c>
      <c r="XD119" s="120">
        <v>1.0626284402075538E-9</v>
      </c>
      <c r="XE119" s="120">
        <v>1.0626284402075538E-9</v>
      </c>
      <c r="XF119" s="120">
        <v>9.5563921136836644E-10</v>
      </c>
      <c r="XG119" s="120">
        <v>9.5563921136836706E-10</v>
      </c>
      <c r="XH119" s="120">
        <v>8.5839575886564596E-10</v>
      </c>
      <c r="XI119" s="120">
        <v>8.5839575886564616E-10</v>
      </c>
      <c r="XJ119" s="120">
        <v>7.7011076692913133E-10</v>
      </c>
      <c r="XK119" s="120">
        <v>7.7011076692913174E-10</v>
      </c>
      <c r="XL119" s="120">
        <v>6.9005164515341367E-10</v>
      </c>
      <c r="XM119" s="120">
        <v>6.9005164515341326E-10</v>
      </c>
      <c r="XN119" s="120">
        <v>6.1753742078461535E-10</v>
      </c>
      <c r="XO119" s="120">
        <v>6.1753742078461566E-10</v>
      </c>
      <c r="XP119" s="120">
        <v>5.5193576020251479E-10</v>
      </c>
      <c r="XQ119" s="120">
        <v>5.51935760202515E-10</v>
      </c>
      <c r="XR119" s="120">
        <v>4.9266011693026187E-10</v>
      </c>
      <c r="XS119" s="120">
        <v>4.9266011693026218E-10</v>
      </c>
      <c r="XT119" s="120">
        <v>4.3916700342891988E-10</v>
      </c>
      <c r="XU119" s="120">
        <v>4.3916700342891962E-10</v>
      </c>
      <c r="XV119" s="120">
        <v>3.9095338386503299E-10</v>
      </c>
      <c r="XW119" s="120">
        <v>3.909533838650333E-10</v>
      </c>
      <c r="XX119" s="120">
        <v>3.4755418497647874E-10</v>
      </c>
      <c r="XY119" s="120">
        <v>3.4755418497647884E-10</v>
      </c>
      <c r="XZ119" s="120">
        <v>3.0853992210501667E-10</v>
      </c>
      <c r="YA119" s="120">
        <v>3.0853992210501657E-10</v>
      </c>
      <c r="YB119" s="120">
        <v>2.73514437413337E-10</v>
      </c>
      <c r="YC119" s="120">
        <v>2.7351443741333689E-10</v>
      </c>
      <c r="YD119" s="120">
        <v>2.4211274726001168E-10</v>
      </c>
      <c r="YE119" s="120">
        <v>2.4211274726001158E-10</v>
      </c>
      <c r="YF119" s="120">
        <v>2.1399899566767E-10</v>
      </c>
      <c r="YG119" s="120">
        <v>2.1399899566767011E-10</v>
      </c>
      <c r="YH119" s="120">
        <v>1.888645107879323E-10</v>
      </c>
      <c r="YI119" s="120">
        <v>1.8886451078793233E-10</v>
      </c>
      <c r="YJ119" s="120">
        <v>1.6642596124113142E-10</v>
      </c>
      <c r="YK119" s="120">
        <v>1.664259612411315E-10</v>
      </c>
      <c r="YL119" s="120">
        <v>1.4642360918965792E-10</v>
      </c>
      <c r="YM119" s="120">
        <v>1.4642360918965797E-10</v>
      </c>
      <c r="YN119" s="120">
        <v>1.2861965699078231E-10</v>
      </c>
      <c r="YO119" s="120">
        <v>1.2861965699078241E-10</v>
      </c>
      <c r="YP119" s="120">
        <v>1.1279668426803088E-10</v>
      </c>
      <c r="YQ119" s="120">
        <v>1.1279668426803093E-10</v>
      </c>
      <c r="YR119" s="120">
        <v>9.8756172239511908E-11</v>
      </c>
      <c r="YS119" s="120">
        <v>9.8756172239511895E-11</v>
      </c>
      <c r="YT119" s="120">
        <v>8.6317112146927988E-11</v>
      </c>
      <c r="YU119" s="120">
        <v>8.6317112146927975E-11</v>
      </c>
      <c r="YV119" s="120">
        <v>7.531469464024925E-11</v>
      </c>
      <c r="YW119" s="120">
        <v>7.5314694640249263E-11</v>
      </c>
      <c r="YX119" s="120">
        <v>6.5599076990031791E-11</v>
      </c>
      <c r="YY119" s="120">
        <v>6.5599076990031778E-11</v>
      </c>
      <c r="YZ119" s="120">
        <v>5.7034225021998718E-11</v>
      </c>
      <c r="ZA119" s="120">
        <v>5.7034225021998705E-11</v>
      </c>
      <c r="ZB119" s="120">
        <v>4.9496826696591987E-11</v>
      </c>
      <c r="ZC119" s="120">
        <v>4.9496826696591949E-11</v>
      </c>
      <c r="ZD119" s="120">
        <v>4.2875274289566629E-11</v>
      </c>
      <c r="ZE119" s="120">
        <v>4.2875274289566662E-11</v>
      </c>
      <c r="ZF119" s="120">
        <v>3.706871216814227E-11</v>
      </c>
      <c r="ZG119" s="120">
        <v>3.706871216814227E-11</v>
      </c>
      <c r="ZH119" s="120">
        <v>3.1986147200532139E-11</v>
      </c>
      <c r="ZI119" s="120">
        <v>3.1986147200532158E-11</v>
      </c>
      <c r="ZJ119" s="120">
        <v>2.7545618884612817E-11</v>
      </c>
      <c r="ZK119" s="120">
        <v>2.7545618884612824E-11</v>
      </c>
      <c r="ZL119" s="120">
        <v>2.3673426333832215E-11</v>
      </c>
      <c r="ZM119" s="120">
        <v>2.3673426333832205E-11</v>
      </c>
      <c r="ZN119" s="120">
        <v>2.0303409314933102E-11</v>
      </c>
      <c r="ZO119" s="120">
        <v>2.0303409314933128E-11</v>
      </c>
      <c r="ZP119" s="120">
        <v>1.7376280592420632E-11</v>
      </c>
      <c r="ZQ119" s="120">
        <v>1.7376280592420635E-11</v>
      </c>
      <c r="ZR119" s="120">
        <v>1.4839006898655243E-11</v>
      </c>
      <c r="ZS119" s="120">
        <v>1.4839006898655246E-11</v>
      </c>
      <c r="ZT119" s="120">
        <v>1.2644235915721212E-11</v>
      </c>
      <c r="ZU119" s="120">
        <v>1.2644235915721216E-11</v>
      </c>
      <c r="ZV119" s="120">
        <v>1.0749766725509799E-11</v>
      </c>
      <c r="ZW119" s="120">
        <v>1.0749766725509799E-11</v>
      </c>
      <c r="ZX119" s="120">
        <v>9.1180612574710052E-12</v>
      </c>
      <c r="ZY119" s="120">
        <v>9.1180612574710003E-12</v>
      </c>
      <c r="ZZ119" s="120">
        <v>7.7157943389210247E-12</v>
      </c>
      <c r="AAA119" s="120">
        <v>7.7157943389210166E-12</v>
      </c>
      <c r="AAB119" s="120">
        <v>6.5134400303373948E-12</v>
      </c>
      <c r="AAC119" s="120">
        <v>6.5134400303373972E-12</v>
      </c>
      <c r="AAD119" s="120">
        <v>5.4848920074210105E-12</v>
      </c>
      <c r="AAE119" s="120">
        <v>5.4848920074210097E-12</v>
      </c>
      <c r="AAF119" s="120">
        <v>4.6071158325421931E-12</v>
      </c>
      <c r="AAG119" s="120">
        <v>4.6071158325421963E-12</v>
      </c>
      <c r="AAH119" s="120">
        <v>3.8598310402082813E-12</v>
      </c>
      <c r="AAI119" s="120">
        <v>3.859831040208287E-12</v>
      </c>
      <c r="AAJ119" s="120">
        <v>3.2252210440839357E-12</v>
      </c>
      <c r="AAK119" s="120">
        <v>3.225221044083934E-12</v>
      </c>
      <c r="AAL119" s="120">
        <v>2.6876689565608192E-12</v>
      </c>
      <c r="AAM119" s="120">
        <v>2.68766895656082E-12</v>
      </c>
      <c r="AAN119" s="120">
        <v>2.2335174956110763E-12</v>
      </c>
      <c r="AAO119" s="120">
        <v>2.2335174956110796E-12</v>
      </c>
      <c r="AAP119" s="120">
        <v>1.8508512373785271E-12</v>
      </c>
      <c r="AAQ119" s="120">
        <v>1.8508512373785242E-12</v>
      </c>
      <c r="AAR119" s="120">
        <v>1.5292995563799917E-12</v>
      </c>
      <c r="AAS119" s="120">
        <v>1.5292995563799911E-12</v>
      </c>
      <c r="AAT119" s="120">
        <v>1.2598586780328388E-12</v>
      </c>
      <c r="AAU119" s="120">
        <v>1.2598586780328378E-12</v>
      </c>
      <c r="AAV119" s="120">
        <v>1.0347313502318743E-12</v>
      </c>
      <c r="AAW119" s="120">
        <v>1.0347313502318741E-12</v>
      </c>
      <c r="AAX119" s="120">
        <v>8.471827216189577E-13</v>
      </c>
      <c r="AAY119" s="120">
        <v>8.471827216189583E-13</v>
      </c>
      <c r="AAZ119" s="120">
        <v>6.9141109378536814E-13</v>
      </c>
      <c r="ABA119" s="120">
        <v>6.9141109378536793E-13</v>
      </c>
      <c r="ABB119" s="120">
        <v>5.6243229269789166E-13</v>
      </c>
      <c r="ABC119" s="120">
        <v>5.6243229269789166E-13</v>
      </c>
      <c r="ABD119" s="120">
        <v>4.5597648093803702E-13</v>
      </c>
      <c r="ABE119" s="120">
        <v>4.5597648093803753E-13</v>
      </c>
      <c r="ABF119" s="120">
        <v>3.6839630669892498E-13</v>
      </c>
      <c r="ABG119" s="120">
        <v>3.6839630669892503E-13</v>
      </c>
      <c r="ABH119" s="120">
        <v>2.9658535772290373E-13</v>
      </c>
      <c r="ABI119" s="120">
        <v>2.9658535772290357E-13</v>
      </c>
      <c r="ABJ119" s="120">
        <v>2.3790595832849817E-13</v>
      </c>
      <c r="ABK119" s="120">
        <v>2.3790595832849847E-13</v>
      </c>
      <c r="ABL119" s="120">
        <v>1.9012541523006902E-13</v>
      </c>
      <c r="ABM119" s="120">
        <v>1.9012541523006924E-13</v>
      </c>
      <c r="ABN119" s="120">
        <v>1.5135988287775367E-13</v>
      </c>
      <c r="ABO119" s="120">
        <v>1.5135988287775365E-13</v>
      </c>
      <c r="ABP119" s="120">
        <v>1.2002508143781729E-13</v>
      </c>
      <c r="ABQ119" s="120">
        <v>1.2002508143781741E-13</v>
      </c>
      <c r="ABR119" s="120">
        <v>9.4793160211819003E-14</v>
      </c>
      <c r="ABS119" s="120">
        <v>9.4793160211818889E-14</v>
      </c>
      <c r="ABT119" s="120">
        <v>7.4555056192940894E-14</v>
      </c>
      <c r="ABU119" s="120">
        <v>7.4555056192940844E-14</v>
      </c>
      <c r="ABV119" s="120">
        <v>5.8387751533505935E-14</v>
      </c>
      <c r="ABW119" s="120">
        <v>5.8387751533505998E-14</v>
      </c>
      <c r="ABX119" s="120">
        <v>4.5525884921037925E-14</v>
      </c>
      <c r="ABY119" s="120">
        <v>4.5525884921037944E-14</v>
      </c>
      <c r="ABZ119" s="120">
        <v>3.5337220220426739E-14</v>
      </c>
      <c r="ACA119" s="120">
        <v>3.5337220220426751E-14</v>
      </c>
      <c r="ACB119" s="120">
        <v>2.7301521242676613E-14</v>
      </c>
      <c r="ACC119" s="120">
        <v>2.7301521242676619E-14</v>
      </c>
      <c r="ACD119" s="120">
        <v>2.0992424168051013E-14</v>
      </c>
      <c r="ACE119" s="120">
        <v>2.0992424168051026E-14</v>
      </c>
      <c r="ACF119" s="120">
        <v>1.6061939019850704E-14</v>
      </c>
      <c r="ACG119" s="120">
        <v>1.6061939019850704E-14</v>
      </c>
      <c r="ACH119" s="120">
        <v>1.2227248705207307E-14</v>
      </c>
      <c r="ACI119" s="120">
        <v>1.2227248705207309E-14</v>
      </c>
      <c r="ACJ119" s="120">
        <v>9.2595085746744583E-15</v>
      </c>
      <c r="ACK119" s="120">
        <v>9.2595085746744646E-15</v>
      </c>
      <c r="ACL119" s="120">
        <v>6.9743812782982796E-15</v>
      </c>
      <c r="ACM119" s="120">
        <v>6.9743812782982733E-15</v>
      </c>
      <c r="ACN119" s="120">
        <v>5.2240709980015616E-15</v>
      </c>
      <c r="ACO119" s="120">
        <v>5.2240709980015632E-15</v>
      </c>
      <c r="ACP119" s="120">
        <v>3.8906480094910662E-15</v>
      </c>
      <c r="ACQ119" s="120">
        <v>3.8906480094910654E-15</v>
      </c>
      <c r="ACR119" s="120">
        <v>2.8804790743867624E-15</v>
      </c>
      <c r="ACS119" s="120">
        <v>2.8804790743867612E-15</v>
      </c>
      <c r="ACT119" s="120">
        <v>2.1196014943544239E-15</v>
      </c>
      <c r="ACU119" s="120">
        <v>2.1196014943544239E-15</v>
      </c>
      <c r="ACV119" s="120">
        <v>1.5498988884427095E-15</v>
      </c>
      <c r="ACW119" s="120">
        <v>1.5498988884427091E-15</v>
      </c>
      <c r="ACX119" s="120">
        <v>1.1259550012760886E-15</v>
      </c>
      <c r="ACY119" s="120">
        <v>1.125955001276088E-15</v>
      </c>
      <c r="ACZ119" s="120">
        <v>8.12478234595797E-16</v>
      </c>
      <c r="ADA119" s="120">
        <v>8.124782345957972E-16</v>
      </c>
      <c r="ADB119" s="120">
        <v>5.8220424065730464E-16</v>
      </c>
      <c r="ADC119" s="120">
        <v>5.8220424065730445E-16</v>
      </c>
      <c r="ADD119" s="120">
        <v>4.141969462134122E-16</v>
      </c>
      <c r="ADE119" s="120">
        <v>4.1419694621341235E-16</v>
      </c>
      <c r="ADF119" s="120">
        <v>2.9247991239631467E-16</v>
      </c>
      <c r="ADG119" s="120">
        <v>2.9247991239631458E-16</v>
      </c>
      <c r="ADH119" s="120">
        <v>2.0494009901921813E-16</v>
      </c>
      <c r="ADI119" s="120">
        <v>2.04940099019218E-16</v>
      </c>
      <c r="ADJ119" s="120">
        <v>1.424550090684269E-16</v>
      </c>
      <c r="ADK119" s="120">
        <v>1.4245500906842697E-16</v>
      </c>
      <c r="ADL119" s="120">
        <v>9.8201954190444553E-17</v>
      </c>
      <c r="ADM119" s="120">
        <v>9.820195419044459E-17</v>
      </c>
      <c r="ADN119" s="120">
        <v>6.711491412141499E-17</v>
      </c>
      <c r="ADO119" s="120">
        <v>6.7114914121414977E-17</v>
      </c>
      <c r="ADP119" s="120">
        <v>4.5460266544107793E-17</v>
      </c>
      <c r="ADQ119" s="120">
        <v>4.5460266544107774E-17</v>
      </c>
      <c r="ADR119" s="120">
        <v>3.0507637523690062E-17</v>
      </c>
      <c r="ADS119" s="120">
        <v>3.050763752369008E-17</v>
      </c>
      <c r="ADT119" s="120">
        <v>2.0276359246511349E-17</v>
      </c>
      <c r="ADU119" s="120">
        <v>2.0276359246511352E-17</v>
      </c>
      <c r="ADV119" s="120">
        <v>1.3341607799917692E-17</v>
      </c>
      <c r="ADW119" s="120">
        <v>1.3341607799917679E-17</v>
      </c>
      <c r="ADX119" s="120">
        <v>8.6873092907570322E-18</v>
      </c>
      <c r="ADY119" s="120">
        <v>8.6873092907570369E-18</v>
      </c>
      <c r="ADZ119" s="120">
        <v>5.5954212996618735E-18</v>
      </c>
      <c r="AEA119" s="120">
        <v>5.5954212996618719E-18</v>
      </c>
      <c r="AEB119" s="120">
        <v>3.5632856026005038E-18</v>
      </c>
      <c r="AEC119" s="120">
        <v>3.5632856026005007E-18</v>
      </c>
      <c r="AED119" s="120">
        <v>2.2424679559420272E-18</v>
      </c>
      <c r="AEE119" s="120">
        <v>2.2424679559420268E-18</v>
      </c>
      <c r="AEF119" s="120">
        <v>1.3939060079596611E-18</v>
      </c>
      <c r="AEG119" s="120">
        <v>1.3939060079596608E-18</v>
      </c>
      <c r="AEH119" s="120">
        <v>8.5532555908980691E-19</v>
      </c>
      <c r="AEI119" s="120">
        <v>8.5532555908980691E-19</v>
      </c>
      <c r="AEJ119" s="120">
        <v>5.1780125456947334E-19</v>
      </c>
      <c r="AEK119" s="120">
        <v>5.1780125456947305E-19</v>
      </c>
      <c r="AEL119" s="120">
        <v>3.0906782823169064E-19</v>
      </c>
      <c r="AEM119" s="120">
        <v>3.0906782823169049E-19</v>
      </c>
      <c r="AEN119" s="120">
        <v>1.8176473832585391E-19</v>
      </c>
      <c r="AEO119" s="120">
        <v>1.8176473832585394E-19</v>
      </c>
      <c r="AEP119" s="120">
        <v>1.0524840112258979E-19</v>
      </c>
      <c r="AEQ119" s="120">
        <v>1.0524840112258976E-19</v>
      </c>
      <c r="AER119" s="120">
        <v>5.9956049069638616E-20</v>
      </c>
      <c r="AES119" s="120">
        <v>5.9956049069638544E-20</v>
      </c>
      <c r="AET119" s="120">
        <v>3.3573606205494051E-20</v>
      </c>
      <c r="AEU119" s="120">
        <v>3.3573606205494063E-20</v>
      </c>
      <c r="AEV119" s="120">
        <v>1.8463661656006984E-20</v>
      </c>
      <c r="AEW119" s="120">
        <v>1.8463661656006987E-20</v>
      </c>
      <c r="AEX119" s="120">
        <v>9.9624982485807463E-21</v>
      </c>
      <c r="AEY119" s="120">
        <v>9.9624982485807523E-21</v>
      </c>
      <c r="AEZ119" s="120">
        <v>5.26853341325245E-21</v>
      </c>
      <c r="AFA119" s="120">
        <v>5.2685334132524515E-21</v>
      </c>
      <c r="AFB119" s="120">
        <v>2.7276165626068528E-21</v>
      </c>
      <c r="AFC119" s="120">
        <v>2.7276165626068528E-21</v>
      </c>
      <c r="AFD119" s="120">
        <v>1.3807205188797444E-21</v>
      </c>
      <c r="AFE119" s="120">
        <v>1.3807205188797453E-21</v>
      </c>
      <c r="AFF119" s="120">
        <v>6.8243925488096248E-22</v>
      </c>
      <c r="AFG119" s="120">
        <v>6.8243925488096276E-22</v>
      </c>
      <c r="AFH119" s="120">
        <v>3.2885795944897327E-22</v>
      </c>
      <c r="AFI119" s="120">
        <v>3.2885795944897322E-22</v>
      </c>
      <c r="AFJ119" s="120">
        <v>1.5424991232206092E-22</v>
      </c>
      <c r="AFK119" s="120">
        <v>1.542499123220608E-22</v>
      </c>
      <c r="AFL119" s="120">
        <v>7.0295288404748982E-23</v>
      </c>
      <c r="AFM119" s="120">
        <v>7.0295288404749064E-23</v>
      </c>
      <c r="AFN119" s="120">
        <v>3.1062763997368473E-23</v>
      </c>
      <c r="AFO119" s="120">
        <v>3.1062763997368473E-23</v>
      </c>
      <c r="AFP119" s="120">
        <v>1.3279948964080981E-23</v>
      </c>
      <c r="AFQ119" s="120">
        <v>1.3279948964080969E-23</v>
      </c>
      <c r="AFR119" s="120">
        <v>5.4791181269678448E-24</v>
      </c>
      <c r="AFS119" s="120">
        <v>5.479118126967844E-24</v>
      </c>
      <c r="AFT119" s="120">
        <v>2.1755247260990869E-24</v>
      </c>
      <c r="AFU119" s="120">
        <v>2.175524726099088E-24</v>
      </c>
      <c r="AFV119" s="120">
        <v>8.2866373868449575E-25</v>
      </c>
      <c r="AFW119" s="120">
        <v>8.2866373868449611E-25</v>
      </c>
      <c r="AFX119" s="120">
        <v>3.0170654412331749E-25</v>
      </c>
      <c r="AFY119" s="120">
        <v>3.0170654412331749E-25</v>
      </c>
      <c r="AFZ119" s="120">
        <v>1.0456431545423238E-25</v>
      </c>
      <c r="AGA119" s="120">
        <v>1.0456431545423243E-25</v>
      </c>
      <c r="AGB119" s="120">
        <v>3.4331439117965455E-26</v>
      </c>
      <c r="AGC119" s="120">
        <v>3.4331439117965455E-26</v>
      </c>
      <c r="AGD119" s="120">
        <v>1.06188108074488E-26</v>
      </c>
      <c r="AGE119" s="120">
        <v>1.0618810807448801E-26</v>
      </c>
      <c r="AGF119" s="120">
        <v>3.0736620665074263E-27</v>
      </c>
      <c r="AGG119" s="120">
        <v>3.0736620665074263E-27</v>
      </c>
      <c r="AGH119" s="120">
        <v>8.2600112770589114E-28</v>
      </c>
      <c r="AGI119" s="120">
        <v>8.2600112770589096E-28</v>
      </c>
      <c r="AGJ119" s="120">
        <v>2.0409929932289553E-28</v>
      </c>
      <c r="AGK119" s="120">
        <v>2.0409929932289562E-28</v>
      </c>
      <c r="AGL119" s="120">
        <v>4.5814780551418319E-29</v>
      </c>
      <c r="AGM119" s="120">
        <v>4.5814780551418313E-29</v>
      </c>
      <c r="AGN119" s="120">
        <v>9.2002723923904869E-30</v>
      </c>
      <c r="AGO119" s="120">
        <v>9.2002723923904841E-30</v>
      </c>
      <c r="AGP119" s="120">
        <v>1.6197373698416139E-30</v>
      </c>
      <c r="AGQ119" s="120">
        <v>1.6197373698416143E-30</v>
      </c>
      <c r="AGR119" s="120">
        <v>2.4315399222324126E-31</v>
      </c>
      <c r="AGS119" s="120">
        <v>2.4315399222324126E-31</v>
      </c>
      <c r="AGT119" s="120">
        <v>2.9892821341410771E-32</v>
      </c>
      <c r="AGU119" s="120">
        <v>2.9892821341410766E-32</v>
      </c>
      <c r="AGV119" s="120">
        <v>2.8226910747425425E-33</v>
      </c>
      <c r="AGW119" s="120">
        <v>2.8226910747425425E-33</v>
      </c>
      <c r="AGX119" s="120">
        <v>1.8206056505535589E-34</v>
      </c>
      <c r="AGY119" s="120">
        <v>1.8206056505535589E-34</v>
      </c>
      <c r="AGZ119" s="120">
        <v>6.018531076210112E-36</v>
      </c>
      <c r="AHA119" s="120" t="s">
        <v>105</v>
      </c>
      <c r="AHB119" s="120" t="s">
        <v>105</v>
      </c>
      <c r="AHC119" s="120" t="s">
        <v>105</v>
      </c>
      <c r="AHD119" s="120" t="s">
        <v>105</v>
      </c>
      <c r="AHE119" s="120" t="s">
        <v>105</v>
      </c>
      <c r="AHF119" s="120" t="s">
        <v>105</v>
      </c>
      <c r="AHG119" s="120" t="s">
        <v>105</v>
      </c>
      <c r="AHH119" s="120" t="s">
        <v>105</v>
      </c>
      <c r="AHI119" s="120" t="s">
        <v>105</v>
      </c>
      <c r="AHJ119" s="120" t="s">
        <v>105</v>
      </c>
      <c r="AHK119" s="120" t="s">
        <v>105</v>
      </c>
      <c r="AHL119" s="120" t="s">
        <v>105</v>
      </c>
      <c r="AHM119" s="120" t="s">
        <v>105</v>
      </c>
      <c r="AHN119" s="120" t="s">
        <v>105</v>
      </c>
      <c r="AHO119" s="120" t="s">
        <v>105</v>
      </c>
      <c r="AHP119" s="120" t="s">
        <v>105</v>
      </c>
      <c r="AHQ119" s="120" t="s">
        <v>105</v>
      </c>
      <c r="AHR119" s="120" t="s">
        <v>105</v>
      </c>
      <c r="AHS119" s="120" t="s">
        <v>105</v>
      </c>
      <c r="AHT119" s="120" t="s">
        <v>105</v>
      </c>
      <c r="AHU119" s="120" t="s">
        <v>105</v>
      </c>
      <c r="AHV119" s="120" t="s">
        <v>105</v>
      </c>
      <c r="AHW119" s="120" t="s">
        <v>105</v>
      </c>
      <c r="AHX119" s="120" t="s">
        <v>105</v>
      </c>
      <c r="AHY119" s="120" t="s">
        <v>105</v>
      </c>
      <c r="AHZ119" s="120" t="s">
        <v>105</v>
      </c>
      <c r="AIA119" s="120" t="s">
        <v>105</v>
      </c>
      <c r="AIB119" s="120" t="s">
        <v>105</v>
      </c>
      <c r="AIC119" s="120" t="s">
        <v>105</v>
      </c>
      <c r="AID119" s="120" t="s">
        <v>105</v>
      </c>
      <c r="AIE119" s="120" t="s">
        <v>105</v>
      </c>
      <c r="AIF119" s="120" t="s">
        <v>105</v>
      </c>
      <c r="AIG119" s="120" t="s">
        <v>105</v>
      </c>
      <c r="AIH119" s="120" t="s">
        <v>105</v>
      </c>
      <c r="AII119" s="120" t="s">
        <v>105</v>
      </c>
      <c r="AIJ119" s="120" t="s">
        <v>105</v>
      </c>
      <c r="AIK119" s="120" t="s">
        <v>105</v>
      </c>
      <c r="AIL119" s="120" t="s">
        <v>105</v>
      </c>
      <c r="AIM119" s="120" t="s">
        <v>105</v>
      </c>
      <c r="AIN119" s="120" t="s">
        <v>105</v>
      </c>
      <c r="AIO119" s="120" t="s">
        <v>105</v>
      </c>
      <c r="AIP119" s="120" t="s">
        <v>105</v>
      </c>
      <c r="AIQ119" s="120" t="s">
        <v>105</v>
      </c>
      <c r="AIR119" s="120" t="s">
        <v>105</v>
      </c>
      <c r="AIS119" s="120" t="s">
        <v>105</v>
      </c>
      <c r="AIT119" s="120" t="s">
        <v>105</v>
      </c>
      <c r="AIU119" s="120" t="s">
        <v>105</v>
      </c>
      <c r="AIV119" s="120" t="s">
        <v>105</v>
      </c>
      <c r="AIW119" s="120" t="s">
        <v>105</v>
      </c>
      <c r="AIX119" s="120" t="s">
        <v>105</v>
      </c>
      <c r="AIY119" s="120" t="s">
        <v>105</v>
      </c>
      <c r="AIZ119" s="120" t="s">
        <v>105</v>
      </c>
      <c r="AJA119" s="120" t="s">
        <v>105</v>
      </c>
      <c r="AJB119" s="120" t="s">
        <v>105</v>
      </c>
      <c r="AJC119" s="120" t="s">
        <v>105</v>
      </c>
      <c r="AJD119" s="120" t="s">
        <v>105</v>
      </c>
      <c r="AJE119" s="120" t="s">
        <v>105</v>
      </c>
      <c r="AJF119" s="120" t="s">
        <v>105</v>
      </c>
      <c r="AJG119" s="120" t="s">
        <v>105</v>
      </c>
      <c r="AJH119" s="120" t="s">
        <v>105</v>
      </c>
      <c r="AJI119" s="120" t="s">
        <v>105</v>
      </c>
      <c r="AJJ119" s="120" t="s">
        <v>105</v>
      </c>
      <c r="AJK119" s="120" t="s">
        <v>105</v>
      </c>
      <c r="AJL119" s="120" t="s">
        <v>105</v>
      </c>
      <c r="AJM119" s="120" t="s">
        <v>105</v>
      </c>
      <c r="AJN119" s="120" t="s">
        <v>105</v>
      </c>
      <c r="AJO119" s="120" t="s">
        <v>105</v>
      </c>
      <c r="AJP119" s="120" t="s">
        <v>105</v>
      </c>
      <c r="AJQ119" s="120" t="s">
        <v>105</v>
      </c>
      <c r="AJR119" s="120" t="s">
        <v>105</v>
      </c>
      <c r="AJS119" s="120" t="s">
        <v>105</v>
      </c>
      <c r="AJT119" s="120" t="s">
        <v>105</v>
      </c>
      <c r="AJU119" s="120" t="s">
        <v>105</v>
      </c>
      <c r="AJV119" s="120" t="s">
        <v>105</v>
      </c>
      <c r="AJW119" s="120" t="s">
        <v>105</v>
      </c>
      <c r="AJX119" s="120" t="s">
        <v>105</v>
      </c>
      <c r="AJY119" s="120" t="s">
        <v>105</v>
      </c>
      <c r="AJZ119" s="120" t="s">
        <v>105</v>
      </c>
      <c r="AKA119" s="120" t="s">
        <v>105</v>
      </c>
      <c r="AKB119" s="120" t="s">
        <v>105</v>
      </c>
      <c r="AKC119" s="120" t="s">
        <v>105</v>
      </c>
      <c r="AKD119" s="120" t="s">
        <v>105</v>
      </c>
      <c r="AKE119" s="120" t="s">
        <v>105</v>
      </c>
      <c r="AKF119" s="120" t="s">
        <v>105</v>
      </c>
      <c r="AKG119" s="120" t="s">
        <v>105</v>
      </c>
      <c r="AKH119" s="120" t="s">
        <v>105</v>
      </c>
      <c r="AKI119" s="120" t="s">
        <v>105</v>
      </c>
      <c r="AKJ119" s="120" t="s">
        <v>105</v>
      </c>
      <c r="AKK119" s="120" t="s">
        <v>105</v>
      </c>
      <c r="AKL119" s="120" t="s">
        <v>105</v>
      </c>
      <c r="AKM119" s="120" t="s">
        <v>105</v>
      </c>
      <c r="AKN119" s="120" t="s">
        <v>105</v>
      </c>
      <c r="AKO119" s="120" t="s">
        <v>105</v>
      </c>
      <c r="AKP119" s="120" t="s">
        <v>105</v>
      </c>
      <c r="AKQ119" s="120" t="s">
        <v>105</v>
      </c>
      <c r="AKR119" s="120" t="s">
        <v>105</v>
      </c>
      <c r="AKS119" s="120" t="s">
        <v>105</v>
      </c>
      <c r="AKT119" s="120" t="s">
        <v>105</v>
      </c>
      <c r="AKU119" s="120" t="s">
        <v>105</v>
      </c>
      <c r="AKV119" s="120" t="s">
        <v>105</v>
      </c>
      <c r="AKW119" s="120" t="s">
        <v>105</v>
      </c>
      <c r="AKX119" s="120" t="s">
        <v>105</v>
      </c>
      <c r="AKY119" s="120" t="s">
        <v>105</v>
      </c>
      <c r="AKZ119" s="120" t="s">
        <v>105</v>
      </c>
      <c r="ALA119" s="120" t="s">
        <v>105</v>
      </c>
      <c r="ALB119" s="120" t="s">
        <v>105</v>
      </c>
      <c r="ALC119" s="120" t="s">
        <v>105</v>
      </c>
      <c r="ALD119" s="120" t="s">
        <v>105</v>
      </c>
      <c r="ALE119" s="120" t="s">
        <v>105</v>
      </c>
      <c r="ALF119" s="120" t="s">
        <v>105</v>
      </c>
      <c r="ALG119" s="120" t="s">
        <v>105</v>
      </c>
      <c r="ALH119" s="120" t="s">
        <v>105</v>
      </c>
      <c r="ALI119" s="120" t="s">
        <v>105</v>
      </c>
      <c r="ALJ119" s="120" t="s">
        <v>105</v>
      </c>
      <c r="ALK119" s="120" t="s">
        <v>105</v>
      </c>
      <c r="ALL119" s="120" t="s">
        <v>105</v>
      </c>
      <c r="ALM119" s="120" t="s">
        <v>105</v>
      </c>
      <c r="ALN119" s="120"/>
    </row>
    <row r="120" spans="1:1002" hidden="1">
      <c r="A120" s="119">
        <v>119</v>
      </c>
      <c r="B120" s="120">
        <v>1.8435432016937416E-4</v>
      </c>
      <c r="C120" s="120">
        <v>1.8156086292322337E-4</v>
      </c>
      <c r="D120" s="120">
        <v>1.8165684663387023E-4</v>
      </c>
      <c r="E120" s="120">
        <v>1.7889400247964051E-4</v>
      </c>
      <c r="F120" s="120">
        <v>1.789882469180588E-4</v>
      </c>
      <c r="G120" s="120">
        <v>1.7625581872284475E-4</v>
      </c>
      <c r="H120" s="120">
        <v>1.7634834796611927E-4</v>
      </c>
      <c r="I120" s="120">
        <v>1.7364613857073858E-4</v>
      </c>
      <c r="J120" s="120">
        <v>1.7373697648516689E-4</v>
      </c>
      <c r="K120" s="120">
        <v>1.710647887125396E-4</v>
      </c>
      <c r="L120" s="120">
        <v>1.7115395895391891E-4</v>
      </c>
      <c r="M120" s="120">
        <v>1.6851159561749064E-4</v>
      </c>
      <c r="N120" s="120">
        <v>1.6859912163142064E-4</v>
      </c>
      <c r="O120" s="120">
        <v>1.6598638554362789E-4</v>
      </c>
      <c r="P120" s="120">
        <v>1.6607229056582774E-4</v>
      </c>
      <c r="Q120" s="120">
        <v>1.634889845466084E-4</v>
      </c>
      <c r="R120" s="120">
        <v>1.635732916032486E-4</v>
      </c>
      <c r="S120" s="120">
        <v>1.6101921848859255E-4</v>
      </c>
      <c r="T120" s="120">
        <v>1.6110195039664222E-4</v>
      </c>
      <c r="U120" s="120">
        <v>1.5857691304718409E-4</v>
      </c>
      <c r="V120" s="120">
        <v>1.5865809241477174E-4</v>
      </c>
      <c r="W120" s="120">
        <v>1.5616189372442556E-4</v>
      </c>
      <c r="X120" s="120">
        <v>1.5624154295121629E-4</v>
      </c>
      <c r="Y120" s="120">
        <v>1.5377398585584944E-4</v>
      </c>
      <c r="Z120" s="120">
        <v>1.5385212713343565E-4</v>
      </c>
      <c r="AA120" s="120">
        <v>1.5141301461958344E-4</v>
      </c>
      <c r="AB120" s="120">
        <v>1.5148966993189098E-4</v>
      </c>
      <c r="AC120" s="120">
        <v>1.4907880504550912E-4</v>
      </c>
      <c r="AD120" s="120">
        <v>1.4915399616921782E-4</v>
      </c>
      <c r="AE120" s="120">
        <v>1.4677118202447521E-4</v>
      </c>
      <c r="AF120" s="120">
        <v>1.468449305294546E-4</v>
      </c>
      <c r="AG120" s="120">
        <v>1.4448997031756228E-4</v>
      </c>
      <c r="AH120" s="120">
        <v>1.4456229756732149E-4</v>
      </c>
      <c r="AI120" s="120">
        <v>1.4223499456539912E-4</v>
      </c>
      <c r="AJ120" s="120">
        <v>1.4230592171755128E-4</v>
      </c>
      <c r="AK120" s="120">
        <v>1.4000607929753059E-4</v>
      </c>
      <c r="AL120" s="120">
        <v>1.4007562730427244E-4</v>
      </c>
      <c r="AM120" s="120">
        <v>1.3780304894183567E-4</v>
      </c>
      <c r="AN120" s="120">
        <v>1.3787123855044176E-4</v>
      </c>
      <c r="AO120" s="120">
        <v>1.3562572783399512E-4</v>
      </c>
      <c r="AP120" s="120">
        <v>1.356925795873257E-4</v>
      </c>
      <c r="AQ120" s="120">
        <v>1.3347394022700723E-4</v>
      </c>
      <c r="AR120" s="120">
        <v>1.3353947446403128E-4</v>
      </c>
      <c r="AS120" s="120">
        <v>1.3134751030075169E-4</v>
      </c>
      <c r="AT120" s="120">
        <v>1.3141174715708453E-4</v>
      </c>
      <c r="AU120" s="120">
        <v>1.2924626217160145E-4</v>
      </c>
      <c r="AV120" s="120">
        <v>1.2930922158005631E-4</v>
      </c>
      <c r="AW120" s="120">
        <v>1.2717001990207924E-4</v>
      </c>
      <c r="AX120" s="120">
        <v>1.2723172159323357E-4</v>
      </c>
      <c r="AY120" s="120">
        <v>1.2511860751056062E-4</v>
      </c>
      <c r="AZ120" s="120">
        <v>1.2517907101333641E-4</v>
      </c>
      <c r="BA120" s="120">
        <v>1.230918489810205E-4</v>
      </c>
      <c r="BB120" s="120">
        <v>1.23151093623279E-4</v>
      </c>
      <c r="BC120" s="120">
        <v>1.2108956827282453E-4</v>
      </c>
      <c r="BD120" s="120">
        <v>1.2114761318197477E-4</v>
      </c>
      <c r="BE120" s="120">
        <v>1.1911158933056104E-4</v>
      </c>
      <c r="BF120" s="120">
        <v>1.1916845343418333E-4</v>
      </c>
      <c r="BG120" s="120">
        <v>1.171577360939172E-4</v>
      </c>
      <c r="BH120" s="120">
        <v>1.1721343812039987E-4</v>
      </c>
      <c r="BI120" s="120">
        <v>1.1522783250759353E-4</v>
      </c>
      <c r="BJ120" s="120">
        <v>1.1528239098678396E-4</v>
      </c>
      <c r="BK120" s="120">
        <v>1.1332170253125955E-4</v>
      </c>
      <c r="BL120" s="120">
        <v>1.1337513579512901E-4</v>
      </c>
      <c r="BM120" s="120">
        <v>1.1143917014954743E-4</v>
      </c>
      <c r="BN120" s="120">
        <v>1.114914963328701E-4</v>
      </c>
      <c r="BO120" s="120">
        <v>1.0958005938208378E-4</v>
      </c>
      <c r="BP120" s="120">
        <v>1.0963129642312908E-4</v>
      </c>
      <c r="BQ120" s="120">
        <v>1.0774419429355784E-4</v>
      </c>
      <c r="BR120" s="120">
        <v>1.0779435993479691E-4</v>
      </c>
      <c r="BS120" s="120">
        <v>1.0593139900382502E-4</v>
      </c>
      <c r="BT120" s="120">
        <v>1.0598051079265058E-4</v>
      </c>
      <c r="BU120" s="120">
        <v>1.0414149769804577E-4</v>
      </c>
      <c r="BV120" s="120">
        <v>1.0418957298750506E-4</v>
      </c>
      <c r="BW120" s="120">
        <v>1.023743146368564E-4</v>
      </c>
      <c r="BX120" s="120">
        <v>1.0242137058639856E-4</v>
      </c>
      <c r="BY120" s="120">
        <v>1.006296741665736E-4</v>
      </c>
      <c r="BZ120" s="120">
        <v>1.0067572774280961E-4</v>
      </c>
      <c r="CA120" s="120">
        <v>9.8907400729429288E-5</v>
      </c>
      <c r="CB120" s="120">
        <v>9.8952468706905533E-5</v>
      </c>
      <c r="CC120" s="120">
        <v>9.7207318873835695E-5</v>
      </c>
      <c r="CD120" s="120">
        <v>9.7251417835820408E-5</v>
      </c>
      <c r="CE120" s="120">
        <v>9.5529253264678801E-5</v>
      </c>
      <c r="CF120" s="120">
        <v>9.5572399603962115E-5</v>
      </c>
      <c r="CG120" s="120">
        <v>9.3873028693640279E-5</v>
      </c>
      <c r="CH120" s="120">
        <v>9.3915238613346229E-5</v>
      </c>
      <c r="CI120" s="120">
        <v>9.2238470089544528E-5</v>
      </c>
      <c r="CJ120" s="120">
        <v>9.227975960395721E-5</v>
      </c>
      <c r="CK120" s="120">
        <v>9.0625402528732142E-5</v>
      </c>
      <c r="CL120" s="120">
        <v>9.0665787464133519E-5</v>
      </c>
      <c r="CM120" s="120">
        <v>8.903365124545581E-5</v>
      </c>
      <c r="CN120" s="120">
        <v>8.907314724097689E-5</v>
      </c>
      <c r="CO120" s="120">
        <v>8.7463041642300176E-5</v>
      </c>
      <c r="CP120" s="120">
        <v>8.7501664150784283E-5</v>
      </c>
      <c r="CQ120" s="120">
        <v>8.5913399300621934E-5</v>
      </c>
      <c r="CR120" s="120">
        <v>8.5951163589500769E-5</v>
      </c>
      <c r="CS120" s="120">
        <v>8.4384549991010468E-5</v>
      </c>
      <c r="CT120" s="120">
        <v>8.4421471143192043E-5</v>
      </c>
      <c r="CU120" s="120">
        <v>8.2876319683766828E-5</v>
      </c>
      <c r="CV120" s="120">
        <v>8.2912412598535736E-5</v>
      </c>
      <c r="CW120" s="120">
        <v>8.1388534559399581E-5</v>
      </c>
      <c r="CX120" s="120">
        <v>8.1423813953329714E-5</v>
      </c>
      <c r="CY120" s="120">
        <v>7.9921021019137598E-5</v>
      </c>
      <c r="CZ120" s="120">
        <v>7.9955501427016109E-5</v>
      </c>
      <c r="DA120" s="120">
        <v>7.8473605695455955E-5</v>
      </c>
      <c r="DB120" s="120">
        <v>7.8507301471219447E-5</v>
      </c>
      <c r="DC120" s="120">
        <v>7.704611546261593E-5</v>
      </c>
      <c r="DD120" s="120">
        <v>7.7079040780298313E-5</v>
      </c>
      <c r="DE120" s="120">
        <v>7.563837744721584E-5</v>
      </c>
      <c r="DF120" s="120">
        <v>7.5670546301907614E-5</v>
      </c>
      <c r="DG120" s="120">
        <v>7.4250219038752687E-5</v>
      </c>
      <c r="DH120" s="120">
        <v>7.4281645247571332E-5</v>
      </c>
      <c r="DI120" s="120">
        <v>7.2881467900191488E-5</v>
      </c>
      <c r="DJ120" s="120">
        <v>7.2912165103263603E-5</v>
      </c>
      <c r="DK120" s="120">
        <v>7.1531951978542684E-5</v>
      </c>
      <c r="DL120" s="120">
        <v>7.156193363999713E-5</v>
      </c>
      <c r="DM120" s="120">
        <v>7.0201499515445013E-5</v>
      </c>
      <c r="DN120" s="120">
        <v>7.0230778924416703E-5</v>
      </c>
      <c r="DO120" s="120">
        <v>6.8889939057751749E-5</v>
      </c>
      <c r="DP120" s="120">
        <v>6.891852932939647E-5</v>
      </c>
      <c r="DQ120" s="120">
        <v>6.7597099468120233E-5</v>
      </c>
      <c r="DR120" s="120">
        <v>6.7625013544639914E-5</v>
      </c>
      <c r="DS120" s="120">
        <v>6.6322809935601869E-5</v>
      </c>
      <c r="DT120" s="120">
        <v>6.6350060587280893E-5</v>
      </c>
      <c r="DU120" s="120">
        <v>6.5066899986231824E-5</v>
      </c>
      <c r="DV120" s="120">
        <v>6.5093499812483076E-5</v>
      </c>
      <c r="DW120" s="120">
        <v>6.3829199493616195E-5</v>
      </c>
      <c r="DX120" s="120">
        <v>6.3855160924037392E-5</v>
      </c>
      <c r="DY120" s="120">
        <v>6.2609538689515151E-5</v>
      </c>
      <c r="DZ120" s="120">
        <v>6.2634873984955531E-5</v>
      </c>
      <c r="EA120" s="120">
        <v>6.140774817442079E-5</v>
      </c>
      <c r="EB120" s="120">
        <v>6.1432469428057451E-5</v>
      </c>
      <c r="EC120" s="120">
        <v>6.0223658928127722E-5</v>
      </c>
      <c r="ED120" s="120">
        <v>6.0247778066551381E-5</v>
      </c>
      <c r="EE120" s="120">
        <v>5.9057102320294253E-5</v>
      </c>
      <c r="EF120" s="120">
        <v>5.9080631104605042E-5</v>
      </c>
      <c r="EG120" s="120">
        <v>5.7907910120993529E-5</v>
      </c>
      <c r="EH120" s="120">
        <v>5.7930860147905737E-5</v>
      </c>
      <c r="EI120" s="120">
        <v>5.6775914511251982E-5</v>
      </c>
      <c r="EJ120" s="120">
        <v>5.6798297214208086E-5</v>
      </c>
      <c r="EK120" s="120">
        <v>5.5660948093573606E-5</v>
      </c>
      <c r="EL120" s="120">
        <v>5.5682774743867286E-5</v>
      </c>
      <c r="EM120" s="120">
        <v>5.4562843902448414E-5</v>
      </c>
      <c r="EN120" s="120">
        <v>5.458412561035637E-5</v>
      </c>
      <c r="EO120" s="120">
        <v>5.3481435414843265E-5</v>
      </c>
      <c r="EP120" s="120">
        <v>5.3502183130765723E-5</v>
      </c>
      <c r="EQ120" s="120">
        <v>5.2416556560673038E-5</v>
      </c>
      <c r="ER120" s="120">
        <v>5.2436781076282514E-5</v>
      </c>
      <c r="ES120" s="120">
        <v>5.1368041733250868E-5</v>
      </c>
      <c r="ET120" s="120">
        <v>5.1387753682649366E-5</v>
      </c>
      <c r="EU120" s="120">
        <v>5.0335725799714646E-5</v>
      </c>
      <c r="EV120" s="120">
        <v>5.0354935660598817E-5</v>
      </c>
      <c r="EW120" s="120">
        <v>4.9319444111429164E-5</v>
      </c>
      <c r="EX120" s="120">
        <v>4.9338162206263362E-5</v>
      </c>
      <c r="EY120" s="120">
        <v>4.8319032514361059E-5</v>
      </c>
      <c r="EZ120" s="120">
        <v>4.8337269011557979E-5</v>
      </c>
      <c r="FA120" s="120">
        <v>4.7334327359425108E-5</v>
      </c>
      <c r="FB120" s="120">
        <v>4.73520922745341E-5</v>
      </c>
      <c r="FC120" s="120">
        <v>4.6365165512799817E-5</v>
      </c>
      <c r="FD120" s="120">
        <v>4.6382468709702321E-5</v>
      </c>
      <c r="FE120" s="120">
        <v>4.5411384366210785E-5</v>
      </c>
      <c r="FF120" s="120">
        <v>4.5428235558322725E-5</v>
      </c>
      <c r="FG120" s="120">
        <v>4.4472821847179033E-5</v>
      </c>
      <c r="FH120" s="120">
        <v>4.4489230598660366E-5</v>
      </c>
      <c r="FI120" s="120">
        <v>4.3549316429233428E-5</v>
      </c>
      <c r="FJ120" s="120">
        <v>4.3565292156204049E-5</v>
      </c>
      <c r="FK120" s="120">
        <v>4.2640707142084429E-5</v>
      </c>
      <c r="FL120" s="120">
        <v>4.2656259113846976E-5</v>
      </c>
      <c r="FM120" s="120">
        <v>4.174683358175787E-5</v>
      </c>
      <c r="FN120" s="120">
        <v>4.1761970922026075E-5</v>
      </c>
      <c r="FO120" s="120">
        <v>4.0867535920685685E-5</v>
      </c>
      <c r="FP120" s="120">
        <v>4.088226760881951E-5</v>
      </c>
      <c r="FQ120" s="120">
        <v>4.0002654917753154E-5</v>
      </c>
      <c r="FR120" s="120">
        <v>4.0016989789999234E-5</v>
      </c>
      <c r="FS120" s="120">
        <v>3.9152031928299293E-5</v>
      </c>
      <c r="FT120" s="120">
        <v>3.916597867903722E-5</v>
      </c>
      <c r="FU120" s="120">
        <v>3.8315508914068894E-5</v>
      </c>
      <c r="FV120" s="120">
        <v>3.8329076097062779E-5</v>
      </c>
      <c r="FW120" s="120">
        <v>3.7492928453114378E-5</v>
      </c>
      <c r="FX120" s="120">
        <v>3.7506124482769636E-5</v>
      </c>
      <c r="FY120" s="120">
        <v>3.6684133749645063E-5</v>
      </c>
      <c r="FZ120" s="120">
        <v>3.6696966902270153E-5</v>
      </c>
      <c r="GA120" s="120">
        <v>3.5888968643821944E-5</v>
      </c>
      <c r="GB120" s="120">
        <v>3.590144705889478E-5</v>
      </c>
      <c r="GC120" s="120">
        <v>3.5107277621495794E-5</v>
      </c>
      <c r="GD120" s="120">
        <v>3.5119409302934767E-5</v>
      </c>
      <c r="GE120" s="120">
        <v>3.4338905823886875E-5</v>
      </c>
      <c r="GF120" s="120">
        <v>3.4350698641326101E-5</v>
      </c>
      <c r="GG120" s="120">
        <v>3.3583699057203678E-5</v>
      </c>
      <c r="GH120" s="120">
        <v>3.3595160747272162E-5</v>
      </c>
      <c r="GI120" s="120">
        <v>3.284150380219877E-5</v>
      </c>
      <c r="GJ120" s="120">
        <v>3.2852641969803675E-5</v>
      </c>
      <c r="GK120" s="120">
        <v>3.2112167223659961E-5</v>
      </c>
      <c r="GL120" s="120">
        <v>3.2122989343273221E-5</v>
      </c>
      <c r="GM120" s="120">
        <v>3.1395537179834103E-5</v>
      </c>
      <c r="GN120" s="120">
        <v>3.1406050596782539E-5</v>
      </c>
      <c r="GO120" s="120">
        <v>3.0691462231781816E-5</v>
      </c>
      <c r="GP120" s="120">
        <v>3.0701674163540412E-5</v>
      </c>
      <c r="GQ120" s="120">
        <v>2.9999791652661064E-5</v>
      </c>
      <c r="GR120" s="120">
        <v>3.0009709190148932E-5</v>
      </c>
      <c r="GS120" s="120">
        <v>2.932037543693685E-5</v>
      </c>
      <c r="GT120" s="120">
        <v>2.933000554581625E-5</v>
      </c>
      <c r="GU120" s="120">
        <v>2.8653064309515824E-5</v>
      </c>
      <c r="GV120" s="120">
        <v>2.8662413831493214E-5</v>
      </c>
      <c r="GW120" s="120">
        <v>2.7997709734802795E-5</v>
      </c>
      <c r="GX120" s="120">
        <v>2.8006785388932328E-5</v>
      </c>
      <c r="GY120" s="120">
        <v>2.7354163925677322E-5</v>
      </c>
      <c r="GZ120" s="120">
        <v>2.7362972309666266E-5</v>
      </c>
      <c r="HA120" s="120">
        <v>2.6722279852388539E-5</v>
      </c>
      <c r="HB120" s="120">
        <v>2.673082744390443E-5</v>
      </c>
      <c r="HC120" s="120">
        <v>2.610191125136553E-5</v>
      </c>
      <c r="HD120" s="120">
        <v>2.6110204409344745E-5</v>
      </c>
      <c r="HE120" s="120">
        <v>2.5492912633941386E-5</v>
      </c>
      <c r="HF120" s="120">
        <v>2.5500957599899061E-5</v>
      </c>
      <c r="HG120" s="120">
        <v>2.4895139294988722E-5</v>
      </c>
      <c r="HH120" s="120">
        <v>2.490294219432968E-5</v>
      </c>
      <c r="HI120" s="120">
        <v>2.4308447321464512E-5</v>
      </c>
      <c r="HJ120" s="120">
        <v>2.4316014164794862E-5</v>
      </c>
      <c r="HK120" s="120">
        <v>2.3732693600862027E-5</v>
      </c>
      <c r="HL120" s="120">
        <v>2.3740030285301468E-5</v>
      </c>
      <c r="HM120" s="120">
        <v>2.3167735829567722E-5</v>
      </c>
      <c r="HN120" s="120">
        <v>2.3174848140062114E-5</v>
      </c>
      <c r="HO120" s="120">
        <v>2.2613432521121087E-5</v>
      </c>
      <c r="HP120" s="120">
        <v>2.2620326131754927E-5</v>
      </c>
      <c r="HQ120" s="120">
        <v>2.2069643014374902E-5</v>
      </c>
      <c r="HR120" s="120">
        <v>2.2076323489683771E-5</v>
      </c>
      <c r="HS120" s="120">
        <v>2.1536227481554005E-5</v>
      </c>
      <c r="HT120" s="120">
        <v>2.1542700277836652E-5</v>
      </c>
      <c r="HU120" s="120">
        <v>2.1013046936210659E-5</v>
      </c>
      <c r="HV120" s="120">
        <v>2.1019317402840251E-5</v>
      </c>
      <c r="HW120" s="120">
        <v>2.0499963241073748E-5</v>
      </c>
      <c r="HX120" s="120">
        <v>2.0506036621808399E-5</v>
      </c>
      <c r="HY120" s="120">
        <v>1.9996839115790218E-5</v>
      </c>
      <c r="HZ120" s="120">
        <v>2.0002720550082243E-5</v>
      </c>
      <c r="IA120" s="120">
        <v>1.9503538144556304E-5</v>
      </c>
      <c r="IB120" s="120">
        <v>1.9509232668860228E-5</v>
      </c>
      <c r="IC120" s="120">
        <v>1.9019924783636529E-5</v>
      </c>
      <c r="ID120" s="120">
        <v>1.9025437332715426E-5</v>
      </c>
      <c r="IE120" s="120">
        <v>1.8545864368768438E-5</v>
      </c>
      <c r="IF120" s="120">
        <v>1.8551199776998413E-5</v>
      </c>
      <c r="IG120" s="120">
        <v>1.8081223122450646E-5</v>
      </c>
      <c r="IH120" s="120">
        <v>1.8086386125123245E-5</v>
      </c>
      <c r="II120" s="120">
        <v>1.7625868161112401E-5</v>
      </c>
      <c r="IJ120" s="120">
        <v>1.7630863395734792E-5</v>
      </c>
      <c r="IK120" s="120">
        <v>1.7179667502162528E-5</v>
      </c>
      <c r="IL120" s="120">
        <v>1.7184499509754933E-5</v>
      </c>
      <c r="IM120" s="120">
        <v>1.6742490070915408E-5</v>
      </c>
      <c r="IN120" s="120">
        <v>1.6747163297305922E-5</v>
      </c>
      <c r="IO120" s="120">
        <v>1.6314205707392191E-5</v>
      </c>
      <c r="IP120" s="120">
        <v>1.6318724504508581E-5</v>
      </c>
      <c r="IQ120" s="120">
        <v>1.5894685172995232E-5</v>
      </c>
      <c r="IR120" s="120">
        <v>1.5899053800153343E-5</v>
      </c>
      <c r="IS120" s="120">
        <v>1.5483800157053219E-5</v>
      </c>
      <c r="IT120" s="120">
        <v>1.5488022782242013E-5</v>
      </c>
      <c r="IU120" s="120">
        <v>1.508142328323568E-5</v>
      </c>
      <c r="IV120" s="120">
        <v>1.5085503984398509E-5</v>
      </c>
      <c r="IW120" s="120">
        <v>1.4687428115834226E-5</v>
      </c>
      <c r="IX120" s="120">
        <v>1.4691370882146237E-5</v>
      </c>
      <c r="IY120" s="120">
        <v>1.4301689165908895E-5</v>
      </c>
      <c r="IZ120" s="120">
        <v>1.4305497899050127E-5</v>
      </c>
      <c r="JA120" s="120">
        <v>1.3924081897297454E-5</v>
      </c>
      <c r="JB120" s="120">
        <v>1.3927760412721692E-5</v>
      </c>
      <c r="JC120" s="120">
        <v>1.3554482732485786E-5</v>
      </c>
      <c r="JD120" s="120">
        <v>1.3558034760684709E-5</v>
      </c>
      <c r="JE120" s="120">
        <v>1.3192769058337406E-5</v>
      </c>
      <c r="JF120" s="120">
        <v>1.3196198246099894E-5</v>
      </c>
      <c r="JG120" s="120">
        <v>1.2838819231680093E-5</v>
      </c>
      <c r="JH120" s="120">
        <v>1.2842129143346502E-5</v>
      </c>
      <c r="JI120" s="120">
        <v>1.2492512584747878E-5</v>
      </c>
      <c r="JJ120" s="120">
        <v>1.2495706703459009E-5</v>
      </c>
      <c r="JK120" s="120">
        <v>1.2153729430476446E-5</v>
      </c>
      <c r="JL120" s="120">
        <v>1.2156811159417044E-5</v>
      </c>
      <c r="JM120" s="120">
        <v>1.1822351067650094E-5</v>
      </c>
      <c r="JN120" s="120">
        <v>1.1825323731286623E-5</v>
      </c>
      <c r="JO120" s="120">
        <v>1.1498259785898454E-5</v>
      </c>
      <c r="JP120" s="120">
        <v>1.1501126631210933E-5</v>
      </c>
      <c r="JQ120" s="120">
        <v>1.1181338870541183E-5</v>
      </c>
      <c r="JR120" s="120">
        <v>1.1184103068248911E-5</v>
      </c>
      <c r="JS120" s="120">
        <v>1.0871472607278812E-5</v>
      </c>
      <c r="JT120" s="120">
        <v>1.0874137253059751E-5</v>
      </c>
      <c r="JU120" s="120">
        <v>1.0568546286728099E-5</v>
      </c>
      <c r="JV120" s="120">
        <v>1.0571114402431665E-5</v>
      </c>
      <c r="JW120" s="120">
        <v>1.0272446208800092E-5</v>
      </c>
      <c r="JX120" s="120">
        <v>1.0274920743653256E-5</v>
      </c>
      <c r="JY120" s="120">
        <v>9.9830596869192466E-6</v>
      </c>
      <c r="JZ120" s="120">
        <v>9.9854435187256707E-6</v>
      </c>
      <c r="KA120" s="120">
        <v>9.7002750520820307E-6</v>
      </c>
      <c r="KB120" s="120">
        <v>9.7025709884140308E-6</v>
      </c>
      <c r="KC120" s="120">
        <v>9.4239816567533158E-6</v>
      </c>
      <c r="KD120" s="120">
        <v>9.4261924361364779E-6</v>
      </c>
      <c r="KE120" s="120">
        <v>9.1540698785989509E-6</v>
      </c>
      <c r="KF120" s="120">
        <v>9.1561981716893043E-6</v>
      </c>
      <c r="KG120" s="120">
        <v>8.8904311240532575E-6</v>
      </c>
      <c r="KH120" s="120">
        <v>8.8924795348065664E-6</v>
      </c>
      <c r="KI120" s="120">
        <v>8.6329578317194581E-6</v>
      </c>
      <c r="KJ120" s="120">
        <v>8.6349288985527175E-6</v>
      </c>
      <c r="KK120" s="120">
        <v>8.3815434756019884E-6</v>
      </c>
      <c r="KL120" s="120">
        <v>8.3834396725468555E-6</v>
      </c>
      <c r="KM120" s="120">
        <v>8.1360825681692272E-6</v>
      </c>
      <c r="KN120" s="120">
        <v>8.1379063060170815E-6</v>
      </c>
      <c r="KO120" s="120">
        <v>7.8964706632450285E-6</v>
      </c>
      <c r="KP120" s="120">
        <v>7.8982242906836545E-6</v>
      </c>
      <c r="KQ120" s="120">
        <v>7.662604358727902E-6</v>
      </c>
      <c r="KR120" s="120">
        <v>7.66429016346951E-6</v>
      </c>
      <c r="KS120" s="120">
        <v>7.434381299136587E-6</v>
      </c>
      <c r="KT120" s="120">
        <v>7.4360015090371084E-6</v>
      </c>
      <c r="KU120" s="120">
        <v>7.2117001779805965E-6</v>
      </c>
      <c r="KV120" s="120">
        <v>7.2132569621499566E-6</v>
      </c>
      <c r="KW120" s="120">
        <v>6.9944607399546914E-6</v>
      </c>
      <c r="KX120" s="120">
        <v>6.995956209858015E-6</v>
      </c>
      <c r="KY120" s="120">
        <v>6.7825637829560624E-6</v>
      </c>
      <c r="KZ120" s="120">
        <v>6.7839999935055855E-6</v>
      </c>
      <c r="LA120" s="120">
        <v>6.5759111599231045E-6</v>
      </c>
      <c r="LB120" s="120">
        <v>6.5772901105606405E-6</v>
      </c>
      <c r="LC120" s="120">
        <v>6.3744057804946991E-6</v>
      </c>
      <c r="LD120" s="120">
        <v>6.3757294162645773E-6</v>
      </c>
      <c r="LE120" s="120">
        <v>6.1779516124891414E-6</v>
      </c>
      <c r="LF120" s="120">
        <v>6.1792218251013686E-6</v>
      </c>
      <c r="LG120" s="120">
        <v>5.9864536832015659E-6</v>
      </c>
      <c r="LH120" s="120">
        <v>5.9876723120851503E-6</v>
      </c>
      <c r="LI120" s="120">
        <v>5.7998180805190841E-6</v>
      </c>
      <c r="LJ120" s="120">
        <v>5.8009869138653249E-6</v>
      </c>
      <c r="LK120" s="120">
        <v>5.6179519538527758E-6</v>
      </c>
      <c r="LL120" s="120">
        <v>5.6190727296484602E-6</v>
      </c>
      <c r="LM120" s="120">
        <v>5.4407635148857678E-6</v>
      </c>
      <c r="LN120" s="120">
        <v>5.441837921936029E-6</v>
      </c>
      <c r="LO120" s="120">
        <v>5.2681620381364997E-6</v>
      </c>
      <c r="LP120" s="120">
        <v>5.2691917170773424E-6</v>
      </c>
      <c r="LQ120" s="120">
        <v>5.1000578613368252E-6</v>
      </c>
      <c r="LR120" s="120">
        <v>5.1010444056370984E-6</v>
      </c>
      <c r="LS120" s="120">
        <v>4.9363623856239923E-6</v>
      </c>
      <c r="LT120" s="120">
        <v>4.9373073425767133E-6</v>
      </c>
      <c r="LU120" s="120">
        <v>4.7769880755461357E-6</v>
      </c>
      <c r="LV120" s="120">
        <v>4.7778929472490933E-6</v>
      </c>
      <c r="LW120" s="120">
        <v>4.621848458880781E-6</v>
      </c>
      <c r="LX120" s="120">
        <v>4.6227147032062876E-6</v>
      </c>
      <c r="LY120" s="120">
        <v>4.4708581262658783E-6</v>
      </c>
      <c r="LZ120" s="120">
        <v>4.4716871578195033E-6</v>
      </c>
      <c r="MA120" s="120">
        <v>4.3239327306429922E-6</v>
      </c>
      <c r="MB120" s="120">
        <v>4.324725921711305E-6</v>
      </c>
      <c r="MC120" s="120">
        <v>4.1809889865124032E-6</v>
      </c>
      <c r="MD120" s="120">
        <v>4.1817476679995255E-6</v>
      </c>
      <c r="ME120" s="120">
        <v>4.0419446689998462E-6</v>
      </c>
      <c r="MF120" s="120">
        <v>4.0426701313527422E-6</v>
      </c>
      <c r="MG120" s="120">
        <v>3.9067186127347134E-6</v>
      </c>
      <c r="MH120" s="120">
        <v>3.9074121068571818E-6</v>
      </c>
      <c r="MI120" s="120">
        <v>3.7752307105396168E-6</v>
      </c>
      <c r="MJ120" s="120">
        <v>3.7758934486948627E-6</v>
      </c>
      <c r="MK120" s="120">
        <v>3.6474019119313405E-6</v>
      </c>
      <c r="ML120" s="120">
        <v>3.6480350686330337E-6</v>
      </c>
      <c r="MM120" s="120">
        <v>3.5231542214331098E-6</v>
      </c>
      <c r="MN120" s="120">
        <v>3.5237589343249311E-6</v>
      </c>
      <c r="MO120" s="120">
        <v>3.4024106966984063E-6</v>
      </c>
      <c r="MP120" s="120">
        <v>3.4029880674219252E-6</v>
      </c>
      <c r="MQ120" s="120">
        <v>3.2850954464464096E-6</v>
      </c>
      <c r="MR120" s="120">
        <v>3.2856465414972961E-6</v>
      </c>
      <c r="MS120" s="120">
        <v>3.1711336282093883E-6</v>
      </c>
      <c r="MT120" s="120">
        <v>3.1716594797818835E-6</v>
      </c>
      <c r="MU120" s="120">
        <v>3.0604514458923459E-6</v>
      </c>
      <c r="MV120" s="120">
        <v>3.0609530527119316E-6</v>
      </c>
      <c r="MW120" s="120">
        <v>2.9529761471453148E-6</v>
      </c>
      <c r="MX120" s="120">
        <v>2.9534544752895437E-6</v>
      </c>
      <c r="MY120" s="120">
        <v>2.8486360205487837E-6</v>
      </c>
      <c r="MZ120" s="120">
        <v>2.8490920042562285E-6</v>
      </c>
      <c r="NA120" s="120">
        <v>2.7473603926128263E-6</v>
      </c>
      <c r="NB120" s="120">
        <v>2.7477949350801095E-6</v>
      </c>
      <c r="NC120" s="120">
        <v>2.6490796245905551E-6</v>
      </c>
      <c r="ND120" s="120">
        <v>2.6494935987574246E-6</v>
      </c>
      <c r="NE120" s="120">
        <v>2.553725109106598E-6</v>
      </c>
      <c r="NF120" s="120">
        <v>2.5541193584290323E-6</v>
      </c>
      <c r="NG120" s="120">
        <v>2.4612292666014153E-6</v>
      </c>
      <c r="NH120" s="120">
        <v>2.4616046058127149E-6</v>
      </c>
      <c r="NI120" s="120">
        <v>2.3715255415922847E-6</v>
      </c>
      <c r="NJ120" s="120">
        <v>2.3718827574521607E-6</v>
      </c>
      <c r="NK120" s="120">
        <v>2.2845483987519627E-6</v>
      </c>
      <c r="NL120" s="120">
        <v>2.284888250783582E-6</v>
      </c>
      <c r="NM120" s="120">
        <v>2.2002333188059684E-6</v>
      </c>
      <c r="NN120" s="120">
        <v>2.2005565400209811E-6</v>
      </c>
      <c r="NO120" s="120">
        <v>2.118516794249692E-6</v>
      </c>
      <c r="NP120" s="120">
        <v>2.118824091861201E-6</v>
      </c>
      <c r="NQ120" s="120">
        <v>2.0393363248864384E-6</v>
      </c>
      <c r="NR120" s="120">
        <v>2.0396283810099381E-6</v>
      </c>
      <c r="NS120" s="120">
        <v>1.9626304131877285E-6</v>
      </c>
      <c r="NT120" s="120">
        <v>1.9629078855300237E-6</v>
      </c>
      <c r="NU120" s="120">
        <v>1.8883385594771942E-6</v>
      </c>
      <c r="NV120" s="120">
        <v>1.8886020820132931E-6</v>
      </c>
      <c r="NW120" s="120">
        <v>1.8164012569395141E-6</v>
      </c>
      <c r="NX120" s="120">
        <v>1.8166514405775214E-6</v>
      </c>
      <c r="NY120" s="120">
        <v>1.7467599864558935E-6</v>
      </c>
      <c r="NZ120" s="120">
        <v>1.7469974196899401E-6</v>
      </c>
      <c r="OA120" s="120">
        <v>1.6793572112677165E-6</v>
      </c>
      <c r="OB120" s="120">
        <v>1.679582460818913E-6</v>
      </c>
      <c r="OC120" s="120">
        <v>1.6141363714700294E-6</v>
      </c>
      <c r="OD120" s="120">
        <v>1.6143499829155289E-6</v>
      </c>
      <c r="OE120" s="120">
        <v>1.551041878336665E-6</v>
      </c>
      <c r="OF120" s="120">
        <v>1.5512443767268183E-6</v>
      </c>
      <c r="OG120" s="120">
        <v>1.4900191084788057E-6</v>
      </c>
      <c r="OH120" s="120">
        <v>1.4902109989424898E-6</v>
      </c>
      <c r="OI120" s="120">
        <v>1.4310143978389865E-6</v>
      </c>
      <c r="OJ120" s="120">
        <v>1.4311961661771284E-6</v>
      </c>
      <c r="OK120" s="120">
        <v>1.3739750355225108E-6</v>
      </c>
      <c r="OL120" s="120">
        <v>1.3741471487898616E-6</v>
      </c>
      <c r="OM120" s="120">
        <v>1.3188492574683938E-6</v>
      </c>
      <c r="ON120" s="120">
        <v>1.319012164543614E-6</v>
      </c>
      <c r="OO120" s="120">
        <v>1.2655862399620418E-6</v>
      </c>
      <c r="OP120" s="120">
        <v>1.2657403721061503E-6</v>
      </c>
      <c r="OQ120" s="120">
        <v>1.2141360929919145E-6</v>
      </c>
      <c r="OR120" s="120">
        <v>1.2142818643951619E-6</v>
      </c>
      <c r="OS120" s="120">
        <v>1.1644498534525256E-6</v>
      </c>
      <c r="OT120" s="120">
        <v>1.1645876617697665E-6</v>
      </c>
      <c r="OU120" s="120">
        <v>1.1164794781962318E-6</v>
      </c>
      <c r="OV120" s="120">
        <v>1.1166097050708577E-6</v>
      </c>
      <c r="OW120" s="120">
        <v>1.0701778369363054E-6</v>
      </c>
      <c r="OX120" s="120">
        <v>1.0703008485128277E-6</v>
      </c>
      <c r="OY120" s="120">
        <v>1.0254987050039049E-6</v>
      </c>
      <c r="OZ120" s="120">
        <v>1.0256148524292505E-6</v>
      </c>
      <c r="PA120" s="120">
        <v>9.8239675596161288E-7</v>
      </c>
      <c r="PB120" s="120">
        <v>9.8250637587522629E-7</v>
      </c>
      <c r="PC120" s="120">
        <v>9.4082755407629878E-7</v>
      </c>
      <c r="PD120" s="120">
        <v>9.4093096908914182E-7</v>
      </c>
      <c r="PE120" s="120">
        <v>9.0074754665415159E-7</v>
      </c>
      <c r="PF120" s="120">
        <v>9.0084506581667805E-7</v>
      </c>
      <c r="PG120" s="120">
        <v>8.621140562407846E-7</v>
      </c>
      <c r="PH120" s="120">
        <v>8.6220597549999947E-7</v>
      </c>
      <c r="PI120" s="120">
        <v>8.248852726894147E-7</v>
      </c>
      <c r="PJ120" s="120">
        <v>8.2497187533510527E-7</v>
      </c>
      <c r="PK120" s="120">
        <v>7.8902024510018308E-7</v>
      </c>
      <c r="PL120" s="120">
        <v>7.8910180220042839E-7</v>
      </c>
      <c r="PM120" s="120">
        <v>7.5447887363375551E-7</v>
      </c>
      <c r="PN120" s="120">
        <v>7.5455564445982536E-7</v>
      </c>
      <c r="PO120" s="120">
        <v>7.2122190120242987E-7</v>
      </c>
      <c r="PP120" s="120">
        <v>7.2129413364316893E-7</v>
      </c>
      <c r="PQ120" s="120">
        <v>6.8921090504203291E-7</v>
      </c>
      <c r="PR120" s="120">
        <v>6.8927883600785295E-7</v>
      </c>
      <c r="PS120" s="120">
        <v>6.5840828816797205E-7</v>
      </c>
      <c r="PT120" s="120">
        <v>6.5847214398456429E-7</v>
      </c>
      <c r="PU120" s="120">
        <v>6.2877727071887574E-7</v>
      </c>
      <c r="PV120" s="120">
        <v>6.2883726751075981E-7</v>
      </c>
      <c r="PW120" s="120">
        <v>6.0028188119132422E-7</v>
      </c>
      <c r="PX120" s="120">
        <v>6.0033822525535519E-7</v>
      </c>
      <c r="PY120" s="120">
        <v>5.7288694756923243E-7</v>
      </c>
      <c r="PZ120" s="120">
        <v>5.7293983573819094E-7</v>
      </c>
      <c r="QA120" s="120">
        <v>5.4655808835152703E-7</v>
      </c>
      <c r="QB120" s="120">
        <v>5.4660770834791856E-7</v>
      </c>
      <c r="QC120" s="120">
        <v>5.212617034818118E-7</v>
      </c>
      <c r="QD120" s="120">
        <v>5.213082342620037E-7</v>
      </c>
      <c r="QE120" s="120">
        <v>4.9696496518377506E-7</v>
      </c>
      <c r="QF120" s="120">
        <v>4.9700857727260183E-7</v>
      </c>
      <c r="QG120" s="120">
        <v>4.7363580870616553E-7</v>
      </c>
      <c r="QH120" s="120">
        <v>4.7367666452213923E-7</v>
      </c>
      <c r="QI120" s="120">
        <v>4.5124292298121209E-7</v>
      </c>
      <c r="QJ120" s="120">
        <v>4.5128117715246962E-7</v>
      </c>
      <c r="QK120" s="120">
        <v>4.2975574120041309E-7</v>
      </c>
      <c r="QL120" s="120">
        <v>4.2979154087154149E-7</v>
      </c>
      <c r="QM120" s="120">
        <v>4.0914443131168917E-7</v>
      </c>
      <c r="QN120" s="120">
        <v>4.0917791644156905E-7</v>
      </c>
      <c r="QO120" s="120">
        <v>3.8937988644193533E-7</v>
      </c>
      <c r="QP120" s="120">
        <v>3.8941119009274166E-7</v>
      </c>
      <c r="QQ120" s="120">
        <v>3.7043371524905637E-7</v>
      </c>
      <c r="QR120" s="120">
        <v>3.7046296386656314E-7</v>
      </c>
      <c r="QS120" s="120">
        <v>3.5227823220761833E-7</v>
      </c>
      <c r="QT120" s="120">
        <v>3.5230554589294922E-7</v>
      </c>
      <c r="QU120" s="120">
        <v>3.3488644783229641E-7</v>
      </c>
      <c r="QV120" s="120">
        <v>3.3491194060527245E-7</v>
      </c>
      <c r="QW120" s="120">
        <v>3.1823205884333614E-7</v>
      </c>
      <c r="QX120" s="120">
        <v>3.182558388975613E-7</v>
      </c>
      <c r="QY120" s="120">
        <v>3.0228943827828094E-7</v>
      </c>
      <c r="QZ120" s="120">
        <v>3.0231160822812299E-7</v>
      </c>
      <c r="RA120" s="120">
        <v>2.8703362555426683E-7</v>
      </c>
      <c r="RB120" s="120">
        <v>2.8705428267387844E-7</v>
      </c>
      <c r="RC120" s="120">
        <v>2.7244031648520541E-7</v>
      </c>
      <c r="RD120" s="120">
        <v>2.7245955293973738E-7</v>
      </c>
      <c r="RE120" s="120">
        <v>2.584858532582114E-7</v>
      </c>
      <c r="RF120" s="120">
        <v>2.5850375632736898E-7</v>
      </c>
      <c r="RG120" s="120">
        <v>2.4514721437365731E-7</v>
      </c>
      <c r="RH120" s="120">
        <v>2.451638666677571E-7</v>
      </c>
      <c r="RI120" s="120">
        <v>2.3240200455327023E-7</v>
      </c>
      <c r="RJ120" s="120">
        <v>2.3241748422194523E-7</v>
      </c>
      <c r="RK120" s="120">
        <v>2.2022844462068857E-7</v>
      </c>
      <c r="RL120" s="120">
        <v>2.2024282555439685E-7</v>
      </c>
      <c r="RM120" s="120">
        <v>2.0860536135893306E-7</v>
      </c>
      <c r="RN120" s="120">
        <v>2.0861871338342589E-7</v>
      </c>
      <c r="RO120" s="120">
        <v>1.9751217734924951E-7</v>
      </c>
      <c r="RP120" s="120">
        <v>1.9752456641314977E-7</v>
      </c>
      <c r="RQ120" s="120">
        <v>1.8692890079579312E-7</v>
      </c>
      <c r="RR120" s="120">
        <v>1.8694038915144143E-7</v>
      </c>
      <c r="RS120" s="120">
        <v>1.768361153406383E-7</v>
      </c>
      <c r="RT120" s="120">
        <v>1.7684676171835832E-7</v>
      </c>
      <c r="RU120" s="120">
        <v>1.6721496987359399E-7</v>
      </c>
      <c r="RV120" s="120">
        <v>1.6722482964953335E-7</v>
      </c>
      <c r="RW120" s="120">
        <v>1.580471683413094E-7</v>
      </c>
      <c r="RX120" s="120">
        <v>1.5805629369900671E-7</v>
      </c>
      <c r="RY120" s="120">
        <v>1.4931495956015043E-7</v>
      </c>
      <c r="RZ120" s="120">
        <v>1.4932339964598455E-7</v>
      </c>
      <c r="SA120" s="120">
        <v>1.4100112703732214E-7</v>
      </c>
      <c r="SB120" s="120">
        <v>1.4100892810999503E-7</v>
      </c>
      <c r="SC120" s="120">
        <v>1.3308897880470058E-7</v>
      </c>
      <c r="SD120" s="120">
        <v>1.3309618437890547E-7</v>
      </c>
      <c r="SE120" s="120">
        <v>1.2556233726982388E-7</v>
      </c>
      <c r="SF120" s="120">
        <v>1.2556898825425019E-7</v>
      </c>
      <c r="SG120" s="120">
        <v>1.1840552908847342E-7</v>
      </c>
      <c r="SH120" s="120">
        <v>1.1841166391830054E-7</v>
      </c>
      <c r="SI120" s="120">
        <v>1.1160337506325807E-7</v>
      </c>
      <c r="SJ120" s="120">
        <v>1.1160902982728342E-7</v>
      </c>
      <c r="SK120" s="120">
        <v>1.051411800725812E-7</v>
      </c>
      <c r="SL120" s="120">
        <v>1.0514638863513498E-7</v>
      </c>
      <c r="SM120" s="120">
        <v>9.9004723034350025E-8</v>
      </c>
      <c r="SN120" s="120">
        <v>9.9009517152141523E-8</v>
      </c>
      <c r="SO120" s="120">
        <v>9.3180246908746494E-8</v>
      </c>
      <c r="SP120" s="120">
        <v>9.3184656342787795E-8</v>
      </c>
      <c r="SQ120" s="120">
        <v>8.7654448744344108E-8</v>
      </c>
      <c r="SR120" s="120">
        <v>8.7658501367096688E-8</v>
      </c>
      <c r="SS120" s="120">
        <v>8.2414469771814496E-8</v>
      </c>
      <c r="ST120" s="120">
        <v>8.2418191669700428E-8</v>
      </c>
      <c r="SU120" s="120">
        <v>7.7447885549420906E-8</v>
      </c>
      <c r="SV120" s="120">
        <v>7.7451301120840635E-8</v>
      </c>
      <c r="SW120" s="120">
        <v>7.2742696164447371E-8</v>
      </c>
      <c r="SX120" s="120">
        <v>7.2745828213443773E-8</v>
      </c>
      <c r="SY120" s="120">
        <v>6.8287316494659396E-8</v>
      </c>
      <c r="SZ120" s="120">
        <v>6.8290186320365792E-8</v>
      </c>
      <c r="TA120" s="120">
        <v>6.40705665338345E-8</v>
      </c>
      <c r="TB120" s="120">
        <v>6.4073194015842742E-8</v>
      </c>
      <c r="TC120" s="120">
        <v>6.0081661785340146E-8</v>
      </c>
      <c r="TD120" s="120">
        <v>6.0084065465123044E-8</v>
      </c>
      <c r="TE120" s="120">
        <v>5.6310203727671924E-8</v>
      </c>
      <c r="TF120" s="120">
        <v>5.6312400886192395E-8</v>
      </c>
      <c r="TG120" s="120">
        <v>5.2746170355796271E-8</v>
      </c>
      <c r="TH120" s="120">
        <v>5.2748177087433213E-8</v>
      </c>
      <c r="TI120" s="120">
        <v>4.9379906802068818E-8</v>
      </c>
      <c r="TJ120" s="120">
        <v>4.9381738084987449E-8</v>
      </c>
      <c r="TK120" s="120">
        <v>4.6202116040423658E-8</v>
      </c>
      <c r="TL120" s="120">
        <v>4.6203785803516731E-8</v>
      </c>
      <c r="TM120" s="120">
        <v>4.3203849677449132E-8</v>
      </c>
      <c r="TN120" s="120">
        <v>4.3205370863972257E-8</v>
      </c>
      <c r="TO120" s="120">
        <v>4.0376498833880203E-8</v>
      </c>
      <c r="TP120" s="120">
        <v>4.0377883461903032E-8</v>
      </c>
      <c r="TQ120" s="120">
        <v>3.771178511995285E-8</v>
      </c>
      <c r="TR120" s="120">
        <v>3.7713044339744719E-8</v>
      </c>
      <c r="TS120" s="120">
        <v>3.5201751707972282E-8</v>
      </c>
      <c r="TT120" s="120">
        <v>3.5202895856438862E-8</v>
      </c>
      <c r="TU120" s="120">
        <v>3.2838754505353437E-8</v>
      </c>
      <c r="TV120" s="120">
        <v>3.2839793157639196E-8</v>
      </c>
      <c r="TW120" s="120">
        <v>3.0615453431294905E-8</v>
      </c>
      <c r="TX120" s="120">
        <v>3.0616395449662387E-8</v>
      </c>
      <c r="TY120" s="120">
        <v>2.8524803800145093E-8</v>
      </c>
      <c r="TZ120" s="120">
        <v>2.8525657380240736E-8</v>
      </c>
      <c r="UA120" s="120">
        <v>2.6560047814415435E-8</v>
      </c>
      <c r="UB120" s="120">
        <v>2.6560820529028341E-8</v>
      </c>
      <c r="UC120" s="120">
        <v>2.4714706170288452E-8</v>
      </c>
      <c r="UD120" s="120">
        <v>2.4715405010706205E-8</v>
      </c>
      <c r="UE120" s="120">
        <v>2.2982569778356773E-8</v>
      </c>
      <c r="UF120" s="120">
        <v>2.2983201193420208E-8</v>
      </c>
      <c r="UG120" s="120">
        <v>2.1357691602217042E-8</v>
      </c>
      <c r="UH120" s="120">
        <v>2.1358261535172276E-8</v>
      </c>
      <c r="UI120" s="120">
        <v>1.9834378617424873E-8</v>
      </c>
      <c r="UJ120" s="120">
        <v>1.983489254066973E-8</v>
      </c>
      <c r="UK120" s="120">
        <v>1.8407183893200004E-8</v>
      </c>
      <c r="UL120" s="120">
        <v>1.840764684101785E-8</v>
      </c>
      <c r="UM120" s="120">
        <v>1.7070898799147609E-8</v>
      </c>
      <c r="UN120" s="120">
        <v>1.7071315398520027E-8</v>
      </c>
      <c r="UO120" s="120">
        <v>1.5820545339139161E-8</v>
      </c>
      <c r="UP120" s="120">
        <v>1.5820919838725834E-8</v>
      </c>
      <c r="UQ120" s="120">
        <v>1.4651368614369696E-8</v>
      </c>
      <c r="UR120" s="120">
        <v>1.4651704911741337E-8</v>
      </c>
      <c r="US120" s="120">
        <v>1.3558829417480759E-8</v>
      </c>
      <c r="UT120" s="120">
        <v>1.3559131084688268E-8</v>
      </c>
      <c r="UU120" s="120">
        <v>1.2538596959508021E-8</v>
      </c>
      <c r="UV120" s="120">
        <v>1.2538867267068479E-8</v>
      </c>
      <c r="UW120" s="120">
        <v>1.1586541731281328E-8</v>
      </c>
      <c r="UX120" s="120">
        <v>1.1586783670658655E-8</v>
      </c>
      <c r="UY120" s="120">
        <v>1.0698728500771445E-8</v>
      </c>
      <c r="UZ120" s="120">
        <v>1.0698944805427444E-8</v>
      </c>
      <c r="VA120" s="120">
        <v>9.871409447743741E-9</v>
      </c>
      <c r="VB120" s="120">
        <v>9.8716026128318722E-9</v>
      </c>
      <c r="VC120" s="120">
        <v>9.1010174369428677E-9</v>
      </c>
      <c r="VD120" s="120">
        <v>9.1011897377155358E-9</v>
      </c>
      <c r="VE120" s="120">
        <v>8.3841594308966388E-9</v>
      </c>
      <c r="VF120" s="120">
        <v>8.3843129398932298E-9</v>
      </c>
      <c r="VG120" s="120">
        <v>7.7176100432887915E-9</v>
      </c>
      <c r="VH120" s="120">
        <v>7.7177466463701904E-9</v>
      </c>
      <c r="VI120" s="120">
        <v>7.0983052337138177E-9</v>
      </c>
      <c r="VJ120" s="120">
        <v>7.0984266450058586E-9</v>
      </c>
      <c r="VK120" s="120">
        <v>6.523336144487414E-9</v>
      </c>
      <c r="VL120" s="120">
        <v>6.5234439202937431E-9</v>
      </c>
      <c r="VM120" s="120">
        <v>5.9899430800484916E-9</v>
      </c>
      <c r="VN120" s="120">
        <v>5.990038631790868E-9</v>
      </c>
      <c r="VO120" s="120">
        <v>5.495509629349915E-9</v>
      </c>
      <c r="VP120" s="120">
        <v>5.495594235591492E-9</v>
      </c>
      <c r="VQ120" s="120">
        <v>5.0375569314972365E-9</v>
      </c>
      <c r="VR120" s="120">
        <v>5.0376317491021677E-9</v>
      </c>
      <c r="VS120" s="120">
        <v>4.6137380847569217E-9</v>
      </c>
      <c r="VT120" s="120">
        <v>4.6138041592373017E-9</v>
      </c>
      <c r="VU120" s="120">
        <v>4.2218326989187634E-9</v>
      </c>
      <c r="VV120" s="120">
        <v>4.221890974017757E-9</v>
      </c>
      <c r="VW120" s="120">
        <v>3.8597415908613821E-9</v>
      </c>
      <c r="VX120" s="120">
        <v>3.8597929174191602E-9</v>
      </c>
      <c r="VY120" s="120">
        <v>3.5254816230347208E-9</v>
      </c>
      <c r="VZ120" s="120">
        <v>3.5255267671817285E-9</v>
      </c>
      <c r="WA120" s="120">
        <v>3.2171806844403489E-9</v>
      </c>
      <c r="WB120" s="120">
        <v>3.2172203351603325E-9</v>
      </c>
      <c r="WC120" s="120">
        <v>2.9330728135585004E-9</v>
      </c>
      <c r="WD120" s="120">
        <v>2.9331075896617384E-9</v>
      </c>
      <c r="WE120" s="120">
        <v>2.6714934625410508E-9</v>
      </c>
      <c r="WF120" s="120">
        <v>2.6715239190862045E-9</v>
      </c>
      <c r="WG120" s="120">
        <v>2.4308749018617269E-9</v>
      </c>
      <c r="WH120" s="120">
        <v>2.4309015360628513E-9</v>
      </c>
      <c r="WI120" s="120">
        <v>2.20974176448948E-9</v>
      </c>
      <c r="WJ120" s="120">
        <v>2.2097650211428932E-9</v>
      </c>
      <c r="WK120" s="120">
        <v>2.0067067285279619E-9</v>
      </c>
      <c r="WL120" s="120">
        <v>2.0067270049917769E-9</v>
      </c>
      <c r="WM120" s="120">
        <v>1.820466337143714E-9</v>
      </c>
      <c r="WN120" s="120">
        <v>1.8204839879012444E-9</v>
      </c>
      <c r="WO120" s="120">
        <v>1.649796954488637E-9</v>
      </c>
      <c r="WP120" s="120">
        <v>1.6498122953250039E-9</v>
      </c>
      <c r="WQ120" s="120">
        <v>1.4935508562079156E-9</v>
      </c>
      <c r="WR120" s="120">
        <v>1.4935641680277236E-9</v>
      </c>
      <c r="WS120" s="120">
        <v>1.3506524530140222E-9</v>
      </c>
      <c r="WT120" s="120">
        <v>1.3506639853263131E-9</v>
      </c>
      <c r="WU120" s="120">
        <v>1.2200946457001583E-9</v>
      </c>
      <c r="WV120" s="120">
        <v>1.2201046197953175E-9</v>
      </c>
      <c r="WW120" s="120">
        <v>1.100935309862988E-9</v>
      </c>
      <c r="WX120" s="120">
        <v>1.1009439217048896E-9</v>
      </c>
      <c r="WY120" s="120">
        <v>9.9229390850508563E-10</v>
      </c>
      <c r="WZ120" s="120">
        <v>9.9230133136028829E-10</v>
      </c>
      <c r="XA120" s="120">
        <v>8.9334823059206155E-10</v>
      </c>
      <c r="XB120" s="120">
        <v>8.9335461741657166E-10</v>
      </c>
      <c r="XC120" s="120">
        <v>8.0333125354819242E-10</v>
      </c>
      <c r="XD120" s="120">
        <v>8.033367391509966E-10</v>
      </c>
      <c r="XE120" s="120">
        <v>7.2152812758769766E-10</v>
      </c>
      <c r="XF120" s="120">
        <v>7.2153283058905546E-10</v>
      </c>
      <c r="XG120" s="120">
        <v>6.4727327969669335E-10</v>
      </c>
      <c r="XH120" s="120">
        <v>6.4727730429797724E-10</v>
      </c>
      <c r="XI120" s="120">
        <v>5.7994763500342366E-10</v>
      </c>
      <c r="XJ120" s="120">
        <v>5.7995107258419894E-10</v>
      </c>
      <c r="XK120" s="120">
        <v>5.1897595320185677E-10</v>
      </c>
      <c r="XL120" s="120">
        <v>5.1897888375881218E-10</v>
      </c>
      <c r="XM120" s="120">
        <v>4.6382427762612647E-10</v>
      </c>
      <c r="XN120" s="120">
        <v>4.6382677106744533E-10</v>
      </c>
      <c r="XO120" s="120">
        <v>4.1399749451078023E-10</v>
      </c>
      <c r="XP120" s="120">
        <v>4.1399961181859368E-10</v>
      </c>
      <c r="XQ120" s="120">
        <v>3.6903699991444241E-10</v>
      </c>
      <c r="XR120" s="120">
        <v>3.6903879418707699E-10</v>
      </c>
      <c r="XS120" s="120">
        <v>3.285184717323665E-10</v>
      </c>
      <c r="XT120" s="120">
        <v>3.2851998911724647E-10</v>
      </c>
      <c r="XU120" s="120">
        <v>2.9204974417652727E-10</v>
      </c>
      <c r="XV120" s="120">
        <v>2.9205102470376073E-10</v>
      </c>
      <c r="XW120" s="120">
        <v>2.5926878206041785E-10</v>
      </c>
      <c r="XX120" s="120">
        <v>2.5926986038634222E-10</v>
      </c>
      <c r="XY120" s="120">
        <v>2.2984175218963003E-10</v>
      </c>
      <c r="XZ120" s="120">
        <v>2.2984265825885144E-10</v>
      </c>
      <c r="YA120" s="120">
        <v>2.0346118912860293E-10</v>
      </c>
      <c r="YB120" s="120">
        <v>2.0346194876239469E-10</v>
      </c>
      <c r="YC120" s="120">
        <v>1.7984425258864827E-10</v>
      </c>
      <c r="YD120" s="120">
        <v>1.798448880069234E-10</v>
      </c>
      <c r="YE120" s="120">
        <v>1.5873107366248541E-10</v>
      </c>
      <c r="YF120" s="120">
        <v>1.5873160394596686E-10</v>
      </c>
      <c r="YG120" s="120">
        <v>1.3988318711602185E-10</v>
      </c>
      <c r="YH120" s="120">
        <v>1.3988362861466911E-10</v>
      </c>
      <c r="YI120" s="120">
        <v>1.2308204693895684E-10</v>
      </c>
      <c r="YJ120" s="120">
        <v>1.2308241363218549E-10</v>
      </c>
      <c r="YK120" s="120">
        <v>1.0812762235190581E-10</v>
      </c>
      <c r="YL120" s="120">
        <v>1.0812792616565044E-10</v>
      </c>
      <c r="YM120" s="120">
        <v>9.4837071469083205E-11</v>
      </c>
      <c r="YN120" s="120">
        <v>9.4837322554299775E-11</v>
      </c>
      <c r="YO120" s="120">
        <v>8.3043489822036618E-11</v>
      </c>
      <c r="YP120" s="120">
        <v>8.3043696798820046E-11</v>
      </c>
      <c r="YQ120" s="120">
        <v>7.2594730961418592E-11</v>
      </c>
      <c r="YR120" s="120">
        <v>7.2594901132522409E-11</v>
      </c>
      <c r="YS120" s="120">
        <v>6.3352296370172863E-11</v>
      </c>
      <c r="YT120" s="120">
        <v>6.335243590735668E-11</v>
      </c>
      <c r="YU120" s="120">
        <v>5.5190291942689825E-11</v>
      </c>
      <c r="YV120" s="120">
        <v>5.519040604898952E-11</v>
      </c>
      <c r="YW120" s="120">
        <v>4.7994448310296679E-11</v>
      </c>
      <c r="YX120" s="120">
        <v>4.7994541361004559E-11</v>
      </c>
      <c r="YY120" s="120">
        <v>4.1661202323732601E-11</v>
      </c>
      <c r="YZ120" s="120">
        <v>4.1661277988595553E-11</v>
      </c>
      <c r="ZA120" s="120">
        <v>3.6096837037854531E-11</v>
      </c>
      <c r="ZB120" s="120">
        <v>3.609689838673971E-11</v>
      </c>
      <c r="ZC120" s="120">
        <v>3.1216677582534234E-11</v>
      </c>
      <c r="ZD120" s="120">
        <v>3.1216727176576249E-11</v>
      </c>
      <c r="ZE120" s="120">
        <v>2.6944340346349978E-11</v>
      </c>
      <c r="ZF120" s="120">
        <v>2.6944380316378394E-11</v>
      </c>
      <c r="ZG120" s="120">
        <v>2.3211032946040493E-11</v>
      </c>
      <c r="ZH120" s="120">
        <v>2.3211065059890892E-11</v>
      </c>
      <c r="ZI120" s="120">
        <v>1.9954902504558595E-11</v>
      </c>
      <c r="ZJ120" s="120">
        <v>1.9954928224692596E-11</v>
      </c>
      <c r="ZK120" s="120">
        <v>1.7120429813709741E-11</v>
      </c>
      <c r="ZL120" s="120">
        <v>1.7120450346407423E-11</v>
      </c>
      <c r="ZM120" s="120">
        <v>1.4657867013553517E-11</v>
      </c>
      <c r="ZN120" s="120">
        <v>1.4657883350796932E-11</v>
      </c>
      <c r="ZO120" s="120">
        <v>1.2522716479745433E-11</v>
      </c>
      <c r="ZP120" s="120">
        <v>1.2522729434779435E-11</v>
      </c>
      <c r="ZQ120" s="120">
        <v>1.0675248671548274E-11</v>
      </c>
      <c r="ZR120" s="120">
        <v>1.0675258908986977E-11</v>
      </c>
      <c r="ZS120" s="120">
        <v>9.0800567571010852E-12</v>
      </c>
      <c r="ZT120" s="120">
        <v>9.080064818342421E-12</v>
      </c>
      <c r="ZU120" s="120">
        <v>7.7056458984381865E-12</v>
      </c>
      <c r="ZV120" s="120">
        <v>7.7056522230533759E-12</v>
      </c>
      <c r="ZW120" s="120">
        <v>6.5240551464420001E-12</v>
      </c>
      <c r="ZX120" s="120">
        <v>6.5240600901224538E-12</v>
      </c>
      <c r="ZY120" s="120">
        <v>5.5105099651319575E-12</v>
      </c>
      <c r="ZZ120" s="120">
        <v>5.5105138147004752E-12</v>
      </c>
      <c r="AAA120" s="120">
        <v>4.6431034751737268E-12</v>
      </c>
      <c r="AAB120" s="120">
        <v>4.6431064610999128E-12</v>
      </c>
      <c r="AAC120" s="120">
        <v>3.902504577979031E-12</v>
      </c>
      <c r="AAD120" s="120">
        <v>3.9025068847795774E-12</v>
      </c>
      <c r="AAE120" s="120">
        <v>3.271691193996841E-12</v>
      </c>
      <c r="AAF120" s="120">
        <v>3.2716929688489697E-12</v>
      </c>
      <c r="AAG120" s="120">
        <v>2.7357069215163148E-12</v>
      </c>
      <c r="AAH120" s="120">
        <v>2.7357082813667975E-12</v>
      </c>
      <c r="AAI120" s="120">
        <v>2.2814394952596239E-12</v>
      </c>
      <c r="AAJ120" s="120">
        <v>2.2814405326713327E-12</v>
      </c>
      <c r="AAK120" s="120">
        <v>1.8974194969931015E-12</v>
      </c>
      <c r="AAL120" s="120">
        <v>1.8974202849358257E-12</v>
      </c>
      <c r="AAM120" s="120">
        <v>1.5736378430894748E-12</v>
      </c>
      <c r="AAN120" s="120">
        <v>1.5736384388510471E-12</v>
      </c>
      <c r="AAO120" s="120">
        <v>1.3013806462018039E-12</v>
      </c>
      <c r="AAP120" s="120">
        <v>1.3013810945688497E-12</v>
      </c>
      <c r="AAQ120" s="120">
        <v>1.0730801197394776E-12</v>
      </c>
      <c r="AAR120" s="120">
        <v>1.0730804555740476E-12</v>
      </c>
      <c r="AAS120" s="120">
        <v>8.8218026445666609E-13</v>
      </c>
      <c r="AAT120" s="120">
        <v>8.8218051477509714E-13</v>
      </c>
      <c r="AAU120" s="120">
        <v>7.230161459736202E-13</v>
      </c>
      <c r="AAV120" s="120">
        <v>7.2301633161684409E-13</v>
      </c>
      <c r="AAW120" s="120">
        <v>5.9070564026226285E-13</v>
      </c>
      <c r="AAX120" s="120">
        <v>5.9070577723217909E-13</v>
      </c>
      <c r="AAY120" s="120">
        <v>4.8105259086391872E-13</v>
      </c>
      <c r="AAZ120" s="120">
        <v>4.8105269138792719E-13</v>
      </c>
      <c r="ABA120" s="120">
        <v>3.9046038670581761E-13</v>
      </c>
      <c r="ABB120" s="120">
        <v>3.9046046008100617E-13</v>
      </c>
      <c r="ABC120" s="120">
        <v>3.1585503269573924E-13</v>
      </c>
      <c r="ABD120" s="120">
        <v>3.1585508595526385E-13</v>
      </c>
      <c r="ABE120" s="120">
        <v>2.5461684666649639E-13</v>
      </c>
      <c r="ABF120" s="120">
        <v>2.5461688510311018E-13</v>
      </c>
      <c r="ABG120" s="120">
        <v>2.0451997559450527E-13</v>
      </c>
      <c r="ABH120" s="120">
        <v>2.0452000316985897E-13</v>
      </c>
      <c r="ABI120" s="120">
        <v>1.6367898122527511E-13</v>
      </c>
      <c r="ABJ120" s="120">
        <v>1.6367900088831341E-13</v>
      </c>
      <c r="ABK120" s="120">
        <v>1.3050180021429118E-13</v>
      </c>
      <c r="ABL120" s="120">
        <v>1.3050181414765738E-13</v>
      </c>
      <c r="ABM120" s="120">
        <v>1.0364843656092243E-13</v>
      </c>
      <c r="ABN120" s="120">
        <v>1.0364844637063828E-13</v>
      </c>
      <c r="ABO120" s="120">
        <v>8.1994794417409019E-14</v>
      </c>
      <c r="ABP120" s="120">
        <v>8.1994801278091707E-14</v>
      </c>
      <c r="ABQ120" s="120">
        <v>6.4601107251550482E-14</v>
      </c>
      <c r="ABR120" s="120">
        <v>6.4601112016965469E-14</v>
      </c>
      <c r="ABS120" s="120">
        <v>5.0684464802150178E-14</v>
      </c>
      <c r="ABT120" s="120">
        <v>5.0684468088884854E-14</v>
      </c>
      <c r="ABU120" s="120">
        <v>3.9594982276764311E-14</v>
      </c>
      <c r="ABV120" s="120">
        <v>3.9594984527181774E-14</v>
      </c>
      <c r="ABW120" s="120">
        <v>3.0795196801998234E-14</v>
      </c>
      <c r="ABX120" s="120">
        <v>3.0795198331308705E-14</v>
      </c>
      <c r="ABY120" s="120">
        <v>2.3842314260956515E-14</v>
      </c>
      <c r="ABZ120" s="120">
        <v>2.3842315292190812E-14</v>
      </c>
      <c r="ACA120" s="120">
        <v>1.8372965366659211E-14</v>
      </c>
      <c r="ACB120" s="120">
        <v>1.837296605648317E-14</v>
      </c>
      <c r="ACC120" s="120">
        <v>1.4090163162292823E-14</v>
      </c>
      <c r="ACD120" s="120">
        <v>1.4090163619932144E-14</v>
      </c>
      <c r="ACE120" s="120">
        <v>1.0752185158136948E-14</v>
      </c>
      <c r="ACF120" s="120">
        <v>1.0752185459154508E-14</v>
      </c>
      <c r="ACG120" s="120">
        <v>8.1631320700547148E-15</v>
      </c>
      <c r="ACH120" s="120">
        <v>8.1631322663081335E-15</v>
      </c>
      <c r="ACI120" s="120">
        <v>6.1649416838493667E-15</v>
      </c>
      <c r="ACJ120" s="120">
        <v>6.1649418106340028E-15</v>
      </c>
      <c r="ACK120" s="120">
        <v>4.6306608099752898E-15</v>
      </c>
      <c r="ACL120" s="120">
        <v>4.6306608911088245E-15</v>
      </c>
      <c r="ACM120" s="120">
        <v>3.4588006975141013E-15</v>
      </c>
      <c r="ACN120" s="120">
        <v>3.4588007489269535E-15</v>
      </c>
      <c r="ACO120" s="120">
        <v>2.5686217344363368E-15</v>
      </c>
      <c r="ACP120" s="120">
        <v>2.5686217666860655E-15</v>
      </c>
      <c r="ACQ120" s="120">
        <v>1.8962118673283472E-15</v>
      </c>
      <c r="ACR120" s="120">
        <v>1.8962118873454197E-15</v>
      </c>
      <c r="ACS120" s="120">
        <v>1.3912400261676874E-15</v>
      </c>
      <c r="ACT120" s="120">
        <v>1.3912400384568848E-15</v>
      </c>
      <c r="ACU120" s="120">
        <v>1.0142810393520188E-15</v>
      </c>
      <c r="ACV120" s="120">
        <v>1.0142810468115877E-15</v>
      </c>
      <c r="ACW120" s="120">
        <v>7.3462217374755098E-16</v>
      </c>
      <c r="ACX120" s="120">
        <v>7.346221782224117E-16</v>
      </c>
      <c r="ACY120" s="120">
        <v>5.2847363750663612E-16</v>
      </c>
      <c r="ACZ120" s="120">
        <v>5.2847364015829965E-16</v>
      </c>
      <c r="ADA120" s="120">
        <v>3.7751624311494509E-16</v>
      </c>
      <c r="ADB120" s="120">
        <v>3.7751624466631564E-16</v>
      </c>
      <c r="ADC120" s="120">
        <v>2.6772904681660343E-16</v>
      </c>
      <c r="ADD120" s="120">
        <v>2.6772904771226367E-16</v>
      </c>
      <c r="ADE120" s="120">
        <v>1.8844825861531182E-16</v>
      </c>
      <c r="ADF120" s="120">
        <v>1.8844825912530018E-16</v>
      </c>
      <c r="ADG120" s="120">
        <v>1.3161615224576486E-16</v>
      </c>
      <c r="ADH120" s="120">
        <v>1.3161615253199088E-16</v>
      </c>
      <c r="ADI120" s="120">
        <v>9.1185191384828198E-17</v>
      </c>
      <c r="ADJ120" s="120">
        <v>9.1185191543068198E-17</v>
      </c>
      <c r="ADK120" s="120">
        <v>6.2648217637443882E-17</v>
      </c>
      <c r="ADL120" s="120">
        <v>6.264821772356109E-17</v>
      </c>
      <c r="ADM120" s="120">
        <v>4.2670403899312326E-17</v>
      </c>
      <c r="ADN120" s="120">
        <v>4.2670403945414171E-17</v>
      </c>
      <c r="ADO120" s="120">
        <v>2.8802845287875251E-17</v>
      </c>
      <c r="ADP120" s="120">
        <v>2.8802845312133993E-17</v>
      </c>
      <c r="ADQ120" s="120">
        <v>1.9261215674401423E-17</v>
      </c>
      <c r="ADR120" s="120">
        <v>1.9261215686938086E-17</v>
      </c>
      <c r="ADS120" s="120">
        <v>1.2755932467640347E-17</v>
      </c>
      <c r="ADT120" s="120">
        <v>1.2755932473997675E-17</v>
      </c>
      <c r="ADU120" s="120">
        <v>8.3628118841134474E-18</v>
      </c>
      <c r="ADV120" s="120">
        <v>8.3628118872737891E-18</v>
      </c>
      <c r="ADW120" s="120">
        <v>5.4253222988138972E-18</v>
      </c>
      <c r="ADX120" s="120">
        <v>5.4253223003524526E-18</v>
      </c>
      <c r="ADY120" s="120">
        <v>3.4813098515254798E-18</v>
      </c>
      <c r="ADZ120" s="120">
        <v>3.481309852258196E-18</v>
      </c>
      <c r="AEA120" s="120">
        <v>2.2085284706580253E-18</v>
      </c>
      <c r="AEB120" s="120">
        <v>2.2085284709989607E-18</v>
      </c>
      <c r="AEC120" s="120">
        <v>1.3845009373444177E-18</v>
      </c>
      <c r="AED120" s="120">
        <v>1.3845009374992158E-18</v>
      </c>
      <c r="AEE120" s="120">
        <v>8.5720870741457212E-19</v>
      </c>
      <c r="AEF120" s="120">
        <v>8.5720870748305587E-19</v>
      </c>
      <c r="AEG120" s="120">
        <v>5.238914366607429E-19</v>
      </c>
      <c r="AEH120" s="120">
        <v>5.2389143669021926E-19</v>
      </c>
      <c r="AEI120" s="120">
        <v>3.1586363646069096E-19</v>
      </c>
      <c r="AEJ120" s="120">
        <v>3.1586363647301243E-19</v>
      </c>
      <c r="AEK120" s="120">
        <v>1.8775267445482774E-19</v>
      </c>
      <c r="AEL120" s="120">
        <v>1.8775267445982095E-19</v>
      </c>
      <c r="AEM120" s="120">
        <v>1.0995273888873068E-19</v>
      </c>
      <c r="AEN120" s="120">
        <v>1.0995273889068801E-19</v>
      </c>
      <c r="AEO120" s="120">
        <v>6.3393310685470539E-20</v>
      </c>
      <c r="AEP120" s="120">
        <v>6.3393310686211131E-20</v>
      </c>
      <c r="AEQ120" s="120">
        <v>3.5954973622362928E-20</v>
      </c>
      <c r="AER120" s="120">
        <v>3.5954973622632655E-20</v>
      </c>
      <c r="AES120" s="120">
        <v>2.0044148326302888E-20</v>
      </c>
      <c r="AET120" s="120">
        <v>2.0044148326397196E-20</v>
      </c>
      <c r="AEU120" s="120">
        <v>1.0973261793820891E-20</v>
      </c>
      <c r="AEV120" s="120">
        <v>1.0973261793852449E-20</v>
      </c>
      <c r="AEW120" s="120">
        <v>5.8935653356097199E-21</v>
      </c>
      <c r="AEX120" s="120">
        <v>5.8935653356197881E-21</v>
      </c>
      <c r="AEY120" s="120">
        <v>3.1020881046349376E-21</v>
      </c>
      <c r="AEZ120" s="120">
        <v>3.1020881046379833E-21</v>
      </c>
      <c r="AFA120" s="120">
        <v>1.5983201845408837E-21</v>
      </c>
      <c r="AFB120" s="120">
        <v>1.5983201845417542E-21</v>
      </c>
      <c r="AFC120" s="120">
        <v>8.0512391899603129E-22</v>
      </c>
      <c r="AFD120" s="120">
        <v>8.0512391899626563E-22</v>
      </c>
      <c r="AFE120" s="120">
        <v>3.9596489016343096E-22</v>
      </c>
      <c r="AFF120" s="120">
        <v>3.959648901634895E-22</v>
      </c>
      <c r="AFG120" s="120">
        <v>1.89843091159454E-22</v>
      </c>
      <c r="AFH120" s="120">
        <v>1.8984309115946754E-22</v>
      </c>
      <c r="AFI120" s="120">
        <v>8.8585347590568517E-23</v>
      </c>
      <c r="AFJ120" s="120">
        <v>8.8585347590571361E-23</v>
      </c>
      <c r="AFK120" s="120">
        <v>4.0157731101097889E-23</v>
      </c>
      <c r="AFL120" s="120">
        <v>4.0157731101098459E-23</v>
      </c>
      <c r="AFM120" s="120">
        <v>1.7649935140144217E-23</v>
      </c>
      <c r="AFN120" s="120">
        <v>1.7649935140144311E-23</v>
      </c>
      <c r="AFO120" s="120">
        <v>7.5043338250645093E-24</v>
      </c>
      <c r="AFP120" s="120">
        <v>7.5043338250645181E-24</v>
      </c>
      <c r="AFQ120" s="120">
        <v>3.0788624847791841E-24</v>
      </c>
      <c r="AFR120" s="120">
        <v>3.0788624847791852E-24</v>
      </c>
      <c r="AFS120" s="120">
        <v>1.2155061309748329E-24</v>
      </c>
      <c r="AFT120" s="120">
        <v>1.2155061309748333E-24</v>
      </c>
      <c r="AFU120" s="120">
        <v>4.6029150281041986E-25</v>
      </c>
      <c r="AFV120" s="120">
        <v>4.6029150281041977E-25</v>
      </c>
      <c r="AFW120" s="120">
        <v>1.6658931474865653E-25</v>
      </c>
      <c r="AFX120" s="120">
        <v>1.6658931474865648E-25</v>
      </c>
      <c r="AFY120" s="120">
        <v>5.7384978678724776E-26</v>
      </c>
      <c r="AFZ120" s="120">
        <v>5.7384978678724879E-26</v>
      </c>
      <c r="AGA120" s="120">
        <v>1.8724133265461688E-26</v>
      </c>
      <c r="AGB120" s="120">
        <v>1.8724133265461708E-26</v>
      </c>
      <c r="AGC120" s="120">
        <v>5.7546819232402557E-27</v>
      </c>
      <c r="AGD120" s="120">
        <v>5.754681923240255E-27</v>
      </c>
      <c r="AGE120" s="120">
        <v>1.6549161494073387E-27</v>
      </c>
      <c r="AGF120" s="120">
        <v>1.6549161494073387E-27</v>
      </c>
      <c r="AGG120" s="120">
        <v>4.4178558261161163E-28</v>
      </c>
      <c r="AGH120" s="120">
        <v>4.4178558261161163E-28</v>
      </c>
      <c r="AGI120" s="120">
        <v>1.0842209495628087E-28</v>
      </c>
      <c r="AGJ120" s="120">
        <v>1.0842209495628085E-28</v>
      </c>
      <c r="AGK120" s="120">
        <v>2.4169034394635086E-29</v>
      </c>
      <c r="AGL120" s="120">
        <v>2.4169034394635097E-29</v>
      </c>
      <c r="AGM120" s="120">
        <v>4.8190491938743381E-30</v>
      </c>
      <c r="AGN120" s="120">
        <v>4.8190491938743374E-30</v>
      </c>
      <c r="AGO120" s="120">
        <v>8.4224659829814017E-31</v>
      </c>
      <c r="AGP120" s="120">
        <v>8.4224659829814E-31</v>
      </c>
      <c r="AGQ120" s="120">
        <v>1.2549729328149995E-31</v>
      </c>
      <c r="AGR120" s="120">
        <v>1.2549729328149998E-31</v>
      </c>
      <c r="AGS120" s="120">
        <v>1.5310860939234328E-32</v>
      </c>
      <c r="AGT120" s="120">
        <v>1.5310860939234328E-32</v>
      </c>
      <c r="AGU120" s="120">
        <v>1.4344792661954539E-33</v>
      </c>
      <c r="AGV120" s="120">
        <v>1.4344792661954539E-33</v>
      </c>
      <c r="AGW120" s="120">
        <v>9.1782598912204209E-35</v>
      </c>
      <c r="AGX120" s="120">
        <v>9.1782598912204209E-35</v>
      </c>
      <c r="AGY120" s="120">
        <v>3.009265538105056E-36</v>
      </c>
      <c r="AGZ120" s="120" t="s">
        <v>105</v>
      </c>
      <c r="AHA120" s="120" t="s">
        <v>105</v>
      </c>
      <c r="AHB120" s="120" t="s">
        <v>105</v>
      </c>
      <c r="AHC120" s="120" t="s">
        <v>105</v>
      </c>
      <c r="AHD120" s="120" t="s">
        <v>105</v>
      </c>
      <c r="AHE120" s="120" t="s">
        <v>105</v>
      </c>
      <c r="AHF120" s="120" t="s">
        <v>105</v>
      </c>
      <c r="AHG120" s="120" t="s">
        <v>105</v>
      </c>
      <c r="AHH120" s="120" t="s">
        <v>105</v>
      </c>
      <c r="AHI120" s="120" t="s">
        <v>105</v>
      </c>
      <c r="AHJ120" s="120" t="s">
        <v>105</v>
      </c>
      <c r="AHK120" s="120" t="s">
        <v>105</v>
      </c>
      <c r="AHL120" s="120" t="s">
        <v>105</v>
      </c>
      <c r="AHM120" s="120" t="s">
        <v>105</v>
      </c>
      <c r="AHN120" s="120" t="s">
        <v>105</v>
      </c>
      <c r="AHO120" s="120" t="s">
        <v>105</v>
      </c>
      <c r="AHP120" s="120" t="s">
        <v>105</v>
      </c>
      <c r="AHQ120" s="120" t="s">
        <v>105</v>
      </c>
      <c r="AHR120" s="120" t="s">
        <v>105</v>
      </c>
      <c r="AHS120" s="120" t="s">
        <v>105</v>
      </c>
      <c r="AHT120" s="120" t="s">
        <v>105</v>
      </c>
      <c r="AHU120" s="120" t="s">
        <v>105</v>
      </c>
      <c r="AHV120" s="120" t="s">
        <v>105</v>
      </c>
      <c r="AHW120" s="120" t="s">
        <v>105</v>
      </c>
      <c r="AHX120" s="120" t="s">
        <v>105</v>
      </c>
      <c r="AHY120" s="120" t="s">
        <v>105</v>
      </c>
      <c r="AHZ120" s="120" t="s">
        <v>105</v>
      </c>
      <c r="AIA120" s="120" t="s">
        <v>105</v>
      </c>
      <c r="AIB120" s="120" t="s">
        <v>105</v>
      </c>
      <c r="AIC120" s="120" t="s">
        <v>105</v>
      </c>
      <c r="AID120" s="120" t="s">
        <v>105</v>
      </c>
      <c r="AIE120" s="120" t="s">
        <v>105</v>
      </c>
      <c r="AIF120" s="120" t="s">
        <v>105</v>
      </c>
      <c r="AIG120" s="120" t="s">
        <v>105</v>
      </c>
      <c r="AIH120" s="120" t="s">
        <v>105</v>
      </c>
      <c r="AII120" s="120" t="s">
        <v>105</v>
      </c>
      <c r="AIJ120" s="120" t="s">
        <v>105</v>
      </c>
      <c r="AIK120" s="120" t="s">
        <v>105</v>
      </c>
      <c r="AIL120" s="120" t="s">
        <v>105</v>
      </c>
      <c r="AIM120" s="120" t="s">
        <v>105</v>
      </c>
      <c r="AIN120" s="120" t="s">
        <v>105</v>
      </c>
      <c r="AIO120" s="120" t="s">
        <v>105</v>
      </c>
      <c r="AIP120" s="120" t="s">
        <v>105</v>
      </c>
      <c r="AIQ120" s="120" t="s">
        <v>105</v>
      </c>
      <c r="AIR120" s="120" t="s">
        <v>105</v>
      </c>
      <c r="AIS120" s="120" t="s">
        <v>105</v>
      </c>
      <c r="AIT120" s="120" t="s">
        <v>105</v>
      </c>
      <c r="AIU120" s="120" t="s">
        <v>105</v>
      </c>
      <c r="AIV120" s="120" t="s">
        <v>105</v>
      </c>
      <c r="AIW120" s="120" t="s">
        <v>105</v>
      </c>
      <c r="AIX120" s="120" t="s">
        <v>105</v>
      </c>
      <c r="AIY120" s="120" t="s">
        <v>105</v>
      </c>
      <c r="AIZ120" s="120" t="s">
        <v>105</v>
      </c>
      <c r="AJA120" s="120" t="s">
        <v>105</v>
      </c>
      <c r="AJB120" s="120" t="s">
        <v>105</v>
      </c>
      <c r="AJC120" s="120" t="s">
        <v>105</v>
      </c>
      <c r="AJD120" s="120" t="s">
        <v>105</v>
      </c>
      <c r="AJE120" s="120" t="s">
        <v>105</v>
      </c>
      <c r="AJF120" s="120" t="s">
        <v>105</v>
      </c>
      <c r="AJG120" s="120" t="s">
        <v>105</v>
      </c>
      <c r="AJH120" s="120" t="s">
        <v>105</v>
      </c>
      <c r="AJI120" s="120" t="s">
        <v>105</v>
      </c>
      <c r="AJJ120" s="120" t="s">
        <v>105</v>
      </c>
      <c r="AJK120" s="120" t="s">
        <v>105</v>
      </c>
      <c r="AJL120" s="120" t="s">
        <v>105</v>
      </c>
      <c r="AJM120" s="120" t="s">
        <v>105</v>
      </c>
      <c r="AJN120" s="120" t="s">
        <v>105</v>
      </c>
      <c r="AJO120" s="120" t="s">
        <v>105</v>
      </c>
      <c r="AJP120" s="120" t="s">
        <v>105</v>
      </c>
      <c r="AJQ120" s="120" t="s">
        <v>105</v>
      </c>
      <c r="AJR120" s="120" t="s">
        <v>105</v>
      </c>
      <c r="AJS120" s="120" t="s">
        <v>105</v>
      </c>
      <c r="AJT120" s="120" t="s">
        <v>105</v>
      </c>
      <c r="AJU120" s="120" t="s">
        <v>105</v>
      </c>
      <c r="AJV120" s="120" t="s">
        <v>105</v>
      </c>
      <c r="AJW120" s="120" t="s">
        <v>105</v>
      </c>
      <c r="AJX120" s="120" t="s">
        <v>105</v>
      </c>
      <c r="AJY120" s="120" t="s">
        <v>105</v>
      </c>
      <c r="AJZ120" s="120" t="s">
        <v>105</v>
      </c>
      <c r="AKA120" s="120" t="s">
        <v>105</v>
      </c>
      <c r="AKB120" s="120" t="s">
        <v>105</v>
      </c>
      <c r="AKC120" s="120" t="s">
        <v>105</v>
      </c>
      <c r="AKD120" s="120" t="s">
        <v>105</v>
      </c>
      <c r="AKE120" s="120" t="s">
        <v>105</v>
      </c>
      <c r="AKF120" s="120" t="s">
        <v>105</v>
      </c>
      <c r="AKG120" s="120" t="s">
        <v>105</v>
      </c>
      <c r="AKH120" s="120" t="s">
        <v>105</v>
      </c>
      <c r="AKI120" s="120" t="s">
        <v>105</v>
      </c>
      <c r="AKJ120" s="120" t="s">
        <v>105</v>
      </c>
      <c r="AKK120" s="120" t="s">
        <v>105</v>
      </c>
      <c r="AKL120" s="120" t="s">
        <v>105</v>
      </c>
      <c r="AKM120" s="120" t="s">
        <v>105</v>
      </c>
      <c r="AKN120" s="120" t="s">
        <v>105</v>
      </c>
      <c r="AKO120" s="120" t="s">
        <v>105</v>
      </c>
      <c r="AKP120" s="120" t="s">
        <v>105</v>
      </c>
      <c r="AKQ120" s="120" t="s">
        <v>105</v>
      </c>
      <c r="AKR120" s="120" t="s">
        <v>105</v>
      </c>
      <c r="AKS120" s="120" t="s">
        <v>105</v>
      </c>
      <c r="AKT120" s="120" t="s">
        <v>105</v>
      </c>
      <c r="AKU120" s="120" t="s">
        <v>105</v>
      </c>
      <c r="AKV120" s="120" t="s">
        <v>105</v>
      </c>
      <c r="AKW120" s="120" t="s">
        <v>105</v>
      </c>
      <c r="AKX120" s="120" t="s">
        <v>105</v>
      </c>
      <c r="AKY120" s="120" t="s">
        <v>105</v>
      </c>
      <c r="AKZ120" s="120" t="s">
        <v>105</v>
      </c>
      <c r="ALA120" s="120" t="s">
        <v>105</v>
      </c>
      <c r="ALB120" s="120" t="s">
        <v>105</v>
      </c>
      <c r="ALC120" s="120" t="s">
        <v>105</v>
      </c>
      <c r="ALD120" s="120" t="s">
        <v>105</v>
      </c>
      <c r="ALE120" s="120" t="s">
        <v>105</v>
      </c>
      <c r="ALF120" s="120" t="s">
        <v>105</v>
      </c>
      <c r="ALG120" s="120" t="s">
        <v>105</v>
      </c>
      <c r="ALH120" s="120" t="s">
        <v>105</v>
      </c>
      <c r="ALI120" s="120" t="s">
        <v>105</v>
      </c>
      <c r="ALJ120" s="120" t="s">
        <v>105</v>
      </c>
      <c r="ALK120" s="120" t="s">
        <v>105</v>
      </c>
      <c r="ALL120" s="120" t="s">
        <v>105</v>
      </c>
      <c r="ALM120" s="120" t="s">
        <v>105</v>
      </c>
      <c r="ALN120" s="120"/>
    </row>
    <row r="121" spans="1:1002" hidden="1">
      <c r="A121" s="119">
        <v>120</v>
      </c>
      <c r="B121" s="120">
        <v>1.6068095367657154E-4</v>
      </c>
      <c r="C121" s="120">
        <v>1.6068095367657146E-4</v>
      </c>
      <c r="D121" s="120">
        <v>1.5828974099046995E-4</v>
      </c>
      <c r="E121" s="120">
        <v>1.5828974099046993E-4</v>
      </c>
      <c r="F121" s="120">
        <v>1.5592470045676049E-4</v>
      </c>
      <c r="G121" s="120">
        <v>1.5592470045676051E-4</v>
      </c>
      <c r="H121" s="120">
        <v>1.5358566882198084E-4</v>
      </c>
      <c r="I121" s="120">
        <v>1.5358566882198074E-4</v>
      </c>
      <c r="J121" s="120">
        <v>1.5127248266782678E-4</v>
      </c>
      <c r="K121" s="120">
        <v>1.5127248266782667E-4</v>
      </c>
      <c r="L121" s="120">
        <v>1.4898497841947747E-4</v>
      </c>
      <c r="M121" s="120">
        <v>1.4898497841947758E-4</v>
      </c>
      <c r="N121" s="120">
        <v>1.4672299235397027E-4</v>
      </c>
      <c r="O121" s="120">
        <v>1.4672299235397019E-4</v>
      </c>
      <c r="P121" s="120">
        <v>1.4448636060862265E-4</v>
      </c>
      <c r="Q121" s="120">
        <v>1.4448636060862262E-4</v>
      </c>
      <c r="R121" s="120">
        <v>1.4227491918950618E-4</v>
      </c>
      <c r="S121" s="120">
        <v>1.4227491918950618E-4</v>
      </c>
      <c r="T121" s="120">
        <v>1.4008850397996553E-4</v>
      </c>
      <c r="U121" s="120">
        <v>1.400885039799655E-4</v>
      </c>
      <c r="V121" s="120">
        <v>1.3792695074918513E-4</v>
      </c>
      <c r="W121" s="120">
        <v>1.3792695074918513E-4</v>
      </c>
      <c r="X121" s="120">
        <v>1.3579009516080361E-4</v>
      </c>
      <c r="Y121" s="120">
        <v>1.3579009516080353E-4</v>
      </c>
      <c r="Z121" s="120">
        <v>1.3367777278157239E-4</v>
      </c>
      <c r="AA121" s="120">
        <v>1.3367777278157255E-4</v>
      </c>
      <c r="AB121" s="120">
        <v>1.3158981909006123E-4</v>
      </c>
      <c r="AC121" s="120">
        <v>1.3158981909006128E-4</v>
      </c>
      <c r="AD121" s="120">
        <v>1.2952606948540591E-4</v>
      </c>
      <c r="AE121" s="120">
        <v>1.2952606948540588E-4</v>
      </c>
      <c r="AF121" s="120">
        <v>1.2748635929610175E-4</v>
      </c>
      <c r="AG121" s="120">
        <v>1.2748635929610183E-4</v>
      </c>
      <c r="AH121" s="120">
        <v>1.2547052378883953E-4</v>
      </c>
      <c r="AI121" s="120">
        <v>1.2547052378883956E-4</v>
      </c>
      <c r="AJ121" s="120">
        <v>1.234783981773821E-4</v>
      </c>
      <c r="AK121" s="120">
        <v>1.2347839817738204E-4</v>
      </c>
      <c r="AL121" s="120">
        <v>1.215098176314839E-4</v>
      </c>
      <c r="AM121" s="120">
        <v>1.2150981763148391E-4</v>
      </c>
      <c r="AN121" s="120">
        <v>1.1956461728585124E-4</v>
      </c>
      <c r="AO121" s="120">
        <v>1.1956461728585119E-4</v>
      </c>
      <c r="AP121" s="120">
        <v>1.1764263224914106E-4</v>
      </c>
      <c r="AQ121" s="120">
        <v>1.1764263224914111E-4</v>
      </c>
      <c r="AR121" s="120">
        <v>1.1574369761299926E-4</v>
      </c>
      <c r="AS121" s="120">
        <v>1.1574369761299927E-4</v>
      </c>
      <c r="AT121" s="120">
        <v>1.1386764846113718E-4</v>
      </c>
      <c r="AU121" s="120">
        <v>1.138676484611372E-4</v>
      </c>
      <c r="AV121" s="120">
        <v>1.1201431987844519E-4</v>
      </c>
      <c r="AW121" s="120">
        <v>1.1201431987844512E-4</v>
      </c>
      <c r="AX121" s="120">
        <v>1.1018354696014254E-4</v>
      </c>
      <c r="AY121" s="120">
        <v>1.101835469601426E-4</v>
      </c>
      <c r="AZ121" s="120">
        <v>1.0837516482096291E-4</v>
      </c>
      <c r="BA121" s="120">
        <v>1.0837516482096285E-4</v>
      </c>
      <c r="BB121" s="120">
        <v>1.065890086043732E-4</v>
      </c>
      <c r="BC121" s="120">
        <v>1.0658900860437323E-4</v>
      </c>
      <c r="BD121" s="120">
        <v>1.0482491349182793E-4</v>
      </c>
      <c r="BE121" s="120">
        <v>1.0482491349182787E-4</v>
      </c>
      <c r="BF121" s="120">
        <v>1.0308271471205419E-4</v>
      </c>
      <c r="BG121" s="120">
        <v>1.0308271471205419E-4</v>
      </c>
      <c r="BH121" s="120">
        <v>1.0136224755036959E-4</v>
      </c>
      <c r="BI121" s="120">
        <v>1.0136224755036956E-4</v>
      </c>
      <c r="BJ121" s="120">
        <v>9.9663347358030087E-5</v>
      </c>
      <c r="BK121" s="120">
        <v>9.96633473580301E-5</v>
      </c>
      <c r="BL121" s="120">
        <v>9.7985849561607415E-5</v>
      </c>
      <c r="BM121" s="120">
        <v>9.7985849561607442E-5</v>
      </c>
      <c r="BN121" s="120">
        <v>9.6329589672395621E-5</v>
      </c>
      <c r="BO121" s="120">
        <v>9.6329589672395594E-5</v>
      </c>
      <c r="BP121" s="120">
        <v>9.4694403295844255E-5</v>
      </c>
      <c r="BQ121" s="120">
        <v>9.4694403295844296E-5</v>
      </c>
      <c r="BR121" s="120">
        <v>9.3080126141019176E-5</v>
      </c>
      <c r="BS121" s="120">
        <v>9.3080126141019149E-5</v>
      </c>
      <c r="BT121" s="120">
        <v>9.1486594030087528E-5</v>
      </c>
      <c r="BU121" s="120">
        <v>9.1486594030087487E-5</v>
      </c>
      <c r="BV121" s="120">
        <v>8.9913642907827728E-5</v>
      </c>
      <c r="BW121" s="120">
        <v>8.9913642907827687E-5</v>
      </c>
      <c r="BX121" s="120">
        <v>8.8361108851162272E-5</v>
      </c>
      <c r="BY121" s="120">
        <v>8.8361108851162231E-5</v>
      </c>
      <c r="BZ121" s="120">
        <v>8.682882807871293E-5</v>
      </c>
      <c r="CA121" s="120">
        <v>8.6828828078712916E-5</v>
      </c>
      <c r="CB121" s="120">
        <v>8.5316636960376297E-5</v>
      </c>
      <c r="CC121" s="120">
        <v>8.5316636960376351E-5</v>
      </c>
      <c r="CD121" s="120">
        <v>8.3824372026919568E-5</v>
      </c>
      <c r="CE121" s="120">
        <v>8.3824372026919595E-5</v>
      </c>
      <c r="CF121" s="120">
        <v>8.2351869979594249E-5</v>
      </c>
      <c r="CG121" s="120">
        <v>8.2351869979594181E-5</v>
      </c>
      <c r="CH121" s="120">
        <v>8.0898967699767483E-5</v>
      </c>
      <c r="CI121" s="120">
        <v>8.0898967699767429E-5</v>
      </c>
      <c r="CJ121" s="120">
        <v>7.9465502258569694E-5</v>
      </c>
      <c r="CK121" s="120">
        <v>7.9465502258569708E-5</v>
      </c>
      <c r="CL121" s="120">
        <v>7.805131092655672E-5</v>
      </c>
      <c r="CM121" s="120">
        <v>7.8051310926556734E-5</v>
      </c>
      <c r="CN121" s="120">
        <v>7.6656231183385158E-5</v>
      </c>
      <c r="CO121" s="120">
        <v>7.6656231183385172E-5</v>
      </c>
      <c r="CP121" s="120">
        <v>7.5280100727500882E-5</v>
      </c>
      <c r="CQ121" s="120">
        <v>7.5280100727500896E-5</v>
      </c>
      <c r="CR121" s="120">
        <v>7.3922757485837958E-5</v>
      </c>
      <c r="CS121" s="120">
        <v>7.3922757485837958E-5</v>
      </c>
      <c r="CT121" s="120">
        <v>7.2584039623527219E-5</v>
      </c>
      <c r="CU121" s="120">
        <v>7.2584039623527246E-5</v>
      </c>
      <c r="CV121" s="120">
        <v>7.1263785553613449E-5</v>
      </c>
      <c r="CW121" s="120">
        <v>7.1263785553613463E-5</v>
      </c>
      <c r="CX121" s="120">
        <v>6.9961833946779393E-5</v>
      </c>
      <c r="CY121" s="120">
        <v>6.9961833946779434E-5</v>
      </c>
      <c r="CZ121" s="120">
        <v>6.8678023741075521E-5</v>
      </c>
      <c r="DA121" s="120">
        <v>6.8678023741075507E-5</v>
      </c>
      <c r="DB121" s="120">
        <v>6.7412194151653641E-5</v>
      </c>
      <c r="DC121" s="120">
        <v>6.7412194151653641E-5</v>
      </c>
      <c r="DD121" s="120">
        <v>6.6164184680504178E-5</v>
      </c>
      <c r="DE121" s="120">
        <v>6.6164184680504178E-5</v>
      </c>
      <c r="DF121" s="120">
        <v>6.4933835126193957E-5</v>
      </c>
      <c r="DG121" s="120">
        <v>6.4933835126194012E-5</v>
      </c>
      <c r="DH121" s="120">
        <v>6.3720985593604675E-5</v>
      </c>
      <c r="DI121" s="120">
        <v>6.3720985593604688E-5</v>
      </c>
      <c r="DJ121" s="120">
        <v>6.2525476503669179E-5</v>
      </c>
      <c r="DK121" s="120">
        <v>6.2525476503669112E-5</v>
      </c>
      <c r="DL121" s="120">
        <v>6.1347148603105591E-5</v>
      </c>
      <c r="DM121" s="120">
        <v>6.1347148603105591E-5</v>
      </c>
      <c r="DN121" s="120">
        <v>6.0185842974146887E-5</v>
      </c>
      <c r="DO121" s="120">
        <v>6.0185842974146921E-5</v>
      </c>
      <c r="DP121" s="120">
        <v>5.9041401044263871E-5</v>
      </c>
      <c r="DQ121" s="120">
        <v>5.9041401044263885E-5</v>
      </c>
      <c r="DR121" s="120">
        <v>5.7913664595881338E-5</v>
      </c>
      <c r="DS121" s="120">
        <v>5.7913664595881359E-5</v>
      </c>
      <c r="DT121" s="120">
        <v>5.6802475776085178E-5</v>
      </c>
      <c r="DU121" s="120">
        <v>5.6802475776085158E-5</v>
      </c>
      <c r="DV121" s="120">
        <v>5.5707677106318755E-5</v>
      </c>
      <c r="DW121" s="120">
        <v>5.5707677106318755E-5</v>
      </c>
      <c r="DX121" s="120">
        <v>5.462911149206754E-5</v>
      </c>
      <c r="DY121" s="120">
        <v>5.4629111492067533E-5</v>
      </c>
      <c r="DZ121" s="120">
        <v>5.3566622232529399E-5</v>
      </c>
      <c r="EA121" s="120">
        <v>5.3566622232529406E-5</v>
      </c>
      <c r="EB121" s="120">
        <v>5.2520053030270434E-5</v>
      </c>
      <c r="EC121" s="120">
        <v>5.252005303027044E-5</v>
      </c>
      <c r="ED121" s="120">
        <v>5.1489248000863228E-5</v>
      </c>
      <c r="EE121" s="120">
        <v>5.1489248000863248E-5</v>
      </c>
      <c r="EF121" s="120">
        <v>5.047405168250702E-5</v>
      </c>
      <c r="EG121" s="120">
        <v>5.047405168250702E-5</v>
      </c>
      <c r="EH121" s="120">
        <v>4.9474309045627482E-5</v>
      </c>
      <c r="EI121" s="120">
        <v>4.9474309045627455E-5</v>
      </c>
      <c r="EJ121" s="120">
        <v>4.8489865502454553E-5</v>
      </c>
      <c r="EK121" s="120">
        <v>4.8489865502454546E-5</v>
      </c>
      <c r="EL121" s="120">
        <v>4.7520566916577321E-5</v>
      </c>
      <c r="EM121" s="120">
        <v>4.7520566916577301E-5</v>
      </c>
      <c r="EN121" s="120">
        <v>4.6566259612472824E-5</v>
      </c>
      <c r="EO121" s="120">
        <v>4.6566259612472844E-5</v>
      </c>
      <c r="EP121" s="120">
        <v>4.5626790385008995E-5</v>
      </c>
      <c r="EQ121" s="120">
        <v>4.5626790385008947E-5</v>
      </c>
      <c r="ER121" s="120">
        <v>4.4702006508917794E-5</v>
      </c>
      <c r="ES121" s="120">
        <v>4.4702006508917808E-5</v>
      </c>
      <c r="ET121" s="120">
        <v>4.3791755748239354E-5</v>
      </c>
      <c r="EU121" s="120">
        <v>4.3791755748239354E-5</v>
      </c>
      <c r="EV121" s="120">
        <v>4.2895886365732725E-5</v>
      </c>
      <c r="EW121" s="120">
        <v>4.2895886365732725E-5</v>
      </c>
      <c r="EX121" s="120">
        <v>4.201424713225377E-5</v>
      </c>
      <c r="EY121" s="120">
        <v>4.2014247132253743E-5</v>
      </c>
      <c r="EZ121" s="120">
        <v>4.1146687336096746E-5</v>
      </c>
      <c r="FA121" s="120">
        <v>4.1146687336096759E-5</v>
      </c>
      <c r="FB121" s="120">
        <v>4.0293056792299171E-5</v>
      </c>
      <c r="FC121" s="120">
        <v>4.029305679229915E-5</v>
      </c>
      <c r="FD121" s="120">
        <v>3.9453205851906752E-5</v>
      </c>
      <c r="FE121" s="120">
        <v>3.9453205851906772E-5</v>
      </c>
      <c r="FF121" s="120">
        <v>3.862698541119806E-5</v>
      </c>
      <c r="FG121" s="120">
        <v>3.862698541119806E-5</v>
      </c>
      <c r="FH121" s="120">
        <v>3.7814246920865632E-5</v>
      </c>
      <c r="FI121" s="120">
        <v>3.7814246920865638E-5</v>
      </c>
      <c r="FJ121" s="120">
        <v>3.7014842395153187E-5</v>
      </c>
      <c r="FK121" s="120">
        <v>3.7014842395153174E-5</v>
      </c>
      <c r="FL121" s="120">
        <v>3.6228624420945857E-5</v>
      </c>
      <c r="FM121" s="120">
        <v>3.6228624420945864E-5</v>
      </c>
      <c r="FN121" s="120">
        <v>3.5455446166812377E-5</v>
      </c>
      <c r="FO121" s="120">
        <v>3.5455446166812384E-5</v>
      </c>
      <c r="FP121" s="120">
        <v>3.4695161391996859E-5</v>
      </c>
      <c r="FQ121" s="120">
        <v>3.4695161391996859E-5</v>
      </c>
      <c r="FR121" s="120">
        <v>3.3947624455358738E-5</v>
      </c>
      <c r="FS121" s="120">
        <v>3.3947624455358765E-5</v>
      </c>
      <c r="FT121" s="120">
        <v>3.3212690324258816E-5</v>
      </c>
      <c r="FU121" s="120">
        <v>3.3212690324258829E-5</v>
      </c>
      <c r="FV121" s="120">
        <v>3.2490214583389234E-5</v>
      </c>
      <c r="FW121" s="120">
        <v>3.2490214583389214E-5</v>
      </c>
      <c r="FX121" s="120">
        <v>3.1780053443545932E-5</v>
      </c>
      <c r="FY121" s="120">
        <v>3.1780053443545925E-5</v>
      </c>
      <c r="FZ121" s="120">
        <v>3.1082063750341775E-5</v>
      </c>
      <c r="GA121" s="120">
        <v>3.1082063750341775E-5</v>
      </c>
      <c r="GB121" s="120">
        <v>3.0396102992857686E-5</v>
      </c>
      <c r="GC121" s="120">
        <v>3.0396102992857693E-5</v>
      </c>
      <c r="GD121" s="120">
        <v>2.9722029312230663E-5</v>
      </c>
      <c r="GE121" s="120">
        <v>2.9722029312230653E-5</v>
      </c>
      <c r="GF121" s="120">
        <v>2.9059701510176521E-5</v>
      </c>
      <c r="GG121" s="120">
        <v>2.9059701510176518E-5</v>
      </c>
      <c r="GH121" s="120">
        <v>2.8408979057445217E-5</v>
      </c>
      <c r="GI121" s="120">
        <v>2.8408979057445203E-5</v>
      </c>
      <c r="GJ121" s="120">
        <v>2.7769722102207101E-5</v>
      </c>
      <c r="GK121" s="120">
        <v>2.7769722102207101E-5</v>
      </c>
      <c r="GL121" s="120">
        <v>2.7141791478368074E-5</v>
      </c>
      <c r="GM121" s="120">
        <v>2.7141791478368071E-5</v>
      </c>
      <c r="GN121" s="120">
        <v>2.6525048713811604E-5</v>
      </c>
      <c r="GO121" s="120">
        <v>2.6525048713811597E-5</v>
      </c>
      <c r="GP121" s="120">
        <v>2.5919356038565882E-5</v>
      </c>
      <c r="GQ121" s="120">
        <v>2.5919356038565889E-5</v>
      </c>
      <c r="GR121" s="120">
        <v>2.5324576392893958E-5</v>
      </c>
      <c r="GS121" s="120">
        <v>2.5324576392893955E-5</v>
      </c>
      <c r="GT121" s="120">
        <v>2.4740573435305059E-5</v>
      </c>
      <c r="GU121" s="120">
        <v>2.4740573435305039E-5</v>
      </c>
      <c r="GV121" s="120">
        <v>2.4167211550485057E-5</v>
      </c>
      <c r="GW121" s="120">
        <v>2.4167211550485064E-5</v>
      </c>
      <c r="GX121" s="120">
        <v>2.3604355857144329E-5</v>
      </c>
      <c r="GY121" s="120">
        <v>2.3604355857144333E-5</v>
      </c>
      <c r="GZ121" s="120">
        <v>2.3051872215780544E-5</v>
      </c>
      <c r="HA121" s="120">
        <v>2.3051872215780537E-5</v>
      </c>
      <c r="HB121" s="120">
        <v>2.2509627236355263E-5</v>
      </c>
      <c r="HC121" s="120">
        <v>2.2509627236355253E-5</v>
      </c>
      <c r="HD121" s="120">
        <v>2.1977488285881593E-5</v>
      </c>
      <c r="HE121" s="120">
        <v>2.1977488285881593E-5</v>
      </c>
      <c r="HF121" s="120">
        <v>2.1455323495921498E-5</v>
      </c>
      <c r="HG121" s="120">
        <v>2.1455323495921505E-5</v>
      </c>
      <c r="HH121" s="120">
        <v>2.0943001769990539E-5</v>
      </c>
      <c r="HI121" s="120">
        <v>2.0943001769990536E-5</v>
      </c>
      <c r="HJ121" s="120">
        <v>2.044039279086814E-5</v>
      </c>
      <c r="HK121" s="120">
        <v>2.0440392790868154E-5</v>
      </c>
      <c r="HL121" s="120">
        <v>1.9947367027811735E-5</v>
      </c>
      <c r="HM121" s="120">
        <v>1.9947367027811728E-5</v>
      </c>
      <c r="HN121" s="120">
        <v>1.9463795743672364E-5</v>
      </c>
      <c r="HO121" s="120">
        <v>1.9463795743672354E-5</v>
      </c>
      <c r="HP121" s="120">
        <v>1.8989551001910288E-5</v>
      </c>
      <c r="HQ121" s="120">
        <v>1.8989551001910294E-5</v>
      </c>
      <c r="HR121" s="120">
        <v>1.8524505673508384E-5</v>
      </c>
      <c r="HS121" s="120">
        <v>1.8524505673508377E-5</v>
      </c>
      <c r="HT121" s="120">
        <v>1.8068533443781434E-5</v>
      </c>
      <c r="HU121" s="120">
        <v>1.8068533443781427E-5</v>
      </c>
      <c r="HV121" s="120">
        <v>1.7621508819079748E-5</v>
      </c>
      <c r="HW121" s="120">
        <v>1.7621508819079751E-5</v>
      </c>
      <c r="HX121" s="120">
        <v>1.7183307133384712E-5</v>
      </c>
      <c r="HY121" s="120">
        <v>1.7183307133384702E-5</v>
      </c>
      <c r="HZ121" s="120">
        <v>1.6753804554794728E-5</v>
      </c>
      <c r="IA121" s="120">
        <v>1.6753804554794732E-5</v>
      </c>
      <c r="IB121" s="120">
        <v>1.633287809189967E-5</v>
      </c>
      <c r="IC121" s="120">
        <v>1.633287809189967E-5</v>
      </c>
      <c r="ID121" s="120">
        <v>1.5920405600041722E-5</v>
      </c>
      <c r="IE121" s="120">
        <v>1.5920405600041716E-5</v>
      </c>
      <c r="IF121" s="120">
        <v>1.551626578746109E-5</v>
      </c>
      <c r="IG121" s="120">
        <v>1.5516265787461093E-5</v>
      </c>
      <c r="IH121" s="120">
        <v>1.5120338221324575E-5</v>
      </c>
      <c r="II121" s="120">
        <v>1.5120338221324568E-5</v>
      </c>
      <c r="IJ121" s="120">
        <v>1.4732503333635027E-5</v>
      </c>
      <c r="IK121" s="120">
        <v>1.4732503333635036E-5</v>
      </c>
      <c r="IL121" s="120">
        <v>1.4352642427020326E-5</v>
      </c>
      <c r="IM121" s="120">
        <v>1.4352642427020334E-5</v>
      </c>
      <c r="IN121" s="120">
        <v>1.3980637680399578E-5</v>
      </c>
      <c r="IO121" s="120">
        <v>1.3980637680399578E-5</v>
      </c>
      <c r="IP121" s="120">
        <v>1.3616372154525106E-5</v>
      </c>
      <c r="IQ121" s="120">
        <v>1.3616372154525099E-5</v>
      </c>
      <c r="IR121" s="120">
        <v>1.3259729797398331E-5</v>
      </c>
      <c r="IS121" s="120">
        <v>1.3259729797398338E-5</v>
      </c>
      <c r="IT121" s="120">
        <v>1.2910595449557844E-5</v>
      </c>
      <c r="IU121" s="120">
        <v>1.2910595449557842E-5</v>
      </c>
      <c r="IV121" s="120">
        <v>1.2568854849237862E-5</v>
      </c>
      <c r="IW121" s="120">
        <v>1.2568854849237864E-5</v>
      </c>
      <c r="IX121" s="120">
        <v>1.223439463739555E-5</v>
      </c>
      <c r="IY121" s="120">
        <v>1.2234394637395547E-5</v>
      </c>
      <c r="IZ121" s="120">
        <v>1.1907102362605305E-5</v>
      </c>
      <c r="JA121" s="120">
        <v>1.190710236260531E-5</v>
      </c>
      <c r="JB121" s="120">
        <v>1.1586866485818536E-5</v>
      </c>
      <c r="JC121" s="120">
        <v>1.1586866485818535E-5</v>
      </c>
      <c r="JD121" s="120">
        <v>1.1273576384987146E-5</v>
      </c>
      <c r="JE121" s="120">
        <v>1.1273576384987148E-5</v>
      </c>
      <c r="JF121" s="120">
        <v>1.0967122359549256E-5</v>
      </c>
      <c r="JG121" s="120">
        <v>1.0967122359549261E-5</v>
      </c>
      <c r="JH121" s="120">
        <v>1.0667395634775437E-5</v>
      </c>
      <c r="JI121" s="120">
        <v>1.066739563477543E-5</v>
      </c>
      <c r="JJ121" s="120">
        <v>1.0374288365973982E-5</v>
      </c>
      <c r="JK121" s="120">
        <v>1.0374288365973979E-5</v>
      </c>
      <c r="JL121" s="120">
        <v>1.0087693642553711E-5</v>
      </c>
      <c r="JM121" s="120">
        <v>1.0087693642553709E-5</v>
      </c>
      <c r="JN121" s="120">
        <v>9.8075054919426776E-6</v>
      </c>
      <c r="JO121" s="120">
        <v>9.8075054919426759E-6</v>
      </c>
      <c r="JP121" s="120">
        <v>9.5336188833614303E-6</v>
      </c>
      <c r="JQ121" s="120">
        <v>9.533618883361432E-6</v>
      </c>
      <c r="JR121" s="120">
        <v>9.2659297314493197E-6</v>
      </c>
      <c r="JS121" s="120">
        <v>9.265929731449318E-6</v>
      </c>
      <c r="JT121" s="120">
        <v>9.0043348997424091E-6</v>
      </c>
      <c r="JU121" s="120">
        <v>9.0043348997424057E-6</v>
      </c>
      <c r="JV121" s="120">
        <v>8.7487322040017315E-6</v>
      </c>
      <c r="JW121" s="120">
        <v>8.7487322040017264E-6</v>
      </c>
      <c r="JX121" s="120">
        <v>8.4990204153903487E-6</v>
      </c>
      <c r="JY121" s="120">
        <v>8.4990204153903538E-6</v>
      </c>
      <c r="JZ121" s="120">
        <v>8.2550992634981235E-6</v>
      </c>
      <c r="KA121" s="120">
        <v>8.2550992634981286E-6</v>
      </c>
      <c r="KB121" s="120">
        <v>8.0168694392126646E-6</v>
      </c>
      <c r="KC121" s="120">
        <v>8.0168694392126731E-6</v>
      </c>
      <c r="KD121" s="120">
        <v>7.7842325974354888E-6</v>
      </c>
      <c r="KE121" s="120">
        <v>7.7842325974354837E-6</v>
      </c>
      <c r="KF121" s="120">
        <v>7.5570913596419406E-6</v>
      </c>
      <c r="KG121" s="120">
        <v>7.5570913596419355E-6</v>
      </c>
      <c r="KH121" s="120">
        <v>7.3353493162838853E-6</v>
      </c>
      <c r="KI121" s="120">
        <v>7.3353493162838887E-6</v>
      </c>
      <c r="KJ121" s="120">
        <v>7.1189110290339413E-6</v>
      </c>
      <c r="KK121" s="120">
        <v>7.1189110290339396E-6</v>
      </c>
      <c r="KL121" s="120">
        <v>6.9076820328701629E-6</v>
      </c>
      <c r="KM121" s="120">
        <v>6.907682032870162E-6</v>
      </c>
      <c r="KN121" s="120">
        <v>6.7015688380002509E-6</v>
      </c>
      <c r="KO121" s="120">
        <v>6.7015688380002526E-6</v>
      </c>
      <c r="KP121" s="120">
        <v>6.5004789316241436E-6</v>
      </c>
      <c r="KQ121" s="120">
        <v>6.5004789316241419E-6</v>
      </c>
      <c r="KR121" s="120">
        <v>6.3043207795340636E-6</v>
      </c>
      <c r="KS121" s="120">
        <v>6.3043207795340653E-6</v>
      </c>
      <c r="KT121" s="120">
        <v>6.1130038275512289E-6</v>
      </c>
      <c r="KU121" s="120">
        <v>6.1130038275512306E-6</v>
      </c>
      <c r="KV121" s="120">
        <v>5.9264385027981564E-6</v>
      </c>
      <c r="KW121" s="120">
        <v>5.9264385027981539E-6</v>
      </c>
      <c r="KX121" s="120">
        <v>5.7445362148059104E-6</v>
      </c>
      <c r="KY121" s="120">
        <v>5.7445362148059062E-6</v>
      </c>
      <c r="KZ121" s="120">
        <v>5.5672093564554736E-6</v>
      </c>
      <c r="LA121" s="120">
        <v>5.5672093564554736E-6</v>
      </c>
      <c r="LB121" s="120">
        <v>5.3943713047524478E-6</v>
      </c>
      <c r="LC121" s="120">
        <v>5.3943713047524461E-6</v>
      </c>
      <c r="LD121" s="120">
        <v>5.2259364214345128E-6</v>
      </c>
      <c r="LE121" s="120">
        <v>5.2259364214345119E-6</v>
      </c>
      <c r="LF121" s="120">
        <v>5.0618200534109696E-6</v>
      </c>
      <c r="LG121" s="120">
        <v>5.0618200534109721E-6</v>
      </c>
      <c r="LH121" s="120">
        <v>4.9019385330338215E-6</v>
      </c>
      <c r="LI121" s="120">
        <v>4.9019385330338198E-6</v>
      </c>
      <c r="LJ121" s="120">
        <v>4.7462091781998231E-6</v>
      </c>
      <c r="LK121" s="120">
        <v>4.7462091781998172E-6</v>
      </c>
      <c r="LL121" s="120">
        <v>4.5945502922831222E-6</v>
      </c>
      <c r="LM121" s="120">
        <v>4.5945502922831272E-6</v>
      </c>
      <c r="LN121" s="120">
        <v>4.4468811638980676E-6</v>
      </c>
      <c r="LO121" s="120">
        <v>4.4468811638980659E-6</v>
      </c>
      <c r="LP121" s="120">
        <v>4.3031220664916879E-6</v>
      </c>
      <c r="LQ121" s="120">
        <v>4.3031220664916871E-6</v>
      </c>
      <c r="LR121" s="120">
        <v>4.1631942577658491E-6</v>
      </c>
      <c r="LS121" s="120">
        <v>4.1631942577658491E-6</v>
      </c>
      <c r="LT121" s="120">
        <v>4.027019978928526E-6</v>
      </c>
      <c r="LU121" s="120">
        <v>4.027019978928526E-6</v>
      </c>
      <c r="LV121" s="120">
        <v>3.8945224537742412E-6</v>
      </c>
      <c r="LW121" s="120">
        <v>3.8945224537742412E-6</v>
      </c>
      <c r="LX121" s="120">
        <v>3.7656258875934791E-6</v>
      </c>
      <c r="LY121" s="120">
        <v>3.7656258875934812E-6</v>
      </c>
      <c r="LZ121" s="120">
        <v>3.6402554659109935E-6</v>
      </c>
      <c r="MA121" s="120">
        <v>3.6402554659109931E-6</v>
      </c>
      <c r="MB121" s="120">
        <v>3.5183373530530532E-6</v>
      </c>
      <c r="MC121" s="120">
        <v>3.5183373530530511E-6</v>
      </c>
      <c r="MD121" s="120">
        <v>3.3997986905437089E-6</v>
      </c>
      <c r="ME121" s="120">
        <v>3.3997986905437085E-6</v>
      </c>
      <c r="MF121" s="120">
        <v>3.2845675953301694E-6</v>
      </c>
      <c r="MG121" s="120">
        <v>3.2845675953301681E-6</v>
      </c>
      <c r="MH121" s="120">
        <v>3.1725731578375054E-6</v>
      </c>
      <c r="MI121" s="120">
        <v>3.1725731578375045E-6</v>
      </c>
      <c r="MJ121" s="120">
        <v>3.0637454398529763E-6</v>
      </c>
      <c r="MK121" s="120">
        <v>3.0637454398529751E-6</v>
      </c>
      <c r="ML121" s="120">
        <v>2.9580154722402352E-6</v>
      </c>
      <c r="MM121" s="120">
        <v>2.9580154722402352E-6</v>
      </c>
      <c r="MN121" s="120">
        <v>2.8553152524838966E-6</v>
      </c>
      <c r="MO121" s="120">
        <v>2.8553152524838979E-6</v>
      </c>
      <c r="MP121" s="120">
        <v>2.7555777420648474E-6</v>
      </c>
      <c r="MQ121" s="120">
        <v>2.7555777420648491E-6</v>
      </c>
      <c r="MR121" s="120">
        <v>2.6587368636668881E-6</v>
      </c>
      <c r="MS121" s="120">
        <v>2.6587368636668873E-6</v>
      </c>
      <c r="MT121" s="120">
        <v>2.5647274982152622E-6</v>
      </c>
      <c r="MU121" s="120">
        <v>2.5647274982152613E-6</v>
      </c>
      <c r="MV121" s="120">
        <v>2.4734854817477965E-6</v>
      </c>
      <c r="MW121" s="120">
        <v>2.4734854817477961E-6</v>
      </c>
      <c r="MX121" s="120">
        <v>2.3849476021193189E-6</v>
      </c>
      <c r="MY121" s="120">
        <v>2.3849476021193189E-6</v>
      </c>
      <c r="MZ121" s="120">
        <v>2.2990515955402118E-6</v>
      </c>
      <c r="NA121" s="120">
        <v>2.2990515955402114E-6</v>
      </c>
      <c r="NB121" s="120">
        <v>2.2157361429499727E-6</v>
      </c>
      <c r="NC121" s="120">
        <v>2.2157361429499723E-6</v>
      </c>
      <c r="ND121" s="120">
        <v>2.1349408662267167E-6</v>
      </c>
      <c r="NE121" s="120">
        <v>2.1349408662267159E-6</v>
      </c>
      <c r="NF121" s="120">
        <v>2.0566063242336595E-6</v>
      </c>
      <c r="NG121" s="120">
        <v>2.0566063242336595E-6</v>
      </c>
      <c r="NH121" s="120">
        <v>1.9806740087036532E-6</v>
      </c>
      <c r="NI121" s="120">
        <v>1.980674008703652E-6</v>
      </c>
      <c r="NJ121" s="120">
        <v>1.9070863399629757E-6</v>
      </c>
      <c r="NK121" s="120">
        <v>1.907086339962975E-6</v>
      </c>
      <c r="NL121" s="120">
        <v>1.8357866624955689E-6</v>
      </c>
      <c r="NM121" s="120">
        <v>1.8357866624955687E-6</v>
      </c>
      <c r="NN121" s="120">
        <v>1.7667192403490808E-6</v>
      </c>
      <c r="NO121" s="120">
        <v>1.7667192403490801E-6</v>
      </c>
      <c r="NP121" s="120">
        <v>1.6998292523840657E-6</v>
      </c>
      <c r="NQ121" s="120">
        <v>1.6998292523840666E-6</v>
      </c>
      <c r="NR121" s="120">
        <v>1.6350627873678207E-6</v>
      </c>
      <c r="NS121" s="120">
        <v>1.6350627873678201E-6</v>
      </c>
      <c r="NT121" s="120">
        <v>1.5723668389143652E-6</v>
      </c>
      <c r="NU121" s="120">
        <v>1.572366838914364E-6</v>
      </c>
      <c r="NV121" s="120">
        <v>1.5116893002722178E-6</v>
      </c>
      <c r="NW121" s="120">
        <v>1.5116893002722165E-6</v>
      </c>
      <c r="NX121" s="120">
        <v>1.4529789589615929E-6</v>
      </c>
      <c r="NY121" s="120">
        <v>1.4529789589615927E-6</v>
      </c>
      <c r="NZ121" s="120">
        <v>1.3961854912628132E-6</v>
      </c>
      <c r="OA121" s="120">
        <v>1.3961854912628134E-6</v>
      </c>
      <c r="OB121" s="120">
        <v>1.3412594565577365E-6</v>
      </c>
      <c r="OC121" s="120">
        <v>1.3412594565577363E-6</v>
      </c>
      <c r="OD121" s="120">
        <v>1.2881522915261208E-6</v>
      </c>
      <c r="OE121" s="120">
        <v>1.2881522915261219E-6</v>
      </c>
      <c r="OF121" s="120">
        <v>1.2368163041988867E-6</v>
      </c>
      <c r="OG121" s="120">
        <v>1.2368163041988874E-6</v>
      </c>
      <c r="OH121" s="120">
        <v>1.1872046678703242E-6</v>
      </c>
      <c r="OI121" s="120">
        <v>1.1872046678703231E-6</v>
      </c>
      <c r="OJ121" s="120">
        <v>1.1392714148713653E-6</v>
      </c>
      <c r="OK121" s="120">
        <v>1.1392714148713653E-6</v>
      </c>
      <c r="OL121" s="120">
        <v>1.0929714302061268E-6</v>
      </c>
      <c r="OM121" s="120">
        <v>1.0929714302061268E-6</v>
      </c>
      <c r="ON121" s="120">
        <v>1.0482604450539519E-6</v>
      </c>
      <c r="OO121" s="120">
        <v>1.0482604450539522E-6</v>
      </c>
      <c r="OP121" s="120">
        <v>1.0050950301393288E-6</v>
      </c>
      <c r="OQ121" s="120">
        <v>1.0050950301393298E-6</v>
      </c>
      <c r="OR121" s="120">
        <v>9.634325889720601E-7</v>
      </c>
      <c r="OS121" s="120">
        <v>9.634325889720601E-7</v>
      </c>
      <c r="OT121" s="120">
        <v>9.2323135096016872E-7</v>
      </c>
      <c r="OU121" s="120">
        <v>9.2323135096016861E-7</v>
      </c>
      <c r="OV121" s="120">
        <v>8.8445036439809204E-7</v>
      </c>
      <c r="OW121" s="120">
        <v>8.8445036439809215E-7</v>
      </c>
      <c r="OX121" s="120">
        <v>8.4704948933276849E-7</v>
      </c>
      <c r="OY121" s="120">
        <v>8.4704948933276923E-7</v>
      </c>
      <c r="OZ121" s="120">
        <v>8.1098939031030363E-7</v>
      </c>
      <c r="PA121" s="120">
        <v>8.1098939031030363E-7</v>
      </c>
      <c r="PB121" s="120">
        <v>7.7623152900595845E-7</v>
      </c>
      <c r="PC121" s="120">
        <v>7.7623152900595866E-7</v>
      </c>
      <c r="PD121" s="120">
        <v>7.4273815674029327E-7</v>
      </c>
      <c r="PE121" s="120">
        <v>7.4273815674029295E-7</v>
      </c>
      <c r="PF121" s="120">
        <v>7.1047230688431821E-7</v>
      </c>
      <c r="PG121" s="120">
        <v>7.1047230688431863E-7</v>
      </c>
      <c r="PH121" s="120">
        <v>6.7939778715662595E-7</v>
      </c>
      <c r="PI121" s="120">
        <v>6.7939778715662595E-7</v>
      </c>
      <c r="PJ121" s="120">
        <v>6.4947917181548491E-7</v>
      </c>
      <c r="PK121" s="120">
        <v>6.4947917181548502E-7</v>
      </c>
      <c r="PL121" s="120">
        <v>6.2068179374898398E-7</v>
      </c>
      <c r="PM121" s="120">
        <v>6.206817937489844E-7</v>
      </c>
      <c r="PN121" s="120">
        <v>5.9297173646634992E-7</v>
      </c>
      <c r="PO121" s="120">
        <v>5.9297173646634981E-7</v>
      </c>
      <c r="PP121" s="120">
        <v>5.6631582599361475E-7</v>
      </c>
      <c r="PQ121" s="120">
        <v>5.6631582599361465E-7</v>
      </c>
      <c r="PR121" s="120">
        <v>5.4068162267690045E-7</v>
      </c>
      <c r="PS121" s="120">
        <v>5.4068162267690066E-7</v>
      </c>
      <c r="PT121" s="120">
        <v>5.1603741289660183E-7</v>
      </c>
      <c r="PU121" s="120">
        <v>5.160374128966013E-7</v>
      </c>
      <c r="PV121" s="120">
        <v>4.9235220069582939E-7</v>
      </c>
      <c r="PW121" s="120">
        <v>4.9235220069582939E-7</v>
      </c>
      <c r="PX121" s="120">
        <v>4.6959569932653177E-7</v>
      </c>
      <c r="PY121" s="120">
        <v>4.6959569932653219E-7</v>
      </c>
      <c r="PZ121" s="120">
        <v>4.477383227167361E-7</v>
      </c>
      <c r="QA121" s="120">
        <v>4.4773832271673589E-7</v>
      </c>
      <c r="QB121" s="120">
        <v>4.2675117686242969E-7</v>
      </c>
      <c r="QC121" s="120">
        <v>4.2675117686242969E-7</v>
      </c>
      <c r="QD121" s="120">
        <v>4.0660605114763703E-7</v>
      </c>
      <c r="QE121" s="120">
        <v>4.0660605114763719E-7</v>
      </c>
      <c r="QF121" s="120">
        <v>3.8727540959628306E-7</v>
      </c>
      <c r="QG121" s="120">
        <v>3.8727540959628317E-7</v>
      </c>
      <c r="QH121" s="120">
        <v>3.6873238205949703E-7</v>
      </c>
      <c r="QI121" s="120">
        <v>3.6873238205949703E-7</v>
      </c>
      <c r="QJ121" s="120">
        <v>3.509507553420356E-7</v>
      </c>
      <c r="QK121" s="120">
        <v>3.5095075534203576E-7</v>
      </c>
      <c r="QL121" s="120">
        <v>3.339049642715487E-7</v>
      </c>
      <c r="QM121" s="120">
        <v>3.3390496427154892E-7</v>
      </c>
      <c r="QN121" s="120">
        <v>3.1757008271445147E-7</v>
      </c>
      <c r="QO121" s="120">
        <v>3.1757008271445121E-7</v>
      </c>
      <c r="QP121" s="120">
        <v>3.019218145421922E-7</v>
      </c>
      <c r="QQ121" s="120">
        <v>3.0192181454219231E-7</v>
      </c>
      <c r="QR121" s="120">
        <v>2.8693648455174911E-7</v>
      </c>
      <c r="QS121" s="120">
        <v>2.8693648455174911E-7</v>
      </c>
      <c r="QT121" s="120">
        <v>2.7259102934419936E-7</v>
      </c>
      <c r="QU121" s="120">
        <v>2.7259102934419931E-7</v>
      </c>
      <c r="QV121" s="120">
        <v>2.5886298816525763E-7</v>
      </c>
      <c r="QW121" s="120">
        <v>2.5886298816525763E-7</v>
      </c>
      <c r="QX121" s="120">
        <v>2.4573049371167772E-7</v>
      </c>
      <c r="QY121" s="120">
        <v>2.4573049371167767E-7</v>
      </c>
      <c r="QZ121" s="120">
        <v>2.3317226290745278E-7</v>
      </c>
      <c r="RA121" s="120">
        <v>2.3317226290745283E-7</v>
      </c>
      <c r="RB121" s="120">
        <v>2.2116758765376078E-7</v>
      </c>
      <c r="RC121" s="120">
        <v>2.2116758765376054E-7</v>
      </c>
      <c r="RD121" s="120">
        <v>2.0969632555661226E-7</v>
      </c>
      <c r="RE121" s="120">
        <v>2.0969632555661231E-7</v>
      </c>
      <c r="RF121" s="120">
        <v>1.9873889063618515E-7</v>
      </c>
      <c r="RG121" s="120">
        <v>1.987388906361851E-7</v>
      </c>
      <c r="RH121" s="120">
        <v>1.8827624402182354E-7</v>
      </c>
      <c r="RI121" s="120">
        <v>1.8827624402182361E-7</v>
      </c>
      <c r="RJ121" s="120">
        <v>1.7828988463670402E-7</v>
      </c>
      <c r="RK121" s="120">
        <v>1.7828988463670399E-7</v>
      </c>
      <c r="RL121" s="120">
        <v>1.6876183987615972E-7</v>
      </c>
      <c r="RM121" s="120">
        <v>1.6876183987615948E-7</v>
      </c>
      <c r="RN121" s="120">
        <v>1.5967465628366559E-7</v>
      </c>
      <c r="RO121" s="120">
        <v>1.5967465628366557E-7</v>
      </c>
      <c r="RP121" s="120">
        <v>1.5101139022848194E-7</v>
      </c>
      <c r="RQ121" s="120">
        <v>1.5101139022848202E-7</v>
      </c>
      <c r="RR121" s="120">
        <v>1.4275559858894654E-7</v>
      </c>
      <c r="RS121" s="120">
        <v>1.4275559858894652E-7</v>
      </c>
      <c r="RT121" s="120">
        <v>1.3489132944540191E-7</v>
      </c>
      <c r="RU121" s="120">
        <v>1.3489132944540186E-7</v>
      </c>
      <c r="RV121" s="120">
        <v>1.2740311278673143E-7</v>
      </c>
      <c r="RW121" s="120">
        <v>1.2740311278673132E-7</v>
      </c>
      <c r="RX121" s="120">
        <v>1.2027595123445845E-7</v>
      </c>
      <c r="RY121" s="120">
        <v>1.2027595123445845E-7</v>
      </c>
      <c r="RZ121" s="120">
        <v>1.1349531078835279E-7</v>
      </c>
      <c r="SA121" s="120">
        <v>1.1349531078835279E-7</v>
      </c>
      <c r="SB121" s="120">
        <v>1.0704711159746088E-7</v>
      </c>
      <c r="SC121" s="120">
        <v>1.0704711159746096E-7</v>
      </c>
      <c r="SD121" s="120">
        <v>1.0091771876045484E-7</v>
      </c>
      <c r="SE121" s="120">
        <v>1.0091771876045488E-7</v>
      </c>
      <c r="SF121" s="120">
        <v>9.5093933159165881E-8</v>
      </c>
      <c r="SG121" s="120">
        <v>9.5093933159165868E-8</v>
      </c>
      <c r="SH121" s="120">
        <v>8.9562982329137515E-8</v>
      </c>
      <c r="SI121" s="120">
        <v>8.9562982329137515E-8</v>
      </c>
      <c r="SJ121" s="120">
        <v>8.4312511370997858E-8</v>
      </c>
      <c r="SK121" s="120">
        <v>8.4312511370997845E-8</v>
      </c>
      <c r="SL121" s="120">
        <v>7.9330573906411966E-8</v>
      </c>
      <c r="SM121" s="120">
        <v>7.9330573906411926E-8</v>
      </c>
      <c r="SN121" s="120">
        <v>7.4605623082335463E-8</v>
      </c>
      <c r="SO121" s="120">
        <v>7.4605623082335436E-8</v>
      </c>
      <c r="SP121" s="120">
        <v>7.0126502627243008E-8</v>
      </c>
      <c r="SQ121" s="120">
        <v>7.0126502627243022E-8</v>
      </c>
      <c r="SR121" s="120">
        <v>6.5882437962958873E-8</v>
      </c>
      <c r="SS121" s="120">
        <v>6.5882437962958834E-8</v>
      </c>
      <c r="ST121" s="120">
        <v>6.1863027375663091E-8</v>
      </c>
      <c r="SU121" s="120">
        <v>6.1863027375663077E-8</v>
      </c>
      <c r="SV121" s="120">
        <v>5.8058233249593744E-8</v>
      </c>
      <c r="SW121" s="120">
        <v>5.8058233249593757E-8</v>
      </c>
      <c r="SX121" s="120">
        <v>5.4458373366904438E-8</v>
      </c>
      <c r="SY121" s="120">
        <v>5.4458373366904431E-8</v>
      </c>
      <c r="SZ121" s="120">
        <v>5.1054112277077002E-8</v>
      </c>
      <c r="TA121" s="120">
        <v>5.1054112277077028E-8</v>
      </c>
      <c r="TB121" s="120">
        <v>4.7836452739222108E-8</v>
      </c>
      <c r="TC121" s="120">
        <v>4.7836452739222115E-8</v>
      </c>
      <c r="TD121" s="120">
        <v>4.4796727240533074E-8</v>
      </c>
      <c r="TE121" s="120">
        <v>4.4796727240533054E-8</v>
      </c>
      <c r="TF121" s="120">
        <v>4.1926589594085993E-8</v>
      </c>
      <c r="TG121" s="120">
        <v>4.1926589594085987E-8</v>
      </c>
      <c r="TH121" s="120">
        <v>3.9218006619104967E-8</v>
      </c>
      <c r="TI121" s="120">
        <v>3.9218006619104993E-8</v>
      </c>
      <c r="TJ121" s="120">
        <v>3.6663249906732523E-8</v>
      </c>
      <c r="TK121" s="120">
        <v>3.666324990673247E-8</v>
      </c>
      <c r="TL121" s="120">
        <v>3.4254887674264469E-8</v>
      </c>
      <c r="TM121" s="120">
        <v>3.4254887674264469E-8</v>
      </c>
      <c r="TN121" s="120">
        <v>3.1985776710725825E-8</v>
      </c>
      <c r="TO121" s="120">
        <v>3.1985776710725812E-8</v>
      </c>
      <c r="TP121" s="120">
        <v>2.9849054416574405E-8</v>
      </c>
      <c r="TQ121" s="120">
        <v>2.9849054416574392E-8</v>
      </c>
      <c r="TR121" s="120">
        <v>2.7838130940232812E-8</v>
      </c>
      <c r="TS121" s="120">
        <v>2.7838130940232816E-8</v>
      </c>
      <c r="TT121" s="120">
        <v>2.5946681414053602E-8</v>
      </c>
      <c r="TU121" s="120">
        <v>2.5946681414053589E-8</v>
      </c>
      <c r="TV121" s="120">
        <v>2.4168638292229381E-8</v>
      </c>
      <c r="TW121" s="120">
        <v>2.4168638292229378E-8</v>
      </c>
      <c r="TX121" s="120">
        <v>2.2498183793061334E-8</v>
      </c>
      <c r="TY121" s="120">
        <v>2.2498183793061354E-8</v>
      </c>
      <c r="TZ121" s="120">
        <v>2.092974244789886E-8</v>
      </c>
      <c r="UA121" s="120">
        <v>2.092974244789887E-8</v>
      </c>
      <c r="UB121" s="120">
        <v>1.9457973758961293E-8</v>
      </c>
      <c r="UC121" s="120">
        <v>1.9457973758961296E-8</v>
      </c>
      <c r="UD121" s="120">
        <v>1.8077764968147421E-8</v>
      </c>
      <c r="UE121" s="120">
        <v>1.8077764968147408E-8</v>
      </c>
      <c r="UF121" s="120">
        <v>1.6784223938831868E-8</v>
      </c>
      <c r="UG121" s="120">
        <v>1.6784223938831868E-8</v>
      </c>
      <c r="UH121" s="120">
        <v>1.5572672152538022E-8</v>
      </c>
      <c r="UI121" s="120">
        <v>1.5572672152538032E-8</v>
      </c>
      <c r="UJ121" s="120">
        <v>1.4438637822267161E-8</v>
      </c>
      <c r="UK121" s="120">
        <v>1.4438637822267156E-8</v>
      </c>
      <c r="UL121" s="120">
        <v>1.3377849124150176E-8</v>
      </c>
      <c r="UM121" s="120">
        <v>1.3377849124150172E-8</v>
      </c>
      <c r="UN121" s="120">
        <v>1.2386227548974747E-8</v>
      </c>
      <c r="UO121" s="120">
        <v>1.2386227548974746E-8</v>
      </c>
      <c r="UP121" s="120">
        <v>1.1459881375024985E-8</v>
      </c>
      <c r="UQ121" s="120">
        <v>1.1459881375024984E-8</v>
      </c>
      <c r="UR121" s="120">
        <v>1.0595099263553757E-8</v>
      </c>
      <c r="US121" s="120">
        <v>1.0595099263553762E-8</v>
      </c>
      <c r="UT121" s="120">
        <v>9.7883439780900719E-9</v>
      </c>
      <c r="UU121" s="120">
        <v>9.7883439780900719E-9</v>
      </c>
      <c r="UV121" s="120">
        <v>9.0362462286649248E-9</v>
      </c>
      <c r="UW121" s="120">
        <v>9.0362462286649148E-9</v>
      </c>
      <c r="UX121" s="120">
        <v>8.3355986419190274E-9</v>
      </c>
      <c r="UY121" s="120">
        <v>8.3355986419190307E-9</v>
      </c>
      <c r="UZ121" s="120">
        <v>7.6833498579359558E-9</v>
      </c>
      <c r="VA121" s="120">
        <v>7.6833498579359624E-9</v>
      </c>
      <c r="VB121" s="120">
        <v>7.0765987545226495E-9</v>
      </c>
      <c r="VC121" s="120">
        <v>7.0765987545226404E-9</v>
      </c>
      <c r="VD121" s="120">
        <v>6.5125887995388383E-9</v>
      </c>
      <c r="VE121" s="120">
        <v>6.5125887995388375E-9</v>
      </c>
      <c r="VF121" s="120">
        <v>5.9887025317552497E-9</v>
      </c>
      <c r="VG121" s="120">
        <v>5.9887025317552447E-9</v>
      </c>
      <c r="VH121" s="120">
        <v>5.502456170599082E-9</v>
      </c>
      <c r="VI121" s="120">
        <v>5.502456170599082E-9</v>
      </c>
      <c r="VJ121" s="120">
        <v>5.0514943550249614E-9</v>
      </c>
      <c r="VK121" s="120">
        <v>5.0514943550249605E-9</v>
      </c>
      <c r="VL121" s="120">
        <v>4.6335850116283475E-9</v>
      </c>
      <c r="VM121" s="120">
        <v>4.6335850116283508E-9</v>
      </c>
      <c r="VN121" s="120">
        <v>4.2466143519990302E-9</v>
      </c>
      <c r="VO121" s="120">
        <v>4.2466143519990319E-9</v>
      </c>
      <c r="VP121" s="120">
        <v>3.8885819991930101E-9</v>
      </c>
      <c r="VQ121" s="120">
        <v>3.8885819991930076E-9</v>
      </c>
      <c r="VR121" s="120">
        <v>3.5575962430831619E-9</v>
      </c>
      <c r="VS121" s="120">
        <v>3.5575962430831627E-9</v>
      </c>
      <c r="VT121" s="120">
        <v>3.2518694242322152E-9</v>
      </c>
      <c r="VU121" s="120">
        <v>3.2518694242322115E-9</v>
      </c>
      <c r="VV121" s="120">
        <v>2.9697134458160488E-9</v>
      </c>
      <c r="VW121" s="120">
        <v>2.9697134458160488E-9</v>
      </c>
      <c r="VX121" s="120">
        <v>2.7095354130116821E-9</v>
      </c>
      <c r="VY121" s="120">
        <v>2.7095354130116808E-9</v>
      </c>
      <c r="VZ121" s="120">
        <v>2.469833399151918E-9</v>
      </c>
      <c r="WA121" s="120">
        <v>2.4698333991519188E-9</v>
      </c>
      <c r="WB121" s="120">
        <v>2.2491923378388437E-9</v>
      </c>
      <c r="WC121" s="120">
        <v>2.249192337838842E-9</v>
      </c>
      <c r="WD121" s="120">
        <v>2.0462800401000862E-9</v>
      </c>
      <c r="WE121" s="120">
        <v>2.0462800401000866E-9</v>
      </c>
      <c r="WF121" s="120">
        <v>1.8598433355663533E-9</v>
      </c>
      <c r="WG121" s="120">
        <v>1.8598433355663539E-9</v>
      </c>
      <c r="WH121" s="120">
        <v>1.6887043365454409E-9</v>
      </c>
      <c r="WI121" s="120">
        <v>1.6887043365454411E-9</v>
      </c>
      <c r="WJ121" s="120">
        <v>1.5317568237676081E-9</v>
      </c>
      <c r="WK121" s="120">
        <v>1.5317568237676102E-9</v>
      </c>
      <c r="WL121" s="120">
        <v>1.3879627524795654E-9</v>
      </c>
      <c r="WM121" s="120">
        <v>1.3879627524795656E-9</v>
      </c>
      <c r="WN121" s="120">
        <v>1.2563488774697466E-9</v>
      </c>
      <c r="WO121" s="120">
        <v>1.2563488774697464E-9</v>
      </c>
      <c r="WP121" s="120">
        <v>1.1360034955162717E-9</v>
      </c>
      <c r="WQ121" s="120">
        <v>1.1360034955162721E-9</v>
      </c>
      <c r="WR121" s="120">
        <v>1.0260733036608729E-9</v>
      </c>
      <c r="WS121" s="120">
        <v>1.026073303660872E-9</v>
      </c>
      <c r="WT121" s="120">
        <v>9.2576037162764216E-10</v>
      </c>
      <c r="WU121" s="120">
        <v>9.2576037162764247E-10</v>
      </c>
      <c r="WV121" s="120">
        <v>8.3431922662455267E-10</v>
      </c>
      <c r="WW121" s="120">
        <v>8.3431922662455246E-10</v>
      </c>
      <c r="WX121" s="120">
        <v>7.5105404868857106E-10</v>
      </c>
      <c r="WY121" s="120">
        <v>7.5105404868857158E-10</v>
      </c>
      <c r="WZ121" s="120">
        <v>6.7531597466207217E-10</v>
      </c>
      <c r="XA121" s="120">
        <v>6.7531597466207155E-10</v>
      </c>
      <c r="XB121" s="120">
        <v>6.0650050881902475E-10</v>
      </c>
      <c r="XC121" s="120">
        <v>6.0650050881902465E-10</v>
      </c>
      <c r="XD121" s="120">
        <v>5.4404503809443956E-10</v>
      </c>
      <c r="XE121" s="120">
        <v>5.4404503809443956E-10</v>
      </c>
      <c r="XF121" s="120">
        <v>4.8742644980974427E-10</v>
      </c>
      <c r="XG121" s="120">
        <v>4.8742644980974416E-10</v>
      </c>
      <c r="XH121" s="120">
        <v>4.3615884973030838E-10</v>
      </c>
      <c r="XI121" s="120">
        <v>4.3615884973030843E-10</v>
      </c>
      <c r="XJ121" s="120">
        <v>3.8979137823926676E-10</v>
      </c>
      <c r="XK121" s="120">
        <v>3.8979137823926676E-10</v>
      </c>
      <c r="XL121" s="120">
        <v>3.4790612236421079E-10</v>
      </c>
      <c r="XM121" s="120">
        <v>3.4790612236421069E-10</v>
      </c>
      <c r="XN121" s="120">
        <v>3.1011612135027505E-10</v>
      </c>
      <c r="XO121" s="120">
        <v>3.1011612135027494E-10</v>
      </c>
      <c r="XP121" s="120">
        <v>2.7606346343467195E-10</v>
      </c>
      <c r="XQ121" s="120">
        <v>2.7606346343467185E-10</v>
      </c>
      <c r="XR121" s="120">
        <v>2.4541747144389211E-10</v>
      </c>
      <c r="XS121" s="120">
        <v>2.4541747144389206E-10</v>
      </c>
      <c r="XT121" s="120">
        <v>2.1787297480557312E-10</v>
      </c>
      <c r="XU121" s="120">
        <v>2.1787297480557322E-10</v>
      </c>
      <c r="XV121" s="120">
        <v>1.9314866554248867E-10</v>
      </c>
      <c r="XW121" s="120">
        <v>1.9314866554248867E-10</v>
      </c>
      <c r="XX121" s="120">
        <v>1.7098553579620568E-10</v>
      </c>
      <c r="XY121" s="120">
        <v>1.7098553579620568E-10</v>
      </c>
      <c r="XZ121" s="120">
        <v>1.5114539441268633E-10</v>
      </c>
      <c r="YA121" s="120">
        <v>1.5114539441268639E-10</v>
      </c>
      <c r="YB121" s="120">
        <v>1.3340946011145231E-10</v>
      </c>
      <c r="YC121" s="120">
        <v>1.334094601114522E-10</v>
      </c>
      <c r="YD121" s="120">
        <v>1.1757702875383527E-10</v>
      </c>
      <c r="YE121" s="120">
        <v>1.1757702875383519E-10</v>
      </c>
      <c r="YF121" s="120">
        <v>1.0346421222426377E-10</v>
      </c>
      <c r="YG121" s="120">
        <v>1.0346421222426376E-10</v>
      </c>
      <c r="YH121" s="120">
        <v>9.0902746441406037E-11</v>
      </c>
      <c r="YI121" s="120">
        <v>9.0902746441406037E-11</v>
      </c>
      <c r="YJ121" s="120">
        <v>7.9738866023239515E-11</v>
      </c>
      <c r="YK121" s="120">
        <v>7.9738866023239464E-11</v>
      </c>
      <c r="YL121" s="120">
        <v>6.9832243141643011E-11</v>
      </c>
      <c r="YM121" s="120">
        <v>6.9832243141643062E-11</v>
      </c>
      <c r="YN121" s="120">
        <v>6.1054988117817192E-11</v>
      </c>
      <c r="YO121" s="120">
        <v>6.1054988117817179E-11</v>
      </c>
      <c r="YP121" s="120">
        <v>5.3290709329609179E-11</v>
      </c>
      <c r="YQ121" s="120">
        <v>5.3290709329609179E-11</v>
      </c>
      <c r="YR121" s="120">
        <v>4.6433630025532891E-11</v>
      </c>
      <c r="YS121" s="120">
        <v>4.6433630025532923E-11</v>
      </c>
      <c r="YT121" s="120">
        <v>4.038775966778543E-11</v>
      </c>
      <c r="YU121" s="120">
        <v>4.0387759667785436E-11</v>
      </c>
      <c r="YV121" s="120">
        <v>3.506611745772981E-11</v>
      </c>
      <c r="YW121" s="120">
        <v>3.5066117457729836E-11</v>
      </c>
      <c r="YX121" s="120">
        <v>3.0390005731977334E-11</v>
      </c>
      <c r="YY121" s="120">
        <v>3.0390005731977359E-11</v>
      </c>
      <c r="YZ121" s="120">
        <v>2.6288330955192376E-11</v>
      </c>
      <c r="ZA121" s="120">
        <v>2.6288330955192379E-11</v>
      </c>
      <c r="ZB121" s="120">
        <v>2.2696970076887435E-11</v>
      </c>
      <c r="ZC121" s="120">
        <v>2.2696970076887435E-11</v>
      </c>
      <c r="ZD121" s="120">
        <v>1.9558180063585892E-11</v>
      </c>
      <c r="ZE121" s="120">
        <v>1.9558180063585892E-11</v>
      </c>
      <c r="ZF121" s="120">
        <v>1.682004846461453E-11</v>
      </c>
      <c r="ZG121" s="120">
        <v>1.6820048464614553E-11</v>
      </c>
      <c r="ZH121" s="120">
        <v>1.4435982919249645E-11</v>
      </c>
      <c r="ZI121" s="120">
        <v>1.4435982919249642E-11</v>
      </c>
      <c r="ZJ121" s="120">
        <v>1.2364237564772378E-11</v>
      </c>
      <c r="ZK121" s="120">
        <v>1.2364237564772384E-11</v>
      </c>
      <c r="ZL121" s="120">
        <v>1.0567474358982627E-11</v>
      </c>
      <c r="ZM121" s="120">
        <v>1.0567474358982622E-11</v>
      </c>
      <c r="ZN121" s="120">
        <v>9.0123573866607678E-12</v>
      </c>
      <c r="ZO121" s="120">
        <v>9.012357386660763E-12</v>
      </c>
      <c r="ZP121" s="120">
        <v>7.6691782771382369E-12</v>
      </c>
      <c r="ZQ121" s="120">
        <v>7.6691782771382434E-12</v>
      </c>
      <c r="ZR121" s="120">
        <v>6.5115109193187177E-12</v>
      </c>
      <c r="ZS121" s="120">
        <v>6.5115109193187153E-12</v>
      </c>
      <c r="ZT121" s="120">
        <v>5.5158937209636361E-12</v>
      </c>
      <c r="ZU121" s="120">
        <v>5.5158937209636312E-12</v>
      </c>
      <c r="ZV121" s="120">
        <v>4.6615377205969522E-12</v>
      </c>
      <c r="ZW121" s="120">
        <v>4.6615377205969514E-12</v>
      </c>
      <c r="ZX121" s="120">
        <v>3.9300589227739016E-12</v>
      </c>
      <c r="ZY121" s="120">
        <v>3.9300589227739E-12</v>
      </c>
      <c r="ZZ121" s="120">
        <v>3.305233290479927E-12</v>
      </c>
      <c r="AAA121" s="120">
        <v>3.3052332904799298E-12</v>
      </c>
      <c r="AAB121" s="120">
        <v>2.7727728918624299E-12</v>
      </c>
      <c r="AAC121" s="120">
        <v>2.7727728918624308E-12</v>
      </c>
      <c r="AAD121" s="120">
        <v>2.3201217621381414E-12</v>
      </c>
      <c r="AAE121" s="120">
        <v>2.3201217621381406E-12</v>
      </c>
      <c r="AAF121" s="120">
        <v>1.9362701051557431E-12</v>
      </c>
      <c r="AAG121" s="120">
        <v>1.9362701051557443E-12</v>
      </c>
      <c r="AAH121" s="120">
        <v>1.6115855225253125E-12</v>
      </c>
      <c r="AAI121" s="120">
        <v>1.6115855225253121E-12</v>
      </c>
      <c r="AAJ121" s="120">
        <v>1.3376600212587311E-12</v>
      </c>
      <c r="AAK121" s="120">
        <v>1.3376600212587318E-12</v>
      </c>
      <c r="AAL121" s="120">
        <v>1.1071716133108326E-12</v>
      </c>
      <c r="AAM121" s="120">
        <v>1.1071716133108328E-12</v>
      </c>
      <c r="AAN121" s="120">
        <v>9.1375938209101628E-13</v>
      </c>
      <c r="AAO121" s="120">
        <v>9.1375938209101628E-13</v>
      </c>
      <c r="AAP121" s="120">
        <v>7.5191095175917276E-13</v>
      </c>
      <c r="AAQ121" s="120">
        <v>7.5191095175917246E-13</v>
      </c>
      <c r="AAR121" s="120">
        <v>6.1686135476810294E-13</v>
      </c>
      <c r="AAS121" s="120">
        <v>6.1686135476810304E-13</v>
      </c>
      <c r="AAT121" s="120">
        <v>5.0450235151735577E-13</v>
      </c>
      <c r="AAU121" s="120">
        <v>5.0450235151735556E-13</v>
      </c>
      <c r="AAV121" s="120">
        <v>4.1130131300181401E-13</v>
      </c>
      <c r="AAW121" s="120">
        <v>4.1130131300181406E-13</v>
      </c>
      <c r="AAX121" s="120">
        <v>3.3422883284540059E-13</v>
      </c>
      <c r="AAY121" s="120">
        <v>3.3422883284540054E-13</v>
      </c>
      <c r="AAZ121" s="120">
        <v>2.7069428899048609E-13</v>
      </c>
      <c r="ABA121" s="120">
        <v>2.7069428899048625E-13</v>
      </c>
      <c r="ABB121" s="120">
        <v>2.1848862746412005E-13</v>
      </c>
      <c r="ABC121" s="120">
        <v>2.184886274641201E-13</v>
      </c>
      <c r="ABD121" s="120">
        <v>1.7573369097249099E-13</v>
      </c>
      <c r="ABE121" s="120">
        <v>1.7573369097249097E-13</v>
      </c>
      <c r="ABF121" s="120">
        <v>1.4083746350729549E-13</v>
      </c>
      <c r="ABG121" s="120">
        <v>1.4083746350729549E-13</v>
      </c>
      <c r="ABH121" s="120">
        <v>1.1245464861681394E-13</v>
      </c>
      <c r="ABI121" s="120">
        <v>1.1245464861681403E-13</v>
      </c>
      <c r="ABJ121" s="120">
        <v>8.9452043448128282E-14</v>
      </c>
      <c r="ABK121" s="120">
        <v>8.9452043448128295E-14</v>
      </c>
      <c r="ABL121" s="120">
        <v>7.0878213065245824E-14</v>
      </c>
      <c r="ABM121" s="120">
        <v>7.0878213065245811E-14</v>
      </c>
      <c r="ABN121" s="120">
        <v>5.5937009863522881E-14</v>
      </c>
      <c r="ABO121" s="120">
        <v>5.5937009863522893E-14</v>
      </c>
      <c r="ABP121" s="120">
        <v>4.3964521118366057E-14</v>
      </c>
      <c r="ABQ121" s="120">
        <v>4.3964521118366064E-14</v>
      </c>
      <c r="ABR121" s="120">
        <v>3.4409063822111942E-14</v>
      </c>
      <c r="ABS121" s="120">
        <v>3.4409063822111942E-14</v>
      </c>
      <c r="ABT121" s="120">
        <v>2.6813879984828823E-14</v>
      </c>
      <c r="ABU121" s="120">
        <v>2.6813879984828794E-14</v>
      </c>
      <c r="ABV121" s="120">
        <v>2.080221752085762E-14</v>
      </c>
      <c r="ABW121" s="120">
        <v>2.0802217520857614E-14</v>
      </c>
      <c r="ABX121" s="120">
        <v>1.6064511741579484E-14</v>
      </c>
      <c r="ABY121" s="120">
        <v>1.6064511741579484E-14</v>
      </c>
      <c r="ABZ121" s="120">
        <v>1.2347410363954893E-14</v>
      </c>
      <c r="ACA121" s="120">
        <v>1.2347410363954883E-14</v>
      </c>
      <c r="ACB121" s="120">
        <v>9.4444108702897342E-15</v>
      </c>
      <c r="ACC121" s="120">
        <v>9.4444108702897326E-15</v>
      </c>
      <c r="ACD121" s="120">
        <v>7.187903071813264E-15</v>
      </c>
      <c r="ACE121" s="120">
        <v>7.1879030718132624E-15</v>
      </c>
      <c r="ACF121" s="120">
        <v>5.4424318984583181E-15</v>
      </c>
      <c r="ACG121" s="120">
        <v>5.4424318984583189E-15</v>
      </c>
      <c r="ACH121" s="120">
        <v>4.0990158274089533E-15</v>
      </c>
      <c r="ACI121" s="120">
        <v>4.0990158274089533E-15</v>
      </c>
      <c r="ACJ121" s="120">
        <v>3.0703750465935465E-15</v>
      </c>
      <c r="ACK121" s="120">
        <v>3.0703750465935477E-15</v>
      </c>
      <c r="ACL121" s="120">
        <v>2.2869405039193725E-15</v>
      </c>
      <c r="ACM121" s="120">
        <v>2.2869405039193745E-15</v>
      </c>
      <c r="ACN121" s="120">
        <v>1.6935304998523458E-15</v>
      </c>
      <c r="ACO121" s="120">
        <v>1.6935304998523454E-15</v>
      </c>
      <c r="ACP121" s="120">
        <v>1.2465955238810621E-15</v>
      </c>
      <c r="ACQ121" s="120">
        <v>1.2465955238810617E-15</v>
      </c>
      <c r="ACR121" s="120">
        <v>9.119447003040778E-16</v>
      </c>
      <c r="ACS121" s="120">
        <v>9.1194470030407701E-16</v>
      </c>
      <c r="ACT121" s="120">
        <v>6.6287858255934649E-16</v>
      </c>
      <c r="ACU121" s="120">
        <v>6.6287858255934679E-16</v>
      </c>
      <c r="ACV121" s="120">
        <v>4.7866320518046622E-16</v>
      </c>
      <c r="ACW121" s="120">
        <v>4.7866320518046622E-16</v>
      </c>
      <c r="ACX121" s="120">
        <v>3.4328935516873569E-16</v>
      </c>
      <c r="ACY121" s="120">
        <v>3.4328935516873589E-16</v>
      </c>
      <c r="ACZ121" s="120">
        <v>2.4446904572080231E-16</v>
      </c>
      <c r="ADA121" s="120">
        <v>2.4446904572080221E-16</v>
      </c>
      <c r="ADB121" s="120">
        <v>1.7282824867532658E-16</v>
      </c>
      <c r="ADC121" s="120">
        <v>1.7282824867532651E-16</v>
      </c>
      <c r="ADD121" s="120">
        <v>1.2126114921111537E-16</v>
      </c>
      <c r="ADE121" s="120">
        <v>1.2126114921111522E-16</v>
      </c>
      <c r="ADF121" s="120">
        <v>8.4416605854286225E-17</v>
      </c>
      <c r="ADG121" s="120">
        <v>8.44166058542862E-17</v>
      </c>
      <c r="ADH121" s="120">
        <v>5.8292206044763677E-17</v>
      </c>
      <c r="ADI121" s="120">
        <v>5.829220604476364E-17</v>
      </c>
      <c r="ADJ121" s="120">
        <v>3.9915374017709363E-17</v>
      </c>
      <c r="ADK121" s="120">
        <v>3.9915374017709351E-17</v>
      </c>
      <c r="ADL121" s="120">
        <v>2.709448125667768E-17</v>
      </c>
      <c r="ADM121" s="120">
        <v>2.7094481256677671E-17</v>
      </c>
      <c r="ADN121" s="120">
        <v>1.8225893769413388E-17</v>
      </c>
      <c r="ADO121" s="120">
        <v>1.8225893769413391E-17</v>
      </c>
      <c r="ADP121" s="120">
        <v>1.2145424080160199E-17</v>
      </c>
      <c r="ADQ121" s="120">
        <v>1.2145424080160202E-17</v>
      </c>
      <c r="ADR121" s="120">
        <v>8.0147938501860802E-18</v>
      </c>
      <c r="ADS121" s="120">
        <v>8.014793850186074E-18</v>
      </c>
      <c r="ADT121" s="120">
        <v>5.2355057014840015E-18</v>
      </c>
      <c r="ADU121" s="120">
        <v>5.2355057014839984E-18</v>
      </c>
      <c r="ADV121" s="120">
        <v>3.3840159746298925E-18</v>
      </c>
      <c r="ADW121" s="120">
        <v>3.3840159746298949E-18</v>
      </c>
      <c r="ADX121" s="120">
        <v>2.1633353099478756E-18</v>
      </c>
      <c r="ADY121" s="120">
        <v>2.1633353099478733E-18</v>
      </c>
      <c r="ADZ121" s="120">
        <v>1.3671984048545218E-18</v>
      </c>
      <c r="AEA121" s="120">
        <v>1.3671984048545216E-18</v>
      </c>
      <c r="AEB121" s="120">
        <v>8.5377133939742357E-19</v>
      </c>
      <c r="AEC121" s="120">
        <v>8.5377133939742318E-19</v>
      </c>
      <c r="AED121" s="120">
        <v>5.265339190564056E-19</v>
      </c>
      <c r="AEE121" s="120">
        <v>5.265339190564056E-19</v>
      </c>
      <c r="AEF121" s="120">
        <v>3.2051140700645089E-19</v>
      </c>
      <c r="AEG121" s="120">
        <v>3.2051140700645094E-19</v>
      </c>
      <c r="AEH121" s="120">
        <v>1.9245731429063156E-19</v>
      </c>
      <c r="AEI121" s="120">
        <v>1.9245731429063149E-19</v>
      </c>
      <c r="AEJ121" s="120">
        <v>1.1392601837655178E-19</v>
      </c>
      <c r="AEK121" s="120">
        <v>1.1392601837655178E-19</v>
      </c>
      <c r="AEL121" s="120">
        <v>6.6437520687951234E-20</v>
      </c>
      <c r="AEM121" s="120">
        <v>6.6437520687951258E-20</v>
      </c>
      <c r="AEN121" s="120">
        <v>3.8140739455522088E-20</v>
      </c>
      <c r="AEO121" s="120">
        <v>3.8140739455522094E-20</v>
      </c>
      <c r="AEP121" s="120">
        <v>2.1538220249832482E-20</v>
      </c>
      <c r="AEQ121" s="120">
        <v>2.1538220249832485E-20</v>
      </c>
      <c r="AER121" s="120">
        <v>1.1953898175626719E-20</v>
      </c>
      <c r="AES121" s="120">
        <v>1.1953898175626721E-20</v>
      </c>
      <c r="AET121" s="120">
        <v>6.5146904473003407E-21</v>
      </c>
      <c r="AEU121" s="120">
        <v>6.5146904473003407E-21</v>
      </c>
      <c r="AEV121" s="120">
        <v>3.4828619316979172E-21</v>
      </c>
      <c r="AEW121" s="120">
        <v>3.4828619316979157E-21</v>
      </c>
      <c r="AEX121" s="120">
        <v>1.8246324226588205E-21</v>
      </c>
      <c r="AEY121" s="120">
        <v>1.8246324226588205E-21</v>
      </c>
      <c r="AEZ121" s="120">
        <v>9.356427960235173E-22</v>
      </c>
      <c r="AFA121" s="120">
        <v>9.3564279602351748E-22</v>
      </c>
      <c r="AFB121" s="120">
        <v>4.6902380647665726E-22</v>
      </c>
      <c r="AFC121" s="120">
        <v>4.6902380647665707E-22</v>
      </c>
      <c r="AFD121" s="120">
        <v>2.2952731911278625E-22</v>
      </c>
      <c r="AFE121" s="120">
        <v>2.2952731911278635E-22</v>
      </c>
      <c r="AFF121" s="120">
        <v>1.0949052544601641E-22</v>
      </c>
      <c r="AFG121" s="120">
        <v>1.0949052544601641E-22</v>
      </c>
      <c r="AFH121" s="120">
        <v>5.0828222869962049E-23</v>
      </c>
      <c r="AFI121" s="120">
        <v>5.0828222869962038E-23</v>
      </c>
      <c r="AFJ121" s="120">
        <v>2.292078285908192E-23</v>
      </c>
      <c r="AFK121" s="120">
        <v>2.2920782859081938E-23</v>
      </c>
      <c r="AFL121" s="120">
        <v>1.0020173797447875E-23</v>
      </c>
      <c r="AFM121" s="120">
        <v>1.0020173797447869E-23</v>
      </c>
      <c r="AFN121" s="120">
        <v>4.2371062829201605E-24</v>
      </c>
      <c r="AFO121" s="120">
        <v>4.2371062829201583E-24</v>
      </c>
      <c r="AFP121" s="120">
        <v>1.7287186860480634E-24</v>
      </c>
      <c r="AFQ121" s="120">
        <v>1.7287186860480642E-24</v>
      </c>
      <c r="AFR121" s="120">
        <v>6.7860684259052795E-25</v>
      </c>
      <c r="AFS121" s="120">
        <v>6.7860684259052767E-25</v>
      </c>
      <c r="AFT121" s="120">
        <v>2.5548753585057895E-25</v>
      </c>
      <c r="AFU121" s="120">
        <v>2.5548753585057881E-25</v>
      </c>
      <c r="AFV121" s="120">
        <v>9.1919266936343745E-26</v>
      </c>
      <c r="AFW121" s="120">
        <v>9.1919266936343653E-26</v>
      </c>
      <c r="AFX121" s="120">
        <v>3.1472085373995298E-26</v>
      </c>
      <c r="AFY121" s="120">
        <v>3.1472085373995321E-26</v>
      </c>
      <c r="AFZ121" s="120">
        <v>1.0205641903217271E-26</v>
      </c>
      <c r="AGA121" s="120">
        <v>1.0205641903217272E-26</v>
      </c>
      <c r="AGB121" s="120">
        <v>3.1168274129579291E-27</v>
      </c>
      <c r="AGC121" s="120">
        <v>3.1168274129579291E-27</v>
      </c>
      <c r="AGD121" s="120">
        <v>8.9055303903171012E-28</v>
      </c>
      <c r="AGE121" s="120">
        <v>8.9055303903171012E-28</v>
      </c>
      <c r="AGF121" s="120">
        <v>2.3617023230725106E-28</v>
      </c>
      <c r="AGG121" s="120">
        <v>2.3617023230725111E-28</v>
      </c>
      <c r="AGH121" s="120">
        <v>5.7570037517332115E-29</v>
      </c>
      <c r="AGI121" s="120">
        <v>5.7570037517332115E-29</v>
      </c>
      <c r="AGJ121" s="120">
        <v>1.2744890589666172E-29</v>
      </c>
      <c r="AGK121" s="120">
        <v>1.2744890589666169E-29</v>
      </c>
      <c r="AGL121" s="120">
        <v>2.5232882378518747E-30</v>
      </c>
      <c r="AGM121" s="120">
        <v>2.5232882378518754E-30</v>
      </c>
      <c r="AGN121" s="120">
        <v>4.3782599535818791E-31</v>
      </c>
      <c r="AGO121" s="120">
        <v>4.3782599535818791E-31</v>
      </c>
      <c r="AGP121" s="120">
        <v>6.475582675466606E-32</v>
      </c>
      <c r="AGQ121" s="120">
        <v>6.4755826754666049E-32</v>
      </c>
      <c r="AGR121" s="120">
        <v>7.8405943397586892E-33</v>
      </c>
      <c r="AGS121" s="120">
        <v>7.8405943397586906E-33</v>
      </c>
      <c r="AGT121" s="120">
        <v>7.2890053705788404E-34</v>
      </c>
      <c r="AGU121" s="120">
        <v>7.2890053705788404E-34</v>
      </c>
      <c r="AGV121" s="120">
        <v>4.6267457648365236E-35</v>
      </c>
      <c r="AGW121" s="120">
        <v>4.6267457648365236E-35</v>
      </c>
      <c r="AGX121" s="120">
        <v>1.504632769052528E-36</v>
      </c>
      <c r="AGY121" s="120" t="s">
        <v>105</v>
      </c>
      <c r="AGZ121" s="120" t="s">
        <v>105</v>
      </c>
      <c r="AHA121" s="120" t="s">
        <v>105</v>
      </c>
      <c r="AHB121" s="120" t="s">
        <v>105</v>
      </c>
      <c r="AHC121" s="120" t="s">
        <v>105</v>
      </c>
      <c r="AHD121" s="120" t="s">
        <v>105</v>
      </c>
      <c r="AHE121" s="120" t="s">
        <v>105</v>
      </c>
      <c r="AHF121" s="120" t="s">
        <v>105</v>
      </c>
      <c r="AHG121" s="120" t="s">
        <v>105</v>
      </c>
      <c r="AHH121" s="120" t="s">
        <v>105</v>
      </c>
      <c r="AHI121" s="120" t="s">
        <v>105</v>
      </c>
      <c r="AHJ121" s="120" t="s">
        <v>105</v>
      </c>
      <c r="AHK121" s="120" t="s">
        <v>105</v>
      </c>
      <c r="AHL121" s="120" t="s">
        <v>105</v>
      </c>
      <c r="AHM121" s="120" t="s">
        <v>105</v>
      </c>
      <c r="AHN121" s="120" t="s">
        <v>105</v>
      </c>
      <c r="AHO121" s="120" t="s">
        <v>105</v>
      </c>
      <c r="AHP121" s="120" t="s">
        <v>105</v>
      </c>
      <c r="AHQ121" s="120" t="s">
        <v>105</v>
      </c>
      <c r="AHR121" s="120" t="s">
        <v>105</v>
      </c>
      <c r="AHS121" s="120" t="s">
        <v>105</v>
      </c>
      <c r="AHT121" s="120" t="s">
        <v>105</v>
      </c>
      <c r="AHU121" s="120" t="s">
        <v>105</v>
      </c>
      <c r="AHV121" s="120" t="s">
        <v>105</v>
      </c>
      <c r="AHW121" s="120" t="s">
        <v>105</v>
      </c>
      <c r="AHX121" s="120" t="s">
        <v>105</v>
      </c>
      <c r="AHY121" s="120" t="s">
        <v>105</v>
      </c>
      <c r="AHZ121" s="120" t="s">
        <v>105</v>
      </c>
      <c r="AIA121" s="120" t="s">
        <v>105</v>
      </c>
      <c r="AIB121" s="120" t="s">
        <v>105</v>
      </c>
      <c r="AIC121" s="120" t="s">
        <v>105</v>
      </c>
      <c r="AID121" s="120" t="s">
        <v>105</v>
      </c>
      <c r="AIE121" s="120" t="s">
        <v>105</v>
      </c>
      <c r="AIF121" s="120" t="s">
        <v>105</v>
      </c>
      <c r="AIG121" s="120" t="s">
        <v>105</v>
      </c>
      <c r="AIH121" s="120" t="s">
        <v>105</v>
      </c>
      <c r="AII121" s="120" t="s">
        <v>105</v>
      </c>
      <c r="AIJ121" s="120" t="s">
        <v>105</v>
      </c>
      <c r="AIK121" s="120" t="s">
        <v>105</v>
      </c>
      <c r="AIL121" s="120" t="s">
        <v>105</v>
      </c>
      <c r="AIM121" s="120" t="s">
        <v>105</v>
      </c>
      <c r="AIN121" s="120" t="s">
        <v>105</v>
      </c>
      <c r="AIO121" s="120" t="s">
        <v>105</v>
      </c>
      <c r="AIP121" s="120" t="s">
        <v>105</v>
      </c>
      <c r="AIQ121" s="120" t="s">
        <v>105</v>
      </c>
      <c r="AIR121" s="120" t="s">
        <v>105</v>
      </c>
      <c r="AIS121" s="120" t="s">
        <v>105</v>
      </c>
      <c r="AIT121" s="120" t="s">
        <v>105</v>
      </c>
      <c r="AIU121" s="120" t="s">
        <v>105</v>
      </c>
      <c r="AIV121" s="120" t="s">
        <v>105</v>
      </c>
      <c r="AIW121" s="120" t="s">
        <v>105</v>
      </c>
      <c r="AIX121" s="120" t="s">
        <v>105</v>
      </c>
      <c r="AIY121" s="120" t="s">
        <v>105</v>
      </c>
      <c r="AIZ121" s="120" t="s">
        <v>105</v>
      </c>
      <c r="AJA121" s="120" t="s">
        <v>105</v>
      </c>
      <c r="AJB121" s="120" t="s">
        <v>105</v>
      </c>
      <c r="AJC121" s="120" t="s">
        <v>105</v>
      </c>
      <c r="AJD121" s="120" t="s">
        <v>105</v>
      </c>
      <c r="AJE121" s="120" t="s">
        <v>105</v>
      </c>
      <c r="AJF121" s="120" t="s">
        <v>105</v>
      </c>
      <c r="AJG121" s="120" t="s">
        <v>105</v>
      </c>
      <c r="AJH121" s="120" t="s">
        <v>105</v>
      </c>
      <c r="AJI121" s="120" t="s">
        <v>105</v>
      </c>
      <c r="AJJ121" s="120" t="s">
        <v>105</v>
      </c>
      <c r="AJK121" s="120" t="s">
        <v>105</v>
      </c>
      <c r="AJL121" s="120" t="s">
        <v>105</v>
      </c>
      <c r="AJM121" s="120" t="s">
        <v>105</v>
      </c>
      <c r="AJN121" s="120" t="s">
        <v>105</v>
      </c>
      <c r="AJO121" s="120" t="s">
        <v>105</v>
      </c>
      <c r="AJP121" s="120" t="s">
        <v>105</v>
      </c>
      <c r="AJQ121" s="120" t="s">
        <v>105</v>
      </c>
      <c r="AJR121" s="120" t="s">
        <v>105</v>
      </c>
      <c r="AJS121" s="120" t="s">
        <v>105</v>
      </c>
      <c r="AJT121" s="120" t="s">
        <v>105</v>
      </c>
      <c r="AJU121" s="120" t="s">
        <v>105</v>
      </c>
      <c r="AJV121" s="120" t="s">
        <v>105</v>
      </c>
      <c r="AJW121" s="120" t="s">
        <v>105</v>
      </c>
      <c r="AJX121" s="120" t="s">
        <v>105</v>
      </c>
      <c r="AJY121" s="120" t="s">
        <v>105</v>
      </c>
      <c r="AJZ121" s="120" t="s">
        <v>105</v>
      </c>
      <c r="AKA121" s="120" t="s">
        <v>105</v>
      </c>
      <c r="AKB121" s="120" t="s">
        <v>105</v>
      </c>
      <c r="AKC121" s="120" t="s">
        <v>105</v>
      </c>
      <c r="AKD121" s="120" t="s">
        <v>105</v>
      </c>
      <c r="AKE121" s="120" t="s">
        <v>105</v>
      </c>
      <c r="AKF121" s="120" t="s">
        <v>105</v>
      </c>
      <c r="AKG121" s="120" t="s">
        <v>105</v>
      </c>
      <c r="AKH121" s="120" t="s">
        <v>105</v>
      </c>
      <c r="AKI121" s="120" t="s">
        <v>105</v>
      </c>
      <c r="AKJ121" s="120" t="s">
        <v>105</v>
      </c>
      <c r="AKK121" s="120" t="s">
        <v>105</v>
      </c>
      <c r="AKL121" s="120" t="s">
        <v>105</v>
      </c>
      <c r="AKM121" s="120" t="s">
        <v>105</v>
      </c>
      <c r="AKN121" s="120" t="s">
        <v>105</v>
      </c>
      <c r="AKO121" s="120" t="s">
        <v>105</v>
      </c>
      <c r="AKP121" s="120" t="s">
        <v>105</v>
      </c>
      <c r="AKQ121" s="120" t="s">
        <v>105</v>
      </c>
      <c r="AKR121" s="120" t="s">
        <v>105</v>
      </c>
      <c r="AKS121" s="120" t="s">
        <v>105</v>
      </c>
      <c r="AKT121" s="120" t="s">
        <v>105</v>
      </c>
      <c r="AKU121" s="120" t="s">
        <v>105</v>
      </c>
      <c r="AKV121" s="120" t="s">
        <v>105</v>
      </c>
      <c r="AKW121" s="120" t="s">
        <v>105</v>
      </c>
      <c r="AKX121" s="120" t="s">
        <v>105</v>
      </c>
      <c r="AKY121" s="120" t="s">
        <v>105</v>
      </c>
      <c r="AKZ121" s="120" t="s">
        <v>105</v>
      </c>
      <c r="ALA121" s="120" t="s">
        <v>105</v>
      </c>
      <c r="ALB121" s="120" t="s">
        <v>105</v>
      </c>
      <c r="ALC121" s="120" t="s">
        <v>105</v>
      </c>
      <c r="ALD121" s="120" t="s">
        <v>105</v>
      </c>
      <c r="ALE121" s="120" t="s">
        <v>105</v>
      </c>
      <c r="ALF121" s="120" t="s">
        <v>105</v>
      </c>
      <c r="ALG121" s="120" t="s">
        <v>105</v>
      </c>
      <c r="ALH121" s="120" t="s">
        <v>105</v>
      </c>
      <c r="ALI121" s="120" t="s">
        <v>105</v>
      </c>
      <c r="ALJ121" s="120" t="s">
        <v>105</v>
      </c>
      <c r="ALK121" s="120" t="s">
        <v>105</v>
      </c>
      <c r="ALL121" s="120" t="s">
        <v>105</v>
      </c>
      <c r="ALM121" s="120" t="s">
        <v>105</v>
      </c>
      <c r="ALN121" s="120"/>
    </row>
    <row r="122" spans="1:1002" hidden="1">
      <c r="A122" s="119">
        <v>121</v>
      </c>
      <c r="B122" s="120">
        <v>1.420381775634895E-4</v>
      </c>
      <c r="C122" s="120">
        <v>1.3980104442991957E-4</v>
      </c>
      <c r="D122" s="120">
        <v>1.3989702814056634E-4</v>
      </c>
      <c r="E122" s="120">
        <v>1.3768547950129934E-4</v>
      </c>
      <c r="F122" s="120">
        <v>1.3777972393971759E-4</v>
      </c>
      <c r="G122" s="120">
        <v>1.3559358219067633E-4</v>
      </c>
      <c r="H122" s="120">
        <v>1.3568611143395095E-4</v>
      </c>
      <c r="I122" s="120">
        <v>1.3352519907322292E-4</v>
      </c>
      <c r="J122" s="120">
        <v>1.3361603698765117E-4</v>
      </c>
      <c r="K122" s="120">
        <v>1.3148017662311379E-4</v>
      </c>
      <c r="L122" s="120">
        <v>1.3156934686449288E-4</v>
      </c>
      <c r="M122" s="120">
        <v>1.2945836122146454E-4</v>
      </c>
      <c r="N122" s="120">
        <v>1.2954588723539456E-4</v>
      </c>
      <c r="O122" s="120">
        <v>1.2745959916431244E-4</v>
      </c>
      <c r="P122" s="120">
        <v>1.275455041865123E-4</v>
      </c>
      <c r="Q122" s="120">
        <v>1.2548373667063678E-4</v>
      </c>
      <c r="R122" s="120">
        <v>1.2556804372727709E-4</v>
      </c>
      <c r="S122" s="120">
        <v>1.2353061989041987E-4</v>
      </c>
      <c r="T122" s="120">
        <v>1.2361335179846946E-4</v>
      </c>
      <c r="U122" s="120">
        <v>1.2160009491274689E-4</v>
      </c>
      <c r="V122" s="120">
        <v>1.2168127428033456E-4</v>
      </c>
      <c r="W122" s="120">
        <v>1.1969200777394466E-4</v>
      </c>
      <c r="X122" s="120">
        <v>1.1977165700073538E-4</v>
      </c>
      <c r="Y122" s="120">
        <v>1.1780620446575763E-4</v>
      </c>
      <c r="Z122" s="120">
        <v>1.1788434574334381E-4</v>
      </c>
      <c r="AA122" s="120">
        <v>1.159425309435616E-4</v>
      </c>
      <c r="AB122" s="120">
        <v>1.1601918625586907E-4</v>
      </c>
      <c r="AC122" s="120">
        <v>1.141008331346134E-4</v>
      </c>
      <c r="AD122" s="120">
        <v>1.1417602425832217E-4</v>
      </c>
      <c r="AE122" s="120">
        <v>1.1228095694633652E-4</v>
      </c>
      <c r="AF122" s="120">
        <v>1.1235470545131594E-4</v>
      </c>
      <c r="AG122" s="120">
        <v>1.1048274827464135E-4</v>
      </c>
      <c r="AH122" s="120">
        <v>1.1055507552440052E-4</v>
      </c>
      <c r="AI122" s="120">
        <v>1.0870605301228002E-4</v>
      </c>
      <c r="AJ122" s="120">
        <v>1.0877698016443225E-4</v>
      </c>
      <c r="AK122" s="120">
        <v>1.0695071705723351E-4</v>
      </c>
      <c r="AL122" s="120">
        <v>1.0702026506397545E-4</v>
      </c>
      <c r="AM122" s="120">
        <v>1.0521658632113211E-4</v>
      </c>
      <c r="AN122" s="120">
        <v>1.0528477592973814E-4</v>
      </c>
      <c r="AO122" s="120">
        <v>1.0350350673770734E-4</v>
      </c>
      <c r="AP122" s="120">
        <v>1.0357035849103789E-4</v>
      </c>
      <c r="AQ122" s="120">
        <v>1.01811324271275E-4</v>
      </c>
      <c r="AR122" s="120">
        <v>1.0187685850829902E-4</v>
      </c>
      <c r="AS122" s="120">
        <v>1.0013988492524685E-4</v>
      </c>
      <c r="AT122" s="120">
        <v>1.0020412178157964E-4</v>
      </c>
      <c r="AU122" s="120">
        <v>9.8489034750672892E-5</v>
      </c>
      <c r="AV122" s="120">
        <v>9.8551994159127754E-5</v>
      </c>
      <c r="AW122" s="120">
        <v>9.6858619854811047E-5</v>
      </c>
      <c r="AX122" s="120">
        <v>9.6920321545965405E-5</v>
      </c>
      <c r="AY122" s="120">
        <v>9.5248486409724598E-5</v>
      </c>
      <c r="AZ122" s="120">
        <v>9.5308949912500468E-5</v>
      </c>
      <c r="BA122" s="120">
        <v>9.3658480660905178E-5</v>
      </c>
      <c r="BB122" s="120">
        <v>9.371772530316365E-5</v>
      </c>
      <c r="BC122" s="120">
        <v>9.2088448935921956E-5</v>
      </c>
      <c r="BD122" s="120">
        <v>9.2146493845072198E-5</v>
      </c>
      <c r="BE122" s="120">
        <v>9.0538237653094733E-5</v>
      </c>
      <c r="BF122" s="120">
        <v>9.0595101756717062E-5</v>
      </c>
      <c r="BG122" s="120">
        <v>8.9007693330191175E-5</v>
      </c>
      <c r="BH122" s="120">
        <v>8.9063395356673788E-5</v>
      </c>
      <c r="BI122" s="120">
        <v>8.7496662593145611E-5</v>
      </c>
      <c r="BJ122" s="120">
        <v>8.7551221072336045E-5</v>
      </c>
      <c r="BK122" s="120">
        <v>8.600499218480064E-5</v>
      </c>
      <c r="BL122" s="120">
        <v>8.6058425448670117E-5</v>
      </c>
      <c r="BM122" s="120">
        <v>8.453252897366745E-5</v>
      </c>
      <c r="BN122" s="120">
        <v>8.4584855156990158E-5</v>
      </c>
      <c r="BO122" s="120">
        <v>8.3079119962707433E-5</v>
      </c>
      <c r="BP122" s="120">
        <v>8.3130357003752771E-5</v>
      </c>
      <c r="BQ122" s="120">
        <v>8.164461229813077E-5</v>
      </c>
      <c r="BR122" s="120">
        <v>8.1694777939369845E-5</v>
      </c>
      <c r="BS122" s="120">
        <v>8.0228853278213255E-5</v>
      </c>
      <c r="BT122" s="120">
        <v>8.0277965067038806E-5</v>
      </c>
      <c r="BU122" s="120">
        <v>7.883169036212923E-5</v>
      </c>
      <c r="BV122" s="120">
        <v>7.8879765651588518E-5</v>
      </c>
      <c r="BW122" s="120">
        <v>7.7452971178798978E-5</v>
      </c>
      <c r="BX122" s="120">
        <v>7.7500027128341132E-5</v>
      </c>
      <c r="BY122" s="120">
        <v>7.6092543535750875E-5</v>
      </c>
      <c r="BZ122" s="120">
        <v>7.6138597111986926E-5</v>
      </c>
      <c r="CA122" s="120">
        <v>7.4750255427996558E-5</v>
      </c>
      <c r="CB122" s="120">
        <v>7.4795323405472762E-5</v>
      </c>
      <c r="CC122" s="120">
        <v>7.3425955046917021E-5</v>
      </c>
      <c r="CD122" s="120">
        <v>7.3470054008901788E-5</v>
      </c>
      <c r="CE122" s="120">
        <v>7.2119490789160389E-5</v>
      </c>
      <c r="CF122" s="120">
        <v>7.2162637128443677E-5</v>
      </c>
      <c r="CG122" s="120">
        <v>7.0830711265548098E-5</v>
      </c>
      <c r="CH122" s="120">
        <v>7.0872921185254089E-5</v>
      </c>
      <c r="CI122" s="120">
        <v>6.9559465309990302E-5</v>
      </c>
      <c r="CJ122" s="120">
        <v>6.9600754824402917E-5</v>
      </c>
      <c r="CK122" s="120">
        <v>6.8305601988407274E-5</v>
      </c>
      <c r="CL122" s="120">
        <v>6.8345986923808665E-5</v>
      </c>
      <c r="CM122" s="120">
        <v>6.7068970607657617E-5</v>
      </c>
      <c r="CN122" s="120">
        <v>6.7108466603178684E-5</v>
      </c>
      <c r="CO122" s="120">
        <v>6.5849420724470154E-5</v>
      </c>
      <c r="CP122" s="120">
        <v>6.5888043232954262E-5</v>
      </c>
      <c r="CQ122" s="120">
        <v>6.4646802154379843E-5</v>
      </c>
      <c r="CR122" s="120">
        <v>6.4684566443258692E-5</v>
      </c>
      <c r="CS122" s="120">
        <v>6.3460964980665408E-5</v>
      </c>
      <c r="CT122" s="120">
        <v>6.3497886132846996E-5</v>
      </c>
      <c r="CU122" s="120">
        <v>6.229175956328765E-5</v>
      </c>
      <c r="CV122" s="120">
        <v>6.2327852478056585E-5</v>
      </c>
      <c r="CW122" s="120">
        <v>6.1139036547827331E-5</v>
      </c>
      <c r="CX122" s="120">
        <v>6.1174315941757505E-5</v>
      </c>
      <c r="CY122" s="120">
        <v>6.0002646874421242E-5</v>
      </c>
      <c r="CZ122" s="120">
        <v>6.0037127282299793E-5</v>
      </c>
      <c r="DA122" s="120">
        <v>5.8882441786695012E-5</v>
      </c>
      <c r="DB122" s="120">
        <v>5.8916137562458545E-5</v>
      </c>
      <c r="DC122" s="120">
        <v>5.7778272840691346E-5</v>
      </c>
      <c r="DD122" s="120">
        <v>5.7811198158373763E-5</v>
      </c>
      <c r="DE122" s="120">
        <v>5.6689991913792489E-5</v>
      </c>
      <c r="DF122" s="120">
        <v>5.6722160768484175E-5</v>
      </c>
      <c r="DG122" s="120">
        <v>5.5617451213635336E-5</v>
      </c>
      <c r="DH122" s="120">
        <v>5.5648877422453907E-5</v>
      </c>
      <c r="DI122" s="120">
        <v>5.4560503287017889E-5</v>
      </c>
      <c r="DJ122" s="120">
        <v>5.4591200490090038E-5</v>
      </c>
      <c r="DK122" s="120">
        <v>5.3519001028795552E-5</v>
      </c>
      <c r="DL122" s="120">
        <v>5.3548982690250018E-5</v>
      </c>
      <c r="DM122" s="120">
        <v>5.2492797690766175E-5</v>
      </c>
      <c r="DN122" s="120">
        <v>5.2522077099737859E-5</v>
      </c>
      <c r="DO122" s="120">
        <v>5.148174689054208E-5</v>
      </c>
      <c r="DP122" s="120">
        <v>5.1510337162186747E-5</v>
      </c>
      <c r="DQ122" s="120">
        <v>5.0485702620407557E-5</v>
      </c>
      <c r="DR122" s="120">
        <v>5.0513616696927278E-5</v>
      </c>
      <c r="DS122" s="120">
        <v>4.9504519256160848E-5</v>
      </c>
      <c r="DT122" s="120">
        <v>4.9531769907839905E-5</v>
      </c>
      <c r="DU122" s="120">
        <v>4.8538051565938506E-5</v>
      </c>
      <c r="DV122" s="120">
        <v>4.8564651392189738E-5</v>
      </c>
      <c r="DW122" s="120">
        <v>4.7586154719021335E-5</v>
      </c>
      <c r="DX122" s="120">
        <v>4.7612116149442573E-5</v>
      </c>
      <c r="DY122" s="120">
        <v>4.6648684294619942E-5</v>
      </c>
      <c r="DZ122" s="120">
        <v>4.6674019590060342E-5</v>
      </c>
      <c r="EA122" s="120">
        <v>4.5725496290638001E-5</v>
      </c>
      <c r="EB122" s="120">
        <v>4.5750217544274628E-5</v>
      </c>
      <c r="EC122" s="120">
        <v>4.4816447132413146E-5</v>
      </c>
      <c r="ED122" s="120">
        <v>4.4840566270836805E-5</v>
      </c>
      <c r="EE122" s="120">
        <v>4.392139368143225E-5</v>
      </c>
      <c r="EF122" s="120">
        <v>4.3944922465743018E-5</v>
      </c>
      <c r="EG122" s="120">
        <v>4.3040193244020518E-5</v>
      </c>
      <c r="EH122" s="120">
        <v>4.306314327093276E-5</v>
      </c>
      <c r="EI122" s="120">
        <v>4.2172703580002943E-5</v>
      </c>
      <c r="EJ122" s="120">
        <v>4.219508628295902E-5</v>
      </c>
      <c r="EK122" s="120">
        <v>4.1318782911335486E-5</v>
      </c>
      <c r="EL122" s="120">
        <v>4.134060956162918E-5</v>
      </c>
      <c r="EM122" s="120">
        <v>4.047828993070618E-5</v>
      </c>
      <c r="EN122" s="120">
        <v>4.0499571638614123E-5</v>
      </c>
      <c r="EO122" s="120">
        <v>3.965108381010241E-5</v>
      </c>
      <c r="EP122" s="120">
        <v>3.9671831526024896E-5</v>
      </c>
      <c r="EQ122" s="120">
        <v>3.883702420934485E-5</v>
      </c>
      <c r="ER122" s="120">
        <v>3.885724872495432E-5</v>
      </c>
      <c r="ES122" s="120">
        <v>3.8035971284584748E-5</v>
      </c>
      <c r="ET122" s="120">
        <v>3.8055683233983239E-5</v>
      </c>
      <c r="EU122" s="120">
        <v>3.7247785696764056E-5</v>
      </c>
      <c r="EV122" s="120">
        <v>3.7266995557648221E-5</v>
      </c>
      <c r="EW122" s="120">
        <v>3.6472328620036293E-5</v>
      </c>
      <c r="EX122" s="120">
        <v>3.6491046714870491E-5</v>
      </c>
      <c r="EY122" s="120">
        <v>3.5709461750146426E-5</v>
      </c>
      <c r="EZ122" s="120">
        <v>3.5727698247343359E-5</v>
      </c>
      <c r="FA122" s="120">
        <v>3.495904731276841E-5</v>
      </c>
      <c r="FB122" s="120">
        <v>3.4976812227877416E-5</v>
      </c>
      <c r="FC122" s="120">
        <v>3.4220948071798484E-5</v>
      </c>
      <c r="FD122" s="120">
        <v>3.4238251268700962E-5</v>
      </c>
      <c r="FE122" s="120">
        <v>3.3495027337602753E-5</v>
      </c>
      <c r="FF122" s="120">
        <v>3.3511878529714713E-5</v>
      </c>
      <c r="FG122" s="120">
        <v>3.2781148975217115E-5</v>
      </c>
      <c r="FH122" s="120">
        <v>3.2797557726698414E-5</v>
      </c>
      <c r="FI122" s="120">
        <v>3.2079177412497862E-5</v>
      </c>
      <c r="FJ122" s="120">
        <v>3.2095153139468524E-5</v>
      </c>
      <c r="FK122" s="120">
        <v>3.1388977648221925E-5</v>
      </c>
      <c r="FL122" s="120">
        <v>3.1404529619984444E-5</v>
      </c>
      <c r="FM122" s="120">
        <v>3.0710415260133865E-5</v>
      </c>
      <c r="FN122" s="120">
        <v>3.0725552600402105E-5</v>
      </c>
      <c r="FO122" s="120">
        <v>3.0043356412939069E-5</v>
      </c>
      <c r="FP122" s="120">
        <v>3.0058088101072935E-5</v>
      </c>
      <c r="FQ122" s="120">
        <v>2.938766786624054E-5</v>
      </c>
      <c r="FR122" s="120">
        <v>2.9402002738486667E-5</v>
      </c>
      <c r="FS122" s="120">
        <v>2.8743216982418228E-5</v>
      </c>
      <c r="FT122" s="120">
        <v>2.8757163733156169E-5</v>
      </c>
      <c r="FU122" s="120">
        <v>2.8109871734448764E-5</v>
      </c>
      <c r="FV122" s="120">
        <v>2.8123438917442652E-5</v>
      </c>
      <c r="FW122" s="120">
        <v>2.7487500713664046E-5</v>
      </c>
      <c r="FX122" s="120">
        <v>2.7500696743319307E-5</v>
      </c>
      <c r="FY122" s="120">
        <v>2.6875973137446794E-5</v>
      </c>
      <c r="FZ122" s="120">
        <v>2.6888806290071866E-5</v>
      </c>
      <c r="GA122" s="120">
        <v>2.627515885686163E-5</v>
      </c>
      <c r="GB122" s="120">
        <v>2.6287637271934483E-5</v>
      </c>
      <c r="GC122" s="120">
        <v>2.5684928364219602E-5</v>
      </c>
      <c r="GD122" s="120">
        <v>2.5697060045658588E-5</v>
      </c>
      <c r="GE122" s="120">
        <v>2.5105152800574451E-5</v>
      </c>
      <c r="GF122" s="120">
        <v>2.5116945618013676E-5</v>
      </c>
      <c r="GG122" s="120">
        <v>2.4535703963149368E-5</v>
      </c>
      <c r="GH122" s="120">
        <v>2.4547165653217862E-5</v>
      </c>
      <c r="GI122" s="120">
        <v>2.3976454312691642E-5</v>
      </c>
      <c r="GJ122" s="120">
        <v>2.3987592480296543E-5</v>
      </c>
      <c r="GK122" s="120">
        <v>2.3427276980754235E-5</v>
      </c>
      <c r="GL122" s="120">
        <v>2.3438099100367488E-5</v>
      </c>
      <c r="GM122" s="120">
        <v>2.2888045776902046E-5</v>
      </c>
      <c r="GN122" s="120">
        <v>2.2898559193850486E-5</v>
      </c>
      <c r="GO122" s="120">
        <v>2.2358635195841372E-5</v>
      </c>
      <c r="GP122" s="120">
        <v>2.236884712759995E-5</v>
      </c>
      <c r="GQ122" s="120">
        <v>2.1838920424470717E-5</v>
      </c>
      <c r="GR122" s="120">
        <v>2.1848837961958592E-5</v>
      </c>
      <c r="GS122" s="120">
        <v>2.1328777348851063E-5</v>
      </c>
      <c r="GT122" s="120">
        <v>2.133840745773046E-5</v>
      </c>
      <c r="GU122" s="120">
        <v>2.0828082561094247E-5</v>
      </c>
      <c r="GV122" s="120">
        <v>2.083743208307162E-5</v>
      </c>
      <c r="GW122" s="120">
        <v>2.0336713366167336E-5</v>
      </c>
      <c r="GX122" s="120">
        <v>2.0345789020296879E-5</v>
      </c>
      <c r="GY122" s="120">
        <v>1.985454778861134E-5</v>
      </c>
      <c r="GZ122" s="120">
        <v>1.9863356172600286E-5</v>
      </c>
      <c r="HA122" s="120">
        <v>1.9381464579172543E-5</v>
      </c>
      <c r="HB122" s="120">
        <v>1.939001217068844E-5</v>
      </c>
      <c r="HC122" s="120">
        <v>1.8917343221344973E-5</v>
      </c>
      <c r="HD122" s="120">
        <v>1.8925636379324189E-5</v>
      </c>
      <c r="HE122" s="120">
        <v>1.8462063937821794E-5</v>
      </c>
      <c r="HF122" s="120">
        <v>1.8470108903779469E-5</v>
      </c>
      <c r="HG122" s="120">
        <v>1.801550769685429E-5</v>
      </c>
      <c r="HH122" s="120">
        <v>1.8023310596195234E-5</v>
      </c>
      <c r="HI122" s="120">
        <v>1.7577556218516566E-5</v>
      </c>
      <c r="HJ122" s="120">
        <v>1.7585123061846915E-5</v>
      </c>
      <c r="HK122" s="120">
        <v>1.7148091980874278E-5</v>
      </c>
      <c r="HL122" s="120">
        <v>1.7155428665313743E-5</v>
      </c>
      <c r="HM122" s="120">
        <v>1.6726998226055735E-5</v>
      </c>
      <c r="HN122" s="120">
        <v>1.6734110536550124E-5</v>
      </c>
      <c r="HO122" s="120">
        <v>1.6314158966223631E-5</v>
      </c>
      <c r="HP122" s="120">
        <v>1.6321052576857444E-5</v>
      </c>
      <c r="HQ122" s="120">
        <v>1.5909458989445694E-5</v>
      </c>
      <c r="HR122" s="120">
        <v>1.5916139464754569E-5</v>
      </c>
      <c r="HS122" s="120">
        <v>1.5512783865462756E-5</v>
      </c>
      <c r="HT122" s="120">
        <v>1.5519256661745393E-5</v>
      </c>
      <c r="HU122" s="120">
        <v>1.5124019951352204E-5</v>
      </c>
      <c r="HV122" s="120">
        <v>1.5130290417981804E-5</v>
      </c>
      <c r="HW122" s="120">
        <v>1.4743054397085751E-5</v>
      </c>
      <c r="HX122" s="120">
        <v>1.4749127777820391E-5</v>
      </c>
      <c r="HY122" s="120">
        <v>1.4369775150979195E-5</v>
      </c>
      <c r="HZ122" s="120">
        <v>1.4375656585271216E-5</v>
      </c>
      <c r="IA122" s="120">
        <v>1.4004070965033171E-5</v>
      </c>
      <c r="IB122" s="120">
        <v>1.4009765489337095E-5</v>
      </c>
      <c r="IC122" s="120">
        <v>1.3645831400162808E-5</v>
      </c>
      <c r="ID122" s="120">
        <v>1.3651343949241703E-5</v>
      </c>
      <c r="IE122" s="120">
        <v>1.3294946831314993E-5</v>
      </c>
      <c r="IF122" s="120">
        <v>1.3300282239544962E-5</v>
      </c>
      <c r="IG122" s="120">
        <v>1.2951308452471556E-5</v>
      </c>
      <c r="IH122" s="120">
        <v>1.2956471455144173E-5</v>
      </c>
      <c r="II122" s="120">
        <v>1.2614808281536737E-5</v>
      </c>
      <c r="IJ122" s="120">
        <v>1.2619803516159122E-5</v>
      </c>
      <c r="IK122" s="120">
        <v>1.228533916510753E-5</v>
      </c>
      <c r="IL122" s="120">
        <v>1.229017117269992E-5</v>
      </c>
      <c r="IM122" s="120">
        <v>1.196279478312526E-5</v>
      </c>
      <c r="IN122" s="120">
        <v>1.1967468009515781E-5</v>
      </c>
      <c r="IO122" s="120">
        <v>1.1647069653406958E-5</v>
      </c>
      <c r="IP122" s="120">
        <v>1.1651588450523351E-5</v>
      </c>
      <c r="IQ122" s="120">
        <v>1.1338059136054974E-5</v>
      </c>
      <c r="IR122" s="120">
        <v>1.1342427763213086E-5</v>
      </c>
      <c r="IS122" s="120">
        <v>1.1035659437743452E-5</v>
      </c>
      <c r="IT122" s="120">
        <v>1.1039882062932241E-5</v>
      </c>
      <c r="IU122" s="120">
        <v>1.0739767615880004E-5</v>
      </c>
      <c r="IV122" s="120">
        <v>1.0743848317042838E-5</v>
      </c>
      <c r="IW122" s="120">
        <v>1.0450281582641503E-5</v>
      </c>
      <c r="IX122" s="120">
        <v>1.0454224348953506E-5</v>
      </c>
      <c r="IY122" s="120">
        <v>1.0167100108882197E-5</v>
      </c>
      <c r="IZ122" s="120">
        <v>1.0170908842023435E-5</v>
      </c>
      <c r="JA122" s="120">
        <v>9.8901228279131662E-6</v>
      </c>
      <c r="JB122" s="120">
        <v>9.8938013433374134E-6</v>
      </c>
      <c r="JC122" s="120">
        <v>9.6192502391512868E-6</v>
      </c>
      <c r="JD122" s="120">
        <v>9.6228022673502145E-6</v>
      </c>
      <c r="JE122" s="120">
        <v>9.3543837116368939E-6</v>
      </c>
      <c r="JF122" s="120">
        <v>9.3578128993993802E-6</v>
      </c>
      <c r="JG122" s="120">
        <v>9.0954254874184258E-6</v>
      </c>
      <c r="JH122" s="120">
        <v>9.0987353990848337E-6</v>
      </c>
      <c r="JI122" s="120">
        <v>8.8422786848029832E-6</v>
      </c>
      <c r="JJ122" s="120">
        <v>8.8454728035141125E-6</v>
      </c>
      <c r="JK122" s="120">
        <v>8.5948473014715126E-6</v>
      </c>
      <c r="JL122" s="120">
        <v>8.5979290304121086E-6</v>
      </c>
      <c r="JM122" s="120">
        <v>8.3530362174573248E-6</v>
      </c>
      <c r="JN122" s="120">
        <v>8.3560088810938475E-6</v>
      </c>
      <c r="JO122" s="120">
        <v>8.1167511979869016E-6</v>
      </c>
      <c r="JP122" s="120">
        <v>8.1196180432993758E-6</v>
      </c>
      <c r="JQ122" s="120">
        <v>7.8858988961816864E-6</v>
      </c>
      <c r="JR122" s="120">
        <v>7.8886630938894229E-6</v>
      </c>
      <c r="JS122" s="120">
        <v>7.6603868556198204E-6</v>
      </c>
      <c r="JT122" s="120">
        <v>7.6630515014007555E-6</v>
      </c>
      <c r="JU122" s="120">
        <v>7.4401235127567137E-6</v>
      </c>
      <c r="JV122" s="120">
        <v>7.4426916284602705E-6</v>
      </c>
      <c r="JW122" s="120">
        <v>7.2250181992033598E-6</v>
      </c>
      <c r="JX122" s="120">
        <v>7.2274927340565292E-6</v>
      </c>
      <c r="JY122" s="120">
        <v>7.0149811438614626E-6</v>
      </c>
      <c r="JZ122" s="120">
        <v>7.0173649756678902E-6</v>
      </c>
      <c r="KA122" s="120">
        <v>6.8099234749142205E-6</v>
      </c>
      <c r="KB122" s="120">
        <v>6.8122194112462231E-6</v>
      </c>
      <c r="KC122" s="120">
        <v>6.6097572216720329E-6</v>
      </c>
      <c r="KD122" s="120">
        <v>6.6119680010552145E-6</v>
      </c>
      <c r="KE122" s="120">
        <v>6.4143953162720207E-6</v>
      </c>
      <c r="KF122" s="120">
        <v>6.4165236093623733E-6</v>
      </c>
      <c r="KG122" s="120">
        <v>6.2237515952306118E-6</v>
      </c>
      <c r="KH122" s="120">
        <v>6.2258000059839114E-6</v>
      </c>
      <c r="KI122" s="120">
        <v>6.0377408008483209E-6</v>
      </c>
      <c r="KJ122" s="120">
        <v>6.0397118676815878E-6</v>
      </c>
      <c r="KK122" s="120">
        <v>5.8562785824658916E-6</v>
      </c>
      <c r="KL122" s="120">
        <v>5.8581747794107654E-6</v>
      </c>
      <c r="KM122" s="120">
        <v>5.6792814975710951E-6</v>
      </c>
      <c r="KN122" s="120">
        <v>5.6811052354189486E-6</v>
      </c>
      <c r="KO122" s="120">
        <v>5.5066670127554775E-6</v>
      </c>
      <c r="KP122" s="120">
        <v>5.5084206401941027E-6</v>
      </c>
      <c r="KQ122" s="120">
        <v>5.3383535045203801E-6</v>
      </c>
      <c r="KR122" s="120">
        <v>5.3400393092619863E-6</v>
      </c>
      <c r="KS122" s="120">
        <v>5.1742602599315428E-6</v>
      </c>
      <c r="KT122" s="120">
        <v>5.1758804698320651E-6</v>
      </c>
      <c r="KU122" s="120">
        <v>5.0143074771218655E-6</v>
      </c>
      <c r="KV122" s="120">
        <v>5.015864261291229E-6</v>
      </c>
      <c r="KW122" s="120">
        <v>4.8584162656416156E-6</v>
      </c>
      <c r="KX122" s="120">
        <v>4.8599117355449401E-6</v>
      </c>
      <c r="KY122" s="120">
        <v>4.7065086466557509E-6</v>
      </c>
      <c r="KZ122" s="120">
        <v>4.7079448572052723E-6</v>
      </c>
      <c r="LA122" s="120">
        <v>4.5585075529878445E-6</v>
      </c>
      <c r="LB122" s="120">
        <v>4.5598865036253814E-6</v>
      </c>
      <c r="LC122" s="120">
        <v>4.4143368290101948E-6</v>
      </c>
      <c r="LD122" s="120">
        <v>4.4156604647800738E-6</v>
      </c>
      <c r="LE122" s="120">
        <v>4.2739212303798816E-6</v>
      </c>
      <c r="LF122" s="120">
        <v>4.2751914429921079E-6</v>
      </c>
      <c r="LG122" s="120">
        <v>4.1371864236203775E-6</v>
      </c>
      <c r="LH122" s="120">
        <v>4.1384050525039602E-6</v>
      </c>
      <c r="LI122" s="120">
        <v>4.0040589855485564E-6</v>
      </c>
      <c r="LJ122" s="120">
        <v>4.0052278188948032E-6</v>
      </c>
      <c r="LK122" s="120">
        <v>3.8744664025468578E-6</v>
      </c>
      <c r="LL122" s="120">
        <v>3.8755871783425372E-6</v>
      </c>
      <c r="LM122" s="120">
        <v>3.7483370696804858E-6</v>
      </c>
      <c r="LN122" s="120">
        <v>3.7494114767307503E-6</v>
      </c>
      <c r="LO122" s="120">
        <v>3.6256002896596305E-6</v>
      </c>
      <c r="LP122" s="120">
        <v>3.6266299686004765E-6</v>
      </c>
      <c r="LQ122" s="120">
        <v>3.5061862716465494E-6</v>
      </c>
      <c r="LR122" s="120">
        <v>3.5071728159468171E-6</v>
      </c>
      <c r="LS122" s="120">
        <v>3.3900261299077042E-6</v>
      </c>
      <c r="LT122" s="120">
        <v>3.390971086860423E-6</v>
      </c>
      <c r="LU122" s="120">
        <v>3.2770518823109145E-6</v>
      </c>
      <c r="LV122" s="120">
        <v>3.2779567540138751E-6</v>
      </c>
      <c r="LW122" s="120">
        <v>3.1671964486677002E-6</v>
      </c>
      <c r="LX122" s="120">
        <v>3.1680626929932037E-6</v>
      </c>
      <c r="LY122" s="120">
        <v>3.0603936489210825E-6</v>
      </c>
      <c r="LZ122" s="120">
        <v>3.0612226804747083E-6</v>
      </c>
      <c r="MA122" s="120">
        <v>2.9565782011789935E-6</v>
      </c>
      <c r="MB122" s="120">
        <v>2.9573713922473097E-6</v>
      </c>
      <c r="MC122" s="120">
        <v>2.8556857195937015E-6</v>
      </c>
      <c r="MD122" s="120">
        <v>2.8564444010808225E-6</v>
      </c>
      <c r="ME122" s="120">
        <v>2.7576527120875687E-6</v>
      </c>
      <c r="MF122" s="120">
        <v>2.7583781744404643E-6</v>
      </c>
      <c r="MG122" s="120">
        <v>2.6624165779256232E-6</v>
      </c>
      <c r="MH122" s="120">
        <v>2.6631100720480916E-6</v>
      </c>
      <c r="MI122" s="120">
        <v>2.5699156051353926E-6</v>
      </c>
      <c r="MJ122" s="120">
        <v>2.5705783432906377E-6</v>
      </c>
      <c r="MK122" s="120">
        <v>2.48008896777461E-6</v>
      </c>
      <c r="ML122" s="120">
        <v>2.4807221244763044E-6</v>
      </c>
      <c r="MM122" s="120">
        <v>2.3928767230473601E-6</v>
      </c>
      <c r="MN122" s="120">
        <v>2.3934814359391818E-6</v>
      </c>
      <c r="MO122" s="120">
        <v>2.3082198082693891E-6</v>
      </c>
      <c r="MP122" s="120">
        <v>2.3087971789929068E-6</v>
      </c>
      <c r="MQ122" s="120">
        <v>2.2260600376832883E-6</v>
      </c>
      <c r="MR122" s="120">
        <v>2.2266111327341782E-6</v>
      </c>
      <c r="MS122" s="120">
        <v>2.1463400991243863E-6</v>
      </c>
      <c r="MT122" s="120">
        <v>2.1468659506968812E-6</v>
      </c>
      <c r="MU122" s="120">
        <v>2.0690035505381759E-6</v>
      </c>
      <c r="MV122" s="120">
        <v>2.069505157357762E-6</v>
      </c>
      <c r="MW122" s="120">
        <v>1.9939948163502771E-6</v>
      </c>
      <c r="MX122" s="120">
        <v>1.9944731444945068E-6</v>
      </c>
      <c r="MY122" s="120">
        <v>1.9212591836898537E-6</v>
      </c>
      <c r="MZ122" s="120">
        <v>1.9217151673972981E-6</v>
      </c>
      <c r="NA122" s="120">
        <v>1.8507427984675971E-6</v>
      </c>
      <c r="NB122" s="120">
        <v>1.8511773409348784E-6</v>
      </c>
      <c r="NC122" s="120">
        <v>1.7823926613093894E-6</v>
      </c>
      <c r="ND122" s="120">
        <v>1.7828066354762588E-6</v>
      </c>
      <c r="NE122" s="120">
        <v>1.7161566233468344E-6</v>
      </c>
      <c r="NF122" s="120">
        <v>1.7165508726692681E-6</v>
      </c>
      <c r="NG122" s="120">
        <v>1.6519833818659027E-6</v>
      </c>
      <c r="NH122" s="120">
        <v>1.6523587210772004E-6</v>
      </c>
      <c r="NI122" s="120">
        <v>1.5898224758150197E-6</v>
      </c>
      <c r="NJ122" s="120">
        <v>1.5901796916748944E-6</v>
      </c>
      <c r="NK122" s="120">
        <v>1.5296242811739869E-6</v>
      </c>
      <c r="NL122" s="120">
        <v>1.5299641332056071E-6</v>
      </c>
      <c r="NM122" s="120">
        <v>1.4713400061851678E-6</v>
      </c>
      <c r="NN122" s="120">
        <v>1.4716632274001798E-6</v>
      </c>
      <c r="NO122" s="120">
        <v>1.4149216864484683E-6</v>
      </c>
      <c r="NP122" s="120">
        <v>1.4152289840599749E-6</v>
      </c>
      <c r="NQ122" s="120">
        <v>1.3603221798816938E-6</v>
      </c>
      <c r="NR122" s="120">
        <v>1.3606142360051939E-6</v>
      </c>
      <c r="NS122" s="120">
        <v>1.3074951615479114E-6</v>
      </c>
      <c r="NT122" s="120">
        <v>1.3077726338902061E-6</v>
      </c>
      <c r="NU122" s="120">
        <v>1.2563951183515337E-6</v>
      </c>
      <c r="NV122" s="120">
        <v>1.2566586408876319E-6</v>
      </c>
      <c r="NW122" s="120">
        <v>1.2069773436049189E-6</v>
      </c>
      <c r="NX122" s="120">
        <v>1.207227527242927E-6</v>
      </c>
      <c r="NY122" s="120">
        <v>1.1591979314672918E-6</v>
      </c>
      <c r="NZ122" s="120">
        <v>1.1594353647013378E-6</v>
      </c>
      <c r="OA122" s="120">
        <v>1.1130137712579104E-6</v>
      </c>
      <c r="OB122" s="120">
        <v>1.1132390208091075E-6</v>
      </c>
      <c r="OC122" s="120">
        <v>1.0683825416454428E-6</v>
      </c>
      <c r="OD122" s="120">
        <v>1.0685961530909423E-6</v>
      </c>
      <c r="OE122" s="120">
        <v>1.0252627047155785E-6</v>
      </c>
      <c r="OF122" s="120">
        <v>1.0254652031057322E-6</v>
      </c>
      <c r="OG122" s="120">
        <v>9.8361349991896928E-7</v>
      </c>
      <c r="OH122" s="120">
        <v>9.8380539038265462E-7</v>
      </c>
      <c r="OI122" s="120">
        <v>9.4339493790166011E-7</v>
      </c>
      <c r="OJ122" s="120">
        <v>9.4357670623980175E-7</v>
      </c>
      <c r="OK122" s="120">
        <v>9.0456779422022078E-7</v>
      </c>
      <c r="OL122" s="120">
        <v>9.0473990748757124E-7</v>
      </c>
      <c r="OM122" s="120">
        <v>8.6709360294385973E-7</v>
      </c>
      <c r="ON122" s="120">
        <v>8.6725651001908041E-7</v>
      </c>
      <c r="OO122" s="120">
        <v>8.309346501458618E-7</v>
      </c>
      <c r="OP122" s="120">
        <v>8.3108878228997087E-7</v>
      </c>
      <c r="OQ122" s="120">
        <v>7.9605396728674403E-7</v>
      </c>
      <c r="OR122" s="120">
        <v>7.9619973868999219E-7</v>
      </c>
      <c r="OS122" s="120">
        <v>7.6241532449159431E-7</v>
      </c>
      <c r="OT122" s="120">
        <v>7.6255313280883519E-7</v>
      </c>
      <c r="OU122" s="120">
        <v>7.2998322372410562E-7</v>
      </c>
      <c r="OV122" s="120">
        <v>7.3011345059873211E-7</v>
      </c>
      <c r="OW122" s="120">
        <v>6.9872289185987905E-7</v>
      </c>
      <c r="OX122" s="120">
        <v>6.988459034364017E-7</v>
      </c>
      <c r="OY122" s="120">
        <v>6.6860027366163308E-7</v>
      </c>
      <c r="OZ122" s="120">
        <v>6.6871642108697886E-7</v>
      </c>
      <c r="PA122" s="120">
        <v>6.395820246589947E-7</v>
      </c>
      <c r="PB122" s="120">
        <v>6.39691644572608E-7</v>
      </c>
      <c r="PC122" s="120">
        <v>6.1163550393561844E-7</v>
      </c>
      <c r="PD122" s="120">
        <v>6.1173891894846159E-7</v>
      </c>
      <c r="PE122" s="120">
        <v>5.847287668264341E-7</v>
      </c>
      <c r="PF122" s="120">
        <v>5.8482628598896068E-7</v>
      </c>
      <c r="PG122" s="120">
        <v>5.5883055752785277E-7</v>
      </c>
      <c r="PH122" s="120">
        <v>5.5892247678706753E-7</v>
      </c>
      <c r="PI122" s="120">
        <v>5.3391030162383731E-7</v>
      </c>
      <c r="PJ122" s="120">
        <v>5.3399690426952777E-7</v>
      </c>
      <c r="PK122" s="120">
        <v>5.0993809853078696E-7</v>
      </c>
      <c r="PL122" s="120">
        <v>5.1001965563103206E-7</v>
      </c>
      <c r="PM122" s="120">
        <v>4.868847138642135E-7</v>
      </c>
      <c r="PN122" s="120">
        <v>4.8696148469028336E-7</v>
      </c>
      <c r="PO122" s="120">
        <v>4.6472157173026938E-7</v>
      </c>
      <c r="PP122" s="120">
        <v>4.6479380417100801E-7</v>
      </c>
      <c r="PQ122" s="120">
        <v>4.4342074694519601E-7</v>
      </c>
      <c r="PR122" s="120">
        <v>4.4348867791101589E-7</v>
      </c>
      <c r="PS122" s="120">
        <v>4.2295495718582928E-7</v>
      </c>
      <c r="PT122" s="120">
        <v>4.2301881300242169E-7</v>
      </c>
      <c r="PU122" s="120">
        <v>4.0329755507432713E-7</v>
      </c>
      <c r="PV122" s="120">
        <v>4.0335755186621119E-7</v>
      </c>
      <c r="PW122" s="120">
        <v>3.8442252020033465E-7</v>
      </c>
      <c r="PX122" s="120">
        <v>3.8447886426436546E-7</v>
      </c>
      <c r="PY122" s="120">
        <v>3.6630445108383195E-7</v>
      </c>
      <c r="PZ122" s="120">
        <v>3.6635733925279046E-7</v>
      </c>
      <c r="QA122" s="120">
        <v>3.4891855708194492E-7</v>
      </c>
      <c r="QB122" s="120">
        <v>3.4896817707833656E-7</v>
      </c>
      <c r="QC122" s="120">
        <v>3.3224065024304773E-7</v>
      </c>
      <c r="QD122" s="120">
        <v>3.3228718102323974E-7</v>
      </c>
      <c r="QE122" s="120">
        <v>3.1624713711149932E-7</v>
      </c>
      <c r="QF122" s="120">
        <v>3.1629074920032615E-7</v>
      </c>
      <c r="QG122" s="120">
        <v>3.009150104864007E-7</v>
      </c>
      <c r="QH122" s="120">
        <v>3.0095586630237409E-7</v>
      </c>
      <c r="QI122" s="120">
        <v>2.8622184113778207E-7</v>
      </c>
      <c r="QJ122" s="120">
        <v>2.8626009530903933E-7</v>
      </c>
      <c r="QK122" s="120">
        <v>2.7214576948365848E-7</v>
      </c>
      <c r="QL122" s="120">
        <v>2.7218156915478693E-7</v>
      </c>
      <c r="QM122" s="120">
        <v>2.586654972314085E-7</v>
      </c>
      <c r="QN122" s="120">
        <v>2.5869898236128858E-7</v>
      </c>
      <c r="QO122" s="120">
        <v>2.4576027898696697E-7</v>
      </c>
      <c r="QP122" s="120">
        <v>2.4579158263777346E-7</v>
      </c>
      <c r="QQ122" s="120">
        <v>2.3340991383532809E-7</v>
      </c>
      <c r="QR122" s="120">
        <v>2.3343916245283489E-7</v>
      </c>
      <c r="QS122" s="120">
        <v>2.2159473689587968E-7</v>
      </c>
      <c r="QT122" s="120">
        <v>2.2162205058121095E-7</v>
      </c>
      <c r="QU122" s="120">
        <v>2.1029561085610235E-7</v>
      </c>
      <c r="QV122" s="120">
        <v>2.1032110362907805E-7</v>
      </c>
      <c r="QW122" s="120">
        <v>1.9949391748717922E-7</v>
      </c>
      <c r="QX122" s="120">
        <v>1.9951769754140415E-7</v>
      </c>
      <c r="QY122" s="120">
        <v>1.8917154914507443E-7</v>
      </c>
      <c r="QZ122" s="120">
        <v>1.8919371909491645E-7</v>
      </c>
      <c r="RA122" s="120">
        <v>1.793109002606387E-7</v>
      </c>
      <c r="RB122" s="120">
        <v>1.7933155738025036E-7</v>
      </c>
      <c r="RC122" s="120">
        <v>1.6989485882231559E-7</v>
      </c>
      <c r="RD122" s="120">
        <v>1.6991409527684705E-7</v>
      </c>
      <c r="RE122" s="120">
        <v>1.6090679785501333E-7</v>
      </c>
      <c r="RF122" s="120">
        <v>1.6092470092417077E-7</v>
      </c>
      <c r="RG122" s="120">
        <v>1.5233056689871297E-7</v>
      </c>
      <c r="RH122" s="120">
        <v>1.5234721919281284E-7</v>
      </c>
      <c r="RI122" s="120">
        <v>1.44150483490377E-7</v>
      </c>
      <c r="RJ122" s="120">
        <v>1.4416596315905198E-7</v>
      </c>
      <c r="RK122" s="120">
        <v>1.3635132465271939E-7</v>
      </c>
      <c r="RL122" s="120">
        <v>1.3636570558642781E-7</v>
      </c>
      <c r="RM122" s="120">
        <v>1.2891831839338593E-7</v>
      </c>
      <c r="RN122" s="120">
        <v>1.2893167041787862E-7</v>
      </c>
      <c r="RO122" s="120">
        <v>1.2183713521808165E-7</v>
      </c>
      <c r="RP122" s="120">
        <v>1.2184952428198176E-7</v>
      </c>
      <c r="RQ122" s="120">
        <v>1.1509387966117086E-7</v>
      </c>
      <c r="RR122" s="120">
        <v>1.1510536801681913E-7</v>
      </c>
      <c r="RS122" s="120">
        <v>1.0867508183725473E-7</v>
      </c>
      <c r="RT122" s="120">
        <v>1.0868572821497487E-7</v>
      </c>
      <c r="RU122" s="120">
        <v>1.0256768901720984E-7</v>
      </c>
      <c r="RV122" s="120">
        <v>1.0257754879314917E-7</v>
      </c>
      <c r="RW122" s="120">
        <v>9.6759057232153342E-8</v>
      </c>
      <c r="RX122" s="120">
        <v>9.6768182589850658E-8</v>
      </c>
      <c r="RY122" s="120">
        <v>9.1236942908766389E-8</v>
      </c>
      <c r="RZ122" s="120">
        <v>9.1245382994600582E-8</v>
      </c>
      <c r="SA122" s="120">
        <v>8.5989494539383469E-8</v>
      </c>
      <c r="SB122" s="120">
        <v>8.599729561205633E-8</v>
      </c>
      <c r="SC122" s="120">
        <v>8.1005244390221357E-8</v>
      </c>
      <c r="SD122" s="120">
        <v>8.101244996442614E-8</v>
      </c>
      <c r="SE122" s="120">
        <v>7.6273100251085993E-8</v>
      </c>
      <c r="SF122" s="120">
        <v>7.627975123551251E-8</v>
      </c>
      <c r="SG122" s="120">
        <v>7.178233722985833E-8</v>
      </c>
      <c r="SH122" s="120">
        <v>7.1788472059685448E-8</v>
      </c>
      <c r="SI122" s="120">
        <v>6.7522589595016975E-8</v>
      </c>
      <c r="SJ122" s="120">
        <v>6.7528244359042317E-8</v>
      </c>
      <c r="SK122" s="120">
        <v>6.3483842669414476E-8</v>
      </c>
      <c r="SL122" s="120">
        <v>6.3489051231968291E-8</v>
      </c>
      <c r="SM122" s="120">
        <v>5.9656424778473867E-8</v>
      </c>
      <c r="SN122" s="120">
        <v>5.9661218896265272E-8</v>
      </c>
      <c r="SO122" s="120">
        <v>5.6030999255924378E-8</v>
      </c>
      <c r="SP122" s="120">
        <v>5.6035408689965692E-8</v>
      </c>
      <c r="SQ122" s="120">
        <v>5.2598556510141889E-8</v>
      </c>
      <c r="SR122" s="120">
        <v>5.2602609132894469E-8</v>
      </c>
      <c r="SS122" s="120">
        <v>4.9350406154103198E-8</v>
      </c>
      <c r="ST122" s="120">
        <v>4.9354128051989077E-8</v>
      </c>
      <c r="SU122" s="120">
        <v>4.6278169201905308E-8</v>
      </c>
      <c r="SV122" s="120">
        <v>4.6281584773325024E-8</v>
      </c>
      <c r="SW122" s="120">
        <v>4.3373770334740156E-8</v>
      </c>
      <c r="SX122" s="120">
        <v>4.3376902383736571E-8</v>
      </c>
      <c r="SY122" s="120">
        <v>4.0629430239149493E-8</v>
      </c>
      <c r="SZ122" s="120">
        <v>4.0632300064855889E-8</v>
      </c>
      <c r="TA122" s="120">
        <v>3.8037658020319523E-8</v>
      </c>
      <c r="TB122" s="120">
        <v>3.8040285502327685E-8</v>
      </c>
      <c r="TC122" s="120">
        <v>3.5591243693104077E-8</v>
      </c>
      <c r="TD122" s="120">
        <v>3.5593647372886956E-8</v>
      </c>
      <c r="TE122" s="120">
        <v>3.3283250753394184E-8</v>
      </c>
      <c r="TF122" s="120">
        <v>3.3285447911914688E-8</v>
      </c>
      <c r="TG122" s="120">
        <v>3.1107008832375695E-8</v>
      </c>
      <c r="TH122" s="120">
        <v>3.110901556401263E-8</v>
      </c>
      <c r="TI122" s="120">
        <v>2.9056106436141165E-8</v>
      </c>
      <c r="TJ122" s="120">
        <v>2.9057937719059799E-8</v>
      </c>
      <c r="TK122" s="120">
        <v>2.7124383773041309E-8</v>
      </c>
      <c r="TL122" s="120">
        <v>2.7126053536134309E-8</v>
      </c>
      <c r="TM122" s="120">
        <v>2.5305925671079807E-8</v>
      </c>
      <c r="TN122" s="120">
        <v>2.5307446857602912E-8</v>
      </c>
      <c r="TO122" s="120">
        <v>2.3595054587571417E-8</v>
      </c>
      <c r="TP122" s="120">
        <v>2.359643921559426E-8</v>
      </c>
      <c r="TQ122" s="120">
        <v>2.1986323713195941E-8</v>
      </c>
      <c r="TR122" s="120">
        <v>2.1987582932987763E-8</v>
      </c>
      <c r="TS122" s="120">
        <v>2.0474510172493352E-8</v>
      </c>
      <c r="TT122" s="120">
        <v>2.0475654320959914E-8</v>
      </c>
      <c r="TU122" s="120">
        <v>1.9054608322753754E-8</v>
      </c>
      <c r="TV122" s="120">
        <v>1.9055646975039483E-8</v>
      </c>
      <c r="TW122" s="120">
        <v>1.7721823153163851E-8</v>
      </c>
      <c r="TX122" s="120">
        <v>1.7722765171531316E-8</v>
      </c>
      <c r="TY122" s="120">
        <v>1.6471563785977611E-8</v>
      </c>
      <c r="TZ122" s="120">
        <v>1.6472417366073254E-8</v>
      </c>
      <c r="UA122" s="120">
        <v>1.5299437081382307E-8</v>
      </c>
      <c r="UB122" s="120">
        <v>1.5300209795995214E-8</v>
      </c>
      <c r="UC122" s="120">
        <v>1.4201241347634142E-8</v>
      </c>
      <c r="UD122" s="120">
        <v>1.4201940188051917E-8</v>
      </c>
      <c r="UE122" s="120">
        <v>1.3172960157938062E-8</v>
      </c>
      <c r="UF122" s="120">
        <v>1.3173591573001472E-8</v>
      </c>
      <c r="UG122" s="120">
        <v>1.2210756275446696E-8</v>
      </c>
      <c r="UH122" s="120">
        <v>1.2211326208401929E-8</v>
      </c>
      <c r="UI122" s="120">
        <v>1.1310965687651188E-8</v>
      </c>
      <c r="UJ122" s="120">
        <v>1.1311479610896058E-8</v>
      </c>
      <c r="UK122" s="120">
        <v>1.0470091751334321E-8</v>
      </c>
      <c r="UL122" s="120">
        <v>1.0470554699152188E-8</v>
      </c>
      <c r="UM122" s="120">
        <v>9.6847994491527323E-9</v>
      </c>
      <c r="UN122" s="120">
        <v>9.6852160485251541E-9</v>
      </c>
      <c r="UO122" s="120">
        <v>8.9519097588103287E-9</v>
      </c>
      <c r="UP122" s="120">
        <v>8.9522842583969984E-9</v>
      </c>
      <c r="UQ122" s="120">
        <v>8.2683941356802735E-9</v>
      </c>
      <c r="UR122" s="120">
        <v>8.2687304330519167E-9</v>
      </c>
      <c r="US122" s="120">
        <v>7.6313691096267635E-9</v>
      </c>
      <c r="UT122" s="120">
        <v>7.6316707768342703E-9</v>
      </c>
      <c r="UU122" s="120">
        <v>7.0380909966721258E-9</v>
      </c>
      <c r="UV122" s="120">
        <v>7.0383613042325683E-9</v>
      </c>
      <c r="UW122" s="120">
        <v>6.4859507260485074E-9</v>
      </c>
      <c r="UX122" s="120">
        <v>6.4861926654258385E-9</v>
      </c>
      <c r="UY122" s="120">
        <v>5.9724687830666188E-9</v>
      </c>
      <c r="UZ122" s="120">
        <v>5.972685087722607E-9</v>
      </c>
      <c r="VA122" s="120">
        <v>5.4952902681281847E-9</v>
      </c>
      <c r="VB122" s="120">
        <v>5.4954834332163283E-9</v>
      </c>
      <c r="VC122" s="120">
        <v>5.0521800721024072E-9</v>
      </c>
      <c r="VD122" s="120">
        <v>5.0523523728750646E-9</v>
      </c>
      <c r="VE122" s="120">
        <v>4.6410181681810378E-9</v>
      </c>
      <c r="VF122" s="120">
        <v>4.6411716771776329E-9</v>
      </c>
      <c r="VG122" s="120">
        <v>4.2597950202217037E-9</v>
      </c>
      <c r="VH122" s="120">
        <v>4.2599316233031083E-9</v>
      </c>
      <c r="VI122" s="120">
        <v>3.9066071074843454E-9</v>
      </c>
      <c r="VJ122" s="120">
        <v>3.9067285187763863E-9</v>
      </c>
      <c r="VK122" s="120">
        <v>3.5796525655625088E-9</v>
      </c>
      <c r="VL122" s="120">
        <v>3.5797603413688345E-9</v>
      </c>
      <c r="VM122" s="120">
        <v>3.2772269432082079E-9</v>
      </c>
      <c r="VN122" s="120">
        <v>3.2773224949505831E-9</v>
      </c>
      <c r="VO122" s="120">
        <v>2.9977190746481488E-9</v>
      </c>
      <c r="VP122" s="120">
        <v>2.9978036808897287E-9</v>
      </c>
      <c r="VQ122" s="120">
        <v>2.7396070668887779E-9</v>
      </c>
      <c r="VR122" s="120">
        <v>2.7396818844937107E-9</v>
      </c>
      <c r="VS122" s="120">
        <v>2.5014544014094041E-9</v>
      </c>
      <c r="VT122" s="120">
        <v>2.5015204758897879E-9</v>
      </c>
      <c r="VU122" s="120">
        <v>2.2819061495456616E-9</v>
      </c>
      <c r="VV122" s="120">
        <v>2.2819644246446569E-9</v>
      </c>
      <c r="VW122" s="120">
        <v>2.0796853007707173E-9</v>
      </c>
      <c r="VX122" s="120">
        <v>2.0797366273284988E-9</v>
      </c>
      <c r="VY122" s="120">
        <v>1.8935892029886404E-9</v>
      </c>
      <c r="VZ122" s="120">
        <v>1.893634347135648E-9</v>
      </c>
      <c r="WA122" s="120">
        <v>1.7224861138634891E-9</v>
      </c>
      <c r="WB122" s="120">
        <v>1.7225257645834733E-9</v>
      </c>
      <c r="WC122" s="120">
        <v>1.5653118621191834E-9</v>
      </c>
      <c r="WD122" s="120">
        <v>1.5653466382224212E-9</v>
      </c>
      <c r="WE122" s="120">
        <v>1.4210666176591212E-9</v>
      </c>
      <c r="WF122" s="120">
        <v>1.4210970742042728E-9</v>
      </c>
      <c r="WG122" s="120">
        <v>1.288811769270982E-9</v>
      </c>
      <c r="WH122" s="120">
        <v>1.2888384034721073E-9</v>
      </c>
      <c r="WI122" s="120">
        <v>1.1676669086014012E-9</v>
      </c>
      <c r="WJ122" s="120">
        <v>1.1676901652548104E-9</v>
      </c>
      <c r="WK122" s="120">
        <v>1.0568069190072587E-9</v>
      </c>
      <c r="WL122" s="120">
        <v>1.0568271954710762E-9</v>
      </c>
      <c r="WM122" s="120">
        <v>9.5545916781541699E-10</v>
      </c>
      <c r="WN122" s="120">
        <v>9.5547681857294759E-10</v>
      </c>
      <c r="WO122" s="120">
        <v>8.6290080045085576E-10</v>
      </c>
      <c r="WP122" s="120">
        <v>8.6291614128722168E-10</v>
      </c>
      <c r="WQ122" s="120">
        <v>7.7845613482462858E-10</v>
      </c>
      <c r="WR122" s="120">
        <v>7.7846944664443714E-10</v>
      </c>
      <c r="WS122" s="120">
        <v>7.0149415430772182E-10</v>
      </c>
      <c r="WT122" s="120">
        <v>7.01505686620011E-10</v>
      </c>
      <c r="WU122" s="120">
        <v>6.3142609755512631E-10</v>
      </c>
      <c r="WV122" s="120">
        <v>6.3143607165028561E-10</v>
      </c>
      <c r="WW122" s="120">
        <v>5.6770314338611765E-10</v>
      </c>
      <c r="WX122" s="120">
        <v>5.6771175522802015E-10</v>
      </c>
      <c r="WY122" s="120">
        <v>5.0981418887205711E-10</v>
      </c>
      <c r="WZ122" s="120">
        <v>5.0982161172726007E-10</v>
      </c>
      <c r="XA122" s="120">
        <v>4.5728371873208145E-10</v>
      </c>
      <c r="XB122" s="120">
        <v>4.572901055565911E-10</v>
      </c>
      <c r="XC122" s="120">
        <v>4.0966976408985682E-10</v>
      </c>
      <c r="XD122" s="120">
        <v>4.0967524969266116E-10</v>
      </c>
      <c r="XE122" s="120">
        <v>3.6656194860118136E-10</v>
      </c>
      <c r="XF122" s="120">
        <v>3.6656665160253895E-10</v>
      </c>
      <c r="XG122" s="120">
        <v>3.2757961992279518E-10</v>
      </c>
      <c r="XH122" s="120">
        <v>3.2758364452407887E-10</v>
      </c>
      <c r="XI122" s="120">
        <v>2.9237006445719351E-10</v>
      </c>
      <c r="XJ122" s="120">
        <v>2.9237350203796941E-10</v>
      </c>
      <c r="XK122" s="120">
        <v>2.6060680327667686E-10</v>
      </c>
      <c r="XL122" s="120">
        <v>2.6060973383363222E-10</v>
      </c>
      <c r="XM122" s="120">
        <v>2.3198796710229517E-10</v>
      </c>
      <c r="XN122" s="120">
        <v>2.3199046054361387E-10</v>
      </c>
      <c r="XO122" s="120">
        <v>2.0623474818976968E-10</v>
      </c>
      <c r="XP122" s="120">
        <v>2.0623686549758277E-10</v>
      </c>
      <c r="XQ122" s="120">
        <v>1.8308992695490139E-10</v>
      </c>
      <c r="XR122" s="120">
        <v>1.8309172122753628E-10</v>
      </c>
      <c r="XS122" s="120">
        <v>1.6231647115541775E-10</v>
      </c>
      <c r="XT122" s="120">
        <v>1.6231798854029782E-10</v>
      </c>
      <c r="XU122" s="120">
        <v>1.4369620543461897E-10</v>
      </c>
      <c r="XV122" s="120">
        <v>1.4369748596185254E-10</v>
      </c>
      <c r="XW122" s="120">
        <v>1.2702854902455954E-10</v>
      </c>
      <c r="XX122" s="120">
        <v>1.2702962735048376E-10</v>
      </c>
      <c r="XY122" s="120">
        <v>1.1212931940278135E-10</v>
      </c>
      <c r="XZ122" s="120">
        <v>1.1213022547200287E-10</v>
      </c>
      <c r="YA122" s="120">
        <v>9.8829599696769829E-11</v>
      </c>
      <c r="YB122" s="120">
        <v>9.8830359330561551E-11</v>
      </c>
      <c r="YC122" s="120">
        <v>8.6974667634256151E-11</v>
      </c>
      <c r="YD122" s="120">
        <v>8.6975303052531258E-11</v>
      </c>
      <c r="YE122" s="120">
        <v>7.6422983845184977E-11</v>
      </c>
      <c r="YF122" s="120">
        <v>7.6423514128666515E-11</v>
      </c>
      <c r="YG122" s="120">
        <v>6.7045237332505617E-11</v>
      </c>
      <c r="YH122" s="120">
        <v>6.7045678831152866E-11</v>
      </c>
      <c r="YI122" s="120">
        <v>5.8723445943855223E-11</v>
      </c>
      <c r="YJ122" s="120">
        <v>5.8723812637083879E-11</v>
      </c>
      <c r="YK122" s="120">
        <v>5.1350109694573124E-11</v>
      </c>
      <c r="YL122" s="120">
        <v>5.1350413508317733E-11</v>
      </c>
      <c r="YM122" s="120">
        <v>4.4827414814202913E-11</v>
      </c>
      <c r="YN122" s="120">
        <v>4.4827665899419437E-11</v>
      </c>
      <c r="YO122" s="120">
        <v>3.9066486413597752E-11</v>
      </c>
      <c r="YP122" s="120">
        <v>3.906669339038118E-11</v>
      </c>
      <c r="YQ122" s="120">
        <v>3.3986687697799765E-11</v>
      </c>
      <c r="YR122" s="120">
        <v>3.3986857868903543E-11</v>
      </c>
      <c r="YS122" s="120">
        <v>2.951496368089299E-11</v>
      </c>
      <c r="YT122" s="120">
        <v>2.9515103218076897E-11</v>
      </c>
      <c r="YU122" s="120">
        <v>2.5585227392881054E-11</v>
      </c>
      <c r="YV122" s="120">
        <v>2.5585341499180802E-11</v>
      </c>
      <c r="YW122" s="120">
        <v>2.2137786605162967E-11</v>
      </c>
      <c r="YX122" s="120">
        <v>2.2137879655870846E-11</v>
      </c>
      <c r="YY122" s="120">
        <v>1.9118809140222115E-11</v>
      </c>
      <c r="YZ122" s="120">
        <v>1.911888480508507E-11</v>
      </c>
      <c r="ZA122" s="120">
        <v>1.6479824872530237E-11</v>
      </c>
      <c r="ZB122" s="120">
        <v>1.6479886221415428E-11</v>
      </c>
      <c r="ZC122" s="120">
        <v>1.4177262571240613E-11</v>
      </c>
      <c r="ZD122" s="120">
        <v>1.4177312165282644E-11</v>
      </c>
      <c r="ZE122" s="120">
        <v>1.2172019780821804E-11</v>
      </c>
      <c r="ZF122" s="120">
        <v>1.2172059750850222E-11</v>
      </c>
      <c r="ZG122" s="120">
        <v>1.0429063983188597E-11</v>
      </c>
      <c r="ZH122" s="120">
        <v>1.0429096097039023E-11</v>
      </c>
      <c r="ZI122" s="120">
        <v>8.9170633339406821E-12</v>
      </c>
      <c r="ZJ122" s="120">
        <v>8.9170890540746672E-12</v>
      </c>
      <c r="ZK122" s="120">
        <v>7.608045315835028E-12</v>
      </c>
      <c r="ZL122" s="120">
        <v>7.6080658485327172E-12</v>
      </c>
      <c r="ZM122" s="120">
        <v>6.4770817044117341E-12</v>
      </c>
      <c r="ZN122" s="120">
        <v>6.4770980416551661E-12</v>
      </c>
      <c r="ZO122" s="120">
        <v>5.5019982935760891E-12</v>
      </c>
      <c r="ZP122" s="120">
        <v>5.5020112486100827E-12</v>
      </c>
      <c r="ZQ122" s="120">
        <v>4.663107882728211E-12</v>
      </c>
      <c r="ZR122" s="120">
        <v>4.6631181201669179E-12</v>
      </c>
      <c r="ZS122" s="120">
        <v>3.942965081536347E-12</v>
      </c>
      <c r="ZT122" s="120">
        <v>3.9429731427776901E-12</v>
      </c>
      <c r="ZU122" s="120">
        <v>3.3261415434890836E-12</v>
      </c>
      <c r="ZV122" s="120">
        <v>3.3261478681042734E-12</v>
      </c>
      <c r="ZW122" s="120">
        <v>2.7990202947519002E-12</v>
      </c>
      <c r="ZX122" s="120">
        <v>2.7990252384323514E-12</v>
      </c>
      <c r="ZY122" s="120">
        <v>2.3496078804158444E-12</v>
      </c>
      <c r="ZZ122" s="120">
        <v>2.3496117299843572E-12</v>
      </c>
      <c r="AAA122" s="120">
        <v>1.9673631057861316E-12</v>
      </c>
      <c r="AAB122" s="120">
        <v>1.9673660917123176E-12</v>
      </c>
      <c r="AAC122" s="120">
        <v>1.6430412057458299E-12</v>
      </c>
      <c r="AAD122" s="120">
        <v>1.6430435125463739E-12</v>
      </c>
      <c r="AAE122" s="120">
        <v>1.3685523302794413E-12</v>
      </c>
      <c r="AAF122" s="120">
        <v>1.3685541051315682E-12</v>
      </c>
      <c r="AAG122" s="120">
        <v>1.1368332887951718E-12</v>
      </c>
      <c r="AAH122" s="120">
        <v>1.1368346486456561E-12</v>
      </c>
      <c r="AAI122" s="120">
        <v>9.4173154979100154E-13</v>
      </c>
      <c r="AAJ122" s="120">
        <v>9.4173258720271253E-13</v>
      </c>
      <c r="AAK122" s="120">
        <v>7.7790054552435952E-13</v>
      </c>
      <c r="AAL122" s="120">
        <v>7.7790133346708477E-13</v>
      </c>
      <c r="AAM122" s="120">
        <v>6.4070538353219016E-13</v>
      </c>
      <c r="AAN122" s="120">
        <v>6.4070597929376259E-13</v>
      </c>
      <c r="AAO122" s="120">
        <v>5.2613811798022891E-13</v>
      </c>
      <c r="AAP122" s="120">
        <v>5.2613856634727559E-13</v>
      </c>
      <c r="AAQ122" s="120">
        <v>4.3074178377886805E-13</v>
      </c>
      <c r="AAR122" s="120">
        <v>4.3074211961343919E-13</v>
      </c>
      <c r="AAS122" s="120">
        <v>3.5154244507953969E-13</v>
      </c>
      <c r="AAT122" s="120">
        <v>3.5154269539797044E-13</v>
      </c>
      <c r="AAU122" s="120">
        <v>2.8598855706109118E-13</v>
      </c>
      <c r="AAV122" s="120">
        <v>2.8598874270431452E-13</v>
      </c>
      <c r="AAW122" s="120">
        <v>2.3189698574136507E-13</v>
      </c>
      <c r="AAX122" s="120">
        <v>2.3189712271128162E-13</v>
      </c>
      <c r="AAY122" s="120">
        <v>1.8740507482688205E-13</v>
      </c>
      <c r="AAZ122" s="120">
        <v>1.8740517535089028E-13</v>
      </c>
      <c r="ABA122" s="120">
        <v>1.5092819127515486E-13</v>
      </c>
      <c r="ABB122" s="120">
        <v>1.5092826465034342E-13</v>
      </c>
      <c r="ABC122" s="120">
        <v>1.2112222223250087E-13</v>
      </c>
      <c r="ABD122" s="120">
        <v>1.2112227549202557E-13</v>
      </c>
      <c r="ABE122" s="120">
        <v>9.6850535278485428E-14</v>
      </c>
      <c r="ABF122" s="120">
        <v>9.6850573715098968E-14</v>
      </c>
      <c r="ABG122" s="120">
        <v>7.7154951420085689E-14</v>
      </c>
      <c r="ABH122" s="120">
        <v>7.7154978995439221E-14</v>
      </c>
      <c r="ABI122" s="120">
        <v>6.123031600835294E-14</v>
      </c>
      <c r="ABJ122" s="120">
        <v>6.1230335671391228E-14</v>
      </c>
      <c r="ABK122" s="120">
        <v>4.8402286681965311E-14</v>
      </c>
      <c r="ABL122" s="120">
        <v>4.8402300615331534E-14</v>
      </c>
      <c r="ABM122" s="120">
        <v>3.810798956956924E-14</v>
      </c>
      <c r="ABN122" s="120">
        <v>3.8107999379285038E-14</v>
      </c>
      <c r="ABO122" s="120">
        <v>2.9879225309636793E-14</v>
      </c>
      <c r="ABP122" s="120">
        <v>2.9879232170319513E-14</v>
      </c>
      <c r="ABQ122" s="120">
        <v>2.3327934985181601E-14</v>
      </c>
      <c r="ABR122" s="120">
        <v>2.3327939750596546E-14</v>
      </c>
      <c r="ABS122" s="120">
        <v>1.8133662842073711E-14</v>
      </c>
      <c r="ABT122" s="120">
        <v>1.8133666128808434E-14</v>
      </c>
      <c r="ABU122" s="120">
        <v>1.4032777692893283E-14</v>
      </c>
      <c r="ABV122" s="120">
        <v>1.4032779943310743E-14</v>
      </c>
      <c r="ABW122" s="120">
        <v>1.0809238239716991E-14</v>
      </c>
      <c r="ABX122" s="120">
        <v>1.0809239769027438E-14</v>
      </c>
      <c r="ABY122" s="120">
        <v>8.286709222202447E-15</v>
      </c>
      <c r="ABZ122" s="120">
        <v>8.2867102534367665E-15</v>
      </c>
      <c r="ACA122" s="120">
        <v>6.3218553612505763E-15</v>
      </c>
      <c r="ACB122" s="120">
        <v>6.3218560510745394E-15</v>
      </c>
      <c r="ACC122" s="120">
        <v>4.7986585782866399E-15</v>
      </c>
      <c r="ACD122" s="120">
        <v>4.7986590359259562E-15</v>
      </c>
      <c r="ACE122" s="120">
        <v>3.6236209854895775E-15</v>
      </c>
      <c r="ACF122" s="120">
        <v>3.6236212865071401E-15</v>
      </c>
      <c r="ACG122" s="120">
        <v>2.7217317268619258E-15</v>
      </c>
      <c r="ACH122" s="120">
        <v>2.7217319231153433E-15</v>
      </c>
      <c r="ACI122" s="120">
        <v>2.0330899709685386E-15</v>
      </c>
      <c r="ACJ122" s="120">
        <v>2.0330900977531715E-15</v>
      </c>
      <c r="ACK122" s="120">
        <v>1.5100892832118061E-15</v>
      </c>
      <c r="ACL122" s="120">
        <v>1.5100893643453397E-15</v>
      </c>
      <c r="ACM122" s="120">
        <v>1.1150803103246467E-15</v>
      </c>
      <c r="ACN122" s="120">
        <v>1.1150803617375015E-15</v>
      </c>
      <c r="ACO122" s="120">
        <v>8.1843926526835133E-16</v>
      </c>
      <c r="ACP122" s="120">
        <v>8.184392975180784E-16</v>
      </c>
      <c r="ACQ122" s="120">
        <v>5.9697918043377582E-16</v>
      </c>
      <c r="ACR122" s="120">
        <v>5.9697920045084785E-16</v>
      </c>
      <c r="ACS122" s="120">
        <v>4.3264937444046718E-16</v>
      </c>
      <c r="ACT122" s="120">
        <v>4.3264938672966515E-16</v>
      </c>
      <c r="ACU122" s="120">
        <v>3.1147612576667473E-16</v>
      </c>
      <c r="ACV122" s="120">
        <v>3.1147613322624329E-16</v>
      </c>
      <c r="ACW122" s="120">
        <v>2.2270423661338155E-16</v>
      </c>
      <c r="ACX122" s="120">
        <v>2.2270424108824252E-16</v>
      </c>
      <c r="ACY122" s="120">
        <v>1.5810507283083559E-16</v>
      </c>
      <c r="ACZ122" s="120">
        <v>1.5810507548249888E-16</v>
      </c>
      <c r="ADA122" s="120">
        <v>1.1142184832665918E-16</v>
      </c>
      <c r="ADB122" s="120">
        <v>1.1142184987802986E-16</v>
      </c>
      <c r="ADC122" s="120">
        <v>7.7927450534049842E-17</v>
      </c>
      <c r="ADD122" s="120">
        <v>7.7927451429710385E-17</v>
      </c>
      <c r="ADE122" s="120">
        <v>5.4074039806918666E-17</v>
      </c>
      <c r="ADF122" s="120">
        <v>5.4074040316907085E-17</v>
      </c>
      <c r="ADG122" s="120">
        <v>3.7217059462807581E-17</v>
      </c>
      <c r="ADH122" s="120">
        <v>3.721705974903365E-17</v>
      </c>
      <c r="ADI122" s="120">
        <v>2.5399220704699085E-17</v>
      </c>
      <c r="ADJ122" s="120">
        <v>2.5399220862939106E-17</v>
      </c>
      <c r="ADK122" s="120">
        <v>1.7182530397974789E-17</v>
      </c>
      <c r="ADL122" s="120">
        <v>1.7182530484091998E-17</v>
      </c>
      <c r="ADM122" s="120">
        <v>1.1518558614043024E-17</v>
      </c>
      <c r="ADN122" s="120">
        <v>1.1518558660144874E-17</v>
      </c>
      <c r="ADO122" s="120">
        <v>7.648942250951501E-18</v>
      </c>
      <c r="ADP122" s="120">
        <v>7.6489422752102173E-18</v>
      </c>
      <c r="ADQ122" s="120">
        <v>5.0296324859189716E-18</v>
      </c>
      <c r="ADR122" s="120">
        <v>5.0296324984556108E-18</v>
      </c>
      <c r="ADS122" s="120">
        <v>3.2736552327318071E-18</v>
      </c>
      <c r="ADT122" s="120">
        <v>3.2736552390891304E-18</v>
      </c>
      <c r="ADU122" s="120">
        <v>2.1081995188545521E-18</v>
      </c>
      <c r="ADV122" s="120">
        <v>2.1081995220148938E-18</v>
      </c>
      <c r="ADW122" s="120">
        <v>1.3427096504458948E-18</v>
      </c>
      <c r="ADX122" s="120">
        <v>1.342709651984457E-18</v>
      </c>
      <c r="ADY122" s="120">
        <v>8.4536076837026586E-19</v>
      </c>
      <c r="ADZ122" s="120">
        <v>8.4536076910298138E-19</v>
      </c>
      <c r="AEA122" s="120">
        <v>5.2586833905101773E-19</v>
      </c>
      <c r="AEB122" s="120">
        <v>5.2586833939195539E-19</v>
      </c>
      <c r="AEC122" s="120">
        <v>3.2304174145042861E-19</v>
      </c>
      <c r="AED122" s="120">
        <v>3.2304174160522634E-19</v>
      </c>
      <c r="AEE122" s="120">
        <v>1.9585913069823932E-19</v>
      </c>
      <c r="AEF122" s="120">
        <v>1.9585913076672313E-19</v>
      </c>
      <c r="AEG122" s="120">
        <v>1.1713137735215828E-19</v>
      </c>
      <c r="AEH122" s="120">
        <v>1.1713137738163432E-19</v>
      </c>
      <c r="AEI122" s="120">
        <v>6.905099212057224E-20</v>
      </c>
      <c r="AEJ122" s="120">
        <v>6.905099213289387E-20</v>
      </c>
      <c r="AEK122" s="120">
        <v>4.0099362298275885E-20</v>
      </c>
      <c r="AEL122" s="120">
        <v>4.0099362303269008E-20</v>
      </c>
      <c r="AEM122" s="120">
        <v>2.292230248717192E-20</v>
      </c>
      <c r="AEN122" s="120">
        <v>2.2922302489129306E-20</v>
      </c>
      <c r="AEO122" s="120">
        <v>1.2888168225573638E-20</v>
      </c>
      <c r="AEP122" s="120">
        <v>1.2888168226314241E-20</v>
      </c>
      <c r="AEQ122" s="120">
        <v>7.1214668773020731E-21</v>
      </c>
      <c r="AER122" s="120">
        <v>7.1214668775718297E-21</v>
      </c>
      <c r="AES122" s="120">
        <v>3.8636480249505528E-21</v>
      </c>
      <c r="AET122" s="120">
        <v>3.8636480250448745E-21</v>
      </c>
      <c r="AEU122" s="120">
        <v>2.0561191007797849E-21</v>
      </c>
      <c r="AEV122" s="120">
        <v>2.0561191008113394E-21</v>
      </c>
      <c r="AEW122" s="120">
        <v>1.0721585277861134E-21</v>
      </c>
      <c r="AEX122" s="120">
        <v>1.0721585277961769E-21</v>
      </c>
      <c r="AEY122" s="120">
        <v>5.4717674068270454E-22</v>
      </c>
      <c r="AEZ122" s="120">
        <v>5.4717674068575086E-22</v>
      </c>
      <c r="AFA122" s="120">
        <v>2.7296540750615124E-22</v>
      </c>
      <c r="AFB122" s="120">
        <v>2.7296540750702224E-22</v>
      </c>
      <c r="AFC122" s="120">
        <v>1.3292369395728305E-22</v>
      </c>
      <c r="AFD122" s="120">
        <v>1.3292369395751697E-22</v>
      </c>
      <c r="AFE122" s="120">
        <v>6.3089748062141687E-23</v>
      </c>
      <c r="AFF122" s="120">
        <v>6.3089748062200297E-23</v>
      </c>
      <c r="AFG122" s="120">
        <v>2.9137959732578791E-23</v>
      </c>
      <c r="AFH122" s="120">
        <v>2.9137959732592397E-23</v>
      </c>
      <c r="AFI122" s="120">
        <v>1.3071098149355604E-23</v>
      </c>
      <c r="AFJ122" s="120">
        <v>1.3071098149358502E-23</v>
      </c>
      <c r="AFK122" s="120">
        <v>5.6838346170659364E-24</v>
      </c>
      <c r="AFL122" s="120">
        <v>5.6838346170664926E-24</v>
      </c>
      <c r="AFM122" s="120">
        <v>2.390412454751522E-24</v>
      </c>
      <c r="AFN122" s="120">
        <v>2.3904124547516161E-24</v>
      </c>
      <c r="AFO122" s="120">
        <v>9.6987874077581422E-25</v>
      </c>
      <c r="AFP122" s="120">
        <v>9.6987874077582781E-25</v>
      </c>
      <c r="AFQ122" s="120">
        <v>3.785748873169438E-25</v>
      </c>
      <c r="AFR122" s="120">
        <v>3.7857488731694559E-25</v>
      </c>
      <c r="AFS122" s="120">
        <v>1.4170755420622281E-25</v>
      </c>
      <c r="AFT122" s="120">
        <v>1.4170755420622304E-25</v>
      </c>
      <c r="AFU122" s="120">
        <v>5.0683568890738153E-26</v>
      </c>
      <c r="AFV122" s="120">
        <v>5.0683568890738147E-26</v>
      </c>
      <c r="AFW122" s="120">
        <v>1.7249219124030974E-26</v>
      </c>
      <c r="AFX122" s="120">
        <v>1.7249219124030983E-26</v>
      </c>
      <c r="AFY122" s="120">
        <v>5.5591920692657702E-27</v>
      </c>
      <c r="AFZ122" s="120">
        <v>5.559192069265768E-27</v>
      </c>
      <c r="AGA122" s="120">
        <v>1.6871505409728509E-27</v>
      </c>
      <c r="AGB122" s="120">
        <v>1.6871505409728513E-27</v>
      </c>
      <c r="AGC122" s="120">
        <v>4.7897290267560241E-28</v>
      </c>
      <c r="AGD122" s="120">
        <v>4.7897290267560241E-28</v>
      </c>
      <c r="AGE122" s="120">
        <v>1.2618992865608153E-28</v>
      </c>
      <c r="AGF122" s="120">
        <v>1.261899286560815E-28</v>
      </c>
      <c r="AGG122" s="120">
        <v>3.0554882002890581E-29</v>
      </c>
      <c r="AGH122" s="120">
        <v>3.0554882002890587E-29</v>
      </c>
      <c r="AGI122" s="120">
        <v>6.7179800783833557E-30</v>
      </c>
      <c r="AGJ122" s="120">
        <v>6.7179800783833557E-30</v>
      </c>
      <c r="AGK122" s="120">
        <v>1.3207467846972519E-30</v>
      </c>
      <c r="AGL122" s="120">
        <v>1.3207467846972518E-30</v>
      </c>
      <c r="AGM122" s="120">
        <v>2.2752728182941269E-31</v>
      </c>
      <c r="AGN122" s="120">
        <v>2.2752728182941274E-31</v>
      </c>
      <c r="AGO122" s="120">
        <v>3.3405392418235652E-32</v>
      </c>
      <c r="AGP122" s="120">
        <v>3.3405392418235652E-32</v>
      </c>
      <c r="AGQ122" s="120">
        <v>4.0143602278321447E-33</v>
      </c>
      <c r="AGR122" s="120">
        <v>4.014360227832144E-33</v>
      </c>
      <c r="AGS122" s="120">
        <v>3.7032774028305346E-34</v>
      </c>
      <c r="AGT122" s="120">
        <v>3.7032774028305346E-34</v>
      </c>
      <c r="AGU122" s="120">
        <v>2.3321807920314184E-35</v>
      </c>
      <c r="AGV122" s="120">
        <v>2.3321807920314184E-35</v>
      </c>
      <c r="AGW122" s="120">
        <v>7.5231638452626401E-37</v>
      </c>
      <c r="AGX122" s="120" t="s">
        <v>105</v>
      </c>
      <c r="AGY122" s="120" t="s">
        <v>105</v>
      </c>
      <c r="AGZ122" s="120" t="s">
        <v>105</v>
      </c>
      <c r="AHA122" s="120" t="s">
        <v>105</v>
      </c>
      <c r="AHB122" s="120" t="s">
        <v>105</v>
      </c>
      <c r="AHC122" s="120" t="s">
        <v>105</v>
      </c>
      <c r="AHD122" s="120" t="s">
        <v>105</v>
      </c>
      <c r="AHE122" s="120" t="s">
        <v>105</v>
      </c>
      <c r="AHF122" s="120" t="s">
        <v>105</v>
      </c>
      <c r="AHG122" s="120" t="s">
        <v>105</v>
      </c>
      <c r="AHH122" s="120" t="s">
        <v>105</v>
      </c>
      <c r="AHI122" s="120" t="s">
        <v>105</v>
      </c>
      <c r="AHJ122" s="120" t="s">
        <v>105</v>
      </c>
      <c r="AHK122" s="120" t="s">
        <v>105</v>
      </c>
      <c r="AHL122" s="120" t="s">
        <v>105</v>
      </c>
      <c r="AHM122" s="120" t="s">
        <v>105</v>
      </c>
      <c r="AHN122" s="120" t="s">
        <v>105</v>
      </c>
      <c r="AHO122" s="120" t="s">
        <v>105</v>
      </c>
      <c r="AHP122" s="120" t="s">
        <v>105</v>
      </c>
      <c r="AHQ122" s="120" t="s">
        <v>105</v>
      </c>
      <c r="AHR122" s="120" t="s">
        <v>105</v>
      </c>
      <c r="AHS122" s="120" t="s">
        <v>105</v>
      </c>
      <c r="AHT122" s="120" t="s">
        <v>105</v>
      </c>
      <c r="AHU122" s="120" t="s">
        <v>105</v>
      </c>
      <c r="AHV122" s="120" t="s">
        <v>105</v>
      </c>
      <c r="AHW122" s="120" t="s">
        <v>105</v>
      </c>
      <c r="AHX122" s="120" t="s">
        <v>105</v>
      </c>
      <c r="AHY122" s="120" t="s">
        <v>105</v>
      </c>
      <c r="AHZ122" s="120" t="s">
        <v>105</v>
      </c>
      <c r="AIA122" s="120" t="s">
        <v>105</v>
      </c>
      <c r="AIB122" s="120" t="s">
        <v>105</v>
      </c>
      <c r="AIC122" s="120" t="s">
        <v>105</v>
      </c>
      <c r="AID122" s="120" t="s">
        <v>105</v>
      </c>
      <c r="AIE122" s="120" t="s">
        <v>105</v>
      </c>
      <c r="AIF122" s="120" t="s">
        <v>105</v>
      </c>
      <c r="AIG122" s="120" t="s">
        <v>105</v>
      </c>
      <c r="AIH122" s="120" t="s">
        <v>105</v>
      </c>
      <c r="AII122" s="120" t="s">
        <v>105</v>
      </c>
      <c r="AIJ122" s="120" t="s">
        <v>105</v>
      </c>
      <c r="AIK122" s="120" t="s">
        <v>105</v>
      </c>
      <c r="AIL122" s="120" t="s">
        <v>105</v>
      </c>
      <c r="AIM122" s="120" t="s">
        <v>105</v>
      </c>
      <c r="AIN122" s="120" t="s">
        <v>105</v>
      </c>
      <c r="AIO122" s="120" t="s">
        <v>105</v>
      </c>
      <c r="AIP122" s="120" t="s">
        <v>105</v>
      </c>
      <c r="AIQ122" s="120" t="s">
        <v>105</v>
      </c>
      <c r="AIR122" s="120" t="s">
        <v>105</v>
      </c>
      <c r="AIS122" s="120" t="s">
        <v>105</v>
      </c>
      <c r="AIT122" s="120" t="s">
        <v>105</v>
      </c>
      <c r="AIU122" s="120" t="s">
        <v>105</v>
      </c>
      <c r="AIV122" s="120" t="s">
        <v>105</v>
      </c>
      <c r="AIW122" s="120" t="s">
        <v>105</v>
      </c>
      <c r="AIX122" s="120" t="s">
        <v>105</v>
      </c>
      <c r="AIY122" s="120" t="s">
        <v>105</v>
      </c>
      <c r="AIZ122" s="120" t="s">
        <v>105</v>
      </c>
      <c r="AJA122" s="120" t="s">
        <v>105</v>
      </c>
      <c r="AJB122" s="120" t="s">
        <v>105</v>
      </c>
      <c r="AJC122" s="120" t="s">
        <v>105</v>
      </c>
      <c r="AJD122" s="120" t="s">
        <v>105</v>
      </c>
      <c r="AJE122" s="120" t="s">
        <v>105</v>
      </c>
      <c r="AJF122" s="120" t="s">
        <v>105</v>
      </c>
      <c r="AJG122" s="120" t="s">
        <v>105</v>
      </c>
      <c r="AJH122" s="120" t="s">
        <v>105</v>
      </c>
      <c r="AJI122" s="120" t="s">
        <v>105</v>
      </c>
      <c r="AJJ122" s="120" t="s">
        <v>105</v>
      </c>
      <c r="AJK122" s="120" t="s">
        <v>105</v>
      </c>
      <c r="AJL122" s="120" t="s">
        <v>105</v>
      </c>
      <c r="AJM122" s="120" t="s">
        <v>105</v>
      </c>
      <c r="AJN122" s="120" t="s">
        <v>105</v>
      </c>
      <c r="AJO122" s="120" t="s">
        <v>105</v>
      </c>
      <c r="AJP122" s="120" t="s">
        <v>105</v>
      </c>
      <c r="AJQ122" s="120" t="s">
        <v>105</v>
      </c>
      <c r="AJR122" s="120" t="s">
        <v>105</v>
      </c>
      <c r="AJS122" s="120" t="s">
        <v>105</v>
      </c>
      <c r="AJT122" s="120" t="s">
        <v>105</v>
      </c>
      <c r="AJU122" s="120" t="s">
        <v>105</v>
      </c>
      <c r="AJV122" s="120" t="s">
        <v>105</v>
      </c>
      <c r="AJW122" s="120" t="s">
        <v>105</v>
      </c>
      <c r="AJX122" s="120" t="s">
        <v>105</v>
      </c>
      <c r="AJY122" s="120" t="s">
        <v>105</v>
      </c>
      <c r="AJZ122" s="120" t="s">
        <v>105</v>
      </c>
      <c r="AKA122" s="120" t="s">
        <v>105</v>
      </c>
      <c r="AKB122" s="120" t="s">
        <v>105</v>
      </c>
      <c r="AKC122" s="120" t="s">
        <v>105</v>
      </c>
      <c r="AKD122" s="120" t="s">
        <v>105</v>
      </c>
      <c r="AKE122" s="120" t="s">
        <v>105</v>
      </c>
      <c r="AKF122" s="120" t="s">
        <v>105</v>
      </c>
      <c r="AKG122" s="120" t="s">
        <v>105</v>
      </c>
      <c r="AKH122" s="120" t="s">
        <v>105</v>
      </c>
      <c r="AKI122" s="120" t="s">
        <v>105</v>
      </c>
      <c r="AKJ122" s="120" t="s">
        <v>105</v>
      </c>
      <c r="AKK122" s="120" t="s">
        <v>105</v>
      </c>
      <c r="AKL122" s="120" t="s">
        <v>105</v>
      </c>
      <c r="AKM122" s="120" t="s">
        <v>105</v>
      </c>
      <c r="AKN122" s="120" t="s">
        <v>105</v>
      </c>
      <c r="AKO122" s="120" t="s">
        <v>105</v>
      </c>
      <c r="AKP122" s="120" t="s">
        <v>105</v>
      </c>
      <c r="AKQ122" s="120" t="s">
        <v>105</v>
      </c>
      <c r="AKR122" s="120" t="s">
        <v>105</v>
      </c>
      <c r="AKS122" s="120" t="s">
        <v>105</v>
      </c>
      <c r="AKT122" s="120" t="s">
        <v>105</v>
      </c>
      <c r="AKU122" s="120" t="s">
        <v>105</v>
      </c>
      <c r="AKV122" s="120" t="s">
        <v>105</v>
      </c>
      <c r="AKW122" s="120" t="s">
        <v>105</v>
      </c>
      <c r="AKX122" s="120" t="s">
        <v>105</v>
      </c>
      <c r="AKY122" s="120" t="s">
        <v>105</v>
      </c>
      <c r="AKZ122" s="120" t="s">
        <v>105</v>
      </c>
      <c r="ALA122" s="120" t="s">
        <v>105</v>
      </c>
      <c r="ALB122" s="120" t="s">
        <v>105</v>
      </c>
      <c r="ALC122" s="120" t="s">
        <v>105</v>
      </c>
      <c r="ALD122" s="120" t="s">
        <v>105</v>
      </c>
      <c r="ALE122" s="120" t="s">
        <v>105</v>
      </c>
      <c r="ALF122" s="120" t="s">
        <v>105</v>
      </c>
      <c r="ALG122" s="120" t="s">
        <v>105</v>
      </c>
      <c r="ALH122" s="120" t="s">
        <v>105</v>
      </c>
      <c r="ALI122" s="120" t="s">
        <v>105</v>
      </c>
      <c r="ALJ122" s="120" t="s">
        <v>105</v>
      </c>
      <c r="ALK122" s="120" t="s">
        <v>105</v>
      </c>
      <c r="ALL122" s="120" t="s">
        <v>105</v>
      </c>
      <c r="ALM122" s="120" t="s">
        <v>105</v>
      </c>
      <c r="ALN122" s="120"/>
    </row>
    <row r="123" spans="1:1002" hidden="1">
      <c r="A123" s="119">
        <v>122</v>
      </c>
      <c r="B123" s="120">
        <v>1.233954014504075E-4</v>
      </c>
      <c r="C123" s="120">
        <v>1.2339540145040742E-4</v>
      </c>
      <c r="D123" s="120">
        <v>1.2150431529066267E-4</v>
      </c>
      <c r="E123" s="120">
        <v>1.2150431529066273E-4</v>
      </c>
      <c r="F123" s="120">
        <v>1.1963474742267472E-4</v>
      </c>
      <c r="G123" s="120">
        <v>1.1963474742267468E-4</v>
      </c>
      <c r="H123" s="120">
        <v>1.1778655404592096E-4</v>
      </c>
      <c r="I123" s="120">
        <v>1.1778655404592103E-4</v>
      </c>
      <c r="J123" s="120">
        <v>1.1595959130747554E-4</v>
      </c>
      <c r="K123" s="120">
        <v>1.1595959130747555E-4</v>
      </c>
      <c r="L123" s="120">
        <v>1.1415371530950843E-4</v>
      </c>
      <c r="M123" s="120">
        <v>1.1415371530950841E-4</v>
      </c>
      <c r="N123" s="120">
        <v>1.123687821168188E-4</v>
      </c>
      <c r="O123" s="120">
        <v>1.1236878211681881E-4</v>
      </c>
      <c r="P123" s="120">
        <v>1.1060464776440193E-4</v>
      </c>
      <c r="Q123" s="120">
        <v>1.1060464776440192E-4</v>
      </c>
      <c r="R123" s="120">
        <v>1.0886116826504795E-4</v>
      </c>
      <c r="S123" s="120">
        <v>1.0886116826504789E-4</v>
      </c>
      <c r="T123" s="120">
        <v>1.0713819961697341E-4</v>
      </c>
      <c r="U123" s="120">
        <v>1.0713819961697339E-4</v>
      </c>
      <c r="V123" s="120">
        <v>1.0543559781148397E-4</v>
      </c>
      <c r="W123" s="120">
        <v>1.0543559781148393E-4</v>
      </c>
      <c r="X123" s="120">
        <v>1.0375321884066718E-4</v>
      </c>
      <c r="Y123" s="120">
        <v>1.037532188406671E-4</v>
      </c>
      <c r="Z123" s="120">
        <v>1.0209091870511514E-4</v>
      </c>
      <c r="AA123" s="120">
        <v>1.0209091870511515E-4</v>
      </c>
      <c r="AB123" s="120">
        <v>1.0044855342167689E-4</v>
      </c>
      <c r="AC123" s="120">
        <v>1.0044855342167696E-4</v>
      </c>
      <c r="AD123" s="120">
        <v>9.8825979031238461E-5</v>
      </c>
      <c r="AE123" s="120">
        <v>9.8825979031238434E-5</v>
      </c>
      <c r="AF123" s="120">
        <v>9.7223051606530099E-5</v>
      </c>
      <c r="AG123" s="120">
        <v>9.7223051606530031E-5</v>
      </c>
      <c r="AH123" s="120">
        <v>9.5639627259961552E-5</v>
      </c>
      <c r="AI123" s="120">
        <v>9.563962725996158E-5</v>
      </c>
      <c r="AJ123" s="120">
        <v>9.4075562151482397E-5</v>
      </c>
      <c r="AK123" s="120">
        <v>9.407556215148241E-5</v>
      </c>
      <c r="AL123" s="120">
        <v>9.2530712496467001E-5</v>
      </c>
      <c r="AM123" s="120">
        <v>9.2530712496467015E-5</v>
      </c>
      <c r="AN123" s="120">
        <v>9.1004934573625057E-5</v>
      </c>
      <c r="AO123" s="120">
        <v>9.1004934573624976E-5</v>
      </c>
      <c r="AP123" s="120">
        <v>8.9498084732934756E-5</v>
      </c>
      <c r="AQ123" s="120">
        <v>8.9498084732934742E-5</v>
      </c>
      <c r="AR123" s="120">
        <v>8.801001940359877E-5</v>
      </c>
      <c r="AS123" s="120">
        <v>8.801001940359881E-5</v>
      </c>
      <c r="AT123" s="120">
        <v>8.6540595102022139E-5</v>
      </c>
      <c r="AU123" s="120">
        <v>8.6540595102022167E-5</v>
      </c>
      <c r="AV123" s="120">
        <v>8.5089668439810337E-5</v>
      </c>
      <c r="AW123" s="120">
        <v>8.5089668439810256E-5</v>
      </c>
      <c r="AX123" s="120">
        <v>8.3657096131788255E-5</v>
      </c>
      <c r="AY123" s="120">
        <v>8.3657096131788269E-5</v>
      </c>
      <c r="AZ123" s="120">
        <v>8.2242735004038037E-5</v>
      </c>
      <c r="BA123" s="120">
        <v>8.2242735004037982E-5</v>
      </c>
      <c r="BB123" s="120">
        <v>8.0846442001954099E-5</v>
      </c>
      <c r="BC123" s="120">
        <v>8.0846442001954099E-5</v>
      </c>
      <c r="BD123" s="120">
        <v>7.9468074198316496E-5</v>
      </c>
      <c r="BE123" s="120">
        <v>7.9468074198316482E-5</v>
      </c>
      <c r="BF123" s="120">
        <v>7.8107488801379922E-5</v>
      </c>
      <c r="BG123" s="120">
        <v>7.8107488801379949E-5</v>
      </c>
      <c r="BH123" s="120">
        <v>7.6764543162978014E-5</v>
      </c>
      <c r="BI123" s="120">
        <v>7.6764543162977973E-5</v>
      </c>
      <c r="BJ123" s="120">
        <v>7.5439094786642017E-5</v>
      </c>
      <c r="BK123" s="120">
        <v>7.543909478664203E-5</v>
      </c>
      <c r="BL123" s="120">
        <v>7.4131001335732793E-5</v>
      </c>
      <c r="BM123" s="120">
        <v>7.4131001335732779E-5</v>
      </c>
      <c r="BN123" s="120">
        <v>7.2840120641584722E-5</v>
      </c>
      <c r="BO123" s="120">
        <v>7.2840120641584735E-5</v>
      </c>
      <c r="BP123" s="120">
        <v>7.1566310711661287E-5</v>
      </c>
      <c r="BQ123" s="120">
        <v>7.1566310711661287E-5</v>
      </c>
      <c r="BR123" s="120">
        <v>7.0309429737720527E-5</v>
      </c>
      <c r="BS123" s="120">
        <v>7.0309429737720514E-5</v>
      </c>
      <c r="BT123" s="120">
        <v>6.9069336103990057E-5</v>
      </c>
      <c r="BU123" s="120">
        <v>6.9069336103990016E-5</v>
      </c>
      <c r="BV123" s="120">
        <v>6.7845888395349322E-5</v>
      </c>
      <c r="BW123" s="120">
        <v>6.7845888395349336E-5</v>
      </c>
      <c r="BX123" s="120">
        <v>6.6638945405519964E-5</v>
      </c>
      <c r="BY123" s="120">
        <v>6.6638945405519964E-5</v>
      </c>
      <c r="BZ123" s="120">
        <v>6.5448366145260948E-5</v>
      </c>
      <c r="CA123" s="120">
        <v>6.5448366145260935E-5</v>
      </c>
      <c r="CB123" s="120">
        <v>6.4274009850569228E-5</v>
      </c>
      <c r="CC123" s="120">
        <v>6.4274009850569242E-5</v>
      </c>
      <c r="CD123" s="120">
        <v>6.3115735990883996E-5</v>
      </c>
      <c r="CE123" s="120">
        <v>6.311573599088405E-5</v>
      </c>
      <c r="CF123" s="120">
        <v>6.1973404277293064E-5</v>
      </c>
      <c r="CG123" s="120">
        <v>6.197340427729305E-5</v>
      </c>
      <c r="CH123" s="120">
        <v>6.0846874670740696E-5</v>
      </c>
      <c r="CI123" s="120">
        <v>6.0846874670740702E-5</v>
      </c>
      <c r="CJ123" s="120">
        <v>5.9736007390236167E-5</v>
      </c>
      <c r="CK123" s="120">
        <v>5.973600739023614E-5</v>
      </c>
      <c r="CL123" s="120">
        <v>5.8640662921060617E-5</v>
      </c>
      <c r="CM123" s="120">
        <v>5.8640662921060617E-5</v>
      </c>
      <c r="CN123" s="120">
        <v>5.756070202297223E-5</v>
      </c>
      <c r="CO123" s="120">
        <v>5.7560702022972202E-5</v>
      </c>
      <c r="CP123" s="120">
        <v>5.6495985738407689E-5</v>
      </c>
      <c r="CQ123" s="120">
        <v>5.6495985738407682E-5</v>
      </c>
      <c r="CR123" s="120">
        <v>5.5446375400679425E-5</v>
      </c>
      <c r="CS123" s="120">
        <v>5.5446375400679439E-5</v>
      </c>
      <c r="CT123" s="120">
        <v>5.441173264216674E-5</v>
      </c>
      <c r="CU123" s="120">
        <v>5.441173264216674E-5</v>
      </c>
      <c r="CV123" s="120">
        <v>5.3391919402499775E-5</v>
      </c>
      <c r="CW123" s="120">
        <v>5.3391919402499789E-5</v>
      </c>
      <c r="CX123" s="120">
        <v>5.2386797936735623E-5</v>
      </c>
      <c r="CY123" s="120">
        <v>5.2386797936735596E-5</v>
      </c>
      <c r="CZ123" s="120">
        <v>5.1396230823524079E-5</v>
      </c>
      <c r="DA123" s="120">
        <v>5.1396230823524059E-5</v>
      </c>
      <c r="DB123" s="120">
        <v>5.0420080973263449E-5</v>
      </c>
      <c r="DC123" s="120">
        <v>5.0420080973263435E-5</v>
      </c>
      <c r="DD123" s="120">
        <v>4.9458211636243327E-5</v>
      </c>
      <c r="DE123" s="120">
        <v>4.945821163624332E-5</v>
      </c>
      <c r="DF123" s="120">
        <v>4.8510486410774378E-5</v>
      </c>
      <c r="DG123" s="120">
        <v>4.8510486410774385E-5</v>
      </c>
      <c r="DH123" s="120">
        <v>4.7576769251303166E-5</v>
      </c>
      <c r="DI123" s="120">
        <v>4.7576769251303214E-5</v>
      </c>
      <c r="DJ123" s="120">
        <v>4.6656924476510923E-5</v>
      </c>
      <c r="DK123" s="120">
        <v>4.6656924476510923E-5</v>
      </c>
      <c r="DL123" s="120">
        <v>4.5750816777394452E-5</v>
      </c>
      <c r="DM123" s="120">
        <v>4.5750816777394424E-5</v>
      </c>
      <c r="DN123" s="120">
        <v>4.485831122532883E-5</v>
      </c>
      <c r="DO123" s="120">
        <v>4.485831122532885E-5</v>
      </c>
      <c r="DP123" s="120">
        <v>4.3979273280109635E-5</v>
      </c>
      <c r="DQ123" s="120">
        <v>4.3979273280109642E-5</v>
      </c>
      <c r="DR123" s="120">
        <v>4.3113568797973218E-5</v>
      </c>
      <c r="DS123" s="120">
        <v>4.3113568797973259E-5</v>
      </c>
      <c r="DT123" s="120">
        <v>4.2261064039594639E-5</v>
      </c>
      <c r="DU123" s="120">
        <v>4.2261064039594639E-5</v>
      </c>
      <c r="DV123" s="120">
        <v>4.1421625678060708E-5</v>
      </c>
      <c r="DW123" s="120">
        <v>4.1421625678060667E-5</v>
      </c>
      <c r="DX123" s="120">
        <v>4.05951208068176E-5</v>
      </c>
      <c r="DY123" s="120">
        <v>4.0595120806817614E-5</v>
      </c>
      <c r="DZ123" s="120">
        <v>3.9781416947591298E-5</v>
      </c>
      <c r="EA123" s="120">
        <v>3.9781416947591291E-5</v>
      </c>
      <c r="EB123" s="120">
        <v>3.8980382058278836E-5</v>
      </c>
      <c r="EC123" s="120">
        <v>3.8980382058278843E-5</v>
      </c>
      <c r="ED123" s="120">
        <v>3.8191884540810383E-5</v>
      </c>
      <c r="EE123" s="120">
        <v>3.8191884540810397E-5</v>
      </c>
      <c r="EF123" s="120">
        <v>3.7415793248979022E-5</v>
      </c>
      <c r="EG123" s="120">
        <v>3.7415793248979009E-5</v>
      </c>
      <c r="EH123" s="120">
        <v>3.6651977496238031E-5</v>
      </c>
      <c r="EI123" s="120">
        <v>3.6651977496238038E-5</v>
      </c>
      <c r="EJ123" s="120">
        <v>3.5900307063463474E-5</v>
      </c>
      <c r="EK123" s="120">
        <v>3.5900307063463468E-5</v>
      </c>
      <c r="EL123" s="120">
        <v>3.5160652206681046E-5</v>
      </c>
      <c r="EM123" s="120">
        <v>3.5160652206681046E-5</v>
      </c>
      <c r="EN123" s="120">
        <v>3.4432883664755435E-5</v>
      </c>
      <c r="EO123" s="120">
        <v>3.4432883664755415E-5</v>
      </c>
      <c r="EP123" s="120">
        <v>3.3716872667040783E-5</v>
      </c>
      <c r="EQ123" s="120">
        <v>3.3716872667040763E-5</v>
      </c>
      <c r="ER123" s="120">
        <v>3.3012490940990852E-5</v>
      </c>
      <c r="ES123" s="120">
        <v>3.3012490940990845E-5</v>
      </c>
      <c r="ET123" s="120">
        <v>3.2319610719727109E-5</v>
      </c>
      <c r="EU123" s="120">
        <v>3.2319610719727123E-5</v>
      </c>
      <c r="EV123" s="120">
        <v>3.1638104749563716E-5</v>
      </c>
      <c r="EW123" s="120">
        <v>3.1638104749563716E-5</v>
      </c>
      <c r="EX123" s="120">
        <v>3.0967846297487205E-5</v>
      </c>
      <c r="EY123" s="120">
        <v>3.0967846297487205E-5</v>
      </c>
      <c r="EZ123" s="120">
        <v>3.0308709158589963E-5</v>
      </c>
      <c r="FA123" s="120">
        <v>3.0308709158589953E-5</v>
      </c>
      <c r="FB123" s="120">
        <v>2.9660567663455668E-5</v>
      </c>
      <c r="FC123" s="120">
        <v>2.9660567663455661E-5</v>
      </c>
      <c r="FD123" s="120">
        <v>2.9023296685495185E-5</v>
      </c>
      <c r="FE123" s="120">
        <v>2.9023296685495185E-5</v>
      </c>
      <c r="FF123" s="120">
        <v>2.839677164823136E-5</v>
      </c>
      <c r="FG123" s="120">
        <v>2.8396771648231377E-5</v>
      </c>
      <c r="FH123" s="120">
        <v>2.7780868532531196E-5</v>
      </c>
      <c r="FI123" s="120">
        <v>2.7780868532531192E-5</v>
      </c>
      <c r="FJ123" s="120">
        <v>2.7175463883783843E-5</v>
      </c>
      <c r="FK123" s="120">
        <v>2.7175463883783863E-5</v>
      </c>
      <c r="FL123" s="120">
        <v>2.6580434819023028E-5</v>
      </c>
      <c r="FM123" s="120">
        <v>2.6580434819023015E-5</v>
      </c>
      <c r="FN123" s="120">
        <v>2.5995659033991815E-5</v>
      </c>
      <c r="FO123" s="120">
        <v>2.5995659033991809E-5</v>
      </c>
      <c r="FP123" s="120">
        <v>2.5421014810149004E-5</v>
      </c>
      <c r="FQ123" s="120">
        <v>2.542101481014899E-5</v>
      </c>
      <c r="FR123" s="120">
        <v>2.4856381021614562E-5</v>
      </c>
      <c r="FS123" s="120">
        <v>2.4856381021614546E-5</v>
      </c>
      <c r="FT123" s="120">
        <v>2.4301637142053523E-5</v>
      </c>
      <c r="FU123" s="120">
        <v>2.4301637142053523E-5</v>
      </c>
      <c r="FV123" s="120">
        <v>2.3756663251496101E-5</v>
      </c>
      <c r="FW123" s="120">
        <v>2.3756663251496115E-5</v>
      </c>
      <c r="FX123" s="120">
        <v>2.3221340043092679E-5</v>
      </c>
      <c r="FY123" s="120">
        <v>2.3221340043092669E-5</v>
      </c>
      <c r="FZ123" s="120">
        <v>2.2695548829801957E-5</v>
      </c>
      <c r="GA123" s="120">
        <v>2.2695548829801954E-5</v>
      </c>
      <c r="GB123" s="120">
        <v>2.217917155101128E-5</v>
      </c>
      <c r="GC123" s="120">
        <v>2.2179171551011293E-5</v>
      </c>
      <c r="GD123" s="120">
        <v>2.1672090779086514E-5</v>
      </c>
      <c r="GE123" s="120">
        <v>2.167209077908651E-5</v>
      </c>
      <c r="GF123" s="120">
        <v>2.1174189725850831E-5</v>
      </c>
      <c r="GG123" s="120">
        <v>2.1174189725850825E-5</v>
      </c>
      <c r="GH123" s="120">
        <v>2.0685352248990504E-5</v>
      </c>
      <c r="GI123" s="120">
        <v>2.0685352248990497E-5</v>
      </c>
      <c r="GJ123" s="120">
        <v>2.0205462858385978E-5</v>
      </c>
      <c r="GK123" s="120">
        <v>2.0205462858385982E-5</v>
      </c>
      <c r="GL123" s="120">
        <v>1.9734406722366894E-5</v>
      </c>
      <c r="GM123" s="120">
        <v>1.9734406722366891E-5</v>
      </c>
      <c r="GN123" s="120">
        <v>1.9272069673889367E-5</v>
      </c>
      <c r="GO123" s="120">
        <v>1.9272069673889353E-5</v>
      </c>
      <c r="GP123" s="120">
        <v>1.8818338216634022E-5</v>
      </c>
      <c r="GQ123" s="120">
        <v>1.8818338216634029E-5</v>
      </c>
      <c r="GR123" s="120">
        <v>1.8373099531023223E-5</v>
      </c>
      <c r="GS123" s="120">
        <v>1.8373099531023233E-5</v>
      </c>
      <c r="GT123" s="120">
        <v>1.7936241480155857E-5</v>
      </c>
      <c r="GU123" s="120">
        <v>1.7936241480155837E-5</v>
      </c>
      <c r="GV123" s="120">
        <v>1.750765261565818E-5</v>
      </c>
      <c r="GW123" s="120">
        <v>1.7507652615658173E-5</v>
      </c>
      <c r="GX123" s="120">
        <v>1.7087222183449425E-5</v>
      </c>
      <c r="GY123" s="120">
        <v>1.7087222183449432E-5</v>
      </c>
      <c r="GZ123" s="120">
        <v>1.6674840129420035E-5</v>
      </c>
      <c r="HA123" s="120">
        <v>1.6674840129420035E-5</v>
      </c>
      <c r="HB123" s="120">
        <v>1.6270397105021621E-5</v>
      </c>
      <c r="HC123" s="120">
        <v>1.627039710502161E-5</v>
      </c>
      <c r="HD123" s="120">
        <v>1.5873784472766784E-5</v>
      </c>
      <c r="HE123" s="120">
        <v>1.5873784472766784E-5</v>
      </c>
      <c r="HF123" s="120">
        <v>1.5484894311637446E-5</v>
      </c>
      <c r="HG123" s="120">
        <v>1.548489431163744E-5</v>
      </c>
      <c r="HH123" s="120">
        <v>1.5103619422399936E-5</v>
      </c>
      <c r="HI123" s="120">
        <v>1.5103619422399938E-5</v>
      </c>
      <c r="HJ123" s="120">
        <v>1.472985333282568E-5</v>
      </c>
      <c r="HK123" s="120">
        <v>1.4729853332825685E-5</v>
      </c>
      <c r="HL123" s="120">
        <v>1.4363490302815747E-5</v>
      </c>
      <c r="HM123" s="120">
        <v>1.4363490302815751E-5</v>
      </c>
      <c r="HN123" s="120">
        <v>1.4004425329427891E-5</v>
      </c>
      <c r="HO123" s="120">
        <v>1.4004425329427887E-5</v>
      </c>
      <c r="HP123" s="120">
        <v>1.3652554151804597E-5</v>
      </c>
      <c r="HQ123" s="120">
        <v>1.3652554151804594E-5</v>
      </c>
      <c r="HR123" s="120">
        <v>1.3307773256000763E-5</v>
      </c>
      <c r="HS123" s="120">
        <v>1.3307773256000769E-5</v>
      </c>
      <c r="HT123" s="120">
        <v>1.2969979879709358E-5</v>
      </c>
      <c r="HU123" s="120">
        <v>1.2969979879709348E-5</v>
      </c>
      <c r="HV123" s="120">
        <v>1.2639072016883853E-5</v>
      </c>
      <c r="HW123" s="120">
        <v>1.2639072016883854E-5</v>
      </c>
      <c r="HX123" s="120">
        <v>1.2314948422256071E-5</v>
      </c>
      <c r="HY123" s="120">
        <v>1.2314948422256069E-5</v>
      </c>
      <c r="HZ123" s="120">
        <v>1.1997508615747701E-5</v>
      </c>
      <c r="IA123" s="120">
        <v>1.1997508615747706E-5</v>
      </c>
      <c r="IB123" s="120">
        <v>1.1686652886774522E-5</v>
      </c>
      <c r="IC123" s="120">
        <v>1.1686652886774528E-5</v>
      </c>
      <c r="ID123" s="120">
        <v>1.1382282298441686E-5</v>
      </c>
      <c r="IE123" s="120">
        <v>1.138228229844168E-5</v>
      </c>
      <c r="IF123" s="120">
        <v>1.1084298691628833E-5</v>
      </c>
      <c r="IG123" s="120">
        <v>1.1084298691628832E-5</v>
      </c>
      <c r="IH123" s="120">
        <v>1.079260468896377E-5</v>
      </c>
      <c r="II123" s="120">
        <v>1.0792604688963765E-5</v>
      </c>
      <c r="IJ123" s="120">
        <v>1.0507103698683215E-5</v>
      </c>
      <c r="IK123" s="120">
        <v>1.0507103698683217E-5</v>
      </c>
      <c r="IL123" s="120">
        <v>1.0227699918379513E-5</v>
      </c>
      <c r="IM123" s="120">
        <v>1.0227699918379521E-5</v>
      </c>
      <c r="IN123" s="120">
        <v>9.9542983386319817E-6</v>
      </c>
      <c r="IO123" s="120">
        <v>9.9542983386319868E-6</v>
      </c>
      <c r="IP123" s="120">
        <v>9.686804746521598E-6</v>
      </c>
      <c r="IQ123" s="120">
        <v>9.6868047465215845E-6</v>
      </c>
      <c r="IR123" s="120">
        <v>9.4251257290278397E-6</v>
      </c>
      <c r="IS123" s="120">
        <v>9.4251257290278465E-6</v>
      </c>
      <c r="IT123" s="120">
        <v>9.1691686763066375E-6</v>
      </c>
      <c r="IU123" s="120">
        <v>9.1691686763066358E-6</v>
      </c>
      <c r="IV123" s="120">
        <v>8.9188417848478139E-6</v>
      </c>
      <c r="IW123" s="120">
        <v>8.918841784847819E-6</v>
      </c>
      <c r="IX123" s="120">
        <v>8.6740540605114608E-6</v>
      </c>
      <c r="IY123" s="120">
        <v>8.6740540605114473E-6</v>
      </c>
      <c r="IZ123" s="120">
        <v>8.4347153214415649E-6</v>
      </c>
      <c r="JA123" s="120">
        <v>8.43471532144157E-6</v>
      </c>
      <c r="JB123" s="120">
        <v>8.2007362008562903E-6</v>
      </c>
      <c r="JC123" s="120">
        <v>8.200736200856292E-6</v>
      </c>
      <c r="JD123" s="120">
        <v>7.972028149713281E-6</v>
      </c>
      <c r="JE123" s="120">
        <v>7.972028149713281E-6</v>
      </c>
      <c r="JF123" s="120">
        <v>7.7485034392495061E-6</v>
      </c>
      <c r="JG123" s="120">
        <v>7.7485034392495045E-6</v>
      </c>
      <c r="JH123" s="120">
        <v>7.5300751633942201E-6</v>
      </c>
      <c r="JI123" s="120">
        <v>7.5300751633942235E-6</v>
      </c>
      <c r="JJ123" s="120">
        <v>7.3166572410542465E-6</v>
      </c>
      <c r="JK123" s="120">
        <v>7.3166572410542448E-6</v>
      </c>
      <c r="JL123" s="120">
        <v>7.1081644182705053E-6</v>
      </c>
      <c r="JM123" s="120">
        <v>7.1081644182705087E-6</v>
      </c>
      <c r="JN123" s="120">
        <v>6.9045122702450199E-6</v>
      </c>
      <c r="JO123" s="120">
        <v>6.9045122702450241E-6</v>
      </c>
      <c r="JP123" s="120">
        <v>6.7056172032373264E-6</v>
      </c>
      <c r="JQ123" s="120">
        <v>6.7056172032373281E-6</v>
      </c>
      <c r="JR123" s="120">
        <v>6.5113964563295177E-6</v>
      </c>
      <c r="JS123" s="120">
        <v>6.511396456329516E-6</v>
      </c>
      <c r="JT123" s="120">
        <v>6.3217681030591002E-6</v>
      </c>
      <c r="JU123" s="120">
        <v>6.3217681030591019E-6</v>
      </c>
      <c r="JV123" s="120">
        <v>6.1366510529188164E-6</v>
      </c>
      <c r="JW123" s="120">
        <v>6.1366510529188147E-6</v>
      </c>
      <c r="JX123" s="120">
        <v>5.9559650527227064E-6</v>
      </c>
      <c r="JY123" s="120">
        <v>5.9559650527227064E-6</v>
      </c>
      <c r="JZ123" s="120">
        <v>5.7796306878376569E-6</v>
      </c>
      <c r="KA123" s="120">
        <v>5.7796306878376577E-6</v>
      </c>
      <c r="KB123" s="120">
        <v>5.6075693832797783E-6</v>
      </c>
      <c r="KC123" s="120">
        <v>5.6075693832797808E-6</v>
      </c>
      <c r="KD123" s="120">
        <v>5.4397034046749386E-6</v>
      </c>
      <c r="KE123" s="120">
        <v>5.4397034046749369E-6</v>
      </c>
      <c r="KF123" s="120">
        <v>5.275955859082806E-6</v>
      </c>
      <c r="KG123" s="120">
        <v>5.2759558590828017E-6</v>
      </c>
      <c r="KH123" s="120">
        <v>5.1162506956839376E-6</v>
      </c>
      <c r="KI123" s="120">
        <v>5.1162506956839359E-6</v>
      </c>
      <c r="KJ123" s="120">
        <v>4.9605127063292353E-6</v>
      </c>
      <c r="KK123" s="120">
        <v>4.9605127063292353E-6</v>
      </c>
      <c r="KL123" s="120">
        <v>4.8086675259513663E-6</v>
      </c>
      <c r="KM123" s="120">
        <v>4.8086675259513663E-6</v>
      </c>
      <c r="KN123" s="120">
        <v>4.6606416328376471E-6</v>
      </c>
      <c r="KO123" s="120">
        <v>4.6606416328376463E-6</v>
      </c>
      <c r="KP123" s="120">
        <v>4.51636234876406E-6</v>
      </c>
      <c r="KQ123" s="120">
        <v>4.5163623487640617E-6</v>
      </c>
      <c r="KR123" s="120">
        <v>4.375757838989909E-6</v>
      </c>
      <c r="KS123" s="120">
        <v>4.3757578389899073E-6</v>
      </c>
      <c r="KT123" s="120">
        <v>4.2387571121129004E-6</v>
      </c>
      <c r="KU123" s="120">
        <v>4.2387571121129013E-6</v>
      </c>
      <c r="KV123" s="120">
        <v>4.1052900197843023E-6</v>
      </c>
      <c r="KW123" s="120">
        <v>4.1052900197843032E-6</v>
      </c>
      <c r="KX123" s="120">
        <v>3.9752872562839697E-6</v>
      </c>
      <c r="KY123" s="120">
        <v>3.9752872562839672E-6</v>
      </c>
      <c r="KZ123" s="120">
        <v>3.8486803579550702E-6</v>
      </c>
      <c r="LA123" s="120">
        <v>3.8486803579550693E-6</v>
      </c>
      <c r="LB123" s="120">
        <v>3.7254017024983128E-6</v>
      </c>
      <c r="LC123" s="120">
        <v>3.7254017024983145E-6</v>
      </c>
      <c r="LD123" s="120">
        <v>3.6053845081256348E-6</v>
      </c>
      <c r="LE123" s="120">
        <v>3.6053845081256361E-6</v>
      </c>
      <c r="LF123" s="120">
        <v>3.4885628325732442E-6</v>
      </c>
      <c r="LG123" s="120">
        <v>3.4885628325732442E-6</v>
      </c>
      <c r="LH123" s="120">
        <v>3.374871571974098E-6</v>
      </c>
      <c r="LI123" s="120">
        <v>3.3748715719740972E-6</v>
      </c>
      <c r="LJ123" s="120">
        <v>3.2642464595897828E-6</v>
      </c>
      <c r="LK123" s="120">
        <v>3.2642464595897832E-6</v>
      </c>
      <c r="LL123" s="120">
        <v>3.1566240644019519E-6</v>
      </c>
      <c r="LM123" s="120">
        <v>3.1566240644019515E-6</v>
      </c>
      <c r="LN123" s="120">
        <v>3.0519417895634339E-6</v>
      </c>
      <c r="LO123" s="120">
        <v>3.0519417895634355E-6</v>
      </c>
      <c r="LP123" s="120">
        <v>2.9501378707092633E-6</v>
      </c>
      <c r="LQ123" s="120">
        <v>2.9501378707092608E-6</v>
      </c>
      <c r="LR123" s="120">
        <v>2.8511513741277884E-6</v>
      </c>
      <c r="LS123" s="120">
        <v>2.8511513741277875E-6</v>
      </c>
      <c r="LT123" s="120">
        <v>2.754922194792323E-6</v>
      </c>
      <c r="LU123" s="120">
        <v>2.7549221947923251E-6</v>
      </c>
      <c r="LV123" s="120">
        <v>2.6613910542535081E-6</v>
      </c>
      <c r="LW123" s="120">
        <v>2.6613910542535068E-6</v>
      </c>
      <c r="LX123" s="120">
        <v>2.5704994983929283E-6</v>
      </c>
      <c r="LY123" s="120">
        <v>2.5704994983929283E-6</v>
      </c>
      <c r="LZ123" s="120">
        <v>2.4821898950384227E-6</v>
      </c>
      <c r="MA123" s="120">
        <v>2.4821898950384223E-6</v>
      </c>
      <c r="MB123" s="120">
        <v>2.3964054314415658E-6</v>
      </c>
      <c r="MC123" s="120">
        <v>2.3964054314415675E-6</v>
      </c>
      <c r="MD123" s="120">
        <v>2.313090111617937E-6</v>
      </c>
      <c r="ME123" s="120">
        <v>2.3130901116179344E-6</v>
      </c>
      <c r="MF123" s="120">
        <v>2.2321887535507592E-6</v>
      </c>
      <c r="MG123" s="120">
        <v>2.2321887535507575E-6</v>
      </c>
      <c r="MH123" s="120">
        <v>2.1536469862586775E-6</v>
      </c>
      <c r="MI123" s="120">
        <v>2.1536469862586771E-6</v>
      </c>
      <c r="MJ123" s="120">
        <v>2.0774112467282973E-6</v>
      </c>
      <c r="MK123" s="120">
        <v>2.0774112467282969E-6</v>
      </c>
      <c r="ML123" s="120">
        <v>2.0034287767123733E-6</v>
      </c>
      <c r="MM123" s="120">
        <v>2.0034287767123741E-6</v>
      </c>
      <c r="MN123" s="120">
        <v>1.9316476193944678E-6</v>
      </c>
      <c r="MO123" s="120">
        <v>1.9316476193944678E-6</v>
      </c>
      <c r="MP123" s="120">
        <v>1.8620166159209666E-6</v>
      </c>
      <c r="MQ123" s="120">
        <v>1.8620166159209676E-6</v>
      </c>
      <c r="MR123" s="120">
        <v>1.7944854018014653E-6</v>
      </c>
      <c r="MS123" s="120">
        <v>1.7944854018014666E-6</v>
      </c>
      <c r="MT123" s="120">
        <v>1.7290044031785015E-6</v>
      </c>
      <c r="MU123" s="120">
        <v>1.7290044031785006E-6</v>
      </c>
      <c r="MV123" s="120">
        <v>1.6655248329677269E-6</v>
      </c>
      <c r="MW123" s="120">
        <v>1.6655248329677259E-6</v>
      </c>
      <c r="MX123" s="120">
        <v>1.6039986868696942E-6</v>
      </c>
      <c r="MY123" s="120">
        <v>1.6039986868696937E-6</v>
      </c>
      <c r="MZ123" s="120">
        <v>1.5443787392543844E-6</v>
      </c>
      <c r="NA123" s="120">
        <v>1.544378739254385E-6</v>
      </c>
      <c r="NB123" s="120">
        <v>1.4866185389197848E-6</v>
      </c>
      <c r="NC123" s="120">
        <v>1.4866185389197852E-6</v>
      </c>
      <c r="ND123" s="120">
        <v>1.4306724047258007E-6</v>
      </c>
      <c r="NE123" s="120">
        <v>1.4306724047258011E-6</v>
      </c>
      <c r="NF123" s="120">
        <v>1.376495421104877E-6</v>
      </c>
      <c r="NG123" s="120">
        <v>1.3764954211048772E-6</v>
      </c>
      <c r="NH123" s="120">
        <v>1.3240434334507484E-6</v>
      </c>
      <c r="NI123" s="120">
        <v>1.3240434334507488E-6</v>
      </c>
      <c r="NJ123" s="120">
        <v>1.2732730433868136E-6</v>
      </c>
      <c r="NK123" s="120">
        <v>1.2732730433868129E-6</v>
      </c>
      <c r="NL123" s="120">
        <v>1.2241416039156453E-6</v>
      </c>
      <c r="NM123" s="120">
        <v>1.2241416039156459E-6</v>
      </c>
      <c r="NN123" s="120">
        <v>1.1766072144512793E-6</v>
      </c>
      <c r="NO123" s="120">
        <v>1.176607214451279E-6</v>
      </c>
      <c r="NP123" s="120">
        <v>1.1306287157358845E-6</v>
      </c>
      <c r="NQ123" s="120">
        <v>1.1306287157358845E-6</v>
      </c>
      <c r="NR123" s="120">
        <v>1.0861656846425674E-6</v>
      </c>
      <c r="NS123" s="120">
        <v>1.0861656846425676E-6</v>
      </c>
      <c r="NT123" s="120">
        <v>1.0431784288660473E-6</v>
      </c>
      <c r="NU123" s="120">
        <v>1.0431784288660462E-6</v>
      </c>
      <c r="NV123" s="120">
        <v>1.0016279815030455E-6</v>
      </c>
      <c r="NW123" s="120">
        <v>1.0016279815030444E-6</v>
      </c>
      <c r="NX123" s="120">
        <v>9.6147609552426112E-7</v>
      </c>
      <c r="NY123" s="120">
        <v>9.6147609552426154E-7</v>
      </c>
      <c r="NZ123" s="120">
        <v>9.2268523813986176E-7</v>
      </c>
      <c r="OA123" s="120">
        <v>9.2268523813986144E-7</v>
      </c>
      <c r="OB123" s="120">
        <v>8.8521858506047909E-7</v>
      </c>
      <c r="OC123" s="120">
        <v>8.852185850604792E-7</v>
      </c>
      <c r="OD123" s="120">
        <v>8.4904001465576394E-7</v>
      </c>
      <c r="OE123" s="120">
        <v>8.4904001465576352E-7</v>
      </c>
      <c r="OF123" s="120">
        <v>8.1411410201257704E-7</v>
      </c>
      <c r="OG123" s="120">
        <v>8.1411410201257747E-7</v>
      </c>
      <c r="OH123" s="120">
        <v>7.8040611289498403E-7</v>
      </c>
      <c r="OI123" s="120">
        <v>7.8040611289498435E-7</v>
      </c>
      <c r="OJ123" s="120">
        <v>7.4788199760823783E-7</v>
      </c>
      <c r="OK123" s="120">
        <v>7.4788199760823773E-7</v>
      </c>
      <c r="OL123" s="120">
        <v>7.1650838476901567E-7</v>
      </c>
      <c r="OM123" s="120">
        <v>7.1650838476901514E-7</v>
      </c>
      <c r="ON123" s="120">
        <v>6.8625257498420878E-7</v>
      </c>
      <c r="OO123" s="120">
        <v>6.8625257498420857E-7</v>
      </c>
      <c r="OP123" s="120">
        <v>6.5708253444061244E-7</v>
      </c>
      <c r="OQ123" s="120">
        <v>6.5708253444061223E-7</v>
      </c>
      <c r="OR123" s="120">
        <v>6.2896688840792385E-7</v>
      </c>
      <c r="OS123" s="120">
        <v>6.2896688840792385E-7</v>
      </c>
      <c r="OT123" s="120">
        <v>6.0187491465750166E-7</v>
      </c>
      <c r="OU123" s="120">
        <v>6.0187491465750187E-7</v>
      </c>
      <c r="OV123" s="120">
        <v>5.7577653679937217E-7</v>
      </c>
      <c r="OW123" s="120">
        <v>5.7577653679937196E-7</v>
      </c>
      <c r="OX123" s="120">
        <v>5.5064231754003512E-7</v>
      </c>
      <c r="OY123" s="120">
        <v>5.5064231754003512E-7</v>
      </c>
      <c r="OZ123" s="120">
        <v>5.2644345186365376E-7</v>
      </c>
      <c r="PA123" s="120">
        <v>5.2644345186365451E-7</v>
      </c>
      <c r="PB123" s="120">
        <v>5.0315176013925754E-7</v>
      </c>
      <c r="PC123" s="120">
        <v>5.0315176013925776E-7</v>
      </c>
      <c r="PD123" s="120">
        <v>4.8073968115662969E-7</v>
      </c>
      <c r="PE123" s="120">
        <v>4.8073968115662969E-7</v>
      </c>
      <c r="PF123" s="120">
        <v>4.5918026509360351E-7</v>
      </c>
      <c r="PG123" s="120">
        <v>4.5918026509360341E-7</v>
      </c>
      <c r="PH123" s="120">
        <v>4.3844716641750921E-7</v>
      </c>
      <c r="PI123" s="120">
        <v>4.3844716641750905E-7</v>
      </c>
      <c r="PJ123" s="120">
        <v>4.1851463672357058E-7</v>
      </c>
      <c r="PK123" s="120">
        <v>4.1851463672357095E-7</v>
      </c>
      <c r="PL123" s="120">
        <v>3.9935751751308077E-7</v>
      </c>
      <c r="PM123" s="120">
        <v>3.9935751751308067E-7</v>
      </c>
      <c r="PN123" s="120">
        <v>3.8095123291421669E-7</v>
      </c>
      <c r="PO123" s="120">
        <v>3.809512329142168E-7</v>
      </c>
      <c r="PP123" s="120">
        <v>3.6327178234840159E-7</v>
      </c>
      <c r="PQ123" s="120">
        <v>3.6327178234840144E-7</v>
      </c>
      <c r="PR123" s="120">
        <v>3.4629573314513148E-7</v>
      </c>
      <c r="PS123" s="120">
        <v>3.4629573314513163E-7</v>
      </c>
      <c r="PT123" s="120">
        <v>3.3000021310824175E-7</v>
      </c>
      <c r="PU123" s="120">
        <v>3.3000021310824191E-7</v>
      </c>
      <c r="PV123" s="120">
        <v>3.1436290303659284E-7</v>
      </c>
      <c r="PW123" s="120">
        <v>3.1436290303659268E-7</v>
      </c>
      <c r="PX123" s="120">
        <v>2.9936202920219926E-7</v>
      </c>
      <c r="PY123" s="120">
        <v>2.9936202920219942E-7</v>
      </c>
      <c r="PZ123" s="120">
        <v>2.8497635578884476E-7</v>
      </c>
      <c r="QA123" s="120">
        <v>2.8497635578884482E-7</v>
      </c>
      <c r="QB123" s="120">
        <v>2.7118517729424337E-7</v>
      </c>
      <c r="QC123" s="120">
        <v>2.7118517729424337E-7</v>
      </c>
      <c r="QD123" s="120">
        <v>2.5796831089884239E-7</v>
      </c>
      <c r="QE123" s="120">
        <v>2.5796831089884244E-7</v>
      </c>
      <c r="QF123" s="120">
        <v>2.4530608880436924E-7</v>
      </c>
      <c r="QG123" s="120">
        <v>2.4530608880436939E-7</v>
      </c>
      <c r="QH123" s="120">
        <v>2.3317935054525125E-7</v>
      </c>
      <c r="QI123" s="120">
        <v>2.3317935054525123E-7</v>
      </c>
      <c r="QJ123" s="120">
        <v>2.2156943527604317E-7</v>
      </c>
      <c r="QK123" s="120">
        <v>2.2156943527604333E-7</v>
      </c>
      <c r="QL123" s="120">
        <v>2.1045817403802512E-7</v>
      </c>
      <c r="QM123" s="120">
        <v>2.104581740380252E-7</v>
      </c>
      <c r="QN123" s="120">
        <v>1.9982788200812562E-7</v>
      </c>
      <c r="QO123" s="120">
        <v>1.9982788200812578E-7</v>
      </c>
      <c r="QP123" s="120">
        <v>1.8966135073335474E-7</v>
      </c>
      <c r="QQ123" s="120">
        <v>1.8966135073335466E-7</v>
      </c>
      <c r="QR123" s="120">
        <v>1.7994184035392077E-7</v>
      </c>
      <c r="QS123" s="120">
        <v>1.7994184035392071E-7</v>
      </c>
      <c r="QT123" s="120">
        <v>1.7065307181822237E-7</v>
      </c>
      <c r="QU123" s="120">
        <v>1.7065307181822237E-7</v>
      </c>
      <c r="QV123" s="120">
        <v>1.6177921909289848E-7</v>
      </c>
      <c r="QW123" s="120">
        <v>1.6177921909289843E-7</v>
      </c>
      <c r="QX123" s="120">
        <v>1.5330490137113076E-7</v>
      </c>
      <c r="QY123" s="120">
        <v>1.5330490137113089E-7</v>
      </c>
      <c r="QZ123" s="120">
        <v>1.4521517528238013E-7</v>
      </c>
      <c r="RA123" s="120">
        <v>1.4521517528238018E-7</v>
      </c>
      <c r="RB123" s="120">
        <v>1.3749552710673992E-7</v>
      </c>
      <c r="RC123" s="120">
        <v>1.3749552710673987E-7</v>
      </c>
      <c r="RD123" s="120">
        <v>1.3013186499708184E-7</v>
      </c>
      <c r="RE123" s="120">
        <v>1.3013186499708174E-7</v>
      </c>
      <c r="RF123" s="120">
        <v>1.2311051121215642E-7</v>
      </c>
      <c r="RG123" s="120">
        <v>1.231105112121565E-7</v>
      </c>
      <c r="RH123" s="120">
        <v>1.1641819436380213E-7</v>
      </c>
      <c r="RI123" s="120">
        <v>1.1641819436380209E-7</v>
      </c>
      <c r="RJ123" s="120">
        <v>1.1004204168139989E-7</v>
      </c>
      <c r="RK123" s="120">
        <v>1.1004204168139992E-7</v>
      </c>
      <c r="RL123" s="120">
        <v>1.0396957129669586E-7</v>
      </c>
      <c r="RM123" s="120">
        <v>1.0396957129669592E-7</v>
      </c>
      <c r="RN123" s="120">
        <v>9.8188684552091732E-8</v>
      </c>
      <c r="RO123" s="120">
        <v>9.8188684552091732E-8</v>
      </c>
      <c r="RP123" s="120">
        <v>9.2687658335481619E-8</v>
      </c>
      <c r="RQ123" s="120">
        <v>9.2687658335481579E-8</v>
      </c>
      <c r="RR123" s="120">
        <v>8.7455137444691853E-8</v>
      </c>
      <c r="RS123" s="120">
        <v>8.7455137444691932E-8</v>
      </c>
      <c r="RT123" s="120">
        <v>8.2480126984547795E-8</v>
      </c>
      <c r="RU123" s="120">
        <v>8.2480126984547835E-8</v>
      </c>
      <c r="RV123" s="120">
        <v>7.775198479956693E-8</v>
      </c>
      <c r="RW123" s="120">
        <v>7.7751984799566957E-8</v>
      </c>
      <c r="RX123" s="120">
        <v>7.3260413945242816E-8</v>
      </c>
      <c r="RY123" s="120">
        <v>7.3260413945242776E-8</v>
      </c>
      <c r="RZ123" s="120">
        <v>6.8995455200848359E-8</v>
      </c>
      <c r="SA123" s="120">
        <v>6.8995455200848306E-8</v>
      </c>
      <c r="SB123" s="120">
        <v>6.4947479626651819E-8</v>
      </c>
      <c r="SC123" s="120">
        <v>6.4947479626651885E-8</v>
      </c>
      <c r="SD123" s="120">
        <v>6.1107181168397456E-8</v>
      </c>
      <c r="SE123" s="120">
        <v>6.1107181168397483E-8</v>
      </c>
      <c r="SF123" s="120">
        <v>5.7465569311859106E-8</v>
      </c>
      <c r="SG123" s="120">
        <v>5.7465569311859139E-8</v>
      </c>
      <c r="SH123" s="120">
        <v>5.401396179023342E-8</v>
      </c>
      <c r="SI123" s="120">
        <v>5.4013961790233393E-8</v>
      </c>
      <c r="SJ123" s="120">
        <v>5.0743977347086789E-8</v>
      </c>
      <c r="SK123" s="120">
        <v>5.0743977347086789E-8</v>
      </c>
      <c r="SL123" s="120">
        <v>4.7647528557524603E-8</v>
      </c>
      <c r="SM123" s="120">
        <v>4.7647528557524616E-8</v>
      </c>
      <c r="SN123" s="120">
        <v>4.4716814710195135E-8</v>
      </c>
      <c r="SO123" s="120">
        <v>4.4716814710195148E-8</v>
      </c>
      <c r="SP123" s="120">
        <v>4.1944314752688322E-8</v>
      </c>
      <c r="SQ123" s="120">
        <v>4.1944314752688276E-8</v>
      </c>
      <c r="SR123" s="120">
        <v>3.9322780302830085E-8</v>
      </c>
      <c r="SS123" s="120">
        <v>3.9322780302830085E-8</v>
      </c>
      <c r="ST123" s="120">
        <v>3.6845228728315063E-8</v>
      </c>
      <c r="SU123" s="120">
        <v>3.6845228728315069E-8</v>
      </c>
      <c r="SV123" s="120">
        <v>3.4504936297056304E-8</v>
      </c>
      <c r="SW123" s="120">
        <v>3.4504936297056297E-8</v>
      </c>
      <c r="SX123" s="120">
        <v>3.2295431400568704E-8</v>
      </c>
      <c r="SY123" s="120">
        <v>3.2295431400568697E-8</v>
      </c>
      <c r="SZ123" s="120">
        <v>3.0210487852634764E-8</v>
      </c>
      <c r="TA123" s="120">
        <v>3.021048785263477E-8</v>
      </c>
      <c r="TB123" s="120">
        <v>2.8244118265433281E-8</v>
      </c>
      <c r="TC123" s="120">
        <v>2.8244118265433271E-8</v>
      </c>
      <c r="TD123" s="120">
        <v>2.6390567505240825E-8</v>
      </c>
      <c r="TE123" s="120">
        <v>2.6390567505240832E-8</v>
      </c>
      <c r="TF123" s="120">
        <v>2.4644306229743384E-8</v>
      </c>
      <c r="TG123" s="120">
        <v>2.4644306229743371E-8</v>
      </c>
      <c r="TH123" s="120">
        <v>2.3000024508920313E-8</v>
      </c>
      <c r="TI123" s="120">
        <v>2.3000024508920309E-8</v>
      </c>
      <c r="TJ123" s="120">
        <v>2.1452625531387072E-8</v>
      </c>
      <c r="TK123" s="120">
        <v>2.1452625531387076E-8</v>
      </c>
      <c r="TL123" s="120">
        <v>1.9997219398004163E-8</v>
      </c>
      <c r="TM123" s="120">
        <v>1.9997219398004169E-8</v>
      </c>
      <c r="TN123" s="120">
        <v>1.8629117004480019E-8</v>
      </c>
      <c r="TO123" s="120">
        <v>1.8629117004480038E-8</v>
      </c>
      <c r="TP123" s="120">
        <v>1.7343824014614117E-8</v>
      </c>
      <c r="TQ123" s="120">
        <v>1.7343824014614114E-8</v>
      </c>
      <c r="TR123" s="120">
        <v>1.6137034925742715E-8</v>
      </c>
      <c r="TS123" s="120">
        <v>1.6137034925742708E-8</v>
      </c>
      <c r="TT123" s="120">
        <v>1.5004627227866227E-8</v>
      </c>
      <c r="TU123" s="120">
        <v>1.5004627227866227E-8</v>
      </c>
      <c r="TV123" s="120">
        <v>1.3942655657849581E-8</v>
      </c>
      <c r="TW123" s="120">
        <v>1.3942655657849581E-8</v>
      </c>
      <c r="TX123" s="120">
        <v>1.2947346550001294E-8</v>
      </c>
      <c r="TY123" s="120">
        <v>1.2947346550001304E-8</v>
      </c>
      <c r="TZ123" s="120">
        <v>1.2015092284247647E-8</v>
      </c>
      <c r="UA123" s="120">
        <v>1.2015092284247649E-8</v>
      </c>
      <c r="UB123" s="120">
        <v>1.1142445833029136E-8</v>
      </c>
      <c r="UC123" s="120">
        <v>1.1142445833029141E-8</v>
      </c>
      <c r="UD123" s="120">
        <v>1.0326115407956399E-8</v>
      </c>
      <c r="UE123" s="120">
        <v>1.03261154079564E-8</v>
      </c>
      <c r="UF123" s="120">
        <v>9.5629592071710715E-9</v>
      </c>
      <c r="UG123" s="120">
        <v>9.5629592071710698E-9</v>
      </c>
      <c r="UH123" s="120">
        <v>8.8499802642658308E-9</v>
      </c>
      <c r="UI123" s="120">
        <v>8.8499802642658291E-9</v>
      </c>
      <c r="UJ123" s="120">
        <v>8.1843213995249541E-9</v>
      </c>
      <c r="UK123" s="120">
        <v>8.1843213995249491E-9</v>
      </c>
      <c r="UL123" s="120">
        <v>7.5632602741541974E-9</v>
      </c>
      <c r="UM123" s="120">
        <v>7.5632602741542007E-9</v>
      </c>
      <c r="UN123" s="120">
        <v>6.9842045480755624E-9</v>
      </c>
      <c r="UO123" s="120">
        <v>6.9842045480755574E-9</v>
      </c>
      <c r="UP123" s="120">
        <v>6.4446871417690164E-9</v>
      </c>
      <c r="UQ123" s="120">
        <v>6.4446871417690205E-9</v>
      </c>
      <c r="UR123" s="120">
        <v>5.9423616025500827E-9</v>
      </c>
      <c r="US123" s="120">
        <v>5.9423616025500852E-9</v>
      </c>
      <c r="UT123" s="120">
        <v>5.4749975755784737E-9</v>
      </c>
      <c r="UU123" s="120">
        <v>5.4749975755784704E-9</v>
      </c>
      <c r="UV123" s="120">
        <v>5.0404763798002185E-9</v>
      </c>
      <c r="UW123" s="120">
        <v>5.0404763798002168E-9</v>
      </c>
      <c r="UX123" s="120">
        <v>4.6367866889326421E-9</v>
      </c>
      <c r="UY123" s="120">
        <v>4.6367866889326454E-9</v>
      </c>
      <c r="UZ123" s="120">
        <v>4.2620203175092582E-9</v>
      </c>
      <c r="VA123" s="120">
        <v>4.262020317509259E-9</v>
      </c>
      <c r="VB123" s="120">
        <v>3.9143681119100097E-9</v>
      </c>
      <c r="VC123" s="120">
        <v>3.9143681119100097E-9</v>
      </c>
      <c r="VD123" s="120">
        <v>3.5921159462112884E-9</v>
      </c>
      <c r="VE123" s="120">
        <v>3.5921159462112859E-9</v>
      </c>
      <c r="VF123" s="120">
        <v>3.2936408226000178E-9</v>
      </c>
      <c r="VG123" s="120">
        <v>3.2936408226000178E-9</v>
      </c>
      <c r="VH123" s="120">
        <v>3.017407076007136E-9</v>
      </c>
      <c r="VI123" s="120">
        <v>3.0174070760071335E-9</v>
      </c>
      <c r="VJ123" s="120">
        <v>2.7619626825278112E-9</v>
      </c>
      <c r="VK123" s="120">
        <v>2.7619626825278116E-9</v>
      </c>
      <c r="VL123" s="120">
        <v>2.5259356711093208E-9</v>
      </c>
      <c r="VM123" s="120">
        <v>2.5259356711093204E-9</v>
      </c>
      <c r="VN123" s="120">
        <v>2.3080306379021371E-9</v>
      </c>
      <c r="VO123" s="120">
        <v>2.3080306379021388E-9</v>
      </c>
      <c r="VP123" s="120">
        <v>2.1070253625864481E-9</v>
      </c>
      <c r="VQ123" s="120">
        <v>2.1070253625864477E-9</v>
      </c>
      <c r="VR123" s="120">
        <v>1.9217675259042603E-9</v>
      </c>
      <c r="VS123" s="120">
        <v>1.9217675259042587E-9</v>
      </c>
      <c r="VT123" s="120">
        <v>1.7511715275473597E-9</v>
      </c>
      <c r="VU123" s="120">
        <v>1.7511715275473601E-9</v>
      </c>
      <c r="VV123" s="120">
        <v>1.5942154034732651E-9</v>
      </c>
      <c r="VW123" s="120">
        <v>1.5942154034732641E-9</v>
      </c>
      <c r="VX123" s="120">
        <v>1.4499378416453143E-9</v>
      </c>
      <c r="VY123" s="120">
        <v>1.4499378416453149E-9</v>
      </c>
      <c r="VZ123" s="120">
        <v>1.3174352951193779E-9</v>
      </c>
      <c r="WA123" s="120">
        <v>1.3174352951193781E-9</v>
      </c>
      <c r="WB123" s="120">
        <v>1.1958591913281034E-9</v>
      </c>
      <c r="WC123" s="120">
        <v>1.1958591913281032E-9</v>
      </c>
      <c r="WD123" s="120">
        <v>1.0844132363447558E-9</v>
      </c>
      <c r="WE123" s="120">
        <v>1.0844132363447556E-9</v>
      </c>
      <c r="WF123" s="120">
        <v>9.8235081284219229E-10</v>
      </c>
      <c r="WG123" s="120">
        <v>9.823508128421925E-10</v>
      </c>
      <c r="WH123" s="120">
        <v>8.8897247039877429E-10</v>
      </c>
      <c r="WI123" s="120">
        <v>8.8897247039877429E-10</v>
      </c>
      <c r="WJ123" s="120">
        <v>8.0362350674201359E-10</v>
      </c>
      <c r="WK123" s="120">
        <v>8.0362350674201286E-10</v>
      </c>
      <c r="WL123" s="120">
        <v>7.2569163846258688E-10</v>
      </c>
      <c r="WM123" s="120">
        <v>7.256916384625874E-10</v>
      </c>
      <c r="WN123" s="120">
        <v>6.5460475967614907E-10</v>
      </c>
      <c r="WO123" s="120">
        <v>6.5460475967614876E-10</v>
      </c>
      <c r="WP123" s="120">
        <v>5.8982878705817166E-10</v>
      </c>
      <c r="WQ123" s="120">
        <v>5.8982878705817124E-10</v>
      </c>
      <c r="WR123" s="120">
        <v>5.3086558962800163E-10</v>
      </c>
      <c r="WS123" s="120">
        <v>5.3086558962800225E-10</v>
      </c>
      <c r="WT123" s="120">
        <v>4.7725100161237994E-10</v>
      </c>
      <c r="WU123" s="120">
        <v>4.7725100161237983E-10</v>
      </c>
      <c r="WV123" s="120">
        <v>4.2855291667601856E-10</v>
      </c>
      <c r="WW123" s="120">
        <v>4.2855291667601867E-10</v>
      </c>
      <c r="WX123" s="120">
        <v>3.8436946176746914E-10</v>
      </c>
      <c r="WY123" s="120">
        <v>3.8436946176746903E-10</v>
      </c>
      <c r="WZ123" s="120">
        <v>3.4432724879244782E-10</v>
      </c>
      <c r="XA123" s="120">
        <v>3.4432724879244782E-10</v>
      </c>
      <c r="XB123" s="120">
        <v>3.0807970229415756E-10</v>
      </c>
      <c r="XC123" s="120">
        <v>3.080797022941573E-10</v>
      </c>
      <c r="XD123" s="120">
        <v>2.753054612908826E-10</v>
      </c>
      <c r="XE123" s="120">
        <v>2.7530546129088255E-10</v>
      </c>
      <c r="XF123" s="120">
        <v>2.4570685339533364E-10</v>
      </c>
      <c r="XG123" s="120">
        <v>2.4570685339533359E-10</v>
      </c>
      <c r="XH123" s="120">
        <v>2.1900843931784944E-10</v>
      </c>
      <c r="XI123" s="120">
        <v>2.1900843931784941E-10</v>
      </c>
      <c r="XJ123" s="120">
        <v>1.9495562583667191E-10</v>
      </c>
      <c r="XK123" s="120">
        <v>1.9495562583667212E-10</v>
      </c>
      <c r="XL123" s="120">
        <v>1.733133453030537E-10</v>
      </c>
      <c r="XM123" s="120">
        <v>1.7331334530305388E-10</v>
      </c>
      <c r="XN123" s="120">
        <v>1.5386479973695285E-10</v>
      </c>
      <c r="XO123" s="120">
        <v>1.5386479973695295E-10</v>
      </c>
      <c r="XP123" s="120">
        <v>1.3641026756049389E-10</v>
      </c>
      <c r="XQ123" s="120">
        <v>1.3641026756049389E-10</v>
      </c>
      <c r="XR123" s="120">
        <v>1.2076597101118048E-10</v>
      </c>
      <c r="XS123" s="120">
        <v>1.2076597101118058E-10</v>
      </c>
      <c r="XT123" s="120">
        <v>1.067630022750225E-10</v>
      </c>
      <c r="XU123" s="120">
        <v>1.0676300227502243E-10</v>
      </c>
      <c r="XV123" s="120">
        <v>9.4246306381216381E-11</v>
      </c>
      <c r="XW123" s="120">
        <v>9.4246306381216419E-11</v>
      </c>
      <c r="XX123" s="120">
        <v>8.3073718904761783E-11</v>
      </c>
      <c r="XY123" s="120">
        <v>8.3073718904761783E-11</v>
      </c>
      <c r="XZ123" s="120">
        <v>7.3115056531319295E-11</v>
      </c>
      <c r="YA123" s="120">
        <v>7.3115056531319308E-11</v>
      </c>
      <c r="YB123" s="120">
        <v>6.4251258549670823E-11</v>
      </c>
      <c r="YC123" s="120">
        <v>6.4251258549670823E-11</v>
      </c>
      <c r="YD123" s="120">
        <v>5.6373577351227226E-11</v>
      </c>
      <c r="YE123" s="120">
        <v>5.637357735122722E-11</v>
      </c>
      <c r="YF123" s="120">
        <v>4.9382816033069226E-11</v>
      </c>
      <c r="YG123" s="120">
        <v>4.9382816033069238E-11</v>
      </c>
      <c r="YH123" s="120">
        <v>4.3188611220899682E-11</v>
      </c>
      <c r="YI123" s="120">
        <v>4.3188611220899689E-11</v>
      </c>
      <c r="YJ123" s="120">
        <v>3.7708759250928237E-11</v>
      </c>
      <c r="YK123" s="120">
        <v>3.7708759250928243E-11</v>
      </c>
      <c r="YL123" s="120">
        <v>3.2868583874992422E-11</v>
      </c>
      <c r="YM123" s="120">
        <v>3.2868583874992409E-11</v>
      </c>
      <c r="YN123" s="120">
        <v>2.860034368102169E-11</v>
      </c>
      <c r="YO123" s="120">
        <v>2.8600343681021706E-11</v>
      </c>
      <c r="YP123" s="120">
        <v>2.4842677451153181E-11</v>
      </c>
      <c r="YQ123" s="120">
        <v>2.4842677451153178E-11</v>
      </c>
      <c r="YR123" s="120">
        <v>2.1540085712274199E-11</v>
      </c>
      <c r="YS123" s="120">
        <v>2.1540085712274186E-11</v>
      </c>
      <c r="YT123" s="120">
        <v>1.8642446768368371E-11</v>
      </c>
      <c r="YU123" s="120">
        <v>1.8642446768368371E-11</v>
      </c>
      <c r="YV123" s="120">
        <v>1.6104565540631771E-11</v>
      </c>
      <c r="YW123" s="120">
        <v>1.6104565540631765E-11</v>
      </c>
      <c r="YX123" s="120">
        <v>1.3885753579764355E-11</v>
      </c>
      <c r="YY123" s="120">
        <v>1.3885753579764347E-11</v>
      </c>
      <c r="YZ123" s="120">
        <v>1.1949438654977759E-11</v>
      </c>
      <c r="ZA123" s="120">
        <v>1.1949438654977768E-11</v>
      </c>
      <c r="ZB123" s="120">
        <v>1.0262802365943426E-11</v>
      </c>
      <c r="ZC123" s="120">
        <v>1.0262802365943424E-11</v>
      </c>
      <c r="ZD123" s="120">
        <v>8.7964442669793931E-12</v>
      </c>
      <c r="ZE123" s="120">
        <v>8.7964442669793915E-12</v>
      </c>
      <c r="ZF123" s="120">
        <v>7.5240710370859073E-12</v>
      </c>
      <c r="ZG123" s="120">
        <v>7.5240710370858976E-12</v>
      </c>
      <c r="ZH123" s="120">
        <v>6.4222092748284016E-12</v>
      </c>
      <c r="ZI123" s="120">
        <v>6.4222092748284016E-12</v>
      </c>
      <c r="ZJ123" s="120">
        <v>5.4699405433769607E-12</v>
      </c>
      <c r="ZK123" s="120">
        <v>5.4699405433769534E-12</v>
      </c>
      <c r="ZL123" s="120">
        <v>4.6486573380828051E-12</v>
      </c>
      <c r="ZM123" s="120">
        <v>4.6486573380828091E-12</v>
      </c>
      <c r="ZN123" s="120">
        <v>3.9418386966495669E-12</v>
      </c>
      <c r="ZO123" s="120">
        <v>3.9418386966495661E-12</v>
      </c>
      <c r="ZP123" s="120">
        <v>3.3348442200819241E-12</v>
      </c>
      <c r="ZQ123" s="120">
        <v>3.3348442200819229E-12</v>
      </c>
      <c r="ZR123" s="120">
        <v>2.8147253210151182E-12</v>
      </c>
      <c r="ZS123" s="120">
        <v>2.814725321015121E-12</v>
      </c>
      <c r="ZT123" s="120">
        <v>2.3700525645917429E-12</v>
      </c>
      <c r="ZU123" s="120">
        <v>2.3700525645917441E-12</v>
      </c>
      <c r="ZV123" s="120">
        <v>1.9907580156115957E-12</v>
      </c>
      <c r="ZW123" s="120">
        <v>1.9907580156115961E-12</v>
      </c>
      <c r="ZX123" s="120">
        <v>1.6679915540908045E-12</v>
      </c>
      <c r="ZY123" s="120">
        <v>1.6679915540908045E-12</v>
      </c>
      <c r="ZZ123" s="120">
        <v>1.3939901694887885E-12</v>
      </c>
      <c r="AAA123" s="120">
        <v>1.3939901694887883E-12</v>
      </c>
      <c r="AAB123" s="120">
        <v>1.1619592915622057E-12</v>
      </c>
      <c r="AAC123" s="120">
        <v>1.1619592915622055E-12</v>
      </c>
      <c r="AAD123" s="120">
        <v>9.6596526295460649E-13</v>
      </c>
      <c r="AAE123" s="120">
        <v>9.659652629546067E-13</v>
      </c>
      <c r="AAF123" s="120">
        <v>8.0083810510739525E-13</v>
      </c>
      <c r="AAG123" s="120">
        <v>8.0083810510739475E-13</v>
      </c>
      <c r="AAH123" s="120">
        <v>6.6208377476599907E-13</v>
      </c>
      <c r="AAI123" s="120">
        <v>6.6208377476599907E-13</v>
      </c>
      <c r="AAJ123" s="120">
        <v>5.458051531466933E-13</v>
      </c>
      <c r="AAK123" s="120">
        <v>5.458051531466934E-13</v>
      </c>
      <c r="AAL123" s="120">
        <v>4.4863105362333722E-13</v>
      </c>
      <c r="AAM123" s="120">
        <v>4.4863105362333717E-13</v>
      </c>
      <c r="AAN123" s="120">
        <v>3.6765257649650854E-13</v>
      </c>
      <c r="AAO123" s="120">
        <v>3.6765257649650824E-13</v>
      </c>
      <c r="AAP123" s="120">
        <v>3.0036618093537791E-13</v>
      </c>
      <c r="AAQ123" s="120">
        <v>3.0036618093537807E-13</v>
      </c>
      <c r="AAR123" s="120">
        <v>2.4462288445877523E-13</v>
      </c>
      <c r="AAS123" s="120">
        <v>2.4462288445877523E-13</v>
      </c>
      <c r="AAT123" s="120">
        <v>1.9858303927858537E-13</v>
      </c>
      <c r="AAU123" s="120">
        <v>1.9858303927858514E-13</v>
      </c>
      <c r="AAV123" s="120">
        <v>1.60676172406815E-13</v>
      </c>
      <c r="AAW123" s="120">
        <v>1.6067617240681492E-13</v>
      </c>
      <c r="AAX123" s="120">
        <v>1.2956541257716276E-13</v>
      </c>
      <c r="AAY123" s="120">
        <v>1.2956541257716266E-13</v>
      </c>
      <c r="AAZ123" s="120">
        <v>1.0411606171129448E-13</v>
      </c>
      <c r="ABA123" s="120">
        <v>1.0411606171129446E-13</v>
      </c>
      <c r="ABB123" s="120">
        <v>8.3367901836566752E-14</v>
      </c>
      <c r="ABC123" s="120">
        <v>8.3367901836566778E-14</v>
      </c>
      <c r="ABD123" s="120">
        <v>6.651086001156014E-14</v>
      </c>
      <c r="ABE123" s="120">
        <v>6.6510860011560178E-14</v>
      </c>
      <c r="ABF123" s="120">
        <v>5.2863683922902592E-14</v>
      </c>
      <c r="ABG123" s="120">
        <v>5.2863683922902592E-14</v>
      </c>
      <c r="ABH123" s="120">
        <v>4.1855309374064516E-14</v>
      </c>
      <c r="ABI123" s="120">
        <v>4.1855309374064547E-14</v>
      </c>
      <c r="ABJ123" s="120">
        <v>3.3008627894654199E-14</v>
      </c>
      <c r="ABK123" s="120">
        <v>3.3008627894654199E-14</v>
      </c>
      <c r="ABL123" s="120">
        <v>2.5926388165417237E-14</v>
      </c>
      <c r="ABM123" s="120">
        <v>2.5926388165417225E-14</v>
      </c>
      <c r="ABN123" s="120">
        <v>2.0278988895047192E-14</v>
      </c>
      <c r="ABO123" s="120">
        <v>2.0278988895047189E-14</v>
      </c>
      <c r="ABP123" s="120">
        <v>1.5793943222272987E-14</v>
      </c>
      <c r="ABQ123" s="120">
        <v>1.5793943222272984E-14</v>
      </c>
      <c r="ABR123" s="120">
        <v>1.2246815679081161E-14</v>
      </c>
      <c r="ABS123" s="120">
        <v>1.2246815679081154E-14</v>
      </c>
      <c r="ABT123" s="120">
        <v>9.4534522727880318E-15</v>
      </c>
      <c r="ABU123" s="120">
        <v>9.4534522727880366E-15</v>
      </c>
      <c r="ABV123" s="120">
        <v>7.2633423657638704E-15</v>
      </c>
      <c r="ABW123" s="120">
        <v>7.2633423657638672E-15</v>
      </c>
      <c r="ABX123" s="120">
        <v>5.5539677964753941E-15</v>
      </c>
      <c r="ABY123" s="120">
        <v>5.5539677964753957E-15</v>
      </c>
      <c r="ABZ123" s="120">
        <v>4.2260101429186341E-15</v>
      </c>
      <c r="ACA123" s="120">
        <v>4.2260101429186396E-15</v>
      </c>
      <c r="ACB123" s="120">
        <v>3.199301231859349E-15</v>
      </c>
      <c r="ACC123" s="120">
        <v>3.199301231859349E-15</v>
      </c>
      <c r="ACD123" s="120">
        <v>2.4094150000386523E-15</v>
      </c>
      <c r="ACE123" s="120">
        <v>2.4094150000386512E-15</v>
      </c>
      <c r="ACF123" s="120">
        <v>1.8048106745559586E-15</v>
      </c>
      <c r="ACG123" s="120">
        <v>1.8048106745559598E-15</v>
      </c>
      <c r="ACH123" s="120">
        <v>1.3444480188217325E-15</v>
      </c>
      <c r="ACI123" s="120">
        <v>1.3444480188217328E-15</v>
      </c>
      <c r="ACJ123" s="120">
        <v>9.9580514891279623E-16</v>
      </c>
      <c r="ACK123" s="120">
        <v>9.9580514891279662E-16</v>
      </c>
      <c r="ACL123" s="120">
        <v>7.3323822477130812E-16</v>
      </c>
      <c r="ACM123" s="120">
        <v>7.3323822477130842E-16</v>
      </c>
      <c r="ACN123" s="120">
        <v>5.366302236226575E-16</v>
      </c>
      <c r="ACO123" s="120">
        <v>5.3663022362265809E-16</v>
      </c>
      <c r="ACP123" s="120">
        <v>3.9028307115509411E-16</v>
      </c>
      <c r="ACQ123" s="120">
        <v>3.9028307115509381E-16</v>
      </c>
      <c r="ACR123" s="120">
        <v>2.8201370059761839E-16</v>
      </c>
      <c r="ACS123" s="120">
        <v>2.8201370059761829E-16</v>
      </c>
      <c r="ACT123" s="120">
        <v>2.0242019089998319E-16</v>
      </c>
      <c r="ACU123" s="120">
        <v>2.0242019089998312E-16</v>
      </c>
      <c r="ACV123" s="120">
        <v>1.4428906127202038E-16</v>
      </c>
      <c r="ACW123" s="120">
        <v>1.4428906127202033E-16</v>
      </c>
      <c r="ACX123" s="120">
        <v>1.0211912700774937E-16</v>
      </c>
      <c r="ACY123" s="120">
        <v>1.0211912700774937E-16</v>
      </c>
      <c r="ACZ123" s="120">
        <v>7.1741105244195573E-17</v>
      </c>
      <c r="ADA123" s="120">
        <v>7.1741105244195634E-17</v>
      </c>
      <c r="ADB123" s="120">
        <v>5.0015451080733138E-17</v>
      </c>
      <c r="ADC123" s="120">
        <v>5.0015451080733163E-17</v>
      </c>
      <c r="ADD123" s="120">
        <v>3.4593753648305445E-17</v>
      </c>
      <c r="ADE123" s="120">
        <v>3.4593753648305458E-17</v>
      </c>
      <c r="ADF123" s="120">
        <v>2.3731474779527979E-17</v>
      </c>
      <c r="ADG123" s="120">
        <v>2.3731474779527979E-17</v>
      </c>
      <c r="ADH123" s="120">
        <v>1.6141913453303663E-17</v>
      </c>
      <c r="ADI123" s="120">
        <v>1.6141913453303666E-17</v>
      </c>
      <c r="ADJ123" s="120">
        <v>1.0883067708168823E-17</v>
      </c>
      <c r="ADK123" s="120">
        <v>1.0883067708168826E-17</v>
      </c>
      <c r="ADL123" s="120">
        <v>7.270579711506311E-18</v>
      </c>
      <c r="ADM123" s="120">
        <v>7.2705797115063048E-18</v>
      </c>
      <c r="ADN123" s="120">
        <v>4.8112235508763595E-18</v>
      </c>
      <c r="ADO123" s="120">
        <v>4.8112235508763618E-18</v>
      </c>
      <c r="ADP123" s="120">
        <v>3.1524604702602416E-18</v>
      </c>
      <c r="ADQ123" s="120">
        <v>3.1524604702602432E-18</v>
      </c>
      <c r="ADR123" s="120">
        <v>2.0444711467251436E-18</v>
      </c>
      <c r="ADS123" s="120">
        <v>2.044471146725144E-18</v>
      </c>
      <c r="ADT123" s="120">
        <v>1.3118047766942576E-18</v>
      </c>
      <c r="ADU123" s="120">
        <v>1.3118047766942573E-18</v>
      </c>
      <c r="ADV123" s="120">
        <v>8.3238306939989477E-19</v>
      </c>
      <c r="ADW123" s="120">
        <v>8.3238306939989477E-19</v>
      </c>
      <c r="ADX123" s="120">
        <v>5.2208399402104044E-19</v>
      </c>
      <c r="ADY123" s="120">
        <v>5.2208399402104092E-19</v>
      </c>
      <c r="ADZ123" s="120">
        <v>3.2352313335144125E-19</v>
      </c>
      <c r="AEA123" s="120">
        <v>3.2352313335144115E-19</v>
      </c>
      <c r="AEB123" s="120">
        <v>1.9796533938648704E-19</v>
      </c>
      <c r="AEC123" s="120">
        <v>1.9796533938648721E-19</v>
      </c>
      <c r="AED123" s="120">
        <v>1.1954956415404708E-19</v>
      </c>
      <c r="AEE123" s="120">
        <v>1.1954956415404708E-19</v>
      </c>
      <c r="AEF123" s="120">
        <v>7.1206854526995401E-20</v>
      </c>
      <c r="AEG123" s="120">
        <v>7.1206854526995425E-20</v>
      </c>
      <c r="AEH123" s="120">
        <v>4.1805440472637104E-20</v>
      </c>
      <c r="AEI123" s="120">
        <v>4.1805440472637086E-20</v>
      </c>
      <c r="AEJ123" s="120">
        <v>2.4175965889236003E-20</v>
      </c>
      <c r="AEK123" s="120">
        <v>2.4175965889235979E-20</v>
      </c>
      <c r="AEL123" s="120">
        <v>1.3761203918586789E-20</v>
      </c>
      <c r="AEM123" s="120">
        <v>1.3761203918586792E-20</v>
      </c>
      <c r="AEN123" s="120">
        <v>7.7038655227365428E-21</v>
      </c>
      <c r="AEO123" s="120">
        <v>7.7038655227365383E-21</v>
      </c>
      <c r="AEP123" s="120">
        <v>4.2381162027959833E-21</v>
      </c>
      <c r="AEQ123" s="120">
        <v>4.2381162027959826E-21</v>
      </c>
      <c r="AER123" s="120">
        <v>2.2890355795169392E-21</v>
      </c>
      <c r="AES123" s="120">
        <v>2.2890355795169399E-21</v>
      </c>
      <c r="AET123" s="120">
        <v>1.2126056027894098E-21</v>
      </c>
      <c r="AEU123" s="120">
        <v>1.2126056027894094E-21</v>
      </c>
      <c r="AEV123" s="120">
        <v>6.2937626992476191E-22</v>
      </c>
      <c r="AEW123" s="120">
        <v>6.2937626992476172E-22</v>
      </c>
      <c r="AEX123" s="120">
        <v>3.1968463293353294E-22</v>
      </c>
      <c r="AEY123" s="120">
        <v>3.1968463293353289E-22</v>
      </c>
      <c r="AEZ123" s="120">
        <v>1.5871068534798442E-22</v>
      </c>
      <c r="AFA123" s="120">
        <v>1.5871068534798454E-22</v>
      </c>
      <c r="AFB123" s="120">
        <v>7.6907008537387299E-23</v>
      </c>
      <c r="AFC123" s="120">
        <v>7.6907008537387288E-23</v>
      </c>
      <c r="AFD123" s="120">
        <v>3.6320068802247777E-23</v>
      </c>
      <c r="AFE123" s="120">
        <v>3.6320068802247748E-23</v>
      </c>
      <c r="AFF123" s="120">
        <v>1.6688970678384239E-23</v>
      </c>
      <c r="AFG123" s="120">
        <v>1.6688970678384245E-23</v>
      </c>
      <c r="AFH123" s="120">
        <v>7.4476965952227399E-24</v>
      </c>
      <c r="AFI123" s="120">
        <v>7.4476965952227311E-24</v>
      </c>
      <c r="AFJ123" s="120">
        <v>3.2214134396350811E-24</v>
      </c>
      <c r="AFK123" s="120">
        <v>3.2214134396350822E-24</v>
      </c>
      <c r="AFL123" s="120">
        <v>1.3474954366851141E-24</v>
      </c>
      <c r="AFM123" s="120">
        <v>1.3474954366851137E-24</v>
      </c>
      <c r="AFN123" s="120">
        <v>5.4371862658307299E-25</v>
      </c>
      <c r="AFO123" s="120">
        <v>5.4371862658307317E-25</v>
      </c>
      <c r="AFP123" s="120">
        <v>2.1103879550359304E-25</v>
      </c>
      <c r="AFQ123" s="120">
        <v>2.1103879550359314E-25</v>
      </c>
      <c r="AFR123" s="120">
        <v>7.8542932043363405E-26</v>
      </c>
      <c r="AFS123" s="120">
        <v>7.8542932043363347E-26</v>
      </c>
      <c r="AFT123" s="120">
        <v>2.7927572561866947E-26</v>
      </c>
      <c r="AFU123" s="120">
        <v>2.7927572561866947E-26</v>
      </c>
      <c r="AFV123" s="120">
        <v>9.44787084513263E-27</v>
      </c>
      <c r="AFW123" s="120">
        <v>9.4478708451326243E-27</v>
      </c>
      <c r="AFX123" s="120">
        <v>3.0263528740666437E-27</v>
      </c>
      <c r="AFY123" s="120">
        <v>3.026352874066643E-27</v>
      </c>
      <c r="AFZ123" s="120">
        <v>9.1274223531426754E-28</v>
      </c>
      <c r="AGA123" s="120">
        <v>9.1274223531426718E-28</v>
      </c>
      <c r="AGB123" s="120">
        <v>2.5747366898777342E-28</v>
      </c>
      <c r="AGC123" s="120">
        <v>2.5747366898777346E-28</v>
      </c>
      <c r="AGD123" s="120">
        <v>6.7392766319494712E-29</v>
      </c>
      <c r="AGE123" s="120">
        <v>6.7392766319494712E-29</v>
      </c>
      <c r="AGF123" s="120">
        <v>1.6209625004911946E-29</v>
      </c>
      <c r="AGG123" s="120">
        <v>1.6209625004911943E-29</v>
      </c>
      <c r="AGH123" s="120">
        <v>3.5397264884490576E-30</v>
      </c>
      <c r="AGI123" s="120">
        <v>3.5397264884490583E-30</v>
      </c>
      <c r="AGJ123" s="120">
        <v>6.9106956710053983E-31</v>
      </c>
      <c r="AGK123" s="120">
        <v>6.9106956710053983E-31</v>
      </c>
      <c r="AGL123" s="120">
        <v>1.1820533154262882E-31</v>
      </c>
      <c r="AGM123" s="120">
        <v>1.1820533154262879E-31</v>
      </c>
      <c r="AGN123" s="120">
        <v>1.7228568300637559E-32</v>
      </c>
      <c r="AGO123" s="120">
        <v>1.7228568300637562E-32</v>
      </c>
      <c r="AGP123" s="120">
        <v>2.0549580818052442E-33</v>
      </c>
      <c r="AGQ123" s="120">
        <v>2.0549580818052442E-33</v>
      </c>
      <c r="AGR123" s="120">
        <v>1.8812611590559889E-34</v>
      </c>
      <c r="AGS123" s="120">
        <v>1.8812611590559889E-34</v>
      </c>
      <c r="AGT123" s="120">
        <v>1.1754943508222875E-35</v>
      </c>
      <c r="AGU123" s="120">
        <v>1.1754943508222875E-35</v>
      </c>
      <c r="AGV123" s="120">
        <v>3.76158192263132E-37</v>
      </c>
      <c r="AGW123" s="120" t="s">
        <v>105</v>
      </c>
      <c r="AGX123" s="120" t="s">
        <v>105</v>
      </c>
      <c r="AGY123" s="120" t="s">
        <v>105</v>
      </c>
      <c r="AGZ123" s="120" t="s">
        <v>105</v>
      </c>
      <c r="AHA123" s="120" t="s">
        <v>105</v>
      </c>
      <c r="AHB123" s="120" t="s">
        <v>105</v>
      </c>
      <c r="AHC123" s="120" t="s">
        <v>105</v>
      </c>
      <c r="AHD123" s="120" t="s">
        <v>105</v>
      </c>
      <c r="AHE123" s="120" t="s">
        <v>105</v>
      </c>
      <c r="AHF123" s="120" t="s">
        <v>105</v>
      </c>
      <c r="AHG123" s="120" t="s">
        <v>105</v>
      </c>
      <c r="AHH123" s="120" t="s">
        <v>105</v>
      </c>
      <c r="AHI123" s="120" t="s">
        <v>105</v>
      </c>
      <c r="AHJ123" s="120" t="s">
        <v>105</v>
      </c>
      <c r="AHK123" s="120" t="s">
        <v>105</v>
      </c>
      <c r="AHL123" s="120" t="s">
        <v>105</v>
      </c>
      <c r="AHM123" s="120" t="s">
        <v>105</v>
      </c>
      <c r="AHN123" s="120" t="s">
        <v>105</v>
      </c>
      <c r="AHO123" s="120" t="s">
        <v>105</v>
      </c>
      <c r="AHP123" s="120" t="s">
        <v>105</v>
      </c>
      <c r="AHQ123" s="120" t="s">
        <v>105</v>
      </c>
      <c r="AHR123" s="120" t="s">
        <v>105</v>
      </c>
      <c r="AHS123" s="120" t="s">
        <v>105</v>
      </c>
      <c r="AHT123" s="120" t="s">
        <v>105</v>
      </c>
      <c r="AHU123" s="120" t="s">
        <v>105</v>
      </c>
      <c r="AHV123" s="120" t="s">
        <v>105</v>
      </c>
      <c r="AHW123" s="120" t="s">
        <v>105</v>
      </c>
      <c r="AHX123" s="120" t="s">
        <v>105</v>
      </c>
      <c r="AHY123" s="120" t="s">
        <v>105</v>
      </c>
      <c r="AHZ123" s="120" t="s">
        <v>105</v>
      </c>
      <c r="AIA123" s="120" t="s">
        <v>105</v>
      </c>
      <c r="AIB123" s="120" t="s">
        <v>105</v>
      </c>
      <c r="AIC123" s="120" t="s">
        <v>105</v>
      </c>
      <c r="AID123" s="120" t="s">
        <v>105</v>
      </c>
      <c r="AIE123" s="120" t="s">
        <v>105</v>
      </c>
      <c r="AIF123" s="120" t="s">
        <v>105</v>
      </c>
      <c r="AIG123" s="120" t="s">
        <v>105</v>
      </c>
      <c r="AIH123" s="120" t="s">
        <v>105</v>
      </c>
      <c r="AII123" s="120" t="s">
        <v>105</v>
      </c>
      <c r="AIJ123" s="120" t="s">
        <v>105</v>
      </c>
      <c r="AIK123" s="120" t="s">
        <v>105</v>
      </c>
      <c r="AIL123" s="120" t="s">
        <v>105</v>
      </c>
      <c r="AIM123" s="120" t="s">
        <v>105</v>
      </c>
      <c r="AIN123" s="120" t="s">
        <v>105</v>
      </c>
      <c r="AIO123" s="120" t="s">
        <v>105</v>
      </c>
      <c r="AIP123" s="120" t="s">
        <v>105</v>
      </c>
      <c r="AIQ123" s="120" t="s">
        <v>105</v>
      </c>
      <c r="AIR123" s="120" t="s">
        <v>105</v>
      </c>
      <c r="AIS123" s="120" t="s">
        <v>105</v>
      </c>
      <c r="AIT123" s="120" t="s">
        <v>105</v>
      </c>
      <c r="AIU123" s="120" t="s">
        <v>105</v>
      </c>
      <c r="AIV123" s="120" t="s">
        <v>105</v>
      </c>
      <c r="AIW123" s="120" t="s">
        <v>105</v>
      </c>
      <c r="AIX123" s="120" t="s">
        <v>105</v>
      </c>
      <c r="AIY123" s="120" t="s">
        <v>105</v>
      </c>
      <c r="AIZ123" s="120" t="s">
        <v>105</v>
      </c>
      <c r="AJA123" s="120" t="s">
        <v>105</v>
      </c>
      <c r="AJB123" s="120" t="s">
        <v>105</v>
      </c>
      <c r="AJC123" s="120" t="s">
        <v>105</v>
      </c>
      <c r="AJD123" s="120" t="s">
        <v>105</v>
      </c>
      <c r="AJE123" s="120" t="s">
        <v>105</v>
      </c>
      <c r="AJF123" s="120" t="s">
        <v>105</v>
      </c>
      <c r="AJG123" s="120" t="s">
        <v>105</v>
      </c>
      <c r="AJH123" s="120" t="s">
        <v>105</v>
      </c>
      <c r="AJI123" s="120" t="s">
        <v>105</v>
      </c>
      <c r="AJJ123" s="120" t="s">
        <v>105</v>
      </c>
      <c r="AJK123" s="120" t="s">
        <v>105</v>
      </c>
      <c r="AJL123" s="120" t="s">
        <v>105</v>
      </c>
      <c r="AJM123" s="120" t="s">
        <v>105</v>
      </c>
      <c r="AJN123" s="120" t="s">
        <v>105</v>
      </c>
      <c r="AJO123" s="120" t="s">
        <v>105</v>
      </c>
      <c r="AJP123" s="120" t="s">
        <v>105</v>
      </c>
      <c r="AJQ123" s="120" t="s">
        <v>105</v>
      </c>
      <c r="AJR123" s="120" t="s">
        <v>105</v>
      </c>
      <c r="AJS123" s="120" t="s">
        <v>105</v>
      </c>
      <c r="AJT123" s="120" t="s">
        <v>105</v>
      </c>
      <c r="AJU123" s="120" t="s">
        <v>105</v>
      </c>
      <c r="AJV123" s="120" t="s">
        <v>105</v>
      </c>
      <c r="AJW123" s="120" t="s">
        <v>105</v>
      </c>
      <c r="AJX123" s="120" t="s">
        <v>105</v>
      </c>
      <c r="AJY123" s="120" t="s">
        <v>105</v>
      </c>
      <c r="AJZ123" s="120" t="s">
        <v>105</v>
      </c>
      <c r="AKA123" s="120" t="s">
        <v>105</v>
      </c>
      <c r="AKB123" s="120" t="s">
        <v>105</v>
      </c>
      <c r="AKC123" s="120" t="s">
        <v>105</v>
      </c>
      <c r="AKD123" s="120" t="s">
        <v>105</v>
      </c>
      <c r="AKE123" s="120" t="s">
        <v>105</v>
      </c>
      <c r="AKF123" s="120" t="s">
        <v>105</v>
      </c>
      <c r="AKG123" s="120" t="s">
        <v>105</v>
      </c>
      <c r="AKH123" s="120" t="s">
        <v>105</v>
      </c>
      <c r="AKI123" s="120" t="s">
        <v>105</v>
      </c>
      <c r="AKJ123" s="120" t="s">
        <v>105</v>
      </c>
      <c r="AKK123" s="120" t="s">
        <v>105</v>
      </c>
      <c r="AKL123" s="120" t="s">
        <v>105</v>
      </c>
      <c r="AKM123" s="120" t="s">
        <v>105</v>
      </c>
      <c r="AKN123" s="120" t="s">
        <v>105</v>
      </c>
      <c r="AKO123" s="120" t="s">
        <v>105</v>
      </c>
      <c r="AKP123" s="120" t="s">
        <v>105</v>
      </c>
      <c r="AKQ123" s="120" t="s">
        <v>105</v>
      </c>
      <c r="AKR123" s="120" t="s">
        <v>105</v>
      </c>
      <c r="AKS123" s="120" t="s">
        <v>105</v>
      </c>
      <c r="AKT123" s="120" t="s">
        <v>105</v>
      </c>
      <c r="AKU123" s="120" t="s">
        <v>105</v>
      </c>
      <c r="AKV123" s="120" t="s">
        <v>105</v>
      </c>
      <c r="AKW123" s="120" t="s">
        <v>105</v>
      </c>
      <c r="AKX123" s="120" t="s">
        <v>105</v>
      </c>
      <c r="AKY123" s="120" t="s">
        <v>105</v>
      </c>
      <c r="AKZ123" s="120" t="s">
        <v>105</v>
      </c>
      <c r="ALA123" s="120" t="s">
        <v>105</v>
      </c>
      <c r="ALB123" s="120" t="s">
        <v>105</v>
      </c>
      <c r="ALC123" s="120" t="s">
        <v>105</v>
      </c>
      <c r="ALD123" s="120" t="s">
        <v>105</v>
      </c>
      <c r="ALE123" s="120" t="s">
        <v>105</v>
      </c>
      <c r="ALF123" s="120" t="s">
        <v>105</v>
      </c>
      <c r="ALG123" s="120" t="s">
        <v>105</v>
      </c>
      <c r="ALH123" s="120" t="s">
        <v>105</v>
      </c>
      <c r="ALI123" s="120" t="s">
        <v>105</v>
      </c>
      <c r="ALJ123" s="120" t="s">
        <v>105</v>
      </c>
      <c r="ALK123" s="120" t="s">
        <v>105</v>
      </c>
      <c r="ALL123" s="120" t="s">
        <v>105</v>
      </c>
      <c r="ALM123" s="120" t="s">
        <v>105</v>
      </c>
      <c r="ALN123" s="120"/>
    </row>
    <row r="124" spans="1:1002" hidden="1">
      <c r="A124" s="119">
        <v>123</v>
      </c>
      <c r="B124" s="120">
        <v>1.0877361626367643E-4</v>
      </c>
      <c r="C124" s="120">
        <v>1.0698975847089522E-4</v>
      </c>
      <c r="D124" s="120">
        <v>1.0708574218154186E-4</v>
      </c>
      <c r="E124" s="120">
        <v>1.0532315108002609E-4</v>
      </c>
      <c r="F124" s="120">
        <v>1.0541739551844434E-4</v>
      </c>
      <c r="G124" s="120">
        <v>1.0367591265467311E-4</v>
      </c>
      <c r="H124" s="120">
        <v>1.0376844189794769E-4</v>
      </c>
      <c r="I124" s="120">
        <v>1.0204790901861905E-4</v>
      </c>
      <c r="J124" s="120">
        <v>1.0213874693304725E-4</v>
      </c>
      <c r="K124" s="120">
        <v>1.0043900599183733E-4</v>
      </c>
      <c r="L124" s="120">
        <v>1.0052817623321656E-4</v>
      </c>
      <c r="M124" s="120">
        <v>9.8849069397552282E-5</v>
      </c>
      <c r="N124" s="120">
        <v>9.8936595411482179E-5</v>
      </c>
      <c r="O124" s="120">
        <v>9.7277965069325219E-5</v>
      </c>
      <c r="P124" s="120">
        <v>9.7363870091525043E-5</v>
      </c>
      <c r="Q124" s="120">
        <v>9.5725558858167082E-5</v>
      </c>
      <c r="R124" s="120">
        <v>9.5809865914807458E-5</v>
      </c>
      <c r="S124" s="120">
        <v>9.4191716639675967E-5</v>
      </c>
      <c r="T124" s="120">
        <v>9.4274448547725613E-5</v>
      </c>
      <c r="U124" s="120">
        <v>9.2676304321199864E-5</v>
      </c>
      <c r="V124" s="120">
        <v>9.2757483688787515E-5</v>
      </c>
      <c r="W124" s="120">
        <v>9.1179187849023231E-5</v>
      </c>
      <c r="X124" s="120">
        <v>9.1258837075813951E-5</v>
      </c>
      <c r="Y124" s="120">
        <v>8.9700233215576583E-5</v>
      </c>
      <c r="Z124" s="120">
        <v>8.9778374493162751E-5</v>
      </c>
      <c r="AA124" s="120">
        <v>8.8239306466668713E-5</v>
      </c>
      <c r="AB124" s="120">
        <v>8.8315961778976119E-5</v>
      </c>
      <c r="AC124" s="120">
        <v>8.6796273708740501E-5</v>
      </c>
      <c r="AD124" s="120">
        <v>8.6871464832449281E-5</v>
      </c>
      <c r="AE124" s="120">
        <v>8.5371001116140376E-5</v>
      </c>
      <c r="AF124" s="120">
        <v>8.544474962111982E-5</v>
      </c>
      <c r="AG124" s="120">
        <v>8.3963354938418726E-5</v>
      </c>
      <c r="AH124" s="120">
        <v>8.4035682188177873E-5</v>
      </c>
      <c r="AI124" s="120">
        <v>8.2573201507643142E-5</v>
      </c>
      <c r="AJ124" s="120">
        <v>8.2644128659795319E-5</v>
      </c>
      <c r="AK124" s="120">
        <v>8.12004072457313E-5</v>
      </c>
      <c r="AL124" s="120">
        <v>8.1269955252473298E-5</v>
      </c>
      <c r="AM124" s="120">
        <v>7.9844838671801945E-5</v>
      </c>
      <c r="AN124" s="120">
        <v>7.9913028280408023E-5</v>
      </c>
      <c r="AO124" s="120">
        <v>7.8506362409542639E-5</v>
      </c>
      <c r="AP124" s="120">
        <v>7.8573214162873167E-5</v>
      </c>
      <c r="AQ124" s="120">
        <v>7.71848451945945E-5</v>
      </c>
      <c r="AR124" s="120">
        <v>7.7250379431618456E-5</v>
      </c>
      <c r="AS124" s="120">
        <v>7.58801538819508E-5</v>
      </c>
      <c r="AT124" s="120">
        <v>7.5944390738283638E-5</v>
      </c>
      <c r="AU124" s="120">
        <v>7.4592155453371469E-5</v>
      </c>
      <c r="AV124" s="120">
        <v>7.4655114861826358E-5</v>
      </c>
      <c r="AW124" s="120">
        <v>7.3320717024809477E-5</v>
      </c>
      <c r="AX124" s="120">
        <v>7.3382418715963862E-5</v>
      </c>
      <c r="AY124" s="120">
        <v>7.2065705853851926E-5</v>
      </c>
      <c r="AZ124" s="120">
        <v>7.2126169356627782E-5</v>
      </c>
      <c r="BA124" s="120">
        <v>7.0826989347170814E-5</v>
      </c>
      <c r="BB124" s="120">
        <v>7.0886233989429285E-5</v>
      </c>
      <c r="BC124" s="120">
        <v>6.9604435067986255E-5</v>
      </c>
      <c r="BD124" s="120">
        <v>6.9662479977136498E-5</v>
      </c>
      <c r="BE124" s="120">
        <v>6.8397910743538245E-5</v>
      </c>
      <c r="BF124" s="120">
        <v>6.8454774847160574E-5</v>
      </c>
      <c r="BG124" s="120">
        <v>6.720728427256871E-5</v>
      </c>
      <c r="BH124" s="120">
        <v>6.726298629905139E-5</v>
      </c>
      <c r="BI124" s="120">
        <v>6.6032423732810308E-5</v>
      </c>
      <c r="BJ124" s="120">
        <v>6.6086982212000688E-5</v>
      </c>
      <c r="BK124" s="120">
        <v>6.4873197388483421E-5</v>
      </c>
      <c r="BL124" s="120">
        <v>6.4926630652352858E-5</v>
      </c>
      <c r="BM124" s="120">
        <v>6.3729473697798122E-5</v>
      </c>
      <c r="BN124" s="120">
        <v>6.3781799881120789E-5</v>
      </c>
      <c r="BO124" s="120">
        <v>6.2601121320462024E-5</v>
      </c>
      <c r="BP124" s="120">
        <v>6.2652358361507389E-5</v>
      </c>
      <c r="BQ124" s="120">
        <v>6.1488009125191818E-5</v>
      </c>
      <c r="BR124" s="120">
        <v>6.1538174766430934E-5</v>
      </c>
      <c r="BS124" s="120">
        <v>6.0390006197227806E-5</v>
      </c>
      <c r="BT124" s="120">
        <v>6.0439117986053282E-5</v>
      </c>
      <c r="BU124" s="120">
        <v>5.9306981845850809E-5</v>
      </c>
      <c r="BV124" s="120">
        <v>5.935505713531005E-5</v>
      </c>
      <c r="BW124" s="120">
        <v>5.8238805611899721E-5</v>
      </c>
      <c r="BX124" s="120">
        <v>5.8285861561441902E-5</v>
      </c>
      <c r="BY124" s="120">
        <v>5.7185347275289053E-5</v>
      </c>
      <c r="BZ124" s="120">
        <v>5.7231400851525084E-5</v>
      </c>
      <c r="CA124" s="120">
        <v>5.6146476862525318E-5</v>
      </c>
      <c r="CB124" s="120">
        <v>5.6191544840001557E-5</v>
      </c>
      <c r="CC124" s="120">
        <v>5.5122064654221476E-5</v>
      </c>
      <c r="CD124" s="120">
        <v>5.5166163616206277E-5</v>
      </c>
      <c r="CE124" s="120">
        <v>5.4111981192607697E-5</v>
      </c>
      <c r="CF124" s="120">
        <v>5.4155127531890971E-5</v>
      </c>
      <c r="CG124" s="120">
        <v>5.3116097289037975E-5</v>
      </c>
      <c r="CH124" s="120">
        <v>5.3158307208743933E-5</v>
      </c>
      <c r="CI124" s="120">
        <v>5.2134284031491068E-5</v>
      </c>
      <c r="CJ124" s="120">
        <v>5.2175573545903704E-5</v>
      </c>
      <c r="CK124" s="120">
        <v>5.1166412792065013E-5</v>
      </c>
      <c r="CL124" s="120">
        <v>5.1206797727466384E-5</v>
      </c>
      <c r="CM124" s="120">
        <v>5.0212355234463616E-5</v>
      </c>
      <c r="CN124" s="120">
        <v>5.0251851229984704E-5</v>
      </c>
      <c r="CO124" s="120">
        <v>4.9271983321474278E-5</v>
      </c>
      <c r="CP124" s="120">
        <v>4.9310605829958439E-5</v>
      </c>
      <c r="CQ124" s="120">
        <v>4.8345169322435534E-5</v>
      </c>
      <c r="CR124" s="120">
        <v>4.8382933611314355E-5</v>
      </c>
      <c r="CS124" s="120">
        <v>4.743178582069347E-5</v>
      </c>
      <c r="CT124" s="120">
        <v>4.7468706972875031E-5</v>
      </c>
      <c r="CU124" s="120">
        <v>4.653170572104583E-5</v>
      </c>
      <c r="CV124" s="120">
        <v>4.6567798635814792E-5</v>
      </c>
      <c r="CW124" s="120">
        <v>4.5644802257172246E-5</v>
      </c>
      <c r="CX124" s="120">
        <v>4.5680081651102454E-5</v>
      </c>
      <c r="CY124" s="120">
        <v>4.477094899904995E-5</v>
      </c>
      <c r="CZ124" s="120">
        <v>4.4805429406928501E-5</v>
      </c>
      <c r="DA124" s="120">
        <v>4.391001986035312E-5</v>
      </c>
      <c r="DB124" s="120">
        <v>4.3943715636116673E-5</v>
      </c>
      <c r="DC124" s="120">
        <v>4.3061889105835532E-5</v>
      </c>
      <c r="DD124" s="120">
        <v>4.3094814423517969E-5</v>
      </c>
      <c r="DE124" s="120">
        <v>4.2226431358694151E-5</v>
      </c>
      <c r="DF124" s="120">
        <v>4.225860021338585E-5</v>
      </c>
      <c r="DG124" s="120">
        <v>4.1403521607913427E-5</v>
      </c>
      <c r="DH124" s="120">
        <v>4.1434947816731984E-5</v>
      </c>
      <c r="DI124" s="120">
        <v>4.0593035215588518E-5</v>
      </c>
      <c r="DJ124" s="120">
        <v>4.0623732418660667E-5</v>
      </c>
      <c r="DK124" s="120">
        <v>3.9794847924226288E-5</v>
      </c>
      <c r="DL124" s="120">
        <v>3.9824829585680773E-5</v>
      </c>
      <c r="DM124" s="120">
        <v>3.9008835864022687E-5</v>
      </c>
      <c r="DN124" s="120">
        <v>3.9038115272994344E-5</v>
      </c>
      <c r="DO124" s="120">
        <v>3.8234875560115607E-5</v>
      </c>
      <c r="DP124" s="120">
        <v>3.8263465831760274E-5</v>
      </c>
      <c r="DQ124" s="120">
        <v>3.7472843939811721E-5</v>
      </c>
      <c r="DR124" s="120">
        <v>3.7500758016331429E-5</v>
      </c>
      <c r="DS124" s="120">
        <v>3.6722618339785663E-5</v>
      </c>
      <c r="DT124" s="120">
        <v>3.6749868991464714E-5</v>
      </c>
      <c r="DU124" s="120">
        <v>3.5984076513250779E-5</v>
      </c>
      <c r="DV124" s="120">
        <v>3.6010676339502032E-5</v>
      </c>
      <c r="DW124" s="120">
        <v>3.5257096637100006E-5</v>
      </c>
      <c r="DX124" s="120">
        <v>3.5283058067521217E-5</v>
      </c>
      <c r="DY124" s="120">
        <v>3.4541557319015285E-5</v>
      </c>
      <c r="DZ124" s="120">
        <v>3.4566892614455753E-5</v>
      </c>
      <c r="EA124" s="120">
        <v>3.3837337604544582E-5</v>
      </c>
      <c r="EB124" s="120">
        <v>3.3862058858181209E-5</v>
      </c>
      <c r="EC124" s="120">
        <v>3.314431698414454E-5</v>
      </c>
      <c r="ED124" s="120">
        <v>3.3168436122568206E-5</v>
      </c>
      <c r="EE124" s="120">
        <v>3.246237540018855E-5</v>
      </c>
      <c r="EF124" s="120">
        <v>3.2485904184499332E-5</v>
      </c>
      <c r="EG124" s="120">
        <v>3.1791393253937519E-5</v>
      </c>
      <c r="EH124" s="120">
        <v>3.1814343280849741E-5</v>
      </c>
      <c r="EI124" s="120">
        <v>3.1131251412473133E-5</v>
      </c>
      <c r="EJ124" s="120">
        <v>3.1153634115429224E-5</v>
      </c>
      <c r="EK124" s="120">
        <v>3.0481831215591456E-5</v>
      </c>
      <c r="EL124" s="120">
        <v>3.0503657865885109E-5</v>
      </c>
      <c r="EM124" s="120">
        <v>2.9843014482655915E-5</v>
      </c>
      <c r="EN124" s="120">
        <v>2.9864296190563894E-5</v>
      </c>
      <c r="EO124" s="120">
        <v>2.9214683519408433E-5</v>
      </c>
      <c r="EP124" s="120">
        <v>2.9235431235330875E-5</v>
      </c>
      <c r="EQ124" s="120">
        <v>2.8596721124736709E-5</v>
      </c>
      <c r="ER124" s="120">
        <v>2.8616945640346175E-5</v>
      </c>
      <c r="ES124" s="120">
        <v>2.7989010597396939E-5</v>
      </c>
      <c r="ET124" s="120">
        <v>2.8008722546795412E-5</v>
      </c>
      <c r="EU124" s="120">
        <v>2.7391435742690173E-5</v>
      </c>
      <c r="EV124" s="120">
        <v>2.7410645603574327E-5</v>
      </c>
      <c r="EW124" s="120">
        <v>2.6803880879091153E-5</v>
      </c>
      <c r="EX124" s="120">
        <v>2.6822598973925324E-5</v>
      </c>
      <c r="EY124" s="120">
        <v>2.6226230844827983E-5</v>
      </c>
      <c r="EZ124" s="120">
        <v>2.6244467342024907E-5</v>
      </c>
      <c r="FA124" s="120">
        <v>2.5658371004411512E-5</v>
      </c>
      <c r="FB124" s="120">
        <v>2.5676135919520531E-5</v>
      </c>
      <c r="FC124" s="120">
        <v>2.5100187255112834E-5</v>
      </c>
      <c r="FD124" s="120">
        <v>2.5117490452015328E-5</v>
      </c>
      <c r="FE124" s="120">
        <v>2.4551566033387604E-5</v>
      </c>
      <c r="FF124" s="120">
        <v>2.4568417225499544E-5</v>
      </c>
      <c r="FG124" s="120">
        <v>2.4012394321245639E-5</v>
      </c>
      <c r="FH124" s="120">
        <v>2.4028803072726955E-5</v>
      </c>
      <c r="FI124" s="120">
        <v>2.3482559652564529E-5</v>
      </c>
      <c r="FJ124" s="120">
        <v>2.349853537953518E-5</v>
      </c>
      <c r="FK124" s="120">
        <v>2.2961950119345792E-5</v>
      </c>
      <c r="FL124" s="120">
        <v>2.2977502091108321E-5</v>
      </c>
      <c r="FM124" s="120">
        <v>2.2450454377912161E-5</v>
      </c>
      <c r="FN124" s="120">
        <v>2.246559171818038E-5</v>
      </c>
      <c r="FO124" s="120">
        <v>2.1947961655044551E-5</v>
      </c>
      <c r="FP124" s="120">
        <v>2.1962693343178421E-5</v>
      </c>
      <c r="FQ124" s="120">
        <v>2.1454361754057436E-5</v>
      </c>
      <c r="FR124" s="120">
        <v>2.1468696626303556E-5</v>
      </c>
      <c r="FS124" s="120">
        <v>2.0969545060810866E-5</v>
      </c>
      <c r="FT124" s="120">
        <v>2.0983491811548811E-5</v>
      </c>
      <c r="FU124" s="120">
        <v>2.0493402549658278E-5</v>
      </c>
      <c r="FV124" s="120">
        <v>2.0506969732652166E-5</v>
      </c>
      <c r="FW124" s="120">
        <v>2.002582578932819E-5</v>
      </c>
      <c r="FX124" s="120">
        <v>2.0039021818983461E-5</v>
      </c>
      <c r="FY124" s="120">
        <v>1.9566706948738541E-5</v>
      </c>
      <c r="FZ124" s="120">
        <v>1.9579540101363607E-5</v>
      </c>
      <c r="GA124" s="120">
        <v>1.9115938802742281E-5</v>
      </c>
      <c r="GB124" s="120">
        <v>1.912841721781512E-5</v>
      </c>
      <c r="GC124" s="120">
        <v>1.8673414737802985E-5</v>
      </c>
      <c r="GD124" s="120">
        <v>1.8685546419241985E-5</v>
      </c>
      <c r="GE124" s="120">
        <v>1.8239028757598566E-5</v>
      </c>
      <c r="GF124" s="120">
        <v>1.8250821575037789E-5</v>
      </c>
      <c r="GG124" s="120">
        <v>1.7812675488552278E-5</v>
      </c>
      <c r="GH124" s="120">
        <v>1.7824137178620769E-5</v>
      </c>
      <c r="GI124" s="120">
        <v>1.7394250185289355E-5</v>
      </c>
      <c r="GJ124" s="120">
        <v>1.7405388352894249E-5</v>
      </c>
      <c r="GK124" s="120">
        <v>1.6983648736017728E-5</v>
      </c>
      <c r="GL124" s="120">
        <v>1.6994470855630978E-5</v>
      </c>
      <c r="GM124" s="120">
        <v>1.6580767667831738E-5</v>
      </c>
      <c r="GN124" s="120">
        <v>1.6591281084780181E-5</v>
      </c>
      <c r="GO124" s="120">
        <v>1.6185504151937342E-5</v>
      </c>
      <c r="GP124" s="120">
        <v>1.6195716083695903E-5</v>
      </c>
      <c r="GQ124" s="120">
        <v>1.5797756008797341E-5</v>
      </c>
      <c r="GR124" s="120">
        <v>1.580767354628522E-5</v>
      </c>
      <c r="GS124" s="120">
        <v>1.5417421713195406E-5</v>
      </c>
      <c r="GT124" s="120">
        <v>1.5427051822074792E-5</v>
      </c>
      <c r="GU124" s="120">
        <v>1.5044400399217432E-5</v>
      </c>
      <c r="GV124" s="120">
        <v>1.5053749921194804E-5</v>
      </c>
      <c r="GW124" s="120">
        <v>1.4678591865149019E-5</v>
      </c>
      <c r="GX124" s="120">
        <v>1.468766751927854E-5</v>
      </c>
      <c r="GY124" s="120">
        <v>1.4319896578287527E-5</v>
      </c>
      <c r="GZ124" s="120">
        <v>1.4328704962276486E-5</v>
      </c>
      <c r="HA124" s="120">
        <v>1.3968215679667527E-5</v>
      </c>
      <c r="HB124" s="120">
        <v>1.3976763271183429E-5</v>
      </c>
      <c r="HC124" s="120">
        <v>1.3623450988698248E-5</v>
      </c>
      <c r="HD124" s="120">
        <v>1.3631744146677459E-5</v>
      </c>
      <c r="HE124" s="120">
        <v>1.328550500771177E-5</v>
      </c>
      <c r="HF124" s="120">
        <v>1.329354997366945E-5</v>
      </c>
      <c r="HG124" s="120">
        <v>1.2954280926420594E-5</v>
      </c>
      <c r="HH124" s="120">
        <v>1.2962083825761535E-5</v>
      </c>
      <c r="HI124" s="120">
        <v>1.2629682626283308E-5</v>
      </c>
      <c r="HJ124" s="120">
        <v>1.2637249469613652E-5</v>
      </c>
      <c r="HK124" s="120">
        <v>1.2311614684777087E-5</v>
      </c>
      <c r="HL124" s="120">
        <v>1.231895136921655E-5</v>
      </c>
      <c r="HM124" s="120">
        <v>1.1999982379575761E-5</v>
      </c>
      <c r="HN124" s="120">
        <v>1.2007094690070152E-5</v>
      </c>
      <c r="HO124" s="120">
        <v>1.1694691692632148E-5</v>
      </c>
      <c r="HP124" s="120">
        <v>1.1701585303265966E-5</v>
      </c>
      <c r="HQ124" s="120">
        <v>1.1395649314163503E-5</v>
      </c>
      <c r="HR124" s="120">
        <v>1.1402329789472376E-5</v>
      </c>
      <c r="HS124" s="120">
        <v>1.1102762646538788E-5</v>
      </c>
      <c r="HT124" s="120">
        <v>1.1109235442821438E-5</v>
      </c>
      <c r="HU124" s="120">
        <v>1.0815939808066495E-5</v>
      </c>
      <c r="HV124" s="120">
        <v>1.0822210274696088E-5</v>
      </c>
      <c r="HW124" s="120">
        <v>1.0535089636681954E-5</v>
      </c>
      <c r="HX124" s="120">
        <v>1.0541163017416599E-5</v>
      </c>
      <c r="HY124" s="120">
        <v>1.0260121693532946E-5</v>
      </c>
      <c r="HZ124" s="120">
        <v>1.0266003127824966E-5</v>
      </c>
      <c r="IA124" s="120">
        <v>9.9909462664622405E-6</v>
      </c>
      <c r="IB124" s="120">
        <v>9.9966407907661676E-6</v>
      </c>
      <c r="IC124" s="120">
        <v>9.7274743733862501E-6</v>
      </c>
      <c r="ID124" s="120">
        <v>9.732986922465146E-6</v>
      </c>
      <c r="IE124" s="120">
        <v>9.4696177655683692E-6</v>
      </c>
      <c r="IF124" s="120">
        <v>9.4749531737983432E-6</v>
      </c>
      <c r="IG124" s="120">
        <v>9.217288930786106E-6</v>
      </c>
      <c r="IH124" s="120">
        <v>9.2224519334587186E-6</v>
      </c>
      <c r="II124" s="120">
        <v>8.9704010963907933E-6</v>
      </c>
      <c r="IJ124" s="120">
        <v>8.9753963310131807E-6</v>
      </c>
      <c r="IK124" s="120">
        <v>8.7288682322589053E-6</v>
      </c>
      <c r="IL124" s="120">
        <v>8.7337002398512914E-6</v>
      </c>
      <c r="IM124" s="120">
        <v>8.4926050536337799E-6</v>
      </c>
      <c r="IN124" s="120">
        <v>8.4972782800243038E-6</v>
      </c>
      <c r="IO124" s="120">
        <v>8.261527023857016E-6</v>
      </c>
      <c r="IP124" s="120">
        <v>8.2660458209734144E-6</v>
      </c>
      <c r="IQ124" s="120">
        <v>8.0355503569881966E-6</v>
      </c>
      <c r="IR124" s="120">
        <v>8.0399189841463022E-6</v>
      </c>
      <c r="IS124" s="120">
        <v>7.8145920203122426E-6</v>
      </c>
      <c r="IT124" s="120">
        <v>7.818814645501026E-6</v>
      </c>
      <c r="IU124" s="120">
        <v>7.5985697367332704E-6</v>
      </c>
      <c r="IV124" s="120">
        <v>7.6026504378961089E-6</v>
      </c>
      <c r="IW124" s="120">
        <v>7.3874019870541359E-6</v>
      </c>
      <c r="IX124" s="120">
        <v>7.3913447533661434E-6</v>
      </c>
      <c r="IY124" s="120">
        <v>7.1810080121407042E-6</v>
      </c>
      <c r="IZ124" s="120">
        <v>7.1848167452819378E-6</v>
      </c>
      <c r="JA124" s="120">
        <v>6.9793078149699747E-6</v>
      </c>
      <c r="JB124" s="120">
        <v>6.9829863303942312E-6</v>
      </c>
      <c r="JC124" s="120">
        <v>6.7822221625612946E-6</v>
      </c>
      <c r="JD124" s="120">
        <v>6.7857741907602265E-6</v>
      </c>
      <c r="JE124" s="120">
        <v>6.5896725877896689E-6</v>
      </c>
      <c r="JF124" s="120">
        <v>6.5931017755521594E-6</v>
      </c>
      <c r="JG124" s="120">
        <v>6.4015813910805856E-6</v>
      </c>
      <c r="JH124" s="120">
        <v>6.4048913027469876E-6</v>
      </c>
      <c r="JI124" s="120">
        <v>6.217871641985462E-6</v>
      </c>
      <c r="JJ124" s="120">
        <v>6.2210657606965897E-6</v>
      </c>
      <c r="JK124" s="120">
        <v>6.0384671806369788E-6</v>
      </c>
      <c r="JL124" s="120">
        <v>6.0415489095775739E-6</v>
      </c>
      <c r="JM124" s="120">
        <v>5.8632926190836909E-6</v>
      </c>
      <c r="JN124" s="120">
        <v>5.8662652827202119E-6</v>
      </c>
      <c r="JO124" s="120">
        <v>5.692273342503145E-6</v>
      </c>
      <c r="JP124" s="120">
        <v>5.6951401878156242E-6</v>
      </c>
      <c r="JQ124" s="120">
        <v>5.5253355102929698E-6</v>
      </c>
      <c r="JR124" s="120">
        <v>5.5280997080006987E-6</v>
      </c>
      <c r="JS124" s="120">
        <v>5.3624060570392116E-6</v>
      </c>
      <c r="JT124" s="120">
        <v>5.3650707028201476E-6</v>
      </c>
      <c r="JU124" s="120">
        <v>5.2034126933614902E-6</v>
      </c>
      <c r="JV124" s="120">
        <v>5.2059808090650478E-6</v>
      </c>
      <c r="JW124" s="120">
        <v>5.0482839066342687E-6</v>
      </c>
      <c r="JX124" s="120">
        <v>5.0507584414874381E-6</v>
      </c>
      <c r="JY124" s="120">
        <v>4.8969489615839518E-6</v>
      </c>
      <c r="JZ124" s="120">
        <v>4.8993327933903794E-6</v>
      </c>
      <c r="KA124" s="120">
        <v>4.7493379007610949E-6</v>
      </c>
      <c r="KB124" s="120">
        <v>4.751633837093095E-6</v>
      </c>
      <c r="KC124" s="120">
        <v>4.6053815448875295E-6</v>
      </c>
      <c r="KD124" s="120">
        <v>4.607592324270712E-6</v>
      </c>
      <c r="KE124" s="120">
        <v>4.465011493077853E-6</v>
      </c>
      <c r="KF124" s="120">
        <v>4.4671397861682056E-6</v>
      </c>
      <c r="KG124" s="120">
        <v>4.3281601229349942E-6</v>
      </c>
      <c r="KH124" s="120">
        <v>4.3302085336882939E-6</v>
      </c>
      <c r="KI124" s="120">
        <v>4.194760590519551E-6</v>
      </c>
      <c r="KJ124" s="120">
        <v>4.1967316573528129E-6</v>
      </c>
      <c r="KK124" s="120">
        <v>4.0647468301925789E-6</v>
      </c>
      <c r="KL124" s="120">
        <v>4.0666430271374562E-6</v>
      </c>
      <c r="KM124" s="120">
        <v>3.9380535543316391E-6</v>
      </c>
      <c r="KN124" s="120">
        <v>3.9398772921794943E-6</v>
      </c>
      <c r="KO124" s="120">
        <v>3.8146162529198146E-6</v>
      </c>
      <c r="KP124" s="120">
        <v>3.8163698803584351E-6</v>
      </c>
      <c r="KQ124" s="120">
        <v>3.6943711930077399E-6</v>
      </c>
      <c r="KR124" s="120">
        <v>3.6960569977493483E-6</v>
      </c>
      <c r="KS124" s="120">
        <v>3.5772554180482765E-6</v>
      </c>
      <c r="KT124" s="120">
        <v>3.5788756279487971E-6</v>
      </c>
      <c r="KU124" s="120">
        <v>3.4632067471039396E-6</v>
      </c>
      <c r="KV124" s="120">
        <v>3.4647635312733005E-6</v>
      </c>
      <c r="KW124" s="120">
        <v>3.3521637739269887E-6</v>
      </c>
      <c r="KX124" s="120">
        <v>3.3536592438303132E-6</v>
      </c>
      <c r="KY124" s="120">
        <v>3.2440658659121852E-6</v>
      </c>
      <c r="KZ124" s="120">
        <v>3.2455020764617007E-6</v>
      </c>
      <c r="LA124" s="120">
        <v>3.1388531629222934E-6</v>
      </c>
      <c r="LB124" s="120">
        <v>3.1402321135598277E-6</v>
      </c>
      <c r="LC124" s="120">
        <v>3.0364665759864339E-6</v>
      </c>
      <c r="LD124" s="120">
        <v>3.0377902117563129E-6</v>
      </c>
      <c r="LE124" s="120">
        <v>2.9368477858713902E-6</v>
      </c>
      <c r="LF124" s="120">
        <v>2.9381179984836178E-6</v>
      </c>
      <c r="LG124" s="120">
        <v>2.8399392415261121E-6</v>
      </c>
      <c r="LH124" s="120">
        <v>2.8411578704096932E-6</v>
      </c>
      <c r="LI124" s="120">
        <v>2.7456841583996375E-6</v>
      </c>
      <c r="LJ124" s="120">
        <v>2.74685299174588E-6</v>
      </c>
      <c r="LK124" s="120">
        <v>2.6540265166327077E-6</v>
      </c>
      <c r="LL124" s="120">
        <v>2.6551472924283914E-6</v>
      </c>
      <c r="LM124" s="120">
        <v>2.5649110591234163E-6</v>
      </c>
      <c r="LN124" s="120">
        <v>2.5659854661736774E-6</v>
      </c>
      <c r="LO124" s="120">
        <v>2.4782832894672406E-6</v>
      </c>
      <c r="LP124" s="120">
        <v>2.4793129684080892E-6</v>
      </c>
      <c r="LQ124" s="120">
        <v>2.3940894697719722E-6</v>
      </c>
      <c r="LR124" s="120">
        <v>2.3950760140722411E-6</v>
      </c>
      <c r="LS124" s="120">
        <v>2.3122766183478709E-6</v>
      </c>
      <c r="LT124" s="120">
        <v>2.313221575300588E-6</v>
      </c>
      <c r="LU124" s="120">
        <v>2.2327925072737344E-6</v>
      </c>
      <c r="LV124" s="120">
        <v>2.2336973789766958E-6</v>
      </c>
      <c r="LW124" s="120">
        <v>2.155585659839313E-6</v>
      </c>
      <c r="LX124" s="120">
        <v>2.1564519041648183E-6</v>
      </c>
      <c r="LY124" s="120">
        <v>2.0806053478647745E-6</v>
      </c>
      <c r="LZ124" s="120">
        <v>2.0814343794183991E-6</v>
      </c>
      <c r="MA124" s="120">
        <v>2.0078015888978502E-6</v>
      </c>
      <c r="MB124" s="120">
        <v>2.0085947799661668E-6</v>
      </c>
      <c r="MC124" s="120">
        <v>1.9371251432894332E-6</v>
      </c>
      <c r="MD124" s="120">
        <v>1.937883824776555E-6</v>
      </c>
      <c r="ME124" s="120">
        <v>1.868527511148301E-6</v>
      </c>
      <c r="MF124" s="120">
        <v>1.8692529735011939E-6</v>
      </c>
      <c r="MG124" s="120">
        <v>1.8019609291758929E-6</v>
      </c>
      <c r="MH124" s="120">
        <v>1.8026544232983609E-6</v>
      </c>
      <c r="MI124" s="120">
        <v>1.7373783673819617E-6</v>
      </c>
      <c r="MJ124" s="120">
        <v>1.7380411055372034E-6</v>
      </c>
      <c r="MK124" s="120">
        <v>1.6747335256819848E-6</v>
      </c>
      <c r="ML124" s="120">
        <v>1.6753666823836777E-6</v>
      </c>
      <c r="MM124" s="120">
        <v>1.6139808303773873E-6</v>
      </c>
      <c r="MN124" s="120">
        <v>1.6145855432692105E-6</v>
      </c>
      <c r="MO124" s="120">
        <v>1.5550754305195463E-6</v>
      </c>
      <c r="MP124" s="120">
        <v>1.5556528012430646E-6</v>
      </c>
      <c r="MQ124" s="120">
        <v>1.4979731941586451E-6</v>
      </c>
      <c r="MR124" s="120">
        <v>1.498524289209531E-6</v>
      </c>
      <c r="MS124" s="120">
        <v>1.4426307044785473E-6</v>
      </c>
      <c r="MT124" s="120">
        <v>1.4431565560510445E-6</v>
      </c>
      <c r="MU124" s="120">
        <v>1.3890052558188247E-6</v>
      </c>
      <c r="MV124" s="120">
        <v>1.3895068626384097E-6</v>
      </c>
      <c r="MW124" s="120">
        <v>1.3370548495851745E-6</v>
      </c>
      <c r="MX124" s="120">
        <v>1.3375331777294026E-6</v>
      </c>
      <c r="MY124" s="120">
        <v>1.2867381900495336E-6</v>
      </c>
      <c r="MZ124" s="120">
        <v>1.2871941737569778E-6</v>
      </c>
      <c r="NA124" s="120">
        <v>1.2380146800411729E-6</v>
      </c>
      <c r="NB124" s="120">
        <v>1.2384492225084543E-6</v>
      </c>
      <c r="NC124" s="120">
        <v>1.1908444165301809E-6</v>
      </c>
      <c r="ND124" s="120">
        <v>1.1912583906970503E-6</v>
      </c>
      <c r="NE124" s="120">
        <v>1.1451881861047678E-6</v>
      </c>
      <c r="NF124" s="120">
        <v>1.1455824354272004E-6</v>
      </c>
      <c r="NG124" s="120">
        <v>1.1010074603438516E-6</v>
      </c>
      <c r="NH124" s="120">
        <v>1.1013827995551498E-6</v>
      </c>
      <c r="NI124" s="120">
        <v>1.0582643910864785E-6</v>
      </c>
      <c r="NJ124" s="120">
        <v>1.058621606946353E-6</v>
      </c>
      <c r="NK124" s="120">
        <v>1.0169218055996394E-6</v>
      </c>
      <c r="NL124" s="120">
        <v>1.0172616576312595E-6</v>
      </c>
      <c r="NM124" s="120">
        <v>9.7694320164612396E-7</v>
      </c>
      <c r="NN124" s="120">
        <v>9.7726642286113679E-7</v>
      </c>
      <c r="NO124" s="120">
        <v>9.3829274245408982E-7</v>
      </c>
      <c r="NP124" s="120">
        <v>9.3860004006559755E-7</v>
      </c>
      <c r="NQ124" s="120">
        <v>9.0093525159007502E-7</v>
      </c>
      <c r="NR124" s="120">
        <v>9.0122730771357359E-7</v>
      </c>
      <c r="NS124" s="120">
        <v>8.6483620773722287E-7</v>
      </c>
      <c r="NT124" s="120">
        <v>8.6511368007951771E-7</v>
      </c>
      <c r="NU124" s="120">
        <v>8.299617393805591E-7</v>
      </c>
      <c r="NV124" s="120">
        <v>8.3022526191665647E-7</v>
      </c>
      <c r="NW124" s="120">
        <v>7.9627861940117032E-7</v>
      </c>
      <c r="NX124" s="120">
        <v>7.9652880303917845E-7</v>
      </c>
      <c r="NY124" s="120">
        <v>7.637542595812306E-7</v>
      </c>
      <c r="NZ124" s="120">
        <v>7.6399169281527572E-7</v>
      </c>
      <c r="OA124" s="120">
        <v>7.3235670502181241E-7</v>
      </c>
      <c r="OB124" s="120">
        <v>7.3258195457300927E-7</v>
      </c>
      <c r="OC124" s="120">
        <v>7.0205462847551505E-7</v>
      </c>
      <c r="OD124" s="120">
        <v>7.0226823992101441E-7</v>
      </c>
      <c r="OE124" s="120">
        <v>6.728173245959494E-7</v>
      </c>
      <c r="OF124" s="120">
        <v>6.7301982298610312E-7</v>
      </c>
      <c r="OG124" s="120">
        <v>6.4461470410618597E-7</v>
      </c>
      <c r="OH124" s="120">
        <v>6.4480659456987069E-7</v>
      </c>
      <c r="OI124" s="120">
        <v>6.1741728788830837E-7</v>
      </c>
      <c r="OJ124" s="120">
        <v>6.1759905622645044E-7</v>
      </c>
      <c r="OK124" s="120">
        <v>5.9119620099625446E-7</v>
      </c>
      <c r="OL124" s="120">
        <v>5.9136831426360471E-7</v>
      </c>
      <c r="OM124" s="120">
        <v>5.6592316659417066E-7</v>
      </c>
      <c r="ON124" s="120">
        <v>5.6608607366939103E-7</v>
      </c>
      <c r="OO124" s="120">
        <v>5.4157049982255534E-7</v>
      </c>
      <c r="OP124" s="120">
        <v>5.4172463196666441E-7</v>
      </c>
      <c r="OQ124" s="120">
        <v>5.1811110159448012E-7</v>
      </c>
      <c r="OR124" s="120">
        <v>5.1825687299772817E-7</v>
      </c>
      <c r="OS124" s="120">
        <v>4.9551845232425329E-7</v>
      </c>
      <c r="OT124" s="120">
        <v>4.9565626064149396E-7</v>
      </c>
      <c r="OU124" s="120">
        <v>4.7376660559089808E-7</v>
      </c>
      <c r="OV124" s="120">
        <v>4.7389683246552494E-7</v>
      </c>
      <c r="OW124" s="120">
        <v>4.5283018173886481E-7</v>
      </c>
      <c r="OX124" s="120">
        <v>4.5295319331538772E-7</v>
      </c>
      <c r="OY124" s="120">
        <v>4.3268436141843716E-7</v>
      </c>
      <c r="OZ124" s="120">
        <v>4.328005088437823E-7</v>
      </c>
      <c r="PA124" s="120">
        <v>4.133048790683141E-7</v>
      </c>
      <c r="PB124" s="120">
        <v>4.1341449898192803E-7</v>
      </c>
      <c r="PC124" s="120">
        <v>3.9466801634289728E-7</v>
      </c>
      <c r="PD124" s="120">
        <v>3.9477143135574011E-7</v>
      </c>
      <c r="PE124" s="120">
        <v>3.7675059548682506E-7</v>
      </c>
      <c r="PF124" s="120">
        <v>3.7684811464935206E-7</v>
      </c>
      <c r="PG124" s="120">
        <v>3.5952997265935432E-7</v>
      </c>
      <c r="PH124" s="120">
        <v>3.596218919185695E-7</v>
      </c>
      <c r="PI124" s="120">
        <v>3.429840312111807E-7</v>
      </c>
      <c r="PJ124" s="120">
        <v>3.430706338568709E-7</v>
      </c>
      <c r="PK124" s="120">
        <v>3.2709117491635489E-7</v>
      </c>
      <c r="PL124" s="120">
        <v>3.2717273201660068E-7</v>
      </c>
      <c r="PM124" s="120">
        <v>3.1183032116194789E-7</v>
      </c>
      <c r="PN124" s="120">
        <v>3.119070919880178E-7</v>
      </c>
      <c r="PO124" s="120">
        <v>2.9718089409816411E-7</v>
      </c>
      <c r="PP124" s="120">
        <v>2.9725312653890317E-7</v>
      </c>
      <c r="PQ124" s="120">
        <v>2.8312281775160697E-7</v>
      </c>
      <c r="PR124" s="120">
        <v>2.8319074871742674E-7</v>
      </c>
      <c r="PS124" s="120">
        <v>2.6963650910443409E-7</v>
      </c>
      <c r="PT124" s="120">
        <v>2.6970036492102629E-7</v>
      </c>
      <c r="PU124" s="120">
        <v>2.5670287114215669E-7</v>
      </c>
      <c r="PV124" s="120">
        <v>2.5676286793404081E-7</v>
      </c>
      <c r="PW124" s="120">
        <v>2.4430328587285061E-7</v>
      </c>
      <c r="PX124" s="120">
        <v>2.4435962993688131E-7</v>
      </c>
      <c r="PY124" s="120">
        <v>2.3241960732056673E-7</v>
      </c>
      <c r="PZ124" s="120">
        <v>2.3247249548952502E-7</v>
      </c>
      <c r="QA124" s="120">
        <v>2.2103415449574464E-7</v>
      </c>
      <c r="QB124" s="120">
        <v>2.2108377449213633E-7</v>
      </c>
      <c r="QC124" s="120">
        <v>2.1012970434543917E-7</v>
      </c>
      <c r="QD124" s="120">
        <v>2.1017623512563099E-7</v>
      </c>
      <c r="QE124" s="120">
        <v>1.9968948468618535E-7</v>
      </c>
      <c r="QF124" s="120">
        <v>1.9973309677501234E-7</v>
      </c>
      <c r="QG124" s="120">
        <v>1.8969716712233801E-7</v>
      </c>
      <c r="QH124" s="120">
        <v>1.8973802293831181E-7</v>
      </c>
      <c r="QI124" s="120">
        <v>1.8013685995272022E-7</v>
      </c>
      <c r="QJ124" s="120">
        <v>1.8017511412397727E-7</v>
      </c>
      <c r="QK124" s="120">
        <v>1.7099310106842811E-7</v>
      </c>
      <c r="QL124" s="120">
        <v>1.7102890073955645E-7</v>
      </c>
      <c r="QM124" s="120">
        <v>1.6225085084464191E-7</v>
      </c>
      <c r="QN124" s="120">
        <v>1.6228433597452181E-7</v>
      </c>
      <c r="QO124" s="120">
        <v>1.5389548502928445E-7</v>
      </c>
      <c r="QP124" s="120">
        <v>1.5392678868009101E-7</v>
      </c>
      <c r="QQ124" s="120">
        <v>1.459127876313812E-7</v>
      </c>
      <c r="QR124" s="120">
        <v>1.4594203624888797E-7</v>
      </c>
      <c r="QS124" s="120">
        <v>1.3828894381196177E-7</v>
      </c>
      <c r="QT124" s="120">
        <v>1.3831625749729311E-7</v>
      </c>
      <c r="QU124" s="120">
        <v>1.3101053278034234E-7</v>
      </c>
      <c r="QV124" s="120">
        <v>1.3103602555331815E-7</v>
      </c>
      <c r="QW124" s="120">
        <v>1.2406452069861771E-7</v>
      </c>
      <c r="QX124" s="120">
        <v>1.2408830075284251E-7</v>
      </c>
      <c r="QY124" s="120">
        <v>1.1743825359718738E-7</v>
      </c>
      <c r="QZ124" s="120">
        <v>1.174604235470295E-7</v>
      </c>
      <c r="RA124" s="120">
        <v>1.1111945030412162E-7</v>
      </c>
      <c r="RB124" s="120">
        <v>1.1114010742373331E-7</v>
      </c>
      <c r="RC124" s="120">
        <v>1.0509619539116417E-7</v>
      </c>
      <c r="RD124" s="120">
        <v>1.0511543184569569E-7</v>
      </c>
      <c r="RE124" s="120">
        <v>9.9356932139150241E-8</v>
      </c>
      <c r="RF124" s="120">
        <v>9.9374835208307463E-8</v>
      </c>
      <c r="RG124" s="120">
        <v>9.3890455525599943E-8</v>
      </c>
      <c r="RH124" s="120">
        <v>9.3907107819699736E-8</v>
      </c>
      <c r="RI124" s="120">
        <v>8.8685905237227317E-8</v>
      </c>
      <c r="RJ124" s="120">
        <v>8.8701384905902344E-8</v>
      </c>
      <c r="RK124" s="120">
        <v>8.3732758710080407E-8</v>
      </c>
      <c r="RL124" s="120">
        <v>8.3747139643788718E-8</v>
      </c>
      <c r="RM124" s="120">
        <v>7.902082420000588E-8</v>
      </c>
      <c r="RN124" s="120">
        <v>7.9034176224498613E-8</v>
      </c>
      <c r="RO124" s="120">
        <v>7.4540233886101802E-8</v>
      </c>
      <c r="RP124" s="120">
        <v>7.4552622950001883E-8</v>
      </c>
      <c r="RQ124" s="120">
        <v>7.0281437009792299E-8</v>
      </c>
      <c r="RR124" s="120">
        <v>7.0292925365440492E-8</v>
      </c>
      <c r="RS124" s="120">
        <v>6.623519305212913E-8</v>
      </c>
      <c r="RT124" s="120">
        <v>6.624583942984927E-8</v>
      </c>
      <c r="RU124" s="120">
        <v>6.2392564951885847E-8</v>
      </c>
      <c r="RV124" s="120">
        <v>6.2402424727825204E-8</v>
      </c>
      <c r="RW124" s="120">
        <v>5.8744912366980538E-8</v>
      </c>
      <c r="RX124" s="120">
        <v>5.8754037724677847E-8</v>
      </c>
      <c r="RY124" s="120">
        <v>5.5283884981719176E-8</v>
      </c>
      <c r="RZ124" s="120">
        <v>5.5292325067553317E-8</v>
      </c>
      <c r="SA124" s="120">
        <v>5.2001415862313177E-8</v>
      </c>
      <c r="SB124" s="120">
        <v>5.2009216934986058E-8</v>
      </c>
      <c r="SC124" s="120">
        <v>4.88897148630824E-8</v>
      </c>
      <c r="SD124" s="120">
        <v>4.889692043728721E-8</v>
      </c>
      <c r="SE124" s="120">
        <v>4.5941262085708959E-8</v>
      </c>
      <c r="SF124" s="120">
        <v>4.5947913070135418E-8</v>
      </c>
      <c r="SG124" s="120">
        <v>4.3148801393859955E-8</v>
      </c>
      <c r="SH124" s="120">
        <v>4.3154936223687125E-8</v>
      </c>
      <c r="SI124" s="120">
        <v>4.0505333985449832E-8</v>
      </c>
      <c r="SJ124" s="120">
        <v>4.0510988749475194E-8</v>
      </c>
      <c r="SK124" s="120">
        <v>3.8004112024759107E-8</v>
      </c>
      <c r="SL124" s="120">
        <v>3.8009320587312908E-8</v>
      </c>
      <c r="SM124" s="120">
        <v>3.5638632336575372E-8</v>
      </c>
      <c r="SN124" s="120">
        <v>3.5643426454366823E-8</v>
      </c>
      <c r="SO124" s="120">
        <v>3.3402630164465912E-8</v>
      </c>
      <c r="SP124" s="120">
        <v>3.3407039598507226E-8</v>
      </c>
      <c r="SQ124" s="120">
        <v>3.129007299523467E-8</v>
      </c>
      <c r="SR124" s="120">
        <v>3.1294125617987237E-8</v>
      </c>
      <c r="SS124" s="120">
        <v>2.9295154451556968E-8</v>
      </c>
      <c r="ST124" s="120">
        <v>2.929887634944289E-8</v>
      </c>
      <c r="SU124" s="120">
        <v>2.741228825472483E-8</v>
      </c>
      <c r="SV124" s="120">
        <v>2.7415703826144539E-8</v>
      </c>
      <c r="SW124" s="120">
        <v>2.5636102259372448E-8</v>
      </c>
      <c r="SX124" s="120">
        <v>2.5639234308368867E-8</v>
      </c>
      <c r="SY124" s="120">
        <v>2.3961432561987908E-8</v>
      </c>
      <c r="SZ124" s="120">
        <v>2.3964302387694298E-8</v>
      </c>
      <c r="TA124" s="120">
        <v>2.2383317684950024E-8</v>
      </c>
      <c r="TB124" s="120">
        <v>2.2385945166958213E-8</v>
      </c>
      <c r="TC124" s="120">
        <v>2.0896992837762462E-8</v>
      </c>
      <c r="TD124" s="120">
        <v>2.0899396517545305E-8</v>
      </c>
      <c r="TE124" s="120">
        <v>1.9497884257087463E-8</v>
      </c>
      <c r="TF124" s="120">
        <v>1.9500081415607957E-8</v>
      </c>
      <c r="TG124" s="120">
        <v>1.8181603627111056E-8</v>
      </c>
      <c r="TH124" s="120">
        <v>1.8183610358748011E-8</v>
      </c>
      <c r="TI124" s="120">
        <v>1.6943942581699444E-8</v>
      </c>
      <c r="TJ124" s="120">
        <v>1.6945773864618065E-8</v>
      </c>
      <c r="TK124" s="120">
        <v>1.5780867289732842E-8</v>
      </c>
      <c r="TL124" s="120">
        <v>1.5782537052825859E-8</v>
      </c>
      <c r="TM124" s="120">
        <v>1.4688513124928517E-8</v>
      </c>
      <c r="TN124" s="120">
        <v>1.4690034311451618E-8</v>
      </c>
      <c r="TO124" s="120">
        <v>1.3663179421388648E-8</v>
      </c>
      <c r="TP124" s="120">
        <v>1.3664564049411502E-8</v>
      </c>
      <c r="TQ124" s="120">
        <v>1.2701324316032279E-8</v>
      </c>
      <c r="TR124" s="120">
        <v>1.2702583535824121E-8</v>
      </c>
      <c r="TS124" s="120">
        <v>1.1799559678992074E-8</v>
      </c>
      <c r="TT124" s="120">
        <v>1.1800703827458624E-8</v>
      </c>
      <c r="TU124" s="120">
        <v>1.0954646132978703E-8</v>
      </c>
      <c r="TV124" s="120">
        <v>1.0955684785264415E-8</v>
      </c>
      <c r="TW124" s="120">
        <v>1.0163488162535309E-8</v>
      </c>
      <c r="TX124" s="120">
        <v>1.0164430180902768E-8</v>
      </c>
      <c r="TY124" s="120">
        <v>9.4231293140249988E-9</v>
      </c>
      <c r="TZ124" s="120">
        <v>9.4239828941206484E-9</v>
      </c>
      <c r="UA124" s="120">
        <v>8.7307474871129888E-9</v>
      </c>
      <c r="UB124" s="120">
        <v>8.7315202017258901E-9</v>
      </c>
      <c r="UC124" s="120">
        <v>8.0836503184241404E-9</v>
      </c>
      <c r="UD124" s="120">
        <v>8.0843491588419166E-9</v>
      </c>
      <c r="UE124" s="120">
        <v>7.4792706579747339E-9</v>
      </c>
      <c r="UF124" s="120">
        <v>7.4799020730381456E-9</v>
      </c>
      <c r="UG124" s="120">
        <v>6.9151621388954417E-9</v>
      </c>
      <c r="UH124" s="120">
        <v>6.9157320718506727E-9</v>
      </c>
      <c r="UI124" s="120">
        <v>6.3889948408804712E-9</v>
      </c>
      <c r="UJ124" s="120">
        <v>6.3895087641253433E-9</v>
      </c>
      <c r="UK124" s="120">
        <v>5.8985510477155831E-9</v>
      </c>
      <c r="UL124" s="120">
        <v>5.8990139955334446E-9</v>
      </c>
      <c r="UM124" s="120">
        <v>5.4417210991556649E-9</v>
      </c>
      <c r="UN124" s="120">
        <v>5.4421376985280975E-9</v>
      </c>
      <c r="UO124" s="120">
        <v>5.0164993373407853E-9</v>
      </c>
      <c r="UP124" s="120">
        <v>5.0168738369274591E-9</v>
      </c>
      <c r="UQ124" s="120">
        <v>4.620980147857756E-9</v>
      </c>
      <c r="UR124" s="120">
        <v>4.6213164452293959E-9</v>
      </c>
      <c r="US124" s="120">
        <v>4.253354095473406E-9</v>
      </c>
      <c r="UT124" s="120">
        <v>4.253655762680921E-9</v>
      </c>
      <c r="UU124" s="120">
        <v>3.9119041544848159E-9</v>
      </c>
      <c r="UV124" s="120">
        <v>3.9121744620452576E-9</v>
      </c>
      <c r="UW124" s="120">
        <v>3.595002033551927E-9</v>
      </c>
      <c r="UX124" s="120">
        <v>3.5952439729292581E-9</v>
      </c>
      <c r="UY124" s="120">
        <v>3.3011045947986692E-9</v>
      </c>
      <c r="UZ124" s="120">
        <v>3.3013208994546595E-9</v>
      </c>
      <c r="VA124" s="120">
        <v>3.0287503668903321E-9</v>
      </c>
      <c r="VB124" s="120">
        <v>3.0289435319784707E-9</v>
      </c>
      <c r="VC124" s="120">
        <v>2.7765561517176126E-9</v>
      </c>
      <c r="VD124" s="120">
        <v>2.7767284524902728E-9</v>
      </c>
      <c r="VE124" s="120">
        <v>2.5432137242415332E-9</v>
      </c>
      <c r="VF124" s="120">
        <v>2.5433672332381242E-9</v>
      </c>
      <c r="VG124" s="120">
        <v>2.3274866249783311E-9</v>
      </c>
      <c r="VH124" s="120">
        <v>2.3276232280597378E-9</v>
      </c>
      <c r="VI124" s="120">
        <v>2.1282070445299207E-9</v>
      </c>
      <c r="VJ124" s="120">
        <v>2.1283284558219583E-9</v>
      </c>
      <c r="VK124" s="120">
        <v>1.9442727994931149E-9</v>
      </c>
      <c r="VL124" s="120">
        <v>1.9443805752994411E-9</v>
      </c>
      <c r="VM124" s="120">
        <v>1.7746443990104326E-9</v>
      </c>
      <c r="VN124" s="120">
        <v>1.7747399507528069E-9</v>
      </c>
      <c r="VO124" s="120">
        <v>1.6183422011561277E-9</v>
      </c>
      <c r="VP124" s="120">
        <v>1.6184268073977078E-9</v>
      </c>
      <c r="VQ124" s="120">
        <v>1.4744436582841188E-9</v>
      </c>
      <c r="VR124" s="120">
        <v>1.4745184758890532E-9</v>
      </c>
      <c r="VS124" s="120">
        <v>1.3420806503991136E-9</v>
      </c>
      <c r="VT124" s="120">
        <v>1.3421467248794957E-9</v>
      </c>
      <c r="VU124" s="120">
        <v>1.2204369055490582E-9</v>
      </c>
      <c r="VV124" s="120">
        <v>1.2204951806480546E-9</v>
      </c>
      <c r="VW124" s="120">
        <v>1.1087455061758106E-9</v>
      </c>
      <c r="VX124" s="120">
        <v>1.1087968327335905E-9</v>
      </c>
      <c r="VY124" s="120">
        <v>1.0062864803019886E-9</v>
      </c>
      <c r="VZ124" s="120">
        <v>1.0063316244489961E-9</v>
      </c>
      <c r="WA124" s="120">
        <v>9.1238447637526654E-10</v>
      </c>
      <c r="WB124" s="120">
        <v>9.1242412709525109E-10</v>
      </c>
      <c r="WC124" s="120">
        <v>8.2640652053702225E-10</v>
      </c>
      <c r="WD124" s="120">
        <v>8.2644129664026066E-10</v>
      </c>
      <c r="WE124" s="120">
        <v>7.4775985503038957E-10</v>
      </c>
      <c r="WF124" s="120">
        <v>7.4779031157554156E-10</v>
      </c>
      <c r="WG124" s="120">
        <v>6.7588985641340248E-10</v>
      </c>
      <c r="WH124" s="120">
        <v>6.7591649061452732E-10</v>
      </c>
      <c r="WI124" s="120">
        <v>6.1027803219614777E-10</v>
      </c>
      <c r="WJ124" s="120">
        <v>6.1030128884955866E-10</v>
      </c>
      <c r="WK124" s="120">
        <v>5.5044009447676796E-10</v>
      </c>
      <c r="WL124" s="120">
        <v>5.5046037094058529E-10</v>
      </c>
      <c r="WM124" s="120">
        <v>4.9592410910975823E-10</v>
      </c>
      <c r="WN124" s="120">
        <v>4.9594175986728986E-10</v>
      </c>
      <c r="WO124" s="120">
        <v>4.4630871890144187E-10</v>
      </c>
      <c r="WP124" s="120">
        <v>4.4632405973780774E-10</v>
      </c>
      <c r="WQ124" s="120">
        <v>4.012014392917138E-10</v>
      </c>
      <c r="WR124" s="120">
        <v>4.0121475111152195E-10</v>
      </c>
      <c r="WS124" s="120">
        <v>3.6023702494828226E-10</v>
      </c>
      <c r="WT124" s="120">
        <v>3.6024855726057217E-10</v>
      </c>
      <c r="WU124" s="120">
        <v>3.2307590566963346E-10</v>
      </c>
      <c r="WV124" s="120">
        <v>3.2308587976479256E-10</v>
      </c>
      <c r="WW124" s="120">
        <v>2.8940268996591927E-10</v>
      </c>
      <c r="WX124" s="120">
        <v>2.8941130180782126E-10</v>
      </c>
      <c r="WY124" s="120">
        <v>2.5892473466288158E-10</v>
      </c>
      <c r="WZ124" s="120">
        <v>2.589321575180848E-10</v>
      </c>
      <c r="XA124" s="120">
        <v>2.3137077885281429E-10</v>
      </c>
      <c r="XB124" s="120">
        <v>2.3137716567732394E-10</v>
      </c>
      <c r="XC124" s="120">
        <v>2.0648964049845782E-10</v>
      </c>
      <c r="XD124" s="120">
        <v>2.0649512610126216E-10</v>
      </c>
      <c r="XE124" s="120">
        <v>1.8404897398058373E-10</v>
      </c>
      <c r="XF124" s="120">
        <v>1.8405367698194138E-10</v>
      </c>
      <c r="XG124" s="120">
        <v>1.6383408686787204E-10</v>
      </c>
      <c r="XH124" s="120">
        <v>1.638381114691556E-10</v>
      </c>
      <c r="XI124" s="120">
        <v>1.4564681417850515E-10</v>
      </c>
      <c r="XJ124" s="120">
        <v>1.4565025175928064E-10</v>
      </c>
      <c r="XK124" s="120">
        <v>1.293044483966674E-10</v>
      </c>
      <c r="XL124" s="120">
        <v>1.2930737895362276E-10</v>
      </c>
      <c r="XM124" s="120">
        <v>1.146387235038125E-10</v>
      </c>
      <c r="XN124" s="120">
        <v>1.1464121694513138E-10</v>
      </c>
      <c r="XO124" s="120">
        <v>1.0149485128413626E-10</v>
      </c>
      <c r="XP124" s="120">
        <v>1.0149696859194946E-10</v>
      </c>
      <c r="XQ124" s="120">
        <v>8.9730608166086427E-11</v>
      </c>
      <c r="XR124" s="120">
        <v>8.9732402438721269E-11</v>
      </c>
      <c r="XS124" s="120">
        <v>7.9215470866943412E-11</v>
      </c>
      <c r="XT124" s="120">
        <v>7.9216988251823471E-11</v>
      </c>
      <c r="XU124" s="120">
        <v>6.982979911542601E-11</v>
      </c>
      <c r="XV124" s="120">
        <v>6.9831079642659639E-11</v>
      </c>
      <c r="XW124" s="120">
        <v>6.1464063737873347E-11</v>
      </c>
      <c r="XX124" s="120">
        <v>6.1465142063797619E-11</v>
      </c>
      <c r="XY124" s="120">
        <v>5.4018118406742179E-11</v>
      </c>
      <c r="XZ124" s="120">
        <v>5.4019024475963644E-11</v>
      </c>
      <c r="YA124" s="120">
        <v>4.7400513365868756E-11</v>
      </c>
      <c r="YB124" s="120">
        <v>4.7401272999660511E-11</v>
      </c>
      <c r="YC124" s="120">
        <v>4.1527849465085502E-11</v>
      </c>
      <c r="YD124" s="120">
        <v>4.1528484883360595E-11</v>
      </c>
      <c r="YE124" s="120">
        <v>3.6324170857269418E-11</v>
      </c>
      <c r="YF124" s="120">
        <v>3.6324701140750885E-11</v>
      </c>
      <c r="YG124" s="120">
        <v>3.1720394733632879E-11</v>
      </c>
      <c r="YH124" s="120">
        <v>3.1720836232280128E-11</v>
      </c>
      <c r="YI124" s="120">
        <v>2.7653776497944135E-11</v>
      </c>
      <c r="YJ124" s="120">
        <v>2.7654143191172768E-11</v>
      </c>
      <c r="YK124" s="120">
        <v>2.4067408807283371E-11</v>
      </c>
      <c r="YL124" s="120">
        <v>2.4067712621027973E-11</v>
      </c>
      <c r="YM124" s="120">
        <v>2.0909752935781932E-11</v>
      </c>
      <c r="YN124" s="120">
        <v>2.0910004020998424E-11</v>
      </c>
      <c r="YO124" s="120">
        <v>1.8134200948445656E-11</v>
      </c>
      <c r="YP124" s="120">
        <v>1.8134407925229068E-11</v>
      </c>
      <c r="YQ124" s="120">
        <v>1.569866720450661E-11</v>
      </c>
      <c r="YR124" s="120">
        <v>1.5698837375610417E-11</v>
      </c>
      <c r="YS124" s="120">
        <v>1.356520774365539E-11</v>
      </c>
      <c r="YT124" s="120">
        <v>1.3565347280839275E-11</v>
      </c>
      <c r="YU124" s="120">
        <v>1.1699666143855691E-11</v>
      </c>
      <c r="YV124" s="120">
        <v>1.1699780250155448E-11</v>
      </c>
      <c r="YW124" s="120">
        <v>1.0071344476100571E-11</v>
      </c>
      <c r="YX124" s="120">
        <v>1.0071437526808462E-11</v>
      </c>
      <c r="YY124" s="120">
        <v>8.6526980193065673E-12</v>
      </c>
      <c r="YZ124" s="120">
        <v>8.652773684169494E-12</v>
      </c>
      <c r="ZA124" s="120">
        <v>7.4190524374252983E-12</v>
      </c>
      <c r="ZB124" s="120">
        <v>7.4191137863104897E-12</v>
      </c>
      <c r="ZC124" s="120">
        <v>6.3483421606462358E-12</v>
      </c>
      <c r="ZD124" s="120">
        <v>6.3483917546882739E-12</v>
      </c>
      <c r="ZE124" s="120">
        <v>5.4208687531369797E-12</v>
      </c>
      <c r="ZF124" s="120">
        <v>5.4209087231653977E-12</v>
      </c>
      <c r="ZG124" s="120">
        <v>4.6190780909832049E-12</v>
      </c>
      <c r="ZH124" s="120">
        <v>4.6191102048336237E-12</v>
      </c>
      <c r="ZI124" s="120">
        <v>3.9273552157161283E-12</v>
      </c>
      <c r="ZJ124" s="120">
        <v>3.9273809358501272E-12</v>
      </c>
      <c r="ZK124" s="120">
        <v>3.3318357709188791E-12</v>
      </c>
      <c r="ZL124" s="120">
        <v>3.3318563036165663E-12</v>
      </c>
      <c r="ZM124" s="120">
        <v>2.8202329717538849E-12</v>
      </c>
      <c r="ZN124" s="120">
        <v>2.8202493089973205E-12</v>
      </c>
      <c r="ZO124" s="120">
        <v>2.3816790997230434E-12</v>
      </c>
      <c r="ZP124" s="120">
        <v>2.3816920547570387E-12</v>
      </c>
      <c r="ZQ124" s="120">
        <v>2.0065805574356328E-12</v>
      </c>
      <c r="ZR124" s="120">
        <v>2.0065907948743328E-12</v>
      </c>
      <c r="ZS124" s="120">
        <v>1.6864855604938934E-12</v>
      </c>
      <c r="ZT124" s="120">
        <v>1.6864936217352333E-12</v>
      </c>
      <c r="ZU124" s="120">
        <v>1.4139635856944027E-12</v>
      </c>
      <c r="ZV124" s="120">
        <v>1.4139699103095951E-12</v>
      </c>
      <c r="ZW124" s="120">
        <v>1.1824957364712921E-12</v>
      </c>
      <c r="ZX124" s="120">
        <v>1.1825006801517435E-12</v>
      </c>
      <c r="ZY124" s="120">
        <v>9.8637522776576598E-13</v>
      </c>
      <c r="ZZ124" s="120">
        <v>9.8637907733428042E-13</v>
      </c>
      <c r="AAA124" s="120">
        <v>8.2061723319144662E-13</v>
      </c>
      <c r="AAB124" s="120">
        <v>8.2062021911763394E-13</v>
      </c>
      <c r="AAC124" s="120">
        <v>6.808773773785812E-13</v>
      </c>
      <c r="AAD124" s="120">
        <v>6.8087968417912555E-13</v>
      </c>
      <c r="AAE124" s="120">
        <v>5.6337819562977212E-13</v>
      </c>
      <c r="AAF124" s="120">
        <v>5.6337997048189956E-13</v>
      </c>
      <c r="AAG124" s="120">
        <v>4.6484292141961843E-13</v>
      </c>
      <c r="AAH124" s="120">
        <v>4.6484428127010307E-13</v>
      </c>
      <c r="AAI124" s="120">
        <v>3.8243599974099593E-13</v>
      </c>
      <c r="AAJ124" s="120">
        <v>3.824370371527054E-13</v>
      </c>
      <c r="AAK124" s="120">
        <v>3.1370976076902768E-13</v>
      </c>
      <c r="AAL124" s="120">
        <v>3.1371054871175278E-13</v>
      </c>
      <c r="AAM124" s="120">
        <v>2.5655672371448428E-13</v>
      </c>
      <c r="AAN124" s="120">
        <v>2.5655731947605706E-13</v>
      </c>
      <c r="AAO124" s="120">
        <v>2.0916703501278769E-13</v>
      </c>
      <c r="AAP124" s="120">
        <v>2.0916748337983333E-13</v>
      </c>
      <c r="AAQ124" s="120">
        <v>1.6999057809188811E-13</v>
      </c>
      <c r="AAR124" s="120">
        <v>1.6999091392645937E-13</v>
      </c>
      <c r="AAS124" s="120">
        <v>1.3770332383801072E-13</v>
      </c>
      <c r="AAT124" s="120">
        <v>1.3770357415644188E-13</v>
      </c>
      <c r="AAU124" s="120">
        <v>1.1117752149607932E-13</v>
      </c>
      <c r="AAV124" s="120">
        <v>1.1117770713930274E-13</v>
      </c>
      <c r="AAW124" s="120">
        <v>8.9455359072264986E-14</v>
      </c>
      <c r="AAX124" s="120">
        <v>8.9455496042181473E-14</v>
      </c>
      <c r="AAY124" s="120">
        <v>7.172575032744341E-14</v>
      </c>
      <c r="AAZ124" s="120">
        <v>7.1725850851451644E-14</v>
      </c>
      <c r="ABA124" s="120">
        <v>5.7303932147434031E-14</v>
      </c>
      <c r="ABB124" s="120">
        <v>5.7304005522622506E-14</v>
      </c>
      <c r="ABC124" s="120">
        <v>4.5613581440632824E-14</v>
      </c>
      <c r="ABD124" s="120">
        <v>4.5613634700157557E-14</v>
      </c>
      <c r="ABE124" s="120">
        <v>3.6171184744634933E-14</v>
      </c>
      <c r="ABF124" s="120">
        <v>3.6171223181248561E-14</v>
      </c>
      <c r="ABG124" s="120">
        <v>2.857241642571949E-14</v>
      </c>
      <c r="ABH124" s="120">
        <v>2.8572444001073015E-14</v>
      </c>
      <c r="ABI124" s="120">
        <v>2.2480302739776161E-14</v>
      </c>
      <c r="ABJ124" s="120">
        <v>2.2480322402814461E-14</v>
      </c>
      <c r="ABK124" s="120">
        <v>1.7614969107343085E-14</v>
      </c>
      <c r="ABL124" s="120">
        <v>1.761498304070933E-14</v>
      </c>
      <c r="ABM124" s="120">
        <v>1.3744786761265192E-14</v>
      </c>
      <c r="ABN124" s="120">
        <v>1.3744796570980964E-14</v>
      </c>
      <c r="ABO124" s="120">
        <v>1.0678752480457581E-14</v>
      </c>
      <c r="ABP124" s="120">
        <v>1.0678759341140299E-14</v>
      </c>
      <c r="ABQ124" s="120">
        <v>8.2599514593643818E-15</v>
      </c>
      <c r="ABR124" s="120">
        <v>8.2599562247793242E-15</v>
      </c>
      <c r="ABS124" s="120">
        <v>6.3599685160886061E-15</v>
      </c>
      <c r="ABT124" s="120">
        <v>6.3599718028233241E-15</v>
      </c>
      <c r="ABU124" s="120">
        <v>4.8741268526827905E-15</v>
      </c>
      <c r="ABV124" s="120">
        <v>4.8741291031002631E-15</v>
      </c>
      <c r="ABW124" s="120">
        <v>3.7174464918107422E-15</v>
      </c>
      <c r="ABX124" s="120">
        <v>3.7174480211211875E-15</v>
      </c>
      <c r="ABY124" s="120">
        <v>2.8212263707483321E-15</v>
      </c>
      <c r="ABZ124" s="120">
        <v>2.8212274019826362E-15</v>
      </c>
      <c r="ACA124" s="120">
        <v>2.130164924586701E-15</v>
      </c>
      <c r="ACB124" s="120">
        <v>2.1301656144106689E-15</v>
      </c>
      <c r="ACC124" s="120">
        <v>1.5999438854320548E-15</v>
      </c>
      <c r="ACD124" s="120">
        <v>1.5999443430713685E-15</v>
      </c>
      <c r="ACE124" s="120">
        <v>1.1952090145877272E-15</v>
      </c>
      <c r="ACF124" s="120">
        <v>1.1952093156052885E-15</v>
      </c>
      <c r="ACG124" s="120">
        <v>8.8788962224999231E-16</v>
      </c>
      <c r="ACH124" s="120">
        <v>8.8788981850340874E-16</v>
      </c>
      <c r="ACI124" s="120">
        <v>6.5580606667492774E-16</v>
      </c>
      <c r="ACJ124" s="120">
        <v>6.5580619345956133E-16</v>
      </c>
      <c r="ACK124" s="120">
        <v>4.8152101461378583E-16</v>
      </c>
      <c r="ACL124" s="120">
        <v>4.8152109574732026E-16</v>
      </c>
      <c r="ACM124" s="120">
        <v>3.5139613921797073E-16</v>
      </c>
      <c r="ACN124" s="120">
        <v>3.5139619063082568E-16</v>
      </c>
      <c r="ACO124" s="120">
        <v>2.5482118197696471E-16</v>
      </c>
      <c r="ACP124" s="120">
        <v>2.5482121422669217E-16</v>
      </c>
      <c r="ACQ124" s="120">
        <v>1.8358696187641213E-16</v>
      </c>
      <c r="ACR124" s="120">
        <v>1.8358698189348419E-16</v>
      </c>
      <c r="ACS124" s="120">
        <v>1.3137802675476943E-16</v>
      </c>
      <c r="ACT124" s="120">
        <v>1.313780390439671E-16</v>
      </c>
      <c r="ACU124" s="120">
        <v>9.3364256033291848E-17</v>
      </c>
      <c r="ACV124" s="120">
        <v>9.336426349286047E-17</v>
      </c>
      <c r="ACW124" s="120">
        <v>6.5873885930659197E-17</v>
      </c>
      <c r="ACX124" s="120">
        <v>6.5873890405520211E-17</v>
      </c>
      <c r="ACY124" s="120">
        <v>4.6133181184663271E-17</v>
      </c>
      <c r="ACZ124" s="120">
        <v>4.6133183836326618E-17</v>
      </c>
      <c r="ADA124" s="120">
        <v>3.2060362161731951E-17</v>
      </c>
      <c r="ADB124" s="120">
        <v>3.2060363713102516E-17</v>
      </c>
      <c r="ADC124" s="120">
        <v>2.2103451627416448E-17</v>
      </c>
      <c r="ADD124" s="120">
        <v>2.2103452523076991E-17</v>
      </c>
      <c r="ADE124" s="120">
        <v>1.5113467489692246E-17</v>
      </c>
      <c r="ADF124" s="120">
        <v>1.5113467999680658E-17</v>
      </c>
      <c r="ADG124" s="120">
        <v>1.0245890096248382E-17</v>
      </c>
      <c r="ADH124" s="120">
        <v>1.0245890382474436E-17</v>
      </c>
      <c r="ADI124" s="120">
        <v>6.8846062019082443E-18</v>
      </c>
      <c r="ADJ124" s="120">
        <v>6.8846063601482699E-18</v>
      </c>
      <c r="ADK124" s="120">
        <v>4.5836050183628552E-18</v>
      </c>
      <c r="ADL124" s="120">
        <v>4.5836051044800646E-18</v>
      </c>
      <c r="ADM124" s="120">
        <v>3.0226008089695829E-18</v>
      </c>
      <c r="ADN124" s="120">
        <v>3.0226008550714246E-18</v>
      </c>
      <c r="ADO124" s="120">
        <v>1.9735048508012215E-18</v>
      </c>
      <c r="ADP124" s="120">
        <v>1.9735048750599423E-18</v>
      </c>
      <c r="ADQ124" s="120">
        <v>1.2752884546015116E-18</v>
      </c>
      <c r="ADR124" s="120">
        <v>1.2752884671381512E-18</v>
      </c>
      <c r="ADS124" s="120">
        <v>8.152870607184802E-19</v>
      </c>
      <c r="ADT124" s="120">
        <v>8.1528706707580286E-19</v>
      </c>
      <c r="ADU124" s="120">
        <v>5.1541003453396346E-19</v>
      </c>
      <c r="ADV124" s="120">
        <v>5.1541003769430501E-19</v>
      </c>
      <c r="ADW124" s="120">
        <v>3.2205648835389537E-19</v>
      </c>
      <c r="ADX124" s="120">
        <v>3.2205648989245759E-19</v>
      </c>
      <c r="ADY124" s="120">
        <v>1.9880721967181574E-19</v>
      </c>
      <c r="ADZ124" s="120">
        <v>1.9880722040453222E-19</v>
      </c>
      <c r="AEA124" s="120">
        <v>1.2117792765186432E-19</v>
      </c>
      <c r="AEB124" s="120">
        <v>1.2117792799280149E-19</v>
      </c>
      <c r="AEC124" s="120">
        <v>7.2888937322545762E-20</v>
      </c>
      <c r="AED124" s="120">
        <v>7.2888937477343501E-20</v>
      </c>
      <c r="AEE124" s="120">
        <v>4.3239997609854782E-20</v>
      </c>
      <c r="AEF124" s="120">
        <v>4.3239997678338569E-20</v>
      </c>
      <c r="AEG124" s="120">
        <v>2.5282331701832597E-20</v>
      </c>
      <c r="AEH124" s="120">
        <v>2.5282331731308672E-20</v>
      </c>
      <c r="AEI124" s="120">
        <v>1.4559888824701923E-20</v>
      </c>
      <c r="AEJ124" s="120">
        <v>1.4559888837023593E-20</v>
      </c>
      <c r="AEK124" s="120">
        <v>8.2525694801960857E-21</v>
      </c>
      <c r="AEL124" s="120">
        <v>8.2525694851892035E-21</v>
      </c>
      <c r="AEM124" s="120">
        <v>4.6001053500016732E-21</v>
      </c>
      <c r="AEN124" s="120">
        <v>4.6001053519590612E-21</v>
      </c>
      <c r="AEO124" s="120">
        <v>2.5195628198994384E-21</v>
      </c>
      <c r="AEP124" s="120">
        <v>2.5195628206400397E-21</v>
      </c>
      <c r="AEQ124" s="120">
        <v>1.3547655282898998E-21</v>
      </c>
      <c r="AER124" s="120">
        <v>1.3547655285596609E-21</v>
      </c>
      <c r="AES124" s="120">
        <v>7.1442313408332317E-22</v>
      </c>
      <c r="AET124" s="120">
        <v>7.1442313417764474E-22</v>
      </c>
      <c r="AEU124" s="120">
        <v>3.6909210479903416E-22</v>
      </c>
      <c r="AEV124" s="120">
        <v>3.6909210483058899E-22</v>
      </c>
      <c r="AEW124" s="120">
        <v>1.8659401206341018E-22</v>
      </c>
      <c r="AEX124" s="120">
        <v>1.8659401207347349E-22</v>
      </c>
      <c r="AEY124" s="120">
        <v>9.2192525184361512E-23</v>
      </c>
      <c r="AEZ124" s="120">
        <v>9.2192525187408052E-23</v>
      </c>
      <c r="AFA124" s="120">
        <v>4.4455963189817863E-23</v>
      </c>
      <c r="AFB124" s="120">
        <v>4.4455963190689098E-23</v>
      </c>
      <c r="AFC124" s="120">
        <v>2.0890323117491595E-23</v>
      </c>
      <c r="AFD124" s="120">
        <v>2.0890323117725589E-23</v>
      </c>
      <c r="AFE124" s="120">
        <v>9.5503895423538872E-24</v>
      </c>
      <c r="AFF124" s="120">
        <v>9.5503895424125282E-24</v>
      </c>
      <c r="AFG124" s="120">
        <v>4.2399816241896769E-24</v>
      </c>
      <c r="AFH124" s="120">
        <v>4.2399816242032796E-24</v>
      </c>
      <c r="AFI124" s="120">
        <v>1.8242950410898629E-24</v>
      </c>
      <c r="AFJ124" s="120">
        <v>1.8242950410927524E-24</v>
      </c>
      <c r="AFK124" s="120">
        <v>7.5899226220422718E-25</v>
      </c>
      <c r="AFL124" s="120">
        <v>7.5899226220478371E-25</v>
      </c>
      <c r="AFM124" s="120">
        <v>3.0457841861870598E-25</v>
      </c>
      <c r="AFN124" s="120">
        <v>3.045784186188014E-25</v>
      </c>
      <c r="AFO124" s="120">
        <v>1.1755851239033231E-25</v>
      </c>
      <c r="AFP124" s="120">
        <v>1.1755851239034671E-25</v>
      </c>
      <c r="AFQ124" s="120">
        <v>4.3502703690242462E-26</v>
      </c>
      <c r="AFR124" s="120">
        <v>4.3502703690244282E-26</v>
      </c>
      <c r="AFS124" s="120">
        <v>1.5378309880503955E-26</v>
      </c>
      <c r="AFT124" s="120">
        <v>1.5378309880504147E-26</v>
      </c>
      <c r="AFU124" s="120">
        <v>5.1715762329957398E-27</v>
      </c>
      <c r="AFV124" s="120">
        <v>5.1715762329957549E-27</v>
      </c>
      <c r="AFW124" s="120">
        <v>1.6465225662342815E-27</v>
      </c>
      <c r="AFX124" s="120">
        <v>1.6465225662342829E-27</v>
      </c>
      <c r="AFY124" s="120">
        <v>4.935136788675154E-28</v>
      </c>
      <c r="AFZ124" s="120">
        <v>4.9351367886751522E-28</v>
      </c>
      <c r="AGA124" s="120">
        <v>1.3833392965568364E-28</v>
      </c>
      <c r="AGB124" s="120">
        <v>1.3833392965568362E-28</v>
      </c>
      <c r="AGC124" s="120">
        <v>3.59744352999445E-29</v>
      </c>
      <c r="AGD124" s="120">
        <v>3.5974435299944506E-29</v>
      </c>
      <c r="AGE124" s="120">
        <v>8.5956039829078977E-30</v>
      </c>
      <c r="AGF124" s="120">
        <v>8.5956039829078977E-30</v>
      </c>
      <c r="AGG124" s="120">
        <v>1.8643680069333046E-30</v>
      </c>
      <c r="AGH124" s="120">
        <v>1.8643680069333042E-30</v>
      </c>
      <c r="AGI124" s="120">
        <v>3.6147289851476075E-31</v>
      </c>
      <c r="AGJ124" s="120">
        <v>3.6147289851476084E-31</v>
      </c>
      <c r="AGK124" s="120">
        <v>6.1392349503827724E-32</v>
      </c>
      <c r="AGL124" s="120">
        <v>6.1392349503827724E-32</v>
      </c>
      <c r="AGM124" s="120">
        <v>8.8833812558448959E-33</v>
      </c>
      <c r="AGN124" s="120">
        <v>8.8833812558448946E-33</v>
      </c>
      <c r="AGO124" s="120">
        <v>1.051744183039471E-33</v>
      </c>
      <c r="AGP124" s="120">
        <v>1.0517441830394712E-33</v>
      </c>
      <c r="AGQ124" s="120">
        <v>9.5555935778343752E-35</v>
      </c>
      <c r="AGR124" s="120">
        <v>9.5555935778343752E-35</v>
      </c>
      <c r="AGS124" s="120">
        <v>5.924491528144329E-36</v>
      </c>
      <c r="AGT124" s="120">
        <v>5.924491528144329E-36</v>
      </c>
      <c r="AGU124" s="120">
        <v>1.88079096131566E-37</v>
      </c>
      <c r="AGV124" s="120" t="s">
        <v>105</v>
      </c>
      <c r="AGW124" s="120" t="s">
        <v>105</v>
      </c>
      <c r="AGX124" s="120" t="s">
        <v>105</v>
      </c>
      <c r="AGY124" s="120" t="s">
        <v>105</v>
      </c>
      <c r="AGZ124" s="120" t="s">
        <v>105</v>
      </c>
      <c r="AHA124" s="120" t="s">
        <v>105</v>
      </c>
      <c r="AHB124" s="120" t="s">
        <v>105</v>
      </c>
      <c r="AHC124" s="120" t="s">
        <v>105</v>
      </c>
      <c r="AHD124" s="120" t="s">
        <v>105</v>
      </c>
      <c r="AHE124" s="120" t="s">
        <v>105</v>
      </c>
      <c r="AHF124" s="120" t="s">
        <v>105</v>
      </c>
      <c r="AHG124" s="120" t="s">
        <v>105</v>
      </c>
      <c r="AHH124" s="120" t="s">
        <v>105</v>
      </c>
      <c r="AHI124" s="120" t="s">
        <v>105</v>
      </c>
      <c r="AHJ124" s="120" t="s">
        <v>105</v>
      </c>
      <c r="AHK124" s="120" t="s">
        <v>105</v>
      </c>
      <c r="AHL124" s="120" t="s">
        <v>105</v>
      </c>
      <c r="AHM124" s="120" t="s">
        <v>105</v>
      </c>
      <c r="AHN124" s="120" t="s">
        <v>105</v>
      </c>
      <c r="AHO124" s="120" t="s">
        <v>105</v>
      </c>
      <c r="AHP124" s="120" t="s">
        <v>105</v>
      </c>
      <c r="AHQ124" s="120" t="s">
        <v>105</v>
      </c>
      <c r="AHR124" s="120" t="s">
        <v>105</v>
      </c>
      <c r="AHS124" s="120" t="s">
        <v>105</v>
      </c>
      <c r="AHT124" s="120" t="s">
        <v>105</v>
      </c>
      <c r="AHU124" s="120" t="s">
        <v>105</v>
      </c>
      <c r="AHV124" s="120" t="s">
        <v>105</v>
      </c>
      <c r="AHW124" s="120" t="s">
        <v>105</v>
      </c>
      <c r="AHX124" s="120" t="s">
        <v>105</v>
      </c>
      <c r="AHY124" s="120" t="s">
        <v>105</v>
      </c>
      <c r="AHZ124" s="120" t="s">
        <v>105</v>
      </c>
      <c r="AIA124" s="120" t="s">
        <v>105</v>
      </c>
      <c r="AIB124" s="120" t="s">
        <v>105</v>
      </c>
      <c r="AIC124" s="120" t="s">
        <v>105</v>
      </c>
      <c r="AID124" s="120" t="s">
        <v>105</v>
      </c>
      <c r="AIE124" s="120" t="s">
        <v>105</v>
      </c>
      <c r="AIF124" s="120" t="s">
        <v>105</v>
      </c>
      <c r="AIG124" s="120" t="s">
        <v>105</v>
      </c>
      <c r="AIH124" s="120" t="s">
        <v>105</v>
      </c>
      <c r="AII124" s="120" t="s">
        <v>105</v>
      </c>
      <c r="AIJ124" s="120" t="s">
        <v>105</v>
      </c>
      <c r="AIK124" s="120" t="s">
        <v>105</v>
      </c>
      <c r="AIL124" s="120" t="s">
        <v>105</v>
      </c>
      <c r="AIM124" s="120" t="s">
        <v>105</v>
      </c>
      <c r="AIN124" s="120" t="s">
        <v>105</v>
      </c>
      <c r="AIO124" s="120" t="s">
        <v>105</v>
      </c>
      <c r="AIP124" s="120" t="s">
        <v>105</v>
      </c>
      <c r="AIQ124" s="120" t="s">
        <v>105</v>
      </c>
      <c r="AIR124" s="120" t="s">
        <v>105</v>
      </c>
      <c r="AIS124" s="120" t="s">
        <v>105</v>
      </c>
      <c r="AIT124" s="120" t="s">
        <v>105</v>
      </c>
      <c r="AIU124" s="120" t="s">
        <v>105</v>
      </c>
      <c r="AIV124" s="120" t="s">
        <v>105</v>
      </c>
      <c r="AIW124" s="120" t="s">
        <v>105</v>
      </c>
      <c r="AIX124" s="120" t="s">
        <v>105</v>
      </c>
      <c r="AIY124" s="120" t="s">
        <v>105</v>
      </c>
      <c r="AIZ124" s="120" t="s">
        <v>105</v>
      </c>
      <c r="AJA124" s="120" t="s">
        <v>105</v>
      </c>
      <c r="AJB124" s="120" t="s">
        <v>105</v>
      </c>
      <c r="AJC124" s="120" t="s">
        <v>105</v>
      </c>
      <c r="AJD124" s="120" t="s">
        <v>105</v>
      </c>
      <c r="AJE124" s="120" t="s">
        <v>105</v>
      </c>
      <c r="AJF124" s="120" t="s">
        <v>105</v>
      </c>
      <c r="AJG124" s="120" t="s">
        <v>105</v>
      </c>
      <c r="AJH124" s="120" t="s">
        <v>105</v>
      </c>
      <c r="AJI124" s="120" t="s">
        <v>105</v>
      </c>
      <c r="AJJ124" s="120" t="s">
        <v>105</v>
      </c>
      <c r="AJK124" s="120" t="s">
        <v>105</v>
      </c>
      <c r="AJL124" s="120" t="s">
        <v>105</v>
      </c>
      <c r="AJM124" s="120" t="s">
        <v>105</v>
      </c>
      <c r="AJN124" s="120" t="s">
        <v>105</v>
      </c>
      <c r="AJO124" s="120" t="s">
        <v>105</v>
      </c>
      <c r="AJP124" s="120" t="s">
        <v>105</v>
      </c>
      <c r="AJQ124" s="120" t="s">
        <v>105</v>
      </c>
      <c r="AJR124" s="120" t="s">
        <v>105</v>
      </c>
      <c r="AJS124" s="120" t="s">
        <v>105</v>
      </c>
      <c r="AJT124" s="120" t="s">
        <v>105</v>
      </c>
      <c r="AJU124" s="120" t="s">
        <v>105</v>
      </c>
      <c r="AJV124" s="120" t="s">
        <v>105</v>
      </c>
      <c r="AJW124" s="120" t="s">
        <v>105</v>
      </c>
      <c r="AJX124" s="120" t="s">
        <v>105</v>
      </c>
      <c r="AJY124" s="120" t="s">
        <v>105</v>
      </c>
      <c r="AJZ124" s="120" t="s">
        <v>105</v>
      </c>
      <c r="AKA124" s="120" t="s">
        <v>105</v>
      </c>
      <c r="AKB124" s="120" t="s">
        <v>105</v>
      </c>
      <c r="AKC124" s="120" t="s">
        <v>105</v>
      </c>
      <c r="AKD124" s="120" t="s">
        <v>105</v>
      </c>
      <c r="AKE124" s="120" t="s">
        <v>105</v>
      </c>
      <c r="AKF124" s="120" t="s">
        <v>105</v>
      </c>
      <c r="AKG124" s="120" t="s">
        <v>105</v>
      </c>
      <c r="AKH124" s="120" t="s">
        <v>105</v>
      </c>
      <c r="AKI124" s="120" t="s">
        <v>105</v>
      </c>
      <c r="AKJ124" s="120" t="s">
        <v>105</v>
      </c>
      <c r="AKK124" s="120" t="s">
        <v>105</v>
      </c>
      <c r="AKL124" s="120" t="s">
        <v>105</v>
      </c>
      <c r="AKM124" s="120" t="s">
        <v>105</v>
      </c>
      <c r="AKN124" s="120" t="s">
        <v>105</v>
      </c>
      <c r="AKO124" s="120" t="s">
        <v>105</v>
      </c>
      <c r="AKP124" s="120" t="s">
        <v>105</v>
      </c>
      <c r="AKQ124" s="120" t="s">
        <v>105</v>
      </c>
      <c r="AKR124" s="120" t="s">
        <v>105</v>
      </c>
      <c r="AKS124" s="120" t="s">
        <v>105</v>
      </c>
      <c r="AKT124" s="120" t="s">
        <v>105</v>
      </c>
      <c r="AKU124" s="120" t="s">
        <v>105</v>
      </c>
      <c r="AKV124" s="120" t="s">
        <v>105</v>
      </c>
      <c r="AKW124" s="120" t="s">
        <v>105</v>
      </c>
      <c r="AKX124" s="120" t="s">
        <v>105</v>
      </c>
      <c r="AKY124" s="120" t="s">
        <v>105</v>
      </c>
      <c r="AKZ124" s="120" t="s">
        <v>105</v>
      </c>
      <c r="ALA124" s="120" t="s">
        <v>105</v>
      </c>
      <c r="ALB124" s="120" t="s">
        <v>105</v>
      </c>
      <c r="ALC124" s="120" t="s">
        <v>105</v>
      </c>
      <c r="ALD124" s="120" t="s">
        <v>105</v>
      </c>
      <c r="ALE124" s="120" t="s">
        <v>105</v>
      </c>
      <c r="ALF124" s="120" t="s">
        <v>105</v>
      </c>
      <c r="ALG124" s="120" t="s">
        <v>105</v>
      </c>
      <c r="ALH124" s="120" t="s">
        <v>105</v>
      </c>
      <c r="ALI124" s="120" t="s">
        <v>105</v>
      </c>
      <c r="ALJ124" s="120" t="s">
        <v>105</v>
      </c>
      <c r="ALK124" s="120" t="s">
        <v>105</v>
      </c>
      <c r="ALL124" s="120" t="s">
        <v>105</v>
      </c>
      <c r="ALM124" s="120" t="s">
        <v>105</v>
      </c>
      <c r="ALN124" s="120"/>
    </row>
    <row r="125" spans="1:1002" hidden="1">
      <c r="A125" s="119">
        <v>124</v>
      </c>
      <c r="B125" s="120">
        <v>9.4151831076945354E-5</v>
      </c>
      <c r="C125" s="120">
        <v>9.4151831076945327E-5</v>
      </c>
      <c r="D125" s="120">
        <v>9.2667169072421047E-5</v>
      </c>
      <c r="E125" s="120">
        <v>9.2667169072421034E-5</v>
      </c>
      <c r="F125" s="120">
        <v>9.120004361421396E-5</v>
      </c>
      <c r="G125" s="120">
        <v>9.1200043614213919E-5</v>
      </c>
      <c r="H125" s="120">
        <v>8.9750329749974437E-5</v>
      </c>
      <c r="I125" s="120">
        <v>8.9750329749974504E-5</v>
      </c>
      <c r="J125" s="120">
        <v>8.8317902558618909E-5</v>
      </c>
      <c r="K125" s="120">
        <v>8.8317902558618936E-5</v>
      </c>
      <c r="L125" s="120">
        <v>8.690263715692469E-5</v>
      </c>
      <c r="M125" s="120">
        <v>8.6902637156924663E-5</v>
      </c>
      <c r="N125" s="120">
        <v>8.5504408706145587E-5</v>
      </c>
      <c r="O125" s="120">
        <v>8.5504408706145547E-5</v>
      </c>
      <c r="P125" s="120">
        <v>8.4123092418648181E-5</v>
      </c>
      <c r="Q125" s="120">
        <v>8.4123092418648208E-5</v>
      </c>
      <c r="R125" s="120">
        <v>8.2758563564566958E-5</v>
      </c>
      <c r="S125" s="120">
        <v>8.2758563564566903E-5</v>
      </c>
      <c r="T125" s="120">
        <v>8.1410697478477787E-5</v>
      </c>
      <c r="U125" s="120">
        <v>8.1410697478477733E-5</v>
      </c>
      <c r="V125" s="120">
        <v>8.0079369566091085E-5</v>
      </c>
      <c r="W125" s="120">
        <v>8.0079369566091031E-5</v>
      </c>
      <c r="X125" s="120">
        <v>7.8764455310960748E-5</v>
      </c>
      <c r="Y125" s="120">
        <v>7.8764455310960694E-5</v>
      </c>
      <c r="Z125" s="120">
        <v>7.7465830281210353E-5</v>
      </c>
      <c r="AA125" s="120">
        <v>7.7465830281210353E-5</v>
      </c>
      <c r="AB125" s="120">
        <v>7.6183370136275334E-5</v>
      </c>
      <c r="AC125" s="120">
        <v>7.6183370136275334E-5</v>
      </c>
      <c r="AD125" s="120">
        <v>7.4916950633660101E-5</v>
      </c>
      <c r="AE125" s="120">
        <v>7.4916950633660141E-5</v>
      </c>
      <c r="AF125" s="120">
        <v>7.3666447635709569E-5</v>
      </c>
      <c r="AG125" s="120">
        <v>7.3666447635709569E-5</v>
      </c>
      <c r="AH125" s="120">
        <v>7.2431737116394166E-5</v>
      </c>
      <c r="AI125" s="120">
        <v>7.2431737116394153E-5</v>
      </c>
      <c r="AJ125" s="120">
        <v>7.121269516810824E-5</v>
      </c>
      <c r="AK125" s="120">
        <v>7.121269516810824E-5</v>
      </c>
      <c r="AL125" s="120">
        <v>7.0009198008479594E-5</v>
      </c>
      <c r="AM125" s="120">
        <v>7.0009198008479649E-5</v>
      </c>
      <c r="AN125" s="120">
        <v>6.8821121987191003E-5</v>
      </c>
      <c r="AO125" s="120">
        <v>6.8821121987190976E-5</v>
      </c>
      <c r="AP125" s="120">
        <v>6.7648343592811592E-5</v>
      </c>
      <c r="AQ125" s="120">
        <v>6.7648343592811565E-5</v>
      </c>
      <c r="AR125" s="120">
        <v>6.6490739459638143E-5</v>
      </c>
      <c r="AS125" s="120">
        <v>6.6490739459638143E-5</v>
      </c>
      <c r="AT125" s="120">
        <v>6.5348186374545149E-5</v>
      </c>
      <c r="AU125" s="120">
        <v>6.5348186374545203E-5</v>
      </c>
      <c r="AV125" s="120">
        <v>6.4220561283842367E-5</v>
      </c>
      <c r="AW125" s="120">
        <v>6.422056128384234E-5</v>
      </c>
      <c r="AX125" s="120">
        <v>6.3107741300139522E-5</v>
      </c>
      <c r="AY125" s="120">
        <v>6.3107741300139482E-5</v>
      </c>
      <c r="AZ125" s="120">
        <v>6.2009603709217487E-5</v>
      </c>
      <c r="BA125" s="120">
        <v>6.2009603709217473E-5</v>
      </c>
      <c r="BB125" s="120">
        <v>6.0926025976904498E-5</v>
      </c>
      <c r="BC125" s="120">
        <v>6.0926025976904505E-5</v>
      </c>
      <c r="BD125" s="120">
        <v>5.9856885755956528E-5</v>
      </c>
      <c r="BE125" s="120">
        <v>5.9856885755956521E-5</v>
      </c>
      <c r="BF125" s="120">
        <v>5.880206089294126E-5</v>
      </c>
      <c r="BG125" s="120">
        <v>5.880206089294124E-5</v>
      </c>
      <c r="BH125" s="120">
        <v>5.7761429435124726E-5</v>
      </c>
      <c r="BI125" s="120">
        <v>5.7761429435124713E-5</v>
      </c>
      <c r="BJ125" s="120">
        <v>5.6734869637359387E-5</v>
      </c>
      <c r="BK125" s="120">
        <v>5.6734869637359373E-5</v>
      </c>
      <c r="BL125" s="120">
        <v>5.5722259968972916E-5</v>
      </c>
      <c r="BM125" s="120">
        <v>5.572225996897295E-5</v>
      </c>
      <c r="BN125" s="120">
        <v>5.4723479120656856E-5</v>
      </c>
      <c r="BO125" s="120">
        <v>5.4723479120656863E-5</v>
      </c>
      <c r="BP125" s="120">
        <v>5.3738406011353531E-5</v>
      </c>
      <c r="BQ125" s="120">
        <v>5.3738406011353531E-5</v>
      </c>
      <c r="BR125" s="120">
        <v>5.2766919795141347E-5</v>
      </c>
      <c r="BS125" s="120">
        <v>5.2766919795141361E-5</v>
      </c>
      <c r="BT125" s="120">
        <v>5.1808899868116521E-5</v>
      </c>
      <c r="BU125" s="120">
        <v>5.1808899868116514E-5</v>
      </c>
      <c r="BV125" s="120">
        <v>5.0864225875270778E-5</v>
      </c>
      <c r="BW125" s="120">
        <v>5.0864225875270778E-5</v>
      </c>
      <c r="BX125" s="120">
        <v>4.9932777717363785E-5</v>
      </c>
      <c r="BY125" s="120">
        <v>4.9932777717363785E-5</v>
      </c>
      <c r="BZ125" s="120">
        <v>4.9014435557789233E-5</v>
      </c>
      <c r="CA125" s="120">
        <v>4.9014435557789219E-5</v>
      </c>
      <c r="CB125" s="120">
        <v>4.8109079829433892E-5</v>
      </c>
      <c r="CC125" s="120">
        <v>4.8109079829433912E-5</v>
      </c>
      <c r="CD125" s="120">
        <v>4.7216591241528531E-5</v>
      </c>
      <c r="CE125" s="120">
        <v>4.7216591241528511E-5</v>
      </c>
      <c r="CF125" s="120">
        <v>4.6336850786488879E-5</v>
      </c>
      <c r="CG125" s="120">
        <v>4.6336850786488886E-5</v>
      </c>
      <c r="CH125" s="120">
        <v>4.546973974674717E-5</v>
      </c>
      <c r="CI125" s="120">
        <v>4.5469739746747156E-5</v>
      </c>
      <c r="CJ125" s="120">
        <v>4.461513970157124E-5</v>
      </c>
      <c r="CK125" s="120">
        <v>4.461513970157124E-5</v>
      </c>
      <c r="CL125" s="120">
        <v>4.3772932533872144E-5</v>
      </c>
      <c r="CM125" s="120">
        <v>4.3772932533872117E-5</v>
      </c>
      <c r="CN125" s="120">
        <v>4.2943000436997191E-5</v>
      </c>
      <c r="CO125" s="120">
        <v>4.2943000436997185E-5</v>
      </c>
      <c r="CP125" s="120">
        <v>4.2125225921509189E-5</v>
      </c>
      <c r="CQ125" s="120">
        <v>4.2125225921509196E-5</v>
      </c>
      <c r="CR125" s="120">
        <v>4.1319491821949305E-5</v>
      </c>
      <c r="CS125" s="120">
        <v>4.1319491821949305E-5</v>
      </c>
      <c r="CT125" s="120">
        <v>4.0525681303583322E-5</v>
      </c>
      <c r="CU125" s="120">
        <v>4.0525681303583309E-5</v>
      </c>
      <c r="CV125" s="120">
        <v>3.9743677869129808E-5</v>
      </c>
      <c r="CW125" s="120">
        <v>3.9743677869129795E-5</v>
      </c>
      <c r="CX125" s="120">
        <v>3.8973365365469278E-5</v>
      </c>
      <c r="CY125" s="120">
        <v>3.8973365365469278E-5</v>
      </c>
      <c r="CZ125" s="120">
        <v>3.8214627990332909E-5</v>
      </c>
      <c r="DA125" s="120">
        <v>3.8214627990332882E-5</v>
      </c>
      <c r="DB125" s="120">
        <v>3.7467350298969904E-5</v>
      </c>
      <c r="DC125" s="120">
        <v>3.7467350298969904E-5</v>
      </c>
      <c r="DD125" s="120">
        <v>3.6731417210792604E-5</v>
      </c>
      <c r="DE125" s="120">
        <v>3.6731417210792604E-5</v>
      </c>
      <c r="DF125" s="120">
        <v>3.6006714015997315E-5</v>
      </c>
      <c r="DG125" s="120">
        <v>3.6006714015997322E-5</v>
      </c>
      <c r="DH125" s="120">
        <v>3.5293126382160795E-5</v>
      </c>
      <c r="DI125" s="120">
        <v>3.5293126382160788E-5</v>
      </c>
      <c r="DJ125" s="120">
        <v>3.4590540360810404E-5</v>
      </c>
      <c r="DK125" s="120">
        <v>3.4590540360810404E-5</v>
      </c>
      <c r="DL125" s="120">
        <v>3.3898842393967095E-5</v>
      </c>
      <c r="DM125" s="120">
        <v>3.3898842393967095E-5</v>
      </c>
      <c r="DN125" s="120">
        <v>3.3217919320659872E-5</v>
      </c>
      <c r="DO125" s="120">
        <v>3.3217919320659872E-5</v>
      </c>
      <c r="DP125" s="120">
        <v>3.2547658383410919E-5</v>
      </c>
      <c r="DQ125" s="120">
        <v>3.2547658383410905E-5</v>
      </c>
      <c r="DR125" s="120">
        <v>3.1887947234689647E-5</v>
      </c>
      <c r="DS125" s="120">
        <v>3.188794723468966E-5</v>
      </c>
      <c r="DT125" s="120">
        <v>3.1238673943334802E-5</v>
      </c>
      <c r="DU125" s="120">
        <v>3.1238673943334816E-5</v>
      </c>
      <c r="DV125" s="120">
        <v>3.0599727000943342E-5</v>
      </c>
      <c r="DW125" s="120">
        <v>3.0599727000943349E-5</v>
      </c>
      <c r="DX125" s="120">
        <v>2.9970995328224824E-5</v>
      </c>
      <c r="DY125" s="120">
        <v>2.9970995328224818E-5</v>
      </c>
      <c r="DZ125" s="120">
        <v>2.9352368281320173E-5</v>
      </c>
      <c r="EA125" s="120">
        <v>2.935236828132018E-5</v>
      </c>
      <c r="EB125" s="120">
        <v>2.8743735658083596E-5</v>
      </c>
      <c r="EC125" s="120">
        <v>2.8743735658083586E-5</v>
      </c>
      <c r="ED125" s="120">
        <v>2.8144987704326012E-5</v>
      </c>
      <c r="EE125" s="120">
        <v>2.8144987704326012E-5</v>
      </c>
      <c r="EF125" s="120">
        <v>2.7556015120019635E-5</v>
      </c>
      <c r="EG125" s="120">
        <v>2.7556015120019628E-5</v>
      </c>
      <c r="EH125" s="120">
        <v>2.6976709065461427E-5</v>
      </c>
      <c r="EI125" s="120">
        <v>2.697670906546142E-5</v>
      </c>
      <c r="EJ125" s="120">
        <v>2.6406961167394984E-5</v>
      </c>
      <c r="EK125" s="120">
        <v>2.6406961167395001E-5</v>
      </c>
      <c r="EL125" s="120">
        <v>2.5846663525089178E-5</v>
      </c>
      <c r="EM125" s="120">
        <v>2.5846663525089171E-5</v>
      </c>
      <c r="EN125" s="120">
        <v>2.5295708716372333E-5</v>
      </c>
      <c r="EO125" s="120">
        <v>2.5295708716372316E-5</v>
      </c>
      <c r="EP125" s="120">
        <v>2.4753989803620971E-5</v>
      </c>
      <c r="EQ125" s="120">
        <v>2.4753989803620974E-5</v>
      </c>
      <c r="ER125" s="120">
        <v>2.4221400339701501E-5</v>
      </c>
      <c r="ES125" s="120">
        <v>2.4221400339701508E-5</v>
      </c>
      <c r="ET125" s="120">
        <v>2.3697834373863716E-5</v>
      </c>
      <c r="EU125" s="120">
        <v>2.3697834373863722E-5</v>
      </c>
      <c r="EV125" s="120">
        <v>2.3183186457584939E-5</v>
      </c>
      <c r="EW125" s="120">
        <v>2.3183186457584949E-5</v>
      </c>
      <c r="EX125" s="120">
        <v>2.2677351650363447E-5</v>
      </c>
      <c r="EY125" s="120">
        <v>2.267735165036345E-5</v>
      </c>
      <c r="EZ125" s="120">
        <v>2.218022552545986E-5</v>
      </c>
      <c r="FA125" s="120">
        <v>2.2180225525459864E-5</v>
      </c>
      <c r="FB125" s="120">
        <v>2.1691704175585395E-5</v>
      </c>
      <c r="FC125" s="120">
        <v>2.1691704175585385E-5</v>
      </c>
      <c r="FD125" s="120">
        <v>2.1211684218535471E-5</v>
      </c>
      <c r="FE125" s="120">
        <v>2.1211684218535471E-5</v>
      </c>
      <c r="FF125" s="120">
        <v>2.0740062802767735E-5</v>
      </c>
      <c r="FG125" s="120">
        <v>2.0740062802767731E-5</v>
      </c>
      <c r="FH125" s="120">
        <v>2.0276737612922713E-5</v>
      </c>
      <c r="FI125" s="120">
        <v>2.0276737612922717E-5</v>
      </c>
      <c r="FJ125" s="120">
        <v>1.9821606875286514E-5</v>
      </c>
      <c r="FK125" s="120">
        <v>1.9821606875286524E-5</v>
      </c>
      <c r="FL125" s="120">
        <v>1.9374569363193607E-5</v>
      </c>
      <c r="FM125" s="120">
        <v>1.937456936319361E-5</v>
      </c>
      <c r="FN125" s="120">
        <v>1.8935524402368938E-5</v>
      </c>
      <c r="FO125" s="120">
        <v>1.8935524402368928E-5</v>
      </c>
      <c r="FP125" s="120">
        <v>1.8504371876207831E-5</v>
      </c>
      <c r="FQ125" s="120">
        <v>1.8504371876207827E-5</v>
      </c>
      <c r="FR125" s="120">
        <v>1.8081012230992557E-5</v>
      </c>
      <c r="FS125" s="120">
        <v>1.8081012230992551E-5</v>
      </c>
      <c r="FT125" s="120">
        <v>1.7665346481044093E-5</v>
      </c>
      <c r="FU125" s="120">
        <v>1.7665346481044089E-5</v>
      </c>
      <c r="FV125" s="120">
        <v>1.7257276213808229E-5</v>
      </c>
      <c r="FW125" s="120">
        <v>1.7257276213808239E-5</v>
      </c>
      <c r="FX125" s="120">
        <v>1.6856703594874243E-5</v>
      </c>
      <c r="FY125" s="120">
        <v>1.6856703594874246E-5</v>
      </c>
      <c r="FZ125" s="120">
        <v>1.646353137292526E-5</v>
      </c>
      <c r="GA125" s="120">
        <v>1.6463531372925246E-5</v>
      </c>
      <c r="GB125" s="120">
        <v>1.6077662884618963E-5</v>
      </c>
      <c r="GC125" s="120">
        <v>1.6077662884618967E-5</v>
      </c>
      <c r="GD125" s="120">
        <v>1.5699002059397452E-5</v>
      </c>
      <c r="GE125" s="120">
        <v>1.5699002059397459E-5</v>
      </c>
      <c r="GF125" s="120">
        <v>1.5327453424224732E-5</v>
      </c>
      <c r="GG125" s="120">
        <v>1.5327453424224725E-5</v>
      </c>
      <c r="GH125" s="120">
        <v>1.4962922108251042E-5</v>
      </c>
      <c r="GI125" s="120">
        <v>1.496292210825105E-5</v>
      </c>
      <c r="GJ125" s="120">
        <v>1.4605313847402534E-5</v>
      </c>
      <c r="GK125" s="120">
        <v>1.4605313847402531E-5</v>
      </c>
      <c r="GL125" s="120">
        <v>1.4254534988895062E-5</v>
      </c>
      <c r="GM125" s="120">
        <v>1.4254534988895059E-5</v>
      </c>
      <c r="GN125" s="120">
        <v>1.3910492495670992E-5</v>
      </c>
      <c r="GO125" s="120">
        <v>1.3910492495670989E-5</v>
      </c>
      <c r="GP125" s="120">
        <v>1.3573093950757798E-5</v>
      </c>
      <c r="GQ125" s="120">
        <v>1.3573093950757798E-5</v>
      </c>
      <c r="GR125" s="120">
        <v>1.324224756154721E-5</v>
      </c>
      <c r="GS125" s="120">
        <v>1.3242247561547213E-5</v>
      </c>
      <c r="GT125" s="120">
        <v>1.2917862163993744E-5</v>
      </c>
      <c r="GU125" s="120">
        <v>1.2917862163993742E-5</v>
      </c>
      <c r="GV125" s="120">
        <v>1.2599847226731422E-5</v>
      </c>
      <c r="GW125" s="120">
        <v>1.2599847226731419E-5</v>
      </c>
      <c r="GX125" s="120">
        <v>1.2288112855107663E-5</v>
      </c>
      <c r="GY125" s="120">
        <v>1.2288112855107659E-5</v>
      </c>
      <c r="GZ125" s="120">
        <v>1.1982569795132933E-5</v>
      </c>
      <c r="HA125" s="120">
        <v>1.1982569795132933E-5</v>
      </c>
      <c r="HB125" s="120">
        <v>1.1683129437345238E-5</v>
      </c>
      <c r="HC125" s="120">
        <v>1.1683129437345231E-5</v>
      </c>
      <c r="HD125" s="120">
        <v>1.1389703820588137E-5</v>
      </c>
      <c r="HE125" s="120">
        <v>1.138970382058814E-5</v>
      </c>
      <c r="HF125" s="120">
        <v>1.1102205635701453E-5</v>
      </c>
      <c r="HG125" s="120">
        <v>1.110220563570145E-5</v>
      </c>
      <c r="HH125" s="120">
        <v>1.0820548229123134E-5</v>
      </c>
      <c r="HI125" s="120">
        <v>1.0820548229123133E-5</v>
      </c>
      <c r="HJ125" s="120">
        <v>1.0544645606401624E-5</v>
      </c>
      <c r="HK125" s="120">
        <v>1.0544645606401626E-5</v>
      </c>
      <c r="HL125" s="120">
        <v>1.0274412435617355E-5</v>
      </c>
      <c r="HM125" s="120">
        <v>1.0274412435617361E-5</v>
      </c>
      <c r="HN125" s="120">
        <v>1.0009764050712417E-5</v>
      </c>
      <c r="HO125" s="120">
        <v>1.0009764050712415E-5</v>
      </c>
      <c r="HP125" s="120">
        <v>9.750616454727332E-6</v>
      </c>
      <c r="HQ125" s="120">
        <v>9.7506164547273303E-6</v>
      </c>
      <c r="HR125" s="120">
        <v>9.4968863229439884E-6</v>
      </c>
      <c r="HS125" s="120">
        <v>9.4968863229439867E-6</v>
      </c>
      <c r="HT125" s="120">
        <v>9.2484910059335183E-6</v>
      </c>
      <c r="HU125" s="120">
        <v>9.2484910059335183E-6</v>
      </c>
      <c r="HV125" s="120">
        <v>9.0053485325083242E-6</v>
      </c>
      <c r="HW125" s="120">
        <v>9.0053485325083192E-6</v>
      </c>
      <c r="HX125" s="120">
        <v>8.7673776125771248E-6</v>
      </c>
      <c r="HY125" s="120">
        <v>8.7673776125771299E-6</v>
      </c>
      <c r="HZ125" s="120">
        <v>8.5344976399022305E-6</v>
      </c>
      <c r="IA125" s="120">
        <v>8.5344976399022322E-6</v>
      </c>
      <c r="IB125" s="120">
        <v>8.3066286947578102E-6</v>
      </c>
      <c r="IC125" s="120">
        <v>8.3066286947578136E-6</v>
      </c>
      <c r="ID125" s="120">
        <v>8.0836915464886057E-6</v>
      </c>
      <c r="IE125" s="120">
        <v>8.0836915464886074E-6</v>
      </c>
      <c r="IF125" s="120">
        <v>7.8656076559678462E-6</v>
      </c>
      <c r="IG125" s="120">
        <v>7.8656076559678462E-6</v>
      </c>
      <c r="IH125" s="120">
        <v>7.6522991779536671E-6</v>
      </c>
      <c r="II125" s="120">
        <v>7.6522991779536637E-6</v>
      </c>
      <c r="IJ125" s="120">
        <v>7.443688963343146E-6</v>
      </c>
      <c r="IK125" s="120">
        <v>7.4436889633431511E-6</v>
      </c>
      <c r="IL125" s="120">
        <v>7.2397005613230738E-6</v>
      </c>
      <c r="IM125" s="120">
        <v>7.2397005613230754E-6</v>
      </c>
      <c r="IN125" s="120">
        <v>7.0402582214166243E-6</v>
      </c>
      <c r="IO125" s="120">
        <v>7.0402582214166218E-6</v>
      </c>
      <c r="IP125" s="120">
        <v>6.8452868954252257E-6</v>
      </c>
      <c r="IQ125" s="120">
        <v>6.8452868954252266E-6</v>
      </c>
      <c r="IR125" s="120">
        <v>6.6547122392647673E-6</v>
      </c>
      <c r="IS125" s="120">
        <v>6.6547122392647664E-6</v>
      </c>
      <c r="IT125" s="120">
        <v>6.4684606146954205E-6</v>
      </c>
      <c r="IU125" s="120">
        <v>6.4684606146954221E-6</v>
      </c>
      <c r="IV125" s="120">
        <v>6.2864590909443963E-6</v>
      </c>
      <c r="IW125" s="120">
        <v>6.2864590909443938E-6</v>
      </c>
      <c r="IX125" s="120">
        <v>6.1086354462208328E-6</v>
      </c>
      <c r="IY125" s="120">
        <v>6.1086354462208345E-6</v>
      </c>
      <c r="IZ125" s="120">
        <v>5.9349181691223097E-6</v>
      </c>
      <c r="JA125" s="120">
        <v>5.9349181691223063E-6</v>
      </c>
      <c r="JB125" s="120">
        <v>5.7652364599321688E-6</v>
      </c>
      <c r="JC125" s="120">
        <v>5.7652364599321671E-6</v>
      </c>
      <c r="JD125" s="120">
        <v>5.5995202318071721E-6</v>
      </c>
      <c r="JE125" s="120">
        <v>5.599520231807173E-6</v>
      </c>
      <c r="JF125" s="120">
        <v>5.4377001118548127E-6</v>
      </c>
      <c r="JG125" s="120">
        <v>5.437700111854811E-6</v>
      </c>
      <c r="JH125" s="120">
        <v>5.2797074420997569E-6</v>
      </c>
      <c r="JI125" s="120">
        <v>5.2797074420997586E-6</v>
      </c>
      <c r="JJ125" s="120">
        <v>5.1254742803389328E-6</v>
      </c>
      <c r="JK125" s="120">
        <v>5.1254742803389303E-6</v>
      </c>
      <c r="JL125" s="120">
        <v>4.9749334008846434E-6</v>
      </c>
      <c r="JM125" s="120">
        <v>4.9749334008846459E-6</v>
      </c>
      <c r="JN125" s="120">
        <v>4.8280182951954056E-6</v>
      </c>
      <c r="JO125" s="120">
        <v>4.8280182951954064E-6</v>
      </c>
      <c r="JP125" s="120">
        <v>4.6846631723939212E-6</v>
      </c>
      <c r="JQ125" s="120">
        <v>4.6846631723939203E-6</v>
      </c>
      <c r="JR125" s="120">
        <v>4.5448029596718804E-6</v>
      </c>
      <c r="JS125" s="120">
        <v>4.5448029596718804E-6</v>
      </c>
      <c r="JT125" s="120">
        <v>4.4083733025811933E-6</v>
      </c>
      <c r="JU125" s="120">
        <v>4.408373302581195E-6</v>
      </c>
      <c r="JV125" s="120">
        <v>4.2753105652112802E-6</v>
      </c>
      <c r="JW125" s="120">
        <v>4.2753105652112802E-6</v>
      </c>
      <c r="JX125" s="120">
        <v>4.145551830252169E-6</v>
      </c>
      <c r="JY125" s="120">
        <v>4.1455518302521707E-6</v>
      </c>
      <c r="JZ125" s="120">
        <v>4.0190348989431019E-6</v>
      </c>
      <c r="KA125" s="120">
        <v>4.019034898943101E-6</v>
      </c>
      <c r="KB125" s="120">
        <v>3.8956982909064144E-6</v>
      </c>
      <c r="KC125" s="120">
        <v>3.8956982909064161E-6</v>
      </c>
      <c r="KD125" s="120">
        <v>3.7754812438664846E-6</v>
      </c>
      <c r="KE125" s="120">
        <v>3.7754812438664854E-6</v>
      </c>
      <c r="KF125" s="120">
        <v>3.6583237132536065E-6</v>
      </c>
      <c r="KG125" s="120">
        <v>3.6583237132536081E-6</v>
      </c>
      <c r="KH125" s="120">
        <v>3.544166371692648E-6</v>
      </c>
      <c r="KI125" s="120">
        <v>3.5441663716926463E-6</v>
      </c>
      <c r="KJ125" s="120">
        <v>3.4329506083763913E-6</v>
      </c>
      <c r="KK125" s="120">
        <v>3.4329506083763922E-6</v>
      </c>
      <c r="KL125" s="120">
        <v>3.3246185283235435E-6</v>
      </c>
      <c r="KM125" s="120">
        <v>3.324618528323546E-6</v>
      </c>
      <c r="KN125" s="120">
        <v>3.219112951521341E-6</v>
      </c>
      <c r="KO125" s="120">
        <v>3.2191129515213398E-6</v>
      </c>
      <c r="KP125" s="120">
        <v>3.1163774119528115E-6</v>
      </c>
      <c r="KQ125" s="120">
        <v>3.1163774119528107E-6</v>
      </c>
      <c r="KR125" s="120">
        <v>3.0163561565087871E-6</v>
      </c>
      <c r="KS125" s="120">
        <v>3.0163561565087875E-6</v>
      </c>
      <c r="KT125" s="120">
        <v>2.9189941437846917E-6</v>
      </c>
      <c r="KU125" s="120">
        <v>2.9189941437846921E-6</v>
      </c>
      <c r="KV125" s="120">
        <v>2.8242370427623003E-6</v>
      </c>
      <c r="KW125" s="120">
        <v>2.8242370427623024E-6</v>
      </c>
      <c r="KX125" s="120">
        <v>2.7320312313766567E-6</v>
      </c>
      <c r="KY125" s="120">
        <v>2.7320312313766592E-6</v>
      </c>
      <c r="KZ125" s="120">
        <v>2.6423237949683329E-6</v>
      </c>
      <c r="LA125" s="120">
        <v>2.6423237949683325E-6</v>
      </c>
      <c r="LB125" s="120">
        <v>2.5550625246213422E-6</v>
      </c>
      <c r="LC125" s="120">
        <v>2.555062524621343E-6</v>
      </c>
      <c r="LD125" s="120">
        <v>2.4701959153869905E-6</v>
      </c>
      <c r="LE125" s="120">
        <v>2.4701959153869913E-6</v>
      </c>
      <c r="LF125" s="120">
        <v>2.3876731643939915E-6</v>
      </c>
      <c r="LG125" s="120">
        <v>2.387673164393992E-6</v>
      </c>
      <c r="LH125" s="120">
        <v>2.3074441688452883E-6</v>
      </c>
      <c r="LI125" s="120">
        <v>2.3074441688452875E-6</v>
      </c>
      <c r="LJ125" s="120">
        <v>2.2294595239019777E-6</v>
      </c>
      <c r="LK125" s="120">
        <v>2.2294595239019768E-6</v>
      </c>
      <c r="LL125" s="120">
        <v>2.1536705204548317E-6</v>
      </c>
      <c r="LM125" s="120">
        <v>2.1536705204548326E-6</v>
      </c>
      <c r="LN125" s="120">
        <v>2.0800291427839214E-6</v>
      </c>
      <c r="LO125" s="120">
        <v>2.0800291427839193E-6</v>
      </c>
      <c r="LP125" s="120">
        <v>2.0084880661069151E-6</v>
      </c>
      <c r="LQ125" s="120">
        <v>2.0084880661069159E-6</v>
      </c>
      <c r="LR125" s="120">
        <v>1.939000654016695E-6</v>
      </c>
      <c r="LS125" s="120">
        <v>1.9390006540166938E-6</v>
      </c>
      <c r="LT125" s="120">
        <v>1.8715209558088535E-6</v>
      </c>
      <c r="LU125" s="120">
        <v>1.8715209558088524E-6</v>
      </c>
      <c r="LV125" s="120">
        <v>1.8060037036998836E-6</v>
      </c>
      <c r="LW125" s="120">
        <v>1.806003703699884E-6</v>
      </c>
      <c r="LX125" s="120">
        <v>1.7424043099367076E-6</v>
      </c>
      <c r="LY125" s="120">
        <v>1.7424043099367069E-6</v>
      </c>
      <c r="LZ125" s="120">
        <v>1.6806788637983753E-6</v>
      </c>
      <c r="MA125" s="120">
        <v>1.6806788637983742E-6</v>
      </c>
      <c r="MB125" s="120">
        <v>1.6207841284907688E-6</v>
      </c>
      <c r="MC125" s="120">
        <v>1.6207841284907699E-6</v>
      </c>
      <c r="MD125" s="120">
        <v>1.5626775379351744E-6</v>
      </c>
      <c r="ME125" s="120">
        <v>1.5626775379351759E-6</v>
      </c>
      <c r="MF125" s="120">
        <v>1.5063171934516292E-6</v>
      </c>
      <c r="MG125" s="120">
        <v>1.5063171934516275E-6</v>
      </c>
      <c r="MH125" s="120">
        <v>1.4516618603380449E-6</v>
      </c>
      <c r="MI125" s="120">
        <v>1.4516618603380459E-6</v>
      </c>
      <c r="MJ125" s="120">
        <v>1.3986709643461097E-6</v>
      </c>
      <c r="MK125" s="120">
        <v>1.3986709643461101E-6</v>
      </c>
      <c r="ML125" s="120">
        <v>1.3473045880549812E-6</v>
      </c>
      <c r="MM125" s="120">
        <v>1.3473045880549808E-6</v>
      </c>
      <c r="MN125" s="120">
        <v>1.2975234671439526E-6</v>
      </c>
      <c r="MO125" s="120">
        <v>1.2975234671439522E-6</v>
      </c>
      <c r="MP125" s="120">
        <v>1.2492889865651627E-6</v>
      </c>
      <c r="MQ125" s="120">
        <v>1.2492889865651629E-6</v>
      </c>
      <c r="MR125" s="120">
        <v>1.2025631766175971E-6</v>
      </c>
      <c r="MS125" s="120">
        <v>1.2025631766175977E-6</v>
      </c>
      <c r="MT125" s="120">
        <v>1.1573087089235873E-6</v>
      </c>
      <c r="MU125" s="120">
        <v>1.1573087089235879E-6</v>
      </c>
      <c r="MV125" s="120">
        <v>1.1134888923090924E-6</v>
      </c>
      <c r="MW125" s="120">
        <v>1.1134888923090922E-6</v>
      </c>
      <c r="MX125" s="120">
        <v>1.0710676685891106E-6</v>
      </c>
      <c r="MY125" s="120">
        <v>1.0710676685891102E-6</v>
      </c>
      <c r="MZ125" s="120">
        <v>1.0300096082595711E-6</v>
      </c>
      <c r="NA125" s="120">
        <v>1.0300096082595713E-6</v>
      </c>
      <c r="NB125" s="120">
        <v>9.9027990609712379E-7</v>
      </c>
      <c r="NC125" s="120">
        <v>9.9027990609712421E-7</v>
      </c>
      <c r="ND125" s="120">
        <v>9.5184437666830007E-7</v>
      </c>
      <c r="NE125" s="120">
        <v>9.5184437666830018E-7</v>
      </c>
      <c r="NF125" s="120">
        <v>9.1466944974952403E-7</v>
      </c>
      <c r="NG125" s="120">
        <v>9.1466944974952382E-7</v>
      </c>
      <c r="NH125" s="120">
        <v>8.787221656595513E-7</v>
      </c>
      <c r="NI125" s="120">
        <v>8.787221656595513E-7</v>
      </c>
      <c r="NJ125" s="120">
        <v>8.4397017050589243E-7</v>
      </c>
      <c r="NK125" s="120">
        <v>8.4397017050589243E-7</v>
      </c>
      <c r="NL125" s="120">
        <v>8.1038171134687359E-7</v>
      </c>
      <c r="NM125" s="120">
        <v>8.1038171134687349E-7</v>
      </c>
      <c r="NN125" s="120">
        <v>7.7792563127099433E-7</v>
      </c>
      <c r="NO125" s="120">
        <v>7.7792563127099455E-7</v>
      </c>
      <c r="NP125" s="120">
        <v>7.4657136439531035E-7</v>
      </c>
      <c r="NQ125" s="120">
        <v>7.4657136439531035E-7</v>
      </c>
      <c r="NR125" s="120">
        <v>7.1628893078458047E-7</v>
      </c>
      <c r="NS125" s="120">
        <v>7.1628893078457994E-7</v>
      </c>
      <c r="NT125" s="120">
        <v>6.870489312929889E-7</v>
      </c>
      <c r="NU125" s="120">
        <v>6.8704893129298911E-7</v>
      </c>
      <c r="NV125" s="120">
        <v>6.5882254233026786E-7</v>
      </c>
      <c r="NW125" s="120">
        <v>6.5882254233026786E-7</v>
      </c>
      <c r="NX125" s="120">
        <v>6.3158151055409567E-7</v>
      </c>
      <c r="NY125" s="120">
        <v>6.3158151055409578E-7</v>
      </c>
      <c r="NZ125" s="120">
        <v>6.0529814749068947E-7</v>
      </c>
      <c r="OA125" s="120">
        <v>6.0529814749068947E-7</v>
      </c>
      <c r="OB125" s="120">
        <v>5.7994532408553935E-7</v>
      </c>
      <c r="OC125" s="120">
        <v>5.7994532408553924E-7</v>
      </c>
      <c r="OD125" s="120">
        <v>5.5549646518626467E-7</v>
      </c>
      <c r="OE125" s="120">
        <v>5.5549646518626467E-7</v>
      </c>
      <c r="OF125" s="120">
        <v>5.3192554395962909E-7</v>
      </c>
      <c r="OG125" s="120">
        <v>5.3192554395962899E-7</v>
      </c>
      <c r="OH125" s="120">
        <v>5.0920707624475745E-7</v>
      </c>
      <c r="OI125" s="120">
        <v>5.0920707624475766E-7</v>
      </c>
      <c r="OJ125" s="120">
        <v>4.8731611484466272E-7</v>
      </c>
      <c r="OK125" s="120">
        <v>4.8731611484466293E-7</v>
      </c>
      <c r="OL125" s="120">
        <v>4.6622824375819348E-7</v>
      </c>
      <c r="OM125" s="120">
        <v>4.6622824375819358E-7</v>
      </c>
      <c r="ON125" s="120">
        <v>4.4591957235457354E-7</v>
      </c>
      <c r="OO125" s="120">
        <v>4.4591957235457381E-7</v>
      </c>
      <c r="OP125" s="120">
        <v>4.2636672949271623E-7</v>
      </c>
      <c r="OQ125" s="120">
        <v>4.2636672949271617E-7</v>
      </c>
      <c r="OR125" s="120">
        <v>4.0754685758753218E-7</v>
      </c>
      <c r="OS125" s="120">
        <v>4.0754685758753218E-7</v>
      </c>
      <c r="OT125" s="120">
        <v>3.8943760662548663E-7</v>
      </c>
      <c r="OU125" s="120">
        <v>3.8943760662548669E-7</v>
      </c>
      <c r="OV125" s="120">
        <v>3.720171281316776E-7</v>
      </c>
      <c r="OW125" s="120">
        <v>3.720171281316775E-7</v>
      </c>
      <c r="OX125" s="120">
        <v>3.5526406909074032E-7</v>
      </c>
      <c r="OY125" s="120">
        <v>3.5526406909074037E-7</v>
      </c>
      <c r="OZ125" s="120">
        <v>3.3915756582391052E-7</v>
      </c>
      <c r="PA125" s="120">
        <v>3.3915756582391052E-7</v>
      </c>
      <c r="PB125" s="120">
        <v>3.2367723782459841E-7</v>
      </c>
      <c r="PC125" s="120">
        <v>3.2367723782459878E-7</v>
      </c>
      <c r="PD125" s="120">
        <v>3.0880318155485064E-7</v>
      </c>
      <c r="PE125" s="120">
        <v>3.0880318155485053E-7</v>
      </c>
      <c r="PF125" s="120">
        <v>2.9451596420510071E-7</v>
      </c>
      <c r="PG125" s="120">
        <v>2.9451596420510055E-7</v>
      </c>
      <c r="PH125" s="120">
        <v>2.8079661741962979E-7</v>
      </c>
      <c r="PI125" s="120">
        <v>2.8079661741962963E-7</v>
      </c>
      <c r="PJ125" s="120">
        <v>2.6762663099017122E-7</v>
      </c>
      <c r="PK125" s="120">
        <v>2.6762663099017143E-7</v>
      </c>
      <c r="PL125" s="120">
        <v>2.5498794652012047E-7</v>
      </c>
      <c r="PM125" s="120">
        <v>2.5498794652012031E-7</v>
      </c>
      <c r="PN125" s="120">
        <v>2.4286295106181896E-7</v>
      </c>
      <c r="PO125" s="120">
        <v>2.4286295106181885E-7</v>
      </c>
      <c r="PP125" s="120">
        <v>2.3123447072940464E-7</v>
      </c>
      <c r="PQ125" s="120">
        <v>2.3123447072940466E-7</v>
      </c>
      <c r="PR125" s="120">
        <v>2.2008576428972235E-7</v>
      </c>
      <c r="PS125" s="120">
        <v>2.2008576428972219E-7</v>
      </c>
      <c r="PT125" s="120">
        <v>2.0940051673381103E-7</v>
      </c>
      <c r="PU125" s="120">
        <v>2.0940051673381103E-7</v>
      </c>
      <c r="PV125" s="120">
        <v>1.9916283283148888E-7</v>
      </c>
      <c r="PW125" s="120">
        <v>1.9916283283148893E-7</v>
      </c>
      <c r="PX125" s="120">
        <v>1.8935723067156341E-7</v>
      </c>
      <c r="PY125" s="120">
        <v>1.8935723067156336E-7</v>
      </c>
      <c r="PZ125" s="120">
        <v>1.7996863519020537E-7</v>
      </c>
      <c r="QA125" s="120">
        <v>1.7996863519020531E-7</v>
      </c>
      <c r="QB125" s="120">
        <v>1.7098237169002926E-7</v>
      </c>
      <c r="QC125" s="120">
        <v>1.7098237169002937E-7</v>
      </c>
      <c r="QD125" s="120">
        <v>1.6238415935241973E-7</v>
      </c>
      <c r="QE125" s="120">
        <v>1.6238415935241976E-7</v>
      </c>
      <c r="QF125" s="120">
        <v>1.5416010474565539E-7</v>
      </c>
      <c r="QG125" s="120">
        <v>1.5416010474565534E-7</v>
      </c>
      <c r="QH125" s="120">
        <v>1.4629669533137235E-7</v>
      </c>
      <c r="QI125" s="120">
        <v>1.4629669533137248E-7</v>
      </c>
      <c r="QJ125" s="120">
        <v>1.387807929719114E-7</v>
      </c>
      <c r="QK125" s="120">
        <v>1.3878079297191135E-7</v>
      </c>
      <c r="QL125" s="120">
        <v>1.3159962744108773E-7</v>
      </c>
      <c r="QM125" s="120">
        <v>1.3159962744108781E-7</v>
      </c>
      <c r="QN125" s="120">
        <v>1.2474078994091797E-7</v>
      </c>
      <c r="QO125" s="120">
        <v>1.247407899409181E-7</v>
      </c>
      <c r="QP125" s="120">
        <v>1.1819222662682728E-7</v>
      </c>
      <c r="QQ125" s="120">
        <v>1.1819222662682735E-7</v>
      </c>
      <c r="QR125" s="120">
        <v>1.1194223214385526E-7</v>
      </c>
      <c r="QS125" s="120">
        <v>1.1194223214385524E-7</v>
      </c>
      <c r="QT125" s="120">
        <v>1.0597944317636375E-7</v>
      </c>
      <c r="QU125" s="120">
        <v>1.0597944317636371E-7</v>
      </c>
      <c r="QV125" s="120">
        <v>1.0029283201373775E-7</v>
      </c>
      <c r="QW125" s="120">
        <v>1.0029283201373773E-7</v>
      </c>
      <c r="QX125" s="120">
        <v>9.4871700134554348E-8</v>
      </c>
      <c r="QY125" s="120">
        <v>9.4871700134554282E-8</v>
      </c>
      <c r="QZ125" s="120">
        <v>8.9705671811678818E-8</v>
      </c>
      <c r="RA125" s="120">
        <v>8.9705671811678778E-8</v>
      </c>
      <c r="RB125" s="120">
        <v>8.4784687740726769E-8</v>
      </c>
      <c r="RC125" s="120">
        <v>8.4784687740726783E-8</v>
      </c>
      <c r="RD125" s="120">
        <v>8.0098998694309546E-8</v>
      </c>
      <c r="RE125" s="120">
        <v>8.0098998694309572E-8</v>
      </c>
      <c r="RF125" s="120">
        <v>7.5639159204458534E-8</v>
      </c>
      <c r="RG125" s="120">
        <v>7.5639159204458534E-8</v>
      </c>
      <c r="RH125" s="120">
        <v>7.1396021275597346E-8</v>
      </c>
      <c r="RI125" s="120">
        <v>7.1396021275597346E-8</v>
      </c>
      <c r="RJ125" s="120">
        <v>6.7360728130404768E-8</v>
      </c>
      <c r="RK125" s="120">
        <v>6.7360728130404795E-8</v>
      </c>
      <c r="RL125" s="120">
        <v>6.3524707990881566E-8</v>
      </c>
      <c r="RM125" s="120">
        <v>6.3524707990881632E-8</v>
      </c>
      <c r="RN125" s="120">
        <v>5.987966789690548E-8</v>
      </c>
      <c r="RO125" s="120">
        <v>5.9879667896905507E-8</v>
      </c>
      <c r="RP125" s="120">
        <v>5.6417587564522134E-8</v>
      </c>
      <c r="RQ125" s="120">
        <v>5.6417587564522108E-8</v>
      </c>
      <c r="RR125" s="120">
        <v>5.3130713286189125E-8</v>
      </c>
      <c r="RS125" s="120">
        <v>5.3130713286189119E-8</v>
      </c>
      <c r="RT125" s="120">
        <v>5.0011551875150726E-8</v>
      </c>
      <c r="RU125" s="120">
        <v>5.0011551875150746E-8</v>
      </c>
      <c r="RV125" s="120">
        <v>4.7052864656083492E-8</v>
      </c>
      <c r="RW125" s="120">
        <v>4.7052864656083518E-8</v>
      </c>
      <c r="RX125" s="120">
        <v>4.4247661504112878E-8</v>
      </c>
      <c r="RY125" s="120">
        <v>4.4247661504112891E-8</v>
      </c>
      <c r="RZ125" s="120">
        <v>4.1589194934258294E-8</v>
      </c>
      <c r="SA125" s="120">
        <v>4.1589194934258301E-8</v>
      </c>
      <c r="SB125" s="120">
        <v>3.9070954243320251E-8</v>
      </c>
      <c r="SC125" s="120">
        <v>3.9070954243320205E-8</v>
      </c>
      <c r="SD125" s="120">
        <v>3.6686659706176963E-8</v>
      </c>
      <c r="SE125" s="120">
        <v>3.6686659706176983E-8</v>
      </c>
      <c r="SF125" s="120">
        <v>3.4430256828411729E-8</v>
      </c>
      <c r="SG125" s="120">
        <v>3.4430256828411742E-8</v>
      </c>
      <c r="SH125" s="120">
        <v>3.2295910657140844E-8</v>
      </c>
      <c r="SI125" s="120">
        <v>3.2295910657140837E-8</v>
      </c>
      <c r="SJ125" s="120">
        <v>3.0278000151863606E-8</v>
      </c>
      <c r="SK125" s="120">
        <v>3.0278000151863586E-8</v>
      </c>
      <c r="SL125" s="120">
        <v>2.8371112617101234E-8</v>
      </c>
      <c r="SM125" s="120">
        <v>2.8371112617101217E-8</v>
      </c>
      <c r="SN125" s="120">
        <v>2.6570038198538509E-8</v>
      </c>
      <c r="SO125" s="120">
        <v>2.6570038198538502E-8</v>
      </c>
      <c r="SP125" s="120">
        <v>2.4869764444326132E-8</v>
      </c>
      <c r="SQ125" s="120">
        <v>2.4869764444326122E-8</v>
      </c>
      <c r="SR125" s="120">
        <v>2.3265470933144399E-8</v>
      </c>
      <c r="SS125" s="120">
        <v>2.3265470933144379E-8</v>
      </c>
      <c r="ST125" s="120">
        <v>2.1752523970570691E-8</v>
      </c>
      <c r="SU125" s="120">
        <v>2.1752523970570684E-8</v>
      </c>
      <c r="SV125" s="120">
        <v>2.0326471355232781E-8</v>
      </c>
      <c r="SW125" s="120">
        <v>2.0326471355232774E-8</v>
      </c>
      <c r="SX125" s="120">
        <v>1.8983037216169029E-8</v>
      </c>
      <c r="SY125" s="120">
        <v>1.8983037216169022E-8</v>
      </c>
      <c r="SZ125" s="120">
        <v>1.7718116922753829E-8</v>
      </c>
      <c r="TA125" s="120">
        <v>1.7718116922753822E-8</v>
      </c>
      <c r="TB125" s="120">
        <v>1.6527772068483147E-8</v>
      </c>
      <c r="TC125" s="120">
        <v>1.6527772068483141E-8</v>
      </c>
      <c r="TD125" s="120">
        <v>1.5408225529849794E-8</v>
      </c>
      <c r="TE125" s="120">
        <v>1.5408225529849794E-8</v>
      </c>
      <c r="TF125" s="120">
        <v>1.4355856601472517E-8</v>
      </c>
      <c r="TG125" s="120">
        <v>1.4355856601472522E-8</v>
      </c>
      <c r="TH125" s="120">
        <v>1.3367196208575705E-8</v>
      </c>
      <c r="TI125" s="120">
        <v>1.3367196208575702E-8</v>
      </c>
      <c r="TJ125" s="120">
        <v>1.2438922197849034E-8</v>
      </c>
      <c r="TK125" s="120">
        <v>1.2438922197849037E-8</v>
      </c>
      <c r="TL125" s="120">
        <v>1.1567854707647553E-8</v>
      </c>
      <c r="TM125" s="120">
        <v>1.1567854707647559E-8</v>
      </c>
      <c r="TN125" s="120">
        <v>1.0750951618423211E-8</v>
      </c>
      <c r="TO125" s="120">
        <v>1.0750951618423201E-8</v>
      </c>
      <c r="TP125" s="120">
        <v>9.9853040842088945E-9</v>
      </c>
      <c r="TQ125" s="120">
        <v>9.9853040842088945E-9</v>
      </c>
      <c r="TR125" s="120">
        <v>9.2681321459055228E-9</v>
      </c>
      <c r="TS125" s="120">
        <v>9.2681321459055244E-9</v>
      </c>
      <c r="TT125" s="120">
        <v>8.5967804270510248E-9</v>
      </c>
      <c r="TU125" s="120">
        <v>8.5967804270510281E-9</v>
      </c>
      <c r="TV125" s="120">
        <v>7.9687139126792493E-9</v>
      </c>
      <c r="TW125" s="120">
        <v>7.968713912679251E-9</v>
      </c>
      <c r="TX125" s="120">
        <v>7.3815138118042471E-9</v>
      </c>
      <c r="TY125" s="120">
        <v>7.3815138118042446E-9</v>
      </c>
      <c r="TZ125" s="120">
        <v>6.8328735039936504E-9</v>
      </c>
      <c r="UA125" s="120">
        <v>6.8328735039936504E-9</v>
      </c>
      <c r="UB125" s="120">
        <v>6.3205945704226433E-9</v>
      </c>
      <c r="UC125" s="120">
        <v>6.3205945704226466E-9</v>
      </c>
      <c r="UD125" s="120">
        <v>5.8425829097274331E-9</v>
      </c>
      <c r="UE125" s="120">
        <v>5.8425829097274339E-9</v>
      </c>
      <c r="UF125" s="120">
        <v>5.3968449389052213E-9</v>
      </c>
      <c r="UG125" s="120">
        <v>5.3968449389052213E-9</v>
      </c>
      <c r="UH125" s="120">
        <v>4.981483879435517E-9</v>
      </c>
      <c r="UI125" s="120">
        <v>4.9814838794355145E-9</v>
      </c>
      <c r="UJ125" s="120">
        <v>4.5946961287257309E-9</v>
      </c>
      <c r="UK125" s="120">
        <v>4.5946961287257301E-9</v>
      </c>
      <c r="UL125" s="120">
        <v>4.2347677169126886E-9</v>
      </c>
      <c r="UM125" s="120">
        <v>4.2347677169126853E-9</v>
      </c>
      <c r="UN125" s="120">
        <v>3.9000708489806318E-9</v>
      </c>
      <c r="UO125" s="120">
        <v>3.9000708489806285E-9</v>
      </c>
      <c r="UP125" s="120">
        <v>3.5890605320859002E-9</v>
      </c>
      <c r="UQ125" s="120">
        <v>3.5890605320858998E-9</v>
      </c>
      <c r="UR125" s="120">
        <v>3.3002712879087066E-9</v>
      </c>
      <c r="US125" s="120">
        <v>3.3002712879087066E-9</v>
      </c>
      <c r="UT125" s="120">
        <v>3.0323139497833658E-9</v>
      </c>
      <c r="UU125" s="120">
        <v>3.0323139497833662E-9</v>
      </c>
      <c r="UV125" s="120">
        <v>2.7838725442902975E-9</v>
      </c>
      <c r="UW125" s="120">
        <v>2.7838725442902967E-9</v>
      </c>
      <c r="UX125" s="120">
        <v>2.5537012569258712E-9</v>
      </c>
      <c r="UY125" s="120">
        <v>2.5537012569258691E-9</v>
      </c>
      <c r="UZ125" s="120">
        <v>2.3406214814000608E-9</v>
      </c>
      <c r="VA125" s="120">
        <v>2.3406214814000616E-9</v>
      </c>
      <c r="VB125" s="120">
        <v>2.1435189520469338E-9</v>
      </c>
      <c r="VC125" s="120">
        <v>2.1435189520469347E-9</v>
      </c>
      <c r="VD125" s="120">
        <v>1.9613409587692569E-9</v>
      </c>
      <c r="VE125" s="120">
        <v>1.961340958769259E-9</v>
      </c>
      <c r="VF125" s="120">
        <v>1.7930936438762289E-9</v>
      </c>
      <c r="VG125" s="120">
        <v>1.7930936438762276E-9</v>
      </c>
      <c r="VH125" s="120">
        <v>1.6378393801123381E-9</v>
      </c>
      <c r="VI125" s="120">
        <v>1.6378393801123395E-9</v>
      </c>
      <c r="VJ125" s="120">
        <v>1.4946942291161054E-9</v>
      </c>
      <c r="VK125" s="120">
        <v>1.4946942291161047E-9</v>
      </c>
      <c r="VL125" s="120">
        <v>1.3628254794895599E-9</v>
      </c>
      <c r="VM125" s="120">
        <v>1.3628254794895608E-9</v>
      </c>
      <c r="VN125" s="120">
        <v>1.2414492636034766E-9</v>
      </c>
      <c r="VO125" s="120">
        <v>1.241449263603476E-9</v>
      </c>
      <c r="VP125" s="120">
        <v>1.1298282522089683E-9</v>
      </c>
      <c r="VQ125" s="120">
        <v>1.1298282522089692E-9</v>
      </c>
      <c r="VR125" s="120">
        <v>1.0272694258738466E-9</v>
      </c>
      <c r="VS125" s="120">
        <v>1.0272694258738472E-9</v>
      </c>
      <c r="VT125" s="120">
        <v>9.3312192221163203E-10</v>
      </c>
      <c r="VU125" s="120">
        <v>9.331219222116312E-10</v>
      </c>
      <c r="VV125" s="120">
        <v>8.4677495782284443E-10</v>
      </c>
      <c r="VW125" s="120">
        <v>8.4677495782284474E-10</v>
      </c>
      <c r="VX125" s="120">
        <v>7.6765582382186664E-10</v>
      </c>
      <c r="VY125" s="120">
        <v>7.6765582382186612E-10</v>
      </c>
      <c r="VZ125" s="120">
        <v>6.9522795377861445E-10</v>
      </c>
      <c r="WA125" s="120">
        <v>6.9522795377861393E-10</v>
      </c>
      <c r="WB125" s="120">
        <v>6.2898906286239923E-10</v>
      </c>
      <c r="WC125" s="120">
        <v>6.2898906286239912E-10</v>
      </c>
      <c r="WD125" s="120">
        <v>5.6846935693576561E-10</v>
      </c>
      <c r="WE125" s="120">
        <v>5.6846935693576551E-10</v>
      </c>
      <c r="WF125" s="120">
        <v>5.1322981030889083E-10</v>
      </c>
      <c r="WG125" s="120">
        <v>5.1322981030889072E-10</v>
      </c>
      <c r="WH125" s="120">
        <v>4.6286051083028015E-10</v>
      </c>
      <c r="WI125" s="120">
        <v>4.6286051083028E-10</v>
      </c>
      <c r="WJ125" s="120">
        <v>4.1697907095710363E-10</v>
      </c>
      <c r="WK125" s="120">
        <v>4.1697907095710399E-10</v>
      </c>
      <c r="WL125" s="120">
        <v>3.7522910341858375E-10</v>
      </c>
      <c r="WM125" s="120">
        <v>3.7522910341858344E-10</v>
      </c>
      <c r="WN125" s="120">
        <v>3.3727876005843075E-10</v>
      </c>
      <c r="WO125" s="120">
        <v>3.3727876005843106E-10</v>
      </c>
      <c r="WP125" s="120">
        <v>3.0281933241744414E-10</v>
      </c>
      <c r="WQ125" s="120">
        <v>3.0281933241744388E-10</v>
      </c>
      <c r="WR125" s="120">
        <v>2.7156391259504227E-10</v>
      </c>
      <c r="WS125" s="120">
        <v>2.7156391259504227E-10</v>
      </c>
      <c r="WT125" s="120">
        <v>2.4324611290876439E-10</v>
      </c>
      <c r="WU125" s="120">
        <v>2.4324611290876465E-10</v>
      </c>
      <c r="WV125" s="120">
        <v>2.176188428535666E-10</v>
      </c>
      <c r="WW125" s="120">
        <v>2.1761884285356642E-10</v>
      </c>
      <c r="WX125" s="120">
        <v>1.9445314184817343E-10</v>
      </c>
      <c r="WY125" s="120">
        <v>1.9445314184817346E-10</v>
      </c>
      <c r="WZ125" s="120">
        <v>1.7353706624372182E-10</v>
      </c>
      <c r="XA125" s="120">
        <v>1.7353706624372187E-10</v>
      </c>
      <c r="XB125" s="120">
        <v>1.5467462906049047E-10</v>
      </c>
      <c r="XC125" s="120">
        <v>1.5467462906049055E-10</v>
      </c>
      <c r="XD125" s="120">
        <v>1.3768479091164177E-10</v>
      </c>
      <c r="XE125" s="120">
        <v>1.3768479091164164E-10</v>
      </c>
      <c r="XF125" s="120">
        <v>1.2240050056854922E-10</v>
      </c>
      <c r="XG125" s="120">
        <v>1.224005005685493E-10</v>
      </c>
      <c r="XH125" s="120">
        <v>1.0866778362046171E-10</v>
      </c>
      <c r="XI125" s="120">
        <v>1.0866778362046171E-10</v>
      </c>
      <c r="XJ125" s="120">
        <v>9.6344877681889483E-11</v>
      </c>
      <c r="XK125" s="120">
        <v>9.6344877681889457E-11</v>
      </c>
      <c r="XL125" s="120">
        <v>8.5301412604191841E-11</v>
      </c>
      <c r="XM125" s="120">
        <v>8.5301412604191841E-11</v>
      </c>
      <c r="XN125" s="120">
        <v>7.5417634153309811E-11</v>
      </c>
      <c r="XO125" s="120">
        <v>7.5417634153309836E-11</v>
      </c>
      <c r="XP125" s="120">
        <v>6.6583669623404975E-11</v>
      </c>
      <c r="XQ125" s="120">
        <v>6.6583669623404988E-11</v>
      </c>
      <c r="XR125" s="120">
        <v>5.8698833866261982E-11</v>
      </c>
      <c r="XS125" s="120">
        <v>5.8698833866261969E-11</v>
      </c>
      <c r="XT125" s="120">
        <v>5.1670974228624392E-11</v>
      </c>
      <c r="XU125" s="120">
        <v>5.1670974228624444E-11</v>
      </c>
      <c r="XV125" s="120">
        <v>4.5415852904102903E-11</v>
      </c>
      <c r="XW125" s="120">
        <v>4.5415852904102877E-11</v>
      </c>
      <c r="XX125" s="120">
        <v>3.9856565222833468E-11</v>
      </c>
      <c r="XY125" s="120">
        <v>3.9856565222833461E-11</v>
      </c>
      <c r="XZ125" s="120">
        <v>3.4922992420607999E-11</v>
      </c>
      <c r="YA125" s="120">
        <v>3.4922992420607973E-11</v>
      </c>
      <c r="YB125" s="120">
        <v>3.0551287449650179E-11</v>
      </c>
      <c r="YC125" s="120">
        <v>3.0551287449650205E-11</v>
      </c>
      <c r="YD125" s="120">
        <v>2.6683392415493941E-11</v>
      </c>
      <c r="YE125" s="120">
        <v>2.6683392415493961E-11</v>
      </c>
      <c r="YF125" s="120">
        <v>2.3266586248432563E-11</v>
      </c>
      <c r="YG125" s="120">
        <v>2.3266586248432557E-11</v>
      </c>
      <c r="YH125" s="120">
        <v>2.0253061243660584E-11</v>
      </c>
      <c r="YI125" s="120">
        <v>2.0253061243660587E-11</v>
      </c>
      <c r="YJ125" s="120">
        <v>1.7599527131417277E-11</v>
      </c>
      <c r="YK125" s="120">
        <v>1.7599527131417267E-11</v>
      </c>
      <c r="YL125" s="120">
        <v>1.5266841367063528E-11</v>
      </c>
      <c r="YM125" s="120">
        <v>1.5266841367063553E-11</v>
      </c>
      <c r="YN125" s="120">
        <v>1.3219664360975169E-11</v>
      </c>
      <c r="YO125" s="120">
        <v>1.3219664360975169E-11</v>
      </c>
      <c r="YP125" s="120">
        <v>1.1426138399304945E-11</v>
      </c>
      <c r="YQ125" s="120">
        <v>1.1426138399304948E-11</v>
      </c>
      <c r="YR125" s="120">
        <v>9.8575890389466355E-12</v>
      </c>
      <c r="YS125" s="120">
        <v>9.8575890389466404E-12</v>
      </c>
      <c r="YT125" s="120">
        <v>8.4882477933101827E-12</v>
      </c>
      <c r="YU125" s="120">
        <v>8.4882477933101795E-12</v>
      </c>
      <c r="YV125" s="120">
        <v>7.2949949596791273E-12</v>
      </c>
      <c r="YW125" s="120">
        <v>7.2949949596791306E-12</v>
      </c>
      <c r="YX125" s="120">
        <v>6.2571214738525562E-12</v>
      </c>
      <c r="YY125" s="120">
        <v>6.2571214738525611E-12</v>
      </c>
      <c r="YZ125" s="120">
        <v>5.3561087133612327E-12</v>
      </c>
      <c r="ZA125" s="120">
        <v>5.3561087133612303E-12</v>
      </c>
      <c r="ZB125" s="120">
        <v>4.5754252066775545E-12</v>
      </c>
      <c r="ZC125" s="120">
        <v>4.5754252066775545E-12</v>
      </c>
      <c r="ZD125" s="120">
        <v>3.9003392423971514E-12</v>
      </c>
      <c r="ZE125" s="120">
        <v>3.9003392423971539E-12</v>
      </c>
      <c r="ZF125" s="120">
        <v>3.3177464092448908E-12</v>
      </c>
      <c r="ZG125" s="120">
        <v>3.3177464092448908E-12</v>
      </c>
      <c r="ZH125" s="120">
        <v>2.8160111348388441E-12</v>
      </c>
      <c r="ZI125" s="120">
        <v>2.8160111348388453E-12</v>
      </c>
      <c r="ZJ125" s="120">
        <v>2.3848213283232917E-12</v>
      </c>
      <c r="ZK125" s="120">
        <v>2.3848213283232925E-12</v>
      </c>
      <c r="ZL125" s="120">
        <v>2.0150552691503235E-12</v>
      </c>
      <c r="ZM125" s="120">
        <v>2.0150552691503227E-12</v>
      </c>
      <c r="ZN125" s="120">
        <v>1.6986599213450717E-12</v>
      </c>
      <c r="ZO125" s="120">
        <v>1.6986599213450717E-12</v>
      </c>
      <c r="ZP125" s="120">
        <v>1.4285398894321542E-12</v>
      </c>
      <c r="ZQ125" s="120">
        <v>1.4285398894321536E-12</v>
      </c>
      <c r="ZR125" s="120">
        <v>1.1984562687335497E-12</v>
      </c>
      <c r="ZS125" s="120">
        <v>1.1984562687335493E-12</v>
      </c>
      <c r="ZT125" s="120">
        <v>1.0029346788787243E-12</v>
      </c>
      <c r="ZU125" s="120">
        <v>1.0029346788787239E-12</v>
      </c>
      <c r="ZV125" s="120">
        <v>8.3718180500759371E-13</v>
      </c>
      <c r="ZW125" s="120">
        <v>8.3718180500759371E-13</v>
      </c>
      <c r="ZX125" s="120">
        <v>6.9700980621268313E-13</v>
      </c>
      <c r="ZY125" s="120">
        <v>6.9700980621268303E-13</v>
      </c>
      <c r="ZZ125" s="120">
        <v>5.7876798517977213E-13</v>
      </c>
      <c r="AAA125" s="120">
        <v>5.7876798517977183E-13</v>
      </c>
      <c r="AAB125" s="120">
        <v>4.7928114667306232E-13</v>
      </c>
      <c r="AAC125" s="120">
        <v>4.7928114667306252E-13</v>
      </c>
      <c r="AAD125" s="120">
        <v>3.9579410540364461E-13</v>
      </c>
      <c r="AAE125" s="120">
        <v>3.9579410540364476E-13</v>
      </c>
      <c r="AAF125" s="120">
        <v>3.2592183585640377E-13</v>
      </c>
      <c r="AAG125" s="120">
        <v>3.2592183585640367E-13</v>
      </c>
      <c r="AAH125" s="120">
        <v>2.6760478777420697E-13</v>
      </c>
      <c r="AAI125" s="120">
        <v>2.6760478777420712E-13</v>
      </c>
      <c r="AAJ125" s="120">
        <v>2.1906892115871741E-13</v>
      </c>
      <c r="AAK125" s="120">
        <v>2.1906892115871731E-13</v>
      </c>
      <c r="AAL125" s="120">
        <v>1.7879004380016834E-13</v>
      </c>
      <c r="AAM125" s="120">
        <v>1.7879004380016849E-13</v>
      </c>
      <c r="AAN125" s="120">
        <v>1.4546206245560561E-13</v>
      </c>
      <c r="AAO125" s="120">
        <v>1.4546206245560571E-13</v>
      </c>
      <c r="AAP125" s="120">
        <v>1.1796878582428877E-13</v>
      </c>
      <c r="AAQ125" s="120">
        <v>1.179687858242887E-13</v>
      </c>
      <c r="AAR125" s="120">
        <v>9.5358943394143577E-14</v>
      </c>
      <c r="AAS125" s="120">
        <v>9.5358943394143577E-14</v>
      </c>
      <c r="AAT125" s="120">
        <v>7.682410903429834E-14</v>
      </c>
      <c r="AAU125" s="120">
        <v>7.6824109034298353E-14</v>
      </c>
      <c r="AAV125" s="120">
        <v>6.1679241871790507E-14</v>
      </c>
      <c r="AAW125" s="120">
        <v>6.1679241871790482E-14</v>
      </c>
      <c r="AAX125" s="120">
        <v>4.9345579507200214E-14</v>
      </c>
      <c r="AAY125" s="120">
        <v>4.9345579507200208E-14</v>
      </c>
      <c r="AAZ125" s="120">
        <v>3.9335639991608806E-14</v>
      </c>
      <c r="ABA125" s="120">
        <v>3.9335639991608819E-14</v>
      </c>
      <c r="ABB125" s="120">
        <v>3.1240109208678291E-14</v>
      </c>
      <c r="ABC125" s="120">
        <v>3.1240109208678266E-14</v>
      </c>
      <c r="ABD125" s="120">
        <v>2.4716409388754971E-14</v>
      </c>
      <c r="ABE125" s="120">
        <v>2.4716409388754978E-14</v>
      </c>
      <c r="ABF125" s="120">
        <v>1.947876243959453E-14</v>
      </c>
      <c r="ABG125" s="120">
        <v>1.9478762439594536E-14</v>
      </c>
      <c r="ABH125" s="120">
        <v>1.5289578628081508E-14</v>
      </c>
      <c r="ABI125" s="120">
        <v>1.5289578628081508E-14</v>
      </c>
      <c r="ABJ125" s="120">
        <v>1.1952016910974745E-14</v>
      </c>
      <c r="ABK125" s="120">
        <v>1.1952016910974756E-14</v>
      </c>
      <c r="ABL125" s="120">
        <v>9.3035779160014266E-15</v>
      </c>
      <c r="ABM125" s="120">
        <v>9.3035779160014266E-15</v>
      </c>
      <c r="ABN125" s="120">
        <v>7.2106042469147414E-15</v>
      </c>
      <c r="ABO125" s="120">
        <v>7.2106042469147383E-15</v>
      </c>
      <c r="ABP125" s="120">
        <v>5.563575460007609E-15</v>
      </c>
      <c r="ABQ125" s="120">
        <v>5.5635754600076105E-15</v>
      </c>
      <c r="ABR125" s="120">
        <v>4.2730967704774878E-15</v>
      </c>
      <c r="ABS125" s="120">
        <v>4.2730967704774894E-15</v>
      </c>
      <c r="ABT125" s="120">
        <v>3.2664913328586096E-15</v>
      </c>
      <c r="ABU125" s="120">
        <v>3.2664913328586092E-15</v>
      </c>
      <c r="ABV125" s="120">
        <v>2.4849158404366567E-15</v>
      </c>
      <c r="ABW125" s="120">
        <v>2.4849158404366575E-15</v>
      </c>
      <c r="ABX125" s="120">
        <v>1.880928245766979E-15</v>
      </c>
      <c r="ABY125" s="120">
        <v>1.8809282457669778E-15</v>
      </c>
      <c r="ABZ125" s="120">
        <v>1.4164446610466375E-15</v>
      </c>
      <c r="ACA125" s="120">
        <v>1.4164446610466369E-15</v>
      </c>
      <c r="ACB125" s="120">
        <v>1.0610299969619874E-15</v>
      </c>
      <c r="ACC125" s="120">
        <v>1.0610299969619884E-15</v>
      </c>
      <c r="ACD125" s="120">
        <v>7.9047368610408581E-16</v>
      </c>
      <c r="ACE125" s="120">
        <v>7.9047368610408541E-16</v>
      </c>
      <c r="ACF125" s="120">
        <v>5.8560795665461873E-16</v>
      </c>
      <c r="ACG125" s="120">
        <v>5.8560795665461873E-16</v>
      </c>
      <c r="ACH125" s="120">
        <v>4.3133161818508493E-16</v>
      </c>
      <c r="ACI125" s="120">
        <v>4.3133161818508527E-16</v>
      </c>
      <c r="ACJ125" s="120">
        <v>3.1580723800632737E-16</v>
      </c>
      <c r="ACK125" s="120">
        <v>3.1580723800632727E-16</v>
      </c>
      <c r="ACL125" s="120">
        <v>2.298039667233326E-16</v>
      </c>
      <c r="ACM125" s="120">
        <v>2.298039667233325E-16</v>
      </c>
      <c r="ACN125" s="120">
        <v>1.6616215763899382E-16</v>
      </c>
      <c r="ACO125" s="120">
        <v>1.6616215763899387E-16</v>
      </c>
      <c r="ACP125" s="120">
        <v>1.1935935729829034E-16</v>
      </c>
      <c r="ACQ125" s="120">
        <v>1.1935935729829053E-16</v>
      </c>
      <c r="ACR125" s="120">
        <v>8.5160263189349851E-17</v>
      </c>
      <c r="ACS125" s="120">
        <v>8.5160263189349814E-17</v>
      </c>
      <c r="ACT125" s="120">
        <v>6.033588718795103E-17</v>
      </c>
      <c r="ACU125" s="120">
        <v>6.0335887187951042E-17</v>
      </c>
      <c r="ACV125" s="120">
        <v>4.2439465713700688E-17</v>
      </c>
      <c r="ACW125" s="120">
        <v>4.2439465713700657E-17</v>
      </c>
      <c r="ACX125" s="120">
        <v>2.9628653803291075E-17</v>
      </c>
      <c r="ACY125" s="120">
        <v>2.9628653803291069E-17</v>
      </c>
      <c r="ACZ125" s="120">
        <v>2.0525262428457613E-17</v>
      </c>
      <c r="ADA125" s="120">
        <v>2.0525262428457607E-17</v>
      </c>
      <c r="ADB125" s="120">
        <v>1.4105276345471906E-17</v>
      </c>
      <c r="ADC125" s="120">
        <v>1.4105276345471897E-17</v>
      </c>
      <c r="ADD125" s="120">
        <v>9.6131513978485128E-18</v>
      </c>
      <c r="ADE125" s="120">
        <v>9.6131513978485159E-18</v>
      </c>
      <c r="ADF125" s="120">
        <v>6.4954612198333426E-18</v>
      </c>
      <c r="ADG125" s="120">
        <v>6.4954612198333441E-18</v>
      </c>
      <c r="ADH125" s="120">
        <v>4.349867311645217E-18</v>
      </c>
      <c r="ADI125" s="120">
        <v>4.3498673116452154E-18</v>
      </c>
      <c r="ADJ125" s="120">
        <v>2.886145012127713E-18</v>
      </c>
      <c r="ADK125" s="120">
        <v>2.8861450121277149E-18</v>
      </c>
      <c r="ADL125" s="120">
        <v>1.8966304974538233E-18</v>
      </c>
      <c r="ADM125" s="120">
        <v>1.896630497453824E-18</v>
      </c>
      <c r="ADN125" s="120">
        <v>1.2339781592664901E-18</v>
      </c>
      <c r="ADO125" s="120">
        <v>1.233978159266489E-18</v>
      </c>
      <c r="ADP125" s="120">
        <v>7.9454927985964166E-19</v>
      </c>
      <c r="ADQ125" s="120">
        <v>7.9454927985964243E-19</v>
      </c>
      <c r="ADR125" s="120">
        <v>5.0610578755115992E-19</v>
      </c>
      <c r="ADS125" s="120">
        <v>5.0610578755115992E-19</v>
      </c>
      <c r="ADT125" s="120">
        <v>3.1876935745734746E-19</v>
      </c>
      <c r="ADU125" s="120">
        <v>3.1876935745734751E-19</v>
      </c>
      <c r="ADV125" s="120">
        <v>1.984370059887153E-19</v>
      </c>
      <c r="ADW125" s="120">
        <v>1.9843700598871538E-19</v>
      </c>
      <c r="ADX125" s="120">
        <v>1.2202898576387495E-19</v>
      </c>
      <c r="ADY125" s="120">
        <v>1.2202898576387488E-19</v>
      </c>
      <c r="ADZ125" s="120">
        <v>7.409130745762313E-20</v>
      </c>
      <c r="AEA125" s="120">
        <v>7.4091307457623118E-20</v>
      </c>
      <c r="AEB125" s="120">
        <v>4.4390516599116114E-20</v>
      </c>
      <c r="AEC125" s="120">
        <v>4.439051659911609E-20</v>
      </c>
      <c r="AED125" s="120">
        <v>2.6228310800639921E-20</v>
      </c>
      <c r="AEE125" s="120">
        <v>2.6228310800639942E-20</v>
      </c>
      <c r="AEF125" s="120">
        <v>1.5273140829681726E-20</v>
      </c>
      <c r="AEG125" s="120">
        <v>1.5273140829681732E-20</v>
      </c>
      <c r="AEH125" s="120">
        <v>8.759222989980235E-21</v>
      </c>
      <c r="AEI125" s="120">
        <v>8.759222989980244E-21</v>
      </c>
      <c r="AEJ125" s="120">
        <v>4.943811784811172E-21</v>
      </c>
      <c r="AEK125" s="120">
        <v>4.943811784811172E-21</v>
      </c>
      <c r="AEL125" s="120">
        <v>2.7439350517916167E-21</v>
      </c>
      <c r="AEM125" s="120">
        <v>2.7439350517916144E-21</v>
      </c>
      <c r="AEN125" s="120">
        <v>1.4963451811815884E-21</v>
      </c>
      <c r="AEO125" s="120">
        <v>1.4963451811815889E-21</v>
      </c>
      <c r="AEP125" s="120">
        <v>8.0100943848409512E-22</v>
      </c>
      <c r="AEQ125" s="120">
        <v>8.0100943848409484E-22</v>
      </c>
      <c r="AER125" s="120">
        <v>4.2049547760238142E-22</v>
      </c>
      <c r="AES125" s="120">
        <v>4.2049547760238133E-22</v>
      </c>
      <c r="AET125" s="120">
        <v>2.1624066556587887E-22</v>
      </c>
      <c r="AEU125" s="120">
        <v>2.1624066556587887E-22</v>
      </c>
      <c r="AEV125" s="120">
        <v>1.0880793973641598E-22</v>
      </c>
      <c r="AEW125" s="120">
        <v>1.0880793973641596E-22</v>
      </c>
      <c r="AEX125" s="120">
        <v>5.3503391213413983E-23</v>
      </c>
      <c r="AEY125" s="120">
        <v>5.3503391213413995E-23</v>
      </c>
      <c r="AEZ125" s="120">
        <v>2.5674365026831586E-23</v>
      </c>
      <c r="AFA125" s="120">
        <v>2.5674365026831584E-23</v>
      </c>
      <c r="AFB125" s="120">
        <v>1.2004917843990887E-23</v>
      </c>
      <c r="AFC125" s="120">
        <v>1.2004917843990891E-23</v>
      </c>
      <c r="AFD125" s="120">
        <v>5.4605774332034317E-24</v>
      </c>
      <c r="AFE125" s="120">
        <v>5.4605774332034325E-24</v>
      </c>
      <c r="AFF125" s="120">
        <v>2.4118084064408259E-24</v>
      </c>
      <c r="AFG125" s="120">
        <v>2.411808406440827E-24</v>
      </c>
      <c r="AFH125" s="120">
        <v>1.0322666531838234E-24</v>
      </c>
      <c r="AFI125" s="120">
        <v>1.0322666531838238E-24</v>
      </c>
      <c r="AFJ125" s="120">
        <v>4.2717664255042395E-25</v>
      </c>
      <c r="AFK125" s="120">
        <v>4.2717664255042404E-25</v>
      </c>
      <c r="AFL125" s="120">
        <v>1.7048908772445349E-25</v>
      </c>
      <c r="AFM125" s="120">
        <v>1.7048908772445358E-25</v>
      </c>
      <c r="AFN125" s="120">
        <v>6.5438210654529607E-26</v>
      </c>
      <c r="AFO125" s="120">
        <v>6.5438210654529573E-26</v>
      </c>
      <c r="AFP125" s="120">
        <v>2.4078229277100347E-26</v>
      </c>
      <c r="AFQ125" s="120">
        <v>2.4078229277100341E-26</v>
      </c>
      <c r="AFR125" s="120">
        <v>8.4624753371251858E-27</v>
      </c>
      <c r="AFS125" s="120">
        <v>8.4624753371251887E-27</v>
      </c>
      <c r="AFT125" s="120">
        <v>2.8290471991413525E-27</v>
      </c>
      <c r="AFU125" s="120">
        <v>2.8290471991413514E-27</v>
      </c>
      <c r="AFV125" s="120">
        <v>8.9528162085888494E-28</v>
      </c>
      <c r="AFW125" s="120">
        <v>8.952816208588844E-28</v>
      </c>
      <c r="AFX125" s="120">
        <v>2.6669225840192181E-28</v>
      </c>
      <c r="AFY125" s="120">
        <v>2.6669225840192181E-28</v>
      </c>
      <c r="AFZ125" s="120">
        <v>7.4285122420763179E-29</v>
      </c>
      <c r="AGA125" s="120">
        <v>7.4285122420763179E-29</v>
      </c>
      <c r="AGB125" s="120">
        <v>1.9194190323593828E-29</v>
      </c>
      <c r="AGC125" s="120">
        <v>1.9194190323593825E-29</v>
      </c>
      <c r="AGD125" s="120">
        <v>4.556104280394299E-30</v>
      </c>
      <c r="AGE125" s="120">
        <v>4.5561042803942997E-30</v>
      </c>
      <c r="AGF125" s="120">
        <v>9.8158296090384976E-31</v>
      </c>
      <c r="AGG125" s="120">
        <v>9.8158296090384976E-31</v>
      </c>
      <c r="AGH125" s="120">
        <v>1.8900952541755092E-31</v>
      </c>
      <c r="AGI125" s="120">
        <v>1.8900952541755086E-31</v>
      </c>
      <c r="AGJ125" s="120">
        <v>3.1876229928981838E-32</v>
      </c>
      <c r="AGK125" s="120">
        <v>3.1876229928981844E-32</v>
      </c>
      <c r="AGL125" s="120">
        <v>4.5793674650266313E-33</v>
      </c>
      <c r="AGM125" s="120">
        <v>4.5793674650266313E-33</v>
      </c>
      <c r="AGN125" s="120">
        <v>5.3819421105223022E-34</v>
      </c>
      <c r="AGO125" s="120">
        <v>5.3819421105223014E-34</v>
      </c>
      <c r="AGP125" s="120">
        <v>4.853028427369814E-35</v>
      </c>
      <c r="AGQ125" s="120">
        <v>4.853028427369814E-35</v>
      </c>
      <c r="AGR125" s="120">
        <v>2.9857556510886103E-36</v>
      </c>
      <c r="AGS125" s="120">
        <v>2.9857556510886103E-36</v>
      </c>
      <c r="AGT125" s="120">
        <v>9.4039548065783001E-38</v>
      </c>
      <c r="AGU125" s="120" t="s">
        <v>105</v>
      </c>
      <c r="AGV125" s="120" t="s">
        <v>105</v>
      </c>
      <c r="AGW125" s="120" t="s">
        <v>105</v>
      </c>
      <c r="AGX125" s="120" t="s">
        <v>105</v>
      </c>
      <c r="AGY125" s="120" t="s">
        <v>105</v>
      </c>
      <c r="AGZ125" s="120" t="s">
        <v>105</v>
      </c>
      <c r="AHA125" s="120" t="s">
        <v>105</v>
      </c>
      <c r="AHB125" s="120" t="s">
        <v>105</v>
      </c>
      <c r="AHC125" s="120" t="s">
        <v>105</v>
      </c>
      <c r="AHD125" s="120" t="s">
        <v>105</v>
      </c>
      <c r="AHE125" s="120" t="s">
        <v>105</v>
      </c>
      <c r="AHF125" s="120" t="s">
        <v>105</v>
      </c>
      <c r="AHG125" s="120" t="s">
        <v>105</v>
      </c>
      <c r="AHH125" s="120" t="s">
        <v>105</v>
      </c>
      <c r="AHI125" s="120" t="s">
        <v>105</v>
      </c>
      <c r="AHJ125" s="120" t="s">
        <v>105</v>
      </c>
      <c r="AHK125" s="120" t="s">
        <v>105</v>
      </c>
      <c r="AHL125" s="120" t="s">
        <v>105</v>
      </c>
      <c r="AHM125" s="120" t="s">
        <v>105</v>
      </c>
      <c r="AHN125" s="120" t="s">
        <v>105</v>
      </c>
      <c r="AHO125" s="120" t="s">
        <v>105</v>
      </c>
      <c r="AHP125" s="120" t="s">
        <v>105</v>
      </c>
      <c r="AHQ125" s="120" t="s">
        <v>105</v>
      </c>
      <c r="AHR125" s="120" t="s">
        <v>105</v>
      </c>
      <c r="AHS125" s="120" t="s">
        <v>105</v>
      </c>
      <c r="AHT125" s="120" t="s">
        <v>105</v>
      </c>
      <c r="AHU125" s="120" t="s">
        <v>105</v>
      </c>
      <c r="AHV125" s="120" t="s">
        <v>105</v>
      </c>
      <c r="AHW125" s="120" t="s">
        <v>105</v>
      </c>
      <c r="AHX125" s="120" t="s">
        <v>105</v>
      </c>
      <c r="AHY125" s="120" t="s">
        <v>105</v>
      </c>
      <c r="AHZ125" s="120" t="s">
        <v>105</v>
      </c>
      <c r="AIA125" s="120" t="s">
        <v>105</v>
      </c>
      <c r="AIB125" s="120" t="s">
        <v>105</v>
      </c>
      <c r="AIC125" s="120" t="s">
        <v>105</v>
      </c>
      <c r="AID125" s="120" t="s">
        <v>105</v>
      </c>
      <c r="AIE125" s="120" t="s">
        <v>105</v>
      </c>
      <c r="AIF125" s="120" t="s">
        <v>105</v>
      </c>
      <c r="AIG125" s="120" t="s">
        <v>105</v>
      </c>
      <c r="AIH125" s="120" t="s">
        <v>105</v>
      </c>
      <c r="AII125" s="120" t="s">
        <v>105</v>
      </c>
      <c r="AIJ125" s="120" t="s">
        <v>105</v>
      </c>
      <c r="AIK125" s="120" t="s">
        <v>105</v>
      </c>
      <c r="AIL125" s="120" t="s">
        <v>105</v>
      </c>
      <c r="AIM125" s="120" t="s">
        <v>105</v>
      </c>
      <c r="AIN125" s="120" t="s">
        <v>105</v>
      </c>
      <c r="AIO125" s="120" t="s">
        <v>105</v>
      </c>
      <c r="AIP125" s="120" t="s">
        <v>105</v>
      </c>
      <c r="AIQ125" s="120" t="s">
        <v>105</v>
      </c>
      <c r="AIR125" s="120" t="s">
        <v>105</v>
      </c>
      <c r="AIS125" s="120" t="s">
        <v>105</v>
      </c>
      <c r="AIT125" s="120" t="s">
        <v>105</v>
      </c>
      <c r="AIU125" s="120" t="s">
        <v>105</v>
      </c>
      <c r="AIV125" s="120" t="s">
        <v>105</v>
      </c>
      <c r="AIW125" s="120" t="s">
        <v>105</v>
      </c>
      <c r="AIX125" s="120" t="s">
        <v>105</v>
      </c>
      <c r="AIY125" s="120" t="s">
        <v>105</v>
      </c>
      <c r="AIZ125" s="120" t="s">
        <v>105</v>
      </c>
      <c r="AJA125" s="120" t="s">
        <v>105</v>
      </c>
      <c r="AJB125" s="120" t="s">
        <v>105</v>
      </c>
      <c r="AJC125" s="120" t="s">
        <v>105</v>
      </c>
      <c r="AJD125" s="120" t="s">
        <v>105</v>
      </c>
      <c r="AJE125" s="120" t="s">
        <v>105</v>
      </c>
      <c r="AJF125" s="120" t="s">
        <v>105</v>
      </c>
      <c r="AJG125" s="120" t="s">
        <v>105</v>
      </c>
      <c r="AJH125" s="120" t="s">
        <v>105</v>
      </c>
      <c r="AJI125" s="120" t="s">
        <v>105</v>
      </c>
      <c r="AJJ125" s="120" t="s">
        <v>105</v>
      </c>
      <c r="AJK125" s="120" t="s">
        <v>105</v>
      </c>
      <c r="AJL125" s="120" t="s">
        <v>105</v>
      </c>
      <c r="AJM125" s="120" t="s">
        <v>105</v>
      </c>
      <c r="AJN125" s="120" t="s">
        <v>105</v>
      </c>
      <c r="AJO125" s="120" t="s">
        <v>105</v>
      </c>
      <c r="AJP125" s="120" t="s">
        <v>105</v>
      </c>
      <c r="AJQ125" s="120" t="s">
        <v>105</v>
      </c>
      <c r="AJR125" s="120" t="s">
        <v>105</v>
      </c>
      <c r="AJS125" s="120" t="s">
        <v>105</v>
      </c>
      <c r="AJT125" s="120" t="s">
        <v>105</v>
      </c>
      <c r="AJU125" s="120" t="s">
        <v>105</v>
      </c>
      <c r="AJV125" s="120" t="s">
        <v>105</v>
      </c>
      <c r="AJW125" s="120" t="s">
        <v>105</v>
      </c>
      <c r="AJX125" s="120" t="s">
        <v>105</v>
      </c>
      <c r="AJY125" s="120" t="s">
        <v>105</v>
      </c>
      <c r="AJZ125" s="120" t="s">
        <v>105</v>
      </c>
      <c r="AKA125" s="120" t="s">
        <v>105</v>
      </c>
      <c r="AKB125" s="120" t="s">
        <v>105</v>
      </c>
      <c r="AKC125" s="120" t="s">
        <v>105</v>
      </c>
      <c r="AKD125" s="120" t="s">
        <v>105</v>
      </c>
      <c r="AKE125" s="120" t="s">
        <v>105</v>
      </c>
      <c r="AKF125" s="120" t="s">
        <v>105</v>
      </c>
      <c r="AKG125" s="120" t="s">
        <v>105</v>
      </c>
      <c r="AKH125" s="120" t="s">
        <v>105</v>
      </c>
      <c r="AKI125" s="120" t="s">
        <v>105</v>
      </c>
      <c r="AKJ125" s="120" t="s">
        <v>105</v>
      </c>
      <c r="AKK125" s="120" t="s">
        <v>105</v>
      </c>
      <c r="AKL125" s="120" t="s">
        <v>105</v>
      </c>
      <c r="AKM125" s="120" t="s">
        <v>105</v>
      </c>
      <c r="AKN125" s="120" t="s">
        <v>105</v>
      </c>
      <c r="AKO125" s="120" t="s">
        <v>105</v>
      </c>
      <c r="AKP125" s="120" t="s">
        <v>105</v>
      </c>
      <c r="AKQ125" s="120" t="s">
        <v>105</v>
      </c>
      <c r="AKR125" s="120" t="s">
        <v>105</v>
      </c>
      <c r="AKS125" s="120" t="s">
        <v>105</v>
      </c>
      <c r="AKT125" s="120" t="s">
        <v>105</v>
      </c>
      <c r="AKU125" s="120" t="s">
        <v>105</v>
      </c>
      <c r="AKV125" s="120" t="s">
        <v>105</v>
      </c>
      <c r="AKW125" s="120" t="s">
        <v>105</v>
      </c>
      <c r="AKX125" s="120" t="s">
        <v>105</v>
      </c>
      <c r="AKY125" s="120" t="s">
        <v>105</v>
      </c>
      <c r="AKZ125" s="120" t="s">
        <v>105</v>
      </c>
      <c r="ALA125" s="120" t="s">
        <v>105</v>
      </c>
      <c r="ALB125" s="120" t="s">
        <v>105</v>
      </c>
      <c r="ALC125" s="120" t="s">
        <v>105</v>
      </c>
      <c r="ALD125" s="120" t="s">
        <v>105</v>
      </c>
      <c r="ALE125" s="120" t="s">
        <v>105</v>
      </c>
      <c r="ALF125" s="120" t="s">
        <v>105</v>
      </c>
      <c r="ALG125" s="120" t="s">
        <v>105</v>
      </c>
      <c r="ALH125" s="120" t="s">
        <v>105</v>
      </c>
      <c r="ALI125" s="120" t="s">
        <v>105</v>
      </c>
      <c r="ALJ125" s="120" t="s">
        <v>105</v>
      </c>
      <c r="ALK125" s="120" t="s">
        <v>105</v>
      </c>
      <c r="ALL125" s="120" t="s">
        <v>105</v>
      </c>
      <c r="ALM125" s="120" t="s">
        <v>105</v>
      </c>
      <c r="ALN125" s="120"/>
    </row>
    <row r="126" spans="1:1002" hidden="1">
      <c r="A126" s="119">
        <v>125</v>
      </c>
      <c r="B126" s="120">
        <v>8.2730187488021963E-5</v>
      </c>
      <c r="C126" s="120">
        <v>8.1313903682995458E-5</v>
      </c>
      <c r="D126" s="120">
        <v>8.1409887393642176E-5</v>
      </c>
      <c r="E126" s="120">
        <v>8.0011187064815979E-5</v>
      </c>
      <c r="F126" s="120">
        <v>8.0105431503234206E-5</v>
      </c>
      <c r="G126" s="120">
        <v>7.8724174573754731E-5</v>
      </c>
      <c r="H126" s="120">
        <v>7.8816703817029287E-5</v>
      </c>
      <c r="I126" s="120">
        <v>7.7452750481329943E-5</v>
      </c>
      <c r="J126" s="120">
        <v>7.7543588395758128E-5</v>
      </c>
      <c r="K126" s="120">
        <v>7.619679912540055E-5</v>
      </c>
      <c r="L126" s="120">
        <v>7.6285969366779818E-5</v>
      </c>
      <c r="M126" s="120">
        <v>7.4956204916297017E-5</v>
      </c>
      <c r="N126" s="120">
        <v>7.5043730930226941E-5</v>
      </c>
      <c r="O126" s="120">
        <v>7.3730852342965874E-5</v>
      </c>
      <c r="P126" s="120">
        <v>7.3816757365165685E-5</v>
      </c>
      <c r="Q126" s="120">
        <v>7.2520625979129334E-5</v>
      </c>
      <c r="R126" s="120">
        <v>7.260493303576971E-5</v>
      </c>
      <c r="S126" s="120">
        <v>7.1325410489457854E-5</v>
      </c>
      <c r="T126" s="120">
        <v>7.1408142397507514E-5</v>
      </c>
      <c r="U126" s="120">
        <v>7.0145090635755628E-5</v>
      </c>
      <c r="V126" s="120">
        <v>7.022627000334328E-5</v>
      </c>
      <c r="W126" s="120">
        <v>6.8979551283158844E-5</v>
      </c>
      <c r="X126" s="120">
        <v>6.9059200509949523E-5</v>
      </c>
      <c r="Y126" s="120">
        <v>6.7828677406344805E-5</v>
      </c>
      <c r="Z126" s="120">
        <v>6.790681868393092E-5</v>
      </c>
      <c r="AA126" s="120">
        <v>6.6692354095752006E-5</v>
      </c>
      <c r="AB126" s="120">
        <v>6.6769009408059439E-5</v>
      </c>
      <c r="AC126" s="120">
        <v>6.5570466563810153E-5</v>
      </c>
      <c r="AD126" s="120">
        <v>6.5645657687518893E-5</v>
      </c>
      <c r="AE126" s="120">
        <v>6.4462900151179893E-5</v>
      </c>
      <c r="AF126" s="120">
        <v>6.4536648656159378E-5</v>
      </c>
      <c r="AG126" s="120">
        <v>6.3369540333000385E-5</v>
      </c>
      <c r="AH126" s="120">
        <v>6.3441867582759558E-5</v>
      </c>
      <c r="AI126" s="120">
        <v>6.2290272725145203E-5</v>
      </c>
      <c r="AJ126" s="120">
        <v>6.2361199877297339E-5</v>
      </c>
      <c r="AK126" s="120">
        <v>6.1224983090485166E-5</v>
      </c>
      <c r="AL126" s="120">
        <v>6.1294531097227136E-5</v>
      </c>
      <c r="AM126" s="120">
        <v>6.0173557345157318E-5</v>
      </c>
      <c r="AN126" s="120">
        <v>6.0241746953763444E-5</v>
      </c>
      <c r="AO126" s="120">
        <v>5.9135881564839352E-5</v>
      </c>
      <c r="AP126" s="120">
        <v>5.9202733318169866E-5</v>
      </c>
      <c r="AQ126" s="120">
        <v>5.8111841991028623E-5</v>
      </c>
      <c r="AR126" s="120">
        <v>5.8177376228052607E-5</v>
      </c>
      <c r="AS126" s="120">
        <v>5.7101325037325479E-5</v>
      </c>
      <c r="AT126" s="120">
        <v>5.7165561893658229E-5</v>
      </c>
      <c r="AU126" s="120">
        <v>5.6104217295718925E-5</v>
      </c>
      <c r="AV126" s="120">
        <v>5.6167176704173828E-5</v>
      </c>
      <c r="AW126" s="120">
        <v>5.5120405542875195E-5</v>
      </c>
      <c r="AX126" s="120">
        <v>5.5182107234029607E-5</v>
      </c>
      <c r="AY126" s="120">
        <v>5.4149776746427018E-5</v>
      </c>
      <c r="AZ126" s="120">
        <v>5.4210240249202847E-5</v>
      </c>
      <c r="BA126" s="120">
        <v>5.3192218071264112E-5</v>
      </c>
      <c r="BB126" s="120">
        <v>5.325146271352255E-5</v>
      </c>
      <c r="BC126" s="120">
        <v>5.2247616885822775E-5</v>
      </c>
      <c r="BD126" s="120">
        <v>5.2305661794973052E-5</v>
      </c>
      <c r="BE126" s="120">
        <v>5.131586076837481E-5</v>
      </c>
      <c r="BF126" s="120">
        <v>5.1372724871997166E-5</v>
      </c>
      <c r="BG126" s="120">
        <v>5.0396837513313811E-5</v>
      </c>
      <c r="BH126" s="120">
        <v>5.0452539539796525E-5</v>
      </c>
      <c r="BI126" s="120">
        <v>4.9490435137439097E-5</v>
      </c>
      <c r="BJ126" s="120">
        <v>4.9544993616629491E-5</v>
      </c>
      <c r="BK126" s="120">
        <v>4.8596541886235326E-5</v>
      </c>
      <c r="BL126" s="120">
        <v>4.8649975150104743E-5</v>
      </c>
      <c r="BM126" s="120">
        <v>4.7715046240147758E-5</v>
      </c>
      <c r="BN126" s="120">
        <v>4.7767372423470405E-5</v>
      </c>
      <c r="BO126" s="120">
        <v>4.6845836920851702E-5</v>
      </c>
      <c r="BP126" s="120">
        <v>4.6897073961897061E-5</v>
      </c>
      <c r="BQ126" s="120">
        <v>4.5988802897515258E-5</v>
      </c>
      <c r="BR126" s="120">
        <v>4.6038968538754422E-5</v>
      </c>
      <c r="BS126" s="120">
        <v>4.5143833393054902E-5</v>
      </c>
      <c r="BT126" s="120">
        <v>4.5192945181880365E-5</v>
      </c>
      <c r="BU126" s="120">
        <v>4.4310817890382212E-5</v>
      </c>
      <c r="BV126" s="120">
        <v>4.4358893179841446E-5</v>
      </c>
      <c r="BW126" s="120">
        <v>4.3489646138641835E-5</v>
      </c>
      <c r="BX126" s="120">
        <v>4.3536702088183988E-5</v>
      </c>
      <c r="BY126" s="120">
        <v>4.2680208159438503E-5</v>
      </c>
      <c r="BZ126" s="120">
        <v>4.2726261735674567E-5</v>
      </c>
      <c r="CA126" s="120">
        <v>4.188239425305312E-5</v>
      </c>
      <c r="CB126" s="120">
        <v>4.1927462230529372E-5</v>
      </c>
      <c r="CC126" s="120">
        <v>4.1096095004646336E-5</v>
      </c>
      <c r="CD126" s="120">
        <v>4.1140193966631157E-5</v>
      </c>
      <c r="CE126" s="120">
        <v>4.0321201290449338E-5</v>
      </c>
      <c r="CF126" s="120">
        <v>4.0364347629732599E-5</v>
      </c>
      <c r="CG126" s="120">
        <v>3.9557604283939796E-5</v>
      </c>
      <c r="CH126" s="120">
        <v>3.9599814203645767E-5</v>
      </c>
      <c r="CI126" s="120">
        <v>3.8805195462003244E-5</v>
      </c>
      <c r="CJ126" s="120">
        <v>3.8846484976415852E-5</v>
      </c>
      <c r="CK126" s="120">
        <v>3.8063866611077466E-5</v>
      </c>
      <c r="CL126" s="120">
        <v>3.8104251546478837E-5</v>
      </c>
      <c r="CM126" s="120">
        <v>3.7333509833280617E-5</v>
      </c>
      <c r="CN126" s="120">
        <v>3.7373005828801698E-5</v>
      </c>
      <c r="CO126" s="120">
        <v>3.6614017552520078E-5</v>
      </c>
      <c r="CP126" s="120">
        <v>3.6652640061004239E-5</v>
      </c>
      <c r="CQ126" s="120">
        <v>3.5905282520582865E-5</v>
      </c>
      <c r="CR126" s="120">
        <v>3.5943046809461721E-5</v>
      </c>
      <c r="CS126" s="120">
        <v>3.5207197823205147E-5</v>
      </c>
      <c r="CT126" s="120">
        <v>3.5244118975386716E-5</v>
      </c>
      <c r="CU126" s="120">
        <v>3.4519656886120794E-5</v>
      </c>
      <c r="CV126" s="120">
        <v>3.4555749800889776E-5</v>
      </c>
      <c r="CW126" s="120">
        <v>3.384255348108735E-5</v>
      </c>
      <c r="CX126" s="120">
        <v>3.387783287501753E-5</v>
      </c>
      <c r="CY126" s="120">
        <v>3.3175781731888599E-5</v>
      </c>
      <c r="CZ126" s="120">
        <v>3.3210262139767164E-5</v>
      </c>
      <c r="DA126" s="120">
        <v>3.2519236120312652E-5</v>
      </c>
      <c r="DB126" s="120">
        <v>3.2552931896076192E-5</v>
      </c>
      <c r="DC126" s="120">
        <v>3.187281149210429E-5</v>
      </c>
      <c r="DD126" s="120">
        <v>3.1905736809786727E-5</v>
      </c>
      <c r="DE126" s="120">
        <v>3.1236403062891057E-5</v>
      </c>
      <c r="DF126" s="120">
        <v>3.1268571917582777E-5</v>
      </c>
      <c r="DG126" s="120">
        <v>3.0609906424081204E-5</v>
      </c>
      <c r="DH126" s="120">
        <v>3.0641332632899788E-5</v>
      </c>
      <c r="DI126" s="120">
        <v>2.9993217548733062E-5</v>
      </c>
      <c r="DJ126" s="120">
        <v>3.0023914751805181E-5</v>
      </c>
      <c r="DK126" s="120">
        <v>2.9386232797394544E-5</v>
      </c>
      <c r="DL126" s="120">
        <v>2.9416214458849026E-5</v>
      </c>
      <c r="DM126" s="120">
        <v>2.8788848923911507E-5</v>
      </c>
      <c r="DN126" s="120">
        <v>2.8818128332883194E-5</v>
      </c>
      <c r="DO126" s="120">
        <v>2.8200963081204122E-5</v>
      </c>
      <c r="DP126" s="120">
        <v>2.8229553352848779E-5</v>
      </c>
      <c r="DQ126" s="120">
        <v>2.7622472827010103E-5</v>
      </c>
      <c r="DR126" s="120">
        <v>2.7650386903529812E-5</v>
      </c>
      <c r="DS126" s="120">
        <v>2.7053276129593657E-5</v>
      </c>
      <c r="DT126" s="120">
        <v>2.7080526781272718E-5</v>
      </c>
      <c r="DU126" s="120">
        <v>2.6493271373418859E-5</v>
      </c>
      <c r="DV126" s="120">
        <v>2.6519871199670098E-5</v>
      </c>
      <c r="DW126" s="120">
        <v>2.5942357364786682E-5</v>
      </c>
      <c r="DX126" s="120">
        <v>2.5968318795207893E-5</v>
      </c>
      <c r="DY126" s="120">
        <v>2.5400433337434337E-5</v>
      </c>
      <c r="DZ126" s="120">
        <v>2.5425768632874736E-5</v>
      </c>
      <c r="EA126" s="120">
        <v>2.4867398958095792E-5</v>
      </c>
      <c r="EB126" s="120">
        <v>2.489212021173245E-5</v>
      </c>
      <c r="EC126" s="120">
        <v>2.4343154332022636E-5</v>
      </c>
      <c r="ED126" s="120">
        <v>2.4367273470446303E-5</v>
      </c>
      <c r="EE126" s="120">
        <v>2.3827600008463484E-5</v>
      </c>
      <c r="EF126" s="120">
        <v>2.3851128792774283E-5</v>
      </c>
      <c r="EG126" s="120">
        <v>2.3320636986101734E-5</v>
      </c>
      <c r="EH126" s="120">
        <v>2.3343587013013939E-5</v>
      </c>
      <c r="EI126" s="120">
        <v>2.2822166718449707E-5</v>
      </c>
      <c r="EJ126" s="120">
        <v>2.2844549421405798E-5</v>
      </c>
      <c r="EK126" s="120">
        <v>2.2332091119198543E-5</v>
      </c>
      <c r="EL126" s="120">
        <v>2.2353917769492213E-5</v>
      </c>
      <c r="EM126" s="120">
        <v>2.1850312567522428E-5</v>
      </c>
      <c r="EN126" s="120">
        <v>2.1871594275430394E-5</v>
      </c>
      <c r="EO126" s="120">
        <v>2.1376733913336205E-5</v>
      </c>
      <c r="EP126" s="120">
        <v>2.139748162925865E-5</v>
      </c>
      <c r="EQ126" s="120">
        <v>2.091125848250524E-5</v>
      </c>
      <c r="ER126" s="120">
        <v>2.0931482998114699E-5</v>
      </c>
      <c r="ES126" s="120">
        <v>2.0453790082006074E-5</v>
      </c>
      <c r="ET126" s="120">
        <v>2.0473502031404558E-5</v>
      </c>
      <c r="EU126" s="120">
        <v>2.0004233005037272E-5</v>
      </c>
      <c r="EV126" s="120">
        <v>2.0023442865921413E-5</v>
      </c>
      <c r="EW126" s="120">
        <v>1.9562492036078741E-5</v>
      </c>
      <c r="EX126" s="120">
        <v>1.9581210130912908E-5</v>
      </c>
      <c r="EY126" s="120">
        <v>1.9128472455898921E-5</v>
      </c>
      <c r="EZ126" s="120">
        <v>1.9146708953095841E-5</v>
      </c>
      <c r="FA126" s="120">
        <v>1.8702080046508211E-5</v>
      </c>
      <c r="FB126" s="120">
        <v>1.8719844961617237E-5</v>
      </c>
      <c r="FC126" s="120">
        <v>1.8283221096057936E-5</v>
      </c>
      <c r="FD126" s="120">
        <v>1.8300524292960424E-5</v>
      </c>
      <c r="FE126" s="120">
        <v>1.7871802403683342E-5</v>
      </c>
      <c r="FF126" s="120">
        <v>1.7888653595795279E-5</v>
      </c>
      <c r="FG126" s="120">
        <v>1.7467731284289814E-5</v>
      </c>
      <c r="FH126" s="120">
        <v>1.748414003577112E-5</v>
      </c>
      <c r="FI126" s="120">
        <v>1.7070915573280901E-5</v>
      </c>
      <c r="FJ126" s="120">
        <v>1.7086891300251563E-5</v>
      </c>
      <c r="FK126" s="120">
        <v>1.6681263631227253E-5</v>
      </c>
      <c r="FL126" s="120">
        <v>1.6696815602989772E-5</v>
      </c>
      <c r="FM126" s="120">
        <v>1.6298684348475057E-5</v>
      </c>
      <c r="FN126" s="120">
        <v>1.6313821688743283E-5</v>
      </c>
      <c r="FO126" s="120">
        <v>1.5923087149693305E-5</v>
      </c>
      <c r="FP126" s="120">
        <v>1.593781883782715E-5</v>
      </c>
      <c r="FQ126" s="120">
        <v>1.5554381998358229E-5</v>
      </c>
      <c r="FR126" s="120">
        <v>1.5568716870604345E-5</v>
      </c>
      <c r="FS126" s="120">
        <v>1.519247940117423E-5</v>
      </c>
      <c r="FT126" s="120">
        <v>1.5206426151912181E-5</v>
      </c>
      <c r="FU126" s="120">
        <v>1.4837290412429905E-5</v>
      </c>
      <c r="FV126" s="120">
        <v>1.4850857595423799E-5</v>
      </c>
      <c r="FW126" s="120">
        <v>1.4488726638288271E-5</v>
      </c>
      <c r="FX126" s="120">
        <v>1.4501922667943531E-5</v>
      </c>
      <c r="FY126" s="120">
        <v>1.4146700241009943E-5</v>
      </c>
      <c r="FZ126" s="120">
        <v>1.4159533393635024E-5</v>
      </c>
      <c r="GA126" s="120">
        <v>1.3811123943108213E-5</v>
      </c>
      <c r="GB126" s="120">
        <v>1.3823602358181048E-5</v>
      </c>
      <c r="GC126" s="120">
        <v>1.3481911031434952E-5</v>
      </c>
      <c r="GD126" s="120">
        <v>1.3494042712873941E-5</v>
      </c>
      <c r="GE126" s="120">
        <v>1.315897536119635E-5</v>
      </c>
      <c r="GF126" s="120">
        <v>1.3170768178635569E-5</v>
      </c>
      <c r="GG126" s="120">
        <v>1.2842231359897174E-5</v>
      </c>
      <c r="GH126" s="120">
        <v>1.2853693049965663E-5</v>
      </c>
      <c r="GI126" s="120">
        <v>1.2531594031212729E-5</v>
      </c>
      <c r="GJ126" s="120">
        <v>1.2542732198817622E-5</v>
      </c>
      <c r="GK126" s="120">
        <v>1.2226978958787337E-5</v>
      </c>
      <c r="GL126" s="120">
        <v>1.2237801078400595E-5</v>
      </c>
      <c r="GM126" s="120">
        <v>1.1928302309958374E-5</v>
      </c>
      <c r="GN126" s="120">
        <v>1.1938815726906812E-5</v>
      </c>
      <c r="GO126" s="120">
        <v>1.1635480839404629E-5</v>
      </c>
      <c r="GP126" s="120">
        <v>1.1645692771163194E-5</v>
      </c>
      <c r="GQ126" s="120">
        <v>1.1348431892718253E-5</v>
      </c>
      <c r="GR126" s="120">
        <v>1.1358349430206126E-5</v>
      </c>
      <c r="GS126" s="120">
        <v>1.1067073409899027E-5</v>
      </c>
      <c r="GT126" s="120">
        <v>1.1076703518778424E-5</v>
      </c>
      <c r="GU126" s="120">
        <v>1.0791323928770049E-5</v>
      </c>
      <c r="GV126" s="120">
        <v>1.0800673450747423E-5</v>
      </c>
      <c r="GW126" s="120">
        <v>1.052110258831382E-5</v>
      </c>
      <c r="GX126" s="120">
        <v>1.0530178242443343E-5</v>
      </c>
      <c r="GY126" s="120">
        <v>1.0256329131927795E-5</v>
      </c>
      <c r="GZ126" s="120">
        <v>1.0265137515916744E-5</v>
      </c>
      <c r="HA126" s="120">
        <v>9.9969239105983386E-6</v>
      </c>
      <c r="HB126" s="120">
        <v>1.0005471502114245E-5</v>
      </c>
      <c r="HC126" s="120">
        <v>9.7428078859922176E-6</v>
      </c>
      <c r="HD126" s="120">
        <v>9.7511010439714318E-6</v>
      </c>
      <c r="HE126" s="120">
        <v>9.4939026334645124E-6</v>
      </c>
      <c r="HF126" s="120">
        <v>9.5019475994221892E-6</v>
      </c>
      <c r="HG126" s="120">
        <v>9.2501303449823064E-6</v>
      </c>
      <c r="HH126" s="120">
        <v>9.2579332443232471E-6</v>
      </c>
      <c r="HI126" s="120">
        <v>9.0114138319629559E-6</v>
      </c>
      <c r="HJ126" s="120">
        <v>9.0189806752932986E-6</v>
      </c>
      <c r="HK126" s="120">
        <v>8.7776765280261651E-6</v>
      </c>
      <c r="HL126" s="120">
        <v>8.7850132124656265E-6</v>
      </c>
      <c r="HM126" s="120">
        <v>8.548842491658958E-6</v>
      </c>
      <c r="HN126" s="120">
        <v>8.555954802153352E-6</v>
      </c>
      <c r="HO126" s="120">
        <v>8.3248364087926799E-6</v>
      </c>
      <c r="HP126" s="120">
        <v>8.3317300194265064E-6</v>
      </c>
      <c r="HQ126" s="120">
        <v>8.1055835952911598E-6</v>
      </c>
      <c r="HR126" s="120">
        <v>8.1122640706000302E-6</v>
      </c>
      <c r="HS126" s="120">
        <v>7.8910099993491841E-6</v>
      </c>
      <c r="HT126" s="120">
        <v>7.8974827956318262E-6</v>
      </c>
      <c r="HU126" s="120">
        <v>7.6810422038005449E-6</v>
      </c>
      <c r="HV126" s="120">
        <v>7.6873126704301433E-6</v>
      </c>
      <c r="HW126" s="120">
        <v>7.4756074283346876E-6</v>
      </c>
      <c r="HX126" s="120">
        <v>7.481680809069328E-6</v>
      </c>
      <c r="HY126" s="120">
        <v>7.2746335316213151E-6</v>
      </c>
      <c r="HZ126" s="120">
        <v>7.2805149659133395E-6</v>
      </c>
      <c r="IA126" s="120">
        <v>7.0780490133422196E-6</v>
      </c>
      <c r="IB126" s="120">
        <v>7.0837435376461475E-6</v>
      </c>
      <c r="IC126" s="120">
        <v>6.8857830161293737E-6</v>
      </c>
      <c r="ID126" s="120">
        <v>6.891295565208273E-6</v>
      </c>
      <c r="IE126" s="120">
        <v>6.6977653274088456E-6</v>
      </c>
      <c r="IF126" s="120">
        <v>6.7031007356388179E-6</v>
      </c>
      <c r="IG126" s="120">
        <v>6.5139263811495838E-6</v>
      </c>
      <c r="IH126" s="120">
        <v>6.5190893838221938E-6</v>
      </c>
      <c r="II126" s="120">
        <v>6.3341972595165298E-6</v>
      </c>
      <c r="IJ126" s="120">
        <v>6.3391924941389061E-6</v>
      </c>
      <c r="IK126" s="120">
        <v>6.1585096944273978E-6</v>
      </c>
      <c r="IL126" s="120">
        <v>6.1633417020197882E-6</v>
      </c>
      <c r="IM126" s="120">
        <v>5.9867960690123727E-6</v>
      </c>
      <c r="IN126" s="120">
        <v>5.9914692954028966E-6</v>
      </c>
      <c r="IO126" s="120">
        <v>5.8189894189762326E-6</v>
      </c>
      <c r="IP126" s="120">
        <v>5.8235082160926285E-6</v>
      </c>
      <c r="IQ126" s="120">
        <v>5.6550234338622557E-6</v>
      </c>
      <c r="IR126" s="120">
        <v>5.6593920610203647E-6</v>
      </c>
      <c r="IS126" s="120">
        <v>5.494832458217292E-6</v>
      </c>
      <c r="IT126" s="120">
        <v>5.4990550834060746E-6</v>
      </c>
      <c r="IU126" s="120">
        <v>5.3383514926575739E-6</v>
      </c>
      <c r="IV126" s="120">
        <v>5.3424321938204108E-6</v>
      </c>
      <c r="IW126" s="120">
        <v>5.1855161948346517E-6</v>
      </c>
      <c r="IX126" s="120">
        <v>5.1894589611466592E-6</v>
      </c>
      <c r="IY126" s="120">
        <v>5.0362628803009648E-6</v>
      </c>
      <c r="IZ126" s="120">
        <v>5.0400716134422042E-6</v>
      </c>
      <c r="JA126" s="120">
        <v>4.890528523274638E-6</v>
      </c>
      <c r="JB126" s="120">
        <v>4.8942070386988911E-6</v>
      </c>
      <c r="JC126" s="120">
        <v>4.7482507573030395E-6</v>
      </c>
      <c r="JD126" s="120">
        <v>4.7518027855019714E-6</v>
      </c>
      <c r="JE126" s="120">
        <v>4.609367875824678E-6</v>
      </c>
      <c r="JF126" s="120">
        <v>4.6127970635871702E-6</v>
      </c>
      <c r="JG126" s="120">
        <v>4.4738188326290354E-6</v>
      </c>
      <c r="JH126" s="120">
        <v>4.4771287442954391E-6</v>
      </c>
      <c r="JI126" s="120">
        <v>4.3415432422140552E-6</v>
      </c>
      <c r="JJ126" s="120">
        <v>4.344737360925182E-6</v>
      </c>
      <c r="JK126" s="120">
        <v>4.2124813800408851E-6</v>
      </c>
      <c r="JL126" s="120">
        <v>4.2155631089814811E-6</v>
      </c>
      <c r="JM126" s="120">
        <v>4.0865741826856026E-6</v>
      </c>
      <c r="JN126" s="120">
        <v>4.0895468463221261E-6</v>
      </c>
      <c r="JO126" s="120">
        <v>3.9637632478876679E-6</v>
      </c>
      <c r="JP126" s="120">
        <v>3.9666300932001455E-6</v>
      </c>
      <c r="JQ126" s="120">
        <v>3.8439908344948726E-6</v>
      </c>
      <c r="JR126" s="120">
        <v>3.8467550322026032E-6</v>
      </c>
      <c r="JS126" s="120">
        <v>3.7271998623045484E-6</v>
      </c>
      <c r="JT126" s="120">
        <v>3.7298645080854818E-6</v>
      </c>
      <c r="JU126" s="120">
        <v>3.6133339118009006E-6</v>
      </c>
      <c r="JV126" s="120">
        <v>3.6159020275044634E-6</v>
      </c>
      <c r="JW126" s="120">
        <v>3.502337223788289E-6</v>
      </c>
      <c r="JX126" s="120">
        <v>3.5048117586414559E-6</v>
      </c>
      <c r="JY126" s="120">
        <v>3.3941546989203858E-6</v>
      </c>
      <c r="JZ126" s="120">
        <v>3.3965385307268134E-6</v>
      </c>
      <c r="KA126" s="120">
        <v>3.2887318971251092E-6</v>
      </c>
      <c r="KB126" s="120">
        <v>3.2910278334571123E-6</v>
      </c>
      <c r="KC126" s="120">
        <v>3.1860150369252996E-6</v>
      </c>
      <c r="KD126" s="120">
        <v>3.1882258163084791E-6</v>
      </c>
      <c r="KE126" s="120">
        <v>3.0859509946551178E-6</v>
      </c>
      <c r="KF126" s="120">
        <v>3.0880792877454721E-6</v>
      </c>
      <c r="KG126" s="120">
        <v>2.9884873035722216E-6</v>
      </c>
      <c r="KH126" s="120">
        <v>2.9905357143255217E-6</v>
      </c>
      <c r="KI126" s="120">
        <v>2.8935721528657438E-6</v>
      </c>
      <c r="KJ126" s="120">
        <v>2.8955432196990061E-6</v>
      </c>
      <c r="KK126" s="120">
        <v>2.8011543865602029E-6</v>
      </c>
      <c r="KL126" s="120">
        <v>2.8030505835050721E-6</v>
      </c>
      <c r="KM126" s="120">
        <v>2.711183502315455E-6</v>
      </c>
      <c r="KN126" s="120">
        <v>2.7130072401633144E-6</v>
      </c>
      <c r="KO126" s="120">
        <v>2.6236096501228653E-6</v>
      </c>
      <c r="KP126" s="120">
        <v>2.6253632775614875E-6</v>
      </c>
      <c r="KQ126" s="120">
        <v>2.5383836308978806E-6</v>
      </c>
      <c r="KR126" s="120">
        <v>2.5400694356394894E-6</v>
      </c>
      <c r="KS126" s="120">
        <v>2.4554568949692981E-6</v>
      </c>
      <c r="KT126" s="120">
        <v>2.4570771048698178E-6</v>
      </c>
      <c r="KU126" s="120">
        <v>2.3747815404654442E-6</v>
      </c>
      <c r="KV126" s="120">
        <v>2.3763383246348043E-6</v>
      </c>
      <c r="KW126" s="120">
        <v>2.2963103115976162E-6</v>
      </c>
      <c r="KX126" s="120">
        <v>2.2978057815009412E-6</v>
      </c>
      <c r="KY126" s="120">
        <v>2.2199965968411324E-6</v>
      </c>
      <c r="KZ126" s="120">
        <v>2.2214328073906496E-6</v>
      </c>
      <c r="LA126" s="120">
        <v>2.1457944270143713E-6</v>
      </c>
      <c r="LB126" s="120">
        <v>2.1471733776519056E-6</v>
      </c>
      <c r="LC126" s="120">
        <v>2.0736584732562518E-6</v>
      </c>
      <c r="LD126" s="120">
        <v>2.0749821090261304E-6</v>
      </c>
      <c r="LE126" s="120">
        <v>2.0035440449025924E-6</v>
      </c>
      <c r="LF126" s="120">
        <v>2.0048142575148201E-6</v>
      </c>
      <c r="LG126" s="120">
        <v>1.9354070872618722E-6</v>
      </c>
      <c r="LH126" s="120">
        <v>1.9366257161454528E-6</v>
      </c>
      <c r="LI126" s="120">
        <v>1.8692041792909377E-6</v>
      </c>
      <c r="LJ126" s="120">
        <v>1.87037301263718E-6</v>
      </c>
      <c r="LK126" s="120">
        <v>1.8048925311712467E-6</v>
      </c>
      <c r="LL126" s="120">
        <v>1.8060133069669287E-6</v>
      </c>
      <c r="LM126" s="120">
        <v>1.7424299817862499E-6</v>
      </c>
      <c r="LN126" s="120">
        <v>1.7435043888365136E-6</v>
      </c>
      <c r="LO126" s="120">
        <v>1.6817749961005986E-6</v>
      </c>
      <c r="LP126" s="120">
        <v>1.6828046750414427E-6</v>
      </c>
      <c r="LQ126" s="120">
        <v>1.6228866624418601E-6</v>
      </c>
      <c r="LR126" s="120">
        <v>1.6238732067421328E-6</v>
      </c>
      <c r="LS126" s="120">
        <v>1.5657246896855171E-6</v>
      </c>
      <c r="LT126" s="120">
        <v>1.5666696466382353E-6</v>
      </c>
      <c r="LU126" s="120">
        <v>1.5102494043439708E-6</v>
      </c>
      <c r="LV126" s="120">
        <v>1.5111542760469309E-6</v>
      </c>
      <c r="LW126" s="120">
        <v>1.4564217475604539E-6</v>
      </c>
      <c r="LX126" s="120">
        <v>1.4572879918859579E-6</v>
      </c>
      <c r="LY126" s="120">
        <v>1.4042032720086411E-6</v>
      </c>
      <c r="LZ126" s="120">
        <v>1.4050323035622671E-6</v>
      </c>
      <c r="MA126" s="120">
        <v>1.3535561386988972E-6</v>
      </c>
      <c r="MB126" s="120">
        <v>1.354349329767213E-6</v>
      </c>
      <c r="MC126" s="120">
        <v>1.3044431136921061E-6</v>
      </c>
      <c r="MD126" s="120">
        <v>1.3052017951792269E-6</v>
      </c>
      <c r="ME126" s="120">
        <v>1.2568275647220505E-6</v>
      </c>
      <c r="MF126" s="120">
        <v>1.2575530270749442E-6</v>
      </c>
      <c r="MG126" s="120">
        <v>1.2106734577273621E-6</v>
      </c>
      <c r="MH126" s="120">
        <v>1.211366951849829E-6</v>
      </c>
      <c r="MI126" s="120">
        <v>1.1659453532941299E-6</v>
      </c>
      <c r="MJ126" s="120">
        <v>1.1666080914493717E-6</v>
      </c>
      <c r="MK126" s="120">
        <v>1.1226084030102355E-6</v>
      </c>
      <c r="ML126" s="120">
        <v>1.1232415597119284E-6</v>
      </c>
      <c r="MM126" s="120">
        <v>1.0806283457325745E-6</v>
      </c>
      <c r="MN126" s="120">
        <v>1.0812330586243965E-6</v>
      </c>
      <c r="MO126" s="120">
        <v>1.0399715037683583E-6</v>
      </c>
      <c r="MP126" s="120">
        <v>1.0405488744918768E-6</v>
      </c>
      <c r="MQ126" s="120">
        <v>1.0006047789716802E-6</v>
      </c>
      <c r="MR126" s="120">
        <v>1.0011558740225669E-6</v>
      </c>
      <c r="MS126" s="120">
        <v>9.6249564875664838E-7</v>
      </c>
      <c r="MT126" s="120">
        <v>9.6302150032914408E-7</v>
      </c>
      <c r="MU126" s="120">
        <v>9.2561216202835056E-7</v>
      </c>
      <c r="MV126" s="120">
        <v>9.2611376884793703E-7</v>
      </c>
      <c r="MW126" s="120">
        <v>8.8992293503300974E-7</v>
      </c>
      <c r="MX126" s="120">
        <v>8.9040126317723752E-7</v>
      </c>
      <c r="MY126" s="120">
        <v>8.5539714712868677E-7</v>
      </c>
      <c r="MZ126" s="120">
        <v>8.5585313083613074E-7</v>
      </c>
      <c r="NA126" s="120">
        <v>8.2200453647796933E-7</v>
      </c>
      <c r="NB126" s="120">
        <v>8.2243907894525101E-7</v>
      </c>
      <c r="NC126" s="120">
        <v>7.897153956640683E-7</v>
      </c>
      <c r="ND126" s="120">
        <v>7.9012936983093814E-7</v>
      </c>
      <c r="NE126" s="120">
        <v>7.5850056723183267E-7</v>
      </c>
      <c r="NF126" s="120">
        <v>7.5889481655426606E-7</v>
      </c>
      <c r="NG126" s="120">
        <v>7.2833143915519644E-7</v>
      </c>
      <c r="NH126" s="120">
        <v>7.287067783664953E-7</v>
      </c>
      <c r="NI126" s="120">
        <v>6.9917994023262382E-7</v>
      </c>
      <c r="NJ126" s="120">
        <v>6.9953715609249783E-7</v>
      </c>
      <c r="NK126" s="120">
        <v>6.7101853541214592E-7</v>
      </c>
      <c r="NL126" s="120">
        <v>6.7135838744376635E-7</v>
      </c>
      <c r="NM126" s="120">
        <v>6.4382022104762354E-7</v>
      </c>
      <c r="NN126" s="120">
        <v>6.441434422626369E-7</v>
      </c>
      <c r="NO126" s="120">
        <v>6.1755852008789916E-7</v>
      </c>
      <c r="NP126" s="120">
        <v>6.1786581769940721E-7</v>
      </c>
      <c r="NQ126" s="120">
        <v>5.9220747720054578E-7</v>
      </c>
      <c r="NR126" s="120">
        <v>5.9249953332404467E-7</v>
      </c>
      <c r="NS126" s="120">
        <v>5.6774165383193711E-7</v>
      </c>
      <c r="NT126" s="120">
        <v>5.6801912617423132E-7</v>
      </c>
      <c r="NU126" s="120">
        <v>5.4413612320541933E-7</v>
      </c>
      <c r="NV126" s="120">
        <v>5.4439964574151648E-7</v>
      </c>
      <c r="NW126" s="120">
        <v>5.2136646525936573E-7</v>
      </c>
      <c r="NX126" s="120">
        <v>5.2161664889737365E-7</v>
      </c>
      <c r="NY126" s="120">
        <v>4.9940876152696085E-7</v>
      </c>
      <c r="NZ126" s="120">
        <v>4.9964619476100586E-7</v>
      </c>
      <c r="OA126" s="120">
        <v>4.7823958995956653E-7</v>
      </c>
      <c r="OB126" s="120">
        <v>4.784648395107635E-7</v>
      </c>
      <c r="OC126" s="120">
        <v>4.5783601969556327E-7</v>
      </c>
      <c r="OD126" s="120">
        <v>4.5804963114106215E-7</v>
      </c>
      <c r="OE126" s="120">
        <v>4.381756057765801E-7</v>
      </c>
      <c r="OF126" s="120">
        <v>4.3837810416673398E-7</v>
      </c>
      <c r="OG126" s="120">
        <v>4.1923638381307206E-7</v>
      </c>
      <c r="OH126" s="120">
        <v>4.1942827427675709E-7</v>
      </c>
      <c r="OI126" s="120">
        <v>4.0099686460120706E-7</v>
      </c>
      <c r="OJ126" s="120">
        <v>4.0117863293934891E-7</v>
      </c>
      <c r="OK126" s="120">
        <v>3.8343602869307167E-7</v>
      </c>
      <c r="OL126" s="120">
        <v>3.8360814196042214E-7</v>
      </c>
      <c r="OM126" s="120">
        <v>3.6653332092221629E-7</v>
      </c>
      <c r="ON126" s="120">
        <v>3.6669622799743635E-7</v>
      </c>
      <c r="OO126" s="120">
        <v>3.5026864488659185E-7</v>
      </c>
      <c r="OP126" s="120">
        <v>3.504227770307005E-7</v>
      </c>
      <c r="OQ126" s="120">
        <v>3.3462235739095223E-7</v>
      </c>
      <c r="OR126" s="120">
        <v>3.3476812879420002E-7</v>
      </c>
      <c r="OS126" s="120">
        <v>3.19575262850811E-7</v>
      </c>
      <c r="OT126" s="120">
        <v>3.1971307116805162E-7</v>
      </c>
      <c r="OU126" s="120">
        <v>3.0510860766007529E-7</v>
      </c>
      <c r="OV126" s="120">
        <v>3.052388345347021E-7</v>
      </c>
      <c r="OW126" s="120">
        <v>2.9120407452449018E-7</v>
      </c>
      <c r="OX126" s="120">
        <v>2.9132708610101315E-7</v>
      </c>
      <c r="OY126" s="120">
        <v>2.7784377676304359E-7</v>
      </c>
      <c r="OZ126" s="120">
        <v>2.7795992418838873E-7</v>
      </c>
      <c r="PA126" s="120">
        <v>2.6501025257950694E-7</v>
      </c>
      <c r="PB126" s="120">
        <v>2.6511987249312087E-7</v>
      </c>
      <c r="PC126" s="120">
        <v>2.5268645930630028E-7</v>
      </c>
      <c r="PD126" s="120">
        <v>2.5278987431914343E-7</v>
      </c>
      <c r="PE126" s="120">
        <v>2.40855767622876E-7</v>
      </c>
      <c r="PF126" s="120">
        <v>2.4095328678540299E-7</v>
      </c>
      <c r="PG126" s="120">
        <v>2.2950195575084696E-7</v>
      </c>
      <c r="PH126" s="120">
        <v>2.2959387501006218E-7</v>
      </c>
      <c r="PI126" s="120">
        <v>2.1860920362807871E-7</v>
      </c>
      <c r="PJ126" s="120">
        <v>2.1869580627376888E-7</v>
      </c>
      <c r="PK126" s="120">
        <v>2.0816208706398784E-7</v>
      </c>
      <c r="PL126" s="120">
        <v>2.0824364416423347E-7</v>
      </c>
      <c r="PM126" s="120">
        <v>1.9814557187829276E-7</v>
      </c>
      <c r="PN126" s="120">
        <v>1.9822234270436272E-7</v>
      </c>
      <c r="PO126" s="120">
        <v>1.8854500802547356E-7</v>
      </c>
      <c r="PP126" s="120">
        <v>1.8861724046621252E-7</v>
      </c>
      <c r="PQ126" s="120">
        <v>1.7934612370720233E-7</v>
      </c>
      <c r="PR126" s="120">
        <v>1.7941405467302247E-7</v>
      </c>
      <c r="PS126" s="120">
        <v>1.7053501947501041E-7</v>
      </c>
      <c r="PT126" s="120">
        <v>1.705988752916029E-7</v>
      </c>
      <c r="PU126" s="120">
        <v>1.6209816232546537E-7</v>
      </c>
      <c r="PV126" s="120">
        <v>1.6215815911734946E-7</v>
      </c>
      <c r="PW126" s="120">
        <v>1.5402237979012726E-7</v>
      </c>
      <c r="PX126" s="120">
        <v>1.5407872385415823E-7</v>
      </c>
      <c r="PY126" s="120">
        <v>1.4629485402255996E-7</v>
      </c>
      <c r="PZ126" s="120">
        <v>1.4634774219151825E-7</v>
      </c>
      <c r="QA126" s="120">
        <v>1.3890311588466604E-7</v>
      </c>
      <c r="QB126" s="120">
        <v>1.3895273588105766E-7</v>
      </c>
      <c r="QC126" s="120">
        <v>1.3183503903461951E-7</v>
      </c>
      <c r="QD126" s="120">
        <v>1.3188156981481133E-7</v>
      </c>
      <c r="QE126" s="120">
        <v>1.2507883401865416E-7</v>
      </c>
      <c r="QF126" s="120">
        <v>1.2512244610748113E-7</v>
      </c>
      <c r="QG126" s="120">
        <v>1.1862304236897271E-7</v>
      </c>
      <c r="QH126" s="120">
        <v>1.1866389818494635E-7</v>
      </c>
      <c r="QI126" s="120">
        <v>1.124565307100246E-7</v>
      </c>
      <c r="QJ126" s="120">
        <v>1.1249478488128192E-7</v>
      </c>
      <c r="QK126" s="120">
        <v>1.0656848487539459E-7</v>
      </c>
      <c r="QL126" s="120">
        <v>1.0660428454652283E-7</v>
      </c>
      <c r="QM126" s="120">
        <v>1.0094840403753365E-7</v>
      </c>
      <c r="QN126" s="120">
        <v>1.0098188916741358E-7</v>
      </c>
      <c r="QO126" s="120">
        <v>9.5586094852551714E-8</v>
      </c>
      <c r="QP126" s="120">
        <v>9.5617398503358292E-8</v>
      </c>
      <c r="QQ126" s="120">
        <v>9.0471665622273503E-8</v>
      </c>
      <c r="QR126" s="120">
        <v>9.0500914239780459E-8</v>
      </c>
      <c r="QS126" s="120">
        <v>8.5595520475748655E-8</v>
      </c>
      <c r="QT126" s="120">
        <v>8.5622834161079917E-8</v>
      </c>
      <c r="QU126" s="120">
        <v>8.0948353572385083E-8</v>
      </c>
      <c r="QV126" s="120">
        <v>8.097384634536092E-8</v>
      </c>
      <c r="QW126" s="120">
        <v>7.65211433288577E-8</v>
      </c>
      <c r="QX126" s="120">
        <v>7.6544923383082602E-8</v>
      </c>
      <c r="QY126" s="120">
        <v>7.2305146671921179E-8</v>
      </c>
      <c r="QZ126" s="120">
        <v>7.2327316621763229E-8</v>
      </c>
      <c r="RA126" s="120">
        <v>6.8291893319235941E-8</v>
      </c>
      <c r="RB126" s="120">
        <v>6.8312550438847671E-8</v>
      </c>
      <c r="RC126" s="120">
        <v>6.4473180090289387E-8</v>
      </c>
      <c r="RD126" s="120">
        <v>6.4492416544820929E-8</v>
      </c>
      <c r="RE126" s="120">
        <v>6.0841065249468878E-8</v>
      </c>
      <c r="RF126" s="120">
        <v>6.0858968318626206E-8</v>
      </c>
      <c r="RG126" s="120">
        <v>5.7387862883317079E-8</v>
      </c>
      <c r="RH126" s="120">
        <v>5.7404515177416852E-8</v>
      </c>
      <c r="RI126" s="120">
        <v>5.4106137313967422E-8</v>
      </c>
      <c r="RJ126" s="120">
        <v>5.4121616982642389E-8</v>
      </c>
      <c r="RK126" s="120">
        <v>5.0988697550729169E-8</v>
      </c>
      <c r="RL126" s="120">
        <v>5.1003078484437527E-8</v>
      </c>
      <c r="RM126" s="120">
        <v>4.8028591781757377E-8</v>
      </c>
      <c r="RN126" s="120">
        <v>4.8041943806250104E-8</v>
      </c>
      <c r="RO126" s="120">
        <v>4.5219101907709198E-8</v>
      </c>
      <c r="RP126" s="120">
        <v>4.5231490971609359E-8</v>
      </c>
      <c r="RQ126" s="120">
        <v>4.2553738119251877E-8</v>
      </c>
      <c r="RR126" s="120">
        <v>4.2565226474900004E-8</v>
      </c>
      <c r="RS126" s="120">
        <v>4.0026233520249114E-8</v>
      </c>
      <c r="RT126" s="120">
        <v>4.0036879897969215E-8</v>
      </c>
      <c r="RU126" s="120">
        <v>3.7630538798415684E-8</v>
      </c>
      <c r="RV126" s="120">
        <v>3.7640398574355081E-8</v>
      </c>
      <c r="RW126" s="120">
        <v>3.5360816945186505E-8</v>
      </c>
      <c r="RX126" s="120">
        <v>3.5369942302883841E-8</v>
      </c>
      <c r="RY126" s="120">
        <v>3.3211438026506592E-8</v>
      </c>
      <c r="RZ126" s="120">
        <v>3.3219878112340765E-8</v>
      </c>
      <c r="SA126" s="120">
        <v>3.1176974006203411E-8</v>
      </c>
      <c r="SB126" s="120">
        <v>3.1184775078876306E-8</v>
      </c>
      <c r="SC126" s="120">
        <v>2.9252193623558013E-8</v>
      </c>
      <c r="SD126" s="120">
        <v>2.92593991977628E-8</v>
      </c>
      <c r="SE126" s="120">
        <v>2.7432057326645003E-8</v>
      </c>
      <c r="SF126" s="120">
        <v>2.7438708311071475E-8</v>
      </c>
      <c r="SG126" s="120">
        <v>2.5711712262963529E-8</v>
      </c>
      <c r="SH126" s="120">
        <v>2.5717847092790683E-8</v>
      </c>
      <c r="SI126" s="120">
        <v>2.4086487328831846E-8</v>
      </c>
      <c r="SJ126" s="120">
        <v>2.4092142092857215E-8</v>
      </c>
      <c r="SK126" s="120">
        <v>2.2551888278968084E-8</v>
      </c>
      <c r="SL126" s="120">
        <v>2.2557096841521922E-8</v>
      </c>
      <c r="SM126" s="120">
        <v>2.1103592897627076E-8</v>
      </c>
      <c r="SN126" s="120">
        <v>2.1108387015418548E-8</v>
      </c>
      <c r="SO126" s="120">
        <v>1.9737446232611109E-8</v>
      </c>
      <c r="SP126" s="120">
        <v>1.9741855666652426E-8</v>
      </c>
      <c r="SQ126" s="120">
        <v>1.8449455893417581E-8</v>
      </c>
      <c r="SR126" s="120">
        <v>1.8453508516170178E-8</v>
      </c>
      <c r="SS126" s="120">
        <v>1.7235787414731794E-8</v>
      </c>
      <c r="ST126" s="120">
        <v>1.7239509312617709E-8</v>
      </c>
      <c r="SU126" s="120">
        <v>1.6092759686416531E-8</v>
      </c>
      <c r="SV126" s="120">
        <v>1.6096175257836247E-8</v>
      </c>
      <c r="SW126" s="120">
        <v>1.50168404510931E-8</v>
      </c>
      <c r="SX126" s="120">
        <v>1.5019972500089522E-8</v>
      </c>
      <c r="SY126" s="120">
        <v>1.400464187035014E-8</v>
      </c>
      <c r="SZ126" s="120">
        <v>1.4007511696056516E-8</v>
      </c>
      <c r="TA126" s="120">
        <v>1.3052916160557627E-8</v>
      </c>
      <c r="TB126" s="120">
        <v>1.3055543642565801E-8</v>
      </c>
      <c r="TC126" s="120">
        <v>1.2158551299203825E-8</v>
      </c>
      <c r="TD126" s="120">
        <v>1.216095497898667E-8</v>
      </c>
      <c r="TE126" s="120">
        <v>1.131856680261213E-8</v>
      </c>
      <c r="TF126" s="120">
        <v>1.1320763961132616E-8</v>
      </c>
      <c r="TG126" s="120">
        <v>1.053010957583399E-8</v>
      </c>
      <c r="TH126" s="120">
        <v>1.053211630747094E-8</v>
      </c>
      <c r="TI126" s="120">
        <v>9.7904498354519699E-9</v>
      </c>
      <c r="TJ126" s="120">
        <v>9.7922811183705858E-9</v>
      </c>
      <c r="TK126" s="120">
        <v>9.0969771059652358E-9</v>
      </c>
      <c r="TL126" s="120">
        <v>9.098646869058248E-9</v>
      </c>
      <c r="TM126" s="120">
        <v>8.4471962903666008E-9</v>
      </c>
      <c r="TN126" s="120">
        <v>8.4487174768897096E-9</v>
      </c>
      <c r="TO126" s="120">
        <v>7.8387238154577569E-9</v>
      </c>
      <c r="TP126" s="120">
        <v>7.8401084434806009E-9</v>
      </c>
      <c r="TQ126" s="120">
        <v>7.2692838523855135E-9</v>
      </c>
      <c r="TR126" s="120">
        <v>7.2705430721773543E-9</v>
      </c>
      <c r="TS126" s="120">
        <v>6.7367046128189688E-9</v>
      </c>
      <c r="TT126" s="120">
        <v>6.737848761285519E-9</v>
      </c>
      <c r="TU126" s="120">
        <v>6.2389147211233512E-9</v>
      </c>
      <c r="TV126" s="120">
        <v>6.2399533734090707E-9</v>
      </c>
      <c r="TW126" s="120">
        <v>5.7739396628231928E-9</v>
      </c>
      <c r="TX126" s="120">
        <v>5.7748816811906622E-9</v>
      </c>
      <c r="TY126" s="120">
        <v>5.3398983095834904E-9</v>
      </c>
      <c r="TZ126" s="120">
        <v>5.3407518896791401E-9</v>
      </c>
      <c r="UA126" s="120">
        <v>4.9349995208743146E-9</v>
      </c>
      <c r="UB126" s="120">
        <v>4.9357722354872151E-9</v>
      </c>
      <c r="UC126" s="120">
        <v>4.5575388224211536E-9</v>
      </c>
      <c r="UD126" s="120">
        <v>4.5582376628389282E-9</v>
      </c>
      <c r="UE126" s="120">
        <v>4.2058951614801356E-9</v>
      </c>
      <c r="UF126" s="120">
        <v>4.2065265765435489E-9</v>
      </c>
      <c r="UG126" s="120">
        <v>3.8785277389150001E-9</v>
      </c>
      <c r="UH126" s="120">
        <v>3.8790976718702361E-9</v>
      </c>
      <c r="UI126" s="120">
        <v>3.5739729179905587E-9</v>
      </c>
      <c r="UJ126" s="120">
        <v>3.5744868412354246E-9</v>
      </c>
      <c r="UK126" s="120">
        <v>3.2908412097358787E-9</v>
      </c>
      <c r="UL126" s="120">
        <v>3.291304157553739E-9</v>
      </c>
      <c r="UM126" s="120">
        <v>3.0278143346697089E-9</v>
      </c>
      <c r="UN126" s="120">
        <v>3.0282309340421341E-9</v>
      </c>
      <c r="UO126" s="120">
        <v>2.7836423606204743E-9</v>
      </c>
      <c r="UP126" s="120">
        <v>2.7840168602071485E-9</v>
      </c>
      <c r="UQ126" s="120">
        <v>2.5571409163140469E-9</v>
      </c>
      <c r="UR126" s="120">
        <v>2.5574772136856872E-9</v>
      </c>
      <c r="US126" s="120">
        <v>2.3471884803440098E-9</v>
      </c>
      <c r="UT126" s="120">
        <v>2.3474901475515241E-9</v>
      </c>
      <c r="UU126" s="120">
        <v>2.1527237450819174E-9</v>
      </c>
      <c r="UV126" s="120">
        <v>2.1529940526423615E-9</v>
      </c>
      <c r="UW126" s="120">
        <v>1.9727430550286655E-9</v>
      </c>
      <c r="UX126" s="120">
        <v>1.9729849944059966E-9</v>
      </c>
      <c r="UY126" s="120">
        <v>1.8062979190530685E-9</v>
      </c>
      <c r="UZ126" s="120">
        <v>1.8065142237090572E-9</v>
      </c>
      <c r="VA126" s="120">
        <v>1.6524925959097908E-9</v>
      </c>
      <c r="VB126" s="120">
        <v>1.6526857609979303E-9</v>
      </c>
      <c r="VC126" s="120">
        <v>1.5104817523762567E-9</v>
      </c>
      <c r="VD126" s="120">
        <v>1.5106540531489153E-9</v>
      </c>
      <c r="VE126" s="120">
        <v>1.3794681932969845E-9</v>
      </c>
      <c r="VF126" s="120">
        <v>1.3796217022935774E-9</v>
      </c>
      <c r="VG126" s="120">
        <v>1.2587006627741237E-9</v>
      </c>
      <c r="VH126" s="120">
        <v>1.2588372658555267E-9</v>
      </c>
      <c r="VI126" s="120">
        <v>1.1474717156947575E-9</v>
      </c>
      <c r="VJ126" s="120">
        <v>1.1475931269867959E-9</v>
      </c>
      <c r="VK126" s="120">
        <v>1.0451156587390952E-9</v>
      </c>
      <c r="VL126" s="120">
        <v>1.0452234345454195E-9</v>
      </c>
      <c r="VM126" s="120">
        <v>9.5100655996868934E-10</v>
      </c>
      <c r="VN126" s="120">
        <v>9.5110211171106347E-10</v>
      </c>
      <c r="VO126" s="120">
        <v>8.6455632605082484E-10</v>
      </c>
      <c r="VP126" s="120">
        <v>8.6464093229240423E-10</v>
      </c>
      <c r="VQ126" s="120">
        <v>7.8521284613381985E-10</v>
      </c>
      <c r="VR126" s="120">
        <v>7.8528766373875359E-10</v>
      </c>
      <c r="VS126" s="120">
        <v>7.1245820134858045E-10</v>
      </c>
      <c r="VT126" s="120">
        <v>7.1252427582896355E-10</v>
      </c>
      <c r="VU126" s="120">
        <v>6.458069388742051E-10</v>
      </c>
      <c r="VV126" s="120">
        <v>6.4586521397320163E-10</v>
      </c>
      <c r="VW126" s="120">
        <v>5.8480440946987875E-10</v>
      </c>
      <c r="VX126" s="120">
        <v>5.8485573602765953E-10</v>
      </c>
      <c r="VY126" s="120">
        <v>5.2902516734174382E-10</v>
      </c>
      <c r="VZ126" s="120">
        <v>5.2907031148875134E-10</v>
      </c>
      <c r="WA126" s="120">
        <v>4.7807143118196142E-10</v>
      </c>
      <c r="WB126" s="120">
        <v>4.7811108190194586E-10</v>
      </c>
      <c r="WC126" s="120">
        <v>4.3157160518777585E-10</v>
      </c>
      <c r="WD126" s="120">
        <v>4.3160638129101472E-10</v>
      </c>
      <c r="WE126" s="120">
        <v>3.8917885884114176E-10</v>
      </c>
      <c r="WF126" s="120">
        <v>3.8920931538629391E-10</v>
      </c>
      <c r="WG126" s="120">
        <v>3.5056976420437917E-10</v>
      </c>
      <c r="WH126" s="120">
        <v>3.505963984055039E-10</v>
      </c>
      <c r="WI126" s="120">
        <v>3.1544298946441222E-10</v>
      </c>
      <c r="WJ126" s="120">
        <v>3.1546624611782254E-10</v>
      </c>
      <c r="WK126" s="120">
        <v>2.8351804743743977E-10</v>
      </c>
      <c r="WL126" s="120">
        <v>2.835383239012571E-10</v>
      </c>
      <c r="WM126" s="120">
        <v>2.5453409772740891E-10</v>
      </c>
      <c r="WN126" s="120">
        <v>2.5455174848494023E-10</v>
      </c>
      <c r="WO126" s="120">
        <v>2.282488012154201E-10</v>
      </c>
      <c r="WP126" s="120">
        <v>2.282641420517861E-10</v>
      </c>
      <c r="WQ126" s="120">
        <v>2.0443722554317406E-10</v>
      </c>
      <c r="WR126" s="120">
        <v>2.0445053736298228E-10</v>
      </c>
      <c r="WS126" s="120">
        <v>1.8289080024180224E-10</v>
      </c>
      <c r="WT126" s="120">
        <v>1.8290233255409206E-10</v>
      </c>
      <c r="WU126" s="120">
        <v>1.6341632014789572E-10</v>
      </c>
      <c r="WV126" s="120">
        <v>1.634262942430551E-10</v>
      </c>
      <c r="WW126" s="120">
        <v>1.4583499574121367E-10</v>
      </c>
      <c r="WX126" s="120">
        <v>1.4584360758311565E-10</v>
      </c>
      <c r="WY126" s="120">
        <v>1.2998154903346515E-10</v>
      </c>
      <c r="WZ126" s="120">
        <v>1.2998897188866822E-10</v>
      </c>
      <c r="XA126" s="120">
        <v>1.1570335363462945E-10</v>
      </c>
      <c r="XB126" s="120">
        <v>1.1570974045913912E-10</v>
      </c>
      <c r="XC126" s="120">
        <v>1.0285961762252324E-10</v>
      </c>
      <c r="XD126" s="120">
        <v>1.0286510322532771E-10</v>
      </c>
      <c r="XE126" s="120">
        <v>9.1320607842699525E-11</v>
      </c>
      <c r="XF126" s="120">
        <v>9.1325310844057246E-11</v>
      </c>
      <c r="XG126" s="120">
        <v>8.0966914269226553E-11</v>
      </c>
      <c r="XH126" s="120">
        <v>8.0970938870510134E-11</v>
      </c>
      <c r="XI126" s="120">
        <v>7.1688753062418245E-11</v>
      </c>
      <c r="XJ126" s="120">
        <v>7.1692190643193851E-11</v>
      </c>
      <c r="XK126" s="120">
        <v>6.3385306967111608E-11</v>
      </c>
      <c r="XL126" s="120">
        <v>6.338823752406706E-11</v>
      </c>
      <c r="XM126" s="120">
        <v>5.5964101704571238E-11</v>
      </c>
      <c r="XN126" s="120">
        <v>5.5966595145890084E-11</v>
      </c>
      <c r="XO126" s="120">
        <v>4.9340417022483386E-11</v>
      </c>
      <c r="XP126" s="120">
        <v>4.9342534330296621E-11</v>
      </c>
      <c r="XQ126" s="120">
        <v>4.3436731080723581E-11</v>
      </c>
      <c r="XR126" s="120">
        <v>4.3438525353358435E-11</v>
      </c>
      <c r="XS126" s="120">
        <v>3.8182196865580539E-11</v>
      </c>
      <c r="XT126" s="120">
        <v>3.8183714250460566E-11</v>
      </c>
      <c r="XU126" s="120">
        <v>3.3512149341822845E-11</v>
      </c>
      <c r="XV126" s="120">
        <v>3.3513429869056474E-11</v>
      </c>
      <c r="XW126" s="120">
        <v>2.9367642070332447E-11</v>
      </c>
      <c r="XX126" s="120">
        <v>2.9368720396256745E-11</v>
      </c>
      <c r="XY126" s="120">
        <v>2.569501203892476E-11</v>
      </c>
      <c r="XZ126" s="120">
        <v>2.5695918108146218E-11</v>
      </c>
      <c r="YA126" s="120">
        <v>2.2445471475347185E-11</v>
      </c>
      <c r="YB126" s="120">
        <v>2.2446231109138911E-11</v>
      </c>
      <c r="YC126" s="120">
        <v>1.9574725434214911E-11</v>
      </c>
      <c r="YD126" s="120">
        <v>1.9575360852489999E-11</v>
      </c>
      <c r="YE126" s="120">
        <v>1.7042613973718507E-11</v>
      </c>
      <c r="YF126" s="120">
        <v>1.7043144257199991E-11</v>
      </c>
      <c r="YG126" s="120">
        <v>1.4812777763232248E-11</v>
      </c>
      <c r="YH126" s="120">
        <v>1.4813219261879519E-11</v>
      </c>
      <c r="YI126" s="120">
        <v>1.2852345989377033E-11</v>
      </c>
      <c r="YJ126" s="120">
        <v>1.2852712682605665E-11</v>
      </c>
      <c r="YK126" s="120">
        <v>1.1131645455551168E-11</v>
      </c>
      <c r="YL126" s="120">
        <v>1.113194926929577E-11</v>
      </c>
      <c r="YM126" s="120">
        <v>9.6239297983451655E-12</v>
      </c>
      <c r="YN126" s="120">
        <v>9.6241808835616897E-12</v>
      </c>
      <c r="YO126" s="120">
        <v>8.3051277735046781E-12</v>
      </c>
      <c r="YP126" s="120">
        <v>8.3053347502880754E-12</v>
      </c>
      <c r="YQ126" s="120">
        <v>7.153609594103277E-12</v>
      </c>
      <c r="YR126" s="120">
        <v>7.1537797652070751E-12</v>
      </c>
      <c r="YS126" s="120">
        <v>6.149970334237891E-12</v>
      </c>
      <c r="YT126" s="120">
        <v>6.1501098714217813E-12</v>
      </c>
      <c r="YU126" s="120">
        <v>5.2768294427646709E-12</v>
      </c>
      <c r="YV126" s="120">
        <v>5.276943549064428E-12</v>
      </c>
      <c r="YW126" s="120">
        <v>4.5186454432576897E-12</v>
      </c>
      <c r="YX126" s="120">
        <v>4.5187384939655758E-12</v>
      </c>
      <c r="YY126" s="120">
        <v>3.8615449283985533E-12</v>
      </c>
      <c r="YZ126" s="120">
        <v>3.8616205932614832E-12</v>
      </c>
      <c r="ZA126" s="120">
        <v>3.2931649892971623E-12</v>
      </c>
      <c r="ZB126" s="120">
        <v>3.2932263381823481E-12</v>
      </c>
      <c r="ZC126" s="120">
        <v>2.8025082527088737E-12</v>
      </c>
      <c r="ZD126" s="120">
        <v>2.802557846750909E-12</v>
      </c>
      <c r="ZE126" s="120">
        <v>2.3798097316573248E-12</v>
      </c>
      <c r="ZF126" s="120">
        <v>2.3798497016857457E-12</v>
      </c>
      <c r="ZG126" s="120">
        <v>2.016414727506578E-12</v>
      </c>
      <c r="ZH126" s="120">
        <v>2.0164468413569971E-12</v>
      </c>
      <c r="ZI126" s="120">
        <v>1.704667053961559E-12</v>
      </c>
      <c r="ZJ126" s="120">
        <v>1.7046927740955544E-12</v>
      </c>
      <c r="ZK126" s="120">
        <v>1.4378068857277071E-12</v>
      </c>
      <c r="ZL126" s="120">
        <v>1.4378274184253943E-12</v>
      </c>
      <c r="ZM126" s="120">
        <v>1.2098775665467601E-12</v>
      </c>
      <c r="ZN126" s="120">
        <v>1.2098939037901937E-12</v>
      </c>
      <c r="ZO126" s="120">
        <v>1.0156407429670999E-12</v>
      </c>
      <c r="ZP126" s="120">
        <v>1.0156536980010974E-12</v>
      </c>
      <c r="ZQ126" s="120">
        <v>8.5049922142867428E-13</v>
      </c>
      <c r="ZR126" s="120">
        <v>8.5050945886737795E-13</v>
      </c>
      <c r="ZS126" s="120">
        <v>7.1042697697320432E-13</v>
      </c>
      <c r="ZT126" s="120">
        <v>7.1043503821454381E-13</v>
      </c>
      <c r="ZU126" s="120">
        <v>5.9190577206304579E-13</v>
      </c>
      <c r="ZV126" s="120">
        <v>5.9191209667823769E-13</v>
      </c>
      <c r="ZW126" s="120">
        <v>4.9186787354389554E-13</v>
      </c>
      <c r="ZX126" s="120">
        <v>4.9187281722434747E-13</v>
      </c>
      <c r="ZY126" s="120">
        <v>4.0764438465960049E-13</v>
      </c>
      <c r="ZZ126" s="120">
        <v>4.0764823422811524E-13</v>
      </c>
      <c r="AAA126" s="120">
        <v>3.3691873716809703E-13</v>
      </c>
      <c r="AAB126" s="120">
        <v>3.3692172309428399E-13</v>
      </c>
      <c r="AAC126" s="120">
        <v>2.7768491596754385E-13</v>
      </c>
      <c r="AAD126" s="120">
        <v>2.776872227680882E-13</v>
      </c>
      <c r="AAE126" s="120">
        <v>2.2821001517751725E-13</v>
      </c>
      <c r="AAF126" s="120">
        <v>2.282117900296448E-13</v>
      </c>
      <c r="AAG126" s="120">
        <v>1.8700075029318849E-13</v>
      </c>
      <c r="AAH126" s="120">
        <v>1.8700211014367262E-13</v>
      </c>
      <c r="AAI126" s="120">
        <v>1.5277357580741825E-13</v>
      </c>
      <c r="AAJ126" s="120">
        <v>1.5277461321912798E-13</v>
      </c>
      <c r="AAK126" s="120">
        <v>1.2442808154840693E-13</v>
      </c>
      <c r="AAL126" s="120">
        <v>1.2442886949113195E-13</v>
      </c>
      <c r="AAM126" s="120">
        <v>1.0102336388585238E-13</v>
      </c>
      <c r="AAN126" s="120">
        <v>1.0102395964742497E-13</v>
      </c>
      <c r="AAO126" s="120">
        <v>8.175708989842361E-14</v>
      </c>
      <c r="AAP126" s="120">
        <v>8.1757538265469502E-14</v>
      </c>
      <c r="AAQ126" s="120">
        <v>6.5946993556689313E-14</v>
      </c>
      <c r="AAR126" s="120">
        <v>6.5947329391260539E-14</v>
      </c>
      <c r="AAS126" s="120">
        <v>5.3014562950276467E-14</v>
      </c>
      <c r="AAT126" s="120">
        <v>5.3014813268707599E-14</v>
      </c>
      <c r="AAU126" s="120">
        <v>4.2470696572517407E-14</v>
      </c>
      <c r="AAV126" s="120">
        <v>4.2470882215740956E-14</v>
      </c>
      <c r="AAW126" s="120">
        <v>3.3903124671315991E-14</v>
      </c>
      <c r="AAX126" s="120">
        <v>3.3903261641232446E-14</v>
      </c>
      <c r="AAY126" s="120">
        <v>2.6965408686957038E-14</v>
      </c>
      <c r="AAZ126" s="120">
        <v>2.696550921096531E-14</v>
      </c>
      <c r="ABA126" s="120">
        <v>2.1367347835783591E-14</v>
      </c>
      <c r="ABB126" s="120">
        <v>2.1367421210972107E-14</v>
      </c>
      <c r="ABC126" s="120">
        <v>1.686663697672372E-14</v>
      </c>
      <c r="ABD126" s="120">
        <v>1.6866690236248428E-14</v>
      </c>
      <c r="ABE126" s="120">
        <v>1.3261634032875052E-14</v>
      </c>
      <c r="ABF126" s="120">
        <v>1.3261672469488689E-14</v>
      </c>
      <c r="ABG126" s="120">
        <v>1.0385108453469573E-14</v>
      </c>
      <c r="ABH126" s="120">
        <v>1.0385136028823108E-14</v>
      </c>
      <c r="ABI126" s="120">
        <v>8.0988545163868603E-15</v>
      </c>
      <c r="ABJ126" s="120">
        <v>8.0988741794251608E-15</v>
      </c>
      <c r="ABK126" s="120">
        <v>6.2890647146064172E-15</v>
      </c>
      <c r="ABL126" s="120">
        <v>6.2890786479726538E-15</v>
      </c>
      <c r="ABM126" s="120">
        <v>4.862369070737665E-15</v>
      </c>
      <c r="ABN126" s="120">
        <v>4.8623788804534398E-15</v>
      </c>
      <c r="ABO126" s="120">
        <v>3.742456013371898E-15</v>
      </c>
      <c r="ABP126" s="120">
        <v>3.7424628740546117E-15</v>
      </c>
      <c r="ABQ126" s="120">
        <v>2.8671994606508464E-15</v>
      </c>
      <c r="ABR126" s="120">
        <v>2.8672042260657895E-15</v>
      </c>
      <c r="ABS126" s="120">
        <v>2.1862250248663722E-15</v>
      </c>
      <c r="ABT126" s="120">
        <v>2.1862283116010906E-15</v>
      </c>
      <c r="ABU126" s="120">
        <v>1.6588558130344285E-15</v>
      </c>
      <c r="ABV126" s="120">
        <v>1.6588580634519002E-15</v>
      </c>
      <c r="ABW126" s="120">
        <v>1.2523851890625746E-15</v>
      </c>
      <c r="ABX126" s="120">
        <v>1.2523867183730253E-15</v>
      </c>
      <c r="ABY126" s="120">
        <v>9.4063012078562405E-16</v>
      </c>
      <c r="ABZ126" s="120">
        <v>9.406311520199281E-16</v>
      </c>
      <c r="ACA126" s="120">
        <v>7.027243975065725E-16</v>
      </c>
      <c r="ACB126" s="120">
        <v>7.0272508733053865E-16</v>
      </c>
      <c r="ACC126" s="120">
        <v>5.2211610849192209E-16</v>
      </c>
      <c r="ACD126" s="120">
        <v>5.2211656613123632E-16</v>
      </c>
      <c r="ACE126" s="120">
        <v>3.857383576204441E-16</v>
      </c>
      <c r="ACF126" s="120">
        <v>3.8573865863800535E-16</v>
      </c>
      <c r="ACG126" s="120">
        <v>2.8332629105924484E-16</v>
      </c>
      <c r="ACH126" s="120">
        <v>2.8332648731266127E-16</v>
      </c>
      <c r="ACI126" s="120">
        <v>2.0685716969524251E-16</v>
      </c>
      <c r="ACJ126" s="120">
        <v>2.0685729647987652E-16</v>
      </c>
      <c r="ACK126" s="120">
        <v>1.5009346139886856E-16</v>
      </c>
      <c r="ACL126" s="120">
        <v>1.5009354253240314E-16</v>
      </c>
      <c r="ACM126" s="120">
        <v>1.0821179422869429E-16</v>
      </c>
      <c r="ACN126" s="120">
        <v>1.0821184564154927E-16</v>
      </c>
      <c r="ACO126" s="120">
        <v>7.7503133301023025E-17</v>
      </c>
      <c r="ACP126" s="120">
        <v>7.7503165550750525E-17</v>
      </c>
      <c r="ACQ126" s="120">
        <v>5.5131752720168854E-17</v>
      </c>
      <c r="ACR126" s="120">
        <v>5.5131772737241064E-17</v>
      </c>
      <c r="ACS126" s="120">
        <v>3.894249962393027E-17</v>
      </c>
      <c r="ACT126" s="120">
        <v>3.8942511913127997E-17</v>
      </c>
      <c r="ACU126" s="120">
        <v>2.7307518342610215E-17</v>
      </c>
      <c r="ACV126" s="120">
        <v>2.7307525802178889E-17</v>
      </c>
      <c r="ACW126" s="120">
        <v>1.9005045496742167E-17</v>
      </c>
      <c r="ACX126" s="120">
        <v>1.9005049971603186E-17</v>
      </c>
      <c r="ACY126" s="120">
        <v>1.3124126421918841E-17</v>
      </c>
      <c r="ACZ126" s="120">
        <v>1.3124129073582165E-17</v>
      </c>
      <c r="ADA126" s="120">
        <v>8.9901626951832846E-18</v>
      </c>
      <c r="ADB126" s="120">
        <v>8.9901642465538899E-18</v>
      </c>
      <c r="ADC126" s="120">
        <v>6.10710106352736E-18</v>
      </c>
      <c r="ADD126" s="120">
        <v>6.107101959187893E-18</v>
      </c>
      <c r="ADE126" s="120">
        <v>4.1128353060047843E-18</v>
      </c>
      <c r="ADF126" s="120">
        <v>4.1128358159932006E-18</v>
      </c>
      <c r="ADG126" s="120">
        <v>2.7450323434183055E-18</v>
      </c>
      <c r="ADH126" s="120">
        <v>2.7450326296443628E-18</v>
      </c>
      <c r="ADI126" s="120">
        <v>1.8151284213821862E-18</v>
      </c>
      <c r="ADJ126" s="120">
        <v>1.8151285796222075E-18</v>
      </c>
      <c r="ADK126" s="120">
        <v>1.1886850058925717E-18</v>
      </c>
      <c r="ADL126" s="120">
        <v>1.188685092009784E-18</v>
      </c>
      <c r="ADM126" s="120">
        <v>7.7066018593806528E-19</v>
      </c>
      <c r="ADN126" s="120">
        <v>7.7066023203991019E-19</v>
      </c>
      <c r="ADO126" s="120">
        <v>4.9445146773175641E-19</v>
      </c>
      <c r="ADP126" s="120">
        <v>4.9445149199047484E-19</v>
      </c>
      <c r="ADQ126" s="120">
        <v>3.1381010511777242E-19</v>
      </c>
      <c r="ADR126" s="120">
        <v>3.1381011765441208E-19</v>
      </c>
      <c r="ADS126" s="120">
        <v>1.9692451438383995E-19</v>
      </c>
      <c r="ADT126" s="120">
        <v>1.9692452074116222E-19</v>
      </c>
      <c r="ADU126" s="120">
        <v>1.2212868038073165E-19</v>
      </c>
      <c r="ADV126" s="120">
        <v>1.2212868354107332E-19</v>
      </c>
      <c r="ADW126" s="120">
        <v>7.4817523623535282E-20</v>
      </c>
      <c r="ADX126" s="120">
        <v>7.4817525162097629E-20</v>
      </c>
      <c r="ADY126" s="120">
        <v>4.5250751855934059E-20</v>
      </c>
      <c r="ADZ126" s="120">
        <v>4.5250752588650399E-20</v>
      </c>
      <c r="AEA126" s="120">
        <v>2.7004687263381949E-20</v>
      </c>
      <c r="AEB126" s="120">
        <v>2.7004687604319363E-20</v>
      </c>
      <c r="AEC126" s="120">
        <v>1.5892095875686381E-20</v>
      </c>
      <c r="AED126" s="120">
        <v>1.5892096030484078E-20</v>
      </c>
      <c r="AEE126" s="120">
        <v>9.2166239914250975E-21</v>
      </c>
      <c r="AEF126" s="120">
        <v>9.2166240599089064E-21</v>
      </c>
      <c r="AEG126" s="120">
        <v>5.2639499575308539E-21</v>
      </c>
      <c r="AEH126" s="120">
        <v>5.2639499870069183E-21</v>
      </c>
      <c r="AEI126" s="120">
        <v>2.9585571552585593E-21</v>
      </c>
      <c r="AEJ126" s="120">
        <v>2.9585571675802228E-21</v>
      </c>
      <c r="AEK126" s="120">
        <v>1.6350540894262548E-21</v>
      </c>
      <c r="AEL126" s="120">
        <v>1.6350540944193743E-21</v>
      </c>
      <c r="AEM126" s="120">
        <v>8.8776475358155927E-22</v>
      </c>
      <c r="AEN126" s="120">
        <v>8.8776475553894714E-22</v>
      </c>
      <c r="AEO126" s="120">
        <v>4.73127542463741E-22</v>
      </c>
      <c r="AEP126" s="120">
        <v>4.731275432043425E-22</v>
      </c>
      <c r="AEQ126" s="120">
        <v>2.4725334867829078E-22</v>
      </c>
      <c r="AER126" s="120">
        <v>2.4725334894805155E-22</v>
      </c>
      <c r="AES126" s="120">
        <v>1.2656782112143988E-22</v>
      </c>
      <c r="AET126" s="120">
        <v>1.2656782121576115E-22</v>
      </c>
      <c r="AEU126" s="120">
        <v>6.3389226332723663E-23</v>
      </c>
      <c r="AEV126" s="120">
        <v>6.338922636427841E-23</v>
      </c>
      <c r="AEW126" s="120">
        <v>3.1021867409421724E-23</v>
      </c>
      <c r="AEX126" s="120">
        <v>3.1021867419485049E-23</v>
      </c>
      <c r="AEY126" s="120">
        <v>1.4814257242466478E-23</v>
      </c>
      <c r="AEZ126" s="120">
        <v>1.4814257245512986E-23</v>
      </c>
      <c r="AFA126" s="120">
        <v>6.8927668638452995E-24</v>
      </c>
      <c r="AFB126" s="120">
        <v>6.8927668647165113E-24</v>
      </c>
      <c r="AFC126" s="120">
        <v>3.1195125704901911E-24</v>
      </c>
      <c r="AFD126" s="120">
        <v>3.1195125707242052E-24</v>
      </c>
      <c r="AFE126" s="120">
        <v>1.3707653240529756E-24</v>
      </c>
      <c r="AFF126" s="120">
        <v>1.3707653241116206E-24</v>
      </c>
      <c r="AFG126" s="120">
        <v>5.8363518869197625E-25</v>
      </c>
      <c r="AFH126" s="120">
        <v>5.8363518870557755E-25</v>
      </c>
      <c r="AFI126" s="120">
        <v>2.4023826527778458E-25</v>
      </c>
      <c r="AFJ126" s="120">
        <v>2.4023826528067589E-25</v>
      </c>
      <c r="AFK126" s="120">
        <v>9.5361022896620939E-26</v>
      </c>
      <c r="AFL126" s="120">
        <v>9.5361022897177359E-26</v>
      </c>
      <c r="AFM126" s="120">
        <v>3.639975683020112E-26</v>
      </c>
      <c r="AFN126" s="120">
        <v>3.6399756830296601E-26</v>
      </c>
      <c r="AFO126" s="120">
        <v>1.3317908918726758E-26</v>
      </c>
      <c r="AFP126" s="120">
        <v>1.3317908918741052E-26</v>
      </c>
      <c r="AFQ126" s="120">
        <v>4.6537548639582505E-27</v>
      </c>
      <c r="AFR126" s="120">
        <v>4.6537548639600721E-27</v>
      </c>
      <c r="AFS126" s="120">
        <v>1.5466407937464241E-27</v>
      </c>
      <c r="AFT126" s="120">
        <v>1.5466407937466141E-27</v>
      </c>
      <c r="AFU126" s="120">
        <v>4.8651816528696353E-28</v>
      </c>
      <c r="AFV126" s="120">
        <v>4.8651816528697842E-28</v>
      </c>
      <c r="AFW126" s="120">
        <v>1.4404067548348893E-28</v>
      </c>
      <c r="AFX126" s="120">
        <v>1.4404067548348972E-28</v>
      </c>
      <c r="AFY126" s="120">
        <v>3.987083793632828E-29</v>
      </c>
      <c r="AFZ126" s="120">
        <v>3.9870837936328302E-29</v>
      </c>
      <c r="AGA126" s="120">
        <v>1.0236315185842714E-29</v>
      </c>
      <c r="AGB126" s="120">
        <v>1.0236315185842714E-29</v>
      </c>
      <c r="AGC126" s="120">
        <v>2.4139453472431493E-30</v>
      </c>
      <c r="AGD126" s="120">
        <v>2.413945347243149E-30</v>
      </c>
      <c r="AGE126" s="120">
        <v>5.1660457788070171E-31</v>
      </c>
      <c r="AGF126" s="120">
        <v>5.166045778807018E-31</v>
      </c>
      <c r="AGG126" s="120">
        <v>9.8797914874394931E-32</v>
      </c>
      <c r="AGH126" s="120">
        <v>9.8797914874394931E-32</v>
      </c>
      <c r="AGI126" s="120">
        <v>1.654615232034096E-32</v>
      </c>
      <c r="AGJ126" s="120">
        <v>1.6546152320340958E-32</v>
      </c>
      <c r="AGK126" s="120">
        <v>2.3601103541359633E-33</v>
      </c>
      <c r="AGL126" s="120">
        <v>2.3601103541359637E-33</v>
      </c>
      <c r="AGM126" s="120">
        <v>2.7535367420836674E-34</v>
      </c>
      <c r="AGN126" s="120">
        <v>2.7535367420836674E-34</v>
      </c>
      <c r="AGO126" s="120">
        <v>2.4644239064989258E-35</v>
      </c>
      <c r="AGP126" s="120">
        <v>2.4644239064989258E-35</v>
      </c>
      <c r="AGQ126" s="120">
        <v>1.504632769052528E-36</v>
      </c>
      <c r="AGR126" s="120">
        <v>1.504632769052528E-36</v>
      </c>
      <c r="AGS126" s="120">
        <v>4.70197740328915E-38</v>
      </c>
      <c r="AGT126" s="120" t="s">
        <v>105</v>
      </c>
      <c r="AGU126" s="120" t="s">
        <v>105</v>
      </c>
      <c r="AGV126" s="120" t="s">
        <v>105</v>
      </c>
      <c r="AGW126" s="120" t="s">
        <v>105</v>
      </c>
      <c r="AGX126" s="120" t="s">
        <v>105</v>
      </c>
      <c r="AGY126" s="120" t="s">
        <v>105</v>
      </c>
      <c r="AGZ126" s="120" t="s">
        <v>105</v>
      </c>
      <c r="AHA126" s="120" t="s">
        <v>105</v>
      </c>
      <c r="AHB126" s="120" t="s">
        <v>105</v>
      </c>
      <c r="AHC126" s="120" t="s">
        <v>105</v>
      </c>
      <c r="AHD126" s="120" t="s">
        <v>105</v>
      </c>
      <c r="AHE126" s="120" t="s">
        <v>105</v>
      </c>
      <c r="AHF126" s="120" t="s">
        <v>105</v>
      </c>
      <c r="AHG126" s="120" t="s">
        <v>105</v>
      </c>
      <c r="AHH126" s="120" t="s">
        <v>105</v>
      </c>
      <c r="AHI126" s="120" t="s">
        <v>105</v>
      </c>
      <c r="AHJ126" s="120" t="s">
        <v>105</v>
      </c>
      <c r="AHK126" s="120" t="s">
        <v>105</v>
      </c>
      <c r="AHL126" s="120" t="s">
        <v>105</v>
      </c>
      <c r="AHM126" s="120" t="s">
        <v>105</v>
      </c>
      <c r="AHN126" s="120" t="s">
        <v>105</v>
      </c>
      <c r="AHO126" s="120" t="s">
        <v>105</v>
      </c>
      <c r="AHP126" s="120" t="s">
        <v>105</v>
      </c>
      <c r="AHQ126" s="120" t="s">
        <v>105</v>
      </c>
      <c r="AHR126" s="120" t="s">
        <v>105</v>
      </c>
      <c r="AHS126" s="120" t="s">
        <v>105</v>
      </c>
      <c r="AHT126" s="120" t="s">
        <v>105</v>
      </c>
      <c r="AHU126" s="120" t="s">
        <v>105</v>
      </c>
      <c r="AHV126" s="120" t="s">
        <v>105</v>
      </c>
      <c r="AHW126" s="120" t="s">
        <v>105</v>
      </c>
      <c r="AHX126" s="120" t="s">
        <v>105</v>
      </c>
      <c r="AHY126" s="120" t="s">
        <v>105</v>
      </c>
      <c r="AHZ126" s="120" t="s">
        <v>105</v>
      </c>
      <c r="AIA126" s="120" t="s">
        <v>105</v>
      </c>
      <c r="AIB126" s="120" t="s">
        <v>105</v>
      </c>
      <c r="AIC126" s="120" t="s">
        <v>105</v>
      </c>
      <c r="AID126" s="120" t="s">
        <v>105</v>
      </c>
      <c r="AIE126" s="120" t="s">
        <v>105</v>
      </c>
      <c r="AIF126" s="120" t="s">
        <v>105</v>
      </c>
      <c r="AIG126" s="120" t="s">
        <v>105</v>
      </c>
      <c r="AIH126" s="120" t="s">
        <v>105</v>
      </c>
      <c r="AII126" s="120" t="s">
        <v>105</v>
      </c>
      <c r="AIJ126" s="120" t="s">
        <v>105</v>
      </c>
      <c r="AIK126" s="120" t="s">
        <v>105</v>
      </c>
      <c r="AIL126" s="120" t="s">
        <v>105</v>
      </c>
      <c r="AIM126" s="120" t="s">
        <v>105</v>
      </c>
      <c r="AIN126" s="120" t="s">
        <v>105</v>
      </c>
      <c r="AIO126" s="120" t="s">
        <v>105</v>
      </c>
      <c r="AIP126" s="120" t="s">
        <v>105</v>
      </c>
      <c r="AIQ126" s="120" t="s">
        <v>105</v>
      </c>
      <c r="AIR126" s="120" t="s">
        <v>105</v>
      </c>
      <c r="AIS126" s="120" t="s">
        <v>105</v>
      </c>
      <c r="AIT126" s="120" t="s">
        <v>105</v>
      </c>
      <c r="AIU126" s="120" t="s">
        <v>105</v>
      </c>
      <c r="AIV126" s="120" t="s">
        <v>105</v>
      </c>
      <c r="AIW126" s="120" t="s">
        <v>105</v>
      </c>
      <c r="AIX126" s="120" t="s">
        <v>105</v>
      </c>
      <c r="AIY126" s="120" t="s">
        <v>105</v>
      </c>
      <c r="AIZ126" s="120" t="s">
        <v>105</v>
      </c>
      <c r="AJA126" s="120" t="s">
        <v>105</v>
      </c>
      <c r="AJB126" s="120" t="s">
        <v>105</v>
      </c>
      <c r="AJC126" s="120" t="s">
        <v>105</v>
      </c>
      <c r="AJD126" s="120" t="s">
        <v>105</v>
      </c>
      <c r="AJE126" s="120" t="s">
        <v>105</v>
      </c>
      <c r="AJF126" s="120" t="s">
        <v>105</v>
      </c>
      <c r="AJG126" s="120" t="s">
        <v>105</v>
      </c>
      <c r="AJH126" s="120" t="s">
        <v>105</v>
      </c>
      <c r="AJI126" s="120" t="s">
        <v>105</v>
      </c>
      <c r="AJJ126" s="120" t="s">
        <v>105</v>
      </c>
      <c r="AJK126" s="120" t="s">
        <v>105</v>
      </c>
      <c r="AJL126" s="120" t="s">
        <v>105</v>
      </c>
      <c r="AJM126" s="120" t="s">
        <v>105</v>
      </c>
      <c r="AJN126" s="120" t="s">
        <v>105</v>
      </c>
      <c r="AJO126" s="120" t="s">
        <v>105</v>
      </c>
      <c r="AJP126" s="120" t="s">
        <v>105</v>
      </c>
      <c r="AJQ126" s="120" t="s">
        <v>105</v>
      </c>
      <c r="AJR126" s="120" t="s">
        <v>105</v>
      </c>
      <c r="AJS126" s="120" t="s">
        <v>105</v>
      </c>
      <c r="AJT126" s="120" t="s">
        <v>105</v>
      </c>
      <c r="AJU126" s="120" t="s">
        <v>105</v>
      </c>
      <c r="AJV126" s="120" t="s">
        <v>105</v>
      </c>
      <c r="AJW126" s="120" t="s">
        <v>105</v>
      </c>
      <c r="AJX126" s="120" t="s">
        <v>105</v>
      </c>
      <c r="AJY126" s="120" t="s">
        <v>105</v>
      </c>
      <c r="AJZ126" s="120" t="s">
        <v>105</v>
      </c>
      <c r="AKA126" s="120" t="s">
        <v>105</v>
      </c>
      <c r="AKB126" s="120" t="s">
        <v>105</v>
      </c>
      <c r="AKC126" s="120" t="s">
        <v>105</v>
      </c>
      <c r="AKD126" s="120" t="s">
        <v>105</v>
      </c>
      <c r="AKE126" s="120" t="s">
        <v>105</v>
      </c>
      <c r="AKF126" s="120" t="s">
        <v>105</v>
      </c>
      <c r="AKG126" s="120" t="s">
        <v>105</v>
      </c>
      <c r="AKH126" s="120" t="s">
        <v>105</v>
      </c>
      <c r="AKI126" s="120" t="s">
        <v>105</v>
      </c>
      <c r="AKJ126" s="120" t="s">
        <v>105</v>
      </c>
      <c r="AKK126" s="120" t="s">
        <v>105</v>
      </c>
      <c r="AKL126" s="120" t="s">
        <v>105</v>
      </c>
      <c r="AKM126" s="120" t="s">
        <v>105</v>
      </c>
      <c r="AKN126" s="120" t="s">
        <v>105</v>
      </c>
      <c r="AKO126" s="120" t="s">
        <v>105</v>
      </c>
      <c r="AKP126" s="120" t="s">
        <v>105</v>
      </c>
      <c r="AKQ126" s="120" t="s">
        <v>105</v>
      </c>
      <c r="AKR126" s="120" t="s">
        <v>105</v>
      </c>
      <c r="AKS126" s="120" t="s">
        <v>105</v>
      </c>
      <c r="AKT126" s="120" t="s">
        <v>105</v>
      </c>
      <c r="AKU126" s="120" t="s">
        <v>105</v>
      </c>
      <c r="AKV126" s="120" t="s">
        <v>105</v>
      </c>
      <c r="AKW126" s="120" t="s">
        <v>105</v>
      </c>
      <c r="AKX126" s="120" t="s">
        <v>105</v>
      </c>
      <c r="AKY126" s="120" t="s">
        <v>105</v>
      </c>
      <c r="AKZ126" s="120" t="s">
        <v>105</v>
      </c>
      <c r="ALA126" s="120" t="s">
        <v>105</v>
      </c>
      <c r="ALB126" s="120" t="s">
        <v>105</v>
      </c>
      <c r="ALC126" s="120" t="s">
        <v>105</v>
      </c>
      <c r="ALD126" s="120" t="s">
        <v>105</v>
      </c>
      <c r="ALE126" s="120" t="s">
        <v>105</v>
      </c>
      <c r="ALF126" s="120" t="s">
        <v>105</v>
      </c>
      <c r="ALG126" s="120" t="s">
        <v>105</v>
      </c>
      <c r="ALH126" s="120" t="s">
        <v>105</v>
      </c>
      <c r="ALI126" s="120" t="s">
        <v>105</v>
      </c>
      <c r="ALJ126" s="120" t="s">
        <v>105</v>
      </c>
      <c r="ALK126" s="120" t="s">
        <v>105</v>
      </c>
      <c r="ALL126" s="120" t="s">
        <v>105</v>
      </c>
      <c r="ALM126" s="120" t="s">
        <v>105</v>
      </c>
      <c r="ALN126" s="120"/>
    </row>
    <row r="127" spans="1:1002" hidden="1">
      <c r="A127" s="119">
        <v>126</v>
      </c>
      <c r="B127" s="120">
        <v>7.1308543899098546E-5</v>
      </c>
      <c r="C127" s="120">
        <v>7.1308543899098559E-5</v>
      </c>
      <c r="D127" s="120">
        <v>7.0152605714863305E-5</v>
      </c>
      <c r="E127" s="120">
        <v>7.0152605714863332E-5</v>
      </c>
      <c r="F127" s="120">
        <v>6.9010819392254478E-5</v>
      </c>
      <c r="G127" s="120">
        <v>6.9010819392254411E-5</v>
      </c>
      <c r="H127" s="120">
        <v>6.7883077884084138E-5</v>
      </c>
      <c r="I127" s="120">
        <v>6.7883077884084179E-5</v>
      </c>
      <c r="J127" s="120">
        <v>6.6769274232897347E-5</v>
      </c>
      <c r="K127" s="120">
        <v>6.6769274232897374E-5</v>
      </c>
      <c r="L127" s="120">
        <v>6.5669301576634919E-5</v>
      </c>
      <c r="M127" s="120">
        <v>6.5669301576634946E-5</v>
      </c>
      <c r="N127" s="120">
        <v>6.4583053154308281E-5</v>
      </c>
      <c r="O127" s="120">
        <v>6.4583053154308295E-5</v>
      </c>
      <c r="P127" s="120">
        <v>6.3510422311683189E-5</v>
      </c>
      <c r="Q127" s="120">
        <v>6.3510422311683176E-5</v>
      </c>
      <c r="R127" s="120">
        <v>6.2451302506972477E-5</v>
      </c>
      <c r="S127" s="120">
        <v>6.2451302506972477E-5</v>
      </c>
      <c r="T127" s="120">
        <v>6.1405587316537213E-5</v>
      </c>
      <c r="U127" s="120">
        <v>6.1405587316537213E-5</v>
      </c>
      <c r="V127" s="120">
        <v>6.0373170440595515E-5</v>
      </c>
      <c r="W127" s="120">
        <v>6.0373170440595488E-5</v>
      </c>
      <c r="X127" s="120">
        <v>5.935394570893831E-5</v>
      </c>
      <c r="Y127" s="120">
        <v>5.935394570893831E-5</v>
      </c>
      <c r="Z127" s="120">
        <v>5.8347807086651528E-5</v>
      </c>
      <c r="AA127" s="120">
        <v>5.8347807086651528E-5</v>
      </c>
      <c r="AB127" s="120">
        <v>5.7354648679843523E-5</v>
      </c>
      <c r="AC127" s="120">
        <v>5.735464867984351E-5</v>
      </c>
      <c r="AD127" s="120">
        <v>5.6374364741377678E-5</v>
      </c>
      <c r="AE127" s="120">
        <v>5.6374364741377684E-5</v>
      </c>
      <c r="AF127" s="120">
        <v>5.5406849676609166E-5</v>
      </c>
      <c r="AG127" s="120">
        <v>5.540684967660918E-5</v>
      </c>
      <c r="AH127" s="120">
        <v>5.4451998049124924E-5</v>
      </c>
      <c r="AI127" s="120">
        <v>5.4451998049124937E-5</v>
      </c>
      <c r="AJ127" s="120">
        <v>5.3509704586486451E-5</v>
      </c>
      <c r="AK127" s="120">
        <v>5.350970458648643E-5</v>
      </c>
      <c r="AL127" s="120">
        <v>5.2579864185974679E-5</v>
      </c>
      <c r="AM127" s="120">
        <v>5.2579864185974672E-5</v>
      </c>
      <c r="AN127" s="120">
        <v>5.1662371920335893E-5</v>
      </c>
      <c r="AO127" s="120">
        <v>5.1662371920335927E-5</v>
      </c>
      <c r="AP127" s="120">
        <v>5.0757123043528141E-5</v>
      </c>
      <c r="AQ127" s="120">
        <v>5.0757123043528127E-5</v>
      </c>
      <c r="AR127" s="120">
        <v>4.9864012996467064E-5</v>
      </c>
      <c r="AS127" s="120">
        <v>4.9864012996467084E-5</v>
      </c>
      <c r="AT127" s="120">
        <v>4.8982937412771321E-5</v>
      </c>
      <c r="AU127" s="120">
        <v>4.8982937412771315E-5</v>
      </c>
      <c r="AV127" s="120">
        <v>4.8113792124505296E-5</v>
      </c>
      <c r="AW127" s="120">
        <v>4.8113792124505296E-5</v>
      </c>
      <c r="AX127" s="120">
        <v>4.7256473167919705E-5</v>
      </c>
      <c r="AY127" s="120">
        <v>4.7256473167919664E-5</v>
      </c>
      <c r="AZ127" s="120">
        <v>4.6410876789188228E-5</v>
      </c>
      <c r="BA127" s="120">
        <v>4.6410876789188248E-5</v>
      </c>
      <c r="BB127" s="120">
        <v>4.5576899450140587E-5</v>
      </c>
      <c r="BC127" s="120">
        <v>4.5576899450140574E-5</v>
      </c>
      <c r="BD127" s="120">
        <v>4.4754437833989589E-5</v>
      </c>
      <c r="BE127" s="120">
        <v>4.4754437833989589E-5</v>
      </c>
      <c r="BF127" s="120">
        <v>4.3943388851053078E-5</v>
      </c>
      <c r="BG127" s="120">
        <v>4.3943388851053051E-5</v>
      </c>
      <c r="BH127" s="120">
        <v>4.3143649644468317E-5</v>
      </c>
      <c r="BI127" s="120">
        <v>4.314364964446833E-5</v>
      </c>
      <c r="BJ127" s="120">
        <v>4.2355117595899588E-5</v>
      </c>
      <c r="BK127" s="120">
        <v>4.2355117595899581E-5</v>
      </c>
      <c r="BL127" s="120">
        <v>4.1577690331236563E-5</v>
      </c>
      <c r="BM127" s="120">
        <v>4.1577690331236577E-5</v>
      </c>
      <c r="BN127" s="120">
        <v>4.0811265726283953E-5</v>
      </c>
      <c r="BO127" s="120">
        <v>4.081126572628398E-5</v>
      </c>
      <c r="BP127" s="120">
        <v>4.005574191244061E-5</v>
      </c>
      <c r="BQ127" s="120">
        <v>4.0055741912440597E-5</v>
      </c>
      <c r="BR127" s="120">
        <v>3.9311017282367483E-5</v>
      </c>
      <c r="BS127" s="120">
        <v>3.9311017282367517E-5</v>
      </c>
      <c r="BT127" s="120">
        <v>3.8576990495644208E-5</v>
      </c>
      <c r="BU127" s="120">
        <v>3.8576990495644215E-5</v>
      </c>
      <c r="BV127" s="120">
        <v>3.7853560484412115E-5</v>
      </c>
      <c r="BW127" s="120">
        <v>3.7853560484412122E-5</v>
      </c>
      <c r="BX127" s="120">
        <v>3.7140626459004199E-5</v>
      </c>
      <c r="BY127" s="120">
        <v>3.7140626459004172E-5</v>
      </c>
      <c r="BZ127" s="120">
        <v>3.6438087913559908E-5</v>
      </c>
      <c r="CA127" s="120">
        <v>3.6438087913559908E-5</v>
      </c>
      <c r="CB127" s="120">
        <v>3.5745844631624859E-5</v>
      </c>
      <c r="CC127" s="120">
        <v>3.5745844631624859E-5</v>
      </c>
      <c r="CD127" s="120">
        <v>3.506379669173379E-5</v>
      </c>
      <c r="CE127" s="120">
        <v>3.5063796691733797E-5</v>
      </c>
      <c r="CF127" s="120">
        <v>3.4391844472976305E-5</v>
      </c>
      <c r="CG127" s="120">
        <v>3.4391844472976298E-5</v>
      </c>
      <c r="CH127" s="120">
        <v>3.3729888660544371E-5</v>
      </c>
      <c r="CI127" s="120">
        <v>3.3729888660544391E-5</v>
      </c>
      <c r="CJ127" s="120">
        <v>3.3077830251260451E-5</v>
      </c>
      <c r="CK127" s="120">
        <v>3.3077830251260451E-5</v>
      </c>
      <c r="CL127" s="120">
        <v>3.2435570559085523E-5</v>
      </c>
      <c r="CM127" s="120">
        <v>3.2435570559085543E-5</v>
      </c>
      <c r="CN127" s="120">
        <v>3.1803011220606191E-5</v>
      </c>
      <c r="CO127" s="120">
        <v>3.1803011220606164E-5</v>
      </c>
      <c r="CP127" s="120">
        <v>3.1180054200499296E-5</v>
      </c>
      <c r="CQ127" s="120">
        <v>3.1180054200499296E-5</v>
      </c>
      <c r="CR127" s="120">
        <v>3.0566601796974143E-5</v>
      </c>
      <c r="CS127" s="120">
        <v>3.056660179697415E-5</v>
      </c>
      <c r="CT127" s="120">
        <v>2.9962556647190095E-5</v>
      </c>
      <c r="CU127" s="120">
        <v>2.9962556647190092E-5</v>
      </c>
      <c r="CV127" s="120">
        <v>2.9367821732649728E-5</v>
      </c>
      <c r="CW127" s="120">
        <v>2.9367821732649714E-5</v>
      </c>
      <c r="CX127" s="120">
        <v>2.8782300384565769E-5</v>
      </c>
      <c r="CY127" s="120">
        <v>2.8782300384565779E-5</v>
      </c>
      <c r="CZ127" s="120">
        <v>2.8205896289201415E-5</v>
      </c>
      <c r="DA127" s="120">
        <v>2.8205896289201415E-5</v>
      </c>
      <c r="DB127" s="120">
        <v>2.7638513493182479E-5</v>
      </c>
      <c r="DC127" s="120">
        <v>2.7638513493182466E-5</v>
      </c>
      <c r="DD127" s="120">
        <v>2.7080056408780846E-5</v>
      </c>
      <c r="DE127" s="120">
        <v>2.708005640878085E-5</v>
      </c>
      <c r="DF127" s="120">
        <v>2.6530429819168245E-5</v>
      </c>
      <c r="DG127" s="120">
        <v>2.6530429819168232E-5</v>
      </c>
      <c r="DH127" s="120">
        <v>2.598953888363877E-5</v>
      </c>
      <c r="DI127" s="120">
        <v>2.5989538883638746E-5</v>
      </c>
      <c r="DJ127" s="120">
        <v>2.5457289142799964E-5</v>
      </c>
      <c r="DK127" s="120">
        <v>2.5457289142799968E-5</v>
      </c>
      <c r="DL127" s="120">
        <v>2.4933586523730957E-5</v>
      </c>
      <c r="DM127" s="120">
        <v>2.4933586523730954E-5</v>
      </c>
      <c r="DN127" s="120">
        <v>2.4418337345106519E-5</v>
      </c>
      <c r="DO127" s="120">
        <v>2.441833734510653E-5</v>
      </c>
      <c r="DP127" s="120">
        <v>2.3911448322286645E-5</v>
      </c>
      <c r="DQ127" s="120">
        <v>2.3911448322286642E-5</v>
      </c>
      <c r="DR127" s="120">
        <v>2.3412826572369983E-5</v>
      </c>
      <c r="DS127" s="120">
        <v>2.341282657236999E-5</v>
      </c>
      <c r="DT127" s="120">
        <v>2.2922379619210634E-5</v>
      </c>
      <c r="DU127" s="120">
        <v>2.2922379619210644E-5</v>
      </c>
      <c r="DV127" s="120">
        <v>2.2440015398396854E-5</v>
      </c>
      <c r="DW127" s="120">
        <v>2.2440015398396864E-5</v>
      </c>
      <c r="DX127" s="120">
        <v>2.1965642262190961E-5</v>
      </c>
      <c r="DY127" s="120">
        <v>2.1965642262190975E-5</v>
      </c>
      <c r="DZ127" s="120">
        <v>2.1499168984429303E-5</v>
      </c>
      <c r="EA127" s="120">
        <v>2.1499168984429292E-5</v>
      </c>
      <c r="EB127" s="120">
        <v>2.1040504765381306E-5</v>
      </c>
      <c r="EC127" s="120">
        <v>2.1040504765381309E-5</v>
      </c>
      <c r="ED127" s="120">
        <v>2.0589559236566593E-5</v>
      </c>
      <c r="EE127" s="120">
        <v>2.058955923656659E-5</v>
      </c>
      <c r="EF127" s="120">
        <v>2.0146242465528927E-5</v>
      </c>
      <c r="EG127" s="120">
        <v>2.014624246552893E-5</v>
      </c>
      <c r="EH127" s="120">
        <v>1.9710464960566447E-5</v>
      </c>
      <c r="EI127" s="120">
        <v>1.9710464960566443E-5</v>
      </c>
      <c r="EJ127" s="120">
        <v>1.9282137675416612E-5</v>
      </c>
      <c r="EK127" s="120">
        <v>1.9282137675416619E-5</v>
      </c>
      <c r="EL127" s="120">
        <v>1.8861172013895255E-5</v>
      </c>
      <c r="EM127" s="120">
        <v>1.8861172013895262E-5</v>
      </c>
      <c r="EN127" s="120">
        <v>1.8447479834488459E-5</v>
      </c>
      <c r="EO127" s="120">
        <v>1.8447479834488445E-5</v>
      </c>
      <c r="EP127" s="120">
        <v>1.8040973454896332E-5</v>
      </c>
      <c r="EQ127" s="120">
        <v>1.8040973454896339E-5</v>
      </c>
      <c r="ER127" s="120">
        <v>1.7641565656527894E-5</v>
      </c>
      <c r="ES127" s="120">
        <v>1.7641565656527887E-5</v>
      </c>
      <c r="ET127" s="120">
        <v>1.7249169688945397E-5</v>
      </c>
      <c r="EU127" s="120">
        <v>1.7249169688945397E-5</v>
      </c>
      <c r="EV127" s="120">
        <v>1.6863699274257894E-5</v>
      </c>
      <c r="EW127" s="120">
        <v>1.6863699274257901E-5</v>
      </c>
      <c r="EX127" s="120">
        <v>1.6485068611462376E-5</v>
      </c>
      <c r="EY127" s="120">
        <v>1.6485068611462376E-5</v>
      </c>
      <c r="EZ127" s="120">
        <v>1.6113192380731825E-5</v>
      </c>
      <c r="FA127" s="120">
        <v>1.6113192380731835E-5</v>
      </c>
      <c r="FB127" s="120">
        <v>1.5747985747649082E-5</v>
      </c>
      <c r="FC127" s="120">
        <v>1.5747985747649079E-5</v>
      </c>
      <c r="FD127" s="120">
        <v>1.5389364367385379E-5</v>
      </c>
      <c r="FE127" s="120">
        <v>1.5389364367385383E-5</v>
      </c>
      <c r="FF127" s="120">
        <v>1.5037244388822818E-5</v>
      </c>
      <c r="FG127" s="120">
        <v>1.5037244388822811E-5</v>
      </c>
      <c r="FH127" s="120">
        <v>1.4691542458619531E-5</v>
      </c>
      <c r="FI127" s="120">
        <v>1.4691542458619526E-5</v>
      </c>
      <c r="FJ127" s="120">
        <v>1.4352175725216617E-5</v>
      </c>
      <c r="FK127" s="120">
        <v>1.4352175725216627E-5</v>
      </c>
      <c r="FL127" s="120">
        <v>1.4019061842785945E-5</v>
      </c>
      <c r="FM127" s="120">
        <v>1.4019061842785949E-5</v>
      </c>
      <c r="FN127" s="120">
        <v>1.369211897511763E-5</v>
      </c>
      <c r="FO127" s="120">
        <v>1.3692118975117629E-5</v>
      </c>
      <c r="FP127" s="120">
        <v>1.3371265799446473E-5</v>
      </c>
      <c r="FQ127" s="120">
        <v>1.3371265799446471E-5</v>
      </c>
      <c r="FR127" s="120">
        <v>1.305642151021614E-5</v>
      </c>
      <c r="FS127" s="120">
        <v>1.3056421510216142E-5</v>
      </c>
      <c r="FT127" s="120">
        <v>1.2747505822780264E-5</v>
      </c>
      <c r="FU127" s="120">
        <v>1.2747505822780261E-5</v>
      </c>
      <c r="FV127" s="120">
        <v>1.2444438977039362E-5</v>
      </c>
      <c r="FW127" s="120">
        <v>1.2444438977039355E-5</v>
      </c>
      <c r="FX127" s="120">
        <v>1.2147141741012825E-5</v>
      </c>
      <c r="FY127" s="120">
        <v>1.2147141741012826E-5</v>
      </c>
      <c r="FZ127" s="120">
        <v>1.1855535414344793E-5</v>
      </c>
      <c r="GA127" s="120">
        <v>1.1855535414344797E-5</v>
      </c>
      <c r="GB127" s="120">
        <v>1.1569541831743125E-5</v>
      </c>
      <c r="GC127" s="120">
        <v>1.1569541831743119E-5</v>
      </c>
      <c r="GD127" s="120">
        <v>1.128908336635043E-5</v>
      </c>
      <c r="GE127" s="120">
        <v>1.1289083366350432E-5</v>
      </c>
      <c r="GF127" s="120">
        <v>1.1014082933046406E-5</v>
      </c>
      <c r="GG127" s="120">
        <v>1.1014082933046411E-5</v>
      </c>
      <c r="GH127" s="120">
        <v>1.0744463991680287E-5</v>
      </c>
      <c r="GI127" s="120">
        <v>1.0744463991680288E-5</v>
      </c>
      <c r="GJ127" s="120">
        <v>1.0480150550232709E-5</v>
      </c>
      <c r="GK127" s="120">
        <v>1.0480150550232708E-5</v>
      </c>
      <c r="GL127" s="120">
        <v>1.0221067167906126E-5</v>
      </c>
      <c r="GM127" s="120">
        <v>1.0221067167906129E-5</v>
      </c>
      <c r="GN127" s="120">
        <v>9.9671389581426301E-6</v>
      </c>
      <c r="GO127" s="120">
        <v>9.9671389581426301E-6</v>
      </c>
      <c r="GP127" s="120">
        <v>9.7182915915685898E-6</v>
      </c>
      <c r="GQ127" s="120">
        <v>9.7182915915685881E-6</v>
      </c>
      <c r="GR127" s="120">
        <v>9.4744512988650432E-6</v>
      </c>
      <c r="GS127" s="120">
        <v>9.4744512988650398E-6</v>
      </c>
      <c r="GT127" s="120">
        <v>9.2355448735631037E-6</v>
      </c>
      <c r="GU127" s="120">
        <v>9.235544873563102E-6</v>
      </c>
      <c r="GV127" s="120">
        <v>9.0014996747634228E-6</v>
      </c>
      <c r="GW127" s="120">
        <v>9.0014996747634244E-6</v>
      </c>
      <c r="GX127" s="120">
        <v>8.7722436297790232E-6</v>
      </c>
      <c r="GY127" s="120">
        <v>8.7722436297790198E-6</v>
      </c>
      <c r="GZ127" s="120">
        <v>8.5477052367005567E-6</v>
      </c>
      <c r="HA127" s="120">
        <v>8.5477052367005465E-6</v>
      </c>
      <c r="HB127" s="120">
        <v>8.3278135668832466E-6</v>
      </c>
      <c r="HC127" s="120">
        <v>8.32781356688325E-6</v>
      </c>
      <c r="HD127" s="120">
        <v>8.1124982673547285E-6</v>
      </c>
      <c r="HE127" s="120">
        <v>8.1124982673547353E-6</v>
      </c>
      <c r="HF127" s="120">
        <v>7.9016895631429271E-6</v>
      </c>
      <c r="HG127" s="120">
        <v>7.9016895631429271E-6</v>
      </c>
      <c r="HH127" s="120">
        <v>7.6953182595233547E-6</v>
      </c>
      <c r="HI127" s="120">
        <v>7.695318259523353E-6</v>
      </c>
      <c r="HJ127" s="120">
        <v>7.4933157441849728E-6</v>
      </c>
      <c r="HK127" s="120">
        <v>7.4933157441849702E-6</v>
      </c>
      <c r="HL127" s="120">
        <v>7.2956139893138968E-6</v>
      </c>
      <c r="HM127" s="120">
        <v>7.2956139893138959E-6</v>
      </c>
      <c r="HN127" s="120">
        <v>7.1021455535942899E-6</v>
      </c>
      <c r="HO127" s="120">
        <v>7.1021455535942933E-6</v>
      </c>
      <c r="HP127" s="120">
        <v>6.9128435841256792E-6</v>
      </c>
      <c r="HQ127" s="120">
        <v>6.9128435841256834E-6</v>
      </c>
      <c r="HR127" s="120">
        <v>6.7276418182560653E-6</v>
      </c>
      <c r="HS127" s="120">
        <v>6.7276418182560636E-6</v>
      </c>
      <c r="HT127" s="120">
        <v>6.5464745853301332E-6</v>
      </c>
      <c r="HU127" s="120">
        <v>6.5464745853301332E-6</v>
      </c>
      <c r="HV127" s="120">
        <v>6.3692768083519607E-6</v>
      </c>
      <c r="HW127" s="120">
        <v>6.3692768083519658E-6</v>
      </c>
      <c r="HX127" s="120">
        <v>6.1959840055615252E-6</v>
      </c>
      <c r="HY127" s="120">
        <v>6.1959840055615227E-6</v>
      </c>
      <c r="HZ127" s="120">
        <v>6.0265322919244502E-6</v>
      </c>
      <c r="IA127" s="120">
        <v>6.0265322919244511E-6</v>
      </c>
      <c r="IB127" s="120">
        <v>5.8608583805344815E-6</v>
      </c>
      <c r="IC127" s="120">
        <v>5.8608583805344798E-6</v>
      </c>
      <c r="ID127" s="120">
        <v>5.6988995839279386E-6</v>
      </c>
      <c r="IE127" s="120">
        <v>5.6988995839279369E-6</v>
      </c>
      <c r="IF127" s="120">
        <v>5.5405938153097905E-6</v>
      </c>
      <c r="IG127" s="120">
        <v>5.5405938153097947E-6</v>
      </c>
      <c r="IH127" s="120">
        <v>5.3858795896907197E-6</v>
      </c>
      <c r="II127" s="120">
        <v>5.3858795896907189E-6</v>
      </c>
      <c r="IJ127" s="120">
        <v>5.2346960249346661E-6</v>
      </c>
      <c r="IK127" s="120">
        <v>5.2346960249346695E-6</v>
      </c>
      <c r="IL127" s="120">
        <v>5.0869828427165026E-6</v>
      </c>
      <c r="IM127" s="120">
        <v>5.0869828427165043E-6</v>
      </c>
      <c r="IN127" s="120">
        <v>4.942680369389168E-6</v>
      </c>
      <c r="IO127" s="120">
        <v>4.9426803693891671E-6</v>
      </c>
      <c r="IP127" s="120">
        <v>4.8017295367600322E-6</v>
      </c>
      <c r="IQ127" s="120">
        <v>4.801729536760033E-6</v>
      </c>
      <c r="IR127" s="120">
        <v>4.6640718827759612E-6</v>
      </c>
      <c r="IS127" s="120">
        <v>4.6640718827759629E-6</v>
      </c>
      <c r="IT127" s="120">
        <v>4.5296495521167313E-6</v>
      </c>
      <c r="IU127" s="120">
        <v>4.5296495521167304E-6</v>
      </c>
      <c r="IV127" s="120">
        <v>4.3984052966964244E-6</v>
      </c>
      <c r="IW127" s="120">
        <v>4.3984052966964227E-6</v>
      </c>
      <c r="IX127" s="120">
        <v>4.2702824760724857E-6</v>
      </c>
      <c r="IY127" s="120">
        <v>4.2702824760724874E-6</v>
      </c>
      <c r="IZ127" s="120">
        <v>4.1452250577620962E-6</v>
      </c>
      <c r="JA127" s="120">
        <v>4.1452250577620979E-6</v>
      </c>
      <c r="JB127" s="120">
        <v>4.0231776174656101E-6</v>
      </c>
      <c r="JC127" s="120">
        <v>4.0231776174656084E-6</v>
      </c>
      <c r="JD127" s="120">
        <v>3.9040853391967724E-6</v>
      </c>
      <c r="JE127" s="120">
        <v>3.9040853391967741E-6</v>
      </c>
      <c r="JF127" s="120">
        <v>3.7878940153195285E-6</v>
      </c>
      <c r="JG127" s="120">
        <v>3.7878940153195285E-6</v>
      </c>
      <c r="JH127" s="120">
        <v>3.6745500464911201E-6</v>
      </c>
      <c r="JI127" s="120">
        <v>3.6745500464911201E-6</v>
      </c>
      <c r="JJ127" s="120">
        <v>3.5640004415114312E-6</v>
      </c>
      <c r="JK127" s="120">
        <v>3.5640004415114316E-6</v>
      </c>
      <c r="JL127" s="120">
        <v>3.4561928170783172E-6</v>
      </c>
      <c r="JM127" s="120">
        <v>3.4561928170783168E-6</v>
      </c>
      <c r="JN127" s="120">
        <v>3.3510753974488491E-6</v>
      </c>
      <c r="JO127" s="120">
        <v>3.3510753974488483E-6</v>
      </c>
      <c r="JP127" s="120">
        <v>3.248597014006371E-6</v>
      </c>
      <c r="JQ127" s="120">
        <v>3.2485970140063702E-6</v>
      </c>
      <c r="JR127" s="120">
        <v>3.1487071047333247E-6</v>
      </c>
      <c r="JS127" s="120">
        <v>3.1487071047333238E-6</v>
      </c>
      <c r="JT127" s="120">
        <v>3.051355713589772E-6</v>
      </c>
      <c r="JU127" s="120">
        <v>3.051355713589772E-6</v>
      </c>
      <c r="JV127" s="120">
        <v>2.9564934897976458E-6</v>
      </c>
      <c r="JW127" s="120">
        <v>2.9564934897976458E-6</v>
      </c>
      <c r="JX127" s="120">
        <v>2.8640716870307428E-6</v>
      </c>
      <c r="JY127" s="120">
        <v>2.8640716870307432E-6</v>
      </c>
      <c r="JZ127" s="120">
        <v>2.7740421625105244E-6</v>
      </c>
      <c r="KA127" s="120">
        <v>2.7740421625105244E-6</v>
      </c>
      <c r="KB127" s="120">
        <v>2.686357376007809E-6</v>
      </c>
      <c r="KC127" s="120">
        <v>2.6863573760078086E-6</v>
      </c>
      <c r="KD127" s="120">
        <v>2.6009703887504736E-6</v>
      </c>
      <c r="KE127" s="120">
        <v>2.6009703887504732E-6</v>
      </c>
      <c r="KF127" s="120">
        <v>2.5178348622373377E-6</v>
      </c>
      <c r="KG127" s="120">
        <v>2.5178348622373385E-6</v>
      </c>
      <c r="KH127" s="120">
        <v>2.4369050569583962E-6</v>
      </c>
      <c r="KI127" s="120">
        <v>2.4369050569583962E-6</v>
      </c>
      <c r="KJ127" s="120">
        <v>2.3581358310216213E-6</v>
      </c>
      <c r="KK127" s="120">
        <v>2.3581358310216218E-6</v>
      </c>
      <c r="KL127" s="120">
        <v>2.2814826386866007E-6</v>
      </c>
      <c r="KM127" s="120">
        <v>2.2814826386866003E-6</v>
      </c>
      <c r="KN127" s="120">
        <v>2.206901528805287E-6</v>
      </c>
      <c r="KO127" s="120">
        <v>2.2069015288052878E-6</v>
      </c>
      <c r="KP127" s="120">
        <v>2.1343491431701631E-6</v>
      </c>
      <c r="KQ127" s="120">
        <v>2.1343491431701627E-6</v>
      </c>
      <c r="KR127" s="120">
        <v>2.0637827147701912E-6</v>
      </c>
      <c r="KS127" s="120">
        <v>2.0637827147701899E-6</v>
      </c>
      <c r="KT127" s="120">
        <v>1.9951600659549444E-6</v>
      </c>
      <c r="KU127" s="120">
        <v>1.9951600659549439E-6</v>
      </c>
      <c r="KV127" s="120">
        <v>1.9284396065073096E-6</v>
      </c>
      <c r="KW127" s="120">
        <v>1.9284396065073096E-6</v>
      </c>
      <c r="KX127" s="120">
        <v>1.8635803316252257E-6</v>
      </c>
      <c r="KY127" s="120">
        <v>1.8635803316252263E-6</v>
      </c>
      <c r="KZ127" s="120">
        <v>1.8005418198129675E-6</v>
      </c>
      <c r="LA127" s="120">
        <v>1.8005418198129684E-6</v>
      </c>
      <c r="LB127" s="120">
        <v>1.7392842306824703E-6</v>
      </c>
      <c r="LC127" s="120">
        <v>1.7392842306824695E-6</v>
      </c>
      <c r="LD127" s="120">
        <v>1.6797683026652698E-6</v>
      </c>
      <c r="LE127" s="120">
        <v>1.6797683026652688E-6</v>
      </c>
      <c r="LF127" s="120">
        <v>1.6219553506356494E-6</v>
      </c>
      <c r="LG127" s="120">
        <v>1.6219553506356496E-6</v>
      </c>
      <c r="LH127" s="120">
        <v>1.5658072634456182E-6</v>
      </c>
      <c r="LI127" s="120">
        <v>1.5658072634456184E-6</v>
      </c>
      <c r="LJ127" s="120">
        <v>1.5112865013723827E-6</v>
      </c>
      <c r="LK127" s="120">
        <v>1.5112865013723827E-6</v>
      </c>
      <c r="LL127" s="120">
        <v>1.4583560934790246E-6</v>
      </c>
      <c r="LM127" s="120">
        <v>1.4583560934790244E-6</v>
      </c>
      <c r="LN127" s="120">
        <v>1.4069796348891054E-6</v>
      </c>
      <c r="LO127" s="120">
        <v>1.4069796348891056E-6</v>
      </c>
      <c r="LP127" s="120">
        <v>1.3571212839759708E-6</v>
      </c>
      <c r="LQ127" s="120">
        <v>1.3571212839759708E-6</v>
      </c>
      <c r="LR127" s="120">
        <v>1.30874575946757E-6</v>
      </c>
      <c r="LS127" s="120">
        <v>1.30874575946757E-6</v>
      </c>
      <c r="LT127" s="120">
        <v>1.2618183374676165E-6</v>
      </c>
      <c r="LU127" s="120">
        <v>1.261818337467616E-6</v>
      </c>
      <c r="LV127" s="120">
        <v>1.2163048483939784E-6</v>
      </c>
      <c r="LW127" s="120">
        <v>1.2163048483939776E-6</v>
      </c>
      <c r="LX127" s="120">
        <v>1.172171673835208E-6</v>
      </c>
      <c r="LY127" s="120">
        <v>1.172171673835208E-6</v>
      </c>
      <c r="LZ127" s="120">
        <v>1.1293857433261591E-6</v>
      </c>
      <c r="MA127" s="120">
        <v>1.1293857433261587E-6</v>
      </c>
      <c r="MB127" s="120">
        <v>1.0879145310436574E-6</v>
      </c>
      <c r="MC127" s="120">
        <v>1.087914531043657E-6</v>
      </c>
      <c r="MD127" s="120">
        <v>1.0477260524232799E-6</v>
      </c>
      <c r="ME127" s="120">
        <v>1.0477260524232812E-6</v>
      </c>
      <c r="MF127" s="120">
        <v>1.0087888606982597E-6</v>
      </c>
      <c r="MG127" s="120">
        <v>1.0087888606982595E-6</v>
      </c>
      <c r="MH127" s="120">
        <v>9.7107204336161364E-7</v>
      </c>
      <c r="MI127" s="120">
        <v>9.7107204336161364E-7</v>
      </c>
      <c r="MJ127" s="120">
        <v>9.3454521855263397E-7</v>
      </c>
      <c r="MK127" s="120">
        <v>9.3454521855263408E-7</v>
      </c>
      <c r="ML127" s="120">
        <v>8.9917853136887581E-7</v>
      </c>
      <c r="MM127" s="120">
        <v>8.991785313688757E-7</v>
      </c>
      <c r="MN127" s="120">
        <v>8.6494265010484033E-7</v>
      </c>
      <c r="MO127" s="120">
        <v>8.6494265010484107E-7</v>
      </c>
      <c r="MP127" s="120">
        <v>8.3180876241859102E-7</v>
      </c>
      <c r="MQ127" s="120">
        <v>8.3180876241859134E-7</v>
      </c>
      <c r="MR127" s="120">
        <v>7.9974857142753676E-7</v>
      </c>
      <c r="MS127" s="120">
        <v>7.9974857142753697E-7</v>
      </c>
      <c r="MT127" s="120">
        <v>7.6873429173470084E-7</v>
      </c>
      <c r="MU127" s="120">
        <v>7.6873429173470084E-7</v>
      </c>
      <c r="MV127" s="120">
        <v>7.387386453867812E-7</v>
      </c>
      <c r="MW127" s="120">
        <v>7.387386453867812E-7</v>
      </c>
      <c r="MX127" s="120">
        <v>7.0973485776536455E-7</v>
      </c>
      <c r="MY127" s="120">
        <v>7.0973485776536413E-7</v>
      </c>
      <c r="MZ127" s="120">
        <v>6.8169665341269013E-7</v>
      </c>
      <c r="NA127" s="120">
        <v>6.816966534126896E-7</v>
      </c>
      <c r="NB127" s="120">
        <v>6.5459825179337781E-7</v>
      </c>
      <c r="NC127" s="120">
        <v>6.5459825179337802E-7</v>
      </c>
      <c r="ND127" s="120">
        <v>6.2841436299357621E-7</v>
      </c>
      <c r="NE127" s="120">
        <v>6.2841436299357631E-7</v>
      </c>
      <c r="NF127" s="120">
        <v>6.0312018335900787E-7</v>
      </c>
      <c r="NG127" s="120">
        <v>6.0312018335900808E-7</v>
      </c>
      <c r="NH127" s="120">
        <v>5.7869139107343931E-7</v>
      </c>
      <c r="NI127" s="120">
        <v>5.786913910734391E-7</v>
      </c>
      <c r="NJ127" s="120">
        <v>5.5510414167910303E-7</v>
      </c>
      <c r="NK127" s="120">
        <v>5.5510414167910313E-7</v>
      </c>
      <c r="NL127" s="120">
        <v>5.3233506354065891E-7</v>
      </c>
      <c r="NM127" s="120">
        <v>5.3233506354065891E-7</v>
      </c>
      <c r="NN127" s="120">
        <v>5.1036125325427947E-7</v>
      </c>
      <c r="NO127" s="120">
        <v>5.1036125325427947E-7</v>
      </c>
      <c r="NP127" s="120">
        <v>4.8916027100350407E-7</v>
      </c>
      <c r="NQ127" s="120">
        <v>4.8916027100350417E-7</v>
      </c>
      <c r="NR127" s="120">
        <v>4.6871013586350867E-7</v>
      </c>
      <c r="NS127" s="120">
        <v>4.6871013586350856E-7</v>
      </c>
      <c r="NT127" s="120">
        <v>4.4898932105547401E-7</v>
      </c>
      <c r="NU127" s="120">
        <v>4.4898932105547391E-7</v>
      </c>
      <c r="NV127" s="120">
        <v>4.2997674915276536E-7</v>
      </c>
      <c r="NW127" s="120">
        <v>4.2997674915276562E-7</v>
      </c>
      <c r="NX127" s="120">
        <v>4.1165178724065152E-7</v>
      </c>
      <c r="NY127" s="120">
        <v>4.1165178724065162E-7</v>
      </c>
      <c r="NZ127" s="120">
        <v>3.9399424203132225E-7</v>
      </c>
      <c r="OA127" s="120">
        <v>3.939942420313222E-7</v>
      </c>
      <c r="OB127" s="120">
        <v>3.7698435493598776E-7</v>
      </c>
      <c r="OC127" s="120">
        <v>3.7698435493598792E-7</v>
      </c>
      <c r="OD127" s="120">
        <v>3.6060279709585975E-7</v>
      </c>
      <c r="OE127" s="120">
        <v>3.6060279709585975E-7</v>
      </c>
      <c r="OF127" s="120">
        <v>3.4483066437383865E-7</v>
      </c>
      <c r="OG127" s="120">
        <v>3.4483066437383855E-7</v>
      </c>
      <c r="OH127" s="120">
        <v>3.2964947230875646E-7</v>
      </c>
      <c r="OI127" s="120">
        <v>3.296494723087563E-7</v>
      </c>
      <c r="OJ127" s="120">
        <v>3.1504115103403499E-7</v>
      </c>
      <c r="OK127" s="120">
        <v>3.1504115103403509E-7</v>
      </c>
      <c r="OL127" s="120">
        <v>3.0098804016265079E-7</v>
      </c>
      <c r="OM127" s="120">
        <v>3.009880401626509E-7</v>
      </c>
      <c r="ON127" s="120">
        <v>2.874728836402992E-7</v>
      </c>
      <c r="OO127" s="120">
        <v>2.874728836402992E-7</v>
      </c>
      <c r="OP127" s="120">
        <v>2.7447882456868477E-7</v>
      </c>
      <c r="OQ127" s="120">
        <v>2.7447882456868477E-7</v>
      </c>
      <c r="OR127" s="120">
        <v>2.6198940000086786E-7</v>
      </c>
      <c r="OS127" s="120">
        <v>2.6198940000086808E-7</v>
      </c>
      <c r="OT127" s="120">
        <v>2.4998853571061655E-7</v>
      </c>
      <c r="OU127" s="120">
        <v>2.499885357106165E-7</v>
      </c>
      <c r="OV127" s="120">
        <v>2.3846054093772644E-7</v>
      </c>
      <c r="OW127" s="120">
        <v>2.384605409377266E-7</v>
      </c>
      <c r="OX127" s="120">
        <v>2.2739010311128597E-7</v>
      </c>
      <c r="OY127" s="120">
        <v>2.2739010311128602E-7</v>
      </c>
      <c r="OZ127" s="120">
        <v>2.1676228255286694E-7</v>
      </c>
      <c r="PA127" s="120">
        <v>2.1676228255286688E-7</v>
      </c>
      <c r="PB127" s="120">
        <v>2.0656250716164296E-7</v>
      </c>
      <c r="PC127" s="120">
        <v>2.0656250716164298E-7</v>
      </c>
      <c r="PD127" s="120">
        <v>1.9677656708343625E-7</v>
      </c>
      <c r="PE127" s="120">
        <v>1.9677656708343633E-7</v>
      </c>
      <c r="PF127" s="120">
        <v>1.8739060936570539E-7</v>
      </c>
      <c r="PG127" s="120">
        <v>1.8739060936570536E-7</v>
      </c>
      <c r="PH127" s="120">
        <v>1.7839113260049451E-7</v>
      </c>
      <c r="PI127" s="120">
        <v>1.7839113260049443E-7</v>
      </c>
      <c r="PJ127" s="120">
        <v>1.6976498155736652E-7</v>
      </c>
      <c r="PK127" s="120">
        <v>1.6976498155736652E-7</v>
      </c>
      <c r="PL127" s="120">
        <v>1.6149934180834668E-7</v>
      </c>
      <c r="PM127" s="120">
        <v>1.6149934180834668E-7</v>
      </c>
      <c r="PN127" s="120">
        <v>1.5358173434690655E-7</v>
      </c>
      <c r="PO127" s="120">
        <v>1.5358173434690649E-7</v>
      </c>
      <c r="PP127" s="120">
        <v>1.4600001020302037E-7</v>
      </c>
      <c r="PQ127" s="120">
        <v>1.4600001020302042E-7</v>
      </c>
      <c r="PR127" s="120">
        <v>1.387423450563226E-7</v>
      </c>
      <c r="PS127" s="120">
        <v>1.387423450563225E-7</v>
      </c>
      <c r="PT127" s="120">
        <v>1.3179723384939468E-7</v>
      </c>
      <c r="PU127" s="120">
        <v>1.3179723384939463E-7</v>
      </c>
      <c r="PV127" s="120">
        <v>1.2515348540321004E-7</v>
      </c>
      <c r="PW127" s="120">
        <v>1.2515348540320997E-7</v>
      </c>
      <c r="PX127" s="120">
        <v>1.1880021703675305E-7</v>
      </c>
      <c r="PY127" s="120">
        <v>1.1880021703675301E-7</v>
      </c>
      <c r="PZ127" s="120">
        <v>1.1272684919283122E-7</v>
      </c>
      <c r="QA127" s="120">
        <v>1.1272684919283114E-7</v>
      </c>
      <c r="QB127" s="120">
        <v>1.0692310007208603E-7</v>
      </c>
      <c r="QC127" s="120">
        <v>1.0692310007208604E-7</v>
      </c>
      <c r="QD127" s="120">
        <v>1.0137898027720297E-7</v>
      </c>
      <c r="QE127" s="120">
        <v>1.0137898027720302E-7</v>
      </c>
      <c r="QF127" s="120">
        <v>9.6084787469306729E-8</v>
      </c>
      <c r="QG127" s="120">
        <v>9.6084787469306729E-8</v>
      </c>
      <c r="QH127" s="120">
        <v>9.1031101038520423E-8</v>
      </c>
      <c r="QI127" s="120">
        <v>9.1031101038520437E-8</v>
      </c>
      <c r="QJ127" s="120">
        <v>8.6208776790652432E-8</v>
      </c>
      <c r="QK127" s="120">
        <v>8.6208776790652485E-8</v>
      </c>
      <c r="QL127" s="120">
        <v>8.1608941651957909E-8</v>
      </c>
      <c r="QM127" s="120">
        <v>8.1608941651957882E-8</v>
      </c>
      <c r="QN127" s="120">
        <v>7.7222988393909098E-8</v>
      </c>
      <c r="QO127" s="120">
        <v>7.7222988393909071E-8</v>
      </c>
      <c r="QP127" s="120">
        <v>7.3042570379889303E-8</v>
      </c>
      <c r="QQ127" s="120">
        <v>7.304257037988937E-8</v>
      </c>
      <c r="QR127" s="120">
        <v>6.9059596335705668E-8</v>
      </c>
      <c r="QS127" s="120">
        <v>6.9059596335705721E-8</v>
      </c>
      <c r="QT127" s="120">
        <v>6.5266225145796068E-8</v>
      </c>
      <c r="QU127" s="120">
        <v>6.5266225145796068E-8</v>
      </c>
      <c r="QV127" s="120">
        <v>6.1654860676984082E-8</v>
      </c>
      <c r="QW127" s="120">
        <v>6.1654860676984069E-8</v>
      </c>
      <c r="QX127" s="120">
        <v>5.8218146631610842E-8</v>
      </c>
      <c r="QY127" s="120">
        <v>5.8218146631610816E-8</v>
      </c>
      <c r="QZ127" s="120">
        <v>5.4948961431847614E-8</v>
      </c>
      <c r="RA127" s="120">
        <v>5.494896143184762E-8</v>
      </c>
      <c r="RB127" s="120">
        <v>5.1840413136968539E-8</v>
      </c>
      <c r="RC127" s="120">
        <v>5.1840413136968552E-8</v>
      </c>
      <c r="RD127" s="120">
        <v>4.8885834395332324E-8</v>
      </c>
      <c r="RE127" s="120">
        <v>4.8885834395332298E-8</v>
      </c>
      <c r="RF127" s="120">
        <v>4.6078777432793877E-8</v>
      </c>
      <c r="RG127" s="120">
        <v>4.607877743279385E-8</v>
      </c>
      <c r="RH127" s="120">
        <v>4.3413009079236345E-8</v>
      </c>
      <c r="RI127" s="120">
        <v>4.3413009079236305E-8</v>
      </c>
      <c r="RJ127" s="120">
        <v>4.0882505834880017E-8</v>
      </c>
      <c r="RK127" s="120">
        <v>4.088250583488003E-8</v>
      </c>
      <c r="RL127" s="120">
        <v>3.8481448977993462E-8</v>
      </c>
      <c r="RM127" s="120">
        <v>3.8481448977993508E-8</v>
      </c>
      <c r="RN127" s="120">
        <v>3.6204219715594727E-8</v>
      </c>
      <c r="RO127" s="120">
        <v>3.6204219715594714E-8</v>
      </c>
      <c r="RP127" s="120">
        <v>3.4045394378696597E-8</v>
      </c>
      <c r="RQ127" s="120">
        <v>3.4045394378696603E-8</v>
      </c>
      <c r="RR127" s="120">
        <v>3.1999739663610882E-8</v>
      </c>
      <c r="RS127" s="120">
        <v>3.1999739663610876E-8</v>
      </c>
      <c r="RT127" s="120">
        <v>3.0062207920787697E-8</v>
      </c>
      <c r="RU127" s="120">
        <v>3.0062207920787697E-8</v>
      </c>
      <c r="RV127" s="120">
        <v>2.8227932492626677E-8</v>
      </c>
      <c r="RW127" s="120">
        <v>2.8227932492626697E-8</v>
      </c>
      <c r="RX127" s="120">
        <v>2.6492223101654788E-8</v>
      </c>
      <c r="RY127" s="120">
        <v>2.6492223101654808E-8</v>
      </c>
      <c r="RZ127" s="120">
        <v>2.485056129042323E-8</v>
      </c>
      <c r="SA127" s="120">
        <v>2.4850561290423227E-8</v>
      </c>
      <c r="SB127" s="120">
        <v>2.3298595914432377E-8</v>
      </c>
      <c r="SC127" s="120">
        <v>2.3298595914432357E-8</v>
      </c>
      <c r="SD127" s="120">
        <v>2.1832138689348623E-8</v>
      </c>
      <c r="SE127" s="120">
        <v>2.1832138689348603E-8</v>
      </c>
      <c r="SF127" s="120">
        <v>2.0447159793731217E-8</v>
      </c>
      <c r="SG127" s="120">
        <v>2.0447159793731224E-8</v>
      </c>
      <c r="SH127" s="120">
        <v>1.9139783528440531E-8</v>
      </c>
      <c r="SI127" s="120">
        <v>1.9139783528440534E-8</v>
      </c>
      <c r="SJ127" s="120">
        <v>1.7906284033850834E-8</v>
      </c>
      <c r="SK127" s="120">
        <v>1.7906284033850847E-8</v>
      </c>
      <c r="SL127" s="120">
        <v>1.6743081065942606E-8</v>
      </c>
      <c r="SM127" s="120">
        <v>1.6743081065942596E-8</v>
      </c>
      <c r="SN127" s="120">
        <v>1.5646735832298593E-8</v>
      </c>
      <c r="SO127" s="120">
        <v>1.5646735832298597E-8</v>
      </c>
      <c r="SP127" s="120">
        <v>1.4613946888978717E-8</v>
      </c>
      <c r="SQ127" s="120">
        <v>1.4613946888978716E-8</v>
      </c>
      <c r="SR127" s="120">
        <v>1.3641546099195951E-8</v>
      </c>
      <c r="SS127" s="120">
        <v>1.3641546099195954E-8</v>
      </c>
      <c r="ST127" s="120">
        <v>1.2726494654664725E-8</v>
      </c>
      <c r="SU127" s="120">
        <v>1.2726494654664717E-8</v>
      </c>
      <c r="SV127" s="120">
        <v>1.1865879160439723E-8</v>
      </c>
      <c r="SW127" s="120">
        <v>1.186587916043972E-8</v>
      </c>
      <c r="SX127" s="120">
        <v>1.1056907784010006E-8</v>
      </c>
      <c r="SY127" s="120">
        <v>1.1056907784010006E-8</v>
      </c>
      <c r="SZ127" s="120">
        <v>1.0296906469359208E-8</v>
      </c>
      <c r="TA127" s="120">
        <v>1.0296906469359211E-8</v>
      </c>
      <c r="TB127" s="120">
        <v>9.5833152166484608E-9</v>
      </c>
      <c r="TC127" s="120">
        <v>9.5833152166484641E-9</v>
      </c>
      <c r="TD127" s="120">
        <v>8.9136844281235419E-9</v>
      </c>
      <c r="TE127" s="120">
        <v>8.9136844281235386E-9</v>
      </c>
      <c r="TF127" s="120">
        <v>8.2856713207927199E-9</v>
      </c>
      <c r="TG127" s="120">
        <v>8.2856713207927166E-9</v>
      </c>
      <c r="TH127" s="120">
        <v>7.6970364063661766E-9</v>
      </c>
      <c r="TI127" s="120">
        <v>7.697036406366175E-9</v>
      </c>
      <c r="TJ127" s="120">
        <v>7.1456400388921416E-9</v>
      </c>
      <c r="TK127" s="120">
        <v>7.1456400388921408E-9</v>
      </c>
      <c r="TL127" s="120">
        <v>6.6294390304689467E-9</v>
      </c>
      <c r="TM127" s="120">
        <v>6.6294390304689451E-9</v>
      </c>
      <c r="TN127" s="120">
        <v>6.1464833353562118E-9</v>
      </c>
      <c r="TO127" s="120">
        <v>6.1464833353562143E-9</v>
      </c>
      <c r="TP127" s="120">
        <v>5.6949128027523031E-9</v>
      </c>
      <c r="TQ127" s="120">
        <v>5.6949128027523022E-9</v>
      </c>
      <c r="TR127" s="120">
        <v>5.2729539984491874E-9</v>
      </c>
      <c r="TS127" s="120">
        <v>5.2729539984491916E-9</v>
      </c>
      <c r="TT127" s="120">
        <v>4.8789170955200174E-9</v>
      </c>
      <c r="TU127" s="120">
        <v>4.8789170955200182E-9</v>
      </c>
      <c r="TV127" s="120">
        <v>4.5111928341388896E-9</v>
      </c>
      <c r="TW127" s="120">
        <v>4.5111928341388888E-9</v>
      </c>
      <c r="TX127" s="120">
        <v>4.1682495505770782E-9</v>
      </c>
      <c r="TY127" s="120">
        <v>4.1682495505770774E-9</v>
      </c>
      <c r="TZ127" s="120">
        <v>3.8486302753646281E-9</v>
      </c>
      <c r="UA127" s="120">
        <v>3.8486302753646256E-9</v>
      </c>
      <c r="UB127" s="120">
        <v>3.5509499005517903E-9</v>
      </c>
      <c r="UC127" s="120">
        <v>3.5509499005517907E-9</v>
      </c>
      <c r="UD127" s="120">
        <v>3.2738924159504229E-9</v>
      </c>
      <c r="UE127" s="120">
        <v>3.2738924159504225E-9</v>
      </c>
      <c r="UF127" s="120">
        <v>3.0162082141818781E-9</v>
      </c>
      <c r="UG127" s="120">
        <v>3.0162082141818777E-9</v>
      </c>
      <c r="UH127" s="120">
        <v>2.7767114643049539E-9</v>
      </c>
      <c r="UI127" s="120">
        <v>2.7767114643049526E-9</v>
      </c>
      <c r="UJ127" s="120">
        <v>2.5542775537451206E-9</v>
      </c>
      <c r="UK127" s="120">
        <v>2.5542775537451202E-9</v>
      </c>
      <c r="UL127" s="120">
        <v>2.3478405981947894E-9</v>
      </c>
      <c r="UM127" s="120">
        <v>2.3478405981947902E-9</v>
      </c>
      <c r="UN127" s="120">
        <v>2.1563910191036375E-9</v>
      </c>
      <c r="UO127" s="120">
        <v>2.156391019103638E-9</v>
      </c>
      <c r="UP127" s="120">
        <v>1.9789731883283976E-9</v>
      </c>
      <c r="UQ127" s="120">
        <v>1.978973188328398E-9</v>
      </c>
      <c r="UR127" s="120">
        <v>1.8146831394626686E-9</v>
      </c>
      <c r="US127" s="120">
        <v>1.8146831394626681E-9</v>
      </c>
      <c r="UT127" s="120">
        <v>1.6626663453196827E-9</v>
      </c>
      <c r="UU127" s="120">
        <v>1.6626663453196829E-9</v>
      </c>
      <c r="UV127" s="120">
        <v>1.5221155609944262E-9</v>
      </c>
      <c r="UW127" s="120">
        <v>1.5221155609944266E-9</v>
      </c>
      <c r="UX127" s="120">
        <v>1.3922687318861218E-9</v>
      </c>
      <c r="UY127" s="120">
        <v>1.392268731886121E-9</v>
      </c>
      <c r="UZ127" s="120">
        <v>1.2724069660180535E-9</v>
      </c>
      <c r="VA127" s="120">
        <v>1.2724069660180531E-9</v>
      </c>
      <c r="VB127" s="120">
        <v>1.1618525699489259E-9</v>
      </c>
      <c r="VC127" s="120">
        <v>1.1618525699489265E-9</v>
      </c>
      <c r="VD127" s="120">
        <v>1.0599671475285731E-9</v>
      </c>
      <c r="VE127" s="120">
        <v>1.0599671475285733E-9</v>
      </c>
      <c r="VF127" s="120">
        <v>9.6614976071092594E-10</v>
      </c>
      <c r="VG127" s="120">
        <v>9.6614976071092698E-10</v>
      </c>
      <c r="VH127" s="120">
        <v>8.7983515159871579E-10</v>
      </c>
      <c r="VI127" s="120">
        <v>8.7983515159871517E-10</v>
      </c>
      <c r="VJ127" s="120">
        <v>8.0049202485748652E-10</v>
      </c>
      <c r="VK127" s="120">
        <v>8.0049202485748662E-10</v>
      </c>
      <c r="VL127" s="120">
        <v>7.2762138960127941E-10</v>
      </c>
      <c r="VM127" s="120">
        <v>7.276213896012792E-10</v>
      </c>
      <c r="VN127" s="120">
        <v>6.6075495981864994E-10</v>
      </c>
      <c r="VO127" s="120">
        <v>6.6075495981865025E-10</v>
      </c>
      <c r="VP127" s="120">
        <v>5.9945361237583941E-10</v>
      </c>
      <c r="VQ127" s="120">
        <v>5.9945361237583982E-10</v>
      </c>
      <c r="VR127" s="120">
        <v>5.4330590160366063E-10</v>
      </c>
      <c r="VS127" s="120">
        <v>5.4330590160366104E-10</v>
      </c>
      <c r="VT127" s="120">
        <v>4.9192662944629487E-10</v>
      </c>
      <c r="VU127" s="120">
        <v>4.9192662944629477E-10</v>
      </c>
      <c r="VV127" s="120">
        <v>4.4495547012355862E-10</v>
      </c>
      <c r="VW127" s="120">
        <v>4.4495547012355862E-10</v>
      </c>
      <c r="VX127" s="120">
        <v>4.0205564823345201E-10</v>
      </c>
      <c r="VY127" s="120">
        <v>4.0205564823345226E-10</v>
      </c>
      <c r="VZ127" s="120">
        <v>3.6291266919888829E-10</v>
      </c>
      <c r="WA127" s="120">
        <v>3.6291266919888819E-10</v>
      </c>
      <c r="WB127" s="120">
        <v>3.2723310094149239E-10</v>
      </c>
      <c r="WC127" s="120">
        <v>3.2723310094149214E-10</v>
      </c>
      <c r="WD127" s="120">
        <v>2.9474340564626363E-10</v>
      </c>
      <c r="WE127" s="120">
        <v>2.9474340564626342E-10</v>
      </c>
      <c r="WF127" s="120">
        <v>2.6518882046369673E-10</v>
      </c>
      <c r="WG127" s="120">
        <v>2.6518882046369673E-10</v>
      </c>
      <c r="WH127" s="120">
        <v>2.3833228598072766E-10</v>
      </c>
      <c r="WI127" s="120">
        <v>2.383322859807276E-10</v>
      </c>
      <c r="WJ127" s="120">
        <v>2.1395342127854146E-10</v>
      </c>
      <c r="WK127" s="120">
        <v>2.1395342127854139E-10</v>
      </c>
      <c r="WL127" s="120">
        <v>1.9184754438393039E-10</v>
      </c>
      <c r="WM127" s="120">
        <v>1.9184754438393055E-10</v>
      </c>
      <c r="WN127" s="120">
        <v>1.7182473691144982E-10</v>
      </c>
      <c r="WO127" s="120">
        <v>1.7182473691144964E-10</v>
      </c>
      <c r="WP127" s="120">
        <v>1.5370895168612828E-10</v>
      </c>
      <c r="WQ127" s="120">
        <v>1.5370895168612856E-10</v>
      </c>
      <c r="WR127" s="120">
        <v>1.3733716213092213E-10</v>
      </c>
      <c r="WS127" s="120">
        <v>1.3733716213092208E-10</v>
      </c>
      <c r="WT127" s="120">
        <v>1.2255855219941963E-10</v>
      </c>
      <c r="WU127" s="120">
        <v>1.2255855219941958E-10</v>
      </c>
      <c r="WV127" s="120">
        <v>1.0923374563254356E-10</v>
      </c>
      <c r="WW127" s="120">
        <v>1.0923374563254365E-10</v>
      </c>
      <c r="WX127" s="120">
        <v>9.7234073318057785E-11</v>
      </c>
      <c r="WY127" s="120">
        <v>9.7234073318057746E-11</v>
      </c>
      <c r="WZ127" s="120">
        <v>8.6440877533614546E-11</v>
      </c>
      <c r="XA127" s="120">
        <v>8.6440877533614572E-11</v>
      </c>
      <c r="XB127" s="120">
        <v>7.6744851857787756E-11</v>
      </c>
      <c r="XC127" s="120">
        <v>7.6744851857787743E-11</v>
      </c>
      <c r="XD127" s="120">
        <v>6.8045415539013683E-11</v>
      </c>
      <c r="XE127" s="120">
        <v>6.8045415539013696E-11</v>
      </c>
      <c r="XF127" s="120">
        <v>6.0250121119565207E-11</v>
      </c>
      <c r="XG127" s="120">
        <v>6.0250121119565194E-11</v>
      </c>
      <c r="XH127" s="120">
        <v>5.3274094120558562E-11</v>
      </c>
      <c r="XI127" s="120">
        <v>5.3274094120558542E-11</v>
      </c>
      <c r="XJ127" s="120">
        <v>4.7039503604498193E-11</v>
      </c>
      <c r="XK127" s="120">
        <v>4.7039503604498167E-11</v>
      </c>
      <c r="XL127" s="120">
        <v>4.1475062443942265E-11</v>
      </c>
      <c r="XM127" s="120">
        <v>4.1475062443942278E-11</v>
      </c>
      <c r="XN127" s="120">
        <v>3.6515556138470371E-11</v>
      </c>
      <c r="XO127" s="120">
        <v>3.651555613847039E-11</v>
      </c>
      <c r="XP127" s="120">
        <v>3.2101399037188235E-11</v>
      </c>
      <c r="XQ127" s="120">
        <v>3.2101399037188241E-11</v>
      </c>
      <c r="XR127" s="120">
        <v>2.8178216840454875E-11</v>
      </c>
      <c r="XS127" s="120">
        <v>2.8178216840454878E-11</v>
      </c>
      <c r="XT127" s="120">
        <v>2.4696454272296753E-11</v>
      </c>
      <c r="XU127" s="120">
        <v>2.469645427229675E-11</v>
      </c>
      <c r="XV127" s="120">
        <v>2.1611006834010051E-11</v>
      </c>
      <c r="XW127" s="120">
        <v>2.1611006834010061E-11</v>
      </c>
      <c r="XX127" s="120">
        <v>1.8880875569679997E-11</v>
      </c>
      <c r="XY127" s="120">
        <v>1.8880875569679987E-11</v>
      </c>
      <c r="XZ127" s="120">
        <v>1.6468843795684454E-11</v>
      </c>
      <c r="YA127" s="120">
        <v>1.6468843795684451E-11</v>
      </c>
      <c r="YB127" s="120">
        <v>1.4341174768627631E-11</v>
      </c>
      <c r="YC127" s="120">
        <v>1.4341174768627629E-11</v>
      </c>
      <c r="YD127" s="120">
        <v>1.2467329289486069E-11</v>
      </c>
      <c r="YE127" s="120">
        <v>1.2467329289486075E-11</v>
      </c>
      <c r="YF127" s="120">
        <v>1.081970226596742E-11</v>
      </c>
      <c r="YG127" s="120">
        <v>1.0819702265967417E-11</v>
      </c>
      <c r="YH127" s="120">
        <v>9.3733772800984435E-12</v>
      </c>
      <c r="YI127" s="120">
        <v>9.3733772800984418E-12</v>
      </c>
      <c r="YJ127" s="120">
        <v>8.105898233794059E-12</v>
      </c>
      <c r="YK127" s="120">
        <v>8.1058982337940639E-12</v>
      </c>
      <c r="YL127" s="120">
        <v>6.9970571715279951E-12</v>
      </c>
      <c r="YM127" s="120">
        <v>6.9970571715279926E-12</v>
      </c>
      <c r="YN127" s="120">
        <v>6.0286974061482082E-12</v>
      </c>
      <c r="YO127" s="120">
        <v>6.0286974061482114E-12</v>
      </c>
      <c r="YP127" s="120">
        <v>5.1845311012712063E-12</v>
      </c>
      <c r="YQ127" s="120">
        <v>5.1845311012712047E-12</v>
      </c>
      <c r="YR127" s="120">
        <v>4.4499704914675114E-12</v>
      </c>
      <c r="YS127" s="120">
        <v>4.4499704914675065E-12</v>
      </c>
      <c r="YT127" s="120">
        <v>3.8119719495333824E-12</v>
      </c>
      <c r="YU127" s="120">
        <v>3.8119719495333856E-12</v>
      </c>
      <c r="YV127" s="120">
        <v>3.2588921384497278E-12</v>
      </c>
      <c r="YW127" s="120">
        <v>3.2588921384497266E-12</v>
      </c>
      <c r="YX127" s="120">
        <v>2.7803555140785986E-12</v>
      </c>
      <c r="YY127" s="120">
        <v>2.780355514078599E-12</v>
      </c>
      <c r="YZ127" s="120">
        <v>2.3671324731617361E-12</v>
      </c>
      <c r="ZA127" s="120">
        <v>2.3671324731617357E-12</v>
      </c>
      <c r="ZB127" s="120">
        <v>2.0110274696871432E-12</v>
      </c>
      <c r="ZC127" s="120">
        <v>2.0110274696871428E-12</v>
      </c>
      <c r="ZD127" s="120">
        <v>1.7047764511046673E-12</v>
      </c>
      <c r="ZE127" s="120">
        <v>1.7047764511046667E-12</v>
      </c>
      <c r="ZF127" s="120">
        <v>1.4419529941266005E-12</v>
      </c>
      <c r="ZG127" s="120">
        <v>1.4419529941266003E-12</v>
      </c>
      <c r="ZH127" s="120">
        <v>1.2168825478751501E-12</v>
      </c>
      <c r="ZI127" s="120">
        <v>1.2168825478751489E-12</v>
      </c>
      <c r="ZJ127" s="120">
        <v>1.0245642198678153E-12</v>
      </c>
      <c r="ZK127" s="120">
        <v>1.0245642198678151E-12</v>
      </c>
      <c r="ZL127" s="120">
        <v>8.6059956770046547E-13</v>
      </c>
      <c r="ZM127" s="120">
        <v>8.6059956770046567E-13</v>
      </c>
      <c r="ZN127" s="120">
        <v>7.2112788623531503E-13</v>
      </c>
      <c r="ZO127" s="120">
        <v>7.2112788623531473E-13</v>
      </c>
      <c r="ZP127" s="120">
        <v>6.0276750657004018E-13</v>
      </c>
      <c r="ZQ127" s="120">
        <v>6.0276750657004028E-13</v>
      </c>
      <c r="ZR127" s="120">
        <v>5.0256264900120632E-13</v>
      </c>
      <c r="ZS127" s="120">
        <v>5.0256264900120571E-13</v>
      </c>
      <c r="ZT127" s="120">
        <v>4.1793539755036359E-13</v>
      </c>
      <c r="ZU127" s="120">
        <v>4.1793539755036344E-13</v>
      </c>
      <c r="ZV127" s="120">
        <v>3.4664238834888188E-13</v>
      </c>
      <c r="ZW127" s="120">
        <v>3.4664238834888208E-13</v>
      </c>
      <c r="ZX127" s="120">
        <v>2.8673582823601205E-13</v>
      </c>
      <c r="ZY127" s="120">
        <v>2.8673582823601195E-13</v>
      </c>
      <c r="ZZ127" s="120">
        <v>2.3652848327645834E-13</v>
      </c>
      <c r="AAA127" s="120">
        <v>2.3652848327645829E-13</v>
      </c>
      <c r="AAB127" s="120">
        <v>1.9456229951550543E-13</v>
      </c>
      <c r="AAC127" s="120">
        <v>1.9456229951550543E-13</v>
      </c>
      <c r="AAD127" s="120">
        <v>1.5958034013253161E-13</v>
      </c>
      <c r="AAE127" s="120">
        <v>1.5958034013253164E-13</v>
      </c>
      <c r="AAF127" s="120">
        <v>1.305017442028856E-13</v>
      </c>
      <c r="AAG127" s="120">
        <v>1.3050174420288565E-13</v>
      </c>
      <c r="AAH127" s="120">
        <v>1.0639943251313822E-13</v>
      </c>
      <c r="AAI127" s="120">
        <v>1.0639943251313825E-13</v>
      </c>
      <c r="AAJ127" s="120">
        <v>8.6480305279538494E-14</v>
      </c>
      <c r="AAK127" s="120">
        <v>8.6480305279538519E-14</v>
      </c>
      <c r="AAL127" s="120">
        <v>7.0067695182095593E-14</v>
      </c>
      <c r="AAM127" s="120">
        <v>7.0067695182095543E-14</v>
      </c>
      <c r="AAN127" s="120">
        <v>5.6585856839244413E-14</v>
      </c>
      <c r="AAO127" s="120">
        <v>5.6585856839244419E-14</v>
      </c>
      <c r="AAP127" s="120">
        <v>4.5546290706650281E-14</v>
      </c>
      <c r="AAQ127" s="120">
        <v>4.5546290706650307E-14</v>
      </c>
      <c r="AAR127" s="120">
        <v>3.6535715388377488E-14</v>
      </c>
      <c r="AAS127" s="120">
        <v>3.6535715388377469E-14</v>
      </c>
      <c r="AAT127" s="120">
        <v>2.9205517503116832E-14</v>
      </c>
      <c r="AAU127" s="120">
        <v>2.9205517503116839E-14</v>
      </c>
      <c r="AAV127" s="120">
        <v>2.3262522559691385E-14</v>
      </c>
      <c r="AAW127" s="120">
        <v>2.3262522559691388E-14</v>
      </c>
      <c r="AAX127" s="120">
        <v>1.8460943775264652E-14</v>
      </c>
      <c r="AAY127" s="120">
        <v>1.8460943775264643E-14</v>
      </c>
      <c r="AAZ127" s="120">
        <v>1.4595378430321811E-14</v>
      </c>
      <c r="ABA127" s="120">
        <v>1.4595378430321823E-14</v>
      </c>
      <c r="ABB127" s="120">
        <v>1.1494733213265942E-14</v>
      </c>
      <c r="ABC127" s="120">
        <v>1.1494733213265944E-14</v>
      </c>
      <c r="ABD127" s="120">
        <v>9.0169710837418908E-15</v>
      </c>
      <c r="ABE127" s="120">
        <v>9.0169710837418829E-15</v>
      </c>
      <c r="ABF127" s="120">
        <v>7.0445824993828521E-15</v>
      </c>
      <c r="ABG127" s="120">
        <v>7.0445824993828529E-15</v>
      </c>
      <c r="ABH127" s="120">
        <v>5.4806934295647015E-15</v>
      </c>
      <c r="ABI127" s="120">
        <v>5.4806934295647039E-15</v>
      </c>
      <c r="ABJ127" s="120">
        <v>4.2457314478755749E-15</v>
      </c>
      <c r="ABK127" s="120">
        <v>4.2457314478755757E-15</v>
      </c>
      <c r="ABL127" s="120">
        <v>3.2745793799438834E-15</v>
      </c>
      <c r="ABM127" s="120">
        <v>3.2745793799438838E-15</v>
      </c>
      <c r="ABN127" s="120">
        <v>2.5141535139921373E-15</v>
      </c>
      <c r="ABO127" s="120">
        <v>2.5141535139921393E-15</v>
      </c>
      <c r="ABP127" s="120">
        <v>1.9213502881016164E-15</v>
      </c>
      <c r="ABQ127" s="120">
        <v>1.9213502881016148E-15</v>
      </c>
      <c r="ABR127" s="120">
        <v>1.4613116816540888E-15</v>
      </c>
      <c r="ABS127" s="120">
        <v>1.4613116816540896E-15</v>
      </c>
      <c r="ABT127" s="120">
        <v>1.1059652903435714E-15</v>
      </c>
      <c r="ABU127" s="120">
        <v>1.1059652903435722E-15</v>
      </c>
      <c r="ABV127" s="120">
        <v>8.3280028646714234E-16</v>
      </c>
      <c r="ABW127" s="120">
        <v>8.3280028646714244E-16</v>
      </c>
      <c r="ABX127" s="120">
        <v>6.23845190979071E-16</v>
      </c>
      <c r="ABY127" s="120">
        <v>6.238451909790704E-16</v>
      </c>
      <c r="ABZ127" s="120">
        <v>4.6481764299321808E-16</v>
      </c>
      <c r="ACA127" s="120">
        <v>4.6481764299321788E-16</v>
      </c>
      <c r="ACB127" s="120">
        <v>3.4442017769908951E-16</v>
      </c>
      <c r="ACC127" s="120">
        <v>3.4442017769908922E-16</v>
      </c>
      <c r="ACD127" s="120">
        <v>2.5375944615838678E-16</v>
      </c>
      <c r="ACE127" s="120">
        <v>2.5375944615838703E-16</v>
      </c>
      <c r="ACF127" s="120">
        <v>1.8586936062139224E-16</v>
      </c>
      <c r="ACG127" s="120">
        <v>1.8586936062139229E-16</v>
      </c>
      <c r="ACH127" s="120">
        <v>1.3532135644023785E-16</v>
      </c>
      <c r="ACI127" s="120">
        <v>1.3532135644023778E-16</v>
      </c>
      <c r="ACJ127" s="120">
        <v>9.7907354953425756E-17</v>
      </c>
      <c r="ACK127" s="120">
        <v>9.7907354953425756E-17</v>
      </c>
      <c r="ACL127" s="120">
        <v>7.038311834147353E-17</v>
      </c>
      <c r="ACM127" s="120">
        <v>7.0383118341473505E-17</v>
      </c>
      <c r="ACN127" s="120">
        <v>5.0261533644104659E-17</v>
      </c>
      <c r="ACO127" s="120">
        <v>5.0261533644104653E-17</v>
      </c>
      <c r="ACP127" s="120">
        <v>3.5646973803210609E-17</v>
      </c>
      <c r="ACQ127" s="120">
        <v>3.5646973803210634E-17</v>
      </c>
      <c r="ACR127" s="120">
        <v>2.5103282285132277E-17</v>
      </c>
      <c r="ACS127" s="120">
        <v>2.5103282285132293E-17</v>
      </c>
      <c r="ACT127" s="120">
        <v>1.7549136638304989E-17</v>
      </c>
      <c r="ACU127" s="120">
        <v>1.7549136638304971E-17</v>
      </c>
      <c r="ACV127" s="120">
        <v>1.217558589065712E-17</v>
      </c>
      <c r="ACW127" s="120">
        <v>1.2175585890657112E-17</v>
      </c>
      <c r="ACX127" s="120">
        <v>8.381446139915339E-18</v>
      </c>
      <c r="ACY127" s="120">
        <v>8.3814461399153344E-18</v>
      </c>
      <c r="ACZ127" s="120">
        <v>5.7229957187067419E-18</v>
      </c>
      <c r="ADA127" s="120">
        <v>5.7229957187067404E-18</v>
      </c>
      <c r="ADB127" s="120">
        <v>3.8750521476358521E-18</v>
      </c>
      <c r="ADC127" s="120">
        <v>3.875052147635856E-18</v>
      </c>
      <c r="ADD127" s="120">
        <v>2.6010525205272671E-18</v>
      </c>
      <c r="ADE127" s="120">
        <v>2.6010525205272663E-18</v>
      </c>
      <c r="ADF127" s="120">
        <v>1.7302104121530597E-18</v>
      </c>
      <c r="ADG127" s="120">
        <v>1.7302104121530595E-18</v>
      </c>
      <c r="ADH127" s="120">
        <v>1.1401979476435098E-18</v>
      </c>
      <c r="ADI127" s="120">
        <v>1.1401979476435102E-18</v>
      </c>
      <c r="ADJ127" s="120">
        <v>7.4411214711670194E-19</v>
      </c>
      <c r="ADK127" s="120">
        <v>7.4411214711670185E-19</v>
      </c>
      <c r="ADL127" s="120">
        <v>4.8073968656574337E-19</v>
      </c>
      <c r="ADM127" s="120">
        <v>4.8073968656574395E-19</v>
      </c>
      <c r="ADN127" s="120">
        <v>3.0734230481332999E-19</v>
      </c>
      <c r="ADO127" s="120">
        <v>3.0734230481333004E-19</v>
      </c>
      <c r="ADP127" s="120">
        <v>1.9435370412130826E-19</v>
      </c>
      <c r="ADQ127" s="120">
        <v>1.9435370412130811E-19</v>
      </c>
      <c r="ADR127" s="120">
        <v>1.2151444775766432E-19</v>
      </c>
      <c r="ADS127" s="120">
        <v>1.2151444775766432E-19</v>
      </c>
      <c r="ADT127" s="120">
        <v>7.5079684024976904E-20</v>
      </c>
      <c r="ADU127" s="120">
        <v>7.5079684024976928E-20</v>
      </c>
      <c r="ADV127" s="120">
        <v>4.5820361093431319E-20</v>
      </c>
      <c r="ADW127" s="120">
        <v>4.5820361093431349E-20</v>
      </c>
      <c r="ADX127" s="120">
        <v>2.7606064560320298E-20</v>
      </c>
      <c r="ADY127" s="120">
        <v>2.7606064560320316E-20</v>
      </c>
      <c r="ADZ127" s="120">
        <v>1.6410197719677678E-20</v>
      </c>
      <c r="AEA127" s="120">
        <v>1.6410197719677687E-20</v>
      </c>
      <c r="AEB127" s="120">
        <v>9.6188586095226103E-21</v>
      </c>
      <c r="AEC127" s="120">
        <v>9.6188586095226163E-21</v>
      </c>
      <c r="AED127" s="120">
        <v>5.5558812603282378E-21</v>
      </c>
      <c r="AEE127" s="120">
        <v>5.5558812603282378E-21</v>
      </c>
      <c r="AEF127" s="120">
        <v>3.1601072901360798E-21</v>
      </c>
      <c r="AEG127" s="120">
        <v>3.1601072901360817E-21</v>
      </c>
      <c r="AEH127" s="120">
        <v>1.7686769840336013E-21</v>
      </c>
      <c r="AEI127" s="120">
        <v>1.7686769840335994E-21</v>
      </c>
      <c r="AEJ127" s="120">
        <v>9.7330255034927163E-22</v>
      </c>
      <c r="AEK127" s="120">
        <v>9.7330255034927144E-22</v>
      </c>
      <c r="AEL127" s="120">
        <v>5.2617313704713265E-22</v>
      </c>
      <c r="AEM127" s="120">
        <v>5.2617313704713227E-22</v>
      </c>
      <c r="AEN127" s="120">
        <v>2.7918432989630593E-22</v>
      </c>
      <c r="AEO127" s="120">
        <v>2.7918432989630584E-22</v>
      </c>
      <c r="AEP127" s="120">
        <v>1.4524564792458987E-22</v>
      </c>
      <c r="AEQ127" s="120">
        <v>1.4524564792458997E-22</v>
      </c>
      <c r="AER127" s="120">
        <v>7.4011220293721869E-23</v>
      </c>
      <c r="AES127" s="120">
        <v>7.4011220293721904E-23</v>
      </c>
      <c r="AET127" s="120">
        <v>3.6894976865643395E-23</v>
      </c>
      <c r="AEU127" s="120">
        <v>3.6894976865643407E-23</v>
      </c>
      <c r="AEV127" s="120">
        <v>1.797051299214084E-23</v>
      </c>
      <c r="AEW127" s="120">
        <v>1.7970512992140834E-23</v>
      </c>
      <c r="AEX127" s="120">
        <v>8.5403436255560715E-24</v>
      </c>
      <c r="AEY127" s="120">
        <v>8.5403436255560759E-24</v>
      </c>
      <c r="AEZ127" s="120">
        <v>3.9541494641943837E-24</v>
      </c>
      <c r="AFA127" s="120">
        <v>3.954149464194383E-24</v>
      </c>
      <c r="AFB127" s="120">
        <v>1.7806158854421407E-24</v>
      </c>
      <c r="AFC127" s="120">
        <v>1.7806158854421407E-24</v>
      </c>
      <c r="AFD127" s="120">
        <v>7.784477082449789E-25</v>
      </c>
      <c r="AFE127" s="120">
        <v>7.7844770824497899E-25</v>
      </c>
      <c r="AFF127" s="120">
        <v>3.2972224178241361E-25</v>
      </c>
      <c r="AFG127" s="120">
        <v>3.2972224178241361E-25</v>
      </c>
      <c r="AFH127" s="120">
        <v>1.3500372422733198E-25</v>
      </c>
      <c r="AFI127" s="120">
        <v>1.3500372422733201E-25</v>
      </c>
      <c r="AFJ127" s="120">
        <v>5.32998880109276E-26</v>
      </c>
      <c r="AFK127" s="120">
        <v>5.3299888010927588E-26</v>
      </c>
      <c r="AFL127" s="120">
        <v>2.0232958069901183E-26</v>
      </c>
      <c r="AFM127" s="120">
        <v>2.0232958069901171E-26</v>
      </c>
      <c r="AFN127" s="120">
        <v>7.3613030060635692E-27</v>
      </c>
      <c r="AFO127" s="120">
        <v>7.3613030060635764E-27</v>
      </c>
      <c r="AFP127" s="120">
        <v>2.5575885603817672E-27</v>
      </c>
      <c r="AFQ127" s="120">
        <v>2.5575885603817654E-27</v>
      </c>
      <c r="AFR127" s="120">
        <v>8.4503439079495523E-28</v>
      </c>
      <c r="AFS127" s="120">
        <v>8.4503439079495523E-28</v>
      </c>
      <c r="AFT127" s="120">
        <v>2.6423438835187534E-28</v>
      </c>
      <c r="AFU127" s="120">
        <v>2.6423438835187547E-28</v>
      </c>
      <c r="AFV127" s="120">
        <v>7.7754709715071605E-29</v>
      </c>
      <c r="AFW127" s="120">
        <v>7.7754709715071628E-29</v>
      </c>
      <c r="AFX127" s="120">
        <v>2.1389092565057698E-29</v>
      </c>
      <c r="AFY127" s="120">
        <v>2.1389092565057698E-29</v>
      </c>
      <c r="AFZ127" s="120">
        <v>5.4565534518934252E-30</v>
      </c>
      <c r="AGA127" s="120">
        <v>5.4565534518934252E-30</v>
      </c>
      <c r="AGB127" s="120">
        <v>1.2784400480915997E-30</v>
      </c>
      <c r="AGC127" s="120">
        <v>1.2784400480915997E-30</v>
      </c>
      <c r="AGD127" s="120">
        <v>2.7178641409199889E-31</v>
      </c>
      <c r="AGE127" s="120">
        <v>2.7178641409199885E-31</v>
      </c>
      <c r="AGF127" s="120">
        <v>5.1626194857553823E-32</v>
      </c>
      <c r="AGG127" s="120">
        <v>5.1626194857553833E-32</v>
      </c>
      <c r="AGH127" s="120">
        <v>8.5863043312389631E-33</v>
      </c>
      <c r="AGI127" s="120">
        <v>8.5863043312389631E-33</v>
      </c>
      <c r="AGJ127" s="120">
        <v>1.2160747117000768E-33</v>
      </c>
      <c r="AGK127" s="120">
        <v>1.2160747117000767E-33</v>
      </c>
      <c r="AGL127" s="120">
        <v>1.4085324324529595E-34</v>
      </c>
      <c r="AGM127" s="120">
        <v>1.4085324324529597E-34</v>
      </c>
      <c r="AGN127" s="120">
        <v>1.2513137364503251E-35</v>
      </c>
      <c r="AGO127" s="120">
        <v>1.2513137364503251E-35</v>
      </c>
      <c r="AGP127" s="120">
        <v>7.5819385628037544E-37</v>
      </c>
      <c r="AGQ127" s="120">
        <v>7.5819385628037544E-37</v>
      </c>
      <c r="AGR127" s="120">
        <v>2.350988701644575E-38</v>
      </c>
      <c r="AGS127" s="120" t="s">
        <v>105</v>
      </c>
      <c r="AGT127" s="120" t="s">
        <v>105</v>
      </c>
      <c r="AGU127" s="120" t="s">
        <v>105</v>
      </c>
      <c r="AGV127" s="120" t="s">
        <v>105</v>
      </c>
      <c r="AGW127" s="120" t="s">
        <v>105</v>
      </c>
      <c r="AGX127" s="120" t="s">
        <v>105</v>
      </c>
      <c r="AGY127" s="120" t="s">
        <v>105</v>
      </c>
      <c r="AGZ127" s="120" t="s">
        <v>105</v>
      </c>
      <c r="AHA127" s="120" t="s">
        <v>105</v>
      </c>
      <c r="AHB127" s="120" t="s">
        <v>105</v>
      </c>
      <c r="AHC127" s="120" t="s">
        <v>105</v>
      </c>
      <c r="AHD127" s="120" t="s">
        <v>105</v>
      </c>
      <c r="AHE127" s="120" t="s">
        <v>105</v>
      </c>
      <c r="AHF127" s="120" t="s">
        <v>105</v>
      </c>
      <c r="AHG127" s="120" t="s">
        <v>105</v>
      </c>
      <c r="AHH127" s="120" t="s">
        <v>105</v>
      </c>
      <c r="AHI127" s="120" t="s">
        <v>105</v>
      </c>
      <c r="AHJ127" s="120" t="s">
        <v>105</v>
      </c>
      <c r="AHK127" s="120" t="s">
        <v>105</v>
      </c>
      <c r="AHL127" s="120" t="s">
        <v>105</v>
      </c>
      <c r="AHM127" s="120" t="s">
        <v>105</v>
      </c>
      <c r="AHN127" s="120" t="s">
        <v>105</v>
      </c>
      <c r="AHO127" s="120" t="s">
        <v>105</v>
      </c>
      <c r="AHP127" s="120" t="s">
        <v>105</v>
      </c>
      <c r="AHQ127" s="120" t="s">
        <v>105</v>
      </c>
      <c r="AHR127" s="120" t="s">
        <v>105</v>
      </c>
      <c r="AHS127" s="120" t="s">
        <v>105</v>
      </c>
      <c r="AHT127" s="120" t="s">
        <v>105</v>
      </c>
      <c r="AHU127" s="120" t="s">
        <v>105</v>
      </c>
      <c r="AHV127" s="120" t="s">
        <v>105</v>
      </c>
      <c r="AHW127" s="120" t="s">
        <v>105</v>
      </c>
      <c r="AHX127" s="120" t="s">
        <v>105</v>
      </c>
      <c r="AHY127" s="120" t="s">
        <v>105</v>
      </c>
      <c r="AHZ127" s="120" t="s">
        <v>105</v>
      </c>
      <c r="AIA127" s="120" t="s">
        <v>105</v>
      </c>
      <c r="AIB127" s="120" t="s">
        <v>105</v>
      </c>
      <c r="AIC127" s="120" t="s">
        <v>105</v>
      </c>
      <c r="AID127" s="120" t="s">
        <v>105</v>
      </c>
      <c r="AIE127" s="120" t="s">
        <v>105</v>
      </c>
      <c r="AIF127" s="120" t="s">
        <v>105</v>
      </c>
      <c r="AIG127" s="120" t="s">
        <v>105</v>
      </c>
      <c r="AIH127" s="120" t="s">
        <v>105</v>
      </c>
      <c r="AII127" s="120" t="s">
        <v>105</v>
      </c>
      <c r="AIJ127" s="120" t="s">
        <v>105</v>
      </c>
      <c r="AIK127" s="120" t="s">
        <v>105</v>
      </c>
      <c r="AIL127" s="120" t="s">
        <v>105</v>
      </c>
      <c r="AIM127" s="120" t="s">
        <v>105</v>
      </c>
      <c r="AIN127" s="120" t="s">
        <v>105</v>
      </c>
      <c r="AIO127" s="120" t="s">
        <v>105</v>
      </c>
      <c r="AIP127" s="120" t="s">
        <v>105</v>
      </c>
      <c r="AIQ127" s="120" t="s">
        <v>105</v>
      </c>
      <c r="AIR127" s="120" t="s">
        <v>105</v>
      </c>
      <c r="AIS127" s="120" t="s">
        <v>105</v>
      </c>
      <c r="AIT127" s="120" t="s">
        <v>105</v>
      </c>
      <c r="AIU127" s="120" t="s">
        <v>105</v>
      </c>
      <c r="AIV127" s="120" t="s">
        <v>105</v>
      </c>
      <c r="AIW127" s="120" t="s">
        <v>105</v>
      </c>
      <c r="AIX127" s="120" t="s">
        <v>105</v>
      </c>
      <c r="AIY127" s="120" t="s">
        <v>105</v>
      </c>
      <c r="AIZ127" s="120" t="s">
        <v>105</v>
      </c>
      <c r="AJA127" s="120" t="s">
        <v>105</v>
      </c>
      <c r="AJB127" s="120" t="s">
        <v>105</v>
      </c>
      <c r="AJC127" s="120" t="s">
        <v>105</v>
      </c>
      <c r="AJD127" s="120" t="s">
        <v>105</v>
      </c>
      <c r="AJE127" s="120" t="s">
        <v>105</v>
      </c>
      <c r="AJF127" s="120" t="s">
        <v>105</v>
      </c>
      <c r="AJG127" s="120" t="s">
        <v>105</v>
      </c>
      <c r="AJH127" s="120" t="s">
        <v>105</v>
      </c>
      <c r="AJI127" s="120" t="s">
        <v>105</v>
      </c>
      <c r="AJJ127" s="120" t="s">
        <v>105</v>
      </c>
      <c r="AJK127" s="120" t="s">
        <v>105</v>
      </c>
      <c r="AJL127" s="120" t="s">
        <v>105</v>
      </c>
      <c r="AJM127" s="120" t="s">
        <v>105</v>
      </c>
      <c r="AJN127" s="120" t="s">
        <v>105</v>
      </c>
      <c r="AJO127" s="120" t="s">
        <v>105</v>
      </c>
      <c r="AJP127" s="120" t="s">
        <v>105</v>
      </c>
      <c r="AJQ127" s="120" t="s">
        <v>105</v>
      </c>
      <c r="AJR127" s="120" t="s">
        <v>105</v>
      </c>
      <c r="AJS127" s="120" t="s">
        <v>105</v>
      </c>
      <c r="AJT127" s="120" t="s">
        <v>105</v>
      </c>
      <c r="AJU127" s="120" t="s">
        <v>105</v>
      </c>
      <c r="AJV127" s="120" t="s">
        <v>105</v>
      </c>
      <c r="AJW127" s="120" t="s">
        <v>105</v>
      </c>
      <c r="AJX127" s="120" t="s">
        <v>105</v>
      </c>
      <c r="AJY127" s="120" t="s">
        <v>105</v>
      </c>
      <c r="AJZ127" s="120" t="s">
        <v>105</v>
      </c>
      <c r="AKA127" s="120" t="s">
        <v>105</v>
      </c>
      <c r="AKB127" s="120" t="s">
        <v>105</v>
      </c>
      <c r="AKC127" s="120" t="s">
        <v>105</v>
      </c>
      <c r="AKD127" s="120" t="s">
        <v>105</v>
      </c>
      <c r="AKE127" s="120" t="s">
        <v>105</v>
      </c>
      <c r="AKF127" s="120" t="s">
        <v>105</v>
      </c>
      <c r="AKG127" s="120" t="s">
        <v>105</v>
      </c>
      <c r="AKH127" s="120" t="s">
        <v>105</v>
      </c>
      <c r="AKI127" s="120" t="s">
        <v>105</v>
      </c>
      <c r="AKJ127" s="120" t="s">
        <v>105</v>
      </c>
      <c r="AKK127" s="120" t="s">
        <v>105</v>
      </c>
      <c r="AKL127" s="120" t="s">
        <v>105</v>
      </c>
      <c r="AKM127" s="120" t="s">
        <v>105</v>
      </c>
      <c r="AKN127" s="120" t="s">
        <v>105</v>
      </c>
      <c r="AKO127" s="120" t="s">
        <v>105</v>
      </c>
      <c r="AKP127" s="120" t="s">
        <v>105</v>
      </c>
      <c r="AKQ127" s="120" t="s">
        <v>105</v>
      </c>
      <c r="AKR127" s="120" t="s">
        <v>105</v>
      </c>
      <c r="AKS127" s="120" t="s">
        <v>105</v>
      </c>
      <c r="AKT127" s="120" t="s">
        <v>105</v>
      </c>
      <c r="AKU127" s="120" t="s">
        <v>105</v>
      </c>
      <c r="AKV127" s="120" t="s">
        <v>105</v>
      </c>
      <c r="AKW127" s="120" t="s">
        <v>105</v>
      </c>
      <c r="AKX127" s="120" t="s">
        <v>105</v>
      </c>
      <c r="AKY127" s="120" t="s">
        <v>105</v>
      </c>
      <c r="AKZ127" s="120" t="s">
        <v>105</v>
      </c>
      <c r="ALA127" s="120" t="s">
        <v>105</v>
      </c>
      <c r="ALB127" s="120" t="s">
        <v>105</v>
      </c>
      <c r="ALC127" s="120" t="s">
        <v>105</v>
      </c>
      <c r="ALD127" s="120" t="s">
        <v>105</v>
      </c>
      <c r="ALE127" s="120" t="s">
        <v>105</v>
      </c>
      <c r="ALF127" s="120" t="s">
        <v>105</v>
      </c>
      <c r="ALG127" s="120" t="s">
        <v>105</v>
      </c>
      <c r="ALH127" s="120" t="s">
        <v>105</v>
      </c>
      <c r="ALI127" s="120" t="s">
        <v>105</v>
      </c>
      <c r="ALJ127" s="120" t="s">
        <v>105</v>
      </c>
      <c r="ALK127" s="120" t="s">
        <v>105</v>
      </c>
      <c r="ALL127" s="120" t="s">
        <v>105</v>
      </c>
      <c r="ALM127" s="120" t="s">
        <v>105</v>
      </c>
      <c r="ALN127" s="120"/>
    </row>
    <row r="128" spans="1:1002" hidden="1">
      <c r="A128" s="119">
        <v>127</v>
      </c>
      <c r="B128" s="120">
        <v>6.2422789206472519E-5</v>
      </c>
      <c r="C128" s="120">
        <v>6.1303184115201674E-5</v>
      </c>
      <c r="D128" s="120">
        <v>6.1399167825848433E-5</v>
      </c>
      <c r="E128" s="120">
        <v>6.0294024364910692E-5</v>
      </c>
      <c r="F128" s="120">
        <v>6.038826880332898E-5</v>
      </c>
      <c r="G128" s="120">
        <v>5.9297464210754056E-5</v>
      </c>
      <c r="H128" s="120">
        <v>5.9389993454028579E-5</v>
      </c>
      <c r="I128" s="120">
        <v>5.8313405286838407E-5</v>
      </c>
      <c r="J128" s="120">
        <v>5.8404243201266605E-5</v>
      </c>
      <c r="K128" s="120">
        <v>5.7341749340394163E-5</v>
      </c>
      <c r="L128" s="120">
        <v>5.7430919581773383E-5</v>
      </c>
      <c r="M128" s="120">
        <v>5.6382398236972848E-5</v>
      </c>
      <c r="N128" s="120">
        <v>5.6469924250902813E-5</v>
      </c>
      <c r="O128" s="120">
        <v>5.5435253965650702E-5</v>
      </c>
      <c r="P128" s="120">
        <v>5.552115898785054E-5</v>
      </c>
      <c r="Q128" s="120">
        <v>5.450021864423703E-5</v>
      </c>
      <c r="R128" s="120">
        <v>5.4584525700877345E-5</v>
      </c>
      <c r="S128" s="120">
        <v>5.3577194524487093E-5</v>
      </c>
      <c r="T128" s="120">
        <v>5.3659926432536746E-5</v>
      </c>
      <c r="U128" s="120">
        <v>5.2666083997318799E-5</v>
      </c>
      <c r="V128" s="120">
        <v>5.2747263364906437E-5</v>
      </c>
      <c r="W128" s="120">
        <v>5.1766789598032112E-5</v>
      </c>
      <c r="X128" s="120">
        <v>5.184643882482277E-5</v>
      </c>
      <c r="Y128" s="120">
        <v>5.0879214011531809E-5</v>
      </c>
      <c r="Z128" s="120">
        <v>5.0957355289117916E-5</v>
      </c>
      <c r="AA128" s="120">
        <v>5.0003260077551064E-5</v>
      </c>
      <c r="AB128" s="120">
        <v>5.0079915389858504E-5</v>
      </c>
      <c r="AC128" s="120">
        <v>4.9138830795876853E-5</v>
      </c>
      <c r="AD128" s="120">
        <v>4.9214021919585572E-5</v>
      </c>
      <c r="AE128" s="120">
        <v>4.8285829331575469E-5</v>
      </c>
      <c r="AF128" s="120">
        <v>4.8359577836554927E-5</v>
      </c>
      <c r="AG128" s="120">
        <v>4.7444159020217968E-5</v>
      </c>
      <c r="AH128" s="120">
        <v>4.7516486269977163E-5</v>
      </c>
      <c r="AI128" s="120">
        <v>4.6613723373104657E-5</v>
      </c>
      <c r="AJ128" s="120">
        <v>4.6684650525256786E-5</v>
      </c>
      <c r="AK128" s="120">
        <v>4.5794426082487715E-5</v>
      </c>
      <c r="AL128" s="120">
        <v>4.5863974089229665E-5</v>
      </c>
      <c r="AM128" s="120">
        <v>4.4986171026792032E-5</v>
      </c>
      <c r="AN128" s="120">
        <v>4.5054360635398137E-5</v>
      </c>
      <c r="AO128" s="120">
        <v>4.4188862275832507E-5</v>
      </c>
      <c r="AP128" s="120">
        <v>4.4255714029163035E-5</v>
      </c>
      <c r="AQ128" s="120">
        <v>4.3402404096027618E-5</v>
      </c>
      <c r="AR128" s="120">
        <v>4.3467938333051615E-5</v>
      </c>
      <c r="AS128" s="120">
        <v>4.262670095560869E-5</v>
      </c>
      <c r="AT128" s="120">
        <v>4.2690937811941466E-5</v>
      </c>
      <c r="AU128" s="120">
        <v>4.1861657529823711E-5</v>
      </c>
      <c r="AV128" s="120">
        <v>4.1924616938278581E-5</v>
      </c>
      <c r="AW128" s="120">
        <v>4.1107178706135398E-5</v>
      </c>
      <c r="AX128" s="120">
        <v>4.1168880397289816E-5</v>
      </c>
      <c r="AY128" s="120">
        <v>4.0363169589412317E-5</v>
      </c>
      <c r="AZ128" s="120">
        <v>4.0423633092188153E-5</v>
      </c>
      <c r="BA128" s="120">
        <v>3.9629535507112371E-5</v>
      </c>
      <c r="BB128" s="120">
        <v>3.9688780149370815E-5</v>
      </c>
      <c r="BC128" s="120">
        <v>3.8906182014458366E-5</v>
      </c>
      <c r="BD128" s="120">
        <v>3.8964226923608629E-5</v>
      </c>
      <c r="BE128" s="120">
        <v>3.8193014899604383E-5</v>
      </c>
      <c r="BF128" s="120">
        <v>3.8249879003226752E-5</v>
      </c>
      <c r="BG128" s="120">
        <v>3.7489940188792298E-5</v>
      </c>
      <c r="BH128" s="120">
        <v>3.7545642215274999E-5</v>
      </c>
      <c r="BI128" s="120">
        <v>3.679686415149755E-5</v>
      </c>
      <c r="BJ128" s="120">
        <v>3.685142263068795E-5</v>
      </c>
      <c r="BK128" s="120">
        <v>3.6113693305563836E-5</v>
      </c>
      <c r="BL128" s="120">
        <v>3.6167126569433273E-5</v>
      </c>
      <c r="BM128" s="120">
        <v>3.5440334422325376E-5</v>
      </c>
      <c r="BN128" s="120">
        <v>3.5492660605648002E-5</v>
      </c>
      <c r="BO128" s="120">
        <v>3.4776694531716244E-5</v>
      </c>
      <c r="BP128" s="120">
        <v>3.4827931572761623E-5</v>
      </c>
      <c r="BQ128" s="120">
        <v>3.4122680927365935E-5</v>
      </c>
      <c r="BR128" s="120">
        <v>3.4172846568605078E-5</v>
      </c>
      <c r="BS128" s="120">
        <v>3.3478201171680124E-5</v>
      </c>
      <c r="BT128" s="120">
        <v>3.3527312960505621E-5</v>
      </c>
      <c r="BU128" s="120">
        <v>3.2843163100906205E-5</v>
      </c>
      <c r="BV128" s="120">
        <v>3.2891238390365452E-5</v>
      </c>
      <c r="BW128" s="120">
        <v>3.2217474830182402E-5</v>
      </c>
      <c r="BX128" s="120">
        <v>3.2264530779724549E-5</v>
      </c>
      <c r="BY128" s="120">
        <v>3.1601044758569841E-5</v>
      </c>
      <c r="BZ128" s="120">
        <v>3.1647098334805892E-5</v>
      </c>
      <c r="CA128" s="120">
        <v>3.0993781574066689E-5</v>
      </c>
      <c r="CB128" s="120">
        <v>3.1038849551542982E-5</v>
      </c>
      <c r="CC128" s="120">
        <v>3.0395594258603371E-5</v>
      </c>
      <c r="CD128" s="120">
        <v>3.0439693220588183E-5</v>
      </c>
      <c r="CE128" s="120">
        <v>2.9806392093018236E-5</v>
      </c>
      <c r="CF128" s="120">
        <v>2.984953843230151E-5</v>
      </c>
      <c r="CG128" s="120">
        <v>2.9226084662012807E-5</v>
      </c>
      <c r="CH128" s="120">
        <v>2.9268294581718751E-5</v>
      </c>
      <c r="CI128" s="120">
        <v>2.8654581859085531E-5</v>
      </c>
      <c r="CJ128" s="120">
        <v>2.8695871373498167E-5</v>
      </c>
      <c r="CK128" s="120">
        <v>2.8091793891443422E-5</v>
      </c>
      <c r="CL128" s="120">
        <v>2.8132178826844765E-5</v>
      </c>
      <c r="CM128" s="120">
        <v>2.7537631284890442E-5</v>
      </c>
      <c r="CN128" s="120">
        <v>2.7577127280411509E-5</v>
      </c>
      <c r="CO128" s="120">
        <v>2.6992004888692246E-5</v>
      </c>
      <c r="CP128" s="120">
        <v>2.7030627397176411E-5</v>
      </c>
      <c r="CQ128" s="120">
        <v>2.645482588041572E-5</v>
      </c>
      <c r="CR128" s="120">
        <v>2.6492590169294592E-5</v>
      </c>
      <c r="CS128" s="120">
        <v>2.5926005770743138E-5</v>
      </c>
      <c r="CT128" s="120">
        <v>2.59629269229247E-5</v>
      </c>
      <c r="CU128" s="120">
        <v>2.540545640825939E-5</v>
      </c>
      <c r="CV128" s="120">
        <v>2.5441549323028365E-5</v>
      </c>
      <c r="CW128" s="120">
        <v>2.4893089984212071E-5</v>
      </c>
      <c r="CX128" s="120">
        <v>2.4928369378142228E-5</v>
      </c>
      <c r="CY128" s="120">
        <v>2.4388819037242932E-5</v>
      </c>
      <c r="CZ128" s="120">
        <v>2.4423299445121456E-5</v>
      </c>
      <c r="DA128" s="120">
        <v>2.3892556458090189E-5</v>
      </c>
      <c r="DB128" s="120">
        <v>2.3926252233853745E-5</v>
      </c>
      <c r="DC128" s="120">
        <v>2.3404215494260648E-5</v>
      </c>
      <c r="DD128" s="120">
        <v>2.3437140811943082E-5</v>
      </c>
      <c r="DE128" s="120">
        <v>2.2923709754670642E-5</v>
      </c>
      <c r="DF128" s="120">
        <v>2.2955878609362371E-5</v>
      </c>
      <c r="DG128" s="120">
        <v>2.2450953214255267E-5</v>
      </c>
      <c r="DH128" s="120">
        <v>2.2482379423073861E-5</v>
      </c>
      <c r="DI128" s="120">
        <v>2.1985860218544427E-5</v>
      </c>
      <c r="DJ128" s="120">
        <v>2.2016557421616549E-5</v>
      </c>
      <c r="DK128" s="120">
        <v>2.1528345488205384E-5</v>
      </c>
      <c r="DL128" s="120">
        <v>2.155832714965985E-5</v>
      </c>
      <c r="DM128" s="120">
        <v>2.1078324123550401E-5</v>
      </c>
      <c r="DN128" s="120">
        <v>2.1107603532522088E-5</v>
      </c>
      <c r="DO128" s="120">
        <v>2.0635711609008937E-5</v>
      </c>
      <c r="DP128" s="120">
        <v>2.0664301880653607E-5</v>
      </c>
      <c r="DQ128" s="120">
        <v>2.0200423817563177E-5</v>
      </c>
      <c r="DR128" s="120">
        <v>2.0228337894082878E-5</v>
      </c>
      <c r="DS128" s="120">
        <v>1.9772377015146316E-5</v>
      </c>
      <c r="DT128" s="120">
        <v>1.979962766682537E-5</v>
      </c>
      <c r="DU128" s="120">
        <v>1.935148786500243E-5</v>
      </c>
      <c r="DV128" s="120">
        <v>1.9378087691253659E-5</v>
      </c>
      <c r="DW128" s="120">
        <v>1.8937673432007053E-5</v>
      </c>
      <c r="DX128" s="120">
        <v>1.8963634862428261E-5</v>
      </c>
      <c r="DY128" s="120">
        <v>1.8530851186947607E-5</v>
      </c>
      <c r="DZ128" s="120">
        <v>1.8556186482388023E-5</v>
      </c>
      <c r="EA128" s="120">
        <v>1.8130939010762797E-5</v>
      </c>
      <c r="EB128" s="120">
        <v>1.8155660264399437E-5</v>
      </c>
      <c r="EC128" s="120">
        <v>1.7737855198739983E-5</v>
      </c>
      <c r="ED128" s="120">
        <v>1.7761974337163656E-5</v>
      </c>
      <c r="EE128" s="120">
        <v>1.7351518464669692E-5</v>
      </c>
      <c r="EF128" s="120">
        <v>1.7375047248980487E-5</v>
      </c>
      <c r="EG128" s="120">
        <v>1.6971847944956123E-5</v>
      </c>
      <c r="EH128" s="120">
        <v>1.6994797971868321E-5</v>
      </c>
      <c r="EI128" s="120">
        <v>1.6598763202683176E-5</v>
      </c>
      <c r="EJ128" s="120">
        <v>1.6621145905639268E-5</v>
      </c>
      <c r="EK128" s="120">
        <v>1.6232184231634695E-5</v>
      </c>
      <c r="EL128" s="120">
        <v>1.6254010881928355E-5</v>
      </c>
      <c r="EM128" s="120">
        <v>1.5872031460268093E-5</v>
      </c>
      <c r="EN128" s="120">
        <v>1.5893313168176065E-5</v>
      </c>
      <c r="EO128" s="120">
        <v>1.5518225755640682E-5</v>
      </c>
      <c r="EP128" s="120">
        <v>1.5538973471563117E-5</v>
      </c>
      <c r="EQ128" s="120">
        <v>1.5170688427287435E-5</v>
      </c>
      <c r="ER128" s="120">
        <v>1.5190912942896904E-5</v>
      </c>
      <c r="ES128" s="120">
        <v>1.4829341231049708E-5</v>
      </c>
      <c r="ET128" s="120">
        <v>1.4849053180448192E-5</v>
      </c>
      <c r="EU128" s="120">
        <v>1.4494106372853533E-5</v>
      </c>
      <c r="EV128" s="120">
        <v>1.4513316233737694E-5</v>
      </c>
      <c r="EW128" s="120">
        <v>1.4164906512437052E-5</v>
      </c>
      <c r="EX128" s="120">
        <v>1.4183624607271213E-5</v>
      </c>
      <c r="EY128" s="120">
        <v>1.3841664767025828E-5</v>
      </c>
      <c r="EZ128" s="120">
        <v>1.3859901264222757E-5</v>
      </c>
      <c r="FA128" s="120">
        <v>1.352430471495545E-5</v>
      </c>
      <c r="FB128" s="120">
        <v>1.3542069630064471E-5</v>
      </c>
      <c r="FC128" s="120">
        <v>1.3212750399240228E-5</v>
      </c>
      <c r="FD128" s="120">
        <v>1.3230053596142727E-5</v>
      </c>
      <c r="FE128" s="120">
        <v>1.2906926331087418E-5</v>
      </c>
      <c r="FF128" s="120">
        <v>1.2923777523199346E-5</v>
      </c>
      <c r="FG128" s="120">
        <v>1.2606757493355816E-5</v>
      </c>
      <c r="FH128" s="120">
        <v>1.262316624483713E-5</v>
      </c>
      <c r="FI128" s="120">
        <v>1.2312169343958151E-5</v>
      </c>
      <c r="FJ128" s="120">
        <v>1.2328145070928802E-5</v>
      </c>
      <c r="FK128" s="120">
        <v>1.2023087819206002E-5</v>
      </c>
      <c r="FL128" s="120">
        <v>1.2038639790968528E-5</v>
      </c>
      <c r="FM128" s="120">
        <v>1.1739439337096838E-5</v>
      </c>
      <c r="FN128" s="120">
        <v>1.175457667736506E-5</v>
      </c>
      <c r="FO128" s="120">
        <v>1.1461150800541953E-5</v>
      </c>
      <c r="FP128" s="120">
        <v>1.1475882488675802E-5</v>
      </c>
      <c r="FQ128" s="120">
        <v>1.1188149600534716E-5</v>
      </c>
      <c r="FR128" s="120">
        <v>1.1202484472780824E-5</v>
      </c>
      <c r="FS128" s="120">
        <v>1.0920363619258054E-5</v>
      </c>
      <c r="FT128" s="120">
        <v>1.0934310369996011E-5</v>
      </c>
      <c r="FU128" s="120">
        <v>1.0657721233130617E-5</v>
      </c>
      <c r="FV128" s="120">
        <v>1.0671288416124513E-5</v>
      </c>
      <c r="FW128" s="120">
        <v>1.0400151315790441E-5</v>
      </c>
      <c r="FX128" s="120">
        <v>1.04133473454457E-5</v>
      </c>
      <c r="FY128" s="120">
        <v>1.0147583241015708E-5</v>
      </c>
      <c r="FZ128" s="120">
        <v>1.0160416393640779E-5</v>
      </c>
      <c r="GA128" s="120">
        <v>9.8999468855813801E-6</v>
      </c>
      <c r="GB128" s="120">
        <v>9.9124253006542246E-6</v>
      </c>
      <c r="GC128" s="120">
        <v>9.6571726320512856E-6</v>
      </c>
      <c r="GD128" s="120">
        <v>9.6693043134902735E-6</v>
      </c>
      <c r="GE128" s="120">
        <v>9.4191913715045154E-6</v>
      </c>
      <c r="GF128" s="120">
        <v>9.4309841889437275E-6</v>
      </c>
      <c r="GG128" s="120">
        <v>9.1859345061956485E-6</v>
      </c>
      <c r="GH128" s="120">
        <v>9.1973961962641409E-6</v>
      </c>
      <c r="GI128" s="120">
        <v>8.9573339521478506E-6</v>
      </c>
      <c r="GJ128" s="120">
        <v>8.9684721197527429E-6</v>
      </c>
      <c r="GK128" s="120">
        <v>8.7333221416780766E-6</v>
      </c>
      <c r="GL128" s="120">
        <v>8.744144261291333E-6</v>
      </c>
      <c r="GM128" s="120">
        <v>8.5138320258538805E-6</v>
      </c>
      <c r="GN128" s="120">
        <v>8.5243454428023165E-6</v>
      </c>
      <c r="GO128" s="120">
        <v>8.2987970768806331E-6</v>
      </c>
      <c r="GP128" s="120">
        <v>8.3090090086391999E-6</v>
      </c>
      <c r="GQ128" s="120">
        <v>8.0881512904189247E-6</v>
      </c>
      <c r="GR128" s="120">
        <v>8.0980688279067963E-6</v>
      </c>
      <c r="GS128" s="120">
        <v>7.881829187831061E-6</v>
      </c>
      <c r="GT128" s="120">
        <v>7.8914592967104543E-6</v>
      </c>
      <c r="GU128" s="120">
        <v>7.6797658183561587E-6</v>
      </c>
      <c r="GV128" s="120">
        <v>7.6891153403335336E-6</v>
      </c>
      <c r="GW128" s="120">
        <v>7.4818967612130278E-6</v>
      </c>
      <c r="GX128" s="120">
        <v>7.4909724153425498E-6</v>
      </c>
      <c r="GY128" s="120">
        <v>7.2881581276302461E-6</v>
      </c>
      <c r="GZ128" s="120">
        <v>7.2969665116191963E-6</v>
      </c>
      <c r="HA128" s="120">
        <v>7.0984865628027577E-6</v>
      </c>
      <c r="HB128" s="120">
        <v>7.1070341543186469E-6</v>
      </c>
      <c r="HC128" s="120">
        <v>6.9128192477742806E-6</v>
      </c>
      <c r="HD128" s="120">
        <v>6.9211124057534999E-6</v>
      </c>
      <c r="HE128" s="120">
        <v>6.7310939012449531E-6</v>
      </c>
      <c r="HF128" s="120">
        <v>6.7391388672026324E-6</v>
      </c>
      <c r="HG128" s="120">
        <v>6.5532487813035495E-6</v>
      </c>
      <c r="HH128" s="120">
        <v>6.5610516806444894E-6</v>
      </c>
      <c r="HI128" s="120">
        <v>6.3792226870837534E-6</v>
      </c>
      <c r="HJ128" s="120">
        <v>6.3867895304140978E-6</v>
      </c>
      <c r="HK128" s="120">
        <v>6.2089549603437771E-6</v>
      </c>
      <c r="HL128" s="120">
        <v>6.2162916447832385E-6</v>
      </c>
      <c r="HM128" s="120">
        <v>6.0423854869688346E-6</v>
      </c>
      <c r="HN128" s="120">
        <v>6.0494977974632269E-6</v>
      </c>
      <c r="HO128" s="120">
        <v>5.8794546983959023E-6</v>
      </c>
      <c r="HP128" s="120">
        <v>5.8863483090297246E-6</v>
      </c>
      <c r="HQ128" s="120">
        <v>5.7201035729602045E-6</v>
      </c>
      <c r="HR128" s="120">
        <v>5.726784048269075E-6</v>
      </c>
      <c r="HS128" s="120">
        <v>5.5642736371629423E-6</v>
      </c>
      <c r="HT128" s="120">
        <v>5.5707464334455801E-6</v>
      </c>
      <c r="HU128" s="120">
        <v>5.4119069668597214E-6</v>
      </c>
      <c r="HV128" s="120">
        <v>5.418177433489313E-6</v>
      </c>
      <c r="HW128" s="120">
        <v>5.2629461883692448E-6</v>
      </c>
      <c r="HX128" s="120">
        <v>5.2690195691038878E-6</v>
      </c>
      <c r="HY128" s="120">
        <v>5.1173344795017302E-6</v>
      </c>
      <c r="HZ128" s="120">
        <v>5.1232159137937511E-6</v>
      </c>
      <c r="IA128" s="120">
        <v>4.9750155705066826E-6</v>
      </c>
      <c r="IB128" s="120">
        <v>4.9807100948106139E-6</v>
      </c>
      <c r="IC128" s="120">
        <v>4.8359337449395859E-6</v>
      </c>
      <c r="ID128" s="120">
        <v>4.8414462940184852E-6</v>
      </c>
      <c r="IE128" s="120">
        <v>4.7000338404470282E-6</v>
      </c>
      <c r="IF128" s="120">
        <v>4.7053692486770005E-6</v>
      </c>
      <c r="IG128" s="120">
        <v>4.5672612494700057E-6</v>
      </c>
      <c r="IH128" s="120">
        <v>4.5724242521426166E-6</v>
      </c>
      <c r="II128" s="120">
        <v>4.4375619198649072E-6</v>
      </c>
      <c r="IJ128" s="120">
        <v>4.4425571544872835E-6</v>
      </c>
      <c r="IK128" s="120">
        <v>4.3108823554419387E-6</v>
      </c>
      <c r="IL128" s="120">
        <v>4.3157143630343308E-6</v>
      </c>
      <c r="IM128" s="120">
        <v>4.1871696164206351E-6</v>
      </c>
      <c r="IN128" s="120">
        <v>4.1918428428111582E-6</v>
      </c>
      <c r="IO128" s="120">
        <v>4.0663713198021008E-6</v>
      </c>
      <c r="IP128" s="120">
        <v>4.0708901169184941E-6</v>
      </c>
      <c r="IQ128" s="120">
        <v>3.9484356396578104E-6</v>
      </c>
      <c r="IR128" s="120">
        <v>3.9528042668159203E-6</v>
      </c>
      <c r="IS128" s="120">
        <v>3.8333113073346329E-6</v>
      </c>
      <c r="IT128" s="120">
        <v>3.8375339325234223E-6</v>
      </c>
      <c r="IU128" s="120">
        <v>3.7209476115758874E-6</v>
      </c>
      <c r="IV128" s="120">
        <v>3.7250283127387192E-6</v>
      </c>
      <c r="IW128" s="120">
        <v>3.6112943985581946E-6</v>
      </c>
      <c r="IX128" s="120">
        <v>3.6152371648702025E-6</v>
      </c>
      <c r="IY128" s="120">
        <v>3.5043020718440095E-6</v>
      </c>
      <c r="IZ128" s="120">
        <v>3.5081108049852464E-6</v>
      </c>
      <c r="JA128" s="120">
        <v>3.399921592249556E-6</v>
      </c>
      <c r="JB128" s="120">
        <v>3.4036001076738071E-6</v>
      </c>
      <c r="JC128" s="120">
        <v>3.2981044776281773E-6</v>
      </c>
      <c r="JD128" s="120">
        <v>3.3016565058271058E-6</v>
      </c>
      <c r="JE128" s="120">
        <v>3.1988028025688707E-6</v>
      </c>
      <c r="JF128" s="120">
        <v>3.2022319903313646E-6</v>
      </c>
      <c r="JG128" s="120">
        <v>3.1019691980100216E-6</v>
      </c>
      <c r="JH128" s="120">
        <v>3.1052791096764275E-6</v>
      </c>
      <c r="JI128" s="120">
        <v>3.007556850768185E-6</v>
      </c>
      <c r="JJ128" s="120">
        <v>3.0107509694793101E-6</v>
      </c>
      <c r="JK128" s="120">
        <v>2.9155195029819768E-6</v>
      </c>
      <c r="JL128" s="120">
        <v>2.9186012319225728E-6</v>
      </c>
      <c r="JM128" s="120">
        <v>2.8258114514710332E-6</v>
      </c>
      <c r="JN128" s="120">
        <v>2.8287841151075596E-6</v>
      </c>
      <c r="JO128" s="120">
        <v>2.7383875470100286E-6</v>
      </c>
      <c r="JP128" s="120">
        <v>2.7412543923225066E-6</v>
      </c>
      <c r="JQ128" s="120">
        <v>2.6532031935178691E-6</v>
      </c>
      <c r="JR128" s="120">
        <v>2.6559673912255992E-6</v>
      </c>
      <c r="JS128" s="120">
        <v>2.5702143471620993E-6</v>
      </c>
      <c r="JT128" s="120">
        <v>2.5728789929430327E-6</v>
      </c>
      <c r="JU128" s="120">
        <v>2.4893775153786425E-6</v>
      </c>
      <c r="JV128" s="120">
        <v>2.4919456310822048E-6</v>
      </c>
      <c r="JW128" s="120">
        <v>2.4106497558070018E-6</v>
      </c>
      <c r="JX128" s="120">
        <v>2.4131242906601695E-6</v>
      </c>
      <c r="JY128" s="120">
        <v>2.3339886751411006E-6</v>
      </c>
      <c r="JZ128" s="120">
        <v>2.3363725069475281E-6</v>
      </c>
      <c r="KA128" s="120">
        <v>2.2593524278959392E-6</v>
      </c>
      <c r="KB128" s="120">
        <v>2.261648364227941E-6</v>
      </c>
      <c r="KC128" s="120">
        <v>2.1866997150903167E-6</v>
      </c>
      <c r="KD128" s="120">
        <v>2.1889104944734962E-6</v>
      </c>
      <c r="KE128" s="120">
        <v>2.1159897828458278E-6</v>
      </c>
      <c r="KF128" s="120">
        <v>2.118118075936182E-6</v>
      </c>
      <c r="KG128" s="120">
        <v>2.0471824209024558E-6</v>
      </c>
      <c r="KH128" s="120">
        <v>2.0492308316557563E-6</v>
      </c>
      <c r="KI128" s="120">
        <v>1.9802379610510499E-6</v>
      </c>
      <c r="KJ128" s="120">
        <v>1.9822090278843143E-6</v>
      </c>
      <c r="KK128" s="120">
        <v>1.9151172754830389E-6</v>
      </c>
      <c r="KL128" s="120">
        <v>1.9170134724279106E-6</v>
      </c>
      <c r="KM128" s="120">
        <v>1.8517817750577455E-6</v>
      </c>
      <c r="KN128" s="120">
        <v>1.8536055129056023E-6</v>
      </c>
      <c r="KO128" s="120">
        <v>1.7901934074877109E-6</v>
      </c>
      <c r="KP128" s="120">
        <v>1.7919470349263327E-6</v>
      </c>
      <c r="KQ128" s="120">
        <v>1.7303146554424448E-6</v>
      </c>
      <c r="KR128" s="120">
        <v>1.7320004601840533E-6</v>
      </c>
      <c r="KS128" s="120">
        <v>1.6721085345710826E-6</v>
      </c>
      <c r="KT128" s="120">
        <v>1.6737287444716024E-6</v>
      </c>
      <c r="KU128" s="120">
        <v>1.6155385914444443E-6</v>
      </c>
      <c r="KV128" s="120">
        <v>1.6170953756138062E-6</v>
      </c>
      <c r="KW128" s="120">
        <v>1.5605689014170027E-6</v>
      </c>
      <c r="KX128" s="120">
        <v>1.5620643713203282E-6</v>
      </c>
      <c r="KY128" s="120">
        <v>1.5071640664093204E-6</v>
      </c>
      <c r="KZ128" s="120">
        <v>1.5086002769588396E-6</v>
      </c>
      <c r="LA128" s="120">
        <v>1.4552892126115647E-6</v>
      </c>
      <c r="LB128" s="120">
        <v>1.4566681632491009E-6</v>
      </c>
      <c r="LC128" s="120">
        <v>1.4049099881086874E-6</v>
      </c>
      <c r="LD128" s="120">
        <v>1.4062336238785657E-6</v>
      </c>
      <c r="LE128" s="120">
        <v>1.3559925604279455E-6</v>
      </c>
      <c r="LF128" s="120">
        <v>1.3572627730401736E-6</v>
      </c>
      <c r="LG128" s="120">
        <v>1.3085036140094277E-6</v>
      </c>
      <c r="LH128" s="120">
        <v>1.3097222428930094E-6</v>
      </c>
      <c r="LI128" s="120">
        <v>1.2624103476002992E-6</v>
      </c>
      <c r="LJ128" s="120">
        <v>1.2635791809465417E-6</v>
      </c>
      <c r="LK128" s="120">
        <v>1.2176804715735184E-6</v>
      </c>
      <c r="LL128" s="120">
        <v>1.2188012473692003E-6</v>
      </c>
      <c r="LM128" s="120">
        <v>1.1742822051717991E-6</v>
      </c>
      <c r="LN128" s="120">
        <v>1.1753566122220617E-6</v>
      </c>
      <c r="LO128" s="120">
        <v>1.1321842736776123E-6</v>
      </c>
      <c r="LP128" s="120">
        <v>1.1332139526184579E-6</v>
      </c>
      <c r="LQ128" s="120">
        <v>1.0913559055100816E-6</v>
      </c>
      <c r="LR128" s="120">
        <v>1.0923424498103524E-6</v>
      </c>
      <c r="LS128" s="120">
        <v>1.051766829249623E-6</v>
      </c>
      <c r="LT128" s="120">
        <v>1.0527117862023425E-6</v>
      </c>
      <c r="LU128" s="120">
        <v>1.0133872705912617E-6</v>
      </c>
      <c r="LV128" s="120">
        <v>1.0142921422942218E-6</v>
      </c>
      <c r="LW128" s="120">
        <v>9.7618794922750085E-7</v>
      </c>
      <c r="LX128" s="120">
        <v>9.7705419355300398E-7</v>
      </c>
      <c r="LY128" s="120">
        <v>9.4014007566177563E-7</v>
      </c>
      <c r="LZ128" s="120">
        <v>9.4096910721540136E-7</v>
      </c>
      <c r="MA128" s="120">
        <v>9.0521534795342051E-7</v>
      </c>
      <c r="MB128" s="120">
        <v>9.0600853902173724E-7</v>
      </c>
      <c r="MC128" s="120">
        <v>8.713859483952082E-7</v>
      </c>
      <c r="MD128" s="120">
        <v>8.7214462988232932E-7</v>
      </c>
      <c r="ME128" s="120">
        <v>8.3862454012451118E-7</v>
      </c>
      <c r="MF128" s="120">
        <v>8.3935000247740531E-7</v>
      </c>
      <c r="MG128" s="120">
        <v>8.0690426366915683E-7</v>
      </c>
      <c r="MH128" s="120">
        <v>8.0759775779162526E-7</v>
      </c>
      <c r="MI128" s="120">
        <v>7.7619873342909677E-7</v>
      </c>
      <c r="MJ128" s="120">
        <v>7.768614715843383E-7</v>
      </c>
      <c r="MK128" s="120">
        <v>7.4648203409503309E-7</v>
      </c>
      <c r="ML128" s="120">
        <v>7.4711519079672676E-7</v>
      </c>
      <c r="MM128" s="120">
        <v>7.1772871700517644E-7</v>
      </c>
      <c r="MN128" s="120">
        <v>7.1833342989699751E-7</v>
      </c>
      <c r="MO128" s="120">
        <v>6.8991379644132367E-7</v>
      </c>
      <c r="MP128" s="120">
        <v>6.9049116716484207E-7</v>
      </c>
      <c r="MQ128" s="120">
        <v>6.6301274586550219E-7</v>
      </c>
      <c r="MR128" s="120">
        <v>6.6356384091638906E-7</v>
      </c>
      <c r="MS128" s="120">
        <v>6.3700149409842557E-7</v>
      </c>
      <c r="MT128" s="120">
        <v>6.3752734567092106E-7</v>
      </c>
      <c r="MU128" s="120">
        <v>6.1185642144105124E-7</v>
      </c>
      <c r="MV128" s="120">
        <v>6.1235802826063718E-7</v>
      </c>
      <c r="MW128" s="120">
        <v>5.8755435574055266E-7</v>
      </c>
      <c r="MX128" s="120">
        <v>5.8803268388478118E-7</v>
      </c>
      <c r="MY128" s="120">
        <v>5.6407256840204148E-7</v>
      </c>
      <c r="MZ128" s="120">
        <v>5.6452855210948523E-7</v>
      </c>
      <c r="NA128" s="120">
        <v>5.4138877034740997E-7</v>
      </c>
      <c r="NB128" s="120">
        <v>5.4182331281469166E-7</v>
      </c>
      <c r="NC128" s="120">
        <v>5.1948110792268764E-7</v>
      </c>
      <c r="ND128" s="120">
        <v>5.1989508208955705E-7</v>
      </c>
      <c r="NE128" s="120">
        <v>4.9832815875532006E-7</v>
      </c>
      <c r="NF128" s="120">
        <v>4.9872240807775303E-7</v>
      </c>
      <c r="NG128" s="120">
        <v>4.7790892756281951E-7</v>
      </c>
      <c r="NH128" s="120">
        <v>4.7828426677411827E-7</v>
      </c>
      <c r="NI128" s="120">
        <v>4.5820284191425427E-7</v>
      </c>
      <c r="NJ128" s="120">
        <v>4.585600577741285E-7</v>
      </c>
      <c r="NK128" s="120">
        <v>4.3918974794606024E-7</v>
      </c>
      <c r="NL128" s="120">
        <v>4.3952959997768036E-7</v>
      </c>
      <c r="NM128" s="120">
        <v>4.2084990603369427E-7</v>
      </c>
      <c r="NN128" s="120">
        <v>4.2117312724870795E-7</v>
      </c>
      <c r="NO128" s="120">
        <v>4.0316398642065967E-7</v>
      </c>
      <c r="NP128" s="120">
        <v>4.0347128403216761E-7</v>
      </c>
      <c r="NQ128" s="120">
        <v>3.8611306480646283E-7</v>
      </c>
      <c r="NR128" s="120">
        <v>3.8640512092996177E-7</v>
      </c>
      <c r="NS128" s="120">
        <v>3.6967861789507991E-7</v>
      </c>
      <c r="NT128" s="120">
        <v>3.6995609023737428E-7</v>
      </c>
      <c r="NU128" s="120">
        <v>3.5384251890552859E-7</v>
      </c>
      <c r="NV128" s="120">
        <v>3.541060414416259E-7</v>
      </c>
      <c r="NW128" s="120">
        <v>3.3858703304616547E-7</v>
      </c>
      <c r="NX128" s="120">
        <v>3.3883721668417333E-7</v>
      </c>
      <c r="NY128" s="120">
        <v>3.238948129543425E-7</v>
      </c>
      <c r="NZ128" s="120">
        <v>3.2413224618838783E-7</v>
      </c>
      <c r="OA128" s="120">
        <v>3.097488941030777E-7</v>
      </c>
      <c r="OB128" s="120">
        <v>3.0997414365427452E-7</v>
      </c>
      <c r="OC128" s="120">
        <v>2.9613269017641251E-7</v>
      </c>
      <c r="OD128" s="120">
        <v>2.9634630162191155E-7</v>
      </c>
      <c r="OE128" s="120">
        <v>2.830299884151395E-7</v>
      </c>
      <c r="OF128" s="120">
        <v>2.8323248680529296E-7</v>
      </c>
      <c r="OG128" s="120">
        <v>2.7042494493460514E-7</v>
      </c>
      <c r="OH128" s="120">
        <v>2.7061683539829017E-7</v>
      </c>
      <c r="OI128" s="120">
        <v>2.5830208001630549E-7</v>
      </c>
      <c r="OJ128" s="120">
        <v>2.5848384835444708E-7</v>
      </c>
      <c r="OK128" s="120">
        <v>2.4664627337499846E-7</v>
      </c>
      <c r="OL128" s="120">
        <v>2.4681838664234892E-7</v>
      </c>
      <c r="OM128" s="120">
        <v>2.3544275940308556E-7</v>
      </c>
      <c r="ON128" s="120">
        <v>2.3560566647830604E-7</v>
      </c>
      <c r="OO128" s="120">
        <v>2.2467712239400655E-7</v>
      </c>
      <c r="OP128" s="120">
        <v>2.2483125453811498E-7</v>
      </c>
      <c r="OQ128" s="120">
        <v>2.1433529174641726E-7</v>
      </c>
      <c r="OR128" s="120">
        <v>2.1448106314966507E-7</v>
      </c>
      <c r="OS128" s="120">
        <v>2.0440353715092507E-7</v>
      </c>
      <c r="OT128" s="120">
        <v>2.0454134546816579E-7</v>
      </c>
      <c r="OU128" s="120">
        <v>1.9486846376115774E-7</v>
      </c>
      <c r="OV128" s="120">
        <v>1.9499869063578433E-7</v>
      </c>
      <c r="OW128" s="120">
        <v>1.8571700735096283E-7</v>
      </c>
      <c r="OX128" s="120">
        <v>1.8584001892748566E-7</v>
      </c>
      <c r="OY128" s="120">
        <v>1.7693642945952857E-7</v>
      </c>
      <c r="OZ128" s="120">
        <v>1.7705257688487381E-7</v>
      </c>
      <c r="PA128" s="120">
        <v>1.6851431252622686E-7</v>
      </c>
      <c r="PB128" s="120">
        <v>1.6862393243984055E-7</v>
      </c>
      <c r="PC128" s="120">
        <v>1.6043855501698592E-7</v>
      </c>
      <c r="PD128" s="120">
        <v>1.6054197002982912E-7</v>
      </c>
      <c r="PE128" s="120">
        <v>1.5269736654399665E-7</v>
      </c>
      <c r="PF128" s="120">
        <v>1.5279488570652375E-7</v>
      </c>
      <c r="PG128" s="120">
        <v>1.4527926298056373E-7</v>
      </c>
      <c r="PH128" s="120">
        <v>1.4537118223977892E-7</v>
      </c>
      <c r="PI128" s="120">
        <v>1.381730615729101E-7</v>
      </c>
      <c r="PJ128" s="120">
        <v>1.3825966421860032E-7</v>
      </c>
      <c r="PK128" s="120">
        <v>1.3136787605074518E-7</v>
      </c>
      <c r="PL128" s="120">
        <v>1.3144943315099089E-7</v>
      </c>
      <c r="PM128" s="120">
        <v>1.2485311173840059E-7</v>
      </c>
      <c r="PN128" s="120">
        <v>1.2492988256447048E-7</v>
      </c>
      <c r="PO128" s="120">
        <v>1.1861846066833947E-7</v>
      </c>
      <c r="PP128" s="120">
        <v>1.1869069310907835E-7</v>
      </c>
      <c r="PQ128" s="120">
        <v>1.1265389669883855E-7</v>
      </c>
      <c r="PR128" s="120">
        <v>1.1272182766465862E-7</v>
      </c>
      <c r="PS128" s="120">
        <v>1.0694967063763457E-7</v>
      </c>
      <c r="PT128" s="120">
        <v>1.07013526454227E-7</v>
      </c>
      <c r="PU128" s="120">
        <v>1.0149630537332397E-7</v>
      </c>
      <c r="PV128" s="120">
        <v>1.0155630216520811E-7</v>
      </c>
      <c r="PW128" s="120">
        <v>9.6284591016292748E-8</v>
      </c>
      <c r="PX128" s="120">
        <v>9.634093508032361E-8</v>
      </c>
      <c r="PY128" s="120">
        <v>9.1305580050946129E-8</v>
      </c>
      <c r="PZ128" s="120">
        <v>9.1358468219904662E-8</v>
      </c>
      <c r="QA128" s="120">
        <v>8.655058250099615E-8</v>
      </c>
      <c r="QB128" s="120">
        <v>8.6600202497387672E-8</v>
      </c>
      <c r="QC128" s="120">
        <v>8.2011161109552562E-8</v>
      </c>
      <c r="QD128" s="120">
        <v>8.2057691889744342E-8</v>
      </c>
      <c r="QE128" s="120">
        <v>7.767912653575191E-8</v>
      </c>
      <c r="QF128" s="120">
        <v>7.7722738624578831E-8</v>
      </c>
      <c r="QG128" s="120">
        <v>7.3546532569640734E-8</v>
      </c>
      <c r="QH128" s="120">
        <v>7.3587388385614397E-8</v>
      </c>
      <c r="QI128" s="120">
        <v>6.9605671367016272E-8</v>
      </c>
      <c r="QJ128" s="120">
        <v>6.9643925538273507E-8</v>
      </c>
      <c r="QK128" s="120">
        <v>6.5849068705910381E-8</v>
      </c>
      <c r="QL128" s="120">
        <v>6.5884868377038699E-8</v>
      </c>
      <c r="QM128" s="120">
        <v>6.2269479266382098E-8</v>
      </c>
      <c r="QN128" s="120">
        <v>6.2302964396261985E-8</v>
      </c>
      <c r="QO128" s="120">
        <v>5.8859881935266441E-8</v>
      </c>
      <c r="QP128" s="120">
        <v>5.8891185586072979E-8</v>
      </c>
      <c r="QQ128" s="120">
        <v>5.5613475137505237E-8</v>
      </c>
      <c r="QR128" s="120">
        <v>5.5642723755012166E-8</v>
      </c>
      <c r="QS128" s="120">
        <v>5.252367219566278E-8</v>
      </c>
      <c r="QT128" s="120">
        <v>5.2550985880994095E-8</v>
      </c>
      <c r="QU128" s="120">
        <v>4.9584096719207E-8</v>
      </c>
      <c r="QV128" s="120">
        <v>4.9609589492182857E-8</v>
      </c>
      <c r="QW128" s="120">
        <v>4.6788578025110431E-8</v>
      </c>
      <c r="QX128" s="120">
        <v>4.6812358079335367E-8</v>
      </c>
      <c r="QY128" s="120">
        <v>4.4131146591300439E-8</v>
      </c>
      <c r="QZ128" s="120">
        <v>4.415331654114247E-8</v>
      </c>
      <c r="RA128" s="120">
        <v>4.1606029544459241E-8</v>
      </c>
      <c r="RB128" s="120">
        <v>4.1626686664070871E-8</v>
      </c>
      <c r="RC128" s="120">
        <v>3.9207646183647737E-8</v>
      </c>
      <c r="RD128" s="120">
        <v>3.9226882638179305E-8</v>
      </c>
      <c r="RE128" s="120">
        <v>3.6930603541195738E-8</v>
      </c>
      <c r="RF128" s="120">
        <v>3.6948506610353099E-8</v>
      </c>
      <c r="RG128" s="120">
        <v>3.4769691982270635E-8</v>
      </c>
      <c r="RH128" s="120">
        <v>3.4786344276370415E-8</v>
      </c>
      <c r="RI128" s="120">
        <v>3.2719880844505188E-8</v>
      </c>
      <c r="RJ128" s="120">
        <v>3.2735360513180123E-8</v>
      </c>
      <c r="RK128" s="120">
        <v>3.0776314119030891E-8</v>
      </c>
      <c r="RL128" s="120">
        <v>3.0790695052739249E-8</v>
      </c>
      <c r="RM128" s="120">
        <v>2.8934306174229629E-8</v>
      </c>
      <c r="RN128" s="120">
        <v>2.8947658198722386E-8</v>
      </c>
      <c r="RO128" s="120">
        <v>2.7189337523480246E-8</v>
      </c>
      <c r="RP128" s="120">
        <v>2.7201726587380407E-8</v>
      </c>
      <c r="RQ128" s="120">
        <v>2.5537050638141323E-8</v>
      </c>
      <c r="RR128" s="120">
        <v>2.5548538993789493E-8</v>
      </c>
      <c r="RS128" s="120">
        <v>2.3973245806972634E-8</v>
      </c>
      <c r="RT128" s="120">
        <v>2.3983892184692712E-8</v>
      </c>
      <c r="RU128" s="120">
        <v>2.2493877043159697E-8</v>
      </c>
      <c r="RV128" s="120">
        <v>2.2503736819099071E-8</v>
      </c>
      <c r="RW128" s="120">
        <v>2.1095048040066882E-8</v>
      </c>
      <c r="RX128" s="120">
        <v>2.1104173397764208E-8</v>
      </c>
      <c r="RY128" s="120">
        <v>1.9773008176803024E-8</v>
      </c>
      <c r="RZ128" s="120">
        <v>1.978144826263721E-8</v>
      </c>
      <c r="SA128" s="120">
        <v>1.8524148574643042E-8</v>
      </c>
      <c r="SB128" s="120">
        <v>1.8531949647315946E-8</v>
      </c>
      <c r="SC128" s="120">
        <v>1.7344998205306698E-8</v>
      </c>
      <c r="SD128" s="120">
        <v>1.7352203779511495E-8</v>
      </c>
      <c r="SE128" s="120">
        <v>1.6232220052052203E-8</v>
      </c>
      <c r="SF128" s="120">
        <v>1.6238871036478648E-8</v>
      </c>
      <c r="SG128" s="120">
        <v>1.5182607324498913E-8</v>
      </c>
      <c r="SH128" s="120">
        <v>1.5188742154326063E-8</v>
      </c>
      <c r="SI128" s="120">
        <v>1.4193079728049224E-8</v>
      </c>
      <c r="SJ128" s="120">
        <v>1.4198734492074587E-8</v>
      </c>
      <c r="SK128" s="120">
        <v>1.3260679788733609E-8</v>
      </c>
      <c r="SL128" s="120">
        <v>1.3265888351287435E-8</v>
      </c>
      <c r="SM128" s="120">
        <v>1.2382569234258111E-8</v>
      </c>
      <c r="SN128" s="120">
        <v>1.2387363352049584E-8</v>
      </c>
      <c r="SO128" s="120">
        <v>1.1556025431986071E-8</v>
      </c>
      <c r="SP128" s="120">
        <v>1.1560434866027385E-8</v>
      </c>
      <c r="SQ128" s="120">
        <v>1.0778437884539845E-8</v>
      </c>
      <c r="SR128" s="120">
        <v>1.0782490507292435E-8</v>
      </c>
      <c r="SS128" s="120">
        <v>1.0047304783660108E-8</v>
      </c>
      <c r="ST128" s="120">
        <v>1.0051026681546018E-8</v>
      </c>
      <c r="SU128" s="120">
        <v>9.3602296229129041E-9</v>
      </c>
      <c r="SV128" s="120">
        <v>9.363645194332628E-9</v>
      </c>
      <c r="SW128" s="120">
        <v>8.7149178697863406E-9</v>
      </c>
      <c r="SX128" s="120">
        <v>8.7180499187827522E-9</v>
      </c>
      <c r="SY128" s="120">
        <v>8.1091736976698744E-9</v>
      </c>
      <c r="SZ128" s="120">
        <v>8.1120435233762555E-9</v>
      </c>
      <c r="TA128" s="120">
        <v>7.5408967781607937E-9</v>
      </c>
      <c r="TB128" s="120">
        <v>7.5435242601689673E-9</v>
      </c>
      <c r="TC128" s="120">
        <v>7.0080791340931011E-9</v>
      </c>
      <c r="TD128" s="120">
        <v>7.010482813875947E-9</v>
      </c>
      <c r="TE128" s="120">
        <v>6.5088020536349512E-9</v>
      </c>
      <c r="TF128" s="120">
        <v>6.5109992121554333E-9</v>
      </c>
      <c r="TG128" s="120">
        <v>6.0412330657514453E-9</v>
      </c>
      <c r="TH128" s="120">
        <v>6.0432397973883925E-9</v>
      </c>
      <c r="TI128" s="120">
        <v>5.6036229772803809E-9</v>
      </c>
      <c r="TJ128" s="120">
        <v>5.6054542601989968E-9</v>
      </c>
      <c r="TK128" s="120">
        <v>5.1943029718190483E-9</v>
      </c>
      <c r="TL128" s="120">
        <v>5.1959727349120671E-9</v>
      </c>
      <c r="TM128" s="120">
        <v>4.8116817705712868E-9</v>
      </c>
      <c r="TN128" s="120">
        <v>4.8132029570943898E-9</v>
      </c>
      <c r="TO128" s="120">
        <v>4.4542428552546675E-9</v>
      </c>
      <c r="TP128" s="120">
        <v>4.4556274832775073E-9</v>
      </c>
      <c r="TQ128" s="120">
        <v>4.1205417531190876E-9</v>
      </c>
      <c r="TR128" s="120">
        <v>4.1218009729109242E-9</v>
      </c>
      <c r="TS128" s="120">
        <v>3.8092033840794143E-9</v>
      </c>
      <c r="TT128" s="120">
        <v>3.8103475325459694E-9</v>
      </c>
      <c r="TU128" s="120">
        <v>3.5189194699166855E-9</v>
      </c>
      <c r="TV128" s="120">
        <v>3.5199581222024046E-9</v>
      </c>
      <c r="TW128" s="120">
        <v>3.2484460054545856E-9</v>
      </c>
      <c r="TX128" s="120">
        <v>3.24938802382205E-9</v>
      </c>
      <c r="TY128" s="120">
        <v>2.996600791570664E-9</v>
      </c>
      <c r="TZ128" s="120">
        <v>2.9974543716663132E-9</v>
      </c>
      <c r="UA128" s="120">
        <v>2.7622610298549383E-9</v>
      </c>
      <c r="UB128" s="120">
        <v>2.7630337444678405E-9</v>
      </c>
      <c r="UC128" s="120">
        <v>2.5443609786824273E-9</v>
      </c>
      <c r="UD128" s="120">
        <v>2.5450598191001991E-9</v>
      </c>
      <c r="UE128" s="120">
        <v>2.3418896704207124E-9</v>
      </c>
      <c r="UF128" s="120">
        <v>2.3425210854841278E-9</v>
      </c>
      <c r="UG128" s="120">
        <v>2.1538886894487561E-9</v>
      </c>
      <c r="UH128" s="120">
        <v>2.1544586224039921E-9</v>
      </c>
      <c r="UI128" s="120">
        <v>1.9794500106193458E-9</v>
      </c>
      <c r="UJ128" s="120">
        <v>1.9799639338642145E-9</v>
      </c>
      <c r="UK128" s="120">
        <v>1.8177138977543626E-9</v>
      </c>
      <c r="UL128" s="120">
        <v>1.8181768455722218E-9</v>
      </c>
      <c r="UM128" s="120">
        <v>1.6678668617198706E-9</v>
      </c>
      <c r="UN128" s="120">
        <v>1.6682834610922962E-9</v>
      </c>
      <c r="UO128" s="120">
        <v>1.529139677586801E-9</v>
      </c>
      <c r="UP128" s="120">
        <v>1.5295141771734767E-9</v>
      </c>
      <c r="UQ128" s="120">
        <v>1.4008054603427488E-9</v>
      </c>
      <c r="UR128" s="120">
        <v>1.401141757714391E-9</v>
      </c>
      <c r="US128" s="120">
        <v>1.2821777985813252E-9</v>
      </c>
      <c r="UT128" s="120">
        <v>1.2824794657888384E-9</v>
      </c>
      <c r="UU128" s="120">
        <v>1.1726089455574477E-9</v>
      </c>
      <c r="UV128" s="120">
        <v>1.1728792531178906E-9</v>
      </c>
      <c r="UW128" s="120">
        <v>1.0714880669601868E-9</v>
      </c>
      <c r="UX128" s="120">
        <v>1.0717300063375174E-9</v>
      </c>
      <c r="UY128" s="120">
        <v>9.782395447191739E-10</v>
      </c>
      <c r="UZ128" s="120">
        <v>9.7845584937516293E-10</v>
      </c>
      <c r="VA128" s="120">
        <v>8.9232133612631624E-10</v>
      </c>
      <c r="VB128" s="120">
        <v>8.9251450121445452E-10</v>
      </c>
      <c r="VC128" s="120">
        <v>8.132233875215965E-10</v>
      </c>
      <c r="VD128" s="120">
        <v>8.1339568829425528E-10</v>
      </c>
      <c r="VE128" s="120">
        <v>7.4046610176016158E-10</v>
      </c>
      <c r="VF128" s="120">
        <v>7.406196107567531E-10</v>
      </c>
      <c r="VG128" s="120">
        <v>6.7359885864773022E-10</v>
      </c>
      <c r="VH128" s="120">
        <v>6.7373546172913528E-10</v>
      </c>
      <c r="VI128" s="120">
        <v>6.1219858750267301E-10</v>
      </c>
      <c r="VJ128" s="120">
        <v>6.12319998794711E-10</v>
      </c>
      <c r="VK128" s="120">
        <v>5.5586839097587773E-10</v>
      </c>
      <c r="VL128" s="120">
        <v>5.5597616678220298E-10</v>
      </c>
      <c r="VM128" s="120">
        <v>5.0423621923386927E-10</v>
      </c>
      <c r="VN128" s="120">
        <v>5.0433177097624298E-10</v>
      </c>
      <c r="VO128" s="120">
        <v>4.5695359358647535E-10</v>
      </c>
      <c r="VP128" s="120">
        <v>4.5703819982805469E-10</v>
      </c>
      <c r="VQ128" s="120">
        <v>4.1369437861785948E-10</v>
      </c>
      <c r="VR128" s="120">
        <v>4.1376919622279328E-10</v>
      </c>
      <c r="VS128" s="120">
        <v>3.7415360185874148E-10</v>
      </c>
      <c r="VT128" s="120">
        <v>3.7421967633912484E-10</v>
      </c>
      <c r="VU128" s="120">
        <v>3.3804632001838479E-10</v>
      </c>
      <c r="VV128" s="120">
        <v>3.3810459511738127E-10</v>
      </c>
      <c r="VW128" s="120">
        <v>3.0510653077723854E-10</v>
      </c>
      <c r="VX128" s="120">
        <v>3.0515785733501896E-10</v>
      </c>
      <c r="VY128" s="120">
        <v>2.750861291251605E-10</v>
      </c>
      <c r="VZ128" s="120">
        <v>2.7513127327216808E-10</v>
      </c>
      <c r="WA128" s="120">
        <v>2.4775390721581479E-10</v>
      </c>
      <c r="WB128" s="120">
        <v>2.4779355793579908E-10</v>
      </c>
      <c r="WC128" s="120">
        <v>2.2289459669520856E-10</v>
      </c>
      <c r="WD128" s="120">
        <v>2.2292937279844715E-10</v>
      </c>
      <c r="WE128" s="120">
        <v>2.0030795245138505E-10</v>
      </c>
      <c r="WF128" s="120">
        <v>2.0033840899653712E-10</v>
      </c>
      <c r="WG128" s="120">
        <v>1.7980787672301436E-10</v>
      </c>
      <c r="WH128" s="120">
        <v>1.7983451092413918E-10</v>
      </c>
      <c r="WI128" s="120">
        <v>1.6122158249704294E-10</v>
      </c>
      <c r="WJ128" s="120">
        <v>1.6124483915045318E-10</v>
      </c>
      <c r="WK128" s="120">
        <v>1.4438879511964316E-10</v>
      </c>
      <c r="WL128" s="120">
        <v>1.4440907158346036E-10</v>
      </c>
      <c r="WM128" s="120">
        <v>1.2916099104045214E-10</v>
      </c>
      <c r="WN128" s="120">
        <v>1.2917864179798369E-10</v>
      </c>
      <c r="WO128" s="120">
        <v>1.1540067260747929E-10</v>
      </c>
      <c r="WP128" s="120">
        <v>1.154160134438451E-10</v>
      </c>
      <c r="WQ128" s="120">
        <v>1.0298067782908296E-10</v>
      </c>
      <c r="WR128" s="120">
        <v>1.029939896488913E-10</v>
      </c>
      <c r="WS128" s="120">
        <v>9.1783524020041886E-11</v>
      </c>
      <c r="WT128" s="120">
        <v>9.17950563323317E-11</v>
      </c>
      <c r="WU128" s="120">
        <v>8.1700784250943462E-11</v>
      </c>
      <c r="WV128" s="120">
        <v>8.171075834610274E-11</v>
      </c>
      <c r="WW128" s="120">
        <v>7.2632495523873565E-11</v>
      </c>
      <c r="WX128" s="120">
        <v>7.2641107365775538E-11</v>
      </c>
      <c r="WY128" s="120">
        <v>6.4486597602650405E-11</v>
      </c>
      <c r="WZ128" s="120">
        <v>6.4494020457853422E-11</v>
      </c>
      <c r="XA128" s="120">
        <v>5.717840143259969E-11</v>
      </c>
      <c r="XB128" s="120">
        <v>5.7184788257109372E-11</v>
      </c>
      <c r="XC128" s="120">
        <v>5.0630086093052295E-11</v>
      </c>
      <c r="XD128" s="120">
        <v>5.0635571695856683E-11</v>
      </c>
      <c r="XE128" s="120">
        <v>4.477022323532788E-11</v>
      </c>
      <c r="XF128" s="120">
        <v>4.4774926236685626E-11</v>
      </c>
      <c r="XG128" s="120">
        <v>3.9533327969903815E-11</v>
      </c>
      <c r="XH128" s="120">
        <v>3.9537352571187422E-11</v>
      </c>
      <c r="XI128" s="120">
        <v>3.4859435178698852E-11</v>
      </c>
      <c r="XJ128" s="120">
        <v>3.4862872759474438E-11</v>
      </c>
      <c r="XK128" s="120">
        <v>3.0693700241884752E-11</v>
      </c>
      <c r="XL128" s="120">
        <v>3.0696630798840236E-11</v>
      </c>
      <c r="XM128" s="120">
        <v>2.6986023183313305E-11</v>
      </c>
      <c r="XN128" s="120">
        <v>2.6988516624632158E-11</v>
      </c>
      <c r="XO128" s="120">
        <v>2.3690695254457389E-11</v>
      </c>
      <c r="XP128" s="120">
        <v>2.3692812562270618E-11</v>
      </c>
      <c r="XQ128" s="120">
        <v>2.0766066993652886E-11</v>
      </c>
      <c r="XR128" s="120">
        <v>2.076786126628772E-11</v>
      </c>
      <c r="XS128" s="120">
        <v>1.8174236815329221E-11</v>
      </c>
      <c r="XT128" s="120">
        <v>1.8175754200209274E-11</v>
      </c>
      <c r="XU128" s="120">
        <v>1.5880759202770674E-11</v>
      </c>
      <c r="XV128" s="120">
        <v>1.5882039730004309E-11</v>
      </c>
      <c r="XW128" s="120">
        <v>1.3854371597687661E-11</v>
      </c>
      <c r="XX128" s="120">
        <v>1.3855449923611969E-11</v>
      </c>
      <c r="XY128" s="120">
        <v>1.2066739100435218E-11</v>
      </c>
      <c r="XZ128" s="120">
        <v>1.2067645169656664E-11</v>
      </c>
      <c r="YA128" s="120">
        <v>1.0492216116021717E-11</v>
      </c>
      <c r="YB128" s="120">
        <v>1.0492975749813448E-11</v>
      </c>
      <c r="YC128" s="120">
        <v>9.1076241030403458E-12</v>
      </c>
      <c r="YD128" s="120">
        <v>9.1082595213154329E-12</v>
      </c>
      <c r="YE128" s="120">
        <v>7.8920446052536492E-12</v>
      </c>
      <c r="YF128" s="120">
        <v>7.8925748887351472E-12</v>
      </c>
      <c r="YG128" s="120">
        <v>6.8266267687025885E-12</v>
      </c>
      <c r="YH128" s="120">
        <v>6.827068267349861E-12</v>
      </c>
      <c r="YI128" s="120">
        <v>5.8944085708198546E-12</v>
      </c>
      <c r="YJ128" s="120">
        <v>5.8947752640484855E-12</v>
      </c>
      <c r="YK128" s="120">
        <v>5.0801510120369571E-12</v>
      </c>
      <c r="YL128" s="120">
        <v>5.0804548257815598E-12</v>
      </c>
      <c r="YM128" s="120">
        <v>4.3701845447108198E-12</v>
      </c>
      <c r="YN128" s="120">
        <v>4.3704356299273384E-12</v>
      </c>
      <c r="YO128" s="120">
        <v>3.752267038791748E-12</v>
      </c>
      <c r="YP128" s="120">
        <v>3.7524740155751509E-12</v>
      </c>
      <c r="YQ128" s="120">
        <v>3.215452608439132E-12</v>
      </c>
      <c r="YR128" s="120">
        <v>3.2156227795429268E-12</v>
      </c>
      <c r="YS128" s="120">
        <v>2.7499706486971273E-12</v>
      </c>
      <c r="YT128" s="120">
        <v>2.750110185881012E-12</v>
      </c>
      <c r="YU128" s="120">
        <v>2.3471144563021003E-12</v>
      </c>
      <c r="YV128" s="120">
        <v>2.3472285626018578E-12</v>
      </c>
      <c r="YW128" s="120">
        <v>1.9991388336417627E-12</v>
      </c>
      <c r="YX128" s="120">
        <v>1.9992318843496483E-12</v>
      </c>
      <c r="YY128" s="120">
        <v>1.6991660997586471E-12</v>
      </c>
      <c r="YZ128" s="120">
        <v>1.6992417646215837E-12</v>
      </c>
      <c r="ZA128" s="120">
        <v>1.44109995702631E-12</v>
      </c>
      <c r="ZB128" s="120">
        <v>1.4411613059114962E-12</v>
      </c>
      <c r="ZC128" s="120">
        <v>1.219546686665411E-12</v>
      </c>
      <c r="ZD128" s="120">
        <v>1.2195962807074449E-12</v>
      </c>
      <c r="ZE128" s="120">
        <v>1.0297431705520085E-12</v>
      </c>
      <c r="ZF128" s="120">
        <v>1.0297831405804292E-12</v>
      </c>
      <c r="ZG128" s="120">
        <v>8.6749126074662448E-13</v>
      </c>
      <c r="ZH128" s="120">
        <v>8.6752337459704455E-13</v>
      </c>
      <c r="ZI128" s="120">
        <v>7.2909804178873889E-13</v>
      </c>
      <c r="ZJ128" s="120">
        <v>7.2912376192273343E-13</v>
      </c>
      <c r="ZK128" s="120">
        <v>6.1132155400792297E-13</v>
      </c>
      <c r="ZL128" s="120">
        <v>6.1134208670561004E-13</v>
      </c>
      <c r="ZM128" s="120">
        <v>5.1132156885417102E-13</v>
      </c>
      <c r="ZN128" s="120">
        <v>5.1133790609760442E-13</v>
      </c>
      <c r="ZO128" s="120">
        <v>4.2661502950352922E-13</v>
      </c>
      <c r="ZP128" s="120">
        <v>4.2662798453752556E-13</v>
      </c>
      <c r="ZQ128" s="120">
        <v>3.5503579171140658E-13</v>
      </c>
      <c r="ZR128" s="120">
        <v>3.5504602915011025E-13</v>
      </c>
      <c r="ZS128" s="120">
        <v>2.946983210292072E-13</v>
      </c>
      <c r="ZT128" s="120">
        <v>2.9470638227054685E-13</v>
      </c>
      <c r="ZU128" s="120">
        <v>2.4396502303768108E-13</v>
      </c>
      <c r="ZV128" s="120">
        <v>2.4397134765287263E-13</v>
      </c>
      <c r="ZW128" s="120">
        <v>2.0141690315386859E-13</v>
      </c>
      <c r="ZX128" s="120">
        <v>2.014218468343209E-13</v>
      </c>
      <c r="ZY128" s="120">
        <v>1.6582727181242339E-13</v>
      </c>
      <c r="ZZ128" s="120">
        <v>1.6583112138093811E-13</v>
      </c>
      <c r="AAA128" s="120">
        <v>1.361382293848196E-13</v>
      </c>
      <c r="AAB128" s="120">
        <v>1.3614121531100666E-13</v>
      </c>
      <c r="AAC128" s="120">
        <v>1.1143968306346692E-13</v>
      </c>
      <c r="AAD128" s="120">
        <v>1.1144198986401111E-13</v>
      </c>
      <c r="AAE128" s="120">
        <v>9.095066508754625E-14</v>
      </c>
      <c r="AAF128" s="120">
        <v>9.0952439939673644E-14</v>
      </c>
      <c r="AAG128" s="120">
        <v>7.400273811258282E-14</v>
      </c>
      <c r="AAH128" s="120">
        <v>7.4004097963066991E-14</v>
      </c>
      <c r="AAI128" s="120">
        <v>6.0025289218858193E-14</v>
      </c>
      <c r="AAJ128" s="120">
        <v>6.0026326630567751E-14</v>
      </c>
      <c r="AAK128" s="120">
        <v>4.853252901067009E-14</v>
      </c>
      <c r="AAL128" s="120">
        <v>4.8533316953395131E-14</v>
      </c>
      <c r="AAM128" s="120">
        <v>3.9112026478338708E-14</v>
      </c>
      <c r="AAN128" s="120">
        <v>3.9112622239911286E-14</v>
      </c>
      <c r="AAO128" s="120">
        <v>3.141462378006521E-14</v>
      </c>
      <c r="AAP128" s="120">
        <v>3.1415072147111071E-14</v>
      </c>
      <c r="AAQ128" s="120">
        <v>2.5145587856611307E-14</v>
      </c>
      <c r="AAR128" s="120">
        <v>2.5145923691182562E-14</v>
      </c>
      <c r="AAS128" s="120">
        <v>2.0056867826478461E-14</v>
      </c>
      <c r="AAT128" s="120">
        <v>2.0057118144909536E-14</v>
      </c>
      <c r="AAU128" s="120">
        <v>1.5940338433716261E-14</v>
      </c>
      <c r="AAV128" s="120">
        <v>1.5940524076939819E-14</v>
      </c>
      <c r="AAW128" s="120">
        <v>1.2621920448066802E-14</v>
      </c>
      <c r="AAX128" s="120">
        <v>1.2622057417983299E-14</v>
      </c>
      <c r="AAY128" s="120">
        <v>9.9564788635722421E-15</v>
      </c>
      <c r="AAZ128" s="120">
        <v>9.9565793875805114E-15</v>
      </c>
      <c r="ABA128" s="120">
        <v>7.8234090248600506E-15</v>
      </c>
      <c r="ABB128" s="120">
        <v>7.8234824000485743E-15</v>
      </c>
      <c r="ABC128" s="120">
        <v>6.1228294498081745E-15</v>
      </c>
      <c r="ABD128" s="120">
        <v>6.1228827093329062E-15</v>
      </c>
      <c r="ABE128" s="120">
        <v>4.7723081346087163E-15</v>
      </c>
      <c r="ABF128" s="120">
        <v>4.7723465712223449E-15</v>
      </c>
      <c r="ABG128" s="120">
        <v>3.7040565452961347E-15</v>
      </c>
      <c r="ABH128" s="120">
        <v>3.7040841206496673E-15</v>
      </c>
      <c r="ABI128" s="120">
        <v>2.8625323427425475E-15</v>
      </c>
      <c r="ABJ128" s="120">
        <v>2.8625520057808524E-15</v>
      </c>
      <c r="ABK128" s="120">
        <v>2.2023981811447338E-15</v>
      </c>
      <c r="ABL128" s="120">
        <v>2.2024121145109704E-15</v>
      </c>
      <c r="ABM128" s="120">
        <v>1.6867896891501041E-15</v>
      </c>
      <c r="ABN128" s="120">
        <v>1.686799498865878E-15</v>
      </c>
      <c r="ABO128" s="120">
        <v>1.2858510146123821E-15</v>
      </c>
      <c r="ABP128" s="120">
        <v>1.2858578752950994E-15</v>
      </c>
      <c r="ABQ128" s="120">
        <v>9.7550111555238286E-16</v>
      </c>
      <c r="ABR128" s="120">
        <v>9.7550588096732442E-16</v>
      </c>
      <c r="ABS128" s="120">
        <v>7.3639833844180762E-16</v>
      </c>
      <c r="ABT128" s="120">
        <v>7.3640162517652538E-16</v>
      </c>
      <c r="ABU128" s="120">
        <v>5.5307476765271525E-16</v>
      </c>
      <c r="ABV128" s="120">
        <v>5.5307701807018733E-16</v>
      </c>
      <c r="ABW128" s="120">
        <v>4.1321538387170983E-16</v>
      </c>
      <c r="ABX128" s="120">
        <v>4.1321691318216047E-16</v>
      </c>
      <c r="ABY128" s="120">
        <v>3.0706026117251779E-16</v>
      </c>
      <c r="ABZ128" s="120">
        <v>3.0706129240682233E-16</v>
      </c>
      <c r="ACA128" s="120">
        <v>2.2691088847986322E-16</v>
      </c>
      <c r="ACB128" s="120">
        <v>2.2691157830382923E-16</v>
      </c>
      <c r="ACC128" s="120">
        <v>1.6672424690625674E-16</v>
      </c>
      <c r="ACD128" s="120">
        <v>1.6672470454557092E-16</v>
      </c>
      <c r="ACE128" s="120">
        <v>1.217805346963299E-16</v>
      </c>
      <c r="ACF128" s="120">
        <v>1.2178083571389124E-16</v>
      </c>
      <c r="ACG128" s="120">
        <v>8.8412430183539556E-17</v>
      </c>
      <c r="ACH128" s="120">
        <v>8.8412626436956027E-17</v>
      </c>
      <c r="ACI128" s="120">
        <v>6.3785543185233066E-17</v>
      </c>
      <c r="ACJ128" s="120">
        <v>6.3785669969867005E-17</v>
      </c>
      <c r="ACK128" s="120">
        <v>4.5721248507982963E-17</v>
      </c>
      <c r="ACL128" s="120">
        <v>4.5721329641517441E-17</v>
      </c>
      <c r="ACM128" s="120">
        <v>3.2554442454252743E-17</v>
      </c>
      <c r="ACN128" s="120">
        <v>3.2554493867107694E-17</v>
      </c>
      <c r="ACO128" s="120">
        <v>2.3019933987186259E-17</v>
      </c>
      <c r="ACP128" s="120">
        <v>2.3019966236913678E-17</v>
      </c>
      <c r="ACQ128" s="120">
        <v>1.6162194886252414E-17</v>
      </c>
      <c r="ACR128" s="120">
        <v>1.6162214903324611E-17</v>
      </c>
      <c r="ACS128" s="120">
        <v>1.126406494633433E-17</v>
      </c>
      <c r="ACT128" s="120">
        <v>1.1264077235532111E-17</v>
      </c>
      <c r="ACU128" s="120">
        <v>7.790754933999728E-18</v>
      </c>
      <c r="ACV128" s="120">
        <v>7.790762393568422E-18</v>
      </c>
      <c r="ACW128" s="120">
        <v>5.3461262845720652E-18</v>
      </c>
      <c r="ACX128" s="120">
        <v>5.3461307594330936E-18</v>
      </c>
      <c r="ACY128" s="120">
        <v>3.6387658579118296E-18</v>
      </c>
      <c r="ACZ128" s="120">
        <v>3.6387685095751554E-18</v>
      </c>
      <c r="ADA128" s="120">
        <v>2.4558287422302003E-18</v>
      </c>
      <c r="ADB128" s="120">
        <v>2.4558302936007951E-18</v>
      </c>
      <c r="ADC128" s="120">
        <v>1.6430032317443525E-18</v>
      </c>
      <c r="ADD128" s="120">
        <v>1.6430041274048865E-18</v>
      </c>
      <c r="ADE128" s="120">
        <v>1.08926973504975E-18</v>
      </c>
      <c r="ADF128" s="120">
        <v>1.0892702450381677E-18</v>
      </c>
      <c r="ADG128" s="120">
        <v>7.1538848088781396E-19</v>
      </c>
      <c r="ADH128" s="120">
        <v>7.1538876711387191E-19</v>
      </c>
      <c r="ADI128" s="120">
        <v>4.6526747390483304E-19</v>
      </c>
      <c r="ADJ128" s="120">
        <v>4.6526763214485434E-19</v>
      </c>
      <c r="ADK128" s="120">
        <v>2.9953928834083202E-19</v>
      </c>
      <c r="ADL128" s="120">
        <v>2.9953937445804299E-19</v>
      </c>
      <c r="ADM128" s="120">
        <v>1.908191871934225E-19</v>
      </c>
      <c r="ADN128" s="120">
        <v>1.9081923329526777E-19</v>
      </c>
      <c r="ADO128" s="120">
        <v>1.2023314189490333E-19</v>
      </c>
      <c r="ADP128" s="120">
        <v>1.2023316615362237E-19</v>
      </c>
      <c r="ADQ128" s="120">
        <v>7.4897303124843558E-20</v>
      </c>
      <c r="ADR128" s="120">
        <v>7.4897315661482983E-20</v>
      </c>
      <c r="ADS128" s="120">
        <v>4.6104381131488639E-20</v>
      </c>
      <c r="ADT128" s="120">
        <v>4.6104387488810883E-20</v>
      </c>
      <c r="ADU128" s="120">
        <v>2.8030687669222221E-20</v>
      </c>
      <c r="ADV128" s="120">
        <v>2.8030690829563873E-20</v>
      </c>
      <c r="ADW128" s="120">
        <v>1.6823198563327379E-20</v>
      </c>
      <c r="ADX128" s="120">
        <v>1.6823200101889704E-20</v>
      </c>
      <c r="ADY128" s="120">
        <v>9.9613772647065749E-21</v>
      </c>
      <c r="ADZ128" s="120">
        <v>9.9613779974229164E-21</v>
      </c>
      <c r="AEA128" s="120">
        <v>5.8157081759734276E-21</v>
      </c>
      <c r="AEB128" s="120">
        <v>5.8157085169108217E-21</v>
      </c>
      <c r="AEC128" s="120">
        <v>3.3456213433588376E-21</v>
      </c>
      <c r="AED128" s="120">
        <v>3.3456214981565473E-21</v>
      </c>
      <c r="AEE128" s="120">
        <v>1.895138529231374E-21</v>
      </c>
      <c r="AEF128" s="120">
        <v>1.895138597715175E-21</v>
      </c>
      <c r="AEG128" s="120">
        <v>1.0562646227413128E-21</v>
      </c>
      <c r="AEH128" s="120">
        <v>1.0562646522173825E-21</v>
      </c>
      <c r="AEI128" s="120">
        <v>5.7879681280864044E-22</v>
      </c>
      <c r="AEJ128" s="120">
        <v>5.7879682513030087E-22</v>
      </c>
      <c r="AEK128" s="120">
        <v>3.1155101127228881E-22</v>
      </c>
      <c r="AEL128" s="120">
        <v>3.1155101626540819E-22</v>
      </c>
      <c r="AEM128" s="120">
        <v>1.6458152051270588E-22</v>
      </c>
      <c r="AEN128" s="120">
        <v>1.6458152247009417E-22</v>
      </c>
      <c r="AEO128" s="120">
        <v>8.5241117328870601E-23</v>
      </c>
      <c r="AEP128" s="120">
        <v>8.5241118069471833E-23</v>
      </c>
      <c r="AEQ128" s="120">
        <v>4.3237947170889183E-23</v>
      </c>
      <c r="AER128" s="120">
        <v>4.3237947440650119E-23</v>
      </c>
      <c r="AES128" s="120">
        <v>2.1454619466003818E-23</v>
      </c>
      <c r="AET128" s="120">
        <v>2.1454619560325117E-23</v>
      </c>
      <c r="AEU128" s="120">
        <v>1.0400727398563148E-23</v>
      </c>
      <c r="AEV128" s="120">
        <v>1.04007274301179E-23</v>
      </c>
      <c r="AEW128" s="120">
        <v>4.919158574859917E-24</v>
      </c>
      <c r="AEX128" s="120">
        <v>4.9191585849232242E-24</v>
      </c>
      <c r="AEY128" s="120">
        <v>2.2664300086456667E-24</v>
      </c>
      <c r="AEZ128" s="120">
        <v>2.2664300116921679E-24</v>
      </c>
      <c r="AFA128" s="120">
        <v>1.015532064543467E-24</v>
      </c>
      <c r="AFB128" s="120">
        <v>1.0155320654146833E-24</v>
      </c>
      <c r="AFC128" s="120">
        <v>4.4171920039409028E-25</v>
      </c>
      <c r="AFD128" s="120">
        <v>4.4171920062810393E-25</v>
      </c>
      <c r="AFE128" s="120">
        <v>1.8613009243698198E-25</v>
      </c>
      <c r="AFF128" s="120">
        <v>1.8613009249562639E-25</v>
      </c>
      <c r="AFG128" s="120">
        <v>7.5809294872850893E-26</v>
      </c>
      <c r="AFH128" s="120">
        <v>7.5809294886452361E-26</v>
      </c>
      <c r="AFI128" s="120">
        <v>2.9769183176879341E-26</v>
      </c>
      <c r="AFJ128" s="120">
        <v>2.9769183179770471E-26</v>
      </c>
      <c r="AFK128" s="120">
        <v>1.1238753125234245E-26</v>
      </c>
      <c r="AFL128" s="120">
        <v>1.1238753125790653E-26</v>
      </c>
      <c r="AFM128" s="120">
        <v>4.0661593096012444E-27</v>
      </c>
      <c r="AFN128" s="120">
        <v>4.0661593096967074E-27</v>
      </c>
      <c r="AFO128" s="120">
        <v>1.404697093400391E-27</v>
      </c>
      <c r="AFP128" s="120">
        <v>1.4046970934146992E-27</v>
      </c>
      <c r="AFQ128" s="120">
        <v>4.6142225680528E-28</v>
      </c>
      <c r="AFR128" s="120">
        <v>4.6142225680710146E-28</v>
      </c>
      <c r="AFS128" s="120">
        <v>1.4342798784348609E-28</v>
      </c>
      <c r="AFT128" s="120">
        <v>1.4342798784367537E-28</v>
      </c>
      <c r="AFU128" s="120">
        <v>4.1950611416787353E-29</v>
      </c>
      <c r="AFV128" s="120">
        <v>4.1950611416802397E-29</v>
      </c>
      <c r="AFW128" s="120">
        <v>1.1468743946654293E-29</v>
      </c>
      <c r="AFX128" s="120">
        <v>1.1468743946655106E-29</v>
      </c>
      <c r="AFY128" s="120">
        <v>2.9073471937871156E-30</v>
      </c>
      <c r="AFZ128" s="120">
        <v>2.907347193787138E-30</v>
      </c>
      <c r="AGA128" s="120">
        <v>6.7679171794413669E-31</v>
      </c>
      <c r="AGB128" s="120">
        <v>6.7679171794413678E-31</v>
      </c>
      <c r="AGC128" s="120">
        <v>1.4293474894004999E-31</v>
      </c>
      <c r="AGD128" s="120">
        <v>1.4293474894004999E-31</v>
      </c>
      <c r="AGE128" s="120">
        <v>2.6968250303295987E-32</v>
      </c>
      <c r="AGF128" s="120">
        <v>2.6968250303295981E-32</v>
      </c>
      <c r="AGG128" s="120">
        <v>4.4544748407127349E-33</v>
      </c>
      <c r="AGH128" s="120">
        <v>4.4544748407127356E-33</v>
      </c>
      <c r="AGI128" s="120">
        <v>6.2645634213696592E-34</v>
      </c>
      <c r="AGJ128" s="120">
        <v>6.2645634213696592E-34</v>
      </c>
      <c r="AGK128" s="120">
        <v>7.2039069264189994E-35</v>
      </c>
      <c r="AGL128" s="120">
        <v>7.2039069264189983E-35</v>
      </c>
      <c r="AGM128" s="120">
        <v>6.3528122822252001E-36</v>
      </c>
      <c r="AGN128" s="120">
        <v>6.3528122822252001E-36</v>
      </c>
      <c r="AGO128" s="120">
        <v>3.8203566401724344E-37</v>
      </c>
      <c r="AGP128" s="120">
        <v>3.8203566401724344E-37</v>
      </c>
      <c r="AGQ128" s="120">
        <v>1.1754943508222875E-38</v>
      </c>
      <c r="AGR128" s="120" t="s">
        <v>105</v>
      </c>
      <c r="AGS128" s="120" t="s">
        <v>105</v>
      </c>
      <c r="AGT128" s="120" t="s">
        <v>105</v>
      </c>
      <c r="AGU128" s="120" t="s">
        <v>105</v>
      </c>
      <c r="AGV128" s="120" t="s">
        <v>105</v>
      </c>
      <c r="AGW128" s="120" t="s">
        <v>105</v>
      </c>
      <c r="AGX128" s="120" t="s">
        <v>105</v>
      </c>
      <c r="AGY128" s="120" t="s">
        <v>105</v>
      </c>
      <c r="AGZ128" s="120" t="s">
        <v>105</v>
      </c>
      <c r="AHA128" s="120" t="s">
        <v>105</v>
      </c>
      <c r="AHB128" s="120" t="s">
        <v>105</v>
      </c>
      <c r="AHC128" s="120" t="s">
        <v>105</v>
      </c>
      <c r="AHD128" s="120" t="s">
        <v>105</v>
      </c>
      <c r="AHE128" s="120" t="s">
        <v>105</v>
      </c>
      <c r="AHF128" s="120" t="s">
        <v>105</v>
      </c>
      <c r="AHG128" s="120" t="s">
        <v>105</v>
      </c>
      <c r="AHH128" s="120" t="s">
        <v>105</v>
      </c>
      <c r="AHI128" s="120" t="s">
        <v>105</v>
      </c>
      <c r="AHJ128" s="120" t="s">
        <v>105</v>
      </c>
      <c r="AHK128" s="120" t="s">
        <v>105</v>
      </c>
      <c r="AHL128" s="120" t="s">
        <v>105</v>
      </c>
      <c r="AHM128" s="120" t="s">
        <v>105</v>
      </c>
      <c r="AHN128" s="120" t="s">
        <v>105</v>
      </c>
      <c r="AHO128" s="120" t="s">
        <v>105</v>
      </c>
      <c r="AHP128" s="120" t="s">
        <v>105</v>
      </c>
      <c r="AHQ128" s="120" t="s">
        <v>105</v>
      </c>
      <c r="AHR128" s="120" t="s">
        <v>105</v>
      </c>
      <c r="AHS128" s="120" t="s">
        <v>105</v>
      </c>
      <c r="AHT128" s="120" t="s">
        <v>105</v>
      </c>
      <c r="AHU128" s="120" t="s">
        <v>105</v>
      </c>
      <c r="AHV128" s="120" t="s">
        <v>105</v>
      </c>
      <c r="AHW128" s="120" t="s">
        <v>105</v>
      </c>
      <c r="AHX128" s="120" t="s">
        <v>105</v>
      </c>
      <c r="AHY128" s="120" t="s">
        <v>105</v>
      </c>
      <c r="AHZ128" s="120" t="s">
        <v>105</v>
      </c>
      <c r="AIA128" s="120" t="s">
        <v>105</v>
      </c>
      <c r="AIB128" s="120" t="s">
        <v>105</v>
      </c>
      <c r="AIC128" s="120" t="s">
        <v>105</v>
      </c>
      <c r="AID128" s="120" t="s">
        <v>105</v>
      </c>
      <c r="AIE128" s="120" t="s">
        <v>105</v>
      </c>
      <c r="AIF128" s="120" t="s">
        <v>105</v>
      </c>
      <c r="AIG128" s="120" t="s">
        <v>105</v>
      </c>
      <c r="AIH128" s="120" t="s">
        <v>105</v>
      </c>
      <c r="AII128" s="120" t="s">
        <v>105</v>
      </c>
      <c r="AIJ128" s="120" t="s">
        <v>105</v>
      </c>
      <c r="AIK128" s="120" t="s">
        <v>105</v>
      </c>
      <c r="AIL128" s="120" t="s">
        <v>105</v>
      </c>
      <c r="AIM128" s="120" t="s">
        <v>105</v>
      </c>
      <c r="AIN128" s="120" t="s">
        <v>105</v>
      </c>
      <c r="AIO128" s="120" t="s">
        <v>105</v>
      </c>
      <c r="AIP128" s="120" t="s">
        <v>105</v>
      </c>
      <c r="AIQ128" s="120" t="s">
        <v>105</v>
      </c>
      <c r="AIR128" s="120" t="s">
        <v>105</v>
      </c>
      <c r="AIS128" s="120" t="s">
        <v>105</v>
      </c>
      <c r="AIT128" s="120" t="s">
        <v>105</v>
      </c>
      <c r="AIU128" s="120" t="s">
        <v>105</v>
      </c>
      <c r="AIV128" s="120" t="s">
        <v>105</v>
      </c>
      <c r="AIW128" s="120" t="s">
        <v>105</v>
      </c>
      <c r="AIX128" s="120" t="s">
        <v>105</v>
      </c>
      <c r="AIY128" s="120" t="s">
        <v>105</v>
      </c>
      <c r="AIZ128" s="120" t="s">
        <v>105</v>
      </c>
      <c r="AJA128" s="120" t="s">
        <v>105</v>
      </c>
      <c r="AJB128" s="120" t="s">
        <v>105</v>
      </c>
      <c r="AJC128" s="120" t="s">
        <v>105</v>
      </c>
      <c r="AJD128" s="120" t="s">
        <v>105</v>
      </c>
      <c r="AJE128" s="120" t="s">
        <v>105</v>
      </c>
      <c r="AJF128" s="120" t="s">
        <v>105</v>
      </c>
      <c r="AJG128" s="120" t="s">
        <v>105</v>
      </c>
      <c r="AJH128" s="120" t="s">
        <v>105</v>
      </c>
      <c r="AJI128" s="120" t="s">
        <v>105</v>
      </c>
      <c r="AJJ128" s="120" t="s">
        <v>105</v>
      </c>
      <c r="AJK128" s="120" t="s">
        <v>105</v>
      </c>
      <c r="AJL128" s="120" t="s">
        <v>105</v>
      </c>
      <c r="AJM128" s="120" t="s">
        <v>105</v>
      </c>
      <c r="AJN128" s="120" t="s">
        <v>105</v>
      </c>
      <c r="AJO128" s="120" t="s">
        <v>105</v>
      </c>
      <c r="AJP128" s="120" t="s">
        <v>105</v>
      </c>
      <c r="AJQ128" s="120" t="s">
        <v>105</v>
      </c>
      <c r="AJR128" s="120" t="s">
        <v>105</v>
      </c>
      <c r="AJS128" s="120" t="s">
        <v>105</v>
      </c>
      <c r="AJT128" s="120" t="s">
        <v>105</v>
      </c>
      <c r="AJU128" s="120" t="s">
        <v>105</v>
      </c>
      <c r="AJV128" s="120" t="s">
        <v>105</v>
      </c>
      <c r="AJW128" s="120" t="s">
        <v>105</v>
      </c>
      <c r="AJX128" s="120" t="s">
        <v>105</v>
      </c>
      <c r="AJY128" s="120" t="s">
        <v>105</v>
      </c>
      <c r="AJZ128" s="120" t="s">
        <v>105</v>
      </c>
      <c r="AKA128" s="120" t="s">
        <v>105</v>
      </c>
      <c r="AKB128" s="120" t="s">
        <v>105</v>
      </c>
      <c r="AKC128" s="120" t="s">
        <v>105</v>
      </c>
      <c r="AKD128" s="120" t="s">
        <v>105</v>
      </c>
      <c r="AKE128" s="120" t="s">
        <v>105</v>
      </c>
      <c r="AKF128" s="120" t="s">
        <v>105</v>
      </c>
      <c r="AKG128" s="120" t="s">
        <v>105</v>
      </c>
      <c r="AKH128" s="120" t="s">
        <v>105</v>
      </c>
      <c r="AKI128" s="120" t="s">
        <v>105</v>
      </c>
      <c r="AKJ128" s="120" t="s">
        <v>105</v>
      </c>
      <c r="AKK128" s="120" t="s">
        <v>105</v>
      </c>
      <c r="AKL128" s="120" t="s">
        <v>105</v>
      </c>
      <c r="AKM128" s="120" t="s">
        <v>105</v>
      </c>
      <c r="AKN128" s="120" t="s">
        <v>105</v>
      </c>
      <c r="AKO128" s="120" t="s">
        <v>105</v>
      </c>
      <c r="AKP128" s="120" t="s">
        <v>105</v>
      </c>
      <c r="AKQ128" s="120" t="s">
        <v>105</v>
      </c>
      <c r="AKR128" s="120" t="s">
        <v>105</v>
      </c>
      <c r="AKS128" s="120" t="s">
        <v>105</v>
      </c>
      <c r="AKT128" s="120" t="s">
        <v>105</v>
      </c>
      <c r="AKU128" s="120" t="s">
        <v>105</v>
      </c>
      <c r="AKV128" s="120" t="s">
        <v>105</v>
      </c>
      <c r="AKW128" s="120" t="s">
        <v>105</v>
      </c>
      <c r="AKX128" s="120" t="s">
        <v>105</v>
      </c>
      <c r="AKY128" s="120" t="s">
        <v>105</v>
      </c>
      <c r="AKZ128" s="120" t="s">
        <v>105</v>
      </c>
      <c r="ALA128" s="120" t="s">
        <v>105</v>
      </c>
      <c r="ALB128" s="120" t="s">
        <v>105</v>
      </c>
      <c r="ALC128" s="120" t="s">
        <v>105</v>
      </c>
      <c r="ALD128" s="120" t="s">
        <v>105</v>
      </c>
      <c r="ALE128" s="120" t="s">
        <v>105</v>
      </c>
      <c r="ALF128" s="120" t="s">
        <v>105</v>
      </c>
      <c r="ALG128" s="120" t="s">
        <v>105</v>
      </c>
      <c r="ALH128" s="120" t="s">
        <v>105</v>
      </c>
      <c r="ALI128" s="120" t="s">
        <v>105</v>
      </c>
      <c r="ALJ128" s="120" t="s">
        <v>105</v>
      </c>
      <c r="ALK128" s="120" t="s">
        <v>105</v>
      </c>
      <c r="ALL128" s="120" t="s">
        <v>105</v>
      </c>
      <c r="ALM128" s="120" t="s">
        <v>105</v>
      </c>
      <c r="ALN128" s="120"/>
    </row>
    <row r="129" spans="1:1002" hidden="1">
      <c r="A129" s="119">
        <v>128</v>
      </c>
      <c r="B129" s="120">
        <v>5.3537034513846499E-5</v>
      </c>
      <c r="C129" s="120">
        <v>5.3537034513846526E-5</v>
      </c>
      <c r="D129" s="120">
        <v>5.264572993683354E-5</v>
      </c>
      <c r="E129" s="120">
        <v>5.264572993683354E-5</v>
      </c>
      <c r="F129" s="120">
        <v>5.1765718214403508E-5</v>
      </c>
      <c r="G129" s="120">
        <v>5.1765718214403481E-5</v>
      </c>
      <c r="H129" s="120">
        <v>5.0896909023973006E-5</v>
      </c>
      <c r="I129" s="120">
        <v>5.0896909023972979E-5</v>
      </c>
      <c r="J129" s="120">
        <v>5.0039212169635891E-5</v>
      </c>
      <c r="K129" s="120">
        <v>5.0039212169635884E-5</v>
      </c>
      <c r="L129" s="120">
        <v>4.9192537586911882E-5</v>
      </c>
      <c r="M129" s="120">
        <v>4.9192537586911889E-5</v>
      </c>
      <c r="N129" s="120">
        <v>4.8356795347497331E-5</v>
      </c>
      <c r="O129" s="120">
        <v>4.8356795347497331E-5</v>
      </c>
      <c r="P129" s="120">
        <v>4.753189566401787E-5</v>
      </c>
      <c r="Q129" s="120">
        <v>4.753189566401787E-5</v>
      </c>
      <c r="R129" s="120">
        <v>4.671774889478222E-5</v>
      </c>
      <c r="S129" s="120">
        <v>4.67177488947822E-5</v>
      </c>
      <c r="T129" s="120">
        <v>4.591426554853628E-5</v>
      </c>
      <c r="U129" s="120">
        <v>4.5914265548536307E-5</v>
      </c>
      <c r="V129" s="120">
        <v>4.5121356289217385E-5</v>
      </c>
      <c r="W129" s="120">
        <v>4.5121356289217351E-5</v>
      </c>
      <c r="X129" s="120">
        <v>4.4338931940707224E-5</v>
      </c>
      <c r="Y129" s="120">
        <v>4.4338931940707224E-5</v>
      </c>
      <c r="Z129" s="120">
        <v>4.3566903491584305E-5</v>
      </c>
      <c r="AA129" s="120">
        <v>4.3566903491584291E-5</v>
      </c>
      <c r="AB129" s="120">
        <v>4.2805182099873484E-5</v>
      </c>
      <c r="AC129" s="120">
        <v>4.2805182099873477E-5</v>
      </c>
      <c r="AD129" s="120">
        <v>4.2053679097793453E-5</v>
      </c>
      <c r="AE129" s="120">
        <v>4.205367909779344E-5</v>
      </c>
      <c r="AF129" s="120">
        <v>4.1312305996500694E-5</v>
      </c>
      <c r="AG129" s="120">
        <v>4.1312305996500667E-5</v>
      </c>
      <c r="AH129" s="120">
        <v>4.0580974490829408E-5</v>
      </c>
      <c r="AI129" s="120">
        <v>4.0580974490829435E-5</v>
      </c>
      <c r="AJ129" s="120">
        <v>3.9859596464027128E-5</v>
      </c>
      <c r="AK129" s="120">
        <v>3.9859596464027142E-5</v>
      </c>
      <c r="AL129" s="120">
        <v>3.9148083992484665E-5</v>
      </c>
      <c r="AM129" s="120">
        <v>3.9148083992484644E-5</v>
      </c>
      <c r="AN129" s="120">
        <v>3.8446349350460389E-5</v>
      </c>
      <c r="AO129" s="120">
        <v>3.8446349350460409E-5</v>
      </c>
      <c r="AP129" s="120">
        <v>3.7754305014797936E-5</v>
      </c>
      <c r="AQ129" s="120">
        <v>3.7754305014797936E-5</v>
      </c>
      <c r="AR129" s="120">
        <v>3.7071863669636173E-5</v>
      </c>
      <c r="AS129" s="120">
        <v>3.7071863669636179E-5</v>
      </c>
      <c r="AT129" s="120">
        <v>3.6398938211111604E-5</v>
      </c>
      <c r="AU129" s="120">
        <v>3.6398938211111597E-5</v>
      </c>
      <c r="AV129" s="120">
        <v>3.5735441752051859E-5</v>
      </c>
      <c r="AW129" s="120">
        <v>3.5735441752051832E-5</v>
      </c>
      <c r="AX129" s="120">
        <v>3.5081287626659928E-5</v>
      </c>
      <c r="AY129" s="120">
        <v>3.5081287626659921E-5</v>
      </c>
      <c r="AZ129" s="120">
        <v>3.4436389395188078E-5</v>
      </c>
      <c r="BA129" s="120">
        <v>3.4436389395188091E-5</v>
      </c>
      <c r="BB129" s="120">
        <v>3.3800660848601043E-5</v>
      </c>
      <c r="BC129" s="120">
        <v>3.3800660848601022E-5</v>
      </c>
      <c r="BD129" s="120">
        <v>3.3174016013227675E-5</v>
      </c>
      <c r="BE129" s="120">
        <v>3.3174016013227654E-5</v>
      </c>
      <c r="BF129" s="120">
        <v>3.2556369155400426E-5</v>
      </c>
      <c r="BG129" s="120">
        <v>3.2556369155400433E-5</v>
      </c>
      <c r="BH129" s="120">
        <v>3.1947634786081681E-5</v>
      </c>
      <c r="BI129" s="120">
        <v>3.1947634786081681E-5</v>
      </c>
      <c r="BJ129" s="120">
        <v>3.1347727665476312E-5</v>
      </c>
      <c r="BK129" s="120">
        <v>3.1347727665476312E-5</v>
      </c>
      <c r="BL129" s="120">
        <v>3.0756562807629983E-5</v>
      </c>
      <c r="BM129" s="120">
        <v>3.075656280762999E-5</v>
      </c>
      <c r="BN129" s="120">
        <v>3.0174055485012065E-5</v>
      </c>
      <c r="BO129" s="120">
        <v>3.0174055485012055E-5</v>
      </c>
      <c r="BP129" s="120">
        <v>2.9600121233082602E-5</v>
      </c>
      <c r="BQ129" s="120">
        <v>2.9600121233082605E-5</v>
      </c>
      <c r="BR129" s="120">
        <v>2.9034675854842676E-5</v>
      </c>
      <c r="BS129" s="120">
        <v>2.9034675854842672E-5</v>
      </c>
      <c r="BT129" s="120">
        <v>2.8477635425367019E-5</v>
      </c>
      <c r="BU129" s="120">
        <v>2.8477635425367033E-5</v>
      </c>
      <c r="BV129" s="120">
        <v>2.79289162963188E-5</v>
      </c>
      <c r="BW129" s="120">
        <v>2.7928916296318796E-5</v>
      </c>
      <c r="BX129" s="120">
        <v>2.738843510044489E-5</v>
      </c>
      <c r="BY129" s="120">
        <v>2.7388435100444876E-5</v>
      </c>
      <c r="BZ129" s="120">
        <v>2.6856108756051862E-5</v>
      </c>
      <c r="CA129" s="120">
        <v>2.6856108756051855E-5</v>
      </c>
      <c r="CB129" s="120">
        <v>2.6331854471461081E-5</v>
      </c>
      <c r="CC129" s="120">
        <v>2.6331854471461085E-5</v>
      </c>
      <c r="CD129" s="120">
        <v>2.5815589749442575E-5</v>
      </c>
      <c r="CE129" s="120">
        <v>2.5815589749442572E-5</v>
      </c>
      <c r="CF129" s="120">
        <v>2.5307232391626701E-5</v>
      </c>
      <c r="CG129" s="120">
        <v>2.5307232391626698E-5</v>
      </c>
      <c r="CH129" s="120">
        <v>2.4806700502893135E-5</v>
      </c>
      <c r="CI129" s="120">
        <v>2.4806700502893135E-5</v>
      </c>
      <c r="CJ129" s="120">
        <v>2.4313912495735886E-5</v>
      </c>
      <c r="CK129" s="120">
        <v>2.4313912495735899E-5</v>
      </c>
      <c r="CL129" s="120">
        <v>2.3828787094604008E-5</v>
      </c>
      <c r="CM129" s="120">
        <v>2.3828787094603998E-5</v>
      </c>
      <c r="CN129" s="120">
        <v>2.3351243340216843E-5</v>
      </c>
      <c r="CO129" s="120">
        <v>2.3351243340216847E-5</v>
      </c>
      <c r="CP129" s="120">
        <v>2.2881200593853516E-5</v>
      </c>
      <c r="CQ129" s="120">
        <v>2.2881200593853499E-5</v>
      </c>
      <c r="CR129" s="120">
        <v>2.2418578541615044E-5</v>
      </c>
      <c r="CS129" s="120">
        <v>2.2418578541615051E-5</v>
      </c>
      <c r="CT129" s="120">
        <v>2.1963297198659298E-5</v>
      </c>
      <c r="CU129" s="120">
        <v>2.1963297198659301E-5</v>
      </c>
      <c r="CV129" s="120">
        <v>2.1515276913406996E-5</v>
      </c>
      <c r="CW129" s="120">
        <v>2.1515276913406996E-5</v>
      </c>
      <c r="CX129" s="120">
        <v>2.1074438371718684E-5</v>
      </c>
      <c r="CY129" s="120">
        <v>2.1074438371718684E-5</v>
      </c>
      <c r="CZ129" s="120">
        <v>2.06407026010415E-5</v>
      </c>
      <c r="DA129" s="120">
        <v>2.0640702601041497E-5</v>
      </c>
      <c r="DB129" s="120">
        <v>2.0213990974525015E-5</v>
      </c>
      <c r="DC129" s="120">
        <v>2.0213990974525022E-5</v>
      </c>
      <c r="DD129" s="120">
        <v>1.9794225215105314E-5</v>
      </c>
      <c r="DE129" s="120">
        <v>1.9794225215105311E-5</v>
      </c>
      <c r="DF129" s="120">
        <v>1.9381327399556504E-5</v>
      </c>
      <c r="DG129" s="120">
        <v>1.9381327399556501E-5</v>
      </c>
      <c r="DH129" s="120">
        <v>1.8975219962508948E-5</v>
      </c>
      <c r="DI129" s="120">
        <v>1.8975219962508935E-5</v>
      </c>
      <c r="DJ129" s="120">
        <v>1.8575825700433131E-5</v>
      </c>
      <c r="DK129" s="120">
        <v>1.8575825700433131E-5</v>
      </c>
      <c r="DL129" s="120">
        <v>1.8183067775588742E-5</v>
      </c>
      <c r="DM129" s="120">
        <v>1.8183067775588735E-5</v>
      </c>
      <c r="DN129" s="120">
        <v>1.7796869719937667E-5</v>
      </c>
      <c r="DO129" s="120">
        <v>1.7796869719937677E-5</v>
      </c>
      <c r="DP129" s="120">
        <v>1.7417155439020565E-5</v>
      </c>
      <c r="DQ129" s="120">
        <v>1.7417155439020565E-5</v>
      </c>
      <c r="DR129" s="120">
        <v>1.704384921579577E-5</v>
      </c>
      <c r="DS129" s="120">
        <v>1.7043849215795774E-5</v>
      </c>
      <c r="DT129" s="120">
        <v>1.6676875714440108E-5</v>
      </c>
      <c r="DU129" s="120">
        <v>1.6676875714440105E-5</v>
      </c>
      <c r="DV129" s="120">
        <v>1.631615998411047E-5</v>
      </c>
      <c r="DW129" s="120">
        <v>1.631615998411048E-5</v>
      </c>
      <c r="DX129" s="120">
        <v>1.5961627462665557E-5</v>
      </c>
      <c r="DY129" s="120">
        <v>1.5961627462665564E-5</v>
      </c>
      <c r="DZ129" s="120">
        <v>1.5613203980346748E-5</v>
      </c>
      <c r="EA129" s="120">
        <v>1.5613203980346751E-5</v>
      </c>
      <c r="EB129" s="120">
        <v>1.5270815763417569E-5</v>
      </c>
      <c r="EC129" s="120">
        <v>1.5270815763417555E-5</v>
      </c>
      <c r="ED129" s="120">
        <v>1.4934389437760726E-5</v>
      </c>
      <c r="EE129" s="120">
        <v>1.4934389437760734E-5</v>
      </c>
      <c r="EF129" s="120">
        <v>1.4603852032432053E-5</v>
      </c>
      <c r="EG129" s="120">
        <v>1.4603852032432049E-5</v>
      </c>
      <c r="EH129" s="120">
        <v>1.4279130983170202E-5</v>
      </c>
      <c r="EI129" s="120">
        <v>1.4279130983170196E-5</v>
      </c>
      <c r="EJ129" s="120">
        <v>1.3960154135861926E-5</v>
      </c>
      <c r="EK129" s="120">
        <v>1.3960154135861921E-5</v>
      </c>
      <c r="EL129" s="120">
        <v>1.3646849749961462E-5</v>
      </c>
      <c r="EM129" s="120">
        <v>1.3646849749961462E-5</v>
      </c>
      <c r="EN129" s="120">
        <v>1.3339146501863675E-5</v>
      </c>
      <c r="EO129" s="120">
        <v>1.3339146501863679E-5</v>
      </c>
      <c r="EP129" s="120">
        <v>1.303697348822991E-5</v>
      </c>
      <c r="EQ129" s="120">
        <v>1.3036973488229906E-5</v>
      </c>
      <c r="ER129" s="120">
        <v>1.2740260229265911E-5</v>
      </c>
      <c r="ES129" s="120">
        <v>1.2740260229265911E-5</v>
      </c>
      <c r="ET129" s="120">
        <v>1.2448936671950987E-5</v>
      </c>
      <c r="EU129" s="120">
        <v>1.2448936671950983E-5</v>
      </c>
      <c r="EV129" s="120">
        <v>1.2162933193217487E-5</v>
      </c>
      <c r="EW129" s="120">
        <v>1.2162933193217486E-5</v>
      </c>
      <c r="EX129" s="120">
        <v>1.1882180603080059E-5</v>
      </c>
      <c r="EY129" s="120">
        <v>1.1882180603080057E-5</v>
      </c>
      <c r="EZ129" s="120">
        <v>1.1606610147713685E-5</v>
      </c>
      <c r="FA129" s="120">
        <v>1.1606610147713687E-5</v>
      </c>
      <c r="FB129" s="120">
        <v>1.1336153512479859E-5</v>
      </c>
      <c r="FC129" s="120">
        <v>1.1336153512479859E-5</v>
      </c>
      <c r="FD129" s="120">
        <v>1.1070742824900072E-5</v>
      </c>
      <c r="FE129" s="120">
        <v>1.1070742824900078E-5</v>
      </c>
      <c r="FF129" s="120">
        <v>1.0810310657575871E-5</v>
      </c>
      <c r="FG129" s="120">
        <v>1.0810310657575864E-5</v>
      </c>
      <c r="FH129" s="120">
        <v>1.055479003105473E-5</v>
      </c>
      <c r="FI129" s="120">
        <v>1.0554790031054729E-5</v>
      </c>
      <c r="FJ129" s="120">
        <v>1.030411441664099E-5</v>
      </c>
      <c r="FK129" s="120">
        <v>1.0304114416640992E-5</v>
      </c>
      <c r="FL129" s="120">
        <v>1.0058217739151109E-5</v>
      </c>
      <c r="FM129" s="120">
        <v>1.0058217739151114E-5</v>
      </c>
      <c r="FN129" s="120">
        <v>9.81703437961249E-6</v>
      </c>
      <c r="FO129" s="120">
        <v>9.8170343796124883E-6</v>
      </c>
      <c r="FP129" s="120">
        <v>9.58049917790513E-6</v>
      </c>
      <c r="FQ129" s="120">
        <v>9.5804991779051351E-6</v>
      </c>
      <c r="FR129" s="120">
        <v>9.3485474353455062E-6</v>
      </c>
      <c r="FS129" s="120">
        <v>9.3485474353455028E-6</v>
      </c>
      <c r="FT129" s="120">
        <v>9.1211149172117578E-6</v>
      </c>
      <c r="FU129" s="120">
        <v>9.1211149172117595E-6</v>
      </c>
      <c r="FV129" s="120">
        <v>8.8981378552096612E-6</v>
      </c>
      <c r="FW129" s="120">
        <v>8.8981378552096595E-6</v>
      </c>
      <c r="FX129" s="120">
        <v>8.6795529498785758E-6</v>
      </c>
      <c r="FY129" s="120">
        <v>8.6795529498785792E-6</v>
      </c>
      <c r="FZ129" s="120">
        <v>8.4652973729367654E-6</v>
      </c>
      <c r="GA129" s="120">
        <v>8.4652973729367654E-6</v>
      </c>
      <c r="GB129" s="120">
        <v>8.2553087695653254E-6</v>
      </c>
      <c r="GC129" s="120">
        <v>8.255308769565322E-6</v>
      </c>
      <c r="GD129" s="120">
        <v>8.0495252606301217E-6</v>
      </c>
      <c r="GE129" s="120">
        <v>8.0495252606301183E-6</v>
      </c>
      <c r="GF129" s="120">
        <v>7.847885444841052E-6</v>
      </c>
      <c r="GG129" s="120">
        <v>7.847885444841052E-6</v>
      </c>
      <c r="GH129" s="120">
        <v>7.6503284008479968E-6</v>
      </c>
      <c r="GI129" s="120">
        <v>7.6503284008480002E-6</v>
      </c>
      <c r="GJ129" s="120">
        <v>7.4567936892727766E-6</v>
      </c>
      <c r="GK129" s="120">
        <v>7.4567936892727774E-6</v>
      </c>
      <c r="GL129" s="120">
        <v>7.2672213546765394E-6</v>
      </c>
      <c r="GM129" s="120">
        <v>7.2672213546765403E-6</v>
      </c>
      <c r="GN129" s="120">
        <v>7.081551927462003E-6</v>
      </c>
      <c r="GO129" s="120">
        <v>7.0815519274620064E-6</v>
      </c>
      <c r="GP129" s="120">
        <v>6.8997264257098126E-6</v>
      </c>
      <c r="GQ129" s="120">
        <v>6.89972642570981E-6</v>
      </c>
      <c r="GR129" s="120">
        <v>6.7216863569485494E-6</v>
      </c>
      <c r="GS129" s="120">
        <v>6.7216863569485477E-6</v>
      </c>
      <c r="GT129" s="120">
        <v>6.5473737198578015E-6</v>
      </c>
      <c r="GU129" s="120">
        <v>6.5473737198577998E-6</v>
      </c>
      <c r="GV129" s="120">
        <v>6.3767310059036461E-6</v>
      </c>
      <c r="GW129" s="120">
        <v>6.3767310059036478E-6</v>
      </c>
      <c r="GX129" s="120">
        <v>6.2097012009060798E-6</v>
      </c>
      <c r="GY129" s="120">
        <v>6.2097012009060815E-6</v>
      </c>
      <c r="GZ129" s="120">
        <v>6.046227786537841E-6</v>
      </c>
      <c r="HA129" s="120">
        <v>6.0462277865378384E-6</v>
      </c>
      <c r="HB129" s="120">
        <v>5.8862547417540507E-6</v>
      </c>
      <c r="HC129" s="120">
        <v>5.8862547417540524E-6</v>
      </c>
      <c r="HD129" s="120">
        <v>5.7297265441522687E-6</v>
      </c>
      <c r="HE129" s="120">
        <v>5.7297265441522729E-6</v>
      </c>
      <c r="HF129" s="120">
        <v>5.5765881712623368E-6</v>
      </c>
      <c r="HG129" s="120">
        <v>5.5765881712623368E-6</v>
      </c>
      <c r="HH129" s="120">
        <v>5.4267851017656241E-6</v>
      </c>
      <c r="HI129" s="120">
        <v>5.4267851017656207E-6</v>
      </c>
      <c r="HJ129" s="120">
        <v>5.2802633166432237E-6</v>
      </c>
      <c r="HK129" s="120">
        <v>5.2802633166432211E-6</v>
      </c>
      <c r="HL129" s="120">
        <v>5.1369693002525811E-6</v>
      </c>
      <c r="HM129" s="120">
        <v>5.1369693002525794E-6</v>
      </c>
      <c r="HN129" s="120">
        <v>4.9968500413321622E-6</v>
      </c>
      <c r="HO129" s="120">
        <v>4.9968500413321656E-6</v>
      </c>
      <c r="HP129" s="120">
        <v>4.8598530339337717E-6</v>
      </c>
      <c r="HQ129" s="120">
        <v>4.8598530339337751E-6</v>
      </c>
      <c r="HR129" s="120">
        <v>4.7259262782820854E-6</v>
      </c>
      <c r="HS129" s="120">
        <v>4.7259262782820871E-6</v>
      </c>
      <c r="HT129" s="120">
        <v>4.5950182815610287E-6</v>
      </c>
      <c r="HU129" s="120">
        <v>4.5950182815610253E-6</v>
      </c>
      <c r="HV129" s="120">
        <v>4.4670780586266653E-6</v>
      </c>
      <c r="HW129" s="120">
        <v>4.4670780586266661E-6</v>
      </c>
      <c r="HX129" s="120">
        <v>4.3420551326462512E-6</v>
      </c>
      <c r="HY129" s="120">
        <v>4.3420551326462529E-6</v>
      </c>
      <c r="HZ129" s="120">
        <v>4.2198995356630554E-6</v>
      </c>
      <c r="IA129" s="120">
        <v>4.219899535663052E-6</v>
      </c>
      <c r="IB129" s="120">
        <v>4.1005618090867455E-6</v>
      </c>
      <c r="IC129" s="120">
        <v>4.1005618090867447E-6</v>
      </c>
      <c r="ID129" s="120">
        <v>3.98399300410903E-6</v>
      </c>
      <c r="IE129" s="120">
        <v>3.9839930041090283E-6</v>
      </c>
      <c r="IF129" s="120">
        <v>3.8701446820442097E-6</v>
      </c>
      <c r="IG129" s="120">
        <v>3.8701446820442089E-6</v>
      </c>
      <c r="IH129" s="120">
        <v>3.7589689145945138E-6</v>
      </c>
      <c r="II129" s="120">
        <v>3.7589689145945155E-6</v>
      </c>
      <c r="IJ129" s="120">
        <v>3.6504182840399008E-6</v>
      </c>
      <c r="IK129" s="120">
        <v>3.6504182840398974E-6</v>
      </c>
      <c r="IL129" s="120">
        <v>3.544445883352159E-6</v>
      </c>
      <c r="IM129" s="120">
        <v>3.5444458833521573E-6</v>
      </c>
      <c r="IN129" s="120">
        <v>3.4410053162331483E-6</v>
      </c>
      <c r="IO129" s="120">
        <v>3.4410053162331492E-6</v>
      </c>
      <c r="IP129" s="120">
        <v>3.3400506970769557E-6</v>
      </c>
      <c r="IQ129" s="120">
        <v>3.3400506970769561E-6</v>
      </c>
      <c r="IR129" s="120">
        <v>3.2415366508558785E-6</v>
      </c>
      <c r="IS129" s="120">
        <v>3.2415366508558785E-6</v>
      </c>
      <c r="IT129" s="120">
        <v>3.1454183129301124E-6</v>
      </c>
      <c r="IU129" s="120">
        <v>3.1454183129301137E-6</v>
      </c>
      <c r="IV129" s="120">
        <v>3.0516513287810156E-6</v>
      </c>
      <c r="IW129" s="120">
        <v>3.0516513287810148E-6</v>
      </c>
      <c r="IX129" s="120">
        <v>2.9601918536679173E-6</v>
      </c>
      <c r="IY129" s="120">
        <v>2.9601918536679181E-6</v>
      </c>
      <c r="IZ129" s="120">
        <v>2.8709965522083963E-6</v>
      </c>
      <c r="JA129" s="120">
        <v>2.8709965522083975E-6</v>
      </c>
      <c r="JB129" s="120">
        <v>2.7840225978820049E-6</v>
      </c>
      <c r="JC129" s="120">
        <v>2.7840225978820057E-6</v>
      </c>
      <c r="JD129" s="120">
        <v>2.6992276724574405E-6</v>
      </c>
      <c r="JE129" s="120">
        <v>2.6992276724574405E-6</v>
      </c>
      <c r="JF129" s="120">
        <v>2.6165699653431998E-6</v>
      </c>
      <c r="JG129" s="120">
        <v>2.6165699653432007E-6</v>
      </c>
      <c r="JH129" s="120">
        <v>2.5360081728617348E-6</v>
      </c>
      <c r="JI129" s="120">
        <v>2.5360081728617361E-6</v>
      </c>
      <c r="JJ129" s="120">
        <v>2.4575014974471894E-6</v>
      </c>
      <c r="JK129" s="120">
        <v>2.4575014974471885E-6</v>
      </c>
      <c r="JL129" s="120">
        <v>2.3810096467668285E-6</v>
      </c>
      <c r="JM129" s="120">
        <v>2.3810096467668285E-6</v>
      </c>
      <c r="JN129" s="120">
        <v>2.306492832766271E-6</v>
      </c>
      <c r="JO129" s="120">
        <v>2.3064928327662702E-6</v>
      </c>
      <c r="JP129" s="120">
        <v>2.233911770638643E-6</v>
      </c>
      <c r="JQ129" s="120">
        <v>2.2339117706386421E-6</v>
      </c>
      <c r="JR129" s="120">
        <v>2.1632276777178734E-6</v>
      </c>
      <c r="JS129" s="120">
        <v>2.1632276777178725E-6</v>
      </c>
      <c r="JT129" s="120">
        <v>2.0944022722962942E-6</v>
      </c>
      <c r="JU129" s="120">
        <v>2.0944022722962934E-6</v>
      </c>
      <c r="JV129" s="120">
        <v>2.0273977723667634E-6</v>
      </c>
      <c r="JW129" s="120">
        <v>2.0273977723667638E-6</v>
      </c>
      <c r="JX129" s="120">
        <v>1.9621768942895962E-6</v>
      </c>
      <c r="JY129" s="120">
        <v>1.9621768942895962E-6</v>
      </c>
      <c r="JZ129" s="120">
        <v>1.8987028513845318E-6</v>
      </c>
      <c r="KA129" s="120">
        <v>1.8987028513845324E-6</v>
      </c>
      <c r="KB129" s="120">
        <v>1.8369393524480734E-6</v>
      </c>
      <c r="KC129" s="120">
        <v>1.8369393524480736E-6</v>
      </c>
      <c r="KD129" s="120">
        <v>1.7768506001965178E-6</v>
      </c>
      <c r="KE129" s="120">
        <v>1.7768506001965182E-6</v>
      </c>
      <c r="KF129" s="120">
        <v>1.7184012896350259E-6</v>
      </c>
      <c r="KG129" s="120">
        <v>1.7184012896350259E-6</v>
      </c>
      <c r="KH129" s="120">
        <v>1.6615566063531164E-6</v>
      </c>
      <c r="KI129" s="120">
        <v>1.6615566063531168E-6</v>
      </c>
      <c r="KJ129" s="120">
        <v>1.6062822247470073E-6</v>
      </c>
      <c r="KK129" s="120">
        <v>1.6062822247470078E-6</v>
      </c>
      <c r="KL129" s="120">
        <v>1.5525443061692196E-6</v>
      </c>
      <c r="KM129" s="120">
        <v>1.5525443061692181E-6</v>
      </c>
      <c r="KN129" s="120">
        <v>1.500309497005919E-6</v>
      </c>
      <c r="KO129" s="120">
        <v>1.5003094970059192E-6</v>
      </c>
      <c r="KP129" s="120">
        <v>1.4495449266825031E-6</v>
      </c>
      <c r="KQ129" s="120">
        <v>1.4495449266825042E-6</v>
      </c>
      <c r="KR129" s="120">
        <v>1.4002182055979159E-6</v>
      </c>
      <c r="KS129" s="120">
        <v>1.4002182055979155E-6</v>
      </c>
      <c r="KT129" s="120">
        <v>1.3522974229882602E-6</v>
      </c>
      <c r="KU129" s="120">
        <v>1.3522974229882591E-6</v>
      </c>
      <c r="KV129" s="120">
        <v>1.3057511447203031E-6</v>
      </c>
      <c r="KW129" s="120">
        <v>1.3057511447203031E-6</v>
      </c>
      <c r="KX129" s="120">
        <v>1.2605484110154304E-6</v>
      </c>
      <c r="KY129" s="120">
        <v>1.2605484110154304E-6</v>
      </c>
      <c r="KZ129" s="120">
        <v>1.2166587341047112E-6</v>
      </c>
      <c r="LA129" s="120">
        <v>1.2166587341047121E-6</v>
      </c>
      <c r="LB129" s="120">
        <v>1.1740520958157311E-6</v>
      </c>
      <c r="LC129" s="120">
        <v>1.1740520958157311E-6</v>
      </c>
      <c r="LD129" s="120">
        <v>1.1326989450918616E-6</v>
      </c>
      <c r="LE129" s="120">
        <v>1.1326989450918606E-6</v>
      </c>
      <c r="LF129" s="120">
        <v>1.0925701954446973E-6</v>
      </c>
      <c r="LG129" s="120">
        <v>1.0925701954446973E-6</v>
      </c>
      <c r="LH129" s="120">
        <v>1.0536372223404008E-6</v>
      </c>
      <c r="LI129" s="120">
        <v>1.053637222340401E-6</v>
      </c>
      <c r="LJ129" s="120">
        <v>1.0158718605207011E-6</v>
      </c>
      <c r="LK129" s="120">
        <v>1.0158718605207011E-6</v>
      </c>
      <c r="LL129" s="120">
        <v>9.7924640125937605E-7</v>
      </c>
      <c r="LM129" s="120">
        <v>9.7924640125937563E-7</v>
      </c>
      <c r="LN129" s="120">
        <v>9.4373358955501775E-7</v>
      </c>
      <c r="LO129" s="120">
        <v>9.4373358955501785E-7</v>
      </c>
      <c r="LP129" s="120">
        <v>9.0930662126094598E-7</v>
      </c>
      <c r="LQ129" s="120">
        <v>9.093066212609465E-7</v>
      </c>
      <c r="LR129" s="120">
        <v>8.7593914015313429E-7</v>
      </c>
      <c r="LS129" s="120">
        <v>8.7593914015313397E-7</v>
      </c>
      <c r="LT129" s="120">
        <v>8.4360523493706788E-7</v>
      </c>
      <c r="LU129" s="120">
        <v>8.4360523493706852E-7</v>
      </c>
      <c r="LV129" s="120">
        <v>8.1227943619446551E-7</v>
      </c>
      <c r="LW129" s="120">
        <v>8.1227943619446509E-7</v>
      </c>
      <c r="LX129" s="120">
        <v>7.8193671327079925E-7</v>
      </c>
      <c r="LY129" s="120">
        <v>7.8193671327079904E-7</v>
      </c>
      <c r="LZ129" s="120">
        <v>7.5255247110464379E-7</v>
      </c>
      <c r="MA129" s="120">
        <v>7.5255247110464411E-7</v>
      </c>
      <c r="MB129" s="120">
        <v>7.2410254699981662E-7</v>
      </c>
      <c r="MC129" s="120">
        <v>7.2410254699981641E-7</v>
      </c>
      <c r="MD129" s="120">
        <v>6.9656320734137828E-7</v>
      </c>
      <c r="ME129" s="120">
        <v>6.9656320734137797E-7</v>
      </c>
      <c r="MF129" s="120">
        <v>6.6991114425655126E-7</v>
      </c>
      <c r="MG129" s="120">
        <v>6.6991114425655179E-7</v>
      </c>
      <c r="MH129" s="120">
        <v>6.4412347222163636E-7</v>
      </c>
      <c r="MI129" s="120">
        <v>6.4412347222163636E-7</v>
      </c>
      <c r="MJ129" s="120">
        <v>6.1917772461604253E-7</v>
      </c>
      <c r="MK129" s="120">
        <v>6.191777246160421E-7</v>
      </c>
      <c r="ML129" s="120">
        <v>5.9505185022457783E-7</v>
      </c>
      <c r="MM129" s="120">
        <v>5.9505185022457772E-7</v>
      </c>
      <c r="MN129" s="120">
        <v>5.7172420968915448E-7</v>
      </c>
      <c r="MO129" s="120">
        <v>5.717242096891547E-7</v>
      </c>
      <c r="MP129" s="120">
        <v>5.4917357191109301E-7</v>
      </c>
      <c r="MQ129" s="120">
        <v>5.4917357191109333E-7</v>
      </c>
      <c r="MR129" s="120">
        <v>5.2737911040524137E-7</v>
      </c>
      <c r="MS129" s="120">
        <v>5.2737911040524169E-7</v>
      </c>
      <c r="MT129" s="120">
        <v>5.0632039960714137E-7</v>
      </c>
      <c r="MU129" s="120">
        <v>5.0632039960714169E-7</v>
      </c>
      <c r="MV129" s="120">
        <v>4.8597741113449316E-7</v>
      </c>
      <c r="MW129" s="120">
        <v>4.8597741113449316E-7</v>
      </c>
      <c r="MX129" s="120">
        <v>4.6633051000419781E-7</v>
      </c>
      <c r="MY129" s="120">
        <v>4.6633051000419807E-7</v>
      </c>
      <c r="MZ129" s="120">
        <v>4.4736045080628044E-7</v>
      </c>
      <c r="NA129" s="120">
        <v>4.4736045080628012E-7</v>
      </c>
      <c r="NB129" s="120">
        <v>4.290483738360055E-7</v>
      </c>
      <c r="NC129" s="120">
        <v>4.2904837383600518E-7</v>
      </c>
      <c r="ND129" s="120">
        <v>4.11375801185538E-7</v>
      </c>
      <c r="NE129" s="120">
        <v>4.113758011855381E-7</v>
      </c>
      <c r="NF129" s="120">
        <v>3.9432463279649829E-7</v>
      </c>
      <c r="NG129" s="120">
        <v>3.9432463279649845E-7</v>
      </c>
      <c r="NH129" s="120">
        <v>3.778771424747976E-7</v>
      </c>
      <c r="NI129" s="120">
        <v>3.7787714247479776E-7</v>
      </c>
      <c r="NJ129" s="120">
        <v>3.6201597386915381E-7</v>
      </c>
      <c r="NK129" s="120">
        <v>3.6201597386915375E-7</v>
      </c>
      <c r="NL129" s="120">
        <v>3.4672413641470187E-7</v>
      </c>
      <c r="NM129" s="120">
        <v>3.4672413641470182E-7</v>
      </c>
      <c r="NN129" s="120">
        <v>3.3198500124313612E-7</v>
      </c>
      <c r="NO129" s="120">
        <v>3.3198500124313606E-7</v>
      </c>
      <c r="NP129" s="120">
        <v>3.1778229706083115E-7</v>
      </c>
      <c r="NQ129" s="120">
        <v>3.1778229706083115E-7</v>
      </c>
      <c r="NR129" s="120">
        <v>3.0410010599641503E-7</v>
      </c>
      <c r="NS129" s="120">
        <v>3.0410010599641519E-7</v>
      </c>
      <c r="NT129" s="120">
        <v>2.9092285941927449E-7</v>
      </c>
      <c r="NU129" s="120">
        <v>2.9092285941927444E-7</v>
      </c>
      <c r="NV129" s="120">
        <v>2.7823533373048634E-7</v>
      </c>
      <c r="NW129" s="120">
        <v>2.7823533373048624E-7</v>
      </c>
      <c r="NX129" s="120">
        <v>2.6602264612769521E-7</v>
      </c>
      <c r="NY129" s="120">
        <v>2.6602264612769531E-7</v>
      </c>
      <c r="NZ129" s="120">
        <v>2.5427025034545335E-7</v>
      </c>
      <c r="OA129" s="120">
        <v>2.5427025034545335E-7</v>
      </c>
      <c r="OB129" s="120">
        <v>2.4296393237256132E-7</v>
      </c>
      <c r="OC129" s="120">
        <v>2.4296393237256132E-7</v>
      </c>
      <c r="OD129" s="120">
        <v>2.3208980614796341E-7</v>
      </c>
      <c r="OE129" s="120">
        <v>2.3208980614796334E-7</v>
      </c>
      <c r="OF129" s="120">
        <v>2.2163430923674737E-7</v>
      </c>
      <c r="OG129" s="120">
        <v>2.2163430923674732E-7</v>
      </c>
      <c r="OH129" s="120">
        <v>2.1158419848782385E-7</v>
      </c>
      <c r="OI129" s="120">
        <v>2.1158419848782396E-7</v>
      </c>
      <c r="OJ129" s="120">
        <v>2.0192654567485923E-7</v>
      </c>
      <c r="OK129" s="120">
        <v>2.0192654567485918E-7</v>
      </c>
      <c r="OL129" s="120">
        <v>1.92648733122047E-7</v>
      </c>
      <c r="OM129" s="120">
        <v>1.9264873312204708E-7</v>
      </c>
      <c r="ON129" s="120">
        <v>1.8373844931631277E-7</v>
      </c>
      <c r="OO129" s="120">
        <v>1.8373844931631288E-7</v>
      </c>
      <c r="OP129" s="120">
        <v>1.7518368450754514E-7</v>
      </c>
      <c r="OQ129" s="120">
        <v>1.7518368450754511E-7</v>
      </c>
      <c r="OR129" s="120">
        <v>1.669727262984622E-7</v>
      </c>
      <c r="OS129" s="120">
        <v>1.6697272629846218E-7</v>
      </c>
      <c r="OT129" s="120">
        <v>1.5909415522571503E-7</v>
      </c>
      <c r="OU129" s="120">
        <v>1.5909415522571508E-7</v>
      </c>
      <c r="OV129" s="120">
        <v>1.5153684033384222E-7</v>
      </c>
      <c r="OW129" s="120">
        <v>1.5153684033384225E-7</v>
      </c>
      <c r="OX129" s="120">
        <v>1.4428993474368537E-7</v>
      </c>
      <c r="OY129" s="120">
        <v>1.4428993474368545E-7</v>
      </c>
      <c r="OZ129" s="120">
        <v>1.3734287121688074E-7</v>
      </c>
      <c r="PA129" s="120">
        <v>1.3734287121688074E-7</v>
      </c>
      <c r="PB129" s="120">
        <v>1.3068535771803809E-7</v>
      </c>
      <c r="PC129" s="120">
        <v>1.3068535771803815E-7</v>
      </c>
      <c r="PD129" s="120">
        <v>1.2430737297622204E-7</v>
      </c>
      <c r="PE129" s="120">
        <v>1.2430737297622202E-7</v>
      </c>
      <c r="PF129" s="120">
        <v>1.181991620473422E-7</v>
      </c>
      <c r="PG129" s="120">
        <v>1.1819916204734224E-7</v>
      </c>
      <c r="PH129" s="120">
        <v>1.1235123187906339E-7</v>
      </c>
      <c r="PI129" s="120">
        <v>1.1235123187906335E-7</v>
      </c>
      <c r="PJ129" s="120">
        <v>1.0675434687983415E-7</v>
      </c>
      <c r="PK129" s="120">
        <v>1.0675434687983411E-7</v>
      </c>
      <c r="PL129" s="120">
        <v>1.0139952449363507E-7</v>
      </c>
      <c r="PM129" s="120">
        <v>1.0139952449363505E-7</v>
      </c>
      <c r="PN129" s="120">
        <v>9.6278030782034484E-8</v>
      </c>
      <c r="PO129" s="120">
        <v>9.6278030782034458E-8</v>
      </c>
      <c r="PP129" s="120">
        <v>9.1381376015136271E-8</v>
      </c>
      <c r="PQ129" s="120">
        <v>9.138137601513631E-8</v>
      </c>
      <c r="PR129" s="120">
        <v>8.6701310272994685E-8</v>
      </c>
      <c r="PS129" s="120">
        <v>8.6701310272994698E-8</v>
      </c>
      <c r="PT129" s="120">
        <v>8.2229819059059327E-8</v>
      </c>
      <c r="PU129" s="120">
        <v>8.2229819059059353E-8</v>
      </c>
      <c r="PV129" s="120">
        <v>7.7959118927206172E-8</v>
      </c>
      <c r="PW129" s="120">
        <v>7.7959118927206132E-8</v>
      </c>
      <c r="PX129" s="120">
        <v>7.388165312389417E-8</v>
      </c>
      <c r="PY129" s="120">
        <v>7.3881653123894118E-8</v>
      </c>
      <c r="PZ129" s="120">
        <v>6.9990087246978083E-8</v>
      </c>
      <c r="QA129" s="120">
        <v>6.999008724697807E-8</v>
      </c>
      <c r="QB129" s="120">
        <v>6.6277304922689317E-8</v>
      </c>
      <c r="QC129" s="120">
        <v>6.6277304922689331E-8</v>
      </c>
      <c r="QD129" s="120">
        <v>6.27364035022857E-8</v>
      </c>
      <c r="QE129" s="120">
        <v>6.27364035022857E-8</v>
      </c>
      <c r="QF129" s="120">
        <v>5.9360689779850947E-8</v>
      </c>
      <c r="QG129" s="120">
        <v>5.9360689779850961E-8</v>
      </c>
      <c r="QH129" s="120">
        <v>5.614367573270835E-8</v>
      </c>
      <c r="QI129" s="120">
        <v>5.6143675732708343E-8</v>
      </c>
      <c r="QJ129" s="120">
        <v>5.3079074285894622E-8</v>
      </c>
      <c r="QK129" s="120">
        <v>5.3079074285894629E-8</v>
      </c>
      <c r="QL129" s="120">
        <v>5.0160795102119476E-8</v>
      </c>
      <c r="QM129" s="120">
        <v>5.0160795102119482E-8</v>
      </c>
      <c r="QN129" s="120">
        <v>4.7382940398614806E-8</v>
      </c>
      <c r="QO129" s="120">
        <v>4.7382940398614806E-8</v>
      </c>
      <c r="QP129" s="120">
        <v>4.4739800792256628E-8</v>
      </c>
      <c r="QQ129" s="120">
        <v>4.4739800792256641E-8</v>
      </c>
      <c r="QR129" s="120">
        <v>4.2225851174318665E-8</v>
      </c>
      <c r="QS129" s="120">
        <v>4.2225851174318692E-8</v>
      </c>
      <c r="QT129" s="120">
        <v>3.9835746616192149E-8</v>
      </c>
      <c r="QU129" s="120">
        <v>3.9835746616192162E-8</v>
      </c>
      <c r="QV129" s="120">
        <v>3.7564318307381646E-8</v>
      </c>
      <c r="QW129" s="120">
        <v>3.7564318307381619E-8</v>
      </c>
      <c r="QX129" s="120">
        <v>3.5406569527059884E-8</v>
      </c>
      <c r="QY129" s="120">
        <v>3.5406569527059871E-8</v>
      </c>
      <c r="QZ129" s="120">
        <v>3.3357671650437319E-8</v>
      </c>
      <c r="RA129" s="120">
        <v>3.3357671650437326E-8</v>
      </c>
      <c r="RB129" s="120">
        <v>3.1412960191173211E-8</v>
      </c>
      <c r="RC129" s="120">
        <v>3.1412960191173204E-8</v>
      </c>
      <c r="RD129" s="120">
        <v>2.9567930881026277E-8</v>
      </c>
      <c r="RE129" s="120">
        <v>2.9567930881026293E-8</v>
      </c>
      <c r="RF129" s="120">
        <v>2.7818235787912321E-8</v>
      </c>
      <c r="RG129" s="120">
        <v>2.7818235787912317E-8</v>
      </c>
      <c r="RH129" s="120">
        <v>2.6159679473504494E-8</v>
      </c>
      <c r="RI129" s="120">
        <v>2.6159679473504491E-8</v>
      </c>
      <c r="RJ129" s="120">
        <v>2.4588215191480222E-8</v>
      </c>
      <c r="RK129" s="120">
        <v>2.4588215191480206E-8</v>
      </c>
      <c r="RL129" s="120">
        <v>2.3099941127485042E-8</v>
      </c>
      <c r="RM129" s="120">
        <v>2.3099941127485049E-8</v>
      </c>
      <c r="RN129" s="120">
        <v>2.1691096681850048E-8</v>
      </c>
      <c r="RO129" s="120">
        <v>2.1691096681850048E-8</v>
      </c>
      <c r="RP129" s="120">
        <v>2.035805879606421E-8</v>
      </c>
      <c r="RQ129" s="120">
        <v>2.0358058796064203E-8</v>
      </c>
      <c r="RR129" s="120">
        <v>1.9097338323968084E-8</v>
      </c>
      <c r="RS129" s="120">
        <v>1.9097338323968084E-8</v>
      </c>
      <c r="RT129" s="120">
        <v>1.7905576448597733E-8</v>
      </c>
      <c r="RU129" s="120">
        <v>1.7905576448597724E-8</v>
      </c>
      <c r="RV129" s="120">
        <v>1.6779541145571461E-8</v>
      </c>
      <c r="RW129" s="120">
        <v>1.6779541145571457E-8</v>
      </c>
      <c r="RX129" s="120">
        <v>1.571612369387362E-8</v>
      </c>
      <c r="RY129" s="120">
        <v>1.571612369387364E-8</v>
      </c>
      <c r="RZ129" s="120">
        <v>1.4712335234851184E-8</v>
      </c>
      <c r="SA129" s="120">
        <v>1.4712335234851184E-8</v>
      </c>
      <c r="SB129" s="120">
        <v>1.3765303380199503E-8</v>
      </c>
      <c r="SC129" s="120">
        <v>1.3765303380199498E-8</v>
      </c>
      <c r="SD129" s="120">
        <v>1.2872268869674358E-8</v>
      </c>
      <c r="SE129" s="120">
        <v>1.2872268869674357E-8</v>
      </c>
      <c r="SF129" s="120">
        <v>1.2030582279226085E-8</v>
      </c>
      <c r="SG129" s="120">
        <v>1.2030582279226075E-8</v>
      </c>
      <c r="SH129" s="120">
        <v>1.1237700780211601E-8</v>
      </c>
      <c r="SI129" s="120">
        <v>1.1237700780211606E-8</v>
      </c>
      <c r="SJ129" s="120">
        <v>1.0491184950298336E-8</v>
      </c>
      <c r="SK129" s="120">
        <v>1.0491184950298336E-8</v>
      </c>
      <c r="SL129" s="120">
        <v>9.7886956366322772E-9</v>
      </c>
      <c r="SM129" s="120">
        <v>9.7886956366322888E-9</v>
      </c>
      <c r="SN129" s="120">
        <v>9.1279908718005753E-9</v>
      </c>
      <c r="SO129" s="120">
        <v>9.1279908718005736E-9</v>
      </c>
      <c r="SP129" s="120">
        <v>8.506922843076049E-9</v>
      </c>
      <c r="SQ129" s="120">
        <v>8.506922843076049E-9</v>
      </c>
      <c r="SR129" s="120">
        <v>7.9234349153889216E-9</v>
      </c>
      <c r="SS129" s="120">
        <v>7.9234349153889216E-9</v>
      </c>
      <c r="ST129" s="120">
        <v>7.3755587084273079E-9</v>
      </c>
      <c r="SU129" s="120">
        <v>7.3755587084273071E-9</v>
      </c>
      <c r="SV129" s="120">
        <v>6.8614112282255298E-9</v>
      </c>
      <c r="SW129" s="120">
        <v>6.8614112282255273E-9</v>
      </c>
      <c r="SX129" s="120">
        <v>6.3791920535555006E-9</v>
      </c>
      <c r="SY129" s="120">
        <v>6.3791920535555023E-9</v>
      </c>
      <c r="SZ129" s="120">
        <v>5.9271805773933007E-9</v>
      </c>
      <c r="TA129" s="120">
        <v>5.927180577393299E-9</v>
      </c>
      <c r="TB129" s="120">
        <v>5.5037333036894772E-9</v>
      </c>
      <c r="TC129" s="120">
        <v>5.5037333036894755E-9</v>
      </c>
      <c r="TD129" s="120">
        <v>5.1072811996283529E-9</v>
      </c>
      <c r="TE129" s="120">
        <v>5.1072811996283545E-9</v>
      </c>
      <c r="TF129" s="120">
        <v>4.7363271035181499E-9</v>
      </c>
      <c r="TG129" s="120">
        <v>4.7363271035181499E-9</v>
      </c>
      <c r="TH129" s="120">
        <v>4.3894431884106151E-9</v>
      </c>
      <c r="TI129" s="120">
        <v>4.3894431884106192E-9</v>
      </c>
      <c r="TJ129" s="120">
        <v>4.0652684815058519E-9</v>
      </c>
      <c r="TK129" s="120">
        <v>4.0652684815058536E-9</v>
      </c>
      <c r="TL129" s="120">
        <v>3.7625064393551891E-9</v>
      </c>
      <c r="TM129" s="120">
        <v>3.7625064393551882E-9</v>
      </c>
      <c r="TN129" s="120">
        <v>3.4799225788325669E-9</v>
      </c>
      <c r="TO129" s="120">
        <v>3.4799225788325665E-9</v>
      </c>
      <c r="TP129" s="120">
        <v>3.2163421638027157E-9</v>
      </c>
      <c r="TQ129" s="120">
        <v>3.216342163802717E-9</v>
      </c>
      <c r="TR129" s="120">
        <v>2.9706479473726639E-9</v>
      </c>
      <c r="TS129" s="120">
        <v>2.9706479473726618E-9</v>
      </c>
      <c r="TT129" s="120">
        <v>2.7417779695719203E-9</v>
      </c>
      <c r="TU129" s="120">
        <v>2.7417779695719227E-9</v>
      </c>
      <c r="TV129" s="120">
        <v>2.5287234102659196E-9</v>
      </c>
      <c r="TW129" s="120">
        <v>2.5287234102659196E-9</v>
      </c>
      <c r="TX129" s="120">
        <v>2.3305264970670206E-9</v>
      </c>
      <c r="TY129" s="120">
        <v>2.3305264970670189E-9</v>
      </c>
      <c r="TZ129" s="120">
        <v>2.1462784679680008E-9</v>
      </c>
      <c r="UA129" s="120">
        <v>2.1462784679680008E-9</v>
      </c>
      <c r="UB129" s="120">
        <v>1.9751175883838908E-9</v>
      </c>
      <c r="UC129" s="120">
        <v>1.9751175883838904E-9</v>
      </c>
      <c r="UD129" s="120">
        <v>1.816227222249976E-9</v>
      </c>
      <c r="UE129" s="120">
        <v>1.8162272222499764E-9</v>
      </c>
      <c r="UF129" s="120">
        <v>1.6688339567863752E-9</v>
      </c>
      <c r="UG129" s="120">
        <v>1.668833956786376E-9</v>
      </c>
      <c r="UH129" s="120">
        <v>1.5322057805030299E-9</v>
      </c>
      <c r="UI129" s="120">
        <v>1.5322057805030301E-9</v>
      </c>
      <c r="UJ129" s="120">
        <v>1.4056503139833086E-9</v>
      </c>
      <c r="UK129" s="120">
        <v>1.4056503139833089E-9</v>
      </c>
      <c r="UL129" s="120">
        <v>1.2885130929496541E-9</v>
      </c>
      <c r="UM129" s="120">
        <v>1.2885130929496533E-9</v>
      </c>
      <c r="UN129" s="120">
        <v>1.1801759030809551E-9</v>
      </c>
      <c r="UO129" s="120">
        <v>1.1801759030809553E-9</v>
      </c>
      <c r="UP129" s="120">
        <v>1.0800551660185554E-9</v>
      </c>
      <c r="UQ129" s="120">
        <v>1.0800551660185552E-9</v>
      </c>
      <c r="UR129" s="120">
        <v>9.8760037596611356E-10</v>
      </c>
      <c r="US129" s="120">
        <v>9.8760037596611397E-10</v>
      </c>
      <c r="UT129" s="120">
        <v>9.022925862579943E-10</v>
      </c>
      <c r="UU129" s="120">
        <v>9.0229258625799378E-10</v>
      </c>
      <c r="UV129" s="120">
        <v>8.2364294524135543E-10</v>
      </c>
      <c r="UW129" s="120">
        <v>8.2364294524135564E-10</v>
      </c>
      <c r="UX129" s="120">
        <v>7.5119128078891243E-10</v>
      </c>
      <c r="UY129" s="120">
        <v>7.5119128078891284E-10</v>
      </c>
      <c r="UZ129" s="120">
        <v>6.8450473273227273E-10</v>
      </c>
      <c r="VA129" s="120">
        <v>6.8450473273227263E-10</v>
      </c>
      <c r="VB129" s="120">
        <v>6.2317643247998326E-10</v>
      </c>
      <c r="VC129" s="120">
        <v>6.2317643247998346E-10</v>
      </c>
      <c r="VD129" s="120">
        <v>5.668242290599375E-10</v>
      </c>
      <c r="VE129" s="120">
        <v>5.6682422905993771E-10</v>
      </c>
      <c r="VF129" s="120">
        <v>5.1508946080258036E-10</v>
      </c>
      <c r="VG129" s="120">
        <v>5.1508946080258036E-10</v>
      </c>
      <c r="VH129" s="120">
        <v>4.6763577185955467E-10</v>
      </c>
      <c r="VI129" s="120">
        <v>4.6763577185955498E-10</v>
      </c>
      <c r="VJ129" s="120">
        <v>4.2414797273193549E-10</v>
      </c>
      <c r="VK129" s="120">
        <v>4.2414797273193513E-10</v>
      </c>
      <c r="VL129" s="120">
        <v>3.8433094396312686E-10</v>
      </c>
      <c r="VM129" s="120">
        <v>3.8433094396312686E-10</v>
      </c>
      <c r="VN129" s="120">
        <v>3.4790858213383603E-10</v>
      </c>
      <c r="VO129" s="120">
        <v>3.4790858213383587E-10</v>
      </c>
      <c r="VP129" s="120">
        <v>3.1462278728026992E-10</v>
      </c>
      <c r="VQ129" s="120">
        <v>3.1462278728027013E-10</v>
      </c>
      <c r="VR129" s="120">
        <v>2.8423249084192582E-10</v>
      </c>
      <c r="VS129" s="120">
        <v>2.8423249084192577E-10</v>
      </c>
      <c r="VT129" s="120">
        <v>2.5651272323195471E-10</v>
      </c>
      <c r="VU129" s="120">
        <v>2.5651272323195471E-10</v>
      </c>
      <c r="VV129" s="120">
        <v>2.312537201112041E-10</v>
      </c>
      <c r="VW129" s="120">
        <v>2.3125372011120415E-10</v>
      </c>
      <c r="VX129" s="120">
        <v>2.0826006643658602E-10</v>
      </c>
      <c r="VY129" s="120">
        <v>2.0826006643658581E-10</v>
      </c>
      <c r="VZ129" s="120">
        <v>1.873498773454479E-10</v>
      </c>
      <c r="WA129" s="120">
        <v>1.873498773454479E-10</v>
      </c>
      <c r="WB129" s="120">
        <v>1.6835401493010581E-10</v>
      </c>
      <c r="WC129" s="120">
        <v>1.6835401493010571E-10</v>
      </c>
      <c r="WD129" s="120">
        <v>1.5111533995063093E-10</v>
      </c>
      <c r="WE129" s="120">
        <v>1.511153399506309E-10</v>
      </c>
      <c r="WF129" s="120">
        <v>1.3548799752937762E-10</v>
      </c>
      <c r="WG129" s="120">
        <v>1.3548799752937764E-10</v>
      </c>
      <c r="WH129" s="120">
        <v>1.2133673586755067E-10</v>
      </c>
      <c r="WI129" s="120">
        <v>1.213367358675508E-10</v>
      </c>
      <c r="WJ129" s="120">
        <v>1.0853625702236489E-10</v>
      </c>
      <c r="WK129" s="120">
        <v>1.0853625702236482E-10</v>
      </c>
      <c r="WL129" s="120">
        <v>9.6970598782990374E-11</v>
      </c>
      <c r="WM129" s="120">
        <v>9.6970598782990322E-11</v>
      </c>
      <c r="WN129" s="120">
        <v>8.6532546684517529E-11</v>
      </c>
      <c r="WO129" s="120">
        <v>8.6532546684517619E-11</v>
      </c>
      <c r="WP129" s="120">
        <v>7.7123075201561813E-11</v>
      </c>
      <c r="WQ129" s="120">
        <v>7.7123075201561761E-11</v>
      </c>
      <c r="WR129" s="120">
        <v>6.8650817166860466E-11</v>
      </c>
      <c r="WS129" s="120">
        <v>6.8650817166860492E-11</v>
      </c>
      <c r="WT129" s="120">
        <v>6.1031560465243784E-11</v>
      </c>
      <c r="WU129" s="120">
        <v>6.1031560465243771E-11</v>
      </c>
      <c r="WV129" s="120">
        <v>5.4187771059661928E-11</v>
      </c>
      <c r="WW129" s="120">
        <v>5.418777105966189E-11</v>
      </c>
      <c r="WX129" s="120">
        <v>4.8048141413493304E-11</v>
      </c>
      <c r="WY129" s="120">
        <v>4.804814141349333E-11</v>
      </c>
      <c r="WZ129" s="120">
        <v>4.2547163382092285E-11</v>
      </c>
      <c r="XA129" s="120">
        <v>4.2547163382092272E-11</v>
      </c>
      <c r="XB129" s="120">
        <v>3.7624724656431006E-11</v>
      </c>
      <c r="XC129" s="120">
        <v>3.7624724656431039E-11</v>
      </c>
      <c r="XD129" s="120">
        <v>3.3225727852699684E-11</v>
      </c>
      <c r="XE129" s="120">
        <v>3.3225727852699703E-11</v>
      </c>
      <c r="XF129" s="120">
        <v>2.9299731353806039E-11</v>
      </c>
      <c r="XG129" s="120">
        <v>2.9299731353806026E-11</v>
      </c>
      <c r="XH129" s="120">
        <v>2.5800611021816282E-11</v>
      </c>
      <c r="XI129" s="120">
        <v>2.5800611021816273E-11</v>
      </c>
      <c r="XJ129" s="120">
        <v>2.2686241914450671E-11</v>
      </c>
      <c r="XK129" s="120">
        <v>2.2686241914450677E-11</v>
      </c>
      <c r="XL129" s="120">
        <v>1.9918199153738204E-11</v>
      </c>
      <c r="XM129" s="120">
        <v>1.99181991537382E-11</v>
      </c>
      <c r="XN129" s="120">
        <v>1.7461477110793944E-11</v>
      </c>
      <c r="XO129" s="120">
        <v>1.7461477110793935E-11</v>
      </c>
      <c r="XP129" s="120">
        <v>1.5284226087352998E-11</v>
      </c>
      <c r="XQ129" s="120">
        <v>1.5284226087353004E-11</v>
      </c>
      <c r="XR129" s="120">
        <v>1.3357505692120576E-11</v>
      </c>
      <c r="XS129" s="120">
        <v>1.3357505692120572E-11</v>
      </c>
      <c r="XT129" s="120">
        <v>1.1655054128121801E-11</v>
      </c>
      <c r="XU129" s="120">
        <v>1.1655054128121801E-11</v>
      </c>
      <c r="XV129" s="120">
        <v>1.0153072625998566E-11</v>
      </c>
      <c r="XW129" s="120">
        <v>1.015307262599856E-11</v>
      </c>
      <c r="XX129" s="120">
        <v>8.8300242775439411E-12</v>
      </c>
      <c r="XY129" s="120">
        <v>8.8300242775439443E-12</v>
      </c>
      <c r="XZ129" s="120">
        <v>7.6664465436288788E-12</v>
      </c>
      <c r="YA129" s="120">
        <v>7.6664465436288771E-12</v>
      </c>
      <c r="YB129" s="120">
        <v>6.6447767309992579E-12</v>
      </c>
      <c r="YC129" s="120">
        <v>6.6447767309992611E-12</v>
      </c>
      <c r="YD129" s="120">
        <v>5.7491897531448021E-12</v>
      </c>
      <c r="YE129" s="120">
        <v>5.7491897531447956E-12</v>
      </c>
      <c r="YF129" s="120">
        <v>4.965447511502876E-12</v>
      </c>
      <c r="YG129" s="120">
        <v>4.9654475115028784E-12</v>
      </c>
      <c r="YH129" s="120">
        <v>4.2807592546012737E-12</v>
      </c>
      <c r="YI129" s="120">
        <v>4.2807592546012729E-12</v>
      </c>
      <c r="YJ129" s="120">
        <v>3.6836522943029071E-12</v>
      </c>
      <c r="YK129" s="120">
        <v>3.6836522943029055E-12</v>
      </c>
      <c r="YL129" s="120">
        <v>3.163852480035123E-12</v>
      </c>
      <c r="YM129" s="120">
        <v>3.163852480035123E-12</v>
      </c>
      <c r="YN129" s="120">
        <v>2.712173853706469E-12</v>
      </c>
      <c r="YO129" s="120">
        <v>2.7121738537064678E-12</v>
      </c>
      <c r="YP129" s="120">
        <v>2.3204169298790979E-12</v>
      </c>
      <c r="YQ129" s="120">
        <v>2.3204169298790979E-12</v>
      </c>
      <c r="YR129" s="120">
        <v>1.9812750676183442E-12</v>
      </c>
      <c r="YS129" s="120">
        <v>1.9812750676183454E-12</v>
      </c>
      <c r="YT129" s="120">
        <v>1.6882484222286397E-12</v>
      </c>
      <c r="YU129" s="120">
        <v>1.6882484222286403E-12</v>
      </c>
      <c r="YV129" s="120">
        <v>1.4355649867539863E-12</v>
      </c>
      <c r="YW129" s="120">
        <v>1.4355649867539875E-12</v>
      </c>
      <c r="YX129" s="120">
        <v>1.2181082546206963E-12</v>
      </c>
      <c r="YY129" s="120">
        <v>1.2181082546206957E-12</v>
      </c>
      <c r="YZ129" s="120">
        <v>1.0313510560814303E-12</v>
      </c>
      <c r="ZA129" s="120">
        <v>1.0313510560814305E-12</v>
      </c>
      <c r="ZB129" s="120">
        <v>8.7129514213584969E-13</v>
      </c>
      <c r="ZC129" s="120">
        <v>8.7129514213584908E-13</v>
      </c>
      <c r="ZD129" s="120">
        <v>7.3441611031022148E-13</v>
      </c>
      <c r="ZE129" s="120">
        <v>7.3441611031022128E-13</v>
      </c>
      <c r="ZF129" s="120">
        <v>6.1761328703425734E-13</v>
      </c>
      <c r="ZG129" s="120">
        <v>6.1761328703425805E-13</v>
      </c>
      <c r="ZH129" s="120">
        <v>5.1816420131893968E-13</v>
      </c>
      <c r="ZI129" s="120">
        <v>5.1816420131893968E-13</v>
      </c>
      <c r="ZJ129" s="120">
        <v>4.3368330397765253E-13</v>
      </c>
      <c r="ZK129" s="120">
        <v>4.3368330397765243E-13</v>
      </c>
      <c r="ZL129" s="120">
        <v>3.6208460571075447E-13</v>
      </c>
      <c r="ZM129" s="120">
        <v>3.6208460571075427E-13</v>
      </c>
      <c r="ZN129" s="120">
        <v>3.0154792595989415E-13</v>
      </c>
      <c r="ZO129" s="120">
        <v>3.015479259598941E-13</v>
      </c>
      <c r="ZP129" s="120">
        <v>2.5048846250501089E-13</v>
      </c>
      <c r="ZQ129" s="120">
        <v>2.5048846250501079E-13</v>
      </c>
      <c r="ZR129" s="120">
        <v>2.0752940929901408E-13</v>
      </c>
      <c r="ZS129" s="120">
        <v>2.0752940929901425E-13</v>
      </c>
      <c r="ZT129" s="120">
        <v>1.7147736699072996E-13</v>
      </c>
      <c r="ZU129" s="120">
        <v>1.7147736699072988E-13</v>
      </c>
      <c r="ZV129" s="120">
        <v>1.4130030695686341E-13</v>
      </c>
      <c r="ZW129" s="120">
        <v>1.4130030695686318E-13</v>
      </c>
      <c r="ZX129" s="120">
        <v>1.161078654326299E-13</v>
      </c>
      <c r="ZY129" s="120">
        <v>1.1610786543263E-13</v>
      </c>
      <c r="ZZ129" s="120">
        <v>9.5133759485417902E-14</v>
      </c>
      <c r="AAA129" s="120">
        <v>9.513375948541789E-14</v>
      </c>
      <c r="AAB129" s="120">
        <v>7.7720131106507939E-14</v>
      </c>
      <c r="AAC129" s="120">
        <v>7.7720131106507889E-14</v>
      </c>
      <c r="AAD129" s="120">
        <v>6.3303639595490524E-14</v>
      </c>
      <c r="AAE129" s="120">
        <v>6.3303639595490512E-14</v>
      </c>
      <c r="AAF129" s="120">
        <v>5.1403135676461673E-14</v>
      </c>
      <c r="AAG129" s="120">
        <v>5.1403135676461679E-14</v>
      </c>
      <c r="AAH129" s="120">
        <v>4.1608763412995758E-14</v>
      </c>
      <c r="AAI129" s="120">
        <v>4.1608763412995739E-14</v>
      </c>
      <c r="AAJ129" s="120">
        <v>3.3572347981596963E-14</v>
      </c>
      <c r="AAK129" s="120">
        <v>3.3572347981596976E-14</v>
      </c>
      <c r="AAL129" s="120">
        <v>2.6998938724694717E-14</v>
      </c>
      <c r="AAM129" s="120">
        <v>2.6998938724694729E-14</v>
      </c>
      <c r="AAN129" s="120">
        <v>2.1639387640578159E-14</v>
      </c>
      <c r="AAO129" s="120">
        <v>2.1639387640578153E-14</v>
      </c>
      <c r="AAP129" s="120">
        <v>1.7283853587571882E-14</v>
      </c>
      <c r="AAQ129" s="120">
        <v>1.7283853587571888E-14</v>
      </c>
      <c r="AAR129" s="120">
        <v>1.3756131993987648E-14</v>
      </c>
      <c r="AAS129" s="120">
        <v>1.3756131993987653E-14</v>
      </c>
      <c r="AAT129" s="120">
        <v>1.0908718786702265E-14</v>
      </c>
      <c r="AAU129" s="120">
        <v>1.0908718786702257E-14</v>
      </c>
      <c r="AAV129" s="120">
        <v>8.618525594188248E-15</v>
      </c>
      <c r="AAW129" s="120">
        <v>8.618525594188248E-15</v>
      </c>
      <c r="AAX129" s="120">
        <v>6.7831710607019378E-15</v>
      </c>
      <c r="AAY129" s="120">
        <v>6.783171060701941E-15</v>
      </c>
      <c r="AAZ129" s="120">
        <v>5.3177803448392058E-15</v>
      </c>
      <c r="ABA129" s="120">
        <v>5.3177803448391987E-15</v>
      </c>
      <c r="ABB129" s="120">
        <v>4.152231586831207E-15</v>
      </c>
      <c r="ABC129" s="120">
        <v>4.1522315868312054E-15</v>
      </c>
      <c r="ABD129" s="120">
        <v>3.2287943349239216E-15</v>
      </c>
      <c r="ABE129" s="120">
        <v>3.2287943349239232E-15</v>
      </c>
      <c r="ABF129" s="120">
        <v>2.5001106430618368E-15</v>
      </c>
      <c r="ABG129" s="120">
        <v>2.5001106430618352E-15</v>
      </c>
      <c r="ABH129" s="120">
        <v>1.9274748117346362E-15</v>
      </c>
      <c r="ABI129" s="120">
        <v>1.927474811734635E-15</v>
      </c>
      <c r="ABJ129" s="120">
        <v>1.4793725636861279E-15</v>
      </c>
      <c r="ABK129" s="120">
        <v>1.4793725636861281E-15</v>
      </c>
      <c r="ABL129" s="120">
        <v>1.1302448490780574E-15</v>
      </c>
      <c r="ABM129" s="120">
        <v>1.1302448490780576E-15</v>
      </c>
      <c r="ABN129" s="120">
        <v>8.5944548373961693E-16</v>
      </c>
      <c r="ABO129" s="120">
        <v>8.5944548373961733E-16</v>
      </c>
      <c r="ABP129" s="120">
        <v>6.5036546248858379E-16</v>
      </c>
      <c r="ABQ129" s="120">
        <v>6.5036546248858408E-16</v>
      </c>
      <c r="ABR129" s="120">
        <v>4.897000802805598E-16</v>
      </c>
      <c r="ABS129" s="120">
        <v>4.8970008028055989E-16</v>
      </c>
      <c r="ABT129" s="120">
        <v>3.6683796000947958E-16</v>
      </c>
      <c r="ABU129" s="120">
        <v>3.6683796000947963E-16</v>
      </c>
      <c r="ABV129" s="120">
        <v>2.7335374967323238E-16</v>
      </c>
      <c r="ABW129" s="120">
        <v>2.7335374967323238E-16</v>
      </c>
      <c r="ABX129" s="120">
        <v>2.0258863538525026E-16</v>
      </c>
      <c r="ABY129" s="120">
        <v>2.0258863538525016E-16</v>
      </c>
      <c r="ABZ129" s="120">
        <v>1.4930494182042651E-16</v>
      </c>
      <c r="ACA129" s="120">
        <v>1.4930494182042651E-16</v>
      </c>
      <c r="ACB129" s="120">
        <v>1.0940297890856894E-16</v>
      </c>
      <c r="ACC129" s="120">
        <v>1.094029789085689E-16</v>
      </c>
      <c r="ACD129" s="120">
        <v>7.9689962932754919E-17</v>
      </c>
      <c r="ACE129" s="120">
        <v>7.9689962932754943E-17</v>
      </c>
      <c r="ACF129" s="120">
        <v>5.7692310806390329E-17</v>
      </c>
      <c r="ACG129" s="120">
        <v>5.7692310806390329E-17</v>
      </c>
      <c r="ACH129" s="120">
        <v>4.1503896433674272E-17</v>
      </c>
      <c r="ACI129" s="120">
        <v>4.1503896433674241E-17</v>
      </c>
      <c r="ACJ129" s="120">
        <v>2.966398498630826E-17</v>
      </c>
      <c r="ACK129" s="120">
        <v>2.9663984986308248E-17</v>
      </c>
      <c r="ACL129" s="120">
        <v>2.1059540941561342E-17</v>
      </c>
      <c r="ACM129" s="120">
        <v>2.1059540941561349E-17</v>
      </c>
      <c r="ACN129" s="120">
        <v>1.4847454090110723E-17</v>
      </c>
      <c r="ACO129" s="120">
        <v>1.4847454090110732E-17</v>
      </c>
      <c r="ACP129" s="120">
        <v>1.0392958670616748E-17</v>
      </c>
      <c r="ACQ129" s="120">
        <v>1.0392958670616739E-17</v>
      </c>
      <c r="ACR129" s="120">
        <v>7.2211475215169484E-18</v>
      </c>
      <c r="ACS129" s="120">
        <v>7.2211475215169515E-18</v>
      </c>
      <c r="ACT129" s="120">
        <v>4.9790178327592293E-18</v>
      </c>
      <c r="ACU129" s="120">
        <v>4.9790178327592362E-18</v>
      </c>
      <c r="ACV129" s="120">
        <v>3.4059388964797205E-18</v>
      </c>
      <c r="ACW129" s="120">
        <v>3.4059388964797205E-18</v>
      </c>
      <c r="ACX129" s="120">
        <v>2.3108153789508474E-18</v>
      </c>
      <c r="ACY129" s="120">
        <v>2.3108153789508466E-18</v>
      </c>
      <c r="ACZ129" s="120">
        <v>1.5545413004435688E-18</v>
      </c>
      <c r="ADA129" s="120">
        <v>1.5545413004435686E-18</v>
      </c>
      <c r="ADB129" s="120">
        <v>1.0366084395657372E-18</v>
      </c>
      <c r="ADC129" s="120">
        <v>1.0366084395657368E-18</v>
      </c>
      <c r="ADD129" s="120">
        <v>6.8495573428250638E-19</v>
      </c>
      <c r="ADE129" s="120">
        <v>6.8495573428250657E-19</v>
      </c>
      <c r="ADF129" s="120">
        <v>4.4833007792327572E-19</v>
      </c>
      <c r="ADG129" s="120">
        <v>4.4833007792327572E-19</v>
      </c>
      <c r="ADH129" s="120">
        <v>2.9057958658423455E-19</v>
      </c>
      <c r="ADI129" s="120">
        <v>2.9057958658423441E-19</v>
      </c>
      <c r="ADJ129" s="120">
        <v>1.8642311717300694E-19</v>
      </c>
      <c r="ADK129" s="120">
        <v>1.8642311717300694E-19</v>
      </c>
      <c r="ADL129" s="120">
        <v>1.1833906235034229E-19</v>
      </c>
      <c r="ADM129" s="120">
        <v>1.183390623503422E-19</v>
      </c>
      <c r="ADN129" s="120">
        <v>7.4296161777205726E-20</v>
      </c>
      <c r="ADO129" s="120">
        <v>7.4296161777205774E-20</v>
      </c>
      <c r="ADP129" s="120">
        <v>4.611262818593645E-20</v>
      </c>
      <c r="ADQ129" s="120">
        <v>4.6112628185936432E-20</v>
      </c>
      <c r="ADR129" s="120">
        <v>2.8280183565301725E-20</v>
      </c>
      <c r="ADS129" s="120">
        <v>2.8280183565301683E-20</v>
      </c>
      <c r="ADT129" s="120">
        <v>1.7129090952644897E-20</v>
      </c>
      <c r="ADU129" s="120">
        <v>1.7129090952644897E-20</v>
      </c>
      <c r="ADV129" s="120">
        <v>1.0241020565696423E-20</v>
      </c>
      <c r="ADW129" s="120">
        <v>1.0241020565696422E-20</v>
      </c>
      <c r="ADX129" s="120">
        <v>6.0403356434590799E-21</v>
      </c>
      <c r="ADY129" s="120">
        <v>6.0403356434590807E-21</v>
      </c>
      <c r="ADZ129" s="120">
        <v>3.51255827516815E-21</v>
      </c>
      <c r="AEA129" s="120">
        <v>3.512558275168153E-21</v>
      </c>
      <c r="AEB129" s="120">
        <v>2.0125584242990364E-21</v>
      </c>
      <c r="AEC129" s="120">
        <v>2.0125584242990368E-21</v>
      </c>
      <c r="AED129" s="120">
        <v>1.1353617359848549E-21</v>
      </c>
      <c r="AEE129" s="120">
        <v>1.1353617359848551E-21</v>
      </c>
      <c r="AEF129" s="120">
        <v>6.3016990529427093E-22</v>
      </c>
      <c r="AEG129" s="120">
        <v>6.3016990529427084E-22</v>
      </c>
      <c r="AEH129" s="120">
        <v>3.4385232040116393E-22</v>
      </c>
      <c r="AEI129" s="120">
        <v>3.4385232040116403E-22</v>
      </c>
      <c r="AEJ129" s="120">
        <v>1.842910999113306E-22</v>
      </c>
      <c r="AEK129" s="120">
        <v>1.8429109991133053E-22</v>
      </c>
      <c r="AEL129" s="120">
        <v>9.6928895483684041E-23</v>
      </c>
      <c r="AEM129" s="120">
        <v>9.69288954836841E-23</v>
      </c>
      <c r="AEN129" s="120">
        <v>4.9978715043882359E-23</v>
      </c>
      <c r="AEO129" s="120">
        <v>4.9978715043882359E-23</v>
      </c>
      <c r="AEP129" s="120">
        <v>2.5236588214353765E-23</v>
      </c>
      <c r="AEQ129" s="120">
        <v>2.5236588214353759E-23</v>
      </c>
      <c r="AER129" s="120">
        <v>1.2464674587578366E-23</v>
      </c>
      <c r="AES129" s="120">
        <v>1.2464674587578375E-23</v>
      </c>
      <c r="AET129" s="120">
        <v>6.0142622550068134E-24</v>
      </c>
      <c r="AEU129" s="120">
        <v>6.0142622550068127E-24</v>
      </c>
      <c r="AEV129" s="120">
        <v>2.8309418680949728E-24</v>
      </c>
      <c r="AEW129" s="120">
        <v>2.830941868094972E-24</v>
      </c>
      <c r="AEX129" s="120">
        <v>1.2979735442903695E-24</v>
      </c>
      <c r="AEY129" s="120">
        <v>1.297973544290369E-24</v>
      </c>
      <c r="AEZ129" s="120">
        <v>5.7871055918995245E-25</v>
      </c>
      <c r="AFA129" s="120">
        <v>5.7871055918995235E-25</v>
      </c>
      <c r="AFB129" s="120">
        <v>2.5044824538722594E-25</v>
      </c>
      <c r="AFC129" s="120">
        <v>2.5044824538722584E-25</v>
      </c>
      <c r="AFD129" s="120">
        <v>1.0499069301122892E-25</v>
      </c>
      <c r="AFE129" s="120">
        <v>1.0499069301122897E-25</v>
      </c>
      <c r="AFF129" s="120">
        <v>4.2537943208839236E-26</v>
      </c>
      <c r="AFG129" s="120">
        <v>4.2537943208839225E-26</v>
      </c>
      <c r="AFH129" s="120">
        <v>1.6614865545572755E-26</v>
      </c>
      <c r="AFI129" s="120">
        <v>1.6614865545572752E-26</v>
      </c>
      <c r="AFJ129" s="120">
        <v>6.2384783486133543E-27</v>
      </c>
      <c r="AFK129" s="120">
        <v>6.238478348613355E-27</v>
      </c>
      <c r="AFL129" s="120">
        <v>2.2445481816801232E-27</v>
      </c>
      <c r="AFM129" s="120">
        <v>2.2445481816801228E-27</v>
      </c>
      <c r="AFN129" s="120">
        <v>7.7101561332983978E-28</v>
      </c>
      <c r="AFO129" s="120">
        <v>7.7101561332983978E-28</v>
      </c>
      <c r="AFP129" s="120">
        <v>2.5180562644763124E-28</v>
      </c>
      <c r="AFQ129" s="120">
        <v>2.5180562644763124E-28</v>
      </c>
      <c r="AFR129" s="120">
        <v>7.7810122819248038E-29</v>
      </c>
      <c r="AFS129" s="120">
        <v>7.7810122819248049E-29</v>
      </c>
      <c r="AFT129" s="120">
        <v>2.262158733547537E-29</v>
      </c>
      <c r="AFU129" s="120">
        <v>2.2621587335475361E-29</v>
      </c>
      <c r="AFV129" s="120">
        <v>6.1465131185331931E-30</v>
      </c>
      <c r="AFW129" s="120">
        <v>6.1465131185331945E-30</v>
      </c>
      <c r="AFX129" s="120">
        <v>1.548395328252514E-30</v>
      </c>
      <c r="AFY129" s="120">
        <v>1.548395328252514E-30</v>
      </c>
      <c r="AFZ129" s="120">
        <v>3.5814093568085088E-31</v>
      </c>
      <c r="AGA129" s="120">
        <v>3.5814093568085084E-31</v>
      </c>
      <c r="AGB129" s="120">
        <v>7.5143387796673885E-32</v>
      </c>
      <c r="AGC129" s="120">
        <v>7.5143387796673896E-32</v>
      </c>
      <c r="AGD129" s="120">
        <v>1.4083083788101097E-32</v>
      </c>
      <c r="AGE129" s="120">
        <v>1.4083083788101097E-32</v>
      </c>
      <c r="AGF129" s="120">
        <v>2.3103057490381402E-33</v>
      </c>
      <c r="AGG129" s="120">
        <v>2.3103057490381399E-33</v>
      </c>
      <c r="AGH129" s="120">
        <v>3.2264535018650797E-34</v>
      </c>
      <c r="AGI129" s="120">
        <v>3.2264535018650801E-34</v>
      </c>
      <c r="AGJ129" s="120">
        <v>3.6837972573855015E-35</v>
      </c>
      <c r="AGK129" s="120">
        <v>3.6837972573855015E-35</v>
      </c>
      <c r="AGL129" s="120">
        <v>3.2248952830840194E-36</v>
      </c>
      <c r="AGM129" s="120">
        <v>3.2248952830840194E-36</v>
      </c>
      <c r="AGN129" s="120">
        <v>1.9248719994714958E-37</v>
      </c>
      <c r="AGO129" s="120">
        <v>1.9248719994714958E-37</v>
      </c>
      <c r="AGP129" s="120">
        <v>5.8774717541114375E-39</v>
      </c>
      <c r="AGQ129" s="120" t="s">
        <v>105</v>
      </c>
      <c r="AGR129" s="120" t="s">
        <v>105</v>
      </c>
      <c r="AGS129" s="120" t="s">
        <v>105</v>
      </c>
      <c r="AGT129" s="120" t="s">
        <v>105</v>
      </c>
      <c r="AGU129" s="120" t="s">
        <v>105</v>
      </c>
      <c r="AGV129" s="120" t="s">
        <v>105</v>
      </c>
      <c r="AGW129" s="120" t="s">
        <v>105</v>
      </c>
      <c r="AGX129" s="120" t="s">
        <v>105</v>
      </c>
      <c r="AGY129" s="120" t="s">
        <v>105</v>
      </c>
      <c r="AGZ129" s="120" t="s">
        <v>105</v>
      </c>
      <c r="AHA129" s="120" t="s">
        <v>105</v>
      </c>
      <c r="AHB129" s="120" t="s">
        <v>105</v>
      </c>
      <c r="AHC129" s="120" t="s">
        <v>105</v>
      </c>
      <c r="AHD129" s="120" t="s">
        <v>105</v>
      </c>
      <c r="AHE129" s="120" t="s">
        <v>105</v>
      </c>
      <c r="AHF129" s="120" t="s">
        <v>105</v>
      </c>
      <c r="AHG129" s="120" t="s">
        <v>105</v>
      </c>
      <c r="AHH129" s="120" t="s">
        <v>105</v>
      </c>
      <c r="AHI129" s="120" t="s">
        <v>105</v>
      </c>
      <c r="AHJ129" s="120" t="s">
        <v>105</v>
      </c>
      <c r="AHK129" s="120" t="s">
        <v>105</v>
      </c>
      <c r="AHL129" s="120" t="s">
        <v>105</v>
      </c>
      <c r="AHM129" s="120" t="s">
        <v>105</v>
      </c>
      <c r="AHN129" s="120" t="s">
        <v>105</v>
      </c>
      <c r="AHO129" s="120" t="s">
        <v>105</v>
      </c>
      <c r="AHP129" s="120" t="s">
        <v>105</v>
      </c>
      <c r="AHQ129" s="120" t="s">
        <v>105</v>
      </c>
      <c r="AHR129" s="120" t="s">
        <v>105</v>
      </c>
      <c r="AHS129" s="120" t="s">
        <v>105</v>
      </c>
      <c r="AHT129" s="120" t="s">
        <v>105</v>
      </c>
      <c r="AHU129" s="120" t="s">
        <v>105</v>
      </c>
      <c r="AHV129" s="120" t="s">
        <v>105</v>
      </c>
      <c r="AHW129" s="120" t="s">
        <v>105</v>
      </c>
      <c r="AHX129" s="120" t="s">
        <v>105</v>
      </c>
      <c r="AHY129" s="120" t="s">
        <v>105</v>
      </c>
      <c r="AHZ129" s="120" t="s">
        <v>105</v>
      </c>
      <c r="AIA129" s="120" t="s">
        <v>105</v>
      </c>
      <c r="AIB129" s="120" t="s">
        <v>105</v>
      </c>
      <c r="AIC129" s="120" t="s">
        <v>105</v>
      </c>
      <c r="AID129" s="120" t="s">
        <v>105</v>
      </c>
      <c r="AIE129" s="120" t="s">
        <v>105</v>
      </c>
      <c r="AIF129" s="120" t="s">
        <v>105</v>
      </c>
      <c r="AIG129" s="120" t="s">
        <v>105</v>
      </c>
      <c r="AIH129" s="120" t="s">
        <v>105</v>
      </c>
      <c r="AII129" s="120" t="s">
        <v>105</v>
      </c>
      <c r="AIJ129" s="120" t="s">
        <v>105</v>
      </c>
      <c r="AIK129" s="120" t="s">
        <v>105</v>
      </c>
      <c r="AIL129" s="120" t="s">
        <v>105</v>
      </c>
      <c r="AIM129" s="120" t="s">
        <v>105</v>
      </c>
      <c r="AIN129" s="120" t="s">
        <v>105</v>
      </c>
      <c r="AIO129" s="120" t="s">
        <v>105</v>
      </c>
      <c r="AIP129" s="120" t="s">
        <v>105</v>
      </c>
      <c r="AIQ129" s="120" t="s">
        <v>105</v>
      </c>
      <c r="AIR129" s="120" t="s">
        <v>105</v>
      </c>
      <c r="AIS129" s="120" t="s">
        <v>105</v>
      </c>
      <c r="AIT129" s="120" t="s">
        <v>105</v>
      </c>
      <c r="AIU129" s="120" t="s">
        <v>105</v>
      </c>
      <c r="AIV129" s="120" t="s">
        <v>105</v>
      </c>
      <c r="AIW129" s="120" t="s">
        <v>105</v>
      </c>
      <c r="AIX129" s="120" t="s">
        <v>105</v>
      </c>
      <c r="AIY129" s="120" t="s">
        <v>105</v>
      </c>
      <c r="AIZ129" s="120" t="s">
        <v>105</v>
      </c>
      <c r="AJA129" s="120" t="s">
        <v>105</v>
      </c>
      <c r="AJB129" s="120" t="s">
        <v>105</v>
      </c>
      <c r="AJC129" s="120" t="s">
        <v>105</v>
      </c>
      <c r="AJD129" s="120" t="s">
        <v>105</v>
      </c>
      <c r="AJE129" s="120" t="s">
        <v>105</v>
      </c>
      <c r="AJF129" s="120" t="s">
        <v>105</v>
      </c>
      <c r="AJG129" s="120" t="s">
        <v>105</v>
      </c>
      <c r="AJH129" s="120" t="s">
        <v>105</v>
      </c>
      <c r="AJI129" s="120" t="s">
        <v>105</v>
      </c>
      <c r="AJJ129" s="120" t="s">
        <v>105</v>
      </c>
      <c r="AJK129" s="120" t="s">
        <v>105</v>
      </c>
      <c r="AJL129" s="120" t="s">
        <v>105</v>
      </c>
      <c r="AJM129" s="120" t="s">
        <v>105</v>
      </c>
      <c r="AJN129" s="120" t="s">
        <v>105</v>
      </c>
      <c r="AJO129" s="120" t="s">
        <v>105</v>
      </c>
      <c r="AJP129" s="120" t="s">
        <v>105</v>
      </c>
      <c r="AJQ129" s="120" t="s">
        <v>105</v>
      </c>
      <c r="AJR129" s="120" t="s">
        <v>105</v>
      </c>
      <c r="AJS129" s="120" t="s">
        <v>105</v>
      </c>
      <c r="AJT129" s="120" t="s">
        <v>105</v>
      </c>
      <c r="AJU129" s="120" t="s">
        <v>105</v>
      </c>
      <c r="AJV129" s="120" t="s">
        <v>105</v>
      </c>
      <c r="AJW129" s="120" t="s">
        <v>105</v>
      </c>
      <c r="AJX129" s="120" t="s">
        <v>105</v>
      </c>
      <c r="AJY129" s="120" t="s">
        <v>105</v>
      </c>
      <c r="AJZ129" s="120" t="s">
        <v>105</v>
      </c>
      <c r="AKA129" s="120" t="s">
        <v>105</v>
      </c>
      <c r="AKB129" s="120" t="s">
        <v>105</v>
      </c>
      <c r="AKC129" s="120" t="s">
        <v>105</v>
      </c>
      <c r="AKD129" s="120" t="s">
        <v>105</v>
      </c>
      <c r="AKE129" s="120" t="s">
        <v>105</v>
      </c>
      <c r="AKF129" s="120" t="s">
        <v>105</v>
      </c>
      <c r="AKG129" s="120" t="s">
        <v>105</v>
      </c>
      <c r="AKH129" s="120" t="s">
        <v>105</v>
      </c>
      <c r="AKI129" s="120" t="s">
        <v>105</v>
      </c>
      <c r="AKJ129" s="120" t="s">
        <v>105</v>
      </c>
      <c r="AKK129" s="120" t="s">
        <v>105</v>
      </c>
      <c r="AKL129" s="120" t="s">
        <v>105</v>
      </c>
      <c r="AKM129" s="120" t="s">
        <v>105</v>
      </c>
      <c r="AKN129" s="120" t="s">
        <v>105</v>
      </c>
      <c r="AKO129" s="120" t="s">
        <v>105</v>
      </c>
      <c r="AKP129" s="120" t="s">
        <v>105</v>
      </c>
      <c r="AKQ129" s="120" t="s">
        <v>105</v>
      </c>
      <c r="AKR129" s="120" t="s">
        <v>105</v>
      </c>
      <c r="AKS129" s="120" t="s">
        <v>105</v>
      </c>
      <c r="AKT129" s="120" t="s">
        <v>105</v>
      </c>
      <c r="AKU129" s="120" t="s">
        <v>105</v>
      </c>
      <c r="AKV129" s="120" t="s">
        <v>105</v>
      </c>
      <c r="AKW129" s="120" t="s">
        <v>105</v>
      </c>
      <c r="AKX129" s="120" t="s">
        <v>105</v>
      </c>
      <c r="AKY129" s="120" t="s">
        <v>105</v>
      </c>
      <c r="AKZ129" s="120" t="s">
        <v>105</v>
      </c>
      <c r="ALA129" s="120" t="s">
        <v>105</v>
      </c>
      <c r="ALB129" s="120" t="s">
        <v>105</v>
      </c>
      <c r="ALC129" s="120" t="s">
        <v>105</v>
      </c>
      <c r="ALD129" s="120" t="s">
        <v>105</v>
      </c>
      <c r="ALE129" s="120" t="s">
        <v>105</v>
      </c>
      <c r="ALF129" s="120" t="s">
        <v>105</v>
      </c>
      <c r="ALG129" s="120" t="s">
        <v>105</v>
      </c>
      <c r="ALH129" s="120" t="s">
        <v>105</v>
      </c>
      <c r="ALI129" s="120" t="s">
        <v>105</v>
      </c>
      <c r="ALJ129" s="120" t="s">
        <v>105</v>
      </c>
      <c r="ALK129" s="120" t="s">
        <v>105</v>
      </c>
      <c r="ALL129" s="120" t="s">
        <v>105</v>
      </c>
      <c r="ALM129" s="120" t="s">
        <v>105</v>
      </c>
      <c r="ALN129" s="120"/>
    </row>
    <row r="130" spans="1:1002" hidden="1">
      <c r="A130" s="119">
        <v>129</v>
      </c>
      <c r="B130" s="120">
        <v>4.6652150115482043E-5</v>
      </c>
      <c r="C130" s="120">
        <v>4.5770884912491384E-5</v>
      </c>
      <c r="D130" s="120">
        <v>4.5866868623138157E-5</v>
      </c>
      <c r="E130" s="120">
        <v>4.4997435508756394E-5</v>
      </c>
      <c r="F130" s="120">
        <v>4.5091679947174695E-5</v>
      </c>
      <c r="G130" s="120">
        <v>4.4233972218052919E-5</v>
      </c>
      <c r="H130" s="120">
        <v>4.4326501461327495E-5</v>
      </c>
      <c r="I130" s="120">
        <v>4.3480412761107537E-5</v>
      </c>
      <c r="J130" s="120">
        <v>4.3571250675535729E-5</v>
      </c>
      <c r="K130" s="120">
        <v>4.2736674998877619E-5</v>
      </c>
      <c r="L130" s="120">
        <v>4.2825845240256846E-5</v>
      </c>
      <c r="M130" s="120">
        <v>4.200267693685093E-5</v>
      </c>
      <c r="N130" s="120">
        <v>4.2090202950780901E-5</v>
      </c>
      <c r="O130" s="120">
        <v>4.1278336729343973E-5</v>
      </c>
      <c r="P130" s="120">
        <v>4.1364241751543811E-5</v>
      </c>
      <c r="Q130" s="120">
        <v>4.056357268379871E-5</v>
      </c>
      <c r="R130" s="120">
        <v>4.0647879740439025E-5</v>
      </c>
      <c r="S130" s="120">
        <v>3.98583032650773E-5</v>
      </c>
      <c r="T130" s="120">
        <v>3.9941035173126933E-5</v>
      </c>
      <c r="U130" s="120">
        <v>3.9162447099753815E-5</v>
      </c>
      <c r="V130" s="120">
        <v>3.92436264673415E-5</v>
      </c>
      <c r="W130" s="120">
        <v>3.8475922980402604E-5</v>
      </c>
      <c r="X130" s="120">
        <v>3.8555572207193262E-5</v>
      </c>
      <c r="Y130" s="120">
        <v>3.7798649869882638E-5</v>
      </c>
      <c r="Z130" s="120">
        <v>3.787679114746876E-5</v>
      </c>
      <c r="AA130" s="120">
        <v>3.7130546905617519E-5</v>
      </c>
      <c r="AB130" s="120">
        <v>3.7207202217924946E-5</v>
      </c>
      <c r="AC130" s="120">
        <v>3.6471533403870102E-5</v>
      </c>
      <c r="AD130" s="120">
        <v>3.6546724527578794E-5</v>
      </c>
      <c r="AE130" s="120">
        <v>3.5821528864011424E-5</v>
      </c>
      <c r="AF130" s="120">
        <v>3.5895277368990874E-5</v>
      </c>
      <c r="AG130" s="120">
        <v>3.5180452972783379E-5</v>
      </c>
      <c r="AH130" s="120">
        <v>3.5252780222542553E-5</v>
      </c>
      <c r="AI130" s="120">
        <v>3.454822560855422E-5</v>
      </c>
      <c r="AJ130" s="120">
        <v>3.4619152760706369E-5</v>
      </c>
      <c r="AK130" s="120">
        <v>3.3924766845566568E-5</v>
      </c>
      <c r="AL130" s="120">
        <v>3.3994314852308539E-5</v>
      </c>
      <c r="AM130" s="120">
        <v>3.3309996958177263E-5</v>
      </c>
      <c r="AN130" s="120">
        <v>3.3378186566783369E-5</v>
      </c>
      <c r="AO130" s="120">
        <v>3.2703836425088305E-5</v>
      </c>
      <c r="AP130" s="120">
        <v>3.2770688178418825E-5</v>
      </c>
      <c r="AQ130" s="120">
        <v>3.2106205933568267E-5</v>
      </c>
      <c r="AR130" s="120">
        <v>3.2171740170592285E-5</v>
      </c>
      <c r="AS130" s="120">
        <v>3.1517026383663676E-5</v>
      </c>
      <c r="AT130" s="120">
        <v>3.1581263239996466E-5</v>
      </c>
      <c r="AU130" s="120">
        <v>3.0936218892399469E-5</v>
      </c>
      <c r="AV130" s="120">
        <v>3.0999178300854325E-5</v>
      </c>
      <c r="AW130" s="120">
        <v>3.0363704797968272E-5</v>
      </c>
      <c r="AX130" s="120">
        <v>3.0425406489122636E-5</v>
      </c>
      <c r="AY130" s="120">
        <v>2.9799405663907543E-5</v>
      </c>
      <c r="AZ130" s="120">
        <v>2.9859869166683389E-5</v>
      </c>
      <c r="BA130" s="120">
        <v>2.9243243283263826E-5</v>
      </c>
      <c r="BB130" s="120">
        <v>2.9302487925522266E-5</v>
      </c>
      <c r="BC130" s="120">
        <v>2.869513968274369E-5</v>
      </c>
      <c r="BD130" s="120">
        <v>2.8753184591893956E-5</v>
      </c>
      <c r="BE130" s="120">
        <v>2.8155017126850933E-5</v>
      </c>
      <c r="BF130" s="120">
        <v>2.8211881230473262E-5</v>
      </c>
      <c r="BG130" s="120">
        <v>2.7622798122008557E-5</v>
      </c>
      <c r="BH130" s="120">
        <v>2.7678500148491258E-5</v>
      </c>
      <c r="BI130" s="120">
        <v>2.7098405420665806E-5</v>
      </c>
      <c r="BJ130" s="120">
        <v>2.715296389985621E-5</v>
      </c>
      <c r="BK130" s="120">
        <v>2.6581762025388789E-5</v>
      </c>
      <c r="BL130" s="120">
        <v>2.6635195289258236E-5</v>
      </c>
      <c r="BM130" s="120">
        <v>2.6072791192934594E-5</v>
      </c>
      <c r="BN130" s="120">
        <v>2.6125117376257251E-5</v>
      </c>
      <c r="BO130" s="120">
        <v>2.5571416438307862E-5</v>
      </c>
      <c r="BP130" s="120">
        <v>2.5622653479353207E-5</v>
      </c>
      <c r="BQ130" s="120">
        <v>2.5077561538799276E-5</v>
      </c>
      <c r="BR130" s="120">
        <v>2.5127727180038429E-5</v>
      </c>
      <c r="BS130" s="120">
        <v>2.4591150538005227E-5</v>
      </c>
      <c r="BT130" s="120">
        <v>2.464026232683071E-5</v>
      </c>
      <c r="BU130" s="120">
        <v>2.4112107749827865E-5</v>
      </c>
      <c r="BV130" s="120">
        <v>2.4160183039287139E-5</v>
      </c>
      <c r="BW130" s="120">
        <v>2.3640357762455194E-5</v>
      </c>
      <c r="BX130" s="120">
        <v>2.3687413711997334E-5</v>
      </c>
      <c r="BY130" s="120">
        <v>2.3175825442319905E-5</v>
      </c>
      <c r="BZ130" s="120">
        <v>2.3221879018555942E-5</v>
      </c>
      <c r="CA130" s="120">
        <v>2.271843593803702E-5</v>
      </c>
      <c r="CB130" s="120">
        <v>2.2763503915513289E-5</v>
      </c>
      <c r="CC130" s="120">
        <v>2.2268114684318798E-5</v>
      </c>
      <c r="CD130" s="120">
        <v>2.2312213646303627E-5</v>
      </c>
      <c r="CE130" s="120">
        <v>2.1824787405866902E-5</v>
      </c>
      <c r="CF130" s="120">
        <v>2.1867933745150179E-5</v>
      </c>
      <c r="CG130" s="120">
        <v>2.1388380121240588E-5</v>
      </c>
      <c r="CH130" s="120">
        <v>2.1430590040946545E-5</v>
      </c>
      <c r="CI130" s="120">
        <v>2.0958819146700735E-5</v>
      </c>
      <c r="CJ130" s="120">
        <v>2.1000108661113367E-5</v>
      </c>
      <c r="CK130" s="120">
        <v>2.0536031100028366E-5</v>
      </c>
      <c r="CL130" s="120">
        <v>2.0576416035429734E-5</v>
      </c>
      <c r="CM130" s="120">
        <v>2.011994290431755E-5</v>
      </c>
      <c r="CN130" s="120">
        <v>2.0159438899838607E-5</v>
      </c>
      <c r="CO130" s="120">
        <v>1.9710481791741444E-5</v>
      </c>
      <c r="CP130" s="120">
        <v>1.9749104300225612E-5</v>
      </c>
      <c r="CQ130" s="120">
        <v>1.9307575307291278E-5</v>
      </c>
      <c r="CR130" s="120">
        <v>1.9345339596170129E-5</v>
      </c>
      <c r="CS130" s="120">
        <v>1.891115131248696E-5</v>
      </c>
      <c r="CT130" s="120">
        <v>1.8948072464668518E-5</v>
      </c>
      <c r="CU130" s="120">
        <v>1.8521137989059216E-5</v>
      </c>
      <c r="CV130" s="120">
        <v>1.8557230903828185E-5</v>
      </c>
      <c r="CW130" s="120">
        <v>1.8137463842601921E-5</v>
      </c>
      <c r="CX130" s="120">
        <v>1.8172743236532081E-5</v>
      </c>
      <c r="CY130" s="120">
        <v>1.776005770619444E-5</v>
      </c>
      <c r="CZ130" s="120">
        <v>1.7794538114072957E-5</v>
      </c>
      <c r="DA130" s="120">
        <v>1.7388848743992805E-5</v>
      </c>
      <c r="DB130" s="120">
        <v>1.7422544519756349E-5</v>
      </c>
      <c r="DC130" s="120">
        <v>1.7023766454789392E-5</v>
      </c>
      <c r="DD130" s="120">
        <v>1.705669177247184E-5</v>
      </c>
      <c r="DE130" s="120">
        <v>1.6664740675539986E-5</v>
      </c>
      <c r="DF130" s="120">
        <v>1.6696909530231712E-5</v>
      </c>
      <c r="DG130" s="120">
        <v>1.6311701584857742E-5</v>
      </c>
      <c r="DH130" s="120">
        <v>1.6343127793676336E-5</v>
      </c>
      <c r="DI130" s="120">
        <v>1.5964579706473446E-5</v>
      </c>
      <c r="DJ130" s="120">
        <v>1.5995276909545571E-5</v>
      </c>
      <c r="DK130" s="120">
        <v>1.5623305912660871E-5</v>
      </c>
      <c r="DL130" s="120">
        <v>1.5653287574115333E-5</v>
      </c>
      <c r="DM130" s="120">
        <v>1.5287811427627067E-5</v>
      </c>
      <c r="DN130" s="120">
        <v>1.531709083659875E-5</v>
      </c>
      <c r="DO130" s="120">
        <v>1.4958027830866416E-5</v>
      </c>
      <c r="DP130" s="120">
        <v>1.4986618102511077E-5</v>
      </c>
      <c r="DQ130" s="120">
        <v>1.4633887060477963E-5</v>
      </c>
      <c r="DR130" s="120">
        <v>1.4661801136997673E-5</v>
      </c>
      <c r="DS130" s="120">
        <v>1.4315321416445225E-5</v>
      </c>
      <c r="DT130" s="120">
        <v>1.4342572068124286E-5</v>
      </c>
      <c r="DU130" s="120">
        <v>1.400226356387778E-5</v>
      </c>
      <c r="DV130" s="120">
        <v>1.4028863390129012E-5</v>
      </c>
      <c r="DW130" s="120">
        <v>1.3694646536213911E-5</v>
      </c>
      <c r="DX130" s="120">
        <v>1.3720607966635124E-5</v>
      </c>
      <c r="DY130" s="120">
        <v>1.3392403738383529E-5</v>
      </c>
      <c r="DZ130" s="120">
        <v>1.3417739033823952E-5</v>
      </c>
      <c r="EA130" s="120">
        <v>1.3095468949930699E-5</v>
      </c>
      <c r="EB130" s="120">
        <v>1.3120190203567348E-5</v>
      </c>
      <c r="EC130" s="120">
        <v>1.2803776328095133E-5</v>
      </c>
      <c r="ED130" s="120">
        <v>1.2827895466518796E-5</v>
      </c>
      <c r="EE130" s="120">
        <v>1.2517260410851776E-5</v>
      </c>
      <c r="EF130" s="120">
        <v>1.2540789195162585E-5</v>
      </c>
      <c r="EG130" s="120">
        <v>1.223585611990798E-5</v>
      </c>
      <c r="EH130" s="120">
        <v>1.2258806146820188E-5</v>
      </c>
      <c r="EI130" s="120">
        <v>1.1959498763657217E-5</v>
      </c>
      <c r="EJ130" s="120">
        <v>1.1981881466613313E-5</v>
      </c>
      <c r="EK130" s="120">
        <v>1.1688124040089151E-5</v>
      </c>
      <c r="EL130" s="120">
        <v>1.1709950690382818E-5</v>
      </c>
      <c r="EM130" s="120">
        <v>1.1421668039654835E-5</v>
      </c>
      <c r="EN130" s="120">
        <v>1.1442949747562799E-5</v>
      </c>
      <c r="EO130" s="120">
        <v>1.1160067248086677E-5</v>
      </c>
      <c r="EP130" s="120">
        <v>1.1180814964009127E-5</v>
      </c>
      <c r="EQ130" s="120">
        <v>1.0903258549172378E-5</v>
      </c>
      <c r="ER130" s="120">
        <v>1.0923483064781837E-5</v>
      </c>
      <c r="ES130" s="120">
        <v>1.0651179227482116E-5</v>
      </c>
      <c r="ET130" s="120">
        <v>1.0670891176880605E-5</v>
      </c>
      <c r="EU130" s="120">
        <v>1.0403766971048436E-5</v>
      </c>
      <c r="EV130" s="120">
        <v>1.0422976831932592E-5</v>
      </c>
      <c r="EW130" s="120">
        <v>1.016095987399792E-5</v>
      </c>
      <c r="EX130" s="120">
        <v>1.0179677968832091E-5</v>
      </c>
      <c r="EY130" s="120">
        <v>9.9226964391342837E-6</v>
      </c>
      <c r="EZ130" s="120">
        <v>9.9409329363312119E-6</v>
      </c>
      <c r="FA130" s="120">
        <v>9.6889155804719251E-6</v>
      </c>
      <c r="FB130" s="120">
        <v>9.7066804955809425E-6</v>
      </c>
      <c r="FC130" s="120">
        <v>9.4595566257194941E-6</v>
      </c>
      <c r="FD130" s="120">
        <v>9.4768598226219882E-6</v>
      </c>
      <c r="FE130" s="120">
        <v>9.2345593187127355E-6</v>
      </c>
      <c r="FF130" s="120">
        <v>9.251410510824669E-6</v>
      </c>
      <c r="FG130" s="120">
        <v>9.0138638217959147E-6</v>
      </c>
      <c r="FH130" s="120">
        <v>9.0302725732772238E-6</v>
      </c>
      <c r="FI130" s="120">
        <v>8.7974107181513029E-6</v>
      </c>
      <c r="FJ130" s="120">
        <v>8.8133864451219592E-6</v>
      </c>
      <c r="FK130" s="120">
        <v>8.585141014075984E-6</v>
      </c>
      <c r="FL130" s="120">
        <v>8.6006929858385016E-6</v>
      </c>
      <c r="FM130" s="120">
        <v>8.3769961412053918E-6</v>
      </c>
      <c r="FN130" s="120">
        <v>8.3921334814736162E-6</v>
      </c>
      <c r="FO130" s="120">
        <v>8.1729179586830222E-6</v>
      </c>
      <c r="FP130" s="120">
        <v>8.187649646816871E-6</v>
      </c>
      <c r="FQ130" s="120">
        <v>7.9728487552755509E-6</v>
      </c>
      <c r="FR130" s="120">
        <v>7.9871836275216643E-6</v>
      </c>
      <c r="FS130" s="120">
        <v>7.7767312514329511E-6</v>
      </c>
      <c r="FT130" s="120">
        <v>7.7906780021709044E-6</v>
      </c>
      <c r="FU130" s="120">
        <v>7.5845086012928982E-6</v>
      </c>
      <c r="FV130" s="120">
        <v>7.5980757842867981E-6</v>
      </c>
      <c r="FW130" s="120">
        <v>7.3961243946288826E-6</v>
      </c>
      <c r="FX130" s="120">
        <v>7.409320424284138E-6</v>
      </c>
      <c r="FY130" s="120">
        <v>7.2115226587414487E-6</v>
      </c>
      <c r="FZ130" s="120">
        <v>7.2243558113665278E-6</v>
      </c>
      <c r="GA130" s="120">
        <v>7.0306478602921464E-6</v>
      </c>
      <c r="GB130" s="120">
        <v>7.0431262753649891E-6</v>
      </c>
      <c r="GC130" s="120">
        <v>6.8534449070793575E-6</v>
      </c>
      <c r="GD130" s="120">
        <v>6.8655765885183521E-6</v>
      </c>
      <c r="GE130" s="120">
        <v>6.6798591497557212E-6</v>
      </c>
      <c r="GF130" s="120">
        <v>6.6916519671949342E-6</v>
      </c>
      <c r="GG130" s="120">
        <v>6.509836383486453E-6</v>
      </c>
      <c r="GH130" s="120">
        <v>6.5212980735549402E-6</v>
      </c>
      <c r="GI130" s="120">
        <v>6.3433228495481541E-6</v>
      </c>
      <c r="GJ130" s="120">
        <v>6.354461017153054E-6</v>
      </c>
      <c r="GK130" s="120">
        <v>6.1802652368674723E-6</v>
      </c>
      <c r="GL130" s="120">
        <v>6.191087356480721E-6</v>
      </c>
      <c r="GM130" s="120">
        <v>6.0206106834992043E-6</v>
      </c>
      <c r="GN130" s="120">
        <v>6.0311241004476429E-6</v>
      </c>
      <c r="GO130" s="120">
        <v>5.8643067780433797E-6</v>
      </c>
      <c r="GP130" s="120">
        <v>5.8745187098019507E-6</v>
      </c>
      <c r="GQ130" s="120">
        <v>5.7113015610006979E-6</v>
      </c>
      <c r="GR130" s="120">
        <v>5.7212190984885754E-6</v>
      </c>
      <c r="GS130" s="120">
        <v>5.5615435260660353E-6</v>
      </c>
      <c r="GT130" s="120">
        <v>5.5711736349454243E-6</v>
      </c>
      <c r="GU130" s="120">
        <v>5.4149816213594418E-6</v>
      </c>
      <c r="GV130" s="120">
        <v>5.4243311433368166E-6</v>
      </c>
      <c r="GW130" s="120">
        <v>5.2715652505942686E-6</v>
      </c>
      <c r="GX130" s="120">
        <v>5.2806409047237922E-6</v>
      </c>
      <c r="GY130" s="120">
        <v>5.1312442741819185E-6</v>
      </c>
      <c r="GZ130" s="120">
        <v>5.1400526581708704E-6</v>
      </c>
      <c r="HA130" s="120">
        <v>4.9939690102729199E-6</v>
      </c>
      <c r="HB130" s="120">
        <v>5.0025166017888108E-6</v>
      </c>
      <c r="HC130" s="120">
        <v>4.8596902357338224E-6</v>
      </c>
      <c r="HD130" s="120">
        <v>4.8679833937130374E-6</v>
      </c>
      <c r="HE130" s="120">
        <v>4.7283591870595911E-6</v>
      </c>
      <c r="HF130" s="120">
        <v>4.7364041530172729E-6</v>
      </c>
      <c r="HG130" s="120">
        <v>4.599927561221124E-6</v>
      </c>
      <c r="HH130" s="120">
        <v>4.6077304605620656E-6</v>
      </c>
      <c r="HI130" s="120">
        <v>4.4743475164474889E-6</v>
      </c>
      <c r="HJ130" s="120">
        <v>4.4819143597778341E-6</v>
      </c>
      <c r="HK130" s="120">
        <v>4.3515716729426669E-6</v>
      </c>
      <c r="HL130" s="120">
        <v>4.3589083573821275E-6</v>
      </c>
      <c r="HM130" s="120">
        <v>4.2315531135363251E-6</v>
      </c>
      <c r="HN130" s="120">
        <v>4.238665424030714E-6</v>
      </c>
      <c r="HO130" s="120">
        <v>4.1142453842684262E-6</v>
      </c>
      <c r="HP130" s="120">
        <v>4.1211389949022494E-6</v>
      </c>
      <c r="HQ130" s="120">
        <v>3.9996024949073457E-6</v>
      </c>
      <c r="HR130" s="120">
        <v>4.0062829702162186E-6</v>
      </c>
      <c r="HS130" s="120">
        <v>3.8875789194012303E-6</v>
      </c>
      <c r="HT130" s="120">
        <v>3.8940517156838732E-6</v>
      </c>
      <c r="HU130" s="120">
        <v>3.7781295962623296E-6</v>
      </c>
      <c r="HV130" s="120">
        <v>3.784400062891922E-6</v>
      </c>
      <c r="HW130" s="120">
        <v>3.6712099288840869E-6</v>
      </c>
      <c r="HX130" s="120">
        <v>3.6772833096187273E-6</v>
      </c>
      <c r="HY130" s="120">
        <v>3.566775785790773E-6</v>
      </c>
      <c r="HZ130" s="120">
        <v>3.5726572200827983E-6</v>
      </c>
      <c r="IA130" s="120">
        <v>3.464783500819424E-6</v>
      </c>
      <c r="IB130" s="120">
        <v>3.4704780251233503E-6</v>
      </c>
      <c r="IC130" s="120">
        <v>3.3651898732339056E-6</v>
      </c>
      <c r="ID130" s="120">
        <v>3.3707024223128049E-6</v>
      </c>
      <c r="IE130" s="120">
        <v>3.2679521677710296E-6</v>
      </c>
      <c r="IF130" s="120">
        <v>3.2732875760010015E-6</v>
      </c>
      <c r="IG130" s="120">
        <v>3.1730281146184137E-6</v>
      </c>
      <c r="IH130" s="120">
        <v>3.1781911172910263E-6</v>
      </c>
      <c r="II130" s="120">
        <v>3.0803759093241251E-6</v>
      </c>
      <c r="IJ130" s="120">
        <v>3.0853711439465057E-6</v>
      </c>
      <c r="IK130" s="120">
        <v>2.989954212637857E-6</v>
      </c>
      <c r="IL130" s="120">
        <v>2.9947862202302499E-6</v>
      </c>
      <c r="IM130" s="120">
        <v>2.9017221502836804E-6</v>
      </c>
      <c r="IN130" s="120">
        <v>2.9063953766742035E-6</v>
      </c>
      <c r="IO130" s="120">
        <v>2.8156393126641967E-6</v>
      </c>
      <c r="IP130" s="120">
        <v>2.8201581097805888E-6</v>
      </c>
      <c r="IQ130" s="120">
        <v>2.7316657544961018E-6</v>
      </c>
      <c r="IR130" s="120">
        <v>2.7360343816542104E-6</v>
      </c>
      <c r="IS130" s="120">
        <v>2.6497619943771241E-6</v>
      </c>
      <c r="IT130" s="120">
        <v>2.653984619565913E-6</v>
      </c>
      <c r="IU130" s="120">
        <v>2.56988901428434E-6</v>
      </c>
      <c r="IV130" s="120">
        <v>2.5739697154471743E-6</v>
      </c>
      <c r="IW130" s="120">
        <v>2.492008259003835E-6</v>
      </c>
      <c r="IX130" s="120">
        <v>2.4959510253158404E-6</v>
      </c>
      <c r="IY130" s="120">
        <v>2.4160816354918259E-6</v>
      </c>
      <c r="IZ130" s="120">
        <v>2.4198903686330636E-6</v>
      </c>
      <c r="JA130" s="120">
        <v>2.3420715121672386E-6</v>
      </c>
      <c r="JB130" s="120">
        <v>2.34575002759149E-6</v>
      </c>
      <c r="JC130" s="120">
        <v>2.2699407181358346E-6</v>
      </c>
      <c r="JD130" s="120">
        <v>2.2734927463347657E-6</v>
      </c>
      <c r="JE130" s="120">
        <v>2.1996525423460107E-6</v>
      </c>
      <c r="JF130" s="120">
        <v>2.2030817301085021E-6</v>
      </c>
      <c r="JG130" s="120">
        <v>2.1311707326763801E-6</v>
      </c>
      <c r="JH130" s="120">
        <v>2.1344806443427863E-6</v>
      </c>
      <c r="JI130" s="120">
        <v>2.0644594949552873E-6</v>
      </c>
      <c r="JJ130" s="120">
        <v>2.0676536136664149E-6</v>
      </c>
      <c r="JK130" s="120">
        <v>1.9994834919123993E-6</v>
      </c>
      <c r="JL130" s="120">
        <v>2.0025652208529949E-6</v>
      </c>
      <c r="JM130" s="120">
        <v>1.9362078420626237E-6</v>
      </c>
      <c r="JN130" s="120">
        <v>1.9391805056991494E-6</v>
      </c>
      <c r="JO130" s="120">
        <v>1.8745981185225121E-6</v>
      </c>
      <c r="JP130" s="120">
        <v>1.8774649638349908E-6</v>
      </c>
      <c r="JQ130" s="120">
        <v>1.8146203477594156E-6</v>
      </c>
      <c r="JR130" s="120">
        <v>1.817384545467146E-6</v>
      </c>
      <c r="JS130" s="120">
        <v>1.7562410082736466E-6</v>
      </c>
      <c r="JT130" s="120">
        <v>1.7589056540545796E-6</v>
      </c>
      <c r="JU130" s="120">
        <v>1.6994270292139435E-6</v>
      </c>
      <c r="JV130" s="120">
        <v>1.7019951449175037E-6</v>
      </c>
      <c r="JW130" s="120">
        <v>1.6441457889265248E-6</v>
      </c>
      <c r="JX130" s="120">
        <v>1.6466203237796919E-6</v>
      </c>
      <c r="JY130" s="120">
        <v>1.5903651134380931E-6</v>
      </c>
      <c r="JZ130" s="120">
        <v>1.5927489452445223E-6</v>
      </c>
      <c r="KA130" s="120">
        <v>1.5380532748731248E-6</v>
      </c>
      <c r="KB130" s="120">
        <v>1.5403492112051258E-6</v>
      </c>
      <c r="KC130" s="120">
        <v>1.4871789898058297E-6</v>
      </c>
      <c r="KD130" s="120">
        <v>1.4893897691890077E-6</v>
      </c>
      <c r="KE130" s="120">
        <v>1.4377114175472081E-6</v>
      </c>
      <c r="KF130" s="120">
        <v>1.4398397106375613E-6</v>
      </c>
      <c r="KG130" s="120">
        <v>1.3896201583675961E-6</v>
      </c>
      <c r="KH130" s="120">
        <v>1.3916685691208961E-6</v>
      </c>
      <c r="KI130" s="120">
        <v>1.3428752516551838E-6</v>
      </c>
      <c r="KJ130" s="120">
        <v>1.3448463184884487E-6</v>
      </c>
      <c r="KK130" s="120">
        <v>1.2974471740109766E-6</v>
      </c>
      <c r="KL130" s="120">
        <v>1.2993433709558491E-6</v>
      </c>
      <c r="KM130" s="120">
        <v>1.2533068372806907E-6</v>
      </c>
      <c r="KN130" s="120">
        <v>1.255130575128548E-6</v>
      </c>
      <c r="KO130" s="120">
        <v>1.2104255865241268E-6</v>
      </c>
      <c r="KP130" s="120">
        <v>1.2121792139627475E-6</v>
      </c>
      <c r="KQ130" s="120">
        <v>1.1687751979225638E-6</v>
      </c>
      <c r="KR130" s="120">
        <v>1.1704610026641734E-6</v>
      </c>
      <c r="KS130" s="120">
        <v>1.1283278766247484E-6</v>
      </c>
      <c r="KT130" s="120">
        <v>1.1299480865252686E-6</v>
      </c>
      <c r="KU130" s="120">
        <v>1.0890562545320739E-6</v>
      </c>
      <c r="KV130" s="120">
        <v>1.090613038701435E-6</v>
      </c>
      <c r="KW130" s="120">
        <v>1.050933388023603E-6</v>
      </c>
      <c r="KX130" s="120">
        <v>1.0524288579269277E-6</v>
      </c>
      <c r="KY130" s="120">
        <v>1.0139327556215399E-6</v>
      </c>
      <c r="KZ130" s="120">
        <v>1.0153689661710584E-6</v>
      </c>
      <c r="LA130" s="120">
        <v>9.7802825559785947E-7</v>
      </c>
      <c r="LB130" s="120">
        <v>9.7940720623539594E-7</v>
      </c>
      <c r="LC130" s="120">
        <v>9.4319420352277557E-7</v>
      </c>
      <c r="LD130" s="120">
        <v>9.4451783929265384E-7</v>
      </c>
      <c r="LE130" s="120">
        <v>9.0940532975577604E-7</v>
      </c>
      <c r="LF130" s="120">
        <v>9.1067554236800323E-7</v>
      </c>
      <c r="LG130" s="120">
        <v>8.7663677687996696E-7</v>
      </c>
      <c r="LH130" s="120">
        <v>8.7785540576354844E-7</v>
      </c>
      <c r="LI130" s="120">
        <v>8.4486409708050291E-7</v>
      </c>
      <c r="LJ130" s="120">
        <v>8.4603293042674563E-7</v>
      </c>
      <c r="LK130" s="120">
        <v>8.140632494678838E-7</v>
      </c>
      <c r="LL130" s="120">
        <v>8.1518402526356554E-7</v>
      </c>
      <c r="LM130" s="120">
        <v>7.8421059734695258E-7</v>
      </c>
      <c r="LN130" s="120">
        <v>7.8528500439721445E-7</v>
      </c>
      <c r="LO130" s="120">
        <v>7.5528290543242316E-7</v>
      </c>
      <c r="LP130" s="120">
        <v>7.5631258437326919E-7</v>
      </c>
      <c r="LQ130" s="120">
        <v>7.2725733701181128E-7</v>
      </c>
      <c r="LR130" s="120">
        <v>7.2824388131208263E-7</v>
      </c>
      <c r="LS130" s="120">
        <v>7.001114510566446E-7</v>
      </c>
      <c r="LT130" s="120">
        <v>7.0105640800936268E-7</v>
      </c>
      <c r="LU130" s="120">
        <v>6.7382319928287543E-7</v>
      </c>
      <c r="LV130" s="120">
        <v>6.7472807098583681E-7</v>
      </c>
      <c r="LW130" s="120">
        <v>6.4837092316142933E-7</v>
      </c>
      <c r="LX130" s="120">
        <v>6.4923716748693235E-7</v>
      </c>
      <c r="LY130" s="120">
        <v>6.2373335087982256E-7</v>
      </c>
      <c r="LZ130" s="120">
        <v>6.2456238243344776E-7</v>
      </c>
      <c r="MA130" s="120">
        <v>5.998895942558676E-7</v>
      </c>
      <c r="MB130" s="120">
        <v>6.0068278532418444E-7</v>
      </c>
      <c r="MC130" s="120">
        <v>5.7681914560442452E-7</v>
      </c>
      <c r="MD130" s="120">
        <v>5.7757782709154586E-7</v>
      </c>
      <c r="ME130" s="120">
        <v>5.5450187455824497E-7</v>
      </c>
      <c r="MF130" s="120">
        <v>5.5522733691113868E-7</v>
      </c>
      <c r="MG130" s="120">
        <v>5.3291802484394643E-7</v>
      </c>
      <c r="MH130" s="120">
        <v>5.3361151896641433E-7</v>
      </c>
      <c r="MI130" s="120">
        <v>5.1204821101417574E-7</v>
      </c>
      <c r="MJ130" s="120">
        <v>5.1271094916941791E-7</v>
      </c>
      <c r="MK130" s="120">
        <v>4.918734151370508E-7</v>
      </c>
      <c r="ML130" s="120">
        <v>4.9250657183874426E-7</v>
      </c>
      <c r="MM130" s="120">
        <v>4.72374983443979E-7</v>
      </c>
      <c r="MN130" s="120">
        <v>4.7297969633580007E-7</v>
      </c>
      <c r="MO130" s="120">
        <v>4.5353462293698583E-7</v>
      </c>
      <c r="MP130" s="120">
        <v>4.5411199366050423E-7</v>
      </c>
      <c r="MQ130" s="120">
        <v>4.3533439795668415E-7</v>
      </c>
      <c r="MR130" s="120">
        <v>4.3588549300757129E-7</v>
      </c>
      <c r="MS130" s="120">
        <v>4.177567267120576E-7</v>
      </c>
      <c r="MT130" s="120">
        <v>4.1828257828455356E-7</v>
      </c>
      <c r="MU130" s="120">
        <v>4.0078437777323193E-7</v>
      </c>
      <c r="MV130" s="120">
        <v>4.0128598459281745E-7</v>
      </c>
      <c r="MW130" s="120">
        <v>3.844004665284337E-7</v>
      </c>
      <c r="MX130" s="120">
        <v>3.8487879467266169E-7</v>
      </c>
      <c r="MY130" s="120">
        <v>3.6858845160635461E-7</v>
      </c>
      <c r="MZ130" s="120">
        <v>3.6904443531379862E-7</v>
      </c>
      <c r="NA130" s="120">
        <v>3.5333213126515027E-7</v>
      </c>
      <c r="NB130" s="120">
        <v>3.5376667373243206E-7</v>
      </c>
      <c r="NC130" s="120">
        <v>3.3861563974932283E-7</v>
      </c>
      <c r="ND130" s="120">
        <v>3.3902961391619209E-7</v>
      </c>
      <c r="NE130" s="120">
        <v>3.2442344361575625E-7</v>
      </c>
      <c r="NF130" s="120">
        <v>3.2481769293818922E-7</v>
      </c>
      <c r="NG130" s="120">
        <v>3.107403380301774E-7</v>
      </c>
      <c r="NH130" s="120">
        <v>3.1111567724147616E-7</v>
      </c>
      <c r="NI130" s="120">
        <v>2.9755144303534119E-7</v>
      </c>
      <c r="NJ130" s="120">
        <v>2.9790865889521552E-7</v>
      </c>
      <c r="NK130" s="120">
        <v>2.8484219979224721E-7</v>
      </c>
      <c r="NL130" s="120">
        <v>2.8518205182386733E-7</v>
      </c>
      <c r="NM130" s="120">
        <v>2.7259836679570942E-7</v>
      </c>
      <c r="NN130" s="120">
        <v>2.7292158801072288E-7</v>
      </c>
      <c r="NO130" s="120">
        <v>2.6080601606561257E-7</v>
      </c>
      <c r="NP130" s="120">
        <v>2.6111331367712045E-7</v>
      </c>
      <c r="NQ130" s="120">
        <v>2.4945152931519948E-7</v>
      </c>
      <c r="NR130" s="120">
        <v>2.4974358543869847E-7</v>
      </c>
      <c r="NS130" s="120">
        <v>2.3852159409775052E-7</v>
      </c>
      <c r="NT130" s="120">
        <v>2.387990664400451E-7</v>
      </c>
      <c r="NU130" s="120">
        <v>2.2800319993302025E-7</v>
      </c>
      <c r="NV130" s="120">
        <v>2.2826672246911754E-7</v>
      </c>
      <c r="NW130" s="120">
        <v>2.1788363441480703E-7</v>
      </c>
      <c r="NX130" s="120">
        <v>2.1813381805281487E-7</v>
      </c>
      <c r="NY130" s="120">
        <v>2.081504793010482E-7</v>
      </c>
      <c r="NZ130" s="120">
        <v>2.0838791253509366E-7</v>
      </c>
      <c r="OA130" s="120">
        <v>1.987916065878289E-7</v>
      </c>
      <c r="OB130" s="120">
        <v>1.9901685613902579E-7</v>
      </c>
      <c r="OC130" s="120">
        <v>1.8979517456871013E-7</v>
      </c>
      <c r="OD130" s="120">
        <v>1.9000878601420928E-7</v>
      </c>
      <c r="OE130" s="120">
        <v>1.8114962388078725E-7</v>
      </c>
      <c r="OF130" s="120">
        <v>1.8135212227094092E-7</v>
      </c>
      <c r="OG130" s="120">
        <v>1.7284367353888939E-7</v>
      </c>
      <c r="OH130" s="120">
        <v>1.7303556400257413E-7</v>
      </c>
      <c r="OI130" s="120">
        <v>1.6486631695934239E-7</v>
      </c>
      <c r="OJ130" s="120">
        <v>1.6504808529748406E-7</v>
      </c>
      <c r="OK130" s="120">
        <v>1.5720681797471989E-7</v>
      </c>
      <c r="OL130" s="120">
        <v>1.573789312420703E-7</v>
      </c>
      <c r="OM130" s="120">
        <v>1.4985470684100859E-7</v>
      </c>
      <c r="ON130" s="120">
        <v>1.5001761391622901E-7</v>
      </c>
      <c r="OO130" s="120">
        <v>1.427997762386192E-7</v>
      </c>
      <c r="OP130" s="120">
        <v>1.4295390838272772E-7</v>
      </c>
      <c r="OQ130" s="120">
        <v>1.3603207726867303E-7</v>
      </c>
      <c r="OR130" s="120">
        <v>1.3617784867192074E-7</v>
      </c>
      <c r="OS130" s="120">
        <v>1.2954191544599929E-7</v>
      </c>
      <c r="OT130" s="120">
        <v>1.2967972376323998E-7</v>
      </c>
      <c r="OU130" s="120">
        <v>1.2331984669027245E-7</v>
      </c>
      <c r="OV130" s="120">
        <v>1.2345007356489907E-7</v>
      </c>
      <c r="OW130" s="120">
        <v>1.1735667331672165E-7</v>
      </c>
      <c r="OX130" s="120">
        <v>1.1747968489324445E-7</v>
      </c>
      <c r="OY130" s="120">
        <v>1.1164344002784235E-7</v>
      </c>
      <c r="OZ130" s="120">
        <v>1.1175958745318772E-7</v>
      </c>
      <c r="PA130" s="120">
        <v>1.0617142990753464E-7</v>
      </c>
      <c r="PB130" s="120">
        <v>1.0628104982114836E-7</v>
      </c>
      <c r="PC130" s="120">
        <v>1.0093216041909035E-7</v>
      </c>
      <c r="PD130" s="120">
        <v>1.0103557543193352E-7</v>
      </c>
      <c r="PE130" s="120">
        <v>9.5917379408447383E-8</v>
      </c>
      <c r="PF130" s="120">
        <v>9.6014898570974405E-8</v>
      </c>
      <c r="PG130" s="120">
        <v>9.1119061114120795E-8</v>
      </c>
      <c r="PH130" s="120">
        <v>9.1210980373336126E-8</v>
      </c>
      <c r="PI130" s="120">
        <v>8.6529402185216614E-8</v>
      </c>
      <c r="PJ130" s="120">
        <v>8.661600483090687E-8</v>
      </c>
      <c r="PK130" s="120">
        <v>8.2140817708922986E-8</v>
      </c>
      <c r="PL130" s="120">
        <v>8.2222374809168682E-8</v>
      </c>
      <c r="PM130" s="120">
        <v>7.7945937248869541E-8</v>
      </c>
      <c r="PN130" s="120">
        <v>7.8022708074939516E-8</v>
      </c>
      <c r="PO130" s="120">
        <v>7.3937600895729442E-8</v>
      </c>
      <c r="PP130" s="120">
        <v>7.4009833336468276E-8</v>
      </c>
      <c r="PQ130" s="120">
        <v>7.0108855331434066E-8</v>
      </c>
      <c r="PR130" s="120">
        <v>7.0176786297254114E-8</v>
      </c>
      <c r="PS130" s="120">
        <v>6.645294990835483E-8</v>
      </c>
      <c r="PT130" s="120">
        <v>6.6516805724947263E-8</v>
      </c>
      <c r="PU130" s="120">
        <v>6.2963332744794753E-8</v>
      </c>
      <c r="PV130" s="120">
        <v>6.3023329536678894E-8</v>
      </c>
      <c r="PW130" s="120">
        <v>5.963364683811949E-8</v>
      </c>
      <c r="PX130" s="120">
        <v>5.9689990902150325E-8</v>
      </c>
      <c r="PY130" s="120">
        <v>5.6457726196842113E-8</v>
      </c>
      <c r="PZ130" s="120">
        <v>5.6510614365800547E-8</v>
      </c>
      <c r="QA130" s="120">
        <v>5.3429591992959977E-8</v>
      </c>
      <c r="QB130" s="120">
        <v>5.3479211989351539E-8</v>
      </c>
      <c r="QC130" s="120">
        <v>5.0543448735826053E-8</v>
      </c>
      <c r="QD130" s="120">
        <v>5.0589979516017853E-8</v>
      </c>
      <c r="QE130" s="120">
        <v>4.7793680468819477E-8</v>
      </c>
      <c r="QF130" s="120">
        <v>4.7837292557646358E-8</v>
      </c>
      <c r="QG130" s="120">
        <v>4.5174846990061187E-8</v>
      </c>
      <c r="QH130" s="120">
        <v>4.5215702806034849E-8</v>
      </c>
      <c r="QI130" s="120">
        <v>4.2681680098400422E-8</v>
      </c>
      <c r="QJ130" s="120">
        <v>4.2719934269657677E-8</v>
      </c>
      <c r="QK130" s="120">
        <v>4.0309079865878884E-8</v>
      </c>
      <c r="QL130" s="120">
        <v>4.0344879537007195E-8</v>
      </c>
      <c r="QM130" s="120">
        <v>3.8052110937856873E-8</v>
      </c>
      <c r="QN130" s="120">
        <v>3.8085596067736746E-8</v>
      </c>
      <c r="QO130" s="120">
        <v>3.590599886196317E-8</v>
      </c>
      <c r="QP130" s="120">
        <v>3.5937302512769675E-8</v>
      </c>
      <c r="QQ130" s="120">
        <v>3.3866126447008046E-8</v>
      </c>
      <c r="QR130" s="120">
        <v>3.3895375064514963E-8</v>
      </c>
      <c r="QS130" s="120">
        <v>3.1928030152974596E-8</v>
      </c>
      <c r="QT130" s="120">
        <v>3.1955343838305911E-8</v>
      </c>
      <c r="QU130" s="120">
        <v>3.008739651317735E-8</v>
      </c>
      <c r="QV130" s="120">
        <v>3.0112889286153247E-8</v>
      </c>
      <c r="QW130" s="120">
        <v>2.8340058589652804E-8</v>
      </c>
      <c r="QX130" s="120">
        <v>2.8363838643877723E-8</v>
      </c>
      <c r="QY130" s="120">
        <v>2.668199246281929E-8</v>
      </c>
      <c r="QZ130" s="120">
        <v>2.6704162412661344E-8</v>
      </c>
      <c r="RA130" s="120">
        <v>2.5109313756415401E-8</v>
      </c>
      <c r="RB130" s="120">
        <v>2.5129970876027068E-8</v>
      </c>
      <c r="RC130" s="120">
        <v>2.3618274198698674E-8</v>
      </c>
      <c r="RD130" s="120">
        <v>2.3637510653230206E-8</v>
      </c>
      <c r="RE130" s="120">
        <v>2.2205258220856815E-8</v>
      </c>
      <c r="RF130" s="120">
        <v>2.2223161290014157E-8</v>
      </c>
      <c r="RG130" s="120">
        <v>2.0866779593553997E-8</v>
      </c>
      <c r="RH130" s="120">
        <v>2.088343188765378E-8</v>
      </c>
      <c r="RI130" s="120">
        <v>1.9599478102503791E-8</v>
      </c>
      <c r="RJ130" s="120">
        <v>1.9614957771178738E-8</v>
      </c>
      <c r="RK130" s="120">
        <v>1.8400116263929517E-8</v>
      </c>
      <c r="RL130" s="120">
        <v>1.8414497197637875E-8</v>
      </c>
      <c r="RM130" s="120">
        <v>1.7265576080740469E-8</v>
      </c>
      <c r="RN130" s="120">
        <v>1.7278928105233218E-8</v>
      </c>
      <c r="RO130" s="120">
        <v>1.6192855840219853E-8</v>
      </c>
      <c r="RP130" s="120">
        <v>1.6205244904120017E-8</v>
      </c>
      <c r="RQ130" s="120">
        <v>1.517906695398709E-8</v>
      </c>
      <c r="RR130" s="120">
        <v>1.519055530963525E-8</v>
      </c>
      <c r="RS130" s="120">
        <v>1.4221430840963533E-8</v>
      </c>
      <c r="RT130" s="120">
        <v>1.4232077218683624E-8</v>
      </c>
      <c r="RU130" s="120">
        <v>1.3317275854035752E-8</v>
      </c>
      <c r="RV130" s="120">
        <v>1.3327135629975129E-8</v>
      </c>
      <c r="RW130" s="120">
        <v>1.2464034251076035E-8</v>
      </c>
      <c r="RX130" s="120">
        <v>1.2473159608773344E-8</v>
      </c>
      <c r="RY130" s="120">
        <v>1.1659239210944258E-8</v>
      </c>
      <c r="RZ130" s="120">
        <v>1.1667679296778447E-8</v>
      </c>
      <c r="SA130" s="120">
        <v>1.0900521895059334E-8</v>
      </c>
      <c r="SB130" s="120">
        <v>1.0908322967732238E-8</v>
      </c>
      <c r="SC130" s="120">
        <v>1.0185608555092297E-8</v>
      </c>
      <c r="SD130" s="120">
        <v>1.0192814129297086E-8</v>
      </c>
      <c r="SE130" s="120">
        <v>9.5123176872965073E-9</v>
      </c>
      <c r="SF130" s="120">
        <v>9.5189686717229638E-9</v>
      </c>
      <c r="SG130" s="120">
        <v>8.878557233953237E-9</v>
      </c>
      <c r="SH130" s="120">
        <v>8.8846920637803841E-9</v>
      </c>
      <c r="SI130" s="120">
        <v>8.2823218323739857E-9</v>
      </c>
      <c r="SJ130" s="120">
        <v>8.2879765963993509E-9</v>
      </c>
      <c r="SK130" s="120">
        <v>7.7216901118630687E-9</v>
      </c>
      <c r="SL130" s="120">
        <v>7.7268986744168863E-9</v>
      </c>
      <c r="SM130" s="120">
        <v>7.1948220390064665E-9</v>
      </c>
      <c r="SN130" s="120">
        <v>7.1996161567979415E-9</v>
      </c>
      <c r="SO130" s="120">
        <v>6.699956311615078E-9</v>
      </c>
      <c r="SP130" s="120">
        <v>6.7043657456563919E-9</v>
      </c>
      <c r="SQ130" s="120">
        <v>6.2354078016122521E-9</v>
      </c>
      <c r="SR130" s="120">
        <v>6.2394604243648432E-9</v>
      </c>
      <c r="SS130" s="120">
        <v>5.7995650471177356E-9</v>
      </c>
      <c r="ST130" s="120">
        <v>5.8032869450036508E-9</v>
      </c>
      <c r="SU130" s="120">
        <v>5.3908877939417084E-9</v>
      </c>
      <c r="SV130" s="120">
        <v>5.3943033653614306E-9</v>
      </c>
      <c r="SW130" s="120">
        <v>5.0079045866647147E-9</v>
      </c>
      <c r="SX130" s="120">
        <v>5.0110366356611288E-9</v>
      </c>
      <c r="SY130" s="120">
        <v>4.649210409441131E-9</v>
      </c>
      <c r="SZ130" s="120">
        <v>4.6520802351475114E-9</v>
      </c>
      <c r="TA130" s="120">
        <v>4.3134643766258052E-9</v>
      </c>
      <c r="TB130" s="120">
        <v>4.3160918586339829E-9</v>
      </c>
      <c r="TC130" s="120">
        <v>3.9993874732858516E-9</v>
      </c>
      <c r="TD130" s="120">
        <v>4.0017911530686941E-9</v>
      </c>
      <c r="TE130" s="120">
        <v>3.7057603456217565E-9</v>
      </c>
      <c r="TF130" s="120">
        <v>3.7079575041422406E-9</v>
      </c>
      <c r="TG130" s="120">
        <v>3.4314211412848537E-9</v>
      </c>
      <c r="TH130" s="120">
        <v>3.4334278729218009E-9</v>
      </c>
      <c r="TI130" s="120">
        <v>3.1752633995408555E-9</v>
      </c>
      <c r="TJ130" s="120">
        <v>3.1770946824594722E-9</v>
      </c>
      <c r="TK130" s="120">
        <v>2.9362339911926585E-9</v>
      </c>
      <c r="TL130" s="120">
        <v>2.9379037542856785E-9</v>
      </c>
      <c r="TM130" s="120">
        <v>2.7133311081390897E-9</v>
      </c>
      <c r="TN130" s="120">
        <v>2.7148522946621918E-9</v>
      </c>
      <c r="TO130" s="120">
        <v>2.505602302410466E-9</v>
      </c>
      <c r="TP130" s="120">
        <v>2.5069869304333066E-9</v>
      </c>
      <c r="TQ130" s="120">
        <v>2.3121425744863434E-9</v>
      </c>
      <c r="TR130" s="120">
        <v>2.3134017942781816E-9</v>
      </c>
      <c r="TS130" s="120">
        <v>2.1320925106659102E-9</v>
      </c>
      <c r="TT130" s="120">
        <v>2.1332366591324633E-9</v>
      </c>
      <c r="TU130" s="120">
        <v>1.9646364692271595E-9</v>
      </c>
      <c r="TV130" s="120">
        <v>1.9656751215128814E-9</v>
      </c>
      <c r="TW130" s="120">
        <v>1.8090008150772538E-9</v>
      </c>
      <c r="TX130" s="120">
        <v>1.809942833444717E-9</v>
      </c>
      <c r="TY130" s="120">
        <v>1.6644522025633749E-9</v>
      </c>
      <c r="TZ130" s="120">
        <v>1.6653057826590231E-9</v>
      </c>
      <c r="UA130" s="120">
        <v>1.5302959060810639E-9</v>
      </c>
      <c r="UB130" s="120">
        <v>1.5310686206939673E-9</v>
      </c>
      <c r="UC130" s="120">
        <v>1.4058741980853541E-9</v>
      </c>
      <c r="UD130" s="120">
        <v>1.4065730385031267E-9</v>
      </c>
      <c r="UE130" s="120">
        <v>1.2905647740792394E-9</v>
      </c>
      <c r="UF130" s="120">
        <v>1.291196189142653E-9</v>
      </c>
      <c r="UG130" s="120">
        <v>1.183779224123995E-9</v>
      </c>
      <c r="UH130" s="120">
        <v>1.1843491570792289E-9</v>
      </c>
      <c r="UI130" s="120">
        <v>1.0849615503867144E-9</v>
      </c>
      <c r="UJ130" s="120">
        <v>1.0854754736315836E-9</v>
      </c>
      <c r="UK130" s="120">
        <v>9.9358673021225474E-10</v>
      </c>
      <c r="UL130" s="120">
        <v>9.9404967803011457E-10</v>
      </c>
      <c r="UM130" s="120">
        <v>9.091593241794363E-10</v>
      </c>
      <c r="UN130" s="120">
        <v>9.0957592355186133E-10</v>
      </c>
      <c r="UO130" s="120">
        <v>8.3121212857510979E-10</v>
      </c>
      <c r="UP130" s="120">
        <v>8.3158662816178517E-10</v>
      </c>
      <c r="UQ130" s="120">
        <v>7.5930487169436134E-10</v>
      </c>
      <c r="UR130" s="120">
        <v>7.596411690660034E-10</v>
      </c>
      <c r="US130" s="120">
        <v>6.9302295335090242E-10</v>
      </c>
      <c r="UT130" s="120">
        <v>6.9332462055841655E-10</v>
      </c>
      <c r="UU130" s="120">
        <v>6.3197622695854031E-10</v>
      </c>
      <c r="UV130" s="120">
        <v>6.3224653451898386E-10</v>
      </c>
      <c r="UW130" s="120">
        <v>5.7579782352252406E-10</v>
      </c>
      <c r="UX130" s="120">
        <v>5.7603976289985366E-10</v>
      </c>
      <c r="UY130" s="120">
        <v>5.2414301685865126E-10</v>
      </c>
      <c r="UZ130" s="120">
        <v>5.2435932151464029E-10</v>
      </c>
      <c r="VA130" s="120">
        <v>4.7668812933822881E-10</v>
      </c>
      <c r="VB130" s="120">
        <v>4.7688129442636761E-10</v>
      </c>
      <c r="VC130" s="120">
        <v>4.3312947743837011E-10</v>
      </c>
      <c r="VD130" s="120">
        <v>4.333017782110291E-10</v>
      </c>
      <c r="VE130" s="120">
        <v>3.9318235635971373E-10</v>
      </c>
      <c r="VF130" s="120">
        <v>3.9333586535630587E-10</v>
      </c>
      <c r="VG130" s="120">
        <v>3.5658006295743056E-10</v>
      </c>
      <c r="VH130" s="120">
        <v>3.5671666603883506E-10</v>
      </c>
      <c r="VI130" s="120">
        <v>3.2307295621643685E-10</v>
      </c>
      <c r="VJ130" s="120">
        <v>3.2319436750847531E-10</v>
      </c>
      <c r="VK130" s="120">
        <v>2.9242755448799227E-10</v>
      </c>
      <c r="VL130" s="120">
        <v>2.9253533029431705E-10</v>
      </c>
      <c r="VM130" s="120">
        <v>2.6442566869238454E-10</v>
      </c>
      <c r="VN130" s="120">
        <v>2.6452122043475857E-10</v>
      </c>
      <c r="VO130" s="120">
        <v>2.3886357068119644E-10</v>
      </c>
      <c r="VP130" s="120">
        <v>2.3894817692277567E-10</v>
      </c>
      <c r="VQ130" s="120">
        <v>2.1555119594268071E-10</v>
      </c>
      <c r="VR130" s="120">
        <v>2.1562601354761451E-10</v>
      </c>
      <c r="VS130" s="120">
        <v>1.9431137982511008E-10</v>
      </c>
      <c r="VT130" s="120">
        <v>1.9437745430549315E-10</v>
      </c>
      <c r="VU130" s="120">
        <v>1.7497912644552462E-10</v>
      </c>
      <c r="VV130" s="120">
        <v>1.7503740154452128E-10</v>
      </c>
      <c r="VW130" s="120">
        <v>1.5740090944516983E-10</v>
      </c>
      <c r="VX130" s="120">
        <v>1.5745223600295059E-10</v>
      </c>
      <c r="VY130" s="120">
        <v>1.4143400374801135E-10</v>
      </c>
      <c r="VZ130" s="120">
        <v>1.4147914789501898E-10</v>
      </c>
      <c r="WA130" s="120">
        <v>1.2694584747508105E-10</v>
      </c>
      <c r="WB130" s="120">
        <v>1.2698549819506547E-10</v>
      </c>
      <c r="WC130" s="120">
        <v>1.1381343316500292E-10</v>
      </c>
      <c r="WD130" s="120">
        <v>1.1384820926824148E-10</v>
      </c>
      <c r="WE130" s="120">
        <v>1.0192272744987678E-10</v>
      </c>
      <c r="WF130" s="120">
        <v>1.0195318399502893E-10</v>
      </c>
      <c r="WG130" s="120">
        <v>9.1168118335740946E-11</v>
      </c>
      <c r="WH130" s="120">
        <v>9.1194752536865822E-11</v>
      </c>
      <c r="WI130" s="120">
        <v>8.1451889238058624E-11</v>
      </c>
      <c r="WJ130" s="120">
        <v>8.1475145891468955E-11</v>
      </c>
      <c r="WK130" s="120">
        <v>7.26837189250865E-11</v>
      </c>
      <c r="WL130" s="120">
        <v>7.2703995388903777E-11</v>
      </c>
      <c r="WM130" s="120">
        <v>6.4780206525528533E-11</v>
      </c>
      <c r="WN130" s="120">
        <v>6.4797857283059935E-11</v>
      </c>
      <c r="WO130" s="120">
        <v>5.7664420761555899E-11</v>
      </c>
      <c r="WP130" s="120">
        <v>5.7679761597921792E-11</v>
      </c>
      <c r="WQ130" s="120">
        <v>5.1265472574040576E-11</v>
      </c>
      <c r="WR130" s="120">
        <v>5.1278784393848819E-11</v>
      </c>
      <c r="WS130" s="120">
        <v>4.5518110313679124E-11</v>
      </c>
      <c r="WT130" s="120">
        <v>4.552964262596899E-11</v>
      </c>
      <c r="WU130" s="120">
        <v>4.03623366795441E-11</v>
      </c>
      <c r="WV130" s="120">
        <v>4.0372310774703384E-11</v>
      </c>
      <c r="WW130" s="120">
        <v>3.5743046595450234E-11</v>
      </c>
      <c r="WX130" s="120">
        <v>3.57516584373522E-11</v>
      </c>
      <c r="WY130" s="120">
        <v>3.1609685224336236E-11</v>
      </c>
      <c r="WZ130" s="120">
        <v>3.1617108079539297E-11</v>
      </c>
      <c r="XA130" s="120">
        <v>2.7915925331584857E-11</v>
      </c>
      <c r="XB130" s="120">
        <v>2.7922312156094529E-11</v>
      </c>
      <c r="XC130" s="120">
        <v>2.461936321980976E-11</v>
      </c>
      <c r="XD130" s="120">
        <v>2.4624848822614164E-11</v>
      </c>
      <c r="XE130" s="120">
        <v>2.1681232470071523E-11</v>
      </c>
      <c r="XF130" s="120">
        <v>2.1685935471429263E-11</v>
      </c>
      <c r="XG130" s="120">
        <v>1.9066134737708237E-11</v>
      </c>
      <c r="XH130" s="120">
        <v>1.9070159338991856E-11</v>
      </c>
      <c r="XI130" s="120">
        <v>1.6741786864933684E-11</v>
      </c>
      <c r="XJ130" s="120">
        <v>1.6745224445709248E-11</v>
      </c>
      <c r="XK130" s="120">
        <v>1.4678783587016573E-11</v>
      </c>
      <c r="XL130" s="120">
        <v>1.4681714143972035E-11</v>
      </c>
      <c r="XM130" s="120">
        <v>1.2850375124163097E-11</v>
      </c>
      <c r="XN130" s="120">
        <v>1.2852868565481953E-11</v>
      </c>
      <c r="XO130" s="120">
        <v>1.1232258967130482E-11</v>
      </c>
      <c r="XP130" s="120">
        <v>1.1234376274943698E-11</v>
      </c>
      <c r="XQ130" s="120">
        <v>9.802385181053121E-12</v>
      </c>
      <c r="XR130" s="120">
        <v>9.8041794536879638E-12</v>
      </c>
      <c r="XS130" s="120">
        <v>8.5407745689119256E-12</v>
      </c>
      <c r="XT130" s="120">
        <v>8.5422919537919771E-12</v>
      </c>
      <c r="XU130" s="120">
        <v>7.4293490534729318E-12</v>
      </c>
      <c r="XV130" s="120">
        <v>7.4306295807065764E-12</v>
      </c>
      <c r="XW130" s="120">
        <v>6.4517736543094581E-12</v>
      </c>
      <c r="XX130" s="120">
        <v>6.4528519802337586E-12</v>
      </c>
      <c r="XY130" s="120">
        <v>5.5933094546526706E-12</v>
      </c>
      <c r="XZ130" s="120">
        <v>5.5942155238741294E-12</v>
      </c>
      <c r="YA130" s="120">
        <v>4.8406769712360392E-12</v>
      </c>
      <c r="YB130" s="120">
        <v>4.8414366050277589E-12</v>
      </c>
      <c r="YC130" s="120">
        <v>4.1819293589581828E-12</v>
      </c>
      <c r="YD130" s="120">
        <v>4.1825647772332845E-12</v>
      </c>
      <c r="YE130" s="120">
        <v>3.6063349010359448E-12</v>
      </c>
      <c r="YF130" s="120">
        <v>3.6068651845174359E-12</v>
      </c>
      <c r="YG130" s="120">
        <v>3.1042682543031683E-12</v>
      </c>
      <c r="YH130" s="120">
        <v>3.1047097529504424E-12</v>
      </c>
      <c r="YI130" s="120">
        <v>2.6671099383826921E-12</v>
      </c>
      <c r="YJ130" s="120">
        <v>2.6674766316113214E-12</v>
      </c>
      <c r="YK130" s="120">
        <v>2.2871535765688579E-12</v>
      </c>
      <c r="YL130" s="120">
        <v>2.2874573903134615E-12</v>
      </c>
      <c r="YM130" s="120">
        <v>1.957520415359425E-12</v>
      </c>
      <c r="YN130" s="120">
        <v>1.957771500575944E-12</v>
      </c>
      <c r="YO130" s="120">
        <v>1.6720806686211881E-12</v>
      </c>
      <c r="YP130" s="120">
        <v>1.672287645404591E-12</v>
      </c>
      <c r="YQ130" s="120">
        <v>1.4253812513190647E-12</v>
      </c>
      <c r="YR130" s="120">
        <v>1.4255514224228606E-12</v>
      </c>
      <c r="YS130" s="120">
        <v>1.2125794865395621E-12</v>
      </c>
      <c r="YT130" s="120">
        <v>1.2127190237234474E-12</v>
      </c>
      <c r="YU130" s="120">
        <v>1.0293823881551805E-12</v>
      </c>
      <c r="YV130" s="120">
        <v>1.0294964944549358E-12</v>
      </c>
      <c r="YW130" s="120">
        <v>8.719911398662132E-13</v>
      </c>
      <c r="YX130" s="120">
        <v>8.7208419057409967E-13</v>
      </c>
      <c r="YY130" s="120">
        <v>7.3705040948274493E-13</v>
      </c>
      <c r="YZ130" s="120">
        <v>7.3712607434568001E-13</v>
      </c>
      <c r="ZA130" s="120">
        <v>6.2160215513655111E-13</v>
      </c>
      <c r="ZB130" s="120">
        <v>6.2166350402173861E-13</v>
      </c>
      <c r="ZC130" s="120">
        <v>5.2304359760628705E-13</v>
      </c>
      <c r="ZD130" s="120">
        <v>5.2309319164832003E-13</v>
      </c>
      <c r="ZE130" s="120">
        <v>4.3908905006843385E-13</v>
      </c>
      <c r="ZF130" s="120">
        <v>4.3912902009685336E-13</v>
      </c>
      <c r="ZG130" s="120">
        <v>3.6773531332189136E-13</v>
      </c>
      <c r="ZH130" s="120">
        <v>3.6776742717231148E-13</v>
      </c>
      <c r="ZI130" s="120">
        <v>3.0723036084914056E-13</v>
      </c>
      <c r="ZJ130" s="120">
        <v>3.0725608098313566E-13</v>
      </c>
      <c r="ZK130" s="120">
        <v>2.5604505394738204E-13</v>
      </c>
      <c r="ZL130" s="120">
        <v>2.5606558664506932E-13</v>
      </c>
      <c r="ZM130" s="120">
        <v>2.1284764256733756E-13</v>
      </c>
      <c r="ZN130" s="120">
        <v>2.1286397981077116E-13</v>
      </c>
      <c r="ZO130" s="120">
        <v>1.7648082241625912E-13</v>
      </c>
      <c r="ZP130" s="120">
        <v>1.7649377745025561E-13</v>
      </c>
      <c r="ZQ130" s="120">
        <v>1.4594113329861493E-13</v>
      </c>
      <c r="ZR130" s="120">
        <v>1.4595137073731814E-13</v>
      </c>
      <c r="ZS130" s="120">
        <v>1.2036049756882118E-13</v>
      </c>
      <c r="ZT130" s="120">
        <v>1.203685588101607E-13</v>
      </c>
      <c r="ZU130" s="120">
        <v>9.8989710943778853E-14</v>
      </c>
      <c r="ZV130" s="120">
        <v>9.8996035558970551E-14</v>
      </c>
      <c r="ZW130" s="120">
        <v>8.1183710759857824E-14</v>
      </c>
      <c r="ZX130" s="120">
        <v>8.1188654440309942E-14</v>
      </c>
      <c r="ZY130" s="120">
        <v>6.6388459052836529E-14</v>
      </c>
      <c r="ZZ130" s="120">
        <v>6.6392308621351274E-14</v>
      </c>
      <c r="AAA130" s="120">
        <v>5.4129289586016198E-14</v>
      </c>
      <c r="AAB130" s="120">
        <v>5.4132275512203264E-14</v>
      </c>
      <c r="AAC130" s="120">
        <v>4.4000579149548898E-14</v>
      </c>
      <c r="AAD130" s="120">
        <v>4.4002885950093125E-14</v>
      </c>
      <c r="AAE130" s="120">
        <v>3.5656614103434773E-14</v>
      </c>
      <c r="AAF130" s="120">
        <v>3.5658388955562136E-14</v>
      </c>
      <c r="AAG130" s="120">
        <v>2.880353324034055E-14</v>
      </c>
      <c r="AAH130" s="120">
        <v>2.8804893090824734E-14</v>
      </c>
      <c r="AAI130" s="120">
        <v>2.319223760713333E-14</v>
      </c>
      <c r="AAJ130" s="120">
        <v>2.3193275018842903E-14</v>
      </c>
      <c r="AAK130" s="120">
        <v>1.8612166952523858E-14</v>
      </c>
      <c r="AAL130" s="120">
        <v>1.8612954895248887E-14</v>
      </c>
      <c r="AAM130" s="120">
        <v>1.4885850971050742E-14</v>
      </c>
      <c r="AAN130" s="120">
        <v>1.4886446732623314E-14</v>
      </c>
      <c r="AAO130" s="120">
        <v>1.1864151501091092E-14</v>
      </c>
      <c r="AAP130" s="120">
        <v>1.186459986813695E-14</v>
      </c>
      <c r="AAQ130" s="120">
        <v>9.4221193185324752E-15</v>
      </c>
      <c r="AAR130" s="120">
        <v>9.4224551531037296E-15</v>
      </c>
      <c r="AAS130" s="120">
        <v>7.4553961614968457E-15</v>
      </c>
      <c r="AAT130" s="120">
        <v>7.4556464799279441E-15</v>
      </c>
      <c r="AAU130" s="120">
        <v>5.8770991396882549E-15</v>
      </c>
      <c r="AAV130" s="120">
        <v>5.877284782911803E-15</v>
      </c>
      <c r="AAW130" s="120">
        <v>4.6151307403096945E-15</v>
      </c>
      <c r="AAX130" s="120">
        <v>4.6152677102261855E-15</v>
      </c>
      <c r="AAY130" s="120">
        <v>3.609863257831636E-15</v>
      </c>
      <c r="AAZ130" s="120">
        <v>3.609963781839914E-15</v>
      </c>
      <c r="ABA130" s="120">
        <v>2.8121516648183477E-15</v>
      </c>
      <c r="ABB130" s="120">
        <v>2.8122250400068679E-15</v>
      </c>
      <c r="ABC130" s="120">
        <v>2.1816337238542364E-15</v>
      </c>
      <c r="ABD130" s="120">
        <v>2.1816869833789641E-15</v>
      </c>
      <c r="ABE130" s="120">
        <v>1.6852805352391317E-15</v>
      </c>
      <c r="ABF130" s="120">
        <v>1.6853189718527646E-15</v>
      </c>
      <c r="ABG130" s="120">
        <v>1.2961647408275361E-15</v>
      </c>
      <c r="ABH130" s="120">
        <v>1.2961923161810694E-15</v>
      </c>
      <c r="ABI130" s="120">
        <v>9.9241728072672249E-16</v>
      </c>
      <c r="ABJ130" s="120">
        <v>9.9243694376502619E-16</v>
      </c>
      <c r="ABK130" s="120">
        <v>7.563469462275226E-16</v>
      </c>
      <c r="ABL130" s="120">
        <v>7.5636087959375879E-16</v>
      </c>
      <c r="ABM130" s="120">
        <v>5.7370000900601034E-16</v>
      </c>
      <c r="ABN130" s="120">
        <v>5.7370981872178466E-16</v>
      </c>
      <c r="ABO130" s="120">
        <v>4.3303995286685196E-16</v>
      </c>
      <c r="ABP130" s="120">
        <v>4.3304681354956818E-16</v>
      </c>
      <c r="ABQ130" s="120">
        <v>3.2522980942478545E-16</v>
      </c>
      <c r="ABR130" s="120">
        <v>3.2523457483972809E-16</v>
      </c>
      <c r="ABS130" s="120">
        <v>2.4300182211931222E-16</v>
      </c>
      <c r="ABT130" s="120">
        <v>2.4300510885402967E-16</v>
      </c>
      <c r="ABU130" s="120">
        <v>1.8060115236624388E-16</v>
      </c>
      <c r="ABV130" s="120">
        <v>1.8060340278371582E-16</v>
      </c>
      <c r="ABW130" s="120">
        <v>1.3349211547475509E-16</v>
      </c>
      <c r="ABX130" s="120">
        <v>1.3349364478520561E-16</v>
      </c>
      <c r="ABY130" s="120">
        <v>9.8117009597982728E-17</v>
      </c>
      <c r="ABZ130" s="120">
        <v>9.8118040832287452E-17</v>
      </c>
      <c r="ACA130" s="120">
        <v>7.1698995160989853E-17</v>
      </c>
      <c r="ACB130" s="120">
        <v>7.1699684984955973E-17</v>
      </c>
      <c r="ACC130" s="120">
        <v>5.2081710910880974E-17</v>
      </c>
      <c r="ACD130" s="120">
        <v>5.208216855019504E-17</v>
      </c>
      <c r="ACE130" s="120">
        <v>3.759939116918E-17</v>
      </c>
      <c r="ACF130" s="120">
        <v>3.7599692186741415E-17</v>
      </c>
      <c r="ACG130" s="120">
        <v>2.6972191429241136E-17</v>
      </c>
      <c r="ACH130" s="120">
        <v>2.6972387682657614E-17</v>
      </c>
      <c r="ACI130" s="120">
        <v>1.9222249682115398E-17</v>
      </c>
      <c r="ACJ130" s="120">
        <v>1.9222376466749291E-17</v>
      </c>
      <c r="ACK130" s="120">
        <v>1.360672146463355E-17</v>
      </c>
      <c r="ACL130" s="120">
        <v>1.3606802598168018E-17</v>
      </c>
      <c r="ACM130" s="120">
        <v>9.5646394288699505E-18</v>
      </c>
      <c r="ACN130" s="120">
        <v>9.5646908417248934E-18</v>
      </c>
      <c r="ACO130" s="120">
        <v>6.6749741930352048E-18</v>
      </c>
      <c r="ACP130" s="120">
        <v>6.6750064427626426E-18</v>
      </c>
      <c r="ACQ130" s="120">
        <v>4.623722454981071E-18</v>
      </c>
      <c r="ACR130" s="120">
        <v>4.6237424720532685E-18</v>
      </c>
      <c r="ACS130" s="120">
        <v>3.1782300966995706E-18</v>
      </c>
      <c r="ACT130" s="120">
        <v>3.1782423858973435E-18</v>
      </c>
      <c r="ACU130" s="120">
        <v>2.1672807315187379E-18</v>
      </c>
      <c r="ACV130" s="120">
        <v>2.1672881910874315E-18</v>
      </c>
      <c r="ACW130" s="120">
        <v>1.4657515083873746E-18</v>
      </c>
      <c r="ACX130" s="120">
        <v>1.4657559832484037E-18</v>
      </c>
      <c r="ACY130" s="120">
        <v>9.8286489998986489E-19</v>
      </c>
      <c r="ACZ130" s="120">
        <v>9.8286755165319099E-19</v>
      </c>
      <c r="ADA130" s="120">
        <v>6.5325385865693675E-19</v>
      </c>
      <c r="ADB130" s="120">
        <v>6.532554100275313E-19</v>
      </c>
      <c r="ADC130" s="120">
        <v>4.3021364738712121E-19</v>
      </c>
      <c r="ADD130" s="120">
        <v>4.3021454304765415E-19</v>
      </c>
      <c r="ADE130" s="120">
        <v>2.806417335152638E-19</v>
      </c>
      <c r="ADF130" s="120">
        <v>2.8064224350368196E-19</v>
      </c>
      <c r="ADG130" s="120">
        <v>1.8127167495873753E-19</v>
      </c>
      <c r="ADH130" s="120">
        <v>1.8127196118479547E-19</v>
      </c>
      <c r="ADI130" s="120">
        <v>1.158916992636357E-19</v>
      </c>
      <c r="ADJ130" s="120">
        <v>1.1589185750365722E-19</v>
      </c>
      <c r="ADK130" s="120">
        <v>7.3306946005181944E-20</v>
      </c>
      <c r="ADL130" s="120">
        <v>7.3307032122392953E-20</v>
      </c>
      <c r="ADM130" s="120">
        <v>4.5858937507261947E-20</v>
      </c>
      <c r="ADN130" s="120">
        <v>4.5858983609107267E-20</v>
      </c>
      <c r="ADO130" s="120">
        <v>2.8359181659508184E-20</v>
      </c>
      <c r="ADP130" s="120">
        <v>2.8359205918227247E-20</v>
      </c>
      <c r="ADQ130" s="120">
        <v>1.7327953247029302E-20</v>
      </c>
      <c r="ADR130" s="120">
        <v>1.7327965783668747E-20</v>
      </c>
      <c r="ADS130" s="120">
        <v>1.0455985999114742E-20</v>
      </c>
      <c r="ADT130" s="120">
        <v>1.0455992356436974E-20</v>
      </c>
      <c r="ADU130" s="120">
        <v>6.2274942360675882E-21</v>
      </c>
      <c r="ADV130" s="120">
        <v>6.2274973964092522E-21</v>
      </c>
      <c r="ADW130" s="120">
        <v>3.6588425680654652E-21</v>
      </c>
      <c r="ADX130" s="120">
        <v>3.6588441066277785E-21</v>
      </c>
      <c r="ADY130" s="120">
        <v>2.119294022211583E-21</v>
      </c>
      <c r="ADZ130" s="120">
        <v>2.1192947549279218E-21</v>
      </c>
      <c r="AEA130" s="120">
        <v>1.2094083743628763E-21</v>
      </c>
      <c r="AEB130" s="120">
        <v>1.209408715300275E-21</v>
      </c>
      <c r="AEC130" s="120">
        <v>6.7949550523923602E-22</v>
      </c>
      <c r="AED130" s="120">
        <v>6.7949566003694372E-22</v>
      </c>
      <c r="AEE130" s="120">
        <v>3.7558494273833614E-22</v>
      </c>
      <c r="AEF130" s="120">
        <v>3.7558501122213903E-22</v>
      </c>
      <c r="AEG130" s="120">
        <v>2.0407518784722908E-22</v>
      </c>
      <c r="AEH130" s="120">
        <v>2.0407521732329839E-22</v>
      </c>
      <c r="AEI130" s="120">
        <v>1.0890782799368776E-22</v>
      </c>
      <c r="AEJ130" s="120">
        <v>1.0890784031534892E-22</v>
      </c>
      <c r="AEK130" s="120">
        <v>5.7031188550372266E-23</v>
      </c>
      <c r="AEL130" s="120">
        <v>5.7031193543491737E-23</v>
      </c>
      <c r="AEM130" s="120">
        <v>2.9276270454662298E-23</v>
      </c>
      <c r="AEN130" s="120">
        <v>2.9276272412050558E-23</v>
      </c>
      <c r="AEO130" s="120">
        <v>1.4716312758894131E-23</v>
      </c>
      <c r="AEP130" s="120">
        <v>1.4716313499495395E-23</v>
      </c>
      <c r="AEQ130" s="120">
        <v>7.2352292578183381E-24</v>
      </c>
      <c r="AER130" s="120">
        <v>7.2352295275792497E-24</v>
      </c>
      <c r="AES130" s="120">
        <v>3.4747297091529164E-24</v>
      </c>
      <c r="AET130" s="120">
        <v>3.4747298034741989E-24</v>
      </c>
      <c r="AEU130" s="120">
        <v>1.6277971114504791E-24</v>
      </c>
      <c r="AEV130" s="120">
        <v>1.6277971430052344E-24</v>
      </c>
      <c r="AEW130" s="120">
        <v>7.4272516133002536E-25</v>
      </c>
      <c r="AEX130" s="120">
        <v>7.4272517139333157E-25</v>
      </c>
      <c r="AEY130" s="120">
        <v>3.2951707993507088E-25</v>
      </c>
      <c r="AEZ130" s="120">
        <v>3.2951708298157149E-25</v>
      </c>
      <c r="AFA130" s="120">
        <v>1.418890538364377E-25</v>
      </c>
      <c r="AFB130" s="120">
        <v>1.4188905470765428E-25</v>
      </c>
      <c r="AFC130" s="120">
        <v>5.917729038036158E-26</v>
      </c>
      <c r="AFD130" s="120">
        <v>5.9177290614375207E-26</v>
      </c>
      <c r="AFE130" s="120">
        <v>2.3851293585475958E-26</v>
      </c>
      <c r="AFF130" s="120">
        <v>2.3851293644120356E-26</v>
      </c>
      <c r="AFG130" s="120">
        <v>9.266591544827578E-27</v>
      </c>
      <c r="AFH130" s="120">
        <v>9.2665915584290736E-27</v>
      </c>
      <c r="AFI130" s="120">
        <v>3.4605479142661676E-27</v>
      </c>
      <c r="AFJ130" s="120">
        <v>3.4605479171573062E-27</v>
      </c>
      <c r="AFK130" s="120">
        <v>1.2382035719924665E-27</v>
      </c>
      <c r="AFL130" s="120">
        <v>1.2382035725488743E-27</v>
      </c>
      <c r="AFM130" s="120">
        <v>4.229370537590029E-28</v>
      </c>
      <c r="AFN130" s="120">
        <v>4.2293705385446662E-28</v>
      </c>
      <c r="AFO130" s="120">
        <v>1.3733413325928862E-28</v>
      </c>
      <c r="AFP130" s="120">
        <v>1.3733413327359628E-28</v>
      </c>
      <c r="AFQ130" s="120">
        <v>4.2188996089982737E-29</v>
      </c>
      <c r="AFR130" s="120">
        <v>4.2188996091804458E-29</v>
      </c>
      <c r="AFS130" s="120">
        <v>1.2192257795009889E-29</v>
      </c>
      <c r="AFT130" s="120">
        <v>1.2192257795199108E-29</v>
      </c>
      <c r="AFU130" s="120">
        <v>3.2925632541633666E-30</v>
      </c>
      <c r="AFV130" s="120">
        <v>3.2925632541784019E-30</v>
      </c>
      <c r="AFW130" s="120">
        <v>8.2428229041209584E-31</v>
      </c>
      <c r="AFX130" s="120">
        <v>8.2428229041290877E-31</v>
      </c>
      <c r="AFY130" s="120">
        <v>1.894434627179124E-31</v>
      </c>
      <c r="AFZ130" s="120">
        <v>1.8944346271793482E-31</v>
      </c>
      <c r="AGA130" s="120">
        <v>3.9490153417564984E-32</v>
      </c>
      <c r="AGB130" s="120">
        <v>3.9490153417564979E-32</v>
      </c>
      <c r="AGC130" s="120">
        <v>7.3520266532977951E-33</v>
      </c>
      <c r="AGD130" s="120">
        <v>7.3520266532977964E-33</v>
      </c>
      <c r="AGE130" s="120">
        <v>1.1979172729062073E-33</v>
      </c>
      <c r="AGF130" s="120">
        <v>1.1979172729062073E-33</v>
      </c>
      <c r="AGG130" s="120">
        <v>1.6613665736354485E-34</v>
      </c>
      <c r="AGH130" s="120">
        <v>1.6613665736354482E-34</v>
      </c>
      <c r="AGI130" s="120">
        <v>1.8834358236050099E-35</v>
      </c>
      <c r="AGJ130" s="120">
        <v>1.8834358236050102E-35</v>
      </c>
      <c r="AGK130" s="120">
        <v>1.6368758835200354E-36</v>
      </c>
      <c r="AGL130" s="120">
        <v>1.6368758835200354E-36</v>
      </c>
      <c r="AGM130" s="120">
        <v>9.6978283942838719E-38</v>
      </c>
      <c r="AGN130" s="120">
        <v>9.6978283942838719E-38</v>
      </c>
      <c r="AGO130" s="120">
        <v>2.9387358770557188E-39</v>
      </c>
      <c r="AGP130" s="120" t="s">
        <v>105</v>
      </c>
      <c r="AGQ130" s="120" t="s">
        <v>105</v>
      </c>
      <c r="AGR130" s="120" t="s">
        <v>105</v>
      </c>
      <c r="AGS130" s="120" t="s">
        <v>105</v>
      </c>
      <c r="AGT130" s="120" t="s">
        <v>105</v>
      </c>
      <c r="AGU130" s="120" t="s">
        <v>105</v>
      </c>
      <c r="AGV130" s="120" t="s">
        <v>105</v>
      </c>
      <c r="AGW130" s="120" t="s">
        <v>105</v>
      </c>
      <c r="AGX130" s="120" t="s">
        <v>105</v>
      </c>
      <c r="AGY130" s="120" t="s">
        <v>105</v>
      </c>
      <c r="AGZ130" s="120" t="s">
        <v>105</v>
      </c>
      <c r="AHA130" s="120" t="s">
        <v>105</v>
      </c>
      <c r="AHB130" s="120" t="s">
        <v>105</v>
      </c>
      <c r="AHC130" s="120" t="s">
        <v>105</v>
      </c>
      <c r="AHD130" s="120" t="s">
        <v>105</v>
      </c>
      <c r="AHE130" s="120" t="s">
        <v>105</v>
      </c>
      <c r="AHF130" s="120" t="s">
        <v>105</v>
      </c>
      <c r="AHG130" s="120" t="s">
        <v>105</v>
      </c>
      <c r="AHH130" s="120" t="s">
        <v>105</v>
      </c>
      <c r="AHI130" s="120" t="s">
        <v>105</v>
      </c>
      <c r="AHJ130" s="120" t="s">
        <v>105</v>
      </c>
      <c r="AHK130" s="120" t="s">
        <v>105</v>
      </c>
      <c r="AHL130" s="120" t="s">
        <v>105</v>
      </c>
      <c r="AHM130" s="120" t="s">
        <v>105</v>
      </c>
      <c r="AHN130" s="120" t="s">
        <v>105</v>
      </c>
      <c r="AHO130" s="120" t="s">
        <v>105</v>
      </c>
      <c r="AHP130" s="120" t="s">
        <v>105</v>
      </c>
      <c r="AHQ130" s="120" t="s">
        <v>105</v>
      </c>
      <c r="AHR130" s="120" t="s">
        <v>105</v>
      </c>
      <c r="AHS130" s="120" t="s">
        <v>105</v>
      </c>
      <c r="AHT130" s="120" t="s">
        <v>105</v>
      </c>
      <c r="AHU130" s="120" t="s">
        <v>105</v>
      </c>
      <c r="AHV130" s="120" t="s">
        <v>105</v>
      </c>
      <c r="AHW130" s="120" t="s">
        <v>105</v>
      </c>
      <c r="AHX130" s="120" t="s">
        <v>105</v>
      </c>
      <c r="AHY130" s="120" t="s">
        <v>105</v>
      </c>
      <c r="AHZ130" s="120" t="s">
        <v>105</v>
      </c>
      <c r="AIA130" s="120" t="s">
        <v>105</v>
      </c>
      <c r="AIB130" s="120" t="s">
        <v>105</v>
      </c>
      <c r="AIC130" s="120" t="s">
        <v>105</v>
      </c>
      <c r="AID130" s="120" t="s">
        <v>105</v>
      </c>
      <c r="AIE130" s="120" t="s">
        <v>105</v>
      </c>
      <c r="AIF130" s="120" t="s">
        <v>105</v>
      </c>
      <c r="AIG130" s="120" t="s">
        <v>105</v>
      </c>
      <c r="AIH130" s="120" t="s">
        <v>105</v>
      </c>
      <c r="AII130" s="120" t="s">
        <v>105</v>
      </c>
      <c r="AIJ130" s="120" t="s">
        <v>105</v>
      </c>
      <c r="AIK130" s="120" t="s">
        <v>105</v>
      </c>
      <c r="AIL130" s="120" t="s">
        <v>105</v>
      </c>
      <c r="AIM130" s="120" t="s">
        <v>105</v>
      </c>
      <c r="AIN130" s="120" t="s">
        <v>105</v>
      </c>
      <c r="AIO130" s="120" t="s">
        <v>105</v>
      </c>
      <c r="AIP130" s="120" t="s">
        <v>105</v>
      </c>
      <c r="AIQ130" s="120" t="s">
        <v>105</v>
      </c>
      <c r="AIR130" s="120" t="s">
        <v>105</v>
      </c>
      <c r="AIS130" s="120" t="s">
        <v>105</v>
      </c>
      <c r="AIT130" s="120" t="s">
        <v>105</v>
      </c>
      <c r="AIU130" s="120" t="s">
        <v>105</v>
      </c>
      <c r="AIV130" s="120" t="s">
        <v>105</v>
      </c>
      <c r="AIW130" s="120" t="s">
        <v>105</v>
      </c>
      <c r="AIX130" s="120" t="s">
        <v>105</v>
      </c>
      <c r="AIY130" s="120" t="s">
        <v>105</v>
      </c>
      <c r="AIZ130" s="120" t="s">
        <v>105</v>
      </c>
      <c r="AJA130" s="120" t="s">
        <v>105</v>
      </c>
      <c r="AJB130" s="120" t="s">
        <v>105</v>
      </c>
      <c r="AJC130" s="120" t="s">
        <v>105</v>
      </c>
      <c r="AJD130" s="120" t="s">
        <v>105</v>
      </c>
      <c r="AJE130" s="120" t="s">
        <v>105</v>
      </c>
      <c r="AJF130" s="120" t="s">
        <v>105</v>
      </c>
      <c r="AJG130" s="120" t="s">
        <v>105</v>
      </c>
      <c r="AJH130" s="120" t="s">
        <v>105</v>
      </c>
      <c r="AJI130" s="120" t="s">
        <v>105</v>
      </c>
      <c r="AJJ130" s="120" t="s">
        <v>105</v>
      </c>
      <c r="AJK130" s="120" t="s">
        <v>105</v>
      </c>
      <c r="AJL130" s="120" t="s">
        <v>105</v>
      </c>
      <c r="AJM130" s="120" t="s">
        <v>105</v>
      </c>
      <c r="AJN130" s="120" t="s">
        <v>105</v>
      </c>
      <c r="AJO130" s="120" t="s">
        <v>105</v>
      </c>
      <c r="AJP130" s="120" t="s">
        <v>105</v>
      </c>
      <c r="AJQ130" s="120" t="s">
        <v>105</v>
      </c>
      <c r="AJR130" s="120" t="s">
        <v>105</v>
      </c>
      <c r="AJS130" s="120" t="s">
        <v>105</v>
      </c>
      <c r="AJT130" s="120" t="s">
        <v>105</v>
      </c>
      <c r="AJU130" s="120" t="s">
        <v>105</v>
      </c>
      <c r="AJV130" s="120" t="s">
        <v>105</v>
      </c>
      <c r="AJW130" s="120" t="s">
        <v>105</v>
      </c>
      <c r="AJX130" s="120" t="s">
        <v>105</v>
      </c>
      <c r="AJY130" s="120" t="s">
        <v>105</v>
      </c>
      <c r="AJZ130" s="120" t="s">
        <v>105</v>
      </c>
      <c r="AKA130" s="120" t="s">
        <v>105</v>
      </c>
      <c r="AKB130" s="120" t="s">
        <v>105</v>
      </c>
      <c r="AKC130" s="120" t="s">
        <v>105</v>
      </c>
      <c r="AKD130" s="120" t="s">
        <v>105</v>
      </c>
      <c r="AKE130" s="120" t="s">
        <v>105</v>
      </c>
      <c r="AKF130" s="120" t="s">
        <v>105</v>
      </c>
      <c r="AKG130" s="120" t="s">
        <v>105</v>
      </c>
      <c r="AKH130" s="120" t="s">
        <v>105</v>
      </c>
      <c r="AKI130" s="120" t="s">
        <v>105</v>
      </c>
      <c r="AKJ130" s="120" t="s">
        <v>105</v>
      </c>
      <c r="AKK130" s="120" t="s">
        <v>105</v>
      </c>
      <c r="AKL130" s="120" t="s">
        <v>105</v>
      </c>
      <c r="AKM130" s="120" t="s">
        <v>105</v>
      </c>
      <c r="AKN130" s="120" t="s">
        <v>105</v>
      </c>
      <c r="AKO130" s="120" t="s">
        <v>105</v>
      </c>
      <c r="AKP130" s="120" t="s">
        <v>105</v>
      </c>
      <c r="AKQ130" s="120" t="s">
        <v>105</v>
      </c>
      <c r="AKR130" s="120" t="s">
        <v>105</v>
      </c>
      <c r="AKS130" s="120" t="s">
        <v>105</v>
      </c>
      <c r="AKT130" s="120" t="s">
        <v>105</v>
      </c>
      <c r="AKU130" s="120" t="s">
        <v>105</v>
      </c>
      <c r="AKV130" s="120" t="s">
        <v>105</v>
      </c>
      <c r="AKW130" s="120" t="s">
        <v>105</v>
      </c>
      <c r="AKX130" s="120" t="s">
        <v>105</v>
      </c>
      <c r="AKY130" s="120" t="s">
        <v>105</v>
      </c>
      <c r="AKZ130" s="120" t="s">
        <v>105</v>
      </c>
      <c r="ALA130" s="120" t="s">
        <v>105</v>
      </c>
      <c r="ALB130" s="120" t="s">
        <v>105</v>
      </c>
      <c r="ALC130" s="120" t="s">
        <v>105</v>
      </c>
      <c r="ALD130" s="120" t="s">
        <v>105</v>
      </c>
      <c r="ALE130" s="120" t="s">
        <v>105</v>
      </c>
      <c r="ALF130" s="120" t="s">
        <v>105</v>
      </c>
      <c r="ALG130" s="120" t="s">
        <v>105</v>
      </c>
      <c r="ALH130" s="120" t="s">
        <v>105</v>
      </c>
      <c r="ALI130" s="120" t="s">
        <v>105</v>
      </c>
      <c r="ALJ130" s="120" t="s">
        <v>105</v>
      </c>
      <c r="ALK130" s="120" t="s">
        <v>105</v>
      </c>
      <c r="ALL130" s="120" t="s">
        <v>105</v>
      </c>
      <c r="ALM130" s="120" t="s">
        <v>105</v>
      </c>
      <c r="ALN130" s="120"/>
    </row>
    <row r="131" spans="1:1002" hidden="1">
      <c r="A131" s="119">
        <v>130</v>
      </c>
      <c r="B131" s="120">
        <v>3.9767265717117587E-5</v>
      </c>
      <c r="C131" s="120">
        <v>3.9767265717117587E-5</v>
      </c>
      <c r="D131" s="120">
        <v>3.9088007309442781E-5</v>
      </c>
      <c r="E131" s="120">
        <v>3.9088007309442787E-5</v>
      </c>
      <c r="F131" s="120">
        <v>3.8417641679945881E-5</v>
      </c>
      <c r="G131" s="120">
        <v>3.8417641679945888E-5</v>
      </c>
      <c r="H131" s="120">
        <v>3.7756093898681964E-5</v>
      </c>
      <c r="I131" s="120">
        <v>3.7756093898681971E-5</v>
      </c>
      <c r="J131" s="120">
        <v>3.7103289181435559E-5</v>
      </c>
      <c r="K131" s="120">
        <v>3.7103289181435532E-5</v>
      </c>
      <c r="L131" s="120">
        <v>3.6459152893601802E-5</v>
      </c>
      <c r="M131" s="120">
        <v>3.6459152893601796E-5</v>
      </c>
      <c r="N131" s="120">
        <v>3.5823610554064479E-5</v>
      </c>
      <c r="O131" s="120">
        <v>3.5823610554064499E-5</v>
      </c>
      <c r="P131" s="120">
        <v>3.5196587839069759E-5</v>
      </c>
      <c r="Q131" s="120">
        <v>3.5196587839069759E-5</v>
      </c>
      <c r="R131" s="120">
        <v>3.4578010586095829E-5</v>
      </c>
      <c r="S131" s="120">
        <v>3.4578010586095829E-5</v>
      </c>
      <c r="T131" s="120">
        <v>3.3967804797717586E-5</v>
      </c>
      <c r="U131" s="120">
        <v>3.3967804797717579E-5</v>
      </c>
      <c r="V131" s="120">
        <v>3.3365896645465609E-5</v>
      </c>
      <c r="W131" s="120">
        <v>3.3365896645465615E-5</v>
      </c>
      <c r="X131" s="120">
        <v>3.27722124736793E-5</v>
      </c>
      <c r="Y131" s="120">
        <v>3.2772212473679293E-5</v>
      </c>
      <c r="Z131" s="120">
        <v>3.2186678803353201E-5</v>
      </c>
      <c r="AA131" s="120">
        <v>3.2186678803353174E-5</v>
      </c>
      <c r="AB131" s="120">
        <v>3.1609222335976407E-5</v>
      </c>
      <c r="AC131" s="120">
        <v>3.1609222335976407E-5</v>
      </c>
      <c r="AD131" s="120">
        <v>3.1039769957364148E-5</v>
      </c>
      <c r="AE131" s="120">
        <v>3.1039769957364148E-5</v>
      </c>
      <c r="AF131" s="120">
        <v>3.0478248741481058E-5</v>
      </c>
      <c r="AG131" s="120">
        <v>3.0478248741481062E-5</v>
      </c>
      <c r="AH131" s="120">
        <v>2.9924585954255694E-5</v>
      </c>
      <c r="AI131" s="120">
        <v>2.9924585954255701E-5</v>
      </c>
      <c r="AJ131" s="120">
        <v>2.9378709057385589E-5</v>
      </c>
      <c r="AK131" s="120">
        <v>2.9378709057385606E-5</v>
      </c>
      <c r="AL131" s="120">
        <v>2.8840545712132406E-5</v>
      </c>
      <c r="AM131" s="120">
        <v>2.8840545712132416E-5</v>
      </c>
      <c r="AN131" s="120">
        <v>2.8310023783106362E-5</v>
      </c>
      <c r="AO131" s="120">
        <v>2.8310023783106349E-5</v>
      </c>
      <c r="AP131" s="120">
        <v>2.7787071342039694E-5</v>
      </c>
      <c r="AQ131" s="120">
        <v>2.7787071342039701E-5</v>
      </c>
      <c r="AR131" s="120">
        <v>2.7271616671548394E-5</v>
      </c>
      <c r="AS131" s="120">
        <v>2.72716166715484E-5</v>
      </c>
      <c r="AT131" s="120">
        <v>2.6763588268881332E-5</v>
      </c>
      <c r="AU131" s="120">
        <v>2.6763588268881345E-5</v>
      </c>
      <c r="AV131" s="120">
        <v>2.6262914849656792E-5</v>
      </c>
      <c r="AW131" s="120">
        <v>2.6262914849656792E-5</v>
      </c>
      <c r="AX131" s="120">
        <v>2.5769525351585358E-5</v>
      </c>
      <c r="AY131" s="120">
        <v>2.5769525351585358E-5</v>
      </c>
      <c r="AZ131" s="120">
        <v>2.5283348938178683E-5</v>
      </c>
      <c r="BA131" s="120">
        <v>2.52833489381787E-5</v>
      </c>
      <c r="BB131" s="120">
        <v>2.480431500244349E-5</v>
      </c>
      <c r="BC131" s="120">
        <v>2.4804315002443487E-5</v>
      </c>
      <c r="BD131" s="120">
        <v>2.4332353170560258E-5</v>
      </c>
      <c r="BE131" s="120">
        <v>2.4332353170560264E-5</v>
      </c>
      <c r="BF131" s="120">
        <v>2.3867393305546104E-5</v>
      </c>
      <c r="BG131" s="120">
        <v>2.3867393305546094E-5</v>
      </c>
      <c r="BH131" s="120">
        <v>2.3409365510900832E-5</v>
      </c>
      <c r="BI131" s="120">
        <v>2.3409365510900832E-5</v>
      </c>
      <c r="BJ131" s="120">
        <v>2.2958200134236104E-5</v>
      </c>
      <c r="BK131" s="120">
        <v>2.2958200134236101E-5</v>
      </c>
      <c r="BL131" s="120">
        <v>2.2513827770886489E-5</v>
      </c>
      <c r="BM131" s="120">
        <v>2.25138277708865E-5</v>
      </c>
      <c r="BN131" s="120">
        <v>2.2076179267502434E-5</v>
      </c>
      <c r="BO131" s="120">
        <v>2.207617926750242E-5</v>
      </c>
      <c r="BP131" s="120">
        <v>2.1645185725623811E-5</v>
      </c>
      <c r="BQ131" s="120">
        <v>2.1645185725623805E-5</v>
      </c>
      <c r="BR131" s="120">
        <v>2.1220778505234175E-5</v>
      </c>
      <c r="BS131" s="120">
        <v>2.1220778505234179E-5</v>
      </c>
      <c r="BT131" s="120">
        <v>2.0802889228294394E-5</v>
      </c>
      <c r="BU131" s="120">
        <v>2.0802889228294401E-5</v>
      </c>
      <c r="BV131" s="120">
        <v>2.0391449782255479E-5</v>
      </c>
      <c r="BW131" s="120">
        <v>2.0391449782255486E-5</v>
      </c>
      <c r="BX131" s="120">
        <v>1.9986392323549778E-5</v>
      </c>
      <c r="BY131" s="120">
        <v>1.9986392323549771E-5</v>
      </c>
      <c r="BZ131" s="120">
        <v>1.9587649281060022E-5</v>
      </c>
      <c r="CA131" s="120">
        <v>1.9587649281060015E-5</v>
      </c>
      <c r="CB131" s="120">
        <v>1.91951533595655E-5</v>
      </c>
      <c r="CC131" s="120">
        <v>1.91951533595655E-5</v>
      </c>
      <c r="CD131" s="120">
        <v>1.8808837543164671E-5</v>
      </c>
      <c r="CE131" s="120">
        <v>1.8808837543164671E-5</v>
      </c>
      <c r="CF131" s="120">
        <v>1.8428635098673654E-5</v>
      </c>
      <c r="CG131" s="120">
        <v>1.8428635098673647E-5</v>
      </c>
      <c r="CH131" s="120">
        <v>1.8054479578999953E-5</v>
      </c>
      <c r="CI131" s="120">
        <v>1.805447957899996E-5</v>
      </c>
      <c r="CJ131" s="120">
        <v>1.7686304826490841E-5</v>
      </c>
      <c r="CK131" s="120">
        <v>1.7686304826490838E-5</v>
      </c>
      <c r="CL131" s="120">
        <v>1.7324044976255453E-5</v>
      </c>
      <c r="CM131" s="120">
        <v>1.7324044976255453E-5</v>
      </c>
      <c r="CN131" s="120">
        <v>1.6967634459460371E-5</v>
      </c>
      <c r="CO131" s="120">
        <v>1.6967634459460367E-5</v>
      </c>
      <c r="CP131" s="120">
        <v>1.6617008006597708E-5</v>
      </c>
      <c r="CQ131" s="120">
        <v>1.6617008006597701E-5</v>
      </c>
      <c r="CR131" s="120">
        <v>1.6272100650725221E-5</v>
      </c>
      <c r="CS131" s="120">
        <v>1.6272100650725211E-5</v>
      </c>
      <c r="CT131" s="120">
        <v>1.5932847730677738E-5</v>
      </c>
      <c r="CU131" s="120">
        <v>1.5932847730677752E-5</v>
      </c>
      <c r="CV131" s="120">
        <v>1.5599184894249363E-5</v>
      </c>
      <c r="CW131" s="120">
        <v>1.5599184894249367E-5</v>
      </c>
      <c r="CX131" s="120">
        <v>1.5271048101345481E-5</v>
      </c>
      <c r="CY131" s="120">
        <v>1.5271048101345478E-5</v>
      </c>
      <c r="CZ131" s="120">
        <v>1.4948373627104414E-5</v>
      </c>
      <c r="DA131" s="120">
        <v>1.4948373627104415E-5</v>
      </c>
      <c r="DB131" s="120">
        <v>1.4631098064987682E-5</v>
      </c>
      <c r="DC131" s="120">
        <v>1.4631098064987682E-5</v>
      </c>
      <c r="DD131" s="120">
        <v>1.4319158329838365E-5</v>
      </c>
      <c r="DE131" s="120">
        <v>1.431915832983837E-5</v>
      </c>
      <c r="DF131" s="120">
        <v>1.4012491660906912E-5</v>
      </c>
      <c r="DG131" s="120">
        <v>1.4012491660906905E-5</v>
      </c>
      <c r="DH131" s="120">
        <v>1.3711035624843722E-5</v>
      </c>
      <c r="DI131" s="120">
        <v>1.3711035624843731E-5</v>
      </c>
      <c r="DJ131" s="120">
        <v>1.3414728118658005E-5</v>
      </c>
      <c r="DK131" s="120">
        <v>1.3414728118657998E-5</v>
      </c>
      <c r="DL131" s="120">
        <v>1.312350737264192E-5</v>
      </c>
      <c r="DM131" s="120">
        <v>1.3123507372641914E-5</v>
      </c>
      <c r="DN131" s="120">
        <v>1.283731195325983E-5</v>
      </c>
      <c r="DO131" s="120">
        <v>1.2837311953259827E-5</v>
      </c>
      <c r="DP131" s="120">
        <v>1.2556080766001593E-5</v>
      </c>
      <c r="DQ131" s="120">
        <v>1.2556080766001603E-5</v>
      </c>
      <c r="DR131" s="120">
        <v>1.2279753058199573E-5</v>
      </c>
      <c r="DS131" s="120">
        <v>1.2279753058199575E-5</v>
      </c>
      <c r="DT131" s="120">
        <v>1.2008268421808459E-5</v>
      </c>
      <c r="DU131" s="120">
        <v>1.2008268421808456E-5</v>
      </c>
      <c r="DV131" s="120">
        <v>1.1741566796147551E-5</v>
      </c>
      <c r="DW131" s="120">
        <v>1.1741566796147548E-5</v>
      </c>
      <c r="DX131" s="120">
        <v>1.1479588470604688E-5</v>
      </c>
      <c r="DY131" s="120">
        <v>1.1479588470604688E-5</v>
      </c>
      <c r="DZ131" s="120">
        <v>1.1222274087301156E-5</v>
      </c>
      <c r="EA131" s="120">
        <v>1.1222274087301162E-5</v>
      </c>
      <c r="EB131" s="120">
        <v>1.0969564643717131E-5</v>
      </c>
      <c r="EC131" s="120">
        <v>1.0969564643717131E-5</v>
      </c>
      <c r="ED131" s="120">
        <v>1.0721401495276866E-5</v>
      </c>
      <c r="EE131" s="120">
        <v>1.0721401495276859E-5</v>
      </c>
      <c r="EF131" s="120">
        <v>1.0477726357893117E-5</v>
      </c>
      <c r="EG131" s="120">
        <v>1.0477726357893124E-5</v>
      </c>
      <c r="EH131" s="120">
        <v>1.0238481310470174E-5</v>
      </c>
      <c r="EI131" s="120">
        <v>1.0238481310470169E-5</v>
      </c>
      <c r="EJ131" s="120">
        <v>1.0003608797364699E-5</v>
      </c>
      <c r="EK131" s="120">
        <v>1.0003608797364694E-5</v>
      </c>
      <c r="EL131" s="120">
        <v>9.7730516308041745E-6</v>
      </c>
      <c r="EM131" s="120">
        <v>9.7730516308041745E-6</v>
      </c>
      <c r="EN131" s="120">
        <v>9.5467529932619253E-6</v>
      </c>
      <c r="EO131" s="120">
        <v>9.5467529932619202E-6</v>
      </c>
      <c r="EP131" s="120">
        <v>9.3246564397883445E-6</v>
      </c>
      <c r="EQ131" s="120">
        <v>9.3246564397883445E-6</v>
      </c>
      <c r="ER131" s="120">
        <v>9.1067059002977662E-6</v>
      </c>
      <c r="ES131" s="120">
        <v>9.1067059002977679E-6</v>
      </c>
      <c r="ET131" s="120">
        <v>8.8928456818102215E-6</v>
      </c>
      <c r="EU131" s="120">
        <v>8.8928456818102215E-6</v>
      </c>
      <c r="EV131" s="120">
        <v>8.6830204706476969E-6</v>
      </c>
      <c r="EW131" s="120">
        <v>8.6830204706476918E-6</v>
      </c>
      <c r="EX131" s="120">
        <v>8.4771753345841203E-6</v>
      </c>
      <c r="EY131" s="120">
        <v>8.4771753345841203E-6</v>
      </c>
      <c r="EZ131" s="120">
        <v>8.2752557249487355E-6</v>
      </c>
      <c r="FA131" s="120">
        <v>8.2752557249487355E-6</v>
      </c>
      <c r="FB131" s="120">
        <v>8.0772074786820205E-6</v>
      </c>
      <c r="FC131" s="120">
        <v>8.0772074786820222E-6</v>
      </c>
      <c r="FD131" s="120">
        <v>7.8829768203439097E-6</v>
      </c>
      <c r="FE131" s="120">
        <v>7.8829768203439131E-6</v>
      </c>
      <c r="FF131" s="120">
        <v>7.6925103640734669E-6</v>
      </c>
      <c r="FG131" s="120">
        <v>7.6925103640734686E-6</v>
      </c>
      <c r="FH131" s="120">
        <v>7.5057551154997199E-6</v>
      </c>
      <c r="FI131" s="120">
        <v>7.5057551154997157E-6</v>
      </c>
      <c r="FJ131" s="120">
        <v>7.3226584736029263E-6</v>
      </c>
      <c r="FK131" s="120">
        <v>7.3226584736029246E-6</v>
      </c>
      <c r="FL131" s="120">
        <v>7.1431682325258969E-6</v>
      </c>
      <c r="FM131" s="120">
        <v>7.1431682325258953E-6</v>
      </c>
      <c r="FN131" s="120">
        <v>6.9672325833347441E-6</v>
      </c>
      <c r="FO131" s="120">
        <v>6.9672325833347501E-6</v>
      </c>
      <c r="FP131" s="120">
        <v>6.7948001157286104E-6</v>
      </c>
      <c r="FQ131" s="120">
        <v>6.7948001157286121E-6</v>
      </c>
      <c r="FR131" s="120">
        <v>6.6258198196978198E-6</v>
      </c>
      <c r="FS131" s="120">
        <v>6.6258198196978181E-6</v>
      </c>
      <c r="FT131" s="120">
        <v>6.4602410871300493E-6</v>
      </c>
      <c r="FU131" s="120">
        <v>6.4602410871300467E-6</v>
      </c>
      <c r="FV131" s="120">
        <v>6.2980137133639325E-6</v>
      </c>
      <c r="FW131" s="120">
        <v>6.2980137133639376E-6</v>
      </c>
      <c r="FX131" s="120">
        <v>6.1390878986896976E-6</v>
      </c>
      <c r="FY131" s="120">
        <v>6.1390878986896942E-6</v>
      </c>
      <c r="FZ131" s="120">
        <v>5.9834142497962894E-6</v>
      </c>
      <c r="GA131" s="120">
        <v>5.9834142497962877E-6</v>
      </c>
      <c r="GB131" s="120">
        <v>5.8309437811646537E-6</v>
      </c>
      <c r="GC131" s="120">
        <v>5.8309437811646495E-6</v>
      </c>
      <c r="GD131" s="120">
        <v>5.6816279164065826E-6</v>
      </c>
      <c r="GE131" s="120">
        <v>5.6816279164065826E-6</v>
      </c>
      <c r="GF131" s="120">
        <v>5.5354184895488181E-6</v>
      </c>
      <c r="GG131" s="120">
        <v>5.5354184895488181E-6</v>
      </c>
      <c r="GH131" s="120">
        <v>5.3922677462618845E-6</v>
      </c>
      <c r="GI131" s="120">
        <v>5.3922677462618845E-6</v>
      </c>
      <c r="GJ131" s="120">
        <v>5.2521283450333315E-6</v>
      </c>
      <c r="GK131" s="120">
        <v>5.2521283450333357E-6</v>
      </c>
      <c r="GL131" s="120">
        <v>5.1149533582849018E-6</v>
      </c>
      <c r="GM131" s="120">
        <v>5.1149533582849001E-6</v>
      </c>
      <c r="GN131" s="120">
        <v>4.9806962734332844E-6</v>
      </c>
      <c r="GO131" s="120">
        <v>4.9806962734332844E-6</v>
      </c>
      <c r="GP131" s="120">
        <v>4.8493109938940889E-6</v>
      </c>
      <c r="GQ131" s="120">
        <v>4.849310993894088E-6</v>
      </c>
      <c r="GR131" s="120">
        <v>4.7207518400286013E-6</v>
      </c>
      <c r="GS131" s="120">
        <v>4.7207518400285996E-6</v>
      </c>
      <c r="GT131" s="120">
        <v>4.5949735500330479E-6</v>
      </c>
      <c r="GU131" s="120">
        <v>4.5949735500330453E-6</v>
      </c>
      <c r="GV131" s="120">
        <v>4.4719312807699871E-6</v>
      </c>
      <c r="GW131" s="120">
        <v>4.471931280769988E-6</v>
      </c>
      <c r="GX131" s="120">
        <v>4.351580608541503E-6</v>
      </c>
      <c r="GY131" s="120">
        <v>4.3515806085415047E-6</v>
      </c>
      <c r="GZ131" s="120">
        <v>4.233877529803899E-6</v>
      </c>
      <c r="HA131" s="120">
        <v>4.233877529803899E-6</v>
      </c>
      <c r="HB131" s="120">
        <v>4.1187784618235709E-6</v>
      </c>
      <c r="HC131" s="120">
        <v>4.1187784618235709E-6</v>
      </c>
      <c r="HD131" s="120">
        <v>4.006240243273807E-6</v>
      </c>
      <c r="HE131" s="120">
        <v>4.0062402432738054E-6</v>
      </c>
      <c r="HF131" s="120">
        <v>3.8962201347722099E-6</v>
      </c>
      <c r="HG131" s="120">
        <v>3.8962201347722116E-6</v>
      </c>
      <c r="HH131" s="120">
        <v>3.7886758193585036E-6</v>
      </c>
      <c r="HI131" s="120">
        <v>3.7886758193585053E-6</v>
      </c>
      <c r="HJ131" s="120">
        <v>3.6835654029124441E-6</v>
      </c>
      <c r="HK131" s="120">
        <v>3.6835654029124424E-6</v>
      </c>
      <c r="HL131" s="120">
        <v>3.5808474145116747E-6</v>
      </c>
      <c r="HM131" s="120">
        <v>3.5808474145116739E-6</v>
      </c>
      <c r="HN131" s="120">
        <v>3.4804808067292649E-6</v>
      </c>
      <c r="HO131" s="120">
        <v>3.4804808067292657E-6</v>
      </c>
      <c r="HP131" s="120">
        <v>3.3824249558707266E-6</v>
      </c>
      <c r="HQ131" s="120">
        <v>3.382424955870727E-6</v>
      </c>
      <c r="HR131" s="120">
        <v>3.2866396621503518E-6</v>
      </c>
      <c r="HS131" s="120">
        <v>3.2866396621503523E-6</v>
      </c>
      <c r="HT131" s="120">
        <v>3.1930851498067195E-6</v>
      </c>
      <c r="HU131" s="120">
        <v>3.1930851498067207E-6</v>
      </c>
      <c r="HV131" s="120">
        <v>3.1017220671571771E-6</v>
      </c>
      <c r="HW131" s="120">
        <v>3.1017220671571754E-6</v>
      </c>
      <c r="HX131" s="120">
        <v>3.0125114865912039E-6</v>
      </c>
      <c r="HY131" s="120">
        <v>3.0125114865912022E-6</v>
      </c>
      <c r="HZ131" s="120">
        <v>2.9254149045025411E-6</v>
      </c>
      <c r="IA131" s="120">
        <v>2.9254149045025436E-6</v>
      </c>
      <c r="IB131" s="120">
        <v>2.8403942411599559E-6</v>
      </c>
      <c r="IC131" s="120">
        <v>2.8403942411599559E-6</v>
      </c>
      <c r="ID131" s="120">
        <v>2.7574118405165802E-6</v>
      </c>
      <c r="IE131" s="120">
        <v>2.7574118405165811E-6</v>
      </c>
      <c r="IF131" s="120">
        <v>2.6764304699577937E-6</v>
      </c>
      <c r="IG131" s="120">
        <v>2.6764304699577925E-6</v>
      </c>
      <c r="IH131" s="120">
        <v>2.5974133199875392E-6</v>
      </c>
      <c r="II131" s="120">
        <v>2.5974133199875405E-6</v>
      </c>
      <c r="IJ131" s="120">
        <v>2.5203240038531106E-6</v>
      </c>
      <c r="IK131" s="120">
        <v>2.5203240038531089E-6</v>
      </c>
      <c r="IL131" s="120">
        <v>2.4451265571083399E-6</v>
      </c>
      <c r="IM131" s="120">
        <v>2.4451265571083374E-6</v>
      </c>
      <c r="IN131" s="120">
        <v>2.3717854371152586E-6</v>
      </c>
      <c r="IO131" s="120">
        <v>2.3717854371152582E-6</v>
      </c>
      <c r="IP131" s="120">
        <v>2.3002655224842228E-6</v>
      </c>
      <c r="IQ131" s="120">
        <v>2.3002655224842232E-6</v>
      </c>
      <c r="IR131" s="120">
        <v>2.2305321124525414E-6</v>
      </c>
      <c r="IS131" s="120">
        <v>2.230532112452541E-6</v>
      </c>
      <c r="IT131" s="120">
        <v>2.1625509262017136E-6</v>
      </c>
      <c r="IU131" s="120">
        <v>2.1625509262017149E-6</v>
      </c>
      <c r="IV131" s="120">
        <v>2.0962881021133326E-6</v>
      </c>
      <c r="IW131" s="120">
        <v>2.0962881021133338E-6</v>
      </c>
      <c r="IX131" s="120">
        <v>2.0317101969637635E-6</v>
      </c>
      <c r="IY131" s="120">
        <v>2.0317101969637622E-6</v>
      </c>
      <c r="IZ131" s="120">
        <v>1.9687841850577306E-6</v>
      </c>
      <c r="JA131" s="120">
        <v>1.9687841850577315E-6</v>
      </c>
      <c r="JB131" s="120">
        <v>1.9074774573009752E-6</v>
      </c>
      <c r="JC131" s="120">
        <v>1.9074774573009756E-6</v>
      </c>
      <c r="JD131" s="120">
        <v>1.8477578202120918E-6</v>
      </c>
      <c r="JE131" s="120">
        <v>1.847757820212092E-6</v>
      </c>
      <c r="JF131" s="120">
        <v>1.789593494873805E-6</v>
      </c>
      <c r="JG131" s="120">
        <v>1.7895934948738039E-6</v>
      </c>
      <c r="JH131" s="120">
        <v>1.7329531158238393E-6</v>
      </c>
      <c r="JI131" s="120">
        <v>1.7329531158238391E-6</v>
      </c>
      <c r="JJ131" s="120">
        <v>1.6778057298856407E-6</v>
      </c>
      <c r="JK131" s="120">
        <v>1.6778057298856401E-6</v>
      </c>
      <c r="JL131" s="120">
        <v>1.6241207949391618E-6</v>
      </c>
      <c r="JM131" s="120">
        <v>1.624120794939161E-6</v>
      </c>
      <c r="JN131" s="120">
        <v>1.5718681786320277E-6</v>
      </c>
      <c r="JO131" s="120">
        <v>1.5718681786320277E-6</v>
      </c>
      <c r="JP131" s="120">
        <v>1.5210181570313392E-6</v>
      </c>
      <c r="JQ131" s="120">
        <v>1.521018157031339E-6</v>
      </c>
      <c r="JR131" s="120">
        <v>1.4715414132164184E-6</v>
      </c>
      <c r="JS131" s="120">
        <v>1.471541413216418E-6</v>
      </c>
      <c r="JT131" s="120">
        <v>1.423409035812866E-6</v>
      </c>
      <c r="JU131" s="120">
        <v>1.423409035812866E-6</v>
      </c>
      <c r="JV131" s="120">
        <v>1.3765925174682448E-6</v>
      </c>
      <c r="JW131" s="120">
        <v>1.376592517468245E-6</v>
      </c>
      <c r="JX131" s="120">
        <v>1.3310637532697876E-6</v>
      </c>
      <c r="JY131" s="120">
        <v>1.3310637532697874E-6</v>
      </c>
      <c r="JZ131" s="120">
        <v>1.2867950391045127E-6</v>
      </c>
      <c r="KA131" s="120">
        <v>1.2867950391045133E-6</v>
      </c>
      <c r="KB131" s="120">
        <v>1.2437590699621781E-6</v>
      </c>
      <c r="KC131" s="120">
        <v>1.2437590699621781E-6</v>
      </c>
      <c r="KD131" s="120">
        <v>1.2019289381814974E-6</v>
      </c>
      <c r="KE131" s="120">
        <v>1.2019289381814976E-6</v>
      </c>
      <c r="KF131" s="120">
        <v>1.1612781316400971E-6</v>
      </c>
      <c r="KG131" s="120">
        <v>1.1612781316400971E-6</v>
      </c>
      <c r="KH131" s="120">
        <v>1.1217805318886758E-6</v>
      </c>
      <c r="KI131" s="120">
        <v>1.1217805318886758E-6</v>
      </c>
      <c r="KJ131" s="120">
        <v>1.08341041222989E-6</v>
      </c>
      <c r="KK131" s="120">
        <v>1.0834104122298904E-6</v>
      </c>
      <c r="KL131" s="120">
        <v>1.0461424357424785E-6</v>
      </c>
      <c r="KM131" s="120">
        <v>1.0461424357424789E-6</v>
      </c>
      <c r="KN131" s="120">
        <v>1.009951653251177E-6</v>
      </c>
      <c r="KO131" s="120">
        <v>1.0099516532511765E-6</v>
      </c>
      <c r="KP131" s="120">
        <v>9.748135012429925E-7</v>
      </c>
      <c r="KQ131" s="120">
        <v>9.7481350124299207E-7</v>
      </c>
      <c r="KR131" s="120">
        <v>9.4070379973043057E-7</v>
      </c>
      <c r="KS131" s="120">
        <v>9.4070379973043131E-7</v>
      </c>
      <c r="KT131" s="120">
        <v>9.0759875006227632E-7</v>
      </c>
      <c r="KU131" s="120">
        <v>9.0759875006227642E-7</v>
      </c>
      <c r="KV131" s="120">
        <v>8.7547493268256672E-7</v>
      </c>
      <c r="KW131" s="120">
        <v>8.754749326825664E-7</v>
      </c>
      <c r="KX131" s="120">
        <v>8.4430930483842507E-7</v>
      </c>
      <c r="KY131" s="120">
        <v>8.4430930483842517E-7</v>
      </c>
      <c r="KZ131" s="120">
        <v>8.1407919823740576E-7</v>
      </c>
      <c r="LA131" s="120">
        <v>8.1407919823740597E-7</v>
      </c>
      <c r="LB131" s="120">
        <v>7.8476231665506032E-7</v>
      </c>
      <c r="LC131" s="120">
        <v>7.8476231665506074E-7</v>
      </c>
      <c r="LD131" s="120">
        <v>7.5633673349344668E-7</v>
      </c>
      <c r="LE131" s="120">
        <v>7.5633673349344721E-7</v>
      </c>
      <c r="LF131" s="120">
        <v>7.2878088929130928E-7</v>
      </c>
      <c r="LG131" s="120">
        <v>7.2878088929130928E-7</v>
      </c>
      <c r="LH131" s="120">
        <v>7.0207358918669605E-7</v>
      </c>
      <c r="LI131" s="120">
        <v>7.0207358918669605E-7</v>
      </c>
      <c r="LJ131" s="120">
        <v>6.7619400033279048E-7</v>
      </c>
      <c r="LK131" s="120">
        <v>6.7619400033279059E-7</v>
      </c>
      <c r="LL131" s="120">
        <v>6.5112164926775503E-7</v>
      </c>
      <c r="LM131" s="120">
        <v>6.5112164926775534E-7</v>
      </c>
      <c r="LN131" s="120">
        <v>6.2683641923941137E-7</v>
      </c>
      <c r="LO131" s="120">
        <v>6.2683641923941116E-7</v>
      </c>
      <c r="LP131" s="120">
        <v>6.033185474855924E-7</v>
      </c>
      <c r="LQ131" s="120">
        <v>6.033185474855924E-7</v>
      </c>
      <c r="LR131" s="120">
        <v>5.8054862247103097E-7</v>
      </c>
      <c r="LS131" s="120">
        <v>5.8054862247103139E-7</v>
      </c>
      <c r="LT131" s="120">
        <v>5.5850758108165779E-7</v>
      </c>
      <c r="LU131" s="120">
        <v>5.5850758108165705E-7</v>
      </c>
      <c r="LV131" s="120">
        <v>5.3717670577720822E-7</v>
      </c>
      <c r="LW131" s="120">
        <v>5.3717670577720854E-7</v>
      </c>
      <c r="LX131" s="120">
        <v>5.1653762170306534E-7</v>
      </c>
      <c r="LY131" s="120">
        <v>5.1653762170306513E-7</v>
      </c>
      <c r="LZ131" s="120">
        <v>4.9657229376225184E-7</v>
      </c>
      <c r="MA131" s="120">
        <v>4.9657229376225142E-7</v>
      </c>
      <c r="MB131" s="120">
        <v>4.7726302364855214E-7</v>
      </c>
      <c r="MC131" s="120">
        <v>4.7726302364855214E-7</v>
      </c>
      <c r="MD131" s="120">
        <v>4.5859244684171338E-7</v>
      </c>
      <c r="ME131" s="120">
        <v>4.5859244684171338E-7</v>
      </c>
      <c r="MF131" s="120">
        <v>4.4054352956572662E-7</v>
      </c>
      <c r="MG131" s="120">
        <v>4.4054352956572652E-7</v>
      </c>
      <c r="MH131" s="120">
        <v>4.2309956571119219E-7</v>
      </c>
      <c r="MI131" s="120">
        <v>4.2309956571119235E-7</v>
      </c>
      <c r="MJ131" s="120">
        <v>4.0624417372279297E-7</v>
      </c>
      <c r="MK131" s="120">
        <v>4.0624417372279319E-7</v>
      </c>
      <c r="ML131" s="120">
        <v>3.8996129345291059E-7</v>
      </c>
      <c r="MM131" s="120">
        <v>3.8996129345291033E-7</v>
      </c>
      <c r="MN131" s="120">
        <v>3.7423518298244571E-7</v>
      </c>
      <c r="MO131" s="120">
        <v>3.7423518298244587E-7</v>
      </c>
      <c r="MP131" s="120">
        <v>3.5905041540991545E-7</v>
      </c>
      <c r="MQ131" s="120">
        <v>3.5905041540991545E-7</v>
      </c>
      <c r="MR131" s="120">
        <v>3.443918756099011E-7</v>
      </c>
      <c r="MS131" s="120">
        <v>3.4439187560990099E-7</v>
      </c>
      <c r="MT131" s="120">
        <v>3.3024475696196554E-7</v>
      </c>
      <c r="MU131" s="120">
        <v>3.3024475696196575E-7</v>
      </c>
      <c r="MV131" s="120">
        <v>3.1659455805114186E-7</v>
      </c>
      <c r="MW131" s="120">
        <v>3.1659455805114197E-7</v>
      </c>
      <c r="MX131" s="120">
        <v>3.0342707934112563E-7</v>
      </c>
      <c r="MY131" s="120">
        <v>3.0342707934112574E-7</v>
      </c>
      <c r="MZ131" s="120">
        <v>2.9072841982131681E-7</v>
      </c>
      <c r="NA131" s="120">
        <v>2.9072841982131686E-7</v>
      </c>
      <c r="NB131" s="120">
        <v>2.7848497362885868E-7</v>
      </c>
      <c r="NC131" s="120">
        <v>2.7848497362885852E-7</v>
      </c>
      <c r="ND131" s="120">
        <v>2.6668342664684623E-7</v>
      </c>
      <c r="NE131" s="120">
        <v>2.6668342664684607E-7</v>
      </c>
      <c r="NF131" s="120">
        <v>2.5531075307988035E-7</v>
      </c>
      <c r="NG131" s="120">
        <v>2.553107530798804E-7</v>
      </c>
      <c r="NH131" s="120">
        <v>2.4435421200815494E-7</v>
      </c>
      <c r="NI131" s="120">
        <v>2.4435421200815494E-7</v>
      </c>
      <c r="NJ131" s="120">
        <v>2.3380134392127718E-7</v>
      </c>
      <c r="NK131" s="120">
        <v>2.3380134392127725E-7</v>
      </c>
      <c r="NL131" s="120">
        <v>2.2363996723303279E-7</v>
      </c>
      <c r="NM131" s="120">
        <v>2.2363996723303276E-7</v>
      </c>
      <c r="NN131" s="120">
        <v>2.1385817477830965E-7</v>
      </c>
      <c r="NO131" s="120">
        <v>2.1385817477830965E-7</v>
      </c>
      <c r="NP131" s="120">
        <v>2.0444433029340986E-7</v>
      </c>
      <c r="NQ131" s="120">
        <v>2.0444433029341E-7</v>
      </c>
      <c r="NR131" s="120">
        <v>1.9538706488098186E-7</v>
      </c>
      <c r="NS131" s="120">
        <v>1.9538706488098178E-7</v>
      </c>
      <c r="NT131" s="120">
        <v>1.8667527346081566E-7</v>
      </c>
      <c r="NU131" s="120">
        <v>1.8667527346081566E-7</v>
      </c>
      <c r="NV131" s="120">
        <v>1.7829811120774873E-7</v>
      </c>
      <c r="NW131" s="120">
        <v>1.7829811120774863E-7</v>
      </c>
      <c r="NX131" s="120">
        <v>1.7024498997793449E-7</v>
      </c>
      <c r="NY131" s="120">
        <v>1.7024498997793446E-7</v>
      </c>
      <c r="NZ131" s="120">
        <v>1.6250557472473394E-7</v>
      </c>
      <c r="OA131" s="120">
        <v>1.6250557472473397E-7</v>
      </c>
      <c r="OB131" s="120">
        <v>1.5506977990549023E-7</v>
      </c>
      <c r="OC131" s="120">
        <v>1.5506977990549026E-7</v>
      </c>
      <c r="OD131" s="120">
        <v>1.4792776588045517E-7</v>
      </c>
      <c r="OE131" s="120">
        <v>1.4792776588045506E-7</v>
      </c>
      <c r="OF131" s="120">
        <v>1.4106993530513447E-7</v>
      </c>
      <c r="OG131" s="120">
        <v>1.4106993530513447E-7</v>
      </c>
      <c r="OH131" s="120">
        <v>1.3448692951732438E-7</v>
      </c>
      <c r="OI131" s="120">
        <v>1.3448692951732435E-7</v>
      </c>
      <c r="OJ131" s="120">
        <v>1.2816962492010892E-7</v>
      </c>
      <c r="OK131" s="120">
        <v>1.2816962492010892E-7</v>
      </c>
      <c r="OL131" s="120">
        <v>1.221091293620936E-7</v>
      </c>
      <c r="OM131" s="120">
        <v>1.2210912936209358E-7</v>
      </c>
      <c r="ON131" s="120">
        <v>1.1629677851614523E-7</v>
      </c>
      <c r="OO131" s="120">
        <v>1.1629677851614531E-7</v>
      </c>
      <c r="OP131" s="120">
        <v>1.1072413225791029E-7</v>
      </c>
      <c r="OQ131" s="120">
        <v>1.1072413225791034E-7</v>
      </c>
      <c r="OR131" s="120">
        <v>1.0538297104537927E-7</v>
      </c>
      <c r="OS131" s="120">
        <v>1.0538297104537925E-7</v>
      </c>
      <c r="OT131" s="120">
        <v>1.0026529230076495E-7</v>
      </c>
      <c r="OU131" s="120">
        <v>1.0026529230076495E-7</v>
      </c>
      <c r="OV131" s="120">
        <v>9.5363306795955964E-8</v>
      </c>
      <c r="OW131" s="120">
        <v>9.5363306795956017E-8</v>
      </c>
      <c r="OX131" s="120">
        <v>9.0669435042803532E-8</v>
      </c>
      <c r="OY131" s="120">
        <v>9.0669435042803532E-8</v>
      </c>
      <c r="OZ131" s="120">
        <v>8.617630368949467E-8</v>
      </c>
      <c r="PA131" s="120">
        <v>8.6176303689494683E-8</v>
      </c>
      <c r="PB131" s="120">
        <v>8.1876741924258595E-8</v>
      </c>
      <c r="PC131" s="120">
        <v>8.1876741924258595E-8</v>
      </c>
      <c r="PD131" s="120">
        <v>7.776377788764502E-8</v>
      </c>
      <c r="PE131" s="120">
        <v>7.776377788764502E-8</v>
      </c>
      <c r="PF131" s="120">
        <v>7.3830635094606613E-8</v>
      </c>
      <c r="PG131" s="120">
        <v>7.3830635094606599E-8</v>
      </c>
      <c r="PH131" s="120">
        <v>7.0070728867608845E-8</v>
      </c>
      <c r="PI131" s="120">
        <v>7.0070728867608898E-8</v>
      </c>
      <c r="PJ131" s="120">
        <v>6.6477662781979559E-8</v>
      </c>
      <c r="PK131" s="120">
        <v>6.6477662781979546E-8</v>
      </c>
      <c r="PL131" s="120">
        <v>6.3045225124702284E-8</v>
      </c>
      <c r="PM131" s="120">
        <v>6.3045225124702257E-8</v>
      </c>
      <c r="PN131" s="120">
        <v>5.9767385367844521E-8</v>
      </c>
      <c r="PO131" s="120">
        <v>5.9767385367844534E-8</v>
      </c>
      <c r="PP131" s="120">
        <v>5.6638290657800275E-8</v>
      </c>
      <c r="PQ131" s="120">
        <v>5.6638290657800275E-8</v>
      </c>
      <c r="PR131" s="120">
        <v>5.3652262321513524E-8</v>
      </c>
      <c r="PS131" s="120">
        <v>5.3652262321513517E-8</v>
      </c>
      <c r="PT131" s="120">
        <v>5.0803792390835186E-8</v>
      </c>
      <c r="PU131" s="120">
        <v>5.0803792390835199E-8</v>
      </c>
      <c r="PV131" s="120">
        <v>4.8087540146151603E-8</v>
      </c>
      <c r="PW131" s="120">
        <v>4.8087540146151597E-8</v>
      </c>
      <c r="PX131" s="120">
        <v>4.5498328680406519E-8</v>
      </c>
      <c r="PY131" s="120">
        <v>4.5498328680406505E-8</v>
      </c>
      <c r="PZ131" s="120">
        <v>4.303114148462305E-8</v>
      </c>
      <c r="QA131" s="120">
        <v>4.303114148462305E-8</v>
      </c>
      <c r="QB131" s="120">
        <v>4.0681119056013773E-8</v>
      </c>
      <c r="QC131" s="120">
        <v>4.0681119056013793E-8</v>
      </c>
      <c r="QD131" s="120">
        <v>3.8443555529750006E-8</v>
      </c>
      <c r="QE131" s="120">
        <v>3.844355552974998E-8</v>
      </c>
      <c r="QF131" s="120">
        <v>3.6313895335441776E-8</v>
      </c>
      <c r="QG131" s="120">
        <v>3.6313895335441782E-8</v>
      </c>
      <c r="QH131" s="120">
        <v>3.4287729879361361E-8</v>
      </c>
      <c r="QI131" s="120">
        <v>3.4287729879361348E-8</v>
      </c>
      <c r="QJ131" s="120">
        <v>3.2360794253420725E-8</v>
      </c>
      <c r="QK131" s="120">
        <v>3.2360794253420719E-8</v>
      </c>
      <c r="QL131" s="120">
        <v>3.0528963971894921E-8</v>
      </c>
      <c r="QM131" s="120">
        <v>3.0528963971894921E-8</v>
      </c>
      <c r="QN131" s="120">
        <v>2.8788251736858707E-8</v>
      </c>
      <c r="QO131" s="120">
        <v>2.8788251736858727E-8</v>
      </c>
      <c r="QP131" s="120">
        <v>2.7134804233282735E-8</v>
      </c>
      <c r="QQ131" s="120">
        <v>2.7134804233282732E-8</v>
      </c>
      <c r="QR131" s="120">
        <v>2.5564898954711258E-8</v>
      </c>
      <c r="QS131" s="120">
        <v>2.5564898954711248E-8</v>
      </c>
      <c r="QT131" s="120">
        <v>2.4074941060419684E-8</v>
      </c>
      <c r="QU131" s="120">
        <v>2.4074941060419704E-8</v>
      </c>
      <c r="QV131" s="120">
        <v>2.2661460264924832E-8</v>
      </c>
      <c r="QW131" s="120">
        <v>2.2661460264924839E-8</v>
      </c>
      <c r="QX131" s="120">
        <v>2.1321107760695578E-8</v>
      </c>
      <c r="QY131" s="120">
        <v>2.1321107760695568E-8</v>
      </c>
      <c r="QZ131" s="120">
        <v>2.0050653174885358E-8</v>
      </c>
      <c r="RA131" s="120">
        <v>2.0050653174885345E-8</v>
      </c>
      <c r="RB131" s="120">
        <v>1.8846981560880922E-8</v>
      </c>
      <c r="RC131" s="120">
        <v>1.8846981560880922E-8</v>
      </c>
      <c r="RD131" s="120">
        <v>1.7707090425434143E-8</v>
      </c>
      <c r="RE131" s="120">
        <v>1.770709042543414E-8</v>
      </c>
      <c r="RF131" s="120">
        <v>1.6628086792115992E-8</v>
      </c>
      <c r="RG131" s="120">
        <v>1.6628086792115992E-8</v>
      </c>
      <c r="RH131" s="120">
        <v>1.5607184301803058E-8</v>
      </c>
      <c r="RI131" s="120">
        <v>1.5607184301803061E-8</v>
      </c>
      <c r="RJ131" s="120">
        <v>1.4641700350877254E-8</v>
      </c>
      <c r="RK131" s="120">
        <v>1.4641700350877254E-8</v>
      </c>
      <c r="RL131" s="120">
        <v>1.3729053267790694E-8</v>
      </c>
      <c r="RM131" s="120">
        <v>1.3729053267790686E-8</v>
      </c>
      <c r="RN131" s="120">
        <v>1.2866759528616386E-8</v>
      </c>
      <c r="RO131" s="120">
        <v>1.2866759528616396E-8</v>
      </c>
      <c r="RP131" s="120">
        <v>1.205243101217582E-8</v>
      </c>
      <c r="RQ131" s="120">
        <v>1.2052431012175825E-8</v>
      </c>
      <c r="RR131" s="120">
        <v>1.128377229530241E-8</v>
      </c>
      <c r="RS131" s="120">
        <v>1.1283772295302404E-8</v>
      </c>
      <c r="RT131" s="120">
        <v>1.0558577988769516E-8</v>
      </c>
      <c r="RU131" s="120">
        <v>1.0558577988769514E-8</v>
      </c>
      <c r="RV131" s="120">
        <v>9.8747301143787903E-9</v>
      </c>
      <c r="RW131" s="120">
        <v>9.8747301143787821E-9</v>
      </c>
      <c r="RX131" s="120">
        <v>9.2301955236730671E-9</v>
      </c>
      <c r="RY131" s="120">
        <v>9.2301955236730704E-9</v>
      </c>
      <c r="RZ131" s="120">
        <v>8.6230233587057075E-9</v>
      </c>
      <c r="SA131" s="120">
        <v>8.6230233587057142E-9</v>
      </c>
      <c r="SB131" s="120">
        <v>8.0513425552649744E-9</v>
      </c>
      <c r="SC131" s="120">
        <v>8.0513425552649761E-9</v>
      </c>
      <c r="SD131" s="120">
        <v>7.5133593889198144E-9</v>
      </c>
      <c r="SE131" s="120">
        <v>7.5133593889198111E-9</v>
      </c>
      <c r="SF131" s="120">
        <v>7.0073550642198396E-9</v>
      </c>
      <c r="SG131" s="120">
        <v>7.0073550642198387E-9</v>
      </c>
      <c r="SH131" s="120">
        <v>6.5316833473491626E-9</v>
      </c>
      <c r="SI131" s="120">
        <v>6.5316833473491576E-9</v>
      </c>
      <c r="SJ131" s="120">
        <v>6.0847682425003655E-9</v>
      </c>
      <c r="SK131" s="120">
        <v>6.0847682425003671E-9</v>
      </c>
      <c r="SL131" s="120">
        <v>5.6651017122014946E-9</v>
      </c>
      <c r="SM131" s="120">
        <v>5.6651017122014963E-9</v>
      </c>
      <c r="SN131" s="120">
        <v>5.2712414417953094E-9</v>
      </c>
      <c r="SO131" s="120">
        <v>5.2712414417953135E-9</v>
      </c>
      <c r="SP131" s="120">
        <v>4.901808648236733E-9</v>
      </c>
      <c r="SQ131" s="120">
        <v>4.9018086482367322E-9</v>
      </c>
      <c r="SR131" s="120">
        <v>4.5554859333407648E-9</v>
      </c>
      <c r="SS131" s="120">
        <v>4.5554859333407648E-9</v>
      </c>
      <c r="ST131" s="120">
        <v>4.2310151815799929E-9</v>
      </c>
      <c r="SU131" s="120">
        <v>4.2310151815799937E-9</v>
      </c>
      <c r="SV131" s="120">
        <v>3.9271955024973348E-9</v>
      </c>
      <c r="SW131" s="120">
        <v>3.9271955024973348E-9</v>
      </c>
      <c r="SX131" s="120">
        <v>3.6428812177667577E-9</v>
      </c>
      <c r="SY131" s="120">
        <v>3.6428812177667548E-9</v>
      </c>
      <c r="SZ131" s="120">
        <v>3.3769798929017212E-9</v>
      </c>
      <c r="TA131" s="120">
        <v>3.37697989290172E-9</v>
      </c>
      <c r="TB131" s="120">
        <v>3.1284504135784874E-9</v>
      </c>
      <c r="TC131" s="120">
        <v>3.128450413578487E-9</v>
      </c>
      <c r="TD131" s="120">
        <v>2.8963011065090362E-9</v>
      </c>
      <c r="TE131" s="120">
        <v>2.8963011065090358E-9</v>
      </c>
      <c r="TF131" s="120">
        <v>2.6795879047663313E-9</v>
      </c>
      <c r="TG131" s="120">
        <v>2.6795879047663317E-9</v>
      </c>
      <c r="TH131" s="120">
        <v>2.4774125574329859E-9</v>
      </c>
      <c r="TI131" s="120">
        <v>2.4774125574329859E-9</v>
      </c>
      <c r="TJ131" s="120">
        <v>2.2889208834130926E-9</v>
      </c>
      <c r="TK131" s="120">
        <v>2.2889208834130938E-9</v>
      </c>
      <c r="TL131" s="120">
        <v>2.1133010692161679E-9</v>
      </c>
      <c r="TM131" s="120">
        <v>2.11330106921617E-9</v>
      </c>
      <c r="TN131" s="120">
        <v>1.9497820104918167E-9</v>
      </c>
      <c r="TO131" s="120">
        <v>1.9497820104918171E-9</v>
      </c>
      <c r="TP131" s="120">
        <v>1.7976316970638964E-9</v>
      </c>
      <c r="TQ131" s="120">
        <v>1.797631697063896E-9</v>
      </c>
      <c r="TR131" s="120">
        <v>1.6561556411836994E-9</v>
      </c>
      <c r="TS131" s="120">
        <v>1.6561556411837E-9</v>
      </c>
      <c r="TT131" s="120">
        <v>1.5246953486930076E-9</v>
      </c>
      <c r="TU131" s="120">
        <v>1.5246953486930059E-9</v>
      </c>
      <c r="TV131" s="120">
        <v>1.4026268327598429E-9</v>
      </c>
      <c r="TW131" s="120">
        <v>1.4026268327598433E-9</v>
      </c>
      <c r="TX131" s="120">
        <v>1.2893591698224143E-9</v>
      </c>
      <c r="TY131" s="120">
        <v>1.2893591698224143E-9</v>
      </c>
      <c r="TZ131" s="120">
        <v>1.184333097350045E-9</v>
      </c>
      <c r="UA131" s="120">
        <v>1.184333097350045E-9</v>
      </c>
      <c r="UB131" s="120">
        <v>1.0870196530040434E-9</v>
      </c>
      <c r="UC131" s="120">
        <v>1.087019653004043E-9</v>
      </c>
      <c r="UD131" s="120">
        <v>9.969188547562771E-10</v>
      </c>
      <c r="UE131" s="120">
        <v>9.9691885475627669E-10</v>
      </c>
      <c r="UF131" s="120">
        <v>9.1355842149893139E-10</v>
      </c>
      <c r="UG131" s="120">
        <v>9.135584214989316E-10</v>
      </c>
      <c r="UH131" s="120">
        <v>8.3649253365542815E-10</v>
      </c>
      <c r="UI131" s="120">
        <v>8.3649253365542856E-10</v>
      </c>
      <c r="UJ131" s="120">
        <v>7.6530063327985865E-10</v>
      </c>
      <c r="UK131" s="120">
        <v>7.6530063327985896E-10</v>
      </c>
      <c r="UL131" s="120">
        <v>6.9958626311057459E-10</v>
      </c>
      <c r="UM131" s="120">
        <v>6.9958626311057459E-10</v>
      </c>
      <c r="UN131" s="120">
        <v>6.3897594402276751E-10</v>
      </c>
      <c r="UO131" s="120">
        <v>6.389759440227671E-10</v>
      </c>
      <c r="UP131" s="120">
        <v>5.8311809030501512E-10</v>
      </c>
      <c r="UQ131" s="120">
        <v>5.8311809030501532E-10</v>
      </c>
      <c r="UR131" s="120">
        <v>5.3168196216589293E-10</v>
      </c>
      <c r="US131" s="120">
        <v>5.3168196216589273E-10</v>
      </c>
      <c r="UT131" s="120">
        <v>4.8435665485883859E-10</v>
      </c>
      <c r="UU131" s="120">
        <v>4.8435665485883859E-10</v>
      </c>
      <c r="UV131" s="120">
        <v>4.4085012379661224E-10</v>
      </c>
      <c r="UW131" s="120">
        <v>4.4085012379661203E-10</v>
      </c>
      <c r="UX131" s="120">
        <v>4.0088824501079506E-10</v>
      </c>
      <c r="UY131" s="120">
        <v>4.0088824501079511E-10</v>
      </c>
      <c r="UZ131" s="120">
        <v>3.642139102970078E-10</v>
      </c>
      <c r="VA131" s="120">
        <v>3.6421391029700791E-10</v>
      </c>
      <c r="VB131" s="120">
        <v>3.305861563727518E-10</v>
      </c>
      <c r="VC131" s="120">
        <v>3.3058615637275159E-10</v>
      </c>
      <c r="VD131" s="120">
        <v>2.9977932736212065E-10</v>
      </c>
      <c r="VE131" s="120">
        <v>2.9977932736212055E-10</v>
      </c>
      <c r="VF131" s="120">
        <v>2.7158226991003127E-10</v>
      </c>
      <c r="VG131" s="120">
        <v>2.7158226991003133E-10</v>
      </c>
      <c r="VH131" s="120">
        <v>2.4579756021811559E-10</v>
      </c>
      <c r="VI131" s="120">
        <v>2.4579756021811564E-10</v>
      </c>
      <c r="VJ131" s="120">
        <v>2.2224076228501507E-10</v>
      </c>
      <c r="VK131" s="120">
        <v>2.2224076228501533E-10</v>
      </c>
      <c r="VL131" s="120">
        <v>2.0073971662550722E-10</v>
      </c>
      <c r="VM131" s="120">
        <v>2.0073971662550709E-10</v>
      </c>
      <c r="VN131" s="120">
        <v>1.8113385873568122E-10</v>
      </c>
      <c r="VO131" s="120">
        <v>1.8113385873568137E-10</v>
      </c>
      <c r="VP131" s="120">
        <v>1.6327356656528137E-10</v>
      </c>
      <c r="VQ131" s="120">
        <v>1.6327356656528122E-10</v>
      </c>
      <c r="VR131" s="120">
        <v>1.4701953625330322E-10</v>
      </c>
      <c r="VS131" s="120">
        <v>1.4701953625330324E-10</v>
      </c>
      <c r="VT131" s="120">
        <v>1.3224218537903165E-10</v>
      </c>
      <c r="VU131" s="120">
        <v>1.3224218537903159E-10</v>
      </c>
      <c r="VV131" s="120">
        <v>1.188210829778384E-10</v>
      </c>
      <c r="VW131" s="120">
        <v>1.1882108297783848E-10</v>
      </c>
      <c r="VX131" s="120">
        <v>1.0664440556931516E-10</v>
      </c>
      <c r="VY131" s="120">
        <v>1.066444055693152E-10</v>
      </c>
      <c r="VZ131" s="120">
        <v>9.56084184445901E-11</v>
      </c>
      <c r="WA131" s="120">
        <v>9.5608418444590022E-11</v>
      </c>
      <c r="WB131" s="120">
        <v>8.5616981460025143E-11</v>
      </c>
      <c r="WC131" s="120">
        <v>8.5616981460025169E-11</v>
      </c>
      <c r="WD131" s="120">
        <v>7.6581078585852023E-11</v>
      </c>
      <c r="WE131" s="120">
        <v>7.6581078585851933E-11</v>
      </c>
      <c r="WF131" s="120">
        <v>6.8418370460680274E-11</v>
      </c>
      <c r="WG131" s="120">
        <v>6.84183704606803E-11</v>
      </c>
      <c r="WH131" s="120">
        <v>6.1052769206180934E-11</v>
      </c>
      <c r="WI131" s="120">
        <v>6.1052769206180959E-11</v>
      </c>
      <c r="WJ131" s="120">
        <v>5.4414034760573023E-11</v>
      </c>
      <c r="WK131" s="120">
        <v>5.4414034760573023E-11</v>
      </c>
      <c r="WL131" s="120">
        <v>4.8437391994817174E-11</v>
      </c>
      <c r="WM131" s="120">
        <v>4.8437391994817148E-11</v>
      </c>
      <c r="WN131" s="120">
        <v>4.3063167881602354E-11</v>
      </c>
      <c r="WO131" s="120">
        <v>4.3063167881602341E-11</v>
      </c>
      <c r="WP131" s="120">
        <v>3.8236447994281797E-11</v>
      </c>
      <c r="WQ131" s="120">
        <v>3.823644799428181E-11</v>
      </c>
      <c r="WR131" s="120">
        <v>3.3906751620837172E-11</v>
      </c>
      <c r="WS131" s="120">
        <v>3.3906751620837133E-11</v>
      </c>
      <c r="WT131" s="120">
        <v>3.0027724786694196E-11</v>
      </c>
      <c r="WU131" s="120">
        <v>3.0027724786694235E-11</v>
      </c>
      <c r="WV131" s="120">
        <v>2.6556850489744819E-11</v>
      </c>
      <c r="WW131" s="120">
        <v>2.6556850489744823E-11</v>
      </c>
      <c r="WX131" s="120">
        <v>2.3455175461211096E-11</v>
      </c>
      <c r="WY131" s="120">
        <v>2.3455175461211083E-11</v>
      </c>
      <c r="WZ131" s="120">
        <v>2.068705277698631E-11</v>
      </c>
      <c r="XA131" s="120">
        <v>2.068705277698632E-11</v>
      </c>
      <c r="XB131" s="120">
        <v>1.8219899655758041E-11</v>
      </c>
      <c r="XC131" s="120">
        <v>1.8219899655758035E-11</v>
      </c>
      <c r="XD131" s="120">
        <v>1.602396979252864E-11</v>
      </c>
      <c r="XE131" s="120">
        <v>1.6023969792528637E-11</v>
      </c>
      <c r="XF131" s="120">
        <v>1.4072139589052512E-11</v>
      </c>
      <c r="XG131" s="120">
        <v>1.4072139589052519E-11</v>
      </c>
      <c r="XH131" s="120">
        <v>1.233970765616743E-11</v>
      </c>
      <c r="XI131" s="120">
        <v>1.233970765616743E-11</v>
      </c>
      <c r="XJ131" s="120">
        <v>1.0804206976967823E-11</v>
      </c>
      <c r="XK131" s="120">
        <v>1.0804206976967816E-11</v>
      </c>
      <c r="XL131" s="120">
        <v>9.4452291342058643E-12</v>
      </c>
      <c r="XM131" s="120">
        <v>9.4452291342058611E-12</v>
      </c>
      <c r="XN131" s="120">
        <v>8.2442600201699679E-12</v>
      </c>
      <c r="XO131" s="120">
        <v>8.2442600201699646E-12</v>
      </c>
      <c r="XP131" s="120">
        <v>7.1845264625344022E-12</v>
      </c>
      <c r="XQ131" s="120">
        <v>7.1845264625343997E-12</v>
      </c>
      <c r="XR131" s="120">
        <v>6.2508532152553536E-12</v>
      </c>
      <c r="XS131" s="120">
        <v>6.250853215255356E-12</v>
      </c>
      <c r="XT131" s="120">
        <v>5.4295297794621548E-12</v>
      </c>
      <c r="XU131" s="120">
        <v>5.4295297794621532E-12</v>
      </c>
      <c r="XV131" s="120">
        <v>4.70818653541459E-12</v>
      </c>
      <c r="XW131" s="120">
        <v>4.7081865354145892E-12</v>
      </c>
      <c r="XX131" s="120">
        <v>4.0756796829235737E-12</v>
      </c>
      <c r="XY131" s="120">
        <v>4.0756796829235704E-12</v>
      </c>
      <c r="XZ131" s="120">
        <v>3.5219845041193753E-12</v>
      </c>
      <c r="YA131" s="120">
        <v>3.5219845041193773E-12</v>
      </c>
      <c r="YB131" s="120">
        <v>3.0380964790562616E-12</v>
      </c>
      <c r="YC131" s="120">
        <v>3.0380964790562612E-12</v>
      </c>
      <c r="YD131" s="120">
        <v>2.6159398013217661E-12</v>
      </c>
      <c r="YE131" s="120">
        <v>2.6159398013217673E-12</v>
      </c>
      <c r="YF131" s="120">
        <v>2.2482828575319951E-12</v>
      </c>
      <c r="YG131" s="120">
        <v>2.2482828575319951E-12</v>
      </c>
      <c r="YH131" s="120">
        <v>1.9286602512996115E-12</v>
      </c>
      <c r="YI131" s="120">
        <v>1.9286602512996123E-12</v>
      </c>
      <c r="YJ131" s="120">
        <v>1.6513009689197376E-12</v>
      </c>
      <c r="YK131" s="120">
        <v>1.6513009689197372E-12</v>
      </c>
      <c r="YL131" s="120">
        <v>1.4110623005918014E-12</v>
      </c>
      <c r="YM131" s="120">
        <v>1.4110623005918004E-12</v>
      </c>
      <c r="YN131" s="120">
        <v>1.2033691474454185E-12</v>
      </c>
      <c r="YO131" s="120">
        <v>1.2033691474454181E-12</v>
      </c>
      <c r="YP131" s="120">
        <v>1.0241583609300845E-12</v>
      </c>
      <c r="YQ131" s="120">
        <v>1.0241583609300843E-12</v>
      </c>
      <c r="YR131" s="120">
        <v>8.6982777722737713E-13</v>
      </c>
      <c r="YS131" s="120">
        <v>8.6982777722737723E-13</v>
      </c>
      <c r="YT131" s="120">
        <v>7.3718962521825532E-13</v>
      </c>
      <c r="YU131" s="120">
        <v>7.3718962521825491E-13</v>
      </c>
      <c r="YV131" s="120">
        <v>6.2342800215588527E-13</v>
      </c>
      <c r="YW131" s="120">
        <v>6.2342800215588517E-13</v>
      </c>
      <c r="YX131" s="120">
        <v>5.2606012652750275E-13</v>
      </c>
      <c r="YY131" s="120">
        <v>5.2606012652750275E-13</v>
      </c>
      <c r="YZ131" s="120">
        <v>4.4290109260992988E-13</v>
      </c>
      <c r="ZA131" s="120">
        <v>4.4290109260992998E-13</v>
      </c>
      <c r="ZB131" s="120">
        <v>3.7203186590762733E-13</v>
      </c>
      <c r="ZC131" s="120">
        <v>3.7203186590762743E-13</v>
      </c>
      <c r="ZD131" s="120">
        <v>3.1177027298641863E-13</v>
      </c>
      <c r="ZE131" s="120">
        <v>3.1177027298641873E-13</v>
      </c>
      <c r="ZF131" s="120">
        <v>2.6064475315944907E-13</v>
      </c>
      <c r="ZG131" s="120">
        <v>2.6064475315944877E-13</v>
      </c>
      <c r="ZH131" s="120">
        <v>2.1737065302568336E-13</v>
      </c>
      <c r="ZI131" s="120">
        <v>2.1737065302568353E-13</v>
      </c>
      <c r="ZJ131" s="120">
        <v>1.8082885798861881E-13</v>
      </c>
      <c r="ZK131" s="120">
        <v>1.8082885798861893E-13</v>
      </c>
      <c r="ZL131" s="120">
        <v>1.5004656757938395E-13</v>
      </c>
      <c r="ZM131" s="120">
        <v>1.5004656757938392E-13</v>
      </c>
      <c r="ZN131" s="120">
        <v>1.2418003366164813E-13</v>
      </c>
      <c r="ZO131" s="120">
        <v>1.241800336616481E-13</v>
      </c>
      <c r="ZP131" s="120">
        <v>1.0249909239550052E-13</v>
      </c>
      <c r="ZQ131" s="120">
        <v>1.0249909239550056E-13</v>
      </c>
      <c r="ZR131" s="120">
        <v>8.4373332175622252E-14</v>
      </c>
      <c r="ZS131" s="120">
        <v>8.4373332175622201E-14</v>
      </c>
      <c r="ZT131" s="120">
        <v>6.9259750629591498E-14</v>
      </c>
      <c r="ZU131" s="120">
        <v>6.9259750629591536E-14</v>
      </c>
      <c r="ZV131" s="120">
        <v>5.6691764161077837E-14</v>
      </c>
      <c r="ZW131" s="120">
        <v>5.6691764161077818E-14</v>
      </c>
      <c r="ZX131" s="120">
        <v>4.6269443447989937E-14</v>
      </c>
      <c r="ZY131" s="120">
        <v>4.6269443447989906E-14</v>
      </c>
      <c r="ZZ131" s="120">
        <v>3.765085775728462E-14</v>
      </c>
      <c r="AAA131" s="120">
        <v>3.7650857757284658E-14</v>
      </c>
      <c r="AAB131" s="120">
        <v>3.0544419917898595E-14</v>
      </c>
      <c r="AAC131" s="120">
        <v>3.0544419917898589E-14</v>
      </c>
      <c r="AAD131" s="120">
        <v>2.4702132304695688E-14</v>
      </c>
      <c r="AAE131" s="120">
        <v>2.4702132304695694E-14</v>
      </c>
      <c r="AAF131" s="120">
        <v>1.9913642234662587E-14</v>
      </c>
      <c r="AAG131" s="120">
        <v>1.9913642234662587E-14</v>
      </c>
      <c r="AAH131" s="120">
        <v>1.6001022768653716E-14</v>
      </c>
      <c r="AAI131" s="120">
        <v>1.6001022768653716E-14</v>
      </c>
      <c r="AAJ131" s="120">
        <v>1.2814202056088826E-14</v>
      </c>
      <c r="AAK131" s="120">
        <v>1.281420205608882E-14</v>
      </c>
      <c r="AAL131" s="120">
        <v>1.0226971065803055E-14</v>
      </c>
      <c r="AAM131" s="120">
        <v>1.0226971065803051E-14</v>
      </c>
      <c r="AAN131" s="120">
        <v>8.1335058246684858E-15</v>
      </c>
      <c r="AAO131" s="120">
        <v>8.133505824668489E-15</v>
      </c>
      <c r="AAP131" s="120">
        <v>6.4453461487020166E-15</v>
      </c>
      <c r="AAQ131" s="120">
        <v>6.4453461487020134E-15</v>
      </c>
      <c r="AAR131" s="120">
        <v>5.0887783122198145E-15</v>
      </c>
      <c r="AAS131" s="120">
        <v>5.0887783122198137E-15</v>
      </c>
      <c r="AAT131" s="120">
        <v>4.0025741731536213E-15</v>
      </c>
      <c r="AAU131" s="120">
        <v>4.0025741731536228E-15</v>
      </c>
      <c r="AAV131" s="120">
        <v>3.1360439716353568E-15</v>
      </c>
      <c r="AAW131" s="120">
        <v>3.1360439716353529E-15</v>
      </c>
      <c r="AAX131" s="120">
        <v>2.447364359750436E-15</v>
      </c>
      <c r="AAY131" s="120">
        <v>2.4473643597504356E-15</v>
      </c>
      <c r="AAZ131" s="120">
        <v>1.9021472188406226E-15</v>
      </c>
      <c r="ABA131" s="120">
        <v>1.9021472188406234E-15</v>
      </c>
      <c r="ABB131" s="120">
        <v>1.4722184931825289E-15</v>
      </c>
      <c r="ABC131" s="120">
        <v>1.4722184931825279E-15</v>
      </c>
      <c r="ABD131" s="120">
        <v>1.1345796318340062E-15</v>
      </c>
      <c r="ABE131" s="120">
        <v>1.1345796318340056E-15</v>
      </c>
      <c r="ABF131" s="120">
        <v>8.705273006436934E-16</v>
      </c>
      <c r="ABG131" s="120">
        <v>8.705273006436937E-16</v>
      </c>
      <c r="ABH131" s="120">
        <v>6.6490982062750485E-16</v>
      </c>
      <c r="ABI131" s="120">
        <v>6.6490982062750466E-16</v>
      </c>
      <c r="ABJ131" s="120">
        <v>5.0550132384392453E-16</v>
      </c>
      <c r="ABK131" s="120">
        <v>5.0550132384392473E-16</v>
      </c>
      <c r="ABL131" s="120">
        <v>3.8247691010946088E-16</v>
      </c>
      <c r="ABM131" s="120">
        <v>3.8247691010946117E-16</v>
      </c>
      <c r="ABN131" s="120">
        <v>2.8797415370395258E-16</v>
      </c>
      <c r="ABO131" s="120">
        <v>2.8797415370395253E-16</v>
      </c>
      <c r="ABP131" s="120">
        <v>2.157281646105527E-16</v>
      </c>
      <c r="ABQ131" s="120">
        <v>2.1572816461055277E-16</v>
      </c>
      <c r="ABR131" s="120">
        <v>1.6076906939889607E-16</v>
      </c>
      <c r="ABS131" s="120">
        <v>1.6076906939889617E-16</v>
      </c>
      <c r="ABT131" s="120">
        <v>1.1917225769857989E-16</v>
      </c>
      <c r="ABU131" s="120">
        <v>1.1917225769857979E-16</v>
      </c>
      <c r="ABV131" s="120">
        <v>8.7853055894199306E-17</v>
      </c>
      <c r="ABW131" s="120">
        <v>8.7853055894199306E-17</v>
      </c>
      <c r="ABX131" s="120">
        <v>6.4398654185160911E-17</v>
      </c>
      <c r="ABY131" s="120">
        <v>6.4398654185160936E-17</v>
      </c>
      <c r="ABZ131" s="120">
        <v>4.6931139844148372E-17</v>
      </c>
      <c r="ACA131" s="120">
        <v>4.6931139844148366E-17</v>
      </c>
      <c r="ACB131" s="120">
        <v>3.3996391061343034E-17</v>
      </c>
      <c r="ACC131" s="120">
        <v>3.3996391061343046E-17</v>
      </c>
      <c r="ACD131" s="120">
        <v>2.4474374167635155E-17</v>
      </c>
      <c r="ACE131" s="120">
        <v>2.4474374167635121E-17</v>
      </c>
      <c r="ACF131" s="120">
        <v>1.7507073567092464E-17</v>
      </c>
      <c r="ACG131" s="120">
        <v>1.7507073567092461E-17</v>
      </c>
      <c r="ACH131" s="120">
        <v>1.2440878931640957E-17</v>
      </c>
      <c r="ACI131" s="120">
        <v>1.2440878931640962E-17</v>
      </c>
      <c r="ACJ131" s="120">
        <v>8.7807679471903328E-18</v>
      </c>
      <c r="ACK131" s="120">
        <v>8.7807679471903343E-18</v>
      </c>
      <c r="ACL131" s="120">
        <v>6.154064254774695E-18</v>
      </c>
      <c r="ACM131" s="120">
        <v>6.1540642547746981E-18</v>
      </c>
      <c r="ACN131" s="120">
        <v>4.28192759333906E-18</v>
      </c>
      <c r="ACO131" s="120">
        <v>4.2819275933390577E-18</v>
      </c>
      <c r="ACP131" s="120">
        <v>2.9570542149085424E-18</v>
      </c>
      <c r="ACQ131" s="120">
        <v>2.9570542149085436E-18</v>
      </c>
      <c r="ACR131" s="120">
        <v>2.0263374225895924E-18</v>
      </c>
      <c r="ACS131" s="120">
        <v>2.0263374225895916E-18</v>
      </c>
      <c r="ACT131" s="120">
        <v>1.3774669390354539E-18</v>
      </c>
      <c r="ACU131" s="120">
        <v>1.3774669390354542E-18</v>
      </c>
      <c r="ACV131" s="120">
        <v>9.2863748569514282E-19</v>
      </c>
      <c r="ACW131" s="120">
        <v>9.2863748569514301E-19</v>
      </c>
      <c r="ACX131" s="120">
        <v>6.2069658754596044E-19</v>
      </c>
      <c r="ACY131" s="120">
        <v>6.2069658754596044E-19</v>
      </c>
      <c r="ACZ131" s="120">
        <v>4.1119380286281297E-19</v>
      </c>
      <c r="ADA131" s="120">
        <v>4.1119380286281302E-19</v>
      </c>
      <c r="ADB131" s="120">
        <v>2.6990238048932645E-19</v>
      </c>
      <c r="ADC131" s="120">
        <v>2.6990238048932621E-19</v>
      </c>
      <c r="ADD131" s="120">
        <v>1.7547335181280173E-19</v>
      </c>
      <c r="ADE131" s="120">
        <v>1.7547335181280173E-19</v>
      </c>
      <c r="ADF131" s="120">
        <v>1.1295440908408809E-19</v>
      </c>
      <c r="ADG131" s="120">
        <v>1.1295440908408816E-19</v>
      </c>
      <c r="ADH131" s="120">
        <v>7.1964335785356506E-20</v>
      </c>
      <c r="ADI131" s="120">
        <v>7.1964335785356482E-20</v>
      </c>
      <c r="ADJ131" s="120">
        <v>4.5360597834307535E-20</v>
      </c>
      <c r="ADK131" s="120">
        <v>4.5360597834307529E-20</v>
      </c>
      <c r="ADL131" s="120">
        <v>2.8275001894443668E-20</v>
      </c>
      <c r="ADM131" s="120">
        <v>2.8275001894443656E-20</v>
      </c>
      <c r="ADN131" s="120">
        <v>1.7421805441008784E-20</v>
      </c>
      <c r="ADO131" s="120">
        <v>1.7421805441008784E-20</v>
      </c>
      <c r="ADP131" s="120">
        <v>1.0605783650518039E-20</v>
      </c>
      <c r="ADQ131" s="120">
        <v>1.0605783650518047E-20</v>
      </c>
      <c r="ADR131" s="120">
        <v>6.3757480020357931E-21</v>
      </c>
      <c r="ADS131" s="120">
        <v>6.3757480020357909E-21</v>
      </c>
      <c r="ADT131" s="120">
        <v>3.7828937602290453E-21</v>
      </c>
      <c r="ADU131" s="120">
        <v>3.7828937602290423E-21</v>
      </c>
      <c r="ADV131" s="120">
        <v>2.2139742271220841E-21</v>
      </c>
      <c r="ADW131" s="120">
        <v>2.2139742271220849E-21</v>
      </c>
      <c r="ADX131" s="120">
        <v>1.2773525697964768E-21</v>
      </c>
      <c r="ADY131" s="120">
        <v>1.277352569796477E-21</v>
      </c>
      <c r="ADZ131" s="120">
        <v>7.260312346876954E-22</v>
      </c>
      <c r="AEA131" s="120">
        <v>7.260312346876954E-22</v>
      </c>
      <c r="AEB131" s="120">
        <v>4.0625900630151281E-22</v>
      </c>
      <c r="AEC131" s="120">
        <v>4.0625900630151285E-22</v>
      </c>
      <c r="AED131" s="120">
        <v>2.236295840890327E-22</v>
      </c>
      <c r="AEE131" s="120">
        <v>2.2362958408903242E-22</v>
      </c>
      <c r="AEF131" s="120">
        <v>1.2100011715000699E-22</v>
      </c>
      <c r="AEG131" s="120">
        <v>1.2100011715000701E-22</v>
      </c>
      <c r="AEH131" s="120">
        <v>6.4298114245432834E-23</v>
      </c>
      <c r="AEI131" s="120">
        <v>6.4298114245432858E-23</v>
      </c>
      <c r="AEJ131" s="120">
        <v>3.3524580719367221E-23</v>
      </c>
      <c r="AEK131" s="120">
        <v>3.3524580719367216E-23</v>
      </c>
      <c r="AEL131" s="120">
        <v>1.7133491603299424E-23</v>
      </c>
      <c r="AEM131" s="120">
        <v>1.7133491603299404E-23</v>
      </c>
      <c r="AEN131" s="120">
        <v>8.5738297802187548E-24</v>
      </c>
      <c r="AEO131" s="120">
        <v>8.5738297802187533E-24</v>
      </c>
      <c r="AEP131" s="120">
        <v>4.1960387846370343E-24</v>
      </c>
      <c r="AEQ131" s="120">
        <v>4.1960387846370336E-24</v>
      </c>
      <c r="AER131" s="120">
        <v>2.0057844675801329E-24</v>
      </c>
      <c r="AES131" s="120">
        <v>2.0057844675801315E-24</v>
      </c>
      <c r="AET131" s="120">
        <v>9.3519735194158386E-25</v>
      </c>
      <c r="AEU131" s="120">
        <v>9.3519735194158441E-25</v>
      </c>
      <c r="AEV131" s="120">
        <v>4.2465241791549679E-25</v>
      </c>
      <c r="AEW131" s="120">
        <v>4.2465241791549707E-25</v>
      </c>
      <c r="AEX131" s="120">
        <v>1.8747679849629383E-25</v>
      </c>
      <c r="AEY131" s="120">
        <v>1.8747679849629377E-25</v>
      </c>
      <c r="AEZ131" s="120">
        <v>8.0323606773190754E-26</v>
      </c>
      <c r="AFA131" s="120">
        <v>8.0323606773190754E-26</v>
      </c>
      <c r="AFB131" s="120">
        <v>3.3329864028082591E-26</v>
      </c>
      <c r="AFC131" s="120">
        <v>3.3329864028082602E-26</v>
      </c>
      <c r="AFD131" s="120">
        <v>1.3363888217521504E-26</v>
      </c>
      <c r="AFE131" s="120">
        <v>1.3363888217521492E-26</v>
      </c>
      <c r="AFF131" s="120">
        <v>5.1646440794014826E-27</v>
      </c>
      <c r="AFG131" s="120">
        <v>5.1646440794014805E-27</v>
      </c>
      <c r="AFH131" s="120">
        <v>1.9183175712853942E-27</v>
      </c>
      <c r="AFI131" s="120">
        <v>1.9183175712853949E-27</v>
      </c>
      <c r="AFJ131" s="120">
        <v>6.8261748570125721E-28</v>
      </c>
      <c r="AFK131" s="120">
        <v>6.8261748570125658E-28</v>
      </c>
      <c r="AFL131" s="120">
        <v>2.3185896341762661E-28</v>
      </c>
      <c r="AFM131" s="120">
        <v>2.3185896341762665E-28</v>
      </c>
      <c r="AFN131" s="120">
        <v>7.4858494379093432E-29</v>
      </c>
      <c r="AFO131" s="120">
        <v>7.485849437909341E-29</v>
      </c>
      <c r="AFP131" s="120">
        <v>2.2862640099561251E-29</v>
      </c>
      <c r="AFQ131" s="120">
        <v>2.2862640099561242E-29</v>
      </c>
      <c r="AFR131" s="120">
        <v>6.5678693643609043E-30</v>
      </c>
      <c r="AFS131" s="120">
        <v>6.5678693643609057E-30</v>
      </c>
      <c r="AFT131" s="120">
        <v>1.762928254922849E-30</v>
      </c>
      <c r="AFU131" s="120">
        <v>1.7629282549228487E-30</v>
      </c>
      <c r="AFV131" s="120">
        <v>4.3861338982361053E-31</v>
      </c>
      <c r="AFW131" s="120">
        <v>4.3861338982361053E-31</v>
      </c>
      <c r="AFX131" s="120">
        <v>1.0016925257330353E-31</v>
      </c>
      <c r="AFY131" s="120">
        <v>1.0016925257330353E-31</v>
      </c>
      <c r="AFZ131" s="120">
        <v>2.0745989755018755E-32</v>
      </c>
      <c r="AGA131" s="120">
        <v>2.0745989755018755E-32</v>
      </c>
      <c r="AGB131" s="120">
        <v>3.8369190384560728E-33</v>
      </c>
      <c r="AGC131" s="120">
        <v>3.8369190384560721E-33</v>
      </c>
      <c r="AGD131" s="120">
        <v>6.2096951849449571E-34</v>
      </c>
      <c r="AGE131" s="120">
        <v>6.2096951849449579E-34</v>
      </c>
      <c r="AGF131" s="120">
        <v>8.5528796774274343E-35</v>
      </c>
      <c r="AGG131" s="120">
        <v>8.5528796774274343E-35</v>
      </c>
      <c r="AGH131" s="120">
        <v>9.6279645405816801E-36</v>
      </c>
      <c r="AGI131" s="120">
        <v>9.6279645405816788E-36</v>
      </c>
      <c r="AGJ131" s="120">
        <v>8.307438982451885E-37</v>
      </c>
      <c r="AGK131" s="120">
        <v>8.307438982451885E-37</v>
      </c>
      <c r="AGL131" s="120">
        <v>4.8856483956051325E-38</v>
      </c>
      <c r="AGM131" s="120">
        <v>4.8856483956051325E-38</v>
      </c>
      <c r="AGN131" s="120">
        <v>1.4693679385278594E-39</v>
      </c>
      <c r="AGO131" s="120" t="s">
        <v>105</v>
      </c>
      <c r="AGP131" s="120" t="s">
        <v>105</v>
      </c>
      <c r="AGQ131" s="120" t="s">
        <v>105</v>
      </c>
      <c r="AGR131" s="120" t="s">
        <v>105</v>
      </c>
      <c r="AGS131" s="120" t="s">
        <v>105</v>
      </c>
      <c r="AGT131" s="120" t="s">
        <v>105</v>
      </c>
      <c r="AGU131" s="120" t="s">
        <v>105</v>
      </c>
      <c r="AGV131" s="120" t="s">
        <v>105</v>
      </c>
      <c r="AGW131" s="120" t="s">
        <v>105</v>
      </c>
      <c r="AGX131" s="120" t="s">
        <v>105</v>
      </c>
      <c r="AGY131" s="120" t="s">
        <v>105</v>
      </c>
      <c r="AGZ131" s="120" t="s">
        <v>105</v>
      </c>
      <c r="AHA131" s="120" t="s">
        <v>105</v>
      </c>
      <c r="AHB131" s="120" t="s">
        <v>105</v>
      </c>
      <c r="AHC131" s="120" t="s">
        <v>105</v>
      </c>
      <c r="AHD131" s="120" t="s">
        <v>105</v>
      </c>
      <c r="AHE131" s="120" t="s">
        <v>105</v>
      </c>
      <c r="AHF131" s="120" t="s">
        <v>105</v>
      </c>
      <c r="AHG131" s="120" t="s">
        <v>105</v>
      </c>
      <c r="AHH131" s="120" t="s">
        <v>105</v>
      </c>
      <c r="AHI131" s="120" t="s">
        <v>105</v>
      </c>
      <c r="AHJ131" s="120" t="s">
        <v>105</v>
      </c>
      <c r="AHK131" s="120" t="s">
        <v>105</v>
      </c>
      <c r="AHL131" s="120" t="s">
        <v>105</v>
      </c>
      <c r="AHM131" s="120" t="s">
        <v>105</v>
      </c>
      <c r="AHN131" s="120" t="s">
        <v>105</v>
      </c>
      <c r="AHO131" s="120" t="s">
        <v>105</v>
      </c>
      <c r="AHP131" s="120" t="s">
        <v>105</v>
      </c>
      <c r="AHQ131" s="120" t="s">
        <v>105</v>
      </c>
      <c r="AHR131" s="120" t="s">
        <v>105</v>
      </c>
      <c r="AHS131" s="120" t="s">
        <v>105</v>
      </c>
      <c r="AHT131" s="120" t="s">
        <v>105</v>
      </c>
      <c r="AHU131" s="120" t="s">
        <v>105</v>
      </c>
      <c r="AHV131" s="120" t="s">
        <v>105</v>
      </c>
      <c r="AHW131" s="120" t="s">
        <v>105</v>
      </c>
      <c r="AHX131" s="120" t="s">
        <v>105</v>
      </c>
      <c r="AHY131" s="120" t="s">
        <v>105</v>
      </c>
      <c r="AHZ131" s="120" t="s">
        <v>105</v>
      </c>
      <c r="AIA131" s="120" t="s">
        <v>105</v>
      </c>
      <c r="AIB131" s="120" t="s">
        <v>105</v>
      </c>
      <c r="AIC131" s="120" t="s">
        <v>105</v>
      </c>
      <c r="AID131" s="120" t="s">
        <v>105</v>
      </c>
      <c r="AIE131" s="120" t="s">
        <v>105</v>
      </c>
      <c r="AIF131" s="120" t="s">
        <v>105</v>
      </c>
      <c r="AIG131" s="120" t="s">
        <v>105</v>
      </c>
      <c r="AIH131" s="120" t="s">
        <v>105</v>
      </c>
      <c r="AII131" s="120" t="s">
        <v>105</v>
      </c>
      <c r="AIJ131" s="120" t="s">
        <v>105</v>
      </c>
      <c r="AIK131" s="120" t="s">
        <v>105</v>
      </c>
      <c r="AIL131" s="120" t="s">
        <v>105</v>
      </c>
      <c r="AIM131" s="120" t="s">
        <v>105</v>
      </c>
      <c r="AIN131" s="120" t="s">
        <v>105</v>
      </c>
      <c r="AIO131" s="120" t="s">
        <v>105</v>
      </c>
      <c r="AIP131" s="120" t="s">
        <v>105</v>
      </c>
      <c r="AIQ131" s="120" t="s">
        <v>105</v>
      </c>
      <c r="AIR131" s="120" t="s">
        <v>105</v>
      </c>
      <c r="AIS131" s="120" t="s">
        <v>105</v>
      </c>
      <c r="AIT131" s="120" t="s">
        <v>105</v>
      </c>
      <c r="AIU131" s="120" t="s">
        <v>105</v>
      </c>
      <c r="AIV131" s="120" t="s">
        <v>105</v>
      </c>
      <c r="AIW131" s="120" t="s">
        <v>105</v>
      </c>
      <c r="AIX131" s="120" t="s">
        <v>105</v>
      </c>
      <c r="AIY131" s="120" t="s">
        <v>105</v>
      </c>
      <c r="AIZ131" s="120" t="s">
        <v>105</v>
      </c>
      <c r="AJA131" s="120" t="s">
        <v>105</v>
      </c>
      <c r="AJB131" s="120" t="s">
        <v>105</v>
      </c>
      <c r="AJC131" s="120" t="s">
        <v>105</v>
      </c>
      <c r="AJD131" s="120" t="s">
        <v>105</v>
      </c>
      <c r="AJE131" s="120" t="s">
        <v>105</v>
      </c>
      <c r="AJF131" s="120" t="s">
        <v>105</v>
      </c>
      <c r="AJG131" s="120" t="s">
        <v>105</v>
      </c>
      <c r="AJH131" s="120" t="s">
        <v>105</v>
      </c>
      <c r="AJI131" s="120" t="s">
        <v>105</v>
      </c>
      <c r="AJJ131" s="120" t="s">
        <v>105</v>
      </c>
      <c r="AJK131" s="120" t="s">
        <v>105</v>
      </c>
      <c r="AJL131" s="120" t="s">
        <v>105</v>
      </c>
      <c r="AJM131" s="120" t="s">
        <v>105</v>
      </c>
      <c r="AJN131" s="120" t="s">
        <v>105</v>
      </c>
      <c r="AJO131" s="120" t="s">
        <v>105</v>
      </c>
      <c r="AJP131" s="120" t="s">
        <v>105</v>
      </c>
      <c r="AJQ131" s="120" t="s">
        <v>105</v>
      </c>
      <c r="AJR131" s="120" t="s">
        <v>105</v>
      </c>
      <c r="AJS131" s="120" t="s">
        <v>105</v>
      </c>
      <c r="AJT131" s="120" t="s">
        <v>105</v>
      </c>
      <c r="AJU131" s="120" t="s">
        <v>105</v>
      </c>
      <c r="AJV131" s="120" t="s">
        <v>105</v>
      </c>
      <c r="AJW131" s="120" t="s">
        <v>105</v>
      </c>
      <c r="AJX131" s="120" t="s">
        <v>105</v>
      </c>
      <c r="AJY131" s="120" t="s">
        <v>105</v>
      </c>
      <c r="AJZ131" s="120" t="s">
        <v>105</v>
      </c>
      <c r="AKA131" s="120" t="s">
        <v>105</v>
      </c>
      <c r="AKB131" s="120" t="s">
        <v>105</v>
      </c>
      <c r="AKC131" s="120" t="s">
        <v>105</v>
      </c>
      <c r="AKD131" s="120" t="s">
        <v>105</v>
      </c>
      <c r="AKE131" s="120" t="s">
        <v>105</v>
      </c>
      <c r="AKF131" s="120" t="s">
        <v>105</v>
      </c>
      <c r="AKG131" s="120" t="s">
        <v>105</v>
      </c>
      <c r="AKH131" s="120" t="s">
        <v>105</v>
      </c>
      <c r="AKI131" s="120" t="s">
        <v>105</v>
      </c>
      <c r="AKJ131" s="120" t="s">
        <v>105</v>
      </c>
      <c r="AKK131" s="120" t="s">
        <v>105</v>
      </c>
      <c r="AKL131" s="120" t="s">
        <v>105</v>
      </c>
      <c r="AKM131" s="120" t="s">
        <v>105</v>
      </c>
      <c r="AKN131" s="120" t="s">
        <v>105</v>
      </c>
      <c r="AKO131" s="120" t="s">
        <v>105</v>
      </c>
      <c r="AKP131" s="120" t="s">
        <v>105</v>
      </c>
      <c r="AKQ131" s="120" t="s">
        <v>105</v>
      </c>
      <c r="AKR131" s="120" t="s">
        <v>105</v>
      </c>
      <c r="AKS131" s="120" t="s">
        <v>105</v>
      </c>
      <c r="AKT131" s="120" t="s">
        <v>105</v>
      </c>
      <c r="AKU131" s="120" t="s">
        <v>105</v>
      </c>
      <c r="AKV131" s="120" t="s">
        <v>105</v>
      </c>
      <c r="AKW131" s="120" t="s">
        <v>105</v>
      </c>
      <c r="AKX131" s="120" t="s">
        <v>105</v>
      </c>
      <c r="AKY131" s="120" t="s">
        <v>105</v>
      </c>
      <c r="AKZ131" s="120" t="s">
        <v>105</v>
      </c>
      <c r="ALA131" s="120" t="s">
        <v>105</v>
      </c>
      <c r="ALB131" s="120" t="s">
        <v>105</v>
      </c>
      <c r="ALC131" s="120" t="s">
        <v>105</v>
      </c>
      <c r="ALD131" s="120" t="s">
        <v>105</v>
      </c>
      <c r="ALE131" s="120" t="s">
        <v>105</v>
      </c>
      <c r="ALF131" s="120" t="s">
        <v>105</v>
      </c>
      <c r="ALG131" s="120" t="s">
        <v>105</v>
      </c>
      <c r="ALH131" s="120" t="s">
        <v>105</v>
      </c>
      <c r="ALI131" s="120" t="s">
        <v>105</v>
      </c>
      <c r="ALJ131" s="120" t="s">
        <v>105</v>
      </c>
      <c r="ALK131" s="120" t="s">
        <v>105</v>
      </c>
      <c r="ALL131" s="120" t="s">
        <v>105</v>
      </c>
      <c r="ALM131" s="120" t="s">
        <v>105</v>
      </c>
      <c r="ALN131" s="120"/>
    </row>
    <row r="132" spans="1:1002" hidden="1">
      <c r="A132" s="119">
        <v>131</v>
      </c>
      <c r="B132" s="120">
        <v>3.4454328376078817E-5</v>
      </c>
      <c r="C132" s="120">
        <v>3.376364652174379E-5</v>
      </c>
      <c r="D132" s="120">
        <v>3.3859630232390515E-5</v>
      </c>
      <c r="E132" s="120">
        <v>3.3178579110129181E-5</v>
      </c>
      <c r="F132" s="120">
        <v>3.3272823548547462E-5</v>
      </c>
      <c r="G132" s="120">
        <v>3.2601311141838858E-5</v>
      </c>
      <c r="H132" s="120">
        <v>3.2693840385113441E-5</v>
      </c>
      <c r="I132" s="120">
        <v>3.2031775036256397E-5</v>
      </c>
      <c r="J132" s="120">
        <v>3.2122612950684602E-5</v>
      </c>
      <c r="K132" s="120">
        <v>3.1469903363993452E-5</v>
      </c>
      <c r="L132" s="120">
        <v>3.1559073605372679E-5</v>
      </c>
      <c r="M132" s="120">
        <v>3.0915628850352668E-5</v>
      </c>
      <c r="N132" s="120">
        <v>3.100315486428262E-5</v>
      </c>
      <c r="O132" s="120">
        <v>3.0368884378785009E-5</v>
      </c>
      <c r="P132" s="120">
        <v>3.0454789400984857E-5</v>
      </c>
      <c r="Q132" s="120">
        <v>2.9829602994340801E-5</v>
      </c>
      <c r="R132" s="120">
        <v>2.9913910050981123E-5</v>
      </c>
      <c r="S132" s="120">
        <v>2.9297717907114358E-5</v>
      </c>
      <c r="T132" s="120">
        <v>2.9380449815163985E-5</v>
      </c>
      <c r="U132" s="120">
        <v>2.8773162495681333E-5</v>
      </c>
      <c r="V132" s="120">
        <v>2.8854341863268998E-5</v>
      </c>
      <c r="W132" s="120">
        <v>2.8255870310528617E-5</v>
      </c>
      <c r="X132" s="120">
        <v>2.8335519537319293E-5</v>
      </c>
      <c r="Y132" s="120">
        <v>2.7745775077475952E-5</v>
      </c>
      <c r="Z132" s="120">
        <v>2.7823916355062066E-5</v>
      </c>
      <c r="AA132" s="120">
        <v>2.7242810701088842E-5</v>
      </c>
      <c r="AB132" s="120">
        <v>2.7319466013396275E-5</v>
      </c>
      <c r="AC132" s="120">
        <v>2.6746911268082709E-5</v>
      </c>
      <c r="AD132" s="120">
        <v>2.6822102391791401E-5</v>
      </c>
      <c r="AE132" s="120">
        <v>2.6258011050716858E-5</v>
      </c>
      <c r="AF132" s="120">
        <v>2.6331759555696279E-5</v>
      </c>
      <c r="AG132" s="120">
        <v>2.5776044510178734E-5</v>
      </c>
      <c r="AH132" s="120">
        <v>2.5848371759937884E-5</v>
      </c>
      <c r="AI132" s="120">
        <v>2.5300946299957189E-5</v>
      </c>
      <c r="AJ132" s="120">
        <v>2.5371873452109317E-5</v>
      </c>
      <c r="AK132" s="120">
        <v>2.4832651269204648E-5</v>
      </c>
      <c r="AL132" s="120">
        <v>2.4902199275946628E-5</v>
      </c>
      <c r="AM132" s="120">
        <v>2.4371094466087562E-5</v>
      </c>
      <c r="AN132" s="120">
        <v>2.4439284074693681E-5</v>
      </c>
      <c r="AO132" s="120">
        <v>2.3916211141124403E-5</v>
      </c>
      <c r="AP132" s="120">
        <v>2.3983062894454907E-5</v>
      </c>
      <c r="AQ132" s="120">
        <v>2.3467936750511135E-5</v>
      </c>
      <c r="AR132" s="120">
        <v>2.3533470987535136E-5</v>
      </c>
      <c r="AS132" s="120">
        <v>2.3026206959433128E-5</v>
      </c>
      <c r="AT132" s="120">
        <v>2.3090443815765921E-5</v>
      </c>
      <c r="AU132" s="120">
        <v>2.2590957645363222E-5</v>
      </c>
      <c r="AV132" s="120">
        <v>2.2653917053818085E-5</v>
      </c>
      <c r="AW132" s="120">
        <v>2.2162124901345311E-5</v>
      </c>
      <c r="AX132" s="120">
        <v>2.2223826592499672E-5</v>
      </c>
      <c r="AY132" s="120">
        <v>2.1739645039263176E-5</v>
      </c>
      <c r="AZ132" s="120">
        <v>2.1800108542039009E-5</v>
      </c>
      <c r="BA132" s="120">
        <v>2.1323454593093578E-5</v>
      </c>
      <c r="BB132" s="120">
        <v>2.1382699235352019E-5</v>
      </c>
      <c r="BC132" s="120">
        <v>2.0913490322143284E-5</v>
      </c>
      <c r="BD132" s="120">
        <v>2.0971535231293557E-5</v>
      </c>
      <c r="BE132" s="120">
        <v>2.0509689214269602E-5</v>
      </c>
      <c r="BF132" s="120">
        <v>2.0566553317891938E-5</v>
      </c>
      <c r="BG132" s="120">
        <v>2.0111988489083628E-5</v>
      </c>
      <c r="BH132" s="120">
        <v>2.0167690515566318E-5</v>
      </c>
      <c r="BI132" s="120">
        <v>1.9720325601135854E-5</v>
      </c>
      <c r="BJ132" s="120">
        <v>1.9774884080326261E-5</v>
      </c>
      <c r="BK132" s="120">
        <v>1.9334638243083416E-5</v>
      </c>
      <c r="BL132" s="120">
        <v>1.9388071506952863E-5</v>
      </c>
      <c r="BM132" s="120">
        <v>1.8954864348838402E-5</v>
      </c>
      <c r="BN132" s="120">
        <v>1.9007190532161062E-5</v>
      </c>
      <c r="BO132" s="120">
        <v>1.8580942096696982E-5</v>
      </c>
      <c r="BP132" s="120">
        <v>1.8632179137742323E-5</v>
      </c>
      <c r="BQ132" s="120">
        <v>1.8212809912448327E-5</v>
      </c>
      <c r="BR132" s="120">
        <v>1.8262975553687463E-5</v>
      </c>
      <c r="BS132" s="120">
        <v>1.785040647246313E-5</v>
      </c>
      <c r="BT132" s="120">
        <v>1.7899518261288617E-5</v>
      </c>
      <c r="BU132" s="120">
        <v>1.7493670706760933E-5</v>
      </c>
      <c r="BV132" s="120">
        <v>1.7541745996220198E-5</v>
      </c>
      <c r="BW132" s="120">
        <v>1.7142541802055778E-5</v>
      </c>
      <c r="BX132" s="120">
        <v>1.7189597751597919E-5</v>
      </c>
      <c r="BY132" s="120">
        <v>1.6796959204779634E-5</v>
      </c>
      <c r="BZ132" s="120">
        <v>1.6843012781015661E-5</v>
      </c>
      <c r="CA132" s="120">
        <v>1.6456862624083014E-5</v>
      </c>
      <c r="CB132" s="120">
        <v>1.650193060155928E-5</v>
      </c>
      <c r="CC132" s="120">
        <v>1.6122192034812201E-5</v>
      </c>
      <c r="CD132" s="120">
        <v>1.6166290996797013E-5</v>
      </c>
      <c r="CE132" s="120">
        <v>1.5792887680462448E-5</v>
      </c>
      <c r="CF132" s="120">
        <v>1.5836034019745732E-5</v>
      </c>
      <c r="CG132" s="120">
        <v>1.5468890076106706E-5</v>
      </c>
      <c r="CH132" s="120">
        <v>1.5511099995812663E-5</v>
      </c>
      <c r="CI132" s="120">
        <v>1.5150140011299174E-5</v>
      </c>
      <c r="CJ132" s="120">
        <v>1.5191429525711813E-5</v>
      </c>
      <c r="CK132" s="120">
        <v>1.4836578552953309E-5</v>
      </c>
      <c r="CL132" s="120">
        <v>1.4876963488354652E-5</v>
      </c>
      <c r="CM132" s="120">
        <v>1.452814704819335E-5</v>
      </c>
      <c r="CN132" s="120">
        <v>1.4567643043714427E-5</v>
      </c>
      <c r="CO132" s="120">
        <v>1.4224787127179294E-5</v>
      </c>
      <c r="CP132" s="120">
        <v>1.4263409635663445E-5</v>
      </c>
      <c r="CQ132" s="120">
        <v>1.3926440705904126E-5</v>
      </c>
      <c r="CR132" s="120">
        <v>1.3964204994782988E-5</v>
      </c>
      <c r="CS132" s="120">
        <v>1.3633049988963464E-5</v>
      </c>
      <c r="CT132" s="120">
        <v>1.3669971141145015E-5</v>
      </c>
      <c r="CU132" s="120">
        <v>1.3344557472296283E-5</v>
      </c>
      <c r="CV132" s="120">
        <v>1.338065038706525E-5</v>
      </c>
      <c r="CW132" s="120">
        <v>1.3060905945896811E-5</v>
      </c>
      <c r="CX132" s="120">
        <v>1.3096185339826976E-5</v>
      </c>
      <c r="CY132" s="120">
        <v>1.2782038496496527E-5</v>
      </c>
      <c r="CZ132" s="120">
        <v>1.2816518904375056E-5</v>
      </c>
      <c r="DA132" s="120">
        <v>1.2507898510216022E-5</v>
      </c>
      <c r="DB132" s="120">
        <v>1.2541594285979559E-5</v>
      </c>
      <c r="DC132" s="120">
        <v>1.2238429675185967E-5</v>
      </c>
      <c r="DD132" s="120">
        <v>1.2271354992868405E-5</v>
      </c>
      <c r="DE132" s="120">
        <v>1.1973575984136758E-5</v>
      </c>
      <c r="DF132" s="120">
        <v>1.2005744838828489E-5</v>
      </c>
      <c r="DG132" s="120">
        <v>1.1713281736956074E-5</v>
      </c>
      <c r="DH132" s="120">
        <v>1.174470794577466E-5</v>
      </c>
      <c r="DI132" s="120">
        <v>1.1457491543214015E-5</v>
      </c>
      <c r="DJ132" s="120">
        <v>1.1488188746286144E-5</v>
      </c>
      <c r="DK132" s="120">
        <v>1.1206150324655126E-5</v>
      </c>
      <c r="DL132" s="120">
        <v>1.1236131986109588E-5</v>
      </c>
      <c r="DM132" s="120">
        <v>1.0959203317656762E-5</v>
      </c>
      <c r="DN132" s="120">
        <v>1.0988482726628443E-5</v>
      </c>
      <c r="DO132" s="120">
        <v>1.071659607565324E-5</v>
      </c>
      <c r="DP132" s="120">
        <v>1.0745186347297894E-5</v>
      </c>
      <c r="DQ132" s="120">
        <v>1.047827447152524E-5</v>
      </c>
      <c r="DR132" s="120">
        <v>1.0506188548044948E-5</v>
      </c>
      <c r="DS132" s="120">
        <v>1.0244184699953925E-5</v>
      </c>
      <c r="DT132" s="120">
        <v>1.0271435351632989E-5</v>
      </c>
      <c r="DU132" s="120">
        <v>1.0014273279739129E-5</v>
      </c>
      <c r="DV132" s="120">
        <v>1.0040873105990365E-5</v>
      </c>
      <c r="DW132" s="120">
        <v>9.7884870560811847E-6</v>
      </c>
      <c r="DX132" s="120">
        <v>9.8144484865023942E-6</v>
      </c>
      <c r="DY132" s="120">
        <v>9.5667732028258499E-6</v>
      </c>
      <c r="DZ132" s="120">
        <v>9.5921084982662683E-6</v>
      </c>
      <c r="EA132" s="120">
        <v>9.3490792246716209E-6</v>
      </c>
      <c r="EB132" s="120">
        <v>9.3738004783082668E-6</v>
      </c>
      <c r="EC132" s="120">
        <v>9.1353529593391291E-6</v>
      </c>
      <c r="ED132" s="120">
        <v>9.159472097762804E-6</v>
      </c>
      <c r="EE132" s="120">
        <v>8.9255425797019403E-6</v>
      </c>
      <c r="EF132" s="120">
        <v>8.9490713640127371E-6</v>
      </c>
      <c r="EG132" s="120">
        <v>8.7195965958782655E-6</v>
      </c>
      <c r="EH132" s="120">
        <v>8.7425466227904788E-6</v>
      </c>
      <c r="EI132" s="120">
        <v>8.5174638572831215E-6</v>
      </c>
      <c r="EJ132" s="120">
        <v>8.5398465602392126E-6</v>
      </c>
      <c r="EK132" s="120">
        <v>8.3190935546402373E-6</v>
      </c>
      <c r="EL132" s="120">
        <v>8.3409202049339073E-6</v>
      </c>
      <c r="EM132" s="120">
        <v>8.1244352219535137E-6</v>
      </c>
      <c r="EN132" s="120">
        <v>8.1457169298614779E-6</v>
      </c>
      <c r="EO132" s="120">
        <v>7.9334387384371671E-6</v>
      </c>
      <c r="EP132" s="120">
        <v>7.954186454359614E-6</v>
      </c>
      <c r="EQ132" s="120">
        <v>7.7460543304043163E-6</v>
      </c>
      <c r="ER132" s="120">
        <v>7.7662788460137823E-6</v>
      </c>
      <c r="ES132" s="120">
        <v>7.5622325731134131E-6</v>
      </c>
      <c r="ET132" s="120">
        <v>7.5819445225118973E-6</v>
      </c>
      <c r="EU132" s="120">
        <v>7.3819243925720081E-6</v>
      </c>
      <c r="EV132" s="120">
        <v>7.4011342534561669E-6</v>
      </c>
      <c r="EW132" s="120">
        <v>7.2050810672974643E-6</v>
      </c>
      <c r="EX132" s="120">
        <v>7.2237991621316326E-6</v>
      </c>
      <c r="EY132" s="120">
        <v>7.0316542300339602E-6</v>
      </c>
      <c r="EZ132" s="120">
        <v>7.0498907272308901E-6</v>
      </c>
      <c r="FA132" s="120">
        <v>6.8615958694255475E-6</v>
      </c>
      <c r="FB132" s="120">
        <v>6.8793607845345631E-6</v>
      </c>
      <c r="FC132" s="120">
        <v>6.6948583316445537E-6</v>
      </c>
      <c r="FD132" s="120">
        <v>6.7121615285470478E-6</v>
      </c>
      <c r="FE132" s="120">
        <v>6.5313943219750864E-6</v>
      </c>
      <c r="FF132" s="120">
        <v>6.5482455140870191E-6</v>
      </c>
      <c r="FG132" s="120">
        <v>6.3711569063510217E-6</v>
      </c>
      <c r="FH132" s="120">
        <v>6.3875656578323334E-6</v>
      </c>
      <c r="FI132" s="120">
        <v>6.2140995128481327E-6</v>
      </c>
      <c r="FJ132" s="120">
        <v>6.2300752398187915E-6</v>
      </c>
      <c r="FK132" s="120">
        <v>6.0601759331298686E-6</v>
      </c>
      <c r="FL132" s="120">
        <v>6.0757279048923904E-6</v>
      </c>
      <c r="FM132" s="120">
        <v>5.9093403238464012E-6</v>
      </c>
      <c r="FN132" s="120">
        <v>5.924477664114618E-6</v>
      </c>
      <c r="FO132" s="120">
        <v>5.7615472079864728E-6</v>
      </c>
      <c r="FP132" s="120">
        <v>5.7762788961203182E-6</v>
      </c>
      <c r="FQ132" s="120">
        <v>5.6167514761816749E-6</v>
      </c>
      <c r="FR132" s="120">
        <v>5.6310863484277883E-6</v>
      </c>
      <c r="FS132" s="120">
        <v>5.4749083879626842E-6</v>
      </c>
      <c r="FT132" s="120">
        <v>5.4888551387006366E-6</v>
      </c>
      <c r="FU132" s="120">
        <v>5.3359735729671952E-6</v>
      </c>
      <c r="FV132" s="120">
        <v>5.3495407559610909E-6</v>
      </c>
      <c r="FW132" s="120">
        <v>5.1999030320989927E-6</v>
      </c>
      <c r="FX132" s="120">
        <v>5.2130990617542523E-6</v>
      </c>
      <c r="FY132" s="120">
        <v>5.0666531386379413E-6</v>
      </c>
      <c r="FZ132" s="120">
        <v>5.0794862912630204E-6</v>
      </c>
      <c r="GA132" s="120">
        <v>4.9361806393004274E-6</v>
      </c>
      <c r="GB132" s="120">
        <v>4.9486590543732701E-6</v>
      </c>
      <c r="GC132" s="120">
        <v>4.8084426552499415E-6</v>
      </c>
      <c r="GD132" s="120">
        <v>4.8205743366889335E-6</v>
      </c>
      <c r="GE132" s="120">
        <v>4.6833966830574439E-6</v>
      </c>
      <c r="GF132" s="120">
        <v>4.6951895004966603E-6</v>
      </c>
      <c r="GG132" s="120">
        <v>4.5610005956111823E-6</v>
      </c>
      <c r="GH132" s="120">
        <v>4.5724622856796662E-6</v>
      </c>
      <c r="GI132" s="120">
        <v>4.4412126429756149E-6</v>
      </c>
      <c r="GJ132" s="120">
        <v>4.4523508105805132E-6</v>
      </c>
      <c r="GK132" s="120">
        <v>4.3239914531991974E-6</v>
      </c>
      <c r="GL132" s="120">
        <v>4.3348135728124512E-6</v>
      </c>
      <c r="GM132" s="120">
        <v>4.2092960330705968E-6</v>
      </c>
      <c r="GN132" s="120">
        <v>4.2198094500190379E-6</v>
      </c>
      <c r="GO132" s="120">
        <v>4.0970857688231883E-6</v>
      </c>
      <c r="GP132" s="120">
        <v>4.1072977005817602E-6</v>
      </c>
      <c r="GQ132" s="120">
        <v>3.987320426787479E-6</v>
      </c>
      <c r="GR132" s="120">
        <v>3.9972379642753574E-6</v>
      </c>
      <c r="GS132" s="120">
        <v>3.8799601539911648E-6</v>
      </c>
      <c r="GT132" s="120">
        <v>3.8895902628705564E-6</v>
      </c>
      <c r="GU132" s="120">
        <v>3.774965478706651E-6</v>
      </c>
      <c r="GV132" s="120">
        <v>3.7843150006840228E-6</v>
      </c>
      <c r="GW132" s="120">
        <v>3.6722973109457069E-6</v>
      </c>
      <c r="GX132" s="120">
        <v>3.6813729650752327E-6</v>
      </c>
      <c r="GY132" s="120">
        <v>3.5719169429010922E-6</v>
      </c>
      <c r="GZ132" s="120">
        <v>3.5807253268900436E-6</v>
      </c>
      <c r="HA132" s="120">
        <v>3.4737860493348798E-6</v>
      </c>
      <c r="HB132" s="120">
        <v>3.4823336408507711E-6</v>
      </c>
      <c r="HC132" s="120">
        <v>3.3778666879133165E-6</v>
      </c>
      <c r="HD132" s="120">
        <v>3.3861598458925337E-6</v>
      </c>
      <c r="HE132" s="120">
        <v>3.2841212994880188E-6</v>
      </c>
      <c r="HF132" s="120">
        <v>3.2921662654456976E-6</v>
      </c>
      <c r="HG132" s="120">
        <v>3.1925127083233013E-6</v>
      </c>
      <c r="HH132" s="120">
        <v>3.2003156076642433E-6</v>
      </c>
      <c r="HI132" s="120">
        <v>3.1030041222695213E-6</v>
      </c>
      <c r="HJ132" s="120">
        <v>3.1105709655998661E-6</v>
      </c>
      <c r="HK132" s="120">
        <v>3.0155591328822191E-6</v>
      </c>
      <c r="HL132" s="120">
        <v>3.0228958173216793E-6</v>
      </c>
      <c r="HM132" s="120">
        <v>2.9301417154870252E-6</v>
      </c>
      <c r="HN132" s="120">
        <v>2.9372540259814145E-6</v>
      </c>
      <c r="HO132" s="120">
        <v>2.8467162291901069E-6</v>
      </c>
      <c r="HP132" s="120">
        <v>2.8536098398239313E-6</v>
      </c>
      <c r="HQ132" s="120">
        <v>2.7652474168341071E-6</v>
      </c>
      <c r="HR132" s="120">
        <v>2.7719278921429779E-6</v>
      </c>
      <c r="HS132" s="120">
        <v>2.6857004048994742E-6</v>
      </c>
      <c r="HT132" s="120">
        <v>2.6921732011821162E-6</v>
      </c>
      <c r="HU132" s="120">
        <v>2.6080407033511119E-6</v>
      </c>
      <c r="HV132" s="120">
        <v>2.6143111699807065E-6</v>
      </c>
      <c r="HW132" s="120">
        <v>2.5322342054302643E-6</v>
      </c>
      <c r="HX132" s="120">
        <v>2.5383075861649043E-6</v>
      </c>
      <c r="HY132" s="120">
        <v>2.458247187391631E-6</v>
      </c>
      <c r="HZ132" s="120">
        <v>2.4641286216836524E-6</v>
      </c>
      <c r="IA132" s="120">
        <v>2.3860463081856636E-6</v>
      </c>
      <c r="IB132" s="120">
        <v>2.3917408324895916E-6</v>
      </c>
      <c r="IC132" s="120">
        <v>2.3155986090860067E-6</v>
      </c>
      <c r="ID132" s="120">
        <v>2.3211111581649039E-6</v>
      </c>
      <c r="IE132" s="120">
        <v>2.2468715132621321E-6</v>
      </c>
      <c r="IF132" s="120">
        <v>2.2522069214921044E-6</v>
      </c>
      <c r="IG132" s="120">
        <v>2.1798328252971712E-6</v>
      </c>
      <c r="IH132" s="120">
        <v>2.1849958279697825E-6</v>
      </c>
      <c r="II132" s="120">
        <v>2.1144507306509559E-6</v>
      </c>
      <c r="IJ132" s="120">
        <v>2.1194459652733369E-6</v>
      </c>
      <c r="IK132" s="120">
        <v>2.0506937950683625E-6</v>
      </c>
      <c r="IL132" s="120">
        <v>2.055525802660755E-6</v>
      </c>
      <c r="IM132" s="120">
        <v>1.9885309639329948E-6</v>
      </c>
      <c r="IN132" s="120">
        <v>1.993204190323517E-6</v>
      </c>
      <c r="IO132" s="120">
        <v>1.9279315615663205E-6</v>
      </c>
      <c r="IP132" s="120">
        <v>1.9324503586827118E-6</v>
      </c>
      <c r="IQ132" s="120">
        <v>1.868865290472344E-6</v>
      </c>
      <c r="IR132" s="120">
        <v>1.8732339176304532E-6</v>
      </c>
      <c r="IS132" s="120">
        <v>1.8113022305279579E-6</v>
      </c>
      <c r="IT132" s="120">
        <v>1.8155248557167443E-6</v>
      </c>
      <c r="IU132" s="120">
        <v>1.7552128381190898E-6</v>
      </c>
      <c r="IV132" s="120">
        <v>1.7592935392819245E-6</v>
      </c>
      <c r="IW132" s="120">
        <v>1.7005679452228327E-6</v>
      </c>
      <c r="IX132" s="120">
        <v>1.7045107115348384E-6</v>
      </c>
      <c r="IY132" s="120">
        <v>1.6473387584356986E-6</v>
      </c>
      <c r="IZ132" s="120">
        <v>1.6511474915769351E-6</v>
      </c>
      <c r="JA132" s="120">
        <v>1.5954968579482243E-6</v>
      </c>
      <c r="JB132" s="120">
        <v>1.5991753733724753E-6</v>
      </c>
      <c r="JC132" s="120">
        <v>1.5450141964661174E-6</v>
      </c>
      <c r="JD132" s="120">
        <v>1.5485662246650506E-6</v>
      </c>
      <c r="JE132" s="120">
        <v>1.4958630980781734E-6</v>
      </c>
      <c r="JF132" s="120">
        <v>1.4992922858406676E-6</v>
      </c>
      <c r="JG132" s="120">
        <v>1.4480162570712274E-6</v>
      </c>
      <c r="JH132" s="120">
        <v>1.4513261687376334E-6</v>
      </c>
      <c r="JI132" s="120">
        <v>1.4014467366923914E-6</v>
      </c>
      <c r="JJ132" s="120">
        <v>1.4046408554035201E-6</v>
      </c>
      <c r="JK132" s="120">
        <v>1.356127967858881E-6</v>
      </c>
      <c r="JL132" s="120">
        <v>1.3592096967994776E-6</v>
      </c>
      <c r="JM132" s="120">
        <v>1.312033747815698E-6</v>
      </c>
      <c r="JN132" s="120">
        <v>1.315006411452223E-6</v>
      </c>
      <c r="JO132" s="120">
        <v>1.2691382387415433E-6</v>
      </c>
      <c r="JP132" s="120">
        <v>1.2720050840540217E-6</v>
      </c>
      <c r="JQ132" s="120">
        <v>1.2274159663032621E-6</v>
      </c>
      <c r="JR132" s="120">
        <v>1.2301801640109925E-6</v>
      </c>
      <c r="JS132" s="120">
        <v>1.1868418181591893E-6</v>
      </c>
      <c r="JT132" s="120">
        <v>1.1895064639401219E-6</v>
      </c>
      <c r="JU132" s="120">
        <v>1.147391042411789E-6</v>
      </c>
      <c r="JV132" s="120">
        <v>1.1499591581153492E-6</v>
      </c>
      <c r="JW132" s="120">
        <v>1.1090392460099655E-6</v>
      </c>
      <c r="JX132" s="120">
        <v>1.1115137808631328E-6</v>
      </c>
      <c r="JY132" s="120">
        <v>1.0717623931014816E-6</v>
      </c>
      <c r="JZ132" s="120">
        <v>1.0741462249079102E-6</v>
      </c>
      <c r="KA132" s="120">
        <v>1.035536803335902E-6</v>
      </c>
      <c r="KB132" s="120">
        <v>1.0378327396679036E-6</v>
      </c>
      <c r="KC132" s="120">
        <v>1.0003391501185261E-6</v>
      </c>
      <c r="KD132" s="120">
        <v>1.0025499295017043E-6</v>
      </c>
      <c r="KE132" s="120">
        <v>9.6614645881578666E-7</v>
      </c>
      <c r="KF132" s="120">
        <v>9.6827475190613965E-7</v>
      </c>
      <c r="KG132" s="120">
        <v>9.3293610491259816E-7</v>
      </c>
      <c r="KH132" s="120">
        <v>9.3498451566589801E-7</v>
      </c>
      <c r="KI132" s="120">
        <v>9.0068581212216799E-7</v>
      </c>
      <c r="KJ132" s="120">
        <v>9.0265687895543232E-7</v>
      </c>
      <c r="KK132" s="120">
        <v>8.6937365044880402E-7</v>
      </c>
      <c r="KL132" s="120">
        <v>8.7126984739367626E-7</v>
      </c>
      <c r="KM132" s="120">
        <v>8.3897803420426695E-7</v>
      </c>
      <c r="KN132" s="120">
        <v>8.4080177205212506E-7</v>
      </c>
      <c r="KO132" s="120">
        <v>8.0947771997822607E-7</v>
      </c>
      <c r="KP132" s="120">
        <v>8.1123134741684774E-7</v>
      </c>
      <c r="KQ132" s="120">
        <v>7.8085180456342015E-7</v>
      </c>
      <c r="KR132" s="120">
        <v>7.8253760930502871E-7</v>
      </c>
      <c r="KS132" s="120">
        <v>7.5307972283611444E-7</v>
      </c>
      <c r="KT132" s="120">
        <v>7.5469993273663493E-7</v>
      </c>
      <c r="KU132" s="120">
        <v>7.2614124559247851E-7</v>
      </c>
      <c r="KV132" s="120">
        <v>7.276980297618392E-7</v>
      </c>
      <c r="KW132" s="120">
        <v>7.0001647734152985E-7</v>
      </c>
      <c r="KX132" s="120">
        <v>7.0151194724485436E-7</v>
      </c>
      <c r="KY132" s="120">
        <v>6.7468585405531052E-7</v>
      </c>
      <c r="KZ132" s="120">
        <v>6.7612206460482914E-7</v>
      </c>
      <c r="LA132" s="120">
        <v>6.5013014087695258E-7</v>
      </c>
      <c r="LB132" s="120">
        <v>6.5150909151448863E-7</v>
      </c>
      <c r="LC132" s="120">
        <v>6.2633042978734592E-7</v>
      </c>
      <c r="LD132" s="120">
        <v>6.2765406555722419E-7</v>
      </c>
      <c r="LE132" s="120">
        <v>6.0326813723111817E-7</v>
      </c>
      <c r="LF132" s="120">
        <v>6.0453834984334611E-7</v>
      </c>
      <c r="LG132" s="120">
        <v>5.8092500170265171E-7</v>
      </c>
      <c r="LH132" s="120">
        <v>5.8214363058623286E-7</v>
      </c>
      <c r="LI132" s="120">
        <v>5.592830812928894E-7</v>
      </c>
      <c r="LJ132" s="120">
        <v>5.6045191463913213E-7</v>
      </c>
      <c r="LK132" s="120">
        <v>5.3832475119769748E-7</v>
      </c>
      <c r="LL132" s="120">
        <v>5.3944552699337901E-7</v>
      </c>
      <c r="LM132" s="120">
        <v>5.180327011885581E-7</v>
      </c>
      <c r="LN132" s="120">
        <v>5.191071082388204E-7</v>
      </c>
      <c r="LO132" s="120">
        <v>4.9838993304639927E-7</v>
      </c>
      <c r="LP132" s="120">
        <v>4.9941961198724477E-7</v>
      </c>
      <c r="LQ132" s="120">
        <v>4.793797579593733E-7</v>
      </c>
      <c r="LR132" s="120">
        <v>4.8036630225964454E-7</v>
      </c>
      <c r="LS132" s="120">
        <v>4.6098579388541803E-7</v>
      </c>
      <c r="LT132" s="120">
        <v>4.6193075083813701E-7</v>
      </c>
      <c r="LU132" s="120">
        <v>4.4319196288043914E-7</v>
      </c>
      <c r="LV132" s="120">
        <v>4.4409683458339968E-7</v>
      </c>
      <c r="LW132" s="120">
        <v>4.2598248839298774E-7</v>
      </c>
      <c r="LX132" s="120">
        <v>4.2684873271849146E-7</v>
      </c>
      <c r="LY132" s="120">
        <v>4.0934189252630759E-7</v>
      </c>
      <c r="LZ132" s="120">
        <v>4.1017092407993301E-7</v>
      </c>
      <c r="MA132" s="120">
        <v>3.9325499326863545E-7</v>
      </c>
      <c r="MB132" s="120">
        <v>3.9404818433695187E-7</v>
      </c>
      <c r="MC132" s="120">
        <v>3.7770690169267966E-7</v>
      </c>
      <c r="MD132" s="120">
        <v>3.7846558317980084E-7</v>
      </c>
      <c r="ME132" s="120">
        <v>3.6268301912518174E-7</v>
      </c>
      <c r="MF132" s="120">
        <v>3.6340848147807603E-7</v>
      </c>
      <c r="MG132" s="120">
        <v>3.4816903428750672E-7</v>
      </c>
      <c r="MH132" s="120">
        <v>3.4886252840997451E-7</v>
      </c>
      <c r="MI132" s="120">
        <v>3.3415092040820875E-7</v>
      </c>
      <c r="MJ132" s="120">
        <v>3.3481365856345045E-7</v>
      </c>
      <c r="MK132" s="120">
        <v>3.2061493230853552E-7</v>
      </c>
      <c r="ML132" s="120">
        <v>3.2124808901022898E-7</v>
      </c>
      <c r="MM132" s="120">
        <v>3.0754760346184166E-7</v>
      </c>
      <c r="MN132" s="120">
        <v>3.0815231635366262E-7</v>
      </c>
      <c r="MO132" s="120">
        <v>2.9493574302790585E-7</v>
      </c>
      <c r="MP132" s="120">
        <v>2.955131137514242E-7</v>
      </c>
      <c r="MQ132" s="120">
        <v>2.827664328631466E-7</v>
      </c>
      <c r="MR132" s="120">
        <v>2.8331752791403362E-7</v>
      </c>
      <c r="MS132" s="120">
        <v>2.7102702450774439E-7</v>
      </c>
      <c r="MT132" s="120">
        <v>2.715528760802403E-7</v>
      </c>
      <c r="MU132" s="120">
        <v>2.5970513615069957E-7</v>
      </c>
      <c r="MV132" s="120">
        <v>2.6020674297028525E-7</v>
      </c>
      <c r="MW132" s="120">
        <v>2.4878864957385023E-7</v>
      </c>
      <c r="MX132" s="120">
        <v>2.4926697771807832E-7</v>
      </c>
      <c r="MY132" s="120">
        <v>2.3826570707589685E-7</v>
      </c>
      <c r="MZ132" s="120">
        <v>2.3872169078334067E-7</v>
      </c>
      <c r="NA132" s="120">
        <v>2.281247083774834E-7</v>
      </c>
      <c r="NB132" s="120">
        <v>2.2855925084476555E-7</v>
      </c>
      <c r="NC132" s="120">
        <v>2.1835430750839428E-7</v>
      </c>
      <c r="ND132" s="120">
        <v>2.1876828167526372E-7</v>
      </c>
      <c r="NE132" s="120">
        <v>2.0894340967793597E-7</v>
      </c>
      <c r="NF132" s="120">
        <v>2.0933765900036896E-7</v>
      </c>
      <c r="NG132" s="120">
        <v>1.9988116812958332E-7</v>
      </c>
      <c r="NH132" s="120">
        <v>2.0025650734088214E-7</v>
      </c>
      <c r="NI132" s="120">
        <v>1.9115698098096871E-7</v>
      </c>
      <c r="NJ132" s="120">
        <v>1.9151419684084294E-7</v>
      </c>
      <c r="NK132" s="120">
        <v>1.8276048805030727E-7</v>
      </c>
      <c r="NL132" s="120">
        <v>1.8310034008192744E-7</v>
      </c>
      <c r="NM132" s="120">
        <v>1.7468156767035608E-7</v>
      </c>
      <c r="NN132" s="120">
        <v>1.7500478888536947E-7</v>
      </c>
      <c r="NO132" s="120">
        <v>1.6691033349100689E-7</v>
      </c>
      <c r="NP132" s="120">
        <v>1.6721763110251491E-7</v>
      </c>
      <c r="NQ132" s="120">
        <v>1.5943713127162052E-7</v>
      </c>
      <c r="NR132" s="120">
        <v>1.597291873951197E-7</v>
      </c>
      <c r="NS132" s="120">
        <v>1.5225253566421308E-7</v>
      </c>
      <c r="NT132" s="120">
        <v>1.5253000800650757E-7</v>
      </c>
      <c r="NU132" s="120">
        <v>1.4534734698861106E-7</v>
      </c>
      <c r="NV132" s="120">
        <v>1.4561086952470848E-7</v>
      </c>
      <c r="NW132" s="120">
        <v>1.3871258800069019E-7</v>
      </c>
      <c r="NX132" s="120">
        <v>1.3896277163869811E-7</v>
      </c>
      <c r="NY132" s="120">
        <v>1.3233950065482068E-7</v>
      </c>
      <c r="NZ132" s="120">
        <v>1.3257693388886595E-7</v>
      </c>
      <c r="OA132" s="120">
        <v>1.2621954286163903E-7</v>
      </c>
      <c r="OB132" s="120">
        <v>1.2644479241283598E-7</v>
      </c>
      <c r="OC132" s="120">
        <v>1.2034438524227032E-7</v>
      </c>
      <c r="OD132" s="120">
        <v>1.2055799668776947E-7</v>
      </c>
      <c r="OE132" s="120">
        <v>1.1470590788012289E-7</v>
      </c>
      <c r="OF132" s="120">
        <v>1.1490840627027652E-7</v>
      </c>
      <c r="OG132" s="120">
        <v>1.0929619707137956E-7</v>
      </c>
      <c r="OH132" s="120">
        <v>1.0948808753506431E-7</v>
      </c>
      <c r="OI132" s="120">
        <v>1.0410754207530635E-7</v>
      </c>
      <c r="OJ132" s="120">
        <v>1.0428931041344794E-7</v>
      </c>
      <c r="OK132" s="120">
        <v>9.9132431865497887E-8</v>
      </c>
      <c r="OL132" s="120">
        <v>9.9304545132848322E-8</v>
      </c>
      <c r="OM132" s="120">
        <v>9.4363551883178553E-8</v>
      </c>
      <c r="ON132" s="120">
        <v>9.4526458958398883E-8</v>
      </c>
      <c r="OO132" s="120">
        <v>8.9793780793671433E-8</v>
      </c>
      <c r="OP132" s="120">
        <v>8.9947912937780025E-8</v>
      </c>
      <c r="OQ132" s="120">
        <v>8.5416187247147636E-8</v>
      </c>
      <c r="OR132" s="120">
        <v>8.5561958650395375E-8</v>
      </c>
      <c r="OS132" s="120">
        <v>8.1224026644759205E-8</v>
      </c>
      <c r="OT132" s="120">
        <v>8.136183496199986E-8</v>
      </c>
      <c r="OU132" s="120">
        <v>7.7210737911257475E-8</v>
      </c>
      <c r="OV132" s="120">
        <v>7.7340964785884136E-8</v>
      </c>
      <c r="OW132" s="120">
        <v>7.3369940275190359E-8</v>
      </c>
      <c r="OX132" s="120">
        <v>7.3492951851713204E-8</v>
      </c>
      <c r="OY132" s="120">
        <v>6.9695430057764697E-8</v>
      </c>
      <c r="OZ132" s="120">
        <v>6.9811577483110037E-8</v>
      </c>
      <c r="PA132" s="120">
        <v>6.6181177471454722E-8</v>
      </c>
      <c r="PB132" s="120">
        <v>6.629079738506847E-8</v>
      </c>
      <c r="PC132" s="120">
        <v>6.2821323429426842E-8</v>
      </c>
      <c r="PD132" s="120">
        <v>6.292473844227E-8</v>
      </c>
      <c r="PE132" s="120">
        <v>5.961017636684263E-8</v>
      </c>
      <c r="PF132" s="120">
        <v>5.9707695529369665E-8</v>
      </c>
      <c r="PG132" s="120">
        <v>5.6542209075092384E-8</v>
      </c>
      <c r="PH132" s="120">
        <v>5.6634128334307629E-8</v>
      </c>
      <c r="PI132" s="120">
        <v>5.3612055550001149E-8</v>
      </c>
      <c r="PJ132" s="120">
        <v>5.3698658195691412E-8</v>
      </c>
      <c r="PK132" s="120">
        <v>5.0814507855036132E-8</v>
      </c>
      <c r="PL132" s="120">
        <v>5.0896064955281808E-8</v>
      </c>
      <c r="PM132" s="120">
        <v>4.8144513000534999E-8</v>
      </c>
      <c r="PN132" s="120">
        <v>4.8221283826604974E-8</v>
      </c>
      <c r="PO132" s="120">
        <v>4.5597169839959632E-8</v>
      </c>
      <c r="PP132" s="120">
        <v>4.5669402280698479E-8</v>
      </c>
      <c r="PQ132" s="120">
        <v>4.3167725984166498E-8</v>
      </c>
      <c r="PR132" s="120">
        <v>4.323565694998652E-8</v>
      </c>
      <c r="PS132" s="120">
        <v>4.0851574734672224E-8</v>
      </c>
      <c r="PT132" s="120">
        <v>4.0915430551264663E-8</v>
      </c>
      <c r="PU132" s="120">
        <v>3.8644252036875671E-8</v>
      </c>
      <c r="PV132" s="120">
        <v>3.8704248828759826E-8</v>
      </c>
      <c r="PW132" s="120">
        <v>3.6541433454183717E-8</v>
      </c>
      <c r="PX132" s="120">
        <v>3.6597777518214585E-8</v>
      </c>
      <c r="PY132" s="120">
        <v>3.4538931163970905E-8</v>
      </c>
      <c r="PZ132" s="120">
        <v>3.4591819332929306E-8</v>
      </c>
      <c r="QA132" s="120">
        <v>3.2632690976286131E-8</v>
      </c>
      <c r="QB132" s="120">
        <v>3.2682310972677673E-8</v>
      </c>
      <c r="QC132" s="120">
        <v>3.0818789376201519E-8</v>
      </c>
      <c r="QD132" s="120">
        <v>3.0865320156393366E-8</v>
      </c>
      <c r="QE132" s="120">
        <v>2.909343059068048E-8</v>
      </c>
      <c r="QF132" s="120">
        <v>2.9137042679507355E-8</v>
      </c>
      <c r="QG132" s="120">
        <v>2.7452943680822365E-8</v>
      </c>
      <c r="QH132" s="120">
        <v>2.749379949679601E-8</v>
      </c>
      <c r="QI132" s="120">
        <v>2.5893779660322284E-8</v>
      </c>
      <c r="QJ132" s="120">
        <v>2.593203383157955E-8</v>
      </c>
      <c r="QK132" s="120">
        <v>2.4412508640962557E-8</v>
      </c>
      <c r="QL132" s="120">
        <v>2.4448308312090852E-8</v>
      </c>
      <c r="QM132" s="120">
        <v>2.3005817005932952E-8</v>
      </c>
      <c r="QN132" s="120">
        <v>2.3039302135812818E-8</v>
      </c>
      <c r="QO132" s="120">
        <v>2.1670504611754276E-8</v>
      </c>
      <c r="QP132" s="120">
        <v>2.1701808262560814E-8</v>
      </c>
      <c r="QQ132" s="120">
        <v>2.0403482019557424E-8</v>
      </c>
      <c r="QR132" s="120">
        <v>2.0432730637064337E-8</v>
      </c>
      <c r="QS132" s="120">
        <v>1.9201767756447903E-8</v>
      </c>
      <c r="QT132" s="120">
        <v>1.9229081441779208E-8</v>
      </c>
      <c r="QU132" s="120">
        <v>1.8062485607662054E-8</v>
      </c>
      <c r="QV132" s="120">
        <v>1.8087978380637938E-8</v>
      </c>
      <c r="QW132" s="120">
        <v>1.6982861940196876E-8</v>
      </c>
      <c r="QX132" s="120">
        <v>1.7006641994421815E-8</v>
      </c>
      <c r="QY132" s="120">
        <v>1.5960223058571839E-8</v>
      </c>
      <c r="QZ132" s="120">
        <v>1.5982393008413899E-8</v>
      </c>
      <c r="RA132" s="120">
        <v>1.4991992593355288E-8</v>
      </c>
      <c r="RB132" s="120">
        <v>1.5012649712966965E-8</v>
      </c>
      <c r="RC132" s="120">
        <v>1.4075688923063172E-8</v>
      </c>
      <c r="RD132" s="120">
        <v>1.4094925377594712E-8</v>
      </c>
      <c r="RE132" s="120">
        <v>1.3208922630011454E-8</v>
      </c>
      <c r="RF132" s="120">
        <v>1.3226825699168788E-8</v>
      </c>
      <c r="RG132" s="120">
        <v>1.2389393990678E-8</v>
      </c>
      <c r="RH132" s="120">
        <v>1.2406046284777771E-8</v>
      </c>
      <c r="RI132" s="120">
        <v>1.1614890501102327E-8</v>
      </c>
      <c r="RJ132" s="120">
        <v>1.1630370169777273E-8</v>
      </c>
      <c r="RK132" s="120">
        <v>1.0883284437824991E-8</v>
      </c>
      <c r="RL132" s="120">
        <v>1.0897665371533349E-8</v>
      </c>
      <c r="RM132" s="120">
        <v>1.0192530454840905E-8</v>
      </c>
      <c r="RN132" s="120">
        <v>1.0205882479333635E-8</v>
      </c>
      <c r="RO132" s="120">
        <v>9.5406632170129456E-9</v>
      </c>
      <c r="RP132" s="120">
        <v>9.5530522809131115E-9</v>
      </c>
      <c r="RQ132" s="120">
        <v>8.925795070364558E-9</v>
      </c>
      <c r="RR132" s="120">
        <v>8.9372834260127162E-9</v>
      </c>
      <c r="RS132" s="120">
        <v>8.3461137496412813E-9</v>
      </c>
      <c r="RT132" s="120">
        <v>8.3567601273613724E-9</v>
      </c>
      <c r="RU132" s="120">
        <v>7.7998801235032802E-9</v>
      </c>
      <c r="RV132" s="120">
        <v>7.8097398994426589E-9</v>
      </c>
      <c r="RW132" s="120">
        <v>7.2854259776815319E-9</v>
      </c>
      <c r="RX132" s="120">
        <v>7.2945513353788442E-9</v>
      </c>
      <c r="RY132" s="120">
        <v>6.8011518364018824E-9</v>
      </c>
      <c r="RZ132" s="120">
        <v>6.8095919222360575E-9</v>
      </c>
      <c r="SA132" s="120">
        <v>6.3455248223520928E-9</v>
      </c>
      <c r="SB132" s="120">
        <v>6.3533258950249987E-9</v>
      </c>
      <c r="SC132" s="120">
        <v>5.9170765554376551E-9</v>
      </c>
      <c r="SD132" s="120">
        <v>5.924282129642442E-9</v>
      </c>
      <c r="SE132" s="120">
        <v>5.5144010905431189E-9</v>
      </c>
      <c r="SF132" s="120">
        <v>5.5210520749695746E-9</v>
      </c>
      <c r="SG132" s="120">
        <v>5.1361528944864388E-9</v>
      </c>
      <c r="SH132" s="120">
        <v>5.1422877243135825E-9</v>
      </c>
      <c r="SI132" s="120">
        <v>4.7810448623243304E-9</v>
      </c>
      <c r="SJ132" s="120">
        <v>4.7866996263496915E-9</v>
      </c>
      <c r="SK132" s="120">
        <v>4.4478463731376647E-9</v>
      </c>
      <c r="SL132" s="120">
        <v>4.4530549356914864E-9</v>
      </c>
      <c r="SM132" s="120">
        <v>4.1353813853965244E-9</v>
      </c>
      <c r="SN132" s="120">
        <v>4.1401755031879978E-9</v>
      </c>
      <c r="SO132" s="120">
        <v>3.8425265719755499E-9</v>
      </c>
      <c r="SP132" s="120">
        <v>3.8469360060168679E-9</v>
      </c>
      <c r="SQ132" s="120">
        <v>3.5682094948612127E-9</v>
      </c>
      <c r="SR132" s="120">
        <v>3.5722621176138045E-9</v>
      </c>
      <c r="SS132" s="120">
        <v>3.3114068195637931E-9</v>
      </c>
      <c r="ST132" s="120">
        <v>3.3151287174497075E-9</v>
      </c>
      <c r="SU132" s="120">
        <v>3.0711425692182786E-9</v>
      </c>
      <c r="SV132" s="120">
        <v>3.0745581406380071E-9</v>
      </c>
      <c r="SW132" s="120">
        <v>2.8464864183299529E-9</v>
      </c>
      <c r="SX132" s="120">
        <v>2.8496184673263715E-9</v>
      </c>
      <c r="SY132" s="120">
        <v>2.6365520260923815E-9</v>
      </c>
      <c r="SZ132" s="120">
        <v>2.6394218517987639E-9</v>
      </c>
      <c r="TA132" s="120">
        <v>2.4404954091776336E-9</v>
      </c>
      <c r="TB132" s="120">
        <v>2.4431228911858089E-9</v>
      </c>
      <c r="TC132" s="120">
        <v>2.2575133538711244E-9</v>
      </c>
      <c r="TD132" s="120">
        <v>2.2599170336539698E-9</v>
      </c>
      <c r="TE132" s="120">
        <v>2.0868418673963155E-9</v>
      </c>
      <c r="TF132" s="120">
        <v>2.0890390259167996E-9</v>
      </c>
      <c r="TG132" s="120">
        <v>1.9277546682478102E-9</v>
      </c>
      <c r="TH132" s="120">
        <v>1.9297613998847578E-9</v>
      </c>
      <c r="TI132" s="120">
        <v>1.7795617153251168E-9</v>
      </c>
      <c r="TJ132" s="120">
        <v>1.7813929982437333E-9</v>
      </c>
      <c r="TK132" s="120">
        <v>1.6416077756335279E-9</v>
      </c>
      <c r="TL132" s="120">
        <v>1.6432775387265475E-9</v>
      </c>
      <c r="TM132" s="120">
        <v>1.5132710302932487E-9</v>
      </c>
      <c r="TN132" s="120">
        <v>1.5147922168163531E-9</v>
      </c>
      <c r="TO132" s="120">
        <v>1.3939617185731681E-9</v>
      </c>
      <c r="TP132" s="120">
        <v>1.3953463465960093E-9</v>
      </c>
      <c r="TQ132" s="120">
        <v>1.2831208196414488E-9</v>
      </c>
      <c r="TR132" s="120">
        <v>1.2843800394332862E-9</v>
      </c>
      <c r="TS132" s="120">
        <v>1.1802187717014888E-9</v>
      </c>
      <c r="TT132" s="120">
        <v>1.1813629201680429E-9</v>
      </c>
      <c r="TU132" s="120">
        <v>1.0847542281588534E-9</v>
      </c>
      <c r="TV132" s="120">
        <v>1.0857928804445743E-9</v>
      </c>
      <c r="TW132" s="120">
        <v>9.9625285044243288E-10</v>
      </c>
      <c r="TX132" s="120">
        <v>9.9719486880989733E-10</v>
      </c>
      <c r="TY132" s="120">
        <v>9.1426613708145364E-10</v>
      </c>
      <c r="TZ132" s="120">
        <v>9.1511971717710164E-10</v>
      </c>
      <c r="UA132" s="120">
        <v>8.3837028861902581E-10</v>
      </c>
      <c r="UB132" s="120">
        <v>8.3914300323192802E-10</v>
      </c>
      <c r="UC132" s="120">
        <v>7.6816510792273232E-10</v>
      </c>
      <c r="UD132" s="120">
        <v>7.6886394834050456E-10</v>
      </c>
      <c r="UE132" s="120">
        <v>7.0327293543331385E-10</v>
      </c>
      <c r="UF132" s="120">
        <v>7.0390435049672729E-10</v>
      </c>
      <c r="UG132" s="120">
        <v>6.4333761887386827E-10</v>
      </c>
      <c r="UH132" s="120">
        <v>6.4390755182910245E-10</v>
      </c>
      <c r="UI132" s="120">
        <v>5.880235169241422E-10</v>
      </c>
      <c r="UJ132" s="120">
        <v>5.8853744016901056E-10</v>
      </c>
      <c r="UK132" s="120">
        <v>5.3701453634746308E-10</v>
      </c>
      <c r="UL132" s="120">
        <v>5.374774841653226E-10</v>
      </c>
      <c r="UM132" s="120">
        <v>4.9001320204171309E-10</v>
      </c>
      <c r="UN132" s="120">
        <v>4.9042980141413895E-10</v>
      </c>
      <c r="UO132" s="120">
        <v>4.4673975947042436E-10</v>
      </c>
      <c r="UP132" s="120">
        <v>4.4711425905709927E-10</v>
      </c>
      <c r="UQ132" s="120">
        <v>4.0693130891566941E-10</v>
      </c>
      <c r="UR132" s="120">
        <v>4.0726760628731137E-10</v>
      </c>
      <c r="US132" s="120">
        <v>3.7034097098088309E-10</v>
      </c>
      <c r="UT132" s="120">
        <v>3.7064263818839696E-10</v>
      </c>
      <c r="UU132" s="120">
        <v>3.3673708275913692E-10</v>
      </c>
      <c r="UV132" s="120">
        <v>3.3700739031958062E-10</v>
      </c>
      <c r="UW132" s="120">
        <v>3.0590242407070027E-10</v>
      </c>
      <c r="UX132" s="120">
        <v>3.0614436344803024E-10</v>
      </c>
      <c r="UY132" s="120">
        <v>2.7763347316293885E-10</v>
      </c>
      <c r="UZ132" s="120">
        <v>2.7784977781892762E-10</v>
      </c>
      <c r="VA132" s="120">
        <v>2.5173969125578705E-10</v>
      </c>
      <c r="VB132" s="120">
        <v>2.5193285634392601E-10</v>
      </c>
      <c r="VC132" s="120">
        <v>2.2804283530713318E-10</v>
      </c>
      <c r="VD132" s="120">
        <v>2.2821513607979201E-10</v>
      </c>
      <c r="VE132" s="120">
        <v>2.0637629836452739E-10</v>
      </c>
      <c r="VF132" s="120">
        <v>2.0652980736111933E-10</v>
      </c>
      <c r="VG132" s="120">
        <v>1.8658447686263209E-10</v>
      </c>
      <c r="VH132" s="120">
        <v>1.8672107994403674E-10</v>
      </c>
      <c r="VI132" s="120">
        <v>1.6852216421979449E-10</v>
      </c>
      <c r="VJ132" s="120">
        <v>1.6864357551183269E-10</v>
      </c>
      <c r="VK132" s="120">
        <v>1.5205397008203823E-10</v>
      </c>
      <c r="VL132" s="120">
        <v>1.5216174588836319E-10</v>
      </c>
      <c r="VM132" s="120">
        <v>1.3705376455862948E-10</v>
      </c>
      <c r="VN132" s="120">
        <v>1.371493163010032E-10</v>
      </c>
      <c r="VO132" s="120">
        <v>1.2340414679016631E-10</v>
      </c>
      <c r="VP132" s="120">
        <v>1.2348875303174562E-10</v>
      </c>
      <c r="VQ132" s="120">
        <v>1.1099593718788176E-10</v>
      </c>
      <c r="VR132" s="120">
        <v>1.1107075479281544E-10</v>
      </c>
      <c r="VS132" s="120">
        <v>9.972769268149649E-11</v>
      </c>
      <c r="VT132" s="120">
        <v>9.97937671618795E-11</v>
      </c>
      <c r="VU132" s="120">
        <v>8.9505244312538644E-11</v>
      </c>
      <c r="VV132" s="120">
        <v>8.9563519411535132E-11</v>
      </c>
      <c r="VW132" s="120">
        <v>8.0241256510507091E-11</v>
      </c>
      <c r="VX132" s="120">
        <v>8.0292583068287831E-11</v>
      </c>
      <c r="VY132" s="120">
        <v>7.1854807390619028E-11</v>
      </c>
      <c r="VZ132" s="120">
        <v>7.1899951537626772E-11</v>
      </c>
      <c r="WA132" s="120">
        <v>6.4270989414098968E-11</v>
      </c>
      <c r="WB132" s="120">
        <v>6.4310640134083331E-11</v>
      </c>
      <c r="WC132" s="120">
        <v>5.7420529755047434E-11</v>
      </c>
      <c r="WD132" s="120">
        <v>5.7455305858286053E-11</v>
      </c>
      <c r="WE132" s="120">
        <v>5.1239429721827118E-11</v>
      </c>
      <c r="WF132" s="120">
        <v>5.1269886266979257E-11</v>
      </c>
      <c r="WG132" s="120">
        <v>4.5668622585619603E-11</v>
      </c>
      <c r="WH132" s="120">
        <v>4.5695256786744544E-11</v>
      </c>
      <c r="WI132" s="120">
        <v>4.0653649174303282E-11</v>
      </c>
      <c r="WJ132" s="120">
        <v>4.0676905827713632E-11</v>
      </c>
      <c r="WK132" s="120">
        <v>3.614435059605952E-11</v>
      </c>
      <c r="WL132" s="120">
        <v>3.6164627059876803E-11</v>
      </c>
      <c r="WM132" s="120">
        <v>3.2094577464105756E-11</v>
      </c>
      <c r="WN132" s="120">
        <v>3.2112228221637164E-11</v>
      </c>
      <c r="WO132" s="120">
        <v>2.8461915001648792E-11</v>
      </c>
      <c r="WP132" s="120">
        <v>2.8477255838014646E-11</v>
      </c>
      <c r="WQ132" s="120">
        <v>2.5207423414523054E-11</v>
      </c>
      <c r="WR132" s="120">
        <v>2.5220735234331303E-11</v>
      </c>
      <c r="WS132" s="120">
        <v>2.2295392927995152E-11</v>
      </c>
      <c r="WT132" s="120">
        <v>2.2306925240284982E-11</v>
      </c>
      <c r="WU132" s="120">
        <v>1.9693112893844354E-11</v>
      </c>
      <c r="WV132" s="120">
        <v>1.9703086989003654E-11</v>
      </c>
      <c r="WW132" s="120">
        <v>1.7370654384039405E-11</v>
      </c>
      <c r="WX132" s="120">
        <v>1.7379266225941371E-11</v>
      </c>
      <c r="WY132" s="120">
        <v>1.5300665698085934E-11</v>
      </c>
      <c r="WZ132" s="120">
        <v>1.5308088553288977E-11</v>
      </c>
      <c r="XA132" s="120">
        <v>1.3458180222387778E-11</v>
      </c>
      <c r="XB132" s="120">
        <v>1.3464567046897469E-11</v>
      </c>
      <c r="XC132" s="120">
        <v>1.1820436091706315E-11</v>
      </c>
      <c r="XD132" s="120">
        <v>1.1825921694510714E-11</v>
      </c>
      <c r="XE132" s="120">
        <v>1.0366707114985756E-11</v>
      </c>
      <c r="XF132" s="120">
        <v>1.0371410116343493E-11</v>
      </c>
      <c r="XG132" s="120">
        <v>9.0781444403967959E-12</v>
      </c>
      <c r="XH132" s="120">
        <v>9.0821690416804074E-12</v>
      </c>
      <c r="XI132" s="120">
        <v>7.9376284474011842E-12</v>
      </c>
      <c r="XJ132" s="120">
        <v>7.9410660281767689E-12</v>
      </c>
      <c r="XK132" s="120">
        <v>6.929630366919059E-12</v>
      </c>
      <c r="XL132" s="120">
        <v>6.9325609238745196E-12</v>
      </c>
      <c r="XM132" s="120">
        <v>6.0400831442486282E-12</v>
      </c>
      <c r="XN132" s="120">
        <v>6.0425765855674823E-12</v>
      </c>
      <c r="XO132" s="120">
        <v>5.2562610732094495E-12</v>
      </c>
      <c r="XP132" s="120">
        <v>5.2583783810226632E-12</v>
      </c>
      <c r="XQ132" s="120">
        <v>4.5666677440156834E-12</v>
      </c>
      <c r="XR132" s="120">
        <v>4.5684620166505278E-12</v>
      </c>
      <c r="XS132" s="120">
        <v>3.9609318615987847E-12</v>
      </c>
      <c r="XT132" s="120">
        <v>3.9624492464788346E-12</v>
      </c>
      <c r="XU132" s="120">
        <v>3.4297105054513745E-12</v>
      </c>
      <c r="XV132" s="120">
        <v>3.4309910326850155E-12</v>
      </c>
      <c r="XW132" s="120">
        <v>2.9645994165197223E-12</v>
      </c>
      <c r="XX132" s="120">
        <v>2.9656777424440224E-12</v>
      </c>
      <c r="XY132" s="120">
        <v>2.5580499111944706E-12</v>
      </c>
      <c r="XZ132" s="120">
        <v>2.5589559804159234E-12</v>
      </c>
      <c r="YA132" s="120">
        <v>2.203292037002717E-12</v>
      </c>
      <c r="YB132" s="120">
        <v>2.2040516707944419E-12</v>
      </c>
      <c r="YC132" s="120">
        <v>1.8942635991543388E-12</v>
      </c>
      <c r="YD132" s="120">
        <v>1.8948990174294376E-12</v>
      </c>
      <c r="YE132" s="120">
        <v>1.625544701607589E-12</v>
      </c>
      <c r="YF132" s="120">
        <v>1.6260749850890842E-12</v>
      </c>
      <c r="YG132" s="120">
        <v>1.3922974607608225E-12</v>
      </c>
      <c r="YH132" s="120">
        <v>1.3927389594080932E-12</v>
      </c>
      <c r="YI132" s="120">
        <v>1.1902105642165314E-12</v>
      </c>
      <c r="YJ132" s="120">
        <v>1.1905772574451629E-12</v>
      </c>
      <c r="YK132" s="120">
        <v>1.0154483612706173E-12</v>
      </c>
      <c r="YL132" s="120">
        <v>1.0157521750152223E-12</v>
      </c>
      <c r="YM132" s="120">
        <v>8.6460418582417657E-13</v>
      </c>
      <c r="YN132" s="120">
        <v>8.6485527104069557E-13</v>
      </c>
      <c r="YO132" s="120">
        <v>7.3465762626964859E-13</v>
      </c>
      <c r="YP132" s="120">
        <v>7.3486460305305133E-13</v>
      </c>
      <c r="YQ132" s="120">
        <v>6.229354705411042E-13</v>
      </c>
      <c r="YR132" s="120">
        <v>6.2310564164489983E-13</v>
      </c>
      <c r="YS132" s="120">
        <v>5.2707606791519267E-13</v>
      </c>
      <c r="YT132" s="120">
        <v>5.2721560509907909E-13</v>
      </c>
      <c r="YU132" s="120">
        <v>4.449968622813295E-13</v>
      </c>
      <c r="YV132" s="120">
        <v>4.4511096858108487E-13</v>
      </c>
      <c r="YW132" s="120">
        <v>3.7486486444555744E-13</v>
      </c>
      <c r="YX132" s="120">
        <v>3.7495791515344324E-13</v>
      </c>
      <c r="YY132" s="120">
        <v>3.1506984357226108E-13</v>
      </c>
      <c r="YZ132" s="120">
        <v>3.1514550843519621E-13</v>
      </c>
      <c r="ZA132" s="120">
        <v>2.6420003008330874E-13</v>
      </c>
      <c r="ZB132" s="120">
        <v>2.6426137896849584E-13</v>
      </c>
      <c r="ZC132" s="120">
        <v>2.210201342089676E-13</v>
      </c>
      <c r="ZD132" s="120">
        <v>2.2106972825100058E-13</v>
      </c>
      <c r="ZE132" s="120">
        <v>1.8445149590440336E-13</v>
      </c>
      <c r="ZF132" s="120">
        <v>1.8449146593282296E-13</v>
      </c>
      <c r="ZG132" s="120">
        <v>1.5355419299700625E-13</v>
      </c>
      <c r="ZH132" s="120">
        <v>1.5358630684742604E-13</v>
      </c>
      <c r="ZI132" s="120">
        <v>1.2751094520222653E-13</v>
      </c>
      <c r="ZJ132" s="120">
        <v>1.2753666533622157E-13</v>
      </c>
      <c r="ZK132" s="120">
        <v>1.0561266202985565E-13</v>
      </c>
      <c r="ZL132" s="120">
        <v>1.056331947275429E-13</v>
      </c>
      <c r="ZM132" s="120">
        <v>8.724549259143035E-14</v>
      </c>
      <c r="ZN132" s="120">
        <v>8.7261829834863857E-14</v>
      </c>
      <c r="ZO132" s="120">
        <v>7.1879244907037093E-14</v>
      </c>
      <c r="ZP132" s="120">
        <v>7.1892199941033624E-14</v>
      </c>
      <c r="ZQ132" s="120">
        <v>5.9057051492386199E-14</v>
      </c>
      <c r="ZR132" s="120">
        <v>5.9067288931089639E-14</v>
      </c>
      <c r="ZS132" s="120">
        <v>4.8386166782423294E-14</v>
      </c>
      <c r="ZT132" s="120">
        <v>4.8394228023762805E-14</v>
      </c>
      <c r="ZU132" s="120">
        <v>3.95297903154042E-14</v>
      </c>
      <c r="ZV132" s="120">
        <v>3.9536114930595973E-14</v>
      </c>
      <c r="ZW132" s="120">
        <v>3.2199817562297806E-14</v>
      </c>
      <c r="ZX132" s="120">
        <v>3.220476124274993E-14</v>
      </c>
      <c r="ZY132" s="120">
        <v>2.6150427843143298E-14</v>
      </c>
      <c r="ZZ132" s="120">
        <v>2.6154277411657992E-14</v>
      </c>
      <c r="AAA132" s="120">
        <v>2.1172425928553112E-14</v>
      </c>
      <c r="AAB132" s="120">
        <v>2.1175411854740182E-14</v>
      </c>
      <c r="AAC132" s="120">
        <v>1.7088260686248271E-14</v>
      </c>
      <c r="AAD132" s="120">
        <v>1.7090567486792482E-14</v>
      </c>
      <c r="AAE132" s="120">
        <v>1.3747650505956619E-14</v>
      </c>
      <c r="AAF132" s="120">
        <v>1.3749425358083996E-14</v>
      </c>
      <c r="AAG132" s="120">
        <v>1.102375122898461E-14</v>
      </c>
      <c r="AAH132" s="120">
        <v>1.1025111079468771E-14</v>
      </c>
      <c r="AAI132" s="120">
        <v>8.8098079301741054E-15</v>
      </c>
      <c r="AAJ132" s="120">
        <v>8.8108453418836815E-15</v>
      </c>
      <c r="AAK132" s="120">
        <v>7.016237159653789E-15</v>
      </c>
      <c r="AAL132" s="120">
        <v>7.0170251023788129E-15</v>
      </c>
      <c r="AAM132" s="120">
        <v>5.5680911605553698E-15</v>
      </c>
      <c r="AAN132" s="120">
        <v>5.5686869221279491E-15</v>
      </c>
      <c r="AAO132" s="120">
        <v>4.402860148245888E-15</v>
      </c>
      <c r="AAP132" s="120">
        <v>4.4033085152917504E-15</v>
      </c>
      <c r="AAQ132" s="120">
        <v>3.4685729788715602E-15</v>
      </c>
      <c r="AAR132" s="120">
        <v>3.4689088134428146E-15</v>
      </c>
      <c r="AAS132" s="120">
        <v>2.7221604629427817E-15</v>
      </c>
      <c r="AAT132" s="120">
        <v>2.7224107813738745E-15</v>
      </c>
      <c r="AAU132" s="120">
        <v>2.1280492066189919E-15</v>
      </c>
      <c r="AAV132" s="120">
        <v>2.1282348498425443E-15</v>
      </c>
      <c r="AAW132" s="120">
        <v>1.6569572029610126E-15</v>
      </c>
      <c r="AAX132" s="120">
        <v>1.6570941728775016E-15</v>
      </c>
      <c r="AAY132" s="120">
        <v>1.2848654616692357E-15</v>
      </c>
      <c r="AAZ132" s="120">
        <v>1.2849659856775126E-15</v>
      </c>
      <c r="ABA132" s="120">
        <v>9.9214277286289838E-16</v>
      </c>
      <c r="ABB132" s="120">
        <v>9.9221614805142174E-16</v>
      </c>
      <c r="ABC132" s="120">
        <v>7.6280326251081922E-16</v>
      </c>
      <c r="ABD132" s="120">
        <v>7.6285652203554608E-16</v>
      </c>
      <c r="ABE132" s="120">
        <v>5.8387872842887974E-16</v>
      </c>
      <c r="ABF132" s="120">
        <v>5.8391716504251265E-16</v>
      </c>
      <c r="ABG132" s="120">
        <v>4.4488986045985024E-16</v>
      </c>
      <c r="ABH132" s="120">
        <v>4.4491743581338354E-16</v>
      </c>
      <c r="ABI132" s="120">
        <v>3.3740236052828673E-16</v>
      </c>
      <c r="ABJ132" s="120">
        <v>3.3742202356659008E-16</v>
      </c>
      <c r="ABK132" s="120">
        <v>2.546557014603267E-16</v>
      </c>
      <c r="ABL132" s="120">
        <v>2.5466963482656308E-16</v>
      </c>
      <c r="ABM132" s="120">
        <v>1.9125381121291173E-16</v>
      </c>
      <c r="ABN132" s="120">
        <v>1.9126362092868617E-16</v>
      </c>
      <c r="ABO132" s="120">
        <v>1.4290835454105299E-16</v>
      </c>
      <c r="ABP132" s="120">
        <v>1.4291521522376918E-16</v>
      </c>
      <c r="ABQ132" s="120">
        <v>1.0622651979632015E-16</v>
      </c>
      <c r="ABR132" s="120">
        <v>1.0623128521126269E-16</v>
      </c>
      <c r="ABS132" s="120">
        <v>7.853631667848013E-17</v>
      </c>
      <c r="ABT132" s="120">
        <v>7.8539603413197883E-17</v>
      </c>
      <c r="ABU132" s="120">
        <v>5.7743363030915766E-17</v>
      </c>
      <c r="ABV132" s="120">
        <v>5.7745613448387651E-17</v>
      </c>
      <c r="ABW132" s="120">
        <v>4.2213996313643499E-17</v>
      </c>
      <c r="ABX132" s="120">
        <v>4.2215525624093978E-17</v>
      </c>
      <c r="ABY132" s="120">
        <v>3.0680298772339168E-17</v>
      </c>
      <c r="ABZ132" s="120">
        <v>3.0681330006643898E-17</v>
      </c>
      <c r="ACA132" s="120">
        <v>2.2163284527306872E-17</v>
      </c>
      <c r="ACB132" s="120">
        <v>2.216397435127301E-17</v>
      </c>
      <c r="ACC132" s="120">
        <v>1.5911071211805106E-17</v>
      </c>
      <c r="ACD132" s="120">
        <v>1.591152885111924E-17</v>
      </c>
      <c r="ACE132" s="120">
        <v>1.1349357166090265E-17</v>
      </c>
      <c r="ACF132" s="120">
        <v>1.1349658183651664E-17</v>
      </c>
      <c r="ACG132" s="120">
        <v>8.0419557049437877E-18</v>
      </c>
      <c r="ACH132" s="120">
        <v>8.0421519583602458E-18</v>
      </c>
      <c r="ACI132" s="120">
        <v>5.6595081811665296E-18</v>
      </c>
      <c r="ACJ132" s="120">
        <v>5.6596349658004263E-18</v>
      </c>
      <c r="ACK132" s="120">
        <v>3.9548144297471183E-18</v>
      </c>
      <c r="ACL132" s="120">
        <v>3.954895563281584E-18</v>
      </c>
      <c r="ACM132" s="120">
        <v>2.7434890806794468E-18</v>
      </c>
      <c r="ACN132" s="120">
        <v>2.7435404935343947E-18</v>
      </c>
      <c r="ACO132" s="120">
        <v>1.8888809936429136E-18</v>
      </c>
      <c r="ACP132" s="120">
        <v>1.8889132433703483E-18</v>
      </c>
      <c r="ACQ132" s="120">
        <v>1.2903859748360146E-18</v>
      </c>
      <c r="ACR132" s="120">
        <v>1.2904059919082154E-18</v>
      </c>
      <c r="ACS132" s="120">
        <v>8.7444474847961183E-19</v>
      </c>
      <c r="ACT132" s="120">
        <v>8.7445703767738413E-19</v>
      </c>
      <c r="ACU132" s="120">
        <v>5.8765314655216904E-19</v>
      </c>
      <c r="ACV132" s="120">
        <v>5.8766060612086095E-19</v>
      </c>
      <c r="ACW132" s="120">
        <v>3.9152346300291151E-19</v>
      </c>
      <c r="ACX132" s="120">
        <v>3.9152793786394195E-19</v>
      </c>
      <c r="ACY132" s="120">
        <v>2.5852827510205604E-19</v>
      </c>
      <c r="ACZ132" s="120">
        <v>2.5853092676538247E-19</v>
      </c>
      <c r="ADA132" s="120">
        <v>1.6913374706868885E-19</v>
      </c>
      <c r="ADB132" s="120">
        <v>1.6913529843928376E-19</v>
      </c>
      <c r="ADC132" s="120">
        <v>1.0959111359153134E-19</v>
      </c>
      <c r="ADD132" s="120">
        <v>1.0959200925206404E-19</v>
      </c>
      <c r="ADE132" s="120">
        <v>7.0304970110339743E-20</v>
      </c>
      <c r="ADF132" s="120">
        <v>7.030548009875789E-20</v>
      </c>
      <c r="ADG132" s="120">
        <v>4.4637143209438803E-20</v>
      </c>
      <c r="ADH132" s="120">
        <v>4.4637429435496779E-20</v>
      </c>
      <c r="ADI132" s="120">
        <v>2.8036972307077339E-20</v>
      </c>
      <c r="ADJ132" s="120">
        <v>2.8037130547098839E-20</v>
      </c>
      <c r="ADK132" s="120">
        <v>1.7414249663433105E-20</v>
      </c>
      <c r="ADL132" s="120">
        <v>1.7414335780644135E-20</v>
      </c>
      <c r="ADM132" s="120">
        <v>1.0691066281625379E-20</v>
      </c>
      <c r="ADN132" s="120">
        <v>1.0691112383470676E-20</v>
      </c>
      <c r="ADO132" s="120">
        <v>6.4844292225093623E-21</v>
      </c>
      <c r="ADP132" s="120">
        <v>6.4844534812284085E-21</v>
      </c>
      <c r="ADQ132" s="120">
        <v>3.8836140540067941E-21</v>
      </c>
      <c r="ADR132" s="120">
        <v>3.8836265906462554E-21</v>
      </c>
      <c r="ADS132" s="120">
        <v>2.2955100049568455E-21</v>
      </c>
      <c r="ADT132" s="120">
        <v>2.2955163622790854E-21</v>
      </c>
      <c r="ADU132" s="120">
        <v>1.3382932843904972E-21</v>
      </c>
      <c r="ADV132" s="120">
        <v>1.338296444732157E-21</v>
      </c>
      <c r="ADW132" s="120">
        <v>7.6910588617870383E-22</v>
      </c>
      <c r="ADX132" s="120">
        <v>7.6910742474101602E-22</v>
      </c>
      <c r="ADY132" s="120">
        <v>4.354111173813707E-22</v>
      </c>
      <c r="ADZ132" s="120">
        <v>4.3541185009770941E-22</v>
      </c>
      <c r="AEA132" s="120">
        <v>2.4265409501251458E-22</v>
      </c>
      <c r="AEB132" s="120">
        <v>2.4265443594991312E-22</v>
      </c>
      <c r="AEC132" s="120">
        <v>1.3302250736378961E-22</v>
      </c>
      <c r="AED132" s="120">
        <v>1.3302266216149733E-22</v>
      </c>
      <c r="AEE132" s="120">
        <v>7.1674225439728784E-23</v>
      </c>
      <c r="AEF132" s="120">
        <v>7.1674293923531429E-23</v>
      </c>
      <c r="AEG132" s="120">
        <v>3.7925046452784985E-23</v>
      </c>
      <c r="AEH132" s="120">
        <v>3.7925075928854453E-23</v>
      </c>
      <c r="AEI132" s="120">
        <v>1.9688400497177866E-23</v>
      </c>
      <c r="AEJ132" s="120">
        <v>1.9688412818838927E-23</v>
      </c>
      <c r="AEK132" s="120">
        <v>1.0017972888362173E-23</v>
      </c>
      <c r="AEL132" s="120">
        <v>1.0017977881481679E-23</v>
      </c>
      <c r="AEM132" s="120">
        <v>4.9907127519365341E-24</v>
      </c>
      <c r="AEN132" s="120">
        <v>4.9907147093247894E-24</v>
      </c>
      <c r="AEO132" s="120">
        <v>2.4313468015433864E-24</v>
      </c>
      <c r="AEP132" s="120">
        <v>2.4313475421446634E-24</v>
      </c>
      <c r="AEQ132" s="120">
        <v>1.1568483114557276E-24</v>
      </c>
      <c r="AER132" s="120">
        <v>1.1568485812166392E-24</v>
      </c>
      <c r="AES132" s="120">
        <v>5.3683922600734661E-25</v>
      </c>
      <c r="AET132" s="120">
        <v>5.3683932032862504E-25</v>
      </c>
      <c r="AEU132" s="120">
        <v>2.4259759243268955E-25</v>
      </c>
      <c r="AEV132" s="120">
        <v>2.4259762398744455E-25</v>
      </c>
      <c r="AEW132" s="120">
        <v>1.0657967450096868E-25</v>
      </c>
      <c r="AEX132" s="120">
        <v>1.0657968456427509E-25</v>
      </c>
      <c r="AEY132" s="120">
        <v>4.5436517057516706E-26</v>
      </c>
      <c r="AEZ132" s="120">
        <v>4.5436520104017434E-26</v>
      </c>
      <c r="AFA132" s="120">
        <v>1.8758159709943732E-26</v>
      </c>
      <c r="AFB132" s="120">
        <v>1.8758160581160231E-26</v>
      </c>
      <c r="AFC132" s="120">
        <v>7.4824376758036269E-27</v>
      </c>
      <c r="AFD132" s="120">
        <v>7.4824379098173014E-27</v>
      </c>
      <c r="AFE132" s="120">
        <v>2.8764828495670258E-27</v>
      </c>
      <c r="AFF132" s="120">
        <v>2.8764829082114152E-27</v>
      </c>
      <c r="AFG132" s="120">
        <v>1.0626966139753872E-27</v>
      </c>
      <c r="AFH132" s="120">
        <v>1.0626966275768837E-27</v>
      </c>
      <c r="AFI132" s="120">
        <v>3.7608722830462221E-28</v>
      </c>
      <c r="AFJ132" s="120">
        <v>3.7608723119576174E-28</v>
      </c>
      <c r="AFK132" s="120">
        <v>1.2703139941004709E-28</v>
      </c>
      <c r="AFL132" s="120">
        <v>1.2703139996645498E-28</v>
      </c>
      <c r="AFM132" s="120">
        <v>4.0780873076250524E-29</v>
      </c>
      <c r="AFN132" s="120">
        <v>4.0780873171714222E-29</v>
      </c>
      <c r="AFO132" s="120">
        <v>1.2382855498898217E-29</v>
      </c>
      <c r="AFP132" s="120">
        <v>1.2382855513205926E-29</v>
      </c>
      <c r="AFQ132" s="120">
        <v>3.5362841091397458E-30</v>
      </c>
      <c r="AFR132" s="120">
        <v>3.5362841109614541E-30</v>
      </c>
      <c r="AFS132" s="120">
        <v>9.4348093371192333E-31</v>
      </c>
      <c r="AFT132" s="120">
        <v>9.4348093390114276E-31</v>
      </c>
      <c r="AFU132" s="120">
        <v>2.332932556823307E-31</v>
      </c>
      <c r="AFV132" s="120">
        <v>2.3329325569736655E-31</v>
      </c>
      <c r="AFW132" s="120">
        <v>5.2944489235125219E-32</v>
      </c>
      <c r="AFX132" s="120">
        <v>5.2944489235937972E-32</v>
      </c>
      <c r="AFY132" s="120">
        <v>1.0895042428694665E-32</v>
      </c>
      <c r="AFZ132" s="120">
        <v>1.0895042428717087E-32</v>
      </c>
      <c r="AGA132" s="120">
        <v>2.0018260924725258E-33</v>
      </c>
      <c r="AGB132" s="120">
        <v>2.0018260924725258E-33</v>
      </c>
      <c r="AGC132" s="120">
        <v>3.218114236143491E-34</v>
      </c>
      <c r="AGD132" s="120">
        <v>3.2181142361434905E-34</v>
      </c>
      <c r="AGE132" s="120">
        <v>4.4021764082784303E-35</v>
      </c>
      <c r="AGF132" s="120">
        <v>4.4021764082784308E-35</v>
      </c>
      <c r="AGG132" s="120">
        <v>4.9209361850038406E-36</v>
      </c>
      <c r="AGH132" s="120">
        <v>4.9209361850038406E-36</v>
      </c>
      <c r="AGI132" s="120">
        <v>4.2157084511325866E-37</v>
      </c>
      <c r="AGJ132" s="120">
        <v>4.2157084511325866E-37</v>
      </c>
      <c r="AGK132" s="120">
        <v>2.4611912970341645E-38</v>
      </c>
      <c r="AGL132" s="120">
        <v>2.4611912970341645E-38</v>
      </c>
      <c r="AGM132" s="120">
        <v>7.3468396926392969E-40</v>
      </c>
      <c r="AGN132" s="120" t="s">
        <v>105</v>
      </c>
      <c r="AGO132" s="120" t="s">
        <v>105</v>
      </c>
      <c r="AGP132" s="120" t="s">
        <v>105</v>
      </c>
      <c r="AGQ132" s="120" t="s">
        <v>105</v>
      </c>
      <c r="AGR132" s="120" t="s">
        <v>105</v>
      </c>
      <c r="AGS132" s="120" t="s">
        <v>105</v>
      </c>
      <c r="AGT132" s="120" t="s">
        <v>105</v>
      </c>
      <c r="AGU132" s="120" t="s">
        <v>105</v>
      </c>
      <c r="AGV132" s="120" t="s">
        <v>105</v>
      </c>
      <c r="AGW132" s="120" t="s">
        <v>105</v>
      </c>
      <c r="AGX132" s="120" t="s">
        <v>105</v>
      </c>
      <c r="AGY132" s="120" t="s">
        <v>105</v>
      </c>
      <c r="AGZ132" s="120" t="s">
        <v>105</v>
      </c>
      <c r="AHA132" s="120" t="s">
        <v>105</v>
      </c>
      <c r="AHB132" s="120" t="s">
        <v>105</v>
      </c>
      <c r="AHC132" s="120" t="s">
        <v>105</v>
      </c>
      <c r="AHD132" s="120" t="s">
        <v>105</v>
      </c>
      <c r="AHE132" s="120" t="s">
        <v>105</v>
      </c>
      <c r="AHF132" s="120" t="s">
        <v>105</v>
      </c>
      <c r="AHG132" s="120" t="s">
        <v>105</v>
      </c>
      <c r="AHH132" s="120" t="s">
        <v>105</v>
      </c>
      <c r="AHI132" s="120" t="s">
        <v>105</v>
      </c>
      <c r="AHJ132" s="120" t="s">
        <v>105</v>
      </c>
      <c r="AHK132" s="120" t="s">
        <v>105</v>
      </c>
      <c r="AHL132" s="120" t="s">
        <v>105</v>
      </c>
      <c r="AHM132" s="120" t="s">
        <v>105</v>
      </c>
      <c r="AHN132" s="120" t="s">
        <v>105</v>
      </c>
      <c r="AHO132" s="120" t="s">
        <v>105</v>
      </c>
      <c r="AHP132" s="120" t="s">
        <v>105</v>
      </c>
      <c r="AHQ132" s="120" t="s">
        <v>105</v>
      </c>
      <c r="AHR132" s="120" t="s">
        <v>105</v>
      </c>
      <c r="AHS132" s="120" t="s">
        <v>105</v>
      </c>
      <c r="AHT132" s="120" t="s">
        <v>105</v>
      </c>
      <c r="AHU132" s="120" t="s">
        <v>105</v>
      </c>
      <c r="AHV132" s="120" t="s">
        <v>105</v>
      </c>
      <c r="AHW132" s="120" t="s">
        <v>105</v>
      </c>
      <c r="AHX132" s="120" t="s">
        <v>105</v>
      </c>
      <c r="AHY132" s="120" t="s">
        <v>105</v>
      </c>
      <c r="AHZ132" s="120" t="s">
        <v>105</v>
      </c>
      <c r="AIA132" s="120" t="s">
        <v>105</v>
      </c>
      <c r="AIB132" s="120" t="s">
        <v>105</v>
      </c>
      <c r="AIC132" s="120" t="s">
        <v>105</v>
      </c>
      <c r="AID132" s="120" t="s">
        <v>105</v>
      </c>
      <c r="AIE132" s="120" t="s">
        <v>105</v>
      </c>
      <c r="AIF132" s="120" t="s">
        <v>105</v>
      </c>
      <c r="AIG132" s="120" t="s">
        <v>105</v>
      </c>
      <c r="AIH132" s="120" t="s">
        <v>105</v>
      </c>
      <c r="AII132" s="120" t="s">
        <v>105</v>
      </c>
      <c r="AIJ132" s="120" t="s">
        <v>105</v>
      </c>
      <c r="AIK132" s="120" t="s">
        <v>105</v>
      </c>
      <c r="AIL132" s="120" t="s">
        <v>105</v>
      </c>
      <c r="AIM132" s="120" t="s">
        <v>105</v>
      </c>
      <c r="AIN132" s="120" t="s">
        <v>105</v>
      </c>
      <c r="AIO132" s="120" t="s">
        <v>105</v>
      </c>
      <c r="AIP132" s="120" t="s">
        <v>105</v>
      </c>
      <c r="AIQ132" s="120" t="s">
        <v>105</v>
      </c>
      <c r="AIR132" s="120" t="s">
        <v>105</v>
      </c>
      <c r="AIS132" s="120" t="s">
        <v>105</v>
      </c>
      <c r="AIT132" s="120" t="s">
        <v>105</v>
      </c>
      <c r="AIU132" s="120" t="s">
        <v>105</v>
      </c>
      <c r="AIV132" s="120" t="s">
        <v>105</v>
      </c>
      <c r="AIW132" s="120" t="s">
        <v>105</v>
      </c>
      <c r="AIX132" s="120" t="s">
        <v>105</v>
      </c>
      <c r="AIY132" s="120" t="s">
        <v>105</v>
      </c>
      <c r="AIZ132" s="120" t="s">
        <v>105</v>
      </c>
      <c r="AJA132" s="120" t="s">
        <v>105</v>
      </c>
      <c r="AJB132" s="120" t="s">
        <v>105</v>
      </c>
      <c r="AJC132" s="120" t="s">
        <v>105</v>
      </c>
      <c r="AJD132" s="120" t="s">
        <v>105</v>
      </c>
      <c r="AJE132" s="120" t="s">
        <v>105</v>
      </c>
      <c r="AJF132" s="120" t="s">
        <v>105</v>
      </c>
      <c r="AJG132" s="120" t="s">
        <v>105</v>
      </c>
      <c r="AJH132" s="120" t="s">
        <v>105</v>
      </c>
      <c r="AJI132" s="120" t="s">
        <v>105</v>
      </c>
      <c r="AJJ132" s="120" t="s">
        <v>105</v>
      </c>
      <c r="AJK132" s="120" t="s">
        <v>105</v>
      </c>
      <c r="AJL132" s="120" t="s">
        <v>105</v>
      </c>
      <c r="AJM132" s="120" t="s">
        <v>105</v>
      </c>
      <c r="AJN132" s="120" t="s">
        <v>105</v>
      </c>
      <c r="AJO132" s="120" t="s">
        <v>105</v>
      </c>
      <c r="AJP132" s="120" t="s">
        <v>105</v>
      </c>
      <c r="AJQ132" s="120" t="s">
        <v>105</v>
      </c>
      <c r="AJR132" s="120" t="s">
        <v>105</v>
      </c>
      <c r="AJS132" s="120" t="s">
        <v>105</v>
      </c>
      <c r="AJT132" s="120" t="s">
        <v>105</v>
      </c>
      <c r="AJU132" s="120" t="s">
        <v>105</v>
      </c>
      <c r="AJV132" s="120" t="s">
        <v>105</v>
      </c>
      <c r="AJW132" s="120" t="s">
        <v>105</v>
      </c>
      <c r="AJX132" s="120" t="s">
        <v>105</v>
      </c>
      <c r="AJY132" s="120" t="s">
        <v>105</v>
      </c>
      <c r="AJZ132" s="120" t="s">
        <v>105</v>
      </c>
      <c r="AKA132" s="120" t="s">
        <v>105</v>
      </c>
      <c r="AKB132" s="120" t="s">
        <v>105</v>
      </c>
      <c r="AKC132" s="120" t="s">
        <v>105</v>
      </c>
      <c r="AKD132" s="120" t="s">
        <v>105</v>
      </c>
      <c r="AKE132" s="120" t="s">
        <v>105</v>
      </c>
      <c r="AKF132" s="120" t="s">
        <v>105</v>
      </c>
      <c r="AKG132" s="120" t="s">
        <v>105</v>
      </c>
      <c r="AKH132" s="120" t="s">
        <v>105</v>
      </c>
      <c r="AKI132" s="120" t="s">
        <v>105</v>
      </c>
      <c r="AKJ132" s="120" t="s">
        <v>105</v>
      </c>
      <c r="AKK132" s="120" t="s">
        <v>105</v>
      </c>
      <c r="AKL132" s="120" t="s">
        <v>105</v>
      </c>
      <c r="AKM132" s="120" t="s">
        <v>105</v>
      </c>
      <c r="AKN132" s="120" t="s">
        <v>105</v>
      </c>
      <c r="AKO132" s="120" t="s">
        <v>105</v>
      </c>
      <c r="AKP132" s="120" t="s">
        <v>105</v>
      </c>
      <c r="AKQ132" s="120" t="s">
        <v>105</v>
      </c>
      <c r="AKR132" s="120" t="s">
        <v>105</v>
      </c>
      <c r="AKS132" s="120" t="s">
        <v>105</v>
      </c>
      <c r="AKT132" s="120" t="s">
        <v>105</v>
      </c>
      <c r="AKU132" s="120" t="s">
        <v>105</v>
      </c>
      <c r="AKV132" s="120" t="s">
        <v>105</v>
      </c>
      <c r="AKW132" s="120" t="s">
        <v>105</v>
      </c>
      <c r="AKX132" s="120" t="s">
        <v>105</v>
      </c>
      <c r="AKY132" s="120" t="s">
        <v>105</v>
      </c>
      <c r="AKZ132" s="120" t="s">
        <v>105</v>
      </c>
      <c r="ALA132" s="120" t="s">
        <v>105</v>
      </c>
      <c r="ALB132" s="120" t="s">
        <v>105</v>
      </c>
      <c r="ALC132" s="120" t="s">
        <v>105</v>
      </c>
      <c r="ALD132" s="120" t="s">
        <v>105</v>
      </c>
      <c r="ALE132" s="120" t="s">
        <v>105</v>
      </c>
      <c r="ALF132" s="120" t="s">
        <v>105</v>
      </c>
      <c r="ALG132" s="120" t="s">
        <v>105</v>
      </c>
      <c r="ALH132" s="120" t="s">
        <v>105</v>
      </c>
      <c r="ALI132" s="120" t="s">
        <v>105</v>
      </c>
      <c r="ALJ132" s="120" t="s">
        <v>105</v>
      </c>
      <c r="ALK132" s="120" t="s">
        <v>105</v>
      </c>
      <c r="ALL132" s="120" t="s">
        <v>105</v>
      </c>
      <c r="ALM132" s="120" t="s">
        <v>105</v>
      </c>
      <c r="ALN132" s="120"/>
    </row>
    <row r="133" spans="1:1002" hidden="1">
      <c r="A133" s="119">
        <v>132</v>
      </c>
      <c r="B133" s="120">
        <v>2.9141391035040049E-5</v>
      </c>
      <c r="C133" s="120">
        <v>2.9141391035040043E-5</v>
      </c>
      <c r="D133" s="120">
        <v>2.8631253155338249E-5</v>
      </c>
      <c r="E133" s="120">
        <v>2.8631253155338236E-5</v>
      </c>
      <c r="F133" s="120">
        <v>2.8128005417149065E-5</v>
      </c>
      <c r="G133" s="120">
        <v>2.8128005417149086E-5</v>
      </c>
      <c r="H133" s="120">
        <v>2.7631586871544905E-5</v>
      </c>
      <c r="I133" s="120">
        <v>2.7631586871544912E-5</v>
      </c>
      <c r="J133" s="120">
        <v>2.7141936719933651E-5</v>
      </c>
      <c r="K133" s="120">
        <v>2.7141936719933658E-5</v>
      </c>
      <c r="L133" s="120">
        <v>2.6658994317143542E-5</v>
      </c>
      <c r="M133" s="120">
        <v>2.6658994317143515E-5</v>
      </c>
      <c r="N133" s="120">
        <v>2.6182699174500761E-5</v>
      </c>
      <c r="O133" s="120">
        <v>2.6182699174500757E-5</v>
      </c>
      <c r="P133" s="120">
        <v>2.5712990962899958E-5</v>
      </c>
      <c r="Q133" s="120">
        <v>2.5712990962899962E-5</v>
      </c>
      <c r="R133" s="120">
        <v>2.5249809515866427E-5</v>
      </c>
      <c r="S133" s="120">
        <v>2.5249809515866438E-5</v>
      </c>
      <c r="T133" s="120">
        <v>2.4793094832610394E-5</v>
      </c>
      <c r="U133" s="120">
        <v>2.4793094832610397E-5</v>
      </c>
      <c r="V133" s="120">
        <v>2.4342787081072391E-5</v>
      </c>
      <c r="W133" s="120">
        <v>2.4342787081072374E-5</v>
      </c>
      <c r="X133" s="120">
        <v>2.3898826600959285E-5</v>
      </c>
      <c r="Y133" s="120">
        <v>2.3898826600959295E-5</v>
      </c>
      <c r="Z133" s="120">
        <v>2.3461153906770935E-5</v>
      </c>
      <c r="AA133" s="120">
        <v>2.3461153906770918E-5</v>
      </c>
      <c r="AB133" s="120">
        <v>2.3029709690816143E-5</v>
      </c>
      <c r="AC133" s="120">
        <v>2.3029709690816147E-5</v>
      </c>
      <c r="AD133" s="120">
        <v>2.2604434826218654E-5</v>
      </c>
      <c r="AE133" s="120">
        <v>2.2604434826218657E-5</v>
      </c>
      <c r="AF133" s="120">
        <v>2.2185270369911496E-5</v>
      </c>
      <c r="AG133" s="120">
        <v>2.2185270369911499E-5</v>
      </c>
      <c r="AH133" s="120">
        <v>2.1772157565620071E-5</v>
      </c>
      <c r="AI133" s="120">
        <v>2.1772157565620075E-5</v>
      </c>
      <c r="AJ133" s="120">
        <v>2.1365037846833048E-5</v>
      </c>
      <c r="AK133" s="120">
        <v>2.1365037846833055E-5</v>
      </c>
      <c r="AL133" s="120">
        <v>2.0963852839760844E-5</v>
      </c>
      <c r="AM133" s="120">
        <v>2.0963852839760861E-5</v>
      </c>
      <c r="AN133" s="120">
        <v>2.0568544366281002E-5</v>
      </c>
      <c r="AO133" s="120">
        <v>2.0568544366281002E-5</v>
      </c>
      <c r="AP133" s="120">
        <v>2.0179054446870119E-5</v>
      </c>
      <c r="AQ133" s="120">
        <v>2.0179054446870119E-5</v>
      </c>
      <c r="AR133" s="120">
        <v>1.9795325303521878E-5</v>
      </c>
      <c r="AS133" s="120">
        <v>1.9795325303521882E-5</v>
      </c>
      <c r="AT133" s="120">
        <v>1.9417299362650514E-5</v>
      </c>
      <c r="AU133" s="120">
        <v>1.9417299362650531E-5</v>
      </c>
      <c r="AV133" s="120">
        <v>1.9044919257979371E-5</v>
      </c>
      <c r="AW133" s="120">
        <v>1.9044919257979385E-5</v>
      </c>
      <c r="AX133" s="120">
        <v>1.8678127833413983E-5</v>
      </c>
      <c r="AY133" s="120">
        <v>1.8678127833413983E-5</v>
      </c>
      <c r="AZ133" s="120">
        <v>1.8316868145899324E-5</v>
      </c>
      <c r="BA133" s="120">
        <v>1.8316868145899324E-5</v>
      </c>
      <c r="BB133" s="120">
        <v>1.7961083468260549E-5</v>
      </c>
      <c r="BC133" s="120">
        <v>1.7961083468260562E-5</v>
      </c>
      <c r="BD133" s="120">
        <v>1.7610717292026857E-5</v>
      </c>
      <c r="BE133" s="120">
        <v>1.7610717292026864E-5</v>
      </c>
      <c r="BF133" s="120">
        <v>1.7265713330237772E-5</v>
      </c>
      <c r="BG133" s="120">
        <v>1.7265713330237775E-5</v>
      </c>
      <c r="BH133" s="120">
        <v>1.6926015520231805E-5</v>
      </c>
      <c r="BI133" s="120">
        <v>1.6926015520231798E-5</v>
      </c>
      <c r="BJ133" s="120">
        <v>1.6591568026416421E-5</v>
      </c>
      <c r="BK133" s="120">
        <v>1.6591568026416421E-5</v>
      </c>
      <c r="BL133" s="120">
        <v>1.6262315243019241E-5</v>
      </c>
      <c r="BM133" s="120">
        <v>1.6262315243019237E-5</v>
      </c>
      <c r="BN133" s="120">
        <v>1.5938201796819691E-5</v>
      </c>
      <c r="BO133" s="120">
        <v>1.5938201796819691E-5</v>
      </c>
      <c r="BP133" s="120">
        <v>1.5619172549860848E-5</v>
      </c>
      <c r="BQ133" s="120">
        <v>1.5619172549860844E-5</v>
      </c>
      <c r="BR133" s="120">
        <v>1.5305172602140751E-5</v>
      </c>
      <c r="BS133" s="120">
        <v>1.5305172602140744E-5</v>
      </c>
      <c r="BT133" s="120">
        <v>1.4996147294282843E-5</v>
      </c>
      <c r="BU133" s="120">
        <v>1.4996147294282846E-5</v>
      </c>
      <c r="BV133" s="120">
        <v>1.4692042210184915E-5</v>
      </c>
      <c r="BW133" s="120">
        <v>1.469204221018492E-5</v>
      </c>
      <c r="BX133" s="120">
        <v>1.4392803179646066E-5</v>
      </c>
      <c r="BY133" s="120">
        <v>1.4392803179646068E-5</v>
      </c>
      <c r="BZ133" s="120">
        <v>1.4098376280971304E-5</v>
      </c>
      <c r="CA133" s="120">
        <v>1.4098376280971301E-5</v>
      </c>
      <c r="CB133" s="120">
        <v>1.3808707843553064E-5</v>
      </c>
      <c r="CC133" s="120">
        <v>1.3808707843553059E-5</v>
      </c>
      <c r="CD133" s="120">
        <v>1.3523744450429347E-5</v>
      </c>
      <c r="CE133" s="120">
        <v>1.3523744450429347E-5</v>
      </c>
      <c r="CF133" s="120">
        <v>1.3243432940817811E-5</v>
      </c>
      <c r="CG133" s="120">
        <v>1.3243432940817816E-5</v>
      </c>
      <c r="CH133" s="120">
        <v>1.2967720412625367E-5</v>
      </c>
      <c r="CI133" s="120">
        <v>1.2967720412625359E-5</v>
      </c>
      <c r="CJ133" s="120">
        <v>1.2696554224932785E-5</v>
      </c>
      <c r="CK133" s="120">
        <v>1.2696554224932783E-5</v>
      </c>
      <c r="CL133" s="120">
        <v>1.2429882000453859E-5</v>
      </c>
      <c r="CM133" s="120">
        <v>1.2429882000453854E-5</v>
      </c>
      <c r="CN133" s="120">
        <v>1.2167651627968475E-5</v>
      </c>
      <c r="CO133" s="120">
        <v>1.216765162796848E-5</v>
      </c>
      <c r="CP133" s="120">
        <v>1.1909811264729186E-5</v>
      </c>
      <c r="CQ133" s="120">
        <v>1.1909811264729178E-5</v>
      </c>
      <c r="CR133" s="120">
        <v>1.165630933884076E-5</v>
      </c>
      <c r="CS133" s="120">
        <v>1.165630933884076E-5</v>
      </c>
      <c r="CT133" s="120">
        <v>1.1407094551612294E-5</v>
      </c>
      <c r="CU133" s="120">
        <v>1.1407094551612294E-5</v>
      </c>
      <c r="CV133" s="120">
        <v>1.1162115879881136E-5</v>
      </c>
      <c r="CW133" s="120">
        <v>1.116211587988114E-5</v>
      </c>
      <c r="CX133" s="120">
        <v>1.0921322578308474E-5</v>
      </c>
      <c r="CY133" s="120">
        <v>1.0921322578308474E-5</v>
      </c>
      <c r="CZ133" s="120">
        <v>1.0684664181645695E-5</v>
      </c>
      <c r="DA133" s="120">
        <v>1.0684664181645703E-5</v>
      </c>
      <c r="DB133" s="120">
        <v>1.0452090506971435E-5</v>
      </c>
      <c r="DC133" s="120">
        <v>1.0452090506971434E-5</v>
      </c>
      <c r="DD133" s="120">
        <v>1.0223551655898446E-5</v>
      </c>
      <c r="DE133" s="120">
        <v>1.0223551655898446E-5</v>
      </c>
      <c r="DF133" s="120">
        <v>9.9989980167500628E-6</v>
      </c>
      <c r="DG133" s="120">
        <v>9.9989980167500645E-6</v>
      </c>
      <c r="DH133" s="120">
        <v>9.7783802667055975E-6</v>
      </c>
      <c r="DI133" s="120">
        <v>9.7783802667056009E-6</v>
      </c>
      <c r="DJ133" s="120">
        <v>9.5616493739142809E-6</v>
      </c>
      <c r="DK133" s="120">
        <v>9.5616493739142809E-6</v>
      </c>
      <c r="DL133" s="120">
        <v>9.3487565995772563E-6</v>
      </c>
      <c r="DM133" s="120">
        <v>9.348756599577258E-6</v>
      </c>
      <c r="DN133" s="120">
        <v>9.1396534999970585E-6</v>
      </c>
      <c r="DO133" s="120">
        <v>9.1396534999970585E-6</v>
      </c>
      <c r="DP133" s="120">
        <v>8.9342919285941958E-6</v>
      </c>
      <c r="DQ133" s="120">
        <v>8.9342919285941958E-6</v>
      </c>
      <c r="DR133" s="120">
        <v>8.7326240378903238E-6</v>
      </c>
      <c r="DS133" s="120">
        <v>8.7326240378903255E-6</v>
      </c>
      <c r="DT133" s="120">
        <v>8.534602281457522E-6</v>
      </c>
      <c r="DU133" s="120">
        <v>8.5346022814575237E-6</v>
      </c>
      <c r="DV133" s="120">
        <v>8.3401794158331744E-6</v>
      </c>
      <c r="DW133" s="120">
        <v>8.3401794158331693E-6</v>
      </c>
      <c r="DX133" s="120">
        <v>8.1493085024000983E-6</v>
      </c>
      <c r="DY133" s="120">
        <v>8.1493085024000983E-6</v>
      </c>
      <c r="DZ133" s="120">
        <v>7.9619429092313836E-6</v>
      </c>
      <c r="EA133" s="120">
        <v>7.9619429092313836E-6</v>
      </c>
      <c r="EB133" s="120">
        <v>7.7780363128994045E-6</v>
      </c>
      <c r="EC133" s="120">
        <v>7.7780363128994113E-6</v>
      </c>
      <c r="ED133" s="120">
        <v>7.5975427002487397E-6</v>
      </c>
      <c r="EE133" s="120">
        <v>7.5975427002487414E-6</v>
      </c>
      <c r="EF133" s="120">
        <v>7.4204163701323591E-6</v>
      </c>
      <c r="EG133" s="120">
        <v>7.4204163701323532E-6</v>
      </c>
      <c r="EH133" s="120">
        <v>7.2466119351107843E-6</v>
      </c>
      <c r="EI133" s="120">
        <v>7.2466119351107902E-6</v>
      </c>
      <c r="EJ133" s="120">
        <v>7.0760843231137268E-6</v>
      </c>
      <c r="EK133" s="120">
        <v>7.0760843231137259E-6</v>
      </c>
      <c r="EL133" s="120">
        <v>6.9087887790636366E-6</v>
      </c>
      <c r="EM133" s="120">
        <v>6.9087887790636358E-6</v>
      </c>
      <c r="EN133" s="120">
        <v>6.7446808664610331E-6</v>
      </c>
      <c r="EO133" s="120">
        <v>6.7446808664610339E-6</v>
      </c>
      <c r="EP133" s="120">
        <v>6.5837164689308818E-6</v>
      </c>
      <c r="EQ133" s="120">
        <v>6.5837164689308843E-6</v>
      </c>
      <c r="ER133" s="120">
        <v>6.4258517917297992E-6</v>
      </c>
      <c r="ES133" s="120">
        <v>6.4258517917298009E-6</v>
      </c>
      <c r="ET133" s="120">
        <v>6.271043363213573E-6</v>
      </c>
      <c r="EU133" s="120">
        <v>6.2710433632135697E-6</v>
      </c>
      <c r="EV133" s="120">
        <v>6.1192480362646402E-6</v>
      </c>
      <c r="EW133" s="120">
        <v>6.1192480362646427E-6</v>
      </c>
      <c r="EX133" s="120">
        <v>5.9704229896791433E-6</v>
      </c>
      <c r="EY133" s="120">
        <v>5.9704229896791399E-6</v>
      </c>
      <c r="EZ133" s="120">
        <v>5.8245257295130431E-6</v>
      </c>
      <c r="FA133" s="120">
        <v>5.824525729513044E-6</v>
      </c>
      <c r="FB133" s="120">
        <v>5.6815140903871049E-6</v>
      </c>
      <c r="FC133" s="120">
        <v>5.6815140903871066E-6</v>
      </c>
      <c r="FD133" s="120">
        <v>5.5413462367501877E-6</v>
      </c>
      <c r="FE133" s="120">
        <v>5.5413462367501868E-6</v>
      </c>
      <c r="FF133" s="120">
        <v>5.403980664100572E-6</v>
      </c>
      <c r="FG133" s="120">
        <v>5.403980664100572E-6</v>
      </c>
      <c r="FH133" s="120">
        <v>5.2693762001649461E-6</v>
      </c>
      <c r="FI133" s="120">
        <v>5.2693762001649469E-6</v>
      </c>
      <c r="FJ133" s="120">
        <v>5.137492006034655E-6</v>
      </c>
      <c r="FK133" s="120">
        <v>5.1374920060346516E-6</v>
      </c>
      <c r="FL133" s="120">
        <v>5.008287577258883E-6</v>
      </c>
      <c r="FM133" s="120">
        <v>5.0082875772588839E-6</v>
      </c>
      <c r="FN133" s="120">
        <v>4.8817227448944927E-6</v>
      </c>
      <c r="FO133" s="120">
        <v>4.8817227448944919E-6</v>
      </c>
      <c r="FP133" s="120">
        <v>4.7577576765120278E-6</v>
      </c>
      <c r="FQ133" s="120">
        <v>4.7577576765120329E-6</v>
      </c>
      <c r="FR133" s="120">
        <v>4.6363528771577576E-6</v>
      </c>
      <c r="FS133" s="120">
        <v>4.6363528771577559E-6</v>
      </c>
      <c r="FT133" s="120">
        <v>4.5174691902712257E-6</v>
      </c>
      <c r="FU133" s="120">
        <v>4.5174691902712265E-6</v>
      </c>
      <c r="FV133" s="120">
        <v>4.4010677985582493E-6</v>
      </c>
      <c r="FW133" s="120">
        <v>4.4010677985582476E-6</v>
      </c>
      <c r="FX133" s="120">
        <v>4.2871102248188062E-6</v>
      </c>
      <c r="FY133" s="120">
        <v>4.2871102248188079E-6</v>
      </c>
      <c r="FZ133" s="120">
        <v>4.1755583327297514E-6</v>
      </c>
      <c r="GA133" s="120">
        <v>4.1755583327297506E-6</v>
      </c>
      <c r="GB133" s="120">
        <v>4.066374327581884E-6</v>
      </c>
      <c r="GC133" s="120">
        <v>4.0663743275818831E-6</v>
      </c>
      <c r="GD133" s="120">
        <v>3.9595207569712845E-6</v>
      </c>
      <c r="GE133" s="120">
        <v>3.9595207569712828E-6</v>
      </c>
      <c r="GF133" s="120">
        <v>3.8549605114445017E-6</v>
      </c>
      <c r="GG133" s="120">
        <v>3.8549605114445017E-6</v>
      </c>
      <c r="GH133" s="120">
        <v>3.7526568250974491E-6</v>
      </c>
      <c r="GI133" s="120">
        <v>3.7526568250974461E-6</v>
      </c>
      <c r="GJ133" s="120">
        <v>3.6525732761276949E-6</v>
      </c>
      <c r="GK133" s="120">
        <v>3.6525732761276953E-6</v>
      </c>
      <c r="GL133" s="120">
        <v>3.5546737873399989E-6</v>
      </c>
      <c r="GM133" s="120">
        <v>3.5546737873400006E-6</v>
      </c>
      <c r="GN133" s="120">
        <v>3.4589226266047889E-6</v>
      </c>
      <c r="GO133" s="120">
        <v>3.4589226266047872E-6</v>
      </c>
      <c r="GP133" s="120">
        <v>3.3652844072694311E-6</v>
      </c>
      <c r="GQ133" s="120">
        <v>3.3652844072694332E-6</v>
      </c>
      <c r="GR133" s="120">
        <v>3.2737240885221135E-6</v>
      </c>
      <c r="GS133" s="120">
        <v>3.273724088522113E-6</v>
      </c>
      <c r="GT133" s="120">
        <v>3.184206975708064E-6</v>
      </c>
      <c r="GU133" s="120">
        <v>3.1842069757080636E-6</v>
      </c>
      <c r="GV133" s="120">
        <v>3.0966987205980581E-6</v>
      </c>
      <c r="GW133" s="120">
        <v>3.0966987205980573E-6</v>
      </c>
      <c r="GX133" s="120">
        <v>3.0111653216089603E-6</v>
      </c>
      <c r="GY133" s="120">
        <v>3.0111653216089599E-6</v>
      </c>
      <c r="GZ133" s="120">
        <v>2.9275731239761883E-6</v>
      </c>
      <c r="HA133" s="120">
        <v>2.9275731239761891E-6</v>
      </c>
      <c r="HB133" s="120">
        <v>2.8458888198779716E-6</v>
      </c>
      <c r="HC133" s="120">
        <v>2.845888819877972E-6</v>
      </c>
      <c r="HD133" s="120">
        <v>2.7660794485112607E-6</v>
      </c>
      <c r="HE133" s="120">
        <v>2.7660794485112586E-6</v>
      </c>
      <c r="HF133" s="120">
        <v>2.688112396119185E-6</v>
      </c>
      <c r="HG133" s="120">
        <v>2.6881123961191828E-6</v>
      </c>
      <c r="HH133" s="120">
        <v>2.6119553959699838E-6</v>
      </c>
      <c r="HI133" s="120">
        <v>2.6119553959699855E-6</v>
      </c>
      <c r="HJ133" s="120">
        <v>2.5375765282872878E-6</v>
      </c>
      <c r="HK133" s="120">
        <v>2.5375765282872878E-6</v>
      </c>
      <c r="HL133" s="120">
        <v>2.4649442201316842E-6</v>
      </c>
      <c r="HM133" s="120">
        <v>2.4649442201316833E-6</v>
      </c>
      <c r="HN133" s="120">
        <v>2.3940272452335642E-6</v>
      </c>
      <c r="HO133" s="120">
        <v>2.394027245233565E-6</v>
      </c>
      <c r="HP133" s="120">
        <v>2.3247947237771356E-6</v>
      </c>
      <c r="HQ133" s="120">
        <v>2.3247947237771356E-6</v>
      </c>
      <c r="HR133" s="120">
        <v>2.2572161221356032E-6</v>
      </c>
      <c r="HS133" s="120">
        <v>2.2572161221356036E-6</v>
      </c>
      <c r="HT133" s="120">
        <v>2.191261252557513E-6</v>
      </c>
      <c r="HU133" s="120">
        <v>2.1912612525575143E-6</v>
      </c>
      <c r="HV133" s="120">
        <v>2.1269002728042345E-6</v>
      </c>
      <c r="HW133" s="120">
        <v>2.1269002728042354E-6</v>
      </c>
      <c r="HX133" s="120">
        <v>2.0641036857386047E-6</v>
      </c>
      <c r="HY133" s="120">
        <v>2.064103685738603E-6</v>
      </c>
      <c r="HZ133" s="120">
        <v>2.0028423388647636E-6</v>
      </c>
      <c r="IA133" s="120">
        <v>2.0028423388647628E-6</v>
      </c>
      <c r="IB133" s="120">
        <v>1.9430874238192285E-6</v>
      </c>
      <c r="IC133" s="120">
        <v>1.943087423819229E-6</v>
      </c>
      <c r="ID133" s="120">
        <v>1.8848104758132276E-6</v>
      </c>
      <c r="IE133" s="120">
        <v>1.8848104758132278E-6</v>
      </c>
      <c r="IF133" s="120">
        <v>1.8279833730264156E-6</v>
      </c>
      <c r="IG133" s="120">
        <v>1.8279833730264163E-6</v>
      </c>
      <c r="IH133" s="120">
        <v>1.7725783359520261E-6</v>
      </c>
      <c r="II133" s="120">
        <v>1.7725783359520259E-6</v>
      </c>
      <c r="IJ133" s="120">
        <v>1.7185679266935629E-6</v>
      </c>
      <c r="IK133" s="120">
        <v>1.7185679266935633E-6</v>
      </c>
      <c r="IL133" s="120">
        <v>1.6659250482131694E-6</v>
      </c>
      <c r="IM133" s="120">
        <v>1.6659250482131696E-6</v>
      </c>
      <c r="IN133" s="120">
        <v>1.6146229435317763E-6</v>
      </c>
      <c r="IO133" s="120">
        <v>1.6146229435317758E-6</v>
      </c>
      <c r="IP133" s="120">
        <v>1.5646351948812008E-6</v>
      </c>
      <c r="IQ133" s="120">
        <v>1.564635194881201E-6</v>
      </c>
      <c r="IR133" s="120">
        <v>1.5159357228083646E-6</v>
      </c>
      <c r="IS133" s="120">
        <v>1.5159357228083646E-6</v>
      </c>
      <c r="IT133" s="120">
        <v>1.468498785231775E-6</v>
      </c>
      <c r="IU133" s="120">
        <v>1.4684987852317757E-6</v>
      </c>
      <c r="IV133" s="120">
        <v>1.4222989764505159E-6</v>
      </c>
      <c r="IW133" s="120">
        <v>1.4222989764505167E-6</v>
      </c>
      <c r="IX133" s="120">
        <v>1.3773112261059138E-6</v>
      </c>
      <c r="IY133" s="120">
        <v>1.377311226105914E-6</v>
      </c>
      <c r="IZ133" s="120">
        <v>1.3335107980961397E-6</v>
      </c>
      <c r="JA133" s="120">
        <v>1.3335107980961395E-6</v>
      </c>
      <c r="JB133" s="120">
        <v>1.2908732894439753E-6</v>
      </c>
      <c r="JC133" s="120">
        <v>1.2908732894439757E-6</v>
      </c>
      <c r="JD133" s="120">
        <v>1.2493746291180095E-6</v>
      </c>
      <c r="JE133" s="120">
        <v>1.2493746291180097E-6</v>
      </c>
      <c r="JF133" s="120">
        <v>1.2089910768075301E-6</v>
      </c>
      <c r="JG133" s="120">
        <v>1.2089910768075301E-6</v>
      </c>
      <c r="JH133" s="120">
        <v>1.1696992216514274E-6</v>
      </c>
      <c r="JI133" s="120">
        <v>1.1696992216514264E-6</v>
      </c>
      <c r="JJ133" s="120">
        <v>1.1314759809213993E-6</v>
      </c>
      <c r="JK133" s="120">
        <v>1.131475980921399E-6</v>
      </c>
      <c r="JL133" s="120">
        <v>1.0942985986597934E-6</v>
      </c>
      <c r="JM133" s="120">
        <v>1.0942985986597932E-6</v>
      </c>
      <c r="JN133" s="120">
        <v>1.0581446442724181E-6</v>
      </c>
      <c r="JO133" s="120">
        <v>1.0581446442724181E-6</v>
      </c>
      <c r="JP133" s="120">
        <v>1.0229920110767045E-6</v>
      </c>
      <c r="JQ133" s="120">
        <v>1.022992011076704E-6</v>
      </c>
      <c r="JR133" s="120">
        <v>9.8881891480556683E-7</v>
      </c>
      <c r="JS133" s="120">
        <v>9.8881891480556641E-7</v>
      </c>
      <c r="JT133" s="120">
        <v>9.5560389206737802E-7</v>
      </c>
      <c r="JU133" s="120">
        <v>9.5560389206737823E-7</v>
      </c>
      <c r="JV133" s="120">
        <v>9.2332579876245385E-7</v>
      </c>
      <c r="JW133" s="120">
        <v>9.2332579876245396E-7</v>
      </c>
      <c r="JX133" s="120">
        <v>8.9196380845647781E-7</v>
      </c>
      <c r="JY133" s="120">
        <v>8.9196380845647749E-7</v>
      </c>
      <c r="JZ133" s="120">
        <v>8.6149741071130773E-7</v>
      </c>
      <c r="KA133" s="120">
        <v>8.6149741071130815E-7</v>
      </c>
      <c r="KB133" s="120">
        <v>8.3190640937362929E-7</v>
      </c>
      <c r="KC133" s="120">
        <v>8.3190640937362929E-7</v>
      </c>
      <c r="KD133" s="120">
        <v>8.0317092082191065E-7</v>
      </c>
      <c r="KE133" s="120">
        <v>8.0317092082191076E-7</v>
      </c>
      <c r="KF133" s="120">
        <v>7.7527137217218246E-7</v>
      </c>
      <c r="KG133" s="120">
        <v>7.7527137217218235E-7</v>
      </c>
      <c r="KH133" s="120">
        <v>7.481884994431204E-7</v>
      </c>
      <c r="KI133" s="120">
        <v>7.4818849944312072E-7</v>
      </c>
      <c r="KJ133" s="120">
        <v>7.2190334568097456E-7</v>
      </c>
      <c r="KK133" s="120">
        <v>7.2190334568097445E-7</v>
      </c>
      <c r="KL133" s="120">
        <v>6.9639725904487382E-7</v>
      </c>
      <c r="KM133" s="120">
        <v>6.9639725904487392E-7</v>
      </c>
      <c r="KN133" s="120">
        <v>6.7165189085307275E-7</v>
      </c>
      <c r="KO133" s="120">
        <v>6.7165189085307243E-7</v>
      </c>
      <c r="KP133" s="120">
        <v>6.4764919359070298E-7</v>
      </c>
      <c r="KQ133" s="120">
        <v>6.4764919359070245E-7</v>
      </c>
      <c r="KR133" s="120">
        <v>6.2437141887962707E-7</v>
      </c>
      <c r="KS133" s="120">
        <v>6.2437141887962707E-7</v>
      </c>
      <c r="KT133" s="120">
        <v>6.0180111541099354E-7</v>
      </c>
      <c r="KU133" s="120">
        <v>6.0180111541099417E-7</v>
      </c>
      <c r="KV133" s="120">
        <v>5.7992112684111179E-7</v>
      </c>
      <c r="KW133" s="120">
        <v>5.7992112684111158E-7</v>
      </c>
      <c r="KX133" s="120">
        <v>5.5871458965128345E-7</v>
      </c>
      <c r="KY133" s="120">
        <v>5.5871458965128334E-7</v>
      </c>
      <c r="KZ133" s="120">
        <v>5.3816493097225251E-7</v>
      </c>
      <c r="LA133" s="120">
        <v>5.3816493097225251E-7</v>
      </c>
      <c r="LB133" s="120">
        <v>5.1825586637391684E-7</v>
      </c>
      <c r="LC133" s="120">
        <v>5.1825586637391705E-7</v>
      </c>
      <c r="LD133" s="120">
        <v>4.9897139762100169E-7</v>
      </c>
      <c r="LE133" s="120">
        <v>4.9897139762100169E-7</v>
      </c>
      <c r="LF133" s="120">
        <v>4.8029581039538294E-7</v>
      </c>
      <c r="LG133" s="120">
        <v>4.8029581039538294E-7</v>
      </c>
      <c r="LH133" s="120">
        <v>4.6221367198576967E-7</v>
      </c>
      <c r="LI133" s="120">
        <v>4.6221367198576952E-7</v>
      </c>
      <c r="LJ133" s="120">
        <v>4.4470982894547398E-7</v>
      </c>
      <c r="LK133" s="120">
        <v>4.4470982894547377E-7</v>
      </c>
      <c r="LL133" s="120">
        <v>4.2776940471900332E-7</v>
      </c>
      <c r="LM133" s="120">
        <v>4.2776940471900342E-7</v>
      </c>
      <c r="LN133" s="120">
        <v>4.1137779723822936E-7</v>
      </c>
      <c r="LO133" s="120">
        <v>4.1137779723822947E-7</v>
      </c>
      <c r="LP133" s="120">
        <v>3.9552067648889715E-7</v>
      </c>
      <c r="LQ133" s="120">
        <v>3.9552067648889694E-7</v>
      </c>
      <c r="LR133" s="120">
        <v>3.8018398204825811E-7</v>
      </c>
      <c r="LS133" s="120">
        <v>3.8018398204825811E-7</v>
      </c>
      <c r="LT133" s="120">
        <v>3.6535392059461629E-7</v>
      </c>
      <c r="LU133" s="120">
        <v>3.653539205946165E-7</v>
      </c>
      <c r="LV133" s="120">
        <v>3.5101696338959129E-7</v>
      </c>
      <c r="LW133" s="120">
        <v>3.5101696338959119E-7</v>
      </c>
      <c r="LX133" s="120">
        <v>3.3715984373391762E-7</v>
      </c>
      <c r="LY133" s="120">
        <v>3.3715984373391783E-7</v>
      </c>
      <c r="LZ133" s="120">
        <v>3.2376955439761417E-7</v>
      </c>
      <c r="MA133" s="120">
        <v>3.2376955439761396E-7</v>
      </c>
      <c r="MB133" s="120">
        <v>3.1083334502535159E-7</v>
      </c>
      <c r="MC133" s="120">
        <v>3.1083334502535127E-7</v>
      </c>
      <c r="MD133" s="120">
        <v>2.9833871951788841E-7</v>
      </c>
      <c r="ME133" s="120">
        <v>2.9833871951788841E-7</v>
      </c>
      <c r="MF133" s="120">
        <v>2.8627343339042538E-7</v>
      </c>
      <c r="MG133" s="120">
        <v>2.8627343339042543E-7</v>
      </c>
      <c r="MH133" s="120">
        <v>2.7462549110875683E-7</v>
      </c>
      <c r="MI133" s="120">
        <v>2.7462549110875688E-7</v>
      </c>
      <c r="MJ133" s="120">
        <v>2.6338314340410797E-7</v>
      </c>
      <c r="MK133" s="120">
        <v>2.6338314340410818E-7</v>
      </c>
      <c r="ML133" s="120">
        <v>2.5253488456754737E-7</v>
      </c>
      <c r="MM133" s="120">
        <v>2.5253488456754747E-7</v>
      </c>
      <c r="MN133" s="120">
        <v>2.4206944972487948E-7</v>
      </c>
      <c r="MO133" s="120">
        <v>2.4206944972487921E-7</v>
      </c>
      <c r="MP133" s="120">
        <v>2.319758120929329E-7</v>
      </c>
      <c r="MQ133" s="120">
        <v>2.319758120929329E-7</v>
      </c>
      <c r="MR133" s="120">
        <v>2.2224318021816613E-7</v>
      </c>
      <c r="MS133" s="120">
        <v>2.2224318021816615E-7</v>
      </c>
      <c r="MT133" s="120">
        <v>2.1286099519851503E-7</v>
      </c>
      <c r="MU133" s="120">
        <v>2.1286099519851509E-7</v>
      </c>
      <c r="MV133" s="120">
        <v>2.0381892788942859E-7</v>
      </c>
      <c r="MW133" s="120">
        <v>2.0381892788942867E-7</v>
      </c>
      <c r="MX133" s="120">
        <v>1.9510687609503101E-7</v>
      </c>
      <c r="MY133" s="120">
        <v>1.9510687609503101E-7</v>
      </c>
      <c r="MZ133" s="120">
        <v>1.8671496174536459E-7</v>
      </c>
      <c r="NA133" s="120">
        <v>1.8671496174536454E-7</v>
      </c>
      <c r="NB133" s="120">
        <v>1.7863352806067233E-7</v>
      </c>
      <c r="NC133" s="120">
        <v>1.7863352806067233E-7</v>
      </c>
      <c r="ND133" s="120">
        <v>1.7085313670368119E-7</v>
      </c>
      <c r="NE133" s="120">
        <v>1.7085313670368108E-7</v>
      </c>
      <c r="NF133" s="120">
        <v>1.6336456492085757E-7</v>
      </c>
      <c r="NG133" s="120">
        <v>1.6336456492085747E-7</v>
      </c>
      <c r="NH133" s="120">
        <v>1.5615880267360934E-7</v>
      </c>
      <c r="NI133" s="120">
        <v>1.5615880267360937E-7</v>
      </c>
      <c r="NJ133" s="120">
        <v>1.4922704976040872E-7</v>
      </c>
      <c r="NK133" s="120">
        <v>1.4922704976040878E-7</v>
      </c>
      <c r="NL133" s="120">
        <v>1.4256071293082212E-7</v>
      </c>
      <c r="NM133" s="120">
        <v>1.4256071293082215E-7</v>
      </c>
      <c r="NN133" s="120">
        <v>1.3615140299242929E-7</v>
      </c>
      <c r="NO133" s="120">
        <v>1.3615140299242924E-7</v>
      </c>
      <c r="NP133" s="120">
        <v>1.2999093191161998E-7</v>
      </c>
      <c r="NQ133" s="120">
        <v>1.2999093191161993E-7</v>
      </c>
      <c r="NR133" s="120">
        <v>1.2407130990925753E-7</v>
      </c>
      <c r="NS133" s="120">
        <v>1.2407130990925753E-7</v>
      </c>
      <c r="NT133" s="120">
        <v>1.1838474255219952E-7</v>
      </c>
      <c r="NU133" s="120">
        <v>1.1838474255219952E-7</v>
      </c>
      <c r="NV133" s="120">
        <v>1.1292362784166817E-7</v>
      </c>
      <c r="NW133" s="120">
        <v>1.1292362784166823E-7</v>
      </c>
      <c r="NX133" s="120">
        <v>1.0768055329946173E-7</v>
      </c>
      <c r="NY133" s="120">
        <v>1.076805532994617E-7</v>
      </c>
      <c r="NZ133" s="120">
        <v>1.0264829305299798E-7</v>
      </c>
      <c r="OA133" s="120">
        <v>1.0264829305299788E-7</v>
      </c>
      <c r="OB133" s="120">
        <v>9.7819804920181722E-8</v>
      </c>
      <c r="OC133" s="120">
        <v>9.7819804920181722E-8</v>
      </c>
      <c r="OD133" s="120">
        <v>9.3188227495083852E-8</v>
      </c>
      <c r="OE133" s="120">
        <v>9.3188227495083852E-8</v>
      </c>
      <c r="OF133" s="120">
        <v>8.8746877235418512E-8</v>
      </c>
      <c r="OG133" s="120">
        <v>8.8746877235418512E-8</v>
      </c>
      <c r="OH133" s="120">
        <v>8.4489245552804219E-8</v>
      </c>
      <c r="OI133" s="120">
        <v>8.4489245552804246E-8</v>
      </c>
      <c r="OJ133" s="120">
        <v>8.0408995906787029E-8</v>
      </c>
      <c r="OK133" s="120">
        <v>8.040899590678699E-8</v>
      </c>
      <c r="OL133" s="120">
        <v>7.6499960903603066E-8</v>
      </c>
      <c r="OM133" s="120">
        <v>7.6499960903603092E-8</v>
      </c>
      <c r="ON133" s="120">
        <v>7.2756139400652534E-8</v>
      </c>
      <c r="OO133" s="120">
        <v>7.2756139400652534E-8</v>
      </c>
      <c r="OP133" s="120">
        <v>6.9171693617649758E-8</v>
      </c>
      <c r="OQ133" s="120">
        <v>6.9171693617649811E-8</v>
      </c>
      <c r="OR133" s="120">
        <v>6.5740946255411478E-8</v>
      </c>
      <c r="OS133" s="120">
        <v>6.5740946255411491E-8</v>
      </c>
      <c r="OT133" s="120">
        <v>6.245837762323474E-8</v>
      </c>
      <c r="OU133" s="120">
        <v>6.24583776232347E-8</v>
      </c>
      <c r="OV133" s="120">
        <v>5.9318622775812354E-8</v>
      </c>
      <c r="OW133" s="120">
        <v>5.9318622775812334E-8</v>
      </c>
      <c r="OX133" s="120">
        <v>5.6316468660622935E-8</v>
      </c>
      <c r="OY133" s="120">
        <v>5.6316468660622935E-8</v>
      </c>
      <c r="OZ133" s="120">
        <v>5.3446851276725403E-8</v>
      </c>
      <c r="PA133" s="120">
        <v>5.344685127672537E-8</v>
      </c>
      <c r="PB133" s="120">
        <v>5.0704852845878371E-8</v>
      </c>
      <c r="PC133" s="120">
        <v>5.0704852845878377E-8</v>
      </c>
      <c r="PD133" s="120">
        <v>4.8085698996895046E-8</v>
      </c>
      <c r="PE133" s="120">
        <v>4.8085698996895046E-8</v>
      </c>
      <c r="PF133" s="120">
        <v>4.5584755964132717E-8</v>
      </c>
      <c r="PG133" s="120">
        <v>4.5584755964132684E-8</v>
      </c>
      <c r="PH133" s="120">
        <v>4.3197527801006426E-8</v>
      </c>
      <c r="PI133" s="120">
        <v>4.3197527801006446E-8</v>
      </c>
      <c r="PJ133" s="120">
        <v>4.0919653609403264E-8</v>
      </c>
      <c r="PK133" s="120">
        <v>4.0919653609403291E-8</v>
      </c>
      <c r="PL133" s="120">
        <v>3.8746904785861332E-8</v>
      </c>
      <c r="PM133" s="120">
        <v>3.8746904785861332E-8</v>
      </c>
      <c r="PN133" s="120">
        <v>3.6675182285365408E-8</v>
      </c>
      <c r="PO133" s="120">
        <v>3.6675182285365434E-8</v>
      </c>
      <c r="PP133" s="120">
        <v>3.470051390359669E-8</v>
      </c>
      <c r="PQ133" s="120">
        <v>3.4700513903596684E-8</v>
      </c>
      <c r="PR133" s="120">
        <v>3.2819051578459516E-8</v>
      </c>
      <c r="PS133" s="120">
        <v>3.281905157845951E-8</v>
      </c>
      <c r="PT133" s="120">
        <v>3.1027068711694134E-8</v>
      </c>
      <c r="PU133" s="120">
        <v>3.1027068711694141E-8</v>
      </c>
      <c r="PV133" s="120">
        <v>2.9320957511368055E-8</v>
      </c>
      <c r="PW133" s="120">
        <v>2.9320957511368059E-8</v>
      </c>
      <c r="PX133" s="120">
        <v>2.7697226356022638E-8</v>
      </c>
      <c r="PY133" s="120">
        <v>2.7697226356022647E-8</v>
      </c>
      <c r="PZ133" s="120">
        <v>2.6152497181235578E-8</v>
      </c>
      <c r="QA133" s="120">
        <v>2.6152497181235581E-8</v>
      </c>
      <c r="QB133" s="120">
        <v>2.4683502889341589E-8</v>
      </c>
      <c r="QC133" s="120">
        <v>2.4683502889341582E-8</v>
      </c>
      <c r="QD133" s="120">
        <v>2.3287084783036725E-8</v>
      </c>
      <c r="QE133" s="120">
        <v>2.3287084783036725E-8</v>
      </c>
      <c r="QF133" s="120">
        <v>2.1960190023572927E-8</v>
      </c>
      <c r="QG133" s="120">
        <v>2.1960190023572911E-8</v>
      </c>
      <c r="QH133" s="120">
        <v>2.0699869114230673E-8</v>
      </c>
      <c r="QI133" s="120">
        <v>2.0699869114230673E-8</v>
      </c>
      <c r="QJ133" s="120">
        <v>1.9503273409738378E-8</v>
      </c>
      <c r="QK133" s="120">
        <v>1.9503273409738388E-8</v>
      </c>
      <c r="QL133" s="120">
        <v>1.8367652652286789E-8</v>
      </c>
      <c r="QM133" s="120">
        <v>1.8367652652286786E-8</v>
      </c>
      <c r="QN133" s="120">
        <v>1.7290352534766927E-8</v>
      </c>
      <c r="QO133" s="120">
        <v>1.7290352534766933E-8</v>
      </c>
      <c r="QP133" s="120">
        <v>1.6268812291838893E-8</v>
      </c>
      <c r="QQ133" s="120">
        <v>1.62688122918389E-8</v>
      </c>
      <c r="QR133" s="120">
        <v>1.530056231941741E-8</v>
      </c>
      <c r="QS133" s="120">
        <v>1.5300562319417403E-8</v>
      </c>
      <c r="QT133" s="120">
        <v>1.438322182313872E-8</v>
      </c>
      <c r="QU133" s="120">
        <v>1.4383221823138722E-8</v>
      </c>
      <c r="QV133" s="120">
        <v>1.3514496496351052E-8</v>
      </c>
      <c r="QW133" s="120">
        <v>1.351449649635106E-8</v>
      </c>
      <c r="QX133" s="120">
        <v>1.2692176228148053E-8</v>
      </c>
      <c r="QY133" s="120">
        <v>1.2692176228148058E-8</v>
      </c>
      <c r="QZ133" s="120">
        <v>1.1914132841942432E-8</v>
      </c>
      <c r="RA133" s="120">
        <v>1.1914132841942426E-8</v>
      </c>
      <c r="RB133" s="120">
        <v>1.1178317865053E-8</v>
      </c>
      <c r="RC133" s="120">
        <v>1.1178317865052997E-8</v>
      </c>
      <c r="RD133" s="120">
        <v>1.0482760329755286E-8</v>
      </c>
      <c r="RE133" s="120">
        <v>1.0482760329755281E-8</v>
      </c>
      <c r="RF133" s="120">
        <v>9.825564606221586E-9</v>
      </c>
      <c r="RG133" s="120">
        <v>9.8255646062215843E-9</v>
      </c>
      <c r="RH133" s="120">
        <v>9.2049082677524888E-9</v>
      </c>
      <c r="RI133" s="120">
        <v>9.2049082677524888E-9</v>
      </c>
      <c r="RJ133" s="120">
        <v>8.6190399886772958E-9</v>
      </c>
      <c r="RK133" s="120">
        <v>8.6190399886772958E-9</v>
      </c>
      <c r="RL133" s="120">
        <v>8.066277475276E-9</v>
      </c>
      <c r="RM133" s="120">
        <v>8.0662774752760016E-9</v>
      </c>
      <c r="RN133" s="120">
        <v>7.5450054300508868E-9</v>
      </c>
      <c r="RO133" s="120">
        <v>7.5450054300508835E-9</v>
      </c>
      <c r="RP133" s="120">
        <v>7.0536735496503979E-9</v>
      </c>
      <c r="RQ133" s="120">
        <v>7.0536735496504029E-9</v>
      </c>
      <c r="RR133" s="120">
        <v>6.5907945567230196E-9</v>
      </c>
      <c r="RS133" s="120">
        <v>6.5907945567230229E-9</v>
      </c>
      <c r="RT133" s="120">
        <v>6.1549422659532271E-9</v>
      </c>
      <c r="RU133" s="120">
        <v>6.1549422659532288E-9</v>
      </c>
      <c r="RV133" s="120">
        <v>5.7447496845065274E-9</v>
      </c>
      <c r="RW133" s="120">
        <v>5.7447496845065282E-9</v>
      </c>
      <c r="RX133" s="120">
        <v>5.3589071470846147E-9</v>
      </c>
      <c r="RY133" s="120">
        <v>5.3589071470846139E-9</v>
      </c>
      <c r="RZ133" s="120">
        <v>4.9961604857664083E-9</v>
      </c>
      <c r="SA133" s="120">
        <v>4.9961604857664083E-9</v>
      </c>
      <c r="SB133" s="120">
        <v>4.6553092347850204E-9</v>
      </c>
      <c r="SC133" s="120">
        <v>4.6553092347850229E-9</v>
      </c>
      <c r="SD133" s="120">
        <v>4.3352048703650663E-9</v>
      </c>
      <c r="SE133" s="120">
        <v>4.3352048703650688E-9</v>
      </c>
      <c r="SF133" s="120">
        <v>4.0347490857193095E-9</v>
      </c>
      <c r="SG133" s="120">
        <v>4.0347490857193095E-9</v>
      </c>
      <c r="SH133" s="120">
        <v>3.7528921012780016E-9</v>
      </c>
      <c r="SI133" s="120">
        <v>3.7528921012780016E-9</v>
      </c>
      <c r="SJ133" s="120">
        <v>3.4886310101990163E-9</v>
      </c>
      <c r="SK133" s="120">
        <v>3.488631010199013E-9</v>
      </c>
      <c r="SL133" s="120">
        <v>3.2410081591814781E-9</v>
      </c>
      <c r="SM133" s="120">
        <v>3.2410081591814794E-9</v>
      </c>
      <c r="SN133" s="120">
        <v>3.0091095645806883E-9</v>
      </c>
      <c r="SO133" s="120">
        <v>3.0091095645806879E-9</v>
      </c>
      <c r="SP133" s="120">
        <v>2.7920633637970006E-9</v>
      </c>
      <c r="SQ133" s="120">
        <v>2.7920633637970023E-9</v>
      </c>
      <c r="SR133" s="120">
        <v>2.5890383018868427E-9</v>
      </c>
      <c r="SS133" s="120">
        <v>2.589038301886841E-9</v>
      </c>
      <c r="ST133" s="120">
        <v>2.399242253319422E-9</v>
      </c>
      <c r="SU133" s="120">
        <v>2.3992422533194216E-9</v>
      </c>
      <c r="SV133" s="120">
        <v>2.2219207787786768E-9</v>
      </c>
      <c r="SW133" s="120">
        <v>2.2219207787786751E-9</v>
      </c>
      <c r="SX133" s="120">
        <v>2.0563557168859844E-9</v>
      </c>
      <c r="SY133" s="120">
        <v>2.0563557168859827E-9</v>
      </c>
      <c r="SZ133" s="120">
        <v>1.9018638106958067E-9</v>
      </c>
      <c r="TA133" s="120">
        <v>1.9018638106958054E-9</v>
      </c>
      <c r="TB133" s="120">
        <v>1.75779536879313E-9</v>
      </c>
      <c r="TC133" s="120">
        <v>1.7577953687931304E-9</v>
      </c>
      <c r="TD133" s="120">
        <v>1.6235329607989031E-9</v>
      </c>
      <c r="TE133" s="120">
        <v>1.6235329607989031E-9</v>
      </c>
      <c r="TF133" s="120">
        <v>1.4984901470672674E-9</v>
      </c>
      <c r="TG133" s="120">
        <v>1.4984901470672672E-9</v>
      </c>
      <c r="TH133" s="120">
        <v>1.3821102423365298E-9</v>
      </c>
      <c r="TI133" s="120">
        <v>1.3821102423365291E-9</v>
      </c>
      <c r="TJ133" s="120">
        <v>1.2738651130743737E-9</v>
      </c>
      <c r="TK133" s="120">
        <v>1.2738651130743737E-9</v>
      </c>
      <c r="TL133" s="120">
        <v>1.1732540082369273E-9</v>
      </c>
      <c r="TM133" s="120">
        <v>1.1732540082369275E-9</v>
      </c>
      <c r="TN133" s="120">
        <v>1.0798024231408887E-9</v>
      </c>
      <c r="TO133" s="120">
        <v>1.0798024231408885E-9</v>
      </c>
      <c r="TP133" s="120">
        <v>9.9306099612812243E-10</v>
      </c>
      <c r="TQ133" s="120">
        <v>9.9306099612812285E-10</v>
      </c>
      <c r="TR133" s="120">
        <v>9.1260443768287237E-10</v>
      </c>
      <c r="TS133" s="120">
        <v>9.1260443768287216E-10</v>
      </c>
      <c r="TT133" s="120">
        <v>8.3803049164307823E-10</v>
      </c>
      <c r="TU133" s="120">
        <v>8.3803049164307875E-10</v>
      </c>
      <c r="TV133" s="120">
        <v>7.689589281293057E-10</v>
      </c>
      <c r="TW133" s="120">
        <v>7.6895892812930529E-10</v>
      </c>
      <c r="TX133" s="120">
        <v>7.0503056779738E-10</v>
      </c>
      <c r="TY133" s="120">
        <v>7.050305677973801E-10</v>
      </c>
      <c r="TZ133" s="120">
        <v>6.4590633700415854E-10</v>
      </c>
      <c r="UA133" s="120">
        <v>6.4590633700415854E-10</v>
      </c>
      <c r="UB133" s="120">
        <v>5.9126635345981324E-10</v>
      </c>
      <c r="UC133" s="120">
        <v>5.9126635345981334E-10</v>
      </c>
      <c r="UD133" s="120">
        <v>5.4080904192473243E-10</v>
      </c>
      <c r="UE133" s="120">
        <v>5.4080904192473274E-10</v>
      </c>
      <c r="UF133" s="120">
        <v>4.9425027949452319E-10</v>
      </c>
      <c r="UG133" s="120">
        <v>4.9425027949452299E-10</v>
      </c>
      <c r="UH133" s="120">
        <v>4.5132257000277676E-10</v>
      </c>
      <c r="UI133" s="120">
        <v>4.5132257000277687E-10</v>
      </c>
      <c r="UJ133" s="120">
        <v>4.1177424705816263E-10</v>
      </c>
      <c r="UK133" s="120">
        <v>4.1177424705816258E-10</v>
      </c>
      <c r="UL133" s="120">
        <v>3.7536870522007082E-10</v>
      </c>
      <c r="UM133" s="120">
        <v>3.7536870522007098E-10</v>
      </c>
      <c r="UN133" s="120">
        <v>3.4188365880550992E-10</v>
      </c>
      <c r="UO133" s="120">
        <v>3.4188365880550997E-10</v>
      </c>
      <c r="UP133" s="120">
        <v>3.1111042780918333E-10</v>
      </c>
      <c r="UQ133" s="120">
        <v>3.1111042780918317E-10</v>
      </c>
      <c r="UR133" s="120">
        <v>2.8285325040872986E-10</v>
      </c>
      <c r="US133" s="120">
        <v>2.8285325040872996E-10</v>
      </c>
      <c r="UT133" s="120">
        <v>2.5692862151795533E-10</v>
      </c>
      <c r="UU133" s="120">
        <v>2.5692862151795538E-10</v>
      </c>
      <c r="UV133" s="120">
        <v>2.3316465684254906E-10</v>
      </c>
      <c r="UW133" s="120">
        <v>2.3316465684254906E-10</v>
      </c>
      <c r="UX133" s="120">
        <v>2.1140048188526537E-10</v>
      </c>
      <c r="UY133" s="120">
        <v>2.1140048188526518E-10</v>
      </c>
      <c r="UZ133" s="120">
        <v>1.9148564534084739E-10</v>
      </c>
      <c r="VA133" s="120">
        <v>1.9148564534084739E-10</v>
      </c>
      <c r="VB133" s="120">
        <v>1.7327955631510026E-10</v>
      </c>
      <c r="VC133" s="120">
        <v>1.7327955631510031E-10</v>
      </c>
      <c r="VD133" s="120">
        <v>1.5665094479746337E-10</v>
      </c>
      <c r="VE133" s="120">
        <v>1.5665094479746335E-10</v>
      </c>
      <c r="VF133" s="120">
        <v>1.4147734481220733E-10</v>
      </c>
      <c r="VG133" s="120">
        <v>1.4147734481220728E-10</v>
      </c>
      <c r="VH133" s="120">
        <v>1.2764459966995778E-10</v>
      </c>
      <c r="VI133" s="120">
        <v>1.2764459966995789E-10</v>
      </c>
      <c r="VJ133" s="120">
        <v>1.1504638873865038E-10</v>
      </c>
      <c r="VK133" s="120">
        <v>1.1504638873865034E-10</v>
      </c>
      <c r="VL133" s="120">
        <v>1.0358377515121912E-10</v>
      </c>
      <c r="VM133" s="120">
        <v>1.035837751512192E-10</v>
      </c>
      <c r="VN133" s="120">
        <v>9.3164773866325191E-11</v>
      </c>
      <c r="VO133" s="120">
        <v>9.3164773866325139E-11</v>
      </c>
      <c r="VP133" s="120">
        <v>8.3703939498209873E-11</v>
      </c>
      <c r="VQ133" s="120">
        <v>8.3703939498209925E-11</v>
      </c>
      <c r="VR133" s="120">
        <v>7.5121973332327659E-11</v>
      </c>
      <c r="VS133" s="120">
        <v>7.5121973332327672E-11</v>
      </c>
      <c r="VT133" s="120">
        <v>6.7345348944727393E-11</v>
      </c>
      <c r="VU133" s="120">
        <v>6.7345348944727445E-11</v>
      </c>
      <c r="VV133" s="120">
        <v>6.0305955845231833E-11</v>
      </c>
      <c r="VW133" s="120">
        <v>6.0305955845231808E-11</v>
      </c>
      <c r="VX133" s="120">
        <v>5.394076056726053E-11</v>
      </c>
      <c r="VY133" s="120">
        <v>5.3940760567260543E-11</v>
      </c>
      <c r="VZ133" s="120">
        <v>4.8191484630663438E-11</v>
      </c>
      <c r="WA133" s="120">
        <v>4.8191484630663464E-11</v>
      </c>
      <c r="WB133" s="120">
        <v>4.3004298808141551E-11</v>
      </c>
      <c r="WC133" s="120">
        <v>4.3004298808141538E-11</v>
      </c>
      <c r="WD133" s="120">
        <v>3.8329533130720109E-11</v>
      </c>
      <c r="WE133" s="120">
        <v>3.8329533130720115E-11</v>
      </c>
      <c r="WF133" s="120">
        <v>3.4121402073278227E-11</v>
      </c>
      <c r="WG133" s="120">
        <v>3.412140207327822E-11</v>
      </c>
      <c r="WH133" s="120">
        <v>3.0337744367308128E-11</v>
      </c>
      <c r="WI133" s="120">
        <v>3.0337744367308121E-11</v>
      </c>
      <c r="WJ133" s="120">
        <v>2.6939776894854242E-11</v>
      </c>
      <c r="WK133" s="120">
        <v>2.6939776894854242E-11</v>
      </c>
      <c r="WL133" s="120">
        <v>2.3891862124936448E-11</v>
      </c>
      <c r="WM133" s="120">
        <v>2.3891862124936442E-11</v>
      </c>
      <c r="WN133" s="120">
        <v>2.116128856167201E-11</v>
      </c>
      <c r="WO133" s="120">
        <v>2.1161288561672007E-11</v>
      </c>
      <c r="WP133" s="120">
        <v>1.8718063681747482E-11</v>
      </c>
      <c r="WQ133" s="120">
        <v>1.8718063681747466E-11</v>
      </c>
      <c r="WR133" s="120">
        <v>1.6534718847825464E-11</v>
      </c>
      <c r="WS133" s="120">
        <v>1.6534718847825476E-11</v>
      </c>
      <c r="WT133" s="120">
        <v>1.4586125693875769E-11</v>
      </c>
      <c r="WU133" s="120">
        <v>1.4586125693875766E-11</v>
      </c>
      <c r="WV133" s="120">
        <v>1.2849323488262498E-11</v>
      </c>
      <c r="WW133" s="120">
        <v>1.2849323488262509E-11</v>
      </c>
      <c r="WX133" s="120">
        <v>1.1303356990671645E-11</v>
      </c>
      <c r="WY133" s="120">
        <v>1.1303356990671639E-11</v>
      </c>
      <c r="WZ133" s="120">
        <v>9.9291243295916482E-12</v>
      </c>
      <c r="XA133" s="120">
        <v>9.9291243295916465E-12</v>
      </c>
      <c r="XB133" s="120">
        <v>8.7092344380368897E-12</v>
      </c>
      <c r="XC133" s="120">
        <v>8.7092344380368929E-12</v>
      </c>
      <c r="XD133" s="120">
        <v>7.627873596492784E-12</v>
      </c>
      <c r="XE133" s="120">
        <v>7.6278735964927776E-12</v>
      </c>
      <c r="XF133" s="120">
        <v>6.6706806436344776E-12</v>
      </c>
      <c r="XG133" s="120">
        <v>6.6706806436344768E-12</v>
      </c>
      <c r="XH133" s="120">
        <v>5.824630427193388E-12</v>
      </c>
      <c r="XI133" s="120">
        <v>5.8246304271933896E-12</v>
      </c>
      <c r="XJ133" s="120">
        <v>5.0779250793857128E-12</v>
      </c>
      <c r="XK133" s="120">
        <v>5.0779250793857144E-12</v>
      </c>
      <c r="XL133" s="120">
        <v>4.4198927135431733E-12</v>
      </c>
      <c r="XM133" s="120">
        <v>4.4198927135431693E-12</v>
      </c>
      <c r="XN133" s="120">
        <v>3.840893150964995E-12</v>
      </c>
      <c r="XO133" s="120">
        <v>3.840893150964995E-12</v>
      </c>
      <c r="XP133" s="120">
        <v>3.332230299510925E-12</v>
      </c>
      <c r="XQ133" s="120">
        <v>3.3322302995109238E-12</v>
      </c>
      <c r="XR133" s="120">
        <v>2.8860708180457004E-12</v>
      </c>
      <c r="XS133" s="120">
        <v>2.8860708180457004E-12</v>
      </c>
      <c r="XT133" s="120">
        <v>2.4953687134955169E-12</v>
      </c>
      <c r="XU133" s="120">
        <v>2.4953687134955177E-12</v>
      </c>
      <c r="XV133" s="120">
        <v>2.1537955299554414E-12</v>
      </c>
      <c r="XW133" s="120">
        <v>2.1537955299554426E-12</v>
      </c>
      <c r="XX133" s="120">
        <v>1.8556758019644724E-12</v>
      </c>
      <c r="XY133" s="120">
        <v>1.8556758019644724E-12</v>
      </c>
      <c r="XZ133" s="120">
        <v>1.5959274567124721E-12</v>
      </c>
      <c r="YA133" s="120">
        <v>1.5959274567124715E-12</v>
      </c>
      <c r="YB133" s="120">
        <v>1.3700068625326237E-12</v>
      </c>
      <c r="YC133" s="120">
        <v>1.3700068625326233E-12</v>
      </c>
      <c r="YD133" s="120">
        <v>1.1738582335371071E-12</v>
      </c>
      <c r="YE133" s="120">
        <v>1.1738582335371069E-12</v>
      </c>
      <c r="YF133" s="120">
        <v>1.0038671126461717E-12</v>
      </c>
      <c r="YG133" s="120">
        <v>1.0038671126461719E-12</v>
      </c>
      <c r="YH133" s="120">
        <v>8.5681766751657601E-13</v>
      </c>
      <c r="YI133" s="120">
        <v>8.5681766751657581E-13</v>
      </c>
      <c r="YJ133" s="120">
        <v>7.2985354597058805E-13</v>
      </c>
      <c r="YK133" s="120">
        <v>7.2985354597058836E-13</v>
      </c>
      <c r="YL133" s="120">
        <v>6.2044204943864224E-13</v>
      </c>
      <c r="YM133" s="120">
        <v>6.2044204943864234E-13</v>
      </c>
      <c r="YN133" s="120">
        <v>5.2634139463597279E-13</v>
      </c>
      <c r="YO133" s="120">
        <v>5.2634139463597299E-13</v>
      </c>
      <c r="YP133" s="120">
        <v>4.4557084517601845E-13</v>
      </c>
      <c r="YQ133" s="120">
        <v>4.455708451760183E-13</v>
      </c>
      <c r="YR133" s="120">
        <v>3.7638350606242232E-13</v>
      </c>
      <c r="YS133" s="120">
        <v>3.7638350606242212E-13</v>
      </c>
      <c r="YT133" s="120">
        <v>3.1724158497990296E-13</v>
      </c>
      <c r="YU133" s="120">
        <v>3.1724158497990306E-13</v>
      </c>
      <c r="YV133" s="120">
        <v>2.6679393500628448E-13</v>
      </c>
      <c r="YW133" s="120">
        <v>2.6679393500628438E-13</v>
      </c>
      <c r="YX133" s="120">
        <v>2.2385570377938351E-13</v>
      </c>
      <c r="YY133" s="120">
        <v>2.2385570377938358E-13</v>
      </c>
      <c r="YZ133" s="120">
        <v>1.8738992426046257E-13</v>
      </c>
      <c r="ZA133" s="120">
        <v>1.8738992426046267E-13</v>
      </c>
      <c r="ZB133" s="120">
        <v>1.5649089202936419E-13</v>
      </c>
      <c r="ZC133" s="120">
        <v>1.5649089202936417E-13</v>
      </c>
      <c r="ZD133" s="120">
        <v>1.3036918351558268E-13</v>
      </c>
      <c r="ZE133" s="120">
        <v>1.3036918351558273E-13</v>
      </c>
      <c r="ZF133" s="120">
        <v>1.0833817870619711E-13</v>
      </c>
      <c r="ZG133" s="120">
        <v>1.0833817870619708E-13</v>
      </c>
      <c r="ZH133" s="120">
        <v>8.9801960669168738E-14</v>
      </c>
      <c r="ZI133" s="120">
        <v>8.9801960669168688E-14</v>
      </c>
      <c r="ZJ133" s="120">
        <v>7.4244472683824389E-14</v>
      </c>
      <c r="ZK133" s="120">
        <v>7.4244472683824363E-14</v>
      </c>
      <c r="ZL133" s="120">
        <v>6.1219821875701772E-14</v>
      </c>
      <c r="ZM133" s="120">
        <v>6.1219821875701785E-14</v>
      </c>
      <c r="ZN133" s="120">
        <v>5.0343626008079627E-14</v>
      </c>
      <c r="ZO133" s="120">
        <v>5.0343626008079615E-14</v>
      </c>
      <c r="ZP133" s="120">
        <v>4.1285307486566723E-14</v>
      </c>
      <c r="ZQ133" s="120">
        <v>4.1285307486566711E-14</v>
      </c>
      <c r="ZR133" s="120">
        <v>3.3761245686557027E-14</v>
      </c>
      <c r="ZS133" s="120">
        <v>3.376124568655704E-14</v>
      </c>
      <c r="ZT133" s="120">
        <v>2.7528705417934115E-14</v>
      </c>
      <c r="ZU133" s="120">
        <v>2.75287054179341E-14</v>
      </c>
      <c r="ZV133" s="120">
        <v>2.238046570011411E-14</v>
      </c>
      <c r="ZW133" s="120">
        <v>2.2380465700114104E-14</v>
      </c>
      <c r="ZX133" s="120">
        <v>1.8140079037509917E-14</v>
      </c>
      <c r="ZY133" s="120">
        <v>1.814007903750992E-14</v>
      </c>
      <c r="ZZ133" s="120">
        <v>1.4657697066031358E-14</v>
      </c>
      <c r="AAA133" s="120">
        <v>1.4657697066031349E-14</v>
      </c>
      <c r="AAB133" s="120">
        <v>1.1806403791581781E-14</v>
      </c>
      <c r="AAC133" s="120">
        <v>1.1806403791581787E-14</v>
      </c>
      <c r="AAD133" s="120">
        <v>9.4790026688892782E-15</v>
      </c>
      <c r="AAE133" s="120">
        <v>9.4790026688892782E-15</v>
      </c>
      <c r="AAF133" s="120">
        <v>7.5852084815053962E-15</v>
      </c>
      <c r="AAG133" s="120">
        <v>7.5852084815053931E-15</v>
      </c>
      <c r="AAH133" s="120">
        <v>6.0491993902838344E-15</v>
      </c>
      <c r="AAI133" s="120">
        <v>6.049199390283832E-15</v>
      </c>
      <c r="AAJ133" s="120">
        <v>4.8074886276785313E-15</v>
      </c>
      <c r="AAK133" s="120">
        <v>4.8074886276785368E-15</v>
      </c>
      <c r="AAL133" s="120">
        <v>3.8070791389545697E-15</v>
      </c>
      <c r="AAM133" s="120">
        <v>3.8070791389545705E-15</v>
      </c>
      <c r="AAN133" s="120">
        <v>3.0038680195874131E-15</v>
      </c>
      <c r="AAO133" s="120">
        <v>3.0038680195874119E-15</v>
      </c>
      <c r="AAP133" s="120">
        <v>2.3612708818814858E-15</v>
      </c>
      <c r="AAQ133" s="120">
        <v>2.3612708818814862E-15</v>
      </c>
      <c r="AAR133" s="120">
        <v>1.8490393146658175E-15</v>
      </c>
      <c r="AAS133" s="120">
        <v>1.8490393146658179E-15</v>
      </c>
      <c r="AAT133" s="120">
        <v>1.4422473895941269E-15</v>
      </c>
      <c r="AAU133" s="120">
        <v>1.4422473895941271E-15</v>
      </c>
      <c r="AAV133" s="120">
        <v>1.1204257280497307E-15</v>
      </c>
      <c r="AAW133" s="120">
        <v>1.1204257280497313E-15</v>
      </c>
      <c r="AAX133" s="120">
        <v>8.6682398600456863E-16</v>
      </c>
      <c r="AAY133" s="120">
        <v>8.6682398600456794E-16</v>
      </c>
      <c r="AAZ133" s="120">
        <v>6.6778475251440234E-16</v>
      </c>
      <c r="ABA133" s="120">
        <v>6.6778475251440283E-16</v>
      </c>
      <c r="ABB133" s="120">
        <v>5.1221380292031475E-16</v>
      </c>
      <c r="ABC133" s="120">
        <v>5.1221380292031466E-16</v>
      </c>
      <c r="ABD133" s="120">
        <v>3.9113341223708615E-16</v>
      </c>
      <c r="ABE133" s="120">
        <v>3.9113341223708581E-16</v>
      </c>
      <c r="ABF133" s="120">
        <v>2.973070294413315E-16</v>
      </c>
      <c r="ABG133" s="120">
        <v>2.9730702944133155E-16</v>
      </c>
      <c r="ABH133" s="120">
        <v>2.2492505099926223E-16</v>
      </c>
      <c r="ABI133" s="120">
        <v>2.2492505099926223E-16</v>
      </c>
      <c r="ABJ133" s="120">
        <v>1.6934272328925554E-16</v>
      </c>
      <c r="ABK133" s="120">
        <v>1.6934272328925549E-16</v>
      </c>
      <c r="ABL133" s="120">
        <v>1.2686235954366554E-16</v>
      </c>
      <c r="ABM133" s="120">
        <v>1.2686235954366554E-16</v>
      </c>
      <c r="ABN133" s="120">
        <v>9.4553088153419776E-17</v>
      </c>
      <c r="ABO133" s="120">
        <v>9.455308815341985E-17</v>
      </c>
      <c r="ABP133" s="120">
        <v>7.0102265836985741E-17</v>
      </c>
      <c r="ABQ133" s="120">
        <v>7.0102265836985692E-17</v>
      </c>
      <c r="ABR133" s="120">
        <v>5.1693501023629343E-17</v>
      </c>
      <c r="ABS133" s="120">
        <v>5.1693501023629319E-17</v>
      </c>
      <c r="ABT133" s="120">
        <v>3.7906949127815868E-17</v>
      </c>
      <c r="ABU133" s="120">
        <v>3.7906949127815874E-17</v>
      </c>
      <c r="ABV133" s="120">
        <v>2.7638171002575987E-17</v>
      </c>
      <c r="ABW133" s="120">
        <v>2.7638171002575968E-17</v>
      </c>
      <c r="ABX133" s="120">
        <v>2.0032397063027032E-17</v>
      </c>
      <c r="ABY133" s="120">
        <v>2.0032397063027026E-17</v>
      </c>
      <c r="ABZ133" s="120">
        <v>1.4431520169139413E-17</v>
      </c>
      <c r="ACA133" s="120">
        <v>1.4431520169139416E-17</v>
      </c>
      <c r="ACB133" s="120">
        <v>1.0331557641202988E-17</v>
      </c>
      <c r="ACC133" s="120">
        <v>1.0331557641202983E-17</v>
      </c>
      <c r="ACD133" s="120">
        <v>7.3486835346033201E-18</v>
      </c>
      <c r="ACE133" s="120">
        <v>7.3486835346033201E-18</v>
      </c>
      <c r="ACF133" s="120">
        <v>5.1922428002108575E-18</v>
      </c>
      <c r="ACG133" s="120">
        <v>5.1922428002108536E-18</v>
      </c>
      <c r="ACH133" s="120">
        <v>3.643424985079536E-18</v>
      </c>
      <c r="ACI133" s="120">
        <v>3.6434249850795368E-18</v>
      </c>
      <c r="ACJ133" s="120">
        <v>2.5385019844105217E-18</v>
      </c>
      <c r="ACK133" s="120">
        <v>2.5385019844105217E-18</v>
      </c>
      <c r="ACL133" s="120">
        <v>1.7557268717884741E-18</v>
      </c>
      <c r="ACM133" s="120">
        <v>1.7557268717884737E-18</v>
      </c>
      <c r="ACN133" s="120">
        <v>1.2051533937297286E-18</v>
      </c>
      <c r="ACO133" s="120">
        <v>1.205153393729729E-18</v>
      </c>
      <c r="ACP133" s="120">
        <v>8.2077227183215365E-19</v>
      </c>
      <c r="ACQ133" s="120">
        <v>8.2077227183215365E-19</v>
      </c>
      <c r="ACR133" s="120">
        <v>5.5447456122683985E-19</v>
      </c>
      <c r="ACS133" s="120">
        <v>5.5447456122683995E-19</v>
      </c>
      <c r="ACT133" s="120">
        <v>3.7144713631931483E-19</v>
      </c>
      <c r="ACU133" s="120">
        <v>3.7144713631931483E-19</v>
      </c>
      <c r="ACV133" s="120">
        <v>2.4668372654657961E-19</v>
      </c>
      <c r="ACW133" s="120">
        <v>2.4668372654657956E-19</v>
      </c>
      <c r="ACX133" s="120">
        <v>1.6235928818192306E-19</v>
      </c>
      <c r="ACY133" s="120">
        <v>1.6235928818192311E-19</v>
      </c>
      <c r="ACZ133" s="120">
        <v>1.0586805066795199E-19</v>
      </c>
      <c r="ADA133" s="120">
        <v>1.0586805066795195E-19</v>
      </c>
      <c r="ADB133" s="120">
        <v>6.8368216389241183E-20</v>
      </c>
      <c r="ADC133" s="120">
        <v>6.8368216389241159E-20</v>
      </c>
      <c r="ADD133" s="120">
        <v>4.3710666691326377E-20</v>
      </c>
      <c r="ADE133" s="120">
        <v>4.3710666691326365E-20</v>
      </c>
      <c r="ADF133" s="120">
        <v>2.7656551113427723E-20</v>
      </c>
      <c r="ADG133" s="120">
        <v>2.7656551113427711E-20</v>
      </c>
      <c r="ADH133" s="120">
        <v>1.7310523085637034E-20</v>
      </c>
      <c r="ADI133" s="120">
        <v>1.7310523085637049E-20</v>
      </c>
      <c r="ADJ133" s="120">
        <v>1.0713663259890126E-20</v>
      </c>
      <c r="ADK133" s="120">
        <v>1.0713663259890124E-20</v>
      </c>
      <c r="ADL133" s="120">
        <v>6.5536696668446045E-21</v>
      </c>
      <c r="ADM133" s="120">
        <v>6.5536696668446045E-21</v>
      </c>
      <c r="ADN133" s="120">
        <v>3.9604193259325786E-21</v>
      </c>
      <c r="ADO133" s="120">
        <v>3.9604193259325749E-21</v>
      </c>
      <c r="ADP133" s="120">
        <v>2.3631233119387739E-21</v>
      </c>
      <c r="ADQ133" s="120">
        <v>2.3631233119387739E-21</v>
      </c>
      <c r="ADR133" s="120">
        <v>1.3915051792567181E-21</v>
      </c>
      <c r="ADS133" s="120">
        <v>1.3915051792567187E-21</v>
      </c>
      <c r="ADT133" s="120">
        <v>8.0813896432912504E-22</v>
      </c>
      <c r="ADU133" s="120">
        <v>8.0813896432912476E-22</v>
      </c>
      <c r="ADV133" s="120">
        <v>4.6261866234222963E-22</v>
      </c>
      <c r="ADW133" s="120">
        <v>4.6261866234222935E-22</v>
      </c>
      <c r="ADX133" s="120">
        <v>2.6086227968555579E-22</v>
      </c>
      <c r="ADY133" s="120">
        <v>2.608622796855557E-22</v>
      </c>
      <c r="ADZ133" s="120">
        <v>1.4479246550772329E-22</v>
      </c>
      <c r="AEA133" s="120">
        <v>1.4479246550772334E-22</v>
      </c>
      <c r="AEB133" s="120">
        <v>7.9049865598313403E-23</v>
      </c>
      <c r="AEC133" s="120">
        <v>7.9049865598313414E-23</v>
      </c>
      <c r="AED133" s="120">
        <v>4.2415740233962225E-23</v>
      </c>
      <c r="AEE133" s="120">
        <v>4.2415740233962225E-23</v>
      </c>
      <c r="AEF133" s="120">
        <v>2.2348470697055867E-23</v>
      </c>
      <c r="AEG133" s="120">
        <v>2.2348470697055853E-23</v>
      </c>
      <c r="AEH133" s="120">
        <v>1.1552037612276016E-23</v>
      </c>
      <c r="AEI133" s="120">
        <v>1.1552037612276016E-23</v>
      </c>
      <c r="AEJ133" s="120">
        <v>5.8522449183106547E-24</v>
      </c>
      <c r="AEK133" s="120">
        <v>5.8522449183106525E-24</v>
      </c>
      <c r="AEL133" s="120">
        <v>2.9024641596639366E-24</v>
      </c>
      <c r="AEM133" s="120">
        <v>2.9024641596639366E-24</v>
      </c>
      <c r="AEN133" s="120">
        <v>1.4075996384308254E-24</v>
      </c>
      <c r="AEO133" s="120">
        <v>1.4075996384308252E-24</v>
      </c>
      <c r="AEP133" s="120">
        <v>6.6665629965229085E-25</v>
      </c>
      <c r="AEQ133" s="120">
        <v>6.6665629965229113E-25</v>
      </c>
      <c r="AER133" s="120">
        <v>3.0791269485314618E-25</v>
      </c>
      <c r="AES133" s="120">
        <v>3.0791269485314609E-25</v>
      </c>
      <c r="AET133" s="120">
        <v>1.3848128871566613E-25</v>
      </c>
      <c r="AEU133" s="120">
        <v>1.3848128871566609E-25</v>
      </c>
      <c r="AEV133" s="120">
        <v>6.0542830059392194E-26</v>
      </c>
      <c r="AEW133" s="120">
        <v>6.0542830059392205E-26</v>
      </c>
      <c r="AEX133" s="120">
        <v>2.5682570632256308E-26</v>
      </c>
      <c r="AEY133" s="120">
        <v>2.5682570632256316E-26</v>
      </c>
      <c r="AEZ133" s="120">
        <v>1.0549433434844122E-26</v>
      </c>
      <c r="AFA133" s="120">
        <v>1.0549433434844126E-26</v>
      </c>
      <c r="AFB133" s="120">
        <v>4.1864571342378566E-27</v>
      </c>
      <c r="AFC133" s="120">
        <v>4.1864571342378544E-27</v>
      </c>
      <c r="AFD133" s="120">
        <v>1.6009876021131035E-27</v>
      </c>
      <c r="AFE133" s="120">
        <v>1.6009876021131033E-27</v>
      </c>
      <c r="AFF133" s="120">
        <v>5.8832173702134861E-28</v>
      </c>
      <c r="AFG133" s="120">
        <v>5.8832173702134879E-28</v>
      </c>
      <c r="AFH133" s="120">
        <v>2.0707568386837343E-28</v>
      </c>
      <c r="AFI133" s="120">
        <v>2.0707568386837325E-28</v>
      </c>
      <c r="AFJ133" s="120">
        <v>6.9556976690266741E-29</v>
      </c>
      <c r="AFK133" s="120">
        <v>6.9556976690266752E-29</v>
      </c>
      <c r="AFL133" s="120">
        <v>2.2203836515283391E-29</v>
      </c>
      <c r="AFM133" s="120">
        <v>2.2203836515283382E-29</v>
      </c>
      <c r="AFN133" s="120">
        <v>6.7032519643350182E-30</v>
      </c>
      <c r="AFO133" s="120">
        <v>6.7032519643350168E-30</v>
      </c>
      <c r="AFP133" s="120">
        <v>1.9030709268506032E-30</v>
      </c>
      <c r="AFQ133" s="120">
        <v>1.9030709268506032E-30</v>
      </c>
      <c r="AFR133" s="120">
        <v>5.0469885756200288E-31</v>
      </c>
      <c r="AFS133" s="120">
        <v>5.0469885756200279E-31</v>
      </c>
      <c r="AFT133" s="120">
        <v>1.2403361287943652E-31</v>
      </c>
      <c r="AFU133" s="120">
        <v>1.2403361287943654E-31</v>
      </c>
      <c r="AFV133" s="120">
        <v>2.7973121571122573E-32</v>
      </c>
      <c r="AFW133" s="120">
        <v>2.7973121571122568E-32</v>
      </c>
      <c r="AFX133" s="120">
        <v>5.7197258985724133E-33</v>
      </c>
      <c r="AFY133" s="120">
        <v>5.7197258985724126E-33</v>
      </c>
      <c r="AFZ133" s="120">
        <v>1.0440951024154189E-33</v>
      </c>
      <c r="AGA133" s="120">
        <v>1.0440951024154192E-33</v>
      </c>
      <c r="AGB133" s="120">
        <v>1.6673314648897893E-34</v>
      </c>
      <c r="AGC133" s="120">
        <v>1.6673314648897893E-34</v>
      </c>
      <c r="AGD133" s="120">
        <v>2.2653328734202401E-35</v>
      </c>
      <c r="AGE133" s="120">
        <v>2.2653328734202399E-35</v>
      </c>
      <c r="AGF133" s="120">
        <v>2.514731391294273E-36</v>
      </c>
      <c r="AGG133" s="120">
        <v>2.5147313912942733E-36</v>
      </c>
      <c r="AGH133" s="120">
        <v>2.1390782942600103E-37</v>
      </c>
      <c r="AGI133" s="120">
        <v>2.1390782942600103E-37</v>
      </c>
      <c r="AGJ133" s="120">
        <v>1.2397791981328814E-38</v>
      </c>
      <c r="AGK133" s="120">
        <v>1.2397791981328814E-38</v>
      </c>
      <c r="AGL133" s="120">
        <v>3.6734198463196485E-40</v>
      </c>
      <c r="AGM133" s="120" t="s">
        <v>105</v>
      </c>
      <c r="AGN133" s="120" t="s">
        <v>105</v>
      </c>
      <c r="AGO133" s="120" t="s">
        <v>105</v>
      </c>
      <c r="AGP133" s="120" t="s">
        <v>105</v>
      </c>
      <c r="AGQ133" s="120" t="s">
        <v>105</v>
      </c>
      <c r="AGR133" s="120" t="s">
        <v>105</v>
      </c>
      <c r="AGS133" s="120" t="s">
        <v>105</v>
      </c>
      <c r="AGT133" s="120" t="s">
        <v>105</v>
      </c>
      <c r="AGU133" s="120" t="s">
        <v>105</v>
      </c>
      <c r="AGV133" s="120" t="s">
        <v>105</v>
      </c>
      <c r="AGW133" s="120" t="s">
        <v>105</v>
      </c>
      <c r="AGX133" s="120" t="s">
        <v>105</v>
      </c>
      <c r="AGY133" s="120" t="s">
        <v>105</v>
      </c>
      <c r="AGZ133" s="120" t="s">
        <v>105</v>
      </c>
      <c r="AHA133" s="120" t="s">
        <v>105</v>
      </c>
      <c r="AHB133" s="120" t="s">
        <v>105</v>
      </c>
      <c r="AHC133" s="120" t="s">
        <v>105</v>
      </c>
      <c r="AHD133" s="120" t="s">
        <v>105</v>
      </c>
      <c r="AHE133" s="120" t="s">
        <v>105</v>
      </c>
      <c r="AHF133" s="120" t="s">
        <v>105</v>
      </c>
      <c r="AHG133" s="120" t="s">
        <v>105</v>
      </c>
      <c r="AHH133" s="120" t="s">
        <v>105</v>
      </c>
      <c r="AHI133" s="120" t="s">
        <v>105</v>
      </c>
      <c r="AHJ133" s="120" t="s">
        <v>105</v>
      </c>
      <c r="AHK133" s="120" t="s">
        <v>105</v>
      </c>
      <c r="AHL133" s="120" t="s">
        <v>105</v>
      </c>
      <c r="AHM133" s="120" t="s">
        <v>105</v>
      </c>
      <c r="AHN133" s="120" t="s">
        <v>105</v>
      </c>
      <c r="AHO133" s="120" t="s">
        <v>105</v>
      </c>
      <c r="AHP133" s="120" t="s">
        <v>105</v>
      </c>
      <c r="AHQ133" s="120" t="s">
        <v>105</v>
      </c>
      <c r="AHR133" s="120" t="s">
        <v>105</v>
      </c>
      <c r="AHS133" s="120" t="s">
        <v>105</v>
      </c>
      <c r="AHT133" s="120" t="s">
        <v>105</v>
      </c>
      <c r="AHU133" s="120" t="s">
        <v>105</v>
      </c>
      <c r="AHV133" s="120" t="s">
        <v>105</v>
      </c>
      <c r="AHW133" s="120" t="s">
        <v>105</v>
      </c>
      <c r="AHX133" s="120" t="s">
        <v>105</v>
      </c>
      <c r="AHY133" s="120" t="s">
        <v>105</v>
      </c>
      <c r="AHZ133" s="120" t="s">
        <v>105</v>
      </c>
      <c r="AIA133" s="120" t="s">
        <v>105</v>
      </c>
      <c r="AIB133" s="120" t="s">
        <v>105</v>
      </c>
      <c r="AIC133" s="120" t="s">
        <v>105</v>
      </c>
      <c r="AID133" s="120" t="s">
        <v>105</v>
      </c>
      <c r="AIE133" s="120" t="s">
        <v>105</v>
      </c>
      <c r="AIF133" s="120" t="s">
        <v>105</v>
      </c>
      <c r="AIG133" s="120" t="s">
        <v>105</v>
      </c>
      <c r="AIH133" s="120" t="s">
        <v>105</v>
      </c>
      <c r="AII133" s="120" t="s">
        <v>105</v>
      </c>
      <c r="AIJ133" s="120" t="s">
        <v>105</v>
      </c>
      <c r="AIK133" s="120" t="s">
        <v>105</v>
      </c>
      <c r="AIL133" s="120" t="s">
        <v>105</v>
      </c>
      <c r="AIM133" s="120" t="s">
        <v>105</v>
      </c>
      <c r="AIN133" s="120" t="s">
        <v>105</v>
      </c>
      <c r="AIO133" s="120" t="s">
        <v>105</v>
      </c>
      <c r="AIP133" s="120" t="s">
        <v>105</v>
      </c>
      <c r="AIQ133" s="120" t="s">
        <v>105</v>
      </c>
      <c r="AIR133" s="120" t="s">
        <v>105</v>
      </c>
      <c r="AIS133" s="120" t="s">
        <v>105</v>
      </c>
      <c r="AIT133" s="120" t="s">
        <v>105</v>
      </c>
      <c r="AIU133" s="120" t="s">
        <v>105</v>
      </c>
      <c r="AIV133" s="120" t="s">
        <v>105</v>
      </c>
      <c r="AIW133" s="120" t="s">
        <v>105</v>
      </c>
      <c r="AIX133" s="120" t="s">
        <v>105</v>
      </c>
      <c r="AIY133" s="120" t="s">
        <v>105</v>
      </c>
      <c r="AIZ133" s="120" t="s">
        <v>105</v>
      </c>
      <c r="AJA133" s="120" t="s">
        <v>105</v>
      </c>
      <c r="AJB133" s="120" t="s">
        <v>105</v>
      </c>
      <c r="AJC133" s="120" t="s">
        <v>105</v>
      </c>
      <c r="AJD133" s="120" t="s">
        <v>105</v>
      </c>
      <c r="AJE133" s="120" t="s">
        <v>105</v>
      </c>
      <c r="AJF133" s="120" t="s">
        <v>105</v>
      </c>
      <c r="AJG133" s="120" t="s">
        <v>105</v>
      </c>
      <c r="AJH133" s="120" t="s">
        <v>105</v>
      </c>
      <c r="AJI133" s="120" t="s">
        <v>105</v>
      </c>
      <c r="AJJ133" s="120" t="s">
        <v>105</v>
      </c>
      <c r="AJK133" s="120" t="s">
        <v>105</v>
      </c>
      <c r="AJL133" s="120" t="s">
        <v>105</v>
      </c>
      <c r="AJM133" s="120" t="s">
        <v>105</v>
      </c>
      <c r="AJN133" s="120" t="s">
        <v>105</v>
      </c>
      <c r="AJO133" s="120" t="s">
        <v>105</v>
      </c>
      <c r="AJP133" s="120" t="s">
        <v>105</v>
      </c>
      <c r="AJQ133" s="120" t="s">
        <v>105</v>
      </c>
      <c r="AJR133" s="120" t="s">
        <v>105</v>
      </c>
      <c r="AJS133" s="120" t="s">
        <v>105</v>
      </c>
      <c r="AJT133" s="120" t="s">
        <v>105</v>
      </c>
      <c r="AJU133" s="120" t="s">
        <v>105</v>
      </c>
      <c r="AJV133" s="120" t="s">
        <v>105</v>
      </c>
      <c r="AJW133" s="120" t="s">
        <v>105</v>
      </c>
      <c r="AJX133" s="120" t="s">
        <v>105</v>
      </c>
      <c r="AJY133" s="120" t="s">
        <v>105</v>
      </c>
      <c r="AJZ133" s="120" t="s">
        <v>105</v>
      </c>
      <c r="AKA133" s="120" t="s">
        <v>105</v>
      </c>
      <c r="AKB133" s="120" t="s">
        <v>105</v>
      </c>
      <c r="AKC133" s="120" t="s">
        <v>105</v>
      </c>
      <c r="AKD133" s="120" t="s">
        <v>105</v>
      </c>
      <c r="AKE133" s="120" t="s">
        <v>105</v>
      </c>
      <c r="AKF133" s="120" t="s">
        <v>105</v>
      </c>
      <c r="AKG133" s="120" t="s">
        <v>105</v>
      </c>
      <c r="AKH133" s="120" t="s">
        <v>105</v>
      </c>
      <c r="AKI133" s="120" t="s">
        <v>105</v>
      </c>
      <c r="AKJ133" s="120" t="s">
        <v>105</v>
      </c>
      <c r="AKK133" s="120" t="s">
        <v>105</v>
      </c>
      <c r="AKL133" s="120" t="s">
        <v>105</v>
      </c>
      <c r="AKM133" s="120" t="s">
        <v>105</v>
      </c>
      <c r="AKN133" s="120" t="s">
        <v>105</v>
      </c>
      <c r="AKO133" s="120" t="s">
        <v>105</v>
      </c>
      <c r="AKP133" s="120" t="s">
        <v>105</v>
      </c>
      <c r="AKQ133" s="120" t="s">
        <v>105</v>
      </c>
      <c r="AKR133" s="120" t="s">
        <v>105</v>
      </c>
      <c r="AKS133" s="120" t="s">
        <v>105</v>
      </c>
      <c r="AKT133" s="120" t="s">
        <v>105</v>
      </c>
      <c r="AKU133" s="120" t="s">
        <v>105</v>
      </c>
      <c r="AKV133" s="120" t="s">
        <v>105</v>
      </c>
      <c r="AKW133" s="120" t="s">
        <v>105</v>
      </c>
      <c r="AKX133" s="120" t="s">
        <v>105</v>
      </c>
      <c r="AKY133" s="120" t="s">
        <v>105</v>
      </c>
      <c r="AKZ133" s="120" t="s">
        <v>105</v>
      </c>
      <c r="ALA133" s="120" t="s">
        <v>105</v>
      </c>
      <c r="ALB133" s="120" t="s">
        <v>105</v>
      </c>
      <c r="ALC133" s="120" t="s">
        <v>105</v>
      </c>
      <c r="ALD133" s="120" t="s">
        <v>105</v>
      </c>
      <c r="ALE133" s="120" t="s">
        <v>105</v>
      </c>
      <c r="ALF133" s="120" t="s">
        <v>105</v>
      </c>
      <c r="ALG133" s="120" t="s">
        <v>105</v>
      </c>
      <c r="ALH133" s="120" t="s">
        <v>105</v>
      </c>
      <c r="ALI133" s="120" t="s">
        <v>105</v>
      </c>
      <c r="ALJ133" s="120" t="s">
        <v>105</v>
      </c>
      <c r="ALK133" s="120" t="s">
        <v>105</v>
      </c>
      <c r="ALL133" s="120" t="s">
        <v>105</v>
      </c>
      <c r="ALM133" s="120" t="s">
        <v>105</v>
      </c>
      <c r="ALN133" s="120"/>
    </row>
    <row r="134" spans="1:1002" hidden="1">
      <c r="A134" s="119">
        <v>133</v>
      </c>
      <c r="B134" s="120">
        <v>2.5058126470814134E-5</v>
      </c>
      <c r="C134" s="120">
        <v>2.4519135548336309E-5</v>
      </c>
      <c r="D134" s="120">
        <v>2.4615119258983054E-5</v>
      </c>
      <c r="E134" s="120">
        <v>2.4083927200547294E-5</v>
      </c>
      <c r="F134" s="120">
        <v>2.4178171638965561E-5</v>
      </c>
      <c r="G134" s="120">
        <v>2.3654699692459304E-5</v>
      </c>
      <c r="H134" s="120">
        <v>2.374722893573388E-5</v>
      </c>
      <c r="I134" s="120">
        <v>2.3231398706833426E-5</v>
      </c>
      <c r="J134" s="120">
        <v>2.3322236621261652E-5</v>
      </c>
      <c r="K134" s="120">
        <v>2.2813970075873861E-5</v>
      </c>
      <c r="L134" s="120">
        <v>2.2903140317253097E-5</v>
      </c>
      <c r="M134" s="120">
        <v>2.2402359783934368E-5</v>
      </c>
      <c r="N134" s="120">
        <v>2.2489885797864313E-5</v>
      </c>
      <c r="O134" s="120">
        <v>2.1996513970216509E-5</v>
      </c>
      <c r="P134" s="120">
        <v>2.2082418992416351E-5</v>
      </c>
      <c r="Q134" s="120">
        <v>2.1596378931459115E-5</v>
      </c>
      <c r="R134" s="120">
        <v>2.168068598809944E-5</v>
      </c>
      <c r="S134" s="120">
        <v>2.1201901124618513E-5</v>
      </c>
      <c r="T134" s="120">
        <v>2.128463303266815E-5</v>
      </c>
      <c r="U134" s="120">
        <v>2.0813027169539461E-5</v>
      </c>
      <c r="V134" s="120">
        <v>2.0894206537127133E-5</v>
      </c>
      <c r="W134" s="120">
        <v>2.0429703851616127E-5</v>
      </c>
      <c r="X134" s="120">
        <v>2.0509353078406786E-5</v>
      </c>
      <c r="Y134" s="120">
        <v>2.0051878124442642E-5</v>
      </c>
      <c r="Z134" s="120">
        <v>2.0130019402028773E-5</v>
      </c>
      <c r="AA134" s="120">
        <v>1.9679497112452994E-5</v>
      </c>
      <c r="AB134" s="120">
        <v>1.9756152424760417E-5</v>
      </c>
      <c r="AC134" s="120">
        <v>1.9312508113549585E-5</v>
      </c>
      <c r="AD134" s="120">
        <v>1.938769923725828E-5</v>
      </c>
      <c r="AE134" s="120">
        <v>1.8950858601720453E-5</v>
      </c>
      <c r="AF134" s="120">
        <v>1.9024607106699873E-5</v>
      </c>
      <c r="AG134" s="120">
        <v>1.8594496229644268E-5</v>
      </c>
      <c r="AH134" s="120">
        <v>1.8666823479403411E-5</v>
      </c>
      <c r="AI134" s="120">
        <v>1.8243368831282957E-5</v>
      </c>
      <c r="AJ134" s="120">
        <v>1.8314295983435089E-5</v>
      </c>
      <c r="AK134" s="120">
        <v>1.7897424424461459E-5</v>
      </c>
      <c r="AL134" s="120">
        <v>1.7966972431203426E-5</v>
      </c>
      <c r="AM134" s="120">
        <v>1.7556611213434153E-5</v>
      </c>
      <c r="AN134" s="120">
        <v>1.7624800822040279E-5</v>
      </c>
      <c r="AO134" s="120">
        <v>1.7220877591437608E-5</v>
      </c>
      <c r="AP134" s="120">
        <v>1.7287729344768125E-5</v>
      </c>
      <c r="AQ134" s="120">
        <v>1.6890172143229107E-5</v>
      </c>
      <c r="AR134" s="120">
        <v>1.6955706380253101E-5</v>
      </c>
      <c r="AS134" s="120">
        <v>1.6564443647610635E-5</v>
      </c>
      <c r="AT134" s="120">
        <v>1.6628680503943422E-5</v>
      </c>
      <c r="AU134" s="120">
        <v>1.6243641079937844E-5</v>
      </c>
      <c r="AV134" s="120">
        <v>1.6306600488392723E-5</v>
      </c>
      <c r="AW134" s="120">
        <v>1.5927713614613451E-5</v>
      </c>
      <c r="AX134" s="120">
        <v>1.5989415305767819E-5</v>
      </c>
      <c r="AY134" s="120">
        <v>1.5616610627564782E-5</v>
      </c>
      <c r="AZ134" s="120">
        <v>1.5677074130340601E-5</v>
      </c>
      <c r="BA134" s="120">
        <v>1.5310281698705067E-5</v>
      </c>
      <c r="BB134" s="120">
        <v>1.5369526340963508E-5</v>
      </c>
      <c r="BC134" s="120">
        <v>1.5008676614377844E-5</v>
      </c>
      <c r="BD134" s="120">
        <v>1.5066721523528127E-5</v>
      </c>
      <c r="BE134" s="120">
        <v>1.4711745369784124E-5</v>
      </c>
      <c r="BF134" s="120">
        <v>1.4768609473406464E-5</v>
      </c>
      <c r="BG134" s="120">
        <v>1.441943817139192E-5</v>
      </c>
      <c r="BH134" s="120">
        <v>1.4475140197874607E-5</v>
      </c>
      <c r="BI134" s="120">
        <v>1.4131705439327744E-5</v>
      </c>
      <c r="BJ134" s="120">
        <v>1.4186263918518131E-5</v>
      </c>
      <c r="BK134" s="120">
        <v>1.3848497809749426E-5</v>
      </c>
      <c r="BL134" s="120">
        <v>1.3901931073618891E-5</v>
      </c>
      <c r="BM134" s="120">
        <v>1.3569766137200081E-5</v>
      </c>
      <c r="BN134" s="120">
        <v>1.3622092320522738E-5</v>
      </c>
      <c r="BO134" s="120">
        <v>1.3295461496942402E-5</v>
      </c>
      <c r="BP134" s="120">
        <v>1.3346698537987757E-5</v>
      </c>
      <c r="BQ134" s="120">
        <v>1.3025535187273357E-5</v>
      </c>
      <c r="BR134" s="120">
        <v>1.3075700828512495E-5</v>
      </c>
      <c r="BS134" s="120">
        <v>1.2759938731818362E-5</v>
      </c>
      <c r="BT134" s="120">
        <v>1.2809050520643845E-5</v>
      </c>
      <c r="BU134" s="120">
        <v>1.2498623881804755E-5</v>
      </c>
      <c r="BV134" s="120">
        <v>1.2546699171264016E-5</v>
      </c>
      <c r="BW134" s="120">
        <v>1.2241542618314064E-5</v>
      </c>
      <c r="BX134" s="120">
        <v>1.2288598567856208E-5</v>
      </c>
      <c r="BY134" s="120">
        <v>1.1988647154512512E-5</v>
      </c>
      <c r="BZ134" s="120">
        <v>1.2034700730748551E-5</v>
      </c>
      <c r="CA134" s="120">
        <v>1.1739889937859593E-5</v>
      </c>
      <c r="CB134" s="120">
        <v>1.1784957915335865E-5</v>
      </c>
      <c r="CC134" s="120">
        <v>1.1495223652293921E-5</v>
      </c>
      <c r="CD134" s="120">
        <v>1.1539322614278729E-5</v>
      </c>
      <c r="CE134" s="120">
        <v>1.1254601220396247E-5</v>
      </c>
      <c r="CF134" s="120">
        <v>1.1297747559679528E-5</v>
      </c>
      <c r="CG134" s="120">
        <v>1.1017975805528924E-5</v>
      </c>
      <c r="CH134" s="120">
        <v>1.1060185725234888E-5</v>
      </c>
      <c r="CI134" s="120">
        <v>1.0785300813951543E-5</v>
      </c>
      <c r="CJ134" s="120">
        <v>1.0826590328364179E-5</v>
      </c>
      <c r="CK134" s="120">
        <v>1.0556529896912257E-5</v>
      </c>
      <c r="CL134" s="120">
        <v>1.0596914832313607E-5</v>
      </c>
      <c r="CM134" s="120">
        <v>1.0331616952714358E-5</v>
      </c>
      <c r="CN134" s="120">
        <v>1.0371112948235427E-5</v>
      </c>
      <c r="CO134" s="120">
        <v>1.0110516128757664E-5</v>
      </c>
      <c r="CP134" s="120">
        <v>1.0149138637241821E-5</v>
      </c>
      <c r="CQ134" s="120">
        <v>9.8931818235542325E-6</v>
      </c>
      <c r="CR134" s="120">
        <v>9.9309461124330893E-6</v>
      </c>
      <c r="CS134" s="120">
        <v>9.6795686887180565E-6</v>
      </c>
      <c r="CT134" s="120">
        <v>9.7164898408996164E-6</v>
      </c>
      <c r="CU134" s="120">
        <v>9.4696316309283012E-6</v>
      </c>
      <c r="CV134" s="120">
        <v>9.5057245456972613E-6</v>
      </c>
      <c r="CW134" s="120">
        <v>9.2633258138654697E-6</v>
      </c>
      <c r="CX134" s="120">
        <v>9.2986052077956351E-6</v>
      </c>
      <c r="CY134" s="120">
        <v>9.0606066601204203E-6</v>
      </c>
      <c r="CZ134" s="120">
        <v>9.0950870679989527E-6</v>
      </c>
      <c r="DA134" s="120">
        <v>8.8614298530753827E-6</v>
      </c>
      <c r="DB134" s="120">
        <v>8.8951256288389243E-6</v>
      </c>
      <c r="DC134" s="120">
        <v>8.6657513387568989E-6</v>
      </c>
      <c r="DD134" s="120">
        <v>8.6986766564393359E-6</v>
      </c>
      <c r="DE134" s="120">
        <v>8.4735273276601385E-6</v>
      </c>
      <c r="DF134" s="120">
        <v>8.5056961823518614E-6</v>
      </c>
      <c r="DG134" s="120">
        <v>8.2847142965440601E-6</v>
      </c>
      <c r="DH134" s="120">
        <v>8.3161405053626544E-6</v>
      </c>
      <c r="DI134" s="120">
        <v>8.0992689901971851E-6</v>
      </c>
      <c r="DJ134" s="120">
        <v>8.1299661932693139E-6</v>
      </c>
      <c r="DK134" s="120">
        <v>7.9171484231734376E-6</v>
      </c>
      <c r="DL134" s="120">
        <v>7.9471300846279013E-6</v>
      </c>
      <c r="DM134" s="120">
        <v>7.738309881497752E-6</v>
      </c>
      <c r="DN134" s="120">
        <v>7.767589290469434E-6</v>
      </c>
      <c r="DO134" s="120">
        <v>7.5627109243408747E-6</v>
      </c>
      <c r="DP134" s="120">
        <v>7.5913011959855337E-6</v>
      </c>
      <c r="DQ134" s="120">
        <v>7.390309385663147E-6</v>
      </c>
      <c r="DR134" s="120">
        <v>7.4182234621828517E-6</v>
      </c>
      <c r="DS134" s="120">
        <v>7.221063375826727E-6</v>
      </c>
      <c r="DT134" s="120">
        <v>7.2483140275057887E-6</v>
      </c>
      <c r="DU134" s="120">
        <v>7.0549312831759187E-6</v>
      </c>
      <c r="DV134" s="120">
        <v>7.0815311094271544E-6</v>
      </c>
      <c r="DW134" s="120">
        <v>6.891871775585153E-6</v>
      </c>
      <c r="DX134" s="120">
        <v>6.9178332060063549E-6</v>
      </c>
      <c r="DY134" s="120">
        <v>6.7318438019743467E-6</v>
      </c>
      <c r="DZ134" s="120">
        <v>6.7571790974147642E-6</v>
      </c>
      <c r="EA134" s="120">
        <v>6.5748065937911472E-6</v>
      </c>
      <c r="EB134" s="120">
        <v>6.5995278474277914E-6</v>
      </c>
      <c r="EC134" s="120">
        <v>6.42071966645969E-6</v>
      </c>
      <c r="ED134" s="120">
        <v>6.4448388048833599E-6</v>
      </c>
      <c r="EE134" s="120">
        <v>6.269542820795539E-6</v>
      </c>
      <c r="EF134" s="120">
        <v>6.2930716051063426E-6</v>
      </c>
      <c r="EG134" s="120">
        <v>6.1212361443864399E-6</v>
      </c>
      <c r="EH134" s="120">
        <v>6.1441861712986463E-6</v>
      </c>
      <c r="EI134" s="120">
        <v>5.9757600129384581E-6</v>
      </c>
      <c r="EJ134" s="120">
        <v>5.9981427158945535E-6</v>
      </c>
      <c r="EK134" s="120">
        <v>5.8330750915872129E-6</v>
      </c>
      <c r="EL134" s="120">
        <v>5.8549017418808778E-6</v>
      </c>
      <c r="EM134" s="120">
        <v>5.6931423361737561E-6</v>
      </c>
      <c r="EN134" s="120">
        <v>5.7144240440817161E-6</v>
      </c>
      <c r="EO134" s="120">
        <v>5.5559229944848991E-6</v>
      </c>
      <c r="EP134" s="120">
        <v>5.5766707104073425E-6</v>
      </c>
      <c r="EQ134" s="120">
        <v>5.4213786074574523E-6</v>
      </c>
      <c r="ER134" s="120">
        <v>5.4416031230669166E-6</v>
      </c>
      <c r="ES134" s="120">
        <v>5.2894710103461896E-6</v>
      </c>
      <c r="ET134" s="120">
        <v>5.309182959744678E-6</v>
      </c>
      <c r="EU134" s="120">
        <v>5.1601623338551321E-6</v>
      </c>
      <c r="EV134" s="120">
        <v>5.1793721947392874E-6</v>
      </c>
      <c r="EW134" s="120">
        <v>5.0334150052318203E-6</v>
      </c>
      <c r="EX134" s="120">
        <v>5.0521331000659895E-6</v>
      </c>
      <c r="EY134" s="120">
        <v>4.9091917493243213E-6</v>
      </c>
      <c r="EZ134" s="120">
        <v>4.9274282465212469E-6</v>
      </c>
      <c r="FA134" s="120">
        <v>4.7874555896005396E-6</v>
      </c>
      <c r="FB134" s="120">
        <v>4.8052205047095578E-6</v>
      </c>
      <c r="FC134" s="120">
        <v>4.6681698491296594E-6</v>
      </c>
      <c r="FD134" s="120">
        <v>4.6854730460321543E-6</v>
      </c>
      <c r="FE134" s="120">
        <v>4.5512981515252872E-6</v>
      </c>
      <c r="FF134" s="120">
        <v>4.5681493436372207E-6</v>
      </c>
      <c r="FG134" s="120">
        <v>4.4368044218501224E-6</v>
      </c>
      <c r="FH134" s="120">
        <v>4.4532131733314315E-6</v>
      </c>
      <c r="FI134" s="120">
        <v>4.324652887481762E-6</v>
      </c>
      <c r="FJ134" s="120">
        <v>4.3406286144524209E-6</v>
      </c>
      <c r="FK134" s="120">
        <v>4.2148080789394364E-6</v>
      </c>
      <c r="FL134" s="120">
        <v>4.2303600507019598E-6</v>
      </c>
      <c r="FM134" s="120">
        <v>4.1072348306713665E-6</v>
      </c>
      <c r="FN134" s="120">
        <v>4.1223721709395859E-6</v>
      </c>
      <c r="FO134" s="120">
        <v>4.0018982818025093E-6</v>
      </c>
      <c r="FP134" s="120">
        <v>4.0166299699363521E-6</v>
      </c>
      <c r="FQ134" s="120">
        <v>3.8987638768423883E-6</v>
      </c>
      <c r="FR134" s="120">
        <v>3.9130987490885034E-6</v>
      </c>
      <c r="FS134" s="120">
        <v>3.7977973663528272E-6</v>
      </c>
      <c r="FT134" s="120">
        <v>3.8117441170907775E-6</v>
      </c>
      <c r="FU134" s="120">
        <v>3.6989648075752582E-6</v>
      </c>
      <c r="FV134" s="120">
        <v>3.7125319905691543E-6</v>
      </c>
      <c r="FW134" s="120">
        <v>3.6022325650175034E-6</v>
      </c>
      <c r="FX134" s="120">
        <v>3.6154285946727622E-6</v>
      </c>
      <c r="FY134" s="120">
        <v>3.5075673109996745E-6</v>
      </c>
      <c r="FZ134" s="120">
        <v>3.5204004636247544E-6</v>
      </c>
      <c r="GA134" s="120">
        <v>3.4149360261590725E-6</v>
      </c>
      <c r="GB134" s="120">
        <v>3.4274144412319127E-6</v>
      </c>
      <c r="GC134" s="120">
        <v>3.3243059999138244E-6</v>
      </c>
      <c r="GD134" s="120">
        <v>3.3364376813528161E-6</v>
      </c>
      <c r="GE134" s="120">
        <v>3.2356448308851212E-6</v>
      </c>
      <c r="GF134" s="120">
        <v>3.2474376483243372E-6</v>
      </c>
      <c r="GG134" s="120">
        <v>3.1489204272778223E-6</v>
      </c>
      <c r="GH134" s="120">
        <v>3.1603821173463112E-6</v>
      </c>
      <c r="GI134" s="120">
        <v>3.0641010072192782E-6</v>
      </c>
      <c r="GJ134" s="120">
        <v>3.0752391748241756E-6</v>
      </c>
      <c r="GK134" s="120">
        <v>2.9811550990561937E-6</v>
      </c>
      <c r="GL134" s="120">
        <v>2.9919772186694453E-6</v>
      </c>
      <c r="GM134" s="120">
        <v>2.9000515416094036E-6</v>
      </c>
      <c r="GN134" s="120">
        <v>2.910564958557846E-6</v>
      </c>
      <c r="GO134" s="120">
        <v>2.8207594843863865E-6</v>
      </c>
      <c r="GP134" s="120">
        <v>2.8309714161449567E-6</v>
      </c>
      <c r="GQ134" s="120">
        <v>2.743248387751387E-6</v>
      </c>
      <c r="GR134" s="120">
        <v>2.7531659252392653E-6</v>
      </c>
      <c r="GS134" s="120">
        <v>2.6674880230530604E-6</v>
      </c>
      <c r="GT134" s="120">
        <v>2.677118131932452E-6</v>
      </c>
      <c r="GU134" s="120">
        <v>2.5934484727094762E-6</v>
      </c>
      <c r="GV134" s="120">
        <v>2.6027979946868484E-6</v>
      </c>
      <c r="GW134" s="120">
        <v>2.5211001302504085E-6</v>
      </c>
      <c r="GX134" s="120">
        <v>2.530175784379933E-6</v>
      </c>
      <c r="GY134" s="120">
        <v>2.4504137003168276E-6</v>
      </c>
      <c r="GZ134" s="120">
        <v>2.4592220843057782E-6</v>
      </c>
      <c r="HA134" s="120">
        <v>2.3813601986174989E-6</v>
      </c>
      <c r="HB134" s="120">
        <v>2.3899077901333906E-6</v>
      </c>
      <c r="HC134" s="120">
        <v>2.313910951842628E-6</v>
      </c>
      <c r="HD134" s="120">
        <v>2.3222041098218451E-6</v>
      </c>
      <c r="HE134" s="120">
        <v>2.2480375975345E-6</v>
      </c>
      <c r="HF134" s="120">
        <v>2.2560825634921785E-6</v>
      </c>
      <c r="HG134" s="120">
        <v>2.1837120839150648E-6</v>
      </c>
      <c r="HH134" s="120">
        <v>2.1915149832560042E-6</v>
      </c>
      <c r="HI134" s="120">
        <v>2.1209066696704506E-6</v>
      </c>
      <c r="HJ134" s="120">
        <v>2.1284735130007953E-6</v>
      </c>
      <c r="HK134" s="120">
        <v>2.0595939236923569E-6</v>
      </c>
      <c r="HL134" s="120">
        <v>2.0669306081318184E-6</v>
      </c>
      <c r="HM134" s="120">
        <v>1.9997467247763423E-6</v>
      </c>
      <c r="HN134" s="120">
        <v>2.0068590352707324E-6</v>
      </c>
      <c r="HO134" s="120">
        <v>1.9413382612770227E-6</v>
      </c>
      <c r="HP134" s="120">
        <v>1.9482318719108466E-6</v>
      </c>
      <c r="HQ134" s="120">
        <v>1.8843420307201642E-6</v>
      </c>
      <c r="HR134" s="120">
        <v>1.8910225060290355E-6</v>
      </c>
      <c r="HS134" s="120">
        <v>1.8287318393717328E-6</v>
      </c>
      <c r="HT134" s="120">
        <v>1.8352046356543736E-6</v>
      </c>
      <c r="HU134" s="120">
        <v>1.7744818017639164E-6</v>
      </c>
      <c r="HV134" s="120">
        <v>1.7807522683935108E-6</v>
      </c>
      <c r="HW134" s="120">
        <v>1.721566340178206E-6</v>
      </c>
      <c r="HX134" s="120">
        <v>1.7276397209128468E-6</v>
      </c>
      <c r="HY134" s="120">
        <v>1.669960184085575E-6</v>
      </c>
      <c r="HZ134" s="120">
        <v>1.6758416183775957E-6</v>
      </c>
      <c r="IA134" s="120">
        <v>1.6196383695438626E-6</v>
      </c>
      <c r="IB134" s="120">
        <v>1.6253328938477912E-6</v>
      </c>
      <c r="IC134" s="120">
        <v>1.570576238552451E-6</v>
      </c>
      <c r="ID134" s="120">
        <v>1.5760887876313491E-6</v>
      </c>
      <c r="IE134" s="120">
        <v>1.5227494383643241E-6</v>
      </c>
      <c r="IF134" s="120">
        <v>1.528084846594296E-6</v>
      </c>
      <c r="IG134" s="120">
        <v>1.4761339207556613E-6</v>
      </c>
      <c r="IH134" s="120">
        <v>1.4812969234282735E-6</v>
      </c>
      <c r="II134" s="120">
        <v>1.430705941253096E-6</v>
      </c>
      <c r="IJ134" s="120">
        <v>1.4357011758754759E-6</v>
      </c>
      <c r="IK134" s="120">
        <v>1.3864420583187642E-6</v>
      </c>
      <c r="IL134" s="120">
        <v>1.3912740659111558E-6</v>
      </c>
      <c r="IM134" s="120">
        <v>1.3433191324933442E-6</v>
      </c>
      <c r="IN134" s="120">
        <v>1.3479923588838675E-6</v>
      </c>
      <c r="IO134" s="120">
        <v>1.3013143254972311E-6</v>
      </c>
      <c r="IP134" s="120">
        <v>1.3058331226136221E-6</v>
      </c>
      <c r="IQ134" s="120">
        <v>1.2604050992900578E-6</v>
      </c>
      <c r="IR134" s="120">
        <v>1.2647737264481663E-6</v>
      </c>
      <c r="IS134" s="120">
        <v>1.2205692150887712E-6</v>
      </c>
      <c r="IT134" s="120">
        <v>1.2247918402775582E-6</v>
      </c>
      <c r="IU134" s="120">
        <v>1.1817847323444614E-6</v>
      </c>
      <c r="IV134" s="120">
        <v>1.1858654335072957E-6</v>
      </c>
      <c r="IW134" s="120">
        <v>1.1440300076782005E-6</v>
      </c>
      <c r="IX134" s="120">
        <v>1.1479727739902064E-6</v>
      </c>
      <c r="IY134" s="120">
        <v>1.1072836937761295E-6</v>
      </c>
      <c r="IZ134" s="120">
        <v>1.1110924269173673E-6</v>
      </c>
      <c r="JA134" s="120">
        <v>1.0715247382440545E-6</v>
      </c>
      <c r="JB134" s="120">
        <v>1.0752032536683051E-6</v>
      </c>
      <c r="JC134" s="120">
        <v>1.036732382421834E-6</v>
      </c>
      <c r="JD134" s="120">
        <v>1.0402844106207669E-6</v>
      </c>
      <c r="JE134" s="120">
        <v>1.0028861601578456E-6</v>
      </c>
      <c r="JF134" s="120">
        <v>1.0063153479203395E-6</v>
      </c>
      <c r="JG134" s="120">
        <v>9.6996589654383241E-7</v>
      </c>
      <c r="JH134" s="120">
        <v>9.7327580821023885E-7</v>
      </c>
      <c r="JI134" s="120">
        <v>9.379517066104613E-7</v>
      </c>
      <c r="JJ134" s="120">
        <v>9.4114582532158853E-7</v>
      </c>
      <c r="JK134" s="120">
        <v>9.0682399398391765E-7</v>
      </c>
      <c r="JL134" s="120">
        <v>9.0990572292451398E-7</v>
      </c>
      <c r="JM134" s="120">
        <v>8.7656344950388833E-7</v>
      </c>
      <c r="JN134" s="120">
        <v>8.7953611314041417E-7</v>
      </c>
      <c r="JO134" s="120">
        <v>8.471510498032926E-7</v>
      </c>
      <c r="JP134" s="120">
        <v>8.5001789511577048E-7</v>
      </c>
      <c r="JQ134" s="120">
        <v>8.1856805585014584E-7</v>
      </c>
      <c r="JR134" s="120">
        <v>8.2133225355787631E-7</v>
      </c>
      <c r="JS134" s="120">
        <v>7.9079601145194369E-7</v>
      </c>
      <c r="JT134" s="120">
        <v>7.9346065723287637E-7</v>
      </c>
      <c r="JU134" s="120">
        <v>7.6381674172296756E-7</v>
      </c>
      <c r="JV134" s="120">
        <v>7.6638485742652852E-7</v>
      </c>
      <c r="JW134" s="120">
        <v>7.376123515149422E-7</v>
      </c>
      <c r="JX134" s="120">
        <v>7.4008688636810928E-7</v>
      </c>
      <c r="JY134" s="120">
        <v>7.1216522381147322E-7</v>
      </c>
      <c r="JZ134" s="120">
        <v>7.1454905561790107E-7</v>
      </c>
      <c r="KA134" s="120">
        <v>6.8745801808671463E-7</v>
      </c>
      <c r="KB134" s="120">
        <v>6.8975395441871654E-7</v>
      </c>
      <c r="KC134" s="120">
        <v>6.6347366862873261E-7</v>
      </c>
      <c r="KD134" s="120">
        <v>6.6568444801191072E-7</v>
      </c>
      <c r="KE134" s="120">
        <v>6.4019538282803464E-7</v>
      </c>
      <c r="KF134" s="120">
        <v>6.4232367591838773E-7</v>
      </c>
      <c r="KG134" s="120">
        <v>6.1760663943176644E-7</v>
      </c>
      <c r="KH134" s="120">
        <v>6.1965505018506629E-7</v>
      </c>
      <c r="KI134" s="120">
        <v>5.9569118676407345E-7</v>
      </c>
      <c r="KJ134" s="120">
        <v>5.9766225359733768E-7</v>
      </c>
      <c r="KK134" s="120">
        <v>5.7443304091314488E-7</v>
      </c>
      <c r="KL134" s="120">
        <v>5.7632923785801702E-7</v>
      </c>
      <c r="KM134" s="120">
        <v>5.5381648388548101E-7</v>
      </c>
      <c r="KN134" s="120">
        <v>5.5564022173333913E-7</v>
      </c>
      <c r="KO134" s="120">
        <v>5.3382606172791901E-7</v>
      </c>
      <c r="KP134" s="120">
        <v>5.3557968916654088E-7</v>
      </c>
      <c r="KQ134" s="120">
        <v>5.1444658261798464E-7</v>
      </c>
      <c r="KR134" s="120">
        <v>5.1613238735959331E-7</v>
      </c>
      <c r="KS134" s="120">
        <v>4.956631149231397E-7</v>
      </c>
      <c r="KT134" s="120">
        <v>4.9728332482365955E-7</v>
      </c>
      <c r="KU134" s="120">
        <v>4.7746098522950984E-7</v>
      </c>
      <c r="KV134" s="120">
        <v>4.7901776939887138E-7</v>
      </c>
      <c r="KW134" s="120">
        <v>4.5982577634069315E-7</v>
      </c>
      <c r="KX134" s="120">
        <v>4.6132124624401793E-7</v>
      </c>
      <c r="KY134" s="120">
        <v>4.4274332524725617E-7</v>
      </c>
      <c r="KZ134" s="120">
        <v>4.4417953579677478E-7</v>
      </c>
      <c r="LA134" s="120">
        <v>4.2619972106755272E-7</v>
      </c>
      <c r="LB134" s="120">
        <v>4.2757867170508888E-7</v>
      </c>
      <c r="LC134" s="120">
        <v>4.1018130296048803E-7</v>
      </c>
      <c r="LD134" s="120">
        <v>4.1150493873036641E-7</v>
      </c>
      <c r="LE134" s="120">
        <v>3.9467465801088552E-7</v>
      </c>
      <c r="LF134" s="120">
        <v>3.9594487062311367E-7</v>
      </c>
      <c r="LG134" s="120">
        <v>3.7966661908811438E-7</v>
      </c>
      <c r="LH134" s="120">
        <v>3.8088524797169622E-7</v>
      </c>
      <c r="LI134" s="120">
        <v>3.6514426267864968E-7</v>
      </c>
      <c r="LJ134" s="120">
        <v>3.6631309602489256E-7</v>
      </c>
      <c r="LK134" s="120">
        <v>3.510949066932501E-7</v>
      </c>
      <c r="LL134" s="120">
        <v>3.5221568248893184E-7</v>
      </c>
      <c r="LM134" s="120">
        <v>3.3750610824944895E-7</v>
      </c>
      <c r="LN134" s="120">
        <v>3.3858051529971119E-7</v>
      </c>
      <c r="LO134" s="120">
        <v>3.2436566143005993E-7</v>
      </c>
      <c r="LP134" s="120">
        <v>3.2539534037090569E-7</v>
      </c>
      <c r="LQ134" s="120">
        <v>3.1166159501842068E-7</v>
      </c>
      <c r="LR134" s="120">
        <v>3.1264813931869176E-7</v>
      </c>
      <c r="LS134" s="120">
        <v>2.9938217021109819E-7</v>
      </c>
      <c r="LT134" s="120">
        <v>3.0032712716381702E-7</v>
      </c>
      <c r="LU134" s="120">
        <v>2.8751587830879391E-7</v>
      </c>
      <c r="LV134" s="120">
        <v>2.8842075001175486E-7</v>
      </c>
      <c r="LW134" s="120">
        <v>2.7605143838619452E-7</v>
      </c>
      <c r="LX134" s="120">
        <v>2.7691768271169786E-7</v>
      </c>
      <c r="LY134" s="120">
        <v>2.6497779494152802E-7</v>
      </c>
      <c r="LZ134" s="120">
        <v>2.6580682649515381E-7</v>
      </c>
      <c r="MA134" s="120">
        <v>2.5428411552659262E-7</v>
      </c>
      <c r="MB134" s="120">
        <v>2.5507730659490904E-7</v>
      </c>
      <c r="MC134" s="120">
        <v>2.4395978835802298E-7</v>
      </c>
      <c r="MD134" s="120">
        <v>2.4471846984514416E-7</v>
      </c>
      <c r="ME134" s="120">
        <v>2.339944199105951E-7</v>
      </c>
      <c r="MF134" s="120">
        <v>2.3471988226348931E-7</v>
      </c>
      <c r="MG134" s="120">
        <v>2.2437783249334412E-7</v>
      </c>
      <c r="MH134" s="120">
        <v>2.2507132661581199E-7</v>
      </c>
      <c r="MI134" s="120">
        <v>2.151000618093048E-7</v>
      </c>
      <c r="MJ134" s="120">
        <v>2.1576279996454644E-7</v>
      </c>
      <c r="MK134" s="120">
        <v>2.0615135449968071E-7</v>
      </c>
      <c r="ML134" s="120">
        <v>2.0678451120137426E-7</v>
      </c>
      <c r="MM134" s="120">
        <v>1.9752216567325329E-7</v>
      </c>
      <c r="MN134" s="120">
        <v>1.9812687856507468E-7</v>
      </c>
      <c r="MO134" s="120">
        <v>1.8920315642185268E-7</v>
      </c>
      <c r="MP134" s="120">
        <v>1.8978052714537087E-7</v>
      </c>
      <c r="MQ134" s="120">
        <v>1.8118519132271926E-7</v>
      </c>
      <c r="MR134" s="120">
        <v>1.8173628637360623E-7</v>
      </c>
      <c r="MS134" s="120">
        <v>1.7345933592858786E-7</v>
      </c>
      <c r="MT134" s="120">
        <v>1.7398518750108367E-7</v>
      </c>
      <c r="MU134" s="120">
        <v>1.6601685424633062E-7</v>
      </c>
      <c r="MV134" s="120">
        <v>1.6651846106591628E-7</v>
      </c>
      <c r="MW134" s="120">
        <v>1.5884920620500723E-7</v>
      </c>
      <c r="MX134" s="120">
        <v>1.5932753434923546E-7</v>
      </c>
      <c r="MY134" s="120">
        <v>1.5194804511416515E-7</v>
      </c>
      <c r="MZ134" s="120">
        <v>1.5240402882160892E-7</v>
      </c>
      <c r="NA134" s="120">
        <v>1.4530521511324569E-7</v>
      </c>
      <c r="NB134" s="120">
        <v>1.4573975758052761E-7</v>
      </c>
      <c r="NC134" s="120">
        <v>1.389127486129504E-7</v>
      </c>
      <c r="ND134" s="120">
        <v>1.3932672277981994E-7</v>
      </c>
      <c r="NE134" s="120">
        <v>1.3276286372942614E-7</v>
      </c>
      <c r="NF134" s="120">
        <v>1.3315711305185919E-7</v>
      </c>
      <c r="NG134" s="120">
        <v>1.2684796171213166E-7</v>
      </c>
      <c r="NH134" s="120">
        <v>1.272233009234304E-7</v>
      </c>
      <c r="NI134" s="120">
        <v>1.2116062436624995E-7</v>
      </c>
      <c r="NJ134" s="120">
        <v>1.2151784022612423E-7</v>
      </c>
      <c r="NK134" s="120">
        <v>1.1569361147051029E-7</v>
      </c>
      <c r="NL134" s="120">
        <v>1.1603346350213053E-7</v>
      </c>
      <c r="NM134" s="120">
        <v>1.1043985819128823E-7</v>
      </c>
      <c r="NN134" s="120">
        <v>1.1076307940630167E-7</v>
      </c>
      <c r="NO134" s="120">
        <v>1.0539247249385157E-7</v>
      </c>
      <c r="NP134" s="120">
        <v>1.0569977010535961E-7</v>
      </c>
      <c r="NQ134" s="120">
        <v>1.0054473255161939E-7</v>
      </c>
      <c r="NR134" s="120">
        <v>1.008367886751186E-7</v>
      </c>
      <c r="NS134" s="120">
        <v>9.5890084154301895E-8</v>
      </c>
      <c r="NT134" s="120">
        <v>9.6167556496596407E-8</v>
      </c>
      <c r="NU134" s="120">
        <v>9.1422138115787995E-8</v>
      </c>
      <c r="NV134" s="120">
        <v>9.1685660651885346E-8</v>
      </c>
      <c r="NW134" s="120">
        <v>8.7134667682646221E-8</v>
      </c>
      <c r="NX134" s="120">
        <v>8.7384851320654143E-8</v>
      </c>
      <c r="NY134" s="120">
        <v>8.3021605944102695E-8</v>
      </c>
      <c r="NZ134" s="120">
        <v>8.3259039178147996E-8</v>
      </c>
      <c r="OA134" s="120">
        <v>7.9077043244356761E-8</v>
      </c>
      <c r="OB134" s="120">
        <v>7.9302292795553664E-8</v>
      </c>
      <c r="OC134" s="120">
        <v>7.5295224598093146E-8</v>
      </c>
      <c r="OD134" s="120">
        <v>7.5508836043592304E-8</v>
      </c>
      <c r="OE134" s="120">
        <v>7.1670547110044818E-8</v>
      </c>
      <c r="OF134" s="120">
        <v>7.1873045500198448E-8</v>
      </c>
      <c r="OG134" s="120">
        <v>6.819755739945745E-8</v>
      </c>
      <c r="OH134" s="120">
        <v>6.8389447863142175E-8</v>
      </c>
      <c r="OI134" s="120">
        <v>6.4870949030302113E-8</v>
      </c>
      <c r="OJ134" s="120">
        <v>6.5052717368443741E-8</v>
      </c>
      <c r="OK134" s="120">
        <v>6.1685559948076105E-8</v>
      </c>
      <c r="OL134" s="120">
        <v>6.18576732154265E-8</v>
      </c>
      <c r="OM134" s="120">
        <v>5.8636369924027638E-8</v>
      </c>
      <c r="ON134" s="120">
        <v>5.8799276999248015E-8</v>
      </c>
      <c r="OO134" s="120">
        <v>5.5718498007633649E-8</v>
      </c>
      <c r="OP134" s="120">
        <v>5.5872630151742241E-8</v>
      </c>
      <c r="OQ134" s="120">
        <v>5.292719998815196E-8</v>
      </c>
      <c r="OR134" s="120">
        <v>5.3072971391399713E-8</v>
      </c>
      <c r="OS134" s="120">
        <v>5.0257865866063778E-8</v>
      </c>
      <c r="OT134" s="120">
        <v>5.039567418330448E-8</v>
      </c>
      <c r="OU134" s="120">
        <v>4.7706017335211938E-8</v>
      </c>
      <c r="OV134" s="120">
        <v>4.7836244209838626E-8</v>
      </c>
      <c r="OW134" s="120">
        <v>4.5267305276434303E-8</v>
      </c>
      <c r="OX134" s="120">
        <v>4.5390316852957168E-8</v>
      </c>
      <c r="OY134" s="120">
        <v>4.2937507263481174E-8</v>
      </c>
      <c r="OZ134" s="120">
        <v>4.3053654688826514E-8</v>
      </c>
      <c r="PA134" s="120">
        <v>4.0712525081996031E-8</v>
      </c>
      <c r="PB134" s="120">
        <v>4.0822144995609798E-8</v>
      </c>
      <c r="PC134" s="120">
        <v>3.8588382262329893E-8</v>
      </c>
      <c r="PD134" s="120">
        <v>3.8691797275173064E-8</v>
      </c>
      <c r="PE134" s="120">
        <v>3.6561221626947463E-8</v>
      </c>
      <c r="PF134" s="120">
        <v>3.6658740789474525E-8</v>
      </c>
      <c r="PG134" s="120">
        <v>3.4627302853172996E-8</v>
      </c>
      <c r="PH134" s="120">
        <v>3.4719222112388215E-8</v>
      </c>
      <c r="PI134" s="120">
        <v>3.2783000052011737E-8</v>
      </c>
      <c r="PJ134" s="120">
        <v>3.2869602697701986E-8</v>
      </c>
      <c r="PK134" s="120">
        <v>3.1024799363770449E-8</v>
      </c>
      <c r="PL134" s="120">
        <v>3.1106356464016151E-8</v>
      </c>
      <c r="PM134" s="120">
        <v>2.934929657118767E-8</v>
      </c>
      <c r="PN134" s="120">
        <v>2.9426067397257631E-8</v>
      </c>
      <c r="PO134" s="120">
        <v>2.7753194730771213E-8</v>
      </c>
      <c r="PP134" s="120">
        <v>2.78254271715101E-8</v>
      </c>
      <c r="PQ134" s="120">
        <v>2.623330182302687E-8</v>
      </c>
      <c r="PR134" s="120">
        <v>2.6301232788846895E-8</v>
      </c>
      <c r="PS134" s="120">
        <v>2.4786528422246778E-8</v>
      </c>
      <c r="PT134" s="120">
        <v>2.4850384238839204E-8</v>
      </c>
      <c r="PU134" s="120">
        <v>2.3409885386512607E-8</v>
      </c>
      <c r="PV134" s="120">
        <v>2.3469882178396752E-8</v>
      </c>
      <c r="PW134" s="120">
        <v>2.2100481568552407E-8</v>
      </c>
      <c r="PX134" s="120">
        <v>2.2156825632583275E-8</v>
      </c>
      <c r="PY134" s="120">
        <v>2.085552154807439E-8</v>
      </c>
      <c r="PZ134" s="120">
        <v>2.0908409717032818E-8</v>
      </c>
      <c r="QA134" s="120">
        <v>1.9672303386185031E-8</v>
      </c>
      <c r="QB134" s="120">
        <v>1.972192338257659E-8</v>
      </c>
      <c r="QC134" s="120">
        <v>1.8548216402481642E-8</v>
      </c>
      <c r="QD134" s="120">
        <v>1.8594747182673462E-8</v>
      </c>
      <c r="QE134" s="120">
        <v>1.7480738975392974E-8</v>
      </c>
      <c r="QF134" s="120">
        <v>1.7524351064219862E-8</v>
      </c>
      <c r="QG134" s="120">
        <v>1.6467436366323464E-8</v>
      </c>
      <c r="QH134" s="120">
        <v>1.6508292182297096E-8</v>
      </c>
      <c r="QI134" s="120">
        <v>1.5505958568139061E-8</v>
      </c>
      <c r="QJ134" s="120">
        <v>1.5544212739396313E-8</v>
      </c>
      <c r="QK134" s="120">
        <v>1.4594038178514214E-8</v>
      </c>
      <c r="QL134" s="120">
        <v>1.4629837849642524E-8</v>
      </c>
      <c r="QM134" s="120">
        <v>1.3729488298640622E-8</v>
      </c>
      <c r="QN134" s="120">
        <v>1.3762973428520483E-8</v>
      </c>
      <c r="QO134" s="120">
        <v>1.2910200457779589E-8</v>
      </c>
      <c r="QP134" s="120">
        <v>1.2941504108586122E-8</v>
      </c>
      <c r="QQ134" s="120">
        <v>1.2134142564120373E-8</v>
      </c>
      <c r="QR134" s="120">
        <v>1.2163391181627293E-8</v>
      </c>
      <c r="QS134" s="120">
        <v>1.1399356882386907E-8</v>
      </c>
      <c r="QT134" s="120">
        <v>1.1426670567718193E-8</v>
      </c>
      <c r="QU134" s="120">
        <v>1.0703958038615394E-8</v>
      </c>
      <c r="QV134" s="120">
        <v>1.072945081159128E-8</v>
      </c>
      <c r="QW134" s="120">
        <v>1.0046131052505236E-8</v>
      </c>
      <c r="QX134" s="120">
        <v>1.006991110673017E-8</v>
      </c>
      <c r="QY134" s="120">
        <v>9.4241293977242777E-9</v>
      </c>
      <c r="QZ134" s="120">
        <v>9.446299347566343E-9</v>
      </c>
      <c r="RA134" s="120">
        <v>8.8362730905295594E-9</v>
      </c>
      <c r="RB134" s="120">
        <v>8.8569302101412347E-9</v>
      </c>
      <c r="RC134" s="120">
        <v>8.2809468070428203E-9</v>
      </c>
      <c r="RD134" s="120">
        <v>8.3001832615743623E-9</v>
      </c>
      <c r="RE134" s="120">
        <v>7.7565980294991123E-9</v>
      </c>
      <c r="RF134" s="120">
        <v>7.7745010986564535E-9</v>
      </c>
      <c r="RG134" s="120">
        <v>7.2617352217651625E-9</v>
      </c>
      <c r="RH134" s="120">
        <v>7.2783875158649339E-9</v>
      </c>
      <c r="RI134" s="120">
        <v>6.7949260344026545E-9</v>
      </c>
      <c r="RJ134" s="120">
        <v>6.8104057030776096E-9</v>
      </c>
      <c r="RK134" s="120">
        <v>6.3547955395296006E-9</v>
      </c>
      <c r="RL134" s="120">
        <v>6.3691764732379575E-9</v>
      </c>
      <c r="RM134" s="120">
        <v>5.9400244957110968E-9</v>
      </c>
      <c r="RN134" s="120">
        <v>5.9533765202038382E-9</v>
      </c>
      <c r="RO134" s="120">
        <v>5.549347643088818E-9</v>
      </c>
      <c r="RP134" s="120">
        <v>5.5617367069889698E-9</v>
      </c>
      <c r="RQ134" s="120">
        <v>5.1815520289362494E-9</v>
      </c>
      <c r="RR134" s="120">
        <v>5.1930403845844067E-9</v>
      </c>
      <c r="RS134" s="120">
        <v>4.8354753638047636E-9</v>
      </c>
      <c r="RT134" s="120">
        <v>4.8461217415248563E-9</v>
      </c>
      <c r="RU134" s="120">
        <v>4.5100044084031757E-9</v>
      </c>
      <c r="RV134" s="120">
        <v>4.5198641843425503E-9</v>
      </c>
      <c r="RW134" s="120">
        <v>4.2040733913315246E-9</v>
      </c>
      <c r="RX134" s="120">
        <v>4.2131987490288394E-9</v>
      </c>
      <c r="RY134" s="120">
        <v>3.9166624577673454E-9</v>
      </c>
      <c r="RZ134" s="120">
        <v>3.9251025436015222E-9</v>
      </c>
      <c r="SA134" s="120">
        <v>3.6467961491807246E-9</v>
      </c>
      <c r="SB134" s="120">
        <v>3.6545972218536234E-9</v>
      </c>
      <c r="SC134" s="120">
        <v>3.3935419141323907E-9</v>
      </c>
      <c r="SD134" s="120">
        <v>3.4007474883371759E-9</v>
      </c>
      <c r="SE134" s="120">
        <v>3.1560086501870162E-9</v>
      </c>
      <c r="SF134" s="120">
        <v>3.1626596346134734E-9</v>
      </c>
      <c r="SG134" s="120">
        <v>2.9333452769521782E-9</v>
      </c>
      <c r="SH134" s="120">
        <v>2.9394801067793232E-9</v>
      </c>
      <c r="SI134" s="120">
        <v>2.7247393402316728E-9</v>
      </c>
      <c r="SJ134" s="120">
        <v>2.7303941042570339E-9</v>
      </c>
      <c r="SK134" s="120">
        <v>2.5294156472603625E-9</v>
      </c>
      <c r="SL134" s="120">
        <v>2.5346242098141822E-9</v>
      </c>
      <c r="SM134" s="120">
        <v>2.3466349329664335E-9</v>
      </c>
      <c r="SN134" s="120">
        <v>2.3514290507579073E-9</v>
      </c>
      <c r="SO134" s="120">
        <v>2.1756925571858275E-9</v>
      </c>
      <c r="SP134" s="120">
        <v>2.1801019912271435E-9</v>
      </c>
      <c r="SQ134" s="120">
        <v>2.0159172327327922E-9</v>
      </c>
      <c r="SR134" s="120">
        <v>2.0199698554853849E-9</v>
      </c>
      <c r="SS134" s="120">
        <v>1.8666697842098902E-9</v>
      </c>
      <c r="ST134" s="120">
        <v>1.8703916820958054E-9</v>
      </c>
      <c r="SU134" s="120">
        <v>1.7273419374205648E-9</v>
      </c>
      <c r="SV134" s="120">
        <v>1.7307575088402917E-9</v>
      </c>
      <c r="SW134" s="120">
        <v>1.597355139227397E-9</v>
      </c>
      <c r="SX134" s="120">
        <v>1.6004871882238135E-9</v>
      </c>
      <c r="SY134" s="120">
        <v>1.4761594076795851E-9</v>
      </c>
      <c r="SZ134" s="120">
        <v>1.4790292333859676E-9</v>
      </c>
      <c r="TA134" s="120">
        <v>1.363232212213978E-9</v>
      </c>
      <c r="TB134" s="120">
        <v>1.3658596942221537E-9</v>
      </c>
      <c r="TC134" s="120">
        <v>1.2580773837151355E-9</v>
      </c>
      <c r="TD134" s="120">
        <v>1.2604810634979799E-9</v>
      </c>
      <c r="TE134" s="120">
        <v>1.1602240542014906E-9</v>
      </c>
      <c r="TF134" s="120">
        <v>1.1624212127219745E-9</v>
      </c>
      <c r="TG134" s="120">
        <v>1.0692256258867251E-9</v>
      </c>
      <c r="TH134" s="120">
        <v>1.0712323575236735E-9</v>
      </c>
      <c r="TI134" s="120">
        <v>9.8465876934794147E-10</v>
      </c>
      <c r="TJ134" s="120">
        <v>9.8649005226655779E-10</v>
      </c>
      <c r="TK134" s="120">
        <v>9.061224505152195E-10</v>
      </c>
      <c r="TL134" s="120">
        <v>9.077922136082385E-10</v>
      </c>
      <c r="TM134" s="120">
        <v>8.3323698618060658E-10</v>
      </c>
      <c r="TN134" s="120">
        <v>8.3475817270371039E-10</v>
      </c>
      <c r="TO134" s="120">
        <v>7.6564312770860883E-10</v>
      </c>
      <c r="TP134" s="120">
        <v>7.670277557314504E-10</v>
      </c>
      <c r="TQ134" s="120">
        <v>7.0300117261479649E-10</v>
      </c>
      <c r="TR134" s="120">
        <v>7.0426039240663369E-10</v>
      </c>
      <c r="TS134" s="120">
        <v>6.4499010366425563E-10</v>
      </c>
      <c r="TT134" s="120">
        <v>6.4613425213080881E-10</v>
      </c>
      <c r="TU134" s="120">
        <v>5.9130675512730322E-10</v>
      </c>
      <c r="TV134" s="120">
        <v>5.9234540741302402E-10</v>
      </c>
      <c r="TW134" s="120">
        <v>5.4166500581617801E-10</v>
      </c>
      <c r="TX134" s="120">
        <v>5.4260702418364194E-10</v>
      </c>
      <c r="TY134" s="120">
        <v>4.9579499851330647E-10</v>
      </c>
      <c r="TZ134" s="120">
        <v>4.966485786089551E-10</v>
      </c>
      <c r="UA134" s="120">
        <v>4.5344238538929111E-10</v>
      </c>
      <c r="UB134" s="120">
        <v>4.5421510000219358E-10</v>
      </c>
      <c r="UC134" s="120">
        <v>4.1436759899689441E-10</v>
      </c>
      <c r="UD134" s="120">
        <v>4.1506643941466659E-10</v>
      </c>
      <c r="UE134" s="120">
        <v>3.7834514841615168E-10</v>
      </c>
      <c r="UF134" s="120">
        <v>3.7897656347956538E-10</v>
      </c>
      <c r="UG134" s="120">
        <v>3.451629401151776E-10</v>
      </c>
      <c r="UH134" s="120">
        <v>3.457328730704121E-10</v>
      </c>
      <c r="UI134" s="120">
        <v>3.1462162308141164E-10</v>
      </c>
      <c r="UJ134" s="120">
        <v>3.1513554632628032E-10</v>
      </c>
      <c r="UK134" s="120">
        <v>2.8653395776886218E-10</v>
      </c>
      <c r="UL134" s="120">
        <v>2.8699690558672175E-10</v>
      </c>
      <c r="UM134" s="120">
        <v>2.6072420839842881E-10</v>
      </c>
      <c r="UN134" s="120">
        <v>2.6114080777085447E-10</v>
      </c>
      <c r="UO134" s="120">
        <v>2.3702755814059543E-10</v>
      </c>
      <c r="UP134" s="120">
        <v>2.3740205772727066E-10</v>
      </c>
      <c r="UQ134" s="120">
        <v>2.1528954670269685E-10</v>
      </c>
      <c r="UR134" s="120">
        <v>2.1562584407433853E-10</v>
      </c>
      <c r="US134" s="120">
        <v>1.9536552983657681E-10</v>
      </c>
      <c r="UT134" s="120">
        <v>1.9566719704409065E-10</v>
      </c>
      <c r="UU134" s="120">
        <v>1.7712016027677393E-10</v>
      </c>
      <c r="UV134" s="120">
        <v>1.7739046783721761E-10</v>
      </c>
      <c r="UW134" s="120">
        <v>1.6042688961439793E-10</v>
      </c>
      <c r="UX134" s="120">
        <v>1.6066882899172808E-10</v>
      </c>
      <c r="UY134" s="120">
        <v>1.4516749060759162E-10</v>
      </c>
      <c r="UZ134" s="120">
        <v>1.453837952635804E-10</v>
      </c>
      <c r="VA134" s="120">
        <v>1.3123159942590767E-10</v>
      </c>
      <c r="VB134" s="120">
        <v>1.3142476451404656E-10</v>
      </c>
      <c r="VC134" s="120">
        <v>1.1851627732306737E-10</v>
      </c>
      <c r="VD134" s="120">
        <v>1.186885780957263E-10</v>
      </c>
      <c r="VE134" s="120">
        <v>1.0692559123039937E-10</v>
      </c>
      <c r="VF134" s="120">
        <v>1.0707910022699125E-10</v>
      </c>
      <c r="VG134" s="120">
        <v>9.6370212761782491E-11</v>
      </c>
      <c r="VH134" s="120">
        <v>9.6506815843187037E-11</v>
      </c>
      <c r="VI134" s="120">
        <v>8.6767035120121284E-11</v>
      </c>
      <c r="VJ134" s="120">
        <v>8.6888446412159637E-11</v>
      </c>
      <c r="VK134" s="120">
        <v>7.8038807395262516E-11</v>
      </c>
      <c r="VL134" s="120">
        <v>7.8146583201587387E-11</v>
      </c>
      <c r="VM134" s="120">
        <v>7.011378574380896E-11</v>
      </c>
      <c r="VN134" s="120">
        <v>7.0209337486182909E-11</v>
      </c>
      <c r="VO134" s="120">
        <v>6.2925400942483932E-11</v>
      </c>
      <c r="VP134" s="120">
        <v>6.3010007184063139E-11</v>
      </c>
      <c r="VQ134" s="120">
        <v>5.6411941808538073E-11</v>
      </c>
      <c r="VR134" s="120">
        <v>5.6486759413471839E-11</v>
      </c>
      <c r="VS134" s="120">
        <v>5.0516253983158841E-11</v>
      </c>
      <c r="VT134" s="120">
        <v>5.0582328463541812E-11</v>
      </c>
      <c r="VU134" s="120">
        <v>4.5185453576916213E-11</v>
      </c>
      <c r="VV134" s="120">
        <v>4.5243728675912721E-11</v>
      </c>
      <c r="VW134" s="120">
        <v>4.0370655179956543E-11</v>
      </c>
      <c r="VX134" s="120">
        <v>4.0421981737737244E-11</v>
      </c>
      <c r="VY134" s="120">
        <v>3.6026713743902078E-11</v>
      </c>
      <c r="VZ134" s="120">
        <v>3.6071857890909803E-11</v>
      </c>
      <c r="WA134" s="120">
        <v>3.211197984722794E-11</v>
      </c>
      <c r="WB134" s="120">
        <v>3.2151630567212361E-11</v>
      </c>
      <c r="WC134" s="120">
        <v>2.8588067861235623E-11</v>
      </c>
      <c r="WD134" s="120">
        <v>2.8622843964474248E-11</v>
      </c>
      <c r="WE134" s="120">
        <v>2.5419636539613102E-11</v>
      </c>
      <c r="WF134" s="120">
        <v>2.5450093084765251E-11</v>
      </c>
      <c r="WG134" s="120">
        <v>2.2574181560936835E-11</v>
      </c>
      <c r="WH134" s="120">
        <v>2.260081576206175E-11</v>
      </c>
      <c r="WI134" s="120">
        <v>2.0021839560312948E-11</v>
      </c>
      <c r="WJ134" s="120">
        <v>2.0045096213723296E-11</v>
      </c>
      <c r="WK134" s="120">
        <v>1.7735203193648964E-11</v>
      </c>
      <c r="WL134" s="120">
        <v>1.7755479657466263E-11</v>
      </c>
      <c r="WM134" s="120">
        <v>1.5689146785767112E-11</v>
      </c>
      <c r="WN134" s="120">
        <v>1.5706797543298542E-11</v>
      </c>
      <c r="WO134" s="120">
        <v>1.3860662121695221E-11</v>
      </c>
      <c r="WP134" s="120">
        <v>1.3876002958061077E-11</v>
      </c>
      <c r="WQ134" s="120">
        <v>1.2228703948971886E-11</v>
      </c>
      <c r="WR134" s="120">
        <v>1.2242015768780121E-11</v>
      </c>
      <c r="WS134" s="120">
        <v>1.0774044767655799E-11</v>
      </c>
      <c r="WT134" s="120">
        <v>1.0785577079945643E-11</v>
      </c>
      <c r="WU134" s="120">
        <v>9.4791384939071696E-12</v>
      </c>
      <c r="WV134" s="120">
        <v>9.4891125890664503E-12</v>
      </c>
      <c r="WW134" s="120">
        <v>8.3279925924856165E-12</v>
      </c>
      <c r="WX134" s="120">
        <v>8.3366044343875928E-12</v>
      </c>
      <c r="WY134" s="120">
        <v>7.3060482832573476E-12</v>
      </c>
      <c r="WZ134" s="120">
        <v>7.3134711384603965E-12</v>
      </c>
      <c r="XA134" s="120">
        <v>6.4000684367955124E-12</v>
      </c>
      <c r="XB134" s="120">
        <v>6.4064552613051948E-12</v>
      </c>
      <c r="XC134" s="120">
        <v>5.5980327843674704E-12</v>
      </c>
      <c r="XD134" s="120">
        <v>5.6035183871718761E-12</v>
      </c>
      <c r="XE134" s="120">
        <v>4.8890400779997951E-12</v>
      </c>
      <c r="XF134" s="120">
        <v>4.8937430793575296E-12</v>
      </c>
      <c r="XG134" s="120">
        <v>4.263216846872157E-12</v>
      </c>
      <c r="XH134" s="120">
        <v>4.2672414481557692E-12</v>
      </c>
      <c r="XI134" s="120">
        <v>3.7116324069855934E-12</v>
      </c>
      <c r="XJ134" s="120">
        <v>3.71506998776117E-12</v>
      </c>
      <c r="XK134" s="120">
        <v>3.2262197918523702E-12</v>
      </c>
      <c r="XL134" s="120">
        <v>3.229150348807832E-12</v>
      </c>
      <c r="XM134" s="120">
        <v>2.7997022828377116E-12</v>
      </c>
      <c r="XN134" s="120">
        <v>2.8021957241565644E-12</v>
      </c>
      <c r="XO134" s="120">
        <v>2.4255252287205386E-12</v>
      </c>
      <c r="XP134" s="120">
        <v>2.4276425365337519E-12</v>
      </c>
      <c r="XQ134" s="120">
        <v>2.0977928550061638E-12</v>
      </c>
      <c r="XR134" s="120">
        <v>2.0995871276410054E-12</v>
      </c>
      <c r="XS134" s="120">
        <v>1.8112097744926174E-12</v>
      </c>
      <c r="XT134" s="120">
        <v>1.8127271593726673E-12</v>
      </c>
      <c r="XU134" s="120">
        <v>1.5610269215396611E-12</v>
      </c>
      <c r="XV134" s="120">
        <v>1.5623074487733026E-12</v>
      </c>
      <c r="XW134" s="120">
        <v>1.342991643391162E-12</v>
      </c>
      <c r="XX134" s="120">
        <v>1.3440699693154615E-12</v>
      </c>
      <c r="XY134" s="120">
        <v>1.1533016927344748E-12</v>
      </c>
      <c r="XZ134" s="120">
        <v>1.1542077619559295E-12</v>
      </c>
      <c r="YA134" s="120">
        <v>9.8856287642222642E-13</v>
      </c>
      <c r="YB134" s="120">
        <v>9.8932251021395138E-13</v>
      </c>
      <c r="YC134" s="120">
        <v>8.457501259109087E-13</v>
      </c>
      <c r="YD134" s="120">
        <v>8.4638554418600763E-13</v>
      </c>
      <c r="YE134" s="120">
        <v>7.2217176546662505E-13</v>
      </c>
      <c r="YF134" s="120">
        <v>7.227020489481192E-13</v>
      </c>
      <c r="YG134" s="120">
        <v>6.1543676453152115E-13</v>
      </c>
      <c r="YH134" s="120">
        <v>6.1587826317879278E-13</v>
      </c>
      <c r="YI134" s="120">
        <v>5.2342477081662042E-13</v>
      </c>
      <c r="YJ134" s="120">
        <v>5.237914640452512E-13</v>
      </c>
      <c r="YK134" s="120">
        <v>4.4425873067055957E-13</v>
      </c>
      <c r="YL134" s="120">
        <v>4.4456254441516411E-13</v>
      </c>
      <c r="YM134" s="120">
        <v>3.7627991305310811E-13</v>
      </c>
      <c r="YN134" s="120">
        <v>3.7653099826962755E-13</v>
      </c>
      <c r="YO134" s="120">
        <v>3.1802516300229734E-13</v>
      </c>
      <c r="YP134" s="120">
        <v>3.1823213978570044E-13</v>
      </c>
      <c r="YQ134" s="120">
        <v>2.6820621981093256E-13</v>
      </c>
      <c r="YR134" s="120">
        <v>2.6837639091472829E-13</v>
      </c>
      <c r="YS134" s="120">
        <v>2.2569094420965159E-13</v>
      </c>
      <c r="YT134" s="120">
        <v>2.2583048139353758E-13</v>
      </c>
      <c r="YU134" s="120">
        <v>1.8948630767847662E-13</v>
      </c>
      <c r="YV134" s="120">
        <v>1.8960041397823214E-13</v>
      </c>
      <c r="YW134" s="120">
        <v>1.587230055670114E-13</v>
      </c>
      <c r="YX134" s="120">
        <v>1.5881605627489705E-13</v>
      </c>
      <c r="YY134" s="120">
        <v>1.3264156398650614E-13</v>
      </c>
      <c r="YZ134" s="120">
        <v>1.3271722884944122E-13</v>
      </c>
      <c r="ZA134" s="120">
        <v>1.1057981843761665E-13</v>
      </c>
      <c r="ZB134" s="120">
        <v>1.106411673228038E-13</v>
      </c>
      <c r="ZC134" s="120">
        <v>9.1961649849760759E-14</v>
      </c>
      <c r="ZD134" s="120">
        <v>9.2011243891793635E-14</v>
      </c>
      <c r="ZE134" s="120">
        <v>7.6286871126762107E-14</v>
      </c>
      <c r="ZF134" s="120">
        <v>7.6326841155181772E-14</v>
      </c>
      <c r="ZG134" s="120">
        <v>6.3122164415387939E-14</v>
      </c>
      <c r="ZH134" s="120">
        <v>6.3154278265807869E-14</v>
      </c>
      <c r="ZI134" s="120">
        <v>5.2092976136110896E-14</v>
      </c>
      <c r="ZJ134" s="120">
        <v>5.2118696270105921E-14</v>
      </c>
      <c r="ZK134" s="120">
        <v>4.287628333779312E-14</v>
      </c>
      <c r="ZL134" s="120">
        <v>4.2896816035480311E-14</v>
      </c>
      <c r="ZM134" s="120">
        <v>3.5194151159973213E-14</v>
      </c>
      <c r="ZN134" s="120">
        <v>3.521048840340679E-14</v>
      </c>
      <c r="ZO134" s="120">
        <v>2.8808007109122143E-14</v>
      </c>
      <c r="ZP134" s="120">
        <v>2.8820962143118661E-14</v>
      </c>
      <c r="ZQ134" s="120">
        <v>2.3513563480747229E-14</v>
      </c>
      <c r="ZR134" s="120">
        <v>2.3523800919450651E-14</v>
      </c>
      <c r="ZS134" s="120">
        <v>1.9136324590690776E-14</v>
      </c>
      <c r="ZT134" s="120">
        <v>1.9144385832030331E-14</v>
      </c>
      <c r="ZU134" s="120">
        <v>1.5527620520463999E-14</v>
      </c>
      <c r="ZV134" s="120">
        <v>1.553394513565576E-14</v>
      </c>
      <c r="ZW134" s="120">
        <v>1.2561113837930408E-14</v>
      </c>
      <c r="ZX134" s="120">
        <v>1.2566057518382545E-14</v>
      </c>
      <c r="ZY134" s="120">
        <v>1.0129730231876542E-14</v>
      </c>
      <c r="ZZ134" s="120">
        <v>1.0133579800391243E-14</v>
      </c>
      <c r="AAA134" s="120">
        <v>8.1429682035095895E-15</v>
      </c>
      <c r="AAB134" s="120">
        <v>8.1459541296966481E-15</v>
      </c>
      <c r="AAC134" s="120">
        <v>6.5245468969153082E-15</v>
      </c>
      <c r="AAD134" s="120">
        <v>6.5268536974595287E-15</v>
      </c>
      <c r="AAE134" s="120">
        <v>5.2103548318219388E-15</v>
      </c>
      <c r="AAF134" s="120">
        <v>5.2121296839493144E-15</v>
      </c>
      <c r="AAG134" s="120">
        <v>4.1466657340261772E-15</v>
      </c>
      <c r="AAH134" s="120">
        <v>4.1480255845103411E-15</v>
      </c>
      <c r="AAI134" s="120">
        <v>3.2885908503935555E-15</v>
      </c>
      <c r="AAJ134" s="120">
        <v>3.289628262103123E-15</v>
      </c>
      <c r="AAK134" s="120">
        <v>2.598740095703281E-15</v>
      </c>
      <c r="AAL134" s="120">
        <v>2.5995280384283077E-15</v>
      </c>
      <c r="AAM134" s="120">
        <v>2.0460671173537699E-15</v>
      </c>
      <c r="AAN134" s="120">
        <v>2.0466628789263511E-15</v>
      </c>
      <c r="AAO134" s="120">
        <v>1.6048758909289381E-15</v>
      </c>
      <c r="AAP134" s="120">
        <v>1.6053242579748014E-15</v>
      </c>
      <c r="AAQ134" s="120">
        <v>1.2539687848914123E-15</v>
      </c>
      <c r="AAR134" s="120">
        <v>1.2543046194626688E-15</v>
      </c>
      <c r="AAS134" s="120">
        <v>9.7591816638885394E-16</v>
      </c>
      <c r="AAT134" s="120">
        <v>9.7616848481994735E-16</v>
      </c>
      <c r="AAU134" s="120">
        <v>7.5644557256926199E-16</v>
      </c>
      <c r="AAV134" s="120">
        <v>7.5663121579281291E-16</v>
      </c>
      <c r="AAW134" s="120">
        <v>5.8389425313844942E-16</v>
      </c>
      <c r="AAX134" s="120">
        <v>5.840312230549401E-16</v>
      </c>
      <c r="AAY134" s="120">
        <v>4.4878251033990045E-16</v>
      </c>
      <c r="AAZ134" s="120">
        <v>4.4888303434817661E-16</v>
      </c>
      <c r="ABA134" s="120">
        <v>3.4342673216590694E-16</v>
      </c>
      <c r="ABB134" s="120">
        <v>3.4350010735443026E-16</v>
      </c>
      <c r="ABC134" s="120">
        <v>2.6162434332980994E-16</v>
      </c>
      <c r="ABD134" s="120">
        <v>2.6167760285453764E-16</v>
      </c>
      <c r="ABE134" s="120">
        <v>1.983880960452919E-16</v>
      </c>
      <c r="ABF134" s="120">
        <v>1.984265326589242E-16</v>
      </c>
      <c r="ABG134" s="120">
        <v>1.4972419842281304E-16</v>
      </c>
      <c r="ABH134" s="120">
        <v>1.4975177377634644E-16</v>
      </c>
      <c r="ABI134" s="120">
        <v>1.1244774147023788E-16</v>
      </c>
      <c r="ABJ134" s="120">
        <v>1.1246740450854131E-16</v>
      </c>
      <c r="ABK134" s="120">
        <v>8.4029745118184198E-17</v>
      </c>
      <c r="ABL134" s="120">
        <v>8.4043678484420556E-17</v>
      </c>
      <c r="ABM134" s="120">
        <v>6.2470907874419299E-17</v>
      </c>
      <c r="ABN134" s="120">
        <v>6.248071759019371E-17</v>
      </c>
      <c r="ABO134" s="120">
        <v>4.6197821765786653E-17</v>
      </c>
      <c r="ABP134" s="120">
        <v>4.6204682448502894E-17</v>
      </c>
      <c r="ABQ134" s="120">
        <v>3.3978011877651226E-17</v>
      </c>
      <c r="ABR134" s="120">
        <v>3.3982777292593768E-17</v>
      </c>
      <c r="ABS134" s="120">
        <v>2.4850685368778538E-17</v>
      </c>
      <c r="ABT134" s="120">
        <v>2.4853972103496251E-17</v>
      </c>
      <c r="ABU134" s="120">
        <v>1.8070535224715992E-17</v>
      </c>
      <c r="ABV134" s="120">
        <v>1.8072785642187903E-17</v>
      </c>
      <c r="ABW134" s="120">
        <v>1.306234569150843E-17</v>
      </c>
      <c r="ABX134" s="120">
        <v>1.3063875001958879E-17</v>
      </c>
      <c r="ABY134" s="120">
        <v>9.384495353714892E-18</v>
      </c>
      <c r="ABZ134" s="120">
        <v>9.3855265880196068E-18</v>
      </c>
      <c r="ACA134" s="120">
        <v>6.6997558109719676E-18</v>
      </c>
      <c r="ACB134" s="120">
        <v>6.7004456349381133E-18</v>
      </c>
      <c r="ACC134" s="120">
        <v>4.7520440706008638E-18</v>
      </c>
      <c r="ACD134" s="120">
        <v>4.7525017099149832E-18</v>
      </c>
      <c r="ACE134" s="120">
        <v>3.3480099031163764E-18</v>
      </c>
      <c r="ACF134" s="120">
        <v>3.3483109206777812E-18</v>
      </c>
      <c r="ACG134" s="120">
        <v>2.3425298954779211E-18</v>
      </c>
      <c r="ACH134" s="120">
        <v>2.34272614889438E-18</v>
      </c>
      <c r="ACI134" s="120">
        <v>1.6273417889925435E-18</v>
      </c>
      <c r="ACJ134" s="120">
        <v>1.6274685736264407E-18</v>
      </c>
      <c r="ACK134" s="120">
        <v>1.122189539073925E-18</v>
      </c>
      <c r="ACL134" s="120">
        <v>1.1222706726083928E-18</v>
      </c>
      <c r="ACM134" s="120">
        <v>7.6796466289750036E-19</v>
      </c>
      <c r="ACN134" s="120">
        <v>7.6801607575244685E-19</v>
      </c>
      <c r="ACO134" s="120">
        <v>5.2142579381654407E-19</v>
      </c>
      <c r="ACP134" s="120">
        <v>5.2145804354397823E-19</v>
      </c>
      <c r="ACQ134" s="120">
        <v>3.5115856882829237E-19</v>
      </c>
      <c r="ACR134" s="120">
        <v>3.5117858590049282E-19</v>
      </c>
      <c r="ACS134" s="120">
        <v>2.3450437397406763E-19</v>
      </c>
      <c r="ACT134" s="120">
        <v>2.3451666317184031E-19</v>
      </c>
      <c r="ACU134" s="120">
        <v>1.5524112608646025E-19</v>
      </c>
      <c r="ACV134" s="120">
        <v>1.5524858565515215E-19</v>
      </c>
      <c r="ACW134" s="120">
        <v>1.0184399009024762E-19</v>
      </c>
      <c r="ACX134" s="120">
        <v>1.0184846495127772E-19</v>
      </c>
      <c r="ACY134" s="120">
        <v>6.619030126179029E-20</v>
      </c>
      <c r="ACZ134" s="120">
        <v>6.6192952925116908E-20</v>
      </c>
      <c r="ADA134" s="120">
        <v>4.2602354267214975E-20</v>
      </c>
      <c r="ADB134" s="120">
        <v>4.2603905637809849E-20</v>
      </c>
      <c r="ADC134" s="120">
        <v>2.7145319186951033E-20</v>
      </c>
      <c r="ADD134" s="120">
        <v>2.7146214847483763E-20</v>
      </c>
      <c r="ADE134" s="120">
        <v>1.7116363272313002E-20</v>
      </c>
      <c r="ADF134" s="120">
        <v>1.7116873260731171E-20</v>
      </c>
      <c r="ADG134" s="120">
        <v>1.0675959017416616E-20</v>
      </c>
      <c r="ADH134" s="120">
        <v>1.0676245243474566E-20</v>
      </c>
      <c r="ADI134" s="120">
        <v>6.5840738641967753E-21</v>
      </c>
      <c r="ADJ134" s="120">
        <v>6.5842321042182863E-21</v>
      </c>
      <c r="ADK134" s="120">
        <v>4.0130768563471388E-21</v>
      </c>
      <c r="ADL134" s="120">
        <v>4.0131629735581642E-21</v>
      </c>
      <c r="ADM134" s="120">
        <v>2.4162730520638308E-21</v>
      </c>
      <c r="ADN134" s="120">
        <v>2.4163191539091307E-21</v>
      </c>
      <c r="ADO134" s="120">
        <v>1.4364094293557889E-21</v>
      </c>
      <c r="ADP134" s="120">
        <v>1.4364336880748317E-21</v>
      </c>
      <c r="ADQ134" s="120">
        <v>8.4263256987075302E-22</v>
      </c>
      <c r="ADR134" s="120">
        <v>8.4264510651021327E-22</v>
      </c>
      <c r="ADS134" s="120">
        <v>4.8750035355659225E-22</v>
      </c>
      <c r="ADT134" s="120">
        <v>4.8750671087883403E-22</v>
      </c>
      <c r="ADU134" s="120">
        <v>2.7798464426775267E-22</v>
      </c>
      <c r="ADV134" s="120">
        <v>2.7798780460941359E-22</v>
      </c>
      <c r="ADW134" s="120">
        <v>1.5613143850575489E-22</v>
      </c>
      <c r="ADX134" s="120">
        <v>1.5613297706806696E-22</v>
      </c>
      <c r="ADY134" s="120">
        <v>8.6313441989741059E-23</v>
      </c>
      <c r="ADZ134" s="120">
        <v>8.6314174706079834E-23</v>
      </c>
      <c r="AEA134" s="120">
        <v>4.6930836002932183E-23</v>
      </c>
      <c r="AEB134" s="120">
        <v>4.6931176940330637E-23</v>
      </c>
      <c r="AEC134" s="120">
        <v>2.5077223832837227E-23</v>
      </c>
      <c r="AED134" s="120">
        <v>2.5077378630544994E-23</v>
      </c>
      <c r="AEE134" s="120">
        <v>1.3157255028195658E-23</v>
      </c>
      <c r="AEF134" s="120">
        <v>1.3157323511998302E-23</v>
      </c>
      <c r="AEG134" s="120">
        <v>6.7718949413267347E-24</v>
      </c>
      <c r="AEH134" s="120">
        <v>6.7719244173961789E-24</v>
      </c>
      <c r="AEI134" s="120">
        <v>3.4156747273741648E-24</v>
      </c>
      <c r="AEJ134" s="120">
        <v>3.4156870490352325E-24</v>
      </c>
      <c r="AEK134" s="120">
        <v>1.686516948259128E-24</v>
      </c>
      <c r="AEL134" s="120">
        <v>1.6865219413786269E-24</v>
      </c>
      <c r="AEM134" s="120">
        <v>8.1421556739133846E-25</v>
      </c>
      <c r="AEN134" s="120">
        <v>8.1421752477959523E-25</v>
      </c>
      <c r="AEO134" s="120">
        <v>3.8385247531826372E-25</v>
      </c>
      <c r="AEP134" s="120">
        <v>3.8385321591953935E-25</v>
      </c>
      <c r="AEQ134" s="120">
        <v>1.7646428784885472E-25</v>
      </c>
      <c r="AER134" s="120">
        <v>1.7646455760976639E-25</v>
      </c>
      <c r="AES134" s="120">
        <v>7.8986163698945627E-26</v>
      </c>
      <c r="AET134" s="120">
        <v>7.8986258020224182E-26</v>
      </c>
      <c r="AEU134" s="120">
        <v>3.4364984998642759E-26</v>
      </c>
      <c r="AEV134" s="120">
        <v>3.4365016553397764E-26</v>
      </c>
      <c r="AEW134" s="120">
        <v>1.4505985617815777E-26</v>
      </c>
      <c r="AEX134" s="120">
        <v>1.4505995681122136E-26</v>
      </c>
      <c r="AEY134" s="120">
        <v>5.9286242069959186E-27</v>
      </c>
      <c r="AEZ134" s="120">
        <v>5.9286272534966645E-27</v>
      </c>
      <c r="AFA134" s="120">
        <v>2.3407071597445189E-27</v>
      </c>
      <c r="AFB134" s="120">
        <v>2.3407080309610213E-27</v>
      </c>
      <c r="AFC134" s="120">
        <v>8.9047659267207957E-28</v>
      </c>
      <c r="AFD134" s="120">
        <v>8.9047682668575084E-28</v>
      </c>
      <c r="AFE134" s="120">
        <v>3.2549235465918107E-28</v>
      </c>
      <c r="AFF134" s="120">
        <v>3.2549241330357082E-28</v>
      </c>
      <c r="AFG134" s="120">
        <v>1.1394686006731064E-28</v>
      </c>
      <c r="AFH134" s="120">
        <v>1.1394687366880762E-28</v>
      </c>
      <c r="AFI134" s="120">
        <v>3.8064139432124389E-29</v>
      </c>
      <c r="AFJ134" s="120">
        <v>3.8064142323263835E-29</v>
      </c>
      <c r="AFK134" s="120">
        <v>1.2082553970486434E-29</v>
      </c>
      <c r="AFL134" s="120">
        <v>1.2082554526894406E-29</v>
      </c>
      <c r="AFM134" s="120">
        <v>3.6267999543162608E-30</v>
      </c>
      <c r="AFN134" s="120">
        <v>3.6268000497799499E-30</v>
      </c>
      <c r="AFO134" s="120">
        <v>1.0236484297718176E-30</v>
      </c>
      <c r="AFP134" s="120">
        <v>1.0236484440795279E-30</v>
      </c>
      <c r="AFQ134" s="120">
        <v>2.6985774456146222E-31</v>
      </c>
      <c r="AFR134" s="120">
        <v>2.6985774638317212E-31</v>
      </c>
      <c r="AFS134" s="120">
        <v>6.5916781412082253E-32</v>
      </c>
      <c r="AFT134" s="120">
        <v>6.5916781601301336E-32</v>
      </c>
      <c r="AFU134" s="120">
        <v>1.4773970076542374E-32</v>
      </c>
      <c r="AFV134" s="120">
        <v>1.4773970091578312E-32</v>
      </c>
      <c r="AFW134" s="120">
        <v>3.0017539071199165E-33</v>
      </c>
      <c r="AFX134" s="120">
        <v>3.0017539079326689E-33</v>
      </c>
      <c r="AFY134" s="120">
        <v>5.4440936845016025E-34</v>
      </c>
      <c r="AFZ134" s="120">
        <v>5.4440936847258085E-34</v>
      </c>
      <c r="AGA134" s="120">
        <v>8.6364112358312636E-35</v>
      </c>
      <c r="AGB134" s="120">
        <v>8.6364112358312646E-35</v>
      </c>
      <c r="AGC134" s="120">
        <v>1.1654869363608773E-35</v>
      </c>
      <c r="AGD134" s="120">
        <v>1.1654869363608773E-35</v>
      </c>
      <c r="AGE134" s="120">
        <v>1.2848933856204945E-36</v>
      </c>
      <c r="AGF134" s="120">
        <v>1.2848933856204944E-36</v>
      </c>
      <c r="AGG134" s="120">
        <v>1.0852659758470611E-37</v>
      </c>
      <c r="AGH134" s="120">
        <v>1.0852659758470611E-37</v>
      </c>
      <c r="AGI134" s="120">
        <v>6.2448137387434024E-39</v>
      </c>
      <c r="AGJ134" s="120">
        <v>6.2448137387434024E-39</v>
      </c>
      <c r="AGK134" s="120">
        <v>1.8367099231598242E-40</v>
      </c>
      <c r="AGL134" s="120" t="s">
        <v>105</v>
      </c>
      <c r="AGM134" s="120" t="s">
        <v>105</v>
      </c>
      <c r="AGN134" s="120" t="s">
        <v>105</v>
      </c>
      <c r="AGO134" s="120" t="s">
        <v>105</v>
      </c>
      <c r="AGP134" s="120" t="s">
        <v>105</v>
      </c>
      <c r="AGQ134" s="120" t="s">
        <v>105</v>
      </c>
      <c r="AGR134" s="120" t="s">
        <v>105</v>
      </c>
      <c r="AGS134" s="120" t="s">
        <v>105</v>
      </c>
      <c r="AGT134" s="120" t="s">
        <v>105</v>
      </c>
      <c r="AGU134" s="120" t="s">
        <v>105</v>
      </c>
      <c r="AGV134" s="120" t="s">
        <v>105</v>
      </c>
      <c r="AGW134" s="120" t="s">
        <v>105</v>
      </c>
      <c r="AGX134" s="120" t="s">
        <v>105</v>
      </c>
      <c r="AGY134" s="120" t="s">
        <v>105</v>
      </c>
      <c r="AGZ134" s="120" t="s">
        <v>105</v>
      </c>
      <c r="AHA134" s="120" t="s">
        <v>105</v>
      </c>
      <c r="AHB134" s="120" t="s">
        <v>105</v>
      </c>
      <c r="AHC134" s="120" t="s">
        <v>105</v>
      </c>
      <c r="AHD134" s="120" t="s">
        <v>105</v>
      </c>
      <c r="AHE134" s="120" t="s">
        <v>105</v>
      </c>
      <c r="AHF134" s="120" t="s">
        <v>105</v>
      </c>
      <c r="AHG134" s="120" t="s">
        <v>105</v>
      </c>
      <c r="AHH134" s="120" t="s">
        <v>105</v>
      </c>
      <c r="AHI134" s="120" t="s">
        <v>105</v>
      </c>
      <c r="AHJ134" s="120" t="s">
        <v>105</v>
      </c>
      <c r="AHK134" s="120" t="s">
        <v>105</v>
      </c>
      <c r="AHL134" s="120" t="s">
        <v>105</v>
      </c>
      <c r="AHM134" s="120" t="s">
        <v>105</v>
      </c>
      <c r="AHN134" s="120" t="s">
        <v>105</v>
      </c>
      <c r="AHO134" s="120" t="s">
        <v>105</v>
      </c>
      <c r="AHP134" s="120" t="s">
        <v>105</v>
      </c>
      <c r="AHQ134" s="120" t="s">
        <v>105</v>
      </c>
      <c r="AHR134" s="120" t="s">
        <v>105</v>
      </c>
      <c r="AHS134" s="120" t="s">
        <v>105</v>
      </c>
      <c r="AHT134" s="120" t="s">
        <v>105</v>
      </c>
      <c r="AHU134" s="120" t="s">
        <v>105</v>
      </c>
      <c r="AHV134" s="120" t="s">
        <v>105</v>
      </c>
      <c r="AHW134" s="120" t="s">
        <v>105</v>
      </c>
      <c r="AHX134" s="120" t="s">
        <v>105</v>
      </c>
      <c r="AHY134" s="120" t="s">
        <v>105</v>
      </c>
      <c r="AHZ134" s="120" t="s">
        <v>105</v>
      </c>
      <c r="AIA134" s="120" t="s">
        <v>105</v>
      </c>
      <c r="AIB134" s="120" t="s">
        <v>105</v>
      </c>
      <c r="AIC134" s="120" t="s">
        <v>105</v>
      </c>
      <c r="AID134" s="120" t="s">
        <v>105</v>
      </c>
      <c r="AIE134" s="120" t="s">
        <v>105</v>
      </c>
      <c r="AIF134" s="120" t="s">
        <v>105</v>
      </c>
      <c r="AIG134" s="120" t="s">
        <v>105</v>
      </c>
      <c r="AIH134" s="120" t="s">
        <v>105</v>
      </c>
      <c r="AII134" s="120" t="s">
        <v>105</v>
      </c>
      <c r="AIJ134" s="120" t="s">
        <v>105</v>
      </c>
      <c r="AIK134" s="120" t="s">
        <v>105</v>
      </c>
      <c r="AIL134" s="120" t="s">
        <v>105</v>
      </c>
      <c r="AIM134" s="120" t="s">
        <v>105</v>
      </c>
      <c r="AIN134" s="120" t="s">
        <v>105</v>
      </c>
      <c r="AIO134" s="120" t="s">
        <v>105</v>
      </c>
      <c r="AIP134" s="120" t="s">
        <v>105</v>
      </c>
      <c r="AIQ134" s="120" t="s">
        <v>105</v>
      </c>
      <c r="AIR134" s="120" t="s">
        <v>105</v>
      </c>
      <c r="AIS134" s="120" t="s">
        <v>105</v>
      </c>
      <c r="AIT134" s="120" t="s">
        <v>105</v>
      </c>
      <c r="AIU134" s="120" t="s">
        <v>105</v>
      </c>
      <c r="AIV134" s="120" t="s">
        <v>105</v>
      </c>
      <c r="AIW134" s="120" t="s">
        <v>105</v>
      </c>
      <c r="AIX134" s="120" t="s">
        <v>105</v>
      </c>
      <c r="AIY134" s="120" t="s">
        <v>105</v>
      </c>
      <c r="AIZ134" s="120" t="s">
        <v>105</v>
      </c>
      <c r="AJA134" s="120" t="s">
        <v>105</v>
      </c>
      <c r="AJB134" s="120" t="s">
        <v>105</v>
      </c>
      <c r="AJC134" s="120" t="s">
        <v>105</v>
      </c>
      <c r="AJD134" s="120" t="s">
        <v>105</v>
      </c>
      <c r="AJE134" s="120" t="s">
        <v>105</v>
      </c>
      <c r="AJF134" s="120" t="s">
        <v>105</v>
      </c>
      <c r="AJG134" s="120" t="s">
        <v>105</v>
      </c>
      <c r="AJH134" s="120" t="s">
        <v>105</v>
      </c>
      <c r="AJI134" s="120" t="s">
        <v>105</v>
      </c>
      <c r="AJJ134" s="120" t="s">
        <v>105</v>
      </c>
      <c r="AJK134" s="120" t="s">
        <v>105</v>
      </c>
      <c r="AJL134" s="120" t="s">
        <v>105</v>
      </c>
      <c r="AJM134" s="120" t="s">
        <v>105</v>
      </c>
      <c r="AJN134" s="120" t="s">
        <v>105</v>
      </c>
      <c r="AJO134" s="120" t="s">
        <v>105</v>
      </c>
      <c r="AJP134" s="120" t="s">
        <v>105</v>
      </c>
      <c r="AJQ134" s="120" t="s">
        <v>105</v>
      </c>
      <c r="AJR134" s="120" t="s">
        <v>105</v>
      </c>
      <c r="AJS134" s="120" t="s">
        <v>105</v>
      </c>
      <c r="AJT134" s="120" t="s">
        <v>105</v>
      </c>
      <c r="AJU134" s="120" t="s">
        <v>105</v>
      </c>
      <c r="AJV134" s="120" t="s">
        <v>105</v>
      </c>
      <c r="AJW134" s="120" t="s">
        <v>105</v>
      </c>
      <c r="AJX134" s="120" t="s">
        <v>105</v>
      </c>
      <c r="AJY134" s="120" t="s">
        <v>105</v>
      </c>
      <c r="AJZ134" s="120" t="s">
        <v>105</v>
      </c>
      <c r="AKA134" s="120" t="s">
        <v>105</v>
      </c>
      <c r="AKB134" s="120" t="s">
        <v>105</v>
      </c>
      <c r="AKC134" s="120" t="s">
        <v>105</v>
      </c>
      <c r="AKD134" s="120" t="s">
        <v>105</v>
      </c>
      <c r="AKE134" s="120" t="s">
        <v>105</v>
      </c>
      <c r="AKF134" s="120" t="s">
        <v>105</v>
      </c>
      <c r="AKG134" s="120" t="s">
        <v>105</v>
      </c>
      <c r="AKH134" s="120" t="s">
        <v>105</v>
      </c>
      <c r="AKI134" s="120" t="s">
        <v>105</v>
      </c>
      <c r="AKJ134" s="120" t="s">
        <v>105</v>
      </c>
      <c r="AKK134" s="120" t="s">
        <v>105</v>
      </c>
      <c r="AKL134" s="120" t="s">
        <v>105</v>
      </c>
      <c r="AKM134" s="120" t="s">
        <v>105</v>
      </c>
      <c r="AKN134" s="120" t="s">
        <v>105</v>
      </c>
      <c r="AKO134" s="120" t="s">
        <v>105</v>
      </c>
      <c r="AKP134" s="120" t="s">
        <v>105</v>
      </c>
      <c r="AKQ134" s="120" t="s">
        <v>105</v>
      </c>
      <c r="AKR134" s="120" t="s">
        <v>105</v>
      </c>
      <c r="AKS134" s="120" t="s">
        <v>105</v>
      </c>
      <c r="AKT134" s="120" t="s">
        <v>105</v>
      </c>
      <c r="AKU134" s="120" t="s">
        <v>105</v>
      </c>
      <c r="AKV134" s="120" t="s">
        <v>105</v>
      </c>
      <c r="AKW134" s="120" t="s">
        <v>105</v>
      </c>
      <c r="AKX134" s="120" t="s">
        <v>105</v>
      </c>
      <c r="AKY134" s="120" t="s">
        <v>105</v>
      </c>
      <c r="AKZ134" s="120" t="s">
        <v>105</v>
      </c>
      <c r="ALA134" s="120" t="s">
        <v>105</v>
      </c>
      <c r="ALB134" s="120" t="s">
        <v>105</v>
      </c>
      <c r="ALC134" s="120" t="s">
        <v>105</v>
      </c>
      <c r="ALD134" s="120" t="s">
        <v>105</v>
      </c>
      <c r="ALE134" s="120" t="s">
        <v>105</v>
      </c>
      <c r="ALF134" s="120" t="s">
        <v>105</v>
      </c>
      <c r="ALG134" s="120" t="s">
        <v>105</v>
      </c>
      <c r="ALH134" s="120" t="s">
        <v>105</v>
      </c>
      <c r="ALI134" s="120" t="s">
        <v>105</v>
      </c>
      <c r="ALJ134" s="120" t="s">
        <v>105</v>
      </c>
      <c r="ALK134" s="120" t="s">
        <v>105</v>
      </c>
      <c r="ALL134" s="120" t="s">
        <v>105</v>
      </c>
      <c r="ALM134" s="120" t="s">
        <v>105</v>
      </c>
      <c r="ALN134" s="120"/>
    </row>
    <row r="135" spans="1:1002" hidden="1">
      <c r="A135" s="119">
        <v>134</v>
      </c>
      <c r="B135" s="120">
        <v>2.0974861906588218E-5</v>
      </c>
      <c r="C135" s="120">
        <v>2.0974861906588215E-5</v>
      </c>
      <c r="D135" s="120">
        <v>2.0598985362627859E-5</v>
      </c>
      <c r="E135" s="120">
        <v>2.0598985362627855E-5</v>
      </c>
      <c r="F135" s="120">
        <v>2.0228337860782049E-5</v>
      </c>
      <c r="G135" s="120">
        <v>2.0228337860782042E-5</v>
      </c>
      <c r="H135" s="120">
        <v>1.9862870999922852E-5</v>
      </c>
      <c r="I135" s="120">
        <v>1.9862870999922862E-5</v>
      </c>
      <c r="J135" s="120">
        <v>1.9502536522589652E-5</v>
      </c>
      <c r="K135" s="120">
        <v>1.9502536522589662E-5</v>
      </c>
      <c r="L135" s="120">
        <v>1.914728631736266E-5</v>
      </c>
      <c r="M135" s="120">
        <v>1.9147286317362656E-5</v>
      </c>
      <c r="N135" s="120">
        <v>1.8797072421227858E-5</v>
      </c>
      <c r="O135" s="120">
        <v>1.8797072421227845E-5</v>
      </c>
      <c r="P135" s="120">
        <v>1.8451847021932753E-5</v>
      </c>
      <c r="Q135" s="120">
        <v>1.845184702193275E-5</v>
      </c>
      <c r="R135" s="120">
        <v>1.8111562460332456E-5</v>
      </c>
      <c r="S135" s="120">
        <v>1.8111562460332463E-5</v>
      </c>
      <c r="T135" s="120">
        <v>1.7776171232725909E-5</v>
      </c>
      <c r="U135" s="120">
        <v>1.7776171232725909E-5</v>
      </c>
      <c r="V135" s="120">
        <v>1.7445625993181875E-5</v>
      </c>
      <c r="W135" s="120">
        <v>1.7445625993181868E-5</v>
      </c>
      <c r="X135" s="120">
        <v>1.7119879555854287E-5</v>
      </c>
      <c r="Y135" s="120">
        <v>1.7119879555854283E-5</v>
      </c>
      <c r="Z135" s="120">
        <v>1.6798884897286615E-5</v>
      </c>
      <c r="AA135" s="120">
        <v>1.6798884897286622E-5</v>
      </c>
      <c r="AB135" s="120">
        <v>1.6482595158704694E-5</v>
      </c>
      <c r="AC135" s="120">
        <v>1.6482595158704691E-5</v>
      </c>
      <c r="AD135" s="120">
        <v>1.6170963648297907E-5</v>
      </c>
      <c r="AE135" s="120">
        <v>1.6170963648297903E-5</v>
      </c>
      <c r="AF135" s="120">
        <v>1.5863943843488246E-5</v>
      </c>
      <c r="AG135" s="120">
        <v>1.5863943843488243E-5</v>
      </c>
      <c r="AH135" s="120">
        <v>1.5561489393186758E-5</v>
      </c>
      <c r="AI135" s="120">
        <v>1.5561489393186758E-5</v>
      </c>
      <c r="AJ135" s="120">
        <v>1.5263554120037137E-5</v>
      </c>
      <c r="AK135" s="120">
        <v>1.526355412003714E-5</v>
      </c>
      <c r="AL135" s="120">
        <v>1.4970092022646008E-5</v>
      </c>
      <c r="AM135" s="120">
        <v>1.4970092022646006E-5</v>
      </c>
      <c r="AN135" s="120">
        <v>1.4681057277799551E-5</v>
      </c>
      <c r="AO135" s="120">
        <v>1.4681057277799564E-5</v>
      </c>
      <c r="AP135" s="120">
        <v>1.4396404242666131E-5</v>
      </c>
      <c r="AQ135" s="120">
        <v>1.4396404242666136E-5</v>
      </c>
      <c r="AR135" s="120">
        <v>1.4116087456984322E-5</v>
      </c>
      <c r="AS135" s="120">
        <v>1.4116087456984324E-5</v>
      </c>
      <c r="AT135" s="120">
        <v>1.3840061645236329E-5</v>
      </c>
      <c r="AU135" s="120">
        <v>1.3840061645236329E-5</v>
      </c>
      <c r="AV135" s="120">
        <v>1.3568281718806072E-5</v>
      </c>
      <c r="AW135" s="120">
        <v>1.3568281718806082E-5</v>
      </c>
      <c r="AX135" s="120">
        <v>1.330070277812166E-5</v>
      </c>
      <c r="AY135" s="120">
        <v>1.3300702778121657E-5</v>
      </c>
      <c r="AZ135" s="120">
        <v>1.303728011478188E-5</v>
      </c>
      <c r="BA135" s="120">
        <v>1.3037280114781875E-5</v>
      </c>
      <c r="BB135" s="120">
        <v>1.2777969213666464E-5</v>
      </c>
      <c r="BC135" s="120">
        <v>1.2777969213666464E-5</v>
      </c>
      <c r="BD135" s="120">
        <v>1.2522725755029392E-5</v>
      </c>
      <c r="BE135" s="120">
        <v>1.2522725755029399E-5</v>
      </c>
      <c r="BF135" s="120">
        <v>1.2271505616575157E-5</v>
      </c>
      <c r="BG135" s="120">
        <v>1.2271505616575158E-5</v>
      </c>
      <c r="BH135" s="120">
        <v>1.2024264875517413E-5</v>
      </c>
      <c r="BI135" s="120">
        <v>1.2024264875517416E-5</v>
      </c>
      <c r="BJ135" s="120">
        <v>1.1780959810619845E-5</v>
      </c>
      <c r="BK135" s="120">
        <v>1.1780959810619837E-5</v>
      </c>
      <c r="BL135" s="120">
        <v>1.1541546904218541E-5</v>
      </c>
      <c r="BM135" s="120">
        <v>1.1541546904218546E-5</v>
      </c>
      <c r="BN135" s="120">
        <v>1.1305982844225789E-5</v>
      </c>
      <c r="BO135" s="120">
        <v>1.1305982844225794E-5</v>
      </c>
      <c r="BP135" s="120">
        <v>1.1074224526114668E-5</v>
      </c>
      <c r="BQ135" s="120">
        <v>1.1074224526114663E-5</v>
      </c>
      <c r="BR135" s="120">
        <v>1.0846229054884236E-5</v>
      </c>
      <c r="BS135" s="120">
        <v>1.0846229054884236E-5</v>
      </c>
      <c r="BT135" s="120">
        <v>1.0621953747004847E-5</v>
      </c>
      <c r="BU135" s="120">
        <v>1.0621953747004842E-5</v>
      </c>
      <c r="BV135" s="120">
        <v>1.0401356132343116E-5</v>
      </c>
      <c r="BW135" s="120">
        <v>1.0401356132343119E-5</v>
      </c>
      <c r="BX135" s="120">
        <v>1.0184393956066348E-5</v>
      </c>
      <c r="BY135" s="120">
        <v>1.0184393956066348E-5</v>
      </c>
      <c r="BZ135" s="120">
        <v>9.9710251805257976E-6</v>
      </c>
      <c r="CA135" s="120">
        <v>9.9710251805258061E-6</v>
      </c>
      <c r="CB135" s="120">
        <v>9.7612079871186677E-6</v>
      </c>
      <c r="CC135" s="120">
        <v>9.7612079871186643E-6</v>
      </c>
      <c r="CD135" s="120">
        <v>9.5549007781281119E-6</v>
      </c>
      <c r="CE135" s="120">
        <v>9.5549007781281068E-6</v>
      </c>
      <c r="CF135" s="120">
        <v>9.3520621785412443E-6</v>
      </c>
      <c r="CG135" s="120">
        <v>9.352062178541246E-6</v>
      </c>
      <c r="CH135" s="120">
        <v>9.1526510378444095E-6</v>
      </c>
      <c r="CI135" s="120">
        <v>9.1526510378444095E-6</v>
      </c>
      <c r="CJ135" s="120">
        <v>8.9566264317955763E-6</v>
      </c>
      <c r="CK135" s="120">
        <v>8.9566264317955746E-6</v>
      </c>
      <c r="CL135" s="120">
        <v>8.7639476641733548E-6</v>
      </c>
      <c r="CM135" s="120">
        <v>8.7639476641733548E-6</v>
      </c>
      <c r="CN135" s="120">
        <v>8.5745742685023764E-6</v>
      </c>
      <c r="CO135" s="120">
        <v>8.5745742685023764E-6</v>
      </c>
      <c r="CP135" s="120">
        <v>8.3884660097544566E-6</v>
      </c>
      <c r="CQ135" s="120">
        <v>8.3884660097544582E-6</v>
      </c>
      <c r="CR135" s="120">
        <v>8.2055828860254133E-6</v>
      </c>
      <c r="CS135" s="120">
        <v>8.2055828860254116E-6</v>
      </c>
      <c r="CT135" s="120">
        <v>8.0258851301869408E-6</v>
      </c>
      <c r="CU135" s="120">
        <v>8.0258851301869441E-6</v>
      </c>
      <c r="CV135" s="120">
        <v>7.8493332115133848E-6</v>
      </c>
      <c r="CW135" s="120">
        <v>7.8493332115133814E-6</v>
      </c>
      <c r="CX135" s="120">
        <v>7.6758878372827983E-6</v>
      </c>
      <c r="CY135" s="120">
        <v>7.6758878372828017E-6</v>
      </c>
      <c r="CZ135" s="120">
        <v>7.5055099543522097E-6</v>
      </c>
      <c r="DA135" s="120">
        <v>7.5055099543522106E-6</v>
      </c>
      <c r="DB135" s="120">
        <v>7.3381607507064132E-6</v>
      </c>
      <c r="DC135" s="120">
        <v>7.338160750706409E-6</v>
      </c>
      <c r="DD135" s="120">
        <v>7.1738016569802245E-6</v>
      </c>
      <c r="DE135" s="120">
        <v>7.1738016569802245E-6</v>
      </c>
      <c r="DF135" s="120">
        <v>7.0123943479536633E-6</v>
      </c>
      <c r="DG135" s="120">
        <v>7.0123943479536667E-6</v>
      </c>
      <c r="DH135" s="120">
        <v>6.8539007440197069E-6</v>
      </c>
      <c r="DI135" s="120">
        <v>6.8539007440197078E-6</v>
      </c>
      <c r="DJ135" s="120">
        <v>6.6982830126243468E-6</v>
      </c>
      <c r="DK135" s="120">
        <v>6.6982830126243434E-6</v>
      </c>
      <c r="DL135" s="120">
        <v>6.5455035696785445E-6</v>
      </c>
      <c r="DM135" s="120">
        <v>6.5455035696785462E-6</v>
      </c>
      <c r="DN135" s="120">
        <v>6.3955250809418095E-6</v>
      </c>
      <c r="DO135" s="120">
        <v>6.3955250809418095E-6</v>
      </c>
      <c r="DP135" s="120">
        <v>6.2483104633768715E-6</v>
      </c>
      <c r="DQ135" s="120">
        <v>6.248310463376869E-6</v>
      </c>
      <c r="DR135" s="120">
        <v>6.1038228864753779E-6</v>
      </c>
      <c r="DS135" s="120">
        <v>6.1038228864753736E-6</v>
      </c>
      <c r="DT135" s="120">
        <v>5.9620257735540553E-6</v>
      </c>
      <c r="DU135" s="120">
        <v>5.9620257735540587E-6</v>
      </c>
      <c r="DV135" s="120">
        <v>5.8228828030211353E-6</v>
      </c>
      <c r="DW135" s="120">
        <v>5.822882803021137E-6</v>
      </c>
      <c r="DX135" s="120">
        <v>5.6863579096126123E-6</v>
      </c>
      <c r="DY135" s="120">
        <v>5.6863579096126098E-6</v>
      </c>
      <c r="DZ135" s="120">
        <v>5.5524152855981457E-6</v>
      </c>
      <c r="EA135" s="120">
        <v>5.5524152855981457E-6</v>
      </c>
      <c r="EB135" s="120">
        <v>5.4210193819561784E-6</v>
      </c>
      <c r="EC135" s="120">
        <v>5.4210193819561826E-6</v>
      </c>
      <c r="ED135" s="120">
        <v>5.2921349095179801E-6</v>
      </c>
      <c r="EE135" s="120">
        <v>5.2921349095179827E-6</v>
      </c>
      <c r="EF135" s="120">
        <v>5.1657268400803245E-6</v>
      </c>
      <c r="EG135" s="120">
        <v>5.1657268400803253E-6</v>
      </c>
      <c r="EH135" s="120">
        <v>5.0417604074865084E-6</v>
      </c>
      <c r="EI135" s="120">
        <v>5.0417604074865067E-6</v>
      </c>
      <c r="EJ135" s="120">
        <v>4.9202011086753793E-6</v>
      </c>
      <c r="EK135" s="120">
        <v>4.9202011086753827E-6</v>
      </c>
      <c r="EL135" s="120">
        <v>4.8010147046981197E-6</v>
      </c>
      <c r="EM135" s="120">
        <v>4.8010147046981189E-6</v>
      </c>
      <c r="EN135" s="120">
        <v>4.6841672217023999E-6</v>
      </c>
      <c r="EO135" s="120">
        <v>4.6841672217024008E-6</v>
      </c>
      <c r="EP135" s="120">
        <v>4.5696249518838033E-6</v>
      </c>
      <c r="EQ135" s="120">
        <v>4.5696249518838042E-6</v>
      </c>
      <c r="ER135" s="120">
        <v>4.4573544544040339E-6</v>
      </c>
      <c r="ES135" s="120">
        <v>4.4573544544040339E-6</v>
      </c>
      <c r="ET135" s="120">
        <v>4.3473225562757846E-6</v>
      </c>
      <c r="EU135" s="120">
        <v>4.3473225562757854E-6</v>
      </c>
      <c r="EV135" s="120">
        <v>4.2394963532139347E-6</v>
      </c>
      <c r="EW135" s="120">
        <v>4.2394963532139339E-6</v>
      </c>
      <c r="EX135" s="120">
        <v>4.1338432104528373E-6</v>
      </c>
      <c r="EY135" s="120">
        <v>4.1338432104528382E-6</v>
      </c>
      <c r="EZ135" s="120">
        <v>4.0303307635294499E-6</v>
      </c>
      <c r="FA135" s="120">
        <v>4.030330763529449E-6</v>
      </c>
      <c r="FB135" s="120">
        <v>3.9289269190320116E-6</v>
      </c>
      <c r="FC135" s="120">
        <v>3.9289269190320125E-6</v>
      </c>
      <c r="FD135" s="120">
        <v>3.829599855314121E-6</v>
      </c>
      <c r="FE135" s="120">
        <v>3.8295998553141202E-6</v>
      </c>
      <c r="FF135" s="120">
        <v>3.7323180231738697E-6</v>
      </c>
      <c r="FG135" s="120">
        <v>3.732318023173871E-6</v>
      </c>
      <c r="FH135" s="120">
        <v>3.6370501464979187E-6</v>
      </c>
      <c r="FI135" s="120">
        <v>3.6370501464979195E-6</v>
      </c>
      <c r="FJ135" s="120">
        <v>3.5437652228701859E-6</v>
      </c>
      <c r="FK135" s="120">
        <v>3.5437652228701876E-6</v>
      </c>
      <c r="FL135" s="120">
        <v>3.4524325241450341E-6</v>
      </c>
      <c r="FM135" s="120">
        <v>3.4524325241450336E-6</v>
      </c>
      <c r="FN135" s="120">
        <v>3.3630215969846798E-6</v>
      </c>
      <c r="FO135" s="120">
        <v>3.3630215969846794E-6</v>
      </c>
      <c r="FP135" s="120">
        <v>3.2755022633606764E-6</v>
      </c>
      <c r="FQ135" s="120">
        <v>3.2755022633606748E-6</v>
      </c>
      <c r="FR135" s="120">
        <v>3.1898446210192509E-6</v>
      </c>
      <c r="FS135" s="120">
        <v>3.1898446210192521E-6</v>
      </c>
      <c r="FT135" s="120">
        <v>3.1060190439103293E-6</v>
      </c>
      <c r="FU135" s="120">
        <v>3.1060190439103293E-6</v>
      </c>
      <c r="FV135" s="120">
        <v>3.0239961825800605E-6</v>
      </c>
      <c r="FW135" s="120">
        <v>3.0239961825800605E-6</v>
      </c>
      <c r="FX135" s="120">
        <v>2.9437469645267181E-6</v>
      </c>
      <c r="FY135" s="120">
        <v>2.9437469645267173E-6</v>
      </c>
      <c r="FZ135" s="120">
        <v>2.8652425945197575E-6</v>
      </c>
      <c r="GA135" s="120">
        <v>2.8652425945197583E-6</v>
      </c>
      <c r="GB135" s="120">
        <v>2.7884545548819419E-6</v>
      </c>
      <c r="GC135" s="120">
        <v>2.7884545548819419E-6</v>
      </c>
      <c r="GD135" s="120">
        <v>2.713354605734348E-6</v>
      </c>
      <c r="GE135" s="120">
        <v>2.7133546057343468E-6</v>
      </c>
      <c r="GF135" s="120">
        <v>2.6399147852041727E-6</v>
      </c>
      <c r="GG135" s="120">
        <v>2.6399147852041714E-6</v>
      </c>
      <c r="GH135" s="120">
        <v>2.5681074095951733E-6</v>
      </c>
      <c r="GI135" s="120">
        <v>2.5681074095951729E-6</v>
      </c>
      <c r="GJ135" s="120">
        <v>2.4979050735206558E-6</v>
      </c>
      <c r="GK135" s="120">
        <v>2.497905073520655E-6</v>
      </c>
      <c r="GL135" s="120">
        <v>2.4292806499988905E-6</v>
      </c>
      <c r="GM135" s="120">
        <v>2.4292806499988909E-6</v>
      </c>
      <c r="GN135" s="120">
        <v>2.3622072905109019E-6</v>
      </c>
      <c r="GO135" s="120">
        <v>2.3622072905109032E-6</v>
      </c>
      <c r="GP135" s="120">
        <v>2.2966584250204819E-6</v>
      </c>
      <c r="GQ135" s="120">
        <v>2.2966584250204828E-6</v>
      </c>
      <c r="GR135" s="120">
        <v>2.2326077619564176E-6</v>
      </c>
      <c r="GS135" s="120">
        <v>2.2326077619564176E-6</v>
      </c>
      <c r="GT135" s="120">
        <v>2.1700292881568399E-6</v>
      </c>
      <c r="GU135" s="120">
        <v>2.1700292881568399E-6</v>
      </c>
      <c r="GV135" s="120">
        <v>2.1088972687756396E-6</v>
      </c>
      <c r="GW135" s="120">
        <v>2.1088972687756392E-6</v>
      </c>
      <c r="GX135" s="120">
        <v>2.0491862471509057E-6</v>
      </c>
      <c r="GY135" s="120">
        <v>2.0491862471509053E-6</v>
      </c>
      <c r="GZ135" s="120">
        <v>1.9908710446353686E-6</v>
      </c>
      <c r="HA135" s="120">
        <v>1.9908710446353686E-6</v>
      </c>
      <c r="HB135" s="120">
        <v>1.9339267603888096E-6</v>
      </c>
      <c r="HC135" s="120">
        <v>1.9339267603888105E-6</v>
      </c>
      <c r="HD135" s="120">
        <v>1.8783287711324291E-6</v>
      </c>
      <c r="HE135" s="120">
        <v>1.8783287711324297E-6</v>
      </c>
      <c r="HF135" s="120">
        <v>1.8240527308651714E-6</v>
      </c>
      <c r="HG135" s="120">
        <v>1.8240527308651712E-6</v>
      </c>
      <c r="HH135" s="120">
        <v>1.7710745705420246E-6</v>
      </c>
      <c r="HI135" s="120">
        <v>1.7710745705420244E-6</v>
      </c>
      <c r="HJ135" s="120">
        <v>1.7193704977143033E-6</v>
      </c>
      <c r="HK135" s="120">
        <v>1.7193704977143048E-6</v>
      </c>
      <c r="HL135" s="120">
        <v>1.6689169961319517E-6</v>
      </c>
      <c r="HM135" s="120">
        <v>1.6689169961319525E-6</v>
      </c>
      <c r="HN135" s="120">
        <v>1.6196908253079007E-6</v>
      </c>
      <c r="HO135" s="120">
        <v>1.6196908253079001E-6</v>
      </c>
      <c r="HP135" s="120">
        <v>1.5716690200445575E-6</v>
      </c>
      <c r="HQ135" s="120">
        <v>1.5716690200445567E-6</v>
      </c>
      <c r="HR135" s="120">
        <v>1.5248288899224677E-6</v>
      </c>
      <c r="HS135" s="120">
        <v>1.5248288899224677E-6</v>
      </c>
      <c r="HT135" s="120">
        <v>1.4791480187512346E-6</v>
      </c>
      <c r="HU135" s="120">
        <v>1.4791480187512351E-6</v>
      </c>
      <c r="HV135" s="120">
        <v>1.4346042639827866E-6</v>
      </c>
      <c r="HW135" s="120">
        <v>1.434604263982787E-6</v>
      </c>
      <c r="HX135" s="120">
        <v>1.3911757560870899E-6</v>
      </c>
      <c r="HY135" s="120">
        <v>1.3911757560870905E-6</v>
      </c>
      <c r="HZ135" s="120">
        <v>1.3488408978904281E-6</v>
      </c>
      <c r="IA135" s="120">
        <v>1.348840897890427E-6</v>
      </c>
      <c r="IB135" s="120">
        <v>1.3075783638763536E-6</v>
      </c>
      <c r="IC135" s="120">
        <v>1.3075783638763527E-6</v>
      </c>
      <c r="ID135" s="120">
        <v>1.2673670994494705E-6</v>
      </c>
      <c r="IE135" s="120">
        <v>1.2673670994494718E-6</v>
      </c>
      <c r="IF135" s="120">
        <v>1.2281863201621766E-6</v>
      </c>
      <c r="IG135" s="120">
        <v>1.2281863201621766E-6</v>
      </c>
      <c r="IH135" s="120">
        <v>1.1900155109045213E-6</v>
      </c>
      <c r="II135" s="120">
        <v>1.1900155109045215E-6</v>
      </c>
      <c r="IJ135" s="120">
        <v>1.1528344250573891E-6</v>
      </c>
      <c r="IK135" s="120">
        <v>1.1528344250573889E-6</v>
      </c>
      <c r="IL135" s="120">
        <v>1.1166230836091423E-6</v>
      </c>
      <c r="IM135" s="120">
        <v>1.1166230836091425E-6</v>
      </c>
      <c r="IN135" s="120">
        <v>1.0813617742359588E-6</v>
      </c>
      <c r="IO135" s="120">
        <v>1.0813617742359586E-6</v>
      </c>
      <c r="IP135" s="120">
        <v>1.0470310503460435E-6</v>
      </c>
      <c r="IQ135" s="120">
        <v>1.0470310503460433E-6</v>
      </c>
      <c r="IR135" s="120">
        <v>1.0136117300879679E-6</v>
      </c>
      <c r="IS135" s="120">
        <v>1.0136117300879681E-6</v>
      </c>
      <c r="IT135" s="120">
        <v>9.8108489532334124E-7</v>
      </c>
      <c r="IU135" s="120">
        <v>9.8108489532334124E-7</v>
      </c>
      <c r="IV135" s="120">
        <v>9.4943189056407526E-7</v>
      </c>
      <c r="IW135" s="120">
        <v>9.4943189056407516E-7</v>
      </c>
      <c r="IX135" s="120">
        <v>9.1863432187449891E-7</v>
      </c>
      <c r="IY135" s="120">
        <v>9.1863432187449901E-7</v>
      </c>
      <c r="IZ135" s="120">
        <v>8.8867405573859459E-7</v>
      </c>
      <c r="JA135" s="120">
        <v>8.8867405573859459E-7</v>
      </c>
      <c r="JB135" s="120">
        <v>8.5953321789263497E-7</v>
      </c>
      <c r="JC135" s="120">
        <v>8.5953321789263486E-7</v>
      </c>
      <c r="JD135" s="120">
        <v>8.3119419212352449E-7</v>
      </c>
      <c r="JE135" s="120">
        <v>8.311941921235247E-7</v>
      </c>
      <c r="JF135" s="120">
        <v>8.0363961903314891E-7</v>
      </c>
      <c r="JG135" s="120">
        <v>8.0363961903314891E-7</v>
      </c>
      <c r="JH135" s="120">
        <v>7.7685239476905099E-7</v>
      </c>
      <c r="JI135" s="120">
        <v>7.7685239476905099E-7</v>
      </c>
      <c r="JJ135" s="120">
        <v>7.5081566972177822E-7</v>
      </c>
      <c r="JK135" s="120">
        <v>7.5081566972177801E-7</v>
      </c>
      <c r="JL135" s="120">
        <v>7.2551284718923478E-7</v>
      </c>
      <c r="JM135" s="120">
        <v>7.2551284718923499E-7</v>
      </c>
      <c r="JN135" s="120">
        <v>7.0092758200841012E-7</v>
      </c>
      <c r="JO135" s="120">
        <v>7.0092758200841001E-7</v>
      </c>
      <c r="JP135" s="120">
        <v>6.7704377915483691E-7</v>
      </c>
      <c r="JQ135" s="120">
        <v>6.7704377915483649E-7</v>
      </c>
      <c r="JR135" s="120">
        <v>6.53845592310186E-7</v>
      </c>
      <c r="JS135" s="120">
        <v>6.5384559231018589E-7</v>
      </c>
      <c r="JT135" s="120">
        <v>6.3131742239837472E-7</v>
      </c>
      <c r="JU135" s="120">
        <v>6.3131742239837472E-7</v>
      </c>
      <c r="JV135" s="120">
        <v>6.094439160906032E-7</v>
      </c>
      <c r="JW135" s="120">
        <v>6.0944391609060309E-7</v>
      </c>
      <c r="JX135" s="120">
        <v>5.8820996427974076E-7</v>
      </c>
      <c r="JY135" s="120">
        <v>5.8820996427974076E-7</v>
      </c>
      <c r="JZ135" s="120">
        <v>5.6760070052449453E-7</v>
      </c>
      <c r="KA135" s="120">
        <v>5.6760070052449463E-7</v>
      </c>
      <c r="KB135" s="120">
        <v>5.4760149946380358E-7</v>
      </c>
      <c r="KC135" s="120">
        <v>5.4760149946380368E-7</v>
      </c>
      <c r="KD135" s="120">
        <v>5.2819797520191078E-7</v>
      </c>
      <c r="KE135" s="120">
        <v>5.281979752019111E-7</v>
      </c>
      <c r="KF135" s="120">
        <v>5.0937597966459301E-7</v>
      </c>
      <c r="KG135" s="120">
        <v>5.093759796645928E-7</v>
      </c>
      <c r="KH135" s="120">
        <v>4.9112160092701229E-7</v>
      </c>
      <c r="KI135" s="120">
        <v>4.9112160092701239E-7</v>
      </c>
      <c r="KJ135" s="120">
        <v>4.734211615137008E-7</v>
      </c>
      <c r="KK135" s="120">
        <v>4.7342116151370091E-7</v>
      </c>
      <c r="KL135" s="120">
        <v>4.5626121667115969E-7</v>
      </c>
      <c r="KM135" s="120">
        <v>4.5626121667115984E-7</v>
      </c>
      <c r="KN135" s="120">
        <v>4.3962855261360524E-7</v>
      </c>
      <c r="KO135" s="120">
        <v>4.3962855261360556E-7</v>
      </c>
      <c r="KP135" s="120">
        <v>4.23510184742379E-7</v>
      </c>
      <c r="KQ135" s="120">
        <v>4.23510184742379E-7</v>
      </c>
      <c r="KR135" s="120">
        <v>4.0789335583955934E-7</v>
      </c>
      <c r="KS135" s="120">
        <v>4.0789335583955913E-7</v>
      </c>
      <c r="KT135" s="120">
        <v>3.9276553423632557E-7</v>
      </c>
      <c r="KU135" s="120">
        <v>3.9276553423632536E-7</v>
      </c>
      <c r="KV135" s="120">
        <v>3.7811441195663097E-7</v>
      </c>
      <c r="KW135" s="120">
        <v>3.7811441195663107E-7</v>
      </c>
      <c r="KX135" s="120">
        <v>3.6392790283675231E-7</v>
      </c>
      <c r="KY135" s="120">
        <v>3.6392790283675221E-7</v>
      </c>
      <c r="KZ135" s="120">
        <v>3.5019414062129684E-7</v>
      </c>
      <c r="LA135" s="120">
        <v>3.5019414062129668E-7</v>
      </c>
      <c r="LB135" s="120">
        <v>3.3690147703626086E-7</v>
      </c>
      <c r="LC135" s="120">
        <v>3.369014770362607E-7</v>
      </c>
      <c r="LD135" s="120">
        <v>3.2403847983973112E-7</v>
      </c>
      <c r="LE135" s="120">
        <v>3.2403847983973123E-7</v>
      </c>
      <c r="LF135" s="120">
        <v>3.1159393085084445E-7</v>
      </c>
      <c r="LG135" s="120">
        <v>3.115939308508445E-7</v>
      </c>
      <c r="LH135" s="120">
        <v>2.9955682395762266E-7</v>
      </c>
      <c r="LI135" s="120">
        <v>2.9955682395762266E-7</v>
      </c>
      <c r="LJ135" s="120">
        <v>2.8791636310431114E-7</v>
      </c>
      <c r="LK135" s="120">
        <v>2.8791636310431109E-7</v>
      </c>
      <c r="LL135" s="120">
        <v>2.7666196025886037E-7</v>
      </c>
      <c r="LM135" s="120">
        <v>2.7666196025886042E-7</v>
      </c>
      <c r="LN135" s="120">
        <v>2.6578323336119318E-7</v>
      </c>
      <c r="LO135" s="120">
        <v>2.6578323336119324E-7</v>
      </c>
      <c r="LP135" s="120">
        <v>2.5527000425291424E-7</v>
      </c>
      <c r="LQ135" s="120">
        <v>2.5527000425291419E-7</v>
      </c>
      <c r="LR135" s="120">
        <v>2.451122965891253E-7</v>
      </c>
      <c r="LS135" s="120">
        <v>2.4511229658912525E-7</v>
      </c>
      <c r="LT135" s="120">
        <v>2.3530033373301775E-7</v>
      </c>
      <c r="LU135" s="120">
        <v>2.3530033373301775E-7</v>
      </c>
      <c r="LV135" s="120">
        <v>2.2582453663391836E-7</v>
      </c>
      <c r="LW135" s="120">
        <v>2.2582453663391851E-7</v>
      </c>
      <c r="LX135" s="120">
        <v>2.1667552168947816E-7</v>
      </c>
      <c r="LY135" s="120">
        <v>2.1667552168947803E-7</v>
      </c>
      <c r="LZ135" s="120">
        <v>2.0784409859269347E-7</v>
      </c>
      <c r="MA135" s="120">
        <v>2.0784409859269357E-7</v>
      </c>
      <c r="MB135" s="120">
        <v>1.9932126816446638E-7</v>
      </c>
      <c r="MC135" s="120">
        <v>1.993212681644663E-7</v>
      </c>
      <c r="MD135" s="120">
        <v>1.9109822017239978E-7</v>
      </c>
      <c r="ME135" s="120">
        <v>1.9109822017239965E-7</v>
      </c>
      <c r="MF135" s="120">
        <v>1.8316633113655317E-7</v>
      </c>
      <c r="MG135" s="120">
        <v>1.8316633113655322E-7</v>
      </c>
      <c r="MH135" s="120">
        <v>1.7551716212286711E-7</v>
      </c>
      <c r="MI135" s="120">
        <v>1.7551716212286711E-7</v>
      </c>
      <c r="MJ135" s="120">
        <v>1.6814245652498484E-7</v>
      </c>
      <c r="MK135" s="120">
        <v>1.6814245652498478E-7</v>
      </c>
      <c r="ML135" s="120">
        <v>1.6103413783520109E-7</v>
      </c>
      <c r="MM135" s="120">
        <v>1.6103413783520112E-7</v>
      </c>
      <c r="MN135" s="120">
        <v>1.5418430740526982E-7</v>
      </c>
      <c r="MO135" s="120">
        <v>1.5418430740526977E-7</v>
      </c>
      <c r="MP135" s="120">
        <v>1.4758524219780886E-7</v>
      </c>
      <c r="MQ135" s="120">
        <v>1.4758524219780878E-7</v>
      </c>
      <c r="MR135" s="120">
        <v>1.4122939252904634E-7</v>
      </c>
      <c r="MS135" s="120">
        <v>1.4122939252904634E-7</v>
      </c>
      <c r="MT135" s="120">
        <v>1.3510937980365223E-7</v>
      </c>
      <c r="MU135" s="120">
        <v>1.3510937980365225E-7</v>
      </c>
      <c r="MV135" s="120">
        <v>1.2921799424240391E-7</v>
      </c>
      <c r="MW135" s="120">
        <v>1.2921799424240393E-7</v>
      </c>
      <c r="MX135" s="120">
        <v>1.2354819260343987E-7</v>
      </c>
      <c r="MY135" s="120">
        <v>1.2354819260343987E-7</v>
      </c>
      <c r="MZ135" s="120">
        <v>1.1809309589785331E-7</v>
      </c>
      <c r="NA135" s="120">
        <v>1.1809309589785333E-7</v>
      </c>
      <c r="NB135" s="120">
        <v>1.1284598710038292E-7</v>
      </c>
      <c r="NC135" s="120">
        <v>1.1284598710038292E-7</v>
      </c>
      <c r="ND135" s="120">
        <v>1.0780030885595869E-7</v>
      </c>
      <c r="NE135" s="120">
        <v>1.0780030885595877E-7</v>
      </c>
      <c r="NF135" s="120">
        <v>1.0294966118286087E-7</v>
      </c>
      <c r="NG135" s="120">
        <v>1.0294966118286084E-7</v>
      </c>
      <c r="NH135" s="120">
        <v>9.8287799173251429E-8</v>
      </c>
      <c r="NI135" s="120">
        <v>9.8287799173251337E-8</v>
      </c>
      <c r="NJ135" s="120">
        <v>9.3808630691839701E-8</v>
      </c>
      <c r="NK135" s="120">
        <v>9.3808630691839714E-8</v>
      </c>
      <c r="NL135" s="120">
        <v>8.9506214073438898E-8</v>
      </c>
      <c r="NM135" s="120">
        <v>8.9506214073438924E-8</v>
      </c>
      <c r="NN135" s="120">
        <v>8.5374755820174042E-8</v>
      </c>
      <c r="NO135" s="120">
        <v>8.5374755820174029E-8</v>
      </c>
      <c r="NP135" s="120">
        <v>8.1408608299099224E-8</v>
      </c>
      <c r="NQ135" s="120">
        <v>8.1408608299099158E-8</v>
      </c>
      <c r="NR135" s="120">
        <v>7.7602267440979697E-8</v>
      </c>
      <c r="NS135" s="120">
        <v>7.7602267440979644E-8</v>
      </c>
      <c r="NT135" s="120">
        <v>7.3950370440993281E-8</v>
      </c>
      <c r="NU135" s="120">
        <v>7.3950370440993307E-8</v>
      </c>
      <c r="NV135" s="120">
        <v>7.0447693462102525E-8</v>
      </c>
      <c r="NW135" s="120">
        <v>7.0447693462102565E-8</v>
      </c>
      <c r="NX135" s="120">
        <v>6.7089149341846573E-8</v>
      </c>
      <c r="NY135" s="120">
        <v>6.70891493418466E-8</v>
      </c>
      <c r="NZ135" s="120">
        <v>6.3869785303297991E-8</v>
      </c>
      <c r="OA135" s="120">
        <v>6.3869785303297964E-8</v>
      </c>
      <c r="OB135" s="120">
        <v>6.0784780670925607E-8</v>
      </c>
      <c r="OC135" s="120">
        <v>6.0784780670925593E-8</v>
      </c>
      <c r="OD135" s="120">
        <v>5.7829444592100757E-8</v>
      </c>
      <c r="OE135" s="120">
        <v>5.782944459210077E-8</v>
      </c>
      <c r="OF135" s="120">
        <v>5.4999213764978384E-8</v>
      </c>
      <c r="OG135" s="120">
        <v>5.4999213764978397E-8</v>
      </c>
      <c r="OH135" s="120">
        <v>5.2289650173480111E-8</v>
      </c>
      <c r="OI135" s="120">
        <v>5.2289650173480118E-8</v>
      </c>
      <c r="OJ135" s="120">
        <v>4.9696438830100472E-8</v>
      </c>
      <c r="OK135" s="120">
        <v>4.9696438830100459E-8</v>
      </c>
      <c r="OL135" s="120">
        <v>4.7215385527249935E-8</v>
      </c>
      <c r="OM135" s="120">
        <v>4.7215385527249915E-8</v>
      </c>
      <c r="ON135" s="120">
        <v>4.4842414597843476E-8</v>
      </c>
      <c r="OO135" s="120">
        <v>4.4842414597843496E-8</v>
      </c>
      <c r="OP135" s="120">
        <v>4.2573566685834698E-8</v>
      </c>
      <c r="OQ135" s="120">
        <v>4.2573566685834685E-8</v>
      </c>
      <c r="OR135" s="120">
        <v>4.0404996527387961E-8</v>
      </c>
      <c r="OS135" s="120">
        <v>4.0404996527387974E-8</v>
      </c>
      <c r="OT135" s="120">
        <v>3.8332970743374233E-8</v>
      </c>
      <c r="OU135" s="120">
        <v>3.8332970743374253E-8</v>
      </c>
      <c r="OV135" s="120">
        <v>3.6353865643864898E-8</v>
      </c>
      <c r="OW135" s="120">
        <v>3.6353865643864871E-8</v>
      </c>
      <c r="OX135" s="120">
        <v>3.4464165045291394E-8</v>
      </c>
      <c r="OY135" s="120">
        <v>3.4464165045291387E-8</v>
      </c>
      <c r="OZ135" s="120">
        <v>3.2660458100927618E-8</v>
      </c>
      <c r="PA135" s="120">
        <v>3.2660458100927618E-8</v>
      </c>
      <c r="PB135" s="120">
        <v>3.0939437145341212E-8</v>
      </c>
      <c r="PC135" s="120">
        <v>3.0939437145341199E-8</v>
      </c>
      <c r="PD135" s="120">
        <v>2.9297895553451071E-8</v>
      </c>
      <c r="PE135" s="120">
        <v>2.9297895553451085E-8</v>
      </c>
      <c r="PF135" s="120">
        <v>2.7732725614816313E-8</v>
      </c>
      <c r="PG135" s="120">
        <v>2.773272561481632E-8</v>
      </c>
      <c r="PH135" s="120">
        <v>2.6240916423769994E-8</v>
      </c>
      <c r="PI135" s="120">
        <v>2.6240916423769994E-8</v>
      </c>
      <c r="PJ135" s="120">
        <v>2.4819551786000719E-8</v>
      </c>
      <c r="PK135" s="120">
        <v>2.4819551786000712E-8</v>
      </c>
      <c r="PL135" s="120">
        <v>2.3465808142170971E-8</v>
      </c>
      <c r="PM135" s="120">
        <v>2.3465808142170988E-8</v>
      </c>
      <c r="PN135" s="120">
        <v>2.2176952509149842E-8</v>
      </c>
      <c r="PO135" s="120">
        <v>2.2176952509149836E-8</v>
      </c>
      <c r="PP135" s="120">
        <v>2.0950340439423496E-8</v>
      </c>
      <c r="PQ135" s="120">
        <v>2.0950340439423479E-8</v>
      </c>
      <c r="PR135" s="120">
        <v>1.9783413999234281E-8</v>
      </c>
      <c r="PS135" s="120">
        <v>1.9783413999234278E-8</v>
      </c>
      <c r="PT135" s="120">
        <v>1.8673699765984268E-8</v>
      </c>
      <c r="PU135" s="120">
        <v>1.8673699765984265E-8</v>
      </c>
      <c r="PV135" s="120">
        <v>1.7618806845425446E-8</v>
      </c>
      <c r="PW135" s="120">
        <v>1.7618806845425452E-8</v>
      </c>
      <c r="PX135" s="120">
        <v>1.6616424909143912E-8</v>
      </c>
      <c r="PY135" s="120">
        <v>1.6616424909143915E-8</v>
      </c>
      <c r="PZ135" s="120">
        <v>1.5664322252830061E-8</v>
      </c>
      <c r="QA135" s="120">
        <v>1.5664322252830064E-8</v>
      </c>
      <c r="QB135" s="120">
        <v>1.4760343875811594E-8</v>
      </c>
      <c r="QC135" s="120">
        <v>1.4760343875811591E-8</v>
      </c>
      <c r="QD135" s="120">
        <v>1.3902409582310199E-8</v>
      </c>
      <c r="QE135" s="120">
        <v>1.3902409582310198E-8</v>
      </c>
      <c r="QF135" s="120">
        <v>1.3088512104866799E-8</v>
      </c>
      <c r="QG135" s="120">
        <v>1.3088512104866799E-8</v>
      </c>
      <c r="QH135" s="120">
        <v>1.2316715250363519E-8</v>
      </c>
      <c r="QI135" s="120">
        <v>1.2316715250363513E-8</v>
      </c>
      <c r="QJ135" s="120">
        <v>1.1585152069054247E-8</v>
      </c>
      <c r="QK135" s="120">
        <v>1.1585152069054245E-8</v>
      </c>
      <c r="QL135" s="120">
        <v>1.0892023046998258E-8</v>
      </c>
      <c r="QM135" s="120">
        <v>1.0892023046998262E-8</v>
      </c>
      <c r="QN135" s="120">
        <v>1.0235594322274039E-8</v>
      </c>
      <c r="QO135" s="120">
        <v>1.0235594322274041E-8</v>
      </c>
      <c r="QP135" s="120">
        <v>9.6141959253333497E-9</v>
      </c>
      <c r="QQ135" s="120">
        <v>9.6141959253333497E-9</v>
      </c>
      <c r="QR135" s="120">
        <v>9.0262200438371792E-9</v>
      </c>
      <c r="QS135" s="120">
        <v>9.0262200438371908E-9</v>
      </c>
      <c r="QT135" s="120">
        <v>8.4701193122976684E-9</v>
      </c>
      <c r="QU135" s="120">
        <v>8.4701193122976634E-9</v>
      </c>
      <c r="QV135" s="120">
        <v>7.9444051268315023E-9</v>
      </c>
      <c r="QW135" s="120">
        <v>7.9444051268315023E-9</v>
      </c>
      <c r="QX135" s="120">
        <v>7.4476459853122845E-9</v>
      </c>
      <c r="QY135" s="120">
        <v>7.4476459853122903E-9</v>
      </c>
      <c r="QZ135" s="120">
        <v>6.9784658531902529E-9</v>
      </c>
      <c r="RA135" s="120">
        <v>6.9784658531902571E-9</v>
      </c>
      <c r="RB135" s="120">
        <v>6.5355425552294635E-9</v>
      </c>
      <c r="RC135" s="120">
        <v>6.5355425552294585E-9</v>
      </c>
      <c r="RD135" s="120">
        <v>6.1176061933934374E-9</v>
      </c>
      <c r="RE135" s="120">
        <v>6.117606193393435E-9</v>
      </c>
      <c r="RF135" s="120">
        <v>5.7234375910913168E-9</v>
      </c>
      <c r="RG135" s="120">
        <v>5.7234375910913118E-9</v>
      </c>
      <c r="RH135" s="120">
        <v>5.3518667639773798E-9</v>
      </c>
      <c r="RI135" s="120">
        <v>5.3518667639773773E-9</v>
      </c>
      <c r="RJ135" s="120">
        <v>5.0017714174779258E-9</v>
      </c>
      <c r="RK135" s="120">
        <v>5.0017714174779275E-9</v>
      </c>
      <c r="RL135" s="120">
        <v>4.672075471199915E-9</v>
      </c>
      <c r="RM135" s="120">
        <v>4.672075471199915E-9</v>
      </c>
      <c r="RN135" s="120">
        <v>4.3617476103567895E-9</v>
      </c>
      <c r="RO135" s="120">
        <v>4.3617476103567887E-9</v>
      </c>
      <c r="RP135" s="120">
        <v>4.0697998643275417E-9</v>
      </c>
      <c r="RQ135" s="120">
        <v>4.0697998643275409E-9</v>
      </c>
      <c r="RR135" s="120">
        <v>3.7952862124457931E-9</v>
      </c>
      <c r="RS135" s="120">
        <v>3.7952862124457955E-9</v>
      </c>
      <c r="RT135" s="120">
        <v>3.5373012170964838E-9</v>
      </c>
      <c r="RU135" s="120">
        <v>3.537301217096485E-9</v>
      </c>
      <c r="RV135" s="120">
        <v>3.2949786841785707E-9</v>
      </c>
      <c r="RW135" s="120">
        <v>3.2949786841785712E-9</v>
      </c>
      <c r="RX135" s="120">
        <v>3.0674903509730637E-9</v>
      </c>
      <c r="RY135" s="120">
        <v>3.0674903509730641E-9</v>
      </c>
      <c r="RZ135" s="120">
        <v>2.8540446014366361E-9</v>
      </c>
      <c r="SA135" s="120">
        <v>2.8540446014366353E-9</v>
      </c>
      <c r="SB135" s="120">
        <v>2.6538852089222285E-9</v>
      </c>
      <c r="SC135" s="120">
        <v>2.6538852089222289E-9</v>
      </c>
      <c r="SD135" s="120">
        <v>2.4662901063092864E-9</v>
      </c>
      <c r="SE135" s="120">
        <v>2.4662901063092881E-9</v>
      </c>
      <c r="SF135" s="120">
        <v>2.2905701835076377E-9</v>
      </c>
      <c r="SG135" s="120">
        <v>2.2905701835076386E-9</v>
      </c>
      <c r="SH135" s="120">
        <v>2.1260681122806457E-9</v>
      </c>
      <c r="SI135" s="120">
        <v>2.1260681122806452E-9</v>
      </c>
      <c r="SJ135" s="120">
        <v>1.972157198315052E-9</v>
      </c>
      <c r="SK135" s="120">
        <v>1.9721571983150516E-9</v>
      </c>
      <c r="SL135" s="120">
        <v>1.8282402604468858E-9</v>
      </c>
      <c r="SM135" s="120">
        <v>1.8282402604468847E-9</v>
      </c>
      <c r="SN135" s="120">
        <v>1.693748536935125E-9</v>
      </c>
      <c r="SO135" s="120">
        <v>1.6937485369351258E-9</v>
      </c>
      <c r="SP135" s="120">
        <v>1.5681406186572861E-9</v>
      </c>
      <c r="SQ135" s="120">
        <v>1.5681406186572869E-9</v>
      </c>
      <c r="SR135" s="120">
        <v>1.4509014090839263E-9</v>
      </c>
      <c r="SS135" s="120">
        <v>1.4509014090839274E-9</v>
      </c>
      <c r="ST135" s="120">
        <v>1.3415411108721888E-9</v>
      </c>
      <c r="SU135" s="120">
        <v>1.3415411108721886E-9</v>
      </c>
      <c r="SV135" s="120">
        <v>1.2395942389019075E-9</v>
      </c>
      <c r="SW135" s="120">
        <v>1.2395942389019071E-9</v>
      </c>
      <c r="SX135" s="120">
        <v>1.144618659561643E-9</v>
      </c>
      <c r="SY135" s="120">
        <v>1.144618659561643E-9</v>
      </c>
      <c r="SZ135" s="120">
        <v>1.0561946560761285E-9</v>
      </c>
      <c r="TA135" s="120">
        <v>1.0561946560761281E-9</v>
      </c>
      <c r="TB135" s="120">
        <v>9.7392401965117773E-10</v>
      </c>
      <c r="TC135" s="120">
        <v>9.7392401965117732E-10</v>
      </c>
      <c r="TD135" s="120">
        <v>8.9742916619705688E-10</v>
      </c>
      <c r="TE135" s="120">
        <v>8.9742916619705698E-10</v>
      </c>
      <c r="TF135" s="120">
        <v>8.2635227837668159E-10</v>
      </c>
      <c r="TG135" s="120">
        <v>8.2635227837668169E-10</v>
      </c>
      <c r="TH135" s="120">
        <v>7.6035447271081751E-10</v>
      </c>
      <c r="TI135" s="120">
        <v>7.6035447271081761E-10</v>
      </c>
      <c r="TJ135" s="120">
        <v>6.9911499145874188E-10</v>
      </c>
      <c r="TK135" s="120">
        <v>6.9911499145874177E-10</v>
      </c>
      <c r="TL135" s="120">
        <v>6.4233041897954936E-10</v>
      </c>
      <c r="TM135" s="120">
        <v>6.4233041897954936E-10</v>
      </c>
      <c r="TN135" s="120">
        <v>5.8971392226653238E-10</v>
      </c>
      <c r="TO135" s="120">
        <v>5.8971392226653217E-10</v>
      </c>
      <c r="TP135" s="120">
        <v>5.4099451533477805E-10</v>
      </c>
      <c r="TQ135" s="120">
        <v>5.4099451533477805E-10</v>
      </c>
      <c r="TR135" s="120">
        <v>4.9591634713039502E-10</v>
      </c>
      <c r="TS135" s="120">
        <v>4.9591634713039502E-10</v>
      </c>
      <c r="TT135" s="120">
        <v>4.5423801261853929E-10</v>
      </c>
      <c r="TU135" s="120">
        <v>4.5423801261853929E-10</v>
      </c>
      <c r="TV135" s="120">
        <v>4.1573188669674213E-10</v>
      </c>
      <c r="TW135" s="120">
        <v>4.1573188669674244E-10</v>
      </c>
      <c r="TX135" s="120">
        <v>3.8018348056990357E-10</v>
      </c>
      <c r="TY135" s="120">
        <v>3.8018348056990342E-10</v>
      </c>
      <c r="TZ135" s="120">
        <v>3.473908202137516E-10</v>
      </c>
      <c r="UA135" s="120">
        <v>3.473908202137518E-10</v>
      </c>
      <c r="UB135" s="120">
        <v>3.1716384654457377E-10</v>
      </c>
      <c r="UC135" s="120">
        <v>3.1716384654457371E-10</v>
      </c>
      <c r="UD135" s="120">
        <v>2.8932383690460054E-10</v>
      </c>
      <c r="UE135" s="120">
        <v>2.8932383690460049E-10</v>
      </c>
      <c r="UF135" s="120">
        <v>2.6370284746460758E-10</v>
      </c>
      <c r="UG135" s="120">
        <v>2.6370284746460752E-10</v>
      </c>
      <c r="UH135" s="120">
        <v>2.4014317613804728E-10</v>
      </c>
      <c r="UI135" s="120">
        <v>2.4014317613804722E-10</v>
      </c>
      <c r="UJ135" s="120">
        <v>2.184968455943979E-10</v>
      </c>
      <c r="UK135" s="120">
        <v>2.1849684559439801E-10</v>
      </c>
      <c r="UL135" s="120">
        <v>1.9862510595337273E-10</v>
      </c>
      <c r="UM135" s="120">
        <v>1.9862510595337273E-10</v>
      </c>
      <c r="UN135" s="120">
        <v>1.8039795673619907E-10</v>
      </c>
      <c r="UO135" s="120">
        <v>1.8039795673619912E-10</v>
      </c>
      <c r="UP135" s="120">
        <v>1.6369368764535799E-10</v>
      </c>
      <c r="UQ135" s="120">
        <v>1.6369368764535801E-10</v>
      </c>
      <c r="UR135" s="120">
        <v>1.4839843773994725E-10</v>
      </c>
      <c r="US135" s="120">
        <v>1.4839843773994725E-10</v>
      </c>
      <c r="UT135" s="120">
        <v>1.34405772570226E-10</v>
      </c>
      <c r="UU135" s="120">
        <v>1.3440577257022605E-10</v>
      </c>
      <c r="UV135" s="120">
        <v>1.2161627883188613E-10</v>
      </c>
      <c r="UW135" s="120">
        <v>1.2161627883188618E-10</v>
      </c>
      <c r="UX135" s="120">
        <v>1.0993717609819072E-10</v>
      </c>
      <c r="UY135" s="120">
        <v>1.099371760981907E-10</v>
      </c>
      <c r="UZ135" s="120">
        <v>9.9281945186313409E-11</v>
      </c>
      <c r="VA135" s="120">
        <v>9.9281945186313357E-11</v>
      </c>
      <c r="VB135" s="120">
        <v>8.9569972712992908E-11</v>
      </c>
      <c r="VC135" s="120">
        <v>8.9569972712992882E-11</v>
      </c>
      <c r="VD135" s="120">
        <v>8.072621139398922E-11</v>
      </c>
      <c r="VE135" s="120">
        <v>8.0726211393989272E-11</v>
      </c>
      <c r="VF135" s="120">
        <v>7.268085564177521E-11</v>
      </c>
      <c r="VG135" s="120">
        <v>7.2680855641775223E-11</v>
      </c>
      <c r="VH135" s="120">
        <v>6.5369032016416239E-11</v>
      </c>
      <c r="VI135" s="120">
        <v>6.5369032016416239E-11</v>
      </c>
      <c r="VJ135" s="120">
        <v>5.8730504085668867E-11</v>
      </c>
      <c r="VK135" s="120">
        <v>5.8730504085668854E-11</v>
      </c>
      <c r="VL135" s="120">
        <v>5.2709391251955688E-11</v>
      </c>
      <c r="VM135" s="120">
        <v>5.2709391251955675E-11</v>
      </c>
      <c r="VN135" s="120">
        <v>4.7253901106040633E-11</v>
      </c>
      <c r="VO135" s="120">
        <v>4.7253901106040646E-11</v>
      </c>
      <c r="VP135" s="120">
        <v>4.2316074869916412E-11</v>
      </c>
      <c r="VQ135" s="120">
        <v>4.2316074869916386E-11</v>
      </c>
      <c r="VR135" s="120">
        <v>3.7851545494616011E-11</v>
      </c>
      <c r="VS135" s="120">
        <v>3.7851545494616044E-11</v>
      </c>
      <c r="VT135" s="120">
        <v>3.3819307982356238E-11</v>
      </c>
      <c r="VU135" s="120">
        <v>3.3819307982356238E-11</v>
      </c>
      <c r="VV135" s="120">
        <v>3.0181501506593609E-11</v>
      </c>
      <c r="VW135" s="120">
        <v>3.0181501506593622E-11</v>
      </c>
      <c r="VX135" s="120">
        <v>2.6903202908213948E-11</v>
      </c>
      <c r="VY135" s="120">
        <v>2.6903202908213955E-11</v>
      </c>
      <c r="VZ135" s="120">
        <v>2.3952231151156178E-11</v>
      </c>
      <c r="WA135" s="120">
        <v>2.3952231151156194E-11</v>
      </c>
      <c r="WB135" s="120">
        <v>2.1298962326283172E-11</v>
      </c>
      <c r="WC135" s="120">
        <v>2.1298962326283188E-11</v>
      </c>
      <c r="WD135" s="120">
        <v>1.8916154798228387E-11</v>
      </c>
      <c r="WE135" s="120">
        <v>1.8916154798228371E-11</v>
      </c>
      <c r="WF135" s="120">
        <v>1.6778784096252273E-11</v>
      </c>
      <c r="WG135" s="120">
        <v>1.6778784096252279E-11</v>
      </c>
      <c r="WH135" s="120">
        <v>1.4863887156815374E-11</v>
      </c>
      <c r="WI135" s="120">
        <v>1.4863887156815365E-11</v>
      </c>
      <c r="WJ135" s="120">
        <v>1.3150415532592346E-11</v>
      </c>
      <c r="WK135" s="120">
        <v>1.3150415532592345E-11</v>
      </c>
      <c r="WL135" s="120">
        <v>1.1619097189996068E-11</v>
      </c>
      <c r="WM135" s="120">
        <v>1.161909718999607E-11</v>
      </c>
      <c r="WN135" s="120">
        <v>1.0252306524925083E-11</v>
      </c>
      <c r="WO135" s="120">
        <v>1.0252306524925082E-11</v>
      </c>
      <c r="WP135" s="120">
        <v>9.033942234374674E-12</v>
      </c>
      <c r="WQ135" s="120">
        <v>9.0339422343746724E-12</v>
      </c>
      <c r="WR135" s="120">
        <v>7.9493126897347707E-12</v>
      </c>
      <c r="WS135" s="120">
        <v>7.9493126897347675E-12</v>
      </c>
      <c r="WT135" s="120">
        <v>6.9850284660155149E-12</v>
      </c>
      <c r="WU135" s="120">
        <v>6.9850284660155197E-12</v>
      </c>
      <c r="WV135" s="120">
        <v>6.1289016898704036E-12</v>
      </c>
      <c r="WW135" s="120">
        <v>6.1289016898704012E-12</v>
      </c>
      <c r="WX135" s="120">
        <v>5.3698518781035421E-12</v>
      </c>
      <c r="WY135" s="120">
        <v>5.3698518781035478E-12</v>
      </c>
      <c r="WZ135" s="120">
        <v>4.6978179473291432E-12</v>
      </c>
      <c r="XA135" s="120">
        <v>4.6978179473291423E-12</v>
      </c>
      <c r="XB135" s="120">
        <v>4.1036760845735023E-12</v>
      </c>
      <c r="XC135" s="120">
        <v>4.1036760845735007E-12</v>
      </c>
      <c r="XD135" s="120">
        <v>3.5791631778509734E-12</v>
      </c>
      <c r="XE135" s="120">
        <v>3.5791631778509758E-12</v>
      </c>
      <c r="XF135" s="120">
        <v>3.1168055150805791E-12</v>
      </c>
      <c r="XG135" s="120">
        <v>3.1168055150805783E-12</v>
      </c>
      <c r="XH135" s="120">
        <v>2.7098524691181513E-12</v>
      </c>
      <c r="XI135" s="120">
        <v>2.7098524691181525E-12</v>
      </c>
      <c r="XJ135" s="120">
        <v>2.3522148961366301E-12</v>
      </c>
      <c r="XK135" s="120">
        <v>2.3522148961366317E-12</v>
      </c>
      <c r="XL135" s="120">
        <v>2.038407984072494E-12</v>
      </c>
      <c r="XM135" s="120">
        <v>2.0384079840724948E-12</v>
      </c>
      <c r="XN135" s="120">
        <v>1.7634982973481332E-12</v>
      </c>
      <c r="XO135" s="120">
        <v>1.7634982973481322E-12</v>
      </c>
      <c r="XP135" s="120">
        <v>1.5230547735565787E-12</v>
      </c>
      <c r="XQ135" s="120">
        <v>1.5230547735565783E-12</v>
      </c>
      <c r="XR135" s="120">
        <v>1.3131034372363104E-12</v>
      </c>
      <c r="XS135" s="120">
        <v>1.3131034372363104E-12</v>
      </c>
      <c r="XT135" s="120">
        <v>1.1300856052498178E-12</v>
      </c>
      <c r="XU135" s="120">
        <v>1.1300856052498174E-12</v>
      </c>
      <c r="XV135" s="120">
        <v>9.7081936759116332E-13</v>
      </c>
      <c r="XW135" s="120">
        <v>9.7081936759116433E-13</v>
      </c>
      <c r="XX135" s="120">
        <v>8.3246413666645118E-13</v>
      </c>
      <c r="XY135" s="120">
        <v>8.3246413666645118E-13</v>
      </c>
      <c r="XZ135" s="120">
        <v>7.1248806719938736E-13</v>
      </c>
      <c r="YA135" s="120">
        <v>7.1248806719938746E-13</v>
      </c>
      <c r="YB135" s="120">
        <v>6.0863815789527886E-13</v>
      </c>
      <c r="YC135" s="120">
        <v>6.0863815789527856E-13</v>
      </c>
      <c r="YD135" s="120">
        <v>5.1891285483490772E-13</v>
      </c>
      <c r="YE135" s="120">
        <v>5.1891285483490793E-13</v>
      </c>
      <c r="YF135" s="120">
        <v>4.4153698525006685E-13</v>
      </c>
      <c r="YG135" s="120">
        <v>4.4153698525006675E-13</v>
      </c>
      <c r="YH135" s="120">
        <v>3.7493885884100979E-13</v>
      </c>
      <c r="YI135" s="120">
        <v>3.7493885884100969E-13</v>
      </c>
      <c r="YJ135" s="120">
        <v>3.1772938211991435E-13</v>
      </c>
      <c r="YK135" s="120">
        <v>3.1772938211991415E-13</v>
      </c>
      <c r="YL135" s="120">
        <v>2.6868303939168599E-13</v>
      </c>
      <c r="YM135" s="120">
        <v>2.6868303939168619E-13</v>
      </c>
      <c r="YN135" s="120">
        <v>2.2672060190328207E-13</v>
      </c>
      <c r="YO135" s="120">
        <v>2.2672060190328207E-13</v>
      </c>
      <c r="YP135" s="120">
        <v>1.9089343439538237E-13</v>
      </c>
      <c r="YQ135" s="120">
        <v>1.9089343439538232E-13</v>
      </c>
      <c r="YR135" s="120">
        <v>1.6036927576703429E-13</v>
      </c>
      <c r="YS135" s="120">
        <v>1.6036927576703423E-13</v>
      </c>
      <c r="YT135" s="120">
        <v>1.344193778071722E-13</v>
      </c>
      <c r="YU135" s="120">
        <v>1.344193778071722E-13</v>
      </c>
      <c r="YV135" s="120">
        <v>1.1240689295017998E-13</v>
      </c>
      <c r="YW135" s="120">
        <v>1.1240689295018003E-13</v>
      </c>
      <c r="YX135" s="120">
        <v>9.3776408770410593E-14</v>
      </c>
      <c r="YY135" s="120">
        <v>9.3776408770410555E-14</v>
      </c>
      <c r="YZ135" s="120">
        <v>7.8044533438419911E-14</v>
      </c>
      <c r="ZA135" s="120">
        <v>7.8044533438419898E-14</v>
      </c>
      <c r="ZB135" s="120">
        <v>6.4791442616243422E-14</v>
      </c>
      <c r="ZC135" s="120">
        <v>6.4791442616243485E-14</v>
      </c>
      <c r="ZD135" s="120">
        <v>5.3653304268004589E-14</v>
      </c>
      <c r="ZE135" s="120">
        <v>5.3653304268004589E-14</v>
      </c>
      <c r="ZF135" s="120">
        <v>4.4315503604166425E-14</v>
      </c>
      <c r="ZG135" s="120">
        <v>4.4315503604166444E-14</v>
      </c>
      <c r="ZH135" s="120">
        <v>3.6506595862446988E-14</v>
      </c>
      <c r="ZI135" s="120">
        <v>3.6506595862446994E-14</v>
      </c>
      <c r="ZJ135" s="120">
        <v>2.999291985638746E-14</v>
      </c>
      <c r="ZK135" s="120">
        <v>2.9992919856387435E-14</v>
      </c>
      <c r="ZL135" s="120">
        <v>2.4573810195258866E-14</v>
      </c>
      <c r="ZM135" s="120">
        <v>2.4573810195258888E-14</v>
      </c>
      <c r="ZN135" s="120">
        <v>2.0077350798733949E-14</v>
      </c>
      <c r="ZO135" s="120">
        <v>2.0077350798733959E-14</v>
      </c>
      <c r="ZP135" s="120">
        <v>1.6356616799670603E-14</v>
      </c>
      <c r="ZQ135" s="120">
        <v>1.6356616799670599E-14</v>
      </c>
      <c r="ZR135" s="120">
        <v>1.3286356152344281E-14</v>
      </c>
      <c r="ZS135" s="120">
        <v>1.3286356152344281E-14</v>
      </c>
      <c r="ZT135" s="120">
        <v>1.076006624612655E-14</v>
      </c>
      <c r="ZU135" s="120">
        <v>1.0760066246126553E-14</v>
      </c>
      <c r="ZV135" s="120">
        <v>8.687424571197398E-15</v>
      </c>
      <c r="ZW135" s="120">
        <v>8.6874245711973933E-15</v>
      </c>
      <c r="ZX135" s="120">
        <v>6.9920359992551645E-15</v>
      </c>
      <c r="ZY135" s="120">
        <v>6.9920359992551661E-15</v>
      </c>
      <c r="ZZ135" s="120">
        <v>5.6094625347511268E-15</v>
      </c>
      <c r="AAA135" s="120">
        <v>5.6094625347511284E-15</v>
      </c>
      <c r="AAB135" s="120">
        <v>4.4855044678115097E-15</v>
      </c>
      <c r="AAC135" s="120">
        <v>4.4855044678115074E-15</v>
      </c>
      <c r="AAD135" s="120">
        <v>3.5747047260297761E-15</v>
      </c>
      <c r="AAE135" s="120">
        <v>3.5747047260297792E-15</v>
      </c>
      <c r="AAF135" s="120">
        <v>2.8390508863932334E-15</v>
      </c>
      <c r="AAG135" s="120">
        <v>2.8390508863932338E-15</v>
      </c>
      <c r="AAH135" s="120">
        <v>2.2468517787368482E-15</v>
      </c>
      <c r="AAI135" s="120">
        <v>2.2468517787368474E-15</v>
      </c>
      <c r="AAJ135" s="120">
        <v>1.7717678965277151E-15</v>
      </c>
      <c r="AAK135" s="120">
        <v>1.7717678965277143E-15</v>
      </c>
      <c r="AAL135" s="120">
        <v>1.3919769379020449E-15</v>
      </c>
      <c r="AAM135" s="120">
        <v>1.3919769379020455E-15</v>
      </c>
      <c r="AAN135" s="120">
        <v>1.0894577382652885E-15</v>
      </c>
      <c r="AAO135" s="120">
        <v>1.0894577382652891E-15</v>
      </c>
      <c r="AAP135" s="120">
        <v>8.4937763406811658E-16</v>
      </c>
      <c r="AAQ135" s="120">
        <v>8.4937763406811648E-16</v>
      </c>
      <c r="AAR135" s="120">
        <v>6.5956992425951895E-16</v>
      </c>
      <c r="AAS135" s="120">
        <v>6.5956992425951964E-16</v>
      </c>
      <c r="AAT135" s="120">
        <v>5.1008958004576719E-16</v>
      </c>
      <c r="AAU135" s="120">
        <v>5.10089580045767E-16</v>
      </c>
      <c r="AAV135" s="120">
        <v>3.9283670353589545E-16</v>
      </c>
      <c r="AAW135" s="120">
        <v>3.9283670353589565E-16</v>
      </c>
      <c r="AAX135" s="120">
        <v>3.0123846010531157E-16</v>
      </c>
      <c r="AAY135" s="120">
        <v>3.0123846010531162E-16</v>
      </c>
      <c r="AAZ135" s="120">
        <v>2.2998131618195069E-16</v>
      </c>
      <c r="ABA135" s="120">
        <v>2.2998131618195059E-16</v>
      </c>
      <c r="ABB135" s="120">
        <v>1.747864117885459E-16</v>
      </c>
      <c r="ABC135" s="120">
        <v>1.7478641178854605E-16</v>
      </c>
      <c r="ABD135" s="120">
        <v>1.3222179347198932E-16</v>
      </c>
      <c r="ABE135" s="120">
        <v>1.3222179347198932E-16</v>
      </c>
      <c r="ABF135" s="120">
        <v>9.954603587651687E-17</v>
      </c>
      <c r="ABG135" s="120">
        <v>9.9546035876516759E-17</v>
      </c>
      <c r="ABH135" s="120">
        <v>7.4578496553430684E-17</v>
      </c>
      <c r="ABI135" s="120">
        <v>7.4578496553430671E-17</v>
      </c>
      <c r="ABJ135" s="120">
        <v>5.5592085727827046E-17</v>
      </c>
      <c r="ABK135" s="120">
        <v>5.5592085727827059E-17</v>
      </c>
      <c r="ABL135" s="120">
        <v>4.1224997425175669E-17</v>
      </c>
      <c r="ABM135" s="120">
        <v>4.1224997425175632E-17</v>
      </c>
      <c r="ABN135" s="120">
        <v>3.0408347026967643E-17</v>
      </c>
      <c r="ABO135" s="120">
        <v>3.0408347026967656E-17</v>
      </c>
      <c r="ABP135" s="120">
        <v>2.2307099060020084E-17</v>
      </c>
      <c r="ABQ135" s="120">
        <v>2.2307099060020096E-17</v>
      </c>
      <c r="ABR135" s="120">
        <v>1.6272053561558183E-17</v>
      </c>
      <c r="ABS135" s="120">
        <v>1.6272053561558186E-17</v>
      </c>
      <c r="ABT135" s="120">
        <v>1.180099507917665E-17</v>
      </c>
      <c r="ABU135" s="120">
        <v>1.1800995079176656E-17</v>
      </c>
      <c r="ABV135" s="120">
        <v>8.5074002817998091E-18</v>
      </c>
      <c r="ABW135" s="120">
        <v>8.5074002817998168E-18</v>
      </c>
      <c r="ABX135" s="120">
        <v>6.09535294089073E-18</v>
      </c>
      <c r="ABY135" s="120">
        <v>6.0953529408907284E-18</v>
      </c>
      <c r="ABZ135" s="120">
        <v>4.3395330068998012E-18</v>
      </c>
      <c r="ACA135" s="120">
        <v>4.3395330068997996E-18</v>
      </c>
      <c r="ACB135" s="120">
        <v>3.0693336286732351E-18</v>
      </c>
      <c r="ACC135" s="120">
        <v>3.0693336286732371E-18</v>
      </c>
      <c r="ACD135" s="120">
        <v>2.1563198852266491E-18</v>
      </c>
      <c r="ACE135" s="120">
        <v>2.1563198852266491E-18</v>
      </c>
      <c r="ACF135" s="120">
        <v>1.5043790411447033E-18</v>
      </c>
      <c r="ACG135" s="120">
        <v>1.5043790411447033E-18</v>
      </c>
      <c r="ACH135" s="120">
        <v>1.0420273127092236E-18</v>
      </c>
      <c r="ACI135" s="120">
        <v>1.0420273127092228E-18</v>
      </c>
      <c r="ACJ135" s="120">
        <v>7.164351628423601E-19</v>
      </c>
      <c r="ACK135" s="120">
        <v>7.164351628423601E-19</v>
      </c>
      <c r="ACL135" s="120">
        <v>4.8881447342831183E-19</v>
      </c>
      <c r="ACM135" s="120">
        <v>4.8881447342831212E-19</v>
      </c>
      <c r="ACN135" s="120">
        <v>3.3087875777516478E-19</v>
      </c>
      <c r="ACO135" s="120">
        <v>3.3087875777516473E-19</v>
      </c>
      <c r="ACP135" s="120">
        <v>2.2214381525580309E-19</v>
      </c>
      <c r="ACQ135" s="120">
        <v>2.2214381525580299E-19</v>
      </c>
      <c r="ACR135" s="120">
        <v>1.4788261057414601E-19</v>
      </c>
      <c r="ACS135" s="120">
        <v>1.4788261057414606E-19</v>
      </c>
      <c r="ACT135" s="120">
        <v>9.7586190024365698E-20</v>
      </c>
      <c r="ACU135" s="120">
        <v>9.7586190024365735E-20</v>
      </c>
      <c r="ACV135" s="120">
        <v>6.3813444763724783E-20</v>
      </c>
      <c r="ACW135" s="120">
        <v>6.3813444763724711E-20</v>
      </c>
      <c r="ACX135" s="120">
        <v>4.1337641720632353E-20</v>
      </c>
      <c r="ACY135" s="120">
        <v>4.1337641720632371E-20</v>
      </c>
      <c r="ACZ135" s="120">
        <v>2.651785518228182E-20</v>
      </c>
      <c r="ADA135" s="120">
        <v>2.6517855182281829E-20</v>
      </c>
      <c r="ADB135" s="120">
        <v>1.6839594886378494E-20</v>
      </c>
      <c r="ADC135" s="120">
        <v>1.6839594886378491E-20</v>
      </c>
      <c r="ADD135" s="120">
        <v>1.0581763003641146E-20</v>
      </c>
      <c r="ADE135" s="120">
        <v>1.0581763003641145E-20</v>
      </c>
      <c r="ADF135" s="120">
        <v>6.5771954080346261E-21</v>
      </c>
      <c r="ADG135" s="120">
        <v>6.5771954080346268E-21</v>
      </c>
      <c r="ADH135" s="120">
        <v>4.0419674013120899E-21</v>
      </c>
      <c r="ADI135" s="120">
        <v>4.0419674013120876E-21</v>
      </c>
      <c r="ADJ135" s="120">
        <v>2.4548009485464439E-21</v>
      </c>
      <c r="ADK135" s="120">
        <v>2.4548009485464443E-21</v>
      </c>
      <c r="ADL135" s="120">
        <v>1.4726562802717234E-21</v>
      </c>
      <c r="ADM135" s="120">
        <v>1.4726562802717236E-21</v>
      </c>
      <c r="ADN135" s="120">
        <v>8.7221898188568318E-22</v>
      </c>
      <c r="ADO135" s="120">
        <v>8.7221898188568337E-22</v>
      </c>
      <c r="ADP135" s="120">
        <v>5.0974406421089064E-22</v>
      </c>
      <c r="ADQ135" s="120">
        <v>5.0974406421089045E-22</v>
      </c>
      <c r="ADR135" s="120">
        <v>2.9378503376370824E-22</v>
      </c>
      <c r="ADS135" s="120">
        <v>2.9378503376370824E-22</v>
      </c>
      <c r="ADT135" s="120">
        <v>1.6687445742854285E-22</v>
      </c>
      <c r="ADU135" s="120">
        <v>1.6687445742854283E-22</v>
      </c>
      <c r="ADV135" s="120">
        <v>9.3356946876597398E-23</v>
      </c>
      <c r="ADW135" s="120">
        <v>9.3356946876597422E-23</v>
      </c>
      <c r="ADX135" s="120">
        <v>5.140367445057815E-23</v>
      </c>
      <c r="ADY135" s="120">
        <v>5.1403674450578115E-23</v>
      </c>
      <c r="ADZ135" s="120">
        <v>2.7835883904436352E-23</v>
      </c>
      <c r="AEA135" s="120">
        <v>2.7835883904436346E-23</v>
      </c>
      <c r="AEB135" s="120">
        <v>1.4812488282347895E-23</v>
      </c>
      <c r="AEC135" s="120">
        <v>1.4812488282347895E-23</v>
      </c>
      <c r="AED135" s="120">
        <v>7.7390170271277709E-24</v>
      </c>
      <c r="AEE135" s="120">
        <v>7.7390170271277753E-24</v>
      </c>
      <c r="AEF135" s="120">
        <v>3.9661763269407433E-24</v>
      </c>
      <c r="AEG135" s="120">
        <v>3.9661763269407426E-24</v>
      </c>
      <c r="AEH135" s="120">
        <v>1.9918112225163401E-24</v>
      </c>
      <c r="AEI135" s="120">
        <v>1.9918112225163397E-24</v>
      </c>
      <c r="AEJ135" s="120">
        <v>9.7912917975981204E-25</v>
      </c>
      <c r="AEK135" s="120">
        <v>9.7912917975981241E-25</v>
      </c>
      <c r="AEL135" s="120">
        <v>4.70579723093316E-25</v>
      </c>
      <c r="AEM135" s="120">
        <v>4.70579723093316E-25</v>
      </c>
      <c r="AEN135" s="120">
        <v>2.2083541112836508E-25</v>
      </c>
      <c r="AEO135" s="120">
        <v>2.2083541112836531E-25</v>
      </c>
      <c r="AEP135" s="120">
        <v>1.0105013218678768E-25</v>
      </c>
      <c r="AEQ135" s="120">
        <v>1.0105013218678763E-25</v>
      </c>
      <c r="AER135" s="120">
        <v>4.5016420366386831E-26</v>
      </c>
      <c r="AES135" s="120">
        <v>4.5016420366386825E-26</v>
      </c>
      <c r="AET135" s="120">
        <v>1.9491227324782276E-26</v>
      </c>
      <c r="AEU135" s="120">
        <v>1.9491227324782271E-26</v>
      </c>
      <c r="AEV135" s="120">
        <v>8.1872030474033217E-27</v>
      </c>
      <c r="AEW135" s="120">
        <v>8.187203047403316E-27</v>
      </c>
      <c r="AEX135" s="120">
        <v>3.3294207299879718E-27</v>
      </c>
      <c r="AEY135" s="120">
        <v>3.3294207299879725E-27</v>
      </c>
      <c r="AEZ135" s="120">
        <v>1.3078210721492043E-27</v>
      </c>
      <c r="AFA135" s="120">
        <v>1.3078210721492038E-27</v>
      </c>
      <c r="AFB135" s="120">
        <v>4.9495892768418641E-28</v>
      </c>
      <c r="AFC135" s="120">
        <v>4.9495892768418641E-28</v>
      </c>
      <c r="AFD135" s="120">
        <v>1.7996605125839799E-28</v>
      </c>
      <c r="AFE135" s="120">
        <v>1.799660512583979E-28</v>
      </c>
      <c r="AFF135" s="120">
        <v>6.2663089585792976E-29</v>
      </c>
      <c r="AFG135" s="120">
        <v>6.2663089585792976E-29</v>
      </c>
      <c r="AFH135" s="120">
        <v>2.081806346924183E-29</v>
      </c>
      <c r="AFI135" s="120">
        <v>2.0818063469241835E-29</v>
      </c>
      <c r="AFJ135" s="120">
        <v>6.5713079562609194E-30</v>
      </c>
      <c r="AFK135" s="120">
        <v>6.5713079562609222E-30</v>
      </c>
      <c r="AFL135" s="120">
        <v>1.9612725385054133E-30</v>
      </c>
      <c r="AFM135" s="120">
        <v>1.9612725385054133E-30</v>
      </c>
      <c r="AFN135" s="120">
        <v>5.5034813522488449E-31</v>
      </c>
      <c r="AFO135" s="120">
        <v>5.5034813522488432E-31</v>
      </c>
      <c r="AFP135" s="120">
        <v>1.4422596130845134E-31</v>
      </c>
      <c r="AFQ135" s="120">
        <v>1.4422596130845136E-31</v>
      </c>
      <c r="AFR135" s="120">
        <v>3.5016635204341364E-32</v>
      </c>
      <c r="AFS135" s="120">
        <v>3.5016635204341364E-32</v>
      </c>
      <c r="AFT135" s="120">
        <v>7.7999503231661544E-33</v>
      </c>
      <c r="AFU135" s="120">
        <v>7.799950323166153E-33</v>
      </c>
      <c r="AFV135" s="120">
        <v>1.57481861203405E-33</v>
      </c>
      <c r="AFW135" s="120">
        <v>1.5748186120340503E-33</v>
      </c>
      <c r="AFX135" s="120">
        <v>2.8378191729292452E-34</v>
      </c>
      <c r="AFY135" s="120">
        <v>2.8378191729292448E-34</v>
      </c>
      <c r="AFZ135" s="120">
        <v>4.4723634529742794E-35</v>
      </c>
      <c r="AGA135" s="120">
        <v>4.4723634529742789E-35</v>
      </c>
      <c r="AGB135" s="120">
        <v>5.9950782276463575E-36</v>
      </c>
      <c r="AGC135" s="120">
        <v>5.9950782276463582E-36</v>
      </c>
      <c r="AGD135" s="120">
        <v>6.5640999301514434E-37</v>
      </c>
      <c r="AGE135" s="120">
        <v>6.5640999301514434E-37</v>
      </c>
      <c r="AGF135" s="120">
        <v>5.5055379946715731E-38</v>
      </c>
      <c r="AGG135" s="120">
        <v>5.5055379946715731E-38</v>
      </c>
      <c r="AGH135" s="120">
        <v>3.145365743411199E-39</v>
      </c>
      <c r="AGI135" s="120">
        <v>3.145365743411199E-39</v>
      </c>
      <c r="AGJ135" s="120">
        <v>9.1835496157991212E-41</v>
      </c>
      <c r="AGK135" s="120" t="s">
        <v>105</v>
      </c>
      <c r="AGL135" s="120" t="s">
        <v>105</v>
      </c>
      <c r="AGM135" s="120" t="s">
        <v>105</v>
      </c>
      <c r="AGN135" s="120" t="s">
        <v>105</v>
      </c>
      <c r="AGO135" s="120" t="s">
        <v>105</v>
      </c>
      <c r="AGP135" s="120" t="s">
        <v>105</v>
      </c>
      <c r="AGQ135" s="120" t="s">
        <v>105</v>
      </c>
      <c r="AGR135" s="120" t="s">
        <v>105</v>
      </c>
      <c r="AGS135" s="120" t="s">
        <v>105</v>
      </c>
      <c r="AGT135" s="120" t="s">
        <v>105</v>
      </c>
      <c r="AGU135" s="120" t="s">
        <v>105</v>
      </c>
      <c r="AGV135" s="120" t="s">
        <v>105</v>
      </c>
      <c r="AGW135" s="120" t="s">
        <v>105</v>
      </c>
      <c r="AGX135" s="120" t="s">
        <v>105</v>
      </c>
      <c r="AGY135" s="120" t="s">
        <v>105</v>
      </c>
      <c r="AGZ135" s="120" t="s">
        <v>105</v>
      </c>
      <c r="AHA135" s="120" t="s">
        <v>105</v>
      </c>
      <c r="AHB135" s="120" t="s">
        <v>105</v>
      </c>
      <c r="AHC135" s="120" t="s">
        <v>105</v>
      </c>
      <c r="AHD135" s="120" t="s">
        <v>105</v>
      </c>
      <c r="AHE135" s="120" t="s">
        <v>105</v>
      </c>
      <c r="AHF135" s="120" t="s">
        <v>105</v>
      </c>
      <c r="AHG135" s="120" t="s">
        <v>105</v>
      </c>
      <c r="AHH135" s="120" t="s">
        <v>105</v>
      </c>
      <c r="AHI135" s="120" t="s">
        <v>105</v>
      </c>
      <c r="AHJ135" s="120" t="s">
        <v>105</v>
      </c>
      <c r="AHK135" s="120" t="s">
        <v>105</v>
      </c>
      <c r="AHL135" s="120" t="s">
        <v>105</v>
      </c>
      <c r="AHM135" s="120" t="s">
        <v>105</v>
      </c>
      <c r="AHN135" s="120" t="s">
        <v>105</v>
      </c>
      <c r="AHO135" s="120" t="s">
        <v>105</v>
      </c>
      <c r="AHP135" s="120" t="s">
        <v>105</v>
      </c>
      <c r="AHQ135" s="120" t="s">
        <v>105</v>
      </c>
      <c r="AHR135" s="120" t="s">
        <v>105</v>
      </c>
      <c r="AHS135" s="120" t="s">
        <v>105</v>
      </c>
      <c r="AHT135" s="120" t="s">
        <v>105</v>
      </c>
      <c r="AHU135" s="120" t="s">
        <v>105</v>
      </c>
      <c r="AHV135" s="120" t="s">
        <v>105</v>
      </c>
      <c r="AHW135" s="120" t="s">
        <v>105</v>
      </c>
      <c r="AHX135" s="120" t="s">
        <v>105</v>
      </c>
      <c r="AHY135" s="120" t="s">
        <v>105</v>
      </c>
      <c r="AHZ135" s="120" t="s">
        <v>105</v>
      </c>
      <c r="AIA135" s="120" t="s">
        <v>105</v>
      </c>
      <c r="AIB135" s="120" t="s">
        <v>105</v>
      </c>
      <c r="AIC135" s="120" t="s">
        <v>105</v>
      </c>
      <c r="AID135" s="120" t="s">
        <v>105</v>
      </c>
      <c r="AIE135" s="120" t="s">
        <v>105</v>
      </c>
      <c r="AIF135" s="120" t="s">
        <v>105</v>
      </c>
      <c r="AIG135" s="120" t="s">
        <v>105</v>
      </c>
      <c r="AIH135" s="120" t="s">
        <v>105</v>
      </c>
      <c r="AII135" s="120" t="s">
        <v>105</v>
      </c>
      <c r="AIJ135" s="120" t="s">
        <v>105</v>
      </c>
      <c r="AIK135" s="120" t="s">
        <v>105</v>
      </c>
      <c r="AIL135" s="120" t="s">
        <v>105</v>
      </c>
      <c r="AIM135" s="120" t="s">
        <v>105</v>
      </c>
      <c r="AIN135" s="120" t="s">
        <v>105</v>
      </c>
      <c r="AIO135" s="120" t="s">
        <v>105</v>
      </c>
      <c r="AIP135" s="120" t="s">
        <v>105</v>
      </c>
      <c r="AIQ135" s="120" t="s">
        <v>105</v>
      </c>
      <c r="AIR135" s="120" t="s">
        <v>105</v>
      </c>
      <c r="AIS135" s="120" t="s">
        <v>105</v>
      </c>
      <c r="AIT135" s="120" t="s">
        <v>105</v>
      </c>
      <c r="AIU135" s="120" t="s">
        <v>105</v>
      </c>
      <c r="AIV135" s="120" t="s">
        <v>105</v>
      </c>
      <c r="AIW135" s="120" t="s">
        <v>105</v>
      </c>
      <c r="AIX135" s="120" t="s">
        <v>105</v>
      </c>
      <c r="AIY135" s="120" t="s">
        <v>105</v>
      </c>
      <c r="AIZ135" s="120" t="s">
        <v>105</v>
      </c>
      <c r="AJA135" s="120" t="s">
        <v>105</v>
      </c>
      <c r="AJB135" s="120" t="s">
        <v>105</v>
      </c>
      <c r="AJC135" s="120" t="s">
        <v>105</v>
      </c>
      <c r="AJD135" s="120" t="s">
        <v>105</v>
      </c>
      <c r="AJE135" s="120" t="s">
        <v>105</v>
      </c>
      <c r="AJF135" s="120" t="s">
        <v>105</v>
      </c>
      <c r="AJG135" s="120" t="s">
        <v>105</v>
      </c>
      <c r="AJH135" s="120" t="s">
        <v>105</v>
      </c>
      <c r="AJI135" s="120" t="s">
        <v>105</v>
      </c>
      <c r="AJJ135" s="120" t="s">
        <v>105</v>
      </c>
      <c r="AJK135" s="120" t="s">
        <v>105</v>
      </c>
      <c r="AJL135" s="120" t="s">
        <v>105</v>
      </c>
      <c r="AJM135" s="120" t="s">
        <v>105</v>
      </c>
      <c r="AJN135" s="120" t="s">
        <v>105</v>
      </c>
      <c r="AJO135" s="120" t="s">
        <v>105</v>
      </c>
      <c r="AJP135" s="120" t="s">
        <v>105</v>
      </c>
      <c r="AJQ135" s="120" t="s">
        <v>105</v>
      </c>
      <c r="AJR135" s="120" t="s">
        <v>105</v>
      </c>
      <c r="AJS135" s="120" t="s">
        <v>105</v>
      </c>
      <c r="AJT135" s="120" t="s">
        <v>105</v>
      </c>
      <c r="AJU135" s="120" t="s">
        <v>105</v>
      </c>
      <c r="AJV135" s="120" t="s">
        <v>105</v>
      </c>
      <c r="AJW135" s="120" t="s">
        <v>105</v>
      </c>
      <c r="AJX135" s="120" t="s">
        <v>105</v>
      </c>
      <c r="AJY135" s="120" t="s">
        <v>105</v>
      </c>
      <c r="AJZ135" s="120" t="s">
        <v>105</v>
      </c>
      <c r="AKA135" s="120" t="s">
        <v>105</v>
      </c>
      <c r="AKB135" s="120" t="s">
        <v>105</v>
      </c>
      <c r="AKC135" s="120" t="s">
        <v>105</v>
      </c>
      <c r="AKD135" s="120" t="s">
        <v>105</v>
      </c>
      <c r="AKE135" s="120" t="s">
        <v>105</v>
      </c>
      <c r="AKF135" s="120" t="s">
        <v>105</v>
      </c>
      <c r="AKG135" s="120" t="s">
        <v>105</v>
      </c>
      <c r="AKH135" s="120" t="s">
        <v>105</v>
      </c>
      <c r="AKI135" s="120" t="s">
        <v>105</v>
      </c>
      <c r="AKJ135" s="120" t="s">
        <v>105</v>
      </c>
      <c r="AKK135" s="120" t="s">
        <v>105</v>
      </c>
      <c r="AKL135" s="120" t="s">
        <v>105</v>
      </c>
      <c r="AKM135" s="120" t="s">
        <v>105</v>
      </c>
      <c r="AKN135" s="120" t="s">
        <v>105</v>
      </c>
      <c r="AKO135" s="120" t="s">
        <v>105</v>
      </c>
      <c r="AKP135" s="120" t="s">
        <v>105</v>
      </c>
      <c r="AKQ135" s="120" t="s">
        <v>105</v>
      </c>
      <c r="AKR135" s="120" t="s">
        <v>105</v>
      </c>
      <c r="AKS135" s="120" t="s">
        <v>105</v>
      </c>
      <c r="AKT135" s="120" t="s">
        <v>105</v>
      </c>
      <c r="AKU135" s="120" t="s">
        <v>105</v>
      </c>
      <c r="AKV135" s="120" t="s">
        <v>105</v>
      </c>
      <c r="AKW135" s="120" t="s">
        <v>105</v>
      </c>
      <c r="AKX135" s="120" t="s">
        <v>105</v>
      </c>
      <c r="AKY135" s="120" t="s">
        <v>105</v>
      </c>
      <c r="AKZ135" s="120" t="s">
        <v>105</v>
      </c>
      <c r="ALA135" s="120" t="s">
        <v>105</v>
      </c>
      <c r="ALB135" s="120" t="s">
        <v>105</v>
      </c>
      <c r="ALC135" s="120" t="s">
        <v>105</v>
      </c>
      <c r="ALD135" s="120" t="s">
        <v>105</v>
      </c>
      <c r="ALE135" s="120" t="s">
        <v>105</v>
      </c>
      <c r="ALF135" s="120" t="s">
        <v>105</v>
      </c>
      <c r="ALG135" s="120" t="s">
        <v>105</v>
      </c>
      <c r="ALH135" s="120" t="s">
        <v>105</v>
      </c>
      <c r="ALI135" s="120" t="s">
        <v>105</v>
      </c>
      <c r="ALJ135" s="120" t="s">
        <v>105</v>
      </c>
      <c r="ALK135" s="120" t="s">
        <v>105</v>
      </c>
      <c r="ALL135" s="120" t="s">
        <v>105</v>
      </c>
      <c r="ALM135" s="120" t="s">
        <v>105</v>
      </c>
      <c r="ALN135" s="120"/>
    </row>
    <row r="136" spans="1:1002" hidden="1">
      <c r="A136" s="119">
        <v>135</v>
      </c>
      <c r="B136" s="120">
        <v>1.7849400141378255E-5</v>
      </c>
      <c r="C136" s="120">
        <v>1.7430588264840121E-5</v>
      </c>
      <c r="D136" s="120">
        <v>1.7526571975486862E-5</v>
      </c>
      <c r="E136" s="120">
        <v>1.7114043524708417E-5</v>
      </c>
      <c r="F136" s="120">
        <v>1.7208287963126687E-5</v>
      </c>
      <c r="G136" s="120">
        <v>1.6801976029104781E-5</v>
      </c>
      <c r="H136" s="120">
        <v>1.6894505272379334E-5</v>
      </c>
      <c r="I136" s="120">
        <v>1.6494343293012301E-5</v>
      </c>
      <c r="J136" s="120">
        <v>1.6585181207440523E-5</v>
      </c>
      <c r="K136" s="120">
        <v>1.6191102969305467E-5</v>
      </c>
      <c r="L136" s="120">
        <v>1.6280273210684714E-5</v>
      </c>
      <c r="M136" s="120">
        <v>1.5892212850790941E-5</v>
      </c>
      <c r="N136" s="120">
        <v>1.5979738864720895E-5</v>
      </c>
      <c r="O136" s="120">
        <v>1.5597630872239184E-5</v>
      </c>
      <c r="P136" s="120">
        <v>1.5683535894439015E-5</v>
      </c>
      <c r="Q136" s="120">
        <v>1.5307315112406384E-5</v>
      </c>
      <c r="R136" s="120">
        <v>1.5391622169046709E-5</v>
      </c>
      <c r="S136" s="120">
        <v>1.5021223796046413E-5</v>
      </c>
      <c r="T136" s="120">
        <v>1.5103955704096059E-5</v>
      </c>
      <c r="U136" s="120">
        <v>1.4739315295912355E-5</v>
      </c>
      <c r="V136" s="120">
        <v>1.482049466350002E-5</v>
      </c>
      <c r="W136" s="120">
        <v>1.4461548134747602E-5</v>
      </c>
      <c r="X136" s="120">
        <v>1.4541197361538269E-5</v>
      </c>
      <c r="Y136" s="120">
        <v>1.418788098726593E-5</v>
      </c>
      <c r="Z136" s="120">
        <v>1.4266022264852045E-5</v>
      </c>
      <c r="AA136" s="120">
        <v>1.3918272682120246E-5</v>
      </c>
      <c r="AB136" s="120">
        <v>1.3994927994427686E-5</v>
      </c>
      <c r="AC136" s="120">
        <v>1.3652682203859805E-5</v>
      </c>
      <c r="AD136" s="120">
        <v>1.3727873327568509E-5</v>
      </c>
      <c r="AE136" s="120">
        <v>1.3391068694875357E-5</v>
      </c>
      <c r="AF136" s="120">
        <v>1.3464817199854783E-5</v>
      </c>
      <c r="AG136" s="120">
        <v>1.313339145733222E-5</v>
      </c>
      <c r="AH136" s="120">
        <v>1.3205718707091367E-5</v>
      </c>
      <c r="AI136" s="120">
        <v>1.2879609955090552E-5</v>
      </c>
      <c r="AJ136" s="120">
        <v>1.2950537107242686E-5</v>
      </c>
      <c r="AK136" s="120">
        <v>1.2629683815612815E-5</v>
      </c>
      <c r="AL136" s="120">
        <v>1.2699231822354776E-5</v>
      </c>
      <c r="AM136" s="120">
        <v>1.2383572831857859E-5</v>
      </c>
      <c r="AN136" s="120">
        <v>1.2451762440463973E-5</v>
      </c>
      <c r="AO136" s="120">
        <v>1.2141236964161519E-5</v>
      </c>
      <c r="AP136" s="120">
        <v>1.2208088717492038E-5</v>
      </c>
      <c r="AQ136" s="120">
        <v>1.1902636342103162E-5</v>
      </c>
      <c r="AR136" s="120">
        <v>1.1968170579127163E-5</v>
      </c>
      <c r="AS136" s="120">
        <v>1.1667731266358006E-5</v>
      </c>
      <c r="AT136" s="120">
        <v>1.1731968122690786E-5</v>
      </c>
      <c r="AU136" s="120">
        <v>1.1436482210534818E-5</v>
      </c>
      <c r="AV136" s="120">
        <v>1.1499441618989691E-5</v>
      </c>
      <c r="AW136" s="120">
        <v>1.1208849822998714E-5</v>
      </c>
      <c r="AX136" s="120">
        <v>1.1270551514153095E-5</v>
      </c>
      <c r="AY136" s="120">
        <v>1.0984794928678531E-5</v>
      </c>
      <c r="AZ136" s="120">
        <v>1.1045258431454357E-5</v>
      </c>
      <c r="BA136" s="120">
        <v>1.0764278530858682E-5</v>
      </c>
      <c r="BB136" s="120">
        <v>1.0823523173117124E-5</v>
      </c>
      <c r="BC136" s="120">
        <v>1.0547261812955084E-5</v>
      </c>
      <c r="BD136" s="120">
        <v>1.0605306722105353E-5</v>
      </c>
      <c r="BE136" s="120">
        <v>1.0333706140274674E-5</v>
      </c>
      <c r="BF136" s="120">
        <v>1.0390570243897023E-5</v>
      </c>
      <c r="BG136" s="120">
        <v>1.0123573061758394E-5</v>
      </c>
      <c r="BH136" s="120">
        <v>1.0179275088241086E-5</v>
      </c>
      <c r="BI136" s="120">
        <v>9.9168243117070864E-6</v>
      </c>
      <c r="BJ136" s="120">
        <v>9.9713827908974801E-6</v>
      </c>
      <c r="BK136" s="120">
        <v>9.7134218114902471E-6</v>
      </c>
      <c r="BL136" s="120">
        <v>9.7668550753596995E-6</v>
      </c>
      <c r="BM136" s="120">
        <v>9.5133276712370084E-6</v>
      </c>
      <c r="BN136" s="120">
        <v>9.5656538545596671E-6</v>
      </c>
      <c r="BO136" s="120">
        <v>9.3165041915091813E-6</v>
      </c>
      <c r="BP136" s="120">
        <v>9.3677412325545361E-6</v>
      </c>
      <c r="BQ136" s="120">
        <v>9.1229138649559705E-6</v>
      </c>
      <c r="BR136" s="120">
        <v>9.1730795061951101E-6</v>
      </c>
      <c r="BS136" s="120">
        <v>8.9325193779501091E-6</v>
      </c>
      <c r="BT136" s="120">
        <v>8.9816311667755953E-6</v>
      </c>
      <c r="BU136" s="120">
        <v>8.7452836122049271E-6</v>
      </c>
      <c r="BV136" s="120">
        <v>8.79335890166418E-6</v>
      </c>
      <c r="BW136" s="120">
        <v>8.5611696463721741E-6</v>
      </c>
      <c r="BX136" s="120">
        <v>8.6082255959143227E-6</v>
      </c>
      <c r="BY136" s="120">
        <v>8.3801407576201839E-6</v>
      </c>
      <c r="BZ136" s="120">
        <v>8.4261943338562194E-6</v>
      </c>
      <c r="CA136" s="120">
        <v>8.2021604231920174E-6</v>
      </c>
      <c r="CB136" s="120">
        <v>8.2472284006682964E-6</v>
      </c>
      <c r="CC136" s="120">
        <v>8.0271923219434079E-6</v>
      </c>
      <c r="CD136" s="120">
        <v>8.0712912839282159E-6</v>
      </c>
      <c r="CE136" s="120">
        <v>7.8552003358599687E-6</v>
      </c>
      <c r="CF136" s="120">
        <v>7.8983466751432496E-6</v>
      </c>
      <c r="CG136" s="120">
        <v>7.6861485515535627E-6</v>
      </c>
      <c r="CH136" s="120">
        <v>7.7283584712595218E-6</v>
      </c>
      <c r="CI136" s="120">
        <v>7.5200012617372755E-6</v>
      </c>
      <c r="CJ136" s="120">
        <v>7.5612907761499167E-6</v>
      </c>
      <c r="CK136" s="120">
        <v>7.3567229666788909E-6</v>
      </c>
      <c r="CL136" s="120">
        <v>7.3971079020802436E-6</v>
      </c>
      <c r="CM136" s="120">
        <v>7.1962783756323508E-6</v>
      </c>
      <c r="CN136" s="120">
        <v>7.2357743711534169E-6</v>
      </c>
      <c r="CO136" s="120">
        <v>7.0386324082470868E-6</v>
      </c>
      <c r="CP136" s="120">
        <v>7.0772549167312388E-6</v>
      </c>
      <c r="CQ136" s="120">
        <v>6.883750195954684E-6</v>
      </c>
      <c r="CR136" s="120">
        <v>6.9215144848335458E-6</v>
      </c>
      <c r="CS136" s="120">
        <v>6.7315970833327617E-6</v>
      </c>
      <c r="CT136" s="120">
        <v>6.7685182355143182E-6</v>
      </c>
      <c r="CU136" s="120">
        <v>6.5821386294455871E-6</v>
      </c>
      <c r="CV136" s="120">
        <v>6.618231544214554E-6</v>
      </c>
      <c r="CW136" s="120">
        <v>6.4353406091612923E-6</v>
      </c>
      <c r="CX136" s="120">
        <v>6.4706200030914509E-6</v>
      </c>
      <c r="CY136" s="120">
        <v>6.2911690144451807E-6</v>
      </c>
      <c r="CZ136" s="120">
        <v>6.3256494223237139E-6</v>
      </c>
      <c r="DA136" s="120">
        <v>6.1495900556290393E-6</v>
      </c>
      <c r="DB136" s="120">
        <v>6.1832858313925859E-6</v>
      </c>
      <c r="DC136" s="120">
        <v>6.0105701626559182E-6</v>
      </c>
      <c r="DD136" s="120">
        <v>6.0434954803383545E-6</v>
      </c>
      <c r="DE136" s="120">
        <v>5.8740759863003114E-6</v>
      </c>
      <c r="DF136" s="120">
        <v>5.906244840992036E-6</v>
      </c>
      <c r="DG136" s="120">
        <v>5.7400743993632716E-6</v>
      </c>
      <c r="DH136" s="120">
        <v>5.7715006081818633E-6</v>
      </c>
      <c r="DI136" s="120">
        <v>5.6085324978422313E-6</v>
      </c>
      <c r="DJ136" s="120">
        <v>5.639229700914366E-6</v>
      </c>
      <c r="DK136" s="120">
        <v>5.4794176020752476E-6</v>
      </c>
      <c r="DL136" s="120">
        <v>5.5093992635297095E-6</v>
      </c>
      <c r="DM136" s="120">
        <v>5.3526972578593422E-6</v>
      </c>
      <c r="DN136" s="120">
        <v>5.3819766668310293E-6</v>
      </c>
      <c r="DO136" s="120">
        <v>5.2283392375427435E-6</v>
      </c>
      <c r="DP136" s="120">
        <v>5.256929509187405E-6</v>
      </c>
      <c r="DQ136" s="120">
        <v>5.1063115410905918E-6</v>
      </c>
      <c r="DR136" s="120">
        <v>5.1342256176102974E-6</v>
      </c>
      <c r="DS136" s="120">
        <v>4.986582397124022E-6</v>
      </c>
      <c r="DT136" s="120">
        <v>5.0138330488030785E-6</v>
      </c>
      <c r="DU136" s="120">
        <v>4.8691202639321996E-6</v>
      </c>
      <c r="DV136" s="120">
        <v>4.8957200901834337E-6</v>
      </c>
      <c r="DW136" s="120">
        <v>4.753893830457121E-6</v>
      </c>
      <c r="DX136" s="120">
        <v>4.7798552608783271E-6</v>
      </c>
      <c r="DY136" s="120">
        <v>4.6408720172508746E-6</v>
      </c>
      <c r="DZ136" s="120">
        <v>4.6662073126912904E-6</v>
      </c>
      <c r="EA136" s="120">
        <v>4.5300239774051442E-6</v>
      </c>
      <c r="EB136" s="120">
        <v>4.5547452310417859E-6</v>
      </c>
      <c r="EC136" s="120">
        <v>4.4213190974526744E-6</v>
      </c>
      <c r="ED136" s="120">
        <v>4.4454382358763451E-6</v>
      </c>
      <c r="EE136" s="120">
        <v>4.3147269982404255E-6</v>
      </c>
      <c r="EF136" s="120">
        <v>4.3382557825512282E-6</v>
      </c>
      <c r="EG136" s="120">
        <v>4.2102175357742098E-6</v>
      </c>
      <c r="EH136" s="120">
        <v>4.2331675626864205E-6</v>
      </c>
      <c r="EI136" s="120">
        <v>4.1077608020345545E-6</v>
      </c>
      <c r="EJ136" s="120">
        <v>4.1301435049906464E-6</v>
      </c>
      <c r="EK136" s="120">
        <v>4.0073271257635517E-6</v>
      </c>
      <c r="EL136" s="120">
        <v>4.0291537760572225E-6</v>
      </c>
      <c r="EM136" s="120">
        <v>3.9088870732224791E-6</v>
      </c>
      <c r="EN136" s="120">
        <v>3.9301687811304408E-6</v>
      </c>
      <c r="EO136" s="120">
        <v>3.8124114489199012E-6</v>
      </c>
      <c r="EP136" s="120">
        <v>3.8331591648423477E-6</v>
      </c>
      <c r="EQ136" s="120">
        <v>3.7178712963101543E-6</v>
      </c>
      <c r="ER136" s="120">
        <v>3.738095811919619E-6</v>
      </c>
      <c r="ES136" s="120">
        <v>3.6252378984618774E-6</v>
      </c>
      <c r="ET136" s="120">
        <v>3.6449498478603641E-6</v>
      </c>
      <c r="EU136" s="120">
        <v>3.534482778696437E-6</v>
      </c>
      <c r="EV136" s="120">
        <v>3.5536926395805954E-6</v>
      </c>
      <c r="EW136" s="120">
        <v>3.4455777011960453E-6</v>
      </c>
      <c r="EX136" s="120">
        <v>3.4642957960302145E-6</v>
      </c>
      <c r="EY136" s="120">
        <v>3.3584946715813555E-6</v>
      </c>
      <c r="EZ136" s="120">
        <v>3.3767311687782833E-6</v>
      </c>
      <c r="FA136" s="120">
        <v>3.2732059374583584E-6</v>
      </c>
      <c r="FB136" s="120">
        <v>3.2909708525673775E-6</v>
      </c>
      <c r="FC136" s="120">
        <v>3.1896839889343655E-6</v>
      </c>
      <c r="FD136" s="120">
        <v>3.2069871858368613E-6</v>
      </c>
      <c r="FE136" s="120">
        <v>3.1079015591029515E-6</v>
      </c>
      <c r="FF136" s="120">
        <v>3.1247527512148837E-6</v>
      </c>
      <c r="FG136" s="120">
        <v>3.027831624497617E-6</v>
      </c>
      <c r="FH136" s="120">
        <v>3.0442403759789258E-6</v>
      </c>
      <c r="FI136" s="120">
        <v>2.9494474055140753E-6</v>
      </c>
      <c r="FJ136" s="120">
        <v>2.9654231324847308E-6</v>
      </c>
      <c r="FK136" s="120">
        <v>2.8727223668009383E-6</v>
      </c>
      <c r="FL136" s="120">
        <v>2.8882743385634618E-6</v>
      </c>
      <c r="FM136" s="120">
        <v>2.797630217618702E-6</v>
      </c>
      <c r="FN136" s="120">
        <v>2.8127675578869218E-6</v>
      </c>
      <c r="FO136" s="120">
        <v>2.7241449121668491E-6</v>
      </c>
      <c r="FP136" s="120">
        <v>2.7388766003006946E-6</v>
      </c>
      <c r="FQ136" s="120">
        <v>2.652240649878962E-6</v>
      </c>
      <c r="FR136" s="120">
        <v>2.6665755221250737E-6</v>
      </c>
      <c r="FS136" s="120">
        <v>2.5818918756856775E-6</v>
      </c>
      <c r="FT136" s="120">
        <v>2.5958386264236291E-6</v>
      </c>
      <c r="FU136" s="120">
        <v>2.5130732802454005E-6</v>
      </c>
      <c r="FV136" s="120">
        <v>2.5266404632392957E-6</v>
      </c>
      <c r="FW136" s="120">
        <v>2.4457598001426181E-6</v>
      </c>
      <c r="FX136" s="120">
        <v>2.4589558297978778E-6</v>
      </c>
      <c r="FY136" s="120">
        <v>2.3799266180537608E-6</v>
      </c>
      <c r="FZ136" s="120">
        <v>2.3927597706788395E-6</v>
      </c>
      <c r="GA136" s="120">
        <v>2.3155491628804437E-6</v>
      </c>
      <c r="GB136" s="120">
        <v>2.3280275779532852E-6</v>
      </c>
      <c r="GC136" s="120">
        <v>2.252603109850059E-6</v>
      </c>
      <c r="GD136" s="120">
        <v>2.2647347912890506E-6</v>
      </c>
      <c r="GE136" s="120">
        <v>2.1910643805835731E-6</v>
      </c>
      <c r="GF136" s="120">
        <v>2.2028571980227878E-6</v>
      </c>
      <c r="GG136" s="120">
        <v>2.1309091431305206E-6</v>
      </c>
      <c r="GH136" s="120">
        <v>2.1423708331990078E-6</v>
      </c>
      <c r="GI136" s="120">
        <v>2.0721138119710681E-6</v>
      </c>
      <c r="GJ136" s="120">
        <v>2.083251979575965E-6</v>
      </c>
      <c r="GK136" s="120">
        <v>2.0146550479851159E-6</v>
      </c>
      <c r="GL136" s="120">
        <v>2.0254771675983667E-6</v>
      </c>
      <c r="GM136" s="120">
        <v>1.9585097583883786E-6</v>
      </c>
      <c r="GN136" s="120">
        <v>1.969023175336818E-6</v>
      </c>
      <c r="GO136" s="120">
        <v>1.90365509663542E-6</v>
      </c>
      <c r="GP136" s="120">
        <v>1.9138670283939921E-6</v>
      </c>
      <c r="GQ136" s="120">
        <v>1.8500684622895773E-6</v>
      </c>
      <c r="GR136" s="120">
        <v>1.8599859997774555E-6</v>
      </c>
      <c r="GS136" s="120">
        <v>1.797727500859774E-6</v>
      </c>
      <c r="GT136" s="120">
        <v>1.8073576097391647E-6</v>
      </c>
      <c r="GU136" s="120">
        <v>1.7466101036042041E-6</v>
      </c>
      <c r="GV136" s="120">
        <v>1.7559596255815772E-6</v>
      </c>
      <c r="GW136" s="120">
        <v>1.6966944073008703E-6</v>
      </c>
      <c r="GX136" s="120">
        <v>1.7057700614303956E-6</v>
      </c>
      <c r="GY136" s="120">
        <v>1.6479587939849827E-6</v>
      </c>
      <c r="GZ136" s="120">
        <v>1.6567671779739339E-6</v>
      </c>
      <c r="HA136" s="120">
        <v>1.6003818906532381E-6</v>
      </c>
      <c r="HB136" s="120">
        <v>1.6089294821691302E-6</v>
      </c>
      <c r="HC136" s="120">
        <v>1.5539425689349926E-6</v>
      </c>
      <c r="HD136" s="120">
        <v>1.5622357269142089E-6</v>
      </c>
      <c r="HE136" s="120">
        <v>1.5086199447303594E-6</v>
      </c>
      <c r="HF136" s="120">
        <v>1.5166649106880383E-6</v>
      </c>
      <c r="HG136" s="120">
        <v>1.4643933778152776E-6</v>
      </c>
      <c r="HH136" s="120">
        <v>1.4721962771562172E-6</v>
      </c>
      <c r="HI136" s="120">
        <v>1.4212424714135988E-6</v>
      </c>
      <c r="HJ136" s="120">
        <v>1.4288093147439421E-6</v>
      </c>
      <c r="HK136" s="120">
        <v>1.3791470717362529E-6</v>
      </c>
      <c r="HL136" s="120">
        <v>1.3864837561757146E-6</v>
      </c>
      <c r="HM136" s="120">
        <v>1.3380872674875626E-6</v>
      </c>
      <c r="HN136" s="120">
        <v>1.3451995779819535E-6</v>
      </c>
      <c r="HO136" s="120">
        <v>1.2980433893387779E-6</v>
      </c>
      <c r="HP136" s="120">
        <v>1.3049369999726025E-6</v>
      </c>
      <c r="HQ136" s="120">
        <v>1.2589960093689489E-6</v>
      </c>
      <c r="HR136" s="120">
        <v>1.26567648467782E-6</v>
      </c>
      <c r="HS136" s="120">
        <v>1.2209259404732023E-6</v>
      </c>
      <c r="HT136" s="120">
        <v>1.2273987367558437E-6</v>
      </c>
      <c r="HU136" s="120">
        <v>1.1838142357385535E-6</v>
      </c>
      <c r="HV136" s="120">
        <v>1.1900847023681474E-6</v>
      </c>
      <c r="HW136" s="120">
        <v>1.1476421877873676E-6</v>
      </c>
      <c r="HX136" s="120">
        <v>1.153715568522009E-6</v>
      </c>
      <c r="HY136" s="120">
        <v>1.112391328088606E-6</v>
      </c>
      <c r="HZ136" s="120">
        <v>1.1182727623806281E-6</v>
      </c>
      <c r="IA136" s="120">
        <v>1.0780434262369912E-6</v>
      </c>
      <c r="IB136" s="120">
        <v>1.0837379505409185E-6</v>
      </c>
      <c r="IC136" s="120">
        <v>1.0445804892002547E-6</v>
      </c>
      <c r="ID136" s="120">
        <v>1.0500930382791518E-6</v>
      </c>
      <c r="IE136" s="120">
        <v>1.0119847605346195E-6</v>
      </c>
      <c r="IF136" s="120">
        <v>1.0173201687645924E-6</v>
      </c>
      <c r="IG136" s="120">
        <v>9.802387195686921E-7</v>
      </c>
      <c r="IH136" s="120">
        <v>9.8540172224130383E-7</v>
      </c>
      <c r="II136" s="120">
        <v>9.4932508055594688E-7</v>
      </c>
      <c r="IJ136" s="120">
        <v>9.5432031517832777E-7</v>
      </c>
      <c r="IK136" s="120">
        <v>9.1922679179601362E-7</v>
      </c>
      <c r="IL136" s="120">
        <v>9.2405879938840517E-7</v>
      </c>
      <c r="IM136" s="120">
        <v>8.8992703472494116E-7</v>
      </c>
      <c r="IN136" s="120">
        <v>8.946002611154638E-7</v>
      </c>
      <c r="IO136" s="120">
        <v>8.6140922297468623E-7</v>
      </c>
      <c r="IP136" s="120">
        <v>8.6592802009107853E-7</v>
      </c>
      <c r="IQ136" s="120">
        <v>8.3365700140202909E-7</v>
      </c>
      <c r="IR136" s="120">
        <v>8.3802562856013713E-7</v>
      </c>
      <c r="IS136" s="120">
        <v>8.0665424508716465E-7</v>
      </c>
      <c r="IT136" s="120">
        <v>8.1087687027595168E-7</v>
      </c>
      <c r="IU136" s="120">
        <v>7.8038505830222123E-7</v>
      </c>
      <c r="IV136" s="120">
        <v>7.8446575946505545E-7</v>
      </c>
      <c r="IW136" s="120">
        <v>7.5483377344995022E-7</v>
      </c>
      <c r="IX136" s="120">
        <v>7.5877653976195597E-7</v>
      </c>
      <c r="IY136" s="120">
        <v>7.2998494997286873E-7</v>
      </c>
      <c r="IZ136" s="120">
        <v>7.3379368311410669E-7</v>
      </c>
      <c r="JA136" s="120">
        <v>7.0582337323313455E-7</v>
      </c>
      <c r="JB136" s="120">
        <v>7.0950188865738567E-7</v>
      </c>
      <c r="JC136" s="120">
        <v>6.8233405336343545E-7</v>
      </c>
      <c r="JD136" s="120">
        <v>6.8588608156236771E-7</v>
      </c>
      <c r="JE136" s="120">
        <v>6.595022240892036E-7</v>
      </c>
      <c r="JF136" s="120">
        <v>6.6293141185169709E-7</v>
      </c>
      <c r="JG136" s="120">
        <v>6.373133415224653E-7</v>
      </c>
      <c r="JH136" s="120">
        <v>6.4062325318887217E-7</v>
      </c>
      <c r="JI136" s="120">
        <v>6.1575308292764068E-7</v>
      </c>
      <c r="JJ136" s="120">
        <v>6.1894720163876833E-7</v>
      </c>
      <c r="JK136" s="120">
        <v>5.9480734545963827E-7</v>
      </c>
      <c r="JL136" s="120">
        <v>5.9788907440023418E-7</v>
      </c>
      <c r="JM136" s="120">
        <v>5.7446224487458165E-7</v>
      </c>
      <c r="JN136" s="120">
        <v>5.774349085111078E-7</v>
      </c>
      <c r="JO136" s="120">
        <v>5.5470411421352753E-7</v>
      </c>
      <c r="JP136" s="120">
        <v>5.5757095952600584E-7</v>
      </c>
      <c r="JQ136" s="120">
        <v>5.3551950245952725E-7</v>
      </c>
      <c r="JR136" s="120">
        <v>5.3828370016725751E-7</v>
      </c>
      <c r="JS136" s="120">
        <v>5.168951731684282E-7</v>
      </c>
      <c r="JT136" s="120">
        <v>5.1955981894936078E-7</v>
      </c>
      <c r="JU136" s="120">
        <v>4.9881810307378199E-7</v>
      </c>
      <c r="JV136" s="120">
        <v>5.0138621877734295E-7</v>
      </c>
      <c r="JW136" s="120">
        <v>4.8127548066626399E-7</v>
      </c>
      <c r="JX136" s="120">
        <v>4.8375001551943086E-7</v>
      </c>
      <c r="JY136" s="120">
        <v>4.6425470474800813E-7</v>
      </c>
      <c r="JZ136" s="120">
        <v>4.6663853655443657E-7</v>
      </c>
      <c r="KA136" s="120">
        <v>4.4774338296227469E-7</v>
      </c>
      <c r="KB136" s="120">
        <v>4.5003931929427612E-7</v>
      </c>
      <c r="KC136" s="120">
        <v>4.3172933029887475E-7</v>
      </c>
      <c r="KD136" s="120">
        <v>4.3394010968205301E-7</v>
      </c>
      <c r="KE136" s="120">
        <v>4.1620056757578756E-7</v>
      </c>
      <c r="KF136" s="120">
        <v>4.1832886066614086E-7</v>
      </c>
      <c r="KG136" s="120">
        <v>4.0114531989741905E-7</v>
      </c>
      <c r="KH136" s="120">
        <v>4.031937306507189E-7</v>
      </c>
      <c r="KI136" s="120">
        <v>3.8655201508995139E-7</v>
      </c>
      <c r="KJ136" s="120">
        <v>3.8852308192321567E-7</v>
      </c>
      <c r="KK136" s="120">
        <v>3.7240928211425678E-7</v>
      </c>
      <c r="KL136" s="120">
        <v>3.7430547905912839E-7</v>
      </c>
      <c r="KM136" s="120">
        <v>3.5870594945683852E-7</v>
      </c>
      <c r="KN136" s="120">
        <v>3.6052968730469606E-7</v>
      </c>
      <c r="KO136" s="120">
        <v>3.4543104349929195E-7</v>
      </c>
      <c r="KP136" s="120">
        <v>3.4718467093791377E-7</v>
      </c>
      <c r="KQ136" s="120">
        <v>3.3257378686677336E-7</v>
      </c>
      <c r="KR136" s="120">
        <v>3.3425959160838213E-7</v>
      </c>
      <c r="KS136" s="120">
        <v>3.2012359675597855E-7</v>
      </c>
      <c r="KT136" s="120">
        <v>3.2174380665649856E-7</v>
      </c>
      <c r="KU136" s="120">
        <v>3.0807008324314082E-7</v>
      </c>
      <c r="KV136" s="120">
        <v>3.0962686741250189E-7</v>
      </c>
      <c r="KW136" s="120">
        <v>2.9640304757256899E-7</v>
      </c>
      <c r="KX136" s="120">
        <v>2.9789851747589403E-7</v>
      </c>
      <c r="KY136" s="120">
        <v>2.8511248042624825E-7</v>
      </c>
      <c r="KZ136" s="120">
        <v>2.8654869097576681E-7</v>
      </c>
      <c r="LA136" s="120">
        <v>2.7418856017504059E-7</v>
      </c>
      <c r="LB136" s="120">
        <v>2.755675108125767E-7</v>
      </c>
      <c r="LC136" s="120">
        <v>2.6362165111203348E-7</v>
      </c>
      <c r="LD136" s="120">
        <v>2.6494528688191175E-7</v>
      </c>
      <c r="LE136" s="120">
        <v>2.5340230166857683E-7</v>
      </c>
      <c r="LF136" s="120">
        <v>2.5467251428080471E-7</v>
      </c>
      <c r="LG136" s="120">
        <v>2.4352124261357468E-7</v>
      </c>
      <c r="LH136" s="120">
        <v>2.4473987149715637E-7</v>
      </c>
      <c r="LI136" s="120">
        <v>2.3396938523659564E-7</v>
      </c>
      <c r="LJ136" s="120">
        <v>2.3513821858283857E-7</v>
      </c>
      <c r="LK136" s="120">
        <v>2.2473781951537202E-7</v>
      </c>
      <c r="LL136" s="120">
        <v>2.2585859531105376E-7</v>
      </c>
      <c r="LM136" s="120">
        <v>2.1581781226827181E-7</v>
      </c>
      <c r="LN136" s="120">
        <v>2.1689221931853419E-7</v>
      </c>
      <c r="LO136" s="120">
        <v>2.0720080529232654E-7</v>
      </c>
      <c r="LP136" s="120">
        <v>2.0823048423317241E-7</v>
      </c>
      <c r="LQ136" s="120">
        <v>1.9887841348740767E-7</v>
      </c>
      <c r="LR136" s="120">
        <v>1.9986495778767878E-7</v>
      </c>
      <c r="LS136" s="120">
        <v>1.9084242296715228E-7</v>
      </c>
      <c r="LT136" s="120">
        <v>1.9178737991987097E-7</v>
      </c>
      <c r="LU136" s="120">
        <v>1.8308478915724156E-7</v>
      </c>
      <c r="LV136" s="120">
        <v>1.839896608602023E-7</v>
      </c>
      <c r="LW136" s="120">
        <v>1.7559763488164253E-7</v>
      </c>
      <c r="LX136" s="120">
        <v>1.7646387920714627E-7</v>
      </c>
      <c r="LY136" s="120">
        <v>1.6837324843742795E-7</v>
      </c>
      <c r="LZ136" s="120">
        <v>1.6920227999105344E-7</v>
      </c>
      <c r="MA136" s="120">
        <v>1.6140408165879463E-7</v>
      </c>
      <c r="MB136" s="120">
        <v>1.6219727272711125E-7</v>
      </c>
      <c r="MC136" s="120">
        <v>1.5468274797090958E-7</v>
      </c>
      <c r="MD136" s="120">
        <v>1.5544142945803067E-7</v>
      </c>
      <c r="ME136" s="120">
        <v>1.4820202043420416E-7</v>
      </c>
      <c r="MF136" s="120">
        <v>1.4892748278709821E-7</v>
      </c>
      <c r="MG136" s="120">
        <v>1.419548297797623E-7</v>
      </c>
      <c r="MH136" s="120">
        <v>1.4264832390223022E-7</v>
      </c>
      <c r="MI136" s="120">
        <v>1.3593426243642944E-7</v>
      </c>
      <c r="MJ136" s="120">
        <v>1.3659700059167114E-7</v>
      </c>
      <c r="MK136" s="120">
        <v>1.3013355855028883E-7</v>
      </c>
      <c r="ML136" s="120">
        <v>1.3076671525198229E-7</v>
      </c>
      <c r="MM136" s="120">
        <v>1.245461099971489E-7</v>
      </c>
      <c r="MN136" s="120">
        <v>1.2515082288897015E-7</v>
      </c>
      <c r="MO136" s="120">
        <v>1.1916545838868689E-7</v>
      </c>
      <c r="MP136" s="120">
        <v>1.1974282911220519E-7</v>
      </c>
      <c r="MQ136" s="120">
        <v>1.1398529307289829E-7</v>
      </c>
      <c r="MR136" s="120">
        <v>1.1453638812378515E-7</v>
      </c>
      <c r="MS136" s="120">
        <v>1.089994491295049E-7</v>
      </c>
      <c r="MT136" s="120">
        <v>1.0952530070200074E-7</v>
      </c>
      <c r="MU136" s="120">
        <v>1.0420190536097386E-7</v>
      </c>
      <c r="MV136" s="120">
        <v>1.0470351218055947E-7</v>
      </c>
      <c r="MW136" s="120">
        <v>9.9586782279800705E-8</v>
      </c>
      <c r="MX136" s="120">
        <v>1.0006511042402885E-7</v>
      </c>
      <c r="MY136" s="120">
        <v>9.5148340092714693E-8</v>
      </c>
      <c r="MZ136" s="120">
        <v>9.5604323800158535E-8</v>
      </c>
      <c r="NA136" s="120">
        <v>9.0880976682460902E-8</v>
      </c>
      <c r="NB136" s="120">
        <v>9.131551914974277E-8</v>
      </c>
      <c r="NC136" s="120">
        <v>8.6779225587815449E-8</v>
      </c>
      <c r="ND136" s="120">
        <v>8.7193199754684888E-8</v>
      </c>
      <c r="NE136" s="120">
        <v>8.2837753982491377E-8</v>
      </c>
      <c r="NF136" s="120">
        <v>8.323200330492454E-8</v>
      </c>
      <c r="NG136" s="120">
        <v>7.9051360653589991E-8</v>
      </c>
      <c r="NH136" s="120">
        <v>7.94266998648887E-8</v>
      </c>
      <c r="NI136" s="120">
        <v>7.5414973980252753E-8</v>
      </c>
      <c r="NJ136" s="120">
        <v>7.5772189840126964E-8</v>
      </c>
      <c r="NK136" s="120">
        <v>7.1923649913169134E-8</v>
      </c>
      <c r="NL136" s="120">
        <v>7.2263501944789345E-8</v>
      </c>
      <c r="NM136" s="120">
        <v>6.8572569955589629E-8</v>
      </c>
      <c r="NN136" s="120">
        <v>6.889579117060307E-8</v>
      </c>
      <c r="NO136" s="120">
        <v>6.5357039146496482E-8</v>
      </c>
      <c r="NP136" s="120">
        <v>6.5664336758004503E-8</v>
      </c>
      <c r="NQ136" s="120">
        <v>6.2272484046578949E-8</v>
      </c>
      <c r="NR136" s="120">
        <v>6.2564540170078105E-8</v>
      </c>
      <c r="NS136" s="120">
        <v>5.931445072765744E-8</v>
      </c>
      <c r="NT136" s="120">
        <v>5.9591923069951919E-8</v>
      </c>
      <c r="NU136" s="120">
        <v>5.6478602766198626E-8</v>
      </c>
      <c r="NV136" s="120">
        <v>5.674212530229601E-8</v>
      </c>
      <c r="NW136" s="120">
        <v>5.3760719241558895E-8</v>
      </c>
      <c r="NX136" s="120">
        <v>5.4010902879566842E-8</v>
      </c>
      <c r="NY136" s="120">
        <v>5.1156692739590471E-8</v>
      </c>
      <c r="NZ136" s="120">
        <v>5.1394125973635779E-8</v>
      </c>
      <c r="OA136" s="120">
        <v>4.8662527362239167E-8</v>
      </c>
      <c r="OB136" s="120">
        <v>4.8887776913436058E-8</v>
      </c>
      <c r="OC136" s="120">
        <v>4.6274336743758034E-8</v>
      </c>
      <c r="OD136" s="120">
        <v>4.6487948189257146E-8</v>
      </c>
      <c r="OE136" s="120">
        <v>4.3988342074156728E-8</v>
      </c>
      <c r="OF136" s="120">
        <v>4.4190840464310385E-8</v>
      </c>
      <c r="OG136" s="120">
        <v>4.1800870130499332E-8</v>
      </c>
      <c r="OH136" s="120">
        <v>4.1992760594184057E-8</v>
      </c>
      <c r="OI136" s="120">
        <v>3.9708351316658116E-8</v>
      </c>
      <c r="OJ136" s="120">
        <v>3.9890119654799743E-8</v>
      </c>
      <c r="OK136" s="120">
        <v>3.7707317712124812E-8</v>
      </c>
      <c r="OL136" s="120">
        <v>3.7879430979475227E-8</v>
      </c>
      <c r="OM136" s="120">
        <v>3.5794401130472192E-8</v>
      </c>
      <c r="ON136" s="120">
        <v>3.5957308205692529E-8</v>
      </c>
      <c r="OO136" s="120">
        <v>3.3966331188053349E-8</v>
      </c>
      <c r="OP136" s="120">
        <v>3.4120463332161954E-8</v>
      </c>
      <c r="OQ136" s="120">
        <v>3.2219933383517416E-8</v>
      </c>
      <c r="OR136" s="120">
        <v>3.2365704786765142E-8</v>
      </c>
      <c r="OS136" s="120">
        <v>3.055212718871217E-8</v>
      </c>
      <c r="OT136" s="120">
        <v>3.0689935505952878E-8</v>
      </c>
      <c r="OU136" s="120">
        <v>2.8959924151536575E-8</v>
      </c>
      <c r="OV136" s="120">
        <v>2.9090151026163262E-8</v>
      </c>
      <c r="OW136" s="120">
        <v>2.7440426011295432E-8</v>
      </c>
      <c r="OX136" s="120">
        <v>2.7563437587818277E-8</v>
      </c>
      <c r="OY136" s="120">
        <v>2.5990822827101607E-8</v>
      </c>
      <c r="OZ136" s="120">
        <v>2.6106970252446934E-8</v>
      </c>
      <c r="PA136" s="120">
        <v>2.4608391119859202E-8</v>
      </c>
      <c r="PB136" s="120">
        <v>2.4718011033472949E-8</v>
      </c>
      <c r="PC136" s="120">
        <v>2.3290492028352492E-8</v>
      </c>
      <c r="PD136" s="120">
        <v>2.3393907041195647E-8</v>
      </c>
      <c r="PE136" s="120">
        <v>2.2034569479954702E-8</v>
      </c>
      <c r="PF136" s="120">
        <v>2.2132088642481754E-8</v>
      </c>
      <c r="PG136" s="120">
        <v>2.0838148376459643E-8</v>
      </c>
      <c r="PH136" s="120">
        <v>2.0930067635674872E-8</v>
      </c>
      <c r="PI136" s="120">
        <v>1.9698832795528255E-8</v>
      </c>
      <c r="PJ136" s="120">
        <v>1.9785435441218514E-8</v>
      </c>
      <c r="PK136" s="120">
        <v>1.8614304208230975E-8</v>
      </c>
      <c r="PL136" s="120">
        <v>1.869586130847667E-8</v>
      </c>
      <c r="PM136" s="120">
        <v>1.7582319713154308E-8</v>
      </c>
      <c r="PN136" s="120">
        <v>1.7659090539224293E-8</v>
      </c>
      <c r="PO136" s="120">
        <v>1.6600710287528455E-8</v>
      </c>
      <c r="PP136" s="120">
        <v>1.6672942728267339E-8</v>
      </c>
      <c r="PQ136" s="120">
        <v>1.5667379055820099E-8</v>
      </c>
      <c r="PR136" s="120">
        <v>1.5735310021640118E-8</v>
      </c>
      <c r="PS136" s="120">
        <v>1.4780299576221784E-8</v>
      </c>
      <c r="PT136" s="120">
        <v>1.4844155392814211E-8</v>
      </c>
      <c r="PU136" s="120">
        <v>1.3937514145455925E-8</v>
      </c>
      <c r="PV136" s="120">
        <v>1.3997510937340058E-8</v>
      </c>
      <c r="PW136" s="120">
        <v>1.3137132122298493E-8</v>
      </c>
      <c r="PX136" s="120">
        <v>1.3193476186329365E-8</v>
      </c>
      <c r="PY136" s="120">
        <v>1.2377328270213446E-8</v>
      </c>
      <c r="PZ136" s="120">
        <v>1.2430216439171875E-8</v>
      </c>
      <c r="QA136" s="120">
        <v>1.1656341119475099E-8</v>
      </c>
      <c r="QB136" s="120">
        <v>1.1705961115866662E-8</v>
      </c>
      <c r="QC136" s="120">
        <v>1.097247134914154E-8</v>
      </c>
      <c r="QD136" s="120">
        <v>1.1019002129333355E-8</v>
      </c>
      <c r="QE136" s="120">
        <v>1.0324080189227423E-8</v>
      </c>
      <c r="QF136" s="120">
        <v>1.036769227805431E-8</v>
      </c>
      <c r="QG136" s="120">
        <v>9.7095878434101307E-9</v>
      </c>
      <c r="QH136" s="120">
        <v>9.7504436593837714E-9</v>
      </c>
      <c r="QI136" s="120">
        <v>9.1274719325879626E-9</v>
      </c>
      <c r="QJ136" s="120">
        <v>9.1657261038452115E-9</v>
      </c>
      <c r="QK136" s="120">
        <v>8.5762659595942791E-9</v>
      </c>
      <c r="QL136" s="120">
        <v>8.6120656307225805E-9</v>
      </c>
      <c r="QM136" s="120">
        <v>8.0545577953558983E-9</v>
      </c>
      <c r="QN136" s="120">
        <v>8.0880429252357616E-9</v>
      </c>
      <c r="QO136" s="120">
        <v>7.5609881867684936E-9</v>
      </c>
      <c r="QP136" s="120">
        <v>7.5922918375750282E-9</v>
      </c>
      <c r="QQ136" s="120">
        <v>7.094249286546324E-9</v>
      </c>
      <c r="QR136" s="120">
        <v>7.1234979040532415E-9</v>
      </c>
      <c r="QS136" s="120">
        <v>6.6530832052874693E-9</v>
      </c>
      <c r="QT136" s="120">
        <v>6.6803968906187685E-9</v>
      </c>
      <c r="QU136" s="120">
        <v>6.2362805859799318E-9</v>
      </c>
      <c r="QV136" s="120">
        <v>6.2617733589558065E-9</v>
      </c>
      <c r="QW136" s="120">
        <v>5.8426792011577717E-9</v>
      </c>
      <c r="QX136" s="120">
        <v>5.8664592553826985E-9</v>
      </c>
      <c r="QY136" s="120">
        <v>5.4711625729003037E-9</v>
      </c>
      <c r="QZ136" s="120">
        <v>5.4933325227423673E-9</v>
      </c>
      <c r="RA136" s="120">
        <v>5.1206586158509539E-9</v>
      </c>
      <c r="RB136" s="120">
        <v>5.1413157354626317E-9</v>
      </c>
      <c r="RC136" s="120">
        <v>4.7901383034160992E-9</v>
      </c>
      <c r="RD136" s="120">
        <v>4.8093747579476437E-9</v>
      </c>
      <c r="RE136" s="120">
        <v>4.4786143572877609E-9</v>
      </c>
      <c r="RF136" s="120">
        <v>4.496517426445102E-9</v>
      </c>
      <c r="RG136" s="120">
        <v>4.1851399604174629E-9</v>
      </c>
      <c r="RH136" s="120">
        <v>4.2017922545172334E-9</v>
      </c>
      <c r="RI136" s="120">
        <v>3.908807493552101E-9</v>
      </c>
      <c r="RJ136" s="120">
        <v>3.9242871622270511E-9</v>
      </c>
      <c r="RK136" s="120">
        <v>3.6487472954262547E-9</v>
      </c>
      <c r="RL136" s="120">
        <v>3.6631282291346137E-9</v>
      </c>
      <c r="RM136" s="120">
        <v>3.4041264466887327E-9</v>
      </c>
      <c r="RN136" s="120">
        <v>3.4174784711814754E-9</v>
      </c>
      <c r="RO136" s="120">
        <v>3.1741475776247606E-9</v>
      </c>
      <c r="RP136" s="120">
        <v>3.1865366415249169E-9</v>
      </c>
      <c r="RQ136" s="120">
        <v>2.9580476997188329E-9</v>
      </c>
      <c r="RR136" s="120">
        <v>2.9695360553669832E-9</v>
      </c>
      <c r="RS136" s="120">
        <v>2.7550970610868275E-9</v>
      </c>
      <c r="RT136" s="120">
        <v>2.7657434388069194E-9</v>
      </c>
      <c r="RU136" s="120">
        <v>2.5645980257897964E-9</v>
      </c>
      <c r="RV136" s="120">
        <v>2.5744578017291722E-9</v>
      </c>
      <c r="RW136" s="120">
        <v>2.3858839770256198E-9</v>
      </c>
      <c r="RX136" s="120">
        <v>2.395009334722935E-9</v>
      </c>
      <c r="RY136" s="120">
        <v>2.2183182441787836E-9</v>
      </c>
      <c r="RZ136" s="120">
        <v>2.2267583300129628E-9</v>
      </c>
      <c r="SA136" s="120">
        <v>2.0612930536925456E-9</v>
      </c>
      <c r="SB136" s="120">
        <v>2.0690941263654452E-9</v>
      </c>
      <c r="SC136" s="120">
        <v>1.9142285037120671E-9</v>
      </c>
      <c r="SD136" s="120">
        <v>1.9214340779168507E-9</v>
      </c>
      <c r="SE136" s="120">
        <v>1.7765715624315598E-9</v>
      </c>
      <c r="SF136" s="120">
        <v>1.7832225468580164E-9</v>
      </c>
      <c r="SG136" s="120">
        <v>1.6477950900630985E-9</v>
      </c>
      <c r="SH136" s="120">
        <v>1.6539299198902447E-9</v>
      </c>
      <c r="SI136" s="120">
        <v>1.5273968843296179E-9</v>
      </c>
      <c r="SJ136" s="120">
        <v>1.5330516483549792E-9</v>
      </c>
      <c r="SK136" s="120">
        <v>1.4148987493697392E-9</v>
      </c>
      <c r="SL136" s="120">
        <v>1.4201073119235585E-9</v>
      </c>
      <c r="SM136" s="120">
        <v>1.3098455879273368E-9</v>
      </c>
      <c r="SN136" s="120">
        <v>1.3146397057188094E-9</v>
      </c>
      <c r="SO136" s="120">
        <v>1.2118045166844235E-9</v>
      </c>
      <c r="SP136" s="120">
        <v>1.2162139507257388E-9</v>
      </c>
      <c r="SQ136" s="120">
        <v>1.1203640045817814E-9</v>
      </c>
      <c r="SR136" s="120">
        <v>1.1244166273343726E-9</v>
      </c>
      <c r="SS136" s="120">
        <v>1.0351330339579643E-9</v>
      </c>
      <c r="ST136" s="120">
        <v>1.0388549318438803E-9</v>
      </c>
      <c r="SU136" s="120">
        <v>9.5574028432381229E-10</v>
      </c>
      <c r="SV136" s="120">
        <v>9.5915585574353928E-10</v>
      </c>
      <c r="SW136" s="120">
        <v>8.8183333857641734E-10</v>
      </c>
      <c r="SX136" s="120">
        <v>8.8496538757283405E-10</v>
      </c>
      <c r="SY136" s="120">
        <v>8.1307791144370112E-10</v>
      </c>
      <c r="SZ136" s="120">
        <v>8.1594773715008364E-10</v>
      </c>
      <c r="TA136" s="120">
        <v>7.491570999382785E-10</v>
      </c>
      <c r="TB136" s="120">
        <v>7.5178458194645462E-10</v>
      </c>
      <c r="TC136" s="120">
        <v>6.8977065558721925E-10</v>
      </c>
      <c r="TD136" s="120">
        <v>6.9217433537006435E-10</v>
      </c>
      <c r="TE136" s="120">
        <v>6.3463427819262292E-10</v>
      </c>
      <c r="TF136" s="120">
        <v>6.368314367131066E-10</v>
      </c>
      <c r="TG136" s="120">
        <v>5.8347893086663808E-10</v>
      </c>
      <c r="TH136" s="120">
        <v>5.8548566250358622E-10</v>
      </c>
      <c r="TI136" s="120">
        <v>5.3605017607369375E-10</v>
      </c>
      <c r="TJ136" s="120">
        <v>5.3788145899231027E-10</v>
      </c>
      <c r="TK136" s="120">
        <v>4.9210753240226405E-10</v>
      </c>
      <c r="TL136" s="120">
        <v>4.9377729549528294E-10</v>
      </c>
      <c r="TM136" s="120">
        <v>4.5142385177849205E-10</v>
      </c>
      <c r="TN136" s="120">
        <v>4.5294503830159555E-10</v>
      </c>
      <c r="TO136" s="120">
        <v>4.1378471682445572E-10</v>
      </c>
      <c r="TP136" s="120">
        <v>4.1516934484729719E-10</v>
      </c>
      <c r="TQ136" s="120">
        <v>3.7898785805475976E-10</v>
      </c>
      <c r="TR136" s="120">
        <v>3.8024707784659696E-10</v>
      </c>
      <c r="TS136" s="120">
        <v>3.4684259059653461E-10</v>
      </c>
      <c r="TT136" s="120">
        <v>3.4798673906308805E-10</v>
      </c>
      <c r="TU136" s="120">
        <v>3.1716927010977546E-10</v>
      </c>
      <c r="TV136" s="120">
        <v>3.1820792239549584E-10</v>
      </c>
      <c r="TW136" s="120">
        <v>2.8979876757730671E-10</v>
      </c>
      <c r="TX136" s="120">
        <v>2.907407859447706E-10</v>
      </c>
      <c r="TY136" s="120">
        <v>2.6457196262650042E-10</v>
      </c>
      <c r="TZ136" s="120">
        <v>2.6542554272214853E-10</v>
      </c>
      <c r="UA136" s="120">
        <v>2.4133925503821244E-10</v>
      </c>
      <c r="UB136" s="120">
        <v>2.4211196965111522E-10</v>
      </c>
      <c r="UC136" s="120">
        <v>2.1996009409225307E-10</v>
      </c>
      <c r="UD136" s="120">
        <v>2.2065893451002531E-10</v>
      </c>
      <c r="UE136" s="120">
        <v>2.0030252539304937E-10</v>
      </c>
      <c r="UF136" s="120">
        <v>2.0093394045646279E-10</v>
      </c>
      <c r="UG136" s="120">
        <v>1.8224275481403752E-10</v>
      </c>
      <c r="UH136" s="120">
        <v>1.8281268776927184E-10</v>
      </c>
      <c r="UI136" s="120">
        <v>1.6566472919468283E-10</v>
      </c>
      <c r="UJ136" s="120">
        <v>1.6617865243955133E-10</v>
      </c>
      <c r="UK136" s="120">
        <v>1.5045973341993378E-10</v>
      </c>
      <c r="UL136" s="120">
        <v>1.509226812377933E-10</v>
      </c>
      <c r="UM136" s="120">
        <v>1.3652600350831664E-10</v>
      </c>
      <c r="UN136" s="120">
        <v>1.3694260288074217E-10</v>
      </c>
      <c r="UO136" s="120">
        <v>1.2376835533180284E-10</v>
      </c>
      <c r="UP136" s="120">
        <v>1.2414285491847804E-10</v>
      </c>
      <c r="UQ136" s="120">
        <v>1.1209782858801917E-10</v>
      </c>
      <c r="UR136" s="120">
        <v>1.1243412595966101E-10</v>
      </c>
      <c r="US136" s="120">
        <v>1.0143134564331768E-10</v>
      </c>
      <c r="UT136" s="120">
        <v>1.0173301285083154E-10</v>
      </c>
      <c r="UU136" s="120">
        <v>9.1691384863678205E-11</v>
      </c>
      <c r="UV136" s="120">
        <v>9.1961692424121885E-11</v>
      </c>
      <c r="UW136" s="120">
        <v>8.2805668049374388E-11</v>
      </c>
      <c r="UX136" s="120">
        <v>8.3047607426704513E-11</v>
      </c>
      <c r="UY136" s="120">
        <v>7.4706861588789807E-11</v>
      </c>
      <c r="UZ136" s="120">
        <v>7.4923166244778709E-11</v>
      </c>
      <c r="VA136" s="120">
        <v>6.7332290946719021E-11</v>
      </c>
      <c r="VB136" s="120">
        <v>6.7525456034857881E-11</v>
      </c>
      <c r="VC136" s="120">
        <v>6.0623668102918397E-11</v>
      </c>
      <c r="VD136" s="120">
        <v>6.0795968875577281E-11</v>
      </c>
      <c r="VE136" s="120">
        <v>5.4526831557579158E-11</v>
      </c>
      <c r="VF136" s="120">
        <v>5.46803405541711E-11</v>
      </c>
      <c r="VG136" s="120">
        <v>4.8991498521767923E-11</v>
      </c>
      <c r="VH136" s="120">
        <v>4.9128101603172482E-11</v>
      </c>
      <c r="VI136" s="120">
        <v>4.3971028912711188E-11</v>
      </c>
      <c r="VJ136" s="120">
        <v>4.4092440204749483E-11</v>
      </c>
      <c r="VK136" s="120">
        <v>3.9422200776075199E-11</v>
      </c>
      <c r="VL136" s="120">
        <v>3.9529976582400108E-11</v>
      </c>
      <c r="VM136" s="120">
        <v>3.530499676010239E-11</v>
      </c>
      <c r="VN136" s="120">
        <v>3.540054850247628E-11</v>
      </c>
      <c r="VO136" s="120">
        <v>3.1582401269597367E-11</v>
      </c>
      <c r="VP136" s="120">
        <v>3.1667007511176638E-11</v>
      </c>
      <c r="VQ136" s="120">
        <v>2.8220207931294699E-11</v>
      </c>
      <c r="VR136" s="120">
        <v>2.8295025536228439E-11</v>
      </c>
      <c r="VS136" s="120">
        <v>2.5186837006073243E-11</v>
      </c>
      <c r="VT136" s="120">
        <v>2.525291148645624E-11</v>
      </c>
      <c r="VU136" s="120">
        <v>2.2453162387796246E-11</v>
      </c>
      <c r="VV136" s="120">
        <v>2.2511437486792747E-11</v>
      </c>
      <c r="VW136" s="120">
        <v>1.99923478332307E-11</v>
      </c>
      <c r="VX136" s="120">
        <v>2.0043674391011394E-11</v>
      </c>
      <c r="VY136" s="120">
        <v>1.7779692072525828E-11</v>
      </c>
      <c r="VZ136" s="120">
        <v>1.7824836219533534E-11</v>
      </c>
      <c r="WA136" s="120">
        <v>1.5792482455084438E-11</v>
      </c>
      <c r="WB136" s="120">
        <v>1.583213317506885E-11</v>
      </c>
      <c r="WC136" s="120">
        <v>1.4009856791330748E-11</v>
      </c>
      <c r="WD136" s="120">
        <v>1.4044632894569399E-11</v>
      </c>
      <c r="WE136" s="120">
        <v>1.2412673056843644E-11</v>
      </c>
      <c r="WF136" s="120">
        <v>1.2443129601995794E-11</v>
      </c>
      <c r="WG136" s="120">
        <v>1.0983386631567725E-11</v>
      </c>
      <c r="WH136" s="120">
        <v>1.1010020832692645E-11</v>
      </c>
      <c r="WI136" s="120">
        <v>9.7059347533177846E-12</v>
      </c>
      <c r="WJ136" s="120">
        <v>9.7291914067281288E-12</v>
      </c>
      <c r="WK136" s="120">
        <v>8.5656278715357253E-12</v>
      </c>
      <c r="WL136" s="120">
        <v>8.5859043353530132E-12</v>
      </c>
      <c r="WM136" s="120">
        <v>7.5490475942250307E-12</v>
      </c>
      <c r="WN136" s="120">
        <v>7.5666983517564662E-12</v>
      </c>
      <c r="WO136" s="120">
        <v>6.6439509281549399E-12</v>
      </c>
      <c r="WP136" s="120">
        <v>6.6592917645208004E-12</v>
      </c>
      <c r="WQ136" s="120">
        <v>5.8391805197774551E-12</v>
      </c>
      <c r="WR136" s="120">
        <v>5.8524923395856939E-12</v>
      </c>
      <c r="WS136" s="120">
        <v>5.1245806118137357E-12</v>
      </c>
      <c r="WT136" s="120">
        <v>5.1361129241035661E-12</v>
      </c>
      <c r="WU136" s="120">
        <v>4.4909184381238738E-12</v>
      </c>
      <c r="WV136" s="120">
        <v>4.5008925332831682E-12</v>
      </c>
      <c r="WW136" s="120">
        <v>3.9298107872551859E-12</v>
      </c>
      <c r="WX136" s="120">
        <v>3.9384226291571549E-12</v>
      </c>
      <c r="WY136" s="120">
        <v>3.4336554729497452E-12</v>
      </c>
      <c r="WZ136" s="120">
        <v>3.4410783281527985E-12</v>
      </c>
      <c r="XA136" s="120">
        <v>2.9955674578627718E-12</v>
      </c>
      <c r="XB136" s="120">
        <v>3.0019542823724554E-12</v>
      </c>
      <c r="XC136" s="120">
        <v>2.6093193847795287E-12</v>
      </c>
      <c r="XD136" s="120">
        <v>2.6148049875839311E-12</v>
      </c>
      <c r="XE136" s="120">
        <v>2.2692862777021557E-12</v>
      </c>
      <c r="XF136" s="120">
        <v>2.273989279059891E-12</v>
      </c>
      <c r="XG136" s="120">
        <v>1.9703941832889992E-12</v>
      </c>
      <c r="XH136" s="120">
        <v>1.9744187845726095E-12</v>
      </c>
      <c r="XI136" s="120">
        <v>1.7080725312507103E-12</v>
      </c>
      <c r="XJ136" s="120">
        <v>1.7115101120262892E-12</v>
      </c>
      <c r="XK136" s="120">
        <v>1.478210000420893E-12</v>
      </c>
      <c r="XL136" s="120">
        <v>1.4811405573763561E-12</v>
      </c>
      <c r="XM136" s="120">
        <v>1.2771136853072784E-12</v>
      </c>
      <c r="XN136" s="120">
        <v>1.2796071266261327E-12</v>
      </c>
      <c r="XO136" s="120">
        <v>1.1014713659757258E-12</v>
      </c>
      <c r="XP136" s="120">
        <v>1.1035886737889383E-12</v>
      </c>
      <c r="XQ136" s="120">
        <v>9.4831669210699338E-13</v>
      </c>
      <c r="XR136" s="120">
        <v>9.5011096474183559E-13</v>
      </c>
      <c r="XS136" s="120">
        <v>8.1499709998000317E-13</v>
      </c>
      <c r="XT136" s="120">
        <v>8.1651448486005357E-13</v>
      </c>
      <c r="XU136" s="120">
        <v>6.9914428895997412E-13</v>
      </c>
      <c r="XV136" s="120">
        <v>7.0042481619361499E-13</v>
      </c>
      <c r="XW136" s="120">
        <v>5.9864709179116655E-13</v>
      </c>
      <c r="XX136" s="120">
        <v>5.9972541771546675E-13</v>
      </c>
      <c r="XY136" s="120">
        <v>5.1162658059842761E-13</v>
      </c>
      <c r="XZ136" s="120">
        <v>5.1253264981988259E-13</v>
      </c>
      <c r="YA136" s="120">
        <v>4.364132579765483E-13</v>
      </c>
      <c r="YB136" s="120">
        <v>4.3717289176827341E-13</v>
      </c>
      <c r="YC136" s="120">
        <v>3.7152618987964858E-13</v>
      </c>
      <c r="YD136" s="120">
        <v>3.7216160815474686E-13</v>
      </c>
      <c r="YE136" s="120">
        <v>3.1565394420319065E-13</v>
      </c>
      <c r="YF136" s="120">
        <v>3.1618422768468509E-13</v>
      </c>
      <c r="YG136" s="120">
        <v>2.6763720596861249E-13</v>
      </c>
      <c r="YH136" s="120">
        <v>2.6807870461588422E-13</v>
      </c>
      <c r="YI136" s="120">
        <v>2.2645294686539917E-13</v>
      </c>
      <c r="YJ136" s="120">
        <v>2.2681964009403025E-13</v>
      </c>
      <c r="YK136" s="120">
        <v>1.9120003356926871E-13</v>
      </c>
      <c r="YL136" s="120">
        <v>1.9150384731387305E-13</v>
      </c>
      <c r="YM136" s="120">
        <v>1.6108616573026427E-13</v>
      </c>
      <c r="YN136" s="120">
        <v>1.6133725094678379E-13</v>
      </c>
      <c r="YO136" s="120">
        <v>1.3541604080426674E-13</v>
      </c>
      <c r="YP136" s="120">
        <v>1.3562301758766981E-13</v>
      </c>
      <c r="YQ136" s="120">
        <v>1.1358064897983207E-13</v>
      </c>
      <c r="YR136" s="120">
        <v>1.1375082008362786E-13</v>
      </c>
      <c r="YS136" s="120">
        <v>9.5047607324416881E-14</v>
      </c>
      <c r="YT136" s="120">
        <v>9.5187144508302934E-14</v>
      </c>
      <c r="YU136" s="120">
        <v>7.935244793586774E-14</v>
      </c>
      <c r="YV136" s="120">
        <v>7.9466554235623251E-14</v>
      </c>
      <c r="YW136" s="120">
        <v>6.6090780333348698E-14</v>
      </c>
      <c r="YX136" s="120">
        <v>6.6183831041234466E-14</v>
      </c>
      <c r="YY136" s="120">
        <v>5.4911253554314999E-14</v>
      </c>
      <c r="YZ136" s="120">
        <v>5.4986918417250047E-14</v>
      </c>
      <c r="ZA136" s="120">
        <v>4.5509248439223158E-14</v>
      </c>
      <c r="ZB136" s="120">
        <v>4.5570597324410277E-14</v>
      </c>
      <c r="ZC136" s="120">
        <v>3.7621235382726199E-14</v>
      </c>
      <c r="ZD136" s="120">
        <v>3.7670829424759139E-14</v>
      </c>
      <c r="ZE136" s="120">
        <v>3.1019737409247072E-14</v>
      </c>
      <c r="ZF136" s="120">
        <v>3.1059707437666705E-14</v>
      </c>
      <c r="ZG136" s="120">
        <v>2.5508842792944949E-14</v>
      </c>
      <c r="ZH136" s="120">
        <v>2.5540956643364879E-14</v>
      </c>
      <c r="ZI136" s="120">
        <v>2.0920215588783101E-14</v>
      </c>
      <c r="ZJ136" s="120">
        <v>2.0945935722778117E-14</v>
      </c>
      <c r="ZK136" s="120">
        <v>1.7109556374981759E-14</v>
      </c>
      <c r="ZL136" s="120">
        <v>1.7130089072668915E-14</v>
      </c>
      <c r="ZM136" s="120">
        <v>1.3953469230544541E-14</v>
      </c>
      <c r="ZN136" s="120">
        <v>1.39698064739781E-14</v>
      </c>
      <c r="ZO136" s="120">
        <v>1.1346694488345786E-14</v>
      </c>
      <c r="ZP136" s="120">
        <v>1.1359649522342324E-14</v>
      </c>
      <c r="ZQ136" s="120">
        <v>9.1996701185939728E-15</v>
      </c>
      <c r="ZR136" s="120">
        <v>9.2099075572973991E-15</v>
      </c>
      <c r="ZS136" s="120">
        <v>7.4363877139977827E-15</v>
      </c>
      <c r="ZT136" s="120">
        <v>7.4444489553373302E-15</v>
      </c>
      <c r="ZU136" s="120">
        <v>5.9925119717891094E-15</v>
      </c>
      <c r="ZV136" s="120">
        <v>5.9988365869808732E-15</v>
      </c>
      <c r="ZW136" s="120">
        <v>4.8137353044643801E-15</v>
      </c>
      <c r="ZX136" s="120">
        <v>4.8186789849165099E-15</v>
      </c>
      <c r="ZY136" s="120">
        <v>3.854341766633794E-15</v>
      </c>
      <c r="ZZ136" s="120">
        <v>3.8581913351484994E-15</v>
      </c>
      <c r="AAA136" s="120">
        <v>3.0759568659926605E-15</v>
      </c>
      <c r="AAB136" s="120">
        <v>3.0789427921797187E-15</v>
      </c>
      <c r="AAC136" s="120">
        <v>2.4464620387077062E-15</v>
      </c>
      <c r="AAD136" s="120">
        <v>2.4487688392519204E-15</v>
      </c>
      <c r="AAE136" s="120">
        <v>1.9390546202376197E-15</v>
      </c>
      <c r="AAF136" s="120">
        <v>1.9408294723649972E-15</v>
      </c>
      <c r="AAG136" s="120">
        <v>1.5314360387602921E-15</v>
      </c>
      <c r="AAH136" s="120">
        <v>1.532795889244457E-15</v>
      </c>
      <c r="AAI136" s="120">
        <v>1.2051127070801399E-15</v>
      </c>
      <c r="AAJ136" s="120">
        <v>1.2061501187897088E-15</v>
      </c>
      <c r="AAK136" s="120">
        <v>9.4479569735214683E-16</v>
      </c>
      <c r="AAL136" s="120">
        <v>9.4558364007717112E-16</v>
      </c>
      <c r="AAM136" s="120">
        <v>7.3788675845031977E-16</v>
      </c>
      <c r="AAN136" s="120">
        <v>7.3848252002289951E-16</v>
      </c>
      <c r="AAO136" s="120">
        <v>5.7403958560164028E-16</v>
      </c>
      <c r="AAP136" s="120">
        <v>5.7448795264750394E-16</v>
      </c>
      <c r="AAQ136" s="120">
        <v>4.4478648324482059E-16</v>
      </c>
      <c r="AAR136" s="120">
        <v>4.4512231781607625E-16</v>
      </c>
      <c r="AAS136" s="120">
        <v>3.4322168213018479E-16</v>
      </c>
      <c r="AAT136" s="120">
        <v>3.4347200056127766E-16</v>
      </c>
      <c r="AAU136" s="120">
        <v>2.6373358752227205E-16</v>
      </c>
      <c r="AAV136" s="120">
        <v>2.6391923074582282E-16</v>
      </c>
      <c r="AAW136" s="120">
        <v>2.0177915393334183E-16</v>
      </c>
      <c r="AAX136" s="120">
        <v>2.0191612384983234E-16</v>
      </c>
      <c r="AAY136" s="120">
        <v>1.5369440987072291E-16</v>
      </c>
      <c r="AAZ136" s="120">
        <v>1.537949338789994E-16</v>
      </c>
      <c r="ABA136" s="120">
        <v>1.1653590019799407E-16</v>
      </c>
      <c r="ABB136" s="120">
        <v>1.1660927538651696E-16</v>
      </c>
      <c r="ABC136" s="120">
        <v>8.7948480247282028E-17</v>
      </c>
      <c r="ABD136" s="120">
        <v>8.8001739772009838E-17</v>
      </c>
      <c r="ABE136" s="120">
        <v>6.605549089868673E-17</v>
      </c>
      <c r="ABF136" s="120">
        <v>6.6093927512319296E-17</v>
      </c>
      <c r="ABG136" s="120">
        <v>4.9367873330220503E-17</v>
      </c>
      <c r="ABH136" s="120">
        <v>4.9395448683753907E-17</v>
      </c>
      <c r="ABI136" s="120">
        <v>3.6709251636623486E-17</v>
      </c>
      <c r="ABJ136" s="120">
        <v>3.6728914674926844E-17</v>
      </c>
      <c r="ABK136" s="120">
        <v>2.7154426337469947E-17</v>
      </c>
      <c r="ABL136" s="120">
        <v>2.7168359703706364E-17</v>
      </c>
      <c r="ABM136" s="120">
        <v>1.997908697593199E-17</v>
      </c>
      <c r="ABN136" s="120">
        <v>1.9988896691706391E-17</v>
      </c>
      <c r="ABO136" s="120">
        <v>1.4618872288148659E-17</v>
      </c>
      <c r="ABP136" s="120">
        <v>1.46257329708649E-17</v>
      </c>
      <c r="ABQ136" s="120">
        <v>1.063618624238896E-17</v>
      </c>
      <c r="ABR136" s="120">
        <v>1.0640951657331489E-17</v>
      </c>
      <c r="ABS136" s="120">
        <v>7.6934217543378282E-18</v>
      </c>
      <c r="ABT136" s="120">
        <v>7.6967084890555408E-18</v>
      </c>
      <c r="ABU136" s="120">
        <v>5.5314549336373165E-18</v>
      </c>
      <c r="ABV136" s="120">
        <v>5.5337053511092192E-18</v>
      </c>
      <c r="ABW136" s="120">
        <v>3.9524548720912047E-18</v>
      </c>
      <c r="ABX136" s="120">
        <v>3.9539841825416624E-18</v>
      </c>
      <c r="ABY136" s="120">
        <v>2.8062105280665621E-18</v>
      </c>
      <c r="ABZ136" s="120">
        <v>2.8072417623712726E-18</v>
      </c>
      <c r="ACA136" s="120">
        <v>1.979310202827632E-18</v>
      </c>
      <c r="ACB136" s="120">
        <v>1.9800000267937734E-18</v>
      </c>
      <c r="ACC136" s="120">
        <v>1.3866231867456111E-18</v>
      </c>
      <c r="ACD136" s="120">
        <v>1.3870808260597343E-18</v>
      </c>
      <c r="ACE136" s="120">
        <v>9.6462986733692111E-19</v>
      </c>
      <c r="ACF136" s="120">
        <v>9.6493088489832457E-19</v>
      </c>
      <c r="ACG136" s="120">
        <v>6.6622818681148715E-19</v>
      </c>
      <c r="ACH136" s="120">
        <v>6.6642444022794763E-19</v>
      </c>
      <c r="ACI136" s="120">
        <v>4.5671283642590218E-19</v>
      </c>
      <c r="ACJ136" s="120">
        <v>4.5683962105979959E-19</v>
      </c>
      <c r="ACK136" s="120">
        <v>3.106807866107948E-19</v>
      </c>
      <c r="ACL136" s="120">
        <v>3.1076192014526227E-19</v>
      </c>
      <c r="ACM136" s="120">
        <v>2.0966428395912384E-19</v>
      </c>
      <c r="ACN136" s="120">
        <v>2.0971569681407031E-19</v>
      </c>
      <c r="ACO136" s="120">
        <v>1.4033172173378542E-19</v>
      </c>
      <c r="ACP136" s="120">
        <v>1.403639714612196E-19</v>
      </c>
      <c r="ACQ136" s="120">
        <v>9.3129061683313657E-20</v>
      </c>
      <c r="ACR136" s="120">
        <v>9.3149078755514163E-20</v>
      </c>
      <c r="ACS136" s="120">
        <v>6.1260847174224335E-20</v>
      </c>
      <c r="ACT136" s="120">
        <v>6.1273136371996774E-20</v>
      </c>
      <c r="ACU136" s="120">
        <v>3.9931253962271191E-20</v>
      </c>
      <c r="ACV136" s="120">
        <v>3.9938713530963126E-20</v>
      </c>
      <c r="ACW136" s="120">
        <v>2.5782899437201824E-20</v>
      </c>
      <c r="ACX136" s="120">
        <v>2.5787374298231873E-20</v>
      </c>
      <c r="ACY136" s="120">
        <v>1.6484982179474449E-20</v>
      </c>
      <c r="ACZ136" s="120">
        <v>1.6487633842801045E-20</v>
      </c>
      <c r="ADA136" s="120">
        <v>1.0433356097348686E-20</v>
      </c>
      <c r="ADB136" s="120">
        <v>1.0434907467943578E-20</v>
      </c>
      <c r="ADC136" s="120">
        <v>6.5338705858059507E-21</v>
      </c>
      <c r="ADD136" s="120">
        <v>6.5347662463386879E-21</v>
      </c>
      <c r="ADE136" s="120">
        <v>4.047162734969287E-21</v>
      </c>
      <c r="ADF136" s="120">
        <v>4.0476727233874558E-21</v>
      </c>
      <c r="ADG136" s="120">
        <v>2.4784317986526364E-21</v>
      </c>
      <c r="ADH136" s="120">
        <v>2.478718024710585E-21</v>
      </c>
      <c r="ADI136" s="120">
        <v>1.4998609384274015E-21</v>
      </c>
      <c r="ADJ136" s="120">
        <v>1.5000191784489083E-21</v>
      </c>
      <c r="ADK136" s="120">
        <v>8.965250407457492E-22</v>
      </c>
      <c r="ADL136" s="120">
        <v>8.966111579567745E-22</v>
      </c>
      <c r="ADM136" s="120">
        <v>5.2903950847961686E-22</v>
      </c>
      <c r="ADN136" s="120">
        <v>5.2908561032491716E-22</v>
      </c>
      <c r="ADO136" s="120">
        <v>3.0802853441557783E-22</v>
      </c>
      <c r="ADP136" s="120">
        <v>3.08052793134621E-22</v>
      </c>
      <c r="ADQ136" s="120">
        <v>1.7685555855102809E-22</v>
      </c>
      <c r="ADR136" s="120">
        <v>1.7686809519048813E-22</v>
      </c>
      <c r="ADS136" s="120">
        <v>1.0006971397082406E-22</v>
      </c>
      <c r="ADT136" s="120">
        <v>1.0007607129306554E-22</v>
      </c>
      <c r="ADU136" s="120">
        <v>5.5764270589333067E-23</v>
      </c>
      <c r="ADV136" s="120">
        <v>5.576743093099409E-23</v>
      </c>
      <c r="ADW136" s="120">
        <v>3.0582455247439888E-23</v>
      </c>
      <c r="ADX136" s="120">
        <v>3.0583993809752039E-23</v>
      </c>
      <c r="ADY136" s="120">
        <v>1.6493906911415185E-23</v>
      </c>
      <c r="ADZ136" s="120">
        <v>1.6494639627753969E-23</v>
      </c>
      <c r="AEA136" s="120">
        <v>8.7409318059405044E-24</v>
      </c>
      <c r="AEB136" s="120">
        <v>8.7412727433389649E-24</v>
      </c>
      <c r="AEC136" s="120">
        <v>4.5477527318585658E-24</v>
      </c>
      <c r="AED136" s="120">
        <v>4.5479075295663213E-24</v>
      </c>
      <c r="AEE136" s="120">
        <v>2.3207790260598916E-24</v>
      </c>
      <c r="AEF136" s="120">
        <v>2.3208475098625387E-24</v>
      </c>
      <c r="AEG136" s="120">
        <v>1.1604577125547516E-24</v>
      </c>
      <c r="AEH136" s="120">
        <v>1.1604871886241946E-24</v>
      </c>
      <c r="AEI136" s="120">
        <v>5.6794771765851632E-25</v>
      </c>
      <c r="AEJ136" s="120">
        <v>5.6796003931958471E-25</v>
      </c>
      <c r="AEK136" s="120">
        <v>2.717414112604964E-25</v>
      </c>
      <c r="AEL136" s="120">
        <v>2.7174640437999494E-25</v>
      </c>
      <c r="AEM136" s="120">
        <v>1.2694387879529364E-25</v>
      </c>
      <c r="AEN136" s="120">
        <v>1.2694583618355033E-25</v>
      </c>
      <c r="AEO136" s="120">
        <v>5.7818346938466817E-26</v>
      </c>
      <c r="AEP136" s="120">
        <v>5.7819087539742801E-26</v>
      </c>
      <c r="AEQ136" s="120">
        <v>2.5635976524720479E-26</v>
      </c>
      <c r="AER136" s="120">
        <v>2.5636246285632139E-26</v>
      </c>
      <c r="AES136" s="120">
        <v>1.1046677033828059E-26</v>
      </c>
      <c r="AET136" s="120">
        <v>1.104677135510664E-26</v>
      </c>
      <c r="AEU136" s="120">
        <v>4.6174696509217891E-27</v>
      </c>
      <c r="AEV136" s="120">
        <v>4.6175012056768077E-27</v>
      </c>
      <c r="AEW136" s="120">
        <v>1.8684204769908692E-27</v>
      </c>
      <c r="AEX136" s="120">
        <v>1.868430540297233E-27</v>
      </c>
      <c r="AEY136" s="120">
        <v>7.3021725298002779E-28</v>
      </c>
      <c r="AEZ136" s="120">
        <v>7.302202994807712E-28</v>
      </c>
      <c r="AFA136" s="120">
        <v>2.7493498455388949E-28</v>
      </c>
      <c r="AFB136" s="120">
        <v>2.7493585577039154E-28</v>
      </c>
      <c r="AFC136" s="120">
        <v>9.9441262696293393E-29</v>
      </c>
      <c r="AFD136" s="120">
        <v>9.9441496709964631E-29</v>
      </c>
      <c r="AFE136" s="120">
        <v>3.4439747857614853E-29</v>
      </c>
      <c r="AFF136" s="120">
        <v>3.4439806502004743E-29</v>
      </c>
      <c r="AFG136" s="120">
        <v>1.1379319104275346E-29</v>
      </c>
      <c r="AFH136" s="120">
        <v>1.1379332705772326E-29</v>
      </c>
      <c r="AFI136" s="120">
        <v>3.5719875063592824E-30</v>
      </c>
      <c r="AFJ136" s="120">
        <v>3.5719903974987385E-30</v>
      </c>
      <c r="AFK136" s="120">
        <v>1.0600619420354092E-30</v>
      </c>
      <c r="AFL136" s="120">
        <v>1.0600624984433801E-30</v>
      </c>
      <c r="AFM136" s="120">
        <v>2.9574512269456725E-31</v>
      </c>
      <c r="AFN136" s="120">
        <v>2.9574521815825845E-31</v>
      </c>
      <c r="AFO136" s="120">
        <v>7.7047840677951299E-32</v>
      </c>
      <c r="AFP136" s="120">
        <v>7.7047854985660823E-32</v>
      </c>
      <c r="AFQ136" s="120">
        <v>1.85941780554405E-32</v>
      </c>
      <c r="AFR136" s="120">
        <v>1.8594179877150402E-32</v>
      </c>
      <c r="AFS136" s="120">
        <v>4.1164889966004751E-33</v>
      </c>
      <c r="AFT136" s="120">
        <v>4.1164891858195584E-33</v>
      </c>
      <c r="AFU136" s="120">
        <v>8.2593056978993255E-34</v>
      </c>
      <c r="AFV136" s="120">
        <v>8.2593058482586507E-34</v>
      </c>
      <c r="AFW136" s="120">
        <v>1.4788331694818413E-34</v>
      </c>
      <c r="AFX136" s="120">
        <v>1.4788331776093728E-34</v>
      </c>
      <c r="AFY136" s="120">
        <v>2.3154466135688714E-35</v>
      </c>
      <c r="AFZ136" s="120">
        <v>2.3154466158109489E-35</v>
      </c>
      <c r="AGA136" s="120">
        <v>3.0831567011729419E-36</v>
      </c>
      <c r="AGB136" s="120">
        <v>3.0831567011729419E-36</v>
      </c>
      <c r="AGC136" s="120">
        <v>3.3528709168394347E-37</v>
      </c>
      <c r="AGD136" s="120">
        <v>3.3528709168394351E-37</v>
      </c>
      <c r="AGE136" s="120">
        <v>2.792660040979414E-38</v>
      </c>
      <c r="AGF136" s="120">
        <v>2.792660040979414E-38</v>
      </c>
      <c r="AGG136" s="120">
        <v>1.5841623087253484E-39</v>
      </c>
      <c r="AGH136" s="120">
        <v>1.5841623087253484E-39</v>
      </c>
      <c r="AGI136" s="120">
        <v>4.5917748078995606E-41</v>
      </c>
      <c r="AGJ136" s="120" t="s">
        <v>105</v>
      </c>
      <c r="AGK136" s="120" t="s">
        <v>105</v>
      </c>
      <c r="AGL136" s="120" t="s">
        <v>105</v>
      </c>
      <c r="AGM136" s="120" t="s">
        <v>105</v>
      </c>
      <c r="AGN136" s="120" t="s">
        <v>105</v>
      </c>
      <c r="AGO136" s="120" t="s">
        <v>105</v>
      </c>
      <c r="AGP136" s="120" t="s">
        <v>105</v>
      </c>
      <c r="AGQ136" s="120" t="s">
        <v>105</v>
      </c>
      <c r="AGR136" s="120" t="s">
        <v>105</v>
      </c>
      <c r="AGS136" s="120" t="s">
        <v>105</v>
      </c>
      <c r="AGT136" s="120" t="s">
        <v>105</v>
      </c>
      <c r="AGU136" s="120" t="s">
        <v>105</v>
      </c>
      <c r="AGV136" s="120" t="s">
        <v>105</v>
      </c>
      <c r="AGW136" s="120" t="s">
        <v>105</v>
      </c>
      <c r="AGX136" s="120" t="s">
        <v>105</v>
      </c>
      <c r="AGY136" s="120" t="s">
        <v>105</v>
      </c>
      <c r="AGZ136" s="120" t="s">
        <v>105</v>
      </c>
      <c r="AHA136" s="120" t="s">
        <v>105</v>
      </c>
      <c r="AHB136" s="120" t="s">
        <v>105</v>
      </c>
      <c r="AHC136" s="120" t="s">
        <v>105</v>
      </c>
      <c r="AHD136" s="120" t="s">
        <v>105</v>
      </c>
      <c r="AHE136" s="120" t="s">
        <v>105</v>
      </c>
      <c r="AHF136" s="120" t="s">
        <v>105</v>
      </c>
      <c r="AHG136" s="120" t="s">
        <v>105</v>
      </c>
      <c r="AHH136" s="120" t="s">
        <v>105</v>
      </c>
      <c r="AHI136" s="120" t="s">
        <v>105</v>
      </c>
      <c r="AHJ136" s="120" t="s">
        <v>105</v>
      </c>
      <c r="AHK136" s="120" t="s">
        <v>105</v>
      </c>
      <c r="AHL136" s="120" t="s">
        <v>105</v>
      </c>
      <c r="AHM136" s="120" t="s">
        <v>105</v>
      </c>
      <c r="AHN136" s="120" t="s">
        <v>105</v>
      </c>
      <c r="AHO136" s="120" t="s">
        <v>105</v>
      </c>
      <c r="AHP136" s="120" t="s">
        <v>105</v>
      </c>
      <c r="AHQ136" s="120" t="s">
        <v>105</v>
      </c>
      <c r="AHR136" s="120" t="s">
        <v>105</v>
      </c>
      <c r="AHS136" s="120" t="s">
        <v>105</v>
      </c>
      <c r="AHT136" s="120" t="s">
        <v>105</v>
      </c>
      <c r="AHU136" s="120" t="s">
        <v>105</v>
      </c>
      <c r="AHV136" s="120" t="s">
        <v>105</v>
      </c>
      <c r="AHW136" s="120" t="s">
        <v>105</v>
      </c>
      <c r="AHX136" s="120" t="s">
        <v>105</v>
      </c>
      <c r="AHY136" s="120" t="s">
        <v>105</v>
      </c>
      <c r="AHZ136" s="120" t="s">
        <v>105</v>
      </c>
      <c r="AIA136" s="120" t="s">
        <v>105</v>
      </c>
      <c r="AIB136" s="120" t="s">
        <v>105</v>
      </c>
      <c r="AIC136" s="120" t="s">
        <v>105</v>
      </c>
      <c r="AID136" s="120" t="s">
        <v>105</v>
      </c>
      <c r="AIE136" s="120" t="s">
        <v>105</v>
      </c>
      <c r="AIF136" s="120" t="s">
        <v>105</v>
      </c>
      <c r="AIG136" s="120" t="s">
        <v>105</v>
      </c>
      <c r="AIH136" s="120" t="s">
        <v>105</v>
      </c>
      <c r="AII136" s="120" t="s">
        <v>105</v>
      </c>
      <c r="AIJ136" s="120" t="s">
        <v>105</v>
      </c>
      <c r="AIK136" s="120" t="s">
        <v>105</v>
      </c>
      <c r="AIL136" s="120" t="s">
        <v>105</v>
      </c>
      <c r="AIM136" s="120" t="s">
        <v>105</v>
      </c>
      <c r="AIN136" s="120" t="s">
        <v>105</v>
      </c>
      <c r="AIO136" s="120" t="s">
        <v>105</v>
      </c>
      <c r="AIP136" s="120" t="s">
        <v>105</v>
      </c>
      <c r="AIQ136" s="120" t="s">
        <v>105</v>
      </c>
      <c r="AIR136" s="120" t="s">
        <v>105</v>
      </c>
      <c r="AIS136" s="120" t="s">
        <v>105</v>
      </c>
      <c r="AIT136" s="120" t="s">
        <v>105</v>
      </c>
      <c r="AIU136" s="120" t="s">
        <v>105</v>
      </c>
      <c r="AIV136" s="120" t="s">
        <v>105</v>
      </c>
      <c r="AIW136" s="120" t="s">
        <v>105</v>
      </c>
      <c r="AIX136" s="120" t="s">
        <v>105</v>
      </c>
      <c r="AIY136" s="120" t="s">
        <v>105</v>
      </c>
      <c r="AIZ136" s="120" t="s">
        <v>105</v>
      </c>
      <c r="AJA136" s="120" t="s">
        <v>105</v>
      </c>
      <c r="AJB136" s="120" t="s">
        <v>105</v>
      </c>
      <c r="AJC136" s="120" t="s">
        <v>105</v>
      </c>
      <c r="AJD136" s="120" t="s">
        <v>105</v>
      </c>
      <c r="AJE136" s="120" t="s">
        <v>105</v>
      </c>
      <c r="AJF136" s="120" t="s">
        <v>105</v>
      </c>
      <c r="AJG136" s="120" t="s">
        <v>105</v>
      </c>
      <c r="AJH136" s="120" t="s">
        <v>105</v>
      </c>
      <c r="AJI136" s="120" t="s">
        <v>105</v>
      </c>
      <c r="AJJ136" s="120" t="s">
        <v>105</v>
      </c>
      <c r="AJK136" s="120" t="s">
        <v>105</v>
      </c>
      <c r="AJL136" s="120" t="s">
        <v>105</v>
      </c>
      <c r="AJM136" s="120" t="s">
        <v>105</v>
      </c>
      <c r="AJN136" s="120" t="s">
        <v>105</v>
      </c>
      <c r="AJO136" s="120" t="s">
        <v>105</v>
      </c>
      <c r="AJP136" s="120" t="s">
        <v>105</v>
      </c>
      <c r="AJQ136" s="120" t="s">
        <v>105</v>
      </c>
      <c r="AJR136" s="120" t="s">
        <v>105</v>
      </c>
      <c r="AJS136" s="120" t="s">
        <v>105</v>
      </c>
      <c r="AJT136" s="120" t="s">
        <v>105</v>
      </c>
      <c r="AJU136" s="120" t="s">
        <v>105</v>
      </c>
      <c r="AJV136" s="120" t="s">
        <v>105</v>
      </c>
      <c r="AJW136" s="120" t="s">
        <v>105</v>
      </c>
      <c r="AJX136" s="120" t="s">
        <v>105</v>
      </c>
      <c r="AJY136" s="120" t="s">
        <v>105</v>
      </c>
      <c r="AJZ136" s="120" t="s">
        <v>105</v>
      </c>
      <c r="AKA136" s="120" t="s">
        <v>105</v>
      </c>
      <c r="AKB136" s="120" t="s">
        <v>105</v>
      </c>
      <c r="AKC136" s="120" t="s">
        <v>105</v>
      </c>
      <c r="AKD136" s="120" t="s">
        <v>105</v>
      </c>
      <c r="AKE136" s="120" t="s">
        <v>105</v>
      </c>
      <c r="AKF136" s="120" t="s">
        <v>105</v>
      </c>
      <c r="AKG136" s="120" t="s">
        <v>105</v>
      </c>
      <c r="AKH136" s="120" t="s">
        <v>105</v>
      </c>
      <c r="AKI136" s="120" t="s">
        <v>105</v>
      </c>
      <c r="AKJ136" s="120" t="s">
        <v>105</v>
      </c>
      <c r="AKK136" s="120" t="s">
        <v>105</v>
      </c>
      <c r="AKL136" s="120" t="s">
        <v>105</v>
      </c>
      <c r="AKM136" s="120" t="s">
        <v>105</v>
      </c>
      <c r="AKN136" s="120" t="s">
        <v>105</v>
      </c>
      <c r="AKO136" s="120" t="s">
        <v>105</v>
      </c>
      <c r="AKP136" s="120" t="s">
        <v>105</v>
      </c>
      <c r="AKQ136" s="120" t="s">
        <v>105</v>
      </c>
      <c r="AKR136" s="120" t="s">
        <v>105</v>
      </c>
      <c r="AKS136" s="120" t="s">
        <v>105</v>
      </c>
      <c r="AKT136" s="120" t="s">
        <v>105</v>
      </c>
      <c r="AKU136" s="120" t="s">
        <v>105</v>
      </c>
      <c r="AKV136" s="120" t="s">
        <v>105</v>
      </c>
      <c r="AKW136" s="120" t="s">
        <v>105</v>
      </c>
      <c r="AKX136" s="120" t="s">
        <v>105</v>
      </c>
      <c r="AKY136" s="120" t="s">
        <v>105</v>
      </c>
      <c r="AKZ136" s="120" t="s">
        <v>105</v>
      </c>
      <c r="ALA136" s="120" t="s">
        <v>105</v>
      </c>
      <c r="ALB136" s="120" t="s">
        <v>105</v>
      </c>
      <c r="ALC136" s="120" t="s">
        <v>105</v>
      </c>
      <c r="ALD136" s="120" t="s">
        <v>105</v>
      </c>
      <c r="ALE136" s="120" t="s">
        <v>105</v>
      </c>
      <c r="ALF136" s="120" t="s">
        <v>105</v>
      </c>
      <c r="ALG136" s="120" t="s">
        <v>105</v>
      </c>
      <c r="ALH136" s="120" t="s">
        <v>105</v>
      </c>
      <c r="ALI136" s="120" t="s">
        <v>105</v>
      </c>
      <c r="ALJ136" s="120" t="s">
        <v>105</v>
      </c>
      <c r="ALK136" s="120" t="s">
        <v>105</v>
      </c>
      <c r="ALL136" s="120" t="s">
        <v>105</v>
      </c>
      <c r="ALM136" s="120" t="s">
        <v>105</v>
      </c>
      <c r="ALN136" s="120"/>
    </row>
    <row r="137" spans="1:1002" hidden="1">
      <c r="A137" s="119">
        <v>136</v>
      </c>
      <c r="B137" s="120">
        <v>1.4723938376168289E-5</v>
      </c>
      <c r="C137" s="120">
        <v>1.4723938376168298E-5</v>
      </c>
      <c r="D137" s="120">
        <v>1.4454158588345868E-5</v>
      </c>
      <c r="E137" s="120">
        <v>1.4454158588345876E-5</v>
      </c>
      <c r="F137" s="120">
        <v>1.4188238065471322E-5</v>
      </c>
      <c r="G137" s="120">
        <v>1.4188238065471323E-5</v>
      </c>
      <c r="H137" s="120">
        <v>1.3926139544835819E-5</v>
      </c>
      <c r="I137" s="120">
        <v>1.3926139544835817E-5</v>
      </c>
      <c r="J137" s="120">
        <v>1.3667825892291391E-5</v>
      </c>
      <c r="K137" s="120">
        <v>1.3667825892291403E-5</v>
      </c>
      <c r="L137" s="120">
        <v>1.3413260104006776E-5</v>
      </c>
      <c r="M137" s="120">
        <v>1.3413260104006782E-5</v>
      </c>
      <c r="N137" s="120">
        <v>1.3162405308213932E-5</v>
      </c>
      <c r="O137" s="120">
        <v>1.3162405308213936E-5</v>
      </c>
      <c r="P137" s="120">
        <v>1.2915224766945276E-5</v>
      </c>
      <c r="Q137" s="120">
        <v>1.2915224766945262E-5</v>
      </c>
      <c r="R137" s="120">
        <v>1.267168187776096E-5</v>
      </c>
      <c r="S137" s="120">
        <v>1.2671681877760959E-5</v>
      </c>
      <c r="T137" s="120">
        <v>1.2431740175466213E-5</v>
      </c>
      <c r="U137" s="120">
        <v>1.2431740175466212E-5</v>
      </c>
      <c r="V137" s="120">
        <v>1.219536333381817E-5</v>
      </c>
      <c r="W137" s="120">
        <v>1.2195363333818169E-5</v>
      </c>
      <c r="X137" s="120">
        <v>1.1962515167222246E-5</v>
      </c>
      <c r="Y137" s="120">
        <v>1.1962515167222246E-5</v>
      </c>
      <c r="Z137" s="120">
        <v>1.1733159632417476E-5</v>
      </c>
      <c r="AA137" s="120">
        <v>1.1733159632417474E-5</v>
      </c>
      <c r="AB137" s="120">
        <v>1.1507260830150674E-5</v>
      </c>
      <c r="AC137" s="120">
        <v>1.1507260830150677E-5</v>
      </c>
      <c r="AD137" s="120">
        <v>1.1284783006839111E-5</v>
      </c>
      <c r="AE137" s="120">
        <v>1.1284783006839106E-5</v>
      </c>
      <c r="AF137" s="120">
        <v>1.1065690556221318E-5</v>
      </c>
      <c r="AG137" s="120">
        <v>1.1065690556221316E-5</v>
      </c>
      <c r="AH137" s="120">
        <v>1.0849948020995974E-5</v>
      </c>
      <c r="AI137" s="120">
        <v>1.0849948020995969E-5</v>
      </c>
      <c r="AJ137" s="120">
        <v>1.0637520094448237E-5</v>
      </c>
      <c r="AK137" s="120">
        <v>1.0637520094448237E-5</v>
      </c>
      <c r="AL137" s="120">
        <v>1.0428371622063543E-5</v>
      </c>
      <c r="AM137" s="120">
        <v>1.042837162206354E-5</v>
      </c>
      <c r="AN137" s="120">
        <v>1.0222467603128394E-5</v>
      </c>
      <c r="AO137" s="120">
        <v>1.0222467603128401E-5</v>
      </c>
      <c r="AP137" s="120">
        <v>1.0019773192317944E-5</v>
      </c>
      <c r="AQ137" s="120">
        <v>1.0019773192317953E-5</v>
      </c>
      <c r="AR137" s="120">
        <v>9.8202537012700031E-6</v>
      </c>
      <c r="AS137" s="120">
        <v>9.8202537012700082E-6</v>
      </c>
      <c r="AT137" s="120">
        <v>9.6238746001452421E-6</v>
      </c>
      <c r="AU137" s="120">
        <v>9.6238746001452421E-6</v>
      </c>
      <c r="AV137" s="120">
        <v>9.4306015191733106E-6</v>
      </c>
      <c r="AW137" s="120">
        <v>9.4306015191733123E-6</v>
      </c>
      <c r="AX137" s="120">
        <v>9.2404002501845307E-6</v>
      </c>
      <c r="AY137" s="120">
        <v>9.2404002501845324E-6</v>
      </c>
      <c r="AZ137" s="120">
        <v>9.0532367481268329E-6</v>
      </c>
      <c r="BA137" s="120">
        <v>9.0532367481268312E-6</v>
      </c>
      <c r="BB137" s="120">
        <v>8.8690771325677814E-6</v>
      </c>
      <c r="BC137" s="120">
        <v>8.869077132567778E-6</v>
      </c>
      <c r="BD137" s="120">
        <v>8.687887689181315E-6</v>
      </c>
      <c r="BE137" s="120">
        <v>8.687887689181315E-6</v>
      </c>
      <c r="BF137" s="120">
        <v>8.5096348712188875E-6</v>
      </c>
      <c r="BG137" s="120">
        <v>8.5096348712188943E-6</v>
      </c>
      <c r="BH137" s="120">
        <v>8.3342853009647583E-6</v>
      </c>
      <c r="BI137" s="120">
        <v>8.33428530096476E-6</v>
      </c>
      <c r="BJ137" s="120">
        <v>8.1618057711751167E-6</v>
      </c>
      <c r="BK137" s="120">
        <v>8.1618057711751167E-6</v>
      </c>
      <c r="BL137" s="120">
        <v>7.9921632465008601E-6</v>
      </c>
      <c r="BM137" s="120">
        <v>7.9921632465008584E-6</v>
      </c>
      <c r="BN137" s="120">
        <v>7.8253248648935468E-6</v>
      </c>
      <c r="BO137" s="120">
        <v>7.8253248648935501E-6</v>
      </c>
      <c r="BP137" s="120">
        <v>7.6612579389944043E-6</v>
      </c>
      <c r="BQ137" s="120">
        <v>7.6612579389944026E-6</v>
      </c>
      <c r="BR137" s="120">
        <v>7.4999299575059863E-6</v>
      </c>
      <c r="BS137" s="120">
        <v>7.4999299575059854E-6</v>
      </c>
      <c r="BT137" s="120">
        <v>7.3413085865463447E-6</v>
      </c>
      <c r="BU137" s="120">
        <v>7.3413085865463438E-6</v>
      </c>
      <c r="BV137" s="120">
        <v>7.1853616709852441E-6</v>
      </c>
      <c r="BW137" s="120">
        <v>7.1853616709852399E-6</v>
      </c>
      <c r="BX137" s="120">
        <v>7.0320572357622932E-6</v>
      </c>
      <c r="BY137" s="120">
        <v>7.0320572357622949E-6</v>
      </c>
      <c r="BZ137" s="120">
        <v>6.8813634871866404E-6</v>
      </c>
      <c r="CA137" s="120">
        <v>6.8813634871866404E-6</v>
      </c>
      <c r="CB137" s="120">
        <v>6.7332488142179251E-6</v>
      </c>
      <c r="CC137" s="120">
        <v>6.7332488142179268E-6</v>
      </c>
      <c r="CD137" s="120">
        <v>6.5876817897283233E-6</v>
      </c>
      <c r="CE137" s="120">
        <v>6.5876817897283225E-6</v>
      </c>
      <c r="CF137" s="120">
        <v>6.4446311717452541E-6</v>
      </c>
      <c r="CG137" s="120">
        <v>6.4446311717452532E-6</v>
      </c>
      <c r="CH137" s="120">
        <v>6.3040659046746341E-6</v>
      </c>
      <c r="CI137" s="120">
        <v>6.3040659046746324E-6</v>
      </c>
      <c r="CJ137" s="120">
        <v>6.1659551205042571E-6</v>
      </c>
      <c r="CK137" s="120">
        <v>6.1659551205042571E-6</v>
      </c>
      <c r="CL137" s="120">
        <v>6.0302681399871308E-6</v>
      </c>
      <c r="CM137" s="120">
        <v>6.0302681399871291E-6</v>
      </c>
      <c r="CN137" s="120">
        <v>5.8969744738044556E-6</v>
      </c>
      <c r="CO137" s="120">
        <v>5.8969744738044573E-6</v>
      </c>
      <c r="CP137" s="120">
        <v>5.7660438237080227E-6</v>
      </c>
      <c r="CQ137" s="120">
        <v>5.7660438237080219E-6</v>
      </c>
      <c r="CR137" s="120">
        <v>5.6374460836416766E-6</v>
      </c>
      <c r="CS137" s="120">
        <v>5.6374460836416774E-6</v>
      </c>
      <c r="CT137" s="120">
        <v>5.511151340841694E-6</v>
      </c>
      <c r="CU137" s="120">
        <v>5.5111513408416923E-6</v>
      </c>
      <c r="CV137" s="120">
        <v>5.3871298769157231E-6</v>
      </c>
      <c r="CW137" s="120">
        <v>5.3871298769157248E-6</v>
      </c>
      <c r="CX137" s="120">
        <v>5.2653521689001035E-6</v>
      </c>
      <c r="CY137" s="120">
        <v>5.2653521689001001E-6</v>
      </c>
      <c r="CZ137" s="120">
        <v>5.1457888902952173E-6</v>
      </c>
      <c r="DA137" s="120">
        <v>5.145788890295219E-6</v>
      </c>
      <c r="DB137" s="120">
        <v>5.0284109120787594E-6</v>
      </c>
      <c r="DC137" s="120">
        <v>5.0284109120787586E-6</v>
      </c>
      <c r="DD137" s="120">
        <v>4.9131893036964852E-6</v>
      </c>
      <c r="DE137" s="120">
        <v>4.9131893036964844E-6</v>
      </c>
      <c r="DF137" s="120">
        <v>4.8000953340304096E-6</v>
      </c>
      <c r="DG137" s="120">
        <v>4.8000953340304087E-6</v>
      </c>
      <c r="DH137" s="120">
        <v>4.6891004723440179E-6</v>
      </c>
      <c r="DI137" s="120">
        <v>4.6891004723440188E-6</v>
      </c>
      <c r="DJ137" s="120">
        <v>4.5801763892043852E-6</v>
      </c>
      <c r="DK137" s="120">
        <v>4.5801763892043861E-6</v>
      </c>
      <c r="DL137" s="120">
        <v>4.4732949573808745E-6</v>
      </c>
      <c r="DM137" s="120">
        <v>4.473294957380872E-6</v>
      </c>
      <c r="DN137" s="120">
        <v>4.3684282527202473E-6</v>
      </c>
      <c r="DO137" s="120">
        <v>4.3684282527202473E-6</v>
      </c>
      <c r="DP137" s="120">
        <v>4.2655485549979384E-6</v>
      </c>
      <c r="DQ137" s="120">
        <v>4.2655485549979368E-6</v>
      </c>
      <c r="DR137" s="120">
        <v>4.1646283487452177E-6</v>
      </c>
      <c r="DS137" s="120">
        <v>4.1646283487452152E-6</v>
      </c>
      <c r="DT137" s="120">
        <v>4.0656403240521008E-6</v>
      </c>
      <c r="DU137" s="120">
        <v>4.0656403240520991E-6</v>
      </c>
      <c r="DV137" s="120">
        <v>3.9685573773457329E-6</v>
      </c>
      <c r="DW137" s="120">
        <v>3.9685573773457346E-6</v>
      </c>
      <c r="DX137" s="120">
        <v>3.873352612144041E-6</v>
      </c>
      <c r="DY137" s="120">
        <v>3.8733526121440436E-6</v>
      </c>
      <c r="DZ137" s="120">
        <v>3.7799993397844347E-6</v>
      </c>
      <c r="EA137" s="120">
        <v>3.7799993397844335E-6</v>
      </c>
      <c r="EB137" s="120">
        <v>3.6884710801273946E-6</v>
      </c>
      <c r="EC137" s="120">
        <v>3.6884710801273951E-6</v>
      </c>
      <c r="ED137" s="120">
        <v>3.59874156223471E-6</v>
      </c>
      <c r="EE137" s="120">
        <v>3.5987415622347113E-6</v>
      </c>
      <c r="EF137" s="120">
        <v>3.5107847250221324E-6</v>
      </c>
      <c r="EG137" s="120">
        <v>3.5107847250221328E-6</v>
      </c>
      <c r="EH137" s="120">
        <v>3.4245747178863318E-6</v>
      </c>
      <c r="EI137" s="120">
        <v>3.4245747178863313E-6</v>
      </c>
      <c r="EJ137" s="120">
        <v>3.3400859013059144E-6</v>
      </c>
      <c r="EK137" s="120">
        <v>3.3400859013059127E-6</v>
      </c>
      <c r="EL137" s="120">
        <v>3.2572928474163257E-6</v>
      </c>
      <c r="EM137" s="120">
        <v>3.2572928474163274E-6</v>
      </c>
      <c r="EN137" s="120">
        <v>3.1761703405584812E-6</v>
      </c>
      <c r="EO137" s="120">
        <v>3.1761703405584803E-6</v>
      </c>
      <c r="EP137" s="120">
        <v>3.0966933778008903E-6</v>
      </c>
      <c r="EQ137" s="120">
        <v>3.0966933778008878E-6</v>
      </c>
      <c r="ER137" s="120">
        <v>3.0188371694352049E-6</v>
      </c>
      <c r="ES137" s="120">
        <v>3.0188371694352049E-6</v>
      </c>
      <c r="ET137" s="120">
        <v>2.9425771394449445E-6</v>
      </c>
      <c r="EU137" s="120">
        <v>2.9425771394449453E-6</v>
      </c>
      <c r="EV137" s="120">
        <v>2.8678889259472565E-6</v>
      </c>
      <c r="EW137" s="120">
        <v>2.8678889259472565E-6</v>
      </c>
      <c r="EX137" s="120">
        <v>2.7947483816075913E-6</v>
      </c>
      <c r="EY137" s="120">
        <v>2.79474838160759E-6</v>
      </c>
      <c r="EZ137" s="120">
        <v>2.7231315740271159E-6</v>
      </c>
      <c r="FA137" s="120">
        <v>2.7231315740271163E-6</v>
      </c>
      <c r="FB137" s="120">
        <v>2.6530147861027429E-6</v>
      </c>
      <c r="FC137" s="120">
        <v>2.6530147861027416E-6</v>
      </c>
      <c r="FD137" s="120">
        <v>2.5843745163596024E-6</v>
      </c>
      <c r="FE137" s="120">
        <v>2.5843745163596033E-6</v>
      </c>
      <c r="FF137" s="120">
        <v>2.5171874792558978E-6</v>
      </c>
      <c r="FG137" s="120">
        <v>2.5171874792558978E-6</v>
      </c>
      <c r="FH137" s="120">
        <v>2.4514306054599329E-6</v>
      </c>
      <c r="FI137" s="120">
        <v>2.4514306054599333E-6</v>
      </c>
      <c r="FJ137" s="120">
        <v>2.3870810420992753E-6</v>
      </c>
      <c r="FK137" s="120">
        <v>2.3870810420992757E-6</v>
      </c>
      <c r="FL137" s="120">
        <v>2.3241161529818891E-6</v>
      </c>
      <c r="FM137" s="120">
        <v>2.3241161529818908E-6</v>
      </c>
      <c r="FN137" s="120">
        <v>2.2625135187891641E-6</v>
      </c>
      <c r="FO137" s="120">
        <v>2.2625135187891633E-6</v>
      </c>
      <c r="FP137" s="120">
        <v>2.2022509372407122E-6</v>
      </c>
      <c r="FQ137" s="120">
        <v>2.2022509372407118E-6</v>
      </c>
      <c r="FR137" s="120">
        <v>2.1433064232308969E-6</v>
      </c>
      <c r="FS137" s="120">
        <v>2.1433064232308961E-6</v>
      </c>
      <c r="FT137" s="120">
        <v>2.0856582089369288E-6</v>
      </c>
      <c r="FU137" s="120">
        <v>2.0856582089369296E-6</v>
      </c>
      <c r="FV137" s="120">
        <v>2.0292847438985317E-6</v>
      </c>
      <c r="FW137" s="120">
        <v>2.0292847438985313E-6</v>
      </c>
      <c r="FX137" s="120">
        <v>1.9741646950690374E-6</v>
      </c>
      <c r="FY137" s="120">
        <v>1.9741646950690383E-6</v>
      </c>
      <c r="FZ137" s="120">
        <v>1.9202769468379202E-6</v>
      </c>
      <c r="GA137" s="120">
        <v>1.9202769468379198E-6</v>
      </c>
      <c r="GB137" s="120">
        <v>1.8676006010246288E-6</v>
      </c>
      <c r="GC137" s="120">
        <v>1.8676006010246299E-6</v>
      </c>
      <c r="GD137" s="120">
        <v>1.8161149768437532E-6</v>
      </c>
      <c r="GE137" s="120">
        <v>1.8161149768437534E-6</v>
      </c>
      <c r="GF137" s="120">
        <v>1.7657996108414039E-6</v>
      </c>
      <c r="GG137" s="120">
        <v>1.7657996108414031E-6</v>
      </c>
      <c r="GH137" s="120">
        <v>1.7166342568028415E-6</v>
      </c>
      <c r="GI137" s="120">
        <v>1.7166342568028409E-6</v>
      </c>
      <c r="GJ137" s="120">
        <v>1.6685988856312757E-6</v>
      </c>
      <c r="GK137" s="120">
        <v>1.668598885631276E-6</v>
      </c>
      <c r="GL137" s="120">
        <v>1.621673685197843E-6</v>
      </c>
      <c r="GM137" s="120">
        <v>1.6216736851978421E-6</v>
      </c>
      <c r="GN137" s="120">
        <v>1.5758390601627341E-6</v>
      </c>
      <c r="GO137" s="120">
        <v>1.5758390601627348E-6</v>
      </c>
      <c r="GP137" s="120">
        <v>1.5310756317675013E-6</v>
      </c>
      <c r="GQ137" s="120">
        <v>1.5310756317675019E-6</v>
      </c>
      <c r="GR137" s="120">
        <v>1.4873642375984939E-6</v>
      </c>
      <c r="GS137" s="120">
        <v>1.4873642375984943E-6</v>
      </c>
      <c r="GT137" s="120">
        <v>1.4446859313214895E-6</v>
      </c>
      <c r="GU137" s="120">
        <v>1.4446859313214897E-6</v>
      </c>
      <c r="GV137" s="120">
        <v>1.4030219823875153E-6</v>
      </c>
      <c r="GW137" s="120">
        <v>1.4030219823875153E-6</v>
      </c>
      <c r="GX137" s="120">
        <v>1.3623538757098855E-6</v>
      </c>
      <c r="GY137" s="120">
        <v>1.3623538757098851E-6</v>
      </c>
      <c r="GZ137" s="120">
        <v>1.3226633113124995E-6</v>
      </c>
      <c r="HA137" s="120">
        <v>1.3226633113124989E-6</v>
      </c>
      <c r="HB137" s="120">
        <v>1.2839322039494504E-6</v>
      </c>
      <c r="HC137" s="120">
        <v>1.2839322039494506E-6</v>
      </c>
      <c r="HD137" s="120">
        <v>1.2461426826959888E-6</v>
      </c>
      <c r="HE137" s="120">
        <v>1.246142682695989E-6</v>
      </c>
      <c r="HF137" s="120">
        <v>1.2092770905109056E-6</v>
      </c>
      <c r="HG137" s="120">
        <v>1.2092770905109056E-6</v>
      </c>
      <c r="HH137" s="120">
        <v>1.1733179837704099E-6</v>
      </c>
      <c r="HI137" s="120">
        <v>1.1733179837704101E-6</v>
      </c>
      <c r="HJ137" s="120">
        <v>1.1382481317735812E-6</v>
      </c>
      <c r="HK137" s="120">
        <v>1.138248131773581E-6</v>
      </c>
      <c r="HL137" s="120">
        <v>1.1040505162194775E-6</v>
      </c>
      <c r="HM137" s="120">
        <v>1.1040505162194785E-6</v>
      </c>
      <c r="HN137" s="120">
        <v>1.0707083306560064E-6</v>
      </c>
      <c r="HO137" s="120">
        <v>1.0707083306560064E-6</v>
      </c>
      <c r="HP137" s="120">
        <v>1.0382049799006472E-6</v>
      </c>
      <c r="HQ137" s="120">
        <v>1.0382049799006466E-6</v>
      </c>
      <c r="HR137" s="120">
        <v>1.006524079433172E-6</v>
      </c>
      <c r="HS137" s="120">
        <v>1.0065240794331718E-6</v>
      </c>
      <c r="HT137" s="120">
        <v>9.7564945476045269E-7</v>
      </c>
      <c r="HU137" s="120">
        <v>9.7564945476045248E-7</v>
      </c>
      <c r="HV137" s="120">
        <v>9.4556514075350798E-7</v>
      </c>
      <c r="HW137" s="120">
        <v>9.4556514075350819E-7</v>
      </c>
      <c r="HX137" s="120">
        <v>9.1625538095692843E-7</v>
      </c>
      <c r="HY137" s="120">
        <v>9.1625538095692864E-7</v>
      </c>
      <c r="HZ137" s="120">
        <v>8.8770462687082794E-7</v>
      </c>
      <c r="IA137" s="120">
        <v>8.8770462687082826E-7</v>
      </c>
      <c r="IB137" s="120">
        <v>8.5989753720548371E-7</v>
      </c>
      <c r="IC137" s="120">
        <v>8.598975372054835E-7</v>
      </c>
      <c r="ID137" s="120">
        <v>8.3281897710883294E-7</v>
      </c>
      <c r="IE137" s="120">
        <v>8.3281897710883284E-7</v>
      </c>
      <c r="IF137" s="120">
        <v>8.0645401736700771E-7</v>
      </c>
      <c r="IG137" s="120">
        <v>8.0645401736700814E-7</v>
      </c>
      <c r="IH137" s="120">
        <v>7.807879335780866E-7</v>
      </c>
      <c r="II137" s="120">
        <v>7.8078793357808629E-7</v>
      </c>
      <c r="IJ137" s="120">
        <v>7.5580620529926647E-7</v>
      </c>
      <c r="IK137" s="120">
        <v>7.5580620529926636E-7</v>
      </c>
      <c r="IL137" s="120">
        <v>7.3149451516766786E-7</v>
      </c>
      <c r="IM137" s="120">
        <v>7.3149451516766796E-7</v>
      </c>
      <c r="IN137" s="120">
        <v>7.0783874799496924E-7</v>
      </c>
      <c r="IO137" s="120">
        <v>7.0783874799496934E-7</v>
      </c>
      <c r="IP137" s="120">
        <v>6.8482498983611332E-7</v>
      </c>
      <c r="IQ137" s="120">
        <v>6.8482498983611353E-7</v>
      </c>
      <c r="IR137" s="120">
        <v>6.624395270323066E-7</v>
      </c>
      <c r="IS137" s="120">
        <v>6.6243952703230629E-7</v>
      </c>
      <c r="IT137" s="120">
        <v>6.4066884522856212E-7</v>
      </c>
      <c r="IU137" s="120">
        <v>6.4066884522856191E-7</v>
      </c>
      <c r="IV137" s="120">
        <v>6.1949962836603585E-7</v>
      </c>
      <c r="IW137" s="120">
        <v>6.1949962836603595E-7</v>
      </c>
      <c r="IX137" s="120">
        <v>5.9891875764941302E-7</v>
      </c>
      <c r="IY137" s="120">
        <v>5.9891875764941292E-7</v>
      </c>
      <c r="IZ137" s="120">
        <v>5.789133104896188E-7</v>
      </c>
      <c r="JA137" s="120">
        <v>5.789133104896189E-7</v>
      </c>
      <c r="JB137" s="120">
        <v>5.5947055942213637E-7</v>
      </c>
      <c r="JC137" s="120">
        <v>5.5947055942213659E-7</v>
      </c>
      <c r="JD137" s="120">
        <v>5.4057797100121114E-7</v>
      </c>
      <c r="JE137" s="120">
        <v>5.4057797100121082E-7</v>
      </c>
      <c r="JF137" s="120">
        <v>5.2222320467024526E-7</v>
      </c>
      <c r="JG137" s="120">
        <v>5.2222320467024526E-7</v>
      </c>
      <c r="JH137" s="120">
        <v>5.0439411160869346E-7</v>
      </c>
      <c r="JI137" s="120">
        <v>5.0439411160869346E-7</v>
      </c>
      <c r="JJ137" s="120">
        <v>4.8707873355575854E-7</v>
      </c>
      <c r="JK137" s="120">
        <v>4.8707873355575854E-7</v>
      </c>
      <c r="JL137" s="120">
        <v>4.7026530161123347E-7</v>
      </c>
      <c r="JM137" s="120">
        <v>4.702653016112332E-7</v>
      </c>
      <c r="JN137" s="120">
        <v>4.5394223501380537E-7</v>
      </c>
      <c r="JO137" s="120">
        <v>4.5394223501380559E-7</v>
      </c>
      <c r="JP137" s="120">
        <v>4.3809813989717466E-7</v>
      </c>
      <c r="JQ137" s="120">
        <v>4.3809813989717466E-7</v>
      </c>
      <c r="JR137" s="120">
        <v>4.2272180802432913E-7</v>
      </c>
      <c r="JS137" s="120">
        <v>4.2272180802432907E-7</v>
      </c>
      <c r="JT137" s="120">
        <v>4.0780221550034684E-7</v>
      </c>
      <c r="JU137" s="120">
        <v>4.0780221550034673E-7</v>
      </c>
      <c r="JV137" s="120">
        <v>3.9332852146408265E-7</v>
      </c>
      <c r="JW137" s="120">
        <v>3.9332852146408281E-7</v>
      </c>
      <c r="JX137" s="120">
        <v>3.7929006675912107E-7</v>
      </c>
      <c r="JY137" s="120">
        <v>3.7929006675912107E-7</v>
      </c>
      <c r="JZ137" s="120">
        <v>3.656763725843783E-7</v>
      </c>
      <c r="KA137" s="120">
        <v>3.6567637258437825E-7</v>
      </c>
      <c r="KB137" s="120">
        <v>3.5247713912474878E-7</v>
      </c>
      <c r="KC137" s="120">
        <v>3.5247713912474888E-7</v>
      </c>
      <c r="KD137" s="120">
        <v>3.3968224416219497E-7</v>
      </c>
      <c r="KE137" s="120">
        <v>3.3968224416219503E-7</v>
      </c>
      <c r="KF137" s="120">
        <v>3.2728174166768877E-7</v>
      </c>
      <c r="KG137" s="120">
        <v>3.2728174166768893E-7</v>
      </c>
      <c r="KH137" s="120">
        <v>3.1526586037442547E-7</v>
      </c>
      <c r="KI137" s="120">
        <v>3.1526586037442531E-7</v>
      </c>
      <c r="KJ137" s="120">
        <v>3.0362500233273058E-7</v>
      </c>
      <c r="KK137" s="120">
        <v>3.0362500233273053E-7</v>
      </c>
      <c r="KL137" s="120">
        <v>2.9234974144709708E-7</v>
      </c>
      <c r="KM137" s="120">
        <v>2.9234974144709724E-7</v>
      </c>
      <c r="KN137" s="120">
        <v>2.8143082199578693E-7</v>
      </c>
      <c r="KO137" s="120">
        <v>2.8143082199578703E-7</v>
      </c>
      <c r="KP137" s="120">
        <v>2.708591571334485E-7</v>
      </c>
      <c r="KQ137" s="120">
        <v>2.7085915713344866E-7</v>
      </c>
      <c r="KR137" s="120">
        <v>2.6062582737720492E-7</v>
      </c>
      <c r="KS137" s="120">
        <v>2.6062582737720503E-7</v>
      </c>
      <c r="KT137" s="120">
        <v>2.507220790766716E-7</v>
      </c>
      <c r="KU137" s="120">
        <v>2.5072207907667139E-7</v>
      </c>
      <c r="KV137" s="120">
        <v>2.4113932286837286E-7</v>
      </c>
      <c r="KW137" s="120">
        <v>2.4113932286837275E-7</v>
      </c>
      <c r="KX137" s="120">
        <v>2.3186913211503581E-7</v>
      </c>
      <c r="KY137" s="120">
        <v>2.3186913211503602E-7</v>
      </c>
      <c r="KZ137" s="120">
        <v>2.2290324133023681E-7</v>
      </c>
      <c r="LA137" s="120">
        <v>2.2290324133023673E-7</v>
      </c>
      <c r="LB137" s="120">
        <v>2.1423354458889259E-7</v>
      </c>
      <c r="LC137" s="120">
        <v>2.1423354458889245E-7</v>
      </c>
      <c r="LD137" s="120">
        <v>2.0585209392409238E-7</v>
      </c>
      <c r="LE137" s="120">
        <v>2.0585209392409235E-7</v>
      </c>
      <c r="LF137" s="120">
        <v>1.9775109771076498E-7</v>
      </c>
      <c r="LG137" s="120">
        <v>1.9775109771076498E-7</v>
      </c>
      <c r="LH137" s="120">
        <v>1.8992291903669013E-7</v>
      </c>
      <c r="LI137" s="120">
        <v>1.8992291903669018E-7</v>
      </c>
      <c r="LJ137" s="120">
        <v>1.8236007406136603E-7</v>
      </c>
      <c r="LK137" s="120">
        <v>1.8236007406136611E-7</v>
      </c>
      <c r="LL137" s="120">
        <v>1.7505523036324708E-7</v>
      </c>
      <c r="LM137" s="120">
        <v>1.7505523036324697E-7</v>
      </c>
      <c r="LN137" s="120">
        <v>1.6800120527587514E-7</v>
      </c>
      <c r="LO137" s="120">
        <v>1.6800120527587506E-7</v>
      </c>
      <c r="LP137" s="120">
        <v>1.6119096421343052E-7</v>
      </c>
      <c r="LQ137" s="120">
        <v>1.6119096421343055E-7</v>
      </c>
      <c r="LR137" s="120">
        <v>1.5461761898623228E-7</v>
      </c>
      <c r="LS137" s="120">
        <v>1.5461761898623228E-7</v>
      </c>
      <c r="LT137" s="120">
        <v>1.4827442610672417E-7</v>
      </c>
      <c r="LU137" s="120">
        <v>1.4827442610672414E-7</v>
      </c>
      <c r="LV137" s="120">
        <v>1.4215478508648628E-7</v>
      </c>
      <c r="LW137" s="120">
        <v>1.4215478508648633E-7</v>
      </c>
      <c r="LX137" s="120">
        <v>1.3625223672481438E-7</v>
      </c>
      <c r="LY137" s="120">
        <v>1.3625223672481451E-7</v>
      </c>
      <c r="LZ137" s="120">
        <v>1.3056046138941342E-7</v>
      </c>
      <c r="MA137" s="120">
        <v>1.3056046138941329E-7</v>
      </c>
      <c r="MB137" s="120">
        <v>1.2507327728975612E-7</v>
      </c>
      <c r="MC137" s="120">
        <v>1.2507327728975626E-7</v>
      </c>
      <c r="MD137" s="120">
        <v>1.197846387436616E-7</v>
      </c>
      <c r="ME137" s="120">
        <v>1.1978463874366154E-7</v>
      </c>
      <c r="MF137" s="120">
        <v>1.1468863443764323E-7</v>
      </c>
      <c r="MG137" s="120">
        <v>1.1468863443764313E-7</v>
      </c>
      <c r="MH137" s="120">
        <v>1.0977948568159336E-7</v>
      </c>
      <c r="MI137" s="120">
        <v>1.0977948568159339E-7</v>
      </c>
      <c r="MJ137" s="120">
        <v>1.0505154465835746E-7</v>
      </c>
      <c r="MK137" s="120">
        <v>1.0505154465835749E-7</v>
      </c>
      <c r="ML137" s="120">
        <v>1.0049929266876345E-7</v>
      </c>
      <c r="MM137" s="120">
        <v>1.0049929266876339E-7</v>
      </c>
      <c r="MN137" s="120">
        <v>9.6117338372670537E-8</v>
      </c>
      <c r="MO137" s="120">
        <v>9.611733837267059E-8</v>
      </c>
      <c r="MP137" s="120">
        <v>9.1900416026601516E-8</v>
      </c>
      <c r="MQ137" s="120">
        <v>9.1900416026601529E-8</v>
      </c>
      <c r="MR137" s="120">
        <v>8.7843383718523942E-8</v>
      </c>
      <c r="MS137" s="120">
        <v>8.7843383718523902E-8</v>
      </c>
      <c r="MT137" s="120">
        <v>8.3941221600349204E-8</v>
      </c>
      <c r="MU137" s="120">
        <v>8.3941221600349217E-8</v>
      </c>
      <c r="MV137" s="120">
        <v>8.0189030118715036E-8</v>
      </c>
      <c r="MW137" s="120">
        <v>8.0189030118715076E-8</v>
      </c>
      <c r="MX137" s="120">
        <v>7.6582028244617847E-8</v>
      </c>
      <c r="MY137" s="120">
        <v>7.658202824461786E-8</v>
      </c>
      <c r="MZ137" s="120">
        <v>7.3115551702463763E-8</v>
      </c>
      <c r="NA137" s="120">
        <v>7.3115551702463789E-8</v>
      </c>
      <c r="NB137" s="120">
        <v>6.9785051199102624E-8</v>
      </c>
      <c r="NC137" s="120">
        <v>6.9785051199102624E-8</v>
      </c>
      <c r="ND137" s="120">
        <v>6.6586090653411082E-8</v>
      </c>
      <c r="NE137" s="120">
        <v>6.6586090653411096E-8</v>
      </c>
      <c r="NF137" s="120">
        <v>6.3514345426988213E-8</v>
      </c>
      <c r="NG137" s="120">
        <v>6.3514345426988253E-8</v>
      </c>
      <c r="NH137" s="120">
        <v>6.0565600556525971E-8</v>
      </c>
      <c r="NI137" s="120">
        <v>6.0565600556525931E-8</v>
      </c>
      <c r="NJ137" s="120">
        <v>5.7735748988414241E-8</v>
      </c>
      <c r="NK137" s="120">
        <v>5.7735748988414215E-8</v>
      </c>
      <c r="NL137" s="120">
        <v>5.5020789816139792E-8</v>
      </c>
      <c r="NM137" s="120">
        <v>5.5020789816139812E-8</v>
      </c>
      <c r="NN137" s="120">
        <v>5.2416826521032091E-8</v>
      </c>
      <c r="NO137" s="120">
        <v>5.2416826521032097E-8</v>
      </c>
      <c r="NP137" s="120">
        <v>4.9920065216909789E-8</v>
      </c>
      <c r="NQ137" s="120">
        <v>4.9920065216909796E-8</v>
      </c>
      <c r="NR137" s="120">
        <v>4.7526812899176559E-8</v>
      </c>
      <c r="NS137" s="120">
        <v>4.7526812899176546E-8</v>
      </c>
      <c r="NT137" s="120">
        <v>4.523347569891055E-8</v>
      </c>
      <c r="NU137" s="120">
        <v>4.5233475698910563E-8</v>
      </c>
      <c r="NV137" s="120">
        <v>4.3036557142489488E-8</v>
      </c>
      <c r="NW137" s="120">
        <v>4.3036557142489495E-8</v>
      </c>
      <c r="NX137" s="120">
        <v>4.0932656417287092E-8</v>
      </c>
      <c r="NY137" s="120">
        <v>4.0932656417287092E-8</v>
      </c>
      <c r="NZ137" s="120">
        <v>3.8918466643973581E-8</v>
      </c>
      <c r="OA137" s="120">
        <v>3.8918466643973594E-8</v>
      </c>
      <c r="OB137" s="120">
        <v>3.6990773155946522E-8</v>
      </c>
      <c r="OC137" s="120">
        <v>3.6990773155946515E-8</v>
      </c>
      <c r="OD137" s="120">
        <v>3.5146451786413536E-8</v>
      </c>
      <c r="OE137" s="120">
        <v>3.5146451786413516E-8</v>
      </c>
      <c r="OF137" s="120">
        <v>3.3382467163642385E-8</v>
      </c>
      <c r="OG137" s="120">
        <v>3.3382467163642405E-8</v>
      </c>
      <c r="OH137" s="120">
        <v>3.1695871014888004E-8</v>
      </c>
      <c r="OI137" s="120">
        <v>3.1695871014887997E-8</v>
      </c>
      <c r="OJ137" s="120">
        <v>3.0083800479499014E-8</v>
      </c>
      <c r="OK137" s="120">
        <v>3.0083800479499001E-8</v>
      </c>
      <c r="OL137" s="120">
        <v>2.8543476431700505E-8</v>
      </c>
      <c r="OM137" s="120">
        <v>2.8543476431700505E-8</v>
      </c>
      <c r="ON137" s="120">
        <v>2.7072201813541589E-8</v>
      </c>
      <c r="OO137" s="120">
        <v>2.7072201813541579E-8</v>
      </c>
      <c r="OP137" s="120">
        <v>2.5667359978489198E-8</v>
      </c>
      <c r="OQ137" s="120">
        <v>2.5667359978489211E-8</v>
      </c>
      <c r="OR137" s="120">
        <v>2.4326413046142323E-8</v>
      </c>
      <c r="OS137" s="120">
        <v>2.432641304614231E-8</v>
      </c>
      <c r="OT137" s="120">
        <v>2.3046900268531516E-8</v>
      </c>
      <c r="OU137" s="120">
        <v>2.3046900268531526E-8</v>
      </c>
      <c r="OV137" s="120">
        <v>2.1826436408461634E-8</v>
      </c>
      <c r="OW137" s="120">
        <v>2.1826436408461634E-8</v>
      </c>
      <c r="OX137" s="120">
        <v>2.0662710130345167E-8</v>
      </c>
      <c r="OY137" s="120">
        <v>2.066271013034516E-8</v>
      </c>
      <c r="OZ137" s="120">
        <v>1.955348240396625E-8</v>
      </c>
      <c r="PA137" s="120">
        <v>1.955348240396625E-8</v>
      </c>
      <c r="PB137" s="120">
        <v>1.8496584921604692E-8</v>
      </c>
      <c r="PC137" s="120">
        <v>1.8496584921604699E-8</v>
      </c>
      <c r="PD137" s="120">
        <v>1.7489918528940219E-8</v>
      </c>
      <c r="PE137" s="120">
        <v>1.7489918528940219E-8</v>
      </c>
      <c r="PF137" s="120">
        <v>1.6531451670147198E-8</v>
      </c>
      <c r="PG137" s="120">
        <v>1.6531451670147205E-8</v>
      </c>
      <c r="PH137" s="120">
        <v>1.5619218847579749E-8</v>
      </c>
      <c r="PI137" s="120">
        <v>1.5619218847579752E-8</v>
      </c>
      <c r="PJ137" s="120">
        <v>1.4751319096436306E-8</v>
      </c>
      <c r="PK137" s="120">
        <v>1.4751319096436301E-8</v>
      </c>
      <c r="PL137" s="120">
        <v>1.3925914474782371E-8</v>
      </c>
      <c r="PM137" s="120">
        <v>1.3925914474782374E-8</v>
      </c>
      <c r="PN137" s="120">
        <v>1.314122856929875E-8</v>
      </c>
      <c r="PO137" s="120">
        <v>1.3141228569298757E-8</v>
      </c>
      <c r="PP137" s="120">
        <v>1.2395545017111185E-8</v>
      </c>
      <c r="PQ137" s="120">
        <v>1.239554501711118E-8</v>
      </c>
      <c r="PR137" s="120">
        <v>1.168720604404596E-8</v>
      </c>
      <c r="PS137" s="120">
        <v>1.1687206044045962E-8</v>
      </c>
      <c r="PT137" s="120">
        <v>1.1014611019644151E-8</v>
      </c>
      <c r="PU137" s="120">
        <v>1.1014611019644148E-8</v>
      </c>
      <c r="PV137" s="120">
        <v>1.0376215029254672E-8</v>
      </c>
      <c r="PW137" s="120">
        <v>1.0376215029254669E-8</v>
      </c>
      <c r="PX137" s="120">
        <v>9.770527463514817E-9</v>
      </c>
      <c r="PY137" s="120">
        <v>9.7705274635148203E-9</v>
      </c>
      <c r="PZ137" s="120">
        <v>9.1961106255136868E-9</v>
      </c>
      <c r="QA137" s="120">
        <v>9.1961106255136918E-9</v>
      </c>
      <c r="QB137" s="120">
        <v>8.6515783559217305E-9</v>
      </c>
      <c r="QC137" s="120">
        <v>8.6515783559217338E-9</v>
      </c>
      <c r="QD137" s="120">
        <v>8.1355946763565103E-9</v>
      </c>
      <c r="QE137" s="120">
        <v>8.1355946763565103E-9</v>
      </c>
      <c r="QF137" s="120">
        <v>7.6468724512418169E-9</v>
      </c>
      <c r="QG137" s="120">
        <v>7.6468724512418186E-9</v>
      </c>
      <c r="QH137" s="120">
        <v>7.1841720684040211E-9</v>
      </c>
      <c r="QI137" s="120">
        <v>7.1841720684040236E-9</v>
      </c>
      <c r="QJ137" s="120">
        <v>6.7463001386361772E-9</v>
      </c>
      <c r="QK137" s="120">
        <v>6.7463001386361723E-9</v>
      </c>
      <c r="QL137" s="120">
        <v>6.3321082144469003E-9</v>
      </c>
      <c r="QM137" s="120">
        <v>6.3321082144469003E-9</v>
      </c>
      <c r="QN137" s="120">
        <v>5.9404915281974854E-9</v>
      </c>
      <c r="QO137" s="120">
        <v>5.9404915281974862E-9</v>
      </c>
      <c r="QP137" s="120">
        <v>5.5703877498167066E-9</v>
      </c>
      <c r="QQ137" s="120">
        <v>5.5703877498167066E-9</v>
      </c>
      <c r="QR137" s="120">
        <v>5.2207757642692987E-9</v>
      </c>
      <c r="QS137" s="120">
        <v>5.2207757642692987E-9</v>
      </c>
      <c r="QT137" s="120">
        <v>4.8906744689398703E-9</v>
      </c>
      <c r="QU137" s="120">
        <v>4.8906744689398703E-9</v>
      </c>
      <c r="QV137" s="120">
        <v>4.5791415910801132E-9</v>
      </c>
      <c r="QW137" s="120">
        <v>4.5791415910801132E-9</v>
      </c>
      <c r="QX137" s="120">
        <v>4.2852725254531134E-9</v>
      </c>
      <c r="QY137" s="120">
        <v>4.2852725254531142E-9</v>
      </c>
      <c r="QZ137" s="120">
        <v>4.0081991922944809E-9</v>
      </c>
      <c r="RA137" s="120">
        <v>4.0081991922944834E-9</v>
      </c>
      <c r="RB137" s="120">
        <v>3.7470889156957999E-9</v>
      </c>
      <c r="RC137" s="120">
        <v>3.7470889156958024E-9</v>
      </c>
      <c r="RD137" s="120">
        <v>3.5011433225018509E-9</v>
      </c>
      <c r="RE137" s="120">
        <v>3.5011433225018475E-9</v>
      </c>
      <c r="RF137" s="120">
        <v>3.2695972617988876E-9</v>
      </c>
      <c r="RG137" s="120">
        <v>3.2695972617988868E-9</v>
      </c>
      <c r="RH137" s="120">
        <v>3.0517177450570875E-9</v>
      </c>
      <c r="RI137" s="120">
        <v>3.0517177450570875E-9</v>
      </c>
      <c r="RJ137" s="120">
        <v>2.8468029069761781E-9</v>
      </c>
      <c r="RK137" s="120">
        <v>2.8468029069761768E-9</v>
      </c>
      <c r="RL137" s="120">
        <v>2.6541809870693128E-9</v>
      </c>
      <c r="RM137" s="120">
        <v>2.6541809870693137E-9</v>
      </c>
      <c r="RN137" s="120">
        <v>2.4732093320061612E-9</v>
      </c>
      <c r="RO137" s="120">
        <v>2.4732093320061621E-9</v>
      </c>
      <c r="RP137" s="120">
        <v>2.3032734187222913E-9</v>
      </c>
      <c r="RQ137" s="120">
        <v>2.3032734187222909E-9</v>
      </c>
      <c r="RR137" s="120">
        <v>2.1437858982881746E-9</v>
      </c>
      <c r="RS137" s="120">
        <v>2.1437858982881742E-9</v>
      </c>
      <c r="RT137" s="120">
        <v>1.994185660517355E-9</v>
      </c>
      <c r="RU137" s="120">
        <v>1.9941856605173562E-9</v>
      </c>
      <c r="RV137" s="120">
        <v>1.8539369192797739E-9</v>
      </c>
      <c r="RW137" s="120">
        <v>1.8539369192797745E-9</v>
      </c>
      <c r="RX137" s="120">
        <v>1.7225283184728062E-9</v>
      </c>
      <c r="RY137" s="120">
        <v>1.7225283184728056E-9</v>
      </c>
      <c r="RZ137" s="120">
        <v>1.5994720585892901E-9</v>
      </c>
      <c r="SA137" s="120">
        <v>1.5994720585892903E-9</v>
      </c>
      <c r="SB137" s="120">
        <v>1.4843030438086616E-9</v>
      </c>
      <c r="SC137" s="120">
        <v>1.4843030438086605E-9</v>
      </c>
      <c r="SD137" s="120">
        <v>1.3765780495244146E-9</v>
      </c>
      <c r="SE137" s="120">
        <v>1.3765780495244144E-9</v>
      </c>
      <c r="SF137" s="120">
        <v>1.2758749102083949E-9</v>
      </c>
      <c r="SG137" s="120">
        <v>1.275874910208396E-9</v>
      </c>
      <c r="SH137" s="120">
        <v>1.1817917274998443E-9</v>
      </c>
      <c r="SI137" s="120">
        <v>1.1817917274998449E-9</v>
      </c>
      <c r="SJ137" s="120">
        <v>1.093946098394907E-9</v>
      </c>
      <c r="SK137" s="120">
        <v>1.0939460983949072E-9</v>
      </c>
      <c r="SL137" s="120">
        <v>1.0119743634002315E-9</v>
      </c>
      <c r="SM137" s="120">
        <v>1.0119743634002311E-9</v>
      </c>
      <c r="SN137" s="120">
        <v>9.3553087450249351E-10</v>
      </c>
      <c r="SO137" s="120">
        <v>9.3553087450249289E-10</v>
      </c>
      <c r="SP137" s="120">
        <v>8.6428728279419161E-10</v>
      </c>
      <c r="SQ137" s="120">
        <v>8.6428728279419223E-10</v>
      </c>
      <c r="SR137" s="120">
        <v>7.9793184558481876E-10</v>
      </c>
      <c r="SS137" s="120">
        <v>7.9793184558481918E-10</v>
      </c>
      <c r="ST137" s="120">
        <v>7.3616875281557191E-10</v>
      </c>
      <c r="SU137" s="120">
        <v>7.3616875281557212E-10</v>
      </c>
      <c r="SV137" s="120">
        <v>6.7871747258517124E-10</v>
      </c>
      <c r="SW137" s="120">
        <v>6.7871747258517134E-10</v>
      </c>
      <c r="SX137" s="120">
        <v>6.2531211558402497E-10</v>
      </c>
      <c r="SY137" s="120">
        <v>6.2531211558402497E-10</v>
      </c>
      <c r="SZ137" s="120">
        <v>5.7570081822403859E-10</v>
      </c>
      <c r="TA137" s="120">
        <v>5.7570081822403839E-10</v>
      </c>
      <c r="TB137" s="120">
        <v>5.2964514424173161E-10</v>
      </c>
      <c r="TC137" s="120">
        <v>5.2964514424173161E-10</v>
      </c>
      <c r="TD137" s="120">
        <v>4.8691950454307202E-10</v>
      </c>
      <c r="TE137" s="120">
        <v>4.8691950454307171E-10</v>
      </c>
      <c r="TF137" s="120">
        <v>4.4731059504953167E-10</v>
      </c>
      <c r="TG137" s="120">
        <v>4.4731059504953152E-10</v>
      </c>
      <c r="TH137" s="120">
        <v>4.1061685229635502E-10</v>
      </c>
      <c r="TI137" s="120">
        <v>4.1061685229635487E-10</v>
      </c>
      <c r="TJ137" s="120">
        <v>3.7664792652587888E-10</v>
      </c>
      <c r="TK137" s="120">
        <v>3.7664792652587862E-10</v>
      </c>
      <c r="TL137" s="120">
        <v>3.4522417201101668E-10</v>
      </c>
      <c r="TM137" s="120">
        <v>3.4522417201101652E-10</v>
      </c>
      <c r="TN137" s="120">
        <v>3.1617615433665902E-10</v>
      </c>
      <c r="TO137" s="120">
        <v>3.1617615433665913E-10</v>
      </c>
      <c r="TP137" s="120">
        <v>2.8934417435981622E-10</v>
      </c>
      <c r="TQ137" s="120">
        <v>2.8934417435981628E-10</v>
      </c>
      <c r="TR137" s="120">
        <v>2.6457780856279886E-10</v>
      </c>
      <c r="TS137" s="120">
        <v>2.6457780856279891E-10</v>
      </c>
      <c r="TT137" s="120">
        <v>2.4173546550763696E-10</v>
      </c>
      <c r="TU137" s="120">
        <v>2.4173546550763686E-10</v>
      </c>
      <c r="TV137" s="120">
        <v>2.2068395809424953E-10</v>
      </c>
      <c r="TW137" s="120">
        <v>2.2068395809424948E-10</v>
      </c>
      <c r="TX137" s="120">
        <v>2.0129809131963772E-10</v>
      </c>
      <c r="TY137" s="120">
        <v>2.0129809131963782E-10</v>
      </c>
      <c r="TZ137" s="120">
        <v>1.8346026523054547E-10</v>
      </c>
      <c r="UA137" s="120">
        <v>1.8346026523054537E-10</v>
      </c>
      <c r="UB137" s="120">
        <v>1.6706009275765664E-10</v>
      </c>
      <c r="UC137" s="120">
        <v>1.6706009275765672E-10</v>
      </c>
      <c r="UD137" s="120">
        <v>1.5199403211545002E-10</v>
      </c>
      <c r="UE137" s="120">
        <v>1.5199403211544994E-10</v>
      </c>
      <c r="UF137" s="120">
        <v>1.3816503344831808E-10</v>
      </c>
      <c r="UG137" s="120">
        <v>1.3816503344831811E-10</v>
      </c>
      <c r="UH137" s="120">
        <v>1.254821994004965E-10</v>
      </c>
      <c r="UI137" s="120">
        <v>1.254821994004965E-10</v>
      </c>
      <c r="UJ137" s="120">
        <v>1.1386045928470476E-10</v>
      </c>
      <c r="UK137" s="120">
        <v>1.1386045928470473E-10</v>
      </c>
      <c r="UL137" s="120">
        <v>1.0322025652221388E-10</v>
      </c>
      <c r="UM137" s="120">
        <v>1.0322025652221389E-10</v>
      </c>
      <c r="UN137" s="120">
        <v>9.3487249025285386E-11</v>
      </c>
      <c r="UO137" s="120">
        <v>9.3487249025285399E-11</v>
      </c>
      <c r="UP137" s="120">
        <v>8.4592022191598107E-11</v>
      </c>
      <c r="UQ137" s="120">
        <v>8.4592022191598119E-11</v>
      </c>
      <c r="UR137" s="120">
        <v>7.6469814179374715E-11</v>
      </c>
      <c r="US137" s="120">
        <v>7.6469814179374689E-11</v>
      </c>
      <c r="UT137" s="120">
        <v>6.9060253131437102E-11</v>
      </c>
      <c r="UU137" s="120">
        <v>6.9060253131437076E-11</v>
      </c>
      <c r="UV137" s="120">
        <v>6.2307106016357638E-11</v>
      </c>
      <c r="UW137" s="120">
        <v>6.2307106016357638E-11</v>
      </c>
      <c r="UX137" s="120">
        <v>5.6158038755218324E-11</v>
      </c>
      <c r="UY137" s="120">
        <v>5.6158038755218337E-11</v>
      </c>
      <c r="UZ137" s="120">
        <v>5.0564387303243964E-11</v>
      </c>
      <c r="VA137" s="120">
        <v>5.0564387303243983E-11</v>
      </c>
      <c r="VB137" s="120">
        <v>4.5480939356722867E-11</v>
      </c>
      <c r="VC137" s="120">
        <v>4.5480939356722835E-11</v>
      </c>
      <c r="VD137" s="120">
        <v>4.0865726357165323E-11</v>
      </c>
      <c r="VE137" s="120">
        <v>4.0865726357165323E-11</v>
      </c>
      <c r="VF137" s="120">
        <v>3.6679825466566978E-11</v>
      </c>
      <c r="VG137" s="120">
        <v>3.6679825466566997E-11</v>
      </c>
      <c r="VH137" s="120">
        <v>3.2887171189928725E-11</v>
      </c>
      <c r="VI137" s="120">
        <v>3.2887171189928718E-11</v>
      </c>
      <c r="VJ137" s="120">
        <v>2.9454376323830106E-11</v>
      </c>
      <c r="VK137" s="120">
        <v>2.9454376323830112E-11</v>
      </c>
      <c r="VL137" s="120">
        <v>2.6350561912844515E-11</v>
      </c>
      <c r="VM137" s="120">
        <v>2.6350561912844525E-11</v>
      </c>
      <c r="VN137" s="120">
        <v>2.3547195898911917E-11</v>
      </c>
      <c r="VO137" s="120">
        <v>2.354719589891192E-11</v>
      </c>
      <c r="VP137" s="120">
        <v>2.1017940152436875E-11</v>
      </c>
      <c r="VQ137" s="120">
        <v>2.1017940152436884E-11</v>
      </c>
      <c r="VR137" s="120">
        <v>1.8738505577840857E-11</v>
      </c>
      <c r="VS137" s="120">
        <v>1.8738505577840844E-11</v>
      </c>
      <c r="VT137" s="120">
        <v>1.6686514990556248E-11</v>
      </c>
      <c r="VU137" s="120">
        <v>1.6686514990556251E-11</v>
      </c>
      <c r="VV137" s="120">
        <v>1.4841373466991889E-11</v>
      </c>
      <c r="VW137" s="120">
        <v>1.4841373466991883E-11</v>
      </c>
      <c r="VX137" s="120">
        <v>1.3184145873808845E-11</v>
      </c>
      <c r="VY137" s="120">
        <v>1.3184145873808845E-11</v>
      </c>
      <c r="VZ137" s="120">
        <v>1.1697441287910893E-11</v>
      </c>
      <c r="WA137" s="120">
        <v>1.169744128791089E-11</v>
      </c>
      <c r="WB137" s="120">
        <v>1.0365304023854531E-11</v>
      </c>
      <c r="WC137" s="120">
        <v>1.0365304023854532E-11</v>
      </c>
      <c r="WD137" s="120">
        <v>9.1731109909104128E-12</v>
      </c>
      <c r="WE137" s="120">
        <v>9.1731109909104193E-12</v>
      </c>
      <c r="WF137" s="120">
        <v>8.1074751077393067E-12</v>
      </c>
      <c r="WG137" s="120">
        <v>8.1074751077393018E-12</v>
      </c>
      <c r="WH137" s="120">
        <v>7.1561545085699209E-12</v>
      </c>
      <c r="WI137" s="120">
        <v>7.15615450856992E-12</v>
      </c>
      <c r="WJ137" s="120">
        <v>6.3079672808639083E-12</v>
      </c>
      <c r="WK137" s="120">
        <v>6.307967280863905E-12</v>
      </c>
      <c r="WL137" s="120">
        <v>5.5527114807099592E-12</v>
      </c>
      <c r="WM137" s="120">
        <v>5.5527114807099584E-12</v>
      </c>
      <c r="WN137" s="120">
        <v>4.8810901785878509E-12</v>
      </c>
      <c r="WO137" s="120">
        <v>4.8810901785878501E-12</v>
      </c>
      <c r="WP137" s="120">
        <v>4.2846412946669309E-12</v>
      </c>
      <c r="WQ137" s="120">
        <v>4.2846412946669317E-12</v>
      </c>
      <c r="WR137" s="120">
        <v>3.7556719894366187E-12</v>
      </c>
      <c r="WS137" s="120">
        <v>3.7556719894366195E-12</v>
      </c>
      <c r="WT137" s="120">
        <v>3.2871973821916182E-12</v>
      </c>
      <c r="WU137" s="120">
        <v>3.287197382191617E-12</v>
      </c>
      <c r="WV137" s="120">
        <v>2.8728833766959312E-12</v>
      </c>
      <c r="WW137" s="120">
        <v>2.872883376695932E-12</v>
      </c>
      <c r="WX137" s="120">
        <v>2.5069933802107693E-12</v>
      </c>
      <c r="WY137" s="120">
        <v>2.5069933802107685E-12</v>
      </c>
      <c r="WZ137" s="120">
        <v>2.1843387089764517E-12</v>
      </c>
      <c r="XA137" s="120">
        <v>2.1843387089764534E-12</v>
      </c>
      <c r="XB137" s="120">
        <v>1.9002324801714093E-12</v>
      </c>
      <c r="XC137" s="120">
        <v>1.9002324801714085E-12</v>
      </c>
      <c r="XD137" s="120">
        <v>1.6504467973168893E-12</v>
      </c>
      <c r="XE137" s="120">
        <v>1.6504467973168879E-12</v>
      </c>
      <c r="XF137" s="120">
        <v>1.4311730430392028E-12</v>
      </c>
      <c r="XG137" s="120">
        <v>1.4311730430392036E-12</v>
      </c>
      <c r="XH137" s="120">
        <v>1.2389851000270685E-12</v>
      </c>
      <c r="XI137" s="120">
        <v>1.2389851000270679E-12</v>
      </c>
      <c r="XJ137" s="120">
        <v>1.0708053279159473E-12</v>
      </c>
      <c r="XK137" s="120">
        <v>1.0708053279159475E-12</v>
      </c>
      <c r="XL137" s="120">
        <v>9.2387313068021773E-13</v>
      </c>
      <c r="XM137" s="120">
        <v>9.2387313068021793E-13</v>
      </c>
      <c r="XN137" s="120">
        <v>7.9571595590413193E-13</v>
      </c>
      <c r="XO137" s="120">
        <v>7.9571595590413223E-13</v>
      </c>
      <c r="XP137" s="120">
        <v>6.841225740212976E-13</v>
      </c>
      <c r="XQ137" s="120">
        <v>6.841225740212975E-13</v>
      </c>
      <c r="XR137" s="120">
        <v>5.8711849224736075E-13</v>
      </c>
      <c r="XS137" s="120">
        <v>5.8711849224736075E-13</v>
      </c>
      <c r="XT137" s="120">
        <v>5.0294336447028919E-13</v>
      </c>
      <c r="XU137" s="120">
        <v>5.0294336447028929E-13</v>
      </c>
      <c r="XV137" s="120">
        <v>4.3003026479606596E-13</v>
      </c>
      <c r="XW137" s="120">
        <v>4.3003026479606606E-13</v>
      </c>
      <c r="XX137" s="120">
        <v>3.6698669876448231E-13</v>
      </c>
      <c r="XY137" s="120">
        <v>3.6698669876448236E-13</v>
      </c>
      <c r="XZ137" s="120">
        <v>3.1257723244037786E-13</v>
      </c>
      <c r="YA137" s="120">
        <v>3.1257723244037771E-13</v>
      </c>
      <c r="YB137" s="120">
        <v>2.6570762564126796E-13</v>
      </c>
      <c r="YC137" s="120">
        <v>2.6570762564126806E-13</v>
      </c>
      <c r="YD137" s="120">
        <v>2.2541036147458614E-13</v>
      </c>
      <c r="YE137" s="120">
        <v>2.2541036147458607E-13</v>
      </c>
      <c r="YF137" s="120">
        <v>1.9083147011930334E-13</v>
      </c>
      <c r="YG137" s="120">
        <v>1.9083147011930342E-13</v>
      </c>
      <c r="YH137" s="120">
        <v>1.6121855039075862E-13</v>
      </c>
      <c r="YI137" s="120">
        <v>1.6121855039075859E-13</v>
      </c>
      <c r="YJ137" s="120">
        <v>1.3590989806814623E-13</v>
      </c>
      <c r="YK137" s="120">
        <v>1.3590989806814625E-13</v>
      </c>
      <c r="YL137" s="120">
        <v>1.1432465523605994E-13</v>
      </c>
      <c r="YM137" s="120">
        <v>1.1432465523605986E-13</v>
      </c>
      <c r="YN137" s="120">
        <v>9.5953899990285489E-14</v>
      </c>
      <c r="YO137" s="120">
        <v>9.595389999028554E-14</v>
      </c>
      <c r="YP137" s="120">
        <v>8.0352600779957308E-14</v>
      </c>
      <c r="YQ137" s="120">
        <v>8.0352600779957283E-14</v>
      </c>
      <c r="YR137" s="120">
        <v>6.7132364400221453E-14</v>
      </c>
      <c r="YS137" s="120">
        <v>6.7132364400221427E-14</v>
      </c>
      <c r="YT137" s="120">
        <v>5.5954911209433656E-14</v>
      </c>
      <c r="YU137" s="120">
        <v>5.5954911209433637E-14</v>
      </c>
      <c r="YV137" s="120">
        <v>4.6526215521066532E-14</v>
      </c>
      <c r="YW137" s="120">
        <v>4.65262155210665E-14</v>
      </c>
      <c r="YX137" s="120">
        <v>3.8591253312058352E-14</v>
      </c>
      <c r="YY137" s="120">
        <v>3.859125331205839E-14</v>
      </c>
      <c r="YZ137" s="120">
        <v>3.1929303396080196E-14</v>
      </c>
      <c r="ZA137" s="120">
        <v>3.1929303396080171E-14</v>
      </c>
      <c r="ZB137" s="120">
        <v>2.6349752032577125E-14</v>
      </c>
      <c r="ZC137" s="120">
        <v>2.6349752032577131E-14</v>
      </c>
      <c r="ZD137" s="120">
        <v>2.1688354581513691E-14</v>
      </c>
      <c r="ZE137" s="120">
        <v>2.1688354581513701E-14</v>
      </c>
      <c r="ZF137" s="120">
        <v>1.7803911271166982E-14</v>
      </c>
      <c r="ZG137" s="120">
        <v>1.7803911271166982E-14</v>
      </c>
      <c r="ZH137" s="120">
        <v>1.4575317424282745E-14</v>
      </c>
      <c r="ZI137" s="120">
        <v>1.4575317424282748E-14</v>
      </c>
      <c r="ZJ137" s="120">
        <v>1.1898951589168793E-14</v>
      </c>
      <c r="ZK137" s="120">
        <v>1.1898951589168789E-14</v>
      </c>
      <c r="ZL137" s="120">
        <v>9.6863679500789729E-15</v>
      </c>
      <c r="ZM137" s="120">
        <v>9.6863679500789666E-15</v>
      </c>
      <c r="ZN137" s="120">
        <v>7.8622621492222515E-15</v>
      </c>
      <c r="ZO137" s="120">
        <v>7.8622621492222578E-15</v>
      </c>
      <c r="ZP137" s="120">
        <v>6.362682245014044E-15</v>
      </c>
      <c r="ZQ137" s="120">
        <v>6.3626822450140463E-15</v>
      </c>
      <c r="ZR137" s="120">
        <v>5.1334589622505174E-15</v>
      </c>
      <c r="ZS137" s="120">
        <v>5.1334589622505174E-15</v>
      </c>
      <c r="ZT137" s="120">
        <v>4.1288316645481099E-15</v>
      </c>
      <c r="ZU137" s="120">
        <v>4.1288316645481107E-15</v>
      </c>
      <c r="ZV137" s="120">
        <v>3.3102486027643468E-15</v>
      </c>
      <c r="ZW137" s="120">
        <v>3.3102486027643484E-15</v>
      </c>
      <c r="ZX137" s="120">
        <v>2.6453219705778538E-15</v>
      </c>
      <c r="ZY137" s="120">
        <v>2.6453219705778526E-15</v>
      </c>
      <c r="ZZ137" s="120">
        <v>2.1069201355458739E-15</v>
      </c>
      <c r="AAA137" s="120">
        <v>2.1069201355458739E-15</v>
      </c>
      <c r="AAB137" s="120">
        <v>1.6723811165479289E-15</v>
      </c>
      <c r="AAC137" s="120">
        <v>1.6723811165479289E-15</v>
      </c>
      <c r="AAD137" s="120">
        <v>1.3228329524740635E-15</v>
      </c>
      <c r="AAE137" s="120">
        <v>1.3228329524740631E-15</v>
      </c>
      <c r="AAF137" s="120">
        <v>1.0426080583367615E-15</v>
      </c>
      <c r="AAG137" s="120">
        <v>1.0426080583367621E-15</v>
      </c>
      <c r="AAH137" s="120">
        <v>8.1873999975206513E-16</v>
      </c>
      <c r="AAI137" s="120">
        <v>8.1873999975206483E-16</v>
      </c>
      <c r="AAJ137" s="120">
        <v>6.4053234105170201E-16</v>
      </c>
      <c r="AAK137" s="120">
        <v>6.4053234105170211E-16</v>
      </c>
      <c r="AAL137" s="120">
        <v>4.9919034225229715E-16</v>
      </c>
      <c r="AAM137" s="120">
        <v>4.9919034225229696E-16</v>
      </c>
      <c r="AAN137" s="120">
        <v>3.8750730178051029E-16</v>
      </c>
      <c r="AAO137" s="120">
        <v>3.8750730178051044E-16</v>
      </c>
      <c r="AAP137" s="120">
        <v>2.995982712268912E-16</v>
      </c>
      <c r="AAQ137" s="120">
        <v>2.9959827122689135E-16</v>
      </c>
      <c r="AAR137" s="120">
        <v>2.3067471137263316E-16</v>
      </c>
      <c r="AAS137" s="120">
        <v>2.3067471137263316E-16</v>
      </c>
      <c r="AAT137" s="120">
        <v>1.7685442107678828E-16</v>
      </c>
      <c r="AAU137" s="120">
        <v>1.7685442107678833E-16</v>
      </c>
      <c r="AAV137" s="120">
        <v>1.3500175795575027E-16</v>
      </c>
      <c r="AAW137" s="120">
        <v>1.3500175795575027E-16</v>
      </c>
      <c r="AAX137" s="120">
        <v>1.0259378759435313E-16</v>
      </c>
      <c r="AAY137" s="120">
        <v>1.0259378759435313E-16</v>
      </c>
      <c r="AAZ137" s="120">
        <v>7.7608551576048126E-17</v>
      </c>
      <c r="ABA137" s="120">
        <v>7.7608551576048114E-17</v>
      </c>
      <c r="ABB137" s="120">
        <v>5.8432138984487984E-17</v>
      </c>
      <c r="ABC137" s="120">
        <v>5.8432138984487922E-17</v>
      </c>
      <c r="ABD137" s="120">
        <v>4.3781686072030426E-17</v>
      </c>
      <c r="ABE137" s="120">
        <v>4.3781686072030439E-17</v>
      </c>
      <c r="ABF137" s="120">
        <v>3.2641819148121716E-17</v>
      </c>
      <c r="ABG137" s="120">
        <v>3.2641819148121716E-17</v>
      </c>
      <c r="ABH137" s="120">
        <v>2.4212400814077133E-17</v>
      </c>
      <c r="ABI137" s="120">
        <v>2.4212400814077108E-17</v>
      </c>
      <c r="ABJ137" s="120">
        <v>1.786574362202667E-17</v>
      </c>
      <c r="ABK137" s="120">
        <v>1.7865743622026673E-17</v>
      </c>
      <c r="ABL137" s="120">
        <v>1.3111721982237061E-17</v>
      </c>
      <c r="ABM137" s="120">
        <v>1.3111721982237064E-17</v>
      </c>
      <c r="ABN137" s="120">
        <v>9.569446356445136E-18</v>
      </c>
      <c r="ABO137" s="120">
        <v>9.5694463564451345E-18</v>
      </c>
      <c r="ABP137" s="120">
        <v>6.9443668817097223E-18</v>
      </c>
      <c r="ABQ137" s="120">
        <v>6.9443668817097238E-18</v>
      </c>
      <c r="ABR137" s="120">
        <v>5.009849753104791E-18</v>
      </c>
      <c r="ABS137" s="120">
        <v>5.0098497531047941E-18</v>
      </c>
      <c r="ABT137" s="120">
        <v>3.5924218989344298E-18</v>
      </c>
      <c r="ABU137" s="120">
        <v>3.5924218989344298E-18</v>
      </c>
      <c r="ABV137" s="120">
        <v>2.5600104204186246E-18</v>
      </c>
      <c r="ABW137" s="120">
        <v>2.560010420418625E-18</v>
      </c>
      <c r="ABX137" s="120">
        <v>1.8126154241925933E-18</v>
      </c>
      <c r="ABY137" s="120">
        <v>1.8126154241925944E-18</v>
      </c>
      <c r="ABZ137" s="120">
        <v>1.2749505178427459E-18</v>
      </c>
      <c r="ACA137" s="120">
        <v>1.2749505178427455E-18</v>
      </c>
      <c r="ACB137" s="120">
        <v>8.906664249143112E-19</v>
      </c>
      <c r="ACC137" s="120">
        <v>8.906664249143114E-19</v>
      </c>
      <c r="ACD137" s="120">
        <v>6.178417668928197E-19</v>
      </c>
      <c r="ACE137" s="120">
        <v>6.1784176689281989E-19</v>
      </c>
      <c r="ACF137" s="120">
        <v>4.2548272865194586E-19</v>
      </c>
      <c r="ACG137" s="120">
        <v>4.2548272865194577E-19</v>
      </c>
      <c r="ACH137" s="120">
        <v>2.9082156774667218E-19</v>
      </c>
      <c r="ACI137" s="120">
        <v>2.9082156774667218E-19</v>
      </c>
      <c r="ACJ137" s="120">
        <v>1.9724407927723913E-19</v>
      </c>
      <c r="ACK137" s="120">
        <v>1.9724407927723897E-19</v>
      </c>
      <c r="ACL137" s="120">
        <v>1.3270936686221259E-19</v>
      </c>
      <c r="ACM137" s="120">
        <v>1.3270936686221254E-19</v>
      </c>
      <c r="ACN137" s="120">
        <v>8.855263585297578E-20</v>
      </c>
      <c r="ACO137" s="120">
        <v>8.855263585297584E-20</v>
      </c>
      <c r="ACP137" s="120">
        <v>5.8584127666636191E-20</v>
      </c>
      <c r="ACQ137" s="120">
        <v>5.8584127666636191E-20</v>
      </c>
      <c r="ACR137" s="120">
        <v>3.8415546936882342E-20</v>
      </c>
      <c r="ACS137" s="120">
        <v>3.8415546936882324E-20</v>
      </c>
      <c r="ACT137" s="120">
        <v>2.4960082719627857E-20</v>
      </c>
      <c r="ACU137" s="120">
        <v>2.4960082719627857E-20</v>
      </c>
      <c r="ACV137" s="120">
        <v>1.606398229820151E-20</v>
      </c>
      <c r="ACW137" s="120">
        <v>1.6063982298201519E-20</v>
      </c>
      <c r="ACX137" s="120">
        <v>1.0237106875831406E-20</v>
      </c>
      <c r="ACY137" s="120">
        <v>1.0237106875831397E-20</v>
      </c>
      <c r="ACZ137" s="120">
        <v>6.4574125033202686E-21</v>
      </c>
      <c r="ADA137" s="120">
        <v>6.4574125033202701E-21</v>
      </c>
      <c r="ADB137" s="120">
        <v>4.0302200495086648E-21</v>
      </c>
      <c r="ADC137" s="120">
        <v>4.0302200495086656E-21</v>
      </c>
      <c r="ADD137" s="120">
        <v>2.4877694890362309E-21</v>
      </c>
      <c r="ADE137" s="120">
        <v>2.4877694890362306E-21</v>
      </c>
      <c r="ADF137" s="120">
        <v>1.5181500387402854E-21</v>
      </c>
      <c r="ADG137" s="120">
        <v>1.5181500387402845E-21</v>
      </c>
      <c r="ADH137" s="120">
        <v>9.1546864810908277E-22</v>
      </c>
      <c r="ADI137" s="120">
        <v>9.1546864810908277E-22</v>
      </c>
      <c r="ADJ137" s="120">
        <v>5.4523740835137335E-22</v>
      </c>
      <c r="ADK137" s="120">
        <v>5.4523740835137316E-22</v>
      </c>
      <c r="ADL137" s="120">
        <v>3.2056603564182574E-22</v>
      </c>
      <c r="ADM137" s="120">
        <v>3.2056603564182584E-22</v>
      </c>
      <c r="ADN137" s="120">
        <v>1.859522387641513E-22</v>
      </c>
      <c r="ADO137" s="120">
        <v>1.8595223876415127E-22</v>
      </c>
      <c r="ADP137" s="120">
        <v>1.0636152205835131E-22</v>
      </c>
      <c r="ADQ137" s="120">
        <v>1.0636152205835131E-22</v>
      </c>
      <c r="ADR137" s="120">
        <v>5.9951156617268184E-23</v>
      </c>
      <c r="ADS137" s="120">
        <v>5.9951156617268184E-23</v>
      </c>
      <c r="ADT137" s="120">
        <v>3.3277685157588224E-23</v>
      </c>
      <c r="ADU137" s="120">
        <v>3.327768515758823E-23</v>
      </c>
      <c r="ADV137" s="120">
        <v>1.81779149853908E-23</v>
      </c>
      <c r="ADW137" s="120">
        <v>1.81779149853908E-23</v>
      </c>
      <c r="ADX137" s="120">
        <v>9.764313168925947E-24</v>
      </c>
      <c r="ADY137" s="120">
        <v>9.764313168925947E-24</v>
      </c>
      <c r="ADZ137" s="120">
        <v>5.1533953510715936E-24</v>
      </c>
      <c r="AEA137" s="120">
        <v>5.1533953510715907E-24</v>
      </c>
      <c r="AEB137" s="120">
        <v>2.670057204330028E-24</v>
      </c>
      <c r="AEC137" s="120">
        <v>2.6700572043300298E-24</v>
      </c>
      <c r="AED137" s="120">
        <v>1.3567980320048707E-24</v>
      </c>
      <c r="AEE137" s="120">
        <v>1.3567980320048709E-24</v>
      </c>
      <c r="AEF137" s="120">
        <v>6.7551869278433323E-25</v>
      </c>
      <c r="AEG137" s="120">
        <v>6.755186927843336E-25</v>
      </c>
      <c r="AEH137" s="120">
        <v>3.2916315473204894E-25</v>
      </c>
      <c r="AEI137" s="120">
        <v>3.2916315473204875E-25</v>
      </c>
      <c r="AEJ137" s="120">
        <v>1.5679089887935759E-25</v>
      </c>
      <c r="AEK137" s="120">
        <v>1.5679089887935766E-25</v>
      </c>
      <c r="AEL137" s="120">
        <v>7.29130856666737E-26</v>
      </c>
      <c r="AEM137" s="120">
        <v>7.2913085666673734E-26</v>
      </c>
      <c r="AEN137" s="120">
        <v>3.3056261238735454E-26</v>
      </c>
      <c r="AEO137" s="120">
        <v>3.3056261238735442E-26</v>
      </c>
      <c r="AEP137" s="120">
        <v>1.4588042892697891E-26</v>
      </c>
      <c r="AEQ137" s="120">
        <v>1.4588042892697899E-26</v>
      </c>
      <c r="AER137" s="120">
        <v>6.256072204877465E-27</v>
      </c>
      <c r="AES137" s="120">
        <v>6.2560722048774614E-27</v>
      </c>
      <c r="AET137" s="120">
        <v>2.6023153854310138E-27</v>
      </c>
      <c r="AEU137" s="120">
        <v>2.6023153854310141E-27</v>
      </c>
      <c r="AEV137" s="120">
        <v>1.0477993639502904E-27</v>
      </c>
      <c r="AEW137" s="120">
        <v>1.0477993639502906E-27</v>
      </c>
      <c r="AEX137" s="120">
        <v>4.0744035060649235E-28</v>
      </c>
      <c r="AEY137" s="120">
        <v>4.0744035060649208E-28</v>
      </c>
      <c r="AEZ137" s="120">
        <v>1.5261952681233897E-28</v>
      </c>
      <c r="AFA137" s="120">
        <v>1.5261952681233904E-28</v>
      </c>
      <c r="AFB137" s="120">
        <v>5.4912783856596834E-29</v>
      </c>
      <c r="AFC137" s="120">
        <v>5.4912783856596834E-29</v>
      </c>
      <c r="AFD137" s="120">
        <v>1.8916942161531327E-29</v>
      </c>
      <c r="AFE137" s="120">
        <v>1.891694216153133E-29</v>
      </c>
      <c r="AFF137" s="120">
        <v>6.2165234182165228E-30</v>
      </c>
      <c r="AFG137" s="120">
        <v>6.2165234182165207E-30</v>
      </c>
      <c r="AFH137" s="120">
        <v>1.9406019423028245E-30</v>
      </c>
      <c r="AFI137" s="120">
        <v>1.9406019423028241E-30</v>
      </c>
      <c r="AFJ137" s="120">
        <v>5.7267283873655465E-31</v>
      </c>
      <c r="AFK137" s="120">
        <v>5.72672838736555E-31</v>
      </c>
      <c r="AFL137" s="120">
        <v>1.58852458381347E-31</v>
      </c>
      <c r="AFM137" s="120">
        <v>1.5885245838134692E-31</v>
      </c>
      <c r="AFN137" s="120">
        <v>4.1142301091632212E-32</v>
      </c>
      <c r="AFO137" s="120">
        <v>4.1142301091632217E-32</v>
      </c>
      <c r="AFP137" s="120">
        <v>9.869748662870306E-33</v>
      </c>
      <c r="AFQ137" s="120">
        <v>9.8697486628703033E-33</v>
      </c>
      <c r="AFR137" s="120">
        <v>2.1717245499594398E-33</v>
      </c>
      <c r="AFS137" s="120">
        <v>2.1717245499594401E-33</v>
      </c>
      <c r="AFT137" s="120">
        <v>4.330280484729623E-34</v>
      </c>
      <c r="AFU137" s="120">
        <v>4.330280484729623E-34</v>
      </c>
      <c r="AFV137" s="120">
        <v>7.7042557617680173E-35</v>
      </c>
      <c r="AFW137" s="120">
        <v>7.7042557617680162E-35</v>
      </c>
      <c r="AFX137" s="120">
        <v>1.1984718228950037E-35</v>
      </c>
      <c r="AFY137" s="120">
        <v>1.1984718228950038E-35</v>
      </c>
      <c r="AFZ137" s="120">
        <v>1.5852977864761847E-36</v>
      </c>
      <c r="AGA137" s="120">
        <v>1.5852977864761847E-36</v>
      </c>
      <c r="AGB137" s="120">
        <v>1.7123517469952569E-37</v>
      </c>
      <c r="AGC137" s="120">
        <v>1.7123517469952567E-37</v>
      </c>
      <c r="AGD137" s="120">
        <v>1.4164190352742676E-38</v>
      </c>
      <c r="AGE137" s="120">
        <v>1.4164190352742676E-38</v>
      </c>
      <c r="AGF137" s="120">
        <v>7.9782087287254865E-40</v>
      </c>
      <c r="AGG137" s="120">
        <v>7.9782087287254865E-40</v>
      </c>
      <c r="AGH137" s="120">
        <v>2.2958874039497803E-41</v>
      </c>
      <c r="AGI137" s="120" t="s">
        <v>105</v>
      </c>
      <c r="AGJ137" s="120" t="s">
        <v>105</v>
      </c>
      <c r="AGK137" s="120" t="s">
        <v>105</v>
      </c>
      <c r="AGL137" s="120" t="s">
        <v>105</v>
      </c>
      <c r="AGM137" s="120" t="s">
        <v>105</v>
      </c>
      <c r="AGN137" s="120" t="s">
        <v>105</v>
      </c>
      <c r="AGO137" s="120" t="s">
        <v>105</v>
      </c>
      <c r="AGP137" s="120" t="s">
        <v>105</v>
      </c>
      <c r="AGQ137" s="120" t="s">
        <v>105</v>
      </c>
      <c r="AGR137" s="120" t="s">
        <v>105</v>
      </c>
      <c r="AGS137" s="120" t="s">
        <v>105</v>
      </c>
      <c r="AGT137" s="120" t="s">
        <v>105</v>
      </c>
      <c r="AGU137" s="120" t="s">
        <v>105</v>
      </c>
      <c r="AGV137" s="120" t="s">
        <v>105</v>
      </c>
      <c r="AGW137" s="120" t="s">
        <v>105</v>
      </c>
      <c r="AGX137" s="120" t="s">
        <v>105</v>
      </c>
      <c r="AGY137" s="120" t="s">
        <v>105</v>
      </c>
      <c r="AGZ137" s="120" t="s">
        <v>105</v>
      </c>
      <c r="AHA137" s="120" t="s">
        <v>105</v>
      </c>
      <c r="AHB137" s="120" t="s">
        <v>105</v>
      </c>
      <c r="AHC137" s="120" t="s">
        <v>105</v>
      </c>
      <c r="AHD137" s="120" t="s">
        <v>105</v>
      </c>
      <c r="AHE137" s="120" t="s">
        <v>105</v>
      </c>
      <c r="AHF137" s="120" t="s">
        <v>105</v>
      </c>
      <c r="AHG137" s="120" t="s">
        <v>105</v>
      </c>
      <c r="AHH137" s="120" t="s">
        <v>105</v>
      </c>
      <c r="AHI137" s="120" t="s">
        <v>105</v>
      </c>
      <c r="AHJ137" s="120" t="s">
        <v>105</v>
      </c>
      <c r="AHK137" s="120" t="s">
        <v>105</v>
      </c>
      <c r="AHL137" s="120" t="s">
        <v>105</v>
      </c>
      <c r="AHM137" s="120" t="s">
        <v>105</v>
      </c>
      <c r="AHN137" s="120" t="s">
        <v>105</v>
      </c>
      <c r="AHO137" s="120" t="s">
        <v>105</v>
      </c>
      <c r="AHP137" s="120" t="s">
        <v>105</v>
      </c>
      <c r="AHQ137" s="120" t="s">
        <v>105</v>
      </c>
      <c r="AHR137" s="120" t="s">
        <v>105</v>
      </c>
      <c r="AHS137" s="120" t="s">
        <v>105</v>
      </c>
      <c r="AHT137" s="120" t="s">
        <v>105</v>
      </c>
      <c r="AHU137" s="120" t="s">
        <v>105</v>
      </c>
      <c r="AHV137" s="120" t="s">
        <v>105</v>
      </c>
      <c r="AHW137" s="120" t="s">
        <v>105</v>
      </c>
      <c r="AHX137" s="120" t="s">
        <v>105</v>
      </c>
      <c r="AHY137" s="120" t="s">
        <v>105</v>
      </c>
      <c r="AHZ137" s="120" t="s">
        <v>105</v>
      </c>
      <c r="AIA137" s="120" t="s">
        <v>105</v>
      </c>
      <c r="AIB137" s="120" t="s">
        <v>105</v>
      </c>
      <c r="AIC137" s="120" t="s">
        <v>105</v>
      </c>
      <c r="AID137" s="120" t="s">
        <v>105</v>
      </c>
      <c r="AIE137" s="120" t="s">
        <v>105</v>
      </c>
      <c r="AIF137" s="120" t="s">
        <v>105</v>
      </c>
      <c r="AIG137" s="120" t="s">
        <v>105</v>
      </c>
      <c r="AIH137" s="120" t="s">
        <v>105</v>
      </c>
      <c r="AII137" s="120" t="s">
        <v>105</v>
      </c>
      <c r="AIJ137" s="120" t="s">
        <v>105</v>
      </c>
      <c r="AIK137" s="120" t="s">
        <v>105</v>
      </c>
      <c r="AIL137" s="120" t="s">
        <v>105</v>
      </c>
      <c r="AIM137" s="120" t="s">
        <v>105</v>
      </c>
      <c r="AIN137" s="120" t="s">
        <v>105</v>
      </c>
      <c r="AIO137" s="120" t="s">
        <v>105</v>
      </c>
      <c r="AIP137" s="120" t="s">
        <v>105</v>
      </c>
      <c r="AIQ137" s="120" t="s">
        <v>105</v>
      </c>
      <c r="AIR137" s="120" t="s">
        <v>105</v>
      </c>
      <c r="AIS137" s="120" t="s">
        <v>105</v>
      </c>
      <c r="AIT137" s="120" t="s">
        <v>105</v>
      </c>
      <c r="AIU137" s="120" t="s">
        <v>105</v>
      </c>
      <c r="AIV137" s="120" t="s">
        <v>105</v>
      </c>
      <c r="AIW137" s="120" t="s">
        <v>105</v>
      </c>
      <c r="AIX137" s="120" t="s">
        <v>105</v>
      </c>
      <c r="AIY137" s="120" t="s">
        <v>105</v>
      </c>
      <c r="AIZ137" s="120" t="s">
        <v>105</v>
      </c>
      <c r="AJA137" s="120" t="s">
        <v>105</v>
      </c>
      <c r="AJB137" s="120" t="s">
        <v>105</v>
      </c>
      <c r="AJC137" s="120" t="s">
        <v>105</v>
      </c>
      <c r="AJD137" s="120" t="s">
        <v>105</v>
      </c>
      <c r="AJE137" s="120" t="s">
        <v>105</v>
      </c>
      <c r="AJF137" s="120" t="s">
        <v>105</v>
      </c>
      <c r="AJG137" s="120" t="s">
        <v>105</v>
      </c>
      <c r="AJH137" s="120" t="s">
        <v>105</v>
      </c>
      <c r="AJI137" s="120" t="s">
        <v>105</v>
      </c>
      <c r="AJJ137" s="120" t="s">
        <v>105</v>
      </c>
      <c r="AJK137" s="120" t="s">
        <v>105</v>
      </c>
      <c r="AJL137" s="120" t="s">
        <v>105</v>
      </c>
      <c r="AJM137" s="120" t="s">
        <v>105</v>
      </c>
      <c r="AJN137" s="120" t="s">
        <v>105</v>
      </c>
      <c r="AJO137" s="120" t="s">
        <v>105</v>
      </c>
      <c r="AJP137" s="120" t="s">
        <v>105</v>
      </c>
      <c r="AJQ137" s="120" t="s">
        <v>105</v>
      </c>
      <c r="AJR137" s="120" t="s">
        <v>105</v>
      </c>
      <c r="AJS137" s="120" t="s">
        <v>105</v>
      </c>
      <c r="AJT137" s="120" t="s">
        <v>105</v>
      </c>
      <c r="AJU137" s="120" t="s">
        <v>105</v>
      </c>
      <c r="AJV137" s="120" t="s">
        <v>105</v>
      </c>
      <c r="AJW137" s="120" t="s">
        <v>105</v>
      </c>
      <c r="AJX137" s="120" t="s">
        <v>105</v>
      </c>
      <c r="AJY137" s="120" t="s">
        <v>105</v>
      </c>
      <c r="AJZ137" s="120" t="s">
        <v>105</v>
      </c>
      <c r="AKA137" s="120" t="s">
        <v>105</v>
      </c>
      <c r="AKB137" s="120" t="s">
        <v>105</v>
      </c>
      <c r="AKC137" s="120" t="s">
        <v>105</v>
      </c>
      <c r="AKD137" s="120" t="s">
        <v>105</v>
      </c>
      <c r="AKE137" s="120" t="s">
        <v>105</v>
      </c>
      <c r="AKF137" s="120" t="s">
        <v>105</v>
      </c>
      <c r="AKG137" s="120" t="s">
        <v>105</v>
      </c>
      <c r="AKH137" s="120" t="s">
        <v>105</v>
      </c>
      <c r="AKI137" s="120" t="s">
        <v>105</v>
      </c>
      <c r="AKJ137" s="120" t="s">
        <v>105</v>
      </c>
      <c r="AKK137" s="120" t="s">
        <v>105</v>
      </c>
      <c r="AKL137" s="120" t="s">
        <v>105</v>
      </c>
      <c r="AKM137" s="120" t="s">
        <v>105</v>
      </c>
      <c r="AKN137" s="120" t="s">
        <v>105</v>
      </c>
      <c r="AKO137" s="120" t="s">
        <v>105</v>
      </c>
      <c r="AKP137" s="120" t="s">
        <v>105</v>
      </c>
      <c r="AKQ137" s="120" t="s">
        <v>105</v>
      </c>
      <c r="AKR137" s="120" t="s">
        <v>105</v>
      </c>
      <c r="AKS137" s="120" t="s">
        <v>105</v>
      </c>
      <c r="AKT137" s="120" t="s">
        <v>105</v>
      </c>
      <c r="AKU137" s="120" t="s">
        <v>105</v>
      </c>
      <c r="AKV137" s="120" t="s">
        <v>105</v>
      </c>
      <c r="AKW137" s="120" t="s">
        <v>105</v>
      </c>
      <c r="AKX137" s="120" t="s">
        <v>105</v>
      </c>
      <c r="AKY137" s="120" t="s">
        <v>105</v>
      </c>
      <c r="AKZ137" s="120" t="s">
        <v>105</v>
      </c>
      <c r="ALA137" s="120" t="s">
        <v>105</v>
      </c>
      <c r="ALB137" s="120" t="s">
        <v>105</v>
      </c>
      <c r="ALC137" s="120" t="s">
        <v>105</v>
      </c>
      <c r="ALD137" s="120" t="s">
        <v>105</v>
      </c>
      <c r="ALE137" s="120" t="s">
        <v>105</v>
      </c>
      <c r="ALF137" s="120" t="s">
        <v>105</v>
      </c>
      <c r="ALG137" s="120" t="s">
        <v>105</v>
      </c>
      <c r="ALH137" s="120" t="s">
        <v>105</v>
      </c>
      <c r="ALI137" s="120" t="s">
        <v>105</v>
      </c>
      <c r="ALJ137" s="120" t="s">
        <v>105</v>
      </c>
      <c r="ALK137" s="120" t="s">
        <v>105</v>
      </c>
      <c r="ALL137" s="120" t="s">
        <v>105</v>
      </c>
      <c r="ALM137" s="120" t="s">
        <v>105</v>
      </c>
      <c r="ALN137" s="120"/>
    </row>
    <row r="138" spans="1:1002" hidden="1">
      <c r="A138" s="119">
        <v>137</v>
      </c>
      <c r="B138" s="120">
        <v>1.2341324037548732E-5</v>
      </c>
      <c r="C138" s="120">
        <v>1.2017288487496472E-5</v>
      </c>
      <c r="D138" s="120">
        <v>1.2113272198143209E-5</v>
      </c>
      <c r="E138" s="120">
        <v>1.1794273651983334E-5</v>
      </c>
      <c r="F138" s="120">
        <v>1.1888518090401601E-5</v>
      </c>
      <c r="G138" s="120">
        <v>1.1574500101837867E-5</v>
      </c>
      <c r="H138" s="120">
        <v>1.1667029345112429E-5</v>
      </c>
      <c r="I138" s="120">
        <v>1.1357935796659331E-5</v>
      </c>
      <c r="J138" s="120">
        <v>1.1448773711087541E-5</v>
      </c>
      <c r="K138" s="120">
        <v>1.1144548815277338E-5</v>
      </c>
      <c r="L138" s="120">
        <v>1.1233719056656583E-5</v>
      </c>
      <c r="M138" s="120">
        <v>1.0934307357222621E-5</v>
      </c>
      <c r="N138" s="120">
        <v>1.1021833371152587E-5</v>
      </c>
      <c r="O138" s="120">
        <v>1.0727179744188686E-5</v>
      </c>
      <c r="P138" s="120">
        <v>1.0813084766388525E-5</v>
      </c>
      <c r="Q138" s="120">
        <v>1.0523134421484141E-5</v>
      </c>
      <c r="R138" s="120">
        <v>1.0607441478124459E-5</v>
      </c>
      <c r="S138" s="120">
        <v>1.0322139959475504E-5</v>
      </c>
      <c r="T138" s="120">
        <v>1.0404871867525148E-5</v>
      </c>
      <c r="U138" s="120">
        <v>1.012416505502007E-5</v>
      </c>
      <c r="V138" s="120">
        <v>1.0205344422607737E-5</v>
      </c>
      <c r="W138" s="120">
        <v>9.9291785328887368E-6</v>
      </c>
      <c r="X138" s="120">
        <v>1.0008827759679405E-5</v>
      </c>
      <c r="Y138" s="120">
        <v>9.737149347178562E-6</v>
      </c>
      <c r="Z138" s="120">
        <v>9.8152906247646799E-6</v>
      </c>
      <c r="AA138" s="120">
        <v>9.5480465827146998E-6</v>
      </c>
      <c r="AB138" s="120">
        <v>9.6247018950221314E-6</v>
      </c>
      <c r="AC138" s="120">
        <v>9.3618394564415514E-6</v>
      </c>
      <c r="AD138" s="120">
        <v>9.4370305801502636E-6</v>
      </c>
      <c r="AE138" s="120">
        <v>9.178497318802856E-6</v>
      </c>
      <c r="AF138" s="120">
        <v>9.2522458237822798E-6</v>
      </c>
      <c r="AG138" s="120">
        <v>8.9979896551104119E-6</v>
      </c>
      <c r="AH138" s="120">
        <v>9.070316904869562E-6</v>
      </c>
      <c r="AI138" s="120">
        <v>8.8202860869013851E-6</v>
      </c>
      <c r="AJ138" s="120">
        <v>8.8912132390535155E-6</v>
      </c>
      <c r="AK138" s="120">
        <v>8.6453563732836555E-6</v>
      </c>
      <c r="AL138" s="120">
        <v>8.7149043800256138E-6</v>
      </c>
      <c r="AM138" s="120">
        <v>8.4731704122692229E-6</v>
      </c>
      <c r="AN138" s="120">
        <v>8.5413600208753386E-6</v>
      </c>
      <c r="AO138" s="120">
        <v>8.3036982420952802E-6</v>
      </c>
      <c r="AP138" s="120">
        <v>8.3705499954257958E-6</v>
      </c>
      <c r="AQ138" s="120">
        <v>8.1369100425327437E-6</v>
      </c>
      <c r="AR138" s="120">
        <v>8.2024442795567478E-6</v>
      </c>
      <c r="AS138" s="120">
        <v>7.9727761361820104E-6</v>
      </c>
      <c r="AT138" s="120">
        <v>8.0370129925148021E-6</v>
      </c>
      <c r="AU138" s="120">
        <v>7.8112669897556623E-6</v>
      </c>
      <c r="AV138" s="120">
        <v>7.8742263982105336E-6</v>
      </c>
      <c r="AW138" s="120">
        <v>7.6523532153479129E-6</v>
      </c>
      <c r="AX138" s="120">
        <v>7.7140549065022872E-6</v>
      </c>
      <c r="AY138" s="120">
        <v>7.4960055716905367E-6</v>
      </c>
      <c r="AZ138" s="120">
        <v>7.5564690744663702E-6</v>
      </c>
      <c r="BA138" s="120">
        <v>7.3421949653949791E-6</v>
      </c>
      <c r="BB138" s="120">
        <v>7.4014396076534217E-6</v>
      </c>
      <c r="BC138" s="120">
        <v>7.1908924521804733E-6</v>
      </c>
      <c r="BD138" s="120">
        <v>7.248937361330744E-6</v>
      </c>
      <c r="BE138" s="120">
        <v>7.0420692380879545E-6</v>
      </c>
      <c r="BF138" s="120">
        <v>7.0989333417102944E-6</v>
      </c>
      <c r="BG138" s="120">
        <v>6.8956966806793947E-6</v>
      </c>
      <c r="BH138" s="120">
        <v>6.9513987071620896E-6</v>
      </c>
      <c r="BI138" s="120">
        <v>6.7517462902224309E-6</v>
      </c>
      <c r="BJ138" s="120">
        <v>6.8063047694128254E-6</v>
      </c>
      <c r="BK138" s="120">
        <v>6.6101897308599837E-6</v>
      </c>
      <c r="BL138" s="120">
        <v>6.6636229947294354E-6</v>
      </c>
      <c r="BM138" s="120">
        <v>6.4709988217647092E-6</v>
      </c>
      <c r="BN138" s="120">
        <v>6.523325005087367E-6</v>
      </c>
      <c r="BO138" s="120">
        <v>6.3341455382779198E-6</v>
      </c>
      <c r="BP138" s="120">
        <v>6.3853825793232772E-6</v>
      </c>
      <c r="BQ138" s="120">
        <v>6.1996020130328347E-6</v>
      </c>
      <c r="BR138" s="120">
        <v>6.2497676542719777E-6</v>
      </c>
      <c r="BS138" s="120">
        <v>6.0673405370618625E-6</v>
      </c>
      <c r="BT138" s="120">
        <v>6.1164523258873521E-6</v>
      </c>
      <c r="BU138" s="120">
        <v>5.9373335608877588E-6</v>
      </c>
      <c r="BV138" s="120">
        <v>5.9854088503470133E-6</v>
      </c>
      <c r="BW138" s="120">
        <v>5.8095536955983065E-6</v>
      </c>
      <c r="BX138" s="120">
        <v>5.8566096451404458E-6</v>
      </c>
      <c r="BY138" s="120">
        <v>5.6839737139044041E-6</v>
      </c>
      <c r="BZ138" s="120">
        <v>5.730027290140443E-6</v>
      </c>
      <c r="CA138" s="120">
        <v>5.5605665511812626E-6</v>
      </c>
      <c r="CB138" s="120">
        <v>5.6056345286575382E-6</v>
      </c>
      <c r="CC138" s="120">
        <v>5.439305306492449E-6</v>
      </c>
      <c r="CD138" s="120">
        <v>5.4834042684772629E-6</v>
      </c>
      <c r="CE138" s="120">
        <v>5.3201632435966738E-6</v>
      </c>
      <c r="CF138" s="120">
        <v>5.3633095828799522E-6</v>
      </c>
      <c r="CG138" s="120">
        <v>5.2031137919369437E-6</v>
      </c>
      <c r="CH138" s="120">
        <v>5.245323711642902E-6</v>
      </c>
      <c r="CI138" s="120">
        <v>5.0881305476119885E-6</v>
      </c>
      <c r="CJ138" s="120">
        <v>5.1294200620246263E-6</v>
      </c>
      <c r="CK138" s="120">
        <v>4.9751872743296242E-6</v>
      </c>
      <c r="CL138" s="120">
        <v>5.0155722097309812E-6</v>
      </c>
      <c r="CM138" s="120">
        <v>4.8642579043419082E-6</v>
      </c>
      <c r="CN138" s="120">
        <v>4.9037538998629725E-6</v>
      </c>
      <c r="CO138" s="120">
        <v>4.7553165393618262E-6</v>
      </c>
      <c r="CP138" s="120">
        <v>4.7939390478459825E-6</v>
      </c>
      <c r="CQ138" s="120">
        <v>4.6483374514613598E-6</v>
      </c>
      <c r="CR138" s="120">
        <v>4.6861017403402174E-6</v>
      </c>
      <c r="CS138" s="120">
        <v>4.5432950839505931E-6</v>
      </c>
      <c r="CT138" s="120">
        <v>4.580216236132153E-6</v>
      </c>
      <c r="CU138" s="120">
        <v>4.4401640522377985E-6</v>
      </c>
      <c r="CV138" s="120">
        <v>4.4762569670067628E-6</v>
      </c>
      <c r="CW138" s="120">
        <v>4.3389191446701564E-6</v>
      </c>
      <c r="CX138" s="120">
        <v>4.3741985386003193E-6</v>
      </c>
      <c r="CY138" s="120">
        <v>4.2395353233550188E-6</v>
      </c>
      <c r="CZ138" s="120">
        <v>4.2740157312335461E-6</v>
      </c>
      <c r="DA138" s="120">
        <v>4.1419877249613971E-6</v>
      </c>
      <c r="DB138" s="120">
        <v>4.1756835007249437E-6</v>
      </c>
      <c r="DC138" s="120">
        <v>4.0462516615015972E-6</v>
      </c>
      <c r="DD138" s="120">
        <v>4.0791769791840368E-6</v>
      </c>
      <c r="DE138" s="120">
        <v>3.9523026210926581E-6</v>
      </c>
      <c r="DF138" s="120">
        <v>3.9844714757843835E-6</v>
      </c>
      <c r="DG138" s="120">
        <v>3.8601162686975442E-6</v>
      </c>
      <c r="DH138" s="120">
        <v>3.8915424775161333E-6</v>
      </c>
      <c r="DI138" s="120">
        <v>3.7696684468458054E-6</v>
      </c>
      <c r="DJ138" s="120">
        <v>3.800365649917935E-6</v>
      </c>
      <c r="DK138" s="120">
        <v>3.680935176333525E-6</v>
      </c>
      <c r="DL138" s="120">
        <v>3.7109168377879908E-6</v>
      </c>
      <c r="DM138" s="120">
        <v>3.5938926569024027E-6</v>
      </c>
      <c r="DN138" s="120">
        <v>3.6231720658740856E-6</v>
      </c>
      <c r="DO138" s="120">
        <v>3.5085172678977516E-6</v>
      </c>
      <c r="DP138" s="120">
        <v>3.5371075395424152E-6</v>
      </c>
      <c r="DQ138" s="120">
        <v>3.4247855689052829E-6</v>
      </c>
      <c r="DR138" s="120">
        <v>3.4526996454249898E-6</v>
      </c>
      <c r="DS138" s="120">
        <v>3.3426743003664088E-6</v>
      </c>
      <c r="DT138" s="120">
        <v>3.3699249520454662E-6</v>
      </c>
      <c r="DU138" s="120">
        <v>3.2621603841719991E-6</v>
      </c>
      <c r="DV138" s="120">
        <v>3.2887602104232319E-6</v>
      </c>
      <c r="DW138" s="120">
        <v>3.1832209242343494E-6</v>
      </c>
      <c r="DX138" s="120">
        <v>3.2091823546555546E-6</v>
      </c>
      <c r="DY138" s="120">
        <v>3.1058332070372104E-6</v>
      </c>
      <c r="DZ138" s="120">
        <v>3.131168502477628E-6</v>
      </c>
      <c r="EA138" s="120">
        <v>3.0299747021637236E-6</v>
      </c>
      <c r="EB138" s="120">
        <v>3.0546959558003657E-6</v>
      </c>
      <c r="EC138" s="120">
        <v>2.955623062802117E-6</v>
      </c>
      <c r="ED138" s="120">
        <v>2.9797422012257865E-6</v>
      </c>
      <c r="EE138" s="120">
        <v>2.8827561262289967E-6</v>
      </c>
      <c r="EF138" s="120">
        <v>2.906284910539799E-6</v>
      </c>
      <c r="EG138" s="120">
        <v>2.8113519142700559E-6</v>
      </c>
      <c r="EH138" s="120">
        <v>2.8343019411822665E-6</v>
      </c>
      <c r="EI138" s="120">
        <v>2.7413886337381082E-6</v>
      </c>
      <c r="EJ138" s="120">
        <v>2.7637713366942035E-6</v>
      </c>
      <c r="EK138" s="120">
        <v>2.6728446768482738E-6</v>
      </c>
      <c r="EL138" s="120">
        <v>2.6946713271419399E-6</v>
      </c>
      <c r="EM138" s="120">
        <v>2.6056986216101757E-6</v>
      </c>
      <c r="EN138" s="120">
        <v>2.6269803295181391E-6</v>
      </c>
      <c r="EO138" s="120">
        <v>2.5399292321970603E-6</v>
      </c>
      <c r="EP138" s="120">
        <v>2.5606769481195067E-6</v>
      </c>
      <c r="EQ138" s="120">
        <v>2.4755154592916217E-6</v>
      </c>
      <c r="ER138" s="120">
        <v>2.4957399749010864E-6</v>
      </c>
      <c r="ES138" s="120">
        <v>2.4124364404085325E-6</v>
      </c>
      <c r="ET138" s="120">
        <v>2.4321483898070188E-6</v>
      </c>
      <c r="EU138" s="120">
        <v>2.3506715001934536E-6</v>
      </c>
      <c r="EV138" s="120">
        <v>2.3698813610776111E-6</v>
      </c>
      <c r="EW138" s="120">
        <v>2.2902001506984672E-6</v>
      </c>
      <c r="EX138" s="120">
        <v>2.3089182455326377E-6</v>
      </c>
      <c r="EY138" s="120">
        <v>2.2310020916338246E-6</v>
      </c>
      <c r="EZ138" s="120">
        <v>2.2492385888307511E-6</v>
      </c>
      <c r="FA138" s="120">
        <v>2.1730572105958737E-6</v>
      </c>
      <c r="FB138" s="120">
        <v>2.190822125704894E-6</v>
      </c>
      <c r="FC138" s="120">
        <v>2.1163455832711177E-6</v>
      </c>
      <c r="FD138" s="120">
        <v>2.1336487801736122E-6</v>
      </c>
      <c r="FE138" s="120">
        <v>2.0608474736162541E-6</v>
      </c>
      <c r="FF138" s="120">
        <v>2.0776986657281885E-6</v>
      </c>
      <c r="FG138" s="120">
        <v>2.006543334014179E-6</v>
      </c>
      <c r="FH138" s="120">
        <v>2.0229520854954873E-6</v>
      </c>
      <c r="FI138" s="120">
        <v>1.9534138054057908E-6</v>
      </c>
      <c r="FJ138" s="120">
        <v>1.9693895323764467E-6</v>
      </c>
      <c r="FK138" s="120">
        <v>1.9014397173976132E-6</v>
      </c>
      <c r="FL138" s="120">
        <v>1.9169916891601374E-6</v>
      </c>
      <c r="FM138" s="120">
        <v>1.8506020883450798E-6</v>
      </c>
      <c r="FN138" s="120">
        <v>1.8657394286133E-6</v>
      </c>
      <c r="FO138" s="120">
        <v>1.8008821254114768E-6</v>
      </c>
      <c r="FP138" s="120">
        <v>1.8156138135453216E-6</v>
      </c>
      <c r="FQ138" s="120">
        <v>1.7522612246024622E-6</v>
      </c>
      <c r="FR138" s="120">
        <v>1.7665960968485741E-6</v>
      </c>
      <c r="FS138" s="120">
        <v>1.7047209707761151E-6</v>
      </c>
      <c r="FT138" s="120">
        <v>1.7186677215140646E-6</v>
      </c>
      <c r="FU138" s="120">
        <v>1.6582431376284594E-6</v>
      </c>
      <c r="FV138" s="120">
        <v>1.6718103206223562E-6</v>
      </c>
      <c r="FW138" s="120">
        <v>1.6128096876544443E-6</v>
      </c>
      <c r="FX138" s="120">
        <v>1.6260057173097039E-6</v>
      </c>
      <c r="FY138" s="120">
        <v>1.5684027720843156E-6</v>
      </c>
      <c r="FZ138" s="120">
        <v>1.581235924709394E-6</v>
      </c>
      <c r="GA138" s="120">
        <v>1.5250047307953951E-6</v>
      </c>
      <c r="GB138" s="120">
        <v>1.5374831458682347E-6</v>
      </c>
      <c r="GC138" s="120">
        <v>1.4825980921992006E-6</v>
      </c>
      <c r="GD138" s="120">
        <v>1.4947297736381931E-6</v>
      </c>
      <c r="GE138" s="120">
        <v>1.4411655731039335E-6</v>
      </c>
      <c r="GF138" s="120">
        <v>1.4529583905431497E-6</v>
      </c>
      <c r="GG138" s="120">
        <v>1.4006900785522862E-6</v>
      </c>
      <c r="GH138" s="120">
        <v>1.4121517686207735E-6</v>
      </c>
      <c r="GI138" s="120">
        <v>1.3611547016346137E-6</v>
      </c>
      <c r="GJ138" s="120">
        <v>1.3722928692395107E-6</v>
      </c>
      <c r="GK138" s="120">
        <v>1.3225427232774362E-6</v>
      </c>
      <c r="GL138" s="120">
        <v>1.3333648428906883E-6</v>
      </c>
      <c r="GM138" s="120">
        <v>1.2848376120073057E-6</v>
      </c>
      <c r="GN138" s="120">
        <v>1.2953510289557449E-6</v>
      </c>
      <c r="GO138" s="120">
        <v>1.2480230236900491E-6</v>
      </c>
      <c r="GP138" s="120">
        <v>1.2582349554486203E-6</v>
      </c>
      <c r="GQ138" s="120">
        <v>1.2120828012454265E-6</v>
      </c>
      <c r="GR138" s="120">
        <v>1.2220003387333055E-6</v>
      </c>
      <c r="GS138" s="120">
        <v>1.1770009743372149E-6</v>
      </c>
      <c r="GT138" s="120">
        <v>1.1866310832166054E-6</v>
      </c>
      <c r="GU138" s="120">
        <v>1.1427617590387748E-6</v>
      </c>
      <c r="GV138" s="120">
        <v>1.1521112810161479E-6</v>
      </c>
      <c r="GW138" s="120">
        <v>1.1093495574741608E-6</v>
      </c>
      <c r="GX138" s="120">
        <v>1.1184252116036863E-6</v>
      </c>
      <c r="GY138" s="120">
        <v>1.0767489574347878E-6</v>
      </c>
      <c r="GZ138" s="120">
        <v>1.0855573414237392E-6</v>
      </c>
      <c r="HA138" s="120">
        <v>1.0449447319717599E-6</v>
      </c>
      <c r="HB138" s="120">
        <v>1.0534923234876519E-6</v>
      </c>
      <c r="HC138" s="120">
        <v>1.0139218389639084E-6</v>
      </c>
      <c r="HD138" s="120">
        <v>1.0222149969431245E-6</v>
      </c>
      <c r="HE138" s="120">
        <v>9.8366542066161905E-7</v>
      </c>
      <c r="HF138" s="120">
        <v>9.9171038661929856E-7</v>
      </c>
      <c r="HG138" s="120">
        <v>9.5416080320653386E-7</v>
      </c>
      <c r="HH138" s="120">
        <v>9.6196370254747435E-7</v>
      </c>
      <c r="HI138" s="120">
        <v>9.2539349612722115E-7</v>
      </c>
      <c r="HJ138" s="120">
        <v>9.329603394575651E-7</v>
      </c>
      <c r="HK138" s="120">
        <v>8.9734919181090879E-7</v>
      </c>
      <c r="HL138" s="120">
        <v>9.046858762503696E-7</v>
      </c>
      <c r="HM138" s="120">
        <v>8.7001376495139407E-7</v>
      </c>
      <c r="HN138" s="120">
        <v>8.7712607544578547E-7</v>
      </c>
      <c r="HO138" s="120">
        <v>8.4337327197323468E-7</v>
      </c>
      <c r="HP138" s="120">
        <v>8.5026688260705916E-7</v>
      </c>
      <c r="HQ138" s="120">
        <v>8.1741395043234456E-7</v>
      </c>
      <c r="HR138" s="120">
        <v>8.2409442574121585E-7</v>
      </c>
      <c r="HS138" s="120">
        <v>7.9212221839314095E-7</v>
      </c>
      <c r="HT138" s="120">
        <v>7.9859501467578203E-7</v>
      </c>
      <c r="HU138" s="120">
        <v>7.6748467378235134E-7</v>
      </c>
      <c r="HV138" s="120">
        <v>7.7375514041194454E-7</v>
      </c>
      <c r="HW138" s="120">
        <v>7.4348809371964836E-7</v>
      </c>
      <c r="HX138" s="120">
        <v>7.4956147445428918E-7</v>
      </c>
      <c r="HY138" s="120">
        <v>7.2011943382525157E-7</v>
      </c>
      <c r="HZ138" s="120">
        <v>7.2600086811727361E-7</v>
      </c>
      <c r="IA138" s="120">
        <v>6.9736582750466531E-7</v>
      </c>
      <c r="IB138" s="120">
        <v>7.0306035180859337E-7</v>
      </c>
      <c r="IC138" s="120">
        <v>6.7521458521071234E-7</v>
      </c>
      <c r="ID138" s="120">
        <v>6.8072713428960974E-7</v>
      </c>
      <c r="IE138" s="120">
        <v>6.5365319368304612E-7</v>
      </c>
      <c r="IF138" s="120">
        <v>6.5898860191301809E-7</v>
      </c>
      <c r="IG138" s="120">
        <v>6.3266931516532417E-7</v>
      </c>
      <c r="IH138" s="120">
        <v>6.3783231783793664E-7</v>
      </c>
      <c r="II138" s="120">
        <v>6.122507866002258E-7</v>
      </c>
      <c r="IJ138" s="120">
        <v>6.1724602122260615E-7</v>
      </c>
      <c r="IK138" s="120">
        <v>5.9238561880251921E-7</v>
      </c>
      <c r="IL138" s="120">
        <v>5.9721762639491139E-7</v>
      </c>
      <c r="IM138" s="120">
        <v>5.7306199561039456E-7</v>
      </c>
      <c r="IN138" s="120">
        <v>5.7773522200091698E-7</v>
      </c>
      <c r="IO138" s="120">
        <v>5.5426827301525235E-7</v>
      </c>
      <c r="IP138" s="120">
        <v>5.5878707013164443E-7</v>
      </c>
      <c r="IQ138" s="120">
        <v>5.3599297827019798E-7</v>
      </c>
      <c r="IR138" s="120">
        <v>5.4036160542830666E-7</v>
      </c>
      <c r="IS138" s="120">
        <v>5.1822480897744803E-7</v>
      </c>
      <c r="IT138" s="120">
        <v>5.2244743416623485E-7</v>
      </c>
      <c r="IU138" s="120">
        <v>5.0095263215490249E-7</v>
      </c>
      <c r="IV138" s="120">
        <v>5.050333333177366E-7</v>
      </c>
      <c r="IW138" s="120">
        <v>4.8416548328212169E-7</v>
      </c>
      <c r="IX138" s="120">
        <v>4.8810824959412743E-7</v>
      </c>
      <c r="IY138" s="120">
        <v>4.6785256532595695E-7</v>
      </c>
      <c r="IZ138" s="120">
        <v>4.7166129846719455E-7</v>
      </c>
      <c r="JA138" s="120">
        <v>4.5200324774610336E-7</v>
      </c>
      <c r="JB138" s="120">
        <v>4.5568176317035437E-7</v>
      </c>
      <c r="JC138" s="120">
        <v>4.3660706548083782E-7</v>
      </c>
      <c r="JD138" s="120">
        <v>4.4015909367977071E-7</v>
      </c>
      <c r="JE138" s="120">
        <v>4.2165371791321794E-7</v>
      </c>
      <c r="JF138" s="120">
        <v>4.2508290567571116E-7</v>
      </c>
      <c r="JG138" s="120">
        <v>4.0713306781802538E-7</v>
      </c>
      <c r="JH138" s="120">
        <v>4.1044297948443203E-7</v>
      </c>
      <c r="JI138" s="120">
        <v>3.9303514028974613E-7</v>
      </c>
      <c r="JJ138" s="120">
        <v>3.9622925900087383E-7</v>
      </c>
      <c r="JK138" s="120">
        <v>3.7935012165187887E-7</v>
      </c>
      <c r="JL138" s="120">
        <v>3.8243185059247525E-7</v>
      </c>
      <c r="JM138" s="120">
        <v>3.6606835834788471E-7</v>
      </c>
      <c r="JN138" s="120">
        <v>3.6904102198441028E-7</v>
      </c>
      <c r="JO138" s="120">
        <v>3.5318035581408364E-7</v>
      </c>
      <c r="JP138" s="120">
        <v>3.56047201126562E-7</v>
      </c>
      <c r="JQ138" s="120">
        <v>3.4067677733482202E-7</v>
      </c>
      <c r="JR138" s="120">
        <v>3.434409750425525E-7</v>
      </c>
      <c r="JS138" s="120">
        <v>3.2854844288022989E-7</v>
      </c>
      <c r="JT138" s="120">
        <v>3.3121308866116241E-7</v>
      </c>
      <c r="JU138" s="120">
        <v>3.1678632792691158E-7</v>
      </c>
      <c r="JV138" s="120">
        <v>3.1935444363047233E-7</v>
      </c>
      <c r="JW138" s="120">
        <v>3.0538156226190153E-7</v>
      </c>
      <c r="JX138" s="120">
        <v>3.0785609711506851E-7</v>
      </c>
      <c r="JY138" s="120">
        <v>2.9432542877023401E-7</v>
      </c>
      <c r="JZ138" s="120">
        <v>2.967092605766625E-7</v>
      </c>
      <c r="KA138" s="120">
        <v>2.836093622064818E-7</v>
      </c>
      <c r="KB138" s="120">
        <v>2.8590529853848318E-7</v>
      </c>
      <c r="KC138" s="120">
        <v>2.7322494795062307E-7</v>
      </c>
      <c r="KD138" s="120">
        <v>2.7543572733380128E-7</v>
      </c>
      <c r="KE138" s="120">
        <v>2.6316392074860249E-7</v>
      </c>
      <c r="KF138" s="120">
        <v>2.6529221383895548E-7</v>
      </c>
      <c r="KG138" s="120">
        <v>2.5341816343795871E-7</v>
      </c>
      <c r="KH138" s="120">
        <v>2.5546657419125889E-7</v>
      </c>
      <c r="KI138" s="120">
        <v>2.4397970565889929E-7</v>
      </c>
      <c r="KJ138" s="120">
        <v>2.4595077249216351E-7</v>
      </c>
      <c r="KK138" s="120">
        <v>2.3484072255120439E-7</v>
      </c>
      <c r="KL138" s="120">
        <v>2.3673691949607597E-7</v>
      </c>
      <c r="KM138" s="120">
        <v>2.2599353343735599E-7</v>
      </c>
      <c r="KN138" s="120">
        <v>2.2781727128521363E-7</v>
      </c>
      <c r="KO138" s="120">
        <v>2.1743060049228212E-7</v>
      </c>
      <c r="KP138" s="120">
        <v>2.1918422793090389E-7</v>
      </c>
      <c r="KQ138" s="120">
        <v>2.0914452740012385E-7</v>
      </c>
      <c r="KR138" s="120">
        <v>2.1083033214173265E-7</v>
      </c>
      <c r="KS138" s="120">
        <v>2.0112805799843153E-7</v>
      </c>
      <c r="KT138" s="120">
        <v>2.0274826789895173E-7</v>
      </c>
      <c r="KU138" s="120">
        <v>1.9337407491020186E-7</v>
      </c>
      <c r="KV138" s="120">
        <v>1.9493085907956287E-7</v>
      </c>
      <c r="KW138" s="120">
        <v>1.8587559816417639E-7</v>
      </c>
      <c r="KX138" s="120">
        <v>1.8737106806750103E-7</v>
      </c>
      <c r="KY138" s="120">
        <v>1.7862578380382369E-7</v>
      </c>
      <c r="KZ138" s="120">
        <v>1.8006199435334241E-7</v>
      </c>
      <c r="LA138" s="120">
        <v>1.7161792248543287E-7</v>
      </c>
      <c r="LB138" s="120">
        <v>1.7299687312296897E-7</v>
      </c>
      <c r="LC138" s="120">
        <v>1.6484543806575145E-7</v>
      </c>
      <c r="LD138" s="120">
        <v>1.6616907383562975E-7</v>
      </c>
      <c r="LE138" s="120">
        <v>1.5830188617960796E-7</v>
      </c>
      <c r="LF138" s="120">
        <v>1.5957209879183587E-7</v>
      </c>
      <c r="LG138" s="120">
        <v>1.5198095280795522E-7</v>
      </c>
      <c r="LH138" s="120">
        <v>1.5319958169153674E-7</v>
      </c>
      <c r="LI138" s="120">
        <v>1.4587645283678478E-7</v>
      </c>
      <c r="LJ138" s="120">
        <v>1.4704528618302776E-7</v>
      </c>
      <c r="LK138" s="120">
        <v>1.3998232860736017E-7</v>
      </c>
      <c r="LL138" s="120">
        <v>1.4110310440304204E-7</v>
      </c>
      <c r="LM138" s="120">
        <v>1.3429264845822213E-7</v>
      </c>
      <c r="LN138" s="120">
        <v>1.3536705550848453E-7</v>
      </c>
      <c r="LO138" s="120">
        <v>1.288016052594236E-7</v>
      </c>
      <c r="LP138" s="120">
        <v>1.2983128420026939E-7</v>
      </c>
      <c r="LQ138" s="120">
        <v>1.2350351493945346E-7</v>
      </c>
      <c r="LR138" s="120">
        <v>1.2449005923972459E-7</v>
      </c>
      <c r="LS138" s="120">
        <v>1.1839281500531232E-7</v>
      </c>
      <c r="LT138" s="120">
        <v>1.1933777195803103E-7</v>
      </c>
      <c r="LU138" s="120">
        <v>1.1346406305620673E-7</v>
      </c>
      <c r="LV138" s="120">
        <v>1.1436893475916748E-7</v>
      </c>
      <c r="LW138" s="120">
        <v>1.0871193529133009E-7</v>
      </c>
      <c r="LX138" s="120">
        <v>1.0957817961683371E-7</v>
      </c>
      <c r="LY138" s="120">
        <v>1.0413122501220102E-7</v>
      </c>
      <c r="LZ138" s="120">
        <v>1.0496025656582678E-7</v>
      </c>
      <c r="MA138" s="120">
        <v>9.9716841120031938E-8</v>
      </c>
      <c r="MB138" s="120">
        <v>1.0051003218834834E-7</v>
      </c>
      <c r="MC138" s="120">
        <v>9.5463806608602898E-8</v>
      </c>
      <c r="MD138" s="120">
        <v>9.6222488095724169E-8</v>
      </c>
      <c r="ME138" s="120">
        <v>9.1367257053118938E-8</v>
      </c>
      <c r="MF138" s="120">
        <v>9.2092719406012977E-8</v>
      </c>
      <c r="MG138" s="120">
        <v>8.7422439095523973E-8</v>
      </c>
      <c r="MH138" s="120">
        <v>8.8115933217991845E-8</v>
      </c>
      <c r="MI138" s="120">
        <v>8.3624708926757338E-8</v>
      </c>
      <c r="MJ138" s="120">
        <v>8.4287447081999062E-8</v>
      </c>
      <c r="MK138" s="120">
        <v>7.9969530766426099E-8</v>
      </c>
      <c r="ML138" s="120">
        <v>8.0602687468119561E-8</v>
      </c>
      <c r="MM138" s="120">
        <v>7.6452475340377905E-8</v>
      </c>
      <c r="MN138" s="120">
        <v>7.7057188232199068E-8</v>
      </c>
      <c r="MO138" s="120">
        <v>7.3069218356654288E-8</v>
      </c>
      <c r="MP138" s="120">
        <v>7.3646589080172571E-8</v>
      </c>
      <c r="MQ138" s="120">
        <v>6.9815538980304793E-8</v>
      </c>
      <c r="MR138" s="120">
        <v>7.0366634031191743E-8</v>
      </c>
      <c r="MS138" s="120">
        <v>6.6687318307542889E-8</v>
      </c>
      <c r="MT138" s="120">
        <v>6.721316988003863E-8</v>
      </c>
      <c r="MU138" s="120">
        <v>6.3680537839724563E-8</v>
      </c>
      <c r="MV138" s="120">
        <v>6.4182144659310175E-8</v>
      </c>
      <c r="MW138" s="120">
        <v>6.0791277957629421E-8</v>
      </c>
      <c r="MX138" s="120">
        <v>6.1269606101857597E-8</v>
      </c>
      <c r="MY138" s="120">
        <v>5.8015716396521048E-8</v>
      </c>
      <c r="MZ138" s="120">
        <v>5.8471700103964843E-8</v>
      </c>
      <c r="NA138" s="120">
        <v>5.5350126722466644E-8</v>
      </c>
      <c r="NB138" s="120">
        <v>5.5784669189748539E-8</v>
      </c>
      <c r="NC138" s="120">
        <v>5.2790876810389818E-8</v>
      </c>
      <c r="ND138" s="120">
        <v>5.3204850977259258E-8</v>
      </c>
      <c r="NE138" s="120">
        <v>5.0334427324330795E-8</v>
      </c>
      <c r="NF138" s="120">
        <v>5.0728676646763905E-8</v>
      </c>
      <c r="NG138" s="120">
        <v>4.7977330200386528E-8</v>
      </c>
      <c r="NH138" s="120">
        <v>4.8352669411685303E-8</v>
      </c>
      <c r="NI138" s="120">
        <v>4.5716227132799076E-8</v>
      </c>
      <c r="NJ138" s="120">
        <v>4.6073442992673295E-8</v>
      </c>
      <c r="NK138" s="120">
        <v>4.3547848063659309E-8</v>
      </c>
      <c r="NL138" s="120">
        <v>4.388770009527948E-8</v>
      </c>
      <c r="NM138" s="120">
        <v>4.1469009676690008E-8</v>
      </c>
      <c r="NN138" s="120">
        <v>4.1792230891703435E-8</v>
      </c>
      <c r="NO138" s="120">
        <v>3.9476613895567719E-8</v>
      </c>
      <c r="NP138" s="120">
        <v>3.9783911507075733E-8</v>
      </c>
      <c r="NQ138" s="120">
        <v>3.7567646387240649E-8</v>
      </c>
      <c r="NR138" s="120">
        <v>3.7859702510739824E-8</v>
      </c>
      <c r="NS138" s="120">
        <v>3.5739175070695652E-8</v>
      </c>
      <c r="NT138" s="120">
        <v>3.6016647412990105E-8</v>
      </c>
      <c r="NU138" s="120">
        <v>3.3988348631622494E-8</v>
      </c>
      <c r="NV138" s="120">
        <v>3.4251871167719885E-8</v>
      </c>
      <c r="NW138" s="120">
        <v>3.2312395043420109E-8</v>
      </c>
      <c r="NX138" s="120">
        <v>3.2562578681428056E-8</v>
      </c>
      <c r="NY138" s="120">
        <v>3.0708620094983712E-8</v>
      </c>
      <c r="NZ138" s="120">
        <v>3.094605332902902E-8</v>
      </c>
      <c r="OA138" s="120">
        <v>2.9174405925708005E-8</v>
      </c>
      <c r="OB138" s="120">
        <v>2.9399655476904932E-8</v>
      </c>
      <c r="OC138" s="120">
        <v>2.7707209568135009E-8</v>
      </c>
      <c r="OD138" s="120">
        <v>2.7920821013634125E-8</v>
      </c>
      <c r="OE138" s="120">
        <v>2.6304561498670308E-8</v>
      </c>
      <c r="OF138" s="120">
        <v>2.6507059888823941E-8</v>
      </c>
      <c r="OG138" s="120">
        <v>2.4964064196785469E-8</v>
      </c>
      <c r="OH138" s="120">
        <v>2.5155954660470231E-8</v>
      </c>
      <c r="OI138" s="120">
        <v>2.3683390713117885E-8</v>
      </c>
      <c r="OJ138" s="120">
        <v>2.3865159051259519E-8</v>
      </c>
      <c r="OK138" s="120">
        <v>2.2460283246873184E-8</v>
      </c>
      <c r="OL138" s="120">
        <v>2.2632396514223585E-8</v>
      </c>
      <c r="OM138" s="120">
        <v>2.1292551732928811E-8</v>
      </c>
      <c r="ON138" s="120">
        <v>2.1455458808149155E-8</v>
      </c>
      <c r="OO138" s="120">
        <v>2.0178072439029803E-8</v>
      </c>
      <c r="OP138" s="120">
        <v>2.0332204583138375E-8</v>
      </c>
      <c r="OQ138" s="120">
        <v>1.9114786573461009E-8</v>
      </c>
      <c r="OR138" s="120">
        <v>1.9260557976708752E-8</v>
      </c>
      <c r="OS138" s="120">
        <v>1.8100698903572453E-8</v>
      </c>
      <c r="OT138" s="120">
        <v>1.8238507220813139E-8</v>
      </c>
      <c r="OU138" s="120">
        <v>1.7133876385526473E-8</v>
      </c>
      <c r="OV138" s="120">
        <v>1.7264103260153168E-8</v>
      </c>
      <c r="OW138" s="120">
        <v>1.6212446805627836E-8</v>
      </c>
      <c r="OX138" s="120">
        <v>1.6335458382150694E-8</v>
      </c>
      <c r="OY138" s="120">
        <v>1.5334597433588706E-8</v>
      </c>
      <c r="OZ138" s="120">
        <v>1.5450744858934026E-8</v>
      </c>
      <c r="PA138" s="120">
        <v>1.4498573688073297E-8</v>
      </c>
      <c r="PB138" s="120">
        <v>1.4608193601687041E-8</v>
      </c>
      <c r="PC138" s="120">
        <v>1.3702677814856905E-8</v>
      </c>
      <c r="PD138" s="120">
        <v>1.3806092827700063E-8</v>
      </c>
      <c r="PE138" s="120">
        <v>1.2945267577925731E-8</v>
      </c>
      <c r="PF138" s="120">
        <v>1.3042786740452776E-8</v>
      </c>
      <c r="PG138" s="120">
        <v>1.222475496383477E-8</v>
      </c>
      <c r="PH138" s="120">
        <v>1.2316674223050011E-8</v>
      </c>
      <c r="PI138" s="120">
        <v>1.153960489963125E-8</v>
      </c>
      <c r="PJ138" s="120">
        <v>1.1626207545321506E-8</v>
      </c>
      <c r="PK138" s="120">
        <v>1.0888333984641624E-8</v>
      </c>
      <c r="PL138" s="120">
        <v>1.0969891084887314E-8</v>
      </c>
      <c r="PM138" s="120">
        <v>1.0269509236410435E-8</v>
      </c>
      <c r="PN138" s="120">
        <v>1.0346280062480411E-8</v>
      </c>
      <c r="PO138" s="120">
        <v>9.6817468510690547E-9</v>
      </c>
      <c r="PP138" s="120">
        <v>9.7539792918079449E-9</v>
      </c>
      <c r="PQ138" s="120">
        <v>9.123710978402263E-9</v>
      </c>
      <c r="PR138" s="120">
        <v>9.1916419442222871E-9</v>
      </c>
      <c r="PS138" s="120">
        <v>8.5941125118701412E-9</v>
      </c>
      <c r="PT138" s="120">
        <v>8.6579683284625738E-9</v>
      </c>
      <c r="PU138" s="120">
        <v>8.0917078938323694E-9</v>
      </c>
      <c r="PV138" s="120">
        <v>8.1517046857165075E-9</v>
      </c>
      <c r="PW138" s="120">
        <v>7.6152979362108484E-9</v>
      </c>
      <c r="PX138" s="120">
        <v>7.6716420002417162E-9</v>
      </c>
      <c r="PY138" s="120">
        <v>7.1637266568161934E-9</v>
      </c>
      <c r="PZ138" s="120">
        <v>7.2166148257746251E-9</v>
      </c>
      <c r="QA138" s="120">
        <v>6.7358801315522814E-9</v>
      </c>
      <c r="QB138" s="120">
        <v>6.7855001279438492E-9</v>
      </c>
      <c r="QC138" s="120">
        <v>6.3306853627019269E-9</v>
      </c>
      <c r="QD138" s="120">
        <v>6.3772161428937526E-9</v>
      </c>
      <c r="QE138" s="120">
        <v>5.9471091634855945E-9</v>
      </c>
      <c r="QF138" s="120">
        <v>5.990721252312477E-9</v>
      </c>
      <c r="QG138" s="120">
        <v>5.584157059073504E-9</v>
      </c>
      <c r="QH138" s="120">
        <v>5.6250128750471413E-9</v>
      </c>
      <c r="QI138" s="120">
        <v>5.2408722042200838E-9</v>
      </c>
      <c r="QJ138" s="120">
        <v>5.2791263754773401E-9</v>
      </c>
      <c r="QK138" s="120">
        <v>4.9163343176780647E-9</v>
      </c>
      <c r="QL138" s="120">
        <v>4.9521339888063595E-9</v>
      </c>
      <c r="QM138" s="120">
        <v>4.6096586335379031E-9</v>
      </c>
      <c r="QN138" s="120">
        <v>4.6431437634177663E-9</v>
      </c>
      <c r="QO138" s="120">
        <v>4.3199948696264788E-9</v>
      </c>
      <c r="QP138" s="120">
        <v>4.3512985204330126E-9</v>
      </c>
      <c r="QQ138" s="120">
        <v>4.0465262130870901E-9</v>
      </c>
      <c r="QR138" s="120">
        <v>4.0757748305940059E-9</v>
      </c>
      <c r="QS138" s="120">
        <v>3.7884683232511281E-9</v>
      </c>
      <c r="QT138" s="120">
        <v>3.8157820085824257E-9</v>
      </c>
      <c r="QU138" s="120">
        <v>3.5450683518998113E-9</v>
      </c>
      <c r="QV138" s="120">
        <v>3.5705611248756901E-9</v>
      </c>
      <c r="QW138" s="120">
        <v>3.3156039810024535E-9</v>
      </c>
      <c r="QX138" s="120">
        <v>3.3393840352273804E-9</v>
      </c>
      <c r="QY138" s="120">
        <v>3.0993824780059248E-9</v>
      </c>
      <c r="QZ138" s="120">
        <v>3.1215524278479851E-9</v>
      </c>
      <c r="RA138" s="120">
        <v>2.8957397687380158E-9</v>
      </c>
      <c r="RB138" s="120">
        <v>2.9163968883496932E-9</v>
      </c>
      <c r="RC138" s="120">
        <v>2.704039527975503E-9</v>
      </c>
      <c r="RD138" s="120">
        <v>2.7232759825070517E-9</v>
      </c>
      <c r="RE138" s="120">
        <v>2.5236722877159334E-9</v>
      </c>
      <c r="RF138" s="120">
        <v>2.5415753568732728E-9</v>
      </c>
      <c r="RG138" s="120">
        <v>2.3540545631803107E-9</v>
      </c>
      <c r="RH138" s="120">
        <v>2.3707068572800825E-9</v>
      </c>
      <c r="RI138" s="120">
        <v>2.1946279965620733E-9</v>
      </c>
      <c r="RJ138" s="120">
        <v>2.2101076652370246E-9</v>
      </c>
      <c r="RK138" s="120">
        <v>2.0448585185260993E-9</v>
      </c>
      <c r="RL138" s="120">
        <v>2.0592394522344558E-9</v>
      </c>
      <c r="RM138" s="120">
        <v>1.9042355274498946E-9</v>
      </c>
      <c r="RN138" s="120">
        <v>1.917587551942638E-9</v>
      </c>
      <c r="RO138" s="120">
        <v>1.7722710863875631E-9</v>
      </c>
      <c r="RP138" s="120">
        <v>1.7846601502877207E-9</v>
      </c>
      <c r="RQ138" s="120">
        <v>1.6484991377257489E-9</v>
      </c>
      <c r="RR138" s="120">
        <v>1.659987493373903E-9</v>
      </c>
      <c r="RS138" s="120">
        <v>1.5324747354895206E-9</v>
      </c>
      <c r="RT138" s="120">
        <v>1.5431211132096108E-9</v>
      </c>
      <c r="RU138" s="120">
        <v>1.4237732952449154E-9</v>
      </c>
      <c r="RV138" s="120">
        <v>1.433633071184291E-9</v>
      </c>
      <c r="RW138" s="120">
        <v>1.3219898615339292E-9</v>
      </c>
      <c r="RX138" s="120">
        <v>1.3311152192312449E-9</v>
      </c>
      <c r="RY138" s="120">
        <v>1.2267383927668287E-9</v>
      </c>
      <c r="RZ138" s="120">
        <v>1.2351784786010082E-9</v>
      </c>
      <c r="SA138" s="120">
        <v>1.1376510634860351E-9</v>
      </c>
      <c r="SB138" s="120">
        <v>1.1454521361589356E-9</v>
      </c>
      <c r="SC138" s="120">
        <v>1.0543775839052539E-9</v>
      </c>
      <c r="SD138" s="120">
        <v>1.0615831581100379E-9</v>
      </c>
      <c r="SE138" s="120">
        <v>9.765845366172692E-10</v>
      </c>
      <c r="SF138" s="120">
        <v>9.832355210437242E-10</v>
      </c>
      <c r="SG138" s="120">
        <v>9.0395473035369358E-10</v>
      </c>
      <c r="SH138" s="120">
        <v>9.1008956018084031E-10</v>
      </c>
      <c r="SI138" s="120">
        <v>8.3618657067007162E-10</v>
      </c>
      <c r="SJ138" s="120">
        <v>8.4184133469543314E-10</v>
      </c>
      <c r="SK138" s="120">
        <v>7.7299344742007516E-10</v>
      </c>
      <c r="SL138" s="120">
        <v>7.7820200997389524E-10</v>
      </c>
      <c r="SM138" s="120">
        <v>7.1410313887312531E-10</v>
      </c>
      <c r="SN138" s="120">
        <v>7.1889725666459835E-10</v>
      </c>
      <c r="SO138" s="120">
        <v>6.5925723232056238E-10</v>
      </c>
      <c r="SP138" s="120">
        <v>6.6366666636187696E-10</v>
      </c>
      <c r="SQ138" s="120">
        <v>6.0821056100660294E-10</v>
      </c>
      <c r="SR138" s="120">
        <v>6.1226318375919396E-10</v>
      </c>
      <c r="SS138" s="120">
        <v>5.6073065721167396E-10</v>
      </c>
      <c r="ST138" s="120">
        <v>5.6445255509758948E-10</v>
      </c>
      <c r="SU138" s="120">
        <v>5.1659722130733205E-10</v>
      </c>
      <c r="SV138" s="120">
        <v>5.2001279272705935E-10</v>
      </c>
      <c r="SW138" s="120">
        <v>4.7560160659392545E-10</v>
      </c>
      <c r="SX138" s="120">
        <v>4.7873365559034247E-10</v>
      </c>
      <c r="SY138" s="120">
        <v>4.3754631972434894E-10</v>
      </c>
      <c r="SZ138" s="120">
        <v>4.4041614543073172E-10</v>
      </c>
      <c r="TA138" s="120">
        <v>4.0224453650979858E-10</v>
      </c>
      <c r="TB138" s="120">
        <v>4.048720185179749E-10</v>
      </c>
      <c r="TC138" s="120">
        <v>3.6951963289624366E-10</v>
      </c>
      <c r="TD138" s="120">
        <v>3.7192331267908896E-10</v>
      </c>
      <c r="TE138" s="120">
        <v>3.392047308935205E-10</v>
      </c>
      <c r="TF138" s="120">
        <v>3.4140188941400449E-10</v>
      </c>
      <c r="TG138" s="120">
        <v>3.111422592324251E-10</v>
      </c>
      <c r="TH138" s="120">
        <v>3.1314899086937354E-10</v>
      </c>
      <c r="TI138" s="120">
        <v>2.8518352851901588E-10</v>
      </c>
      <c r="TJ138" s="120">
        <v>2.8701481143763241E-10</v>
      </c>
      <c r="TK138" s="120">
        <v>2.6118832064949345E-10</v>
      </c>
      <c r="TL138" s="120">
        <v>2.6285808374251244E-10</v>
      </c>
      <c r="TM138" s="120">
        <v>2.3902449224354105E-10</v>
      </c>
      <c r="TN138" s="120">
        <v>2.405456787666445E-10</v>
      </c>
      <c r="TO138" s="120">
        <v>2.1856759184886245E-10</v>
      </c>
      <c r="TP138" s="120">
        <v>2.1995221987170384E-10</v>
      </c>
      <c r="TQ138" s="120">
        <v>1.9970049066487276E-10</v>
      </c>
      <c r="TR138" s="120">
        <v>2.0095971045670999E-10</v>
      </c>
      <c r="TS138" s="120">
        <v>1.8231302652906331E-10</v>
      </c>
      <c r="TT138" s="120">
        <v>1.8345717499561686E-10</v>
      </c>
      <c r="TU138" s="120">
        <v>1.6630166090549834E-10</v>
      </c>
      <c r="TV138" s="120">
        <v>1.6734031319121878E-10</v>
      </c>
      <c r="TW138" s="120">
        <v>1.5156914861119233E-10</v>
      </c>
      <c r="TX138" s="120">
        <v>1.5251116697865624E-10</v>
      </c>
      <c r="TY138" s="120">
        <v>1.3802422001277522E-10</v>
      </c>
      <c r="TZ138" s="120">
        <v>1.3887780010842346E-10</v>
      </c>
      <c r="UA138" s="120">
        <v>1.2558127542287832E-10</v>
      </c>
      <c r="UB138" s="120">
        <v>1.2635399003578086E-10</v>
      </c>
      <c r="UC138" s="120">
        <v>1.1416009142306033E-10</v>
      </c>
      <c r="UD138" s="120">
        <v>1.1485893184083266E-10</v>
      </c>
      <c r="UE138" s="120">
        <v>1.0368553883785052E-10</v>
      </c>
      <c r="UF138" s="120">
        <v>1.0431695390126397E-10</v>
      </c>
      <c r="UG138" s="120">
        <v>9.4087312082598696E-11</v>
      </c>
      <c r="UH138" s="120">
        <v>9.4657245037833036E-11</v>
      </c>
      <c r="UI138" s="120">
        <v>8.5299669606310195E-11</v>
      </c>
      <c r="UJ138" s="120">
        <v>8.5813592851178729E-11</v>
      </c>
      <c r="UK138" s="120">
        <v>7.726118514947573E-11</v>
      </c>
      <c r="UL138" s="120">
        <v>7.7724132967335237E-11</v>
      </c>
      <c r="UM138" s="120">
        <v>6.9914509536111154E-11</v>
      </c>
      <c r="UN138" s="120">
        <v>7.0331108908536744E-11</v>
      </c>
      <c r="UO138" s="120">
        <v>6.3206142718767933E-11</v>
      </c>
      <c r="UP138" s="120">
        <v>6.3580642305443134E-11</v>
      </c>
      <c r="UQ138" s="120">
        <v>5.7086215795177065E-11</v>
      </c>
      <c r="UR138" s="120">
        <v>5.7422513166818875E-11</v>
      </c>
      <c r="US138" s="120">
        <v>5.1508282715431693E-11</v>
      </c>
      <c r="UT138" s="120">
        <v>5.1809949922945616E-11</v>
      </c>
      <c r="UU138" s="120">
        <v>4.6429121399195979E-11</v>
      </c>
      <c r="UV138" s="120">
        <v>4.6699428959639639E-11</v>
      </c>
      <c r="UW138" s="120">
        <v>4.1808543983340882E-11</v>
      </c>
      <c r="UX138" s="120">
        <v>4.2050483360670988E-11</v>
      </c>
      <c r="UY138" s="120">
        <v>3.7609215921646841E-11</v>
      </c>
      <c r="UZ138" s="120">
        <v>3.7825520577635692E-11</v>
      </c>
      <c r="VA138" s="120">
        <v>3.3796483659768912E-11</v>
      </c>
      <c r="VB138" s="120">
        <v>3.3989648747907785E-11</v>
      </c>
      <c r="VC138" s="120">
        <v>3.0338210610527292E-11</v>
      </c>
      <c r="VD138" s="120">
        <v>3.0510511383186162E-11</v>
      </c>
      <c r="VE138" s="120">
        <v>2.7204621156751488E-11</v>
      </c>
      <c r="VF138" s="120">
        <v>2.735813015334343E-11</v>
      </c>
      <c r="VG138" s="120">
        <v>2.4368152411366065E-11</v>
      </c>
      <c r="VH138" s="120">
        <v>2.4504755492770643E-11</v>
      </c>
      <c r="VI138" s="120">
        <v>2.1803313467146239E-11</v>
      </c>
      <c r="VJ138" s="120">
        <v>2.1924724759184531E-11</v>
      </c>
      <c r="VK138" s="120">
        <v>1.9486551871585013E-11</v>
      </c>
      <c r="VL138" s="120">
        <v>1.9594327677909894E-11</v>
      </c>
      <c r="VM138" s="120">
        <v>1.7396127065586669E-11</v>
      </c>
      <c r="VN138" s="120">
        <v>1.7491678807960562E-11</v>
      </c>
      <c r="VO138" s="120">
        <v>1.5511990528226474E-11</v>
      </c>
      <c r="VP138" s="120">
        <v>1.5596596769805726E-11</v>
      </c>
      <c r="VQ138" s="120">
        <v>1.3815672373579064E-11</v>
      </c>
      <c r="VR138" s="120">
        <v>1.3890489978512833E-11</v>
      </c>
      <c r="VS138" s="120">
        <v>1.2290174149608442E-11</v>
      </c>
      <c r="VT138" s="120">
        <v>1.2356248629991429E-11</v>
      </c>
      <c r="VU138" s="120">
        <v>1.0919867593316262E-11</v>
      </c>
      <c r="VV138" s="120">
        <v>1.0978142692312769E-11</v>
      </c>
      <c r="VW138" s="120">
        <v>9.6903991007530658E-12</v>
      </c>
      <c r="VX138" s="120">
        <v>9.7417256585337649E-12</v>
      </c>
      <c r="VY138" s="120">
        <v>8.5885996750918621E-12</v>
      </c>
      <c r="VZ138" s="120">
        <v>8.6337438220995676E-12</v>
      </c>
      <c r="WA138" s="120">
        <v>7.602400120737338E-12</v>
      </c>
      <c r="WB138" s="120">
        <v>7.6420508407217463E-12</v>
      </c>
      <c r="WC138" s="120">
        <v>6.7207512563783181E-12</v>
      </c>
      <c r="WD138" s="120">
        <v>6.7555273596169626E-12</v>
      </c>
      <c r="WE138" s="120">
        <v>5.9335489249771936E-12</v>
      </c>
      <c r="WF138" s="120">
        <v>5.9640054701293537E-12</v>
      </c>
      <c r="WG138" s="120">
        <v>5.2315635839108763E-12</v>
      </c>
      <c r="WH138" s="120">
        <v>5.2581977850357977E-12</v>
      </c>
      <c r="WI138" s="120">
        <v>4.6063742638220563E-12</v>
      </c>
      <c r="WJ138" s="120">
        <v>4.6296309172324029E-12</v>
      </c>
      <c r="WK138" s="120">
        <v>4.0503066901920856E-12</v>
      </c>
      <c r="WL138" s="120">
        <v>4.0705831540093735E-12</v>
      </c>
      <c r="WM138" s="120">
        <v>3.5563753671948845E-12</v>
      </c>
      <c r="WN138" s="120">
        <v>3.57402612472632E-12</v>
      </c>
      <c r="WO138" s="120">
        <v>3.11822942902076E-12</v>
      </c>
      <c r="WP138" s="120">
        <v>3.1335702653866217E-12</v>
      </c>
      <c r="WQ138" s="120">
        <v>2.7301020695564086E-12</v>
      </c>
      <c r="WR138" s="120">
        <v>2.7434138893646502E-12</v>
      </c>
      <c r="WS138" s="120">
        <v>2.3867633670595013E-12</v>
      </c>
      <c r="WT138" s="120">
        <v>2.3982956793493346E-12</v>
      </c>
      <c r="WU138" s="120">
        <v>2.0834763262593585E-12</v>
      </c>
      <c r="WV138" s="120">
        <v>2.093450421418646E-12</v>
      </c>
      <c r="WW138" s="120">
        <v>1.8159559661366801E-12</v>
      </c>
      <c r="WX138" s="120">
        <v>1.824567808038654E-12</v>
      </c>
      <c r="WY138" s="120">
        <v>1.5803312874717924E-12</v>
      </c>
      <c r="WZ138" s="120">
        <v>1.587754142674841E-12</v>
      </c>
      <c r="XA138" s="120">
        <v>1.3731099600901343E-12</v>
      </c>
      <c r="XB138" s="120">
        <v>1.3794967845998205E-12</v>
      </c>
      <c r="XC138" s="120">
        <v>1.1911455755632887E-12</v>
      </c>
      <c r="XD138" s="120">
        <v>1.1966311783676922E-12</v>
      </c>
      <c r="XE138" s="120">
        <v>1.0316073169316201E-12</v>
      </c>
      <c r="XF138" s="120">
        <v>1.0363103182893537E-12</v>
      </c>
      <c r="XG138" s="120">
        <v>8.9195190278940856E-13</v>
      </c>
      <c r="XH138" s="120">
        <v>8.9597650407302076E-13</v>
      </c>
      <c r="XI138" s="120">
        <v>7.6989766880342539E-13</v>
      </c>
      <c r="XJ138" s="120">
        <v>7.7333524957900313E-13</v>
      </c>
      <c r="XK138" s="120">
        <v>6.6340065541100163E-13</v>
      </c>
      <c r="XL138" s="120">
        <v>6.663312123664648E-13</v>
      </c>
      <c r="XM138" s="120">
        <v>5.7063257605315747E-13</v>
      </c>
      <c r="XN138" s="120">
        <v>5.7312601737201174E-13</v>
      </c>
      <c r="XO138" s="120">
        <v>4.8996054583253844E-13</v>
      </c>
      <c r="XP138" s="120">
        <v>4.9207785364575112E-13</v>
      </c>
      <c r="XQ138" s="120">
        <v>4.1992845593560117E-13</v>
      </c>
      <c r="XR138" s="120">
        <v>4.2172272857044292E-13</v>
      </c>
      <c r="XS138" s="120">
        <v>3.5923988451471837E-13</v>
      </c>
      <c r="XT138" s="120">
        <v>3.6075726939476867E-13</v>
      </c>
      <c r="XU138" s="120">
        <v>3.067424399806043E-13</v>
      </c>
      <c r="XV138" s="120">
        <v>3.0802296721424512E-13</v>
      </c>
      <c r="XW138" s="120">
        <v>2.6141343780096526E-13</v>
      </c>
      <c r="XX138" s="120">
        <v>2.6249176372526485E-13</v>
      </c>
      <c r="XY138" s="120">
        <v>2.2234681693053729E-13</v>
      </c>
      <c r="XZ138" s="120">
        <v>2.232528861519925E-13</v>
      </c>
      <c r="YA138" s="120">
        <v>1.887412069042073E-13</v>
      </c>
      <c r="YB138" s="120">
        <v>1.8950084069593218E-13</v>
      </c>
      <c r="YC138" s="120">
        <v>1.5988906140288744E-13</v>
      </c>
      <c r="YD138" s="120">
        <v>1.6052447967798605E-13</v>
      </c>
      <c r="YE138" s="120">
        <v>1.3516677874598144E-13</v>
      </c>
      <c r="YF138" s="120">
        <v>1.3569706222747573E-13</v>
      </c>
      <c r="YG138" s="120">
        <v>1.1402573426999434E-13</v>
      </c>
      <c r="YH138" s="120">
        <v>1.1446723291726619E-13</v>
      </c>
      <c r="YI138" s="120">
        <v>9.5984153916118017E-14</v>
      </c>
      <c r="YJ138" s="120">
        <v>9.6350847144749053E-14</v>
      </c>
      <c r="YK138" s="120">
        <v>8.0619762567023822E-14</v>
      </c>
      <c r="YL138" s="120">
        <v>8.0923576311628164E-14</v>
      </c>
      <c r="YM138" s="120">
        <v>6.7563144741855467E-14</v>
      </c>
      <c r="YN138" s="120">
        <v>6.7814229958374889E-14</v>
      </c>
      <c r="YO138" s="120">
        <v>5.6491759176304335E-14</v>
      </c>
      <c r="YP138" s="120">
        <v>5.6698735959707428E-14</v>
      </c>
      <c r="YQ138" s="120">
        <v>4.7124552580082499E-14</v>
      </c>
      <c r="YR138" s="120">
        <v>4.7294723683878281E-14</v>
      </c>
      <c r="YS138" s="120">
        <v>3.9217121476025974E-14</v>
      </c>
      <c r="YT138" s="120">
        <v>3.935665865991204E-14</v>
      </c>
      <c r="YU138" s="120">
        <v>3.2557374482999554E-14</v>
      </c>
      <c r="YV138" s="120">
        <v>3.2671480782755109E-14</v>
      </c>
      <c r="YW138" s="120">
        <v>2.6961650708784322E-14</v>
      </c>
      <c r="YX138" s="120">
        <v>2.7054701416670077E-14</v>
      </c>
      <c r="YY138" s="120">
        <v>2.2271253069801768E-14</v>
      </c>
      <c r="YZ138" s="120">
        <v>2.2346917932736851E-14</v>
      </c>
      <c r="ZA138" s="120">
        <v>1.834935835293719E-14</v>
      </c>
      <c r="ZB138" s="120">
        <v>1.8410707238124303E-14</v>
      </c>
      <c r="ZC138" s="120">
        <v>1.5078268682428051E-14</v>
      </c>
      <c r="ZD138" s="120">
        <v>1.5127862724460981E-14</v>
      </c>
      <c r="ZE138" s="120">
        <v>1.2356971753780333E-14</v>
      </c>
      <c r="ZF138" s="120">
        <v>1.2396941782199983E-14</v>
      </c>
      <c r="ZG138" s="120">
        <v>1.0098979749389008E-14</v>
      </c>
      <c r="ZH138" s="120">
        <v>1.0131093599808927E-14</v>
      </c>
      <c r="ZI138" s="120">
        <v>8.2304192597823898E-15</v>
      </c>
      <c r="ZJ138" s="120">
        <v>8.2561393937774212E-15</v>
      </c>
      <c r="ZK138" s="120">
        <v>6.6883468033558203E-15</v>
      </c>
      <c r="ZL138" s="120">
        <v>6.7088795010429865E-15</v>
      </c>
      <c r="ZM138" s="120">
        <v>5.4192666696133903E-15</v>
      </c>
      <c r="ZN138" s="120">
        <v>5.4356039130469416E-15</v>
      </c>
      <c r="ZO138" s="120">
        <v>4.3778298100987271E-15</v>
      </c>
      <c r="ZP138" s="120">
        <v>4.3907848440952616E-15</v>
      </c>
      <c r="ZQ138" s="120">
        <v>3.5256943714341195E-15</v>
      </c>
      <c r="ZR138" s="120">
        <v>3.5359318101375493E-15</v>
      </c>
      <c r="ZS138" s="120">
        <v>2.8305302105032532E-15</v>
      </c>
      <c r="ZT138" s="120">
        <v>2.8385914518428019E-15</v>
      </c>
      <c r="ZU138" s="120">
        <v>2.2651513573071092E-15</v>
      </c>
      <c r="ZV138" s="120">
        <v>2.2714759724988715E-15</v>
      </c>
      <c r="ZW138" s="120">
        <v>1.8067619010643172E-15</v>
      </c>
      <c r="ZX138" s="120">
        <v>1.811705581516451E-15</v>
      </c>
      <c r="ZY138" s="120">
        <v>1.4363021745219121E-15</v>
      </c>
      <c r="ZZ138" s="120">
        <v>1.4401517430366169E-15</v>
      </c>
      <c r="AAA138" s="120">
        <v>1.1378834050990869E-15</v>
      </c>
      <c r="AAB138" s="120">
        <v>1.1408693312861463E-15</v>
      </c>
      <c r="AAC138" s="120">
        <v>8.9830019438815198E-16</v>
      </c>
      <c r="AAD138" s="120">
        <v>9.0060699493236721E-16</v>
      </c>
      <c r="AAE138" s="120">
        <v>7.0661128471050671E-16</v>
      </c>
      <c r="AAF138" s="120">
        <v>7.0838613683788337E-16</v>
      </c>
      <c r="AAG138" s="120">
        <v>5.5378007791323225E-16</v>
      </c>
      <c r="AAH138" s="120">
        <v>5.5513992839739692E-16</v>
      </c>
      <c r="AAI138" s="120">
        <v>4.3236729242398991E-16</v>
      </c>
      <c r="AAJ138" s="120">
        <v>4.3340470413355861E-16</v>
      </c>
      <c r="AAK138" s="120">
        <v>3.3626898475125704E-16</v>
      </c>
      <c r="AAL138" s="120">
        <v>3.3705692747628162E-16</v>
      </c>
      <c r="AAM138" s="120">
        <v>2.6049392605427414E-16</v>
      </c>
      <c r="AAN138" s="120">
        <v>2.6108968762685369E-16</v>
      </c>
      <c r="AAO138" s="120">
        <v>2.0097501795938045E-16</v>
      </c>
      <c r="AAP138" s="120">
        <v>2.0142338500524391E-16</v>
      </c>
      <c r="AAQ138" s="120">
        <v>1.5441005920896208E-16</v>
      </c>
      <c r="AAR138" s="120">
        <v>1.5474589378021796E-16</v>
      </c>
      <c r="AAS138" s="120">
        <v>1.1812774061508145E-16</v>
      </c>
      <c r="AAT138" s="120">
        <v>1.1837805904617422E-16</v>
      </c>
      <c r="AAU138" s="120">
        <v>8.9975254631304595E-17</v>
      </c>
      <c r="AAV138" s="120">
        <v>9.0160897854855439E-17</v>
      </c>
      <c r="AAW138" s="120">
        <v>6.8224361978158693E-17</v>
      </c>
      <c r="AAX138" s="120">
        <v>6.8361331894649142E-17</v>
      </c>
      <c r="AAY138" s="120">
        <v>5.1493165317983387E-17</v>
      </c>
      <c r="AAZ138" s="120">
        <v>5.1593689326259876E-17</v>
      </c>
      <c r="ABA138" s="120">
        <v>3.8681202954102221E-17</v>
      </c>
      <c r="ABB138" s="120">
        <v>3.8754578142625214E-17</v>
      </c>
      <c r="ABC138" s="120">
        <v>2.8915797721693816E-17</v>
      </c>
      <c r="ABD138" s="120">
        <v>2.896905724642157E-17</v>
      </c>
      <c r="ABE138" s="120">
        <v>2.1507881245374135E-17</v>
      </c>
      <c r="ABF138" s="120">
        <v>2.1546317859006673E-17</v>
      </c>
      <c r="ABG138" s="120">
        <v>1.5915764966022932E-17</v>
      </c>
      <c r="ABH138" s="120">
        <v>1.5943340319556388E-17</v>
      </c>
      <c r="ABI138" s="120">
        <v>1.1715549991530739E-17</v>
      </c>
      <c r="ABJ138" s="120">
        <v>1.1735213029834111E-17</v>
      </c>
      <c r="ABK138" s="120">
        <v>8.5770609065833914E-18</v>
      </c>
      <c r="ABL138" s="120">
        <v>8.5909942728198016E-18</v>
      </c>
      <c r="ABM138" s="120">
        <v>6.2443569885421396E-18</v>
      </c>
      <c r="ABN138" s="120">
        <v>6.254166704316551E-18</v>
      </c>
      <c r="ABO138" s="120">
        <v>4.5200204247416017E-18</v>
      </c>
      <c r="ABP138" s="120">
        <v>4.5268811074578392E-18</v>
      </c>
      <c r="ABQ138" s="120">
        <v>3.2525475210304884E-18</v>
      </c>
      <c r="ABR138" s="120">
        <v>3.2573129359730154E-18</v>
      </c>
      <c r="ABS138" s="120">
        <v>2.3262777518717576E-18</v>
      </c>
      <c r="ABT138" s="120">
        <v>2.3295644865894716E-18</v>
      </c>
      <c r="ABU138" s="120">
        <v>1.6533888642315422E-18</v>
      </c>
      <c r="ABV138" s="120">
        <v>1.6556392817034435E-18</v>
      </c>
      <c r="ABW138" s="120">
        <v>1.1675659687460452E-18</v>
      </c>
      <c r="ABX138" s="120">
        <v>1.1690952791965009E-18</v>
      </c>
      <c r="ABY138" s="120">
        <v>8.1902032031862657E-19</v>
      </c>
      <c r="ABZ138" s="120">
        <v>8.2005155462333896E-19</v>
      </c>
      <c r="ACA138" s="120">
        <v>5.70590832857858E-19</v>
      </c>
      <c r="ACB138" s="120">
        <v>5.7128065682399795E-19</v>
      </c>
      <c r="ACC138" s="120">
        <v>3.9470966308301172E-19</v>
      </c>
      <c r="ACD138" s="120">
        <v>3.9516730239713426E-19</v>
      </c>
      <c r="ACE138" s="120">
        <v>2.7105366644871911E-19</v>
      </c>
      <c r="ACF138" s="120">
        <v>2.7135468401012329E-19</v>
      </c>
      <c r="ACG138" s="120">
        <v>1.8473727049240499E-19</v>
      </c>
      <c r="ACH138" s="120">
        <v>1.8493352390886576E-19</v>
      </c>
      <c r="ACI138" s="120">
        <v>1.2493029906744217E-19</v>
      </c>
      <c r="ACJ138" s="120">
        <v>1.2505708370133985E-19</v>
      </c>
      <c r="ACK138" s="120">
        <v>8.3807371943683139E-20</v>
      </c>
      <c r="ACL138" s="120">
        <v>8.3888505478150544E-20</v>
      </c>
      <c r="ACM138" s="120">
        <v>5.5754449765301231E-20</v>
      </c>
      <c r="ACN138" s="120">
        <v>5.5805862620247559E-20</v>
      </c>
      <c r="ACO138" s="120">
        <v>3.6773549972166213E-20</v>
      </c>
      <c r="ACP138" s="120">
        <v>3.6805799699600386E-20</v>
      </c>
      <c r="ACQ138" s="120">
        <v>2.4039193649958716E-20</v>
      </c>
      <c r="ACR138" s="120">
        <v>2.4059210722159221E-20</v>
      </c>
      <c r="ACS138" s="120">
        <v>1.5570246699540337E-20</v>
      </c>
      <c r="ACT138" s="120">
        <v>1.5582535897312804E-20</v>
      </c>
      <c r="ACU138" s="120">
        <v>9.9889114769845325E-21</v>
      </c>
      <c r="ACV138" s="120">
        <v>9.9963710456764685E-21</v>
      </c>
      <c r="ACW138" s="120">
        <v>6.3450651592012141E-21</v>
      </c>
      <c r="ACX138" s="120">
        <v>6.3495400202312819E-21</v>
      </c>
      <c r="ACY138" s="120">
        <v>3.9892315721883519E-21</v>
      </c>
      <c r="ACZ138" s="120">
        <v>3.9918832355149407E-21</v>
      </c>
      <c r="ADA138" s="120">
        <v>2.481468909291856E-21</v>
      </c>
      <c r="ADB138" s="120">
        <v>2.4830202798867469E-21</v>
      </c>
      <c r="ADC138" s="120">
        <v>1.5265695132113803E-21</v>
      </c>
      <c r="ADD138" s="120">
        <v>1.5274651737441217E-21</v>
      </c>
      <c r="ADE138" s="120">
        <v>9.2837624310317302E-22</v>
      </c>
      <c r="ADF138" s="120">
        <v>9.2888623152134217E-22</v>
      </c>
      <c r="ADG138" s="120">
        <v>5.578682788279331E-22</v>
      </c>
      <c r="ADH138" s="120">
        <v>5.5815450488588221E-22</v>
      </c>
      <c r="ADI138" s="120">
        <v>3.310763577907639E-22</v>
      </c>
      <c r="ADJ138" s="120">
        <v>3.312345978122706E-22</v>
      </c>
      <c r="ADK138" s="120">
        <v>1.9394977595699726E-22</v>
      </c>
      <c r="ADL138" s="120">
        <v>1.94035893168022E-22</v>
      </c>
      <c r="ADM138" s="120">
        <v>1.1209256280403488E-22</v>
      </c>
      <c r="ADN138" s="120">
        <v>1.1213866464933537E-22</v>
      </c>
      <c r="ADO138" s="120">
        <v>6.3875943112724963E-23</v>
      </c>
      <c r="ADP138" s="120">
        <v>6.3900201831768239E-23</v>
      </c>
      <c r="ADQ138" s="120">
        <v>3.5867485565674546E-23</v>
      </c>
      <c r="ADR138" s="120">
        <v>3.5880022205134678E-23</v>
      </c>
      <c r="ADS138" s="120">
        <v>1.9832599263712315E-23</v>
      </c>
      <c r="ADT138" s="120">
        <v>1.9838956585953754E-23</v>
      </c>
      <c r="ADU138" s="120">
        <v>1.0791099725843406E-23</v>
      </c>
      <c r="ADV138" s="120">
        <v>1.079426006750444E-23</v>
      </c>
      <c r="ADW138" s="120">
        <v>5.7733747233417134E-24</v>
      </c>
      <c r="ADX138" s="120">
        <v>5.7749132856538773E-24</v>
      </c>
      <c r="ADY138" s="120">
        <v>3.0347194264367002E-24</v>
      </c>
      <c r="ADZ138" s="120">
        <v>3.0354521427754865E-24</v>
      </c>
      <c r="AEA138" s="120">
        <v>1.5658588962026769E-24</v>
      </c>
      <c r="AEB138" s="120">
        <v>1.5661998336011322E-24</v>
      </c>
      <c r="AEC138" s="120">
        <v>7.9236167680149279E-25</v>
      </c>
      <c r="AED138" s="120">
        <v>7.9251647450924799E-25</v>
      </c>
      <c r="AEE138" s="120">
        <v>3.9281703794984898E-25</v>
      </c>
      <c r="AEF138" s="120">
        <v>3.9288552175249442E-25</v>
      </c>
      <c r="AEG138" s="120">
        <v>1.905796730139151E-25</v>
      </c>
      <c r="AEH138" s="120">
        <v>1.9060914908335792E-25</v>
      </c>
      <c r="AEI138" s="120">
        <v>9.0378591805581486E-26</v>
      </c>
      <c r="AEJ138" s="120">
        <v>9.0390913466650165E-26</v>
      </c>
      <c r="AEK138" s="120">
        <v>4.184038649821887E-26</v>
      </c>
      <c r="AEL138" s="120">
        <v>4.1845379617717315E-26</v>
      </c>
      <c r="AEM138" s="120">
        <v>1.8882292538053854E-26</v>
      </c>
      <c r="AEN138" s="120">
        <v>1.8884249926310561E-26</v>
      </c>
      <c r="AEO138" s="120">
        <v>8.2941755390040518E-27</v>
      </c>
      <c r="AEP138" s="120">
        <v>8.2949161402799719E-27</v>
      </c>
      <c r="AEQ138" s="120">
        <v>3.5401092606753196E-27</v>
      </c>
      <c r="AER138" s="120">
        <v>3.5403790215869977E-27</v>
      </c>
      <c r="AES138" s="120">
        <v>1.4654673759268667E-27</v>
      </c>
      <c r="AET138" s="120">
        <v>1.4655616972054488E-27</v>
      </c>
      <c r="AEU138" s="120">
        <v>5.8716111994023944E-28</v>
      </c>
      <c r="AEV138" s="120">
        <v>5.8719267469525652E-28</v>
      </c>
      <c r="AEW138" s="120">
        <v>2.2717825090971258E-28</v>
      </c>
      <c r="AEX138" s="120">
        <v>2.2718831421607634E-28</v>
      </c>
      <c r="AEY138" s="120">
        <v>8.4663448232956584E-29</v>
      </c>
      <c r="AEZ138" s="120">
        <v>8.466649473369993E-29</v>
      </c>
      <c r="AFA138" s="120">
        <v>3.0304069070788662E-29</v>
      </c>
      <c r="AFB138" s="120">
        <v>3.0304940287290837E-29</v>
      </c>
      <c r="AFC138" s="120">
        <v>1.0384305016900266E-29</v>
      </c>
      <c r="AFD138" s="120">
        <v>1.0384539030571504E-29</v>
      </c>
      <c r="AFE138" s="120">
        <v>3.3941364654477962E-30</v>
      </c>
      <c r="AFF138" s="120">
        <v>3.394195109837699E-30</v>
      </c>
      <c r="AFG138" s="120">
        <v>1.0537277321576988E-30</v>
      </c>
      <c r="AFH138" s="120">
        <v>1.0537413336546826E-30</v>
      </c>
      <c r="AFI138" s="120">
        <v>3.0921637824636684E-31</v>
      </c>
      <c r="AFJ138" s="120">
        <v>3.092192693858225E-31</v>
      </c>
      <c r="AFK138" s="120">
        <v>8.5283735437700097E-32</v>
      </c>
      <c r="AFL138" s="120">
        <v>8.5284291845670779E-32</v>
      </c>
      <c r="AFM138" s="120">
        <v>2.1959794068126735E-32</v>
      </c>
      <c r="AFN138" s="120">
        <v>2.1959889531817911E-32</v>
      </c>
      <c r="AFO138" s="120">
        <v>5.2367615053131359E-33</v>
      </c>
      <c r="AFP138" s="120">
        <v>5.2367758130226826E-33</v>
      </c>
      <c r="AFQ138" s="120">
        <v>1.1453192703001062E-33</v>
      </c>
      <c r="AFR138" s="120">
        <v>1.1453210920100048E-33</v>
      </c>
      <c r="AFS138" s="120">
        <v>2.2696010331840509E-34</v>
      </c>
      <c r="AFT138" s="120">
        <v>2.269602925374884E-34</v>
      </c>
      <c r="AFU138" s="120">
        <v>4.0125527155992057E-35</v>
      </c>
      <c r="AFV138" s="120">
        <v>4.0125542191924579E-35</v>
      </c>
      <c r="AFW138" s="120">
        <v>6.2017982871761962E-36</v>
      </c>
      <c r="AFX138" s="120">
        <v>6.2017990999293055E-36</v>
      </c>
      <c r="AFY138" s="120">
        <v>8.1497032221136246E-37</v>
      </c>
      <c r="AFZ138" s="120">
        <v>8.1497034463213806E-37</v>
      </c>
      <c r="AGA138" s="120">
        <v>8.7438871779427382E-38</v>
      </c>
      <c r="AGB138" s="120">
        <v>8.7438871779427382E-38</v>
      </c>
      <c r="AGC138" s="120">
        <v>7.1832577151078751E-39</v>
      </c>
      <c r="AGD138" s="120">
        <v>7.1832577151078751E-39</v>
      </c>
      <c r="AGE138" s="120">
        <v>4.0178029569121155E-40</v>
      </c>
      <c r="AGF138" s="120">
        <v>4.0178029569121155E-40</v>
      </c>
      <c r="AGG138" s="120">
        <v>1.1479437019748901E-41</v>
      </c>
      <c r="AGH138" s="120" t="s">
        <v>105</v>
      </c>
      <c r="AGI138" s="120" t="s">
        <v>105</v>
      </c>
      <c r="AGJ138" s="120" t="s">
        <v>105</v>
      </c>
      <c r="AGK138" s="120" t="s">
        <v>105</v>
      </c>
      <c r="AGL138" s="120" t="s">
        <v>105</v>
      </c>
      <c r="AGM138" s="120" t="s">
        <v>105</v>
      </c>
      <c r="AGN138" s="120" t="s">
        <v>105</v>
      </c>
      <c r="AGO138" s="120" t="s">
        <v>105</v>
      </c>
      <c r="AGP138" s="120" t="s">
        <v>105</v>
      </c>
      <c r="AGQ138" s="120" t="s">
        <v>105</v>
      </c>
      <c r="AGR138" s="120" t="s">
        <v>105</v>
      </c>
      <c r="AGS138" s="120" t="s">
        <v>105</v>
      </c>
      <c r="AGT138" s="120" t="s">
        <v>105</v>
      </c>
      <c r="AGU138" s="120" t="s">
        <v>105</v>
      </c>
      <c r="AGV138" s="120" t="s">
        <v>105</v>
      </c>
      <c r="AGW138" s="120" t="s">
        <v>105</v>
      </c>
      <c r="AGX138" s="120" t="s">
        <v>105</v>
      </c>
      <c r="AGY138" s="120" t="s">
        <v>105</v>
      </c>
      <c r="AGZ138" s="120" t="s">
        <v>105</v>
      </c>
      <c r="AHA138" s="120" t="s">
        <v>105</v>
      </c>
      <c r="AHB138" s="120" t="s">
        <v>105</v>
      </c>
      <c r="AHC138" s="120" t="s">
        <v>105</v>
      </c>
      <c r="AHD138" s="120" t="s">
        <v>105</v>
      </c>
      <c r="AHE138" s="120" t="s">
        <v>105</v>
      </c>
      <c r="AHF138" s="120" t="s">
        <v>105</v>
      </c>
      <c r="AHG138" s="120" t="s">
        <v>105</v>
      </c>
      <c r="AHH138" s="120" t="s">
        <v>105</v>
      </c>
      <c r="AHI138" s="120" t="s">
        <v>105</v>
      </c>
      <c r="AHJ138" s="120" t="s">
        <v>105</v>
      </c>
      <c r="AHK138" s="120" t="s">
        <v>105</v>
      </c>
      <c r="AHL138" s="120" t="s">
        <v>105</v>
      </c>
      <c r="AHM138" s="120" t="s">
        <v>105</v>
      </c>
      <c r="AHN138" s="120" t="s">
        <v>105</v>
      </c>
      <c r="AHO138" s="120" t="s">
        <v>105</v>
      </c>
      <c r="AHP138" s="120" t="s">
        <v>105</v>
      </c>
      <c r="AHQ138" s="120" t="s">
        <v>105</v>
      </c>
      <c r="AHR138" s="120" t="s">
        <v>105</v>
      </c>
      <c r="AHS138" s="120" t="s">
        <v>105</v>
      </c>
      <c r="AHT138" s="120" t="s">
        <v>105</v>
      </c>
      <c r="AHU138" s="120" t="s">
        <v>105</v>
      </c>
      <c r="AHV138" s="120" t="s">
        <v>105</v>
      </c>
      <c r="AHW138" s="120" t="s">
        <v>105</v>
      </c>
      <c r="AHX138" s="120" t="s">
        <v>105</v>
      </c>
      <c r="AHY138" s="120" t="s">
        <v>105</v>
      </c>
      <c r="AHZ138" s="120" t="s">
        <v>105</v>
      </c>
      <c r="AIA138" s="120" t="s">
        <v>105</v>
      </c>
      <c r="AIB138" s="120" t="s">
        <v>105</v>
      </c>
      <c r="AIC138" s="120" t="s">
        <v>105</v>
      </c>
      <c r="AID138" s="120" t="s">
        <v>105</v>
      </c>
      <c r="AIE138" s="120" t="s">
        <v>105</v>
      </c>
      <c r="AIF138" s="120" t="s">
        <v>105</v>
      </c>
      <c r="AIG138" s="120" t="s">
        <v>105</v>
      </c>
      <c r="AIH138" s="120" t="s">
        <v>105</v>
      </c>
      <c r="AII138" s="120" t="s">
        <v>105</v>
      </c>
      <c r="AIJ138" s="120" t="s">
        <v>105</v>
      </c>
      <c r="AIK138" s="120" t="s">
        <v>105</v>
      </c>
      <c r="AIL138" s="120" t="s">
        <v>105</v>
      </c>
      <c r="AIM138" s="120" t="s">
        <v>105</v>
      </c>
      <c r="AIN138" s="120" t="s">
        <v>105</v>
      </c>
      <c r="AIO138" s="120" t="s">
        <v>105</v>
      </c>
      <c r="AIP138" s="120" t="s">
        <v>105</v>
      </c>
      <c r="AIQ138" s="120" t="s">
        <v>105</v>
      </c>
      <c r="AIR138" s="120" t="s">
        <v>105</v>
      </c>
      <c r="AIS138" s="120" t="s">
        <v>105</v>
      </c>
      <c r="AIT138" s="120" t="s">
        <v>105</v>
      </c>
      <c r="AIU138" s="120" t="s">
        <v>105</v>
      </c>
      <c r="AIV138" s="120" t="s">
        <v>105</v>
      </c>
      <c r="AIW138" s="120" t="s">
        <v>105</v>
      </c>
      <c r="AIX138" s="120" t="s">
        <v>105</v>
      </c>
      <c r="AIY138" s="120" t="s">
        <v>105</v>
      </c>
      <c r="AIZ138" s="120" t="s">
        <v>105</v>
      </c>
      <c r="AJA138" s="120" t="s">
        <v>105</v>
      </c>
      <c r="AJB138" s="120" t="s">
        <v>105</v>
      </c>
      <c r="AJC138" s="120" t="s">
        <v>105</v>
      </c>
      <c r="AJD138" s="120" t="s">
        <v>105</v>
      </c>
      <c r="AJE138" s="120" t="s">
        <v>105</v>
      </c>
      <c r="AJF138" s="120" t="s">
        <v>105</v>
      </c>
      <c r="AJG138" s="120" t="s">
        <v>105</v>
      </c>
      <c r="AJH138" s="120" t="s">
        <v>105</v>
      </c>
      <c r="AJI138" s="120" t="s">
        <v>105</v>
      </c>
      <c r="AJJ138" s="120" t="s">
        <v>105</v>
      </c>
      <c r="AJK138" s="120" t="s">
        <v>105</v>
      </c>
      <c r="AJL138" s="120" t="s">
        <v>105</v>
      </c>
      <c r="AJM138" s="120" t="s">
        <v>105</v>
      </c>
      <c r="AJN138" s="120" t="s">
        <v>105</v>
      </c>
      <c r="AJO138" s="120" t="s">
        <v>105</v>
      </c>
      <c r="AJP138" s="120" t="s">
        <v>105</v>
      </c>
      <c r="AJQ138" s="120" t="s">
        <v>105</v>
      </c>
      <c r="AJR138" s="120" t="s">
        <v>105</v>
      </c>
      <c r="AJS138" s="120" t="s">
        <v>105</v>
      </c>
      <c r="AJT138" s="120" t="s">
        <v>105</v>
      </c>
      <c r="AJU138" s="120" t="s">
        <v>105</v>
      </c>
      <c r="AJV138" s="120" t="s">
        <v>105</v>
      </c>
      <c r="AJW138" s="120" t="s">
        <v>105</v>
      </c>
      <c r="AJX138" s="120" t="s">
        <v>105</v>
      </c>
      <c r="AJY138" s="120" t="s">
        <v>105</v>
      </c>
      <c r="AJZ138" s="120" t="s">
        <v>105</v>
      </c>
      <c r="AKA138" s="120" t="s">
        <v>105</v>
      </c>
      <c r="AKB138" s="120" t="s">
        <v>105</v>
      </c>
      <c r="AKC138" s="120" t="s">
        <v>105</v>
      </c>
      <c r="AKD138" s="120" t="s">
        <v>105</v>
      </c>
      <c r="AKE138" s="120" t="s">
        <v>105</v>
      </c>
      <c r="AKF138" s="120" t="s">
        <v>105</v>
      </c>
      <c r="AKG138" s="120" t="s">
        <v>105</v>
      </c>
      <c r="AKH138" s="120" t="s">
        <v>105</v>
      </c>
      <c r="AKI138" s="120" t="s">
        <v>105</v>
      </c>
      <c r="AKJ138" s="120" t="s">
        <v>105</v>
      </c>
      <c r="AKK138" s="120" t="s">
        <v>105</v>
      </c>
      <c r="AKL138" s="120" t="s">
        <v>105</v>
      </c>
      <c r="AKM138" s="120" t="s">
        <v>105</v>
      </c>
      <c r="AKN138" s="120" t="s">
        <v>105</v>
      </c>
      <c r="AKO138" s="120" t="s">
        <v>105</v>
      </c>
      <c r="AKP138" s="120" t="s">
        <v>105</v>
      </c>
      <c r="AKQ138" s="120" t="s">
        <v>105</v>
      </c>
      <c r="AKR138" s="120" t="s">
        <v>105</v>
      </c>
      <c r="AKS138" s="120" t="s">
        <v>105</v>
      </c>
      <c r="AKT138" s="120" t="s">
        <v>105</v>
      </c>
      <c r="AKU138" s="120" t="s">
        <v>105</v>
      </c>
      <c r="AKV138" s="120" t="s">
        <v>105</v>
      </c>
      <c r="AKW138" s="120" t="s">
        <v>105</v>
      </c>
      <c r="AKX138" s="120" t="s">
        <v>105</v>
      </c>
      <c r="AKY138" s="120" t="s">
        <v>105</v>
      </c>
      <c r="AKZ138" s="120" t="s">
        <v>105</v>
      </c>
      <c r="ALA138" s="120" t="s">
        <v>105</v>
      </c>
      <c r="ALB138" s="120" t="s">
        <v>105</v>
      </c>
      <c r="ALC138" s="120" t="s">
        <v>105</v>
      </c>
      <c r="ALD138" s="120" t="s">
        <v>105</v>
      </c>
      <c r="ALE138" s="120" t="s">
        <v>105</v>
      </c>
      <c r="ALF138" s="120" t="s">
        <v>105</v>
      </c>
      <c r="ALG138" s="120" t="s">
        <v>105</v>
      </c>
      <c r="ALH138" s="120" t="s">
        <v>105</v>
      </c>
      <c r="ALI138" s="120" t="s">
        <v>105</v>
      </c>
      <c r="ALJ138" s="120" t="s">
        <v>105</v>
      </c>
      <c r="ALK138" s="120" t="s">
        <v>105</v>
      </c>
      <c r="ALL138" s="120" t="s">
        <v>105</v>
      </c>
      <c r="ALM138" s="120" t="s">
        <v>105</v>
      </c>
      <c r="ALN138" s="120"/>
    </row>
    <row r="139" spans="1:1002" hidden="1">
      <c r="A139" s="119">
        <v>138</v>
      </c>
      <c r="B139" s="120">
        <v>9.9587096989291717E-6</v>
      </c>
      <c r="C139" s="120">
        <v>9.9587096989291717E-6</v>
      </c>
      <c r="D139" s="120">
        <v>9.7723858079405476E-6</v>
      </c>
      <c r="E139" s="120">
        <v>9.7723858079405544E-6</v>
      </c>
      <c r="F139" s="120">
        <v>9.5887981153318824E-6</v>
      </c>
      <c r="G139" s="120">
        <v>9.5887981153318841E-6</v>
      </c>
      <c r="H139" s="120">
        <v>9.4079191453890419E-6</v>
      </c>
      <c r="I139" s="120">
        <v>9.4079191453890419E-6</v>
      </c>
      <c r="J139" s="120">
        <v>9.2297215298836912E-6</v>
      </c>
      <c r="K139" s="120">
        <v>9.2297215298836929E-6</v>
      </c>
      <c r="L139" s="120">
        <v>9.0541780093063886E-6</v>
      </c>
      <c r="M139" s="120">
        <v>9.0541780093063936E-6</v>
      </c>
      <c r="N139" s="120">
        <v>8.881261434091242E-6</v>
      </c>
      <c r="O139" s="120">
        <v>8.8812614340912454E-6</v>
      </c>
      <c r="P139" s="120">
        <v>8.7109447658317732E-6</v>
      </c>
      <c r="Q139" s="120">
        <v>8.7109447658317715E-6</v>
      </c>
      <c r="R139" s="120">
        <v>8.5432010784879576E-6</v>
      </c>
      <c r="S139" s="120">
        <v>8.5432010784879508E-6</v>
      </c>
      <c r="T139" s="120">
        <v>8.3780035595840851E-6</v>
      </c>
      <c r="U139" s="120">
        <v>8.3780035595840817E-6</v>
      </c>
      <c r="V139" s="120">
        <v>8.2153255113973032E-6</v>
      </c>
      <c r="W139" s="120">
        <v>8.2153255113973032E-6</v>
      </c>
      <c r="X139" s="120">
        <v>8.0551403521365663E-6</v>
      </c>
      <c r="Y139" s="120">
        <v>8.0551403521365663E-6</v>
      </c>
      <c r="Z139" s="120">
        <v>7.8974216171118854E-6</v>
      </c>
      <c r="AA139" s="120">
        <v>7.8974216171118837E-6</v>
      </c>
      <c r="AB139" s="120">
        <v>7.7421429598935889E-6</v>
      </c>
      <c r="AC139" s="120">
        <v>7.7421429598935855E-6</v>
      </c>
      <c r="AD139" s="120">
        <v>7.5892781534614154E-6</v>
      </c>
      <c r="AE139" s="120">
        <v>7.5892781534614197E-6</v>
      </c>
      <c r="AF139" s="120">
        <v>7.438801091343242E-6</v>
      </c>
      <c r="AG139" s="120">
        <v>7.4388010913432411E-6</v>
      </c>
      <c r="AH139" s="120">
        <v>7.2906857887431486E-6</v>
      </c>
      <c r="AI139" s="120">
        <v>7.2906857887431469E-6</v>
      </c>
      <c r="AJ139" s="120">
        <v>7.1449063836587942E-6</v>
      </c>
      <c r="AK139" s="120">
        <v>7.1449063836587925E-6</v>
      </c>
      <c r="AL139" s="120">
        <v>7.0014371379876861E-6</v>
      </c>
      <c r="AM139" s="120">
        <v>7.0014371379876827E-6</v>
      </c>
      <c r="AN139" s="120">
        <v>6.8602524386222794E-6</v>
      </c>
      <c r="AO139" s="120">
        <v>6.8602524386222802E-6</v>
      </c>
      <c r="AP139" s="120">
        <v>6.7213267985336464E-6</v>
      </c>
      <c r="AQ139" s="120">
        <v>6.7213267985336481E-6</v>
      </c>
      <c r="AR139" s="120">
        <v>6.5846348578434917E-6</v>
      </c>
      <c r="AS139" s="120">
        <v>6.5846348578434967E-6</v>
      </c>
      <c r="AT139" s="120">
        <v>6.4501513848843612E-6</v>
      </c>
      <c r="AU139" s="120">
        <v>6.4501513848843629E-6</v>
      </c>
      <c r="AV139" s="120">
        <v>6.3178512772477549E-6</v>
      </c>
      <c r="AW139" s="120">
        <v>6.3178512772477515E-6</v>
      </c>
      <c r="AX139" s="120">
        <v>6.1877095628200446E-6</v>
      </c>
      <c r="AY139" s="120">
        <v>6.1877095628200429E-6</v>
      </c>
      <c r="AZ139" s="120">
        <v>6.0597014008059059E-6</v>
      </c>
      <c r="BA139" s="120">
        <v>6.0597014008059076E-6</v>
      </c>
      <c r="BB139" s="120">
        <v>5.9338020827390621E-6</v>
      </c>
      <c r="BC139" s="120">
        <v>5.9338020827390595E-6</v>
      </c>
      <c r="BD139" s="120">
        <v>5.809987033480173E-6</v>
      </c>
      <c r="BE139" s="120">
        <v>5.8099870334801721E-6</v>
      </c>
      <c r="BF139" s="120">
        <v>5.6882318122016995E-6</v>
      </c>
      <c r="BG139" s="120">
        <v>5.6882318122016987E-6</v>
      </c>
      <c r="BH139" s="120">
        <v>5.5685121133594218E-6</v>
      </c>
      <c r="BI139" s="120">
        <v>5.5685121133594261E-6</v>
      </c>
      <c r="BJ139" s="120">
        <v>5.4508037676505342E-6</v>
      </c>
      <c r="BK139" s="120">
        <v>5.450803767650535E-6</v>
      </c>
      <c r="BL139" s="120">
        <v>5.3350827429580131E-6</v>
      </c>
      <c r="BM139" s="120">
        <v>5.3350827429580131E-6</v>
      </c>
      <c r="BN139" s="120">
        <v>5.2213251452811873E-6</v>
      </c>
      <c r="BO139" s="120">
        <v>5.2213251452811856E-6</v>
      </c>
      <c r="BP139" s="120">
        <v>5.1095072196521501E-6</v>
      </c>
      <c r="BQ139" s="120">
        <v>5.1095072196521501E-6</v>
      </c>
      <c r="BR139" s="120">
        <v>4.9996053510379674E-6</v>
      </c>
      <c r="BS139" s="120">
        <v>4.9996053510379665E-6</v>
      </c>
      <c r="BT139" s="120">
        <v>4.8915960652283596E-6</v>
      </c>
      <c r="BU139" s="120">
        <v>4.8915960652283613E-6</v>
      </c>
      <c r="BV139" s="120">
        <v>4.7854560297087826E-6</v>
      </c>
      <c r="BW139" s="120">
        <v>4.7854560297087817E-6</v>
      </c>
      <c r="BX139" s="120">
        <v>4.6811620545185993E-6</v>
      </c>
      <c r="BY139" s="120">
        <v>4.681162054518595E-6</v>
      </c>
      <c r="BZ139" s="120">
        <v>4.5786910930942456E-6</v>
      </c>
      <c r="CA139" s="120">
        <v>4.5786910930942456E-6</v>
      </c>
      <c r="CB139" s="120">
        <v>4.4780202430971513E-6</v>
      </c>
      <c r="CC139" s="120">
        <v>4.4780202430971513E-6</v>
      </c>
      <c r="CD139" s="120">
        <v>4.3791267472262025E-6</v>
      </c>
      <c r="CE139" s="120">
        <v>4.3791267472262042E-6</v>
      </c>
      <c r="CF139" s="120">
        <v>4.2819879940146504E-6</v>
      </c>
      <c r="CG139" s="120">
        <v>4.2819879940146495E-6</v>
      </c>
      <c r="CH139" s="120">
        <v>4.1865815186111715E-6</v>
      </c>
      <c r="CI139" s="120">
        <v>4.1865815186111698E-6</v>
      </c>
      <c r="CJ139" s="120">
        <v>4.0928850035449947E-6</v>
      </c>
      <c r="CK139" s="120">
        <v>4.0928850035449939E-6</v>
      </c>
      <c r="CL139" s="120">
        <v>4.0008762794748324E-6</v>
      </c>
      <c r="CM139" s="120">
        <v>4.0008762794748332E-6</v>
      </c>
      <c r="CN139" s="120">
        <v>3.9105333259214886E-6</v>
      </c>
      <c r="CO139" s="120">
        <v>3.9105333259214877E-6</v>
      </c>
      <c r="CP139" s="120">
        <v>3.8218342719839413E-6</v>
      </c>
      <c r="CQ139" s="120">
        <v>3.8218342719839422E-6</v>
      </c>
      <c r="CR139" s="120">
        <v>3.7347573970387578E-6</v>
      </c>
      <c r="CS139" s="120">
        <v>3.7347573970387574E-6</v>
      </c>
      <c r="CT139" s="120">
        <v>3.6492811314226125E-6</v>
      </c>
      <c r="CU139" s="120">
        <v>3.6492811314226129E-6</v>
      </c>
      <c r="CV139" s="120">
        <v>3.5653840570978034E-6</v>
      </c>
      <c r="CW139" s="120">
        <v>3.5653840570978021E-6</v>
      </c>
      <c r="CX139" s="120">
        <v>3.483044908300536E-6</v>
      </c>
      <c r="CY139" s="120">
        <v>3.4830449083005364E-6</v>
      </c>
      <c r="CZ139" s="120">
        <v>3.4022425721718749E-6</v>
      </c>
      <c r="DA139" s="120">
        <v>3.4022425721718732E-6</v>
      </c>
      <c r="DB139" s="120">
        <v>3.3229560893711292E-6</v>
      </c>
      <c r="DC139" s="120">
        <v>3.3229560893711309E-6</v>
      </c>
      <c r="DD139" s="120">
        <v>3.2451646546715876E-6</v>
      </c>
      <c r="DE139" s="120">
        <v>3.2451646546715885E-6</v>
      </c>
      <c r="DF139" s="120">
        <v>3.1688476175383571E-6</v>
      </c>
      <c r="DG139" s="120">
        <v>3.1688476175383567E-6</v>
      </c>
      <c r="DH139" s="120">
        <v>3.0939844826882496E-6</v>
      </c>
      <c r="DI139" s="120">
        <v>3.0939844826882496E-6</v>
      </c>
      <c r="DJ139" s="120">
        <v>3.0205549106314864E-6</v>
      </c>
      <c r="DK139" s="120">
        <v>3.0205549106314873E-6</v>
      </c>
      <c r="DL139" s="120">
        <v>2.9485387181951071E-6</v>
      </c>
      <c r="DM139" s="120">
        <v>2.948538718195108E-6</v>
      </c>
      <c r="DN139" s="120">
        <v>2.8779158790279247E-6</v>
      </c>
      <c r="DO139" s="120">
        <v>2.877915879027923E-6</v>
      </c>
      <c r="DP139" s="120">
        <v>2.8086665240868925E-6</v>
      </c>
      <c r="DQ139" s="120">
        <v>2.8086665240868929E-6</v>
      </c>
      <c r="DR139" s="120">
        <v>2.7407709421047626E-6</v>
      </c>
      <c r="DS139" s="120">
        <v>2.7407709421047622E-6</v>
      </c>
      <c r="DT139" s="120">
        <v>2.6742095800388316E-6</v>
      </c>
      <c r="DU139" s="120">
        <v>2.6742095800388294E-6</v>
      </c>
      <c r="DV139" s="120">
        <v>2.6089630435007301E-6</v>
      </c>
      <c r="DW139" s="120">
        <v>2.6089630435007293E-6</v>
      </c>
      <c r="DX139" s="120">
        <v>2.5450120971670687E-6</v>
      </c>
      <c r="DY139" s="120">
        <v>2.5450120971670704E-6</v>
      </c>
      <c r="DZ139" s="120">
        <v>2.4823376651708212E-6</v>
      </c>
      <c r="EA139" s="120">
        <v>2.4823376651708229E-6</v>
      </c>
      <c r="EB139" s="120">
        <v>2.4209208314733367E-6</v>
      </c>
      <c r="EC139" s="120">
        <v>2.4209208314733367E-6</v>
      </c>
      <c r="ED139" s="120">
        <v>2.360742840216863E-6</v>
      </c>
      <c r="EE139" s="120">
        <v>2.3607428402168634E-6</v>
      </c>
      <c r="EF139" s="120">
        <v>2.301785096057466E-6</v>
      </c>
      <c r="EG139" s="120">
        <v>2.3017850960574655E-6</v>
      </c>
      <c r="EH139" s="120">
        <v>2.2440291644782013E-6</v>
      </c>
      <c r="EI139" s="120">
        <v>2.2440291644782017E-6</v>
      </c>
      <c r="EJ139" s="120">
        <v>2.1874567720824927E-6</v>
      </c>
      <c r="EK139" s="120">
        <v>2.1874567720824944E-6</v>
      </c>
      <c r="EL139" s="120">
        <v>2.1320498068675541E-6</v>
      </c>
      <c r="EM139" s="120">
        <v>2.1320498068675537E-6</v>
      </c>
      <c r="EN139" s="120">
        <v>2.0777903184777974E-6</v>
      </c>
      <c r="EO139" s="120">
        <v>2.0777903184777978E-6</v>
      </c>
      <c r="EP139" s="120">
        <v>2.0246605184381227E-6</v>
      </c>
      <c r="EQ139" s="120">
        <v>2.0246605184381223E-6</v>
      </c>
      <c r="ER139" s="120">
        <v>1.9726427803669666E-6</v>
      </c>
      <c r="ES139" s="120">
        <v>1.9726427803669666E-6</v>
      </c>
      <c r="ET139" s="120">
        <v>1.921719640169093E-6</v>
      </c>
      <c r="EU139" s="120">
        <v>1.9217196401690934E-6</v>
      </c>
      <c r="EV139" s="120">
        <v>1.8718737962079657E-6</v>
      </c>
      <c r="EW139" s="120">
        <v>1.8718737962079655E-6</v>
      </c>
      <c r="EX139" s="120">
        <v>1.8230881094576842E-6</v>
      </c>
      <c r="EY139" s="120">
        <v>1.8230881094576846E-6</v>
      </c>
      <c r="EZ139" s="120">
        <v>1.7753456036343863E-6</v>
      </c>
      <c r="FA139" s="120">
        <v>1.7753456036343859E-6</v>
      </c>
      <c r="FB139" s="120">
        <v>1.7286294653070447E-6</v>
      </c>
      <c r="FC139" s="120">
        <v>1.7286294653070455E-6</v>
      </c>
      <c r="FD139" s="120">
        <v>1.6829230439876223E-6</v>
      </c>
      <c r="FE139" s="120">
        <v>1.6829230439876212E-6</v>
      </c>
      <c r="FF139" s="120">
        <v>1.6382098522004787E-6</v>
      </c>
      <c r="FG139" s="120">
        <v>1.6382098522004787E-6</v>
      </c>
      <c r="FH139" s="120">
        <v>1.5944735655310406E-6</v>
      </c>
      <c r="FI139" s="120">
        <v>1.5944735655310402E-6</v>
      </c>
      <c r="FJ139" s="120">
        <v>1.5516980226536182E-6</v>
      </c>
      <c r="FK139" s="120">
        <v>1.551698022653618E-6</v>
      </c>
      <c r="FL139" s="120">
        <v>1.5098672253383845E-6</v>
      </c>
      <c r="FM139" s="120">
        <v>1.5098672253383849E-6</v>
      </c>
      <c r="FN139" s="120">
        <v>1.4689653384374363E-6</v>
      </c>
      <c r="FO139" s="120">
        <v>1.4689653384374371E-6</v>
      </c>
      <c r="FP139" s="120">
        <v>1.4289766898499311E-6</v>
      </c>
      <c r="FQ139" s="120">
        <v>1.4289766898499309E-6</v>
      </c>
      <c r="FR139" s="120">
        <v>1.3898857704662513E-6</v>
      </c>
      <c r="FS139" s="120">
        <v>1.3898857704662511E-6</v>
      </c>
      <c r="FT139" s="120">
        <v>1.3516772340912006E-6</v>
      </c>
      <c r="FU139" s="120">
        <v>1.3516772340912004E-6</v>
      </c>
      <c r="FV139" s="120">
        <v>1.314335897346181E-6</v>
      </c>
      <c r="FW139" s="120">
        <v>1.3143358973461815E-6</v>
      </c>
      <c r="FX139" s="120">
        <v>1.2778467395503699E-6</v>
      </c>
      <c r="FY139" s="120">
        <v>1.2778467395503701E-6</v>
      </c>
      <c r="FZ139" s="120">
        <v>1.242194902580868E-6</v>
      </c>
      <c r="GA139" s="120">
        <v>1.2421949025808684E-6</v>
      </c>
      <c r="GB139" s="120">
        <v>1.2073656907118405E-6</v>
      </c>
      <c r="GC139" s="120">
        <v>1.2073656907118403E-6</v>
      </c>
      <c r="GD139" s="120">
        <v>1.1733445704326328E-6</v>
      </c>
      <c r="GE139" s="120">
        <v>1.1733445704326333E-6</v>
      </c>
      <c r="GF139" s="120">
        <v>1.1401171702448954E-6</v>
      </c>
      <c r="GG139" s="120">
        <v>1.1401171702448949E-6</v>
      </c>
      <c r="GH139" s="120">
        <v>1.1076692804387052E-6</v>
      </c>
      <c r="GI139" s="120">
        <v>1.107669280438705E-6</v>
      </c>
      <c r="GJ139" s="120">
        <v>1.0759868528477458E-6</v>
      </c>
      <c r="GK139" s="120">
        <v>1.0759868528477454E-6</v>
      </c>
      <c r="GL139" s="120">
        <v>1.0450560005835337E-6</v>
      </c>
      <c r="GM139" s="120">
        <v>1.0450560005835337E-6</v>
      </c>
      <c r="GN139" s="120">
        <v>1.0148629977487559E-6</v>
      </c>
      <c r="GO139" s="120">
        <v>1.0148629977487555E-6</v>
      </c>
      <c r="GP139" s="120">
        <v>9.8539427912973942E-7</v>
      </c>
      <c r="GQ139" s="120">
        <v>9.8539427912973942E-7</v>
      </c>
      <c r="GR139" s="120">
        <v>9.566364398681171E-7</v>
      </c>
      <c r="GS139" s="120">
        <v>9.5663643986811774E-7</v>
      </c>
      <c r="GT139" s="120">
        <v>9.2857623511172128E-7</v>
      </c>
      <c r="GU139" s="120">
        <v>9.2857623511172097E-7</v>
      </c>
      <c r="GV139" s="120">
        <v>9.0120057964478068E-7</v>
      </c>
      <c r="GW139" s="120">
        <v>9.0120057964478089E-7</v>
      </c>
      <c r="GX139" s="120">
        <v>8.7449654749748672E-7</v>
      </c>
      <c r="GY139" s="120">
        <v>8.7449654749748683E-7</v>
      </c>
      <c r="GZ139" s="120">
        <v>8.4845137153497913E-7</v>
      </c>
      <c r="HA139" s="120">
        <v>8.484513715349787E-7</v>
      </c>
      <c r="HB139" s="120">
        <v>8.2305244302585311E-7</v>
      </c>
      <c r="HC139" s="120">
        <v>8.230524430258529E-7</v>
      </c>
      <c r="HD139" s="120">
        <v>7.9828731119026062E-7</v>
      </c>
      <c r="HE139" s="120">
        <v>7.9828731119026062E-7</v>
      </c>
      <c r="HF139" s="120">
        <v>7.7414368272769118E-7</v>
      </c>
      <c r="HG139" s="120">
        <v>7.741436827276915E-7</v>
      </c>
      <c r="HH139" s="120">
        <v>7.5060942132453881E-7</v>
      </c>
      <c r="HI139" s="120">
        <v>7.5060942132453881E-7</v>
      </c>
      <c r="HJ139" s="120">
        <v>7.2767254714154882E-7</v>
      </c>
      <c r="HK139" s="120">
        <v>7.276725471415485E-7</v>
      </c>
      <c r="HL139" s="120">
        <v>7.0532123628126195E-7</v>
      </c>
      <c r="HM139" s="120">
        <v>7.0532123628126153E-7</v>
      </c>
      <c r="HN139" s="120">
        <v>6.8354382023556487E-7</v>
      </c>
      <c r="HO139" s="120">
        <v>6.8354382023556529E-7</v>
      </c>
      <c r="HP139" s="120">
        <v>6.6232878531347145E-7</v>
      </c>
      <c r="HQ139" s="120">
        <v>6.6232878531347134E-7</v>
      </c>
      <c r="HR139" s="120">
        <v>6.4166477204925967E-7</v>
      </c>
      <c r="HS139" s="120">
        <v>6.4166477204925945E-7</v>
      </c>
      <c r="HT139" s="120">
        <v>6.2154057459111138E-7</v>
      </c>
      <c r="HU139" s="120">
        <v>6.2154057459111138E-7</v>
      </c>
      <c r="HV139" s="120">
        <v>6.0194514007038109E-7</v>
      </c>
      <c r="HW139" s="120">
        <v>6.0194514007038099E-7</v>
      </c>
      <c r="HX139" s="120">
        <v>5.8286756795165003E-7</v>
      </c>
      <c r="HY139" s="120">
        <v>5.8286756795164993E-7</v>
      </c>
      <c r="HZ139" s="120">
        <v>5.6429710936371927E-7</v>
      </c>
      <c r="IA139" s="120">
        <v>5.6429710936371959E-7</v>
      </c>
      <c r="IB139" s="120">
        <v>5.4622316641170293E-7</v>
      </c>
      <c r="IC139" s="120">
        <v>5.4622316641170314E-7</v>
      </c>
      <c r="ID139" s="120">
        <v>5.2863529147038653E-7</v>
      </c>
      <c r="IE139" s="120">
        <v>5.2863529147038611E-7</v>
      </c>
      <c r="IF139" s="120">
        <v>5.1152318645902858E-7</v>
      </c>
      <c r="IG139" s="120">
        <v>5.1152318645902836E-7</v>
      </c>
      <c r="IH139" s="120">
        <v>4.9487670209778656E-7</v>
      </c>
      <c r="II139" s="120">
        <v>4.9487670209778688E-7</v>
      </c>
      <c r="IJ139" s="120">
        <v>4.7868583714594605E-7</v>
      </c>
      <c r="IK139" s="120">
        <v>4.7868583714594594E-7</v>
      </c>
      <c r="IL139" s="120">
        <v>4.6294073762215482E-7</v>
      </c>
      <c r="IM139" s="120">
        <v>4.6294073762215487E-7</v>
      </c>
      <c r="IN139" s="120">
        <v>4.4763169600686483E-7</v>
      </c>
      <c r="IO139" s="120">
        <v>4.4763169600686473E-7</v>
      </c>
      <c r="IP139" s="120">
        <v>4.3274915042717544E-7</v>
      </c>
      <c r="IQ139" s="120">
        <v>4.3274915042717549E-7</v>
      </c>
      <c r="IR139" s="120">
        <v>4.1828368382430655E-7</v>
      </c>
      <c r="IS139" s="120">
        <v>4.1828368382430677E-7</v>
      </c>
      <c r="IT139" s="120">
        <v>4.0422602310390785E-7</v>
      </c>
      <c r="IU139" s="120">
        <v>4.0422602310390764E-7</v>
      </c>
      <c r="IV139" s="120">
        <v>3.9056703826943741E-7</v>
      </c>
      <c r="IW139" s="120">
        <v>3.9056703826943741E-7</v>
      </c>
      <c r="IX139" s="120">
        <v>3.7729774153884184E-7</v>
      </c>
      <c r="IY139" s="120">
        <v>3.772977415388419E-7</v>
      </c>
      <c r="IZ139" s="120">
        <v>3.6440928644477035E-7</v>
      </c>
      <c r="JA139" s="120">
        <v>3.6440928644477041E-7</v>
      </c>
      <c r="JB139" s="120">
        <v>3.5189296691857242E-7</v>
      </c>
      <c r="JC139" s="120">
        <v>3.5189296691857253E-7</v>
      </c>
      <c r="JD139" s="120">
        <v>3.3974021635833018E-7</v>
      </c>
      <c r="JE139" s="120">
        <v>3.3974021635833023E-7</v>
      </c>
      <c r="JF139" s="120">
        <v>3.2794260668117705E-7</v>
      </c>
      <c r="JG139" s="120">
        <v>3.279426066811769E-7</v>
      </c>
      <c r="JH139" s="120">
        <v>3.1649184736017077E-7</v>
      </c>
      <c r="JI139" s="120">
        <v>3.1649184736017082E-7</v>
      </c>
      <c r="JJ139" s="120">
        <v>3.0537978444598911E-7</v>
      </c>
      <c r="JK139" s="120">
        <v>3.0537978444598917E-7</v>
      </c>
      <c r="JL139" s="120">
        <v>2.9459839957371703E-7</v>
      </c>
      <c r="JM139" s="120">
        <v>2.9459839957371709E-7</v>
      </c>
      <c r="JN139" s="120">
        <v>2.8413980895501519E-7</v>
      </c>
      <c r="JO139" s="120">
        <v>2.8413980895501508E-7</v>
      </c>
      <c r="JP139" s="120">
        <v>2.7399626235594943E-7</v>
      </c>
      <c r="JQ139" s="120">
        <v>2.7399626235594949E-7</v>
      </c>
      <c r="JR139" s="120">
        <v>2.6416014206077587E-7</v>
      </c>
      <c r="JS139" s="120">
        <v>2.6416014206077587E-7</v>
      </c>
      <c r="JT139" s="120">
        <v>2.5462396182197809E-7</v>
      </c>
      <c r="JU139" s="120">
        <v>2.5462396182197799E-7</v>
      </c>
      <c r="JV139" s="120">
        <v>2.4538036579686207E-7</v>
      </c>
      <c r="JW139" s="120">
        <v>2.4538036579686207E-7</v>
      </c>
      <c r="JX139" s="120">
        <v>2.3642212747101589E-7</v>
      </c>
      <c r="JY139" s="120">
        <v>2.3642212747101589E-7</v>
      </c>
      <c r="JZ139" s="120">
        <v>2.2774214856894664E-7</v>
      </c>
      <c r="KA139" s="120">
        <v>2.2774214856894659E-7</v>
      </c>
      <c r="KB139" s="120">
        <v>2.1933345795221754E-7</v>
      </c>
      <c r="KC139" s="120">
        <v>2.1933345795221748E-7</v>
      </c>
      <c r="KD139" s="120">
        <v>2.1118921050540753E-7</v>
      </c>
      <c r="KE139" s="120">
        <v>2.1118921050540753E-7</v>
      </c>
      <c r="KF139" s="120">
        <v>2.0330268601022226E-7</v>
      </c>
      <c r="KG139" s="120">
        <v>2.0330268601022229E-7</v>
      </c>
      <c r="KH139" s="120">
        <v>1.956672880080923E-7</v>
      </c>
      <c r="KI139" s="120">
        <v>1.9566728800809238E-7</v>
      </c>
      <c r="KJ139" s="120">
        <v>1.8827654265159645E-7</v>
      </c>
      <c r="KK139" s="120">
        <v>1.8827654265159642E-7</v>
      </c>
      <c r="KL139" s="120">
        <v>1.8112409754505483E-7</v>
      </c>
      <c r="KM139" s="120">
        <v>1.811240975450548E-7</v>
      </c>
      <c r="KN139" s="120">
        <v>1.7420372057464031E-7</v>
      </c>
      <c r="KO139" s="120">
        <v>1.7420372057464039E-7</v>
      </c>
      <c r="KP139" s="120">
        <v>1.6750929872835931E-7</v>
      </c>
      <c r="KQ139" s="120">
        <v>1.6750929872835933E-7</v>
      </c>
      <c r="KR139" s="120">
        <v>1.610348369062603E-7</v>
      </c>
      <c r="KS139" s="120">
        <v>1.610348369062604E-7</v>
      </c>
      <c r="KT139" s="120">
        <v>1.5477445672123185E-7</v>
      </c>
      <c r="KU139" s="120">
        <v>1.5477445672123187E-7</v>
      </c>
      <c r="KV139" s="120">
        <v>1.4872239529075288E-7</v>
      </c>
      <c r="KW139" s="120">
        <v>1.487223952907528E-7</v>
      </c>
      <c r="KX139" s="120">
        <v>1.4287300401996631E-7</v>
      </c>
      <c r="KY139" s="120">
        <v>1.4287300401996626E-7</v>
      </c>
      <c r="KZ139" s="120">
        <v>1.3722074737644798E-7</v>
      </c>
      <c r="LA139" s="120">
        <v>1.3722074737644809E-7</v>
      </c>
      <c r="LB139" s="120">
        <v>1.3176020165704539E-7</v>
      </c>
      <c r="LC139" s="120">
        <v>1.3176020165704539E-7</v>
      </c>
      <c r="LD139" s="120">
        <v>1.2648605374716712E-7</v>
      </c>
      <c r="LE139" s="120">
        <v>1.2648605374716707E-7</v>
      </c>
      <c r="LF139" s="120">
        <v>1.2139309987290681E-7</v>
      </c>
      <c r="LG139" s="120">
        <v>1.2139309987290678E-7</v>
      </c>
      <c r="LH139" s="120">
        <v>1.1647624434638342E-7</v>
      </c>
      <c r="LI139" s="120">
        <v>1.1647624434638341E-7</v>
      </c>
      <c r="LJ139" s="120">
        <v>1.1173049830468947E-7</v>
      </c>
      <c r="LK139" s="120">
        <v>1.1173049830468955E-7</v>
      </c>
      <c r="LL139" s="120">
        <v>1.0715097844283698E-7</v>
      </c>
      <c r="LM139" s="120">
        <v>1.0715097844283702E-7</v>
      </c>
      <c r="LN139" s="120">
        <v>1.0273290574109385E-7</v>
      </c>
      <c r="LO139" s="120">
        <v>1.0273290574109382E-7</v>
      </c>
      <c r="LP139" s="120">
        <v>9.8471604187108204E-8</v>
      </c>
      <c r="LQ139" s="120">
        <v>9.8471604187108191E-8</v>
      </c>
      <c r="LR139" s="120">
        <v>9.4362499493216874E-8</v>
      </c>
      <c r="LS139" s="120">
        <v>9.4362499493216888E-8</v>
      </c>
      <c r="LT139" s="120">
        <v>9.0401117809337854E-8</v>
      </c>
      <c r="LU139" s="120">
        <v>9.0401117809337854E-8</v>
      </c>
      <c r="LV139" s="120">
        <v>8.6583084431848646E-8</v>
      </c>
      <c r="LW139" s="120">
        <v>8.6583084431848633E-8</v>
      </c>
      <c r="LX139" s="120">
        <v>8.2904122508853023E-8</v>
      </c>
      <c r="LY139" s="120">
        <v>8.2904122508853036E-8</v>
      </c>
      <c r="LZ139" s="120">
        <v>7.9360051742240099E-8</v>
      </c>
      <c r="MA139" s="120">
        <v>7.9360051742240139E-8</v>
      </c>
      <c r="MB139" s="120">
        <v>7.594678708694058E-8</v>
      </c>
      <c r="MC139" s="120">
        <v>7.594678708694054E-8</v>
      </c>
      <c r="MD139" s="120">
        <v>7.2660337447786715E-8</v>
      </c>
      <c r="ME139" s="120">
        <v>7.2660337447786782E-8</v>
      </c>
      <c r="MF139" s="120">
        <v>6.949680437438272E-8</v>
      </c>
      <c r="MG139" s="120">
        <v>6.9496804374382667E-8</v>
      </c>
      <c r="MH139" s="120">
        <v>6.6452380754390301E-8</v>
      </c>
      <c r="MI139" s="120">
        <v>6.6452380754390261E-8</v>
      </c>
      <c r="MJ139" s="120">
        <v>6.3523349505640673E-8</v>
      </c>
      <c r="MK139" s="120">
        <v>6.35233495056407E-8</v>
      </c>
      <c r="ML139" s="120">
        <v>6.0706082267475688E-8</v>
      </c>
      <c r="MM139" s="120">
        <v>6.0706082267475701E-8</v>
      </c>
      <c r="MN139" s="120">
        <v>5.7997038091727638E-8</v>
      </c>
      <c r="MO139" s="120">
        <v>5.7997038091727619E-8</v>
      </c>
      <c r="MP139" s="120">
        <v>5.5392762133743639E-8</v>
      </c>
      <c r="MQ139" s="120">
        <v>5.5392762133743652E-8</v>
      </c>
      <c r="MR139" s="120">
        <v>5.2889884343859545E-8</v>
      </c>
      <c r="MS139" s="120">
        <v>5.2889884343859558E-8</v>
      </c>
      <c r="MT139" s="120">
        <v>5.048511815972807E-8</v>
      </c>
      <c r="MU139" s="120">
        <v>5.0485118159728023E-8</v>
      </c>
      <c r="MV139" s="120">
        <v>4.8175259199905334E-8</v>
      </c>
      <c r="MW139" s="120">
        <v>4.8175259199905334E-8</v>
      </c>
      <c r="MX139" s="120">
        <v>4.5957183959097333E-8</v>
      </c>
      <c r="MY139" s="120">
        <v>4.5957183959097333E-8</v>
      </c>
      <c r="MZ139" s="120">
        <v>4.3827848505465937E-8</v>
      </c>
      <c r="NA139" s="120">
        <v>4.3827848505465937E-8</v>
      </c>
      <c r="NB139" s="120">
        <v>4.1784287180394441E-8</v>
      </c>
      <c r="NC139" s="120">
        <v>4.1784287180394461E-8</v>
      </c>
      <c r="ND139" s="120">
        <v>3.9823611301107426E-8</v>
      </c>
      <c r="NE139" s="120">
        <v>3.9823611301107433E-8</v>
      </c>
      <c r="NF139" s="120">
        <v>3.7943007866539603E-8</v>
      </c>
      <c r="NG139" s="120">
        <v>3.7943007866539603E-8</v>
      </c>
      <c r="NH139" s="120">
        <v>3.6139738266844635E-8</v>
      </c>
      <c r="NI139" s="120">
        <v>3.6139738266844655E-8</v>
      </c>
      <c r="NJ139" s="120">
        <v>3.4411136996932328E-8</v>
      </c>
      <c r="NK139" s="120">
        <v>3.4411136996932308E-8</v>
      </c>
      <c r="NL139" s="120">
        <v>3.2754610374419174E-8</v>
      </c>
      <c r="NM139" s="120">
        <v>3.2754610374419148E-8</v>
      </c>
      <c r="NN139" s="120">
        <v>3.1167635262374793E-8</v>
      </c>
      <c r="NO139" s="120">
        <v>3.1167635262374799E-8</v>
      </c>
      <c r="NP139" s="120">
        <v>2.9647757797241684E-8</v>
      </c>
      <c r="NQ139" s="120">
        <v>2.9647757797241691E-8</v>
      </c>
      <c r="NR139" s="120">
        <v>2.8192592122303089E-8</v>
      </c>
      <c r="NS139" s="120">
        <v>2.8192592122303093E-8</v>
      </c>
      <c r="NT139" s="120">
        <v>2.679981912706966E-8</v>
      </c>
      <c r="NU139" s="120">
        <v>2.679981912706965E-8</v>
      </c>
      <c r="NV139" s="120">
        <v>2.5467185192950289E-8</v>
      </c>
      <c r="NW139" s="120">
        <v>2.5467185192950279E-8</v>
      </c>
      <c r="NX139" s="120">
        <v>2.4192500945569021E-8</v>
      </c>
      <c r="NY139" s="120">
        <v>2.4192500945569024E-8</v>
      </c>
      <c r="NZ139" s="120">
        <v>2.2973640014084459E-8</v>
      </c>
      <c r="OA139" s="120">
        <v>2.2973640014084459E-8</v>
      </c>
      <c r="OB139" s="120">
        <v>2.1808537797863335E-8</v>
      </c>
      <c r="OC139" s="120">
        <v>2.1808537797863348E-8</v>
      </c>
      <c r="OD139" s="120">
        <v>2.0695190240854727E-8</v>
      </c>
      <c r="OE139" s="120">
        <v>2.0695190240854717E-8</v>
      </c>
      <c r="OF139" s="120">
        <v>1.9631652614005496E-8</v>
      </c>
      <c r="OG139" s="120">
        <v>1.9631652614005486E-8</v>
      </c>
      <c r="OH139" s="120">
        <v>1.8616038306052454E-8</v>
      </c>
      <c r="OI139" s="120">
        <v>1.8616038306052457E-8</v>
      </c>
      <c r="OJ139" s="120">
        <v>1.7646517623020027E-8</v>
      </c>
      <c r="OK139" s="120">
        <v>1.7646517623020024E-8</v>
      </c>
      <c r="OL139" s="120">
        <v>1.6721316596746662E-8</v>
      </c>
      <c r="OM139" s="120">
        <v>1.6721316596746659E-8</v>
      </c>
      <c r="ON139" s="120">
        <v>1.5838715802756721E-8</v>
      </c>
      <c r="OO139" s="120">
        <v>1.5838715802756724E-8</v>
      </c>
      <c r="OP139" s="120">
        <v>1.4997049187787559E-8</v>
      </c>
      <c r="OQ139" s="120">
        <v>1.4997049187787553E-8</v>
      </c>
      <c r="OR139" s="120">
        <v>1.4194702907275178E-8</v>
      </c>
      <c r="OS139" s="120">
        <v>1.4194702907275184E-8</v>
      </c>
      <c r="OT139" s="120">
        <v>1.3430114173094765E-8</v>
      </c>
      <c r="OU139" s="120">
        <v>1.3430114173094756E-8</v>
      </c>
      <c r="OV139" s="120">
        <v>1.2701770111844708E-8</v>
      </c>
      <c r="OW139" s="120">
        <v>1.2701770111844715E-8</v>
      </c>
      <c r="OX139" s="120">
        <v>1.2008206633956216E-8</v>
      </c>
      <c r="OY139" s="120">
        <v>1.2008206633956221E-8</v>
      </c>
      <c r="OZ139" s="120">
        <v>1.1348007313901803E-8</v>
      </c>
      <c r="PA139" s="120">
        <v>1.1348007313901795E-8</v>
      </c>
      <c r="PB139" s="120">
        <v>1.0719802281769387E-8</v>
      </c>
      <c r="PC139" s="120">
        <v>1.071980228176939E-8</v>
      </c>
      <c r="PD139" s="120">
        <v>1.0122267126459905E-8</v>
      </c>
      <c r="PE139" s="120">
        <v>1.0122267126459905E-8</v>
      </c>
      <c r="PF139" s="120">
        <v>9.5541218107583506E-9</v>
      </c>
      <c r="PG139" s="120">
        <v>9.5541218107583489E-9</v>
      </c>
      <c r="PH139" s="120">
        <v>9.014129598520267E-9</v>
      </c>
      <c r="PI139" s="120">
        <v>9.014129598520272E-9</v>
      </c>
      <c r="PJ139" s="120">
        <v>8.5010959942067085E-9</v>
      </c>
      <c r="PK139" s="120">
        <v>8.5010959942067085E-9</v>
      </c>
      <c r="PL139" s="120">
        <v>8.0138676949922575E-9</v>
      </c>
      <c r="PM139" s="120">
        <v>8.0138676949922542E-9</v>
      </c>
      <c r="PN139" s="120">
        <v>7.5513315556620694E-9</v>
      </c>
      <c r="PO139" s="120">
        <v>7.5513315556620694E-9</v>
      </c>
      <c r="PP139" s="120">
        <v>7.1124135665047031E-9</v>
      </c>
      <c r="PQ139" s="120">
        <v>7.1124135665047089E-9</v>
      </c>
      <c r="PR139" s="120">
        <v>6.6960778443986158E-9</v>
      </c>
      <c r="PS139" s="120">
        <v>6.6960778443986142E-9</v>
      </c>
      <c r="PT139" s="120">
        <v>6.3013256372809947E-9</v>
      </c>
      <c r="PU139" s="120">
        <v>6.301325637280993E-9</v>
      </c>
      <c r="PV139" s="120">
        <v>5.9271943421783396E-9</v>
      </c>
      <c r="PW139" s="120">
        <v>5.9271943421783379E-9</v>
      </c>
      <c r="PX139" s="120">
        <v>5.5727565369686147E-9</v>
      </c>
      <c r="PY139" s="120">
        <v>5.5727565369686113E-9</v>
      </c>
      <c r="PZ139" s="120">
        <v>5.2371190260355634E-9</v>
      </c>
      <c r="QA139" s="120">
        <v>5.2371190260355626E-9</v>
      </c>
      <c r="QB139" s="120">
        <v>4.9194218999659662E-9</v>
      </c>
      <c r="QC139" s="120">
        <v>4.9194218999659646E-9</v>
      </c>
      <c r="QD139" s="120">
        <v>4.6188376094309924E-9</v>
      </c>
      <c r="QE139" s="120">
        <v>4.6188376094309916E-9</v>
      </c>
      <c r="QF139" s="120">
        <v>4.3345700533831371E-9</v>
      </c>
      <c r="QG139" s="120">
        <v>4.3345700533831347E-9</v>
      </c>
      <c r="QH139" s="120">
        <v>4.0658536816902607E-9</v>
      </c>
      <c r="QI139" s="120">
        <v>4.0658536816902607E-9</v>
      </c>
      <c r="QJ139" s="120">
        <v>3.8119526123185022E-9</v>
      </c>
      <c r="QK139" s="120">
        <v>3.8119526123185038E-9</v>
      </c>
      <c r="QL139" s="120">
        <v>3.5721597631658199E-9</v>
      </c>
      <c r="QM139" s="120">
        <v>3.5721597631658174E-9</v>
      </c>
      <c r="QN139" s="120">
        <v>3.3457959986380448E-9</v>
      </c>
      <c r="QO139" s="120">
        <v>3.3457959986380456E-9</v>
      </c>
      <c r="QP139" s="120">
        <v>3.1322092910493185E-9</v>
      </c>
      <c r="QQ139" s="120">
        <v>3.1322092910493206E-9</v>
      </c>
      <c r="QR139" s="120">
        <v>2.9307738969187136E-9</v>
      </c>
      <c r="QS139" s="120">
        <v>2.930773896918714E-9</v>
      </c>
      <c r="QT139" s="120">
        <v>2.7408895482249811E-9</v>
      </c>
      <c r="QU139" s="120">
        <v>2.7408895482249828E-9</v>
      </c>
      <c r="QV139" s="120">
        <v>2.5619806586712662E-9</v>
      </c>
      <c r="QW139" s="120">
        <v>2.561980658671267E-9</v>
      </c>
      <c r="QX139" s="120">
        <v>2.3934955450016469E-9</v>
      </c>
      <c r="QY139" s="120">
        <v>2.3934955450016456E-9</v>
      </c>
      <c r="QZ139" s="120">
        <v>2.2349056634014876E-9</v>
      </c>
      <c r="RA139" s="120">
        <v>2.2349056634014885E-9</v>
      </c>
      <c r="RB139" s="120">
        <v>2.0857048610035869E-9</v>
      </c>
      <c r="RC139" s="120">
        <v>2.085704861003589E-9</v>
      </c>
      <c r="RD139" s="120">
        <v>1.9454086425122517E-9</v>
      </c>
      <c r="RE139" s="120">
        <v>1.9454086425122525E-9</v>
      </c>
      <c r="RF139" s="120">
        <v>1.8135534519476585E-9</v>
      </c>
      <c r="RG139" s="120">
        <v>1.8135534519476574E-9</v>
      </c>
      <c r="RH139" s="120">
        <v>1.6896959695030774E-9</v>
      </c>
      <c r="RI139" s="120">
        <v>1.6896959695030765E-9</v>
      </c>
      <c r="RJ139" s="120">
        <v>1.5734124234978718E-9</v>
      </c>
      <c r="RK139" s="120">
        <v>1.5734124234978708E-9</v>
      </c>
      <c r="RL139" s="120">
        <v>1.464297917399599E-9</v>
      </c>
      <c r="RM139" s="120">
        <v>1.4642979173995979E-9</v>
      </c>
      <c r="RN139" s="120">
        <v>1.3619657718791147E-9</v>
      </c>
      <c r="RO139" s="120">
        <v>1.3619657718791149E-9</v>
      </c>
      <c r="RP139" s="120">
        <v>1.2660468818531509E-9</v>
      </c>
      <c r="RQ139" s="120">
        <v>1.2660468818531511E-9</v>
      </c>
      <c r="RR139" s="120">
        <v>1.1761890884596306E-9</v>
      </c>
      <c r="RS139" s="120">
        <v>1.17618908845963E-9</v>
      </c>
      <c r="RT139" s="120">
        <v>1.0920565659018667E-9</v>
      </c>
      <c r="RU139" s="120">
        <v>1.0920565659018663E-9</v>
      </c>
      <c r="RV139" s="120">
        <v>1.0133292230888083E-9</v>
      </c>
      <c r="RW139" s="120">
        <v>1.0133292230888089E-9</v>
      </c>
      <c r="RX139" s="120">
        <v>9.3970211998968351E-10</v>
      </c>
      <c r="RY139" s="120">
        <v>9.3970211998968393E-10</v>
      </c>
      <c r="RZ139" s="120">
        <v>8.708848986127262E-10</v>
      </c>
      <c r="SA139" s="120">
        <v>8.708848986127262E-10</v>
      </c>
      <c r="SB139" s="120">
        <v>8.0660122850920918E-10</v>
      </c>
      <c r="SC139" s="120">
        <v>8.0660122850920969E-10</v>
      </c>
      <c r="SD139" s="120">
        <v>7.4658826669566114E-10</v>
      </c>
      <c r="SE139" s="120">
        <v>7.4658826669566083E-10</v>
      </c>
      <c r="SF139" s="120">
        <v>6.9059613187905326E-10</v>
      </c>
      <c r="SG139" s="120">
        <v>6.9059613187905305E-10</v>
      </c>
      <c r="SH139" s="120">
        <v>6.3838739286183612E-10</v>
      </c>
      <c r="SI139" s="120">
        <v>6.3838739286183653E-10</v>
      </c>
      <c r="SJ139" s="120">
        <v>5.8973657099595926E-10</v>
      </c>
      <c r="SK139" s="120">
        <v>5.8973657099595957E-10</v>
      </c>
      <c r="SL139" s="120">
        <v>5.4442965654755894E-10</v>
      </c>
      <c r="SM139" s="120">
        <v>5.4442965654755863E-10</v>
      </c>
      <c r="SN139" s="120">
        <v>5.022636388267031E-10</v>
      </c>
      <c r="SO139" s="120">
        <v>5.022636388267032E-10</v>
      </c>
      <c r="SP139" s="120">
        <v>4.6304604992956242E-10</v>
      </c>
      <c r="SQ139" s="120">
        <v>4.6304604992956211E-10</v>
      </c>
      <c r="SR139" s="120">
        <v>4.2659452193356937E-10</v>
      </c>
      <c r="SS139" s="120">
        <v>4.2659452193356947E-10</v>
      </c>
      <c r="ST139" s="120">
        <v>3.92736357379607E-10</v>
      </c>
      <c r="SU139" s="120">
        <v>3.9273635737960711E-10</v>
      </c>
      <c r="SV139" s="120">
        <v>3.613081128689474E-10</v>
      </c>
      <c r="SW139" s="120">
        <v>3.6130811286894766E-10</v>
      </c>
      <c r="SX139" s="120">
        <v>3.3215519559665977E-10</v>
      </c>
      <c r="SY139" s="120">
        <v>3.3215519559665977E-10</v>
      </c>
      <c r="SZ139" s="120">
        <v>3.0513147263742474E-10</v>
      </c>
      <c r="TA139" s="120">
        <v>3.0513147263742474E-10</v>
      </c>
      <c r="TB139" s="120">
        <v>2.8009889279421809E-10</v>
      </c>
      <c r="TC139" s="120">
        <v>2.8009889279421798E-10</v>
      </c>
      <c r="TD139" s="120">
        <v>2.56927120815106E-10</v>
      </c>
      <c r="TE139" s="120">
        <v>2.5692712081510595E-10</v>
      </c>
      <c r="TF139" s="120">
        <v>2.3549318377847716E-10</v>
      </c>
      <c r="TG139" s="120">
        <v>2.3549318377847711E-10</v>
      </c>
      <c r="TH139" s="120">
        <v>2.1568112944239203E-10</v>
      </c>
      <c r="TI139" s="120">
        <v>2.1568112944239198E-10</v>
      </c>
      <c r="TJ139" s="120">
        <v>1.9738169634938588E-10</v>
      </c>
      <c r="TK139" s="120">
        <v>1.9738169634938581E-10</v>
      </c>
      <c r="TL139" s="120">
        <v>1.8049199547400829E-10</v>
      </c>
      <c r="TM139" s="120">
        <v>1.8049199547400831E-10</v>
      </c>
      <c r="TN139" s="120">
        <v>1.6491520319662994E-10</v>
      </c>
      <c r="TO139" s="120">
        <v>1.6491520319662992E-10</v>
      </c>
      <c r="TP139" s="120">
        <v>1.5056026538359148E-10</v>
      </c>
      <c r="TQ139" s="120">
        <v>1.5056026538359145E-10</v>
      </c>
      <c r="TR139" s="120">
        <v>1.3734161235062109E-10</v>
      </c>
      <c r="TS139" s="120">
        <v>1.3734161235062112E-10</v>
      </c>
      <c r="TT139" s="120">
        <v>1.2517888448359672E-10</v>
      </c>
      <c r="TU139" s="120">
        <v>1.2517888448359672E-10</v>
      </c>
      <c r="TV139" s="120">
        <v>1.1399666828818813E-10</v>
      </c>
      <c r="TW139" s="120">
        <v>1.1399666828818811E-10</v>
      </c>
      <c r="TX139" s="120">
        <v>1.0372424263767472E-10</v>
      </c>
      <c r="TY139" s="120">
        <v>1.037242426376747E-10</v>
      </c>
      <c r="TZ139" s="120">
        <v>9.4295334986301426E-11</v>
      </c>
      <c r="UA139" s="120">
        <v>9.4295334986301477E-11</v>
      </c>
      <c r="UB139" s="120">
        <v>8.5647887313905114E-11</v>
      </c>
      <c r="UC139" s="120">
        <v>8.5647887313905075E-11</v>
      </c>
      <c r="UD139" s="120">
        <v>7.7723831566215352E-11</v>
      </c>
      <c r="UE139" s="120">
        <v>7.7723831566215403E-11</v>
      </c>
      <c r="UF139" s="120">
        <v>7.0468874354209827E-11</v>
      </c>
      <c r="UG139" s="120">
        <v>7.0468874354209788E-11</v>
      </c>
      <c r="UH139" s="120">
        <v>6.3832290675169571E-11</v>
      </c>
      <c r="UI139" s="120">
        <v>6.3832290675169558E-11</v>
      </c>
      <c r="UJ139" s="120">
        <v>5.7766726417652708E-11</v>
      </c>
      <c r="UK139" s="120">
        <v>5.7766726417652708E-11</v>
      </c>
      <c r="UL139" s="120">
        <v>5.2228009412456608E-11</v>
      </c>
      <c r="UM139" s="120">
        <v>5.2228009412456589E-11</v>
      </c>
      <c r="UN139" s="120">
        <v>4.7174968791788102E-11</v>
      </c>
      <c r="UO139" s="120">
        <v>4.7174968791788109E-11</v>
      </c>
      <c r="UP139" s="120">
        <v>4.2569262419288174E-11</v>
      </c>
      <c r="UQ139" s="120">
        <v>4.2569262419288174E-11</v>
      </c>
      <c r="UR139" s="120">
        <v>3.8375212154263061E-11</v>
      </c>
      <c r="US139" s="120">
        <v>3.8375212154263074E-11</v>
      </c>
      <c r="UT139" s="120">
        <v>3.4559646714454116E-11</v>
      </c>
      <c r="UU139" s="120">
        <v>3.4559646714454129E-11</v>
      </c>
      <c r="UV139" s="120">
        <v>3.1091751902921634E-11</v>
      </c>
      <c r="UW139" s="120">
        <v>3.1091751902921608E-11</v>
      </c>
      <c r="UX139" s="120">
        <v>2.7942927966123655E-11</v>
      </c>
      <c r="UY139" s="120">
        <v>2.7942927966123671E-11</v>
      </c>
      <c r="UZ139" s="120">
        <v>2.5086653852027432E-11</v>
      </c>
      <c r="VA139" s="120">
        <v>2.5086653852027429E-11</v>
      </c>
      <c r="VB139" s="120">
        <v>2.249835813909271E-11</v>
      </c>
      <c r="VC139" s="120">
        <v>2.249835813909271E-11</v>
      </c>
      <c r="VD139" s="120">
        <v>2.0155296409207012E-11</v>
      </c>
      <c r="VE139" s="120">
        <v>2.0155296409206996E-11</v>
      </c>
      <c r="VF139" s="120">
        <v>1.8036434840119875E-11</v>
      </c>
      <c r="VG139" s="120">
        <v>1.8036434840119879E-11</v>
      </c>
      <c r="VH139" s="120">
        <v>1.6122339795612565E-11</v>
      </c>
      <c r="VI139" s="120">
        <v>1.6122339795612568E-11</v>
      </c>
      <c r="VJ139" s="120">
        <v>1.4395073194538955E-11</v>
      </c>
      <c r="VK139" s="120">
        <v>1.439507319453895E-11</v>
      </c>
      <c r="VL139" s="120">
        <v>1.2838093442975273E-11</v>
      </c>
      <c r="VM139" s="120">
        <v>1.2838093442975273E-11</v>
      </c>
      <c r="VN139" s="120">
        <v>1.1436161717009207E-11</v>
      </c>
      <c r="VO139" s="120">
        <v>1.1436161717009211E-11</v>
      </c>
      <c r="VP139" s="120">
        <v>1.0175253387174575E-11</v>
      </c>
      <c r="VQ139" s="120">
        <v>1.0175253387174575E-11</v>
      </c>
      <c r="VR139" s="120">
        <v>9.0424743791848081E-12</v>
      </c>
      <c r="VS139" s="120">
        <v>9.042474379184813E-12</v>
      </c>
      <c r="VT139" s="120">
        <v>8.0259822694266059E-12</v>
      </c>
      <c r="VU139" s="120">
        <v>8.0259822694265994E-12</v>
      </c>
      <c r="VV139" s="120">
        <v>7.1149119176336492E-12</v>
      </c>
      <c r="VW139" s="120">
        <v>7.1149119176336532E-12</v>
      </c>
      <c r="VX139" s="120">
        <v>6.2993054432586847E-12</v>
      </c>
      <c r="VY139" s="120">
        <v>6.2993054432586815E-12</v>
      </c>
      <c r="VZ139" s="120">
        <v>5.5700463562882432E-12</v>
      </c>
      <c r="WA139" s="120">
        <v>5.5700463562882424E-12</v>
      </c>
      <c r="WB139" s="120">
        <v>4.9187976575889652E-12</v>
      </c>
      <c r="WC139" s="120">
        <v>4.9187976575889652E-12</v>
      </c>
      <c r="WD139" s="120">
        <v>4.3379437283235133E-12</v>
      </c>
      <c r="WE139" s="120">
        <v>4.3379437283235157E-12</v>
      </c>
      <c r="WF139" s="120">
        <v>3.8205358325193999E-12</v>
      </c>
      <c r="WG139" s="120">
        <v>3.8205358325194008E-12</v>
      </c>
      <c r="WH139" s="120">
        <v>3.360241061501675E-12</v>
      </c>
      <c r="WI139" s="120">
        <v>3.360241061501673E-12</v>
      </c>
      <c r="WJ139" s="120">
        <v>2.9512945536008968E-12</v>
      </c>
      <c r="WK139" s="120">
        <v>2.9512945536008972E-12</v>
      </c>
      <c r="WL139" s="120">
        <v>2.5884548273087906E-12</v>
      </c>
      <c r="WM139" s="120">
        <v>2.588454827308789E-12</v>
      </c>
      <c r="WN139" s="120">
        <v>2.2669620708647887E-12</v>
      </c>
      <c r="WO139" s="120">
        <v>2.2669620708647887E-12</v>
      </c>
      <c r="WP139" s="120">
        <v>1.9824992361063106E-12</v>
      </c>
      <c r="WQ139" s="120">
        <v>1.9824992361063098E-12</v>
      </c>
      <c r="WR139" s="120">
        <v>1.7311557892926822E-12</v>
      </c>
      <c r="WS139" s="120">
        <v>1.7311557892926818E-12</v>
      </c>
      <c r="WT139" s="120">
        <v>1.5093939765070507E-12</v>
      </c>
      <c r="WU139" s="120">
        <v>1.5093939765070501E-12</v>
      </c>
      <c r="WV139" s="120">
        <v>1.3140174661413614E-12</v>
      </c>
      <c r="WW139" s="120">
        <v>1.3140174661413608E-12</v>
      </c>
      <c r="WX139" s="120">
        <v>1.1421422358665379E-12</v>
      </c>
      <c r="WY139" s="120">
        <v>1.1421422358665389E-12</v>
      </c>
      <c r="WZ139" s="120">
        <v>9.9116957637323115E-13</v>
      </c>
      <c r="XA139" s="120">
        <v>9.9116957637323055E-13</v>
      </c>
      <c r="XB139" s="120">
        <v>8.5876108902823122E-13</v>
      </c>
      <c r="XC139" s="120">
        <v>8.5876108902823213E-13</v>
      </c>
      <c r="XD139" s="120">
        <v>7.4281555941849506E-13</v>
      </c>
      <c r="XE139" s="120">
        <v>7.4281555941849476E-13</v>
      </c>
      <c r="XF139" s="120">
        <v>6.4144759353950463E-13</v>
      </c>
      <c r="XG139" s="120">
        <v>6.4144759353950423E-13</v>
      </c>
      <c r="XH139" s="120">
        <v>5.5296790811897331E-13</v>
      </c>
      <c r="XI139" s="120">
        <v>5.5296790811897362E-13</v>
      </c>
      <c r="XJ139" s="120">
        <v>4.7586517124205912E-13</v>
      </c>
      <c r="XK139" s="120">
        <v>4.7586517124205891E-13</v>
      </c>
      <c r="XL139" s="120">
        <v>4.0878929405271152E-13</v>
      </c>
      <c r="XM139" s="120">
        <v>4.0878929405271152E-13</v>
      </c>
      <c r="XN139" s="120">
        <v>3.505360788398914E-13</v>
      </c>
      <c r="XO139" s="120">
        <v>3.505360788398916E-13</v>
      </c>
      <c r="XP139" s="120">
        <v>3.0003313327020465E-13</v>
      </c>
      <c r="XQ139" s="120">
        <v>3.000331332702047E-13</v>
      </c>
      <c r="XR139" s="120">
        <v>2.5632696489352515E-13</v>
      </c>
      <c r="XS139" s="120">
        <v>2.56326964893525E-13</v>
      </c>
      <c r="XT139" s="120">
        <v>2.1857117431924792E-13</v>
      </c>
      <c r="XU139" s="120">
        <v>2.1857117431924794E-13</v>
      </c>
      <c r="XV139" s="120">
        <v>1.8601566963242425E-13</v>
      </c>
      <c r="XW139" s="120">
        <v>1.8601566963242422E-13</v>
      </c>
      <c r="XX139" s="120">
        <v>1.5799682868604756E-13</v>
      </c>
      <c r="XY139" s="120">
        <v>1.5799682868604749E-13</v>
      </c>
      <c r="XZ139" s="120">
        <v>1.3392853986360709E-13</v>
      </c>
      <c r="YA139" s="120">
        <v>1.3392853986360716E-13</v>
      </c>
      <c r="YB139" s="120">
        <v>1.1329405575059648E-13</v>
      </c>
      <c r="YC139" s="120">
        <v>1.1329405575059648E-13</v>
      </c>
      <c r="YD139" s="120">
        <v>9.5638597881385975E-14</v>
      </c>
      <c r="YE139" s="120">
        <v>9.5638597881386E-14</v>
      </c>
      <c r="YF139" s="120">
        <v>8.0562654335648124E-14</v>
      </c>
      <c r="YG139" s="120">
        <v>8.0562654335648111E-14</v>
      </c>
      <c r="YH139" s="120">
        <v>6.7715915443773725E-14</v>
      </c>
      <c r="YI139" s="120">
        <v>6.7715915443773725E-14</v>
      </c>
      <c r="YJ139" s="120">
        <v>5.6791796221351829E-14</v>
      </c>
      <c r="YK139" s="120">
        <v>5.679179622135181E-14</v>
      </c>
      <c r="YL139" s="120">
        <v>4.7522497387196422E-14</v>
      </c>
      <c r="YM139" s="120">
        <v>4.7522497387196435E-14</v>
      </c>
      <c r="YN139" s="120">
        <v>3.9674559926464288E-14</v>
      </c>
      <c r="YO139" s="120">
        <v>3.9674559926464269E-14</v>
      </c>
      <c r="YP139" s="120">
        <v>3.3044871139457561E-14</v>
      </c>
      <c r="YQ139" s="120">
        <v>3.3044871139457586E-14</v>
      </c>
      <c r="YR139" s="120">
        <v>2.7457082967535129E-14</v>
      </c>
      <c r="YS139" s="120">
        <v>2.7457082967535122E-14</v>
      </c>
      <c r="YT139" s="120">
        <v>2.2758406110390405E-14</v>
      </c>
      <c r="YU139" s="120">
        <v>2.2758406110390405E-14</v>
      </c>
      <c r="YV139" s="120">
        <v>1.881674604444368E-14</v>
      </c>
      <c r="YW139" s="120">
        <v>1.8816746044443667E-14</v>
      </c>
      <c r="YX139" s="120">
        <v>1.5518149521281803E-14</v>
      </c>
      <c r="YY139" s="120">
        <v>1.55181495212818E-14</v>
      </c>
      <c r="YZ139" s="120">
        <v>1.2764532469393526E-14</v>
      </c>
      <c r="ZA139" s="120">
        <v>1.276453246939353E-14</v>
      </c>
      <c r="ZB139" s="120">
        <v>1.0471662443671481E-14</v>
      </c>
      <c r="ZC139" s="120">
        <v>1.0471662443671473E-14</v>
      </c>
      <c r="ZD139" s="120">
        <v>8.5673708674082701E-15</v>
      </c>
      <c r="ZE139" s="120">
        <v>8.5673708674082701E-15</v>
      </c>
      <c r="ZF139" s="120">
        <v>6.989972293232983E-15</v>
      </c>
      <c r="ZG139" s="120">
        <v>6.9899722932329877E-15</v>
      </c>
      <c r="ZH139" s="120">
        <v>5.6868697753351161E-15</v>
      </c>
      <c r="ZI139" s="120">
        <v>5.6868697753351161E-15</v>
      </c>
      <c r="ZJ139" s="120">
        <v>4.6133271983860506E-15</v>
      </c>
      <c r="ZK139" s="120">
        <v>4.6133271983860522E-15</v>
      </c>
      <c r="ZL139" s="120">
        <v>3.7313910520070056E-15</v>
      </c>
      <c r="ZM139" s="120">
        <v>3.7313910520070056E-15</v>
      </c>
      <c r="ZN139" s="120">
        <v>3.008945676871631E-15</v>
      </c>
      <c r="ZO139" s="120">
        <v>3.0089456768716286E-15</v>
      </c>
      <c r="ZP139" s="120">
        <v>2.4188874431764792E-15</v>
      </c>
      <c r="ZQ139" s="120">
        <v>2.4188874431764808E-15</v>
      </c>
      <c r="ZR139" s="120">
        <v>1.9384046580245819E-15</v>
      </c>
      <c r="ZS139" s="120">
        <v>1.9384046580245823E-15</v>
      </c>
      <c r="ZT139" s="120">
        <v>1.5483512391374946E-15</v>
      </c>
      <c r="ZU139" s="120">
        <v>1.548351239137494E-15</v>
      </c>
      <c r="ZV139" s="120">
        <v>1.2327033422333968E-15</v>
      </c>
      <c r="ZW139" s="120">
        <v>1.2327033422333965E-15</v>
      </c>
      <c r="ZX139" s="120">
        <v>9.7808919245504758E-16</v>
      </c>
      <c r="ZY139" s="120">
        <v>9.7808919245504778E-16</v>
      </c>
      <c r="ZZ139" s="120">
        <v>7.7338335052736086E-16</v>
      </c>
      <c r="AAA139" s="120">
        <v>7.7338335052736036E-16</v>
      </c>
      <c r="AAB139" s="120">
        <v>6.0935754602436365E-16</v>
      </c>
      <c r="AAC139" s="120">
        <v>6.0935754602436404E-16</v>
      </c>
      <c r="AAD139" s="120">
        <v>4.7838103739067079E-16</v>
      </c>
      <c r="AAE139" s="120">
        <v>4.7838103739067059E-16</v>
      </c>
      <c r="AAF139" s="120">
        <v>3.7416421533900526E-16</v>
      </c>
      <c r="AAG139" s="120">
        <v>3.7416421533900502E-16</v>
      </c>
      <c r="AAH139" s="120">
        <v>2.9153985704272877E-16</v>
      </c>
      <c r="AAI139" s="120">
        <v>2.9153985704272891E-16</v>
      </c>
      <c r="AAJ139" s="120">
        <v>2.2627706721541541E-16</v>
      </c>
      <c r="AAK139" s="120">
        <v>2.2627706721541541E-16</v>
      </c>
      <c r="AAL139" s="120">
        <v>1.7492351270026597E-16</v>
      </c>
      <c r="AAM139" s="120">
        <v>1.7492351270026595E-16</v>
      </c>
      <c r="AAN139" s="120">
        <v>1.3467207347319699E-16</v>
      </c>
      <c r="AAO139" s="120">
        <v>1.3467207347319687E-16</v>
      </c>
      <c r="AAP139" s="120">
        <v>1.032484987835965E-16</v>
      </c>
      <c r="AAQ139" s="120">
        <v>1.0324849878359656E-16</v>
      </c>
      <c r="AAR139" s="120">
        <v>7.8817076187802669E-17</v>
      </c>
      <c r="AAS139" s="120">
        <v>7.8817076187802657E-17</v>
      </c>
      <c r="AAT139" s="120">
        <v>5.9901697015560234E-17</v>
      </c>
      <c r="AAU139" s="120">
        <v>5.990169701556021E-17</v>
      </c>
      <c r="AAV139" s="120">
        <v>4.5320037753960581E-17</v>
      </c>
      <c r="AAW139" s="120">
        <v>4.5320037753960588E-17</v>
      </c>
      <c r="AAX139" s="120">
        <v>3.4128876194945143E-17</v>
      </c>
      <c r="AAY139" s="120">
        <v>3.4128876194945137E-17</v>
      </c>
      <c r="AAZ139" s="120">
        <v>2.5578827076471645E-17</v>
      </c>
      <c r="ABA139" s="120">
        <v>2.5578827076471651E-17</v>
      </c>
      <c r="ABB139" s="120">
        <v>1.9077017300762431E-17</v>
      </c>
      <c r="ABC139" s="120">
        <v>1.907701730076244E-17</v>
      </c>
      <c r="ABD139" s="120">
        <v>1.4156428420812718E-17</v>
      </c>
      <c r="ABE139" s="120">
        <v>1.4156428420812705E-17</v>
      </c>
      <c r="ABF139" s="120">
        <v>1.0450816569891641E-17</v>
      </c>
      <c r="ABG139" s="120">
        <v>1.0450816569891642E-17</v>
      </c>
      <c r="ABH139" s="120">
        <v>7.6742798250356353E-18</v>
      </c>
      <c r="ABI139" s="120">
        <v>7.6742798250356353E-18</v>
      </c>
      <c r="ABJ139" s="120">
        <v>5.60468243764155E-18</v>
      </c>
      <c r="ABK139" s="120">
        <v>5.6046824376415454E-18</v>
      </c>
      <c r="ABL139" s="120">
        <v>4.0702665634025405E-18</v>
      </c>
      <c r="ABM139" s="120">
        <v>4.0702665634025413E-18</v>
      </c>
      <c r="ABN139" s="120">
        <v>2.9388870521879668E-18</v>
      </c>
      <c r="ABO139" s="120">
        <v>2.9388870521879672E-18</v>
      </c>
      <c r="ABP139" s="120">
        <v>2.1093953332059546E-18</v>
      </c>
      <c r="ABQ139" s="120">
        <v>2.1093953332059538E-18</v>
      </c>
      <c r="ABR139" s="120">
        <v>1.5047761188412373E-18</v>
      </c>
      <c r="ABS139" s="120">
        <v>1.5047761188412375E-18</v>
      </c>
      <c r="ABT139" s="120">
        <v>1.0667070742445145E-18</v>
      </c>
      <c r="ABU139" s="120">
        <v>1.0667070742445145E-18</v>
      </c>
      <c r="ABV139" s="120">
        <v>7.5126814298826355E-19</v>
      </c>
      <c r="ABW139" s="120">
        <v>7.5126814298826326E-19</v>
      </c>
      <c r="ABX139" s="120">
        <v>5.2557513420040811E-19</v>
      </c>
      <c r="ABY139" s="120">
        <v>5.2557513420040831E-19</v>
      </c>
      <c r="ABZ139" s="120">
        <v>3.6515259140393226E-19</v>
      </c>
      <c r="ACA139" s="120">
        <v>3.6515259140393226E-19</v>
      </c>
      <c r="ACB139" s="120">
        <v>2.5189488873368479E-19</v>
      </c>
      <c r="ACC139" s="120">
        <v>2.518948887336846E-19</v>
      </c>
      <c r="ACD139" s="120">
        <v>1.7249283790144844E-19</v>
      </c>
      <c r="ACE139" s="120">
        <v>1.7249283790144854E-19</v>
      </c>
      <c r="ACF139" s="120">
        <v>1.1722663936830082E-19</v>
      </c>
      <c r="ACG139" s="120">
        <v>1.1722663936830087E-19</v>
      </c>
      <c r="ACH139" s="120">
        <v>7.9045480071059391E-20</v>
      </c>
      <c r="ACI139" s="120">
        <v>7.9045480071059367E-20</v>
      </c>
      <c r="ACJ139" s="120">
        <v>5.28700881254406E-20</v>
      </c>
      <c r="ACK139" s="120">
        <v>5.2870088125440588E-20</v>
      </c>
      <c r="ACL139" s="120">
        <v>3.5067644094088531E-20</v>
      </c>
      <c r="ACM139" s="120">
        <v>3.5067644094088507E-20</v>
      </c>
      <c r="ACN139" s="120">
        <v>2.3059089387519349E-20</v>
      </c>
      <c r="ACO139" s="120">
        <v>2.3059089387519352E-20</v>
      </c>
      <c r="ACP139" s="120">
        <v>1.5027471732564579E-20</v>
      </c>
      <c r="ACQ139" s="120">
        <v>1.5027471732564588E-20</v>
      </c>
      <c r="ACR139" s="120">
        <v>9.7028745074361196E-21</v>
      </c>
      <c r="ACS139" s="120">
        <v>9.7028745074361165E-21</v>
      </c>
      <c r="ACT139" s="120">
        <v>6.2049890749977543E-21</v>
      </c>
      <c r="ACU139" s="120">
        <v>6.2049890749977566E-21</v>
      </c>
      <c r="ACV139" s="120">
        <v>3.928759793151418E-21</v>
      </c>
      <c r="ACW139" s="120">
        <v>3.9287597931514157E-21</v>
      </c>
      <c r="ACX139" s="120">
        <v>2.46197316463116E-21</v>
      </c>
      <c r="ACY139" s="120">
        <v>2.46197316463116E-21</v>
      </c>
      <c r="ACZ139" s="120">
        <v>1.5263539677096124E-21</v>
      </c>
      <c r="ADA139" s="120">
        <v>1.5263539677096122E-21</v>
      </c>
      <c r="ADB139" s="120">
        <v>9.3582051026483017E-22</v>
      </c>
      <c r="ADC139" s="120">
        <v>9.3582051026483017E-22</v>
      </c>
      <c r="ADD139" s="120">
        <v>5.6716085845201264E-22</v>
      </c>
      <c r="ADE139" s="120">
        <v>5.6716085845201273E-22</v>
      </c>
      <c r="ADF139" s="120">
        <v>3.3962242430239862E-22</v>
      </c>
      <c r="ADG139" s="120">
        <v>3.3962242430239848E-22</v>
      </c>
      <c r="ADH139" s="120">
        <v>2.0084036166268152E-22</v>
      </c>
      <c r="ADI139" s="120">
        <v>2.0084036166268145E-22</v>
      </c>
      <c r="ADJ139" s="120">
        <v>1.1723178727316798E-22</v>
      </c>
      <c r="ADK139" s="120">
        <v>1.1723178727316801E-22</v>
      </c>
      <c r="ADL139" s="120">
        <v>6.7505750694218312E-23</v>
      </c>
      <c r="ADM139" s="120">
        <v>6.7505750694218312E-23</v>
      </c>
      <c r="ADN139" s="120">
        <v>3.8325090534519429E-23</v>
      </c>
      <c r="ADO139" s="120">
        <v>3.8325090534519441E-23</v>
      </c>
      <c r="ADP139" s="120">
        <v>2.1438881605185152E-23</v>
      </c>
      <c r="ADQ139" s="120">
        <v>2.1438881605185161E-23</v>
      </c>
      <c r="ADR139" s="120">
        <v>1.180888779300114E-23</v>
      </c>
      <c r="ADS139" s="120">
        <v>1.1808887793001141E-23</v>
      </c>
      <c r="ADT139" s="120">
        <v>6.4002280143192701E-24</v>
      </c>
      <c r="ADU139" s="120">
        <v>6.4002280143192701E-24</v>
      </c>
      <c r="ADV139" s="120">
        <v>3.4106051496180779E-24</v>
      </c>
      <c r="ADW139" s="120">
        <v>3.4106051496180771E-24</v>
      </c>
      <c r="ADX139" s="120">
        <v>1.7855134023818091E-24</v>
      </c>
      <c r="ADY139" s="120">
        <v>1.7855134023818095E-24</v>
      </c>
      <c r="ADZ139" s="120">
        <v>9.1750893447937876E-25</v>
      </c>
      <c r="AEA139" s="120">
        <v>9.1750893447937876E-25</v>
      </c>
      <c r="AEB139" s="120">
        <v>4.6234246287223558E-25</v>
      </c>
      <c r="AEC139" s="120">
        <v>4.6234246287223503E-25</v>
      </c>
      <c r="AED139" s="120">
        <v>2.2823491701362564E-25</v>
      </c>
      <c r="AEE139" s="120">
        <v>2.2823491701362578E-25</v>
      </c>
      <c r="AEF139" s="120">
        <v>1.1025235072065565E-25</v>
      </c>
      <c r="AEG139" s="120">
        <v>1.1025235072065565E-25</v>
      </c>
      <c r="AEH139" s="120">
        <v>5.2055143434666944E-26</v>
      </c>
      <c r="AEI139" s="120">
        <v>5.2055143434666956E-26</v>
      </c>
      <c r="AEJ139" s="120">
        <v>2.3990928053942644E-26</v>
      </c>
      <c r="AEK139" s="120">
        <v>2.3990928053942644E-26</v>
      </c>
      <c r="AEL139" s="120">
        <v>1.0777673568760878E-26</v>
      </c>
      <c r="AEM139" s="120">
        <v>1.0777673568760877E-26</v>
      </c>
      <c r="AEN139" s="120">
        <v>4.7122386138856722E-27</v>
      </c>
      <c r="AEO139" s="120">
        <v>4.7122386138856729E-27</v>
      </c>
      <c r="AEP139" s="120">
        <v>2.0017893878620508E-27</v>
      </c>
      <c r="AEQ139" s="120">
        <v>2.0017893878620497E-27</v>
      </c>
      <c r="AER139" s="120">
        <v>8.2468583829653147E-28</v>
      </c>
      <c r="AES139" s="120">
        <v>8.2468583829653183E-28</v>
      </c>
      <c r="AET139" s="120">
        <v>3.2880800897988399E-28</v>
      </c>
      <c r="AEU139" s="120">
        <v>3.288080089798839E-28</v>
      </c>
      <c r="AEV139" s="120">
        <v>1.2658598544022222E-28</v>
      </c>
      <c r="AEW139" s="120">
        <v>1.2658598544022224E-28</v>
      </c>
      <c r="AEX139" s="120">
        <v>4.6936277825660231E-29</v>
      </c>
      <c r="AEY139" s="120">
        <v>4.693627782566022E-29</v>
      </c>
      <c r="AEZ139" s="120">
        <v>1.6713462655060839E-29</v>
      </c>
      <c r="AFA139" s="120">
        <v>1.6713462655060844E-29</v>
      </c>
      <c r="AFB139" s="120">
        <v>5.6970967179848368E-30</v>
      </c>
      <c r="AFC139" s="120">
        <v>5.6970967179848368E-30</v>
      </c>
      <c r="AFD139" s="120">
        <v>1.8521358996116855E-30</v>
      </c>
      <c r="AFE139" s="120">
        <v>1.8521358996116859E-30</v>
      </c>
      <c r="AFF139" s="120">
        <v>5.7186680145887528E-31</v>
      </c>
      <c r="AFG139" s="120">
        <v>5.7186680145887528E-31</v>
      </c>
      <c r="AFH139" s="120">
        <v>1.6688072500654175E-31</v>
      </c>
      <c r="AFI139" s="120">
        <v>1.6688072500654171E-31</v>
      </c>
      <c r="AFJ139" s="120">
        <v>4.5765700035090238E-32</v>
      </c>
      <c r="AFK139" s="120">
        <v>4.5765700035090243E-32</v>
      </c>
      <c r="AFL139" s="120">
        <v>1.1716125309994608E-32</v>
      </c>
      <c r="AFM139" s="120">
        <v>1.1716125309994608E-32</v>
      </c>
      <c r="AFN139" s="120">
        <v>2.7774779720036102E-33</v>
      </c>
      <c r="AFO139" s="120">
        <v>2.7774779720036102E-33</v>
      </c>
      <c r="AFP139" s="120">
        <v>6.0380296317505927E-34</v>
      </c>
      <c r="AFQ139" s="120">
        <v>6.0380296317505935E-34</v>
      </c>
      <c r="AFR139" s="120">
        <v>1.1891763406056988E-34</v>
      </c>
      <c r="AFS139" s="120">
        <v>1.1891763406056984E-34</v>
      </c>
      <c r="AFT139" s="120">
        <v>2.089253660201449E-35</v>
      </c>
      <c r="AFU139" s="120">
        <v>2.0892536602014493E-35</v>
      </c>
      <c r="AFV139" s="120">
        <v>3.2085267661689859E-36</v>
      </c>
      <c r="AFW139" s="120">
        <v>3.2085267661689859E-36</v>
      </c>
      <c r="AFX139" s="120">
        <v>4.1887997090857271E-37</v>
      </c>
      <c r="AFY139" s="120">
        <v>4.1887997090857263E-37</v>
      </c>
      <c r="AFZ139" s="120">
        <v>4.4642902788091455E-38</v>
      </c>
      <c r="AGA139" s="120">
        <v>4.464290278809146E-38</v>
      </c>
      <c r="AGB139" s="120">
        <v>3.6425688593290733E-39</v>
      </c>
      <c r="AGC139" s="120">
        <v>3.6425688593290733E-39</v>
      </c>
      <c r="AGD139" s="120">
        <v>2.0232507747307439E-40</v>
      </c>
      <c r="AGE139" s="120">
        <v>2.0232507747307439E-40</v>
      </c>
      <c r="AGF139" s="120">
        <v>5.7397185098744507E-42</v>
      </c>
      <c r="AGG139" s="120" t="s">
        <v>105</v>
      </c>
      <c r="AGH139" s="120" t="s">
        <v>105</v>
      </c>
      <c r="AGI139" s="120" t="s">
        <v>105</v>
      </c>
      <c r="AGJ139" s="120" t="s">
        <v>105</v>
      </c>
      <c r="AGK139" s="120" t="s">
        <v>105</v>
      </c>
      <c r="AGL139" s="120" t="s">
        <v>105</v>
      </c>
      <c r="AGM139" s="120" t="s">
        <v>105</v>
      </c>
      <c r="AGN139" s="120" t="s">
        <v>105</v>
      </c>
      <c r="AGO139" s="120" t="s">
        <v>105</v>
      </c>
      <c r="AGP139" s="120" t="s">
        <v>105</v>
      </c>
      <c r="AGQ139" s="120" t="s">
        <v>105</v>
      </c>
      <c r="AGR139" s="120" t="s">
        <v>105</v>
      </c>
      <c r="AGS139" s="120" t="s">
        <v>105</v>
      </c>
      <c r="AGT139" s="120" t="s">
        <v>105</v>
      </c>
      <c r="AGU139" s="120" t="s">
        <v>105</v>
      </c>
      <c r="AGV139" s="120" t="s">
        <v>105</v>
      </c>
      <c r="AGW139" s="120" t="s">
        <v>105</v>
      </c>
      <c r="AGX139" s="120" t="s">
        <v>105</v>
      </c>
      <c r="AGY139" s="120" t="s">
        <v>105</v>
      </c>
      <c r="AGZ139" s="120" t="s">
        <v>105</v>
      </c>
      <c r="AHA139" s="120" t="s">
        <v>105</v>
      </c>
      <c r="AHB139" s="120" t="s">
        <v>105</v>
      </c>
      <c r="AHC139" s="120" t="s">
        <v>105</v>
      </c>
      <c r="AHD139" s="120" t="s">
        <v>105</v>
      </c>
      <c r="AHE139" s="120" t="s">
        <v>105</v>
      </c>
      <c r="AHF139" s="120" t="s">
        <v>105</v>
      </c>
      <c r="AHG139" s="120" t="s">
        <v>105</v>
      </c>
      <c r="AHH139" s="120" t="s">
        <v>105</v>
      </c>
      <c r="AHI139" s="120" t="s">
        <v>105</v>
      </c>
      <c r="AHJ139" s="120" t="s">
        <v>105</v>
      </c>
      <c r="AHK139" s="120" t="s">
        <v>105</v>
      </c>
      <c r="AHL139" s="120" t="s">
        <v>105</v>
      </c>
      <c r="AHM139" s="120" t="s">
        <v>105</v>
      </c>
      <c r="AHN139" s="120" t="s">
        <v>105</v>
      </c>
      <c r="AHO139" s="120" t="s">
        <v>105</v>
      </c>
      <c r="AHP139" s="120" t="s">
        <v>105</v>
      </c>
      <c r="AHQ139" s="120" t="s">
        <v>105</v>
      </c>
      <c r="AHR139" s="120" t="s">
        <v>105</v>
      </c>
      <c r="AHS139" s="120" t="s">
        <v>105</v>
      </c>
      <c r="AHT139" s="120" t="s">
        <v>105</v>
      </c>
      <c r="AHU139" s="120" t="s">
        <v>105</v>
      </c>
      <c r="AHV139" s="120" t="s">
        <v>105</v>
      </c>
      <c r="AHW139" s="120" t="s">
        <v>105</v>
      </c>
      <c r="AHX139" s="120" t="s">
        <v>105</v>
      </c>
      <c r="AHY139" s="120" t="s">
        <v>105</v>
      </c>
      <c r="AHZ139" s="120" t="s">
        <v>105</v>
      </c>
      <c r="AIA139" s="120" t="s">
        <v>105</v>
      </c>
      <c r="AIB139" s="120" t="s">
        <v>105</v>
      </c>
      <c r="AIC139" s="120" t="s">
        <v>105</v>
      </c>
      <c r="AID139" s="120" t="s">
        <v>105</v>
      </c>
      <c r="AIE139" s="120" t="s">
        <v>105</v>
      </c>
      <c r="AIF139" s="120" t="s">
        <v>105</v>
      </c>
      <c r="AIG139" s="120" t="s">
        <v>105</v>
      </c>
      <c r="AIH139" s="120" t="s">
        <v>105</v>
      </c>
      <c r="AII139" s="120" t="s">
        <v>105</v>
      </c>
      <c r="AIJ139" s="120" t="s">
        <v>105</v>
      </c>
      <c r="AIK139" s="120" t="s">
        <v>105</v>
      </c>
      <c r="AIL139" s="120" t="s">
        <v>105</v>
      </c>
      <c r="AIM139" s="120" t="s">
        <v>105</v>
      </c>
      <c r="AIN139" s="120" t="s">
        <v>105</v>
      </c>
      <c r="AIO139" s="120" t="s">
        <v>105</v>
      </c>
      <c r="AIP139" s="120" t="s">
        <v>105</v>
      </c>
      <c r="AIQ139" s="120" t="s">
        <v>105</v>
      </c>
      <c r="AIR139" s="120" t="s">
        <v>105</v>
      </c>
      <c r="AIS139" s="120" t="s">
        <v>105</v>
      </c>
      <c r="AIT139" s="120" t="s">
        <v>105</v>
      </c>
      <c r="AIU139" s="120" t="s">
        <v>105</v>
      </c>
      <c r="AIV139" s="120" t="s">
        <v>105</v>
      </c>
      <c r="AIW139" s="120" t="s">
        <v>105</v>
      </c>
      <c r="AIX139" s="120" t="s">
        <v>105</v>
      </c>
      <c r="AIY139" s="120" t="s">
        <v>105</v>
      </c>
      <c r="AIZ139" s="120" t="s">
        <v>105</v>
      </c>
      <c r="AJA139" s="120" t="s">
        <v>105</v>
      </c>
      <c r="AJB139" s="120" t="s">
        <v>105</v>
      </c>
      <c r="AJC139" s="120" t="s">
        <v>105</v>
      </c>
      <c r="AJD139" s="120" t="s">
        <v>105</v>
      </c>
      <c r="AJE139" s="120" t="s">
        <v>105</v>
      </c>
      <c r="AJF139" s="120" t="s">
        <v>105</v>
      </c>
      <c r="AJG139" s="120" t="s">
        <v>105</v>
      </c>
      <c r="AJH139" s="120" t="s">
        <v>105</v>
      </c>
      <c r="AJI139" s="120" t="s">
        <v>105</v>
      </c>
      <c r="AJJ139" s="120" t="s">
        <v>105</v>
      </c>
      <c r="AJK139" s="120" t="s">
        <v>105</v>
      </c>
      <c r="AJL139" s="120" t="s">
        <v>105</v>
      </c>
      <c r="AJM139" s="120" t="s">
        <v>105</v>
      </c>
      <c r="AJN139" s="120" t="s">
        <v>105</v>
      </c>
      <c r="AJO139" s="120" t="s">
        <v>105</v>
      </c>
      <c r="AJP139" s="120" t="s">
        <v>105</v>
      </c>
      <c r="AJQ139" s="120" t="s">
        <v>105</v>
      </c>
      <c r="AJR139" s="120" t="s">
        <v>105</v>
      </c>
      <c r="AJS139" s="120" t="s">
        <v>105</v>
      </c>
      <c r="AJT139" s="120" t="s">
        <v>105</v>
      </c>
      <c r="AJU139" s="120" t="s">
        <v>105</v>
      </c>
      <c r="AJV139" s="120" t="s">
        <v>105</v>
      </c>
      <c r="AJW139" s="120" t="s">
        <v>105</v>
      </c>
      <c r="AJX139" s="120" t="s">
        <v>105</v>
      </c>
      <c r="AJY139" s="120" t="s">
        <v>105</v>
      </c>
      <c r="AJZ139" s="120" t="s">
        <v>105</v>
      </c>
      <c r="AKA139" s="120" t="s">
        <v>105</v>
      </c>
      <c r="AKB139" s="120" t="s">
        <v>105</v>
      </c>
      <c r="AKC139" s="120" t="s">
        <v>105</v>
      </c>
      <c r="AKD139" s="120" t="s">
        <v>105</v>
      </c>
      <c r="AKE139" s="120" t="s">
        <v>105</v>
      </c>
      <c r="AKF139" s="120" t="s">
        <v>105</v>
      </c>
      <c r="AKG139" s="120" t="s">
        <v>105</v>
      </c>
      <c r="AKH139" s="120" t="s">
        <v>105</v>
      </c>
      <c r="AKI139" s="120" t="s">
        <v>105</v>
      </c>
      <c r="AKJ139" s="120" t="s">
        <v>105</v>
      </c>
      <c r="AKK139" s="120" t="s">
        <v>105</v>
      </c>
      <c r="AKL139" s="120" t="s">
        <v>105</v>
      </c>
      <c r="AKM139" s="120" t="s">
        <v>105</v>
      </c>
      <c r="AKN139" s="120" t="s">
        <v>105</v>
      </c>
      <c r="AKO139" s="120" t="s">
        <v>105</v>
      </c>
      <c r="AKP139" s="120" t="s">
        <v>105</v>
      </c>
      <c r="AKQ139" s="120" t="s">
        <v>105</v>
      </c>
      <c r="AKR139" s="120" t="s">
        <v>105</v>
      </c>
      <c r="AKS139" s="120" t="s">
        <v>105</v>
      </c>
      <c r="AKT139" s="120" t="s">
        <v>105</v>
      </c>
      <c r="AKU139" s="120" t="s">
        <v>105</v>
      </c>
      <c r="AKV139" s="120" t="s">
        <v>105</v>
      </c>
      <c r="AKW139" s="120" t="s">
        <v>105</v>
      </c>
      <c r="AKX139" s="120" t="s">
        <v>105</v>
      </c>
      <c r="AKY139" s="120" t="s">
        <v>105</v>
      </c>
      <c r="AKZ139" s="120" t="s">
        <v>105</v>
      </c>
      <c r="ALA139" s="120" t="s">
        <v>105</v>
      </c>
      <c r="ALB139" s="120" t="s">
        <v>105</v>
      </c>
      <c r="ALC139" s="120" t="s">
        <v>105</v>
      </c>
      <c r="ALD139" s="120" t="s">
        <v>105</v>
      </c>
      <c r="ALE139" s="120" t="s">
        <v>105</v>
      </c>
      <c r="ALF139" s="120" t="s">
        <v>105</v>
      </c>
      <c r="ALG139" s="120" t="s">
        <v>105</v>
      </c>
      <c r="ALH139" s="120" t="s">
        <v>105</v>
      </c>
      <c r="ALI139" s="120" t="s">
        <v>105</v>
      </c>
      <c r="ALJ139" s="120" t="s">
        <v>105</v>
      </c>
      <c r="ALK139" s="120" t="s">
        <v>105</v>
      </c>
      <c r="ALL139" s="120" t="s">
        <v>105</v>
      </c>
      <c r="ALM139" s="120" t="s">
        <v>105</v>
      </c>
      <c r="ALN139" s="120"/>
    </row>
    <row r="140" spans="1:1002" hidden="1">
      <c r="A140" s="119">
        <v>139</v>
      </c>
      <c r="B140" s="120">
        <v>8.1497652450036011E-6</v>
      </c>
      <c r="C140" s="120">
        <v>7.9001309103618733E-6</v>
      </c>
      <c r="D140" s="120">
        <v>7.996114621008605E-6</v>
      </c>
      <c r="E140" s="120">
        <v>7.7504979638977728E-6</v>
      </c>
      <c r="F140" s="120">
        <v>7.8447424023160465E-6</v>
      </c>
      <c r="G140" s="120">
        <v>7.6030961288259008E-6</v>
      </c>
      <c r="H140" s="120">
        <v>7.6956253721004655E-6</v>
      </c>
      <c r="I140" s="120">
        <v>7.457902494118755E-6</v>
      </c>
      <c r="J140" s="120">
        <v>7.5487404085469676E-6</v>
      </c>
      <c r="K140" s="120">
        <v>7.3148942444900449E-6</v>
      </c>
      <c r="L140" s="120">
        <v>7.4040644858692817E-6</v>
      </c>
      <c r="M140" s="120">
        <v>7.1740486613901659E-6</v>
      </c>
      <c r="N140" s="120">
        <v>7.2615746753201333E-6</v>
      </c>
      <c r="O140" s="120">
        <v>7.0353431239938077E-6</v>
      </c>
      <c r="P140" s="120">
        <v>7.1212481461936585E-6</v>
      </c>
      <c r="Q140" s="120">
        <v>6.8987551101794015E-6</v>
      </c>
      <c r="R140" s="120">
        <v>6.9830621668197232E-6</v>
      </c>
      <c r="S140" s="120">
        <v>6.7642621975003972E-6</v>
      </c>
      <c r="T140" s="120">
        <v>6.8469941055500352E-6</v>
      </c>
      <c r="U140" s="120">
        <v>6.631842064148096E-6</v>
      </c>
      <c r="V140" s="120">
        <v>6.7130214317357594E-6</v>
      </c>
      <c r="W140" s="120">
        <v>6.5014724899058678E-6</v>
      </c>
      <c r="X140" s="120">
        <v>6.5811217166965372E-6</v>
      </c>
      <c r="Y140" s="120">
        <v>6.3731313570945714E-6</v>
      </c>
      <c r="Z140" s="120">
        <v>6.4512726346806918E-6</v>
      </c>
      <c r="AA140" s="120">
        <v>6.2467966515090684E-6</v>
      </c>
      <c r="AB140" s="120">
        <v>6.3234519638165017E-6</v>
      </c>
      <c r="AC140" s="120">
        <v>6.1224464633456188E-6</v>
      </c>
      <c r="AD140" s="120">
        <v>6.1976375870543243E-6</v>
      </c>
      <c r="AE140" s="120">
        <v>6.0000589881199825E-6</v>
      </c>
      <c r="AF140" s="120">
        <v>6.073807493099413E-6</v>
      </c>
      <c r="AG140" s="120">
        <v>5.8796125275760669E-6</v>
      </c>
      <c r="AH140" s="120">
        <v>5.9519397773352153E-6</v>
      </c>
      <c r="AI140" s="120">
        <v>5.7610854905849079E-6</v>
      </c>
      <c r="AJ140" s="120">
        <v>5.8320126427370382E-6</v>
      </c>
      <c r="AK140" s="120">
        <v>5.6444563940339295E-6</v>
      </c>
      <c r="AL140" s="120">
        <v>5.7140044007758861E-6</v>
      </c>
      <c r="AM140" s="120">
        <v>5.5297038637061442E-6</v>
      </c>
      <c r="AN140" s="120">
        <v>5.5978934723122564E-6</v>
      </c>
      <c r="AO140" s="120">
        <v>5.4168066351492794E-6</v>
      </c>
      <c r="AP140" s="120">
        <v>5.4836583884797933E-6</v>
      </c>
      <c r="AQ140" s="120">
        <v>5.3057435545345541E-6</v>
      </c>
      <c r="AR140" s="120">
        <v>5.3712777915585532E-6</v>
      </c>
      <c r="AS140" s="120">
        <v>5.1964935795049839E-6</v>
      </c>
      <c r="AT140" s="120">
        <v>5.2607304358377764E-6</v>
      </c>
      <c r="AU140" s="120">
        <v>5.0890357800130635E-6</v>
      </c>
      <c r="AV140" s="120">
        <v>5.1519951884679407E-6</v>
      </c>
      <c r="AW140" s="120">
        <v>4.9833493391475901E-6</v>
      </c>
      <c r="AX140" s="120">
        <v>5.0450510303019628E-6</v>
      </c>
      <c r="AY140" s="120">
        <v>4.8794135539495491E-6</v>
      </c>
      <c r="AZ140" s="120">
        <v>4.9398770567253775E-6</v>
      </c>
      <c r="BA140" s="120">
        <v>4.777207836216836E-6</v>
      </c>
      <c r="BB140" s="120">
        <v>4.8364524784752837E-6</v>
      </c>
      <c r="BC140" s="120">
        <v>4.6767117132976458E-6</v>
      </c>
      <c r="BD140" s="120">
        <v>4.7347566224479182E-6</v>
      </c>
      <c r="BE140" s="120">
        <v>4.5779048288723897E-6</v>
      </c>
      <c r="BF140" s="120">
        <v>4.6347689324947287E-6</v>
      </c>
      <c r="BG140" s="120">
        <v>4.4807669437240035E-6</v>
      </c>
      <c r="BH140" s="120">
        <v>4.5364689702066951E-6</v>
      </c>
      <c r="BI140" s="120">
        <v>4.3852779364964204E-6</v>
      </c>
      <c r="BJ140" s="120">
        <v>4.4398364156868182E-6</v>
      </c>
      <c r="BK140" s="120">
        <v>4.2914178044410855E-6</v>
      </c>
      <c r="BL140" s="120">
        <v>4.3448510683105397E-6</v>
      </c>
      <c r="BM140" s="120">
        <v>4.1991666641513162E-6</v>
      </c>
      <c r="BN140" s="120">
        <v>4.2514928474739758E-6</v>
      </c>
      <c r="BO140" s="120">
        <v>4.1085047522844506E-6</v>
      </c>
      <c r="BP140" s="120">
        <v>4.1597417933298021E-6</v>
      </c>
      <c r="BQ140" s="120">
        <v>4.0194124262714656E-6</v>
      </c>
      <c r="BR140" s="120">
        <v>4.0695780675106085E-6</v>
      </c>
      <c r="BS140" s="120">
        <v>3.9318701650140697E-6</v>
      </c>
      <c r="BT140" s="120">
        <v>3.9809819538395585E-6</v>
      </c>
      <c r="BU140" s="120">
        <v>3.8458585695689629E-6</v>
      </c>
      <c r="BV140" s="120">
        <v>3.8939338590282191E-6</v>
      </c>
      <c r="BW140" s="120">
        <v>3.7613583638192574E-6</v>
      </c>
      <c r="BX140" s="120">
        <v>3.8084143133613997E-6</v>
      </c>
      <c r="BY140" s="120">
        <v>3.6783503951327876E-6</v>
      </c>
      <c r="BZ140" s="120">
        <v>3.7244039713688214E-6</v>
      </c>
      <c r="CA140" s="120">
        <v>3.5968156350072291E-6</v>
      </c>
      <c r="CB140" s="120">
        <v>3.6418836124835051E-6</v>
      </c>
      <c r="CC140" s="120">
        <v>3.516735179701854E-6</v>
      </c>
      <c r="CD140" s="120">
        <v>3.560834141686665E-6</v>
      </c>
      <c r="CE140" s="120">
        <v>3.4380902508557351E-6</v>
      </c>
      <c r="CF140" s="120">
        <v>3.4812365901390174E-6</v>
      </c>
      <c r="CG140" s="120">
        <v>3.3608621960923562E-6</v>
      </c>
      <c r="CH140" s="120">
        <v>3.4030721157983153E-6</v>
      </c>
      <c r="CI140" s="120">
        <v>3.2850324896103507E-6</v>
      </c>
      <c r="CJ140" s="120">
        <v>3.3263220040229864E-6</v>
      </c>
      <c r="CK140" s="120">
        <v>3.2105827327603623E-6</v>
      </c>
      <c r="CL140" s="120">
        <v>3.250967668161718E-6</v>
      </c>
      <c r="CM140" s="120">
        <v>3.1374946546077583E-6</v>
      </c>
      <c r="CN140" s="120">
        <v>3.1769906501288252E-6</v>
      </c>
      <c r="CO140" s="120">
        <v>3.0657501124811488E-6</v>
      </c>
      <c r="CP140" s="120">
        <v>3.1043726209653038E-6</v>
      </c>
      <c r="CQ140" s="120">
        <v>2.9953310925065237E-6</v>
      </c>
      <c r="CR140" s="120">
        <v>3.0330953813853821E-6</v>
      </c>
      <c r="CS140" s="120">
        <v>2.9262197101269209E-6</v>
      </c>
      <c r="CT140" s="120">
        <v>2.9631408623084799E-6</v>
      </c>
      <c r="CU140" s="120">
        <v>2.8583982106074273E-6</v>
      </c>
      <c r="CV140" s="120">
        <v>2.8944911253763942E-6</v>
      </c>
      <c r="CW140" s="120">
        <v>2.7918489695254478E-6</v>
      </c>
      <c r="CX140" s="120">
        <v>2.8271283634556098E-6</v>
      </c>
      <c r="CY140" s="120">
        <v>2.7265544932460532E-6</v>
      </c>
      <c r="CZ140" s="120">
        <v>2.7610349011245822E-6</v>
      </c>
      <c r="DA140" s="120">
        <v>2.6624974193823485E-6</v>
      </c>
      <c r="DB140" s="120">
        <v>2.6961931951458909E-6</v>
      </c>
      <c r="DC140" s="120">
        <v>2.5996605172406633E-6</v>
      </c>
      <c r="DD140" s="120">
        <v>2.6325858349231021E-6</v>
      </c>
      <c r="DE140" s="120">
        <v>2.5380266882505188E-6</v>
      </c>
      <c r="DF140" s="120">
        <v>2.5701955429422442E-6</v>
      </c>
      <c r="DG140" s="120">
        <v>2.4775789663791687E-6</v>
      </c>
      <c r="DH140" s="120">
        <v>2.5090051751977588E-6</v>
      </c>
      <c r="DI140" s="120">
        <v>2.4183005185306939E-6</v>
      </c>
      <c r="DJ140" s="120">
        <v>2.448997721602823E-6</v>
      </c>
      <c r="DK140" s="120">
        <v>2.3601746449294495E-6</v>
      </c>
      <c r="DL140" s="120">
        <v>2.390156306383914E-6</v>
      </c>
      <c r="DM140" s="120">
        <v>2.3031847794878137E-6</v>
      </c>
      <c r="DN140" s="120">
        <v>2.3324641884594995E-6</v>
      </c>
      <c r="DO140" s="120">
        <v>2.2473144901580948E-6</v>
      </c>
      <c r="DP140" s="120">
        <v>2.2759047618027567E-6</v>
      </c>
      <c r="DQ140" s="120">
        <v>2.1925474792685032E-6</v>
      </c>
      <c r="DR140" s="120">
        <v>2.2204615557882109E-6</v>
      </c>
      <c r="DS140" s="120">
        <v>2.1388675838431161E-6</v>
      </c>
      <c r="DT140" s="120">
        <v>2.1661182355221743E-6</v>
      </c>
      <c r="DU140" s="120">
        <v>2.0862587759056602E-6</v>
      </c>
      <c r="DV140" s="120">
        <v>2.1128586021568926E-6</v>
      </c>
      <c r="DW140" s="120">
        <v>2.0347051627671095E-6</v>
      </c>
      <c r="DX140" s="120">
        <v>2.0606665931883126E-6</v>
      </c>
      <c r="DY140" s="120">
        <v>1.9841909872969295E-6</v>
      </c>
      <c r="DZ140" s="120">
        <v>2.0095262827373467E-6</v>
      </c>
      <c r="EA140" s="120">
        <v>1.9347006281779223E-6</v>
      </c>
      <c r="EB140" s="120">
        <v>1.9594218818145665E-6</v>
      </c>
      <c r="EC140" s="120">
        <v>1.8862186001445552E-6</v>
      </c>
      <c r="ED140" s="120">
        <v>1.9103377385682241E-6</v>
      </c>
      <c r="EE140" s="120">
        <v>1.8387295542047301E-6</v>
      </c>
      <c r="EF140" s="120">
        <v>1.8622583385155309E-6</v>
      </c>
      <c r="EG140" s="120">
        <v>1.7922182778448756E-6</v>
      </c>
      <c r="EH140" s="120">
        <v>1.8151683047570853E-6</v>
      </c>
      <c r="EI140" s="120">
        <v>1.7466696952182961E-6</v>
      </c>
      <c r="EJ140" s="120">
        <v>1.7690523981743908E-6</v>
      </c>
      <c r="EK140" s="120">
        <v>1.7020688673167141E-6</v>
      </c>
      <c r="EL140" s="120">
        <v>1.7238955176103832E-6</v>
      </c>
      <c r="EM140" s="120">
        <v>1.6584009921249311E-6</v>
      </c>
      <c r="EN140" s="120">
        <v>1.6796827000328925E-6</v>
      </c>
      <c r="EO140" s="120">
        <v>1.6156514047585353E-6</v>
      </c>
      <c r="EP140" s="120">
        <v>1.6363991206809828E-6</v>
      </c>
      <c r="EQ140" s="120">
        <v>1.573805577584622E-6</v>
      </c>
      <c r="ER140" s="120">
        <v>1.5940300931940863E-6</v>
      </c>
      <c r="ES140" s="120">
        <v>1.5328491203254E-6</v>
      </c>
      <c r="ET140" s="120">
        <v>1.5525610697238865E-6</v>
      </c>
      <c r="EU140" s="120">
        <v>1.4927677801447331E-6</v>
      </c>
      <c r="EV140" s="120">
        <v>1.5119776410288904E-6</v>
      </c>
      <c r="EW140" s="120">
        <v>1.4535474417174638E-6</v>
      </c>
      <c r="EX140" s="120">
        <v>1.4722655365516332E-6</v>
      </c>
      <c r="EY140" s="120">
        <v>1.4151741272815449E-6</v>
      </c>
      <c r="EZ140" s="120">
        <v>1.4334106244784719E-6</v>
      </c>
      <c r="FA140" s="120">
        <v>1.3776339966728978E-6</v>
      </c>
      <c r="FB140" s="120">
        <v>1.3953989117819162E-6</v>
      </c>
      <c r="FC140" s="120">
        <v>1.3409133473429734E-6</v>
      </c>
      <c r="FD140" s="120">
        <v>1.3582165442454694E-6</v>
      </c>
      <c r="FE140" s="120">
        <v>1.3049986143589881E-6</v>
      </c>
      <c r="FF140" s="120">
        <v>1.3218498064709213E-6</v>
      </c>
      <c r="FG140" s="120">
        <v>1.2698763703867789E-6</v>
      </c>
      <c r="FH140" s="120">
        <v>1.2862851218680879E-6</v>
      </c>
      <c r="FI140" s="120">
        <v>1.2355333256562893E-6</v>
      </c>
      <c r="FJ140" s="120">
        <v>1.2515090526269446E-6</v>
      </c>
      <c r="FK140" s="120">
        <v>1.2019563279096227E-6</v>
      </c>
      <c r="FL140" s="120">
        <v>1.2175082996721464E-6</v>
      </c>
      <c r="FM140" s="120">
        <v>1.1691323623316901E-6</v>
      </c>
      <c r="FN140" s="120">
        <v>1.1842697025999098E-6</v>
      </c>
      <c r="FO140" s="120">
        <v>1.1370485514633972E-6</v>
      </c>
      <c r="FP140" s="120">
        <v>1.1517802395972433E-6</v>
      </c>
      <c r="FQ140" s="120">
        <v>1.1056921550973993E-6</v>
      </c>
      <c r="FR140" s="120">
        <v>1.120027027343511E-6</v>
      </c>
      <c r="FS140" s="120">
        <v>1.0750505701563874E-6</v>
      </c>
      <c r="FT140" s="120">
        <v>1.0889973208943373E-6</v>
      </c>
      <c r="FU140" s="120">
        <v>1.0451113305539411E-6</v>
      </c>
      <c r="FV140" s="120">
        <v>1.0586785135478364E-6</v>
      </c>
      <c r="FW140" s="120">
        <v>1.0158621070379189E-6</v>
      </c>
      <c r="FX140" s="120">
        <v>1.0290581366931789E-6</v>
      </c>
      <c r="FY140" s="120">
        <v>9.8729070701642494E-7</v>
      </c>
      <c r="FZ140" s="120">
        <v>1.000123859641503E-6</v>
      </c>
      <c r="GA140" s="120">
        <v>9.5938507436634168E-7</v>
      </c>
      <c r="GB140" s="120">
        <v>9.7186348943918211E-7</v>
      </c>
      <c r="GC140" s="120">
        <v>9.321332892244796E-7</v>
      </c>
      <c r="GD140" s="120">
        <v>9.4426497066347116E-7</v>
      </c>
      <c r="GE140" s="120">
        <v>9.0552356776133311E-7</v>
      </c>
      <c r="GF140" s="120">
        <v>9.1731638520054979E-7</v>
      </c>
      <c r="GG140" s="120">
        <v>8.7954426193750395E-7</v>
      </c>
      <c r="GH140" s="120">
        <v>8.910059520059915E-7</v>
      </c>
      <c r="GI140" s="120">
        <v>8.5418385924279608E-7</v>
      </c>
      <c r="GJ140" s="120">
        <v>8.6532202684769328E-7</v>
      </c>
      <c r="GK140" s="120">
        <v>8.2943098241805427E-7</v>
      </c>
      <c r="GL140" s="120">
        <v>8.4025310203130586E-7</v>
      </c>
      <c r="GM140" s="120">
        <v>8.0527438915976153E-7</v>
      </c>
      <c r="GN140" s="120">
        <v>8.1578780610820159E-7</v>
      </c>
      <c r="GO140" s="120">
        <v>7.8170297180746163E-7</v>
      </c>
      <c r="GP140" s="120">
        <v>7.9191490356603225E-7</v>
      </c>
      <c r="GQ140" s="120">
        <v>7.5870575701405245E-7</v>
      </c>
      <c r="GR140" s="120">
        <v>7.6862329450193081E-7</v>
      </c>
      <c r="GS140" s="120">
        <v>7.3627190539902091E-7</v>
      </c>
      <c r="GT140" s="120">
        <v>7.4590201427841256E-7</v>
      </c>
      <c r="GU140" s="120">
        <v>7.1439071118466723E-7</v>
      </c>
      <c r="GV140" s="120">
        <v>7.2374023316204036E-7</v>
      </c>
      <c r="GW140" s="120">
        <v>6.9305160181540099E-7</v>
      </c>
      <c r="GX140" s="120">
        <v>7.0212725594492613E-7</v>
      </c>
      <c r="GY140" s="120">
        <v>6.7224413756018589E-7</v>
      </c>
      <c r="GZ140" s="120">
        <v>6.8105252154913756E-7</v>
      </c>
      <c r="HA140" s="120">
        <v>6.519580110981977E-7</v>
      </c>
      <c r="HB140" s="120">
        <v>6.6050560261408963E-7</v>
      </c>
      <c r="HC140" s="120">
        <v>6.3218304708779759E-7</v>
      </c>
      <c r="HD140" s="120">
        <v>6.4047620506701388E-7</v>
      </c>
      <c r="HE140" s="120">
        <v>6.1290920171890218E-7</v>
      </c>
      <c r="HF140" s="120">
        <v>6.2095416767658137E-7</v>
      </c>
      <c r="HG140" s="120">
        <v>5.9412656224884903E-7</v>
      </c>
      <c r="HH140" s="120">
        <v>6.0192946158978962E-7</v>
      </c>
      <c r="HI140" s="120">
        <v>5.7582534652185657E-7</v>
      </c>
      <c r="HJ140" s="120">
        <v>5.8339218985220084E-7</v>
      </c>
      <c r="HK140" s="120">
        <v>5.579959024721881E-7</v>
      </c>
      <c r="HL140" s="120">
        <v>5.6533258691164923E-7</v>
      </c>
      <c r="HM140" s="120">
        <v>5.406287076111291E-7</v>
      </c>
      <c r="HN140" s="120">
        <v>5.4774101810551955E-7</v>
      </c>
      <c r="HO140" s="120">
        <v>5.237143684978959E-7</v>
      </c>
      <c r="HP140" s="120">
        <v>5.3060797913172081E-7</v>
      </c>
      <c r="HQ140" s="120">
        <v>5.0724362019459823E-7</v>
      </c>
      <c r="HR140" s="120">
        <v>5.1392409550346962E-7</v>
      </c>
      <c r="HS140" s="120">
        <v>4.9120732570537817E-7</v>
      </c>
      <c r="HT140" s="120">
        <v>4.9768012198801937E-7</v>
      </c>
      <c r="HU140" s="120">
        <v>4.7559647539987125E-7</v>
      </c>
      <c r="HV140" s="120">
        <v>4.8186694202946429E-7</v>
      </c>
      <c r="HW140" s="120">
        <v>4.6040218642111361E-7</v>
      </c>
      <c r="HX140" s="120">
        <v>4.6647556715575437E-7</v>
      </c>
      <c r="HY140" s="120">
        <v>4.4561570207804833E-7</v>
      </c>
      <c r="HZ140" s="120">
        <v>4.514971363700701E-7</v>
      </c>
      <c r="IA140" s="120">
        <v>4.3122839122277381E-7</v>
      </c>
      <c r="IB140" s="120">
        <v>4.3692291552670193E-7</v>
      </c>
      <c r="IC140" s="120">
        <v>4.172317476126941E-7</v>
      </c>
      <c r="ID140" s="120">
        <v>4.2274429669159214E-7</v>
      </c>
      <c r="IE140" s="120">
        <v>4.036173892577262E-7</v>
      </c>
      <c r="IF140" s="120">
        <v>4.0895279748769812E-7</v>
      </c>
      <c r="IG140" s="120">
        <v>3.9037705775273245E-7</v>
      </c>
      <c r="IH140" s="120">
        <v>3.9554006042534417E-7</v>
      </c>
      <c r="II140" s="120">
        <v>3.7750261759534802E-7</v>
      </c>
      <c r="IJ140" s="120">
        <v>3.8249785221772864E-7</v>
      </c>
      <c r="IK140" s="120">
        <v>3.6498605548937267E-7</v>
      </c>
      <c r="IL140" s="120">
        <v>3.6981806308176454E-7</v>
      </c>
      <c r="IM140" s="120">
        <v>3.5281947963391546E-7</v>
      </c>
      <c r="IN140" s="120">
        <v>3.5749270602443831E-7</v>
      </c>
      <c r="IO140" s="120">
        <v>3.4099511899847711E-7</v>
      </c>
      <c r="IP140" s="120">
        <v>3.4551391611486894E-7</v>
      </c>
      <c r="IQ140" s="120">
        <v>3.29505322584153E-7</v>
      </c>
      <c r="IR140" s="120">
        <v>3.3387394974226158E-7</v>
      </c>
      <c r="IS140" s="120">
        <v>3.1834255867116545E-7</v>
      </c>
      <c r="IT140" s="120">
        <v>3.2256518385995264E-7</v>
      </c>
      <c r="IU140" s="120">
        <v>3.0749941405291278E-7</v>
      </c>
      <c r="IV140" s="120">
        <v>3.1158011521574679E-7</v>
      </c>
      <c r="IW140" s="120">
        <v>2.9696859325675313E-7</v>
      </c>
      <c r="IX140" s="120">
        <v>3.0091135956875856E-7</v>
      </c>
      <c r="IY140" s="120">
        <v>2.8674291775172695E-7</v>
      </c>
      <c r="IZ140" s="120">
        <v>2.9055165089296455E-7</v>
      </c>
      <c r="JA140" s="120">
        <v>2.7681532514343735E-7</v>
      </c>
      <c r="JB140" s="120">
        <v>2.8049384056768831E-7</v>
      </c>
      <c r="JC140" s="120">
        <v>2.6717886835630728E-7</v>
      </c>
      <c r="JD140" s="120">
        <v>2.707308965552399E-7</v>
      </c>
      <c r="JE140" s="120">
        <v>2.5782671480344258E-7</v>
      </c>
      <c r="JF140" s="120">
        <v>2.6125590256593607E-7</v>
      </c>
      <c r="JG140" s="120">
        <v>2.4875214554432846E-7</v>
      </c>
      <c r="JH140" s="120">
        <v>2.5206205721073491E-7</v>
      </c>
      <c r="JI140" s="120">
        <v>2.3994855443059557E-7</v>
      </c>
      <c r="JJ140" s="120">
        <v>2.4314267314172328E-7</v>
      </c>
      <c r="JK140" s="120">
        <v>2.3140944724009947E-7</v>
      </c>
      <c r="JL140" s="120">
        <v>2.3449117618069585E-7</v>
      </c>
      <c r="JM140" s="120">
        <v>2.2312844079954941E-7</v>
      </c>
      <c r="JN140" s="120">
        <v>2.2610110443607525E-7</v>
      </c>
      <c r="JO140" s="120">
        <v>2.1509926209594658E-7</v>
      </c>
      <c r="JP140" s="120">
        <v>2.1796610740842473E-7</v>
      </c>
      <c r="JQ140" s="120">
        <v>2.0731574737707695E-7</v>
      </c>
      <c r="JR140" s="120">
        <v>2.1007994508480748E-7</v>
      </c>
      <c r="JS140" s="120">
        <v>1.9977184124132189E-7</v>
      </c>
      <c r="JT140" s="120">
        <v>2.0243648702225467E-7</v>
      </c>
      <c r="JU140" s="120">
        <v>1.9246159571704437E-7</v>
      </c>
      <c r="JV140" s="120">
        <v>1.950297114206052E-7</v>
      </c>
      <c r="JW140" s="120">
        <v>1.8537916933182258E-7</v>
      </c>
      <c r="JX140" s="120">
        <v>1.8785370418498953E-7</v>
      </c>
      <c r="JY140" s="120">
        <v>1.7851882617179773E-7</v>
      </c>
      <c r="JZ140" s="120">
        <v>1.8090265797822624E-7</v>
      </c>
      <c r="KA140" s="120">
        <v>1.718749349314114E-7</v>
      </c>
      <c r="KB140" s="120">
        <v>1.7417087126341289E-7</v>
      </c>
      <c r="KC140" s="120">
        <v>1.6544196795381195E-7</v>
      </c>
      <c r="KD140" s="120">
        <v>1.6765274733699016E-7</v>
      </c>
      <c r="KE140" s="120">
        <v>1.592145002622126E-7</v>
      </c>
      <c r="KF140" s="120">
        <v>1.6134279335256561E-7</v>
      </c>
      <c r="KG140" s="120">
        <v>1.5318720858248586E-7</v>
      </c>
      <c r="KH140" s="120">
        <v>1.5523561933578588E-7</v>
      </c>
      <c r="KI140" s="120">
        <v>1.473548703572855E-7</v>
      </c>
      <c r="KJ140" s="120">
        <v>1.4932593719054991E-7</v>
      </c>
      <c r="KK140" s="120">
        <v>1.4171236275198845E-7</v>
      </c>
      <c r="KL140" s="120">
        <v>1.4360855969686005E-7</v>
      </c>
      <c r="KM140" s="120">
        <v>1.3625466165275364E-7</v>
      </c>
      <c r="KN140" s="120">
        <v>1.3807839950061121E-7</v>
      </c>
      <c r="KO140" s="120">
        <v>1.3097684065699867E-7</v>
      </c>
      <c r="KP140" s="120">
        <v>1.3273046809562047E-7</v>
      </c>
      <c r="KQ140" s="120">
        <v>1.2587407005659485E-7</v>
      </c>
      <c r="KR140" s="120">
        <v>1.2755987479820359E-7</v>
      </c>
      <c r="KS140" s="120">
        <v>1.2094161581408925E-7</v>
      </c>
      <c r="KT140" s="120">
        <v>1.2256182571460941E-7</v>
      </c>
      <c r="KU140" s="120">
        <v>1.1617483853226191E-7</v>
      </c>
      <c r="KV140" s="120">
        <v>1.1773162270162303E-7</v>
      </c>
      <c r="KW140" s="120">
        <v>1.1156919241732922E-7</v>
      </c>
      <c r="KX140" s="120">
        <v>1.130646623206539E-7</v>
      </c>
      <c r="KY140" s="120">
        <v>1.0712022423610886E-7</v>
      </c>
      <c r="KZ140" s="120">
        <v>1.0855643478562745E-7</v>
      </c>
      <c r="LA140" s="120">
        <v>1.0282357226746328E-7</v>
      </c>
      <c r="LB140" s="120">
        <v>1.0420252290499952E-7</v>
      </c>
      <c r="LC140" s="120">
        <v>9.8674965248339241E-8</v>
      </c>
      <c r="LD140" s="120">
        <v>9.9998601018217537E-8</v>
      </c>
      <c r="LE140" s="120">
        <v>9.467022131472619E-8</v>
      </c>
      <c r="LF140" s="120">
        <v>9.5940433926954086E-8</v>
      </c>
      <c r="LG140" s="120">
        <v>9.0805246937858335E-8</v>
      </c>
      <c r="LH140" s="120">
        <v>9.2023875821439861E-8</v>
      </c>
      <c r="LI140" s="120">
        <v>8.7076035855982035E-8</v>
      </c>
      <c r="LJ140" s="120">
        <v>8.8244869202224942E-8</v>
      </c>
      <c r="LK140" s="120">
        <v>8.3478668002018932E-8</v>
      </c>
      <c r="LL140" s="120">
        <v>8.459944379770079E-8</v>
      </c>
      <c r="LM140" s="120">
        <v>8.0009308427451886E-8</v>
      </c>
      <c r="LN140" s="120">
        <v>8.1083715477714259E-8</v>
      </c>
      <c r="LO140" s="120">
        <v>7.6664206222764011E-8</v>
      </c>
      <c r="LP140" s="120">
        <v>7.7693885163609788E-8</v>
      </c>
      <c r="LQ140" s="120">
        <v>7.34396934347629E-8</v>
      </c>
      <c r="LR140" s="120">
        <v>7.4426237735033996E-8</v>
      </c>
      <c r="LS140" s="120">
        <v>7.0332183981121425E-8</v>
      </c>
      <c r="LT140" s="120">
        <v>7.1277140933840141E-8</v>
      </c>
      <c r="LU140" s="120">
        <v>6.7338172562468979E-8</v>
      </c>
      <c r="LV140" s="120">
        <v>6.824304426542975E-8</v>
      </c>
      <c r="LW140" s="120">
        <v>6.4454233572367176E-8</v>
      </c>
      <c r="LX140" s="120">
        <v>6.5320477897870755E-8</v>
      </c>
      <c r="LY140" s="120">
        <v>6.1677020005505049E-8</v>
      </c>
      <c r="LZ140" s="120">
        <v>6.2506051559130701E-8</v>
      </c>
      <c r="MA140" s="120">
        <v>5.900326236444834E-8</v>
      </c>
      <c r="MB140" s="120">
        <v>5.9796453432764899E-8</v>
      </c>
      <c r="MC140" s="120">
        <v>5.6429767565278156E-8</v>
      </c>
      <c r="MD140" s="120">
        <v>5.7188449052399294E-8</v>
      </c>
      <c r="ME140" s="120">
        <v>5.3953417842454612E-8</v>
      </c>
      <c r="MF140" s="120">
        <v>5.4678880195348758E-8</v>
      </c>
      <c r="MG140" s="120">
        <v>5.1571169653241368E-8</v>
      </c>
      <c r="MH140" s="120">
        <v>5.2264663775709207E-8</v>
      </c>
      <c r="MI140" s="120">
        <v>4.9280052582023217E-8</v>
      </c>
      <c r="MJ140" s="120">
        <v>4.9942790737264894E-8</v>
      </c>
      <c r="MK140" s="120">
        <v>4.7077168244855301E-8</v>
      </c>
      <c r="ML140" s="120">
        <v>4.7710324946548796E-8</v>
      </c>
      <c r="MM140" s="120">
        <v>4.4959689194573477E-8</v>
      </c>
      <c r="MN140" s="120">
        <v>4.5564402086394706E-8</v>
      </c>
      <c r="MO140" s="120">
        <v>4.292485782680095E-8</v>
      </c>
      <c r="MP140" s="120">
        <v>4.3502228550319213E-8</v>
      </c>
      <c r="MQ140" s="120">
        <v>4.0969985287182525E-8</v>
      </c>
      <c r="MR140" s="120">
        <v>4.1521080338069468E-8</v>
      </c>
      <c r="MS140" s="120">
        <v>3.9092450380176234E-8</v>
      </c>
      <c r="MT140" s="120">
        <v>3.9618301952672062E-8</v>
      </c>
      <c r="MU140" s="120">
        <v>3.7289698479731491E-8</v>
      </c>
      <c r="MV140" s="120">
        <v>3.7791305299317077E-8</v>
      </c>
      <c r="MW140" s="120">
        <v>3.555924044218126E-8</v>
      </c>
      <c r="MX140" s="120">
        <v>3.6037568586409449E-8</v>
      </c>
      <c r="MY140" s="120">
        <v>3.3898651521673612E-8</v>
      </c>
      <c r="MZ140" s="120">
        <v>3.4354635229117414E-8</v>
      </c>
      <c r="NA140" s="120">
        <v>3.230557028846523E-8</v>
      </c>
      <c r="NB140" s="120">
        <v>3.2740112755747105E-8</v>
      </c>
      <c r="NC140" s="120">
        <v>3.0777697550399103E-8</v>
      </c>
      <c r="ND140" s="120">
        <v>3.1191671717268562E-8</v>
      </c>
      <c r="NE140" s="120">
        <v>2.9312795277884077E-8</v>
      </c>
      <c r="NF140" s="120">
        <v>2.9707044600317188E-8</v>
      </c>
      <c r="NG140" s="120">
        <v>2.7908685532692679E-8</v>
      </c>
      <c r="NH140" s="120">
        <v>2.828402474399142E-8</v>
      </c>
      <c r="NI140" s="120">
        <v>2.6563249400890239E-8</v>
      </c>
      <c r="NJ140" s="120">
        <v>2.6920465260764478E-8</v>
      </c>
      <c r="NK140" s="120">
        <v>2.5274425930205318E-8</v>
      </c>
      <c r="NL140" s="120">
        <v>2.5614277961825505E-8</v>
      </c>
      <c r="NM140" s="120">
        <v>2.4040211072148294E-8</v>
      </c>
      <c r="NN140" s="120">
        <v>2.4363432287161715E-8</v>
      </c>
      <c r="NO140" s="120">
        <v>2.2858656629181886E-8</v>
      </c>
      <c r="NP140" s="120">
        <v>2.3165954240689907E-8</v>
      </c>
      <c r="NQ140" s="120">
        <v>2.172786920724273E-8</v>
      </c>
      <c r="NR140" s="120">
        <v>2.2019925330741908E-8</v>
      </c>
      <c r="NS140" s="120">
        <v>2.0646009173910549E-8</v>
      </c>
      <c r="NT140" s="120">
        <v>2.0923481516205032E-8</v>
      </c>
      <c r="NU140" s="120">
        <v>1.9611289622516815E-8</v>
      </c>
      <c r="NV140" s="120">
        <v>1.9874812158614206E-8</v>
      </c>
      <c r="NW140" s="120">
        <v>1.8621975342480463E-8</v>
      </c>
      <c r="NX140" s="120">
        <v>1.8872158980488417E-8</v>
      </c>
      <c r="NY140" s="120">
        <v>1.7676381796154336E-8</v>
      </c>
      <c r="NZ140" s="120">
        <v>1.7913815030199644E-8</v>
      </c>
      <c r="OA140" s="120">
        <v>1.6772874102460917E-8</v>
      </c>
      <c r="OB140" s="120">
        <v>1.6998123653657834E-8</v>
      </c>
      <c r="OC140" s="120">
        <v>1.5909866027591677E-8</v>
      </c>
      <c r="OD140" s="120">
        <v>1.6123477473090809E-8</v>
      </c>
      <c r="OE140" s="120">
        <v>1.508581898303913E-8</v>
      </c>
      <c r="OF140" s="120">
        <v>1.528831737319277E-8</v>
      </c>
      <c r="OG140" s="120">
        <v>1.4299241031225506E-8</v>
      </c>
      <c r="OH140" s="120">
        <v>1.4491131494910253E-8</v>
      </c>
      <c r="OI140" s="120">
        <v>1.3548685898987032E-8</v>
      </c>
      <c r="OJ140" s="120">
        <v>1.3730454237128664E-8</v>
      </c>
      <c r="OK140" s="120">
        <v>1.2832751999166861E-8</v>
      </c>
      <c r="OL140" s="120">
        <v>1.3004865266517264E-8</v>
      </c>
      <c r="OM140" s="120">
        <v>1.2150081460564506E-8</v>
      </c>
      <c r="ON140" s="120">
        <v>1.2312988535784845E-8</v>
      </c>
      <c r="OO140" s="120">
        <v>1.149935916648364E-8</v>
      </c>
      <c r="OP140" s="120">
        <v>1.1653491310592218E-8</v>
      </c>
      <c r="OQ140" s="120">
        <v>1.0879311802114101E-8</v>
      </c>
      <c r="OR140" s="120">
        <v>1.1025083205361831E-8</v>
      </c>
      <c r="OS140" s="120">
        <v>1.028870691097792E-8</v>
      </c>
      <c r="OT140" s="120">
        <v>1.042651522821862E-8</v>
      </c>
      <c r="OU140" s="120">
        <v>9.7263519606630358E-9</v>
      </c>
      <c r="OV140" s="120">
        <v>9.8565788352897136E-9</v>
      </c>
      <c r="OW140" s="120">
        <v>9.1910934180615923E-9</v>
      </c>
      <c r="OX140" s="120">
        <v>9.3141049945844488E-9</v>
      </c>
      <c r="OY140" s="120">
        <v>8.6818158343237342E-9</v>
      </c>
      <c r="OZ140" s="120">
        <v>8.7979632596690625E-9</v>
      </c>
      <c r="PA140" s="120">
        <v>8.1974409397302943E-9</v>
      </c>
      <c r="PB140" s="120">
        <v>8.3070608533440314E-9</v>
      </c>
      <c r="PC140" s="120">
        <v>7.7369267486818735E-9</v>
      </c>
      <c r="PD140" s="120">
        <v>7.8403417615250313E-9</v>
      </c>
      <c r="PE140" s="120">
        <v>7.299266674994079E-9</v>
      </c>
      <c r="PF140" s="120">
        <v>7.3967858375211239E-9</v>
      </c>
      <c r="PG140" s="120">
        <v>6.8834886576819244E-9</v>
      </c>
      <c r="PH140" s="120">
        <v>6.9754079168971589E-9</v>
      </c>
      <c r="PI140" s="120">
        <v>6.4886542974092886E-9</v>
      </c>
      <c r="PJ140" s="120">
        <v>6.5752569430995478E-9</v>
      </c>
      <c r="PK140" s="120">
        <v>6.1138580037717926E-9</v>
      </c>
      <c r="PL140" s="120">
        <v>6.1954151040174857E-9</v>
      </c>
      <c r="PM140" s="120">
        <v>5.7582261535740748E-9</v>
      </c>
      <c r="PN140" s="120">
        <v>5.8349969796440476E-9</v>
      </c>
      <c r="PO140" s="120">
        <v>5.4209162602550833E-9</v>
      </c>
      <c r="PP140" s="120">
        <v>5.4931487009939636E-9</v>
      </c>
      <c r="PQ140" s="120">
        <v>5.1011161546071539E-9</v>
      </c>
      <c r="PR140" s="120">
        <v>5.1690471204271863E-9</v>
      </c>
      <c r="PS140" s="120">
        <v>4.7980431769270871E-9</v>
      </c>
      <c r="PT140" s="120">
        <v>4.8618989935195197E-9</v>
      </c>
      <c r="PU140" s="120">
        <v>4.5109433807296183E-9</v>
      </c>
      <c r="PV140" s="120">
        <v>4.570940172613758E-9</v>
      </c>
      <c r="PW140" s="120">
        <v>4.2390907481458274E-9</v>
      </c>
      <c r="PX140" s="120">
        <v>4.2954348121766969E-9</v>
      </c>
      <c r="PY140" s="120">
        <v>3.9817864171210284E-9</v>
      </c>
      <c r="PZ140" s="120">
        <v>4.0346745860794576E-9</v>
      </c>
      <c r="QA140" s="120">
        <v>3.7383579205188455E-9</v>
      </c>
      <c r="QB140" s="120">
        <v>3.7879779169104099E-9</v>
      </c>
      <c r="QC140" s="120">
        <v>3.5081584372300047E-9</v>
      </c>
      <c r="QD140" s="120">
        <v>3.5546892174218287E-9</v>
      </c>
      <c r="QE140" s="120">
        <v>3.2905660553763887E-9</v>
      </c>
      <c r="QF140" s="120">
        <v>3.3341781442032734E-9</v>
      </c>
      <c r="QG140" s="120">
        <v>3.0849830476927666E-9</v>
      </c>
      <c r="QH140" s="120">
        <v>3.1258388636664027E-9</v>
      </c>
      <c r="QI140" s="120">
        <v>2.890835159160438E-9</v>
      </c>
      <c r="QJ140" s="120">
        <v>2.9290893304176919E-9</v>
      </c>
      <c r="QK140" s="120">
        <v>2.707570906958943E-9</v>
      </c>
      <c r="QL140" s="120">
        <v>2.7433705780872428E-9</v>
      </c>
      <c r="QM140" s="120">
        <v>2.5346608927937327E-9</v>
      </c>
      <c r="QN140" s="120">
        <v>2.5681460226735934E-9</v>
      </c>
      <c r="QO140" s="120">
        <v>2.3715971276496112E-9</v>
      </c>
      <c r="QP140" s="120">
        <v>2.402900778456142E-9</v>
      </c>
      <c r="QQ140" s="120">
        <v>2.2178923690115495E-9</v>
      </c>
      <c r="QR140" s="120">
        <v>2.2471409865184653E-9</v>
      </c>
      <c r="QS140" s="120">
        <v>2.0730794705862994E-9</v>
      </c>
      <c r="QT140" s="120">
        <v>2.1003931559175965E-9</v>
      </c>
      <c r="QU140" s="120">
        <v>1.9367107445501543E-9</v>
      </c>
      <c r="QV140" s="120">
        <v>1.9622035175260319E-9</v>
      </c>
      <c r="QW140" s="120">
        <v>1.8083573363400799E-9</v>
      </c>
      <c r="QX140" s="120">
        <v>1.8321373905650086E-9</v>
      </c>
      <c r="QY140" s="120">
        <v>1.6876086119973669E-9</v>
      </c>
      <c r="QZ140" s="120">
        <v>1.709778561839426E-9</v>
      </c>
      <c r="RA140" s="120">
        <v>1.5740715580649603E-9</v>
      </c>
      <c r="RB140" s="120">
        <v>1.594728677676636E-9</v>
      </c>
      <c r="RC140" s="120">
        <v>1.4673701940316751E-9</v>
      </c>
      <c r="RD140" s="120">
        <v>1.4866066485632237E-9</v>
      </c>
      <c r="RE140" s="120">
        <v>1.3671449973085719E-9</v>
      </c>
      <c r="RF140" s="120">
        <v>1.385048066465914E-9</v>
      </c>
      <c r="RG140" s="120">
        <v>1.2730523407150039E-9</v>
      </c>
      <c r="RH140" s="120">
        <v>1.2897046348147759E-9</v>
      </c>
      <c r="RI140" s="120">
        <v>1.18476394244408E-9</v>
      </c>
      <c r="RJ140" s="120">
        <v>1.2002436111190324E-9</v>
      </c>
      <c r="RK140" s="120">
        <v>1.1019663284696427E-9</v>
      </c>
      <c r="RL140" s="120">
        <v>1.1163472621780004E-9</v>
      </c>
      <c r="RM140" s="120">
        <v>1.0243603073493015E-9</v>
      </c>
      <c r="RN140" s="120">
        <v>1.0377123318420435E-9</v>
      </c>
      <c r="RO140" s="120">
        <v>9.5166045737066661E-10</v>
      </c>
      <c r="RP140" s="120">
        <v>9.640495212708248E-10</v>
      </c>
      <c r="RQ140" s="120">
        <v>8.835946259805531E-10</v>
      </c>
      <c r="RR140" s="120">
        <v>8.9508298162870737E-10</v>
      </c>
      <c r="RS140" s="120">
        <v>8.1990344142973945E-10</v>
      </c>
      <c r="RT140" s="120">
        <v>8.3054981914983061E-10</v>
      </c>
      <c r="RU140" s="120">
        <v>7.6033983655881708E-10</v>
      </c>
      <c r="RV140" s="120">
        <v>7.7019961249819134E-10</v>
      </c>
      <c r="RW140" s="120">
        <v>7.0466858464368865E-10</v>
      </c>
      <c r="RX140" s="120">
        <v>7.1379394234100442E-10</v>
      </c>
      <c r="RY140" s="120">
        <v>6.5266584721253896E-10</v>
      </c>
      <c r="RZ140" s="120">
        <v>6.6110593304671844E-10</v>
      </c>
      <c r="SA140" s="120">
        <v>6.0411873373941731E-10</v>
      </c>
      <c r="SB140" s="120">
        <v>6.1191980641231717E-10</v>
      </c>
      <c r="SC140" s="120">
        <v>5.5882487311316488E-10</v>
      </c>
      <c r="SD140" s="120">
        <v>5.6603044731794948E-10</v>
      </c>
      <c r="SE140" s="120">
        <v>5.1659199677405216E-10</v>
      </c>
      <c r="SF140" s="120">
        <v>5.2324298120050706E-10</v>
      </c>
      <c r="SG140" s="120">
        <v>4.7723753340441252E-10</v>
      </c>
      <c r="SH140" s="120">
        <v>4.833723632315581E-10</v>
      </c>
      <c r="SI140" s="120">
        <v>4.4058821505360144E-10</v>
      </c>
      <c r="SJ140" s="120">
        <v>4.4624297907896323E-10</v>
      </c>
      <c r="SK140" s="120">
        <v>4.0647969457184404E-10</v>
      </c>
      <c r="SL140" s="120">
        <v>4.1168825712566427E-10</v>
      </c>
      <c r="SM140" s="120">
        <v>3.7475617422199199E-10</v>
      </c>
      <c r="SN140" s="120">
        <v>3.7955029201346509E-10</v>
      </c>
      <c r="SO140" s="120">
        <v>3.4527004533284386E-10</v>
      </c>
      <c r="SP140" s="120">
        <v>3.4967947937415901E-10</v>
      </c>
      <c r="SQ140" s="120">
        <v>3.1788153885252138E-10</v>
      </c>
      <c r="SR140" s="120">
        <v>3.219341616051123E-10</v>
      </c>
      <c r="SS140" s="120">
        <v>2.9245838665546503E-10</v>
      </c>
      <c r="ST140" s="120">
        <v>2.9618028454138055E-10</v>
      </c>
      <c r="SU140" s="120">
        <v>2.6887549345188216E-10</v>
      </c>
      <c r="SV140" s="120">
        <v>2.7229106487160915E-10</v>
      </c>
      <c r="SW140" s="120">
        <v>2.4701461914396987E-10</v>
      </c>
      <c r="SX140" s="120">
        <v>2.5014666814038705E-10</v>
      </c>
      <c r="SY140" s="120">
        <v>2.2676407146897062E-10</v>
      </c>
      <c r="SZ140" s="120">
        <v>2.2963389717535338E-10</v>
      </c>
      <c r="TA140" s="120">
        <v>2.080184087650508E-10</v>
      </c>
      <c r="TB140" s="120">
        <v>2.1064589077322717E-10</v>
      </c>
      <c r="TC140" s="120">
        <v>1.9067815269219229E-10</v>
      </c>
      <c r="TD140" s="120">
        <v>1.9308183247503756E-10</v>
      </c>
      <c r="TE140" s="120">
        <v>1.7464951073669137E-10</v>
      </c>
      <c r="TF140" s="120">
        <v>1.7684666925717539E-10</v>
      </c>
      <c r="TG140" s="120">
        <v>1.5984410832452912E-10</v>
      </c>
      <c r="TH140" s="120">
        <v>1.6185083996147746E-10</v>
      </c>
      <c r="TI140" s="120">
        <v>1.4617873036576806E-10</v>
      </c>
      <c r="TJ140" s="120">
        <v>1.4801001328438455E-10</v>
      </c>
      <c r="TK140" s="120">
        <v>1.3357507204927816E-10</v>
      </c>
      <c r="TL140" s="120">
        <v>1.3524483514229714E-10</v>
      </c>
      <c r="TM140" s="120">
        <v>1.2195949870447555E-10</v>
      </c>
      <c r="TN140" s="120">
        <v>1.2348068522757902E-10</v>
      </c>
      <c r="TO140" s="120">
        <v>1.1126281454439735E-10</v>
      </c>
      <c r="TP140" s="120">
        <v>1.1264744256723871E-10</v>
      </c>
      <c r="TQ140" s="120">
        <v>1.0142004010231018E-10</v>
      </c>
      <c r="TR140" s="120">
        <v>1.0267925989414742E-10</v>
      </c>
      <c r="TS140" s="120">
        <v>9.2370198172178922E-11</v>
      </c>
      <c r="TT140" s="120">
        <v>9.3514346638732465E-11</v>
      </c>
      <c r="TU140" s="120">
        <v>8.4056108061695118E-11</v>
      </c>
      <c r="TV140" s="120">
        <v>8.509476034741562E-11</v>
      </c>
      <c r="TW140" s="120">
        <v>7.6424187965183858E-11</v>
      </c>
      <c r="TX140" s="120">
        <v>7.736620633264777E-11</v>
      </c>
      <c r="TY140" s="120">
        <v>6.9424265262574156E-11</v>
      </c>
      <c r="TZ140" s="120">
        <v>7.0277845358222292E-11</v>
      </c>
      <c r="UA140" s="120">
        <v>6.3009394549724625E-11</v>
      </c>
      <c r="UB140" s="120">
        <v>6.3782109162627231E-11</v>
      </c>
      <c r="UC140" s="120">
        <v>5.7135683204749825E-11</v>
      </c>
      <c r="UD140" s="120">
        <v>5.7834523622522056E-11</v>
      </c>
      <c r="UE140" s="120">
        <v>5.1762124294580292E-11</v>
      </c>
      <c r="UF140" s="120">
        <v>5.2393539357993785E-11</v>
      </c>
      <c r="UG140" s="120">
        <v>4.6850436625820907E-11</v>
      </c>
      <c r="UH140" s="120">
        <v>4.7420369581055221E-11</v>
      </c>
      <c r="UI140" s="120">
        <v>4.2364911744028922E-11</v>
      </c>
      <c r="UJ140" s="120">
        <v>4.2878834988897463E-11</v>
      </c>
      <c r="UK140" s="120">
        <v>3.8272267685829693E-11</v>
      </c>
      <c r="UL140" s="120">
        <v>3.8735215503689207E-11</v>
      </c>
      <c r="UM140" s="120">
        <v>3.4541509288802049E-11</v>
      </c>
      <c r="UN140" s="120">
        <v>3.4958108661227626E-11</v>
      </c>
      <c r="UO140" s="120">
        <v>3.1143794864808291E-11</v>
      </c>
      <c r="UP140" s="120">
        <v>3.1518294451483485E-11</v>
      </c>
      <c r="UQ140" s="120">
        <v>2.8052309043399292E-11</v>
      </c>
      <c r="UR140" s="120">
        <v>2.8388606415041092E-11</v>
      </c>
      <c r="US140" s="120">
        <v>2.5242141593094451E-11</v>
      </c>
      <c r="UT140" s="120">
        <v>2.5543808800608389E-11</v>
      </c>
      <c r="UU140" s="120">
        <v>2.2690172029712263E-11</v>
      </c>
      <c r="UV140" s="120">
        <v>2.2960479590155943E-11</v>
      </c>
      <c r="UW140" s="120">
        <v>2.0374959822502334E-11</v>
      </c>
      <c r="UX140" s="120">
        <v>2.0616899199832417E-11</v>
      </c>
      <c r="UY140" s="120">
        <v>1.8276640010600497E-11</v>
      </c>
      <c r="UZ140" s="120">
        <v>1.849294466658935E-11</v>
      </c>
      <c r="VA140" s="120">
        <v>1.6376824044285965E-11</v>
      </c>
      <c r="VB140" s="120">
        <v>1.6569989132424857E-11</v>
      </c>
      <c r="VC140" s="120">
        <v>1.4658505667658121E-11</v>
      </c>
      <c r="VD140" s="120">
        <v>1.4830806440317011E-11</v>
      </c>
      <c r="VE140" s="120">
        <v>1.3105971661662505E-11</v>
      </c>
      <c r="VF140" s="120">
        <v>1.3259480658254429E-11</v>
      </c>
      <c r="VG140" s="120">
        <v>1.1704717268873691E-11</v>
      </c>
      <c r="VH140" s="120">
        <v>1.1841320350278263E-11</v>
      </c>
      <c r="VI140" s="120">
        <v>1.0441366124078892E-11</v>
      </c>
      <c r="VJ140" s="120">
        <v>1.0562777416117189E-11</v>
      </c>
      <c r="VK140" s="120">
        <v>9.3035945174928958E-12</v>
      </c>
      <c r="VL140" s="120">
        <v>9.4113703238177859E-12</v>
      </c>
      <c r="VM140" s="120">
        <v>8.2800598203638749E-12</v>
      </c>
      <c r="VN140" s="120">
        <v>8.3756115627377682E-12</v>
      </c>
      <c r="VO140" s="120">
        <v>7.3603329057919534E-12</v>
      </c>
      <c r="VP140" s="120">
        <v>7.444939147371209E-12</v>
      </c>
      <c r="VQ140" s="120">
        <v>6.534834400770087E-12</v>
      </c>
      <c r="VR140" s="120">
        <v>6.6096520057038398E-12</v>
      </c>
      <c r="VS140" s="120">
        <v>5.7947746087611854E-12</v>
      </c>
      <c r="VT140" s="120">
        <v>5.8608490891441853E-12</v>
      </c>
      <c r="VU140" s="120">
        <v>5.1320969455369371E-12</v>
      </c>
      <c r="VV140" s="120">
        <v>5.1903720445334341E-12</v>
      </c>
      <c r="VW140" s="120">
        <v>4.5394247345142407E-12</v>
      </c>
      <c r="VX140" s="120">
        <v>4.5907512922949462E-12</v>
      </c>
      <c r="VY140" s="120">
        <v>4.0100112114255001E-12</v>
      </c>
      <c r="VZ140" s="120">
        <v>4.0551553584331992E-12</v>
      </c>
      <c r="WA140" s="120">
        <v>3.5376925918391495E-12</v>
      </c>
      <c r="WB140" s="120">
        <v>3.5773433118235566E-12</v>
      </c>
      <c r="WC140" s="120">
        <v>3.1168440587996118E-12</v>
      </c>
      <c r="WD140" s="120">
        <v>3.1516201620382534E-12</v>
      </c>
      <c r="WE140" s="120">
        <v>2.7423385316698377E-12</v>
      </c>
      <c r="WF140" s="120">
        <v>2.7727950768219986E-12</v>
      </c>
      <c r="WG140" s="120">
        <v>2.4095080811279248E-12</v>
      </c>
      <c r="WH140" s="120">
        <v>2.4361422822528487E-12</v>
      </c>
      <c r="WI140" s="120">
        <v>2.1141078591812889E-12</v>
      </c>
      <c r="WJ140" s="120">
        <v>2.137364512591634E-12</v>
      </c>
      <c r="WK140" s="120">
        <v>1.8522824170097084E-12</v>
      </c>
      <c r="WL140" s="120">
        <v>1.8725588808269983E-12</v>
      </c>
      <c r="WM140" s="120">
        <v>1.6205342874226938E-12</v>
      </c>
      <c r="WN140" s="120">
        <v>1.6381850449541279E-12</v>
      </c>
      <c r="WO140" s="120">
        <v>1.4156947127088165E-12</v>
      </c>
      <c r="WP140" s="120">
        <v>1.4310355490746783E-12</v>
      </c>
      <c r="WQ140" s="120">
        <v>1.2348964026562113E-12</v>
      </c>
      <c r="WR140" s="120">
        <v>1.2482082224644529E-12</v>
      </c>
      <c r="WS140" s="120">
        <v>1.0755482115258627E-12</v>
      </c>
      <c r="WT140" s="120">
        <v>1.087080523815697E-12</v>
      </c>
      <c r="WU140" s="120">
        <v>9.353116267547418E-13</v>
      </c>
      <c r="WV140" s="120">
        <v>9.4528572191403032E-13</v>
      </c>
      <c r="WW140" s="120">
        <v>8.1207896614604131E-13</v>
      </c>
      <c r="WX140" s="120">
        <v>8.2069080804801304E-13</v>
      </c>
      <c r="WY140" s="120">
        <v>7.0395318426128545E-13</v>
      </c>
      <c r="WZ140" s="120">
        <v>7.1137603946433593E-13</v>
      </c>
      <c r="XA140" s="120">
        <v>6.0922919265632673E-13</v>
      </c>
      <c r="XB140" s="120">
        <v>6.1561601716601121E-13</v>
      </c>
      <c r="XC140" s="120">
        <v>5.2637660249317516E-13</v>
      </c>
      <c r="XD140" s="120">
        <v>5.3186220529757885E-13</v>
      </c>
      <c r="XE140" s="120">
        <v>4.5402380190536943E-13</v>
      </c>
      <c r="XF140" s="120">
        <v>4.587268032631036E-13</v>
      </c>
      <c r="XG140" s="120">
        <v>3.9094328428959994E-13</v>
      </c>
      <c r="XH140" s="120">
        <v>3.9496788557321158E-13</v>
      </c>
      <c r="XI140" s="120">
        <v>3.3603814743452194E-13</v>
      </c>
      <c r="XJ140" s="120">
        <v>3.3947572821010024E-13</v>
      </c>
      <c r="XK140" s="120">
        <v>2.883296870731158E-13</v>
      </c>
      <c r="XL140" s="120">
        <v>2.9126024402857832E-13</v>
      </c>
      <c r="XM140" s="120">
        <v>2.4694601205226572E-13</v>
      </c>
      <c r="XN140" s="120">
        <v>2.4943945337111974E-13</v>
      </c>
      <c r="XO140" s="120">
        <v>2.1111161184724483E-13</v>
      </c>
      <c r="XP140" s="120">
        <v>2.1322891966045759E-13</v>
      </c>
      <c r="XQ140" s="120">
        <v>1.8013781060480828E-13</v>
      </c>
      <c r="XR140" s="120">
        <v>1.8193208323965029E-13</v>
      </c>
      <c r="XS140" s="120">
        <v>1.5341404527233164E-13</v>
      </c>
      <c r="XT140" s="120">
        <v>1.5493143015238183E-13</v>
      </c>
      <c r="XU140" s="120">
        <v>1.3039990865789156E-13</v>
      </c>
      <c r="XV140" s="120">
        <v>1.3168043589153238E-13</v>
      </c>
      <c r="XW140" s="120">
        <v>1.1061790146388329E-13</v>
      </c>
      <c r="XX140" s="120">
        <v>1.1169622738818295E-13</v>
      </c>
      <c r="XY140" s="120">
        <v>9.3646840441557759E-14</v>
      </c>
      <c r="XZ140" s="120">
        <v>9.4552909663012788E-14</v>
      </c>
      <c r="YA140" s="120">
        <v>7.9115872823007052E-14</v>
      </c>
      <c r="YB140" s="120">
        <v>7.9875506614732038E-14</v>
      </c>
      <c r="YC140" s="120">
        <v>6.6699050098305501E-14</v>
      </c>
      <c r="YD140" s="120">
        <v>6.7334468373404058E-14</v>
      </c>
      <c r="YE140" s="120">
        <v>5.6110417016790533E-14</v>
      </c>
      <c r="YF140" s="120">
        <v>5.6640700498284892E-14</v>
      </c>
      <c r="YG140" s="120">
        <v>4.709957440130187E-14</v>
      </c>
      <c r="YH140" s="120">
        <v>4.7541073048573657E-14</v>
      </c>
      <c r="YI140" s="120">
        <v>3.944767697142944E-14</v>
      </c>
      <c r="YJ140" s="120">
        <v>3.9814370200060507E-14</v>
      </c>
      <c r="YK140" s="120">
        <v>3.2963829875679804E-14</v>
      </c>
      <c r="YL140" s="120">
        <v>3.3267643620284133E-14</v>
      </c>
      <c r="YM140" s="120">
        <v>2.7481850032537384E-14</v>
      </c>
      <c r="YN140" s="120">
        <v>2.7732935249056831E-14</v>
      </c>
      <c r="YO140" s="120">
        <v>2.2857360676624204E-14</v>
      </c>
      <c r="YP140" s="120">
        <v>2.306433746002726E-14</v>
      </c>
      <c r="YQ140" s="120">
        <v>1.8965189698832661E-14</v>
      </c>
      <c r="YR140" s="120">
        <v>1.9135360802628459E-14</v>
      </c>
      <c r="YS140" s="120">
        <v>1.5697044459044267E-14</v>
      </c>
      <c r="YT140" s="120">
        <v>1.5836581642930324E-14</v>
      </c>
      <c r="YU140" s="120">
        <v>1.2959437737781254E-14</v>
      </c>
      <c r="YV140" s="120">
        <v>1.3073544037536803E-14</v>
      </c>
      <c r="YW140" s="120">
        <v>1.0671841380103019E-14</v>
      </c>
      <c r="YX140" s="120">
        <v>1.0764892087988781E-14</v>
      </c>
      <c r="YY140" s="120">
        <v>8.7650459727618342E-15</v>
      </c>
      <c r="YZ140" s="120">
        <v>8.840710835696912E-15</v>
      </c>
      <c r="ZA140" s="120">
        <v>7.1797065858498737E-15</v>
      </c>
      <c r="ZB140" s="120">
        <v>7.2410554710369926E-15</v>
      </c>
      <c r="ZC140" s="120">
        <v>5.8650562049148991E-15</v>
      </c>
      <c r="ZD140" s="120">
        <v>5.9146502469478269E-15</v>
      </c>
      <c r="ZE140" s="120">
        <v>4.7777699810362078E-15</v>
      </c>
      <c r="ZF140" s="120">
        <v>4.8177400094558501E-15</v>
      </c>
      <c r="ZG140" s="120">
        <v>3.8809648370769633E-15</v>
      </c>
      <c r="ZH140" s="120">
        <v>3.9130786874968847E-15</v>
      </c>
      <c r="ZI140" s="120">
        <v>3.14332029088784E-15</v>
      </c>
      <c r="ZJ140" s="120">
        <v>3.1690404248828662E-15</v>
      </c>
      <c r="ZK140" s="120">
        <v>2.5383075934162849E-15</v>
      </c>
      <c r="ZL140" s="120">
        <v>2.5588402911034554E-15</v>
      </c>
      <c r="ZM140" s="120">
        <v>2.0435154344006205E-15</v>
      </c>
      <c r="ZN140" s="120">
        <v>2.0598526778341745E-15</v>
      </c>
      <c r="ZO140" s="120">
        <v>1.6400615436445309E-15</v>
      </c>
      <c r="ZP140" s="120">
        <v>1.6530165776410608E-15</v>
      </c>
      <c r="ZQ140" s="120">
        <v>1.3120805149188417E-15</v>
      </c>
      <c r="ZR140" s="120">
        <v>1.3223179536222709E-15</v>
      </c>
      <c r="ZS140" s="120">
        <v>1.0462791055459117E-15</v>
      </c>
      <c r="ZT140" s="120">
        <v>1.054340346885462E-15</v>
      </c>
      <c r="ZU140" s="120">
        <v>8.3155112096787915E-16</v>
      </c>
      <c r="ZV140" s="120">
        <v>8.378757361596414E-16</v>
      </c>
      <c r="ZW140" s="120">
        <v>6.5864478340247622E-16</v>
      </c>
      <c r="ZX140" s="120">
        <v>6.6358846385460935E-16</v>
      </c>
      <c r="ZY140" s="120">
        <v>5.1987621038818383E-16</v>
      </c>
      <c r="ZZ140" s="120">
        <v>5.2372577890289012E-16</v>
      </c>
      <c r="AAA140" s="120">
        <v>4.0888329595563364E-16</v>
      </c>
      <c r="AAB140" s="120">
        <v>4.1186922214269232E-16</v>
      </c>
      <c r="AAC140" s="120">
        <v>3.2041489766057591E-16</v>
      </c>
      <c r="AAD140" s="120">
        <v>3.2272169820479154E-16</v>
      </c>
      <c r="AAE140" s="120">
        <v>2.5015079007083457E-16</v>
      </c>
      <c r="AAF140" s="120">
        <v>2.5192564219821177E-16</v>
      </c>
      <c r="AAG140" s="120">
        <v>1.9454835276477801E-16</v>
      </c>
      <c r="AAH140" s="120">
        <v>1.9590820324894236E-16</v>
      </c>
      <c r="AAI140" s="120">
        <v>1.507124216614679E-16</v>
      </c>
      <c r="AAJ140" s="120">
        <v>1.5174983337103677E-16</v>
      </c>
      <c r="AAK140" s="120">
        <v>1.1628514967957384E-16</v>
      </c>
      <c r="AAL140" s="120">
        <v>1.170730924045984E-16</v>
      </c>
      <c r="AAM140" s="120">
        <v>8.9353099346257689E-17</v>
      </c>
      <c r="AAN140" s="120">
        <v>8.9948860918837247E-17</v>
      </c>
      <c r="AAO140" s="120">
        <v>6.8369128987013332E-17</v>
      </c>
      <c r="AAP140" s="120">
        <v>6.8817496032876621E-17</v>
      </c>
      <c r="AAQ140" s="120">
        <v>5.2086938358231018E-17</v>
      </c>
      <c r="AAR140" s="120">
        <v>5.2422772929486873E-17</v>
      </c>
      <c r="AAS140" s="120">
        <v>3.9506411760523845E-17</v>
      </c>
      <c r="AAT140" s="120">
        <v>3.975673019161662E-17</v>
      </c>
      <c r="AAU140" s="120">
        <v>2.9828139399815849E-17</v>
      </c>
      <c r="AAV140" s="120">
        <v>3.0013782623366669E-17</v>
      </c>
      <c r="AAW140" s="120">
        <v>2.2415713529762501E-17</v>
      </c>
      <c r="AAX140" s="120">
        <v>2.2552683446252965E-17</v>
      </c>
      <c r="AAY140" s="120">
        <v>1.6764587071906884E-17</v>
      </c>
      <c r="AAZ140" s="120">
        <v>1.6865111080183357E-17</v>
      </c>
      <c r="ABA140" s="120">
        <v>1.2476451198841075E-17</v>
      </c>
      <c r="ABB140" s="120">
        <v>1.2549826387364051E-17</v>
      </c>
      <c r="ABC140" s="120">
        <v>9.2382368798310506E-18</v>
      </c>
      <c r="ABD140" s="120">
        <v>9.2914964045588217E-18</v>
      </c>
      <c r="ABE140" s="120">
        <v>6.8049755962512756E-18</v>
      </c>
      <c r="ABF140" s="120">
        <v>6.8434122098837998E-18</v>
      </c>
      <c r="ABG140" s="120">
        <v>4.9858681737603586E-18</v>
      </c>
      <c r="ABH140" s="120">
        <v>5.0134435272938117E-18</v>
      </c>
      <c r="ABI140" s="120">
        <v>3.6330096585405353E-18</v>
      </c>
      <c r="ABJ140" s="120">
        <v>3.6526726968439164E-18</v>
      </c>
      <c r="ABK140" s="120">
        <v>2.6323039686996985E-18</v>
      </c>
      <c r="ABL140" s="120">
        <v>2.6462373349361053E-18</v>
      </c>
      <c r="ABM140" s="120">
        <v>1.896176138262943E-18</v>
      </c>
      <c r="ABN140" s="120">
        <v>1.9059858540373529E-18</v>
      </c>
      <c r="ABO140" s="120">
        <v>1.3577536796343347E-18</v>
      </c>
      <c r="ABP140" s="120">
        <v>1.3646143623505755E-18</v>
      </c>
      <c r="ABQ140" s="120">
        <v>9.6624314538141927E-19</v>
      </c>
      <c r="ABR140" s="120">
        <v>9.7100856032394514E-19</v>
      </c>
      <c r="ABS140" s="120">
        <v>6.8327448581071709E-19</v>
      </c>
      <c r="ABT140" s="120">
        <v>6.8656122052843017E-19</v>
      </c>
      <c r="ABU140" s="120">
        <v>4.8002528425748683E-19</v>
      </c>
      <c r="ABV140" s="120">
        <v>4.8227570172938918E-19</v>
      </c>
      <c r="ABW140" s="120">
        <v>3.3497031723048184E-19</v>
      </c>
      <c r="ABX140" s="120">
        <v>3.3649962768093771E-19</v>
      </c>
      <c r="ABY140" s="120">
        <v>2.3212994808218995E-19</v>
      </c>
      <c r="ABZ140" s="120">
        <v>2.3316118238690234E-19</v>
      </c>
      <c r="ACA140" s="120">
        <v>1.597143499500066E-19</v>
      </c>
      <c r="ACB140" s="120">
        <v>1.6040417391614694E-19</v>
      </c>
      <c r="ACC140" s="120">
        <v>1.0908011438435748E-19</v>
      </c>
      <c r="ACD140" s="120">
        <v>1.095377536984798E-19</v>
      </c>
      <c r="ACE140" s="120">
        <v>7.3932009354177835E-20</v>
      </c>
      <c r="ACF140" s="120">
        <v>7.4233026915581921E-20</v>
      </c>
      <c r="ACG140" s="120">
        <v>4.9716008244196744E-20</v>
      </c>
      <c r="ACH140" s="120">
        <v>4.9912261660657607E-20</v>
      </c>
      <c r="ACI140" s="120">
        <v>3.3160661074676603E-20</v>
      </c>
      <c r="ACJ140" s="120">
        <v>3.3287445708574306E-20</v>
      </c>
      <c r="ACK140" s="120">
        <v>2.1932804307198057E-20</v>
      </c>
      <c r="ACL140" s="120">
        <v>2.201393784166552E-20</v>
      </c>
      <c r="ACM140" s="120">
        <v>1.4380838422875789E-20</v>
      </c>
      <c r="ACN140" s="120">
        <v>1.4432251277822135E-20</v>
      </c>
      <c r="ACO140" s="120">
        <v>9.3446288028724858E-21</v>
      </c>
      <c r="ACP140" s="120">
        <v>9.376878530306644E-21</v>
      </c>
      <c r="ACQ140" s="120">
        <v>6.0157498151704588E-21</v>
      </c>
      <c r="ACR140" s="120">
        <v>6.0357668873709749E-21</v>
      </c>
      <c r="ACS140" s="120">
        <v>3.8355023153318903E-21</v>
      </c>
      <c r="ACT140" s="120">
        <v>3.8477915131043545E-21</v>
      </c>
      <c r="ACU140" s="120">
        <v>2.421066673010981E-21</v>
      </c>
      <c r="ACV140" s="120">
        <v>2.4285262417029158E-21</v>
      </c>
      <c r="ACW140" s="120">
        <v>1.5124544271016187E-21</v>
      </c>
      <c r="ACX140" s="120">
        <v>1.5169292881316831E-21</v>
      </c>
      <c r="ACY140" s="120">
        <v>9.3471475707397007E-22</v>
      </c>
      <c r="ACZ140" s="120">
        <v>9.3736642040056151E-22</v>
      </c>
      <c r="ADA140" s="120">
        <v>5.7123902612736795E-22</v>
      </c>
      <c r="ADB140" s="120">
        <v>5.7279039672225746E-22</v>
      </c>
      <c r="ADC140" s="120">
        <v>3.4507150731828014E-22</v>
      </c>
      <c r="ADD140" s="120">
        <v>3.4596716785102125E-22</v>
      </c>
      <c r="ADE140" s="120">
        <v>2.0594547380085238E-22</v>
      </c>
      <c r="ADF140" s="120">
        <v>2.0645546221902155E-22</v>
      </c>
      <c r="ADG140" s="120">
        <v>1.2137656977686398E-22</v>
      </c>
      <c r="ADH140" s="120">
        <v>1.2166279583481317E-22</v>
      </c>
      <c r="ADI140" s="120">
        <v>7.0604365534599004E-23</v>
      </c>
      <c r="ADJ140" s="120">
        <v>7.0762605556105704E-23</v>
      </c>
      <c r="ADK140" s="120">
        <v>4.0513798589338728E-23</v>
      </c>
      <c r="ADL140" s="120">
        <v>4.0599915800363501E-23</v>
      </c>
      <c r="ADM140" s="120">
        <v>2.2918938584401767E-23</v>
      </c>
      <c r="ADN140" s="120">
        <v>2.2965040429702249E-23</v>
      </c>
      <c r="ADO140" s="120">
        <v>1.2774237956313917E-23</v>
      </c>
      <c r="ADP140" s="120">
        <v>1.2798496675357207E-23</v>
      </c>
      <c r="ADQ140" s="120">
        <v>7.0102776446957618E-24</v>
      </c>
      <c r="ADR140" s="120">
        <v>7.0228142841558772E-24</v>
      </c>
      <c r="ADS140" s="120">
        <v>3.7851763222899627E-24</v>
      </c>
      <c r="ADT140" s="120">
        <v>3.7915336445314002E-24</v>
      </c>
      <c r="ADU140" s="120">
        <v>2.0093563027951322E-24</v>
      </c>
      <c r="ADV140" s="120">
        <v>2.0125166444561621E-24</v>
      </c>
      <c r="ADW140" s="120">
        <v>1.0478355758944418E-24</v>
      </c>
      <c r="ADX140" s="120">
        <v>1.0493741382066059E-24</v>
      </c>
      <c r="ADY140" s="120">
        <v>5.3630737832691875E-25</v>
      </c>
      <c r="ADZ140" s="120">
        <v>5.3704009466570641E-25</v>
      </c>
      <c r="AEA140" s="120">
        <v>2.6915897275608019E-25</v>
      </c>
      <c r="AEB140" s="120">
        <v>2.694999101545365E-25</v>
      </c>
      <c r="AEC140" s="120">
        <v>1.3232324894297741E-25</v>
      </c>
      <c r="AED140" s="120">
        <v>1.324780466507322E-25</v>
      </c>
      <c r="AEE140" s="120">
        <v>6.3652796077402527E-26</v>
      </c>
      <c r="AEF140" s="120">
        <v>6.3721279880048038E-26</v>
      </c>
      <c r="AEG140" s="120">
        <v>2.9925028427396218E-26</v>
      </c>
      <c r="AEH140" s="120">
        <v>2.9954504496838948E-26</v>
      </c>
      <c r="AEI140" s="120">
        <v>1.3731695063752442E-26</v>
      </c>
      <c r="AEJ140" s="120">
        <v>1.3744016724821115E-26</v>
      </c>
      <c r="AEK140" s="120">
        <v>6.1414696096664395E-27</v>
      </c>
      <c r="AEL140" s="120">
        <v>6.146462729164889E-27</v>
      </c>
      <c r="AEM140" s="120">
        <v>2.673054599467896E-27</v>
      </c>
      <c r="AEN140" s="120">
        <v>2.6750119877245943E-27</v>
      </c>
      <c r="AEO140" s="120">
        <v>1.1303016887672941E-27</v>
      </c>
      <c r="AEP140" s="120">
        <v>1.1310422900432183E-27</v>
      </c>
      <c r="AEQ140" s="120">
        <v>4.6346951504877996E-28</v>
      </c>
      <c r="AER140" s="120">
        <v>4.6373927596045704E-28</v>
      </c>
      <c r="AES140" s="120">
        <v>1.8390430066619701E-28</v>
      </c>
      <c r="AET140" s="120">
        <v>1.8399862194478005E-28</v>
      </c>
      <c r="AEU140" s="120">
        <v>7.0454898019528157E-29</v>
      </c>
      <c r="AEV140" s="120">
        <v>7.0486452774544981E-29</v>
      </c>
      <c r="AEW140" s="120">
        <v>2.5993719970732018E-29</v>
      </c>
      <c r="AEX140" s="120">
        <v>2.600378327709578E-29</v>
      </c>
      <c r="AEY140" s="120">
        <v>9.2091074183638474E-30</v>
      </c>
      <c r="AEZ140" s="120">
        <v>9.2121539191071769E-30</v>
      </c>
      <c r="AFA140" s="120">
        <v>3.1228562393330245E-30</v>
      </c>
      <c r="AFB140" s="120">
        <v>3.1237274558351899E-30</v>
      </c>
      <c r="AFC140" s="120">
        <v>1.0098884190694095E-30</v>
      </c>
      <c r="AFD140" s="120">
        <v>1.0101224327406503E-30</v>
      </c>
      <c r="AFE140" s="120">
        <v>3.1013533377557313E-31</v>
      </c>
      <c r="AFF140" s="120">
        <v>3.101939781654745E-31</v>
      </c>
      <c r="AFG140" s="120">
        <v>9.0005870760051744E-32</v>
      </c>
      <c r="AFH140" s="120">
        <v>9.0019472257036164E-32</v>
      </c>
      <c r="AFI140" s="120">
        <v>2.4545071766716586E-32</v>
      </c>
      <c r="AFJ140" s="120">
        <v>2.4547962906172205E-32</v>
      </c>
      <c r="AFK140" s="120">
        <v>6.2476646324804024E-33</v>
      </c>
      <c r="AFL140" s="120">
        <v>6.2482210404511079E-33</v>
      </c>
      <c r="AFM140" s="120">
        <v>1.4724565518624813E-33</v>
      </c>
      <c r="AFN140" s="120">
        <v>1.4725520155536577E-33</v>
      </c>
      <c r="AFO140" s="120">
        <v>3.1819443869408443E-34</v>
      </c>
      <c r="AFP140" s="120">
        <v>3.1820874640363047E-34</v>
      </c>
      <c r="AFQ140" s="120">
        <v>6.228665605001246E-35</v>
      </c>
      <c r="AFR140" s="120">
        <v>6.2288477759911381E-35</v>
      </c>
      <c r="AFS140" s="120">
        <v>1.0875164802734584E-35</v>
      </c>
      <c r="AFT140" s="120">
        <v>1.0875354021817843E-35</v>
      </c>
      <c r="AFU140" s="120">
        <v>1.659546048036928E-36</v>
      </c>
      <c r="AFV140" s="120">
        <v>1.6595610839694505E-36</v>
      </c>
      <c r="AFW140" s="120">
        <v>2.1525524516177563E-37</v>
      </c>
      <c r="AFX140" s="120">
        <v>2.1525605791488494E-37</v>
      </c>
      <c r="AFY140" s="120">
        <v>2.2789619605782794E-38</v>
      </c>
      <c r="AFZ140" s="120">
        <v>2.2789642026558221E-38</v>
      </c>
      <c r="AGA140" s="120">
        <v>1.8469337967555381E-39</v>
      </c>
      <c r="AGB140" s="120">
        <v>1.8469337967555381E-39</v>
      </c>
      <c r="AGC140" s="120">
        <v>1.018800035502715E-40</v>
      </c>
      <c r="AGD140" s="120">
        <v>1.018800035502715E-40</v>
      </c>
      <c r="AGE140" s="120">
        <v>2.8698592549372254E-42</v>
      </c>
      <c r="AGF140" s="120" t="s">
        <v>105</v>
      </c>
      <c r="AGG140" s="120" t="s">
        <v>105</v>
      </c>
      <c r="AGH140" s="120" t="s">
        <v>105</v>
      </c>
      <c r="AGI140" s="120" t="s">
        <v>105</v>
      </c>
      <c r="AGJ140" s="120" t="s">
        <v>105</v>
      </c>
      <c r="AGK140" s="120" t="s">
        <v>105</v>
      </c>
      <c r="AGL140" s="120" t="s">
        <v>105</v>
      </c>
      <c r="AGM140" s="120" t="s">
        <v>105</v>
      </c>
      <c r="AGN140" s="120" t="s">
        <v>105</v>
      </c>
      <c r="AGO140" s="120" t="s">
        <v>105</v>
      </c>
      <c r="AGP140" s="120" t="s">
        <v>105</v>
      </c>
      <c r="AGQ140" s="120" t="s">
        <v>105</v>
      </c>
      <c r="AGR140" s="120" t="s">
        <v>105</v>
      </c>
      <c r="AGS140" s="120" t="s">
        <v>105</v>
      </c>
      <c r="AGT140" s="120" t="s">
        <v>105</v>
      </c>
      <c r="AGU140" s="120" t="s">
        <v>105</v>
      </c>
      <c r="AGV140" s="120" t="s">
        <v>105</v>
      </c>
      <c r="AGW140" s="120" t="s">
        <v>105</v>
      </c>
      <c r="AGX140" s="120" t="s">
        <v>105</v>
      </c>
      <c r="AGY140" s="120" t="s">
        <v>105</v>
      </c>
      <c r="AGZ140" s="120" t="s">
        <v>105</v>
      </c>
      <c r="AHA140" s="120" t="s">
        <v>105</v>
      </c>
      <c r="AHB140" s="120" t="s">
        <v>105</v>
      </c>
      <c r="AHC140" s="120" t="s">
        <v>105</v>
      </c>
      <c r="AHD140" s="120" t="s">
        <v>105</v>
      </c>
      <c r="AHE140" s="120" t="s">
        <v>105</v>
      </c>
      <c r="AHF140" s="120" t="s">
        <v>105</v>
      </c>
      <c r="AHG140" s="120" t="s">
        <v>105</v>
      </c>
      <c r="AHH140" s="120" t="s">
        <v>105</v>
      </c>
      <c r="AHI140" s="120" t="s">
        <v>105</v>
      </c>
      <c r="AHJ140" s="120" t="s">
        <v>105</v>
      </c>
      <c r="AHK140" s="120" t="s">
        <v>105</v>
      </c>
      <c r="AHL140" s="120" t="s">
        <v>105</v>
      </c>
      <c r="AHM140" s="120" t="s">
        <v>105</v>
      </c>
      <c r="AHN140" s="120" t="s">
        <v>105</v>
      </c>
      <c r="AHO140" s="120" t="s">
        <v>105</v>
      </c>
      <c r="AHP140" s="120" t="s">
        <v>105</v>
      </c>
      <c r="AHQ140" s="120" t="s">
        <v>105</v>
      </c>
      <c r="AHR140" s="120" t="s">
        <v>105</v>
      </c>
      <c r="AHS140" s="120" t="s">
        <v>105</v>
      </c>
      <c r="AHT140" s="120" t="s">
        <v>105</v>
      </c>
      <c r="AHU140" s="120" t="s">
        <v>105</v>
      </c>
      <c r="AHV140" s="120" t="s">
        <v>105</v>
      </c>
      <c r="AHW140" s="120" t="s">
        <v>105</v>
      </c>
      <c r="AHX140" s="120" t="s">
        <v>105</v>
      </c>
      <c r="AHY140" s="120" t="s">
        <v>105</v>
      </c>
      <c r="AHZ140" s="120" t="s">
        <v>105</v>
      </c>
      <c r="AIA140" s="120" t="s">
        <v>105</v>
      </c>
      <c r="AIB140" s="120" t="s">
        <v>105</v>
      </c>
      <c r="AIC140" s="120" t="s">
        <v>105</v>
      </c>
      <c r="AID140" s="120" t="s">
        <v>105</v>
      </c>
      <c r="AIE140" s="120" t="s">
        <v>105</v>
      </c>
      <c r="AIF140" s="120" t="s">
        <v>105</v>
      </c>
      <c r="AIG140" s="120" t="s">
        <v>105</v>
      </c>
      <c r="AIH140" s="120" t="s">
        <v>105</v>
      </c>
      <c r="AII140" s="120" t="s">
        <v>105</v>
      </c>
      <c r="AIJ140" s="120" t="s">
        <v>105</v>
      </c>
      <c r="AIK140" s="120" t="s">
        <v>105</v>
      </c>
      <c r="AIL140" s="120" t="s">
        <v>105</v>
      </c>
      <c r="AIM140" s="120" t="s">
        <v>105</v>
      </c>
      <c r="AIN140" s="120" t="s">
        <v>105</v>
      </c>
      <c r="AIO140" s="120" t="s">
        <v>105</v>
      </c>
      <c r="AIP140" s="120" t="s">
        <v>105</v>
      </c>
      <c r="AIQ140" s="120" t="s">
        <v>105</v>
      </c>
      <c r="AIR140" s="120" t="s">
        <v>105</v>
      </c>
      <c r="AIS140" s="120" t="s">
        <v>105</v>
      </c>
      <c r="AIT140" s="120" t="s">
        <v>105</v>
      </c>
      <c r="AIU140" s="120" t="s">
        <v>105</v>
      </c>
      <c r="AIV140" s="120" t="s">
        <v>105</v>
      </c>
      <c r="AIW140" s="120" t="s">
        <v>105</v>
      </c>
      <c r="AIX140" s="120" t="s">
        <v>105</v>
      </c>
      <c r="AIY140" s="120" t="s">
        <v>105</v>
      </c>
      <c r="AIZ140" s="120" t="s">
        <v>105</v>
      </c>
      <c r="AJA140" s="120" t="s">
        <v>105</v>
      </c>
      <c r="AJB140" s="120" t="s">
        <v>105</v>
      </c>
      <c r="AJC140" s="120" t="s">
        <v>105</v>
      </c>
      <c r="AJD140" s="120" t="s">
        <v>105</v>
      </c>
      <c r="AJE140" s="120" t="s">
        <v>105</v>
      </c>
      <c r="AJF140" s="120" t="s">
        <v>105</v>
      </c>
      <c r="AJG140" s="120" t="s">
        <v>105</v>
      </c>
      <c r="AJH140" s="120" t="s">
        <v>105</v>
      </c>
      <c r="AJI140" s="120" t="s">
        <v>105</v>
      </c>
      <c r="AJJ140" s="120" t="s">
        <v>105</v>
      </c>
      <c r="AJK140" s="120" t="s">
        <v>105</v>
      </c>
      <c r="AJL140" s="120" t="s">
        <v>105</v>
      </c>
      <c r="AJM140" s="120" t="s">
        <v>105</v>
      </c>
      <c r="AJN140" s="120" t="s">
        <v>105</v>
      </c>
      <c r="AJO140" s="120" t="s">
        <v>105</v>
      </c>
      <c r="AJP140" s="120" t="s">
        <v>105</v>
      </c>
      <c r="AJQ140" s="120" t="s">
        <v>105</v>
      </c>
      <c r="AJR140" s="120" t="s">
        <v>105</v>
      </c>
      <c r="AJS140" s="120" t="s">
        <v>105</v>
      </c>
      <c r="AJT140" s="120" t="s">
        <v>105</v>
      </c>
      <c r="AJU140" s="120" t="s">
        <v>105</v>
      </c>
      <c r="AJV140" s="120" t="s">
        <v>105</v>
      </c>
      <c r="AJW140" s="120" t="s">
        <v>105</v>
      </c>
      <c r="AJX140" s="120" t="s">
        <v>105</v>
      </c>
      <c r="AJY140" s="120" t="s">
        <v>105</v>
      </c>
      <c r="AJZ140" s="120" t="s">
        <v>105</v>
      </c>
      <c r="AKA140" s="120" t="s">
        <v>105</v>
      </c>
      <c r="AKB140" s="120" t="s">
        <v>105</v>
      </c>
      <c r="AKC140" s="120" t="s">
        <v>105</v>
      </c>
      <c r="AKD140" s="120" t="s">
        <v>105</v>
      </c>
      <c r="AKE140" s="120" t="s">
        <v>105</v>
      </c>
      <c r="AKF140" s="120" t="s">
        <v>105</v>
      </c>
      <c r="AKG140" s="120" t="s">
        <v>105</v>
      </c>
      <c r="AKH140" s="120" t="s">
        <v>105</v>
      </c>
      <c r="AKI140" s="120" t="s">
        <v>105</v>
      </c>
      <c r="AKJ140" s="120" t="s">
        <v>105</v>
      </c>
      <c r="AKK140" s="120" t="s">
        <v>105</v>
      </c>
      <c r="AKL140" s="120" t="s">
        <v>105</v>
      </c>
      <c r="AKM140" s="120" t="s">
        <v>105</v>
      </c>
      <c r="AKN140" s="120" t="s">
        <v>105</v>
      </c>
      <c r="AKO140" s="120" t="s">
        <v>105</v>
      </c>
      <c r="AKP140" s="120" t="s">
        <v>105</v>
      </c>
      <c r="AKQ140" s="120" t="s">
        <v>105</v>
      </c>
      <c r="AKR140" s="120" t="s">
        <v>105</v>
      </c>
      <c r="AKS140" s="120" t="s">
        <v>105</v>
      </c>
      <c r="AKT140" s="120" t="s">
        <v>105</v>
      </c>
      <c r="AKU140" s="120" t="s">
        <v>105</v>
      </c>
      <c r="AKV140" s="120" t="s">
        <v>105</v>
      </c>
      <c r="AKW140" s="120" t="s">
        <v>105</v>
      </c>
      <c r="AKX140" s="120" t="s">
        <v>105</v>
      </c>
      <c r="AKY140" s="120" t="s">
        <v>105</v>
      </c>
      <c r="AKZ140" s="120" t="s">
        <v>105</v>
      </c>
      <c r="ALA140" s="120" t="s">
        <v>105</v>
      </c>
      <c r="ALB140" s="120" t="s">
        <v>105</v>
      </c>
      <c r="ALC140" s="120" t="s">
        <v>105</v>
      </c>
      <c r="ALD140" s="120" t="s">
        <v>105</v>
      </c>
      <c r="ALE140" s="120" t="s">
        <v>105</v>
      </c>
      <c r="ALF140" s="120" t="s">
        <v>105</v>
      </c>
      <c r="ALG140" s="120" t="s">
        <v>105</v>
      </c>
      <c r="ALH140" s="120" t="s">
        <v>105</v>
      </c>
      <c r="ALI140" s="120" t="s">
        <v>105</v>
      </c>
      <c r="ALJ140" s="120" t="s">
        <v>105</v>
      </c>
      <c r="ALK140" s="120" t="s">
        <v>105</v>
      </c>
      <c r="ALL140" s="120" t="s">
        <v>105</v>
      </c>
      <c r="ALM140" s="120" t="s">
        <v>105</v>
      </c>
      <c r="ALN140" s="120"/>
    </row>
    <row r="141" spans="1:1002" hidden="1">
      <c r="A141" s="119">
        <v>140</v>
      </c>
      <c r="B141" s="120">
        <v>6.3408207910780304E-6</v>
      </c>
      <c r="C141" s="120">
        <v>6.3408207910780296E-6</v>
      </c>
      <c r="D141" s="120">
        <v>6.2198434340766607E-6</v>
      </c>
      <c r="E141" s="120">
        <v>6.219843434076659E-6</v>
      </c>
      <c r="F141" s="120">
        <v>6.1006866893002082E-6</v>
      </c>
      <c r="G141" s="120">
        <v>6.100686689300209E-6</v>
      </c>
      <c r="H141" s="120">
        <v>5.9833315988118891E-6</v>
      </c>
      <c r="I141" s="120">
        <v>5.9833315988118917E-6</v>
      </c>
      <c r="J141" s="120">
        <v>5.8677592872102431E-6</v>
      </c>
      <c r="K141" s="120">
        <v>5.8677592872102439E-6</v>
      </c>
      <c r="L141" s="120">
        <v>5.7539509624321758E-6</v>
      </c>
      <c r="M141" s="120">
        <v>5.7539509624321715E-6</v>
      </c>
      <c r="N141" s="120">
        <v>5.6418879165490255E-6</v>
      </c>
      <c r="O141" s="120">
        <v>5.6418879165490297E-6</v>
      </c>
      <c r="P141" s="120">
        <v>5.5315515265555404E-6</v>
      </c>
      <c r="Q141" s="120">
        <v>5.5315515265555446E-6</v>
      </c>
      <c r="R141" s="120">
        <v>5.4229232551514897E-6</v>
      </c>
      <c r="S141" s="120">
        <v>5.4229232551514888E-6</v>
      </c>
      <c r="T141" s="120">
        <v>5.3159846515159861E-6</v>
      </c>
      <c r="U141" s="120">
        <v>5.3159846515159802E-6</v>
      </c>
      <c r="V141" s="120">
        <v>5.2107173520742172E-6</v>
      </c>
      <c r="W141" s="120">
        <v>5.2107173520742155E-6</v>
      </c>
      <c r="X141" s="120">
        <v>5.1071030812565081E-6</v>
      </c>
      <c r="Y141" s="120">
        <v>5.1071030812565089E-6</v>
      </c>
      <c r="Z141" s="120">
        <v>5.0051236522494973E-6</v>
      </c>
      <c r="AA141" s="120">
        <v>5.005123652249499E-6</v>
      </c>
      <c r="AB141" s="120">
        <v>4.9047609677394144E-6</v>
      </c>
      <c r="AC141" s="120">
        <v>4.9047609677394136E-6</v>
      </c>
      <c r="AD141" s="120">
        <v>4.805997020647234E-6</v>
      </c>
      <c r="AE141" s="120">
        <v>4.8059970206472306E-6</v>
      </c>
      <c r="AF141" s="120">
        <v>4.7088138948555841E-6</v>
      </c>
      <c r="AG141" s="120">
        <v>4.7088138948555866E-6</v>
      </c>
      <c r="AH141" s="120">
        <v>4.6131937659272803E-6</v>
      </c>
      <c r="AI141" s="120">
        <v>4.6131937659272786E-6</v>
      </c>
      <c r="AJ141" s="120">
        <v>4.5191189018152814E-6</v>
      </c>
      <c r="AK141" s="120">
        <v>4.5191189018152823E-6</v>
      </c>
      <c r="AL141" s="120">
        <v>4.4265716635640862E-6</v>
      </c>
      <c r="AM141" s="120">
        <v>4.4265716635640836E-6</v>
      </c>
      <c r="AN141" s="120">
        <v>4.3355345060022326E-6</v>
      </c>
      <c r="AO141" s="120">
        <v>4.3355345060022335E-6</v>
      </c>
      <c r="AP141" s="120">
        <v>4.2459899784259411E-6</v>
      </c>
      <c r="AQ141" s="120">
        <v>4.2459899784259427E-6</v>
      </c>
      <c r="AR141" s="120">
        <v>4.1579207252736155E-6</v>
      </c>
      <c r="AS141" s="120">
        <v>4.1579207252736164E-6</v>
      </c>
      <c r="AT141" s="120">
        <v>4.0713094867911925E-6</v>
      </c>
      <c r="AU141" s="120">
        <v>4.0713094867911959E-6</v>
      </c>
      <c r="AV141" s="120">
        <v>3.9861390996881265E-6</v>
      </c>
      <c r="AW141" s="120">
        <v>3.9861390996881265E-6</v>
      </c>
      <c r="AX141" s="120">
        <v>3.902392497783881E-6</v>
      </c>
      <c r="AY141" s="120">
        <v>3.9023924977838785E-6</v>
      </c>
      <c r="AZ141" s="120">
        <v>3.8200527126448492E-6</v>
      </c>
      <c r="BA141" s="120">
        <v>3.8200527126448475E-6</v>
      </c>
      <c r="BB141" s="120">
        <v>3.7391028742115037E-6</v>
      </c>
      <c r="BC141" s="120">
        <v>3.7391028742115054E-6</v>
      </c>
      <c r="BD141" s="120">
        <v>3.6595262114156642E-6</v>
      </c>
      <c r="BE141" s="120">
        <v>3.6595262114156642E-6</v>
      </c>
      <c r="BF141" s="120">
        <v>3.5813060527877562E-6</v>
      </c>
      <c r="BG141" s="120">
        <v>3.5813060527877549E-6</v>
      </c>
      <c r="BH141" s="120">
        <v>3.5044258270539675E-6</v>
      </c>
      <c r="BI141" s="120">
        <v>3.5044258270539649E-6</v>
      </c>
      <c r="BJ141" s="120">
        <v>3.4288690637231031E-6</v>
      </c>
      <c r="BK141" s="120">
        <v>3.428869063723107E-6</v>
      </c>
      <c r="BL141" s="120">
        <v>3.354619393663065E-6</v>
      </c>
      <c r="BM141" s="120">
        <v>3.3546193936630658E-6</v>
      </c>
      <c r="BN141" s="120">
        <v>3.2816605496667629E-6</v>
      </c>
      <c r="BO141" s="120">
        <v>3.2816605496667634E-6</v>
      </c>
      <c r="BP141" s="120">
        <v>3.2099763670074553E-6</v>
      </c>
      <c r="BQ141" s="120">
        <v>3.2099763670074519E-6</v>
      </c>
      <c r="BR141" s="120">
        <v>3.1395507839832505E-6</v>
      </c>
      <c r="BS141" s="120">
        <v>3.1395507839832522E-6</v>
      </c>
      <c r="BT141" s="120">
        <v>3.0703678424507578E-6</v>
      </c>
      <c r="BU141" s="120">
        <v>3.0703678424507578E-6</v>
      </c>
      <c r="BV141" s="120">
        <v>3.0024116883476565E-6</v>
      </c>
      <c r="BW141" s="120">
        <v>3.0024116883476574E-6</v>
      </c>
      <c r="BX141" s="120">
        <v>2.9356665722041997E-6</v>
      </c>
      <c r="BY141" s="120">
        <v>2.9356665722041984E-6</v>
      </c>
      <c r="BZ141" s="120">
        <v>2.8701168496433964E-6</v>
      </c>
      <c r="CA141" s="120">
        <v>2.8701168496433942E-6</v>
      </c>
      <c r="CB141" s="120">
        <v>2.8057469818698589E-6</v>
      </c>
      <c r="CC141" s="120">
        <v>2.8057469818698598E-6</v>
      </c>
      <c r="CD141" s="120">
        <v>2.7425415361471287E-6</v>
      </c>
      <c r="CE141" s="120">
        <v>2.7425415361471291E-6</v>
      </c>
      <c r="CF141" s="120">
        <v>2.6804851862633847E-6</v>
      </c>
      <c r="CG141" s="120">
        <v>2.6804851862633869E-6</v>
      </c>
      <c r="CH141" s="120">
        <v>2.6195627129854586E-6</v>
      </c>
      <c r="CI141" s="120">
        <v>2.6195627129854577E-6</v>
      </c>
      <c r="CJ141" s="120">
        <v>2.559759004500978E-6</v>
      </c>
      <c r="CK141" s="120">
        <v>2.5597590045009768E-6</v>
      </c>
      <c r="CL141" s="120">
        <v>2.5010590568486031E-6</v>
      </c>
      <c r="CM141" s="120">
        <v>2.5010590568486019E-6</v>
      </c>
      <c r="CN141" s="120">
        <v>2.4434479743361632E-6</v>
      </c>
      <c r="CO141" s="120">
        <v>2.4434479743361649E-6</v>
      </c>
      <c r="CP141" s="120">
        <v>2.3869109699466659E-6</v>
      </c>
      <c r="CQ141" s="120">
        <v>2.3869109699466655E-6</v>
      </c>
      <c r="CR141" s="120">
        <v>2.3314333657320059E-6</v>
      </c>
      <c r="CS141" s="120">
        <v>2.3314333657320059E-6</v>
      </c>
      <c r="CT141" s="120">
        <v>2.2770005931943474E-6</v>
      </c>
      <c r="CU141" s="120">
        <v>2.2770005931943461E-6</v>
      </c>
      <c r="CV141" s="120">
        <v>2.2235981936549855E-6</v>
      </c>
      <c r="CW141" s="120">
        <v>2.2235981936549863E-6</v>
      </c>
      <c r="CX141" s="120">
        <v>2.1712118186106828E-6</v>
      </c>
      <c r="CY141" s="120">
        <v>2.1712118186106819E-6</v>
      </c>
      <c r="CZ141" s="120">
        <v>2.1198272300772895E-6</v>
      </c>
      <c r="DA141" s="120">
        <v>2.1198272300772904E-6</v>
      </c>
      <c r="DB141" s="120">
        <v>2.0694303009206527E-6</v>
      </c>
      <c r="DC141" s="120">
        <v>2.069430300920651E-6</v>
      </c>
      <c r="DD141" s="120">
        <v>2.0200070151746165E-6</v>
      </c>
      <c r="DE141" s="120">
        <v>2.0200070151746178E-6</v>
      </c>
      <c r="DF141" s="120">
        <v>1.9715434683461318E-6</v>
      </c>
      <c r="DG141" s="120">
        <v>1.9715434683461318E-6</v>
      </c>
      <c r="DH141" s="120">
        <v>1.9240258677072675E-6</v>
      </c>
      <c r="DI141" s="120">
        <v>1.9240258677072675E-6</v>
      </c>
      <c r="DJ141" s="120">
        <v>1.8774405325741605E-6</v>
      </c>
      <c r="DK141" s="120">
        <v>1.877440532574159E-6</v>
      </c>
      <c r="DL141" s="120">
        <v>1.8317738945727206E-6</v>
      </c>
      <c r="DM141" s="120">
        <v>1.8317738945727208E-6</v>
      </c>
      <c r="DN141" s="120">
        <v>1.7870124978910743E-6</v>
      </c>
      <c r="DO141" s="120">
        <v>1.7870124978910754E-6</v>
      </c>
      <c r="DP141" s="120">
        <v>1.7431429995186206E-6</v>
      </c>
      <c r="DQ141" s="120">
        <v>1.7431429995186197E-6</v>
      </c>
      <c r="DR141" s="120">
        <v>1.7001521694716591E-6</v>
      </c>
      <c r="DS141" s="120">
        <v>1.7001521694716596E-6</v>
      </c>
      <c r="DT141" s="120">
        <v>1.658026891005517E-6</v>
      </c>
      <c r="DU141" s="120">
        <v>1.6580268910055164E-6</v>
      </c>
      <c r="DV141" s="120">
        <v>1.6167541608130551E-6</v>
      </c>
      <c r="DW141" s="120">
        <v>1.6167541608130547E-6</v>
      </c>
      <c r="DX141" s="120">
        <v>1.5763210892095566E-6</v>
      </c>
      <c r="DY141" s="120">
        <v>1.5763210892095557E-6</v>
      </c>
      <c r="DZ141" s="120">
        <v>1.5367149003038721E-6</v>
      </c>
      <c r="EA141" s="120">
        <v>1.5367149003038732E-6</v>
      </c>
      <c r="EB141" s="120">
        <v>1.4979229321557957E-6</v>
      </c>
      <c r="EC141" s="120">
        <v>1.4979229321557965E-6</v>
      </c>
      <c r="ED141" s="120">
        <v>1.4599326369195845E-6</v>
      </c>
      <c r="EE141" s="120">
        <v>1.4599326369195841E-6</v>
      </c>
      <c r="EF141" s="120">
        <v>1.4227315809735959E-6</v>
      </c>
      <c r="EG141" s="120">
        <v>1.4227315809735955E-6</v>
      </c>
      <c r="EH141" s="120">
        <v>1.3863074450359688E-6</v>
      </c>
      <c r="EI141" s="120">
        <v>1.3863074450359692E-6</v>
      </c>
      <c r="EJ141" s="120">
        <v>1.3506480242662887E-6</v>
      </c>
      <c r="EK141" s="120">
        <v>1.3506480242662898E-6</v>
      </c>
      <c r="EL141" s="120">
        <v>1.3157412283532121E-6</v>
      </c>
      <c r="EM141" s="120">
        <v>1.315741228353213E-6</v>
      </c>
      <c r="EN141" s="120">
        <v>1.2815750815879875E-6</v>
      </c>
      <c r="EO141" s="120">
        <v>1.281575081587986E-6</v>
      </c>
      <c r="EP141" s="120">
        <v>1.2481377229238427E-6</v>
      </c>
      <c r="EQ141" s="120">
        <v>1.2481377229238434E-6</v>
      </c>
      <c r="ER141" s="120">
        <v>1.2154174060212058E-6</v>
      </c>
      <c r="ES141" s="120">
        <v>1.2154174060212053E-6</v>
      </c>
      <c r="ET141" s="120">
        <v>1.1834024992786796E-6</v>
      </c>
      <c r="EU141" s="120">
        <v>1.1834024992786794E-6</v>
      </c>
      <c r="EV141" s="120">
        <v>1.1520814858498153E-6</v>
      </c>
      <c r="EW141" s="120">
        <v>1.1520814858498148E-6</v>
      </c>
      <c r="EX141" s="120">
        <v>1.1214429636455819E-6</v>
      </c>
      <c r="EY141" s="120">
        <v>1.1214429636455821E-6</v>
      </c>
      <c r="EZ141" s="120">
        <v>1.0914756453225575E-6</v>
      </c>
      <c r="FA141" s="120">
        <v>1.0914756453225581E-6</v>
      </c>
      <c r="FB141" s="120">
        <v>1.062168358256788E-6</v>
      </c>
      <c r="FC141" s="120">
        <v>1.0621683582567875E-6</v>
      </c>
      <c r="FD141" s="120">
        <v>1.0335100445033162E-6</v>
      </c>
      <c r="FE141" s="120">
        <v>1.0335100445033162E-6</v>
      </c>
      <c r="FF141" s="120">
        <v>1.0054897607413637E-6</v>
      </c>
      <c r="FG141" s="120">
        <v>1.0054897607413631E-6</v>
      </c>
      <c r="FH141" s="120">
        <v>9.780966782051351E-7</v>
      </c>
      <c r="FI141" s="120">
        <v>9.7809667820513573E-7</v>
      </c>
      <c r="FJ141" s="120">
        <v>9.513200826002714E-7</v>
      </c>
      <c r="FK141" s="120">
        <v>9.5132008260027108E-7</v>
      </c>
      <c r="FL141" s="120">
        <v>9.2514937400590827E-7</v>
      </c>
      <c r="FM141" s="120">
        <v>9.2514937400590837E-7</v>
      </c>
      <c r="FN141" s="120">
        <v>8.9957406676238342E-7</v>
      </c>
      <c r="FO141" s="120">
        <v>8.9957406676238374E-7</v>
      </c>
      <c r="FP141" s="120">
        <v>8.7458378934455524E-7</v>
      </c>
      <c r="FQ141" s="120">
        <v>8.7458378934455587E-7</v>
      </c>
      <c r="FR141" s="120">
        <v>8.5016828422077074E-7</v>
      </c>
      <c r="FS141" s="120">
        <v>8.5016828422077031E-7</v>
      </c>
      <c r="FT141" s="120">
        <v>8.2631740769747379E-7</v>
      </c>
      <c r="FU141" s="120">
        <v>8.2631740769747379E-7</v>
      </c>
      <c r="FV141" s="120">
        <v>8.0302112974949156E-7</v>
      </c>
      <c r="FW141" s="120">
        <v>8.0302112974949103E-7</v>
      </c>
      <c r="FX141" s="120">
        <v>7.8026953383598794E-7</v>
      </c>
      <c r="FY141" s="120">
        <v>7.8026953383598858E-7</v>
      </c>
      <c r="FZ141" s="120">
        <v>7.5805281670213805E-7</v>
      </c>
      <c r="GA141" s="120">
        <v>7.5805281670213837E-7</v>
      </c>
      <c r="GB141" s="120">
        <v>7.3636128816652374E-7</v>
      </c>
      <c r="GC141" s="120">
        <v>7.3636128816652405E-7</v>
      </c>
      <c r="GD141" s="120">
        <v>7.1518537089430948E-7</v>
      </c>
      <c r="GE141" s="120">
        <v>7.1518537089430906E-7</v>
      </c>
      <c r="GF141" s="120">
        <v>6.9451560015620444E-7</v>
      </c>
      <c r="GG141" s="120">
        <v>6.9451560015620476E-7</v>
      </c>
      <c r="GH141" s="120">
        <v>6.7434262357327759E-7</v>
      </c>
      <c r="GI141" s="120">
        <v>6.7434262357327738E-7</v>
      </c>
      <c r="GJ141" s="120">
        <v>6.5465720084764061E-7</v>
      </c>
      <c r="GK141" s="120">
        <v>6.5465720084764019E-7</v>
      </c>
      <c r="GL141" s="120">
        <v>6.3545020347907801E-7</v>
      </c>
      <c r="GM141" s="120">
        <v>6.3545020347907758E-7</v>
      </c>
      <c r="GN141" s="120">
        <v>6.1671261446764708E-7</v>
      </c>
      <c r="GO141" s="120">
        <v>6.167126144676475E-7</v>
      </c>
      <c r="GP141" s="120">
        <v>5.9843552800232509E-7</v>
      </c>
      <c r="GQ141" s="120">
        <v>5.9843552800232487E-7</v>
      </c>
      <c r="GR141" s="120">
        <v>5.8061014913574441E-7</v>
      </c>
      <c r="GS141" s="120">
        <v>5.8061014913574451E-7</v>
      </c>
      <c r="GT141" s="120">
        <v>5.6322779344510404E-7</v>
      </c>
      <c r="GU141" s="120">
        <v>5.6322779344510426E-7</v>
      </c>
      <c r="GV141" s="120">
        <v>5.4627988667929994E-7</v>
      </c>
      <c r="GW141" s="120">
        <v>5.4627988667929994E-7</v>
      </c>
      <c r="GX141" s="120">
        <v>5.2975796439236575E-7</v>
      </c>
      <c r="GY141" s="120">
        <v>5.2975796439236575E-7</v>
      </c>
      <c r="GZ141" s="120">
        <v>5.1365367156329589E-7</v>
      </c>
      <c r="HA141" s="120">
        <v>5.1365367156329589E-7</v>
      </c>
      <c r="HB141" s="120">
        <v>4.9795876220232626E-7</v>
      </c>
      <c r="HC141" s="120">
        <v>4.9795876220232626E-7</v>
      </c>
      <c r="HD141" s="120">
        <v>4.8266509894376705E-7</v>
      </c>
      <c r="HE141" s="120">
        <v>4.8266509894376684E-7</v>
      </c>
      <c r="HF141" s="120">
        <v>4.6776465262547167E-7</v>
      </c>
      <c r="HG141" s="120">
        <v>4.6776465262547151E-7</v>
      </c>
      <c r="HH141" s="120">
        <v>4.5324950185504032E-7</v>
      </c>
      <c r="HI141" s="120">
        <v>4.5324950185504048E-7</v>
      </c>
      <c r="HJ141" s="120">
        <v>4.3911183256285302E-7</v>
      </c>
      <c r="HK141" s="120">
        <v>4.3911183256285307E-7</v>
      </c>
      <c r="HL141" s="120">
        <v>4.253439375420364E-7</v>
      </c>
      <c r="HM141" s="120">
        <v>4.253439375420363E-7</v>
      </c>
      <c r="HN141" s="120">
        <v>4.1193821597547422E-7</v>
      </c>
      <c r="HO141" s="120">
        <v>4.1193821597547401E-7</v>
      </c>
      <c r="HP141" s="120">
        <v>3.9888717294997017E-7</v>
      </c>
      <c r="HQ141" s="120">
        <v>3.9888717294997054E-7</v>
      </c>
      <c r="HR141" s="120">
        <v>3.8618341895767958E-7</v>
      </c>
      <c r="HS141" s="120">
        <v>3.8618341895767964E-7</v>
      </c>
      <c r="HT141" s="120">
        <v>3.7381966938492736E-7</v>
      </c>
      <c r="HU141" s="120">
        <v>3.7381966938492736E-7</v>
      </c>
      <c r="HV141" s="120">
        <v>3.6178874398854754E-7</v>
      </c>
      <c r="HW141" s="120">
        <v>3.6178874398854722E-7</v>
      </c>
      <c r="HX141" s="120">
        <v>3.5008356635985876E-7</v>
      </c>
      <c r="HY141" s="120">
        <v>3.5008356635985876E-7</v>
      </c>
      <c r="HZ141" s="120">
        <v>3.3869716337642093E-7</v>
      </c>
      <c r="IA141" s="120">
        <v>3.3869716337642098E-7</v>
      </c>
      <c r="IB141" s="120">
        <v>3.2762266464170083E-7</v>
      </c>
      <c r="IC141" s="120">
        <v>3.2762266464170104E-7</v>
      </c>
      <c r="ID141" s="120">
        <v>3.1685330191279769E-7</v>
      </c>
      <c r="IE141" s="120">
        <v>3.1685330191279779E-7</v>
      </c>
      <c r="IF141" s="120">
        <v>3.0638240851636761E-7</v>
      </c>
      <c r="IG141" s="120">
        <v>3.0638240851636735E-7</v>
      </c>
      <c r="IH141" s="120">
        <v>2.9620341875290173E-7</v>
      </c>
      <c r="II141" s="120">
        <v>2.9620341875290168E-7</v>
      </c>
      <c r="IJ141" s="120">
        <v>2.8630986728951128E-7</v>
      </c>
      <c r="IK141" s="120">
        <v>2.8630986728951144E-7</v>
      </c>
      <c r="IL141" s="120">
        <v>2.7669538854137421E-7</v>
      </c>
      <c r="IM141" s="120">
        <v>2.7669538854137421E-7</v>
      </c>
      <c r="IN141" s="120">
        <v>2.6735371604201183E-7</v>
      </c>
      <c r="IO141" s="120">
        <v>2.6735371604201194E-7</v>
      </c>
      <c r="IP141" s="120">
        <v>2.5827868180256249E-7</v>
      </c>
      <c r="IQ141" s="120">
        <v>2.5827868180256233E-7</v>
      </c>
      <c r="IR141" s="120">
        <v>2.4946421566021671E-7</v>
      </c>
      <c r="IS141" s="120">
        <v>2.4946421566021676E-7</v>
      </c>
      <c r="IT141" s="120">
        <v>2.4090434461599743E-7</v>
      </c>
      <c r="IU141" s="120">
        <v>2.4090434461599743E-7</v>
      </c>
      <c r="IV141" s="120">
        <v>2.325931921620562E-7</v>
      </c>
      <c r="IW141" s="120">
        <v>2.3259319216205612E-7</v>
      </c>
      <c r="IX141" s="120">
        <v>2.2452497759867524E-7</v>
      </c>
      <c r="IY141" s="120">
        <v>2.2452497759867521E-7</v>
      </c>
      <c r="IZ141" s="120">
        <v>2.1669401534115869E-7</v>
      </c>
      <c r="JA141" s="120">
        <v>2.1669401534115874E-7</v>
      </c>
      <c r="JB141" s="120">
        <v>2.0909471421680415E-7</v>
      </c>
      <c r="JC141" s="120">
        <v>2.0909471421680423E-7</v>
      </c>
      <c r="JD141" s="120">
        <v>2.0172157675214962E-7</v>
      </c>
      <c r="JE141" s="120">
        <v>2.017215767521497E-7</v>
      </c>
      <c r="JF141" s="120">
        <v>1.9456919845069504E-7</v>
      </c>
      <c r="JG141" s="120">
        <v>1.9456919845069512E-7</v>
      </c>
      <c r="JH141" s="120">
        <v>1.8763226706129899E-7</v>
      </c>
      <c r="JI141" s="120">
        <v>1.8763226706129889E-7</v>
      </c>
      <c r="JJ141" s="120">
        <v>1.8090556183745747E-7</v>
      </c>
      <c r="JK141" s="120">
        <v>1.8090556183745749E-7</v>
      </c>
      <c r="JL141" s="120">
        <v>1.7438395278767467E-7</v>
      </c>
      <c r="JM141" s="120">
        <v>1.7438395278767467E-7</v>
      </c>
      <c r="JN141" s="120">
        <v>1.6806239991713528E-7</v>
      </c>
      <c r="JO141" s="120">
        <v>1.6806239991713533E-7</v>
      </c>
      <c r="JP141" s="120">
        <v>1.6193595246090005E-7</v>
      </c>
      <c r="JQ141" s="120">
        <v>1.6193595246089994E-7</v>
      </c>
      <c r="JR141" s="120">
        <v>1.5599974810883916E-7</v>
      </c>
      <c r="JS141" s="120">
        <v>1.5599974810883921E-7</v>
      </c>
      <c r="JT141" s="120">
        <v>1.5024901222253128E-7</v>
      </c>
      <c r="JU141" s="120">
        <v>1.5024901222253125E-7</v>
      </c>
      <c r="JV141" s="120">
        <v>1.4467905704434833E-7</v>
      </c>
      <c r="JW141" s="120">
        <v>1.4467905704434831E-7</v>
      </c>
      <c r="JX141" s="120">
        <v>1.3928528089896314E-7</v>
      </c>
      <c r="JY141" s="120">
        <v>1.3928528089896306E-7</v>
      </c>
      <c r="JZ141" s="120">
        <v>1.3406316738750582E-7</v>
      </c>
      <c r="KA141" s="120">
        <v>1.3406316738750582E-7</v>
      </c>
      <c r="KB141" s="120">
        <v>1.2900828457460821E-7</v>
      </c>
      <c r="KC141" s="120">
        <v>1.2900828457460821E-7</v>
      </c>
      <c r="KD141" s="120">
        <v>1.2411628416857276E-7</v>
      </c>
      <c r="KE141" s="120">
        <v>1.2411628416857273E-7</v>
      </c>
      <c r="KF141" s="120">
        <v>1.1938290069490897E-7</v>
      </c>
      <c r="KG141" s="120">
        <v>1.1938290069490897E-7</v>
      </c>
      <c r="KH141" s="120">
        <v>1.1480395066347946E-7</v>
      </c>
      <c r="KI141" s="120">
        <v>1.1480395066347948E-7</v>
      </c>
      <c r="KJ141" s="120">
        <v>1.1037533172950336E-7</v>
      </c>
      <c r="KK141" s="120">
        <v>1.103753317295034E-7</v>
      </c>
      <c r="KL141" s="120">
        <v>1.0609302184866525E-7</v>
      </c>
      <c r="KM141" s="120">
        <v>1.0609302184866524E-7</v>
      </c>
      <c r="KN141" s="120">
        <v>1.0195307842658214E-7</v>
      </c>
      <c r="KO141" s="120">
        <v>1.019530784265821E-7</v>
      </c>
      <c r="KP141" s="120">
        <v>9.7951637462881624E-8</v>
      </c>
      <c r="KQ141" s="120">
        <v>9.7951637462881638E-8</v>
      </c>
      <c r="KR141" s="120">
        <v>9.4084912690146865E-8</v>
      </c>
      <c r="KS141" s="120">
        <v>9.4084912690146878E-8</v>
      </c>
      <c r="KT141" s="120">
        <v>9.0349194707986983E-8</v>
      </c>
      <c r="KU141" s="120">
        <v>9.0349194707987036E-8</v>
      </c>
      <c r="KV141" s="120">
        <v>8.6740850112493183E-8</v>
      </c>
      <c r="KW141" s="120">
        <v>8.6740850112493196E-8</v>
      </c>
      <c r="KX141" s="120">
        <v>8.3256320621341479E-8</v>
      </c>
      <c r="KY141" s="120">
        <v>8.3256320621341413E-8</v>
      </c>
      <c r="KZ141" s="120">
        <v>7.9892122194806915E-8</v>
      </c>
      <c r="LA141" s="120">
        <v>7.9892122194806862E-8</v>
      </c>
      <c r="LB141" s="120">
        <v>7.6644844152953662E-8</v>
      </c>
      <c r="LC141" s="120">
        <v>7.6644844152953728E-8</v>
      </c>
      <c r="LD141" s="120">
        <v>7.3511148289267942E-8</v>
      </c>
      <c r="LE141" s="120">
        <v>7.3511148289267929E-8</v>
      </c>
      <c r="LF141" s="120">
        <v>7.0487767981001376E-8</v>
      </c>
      <c r="LG141" s="120">
        <v>7.0487767981001337E-8</v>
      </c>
      <c r="LH141" s="120">
        <v>6.7571507296496289E-8</v>
      </c>
      <c r="LI141" s="120">
        <v>6.7571507296496263E-8</v>
      </c>
      <c r="LJ141" s="120">
        <v>6.4759240099760419E-8</v>
      </c>
      <c r="LK141" s="120">
        <v>6.4759240099760445E-8</v>
      </c>
      <c r="LL141" s="120">
        <v>6.2047909152564598E-8</v>
      </c>
      <c r="LM141" s="120">
        <v>6.2047909152564651E-8</v>
      </c>
      <c r="LN141" s="120">
        <v>5.9434525214334699E-8</v>
      </c>
      <c r="LO141" s="120">
        <v>5.9434525214334712E-8</v>
      </c>
      <c r="LP141" s="120">
        <v>5.6916166140111364E-8</v>
      </c>
      <c r="LQ141" s="120">
        <v>5.6916166140111331E-8</v>
      </c>
      <c r="LR141" s="120">
        <v>5.4489975976851145E-8</v>
      </c>
      <c r="LS141" s="120">
        <v>5.4489975976851118E-8</v>
      </c>
      <c r="LT141" s="120">
        <v>5.2153164058342428E-8</v>
      </c>
      <c r="LU141" s="120">
        <v>5.2153164058342435E-8</v>
      </c>
      <c r="LV141" s="120">
        <v>4.9903004099010867E-8</v>
      </c>
      <c r="LW141" s="120">
        <v>4.9903004099010861E-8</v>
      </c>
      <c r="LX141" s="120">
        <v>4.7736833286888487E-8</v>
      </c>
      <c r="LY141" s="120">
        <v>4.7736833286888467E-8</v>
      </c>
      <c r="LZ141" s="120">
        <v>4.5652051376021322E-8</v>
      </c>
      <c r="MA141" s="120">
        <v>4.5652051376021328E-8</v>
      </c>
      <c r="MB141" s="120">
        <v>4.3646119778589198E-8</v>
      </c>
      <c r="MC141" s="120">
        <v>4.3646119778589232E-8</v>
      </c>
      <c r="MD141" s="120">
        <v>4.171656065701188E-8</v>
      </c>
      <c r="ME141" s="120">
        <v>4.1716560657011847E-8</v>
      </c>
      <c r="MF141" s="120">
        <v>3.9860956016314789E-8</v>
      </c>
      <c r="MG141" s="120">
        <v>3.9860956016314822E-8</v>
      </c>
      <c r="MH141" s="120">
        <v>3.8076946797028112E-8</v>
      </c>
      <c r="MI141" s="120">
        <v>3.8076946797028073E-8</v>
      </c>
      <c r="MJ141" s="120">
        <v>3.6362231968889101E-8</v>
      </c>
      <c r="MK141" s="120">
        <v>3.6362231968889088E-8</v>
      </c>
      <c r="ML141" s="120">
        <v>3.4714567625621898E-8</v>
      </c>
      <c r="MM141" s="120">
        <v>3.4714567625621904E-8</v>
      </c>
      <c r="MN141" s="120">
        <v>3.3131766081061774E-8</v>
      </c>
      <c r="MO141" s="120">
        <v>3.3131766081061781E-8</v>
      </c>
      <c r="MP141" s="120">
        <v>3.1611694966894787E-8</v>
      </c>
      <c r="MQ141" s="120">
        <v>3.161169496689478E-8</v>
      </c>
      <c r="MR141" s="120">
        <v>3.0152276332279391E-8</v>
      </c>
      <c r="MS141" s="120">
        <v>3.0152276332279398E-8</v>
      </c>
      <c r="MT141" s="120">
        <v>2.8751485745616048E-8</v>
      </c>
      <c r="MU141" s="120">
        <v>2.8751485745616058E-8</v>
      </c>
      <c r="MV141" s="120">
        <v>2.740735139872882E-8</v>
      </c>
      <c r="MW141" s="120">
        <v>2.74073513987288E-8</v>
      </c>
      <c r="MX141" s="120">
        <v>2.6117953213721548E-8</v>
      </c>
      <c r="MY141" s="120">
        <v>2.6117953213721551E-8</v>
      </c>
      <c r="MZ141" s="120">
        <v>2.4881421952768899E-8</v>
      </c>
      <c r="NA141" s="120">
        <v>2.4881421952768899E-8</v>
      </c>
      <c r="NB141" s="120">
        <v>2.3695938331099762E-8</v>
      </c>
      <c r="NC141" s="120">
        <v>2.3695938331099769E-8</v>
      </c>
      <c r="ND141" s="120">
        <v>2.2559732133429684E-8</v>
      </c>
      <c r="NE141" s="120">
        <v>2.2559732133429688E-8</v>
      </c>
      <c r="NF141" s="120">
        <v>2.1471081334094779E-8</v>
      </c>
      <c r="NG141" s="120">
        <v>2.1471081334094785E-8</v>
      </c>
      <c r="NH141" s="120">
        <v>2.0428311221138199E-8</v>
      </c>
      <c r="NI141" s="120">
        <v>2.0428311221138199E-8</v>
      </c>
      <c r="NJ141" s="120">
        <v>1.9429793524596637E-8</v>
      </c>
      <c r="NK141" s="120">
        <v>1.942979352459665E-8</v>
      </c>
      <c r="NL141" s="120">
        <v>1.8473945549231843E-8</v>
      </c>
      <c r="NM141" s="120">
        <v>1.8473945549231833E-8</v>
      </c>
      <c r="NN141" s="120">
        <v>1.7559229311948631E-8</v>
      </c>
      <c r="NO141" s="120">
        <v>1.7559229311948618E-8</v>
      </c>
      <c r="NP141" s="120">
        <v>1.6684150684138126E-8</v>
      </c>
      <c r="NQ141" s="120">
        <v>1.6684150684138129E-8</v>
      </c>
      <c r="NR141" s="120">
        <v>1.5847258539180721E-8</v>
      </c>
      <c r="NS141" s="120">
        <v>1.5847258539180724E-8</v>
      </c>
      <c r="NT141" s="120">
        <v>1.5047143905340401E-8</v>
      </c>
      <c r="NU141" s="120">
        <v>1.5047143905340404E-8</v>
      </c>
      <c r="NV141" s="120">
        <v>1.4282439124278121E-8</v>
      </c>
      <c r="NW141" s="120">
        <v>1.4282439124278113E-8</v>
      </c>
      <c r="NX141" s="120">
        <v>1.3551817015407806E-8</v>
      </c>
      <c r="NY141" s="120">
        <v>1.3551817015407806E-8</v>
      </c>
      <c r="NZ141" s="120">
        <v>1.2853990046314829E-8</v>
      </c>
      <c r="OA141" s="120">
        <v>1.2853990046314831E-8</v>
      </c>
      <c r="OB141" s="120">
        <v>1.2187709509452338E-8</v>
      </c>
      <c r="OC141" s="120">
        <v>1.2187709509452338E-8</v>
      </c>
      <c r="OD141" s="120">
        <v>1.1551764705326889E-8</v>
      </c>
      <c r="OE141" s="120">
        <v>1.1551764705326892E-8</v>
      </c>
      <c r="OF141" s="120">
        <v>1.094498213238004E-8</v>
      </c>
      <c r="OG141" s="120">
        <v>1.0944982132380035E-8</v>
      </c>
      <c r="OH141" s="120">
        <v>1.0366224683768052E-8</v>
      </c>
      <c r="OI141" s="120">
        <v>1.0366224683768048E-8</v>
      </c>
      <c r="OJ141" s="120">
        <v>9.8143908512373041E-9</v>
      </c>
      <c r="OK141" s="120">
        <v>9.8143908512373074E-9</v>
      </c>
      <c r="OL141" s="120">
        <v>9.288413936287869E-9</v>
      </c>
      <c r="OM141" s="120">
        <v>9.2884139362878723E-9</v>
      </c>
      <c r="ON141" s="120">
        <v>8.78726126881297E-9</v>
      </c>
      <c r="OO141" s="120">
        <v>8.7872612688129666E-9</v>
      </c>
      <c r="OP141" s="120">
        <v>8.3099334333968778E-9</v>
      </c>
      <c r="OQ141" s="120">
        <v>8.3099334333968778E-9</v>
      </c>
      <c r="OR141" s="120">
        <v>7.8554635034484866E-9</v>
      </c>
      <c r="OS141" s="120">
        <v>7.8554635034484833E-9</v>
      </c>
      <c r="OT141" s="120">
        <v>7.4229162833424745E-9</v>
      </c>
      <c r="OU141" s="120">
        <v>7.4229162833424803E-9</v>
      </c>
      <c r="OV141" s="120">
        <v>7.0113875587347181E-9</v>
      </c>
      <c r="OW141" s="120">
        <v>7.0113875587347156E-9</v>
      </c>
      <c r="OX141" s="120">
        <v>6.6200033552126814E-9</v>
      </c>
      <c r="OY141" s="120">
        <v>6.6200033552126872E-9</v>
      </c>
      <c r="OZ141" s="120">
        <v>6.2479192054363193E-9</v>
      </c>
      <c r="PA141" s="120">
        <v>6.2479192054363218E-9</v>
      </c>
      <c r="PB141" s="120">
        <v>5.8943194249186776E-9</v>
      </c>
      <c r="PC141" s="120">
        <v>5.8943194249186735E-9</v>
      </c>
      <c r="PD141" s="120">
        <v>5.558416396590156E-9</v>
      </c>
      <c r="PE141" s="120">
        <v>5.5584163965901543E-9</v>
      </c>
      <c r="PF141" s="120">
        <v>5.2394498642839005E-9</v>
      </c>
      <c r="PG141" s="120">
        <v>5.2394498642839021E-9</v>
      </c>
      <c r="PH141" s="120">
        <v>4.9366862352740517E-9</v>
      </c>
      <c r="PI141" s="120">
        <v>4.9366862352740517E-9</v>
      </c>
      <c r="PJ141" s="120">
        <v>4.6494178919923879E-9</v>
      </c>
      <c r="PK141" s="120">
        <v>4.6494178919923896E-9</v>
      </c>
      <c r="PL141" s="120">
        <v>4.3769625130427156E-9</v>
      </c>
      <c r="PM141" s="120">
        <v>4.3769625130427156E-9</v>
      </c>
      <c r="PN141" s="120">
        <v>4.1186624036260251E-9</v>
      </c>
      <c r="PO141" s="120">
        <v>4.1186624036260242E-9</v>
      </c>
      <c r="PP141" s="120">
        <v>3.8738838354832241E-9</v>
      </c>
      <c r="PQ141" s="120">
        <v>3.8738838354832241E-9</v>
      </c>
      <c r="PR141" s="120">
        <v>3.6420163964557568E-9</v>
      </c>
      <c r="PS141" s="120">
        <v>3.6420163964557584E-9</v>
      </c>
      <c r="PT141" s="120">
        <v>3.4224723497580447E-9</v>
      </c>
      <c r="PU141" s="120">
        <v>3.4224723497580447E-9</v>
      </c>
      <c r="PV141" s="120">
        <v>3.2146860030491761E-9</v>
      </c>
      <c r="PW141" s="120">
        <v>3.2146860030491753E-9</v>
      </c>
      <c r="PX141" s="120">
        <v>3.0181130873847803E-9</v>
      </c>
      <c r="PY141" s="120">
        <v>3.0181130873847787E-9</v>
      </c>
      <c r="PZ141" s="120">
        <v>2.8322301461233522E-9</v>
      </c>
      <c r="QA141" s="120">
        <v>2.8322301461233518E-9</v>
      </c>
      <c r="QB141" s="120">
        <v>2.6565339338548553E-9</v>
      </c>
      <c r="QC141" s="120">
        <v>2.6565339338548557E-9</v>
      </c>
      <c r="QD141" s="120">
        <v>2.4905408254126649E-9</v>
      </c>
      <c r="QE141" s="120">
        <v>2.4905408254126657E-9</v>
      </c>
      <c r="QF141" s="120">
        <v>2.3337862350234104E-9</v>
      </c>
      <c r="QG141" s="120">
        <v>2.3337862350234108E-9</v>
      </c>
      <c r="QH141" s="120">
        <v>2.1858240456425451E-9</v>
      </c>
      <c r="QI141" s="120">
        <v>2.1858240456425443E-9</v>
      </c>
      <c r="QJ141" s="120">
        <v>2.0462260485168811E-9</v>
      </c>
      <c r="QK141" s="120">
        <v>2.0462260485168811E-9</v>
      </c>
      <c r="QL141" s="120">
        <v>1.9145813930086652E-9</v>
      </c>
      <c r="QM141" s="120">
        <v>1.9145813930086656E-9</v>
      </c>
      <c r="QN141" s="120">
        <v>1.7904960467091421E-9</v>
      </c>
      <c r="QO141" s="120">
        <v>1.7904960467091415E-9</v>
      </c>
      <c r="QP141" s="120">
        <v>1.6735922658629655E-9</v>
      </c>
      <c r="QQ141" s="120">
        <v>1.6735922658629653E-9</v>
      </c>
      <c r="QR141" s="120">
        <v>1.563508076118217E-9</v>
      </c>
      <c r="QS141" s="120">
        <v>1.5635080761182176E-9</v>
      </c>
      <c r="QT141" s="120">
        <v>1.4598967636102115E-9</v>
      </c>
      <c r="QU141" s="120">
        <v>1.4598967636102117E-9</v>
      </c>
      <c r="QV141" s="120">
        <v>1.362426376380798E-9</v>
      </c>
      <c r="QW141" s="120">
        <v>1.3624263763807982E-9</v>
      </c>
      <c r="QX141" s="120">
        <v>1.2707792361283706E-9</v>
      </c>
      <c r="QY141" s="120">
        <v>1.2707792361283708E-9</v>
      </c>
      <c r="QZ141" s="120">
        <v>1.1846514602773648E-9</v>
      </c>
      <c r="RA141" s="120">
        <v>1.1846514602773643E-9</v>
      </c>
      <c r="RB141" s="120">
        <v>1.103752494349685E-9</v>
      </c>
      <c r="RC141" s="120">
        <v>1.1037524943496852E-9</v>
      </c>
      <c r="RD141" s="120">
        <v>1.0278046546141956E-9</v>
      </c>
      <c r="RE141" s="120">
        <v>1.0278046546141962E-9</v>
      </c>
      <c r="RF141" s="120">
        <v>9.5654268098416919E-10</v>
      </c>
      <c r="RG141" s="120">
        <v>9.5654268098416981E-10</v>
      </c>
      <c r="RH141" s="120">
        <v>8.8971330012647451E-10</v>
      </c>
      <c r="RI141" s="120">
        <v>8.8971330012647378E-10</v>
      </c>
      <c r="RJ141" s="120">
        <v>8.2707479874019317E-10</v>
      </c>
      <c r="RK141" s="120">
        <v>8.2707479874019245E-10</v>
      </c>
      <c r="RL141" s="120">
        <v>7.6839660695640181E-10</v>
      </c>
      <c r="RM141" s="120">
        <v>7.6839660695640139E-10</v>
      </c>
      <c r="RN141" s="120">
        <v>7.1345889180497257E-10</v>
      </c>
      <c r="RO141" s="120">
        <v>7.1345889180497236E-10</v>
      </c>
      <c r="RP141" s="120">
        <v>6.6205216068849873E-10</v>
      </c>
      <c r="RQ141" s="120">
        <v>6.6205216068849924E-10</v>
      </c>
      <c r="RR141" s="120">
        <v>6.1397687479778424E-10</v>
      </c>
      <c r="RS141" s="120">
        <v>6.1397687479778424E-10</v>
      </c>
      <c r="RT141" s="120">
        <v>5.6904307239779451E-10</v>
      </c>
      <c r="RU141" s="120">
        <v>5.6904307239779441E-10</v>
      </c>
      <c r="RV141" s="120">
        <v>5.2707000190757447E-10</v>
      </c>
      <c r="RW141" s="120">
        <v>5.2707000190757395E-10</v>
      </c>
      <c r="RX141" s="120">
        <v>4.8788576469232563E-10</v>
      </c>
      <c r="RY141" s="120">
        <v>4.8788576469232594E-10</v>
      </c>
      <c r="RZ141" s="120">
        <v>4.5132696748071089E-10</v>
      </c>
      <c r="SA141" s="120">
        <v>4.5132696748071089E-10</v>
      </c>
      <c r="SB141" s="120">
        <v>4.1723838431542521E-10</v>
      </c>
      <c r="SC141" s="120">
        <v>4.1723838431542511E-10</v>
      </c>
      <c r="SD141" s="120">
        <v>3.8547262794023755E-10</v>
      </c>
      <c r="SE141" s="120">
        <v>3.854726279402376E-10</v>
      </c>
      <c r="SF141" s="120">
        <v>3.5588983052196086E-10</v>
      </c>
      <c r="SG141" s="120">
        <v>3.5588983052196081E-10</v>
      </c>
      <c r="SH141" s="120">
        <v>3.2835733360128035E-10</v>
      </c>
      <c r="SI141" s="120">
        <v>3.2835733360128035E-10</v>
      </c>
      <c r="SJ141" s="120">
        <v>3.0274938716196703E-10</v>
      </c>
      <c r="SK141" s="120">
        <v>3.0274938716196729E-10</v>
      </c>
      <c r="SL141" s="120">
        <v>2.7894685770376965E-10</v>
      </c>
      <c r="SM141" s="120">
        <v>2.7894685770376976E-10</v>
      </c>
      <c r="SN141" s="120">
        <v>2.5683694520022703E-10</v>
      </c>
      <c r="SO141" s="120">
        <v>2.5683694520022698E-10</v>
      </c>
      <c r="SP141" s="120">
        <v>2.3631290881875555E-10</v>
      </c>
      <c r="SQ141" s="120">
        <v>2.363129088187555E-10</v>
      </c>
      <c r="SR141" s="120">
        <v>2.1727380127665529E-10</v>
      </c>
      <c r="SS141" s="120">
        <v>2.1727380127665503E-10</v>
      </c>
      <c r="ST141" s="120">
        <v>1.9962421170315404E-10</v>
      </c>
      <c r="SU141" s="120">
        <v>1.9962421170315412E-10</v>
      </c>
      <c r="SV141" s="120">
        <v>1.8327401687427079E-10</v>
      </c>
      <c r="SW141" s="120">
        <v>1.8327401687427089E-10</v>
      </c>
      <c r="SX141" s="120">
        <v>1.6813814068411436E-10</v>
      </c>
      <c r="SY141" s="120">
        <v>1.6813814068411452E-10</v>
      </c>
      <c r="SZ141" s="120">
        <v>1.5413632171328207E-10</v>
      </c>
      <c r="TA141" s="120">
        <v>1.5413632171328207E-10</v>
      </c>
      <c r="TB141" s="120">
        <v>1.4119288875223631E-10</v>
      </c>
      <c r="TC141" s="120">
        <v>1.4119288875223628E-10</v>
      </c>
      <c r="TD141" s="120">
        <v>1.2923654413496913E-10</v>
      </c>
      <c r="TE141" s="120">
        <v>1.2923654413496905E-10</v>
      </c>
      <c r="TF141" s="120">
        <v>1.1820015473587364E-10</v>
      </c>
      <c r="TG141" s="120">
        <v>1.1820015473587361E-10</v>
      </c>
      <c r="TH141" s="120">
        <v>1.0802055048056287E-10</v>
      </c>
      <c r="TI141" s="120">
        <v>1.080205504805628E-10</v>
      </c>
      <c r="TJ141" s="120">
        <v>9.8638330219383175E-11</v>
      </c>
      <c r="TK141" s="120">
        <v>9.8638330219383175E-11</v>
      </c>
      <c r="TL141" s="120">
        <v>8.9997674810585974E-11</v>
      </c>
      <c r="TM141" s="120">
        <v>8.9997674810585974E-11</v>
      </c>
      <c r="TN141" s="120">
        <v>8.2046167258528109E-11</v>
      </c>
      <c r="TO141" s="120">
        <v>8.2046167258528122E-11</v>
      </c>
      <c r="TP141" s="120">
        <v>7.4734619750885926E-11</v>
      </c>
      <c r="TQ141" s="120">
        <v>7.47346197508859E-11</v>
      </c>
      <c r="TR141" s="120">
        <v>6.8016907437673715E-11</v>
      </c>
      <c r="TS141" s="120">
        <v>6.8016907437673702E-11</v>
      </c>
      <c r="TT141" s="120">
        <v>6.1849808793868218E-11</v>
      </c>
      <c r="TU141" s="120">
        <v>6.1849808793868231E-11</v>
      </c>
      <c r="TV141" s="120">
        <v>5.6192852406643088E-11</v>
      </c>
      <c r="TW141" s="120">
        <v>5.6192852406643107E-11</v>
      </c>
      <c r="TX141" s="120">
        <v>5.1008170027620837E-11</v>
      </c>
      <c r="TY141" s="120">
        <v>5.1008170027620831E-11</v>
      </c>
      <c r="TZ141" s="120">
        <v>4.6260355730143158E-11</v>
      </c>
      <c r="UA141" s="120">
        <v>4.6260355730143126E-11</v>
      </c>
      <c r="UB141" s="120">
        <v>4.1916331011349336E-11</v>
      </c>
      <c r="UC141" s="120">
        <v>4.1916331011349355E-11</v>
      </c>
      <c r="UD141" s="120">
        <v>3.7945215678828761E-11</v>
      </c>
      <c r="UE141" s="120">
        <v>3.7945215678828755E-11</v>
      </c>
      <c r="UF141" s="120">
        <v>3.4318204361777769E-11</v>
      </c>
      <c r="UG141" s="120">
        <v>3.4318204361777801E-11</v>
      </c>
      <c r="UH141" s="120">
        <v>3.100844848694089E-11</v>
      </c>
      <c r="UI141" s="120">
        <v>3.1008448486940884E-11</v>
      </c>
      <c r="UJ141" s="120">
        <v>2.7990943560142219E-11</v>
      </c>
      <c r="UK141" s="120">
        <v>2.7990943560142212E-11</v>
      </c>
      <c r="UL141" s="120">
        <v>2.5242421594921816E-11</v>
      </c>
      <c r="UM141" s="120">
        <v>2.5242421594921813E-11</v>
      </c>
      <c r="UN141" s="120">
        <v>2.274124853066715E-11</v>
      </c>
      <c r="UO141" s="120">
        <v>2.2741248530667143E-11</v>
      </c>
      <c r="UP141" s="120">
        <v>2.0467326483678792E-11</v>
      </c>
      <c r="UQ141" s="120">
        <v>2.0467326483678802E-11</v>
      </c>
      <c r="UR141" s="120">
        <v>1.8402000675819127E-11</v>
      </c>
      <c r="US141" s="120">
        <v>1.840200067581913E-11</v>
      </c>
      <c r="UT141" s="120">
        <v>1.6527970886762656E-11</v>
      </c>
      <c r="UU141" s="120">
        <v>1.6527970886762656E-11</v>
      </c>
      <c r="UV141" s="120">
        <v>1.4829207277390256E-11</v>
      </c>
      <c r="UW141" s="120">
        <v>1.4829207277390252E-11</v>
      </c>
      <c r="UX141" s="120">
        <v>1.329087043354118E-11</v>
      </c>
      <c r="UY141" s="120">
        <v>1.3290870433541176E-11</v>
      </c>
      <c r="UZ141" s="120">
        <v>1.1899235481151268E-11</v>
      </c>
      <c r="VA141" s="120">
        <v>1.1899235481151268E-11</v>
      </c>
      <c r="VB141" s="120">
        <v>1.0641620125757002E-11</v>
      </c>
      <c r="VC141" s="120">
        <v>1.0641620125757006E-11</v>
      </c>
      <c r="VD141" s="120">
        <v>9.5063164714270113E-12</v>
      </c>
      <c r="VE141" s="120">
        <v>9.5063164714270113E-12</v>
      </c>
      <c r="VF141" s="120">
        <v>8.4825264763889831E-12</v>
      </c>
      <c r="VG141" s="120">
        <v>8.4825264763889798E-12</v>
      </c>
      <c r="VH141" s="120">
        <v>7.5603009049439601E-12</v>
      </c>
      <c r="VI141" s="120">
        <v>7.5603009049439601E-12</v>
      </c>
      <c r="VJ141" s="120">
        <v>6.7304816376954242E-12</v>
      </c>
      <c r="VK141" s="120">
        <v>6.7304816376954258E-12</v>
      </c>
      <c r="VL141" s="120">
        <v>5.9846472046602967E-12</v>
      </c>
      <c r="VM141" s="120">
        <v>5.9846472046602967E-12</v>
      </c>
      <c r="VN141" s="120">
        <v>5.3150614084663258E-12</v>
      </c>
      <c r="VO141" s="120">
        <v>5.3150614084663258E-12</v>
      </c>
      <c r="VP141" s="120">
        <v>4.714624907567839E-12</v>
      </c>
      <c r="VQ141" s="120">
        <v>4.7146249075678398E-12</v>
      </c>
      <c r="VR141" s="120">
        <v>4.1768296322228739E-12</v>
      </c>
      <c r="VS141" s="120">
        <v>4.1768296322228731E-12</v>
      </c>
      <c r="VT141" s="120">
        <v>3.695715908861768E-12</v>
      </c>
      <c r="VU141" s="120">
        <v>3.6957159088617705E-12</v>
      </c>
      <c r="VV141" s="120">
        <v>3.2658321714332187E-12</v>
      </c>
      <c r="VW141" s="120">
        <v>3.2658321714332159E-12</v>
      </c>
      <c r="VX141" s="120">
        <v>2.8821971413312089E-12</v>
      </c>
      <c r="VY141" s="120">
        <v>2.8821971413312105E-12</v>
      </c>
      <c r="VZ141" s="120">
        <v>2.5402643605781561E-12</v>
      </c>
      <c r="WA141" s="120">
        <v>2.5402643605781553E-12</v>
      </c>
      <c r="WB141" s="120">
        <v>2.2358889660581492E-12</v>
      </c>
      <c r="WC141" s="120">
        <v>2.23588896605815E-12</v>
      </c>
      <c r="WD141" s="120">
        <v>1.9652965957529932E-12</v>
      </c>
      <c r="WE141" s="120">
        <v>1.9652965957529928E-12</v>
      </c>
      <c r="WF141" s="120">
        <v>1.7250543211245959E-12</v>
      </c>
      <c r="WG141" s="120">
        <v>1.7250543211245967E-12</v>
      </c>
      <c r="WH141" s="120">
        <v>1.5120435030040224E-12</v>
      </c>
      <c r="WI141" s="120">
        <v>1.5120435030040234E-12</v>
      </c>
      <c r="WJ141" s="120">
        <v>1.3234344715823705E-12</v>
      </c>
      <c r="WK141" s="120">
        <v>1.3234344715823697E-12</v>
      </c>
      <c r="WL141" s="120">
        <v>1.156662934345206E-12</v>
      </c>
      <c r="WM141" s="120">
        <v>1.1566629343452058E-12</v>
      </c>
      <c r="WN141" s="120">
        <v>1.0094080190434673E-12</v>
      </c>
      <c r="WO141" s="120">
        <v>1.0094080190434667E-12</v>
      </c>
      <c r="WP141" s="120">
        <v>8.7957186204304645E-13</v>
      </c>
      <c r="WQ141" s="120">
        <v>8.7957186204304635E-13</v>
      </c>
      <c r="WR141" s="120">
        <v>7.6526065563622349E-13</v>
      </c>
      <c r="WS141" s="120">
        <v>7.6526065563622339E-13</v>
      </c>
      <c r="WT141" s="120">
        <v>6.6476707112434352E-13</v>
      </c>
      <c r="WU141" s="120">
        <v>6.6476707112434352E-13</v>
      </c>
      <c r="WV141" s="120">
        <v>5.7655397768669906E-13</v>
      </c>
      <c r="WW141" s="120">
        <v>5.7655397768669886E-13</v>
      </c>
      <c r="WX141" s="120">
        <v>4.9923938022948828E-13</v>
      </c>
      <c r="WY141" s="120">
        <v>4.9923938022948808E-13</v>
      </c>
      <c r="WZ141" s="120">
        <v>4.3158250255544045E-13</v>
      </c>
      <c r="XA141" s="120">
        <v>4.3158250255544081E-13</v>
      </c>
      <c r="XB141" s="120">
        <v>3.724709453037914E-13</v>
      </c>
      <c r="XC141" s="120">
        <v>3.7247094530379114E-13</v>
      </c>
      <c r="XD141" s="120">
        <v>3.2090885117666274E-13</v>
      </c>
      <c r="XE141" s="120">
        <v>3.2090885117666304E-13</v>
      </c>
      <c r="XF141" s="120">
        <v>2.7600601298670256E-13</v>
      </c>
      <c r="XG141" s="120">
        <v>2.7600601298670251E-13</v>
      </c>
      <c r="XH141" s="120">
        <v>2.369678630274498E-13</v>
      </c>
      <c r="XI141" s="120">
        <v>2.369678630274497E-13</v>
      </c>
      <c r="XJ141" s="120">
        <v>2.0308628517814143E-13</v>
      </c>
      <c r="XK141" s="120">
        <v>2.0308628517814151E-13</v>
      </c>
      <c r="XL141" s="120">
        <v>1.7373119400444509E-13</v>
      </c>
      <c r="XM141" s="120">
        <v>1.7373119400444504E-13</v>
      </c>
      <c r="XN141" s="120">
        <v>1.4834282790234808E-13</v>
      </c>
      <c r="XO141" s="120">
        <v>1.4834282790234813E-13</v>
      </c>
      <c r="XP141" s="120">
        <v>1.2642470605071061E-13</v>
      </c>
      <c r="XQ141" s="120">
        <v>1.2642470605071066E-13</v>
      </c>
      <c r="XR141" s="120">
        <v>1.075372015857755E-13</v>
      </c>
      <c r="XS141" s="120">
        <v>1.0753720158577553E-13</v>
      </c>
      <c r="XT141" s="120">
        <v>9.1291685985515776E-14</v>
      </c>
      <c r="XU141" s="120">
        <v>9.1291685985515751E-14</v>
      </c>
      <c r="XV141" s="120">
        <v>7.7345202150640486E-14</v>
      </c>
      <c r="XW141" s="120">
        <v>7.7345202150640486E-14</v>
      </c>
      <c r="XX141" s="120">
        <v>6.5395626090318335E-14</v>
      </c>
      <c r="XY141" s="120">
        <v>6.5395626090318347E-14</v>
      </c>
      <c r="XZ141" s="120">
        <v>5.5177279462418476E-14</v>
      </c>
      <c r="YA141" s="120">
        <v>5.517727946241847E-14</v>
      </c>
      <c r="YB141" s="120">
        <v>4.6456957478867584E-14</v>
      </c>
      <c r="YC141" s="120">
        <v>4.6456957478867622E-14</v>
      </c>
      <c r="YD141" s="120">
        <v>3.9030338865422142E-14</v>
      </c>
      <c r="YE141" s="120">
        <v>3.9030338865422135E-14</v>
      </c>
      <c r="YF141" s="120">
        <v>3.2718746660921648E-14</v>
      </c>
      <c r="YG141" s="120">
        <v>3.2718746660921661E-14</v>
      </c>
      <c r="YH141" s="120">
        <v>2.7366230653373604E-14</v>
      </c>
      <c r="YI141" s="120">
        <v>2.7366230653373589E-14</v>
      </c>
      <c r="YJ141" s="120">
        <v>2.2836944178769186E-14</v>
      </c>
      <c r="YK141" s="120">
        <v>2.2836944178769195E-14</v>
      </c>
      <c r="YL141" s="120">
        <v>1.9012789853371854E-14</v>
      </c>
      <c r="YM141" s="120">
        <v>1.9012789853371847E-14</v>
      </c>
      <c r="YN141" s="120">
        <v>1.579131057164937E-14</v>
      </c>
      <c r="YO141" s="120">
        <v>1.5791310571649376E-14</v>
      </c>
      <c r="YP141" s="120">
        <v>1.3083803780596949E-14</v>
      </c>
      <c r="YQ141" s="120">
        <v>1.3083803780596943E-14</v>
      </c>
      <c r="YR141" s="120">
        <v>1.0813638637721785E-14</v>
      </c>
      <c r="YS141" s="120">
        <v>1.0813638637721792E-14</v>
      </c>
      <c r="YT141" s="120">
        <v>8.914757175470241E-15</v>
      </c>
      <c r="YU141" s="120">
        <v>8.9147571754702426E-15</v>
      </c>
      <c r="YV141" s="120">
        <v>7.3303420306299294E-15</v>
      </c>
      <c r="YW141" s="120">
        <v>7.3303420306299279E-15</v>
      </c>
      <c r="YX141" s="120">
        <v>6.0116346546957539E-15</v>
      </c>
      <c r="YY141" s="120">
        <v>6.0116346546957531E-15</v>
      </c>
      <c r="YZ141" s="120">
        <v>4.9168892020002936E-15</v>
      </c>
      <c r="ZA141" s="120">
        <v>4.916889202000292E-15</v>
      </c>
      <c r="ZB141" s="120">
        <v>4.0104484984025076E-15</v>
      </c>
      <c r="ZC141" s="120">
        <v>4.0104484984025099E-15</v>
      </c>
      <c r="ZD141" s="120">
        <v>3.2619296264873844E-15</v>
      </c>
      <c r="ZE141" s="120">
        <v>3.2619296264873832E-15</v>
      </c>
      <c r="ZF141" s="120">
        <v>2.6455077256787181E-15</v>
      </c>
      <c r="ZG141" s="120">
        <v>2.6455077256787185E-15</v>
      </c>
      <c r="ZH141" s="120">
        <v>2.1392875996586509E-15</v>
      </c>
      <c r="ZI141" s="120">
        <v>2.1392875996586513E-15</v>
      </c>
      <c r="ZJ141" s="120">
        <v>1.7247536513796812E-15</v>
      </c>
      <c r="ZK141" s="120">
        <v>1.724753651379681E-15</v>
      </c>
      <c r="ZL141" s="120">
        <v>1.3862895301999034E-15</v>
      </c>
      <c r="ZM141" s="120">
        <v>1.3862895301999042E-15</v>
      </c>
      <c r="ZN141" s="120">
        <v>1.1107596787967187E-15</v>
      </c>
      <c r="ZO141" s="120">
        <v>1.1107596787967187E-15</v>
      </c>
      <c r="ZP141" s="120">
        <v>8.8714571210564233E-16</v>
      </c>
      <c r="ZQ141" s="120">
        <v>8.8714571210564204E-16</v>
      </c>
      <c r="ZR141" s="120">
        <v>7.0623124921996094E-16</v>
      </c>
      <c r="ZS141" s="120">
        <v>7.0623124921996133E-16</v>
      </c>
      <c r="ZT141" s="120">
        <v>5.6032945463342953E-16</v>
      </c>
      <c r="ZU141" s="120">
        <v>5.6032945463342992E-16</v>
      </c>
      <c r="ZV141" s="120">
        <v>4.4304813008588636E-16</v>
      </c>
      <c r="ZW141" s="120">
        <v>4.4304813008588616E-16</v>
      </c>
      <c r="ZX141" s="120">
        <v>3.4908773525417121E-16</v>
      </c>
      <c r="ZY141" s="120">
        <v>3.4908773525417111E-16</v>
      </c>
      <c r="ZZ141" s="120">
        <v>2.7406820727841939E-16</v>
      </c>
      <c r="AAA141" s="120">
        <v>2.7406820727841944E-16</v>
      </c>
      <c r="AAB141" s="120">
        <v>2.1438089826102102E-16</v>
      </c>
      <c r="AAC141" s="120">
        <v>2.1438089826102085E-16</v>
      </c>
      <c r="AAD141" s="120">
        <v>1.6706235901891259E-16</v>
      </c>
      <c r="AAE141" s="120">
        <v>1.6706235901891262E-16</v>
      </c>
      <c r="AAF141" s="120">
        <v>1.2968706905741821E-16</v>
      </c>
      <c r="AAG141" s="120">
        <v>1.2968706905741819E-16</v>
      </c>
      <c r="AAH141" s="120">
        <v>1.0027654945515596E-16</v>
      </c>
      <c r="AAI141" s="120">
        <v>1.0027654945515591E-16</v>
      </c>
      <c r="AAJ141" s="120">
        <v>7.7222599526658066E-17</v>
      </c>
      <c r="AAK141" s="120">
        <v>7.7222599526658115E-17</v>
      </c>
      <c r="AAL141" s="120">
        <v>5.922267210893085E-17</v>
      </c>
      <c r="AAM141" s="120">
        <v>5.9222672108930838E-17</v>
      </c>
      <c r="AAN141" s="120">
        <v>4.5225648364477529E-17</v>
      </c>
      <c r="AAO141" s="120">
        <v>4.5225648364477523E-17</v>
      </c>
      <c r="AAP141" s="120">
        <v>3.4386493282156739E-17</v>
      </c>
      <c r="AAQ141" s="120">
        <v>3.4386493282156709E-17</v>
      </c>
      <c r="AAR141" s="120">
        <v>2.6028469671171084E-17</v>
      </c>
      <c r="AAS141" s="120">
        <v>2.6028469671171096E-17</v>
      </c>
      <c r="AAT141" s="120">
        <v>1.9611763367673015E-17</v>
      </c>
      <c r="AAU141" s="120">
        <v>1.9611763367673024E-17</v>
      </c>
      <c r="AAV141" s="120">
        <v>1.4707527492772769E-17</v>
      </c>
      <c r="AAW141" s="120">
        <v>1.4707527492772765E-17</v>
      </c>
      <c r="AAX141" s="120">
        <v>1.0976490697560788E-17</v>
      </c>
      <c r="AAY141" s="120">
        <v>1.0976490697560794E-17</v>
      </c>
      <c r="AAZ141" s="120">
        <v>8.1513950838950651E-18</v>
      </c>
      <c r="ABA141" s="120">
        <v>8.1513950838950635E-18</v>
      </c>
      <c r="ABB141" s="120">
        <v>6.0226354739656721E-18</v>
      </c>
      <c r="ABC141" s="120">
        <v>6.0226354739656737E-18</v>
      </c>
      <c r="ABD141" s="120">
        <v>4.426564388304926E-18</v>
      </c>
      <c r="ABE141" s="120">
        <v>4.4265643883049275E-18</v>
      </c>
      <c r="ABF141" s="120">
        <v>3.2360078498759621E-18</v>
      </c>
      <c r="ABG141" s="120">
        <v>3.2360078498759598E-18</v>
      </c>
      <c r="ABH141" s="120">
        <v>2.352607229551987E-18</v>
      </c>
      <c r="ABI141" s="120">
        <v>2.3526072295519877E-18</v>
      </c>
      <c r="ABJ141" s="120">
        <v>1.7006629560462824E-18</v>
      </c>
      <c r="ABK141" s="120">
        <v>1.7006629560462824E-18</v>
      </c>
      <c r="ABL141" s="120">
        <v>1.2222081064696693E-18</v>
      </c>
      <c r="ABM141" s="120">
        <v>1.2222081064696685E-18</v>
      </c>
      <c r="ABN141" s="120">
        <v>8.7308465588673921E-19</v>
      </c>
      <c r="ABO141" s="120">
        <v>8.730846558867394E-19</v>
      </c>
      <c r="ABP141" s="120">
        <v>6.1983339149519626E-19</v>
      </c>
      <c r="ABQ141" s="120">
        <v>6.1983339149519655E-19</v>
      </c>
      <c r="ABR141" s="120">
        <v>4.3724100180665295E-19</v>
      </c>
      <c r="ABS141" s="120">
        <v>4.3724100180665266E-19</v>
      </c>
      <c r="ABT141" s="120">
        <v>3.0641536681234614E-19</v>
      </c>
      <c r="ABU141" s="120">
        <v>3.0641536681234619E-19</v>
      </c>
      <c r="ABV141" s="120">
        <v>2.1328326047051482E-19</v>
      </c>
      <c r="ABW141" s="120">
        <v>2.1328326047051487E-19</v>
      </c>
      <c r="ABX141" s="120">
        <v>1.4742412116146726E-19</v>
      </c>
      <c r="ABY141" s="120">
        <v>1.4742412116146723E-19</v>
      </c>
      <c r="ABZ141" s="120">
        <v>1.0116977336987234E-19</v>
      </c>
      <c r="ACA141" s="120">
        <v>1.0116977336987238E-19</v>
      </c>
      <c r="ACB141" s="120">
        <v>6.8913459098609186E-20</v>
      </c>
      <c r="ACC141" s="120">
        <v>6.891345909860921E-20</v>
      </c>
      <c r="ACD141" s="120">
        <v>4.6582669495511108E-20</v>
      </c>
      <c r="ACE141" s="120">
        <v>4.6582669495511084E-20</v>
      </c>
      <c r="ACF141" s="120">
        <v>3.1239414462862997E-20</v>
      </c>
      <c r="ACG141" s="120">
        <v>3.1239414462863009E-20</v>
      </c>
      <c r="ACH141" s="120">
        <v>2.0779043250255835E-20</v>
      </c>
      <c r="ACI141" s="120">
        <v>2.0779043250255844E-20</v>
      </c>
      <c r="ACJ141" s="120">
        <v>1.3704803291708022E-20</v>
      </c>
      <c r="ACK141" s="120">
        <v>1.3704803291708019E-20</v>
      </c>
      <c r="ACL141" s="120">
        <v>8.9602315892425091E-21</v>
      </c>
      <c r="ACM141" s="120">
        <v>8.9602315892425091E-21</v>
      </c>
      <c r="ACN141" s="120">
        <v>5.8054131681249138E-21</v>
      </c>
      <c r="ACO141" s="120">
        <v>5.8054131681249108E-21</v>
      </c>
      <c r="ACP141" s="120">
        <v>3.7262853280487096E-21</v>
      </c>
      <c r="ACQ141" s="120">
        <v>3.7262853280487103E-21</v>
      </c>
      <c r="ACR141" s="120">
        <v>2.3686592673058321E-21</v>
      </c>
      <c r="ACS141" s="120">
        <v>2.3686592673058336E-21</v>
      </c>
      <c r="ACT141" s="120">
        <v>1.4905939512109549E-21</v>
      </c>
      <c r="ACU141" s="120">
        <v>1.4905939512109543E-21</v>
      </c>
      <c r="ACV141" s="120">
        <v>9.2829269025441462E-22</v>
      </c>
      <c r="ACW141" s="120">
        <v>9.2829269025441462E-22</v>
      </c>
      <c r="ACX141" s="120">
        <v>5.7188541163220644E-22</v>
      </c>
      <c r="ACY141" s="120">
        <v>5.7188541163220644E-22</v>
      </c>
      <c r="ACZ141" s="120">
        <v>3.4837887309151069E-22</v>
      </c>
      <c r="ADA141" s="120">
        <v>3.4837887309151064E-22</v>
      </c>
      <c r="ADB141" s="120">
        <v>2.0976028317968502E-22</v>
      </c>
      <c r="ADC141" s="120">
        <v>2.0976028317968498E-22</v>
      </c>
      <c r="ADD141" s="120">
        <v>1.2477347725002982E-22</v>
      </c>
      <c r="ADE141" s="120">
        <v>1.2477347725002985E-22</v>
      </c>
      <c r="ADF141" s="120">
        <v>7.3288500135644494E-23</v>
      </c>
      <c r="ADG141" s="120">
        <v>7.3288500135644529E-23</v>
      </c>
      <c r="ADH141" s="120">
        <v>4.2485230006944837E-23</v>
      </c>
      <c r="ADI141" s="120">
        <v>4.2485230006944825E-23</v>
      </c>
      <c r="ADJ141" s="120">
        <v>2.4293423839043412E-23</v>
      </c>
      <c r="ADK141" s="120">
        <v>2.4293423839043401E-23</v>
      </c>
      <c r="ADL141" s="120">
        <v>1.3694080906508685E-23</v>
      </c>
      <c r="ADM141" s="120">
        <v>1.3694080906508685E-23</v>
      </c>
      <c r="ADN141" s="120">
        <v>7.6049903248850615E-24</v>
      </c>
      <c r="ADO141" s="120">
        <v>7.6049903248850585E-24</v>
      </c>
      <c r="ADP141" s="120">
        <v>4.1581117455292525E-24</v>
      </c>
      <c r="ADQ141" s="120">
        <v>4.1581117455292532E-24</v>
      </c>
      <c r="ADR141" s="120">
        <v>2.2367407753106133E-24</v>
      </c>
      <c r="ADS141" s="120">
        <v>2.236740775310613E-24</v>
      </c>
      <c r="ADT141" s="120">
        <v>1.18283927474353E-24</v>
      </c>
      <c r="ADU141" s="120">
        <v>1.1828392747435295E-24</v>
      </c>
      <c r="ADV141" s="120">
        <v>6.1442813929424799E-25</v>
      </c>
      <c r="ADW141" s="120">
        <v>6.1442813929424808E-25</v>
      </c>
      <c r="ADX141" s="120">
        <v>3.1323487403140249E-25</v>
      </c>
      <c r="ADY141" s="120">
        <v>3.1323487403140249E-25</v>
      </c>
      <c r="ADZ141" s="120">
        <v>1.5657125485203433E-25</v>
      </c>
      <c r="AEA141" s="120">
        <v>1.5657125485203435E-25</v>
      </c>
      <c r="AEB141" s="120">
        <v>7.6657357436837511E-26</v>
      </c>
      <c r="AEC141" s="120">
        <v>7.6657357436837511E-26</v>
      </c>
      <c r="AED141" s="120">
        <v>3.6721176287838767E-26</v>
      </c>
      <c r="AEE141" s="120">
        <v>3.6721176287838761E-26</v>
      </c>
      <c r="AEF141" s="120">
        <v>1.7190209039440437E-26</v>
      </c>
      <c r="AEG141" s="120">
        <v>1.7190209039440446E-26</v>
      </c>
      <c r="AEH141" s="120">
        <v>7.8538655590109511E-27</v>
      </c>
      <c r="AEI141" s="120">
        <v>7.853865559010954E-27</v>
      </c>
      <c r="AEJ141" s="120">
        <v>3.4971053956995929E-27</v>
      </c>
      <c r="AEK141" s="120">
        <v>3.4971053956995937E-27</v>
      </c>
      <c r="AEL141" s="120">
        <v>1.5152518895688993E-27</v>
      </c>
      <c r="AEM141" s="120">
        <v>1.5152518895688989E-27</v>
      </c>
      <c r="AEN141" s="120">
        <v>6.3778536156351695E-28</v>
      </c>
      <c r="AEO141" s="120">
        <v>6.3778536156351704E-28</v>
      </c>
      <c r="AEP141" s="120">
        <v>2.6029519222438561E-28</v>
      </c>
      <c r="AEQ141" s="120">
        <v>2.6029519222438566E-28</v>
      </c>
      <c r="AER141" s="120">
        <v>1.0279271362438253E-28</v>
      </c>
      <c r="AES141" s="120">
        <v>1.0279271362438248E-28</v>
      </c>
      <c r="AET141" s="120">
        <v>3.9189234909676169E-29</v>
      </c>
      <c r="AEU141" s="120">
        <v>3.9189234909676174E-29</v>
      </c>
      <c r="AEV141" s="120">
        <v>1.4386920108867766E-29</v>
      </c>
      <c r="AEW141" s="120">
        <v>1.438692010886776E-29</v>
      </c>
      <c r="AEX141" s="120">
        <v>5.0712887285313372E-30</v>
      </c>
      <c r="AEY141" s="120">
        <v>5.0712887285313386E-30</v>
      </c>
      <c r="AEZ141" s="120">
        <v>1.7108451831535111E-30</v>
      </c>
      <c r="AFA141" s="120">
        <v>1.7108451831535111E-30</v>
      </c>
      <c r="AFB141" s="120">
        <v>5.5035819368554421E-31</v>
      </c>
      <c r="AFC141" s="120">
        <v>5.5035819368554438E-31</v>
      </c>
      <c r="AFD141" s="120">
        <v>1.681089658696154E-31</v>
      </c>
      <c r="AFE141" s="120">
        <v>1.6810896586961544E-31</v>
      </c>
      <c r="AFF141" s="120">
        <v>4.8521154872073559E-32</v>
      </c>
      <c r="AFG141" s="120">
        <v>4.8521154872073559E-32</v>
      </c>
      <c r="AFH141" s="120">
        <v>1.3158219507530573E-32</v>
      </c>
      <c r="AFI141" s="120">
        <v>1.3158219507530573E-32</v>
      </c>
      <c r="AFJ141" s="120">
        <v>3.3302257772541726E-33</v>
      </c>
      <c r="AFK141" s="120">
        <v>3.3302257772541726E-33</v>
      </c>
      <c r="AFL141" s="120">
        <v>7.8031677090760789E-34</v>
      </c>
      <c r="AFM141" s="120">
        <v>7.8031677090760789E-34</v>
      </c>
      <c r="AFN141" s="120">
        <v>1.676260591037053E-34</v>
      </c>
      <c r="AFO141" s="120">
        <v>1.676260591037053E-34</v>
      </c>
      <c r="AFP141" s="120">
        <v>3.2614529632201676E-35</v>
      </c>
      <c r="AFQ141" s="120">
        <v>3.2614529632201676E-35</v>
      </c>
      <c r="AFR141" s="120">
        <v>5.6593214592528808E-36</v>
      </c>
      <c r="AFS141" s="120">
        <v>5.6593214592528808E-36</v>
      </c>
      <c r="AFT141" s="120">
        <v>8.5817144162119646E-37</v>
      </c>
      <c r="AFU141" s="120">
        <v>8.581714416211963E-37</v>
      </c>
      <c r="AFV141" s="120">
        <v>1.1059540176991511E-37</v>
      </c>
      <c r="AFW141" s="120">
        <v>1.1059540176991513E-37</v>
      </c>
      <c r="AFX141" s="120">
        <v>1.1632144921197163E-38</v>
      </c>
      <c r="AFY141" s="120">
        <v>1.1632144921197163E-38</v>
      </c>
      <c r="AFZ141" s="120">
        <v>9.3638126502498656E-40</v>
      </c>
      <c r="AGA141" s="120">
        <v>9.3638126502498656E-40</v>
      </c>
      <c r="AGB141" s="120">
        <v>5.1298734182002903E-41</v>
      </c>
      <c r="AGC141" s="120">
        <v>5.1298734182002903E-41</v>
      </c>
      <c r="AGD141" s="120">
        <v>1.4349296274686127E-42</v>
      </c>
      <c r="AGE141" s="120" t="s">
        <v>105</v>
      </c>
      <c r="AGF141" s="120" t="s">
        <v>105</v>
      </c>
      <c r="AGG141" s="120" t="s">
        <v>105</v>
      </c>
      <c r="AGH141" s="120" t="s">
        <v>105</v>
      </c>
      <c r="AGI141" s="120" t="s">
        <v>105</v>
      </c>
      <c r="AGJ141" s="120" t="s">
        <v>105</v>
      </c>
      <c r="AGK141" s="120" t="s">
        <v>105</v>
      </c>
      <c r="AGL141" s="120" t="s">
        <v>105</v>
      </c>
      <c r="AGM141" s="120" t="s">
        <v>105</v>
      </c>
      <c r="AGN141" s="120" t="s">
        <v>105</v>
      </c>
      <c r="AGO141" s="120" t="s">
        <v>105</v>
      </c>
      <c r="AGP141" s="120" t="s">
        <v>105</v>
      </c>
      <c r="AGQ141" s="120" t="s">
        <v>105</v>
      </c>
      <c r="AGR141" s="120" t="s">
        <v>105</v>
      </c>
      <c r="AGS141" s="120" t="s">
        <v>105</v>
      </c>
      <c r="AGT141" s="120" t="s">
        <v>105</v>
      </c>
      <c r="AGU141" s="120" t="s">
        <v>105</v>
      </c>
      <c r="AGV141" s="120" t="s">
        <v>105</v>
      </c>
      <c r="AGW141" s="120" t="s">
        <v>105</v>
      </c>
      <c r="AGX141" s="120" t="s">
        <v>105</v>
      </c>
      <c r="AGY141" s="120" t="s">
        <v>105</v>
      </c>
      <c r="AGZ141" s="120" t="s">
        <v>105</v>
      </c>
      <c r="AHA141" s="120" t="s">
        <v>105</v>
      </c>
      <c r="AHB141" s="120" t="s">
        <v>105</v>
      </c>
      <c r="AHC141" s="120" t="s">
        <v>105</v>
      </c>
      <c r="AHD141" s="120" t="s">
        <v>105</v>
      </c>
      <c r="AHE141" s="120" t="s">
        <v>105</v>
      </c>
      <c r="AHF141" s="120" t="s">
        <v>105</v>
      </c>
      <c r="AHG141" s="120" t="s">
        <v>105</v>
      </c>
      <c r="AHH141" s="120" t="s">
        <v>105</v>
      </c>
      <c r="AHI141" s="120" t="s">
        <v>105</v>
      </c>
      <c r="AHJ141" s="120" t="s">
        <v>105</v>
      </c>
      <c r="AHK141" s="120" t="s">
        <v>105</v>
      </c>
      <c r="AHL141" s="120" t="s">
        <v>105</v>
      </c>
      <c r="AHM141" s="120" t="s">
        <v>105</v>
      </c>
      <c r="AHN141" s="120" t="s">
        <v>105</v>
      </c>
      <c r="AHO141" s="120" t="s">
        <v>105</v>
      </c>
      <c r="AHP141" s="120" t="s">
        <v>105</v>
      </c>
      <c r="AHQ141" s="120" t="s">
        <v>105</v>
      </c>
      <c r="AHR141" s="120" t="s">
        <v>105</v>
      </c>
      <c r="AHS141" s="120" t="s">
        <v>105</v>
      </c>
      <c r="AHT141" s="120" t="s">
        <v>105</v>
      </c>
      <c r="AHU141" s="120" t="s">
        <v>105</v>
      </c>
      <c r="AHV141" s="120" t="s">
        <v>105</v>
      </c>
      <c r="AHW141" s="120" t="s">
        <v>105</v>
      </c>
      <c r="AHX141" s="120" t="s">
        <v>105</v>
      </c>
      <c r="AHY141" s="120" t="s">
        <v>105</v>
      </c>
      <c r="AHZ141" s="120" t="s">
        <v>105</v>
      </c>
      <c r="AIA141" s="120" t="s">
        <v>105</v>
      </c>
      <c r="AIB141" s="120" t="s">
        <v>105</v>
      </c>
      <c r="AIC141" s="120" t="s">
        <v>105</v>
      </c>
      <c r="AID141" s="120" t="s">
        <v>105</v>
      </c>
      <c r="AIE141" s="120" t="s">
        <v>105</v>
      </c>
      <c r="AIF141" s="120" t="s">
        <v>105</v>
      </c>
      <c r="AIG141" s="120" t="s">
        <v>105</v>
      </c>
      <c r="AIH141" s="120" t="s">
        <v>105</v>
      </c>
      <c r="AII141" s="120" t="s">
        <v>105</v>
      </c>
      <c r="AIJ141" s="120" t="s">
        <v>105</v>
      </c>
      <c r="AIK141" s="120" t="s">
        <v>105</v>
      </c>
      <c r="AIL141" s="120" t="s">
        <v>105</v>
      </c>
      <c r="AIM141" s="120" t="s">
        <v>105</v>
      </c>
      <c r="AIN141" s="120" t="s">
        <v>105</v>
      </c>
      <c r="AIO141" s="120" t="s">
        <v>105</v>
      </c>
      <c r="AIP141" s="120" t="s">
        <v>105</v>
      </c>
      <c r="AIQ141" s="120" t="s">
        <v>105</v>
      </c>
      <c r="AIR141" s="120" t="s">
        <v>105</v>
      </c>
      <c r="AIS141" s="120" t="s">
        <v>105</v>
      </c>
      <c r="AIT141" s="120" t="s">
        <v>105</v>
      </c>
      <c r="AIU141" s="120" t="s">
        <v>105</v>
      </c>
      <c r="AIV141" s="120" t="s">
        <v>105</v>
      </c>
      <c r="AIW141" s="120" t="s">
        <v>105</v>
      </c>
      <c r="AIX141" s="120" t="s">
        <v>105</v>
      </c>
      <c r="AIY141" s="120" t="s">
        <v>105</v>
      </c>
      <c r="AIZ141" s="120" t="s">
        <v>105</v>
      </c>
      <c r="AJA141" s="120" t="s">
        <v>105</v>
      </c>
      <c r="AJB141" s="120" t="s">
        <v>105</v>
      </c>
      <c r="AJC141" s="120" t="s">
        <v>105</v>
      </c>
      <c r="AJD141" s="120" t="s">
        <v>105</v>
      </c>
      <c r="AJE141" s="120" t="s">
        <v>105</v>
      </c>
      <c r="AJF141" s="120" t="s">
        <v>105</v>
      </c>
      <c r="AJG141" s="120" t="s">
        <v>105</v>
      </c>
      <c r="AJH141" s="120" t="s">
        <v>105</v>
      </c>
      <c r="AJI141" s="120" t="s">
        <v>105</v>
      </c>
      <c r="AJJ141" s="120" t="s">
        <v>105</v>
      </c>
      <c r="AJK141" s="120" t="s">
        <v>105</v>
      </c>
      <c r="AJL141" s="120" t="s">
        <v>105</v>
      </c>
      <c r="AJM141" s="120" t="s">
        <v>105</v>
      </c>
      <c r="AJN141" s="120" t="s">
        <v>105</v>
      </c>
      <c r="AJO141" s="120" t="s">
        <v>105</v>
      </c>
      <c r="AJP141" s="120" t="s">
        <v>105</v>
      </c>
      <c r="AJQ141" s="120" t="s">
        <v>105</v>
      </c>
      <c r="AJR141" s="120" t="s">
        <v>105</v>
      </c>
      <c r="AJS141" s="120" t="s">
        <v>105</v>
      </c>
      <c r="AJT141" s="120" t="s">
        <v>105</v>
      </c>
      <c r="AJU141" s="120" t="s">
        <v>105</v>
      </c>
      <c r="AJV141" s="120" t="s">
        <v>105</v>
      </c>
      <c r="AJW141" s="120" t="s">
        <v>105</v>
      </c>
      <c r="AJX141" s="120" t="s">
        <v>105</v>
      </c>
      <c r="AJY141" s="120" t="s">
        <v>105</v>
      </c>
      <c r="AJZ141" s="120" t="s">
        <v>105</v>
      </c>
      <c r="AKA141" s="120" t="s">
        <v>105</v>
      </c>
      <c r="AKB141" s="120" t="s">
        <v>105</v>
      </c>
      <c r="AKC141" s="120" t="s">
        <v>105</v>
      </c>
      <c r="AKD141" s="120" t="s">
        <v>105</v>
      </c>
      <c r="AKE141" s="120" t="s">
        <v>105</v>
      </c>
      <c r="AKF141" s="120" t="s">
        <v>105</v>
      </c>
      <c r="AKG141" s="120" t="s">
        <v>105</v>
      </c>
      <c r="AKH141" s="120" t="s">
        <v>105</v>
      </c>
      <c r="AKI141" s="120" t="s">
        <v>105</v>
      </c>
      <c r="AKJ141" s="120" t="s">
        <v>105</v>
      </c>
      <c r="AKK141" s="120" t="s">
        <v>105</v>
      </c>
      <c r="AKL141" s="120" t="s">
        <v>105</v>
      </c>
      <c r="AKM141" s="120" t="s">
        <v>105</v>
      </c>
      <c r="AKN141" s="120" t="s">
        <v>105</v>
      </c>
      <c r="AKO141" s="120" t="s">
        <v>105</v>
      </c>
      <c r="AKP141" s="120" t="s">
        <v>105</v>
      </c>
      <c r="AKQ141" s="120" t="s">
        <v>105</v>
      </c>
      <c r="AKR141" s="120" t="s">
        <v>105</v>
      </c>
      <c r="AKS141" s="120" t="s">
        <v>105</v>
      </c>
      <c r="AKT141" s="120" t="s">
        <v>105</v>
      </c>
      <c r="AKU141" s="120" t="s">
        <v>105</v>
      </c>
      <c r="AKV141" s="120" t="s">
        <v>105</v>
      </c>
      <c r="AKW141" s="120" t="s">
        <v>105</v>
      </c>
      <c r="AKX141" s="120" t="s">
        <v>105</v>
      </c>
      <c r="AKY141" s="120" t="s">
        <v>105</v>
      </c>
      <c r="AKZ141" s="120" t="s">
        <v>105</v>
      </c>
      <c r="ALA141" s="120" t="s">
        <v>105</v>
      </c>
      <c r="ALB141" s="120" t="s">
        <v>105</v>
      </c>
      <c r="ALC141" s="120" t="s">
        <v>105</v>
      </c>
      <c r="ALD141" s="120" t="s">
        <v>105</v>
      </c>
      <c r="ALE141" s="120" t="s">
        <v>105</v>
      </c>
      <c r="ALF141" s="120" t="s">
        <v>105</v>
      </c>
      <c r="ALG141" s="120" t="s">
        <v>105</v>
      </c>
      <c r="ALH141" s="120" t="s">
        <v>105</v>
      </c>
      <c r="ALI141" s="120" t="s">
        <v>105</v>
      </c>
      <c r="ALJ141" s="120" t="s">
        <v>105</v>
      </c>
      <c r="ALK141" s="120" t="s">
        <v>105</v>
      </c>
      <c r="ALL141" s="120" t="s">
        <v>105</v>
      </c>
      <c r="ALM141" s="120" t="s">
        <v>105</v>
      </c>
      <c r="ALN141" s="120"/>
    </row>
    <row r="142" spans="1:1002" hidden="1">
      <c r="A142" s="119">
        <v>141</v>
      </c>
      <c r="B142" s="120">
        <v>4.973004896969395E-6</v>
      </c>
      <c r="C142" s="120">
        <v>4.7815106717941859E-6</v>
      </c>
      <c r="D142" s="120">
        <v>4.8774943824409201E-6</v>
      </c>
      <c r="E142" s="120">
        <v>4.6891889042555468E-6</v>
      </c>
      <c r="F142" s="120">
        <v>4.7834333426738129E-6</v>
      </c>
      <c r="G142" s="120">
        <v>4.5982772497745172E-6</v>
      </c>
      <c r="H142" s="120">
        <v>4.6908064930490828E-6</v>
      </c>
      <c r="I142" s="120">
        <v>4.5087607035050292E-6</v>
      </c>
      <c r="J142" s="120">
        <v>4.5995986179332435E-6</v>
      </c>
      <c r="K142" s="120">
        <v>4.4206243299304421E-6</v>
      </c>
      <c r="L142" s="120">
        <v>4.5097945713096823E-6</v>
      </c>
      <c r="M142" s="120">
        <v>4.3338532634741772E-6</v>
      </c>
      <c r="N142" s="120">
        <v>4.421379277404137E-6</v>
      </c>
      <c r="O142" s="120">
        <v>4.2484327091042509E-6</v>
      </c>
      <c r="P142" s="120">
        <v>4.3343377313040991E-6</v>
      </c>
      <c r="Q142" s="120">
        <v>4.164347942931686E-6</v>
      </c>
      <c r="R142" s="120">
        <v>4.2486549995720136E-6</v>
      </c>
      <c r="S142" s="120">
        <v>4.0815843128025797E-6</v>
      </c>
      <c r="T142" s="120">
        <v>4.1643162208522236E-6</v>
      </c>
      <c r="U142" s="120">
        <v>4.0001272388838636E-6</v>
      </c>
      <c r="V142" s="120">
        <v>4.0813066064715244E-6</v>
      </c>
      <c r="W142" s="120">
        <v>3.9199622142425632E-6</v>
      </c>
      <c r="X142" s="120">
        <v>3.9996114410332317E-6</v>
      </c>
      <c r="Y142" s="120">
        <v>3.8410748054184473E-6</v>
      </c>
      <c r="Z142" s="120">
        <v>3.9192160830045677E-6</v>
      </c>
      <c r="AA142" s="120">
        <v>3.7634506529899289E-6</v>
      </c>
      <c r="AB142" s="120">
        <v>3.840105965297363E-6</v>
      </c>
      <c r="AC142" s="120">
        <v>3.6870754721332076E-6</v>
      </c>
      <c r="AD142" s="120">
        <v>3.7622665958419143E-6</v>
      </c>
      <c r="AE142" s="120">
        <v>3.6119350531744796E-6</v>
      </c>
      <c r="AF142" s="120">
        <v>3.6856835581539072E-6</v>
      </c>
      <c r="AG142" s="120">
        <v>3.5380152621351063E-6</v>
      </c>
      <c r="AH142" s="120">
        <v>3.6103425118942581E-6</v>
      </c>
      <c r="AI142" s="120">
        <v>3.4653020412696502E-6</v>
      </c>
      <c r="AJ142" s="120">
        <v>3.5362291934217797E-6</v>
      </c>
      <c r="AK142" s="120">
        <v>3.3937814095966337E-6</v>
      </c>
      <c r="AL142" s="120">
        <v>3.4633294163385908E-6</v>
      </c>
      <c r="AM142" s="120">
        <v>3.3234394634220222E-6</v>
      </c>
      <c r="AN142" s="120">
        <v>3.3916290720281328E-6</v>
      </c>
      <c r="AO142" s="120">
        <v>3.2542623768551876E-6</v>
      </c>
      <c r="AP142" s="120">
        <v>3.3211141301856993E-6</v>
      </c>
      <c r="AQ142" s="120">
        <v>3.1862364023173314E-6</v>
      </c>
      <c r="AR142" s="120">
        <v>3.2517706393413304E-6</v>
      </c>
      <c r="AS142" s="120">
        <v>3.1193478710422496E-6</v>
      </c>
      <c r="AT142" s="120">
        <v>3.1835847273750396E-6</v>
      </c>
      <c r="AU142" s="120">
        <v>3.0535831935693279E-6</v>
      </c>
      <c r="AV142" s="120">
        <v>3.1165426020242056E-6</v>
      </c>
      <c r="AW142" s="120">
        <v>2.9889288602286629E-6</v>
      </c>
      <c r="AX142" s="120">
        <v>3.0506305513830381E-6</v>
      </c>
      <c r="AY142" s="120">
        <v>2.9253714416182083E-6</v>
      </c>
      <c r="AZ142" s="120">
        <v>2.9858349443940355E-6</v>
      </c>
      <c r="BA142" s="120">
        <v>2.8628975890728594E-6</v>
      </c>
      <c r="BB142" s="120">
        <v>2.9221422313313029E-6</v>
      </c>
      <c r="BC142" s="120">
        <v>2.8014940351253658E-6</v>
      </c>
      <c r="BD142" s="120">
        <v>2.8595389442756416E-6</v>
      </c>
      <c r="BE142" s="120">
        <v>2.7411475939589396E-6</v>
      </c>
      <c r="BF142" s="120">
        <v>2.7980116975812794E-6</v>
      </c>
      <c r="BG142" s="120">
        <v>2.681845161851505E-6</v>
      </c>
      <c r="BH142" s="120">
        <v>2.7375471883341961E-6</v>
      </c>
      <c r="BI142" s="120">
        <v>2.6235737176115091E-6</v>
      </c>
      <c r="BJ142" s="120">
        <v>2.6781321968019032E-6</v>
      </c>
      <c r="BK142" s="120">
        <v>2.5663203230051288E-6</v>
      </c>
      <c r="BL142" s="120">
        <v>2.6197535868745851E-6</v>
      </c>
      <c r="BM142" s="120">
        <v>2.510072123174815E-6</v>
      </c>
      <c r="BN142" s="120">
        <v>2.5623983064974737E-6</v>
      </c>
      <c r="BO142" s="120">
        <v>2.4548163470490761E-6</v>
      </c>
      <c r="BP142" s="120">
        <v>2.5060533880944297E-6</v>
      </c>
      <c r="BQ142" s="120">
        <v>2.4005403077434395E-6</v>
      </c>
      <c r="BR142" s="120">
        <v>2.450705948982579E-6</v>
      </c>
      <c r="BS142" s="120">
        <v>2.3472314029524343E-6</v>
      </c>
      <c r="BT142" s="120">
        <v>2.3963431917779247E-6</v>
      </c>
      <c r="BU142" s="120">
        <v>2.2948771153325531E-6</v>
      </c>
      <c r="BV142" s="120">
        <v>2.3429524047918102E-6</v>
      </c>
      <c r="BW142" s="120">
        <v>2.2434650128760577E-6</v>
      </c>
      <c r="BX142" s="120">
        <v>2.2905209624182013E-6</v>
      </c>
      <c r="BY142" s="120">
        <v>2.1929827492756097E-6</v>
      </c>
      <c r="BZ142" s="120">
        <v>2.2390363255116439E-6</v>
      </c>
      <c r="CA142" s="120">
        <v>2.143418064279559E-6</v>
      </c>
      <c r="CB142" s="120">
        <v>2.188486041755832E-6</v>
      </c>
      <c r="CC142" s="120">
        <v>2.094758784037866E-6</v>
      </c>
      <c r="CD142" s="120">
        <v>2.1388577460226783E-6</v>
      </c>
      <c r="CE142" s="120">
        <v>2.0469928214385235E-6</v>
      </c>
      <c r="CF142" s="120">
        <v>2.0901391607218041E-6</v>
      </c>
      <c r="CG142" s="120">
        <v>2.0001081764344175E-6</v>
      </c>
      <c r="CH142" s="120">
        <v>2.0423180961403791E-6</v>
      </c>
      <c r="CI142" s="120">
        <v>1.954092936360564E-6</v>
      </c>
      <c r="CJ142" s="120">
        <v>1.9953824507731997E-6</v>
      </c>
      <c r="CK142" s="120">
        <v>1.9089352762415917E-6</v>
      </c>
      <c r="CL142" s="120">
        <v>1.9493202116429461E-6</v>
      </c>
      <c r="CM142" s="120">
        <v>1.8646234590894456E-6</v>
      </c>
      <c r="CN142" s="120">
        <v>1.9041194546105114E-6</v>
      </c>
      <c r="CO142" s="120">
        <v>1.8211458361911803E-6</v>
      </c>
      <c r="CP142" s="120">
        <v>1.8597683446753372E-6</v>
      </c>
      <c r="CQ142" s="120">
        <v>1.7784908473868075E-6</v>
      </c>
      <c r="CR142" s="120">
        <v>1.8162551362656657E-6</v>
      </c>
      <c r="CS142" s="120">
        <v>1.7366470213370914E-6</v>
      </c>
      <c r="CT142" s="120">
        <v>1.7735681735186515E-6</v>
      </c>
      <c r="CU142" s="120">
        <v>1.6956029757812644E-6</v>
      </c>
      <c r="CV142" s="120">
        <v>1.7316958905502301E-6</v>
      </c>
      <c r="CW142" s="120">
        <v>1.6553474177845247E-6</v>
      </c>
      <c r="CX142" s="120">
        <v>1.6906268117146873E-6</v>
      </c>
      <c r="CY142" s="120">
        <v>1.615869143975311E-6</v>
      </c>
      <c r="CZ142" s="120">
        <v>1.6503495518538392E-6</v>
      </c>
      <c r="DA142" s="120">
        <v>1.5771570407722318E-6</v>
      </c>
      <c r="DB142" s="120">
        <v>1.6108528165357763E-6</v>
      </c>
      <c r="DC142" s="120">
        <v>1.5392000846006392E-6</v>
      </c>
      <c r="DD142" s="120">
        <v>1.5721254022830756E-6</v>
      </c>
      <c r="DE142" s="120">
        <v>1.5019873420987177E-6</v>
      </c>
      <c r="DF142" s="120">
        <v>1.5341561967904441E-6</v>
      </c>
      <c r="DG142" s="120">
        <v>1.465507970313095E-6</v>
      </c>
      <c r="DH142" s="120">
        <v>1.4969341791316853E-6</v>
      </c>
      <c r="DI142" s="120">
        <v>1.4297512168838413E-6</v>
      </c>
      <c r="DJ142" s="120">
        <v>1.460448419955972E-6</v>
      </c>
      <c r="DK142" s="120">
        <v>1.3947064202188692E-6</v>
      </c>
      <c r="DL142" s="120">
        <v>1.4246880816733331E-6</v>
      </c>
      <c r="DM142" s="120">
        <v>1.3603630096576276E-6</v>
      </c>
      <c r="DN142" s="120">
        <v>1.3896424186293122E-6</v>
      </c>
      <c r="DO142" s="120">
        <v>1.326710505624056E-6</v>
      </c>
      <c r="DP142" s="120">
        <v>1.3553007772687196E-6</v>
      </c>
      <c r="DQ142" s="120">
        <v>1.2937385197687363E-6</v>
      </c>
      <c r="DR142" s="120">
        <v>1.3216525962884431E-6</v>
      </c>
      <c r="DS142" s="120">
        <v>1.2614367551002033E-6</v>
      </c>
      <c r="DT142" s="120">
        <v>1.2886874067792626E-6</v>
      </c>
      <c r="DU142" s="120">
        <v>1.2297950061053725E-6</v>
      </c>
      <c r="DV142" s="120">
        <v>1.2563948323566056E-6</v>
      </c>
      <c r="DW142" s="120">
        <v>1.1988031588589997E-6</v>
      </c>
      <c r="DX142" s="120">
        <v>1.2247645892802033E-6</v>
      </c>
      <c r="DY142" s="120">
        <v>1.1684511911221822E-6</v>
      </c>
      <c r="DZ142" s="120">
        <v>1.193786486562598E-6</v>
      </c>
      <c r="EA142" s="120">
        <v>1.1387291724298243E-6</v>
      </c>
      <c r="EB142" s="120">
        <v>1.1634504260664689E-6</v>
      </c>
      <c r="EC142" s="120">
        <v>1.1096272641670378E-6</v>
      </c>
      <c r="ED142" s="120">
        <v>1.1337464025907077E-6</v>
      </c>
      <c r="EE142" s="120">
        <v>1.0811357196344378E-6</v>
      </c>
      <c r="EF142" s="120">
        <v>1.1046645039452378E-6</v>
      </c>
      <c r="EG142" s="120">
        <v>1.0532448841023158E-6</v>
      </c>
      <c r="EH142" s="120">
        <v>1.0761949110145243E-6</v>
      </c>
      <c r="EI142" s="120">
        <v>1.025945194853642E-6</v>
      </c>
      <c r="EJ142" s="120">
        <v>1.0483278978097365E-6</v>
      </c>
      <c r="EK142" s="120">
        <v>9.9922718121586521E-7</v>
      </c>
      <c r="EL142" s="120">
        <v>1.0210538315095343E-6</v>
      </c>
      <c r="EM142" s="120">
        <v>9.7308146458149462E-7</v>
      </c>
      <c r="EN142" s="120">
        <v>9.9436317248945734E-7</v>
      </c>
      <c r="EO142" s="120">
        <v>9.4749875841743634E-7</v>
      </c>
      <c r="EP142" s="120">
        <v>9.6824647433988184E-7</v>
      </c>
      <c r="EQ142" s="120">
        <v>9.2246986826306474E-7</v>
      </c>
      <c r="ER142" s="120">
        <v>9.4269438387253049E-7</v>
      </c>
      <c r="ES142" s="120">
        <v>8.9798569171701032E-7</v>
      </c>
      <c r="ET142" s="120">
        <v>9.1769764111549626E-7</v>
      </c>
      <c r="EU142" s="120">
        <v>8.7403721841262578E-7</v>
      </c>
      <c r="EV142" s="120">
        <v>8.9324707929678327E-7</v>
      </c>
      <c r="EW142" s="120">
        <v>8.5061552998216579E-7</v>
      </c>
      <c r="EX142" s="120">
        <v>8.6933362481633476E-7</v>
      </c>
      <c r="EY142" s="120">
        <v>8.277118000096195E-7</v>
      </c>
      <c r="EZ142" s="120">
        <v>8.4594829720654633E-7</v>
      </c>
      <c r="FA142" s="120">
        <v>8.0531729397221826E-7</v>
      </c>
      <c r="FB142" s="120">
        <v>8.2308220908123782E-7</v>
      </c>
      <c r="FC142" s="120">
        <v>7.8342336917060191E-7</v>
      </c>
      <c r="FD142" s="120">
        <v>8.0072656607309707E-7</v>
      </c>
      <c r="FE142" s="120">
        <v>7.6202147464764451E-7</v>
      </c>
      <c r="FF142" s="120">
        <v>7.788726667595783E-7</v>
      </c>
      <c r="FG142" s="120">
        <v>7.4110315109594743E-7</v>
      </c>
      <c r="FH142" s="120">
        <v>7.5751190257725542E-7</v>
      </c>
      <c r="FI142" s="120">
        <v>7.2066003075398193E-7</v>
      </c>
      <c r="FJ142" s="120">
        <v>7.3663575772463782E-7</v>
      </c>
      <c r="FK142" s="120">
        <v>7.0068383729091944E-7</v>
      </c>
      <c r="FL142" s="120">
        <v>7.162358090534427E-7</v>
      </c>
      <c r="FM142" s="120">
        <v>6.8116638568012698E-7</v>
      </c>
      <c r="FN142" s="120">
        <v>6.9630372594834727E-7</v>
      </c>
      <c r="FO142" s="120">
        <v>6.6209958206137002E-7</v>
      </c>
      <c r="FP142" s="120">
        <v>6.7683127019521543E-7</v>
      </c>
      <c r="FQ142" s="120">
        <v>6.4347542359171261E-7</v>
      </c>
      <c r="FR142" s="120">
        <v>6.5781029583782511E-7</v>
      </c>
      <c r="FS142" s="120">
        <v>6.2528599828515332E-7</v>
      </c>
      <c r="FT142" s="120">
        <v>6.392327490231032E-7</v>
      </c>
      <c r="FU142" s="120">
        <v>6.0752348484100627E-7</v>
      </c>
      <c r="FV142" s="120">
        <v>6.2109066783490163E-7</v>
      </c>
      <c r="FW142" s="120">
        <v>5.9018015246106341E-7</v>
      </c>
      <c r="FX142" s="120">
        <v>6.0337618211632252E-7</v>
      </c>
      <c r="FY142" s="120">
        <v>5.732483606555521E-7</v>
      </c>
      <c r="FZ142" s="120">
        <v>5.8608151328063064E-7</v>
      </c>
      <c r="GA142" s="120">
        <v>5.5672055903793483E-7</v>
      </c>
      <c r="GB142" s="120">
        <v>5.6919897411077484E-7</v>
      </c>
      <c r="GC142" s="120">
        <v>5.4058928710856861E-7</v>
      </c>
      <c r="GD142" s="120">
        <v>5.5272096854756059E-7</v>
      </c>
      <c r="GE142" s="120">
        <v>5.248471740272849E-7</v>
      </c>
      <c r="GF142" s="120">
        <v>5.3663999146650084E-7</v>
      </c>
      <c r="GG142" s="120">
        <v>5.0948693837490557E-7</v>
      </c>
      <c r="GH142" s="120">
        <v>5.2094862844339365E-7</v>
      </c>
      <c r="GI142" s="120">
        <v>4.9450138790375868E-7</v>
      </c>
      <c r="GJ142" s="120">
        <v>5.0563955550865588E-7</v>
      </c>
      <c r="GK142" s="120">
        <v>4.7988341927722641E-7</v>
      </c>
      <c r="GL142" s="120">
        <v>4.9070553889047789E-7</v>
      </c>
      <c r="GM142" s="120">
        <v>4.6562601779839348E-7</v>
      </c>
      <c r="GN142" s="120">
        <v>4.7613943474683317E-7</v>
      </c>
      <c r="GO142" s="120">
        <v>4.5172225712783316E-7</v>
      </c>
      <c r="GP142" s="120">
        <v>4.6193418888640421E-7</v>
      </c>
      <c r="GQ142" s="120">
        <v>4.3816529899059725E-7</v>
      </c>
      <c r="GR142" s="120">
        <v>4.480828364784753E-7</v>
      </c>
      <c r="GS142" s="120">
        <v>4.2494839287246796E-7</v>
      </c>
      <c r="GT142" s="120">
        <v>4.3457850175185925E-7</v>
      </c>
      <c r="GU142" s="120">
        <v>4.1206487570554139E-7</v>
      </c>
      <c r="GV142" s="120">
        <v>4.2141439768291505E-7</v>
      </c>
      <c r="GW142" s="120">
        <v>3.9950817154319883E-7</v>
      </c>
      <c r="GX142" s="120">
        <v>4.0858382567272397E-7</v>
      </c>
      <c r="GY142" s="120">
        <v>3.8727179122454561E-7</v>
      </c>
      <c r="GZ142" s="120">
        <v>3.9608017521349718E-7</v>
      </c>
      <c r="HA142" s="120">
        <v>3.7534933202839392E-7</v>
      </c>
      <c r="HB142" s="120">
        <v>3.8389692354428622E-7</v>
      </c>
      <c r="HC142" s="120">
        <v>3.6373447731685494E-7</v>
      </c>
      <c r="HD142" s="120">
        <v>3.7202763529607134E-7</v>
      </c>
      <c r="HE142" s="120">
        <v>3.5242099616863149E-7</v>
      </c>
      <c r="HF142" s="120">
        <v>3.6046596212631068E-7</v>
      </c>
      <c r="HG142" s="120">
        <v>3.414027430020941E-7</v>
      </c>
      <c r="HH142" s="120">
        <v>3.4920564234303454E-7</v>
      </c>
      <c r="HI142" s="120">
        <v>3.3067365718822434E-7</v>
      </c>
      <c r="HJ142" s="120">
        <v>3.3824050051856866E-7</v>
      </c>
      <c r="HK142" s="120">
        <v>3.2022776265351793E-7</v>
      </c>
      <c r="HL142" s="120">
        <v>3.2756444709297917E-7</v>
      </c>
      <c r="HM142" s="120">
        <v>3.1005916747294345E-7</v>
      </c>
      <c r="HN142" s="120">
        <v>3.1717147796733385E-7</v>
      </c>
      <c r="HO142" s="120">
        <v>3.0016206345305212E-7</v>
      </c>
      <c r="HP142" s="120">
        <v>3.0705567408687644E-7</v>
      </c>
      <c r="HQ142" s="120">
        <v>2.9053072570534274E-7</v>
      </c>
      <c r="HR142" s="120">
        <v>2.9721120101421423E-7</v>
      </c>
      <c r="HS142" s="120">
        <v>2.8115951220998115E-7</v>
      </c>
      <c r="HT142" s="120">
        <v>2.8763230849262255E-7</v>
      </c>
      <c r="HU142" s="120">
        <v>2.7204286336998346E-7</v>
      </c>
      <c r="HV142" s="120">
        <v>2.7831332999957677E-7</v>
      </c>
      <c r="HW142" s="120">
        <v>2.6317530155598079E-7</v>
      </c>
      <c r="HX142" s="120">
        <v>2.6924868229062144E-7</v>
      </c>
      <c r="HY142" s="120">
        <v>2.5455143064166919E-7</v>
      </c>
      <c r="HZ142" s="120">
        <v>2.6043286493369085E-7</v>
      </c>
      <c r="IA142" s="120">
        <v>2.4616593553006815E-7</v>
      </c>
      <c r="IB142" s="120">
        <v>2.51860459833996E-7</v>
      </c>
      <c r="IC142" s="120">
        <v>2.3801358167070797E-7</v>
      </c>
      <c r="ID142" s="120">
        <v>2.4352613074960595E-7</v>
      </c>
      <c r="IE142" s="120">
        <v>2.3008921456786936E-7</v>
      </c>
      <c r="IF142" s="120">
        <v>2.3542462279784163E-7</v>
      </c>
      <c r="IG142" s="120">
        <v>2.2238775928000222E-7</v>
      </c>
      <c r="IH142" s="120">
        <v>2.2755076195261383E-7</v>
      </c>
      <c r="II142" s="120">
        <v>2.1490421991045536E-7</v>
      </c>
      <c r="IJ142" s="120">
        <v>2.1989945453283575E-7</v>
      </c>
      <c r="IK142" s="120">
        <v>2.0763367908965025E-7</v>
      </c>
      <c r="IL142" s="120">
        <v>2.1246568668204233E-7</v>
      </c>
      <c r="IM142" s="120">
        <v>2.0057129744883291E-7</v>
      </c>
      <c r="IN142" s="120">
        <v>2.0524452383935565E-7</v>
      </c>
      <c r="IO142" s="120">
        <v>1.9371231308554676E-7</v>
      </c>
      <c r="IP142" s="120">
        <v>1.9823111020193885E-7</v>
      </c>
      <c r="IQ142" s="120">
        <v>1.8705204102097168E-7</v>
      </c>
      <c r="IR142" s="120">
        <v>1.9142066817908023E-7</v>
      </c>
      <c r="IS142" s="120">
        <v>1.8058587264926805E-7</v>
      </c>
      <c r="IT142" s="120">
        <v>1.8480849783805527E-7</v>
      </c>
      <c r="IU142" s="120">
        <v>1.7430927517908208E-7</v>
      </c>
      <c r="IV142" s="120">
        <v>1.7838997634191625E-7</v>
      </c>
      <c r="IW142" s="120">
        <v>1.6821779106735922E-7</v>
      </c>
      <c r="IX142" s="120">
        <v>1.7216055737936471E-7</v>
      </c>
      <c r="IY142" s="120">
        <v>1.6230703744562345E-7</v>
      </c>
      <c r="IZ142" s="120">
        <v>1.6611577058686092E-7</v>
      </c>
      <c r="JA142" s="120">
        <v>1.5657270553888016E-7</v>
      </c>
      <c r="JB142" s="120">
        <v>1.6025122096313112E-7</v>
      </c>
      <c r="JC142" s="120">
        <v>1.5101056007730115E-7</v>
      </c>
      <c r="JD142" s="120">
        <v>1.5456258827623377E-7</v>
      </c>
      <c r="JE142" s="120">
        <v>1.4561643870085676E-7</v>
      </c>
      <c r="JF142" s="120">
        <v>1.4904562646335015E-7</v>
      </c>
      <c r="JG142" s="120">
        <v>1.4038625135706177E-7</v>
      </c>
      <c r="JH142" s="120">
        <v>1.4369616302346842E-7</v>
      </c>
      <c r="JI142" s="120">
        <v>1.3531597969200214E-7</v>
      </c>
      <c r="JJ142" s="120">
        <v>1.3851009840312969E-7</v>
      </c>
      <c r="JK142" s="120">
        <v>1.3040167643481554E-7</v>
      </c>
      <c r="JL142" s="120">
        <v>1.3348340537541196E-7</v>
      </c>
      <c r="JM142" s="120">
        <v>1.2563946477579996E-7</v>
      </c>
      <c r="JN142" s="120">
        <v>1.2861212841232585E-7</v>
      </c>
      <c r="JO142" s="120">
        <v>1.2102553773832408E-7</v>
      </c>
      <c r="JP142" s="120">
        <v>1.2389238305080238E-7</v>
      </c>
      <c r="JQ142" s="120">
        <v>1.1655615754472291E-7</v>
      </c>
      <c r="JR142" s="120">
        <v>1.1932035525245333E-7</v>
      </c>
      <c r="JS142" s="120">
        <v>1.1222765497635657E-7</v>
      </c>
      <c r="JT142" s="120">
        <v>1.1489230075728941E-7</v>
      </c>
      <c r="JU142" s="120">
        <v>1.0803642872801815E-7</v>
      </c>
      <c r="JV142" s="120">
        <v>1.1060454443157911E-7</v>
      </c>
      <c r="JW142" s="120">
        <v>1.03978944756874E-7</v>
      </c>
      <c r="JX142" s="120">
        <v>1.0645347961004091E-7</v>
      </c>
      <c r="JY142" s="120">
        <v>1.000517356261284E-7</v>
      </c>
      <c r="JZ142" s="120">
        <v>1.024355674325568E-7</v>
      </c>
      <c r="KA142" s="120">
        <v>9.6251399843600264E-8</v>
      </c>
      <c r="KB142" s="120">
        <v>9.8547336175601752E-8</v>
      </c>
      <c r="KC142" s="120">
        <v>9.2574601195404441E-8</v>
      </c>
      <c r="KD142" s="120">
        <v>9.478538057858265E-8</v>
      </c>
      <c r="KE142" s="120">
        <v>8.9018068074932894E-8</v>
      </c>
      <c r="KF142" s="120">
        <v>9.114636116528592E-8</v>
      </c>
      <c r="KG142" s="120">
        <v>8.5578592807332067E-8</v>
      </c>
      <c r="KH142" s="120">
        <v>8.7627003560632015E-8</v>
      </c>
      <c r="KI142" s="120">
        <v>8.2253030969673476E-8</v>
      </c>
      <c r="KJ142" s="120">
        <v>8.4224097802937849E-8</v>
      </c>
      <c r="KK142" s="120">
        <v>7.903830070701836E-8</v>
      </c>
      <c r="KL142" s="120">
        <v>8.0934497651890034E-8</v>
      </c>
      <c r="KM142" s="120">
        <v>7.5931382044576819E-8</v>
      </c>
      <c r="KN142" s="120">
        <v>7.7755119892434395E-8</v>
      </c>
      <c r="KO142" s="120">
        <v>7.2929316196165577E-8</v>
      </c>
      <c r="KP142" s="120">
        <v>7.4682943634787335E-8</v>
      </c>
      <c r="KQ142" s="120">
        <v>7.0029204869168443E-8</v>
      </c>
      <c r="KR142" s="120">
        <v>7.1715009610777217E-8</v>
      </c>
      <c r="KS142" s="120">
        <v>6.7228209566204522E-8</v>
      </c>
      <c r="KT142" s="120">
        <v>6.8848419466724663E-8</v>
      </c>
      <c r="KU142" s="120">
        <v>6.4523550883712159E-8</v>
      </c>
      <c r="KV142" s="120">
        <v>6.6080335053073276E-8</v>
      </c>
      <c r="KW142" s="120">
        <v>6.191250780765717E-8</v>
      </c>
      <c r="KX142" s="120">
        <v>6.340797771098195E-8</v>
      </c>
      <c r="KY142" s="120">
        <v>5.9392417006573952E-8</v>
      </c>
      <c r="KZ142" s="120">
        <v>6.0828627556092527E-8</v>
      </c>
      <c r="LA142" s="120">
        <v>5.6960672122150427E-8</v>
      </c>
      <c r="LB142" s="120">
        <v>5.8339622759686563E-8</v>
      </c>
      <c r="LC142" s="120">
        <v>5.4614723057568228E-8</v>
      </c>
      <c r="LD142" s="120">
        <v>5.5938358827446603E-8</v>
      </c>
      <c r="LE142" s="120">
        <v>5.2352075263809661E-8</v>
      </c>
      <c r="LF142" s="120">
        <v>5.3622287876037543E-8</v>
      </c>
      <c r="LG142" s="120">
        <v>5.0170289024144358E-8</v>
      </c>
      <c r="LH142" s="120">
        <v>5.138891790772585E-8</v>
      </c>
      <c r="LI142" s="120">
        <v>4.8066978737010484E-8</v>
      </c>
      <c r="LJ142" s="120">
        <v>4.9235812083253391E-8</v>
      </c>
      <c r="LK142" s="120">
        <v>4.6039812197501945E-8</v>
      </c>
      <c r="LL142" s="120">
        <v>4.7160587993183769E-8</v>
      </c>
      <c r="LM142" s="120">
        <v>4.408650987767741E-8</v>
      </c>
      <c r="LN142" s="120">
        <v>4.5160916927939823E-8</v>
      </c>
      <c r="LO142" s="120">
        <v>4.2204844205905401E-8</v>
      </c>
      <c r="LP142" s="120">
        <v>4.3234523146751198E-8</v>
      </c>
      <c r="LQ142" s="120">
        <v>4.0392638845459776E-8</v>
      </c>
      <c r="LR142" s="120">
        <v>4.1379183145730885E-8</v>
      </c>
      <c r="LS142" s="120">
        <v>3.8647767972580811E-8</v>
      </c>
      <c r="LT142" s="120">
        <v>3.9592724925299494E-8</v>
      </c>
      <c r="LU142" s="120">
        <v>3.6968155554215891E-8</v>
      </c>
      <c r="LV142" s="120">
        <v>3.7873027257176682E-8</v>
      </c>
      <c r="LW142" s="120">
        <v>3.5351774625654559E-8</v>
      </c>
      <c r="LX142" s="120">
        <v>3.6218018951158158E-8</v>
      </c>
      <c r="LY142" s="120">
        <v>3.3796646568271897E-8</v>
      </c>
      <c r="LZ142" s="120">
        <v>3.4625678121897536E-8</v>
      </c>
      <c r="MA142" s="120">
        <v>3.230084038759431E-8</v>
      </c>
      <c r="MB142" s="120">
        <v>3.3094031455910837E-8</v>
      </c>
      <c r="MC142" s="120">
        <v>3.0862471991900307E-8</v>
      </c>
      <c r="MD142" s="120">
        <v>3.1621153479021545E-8</v>
      </c>
      <c r="ME142" s="120">
        <v>2.9479703471569071E-8</v>
      </c>
      <c r="MF142" s="120">
        <v>3.0205165824463133E-8</v>
      </c>
      <c r="MG142" s="120">
        <v>2.8150742379388283E-8</v>
      </c>
      <c r="MH142" s="120">
        <v>2.8844236501856194E-8</v>
      </c>
      <c r="MI142" s="120">
        <v>2.6873841012032932E-8</v>
      </c>
      <c r="MJ142" s="120">
        <v>2.7536579167274609E-8</v>
      </c>
      <c r="MK142" s="120">
        <v>2.5647295692922876E-8</v>
      </c>
      <c r="ML142" s="120">
        <v>2.6280452394616331E-8</v>
      </c>
      <c r="MM142" s="120">
        <v>2.4469446056670331E-8</v>
      </c>
      <c r="MN142" s="120">
        <v>2.5074158948491564E-8</v>
      </c>
      <c r="MO142" s="120">
        <v>2.3338674335322609E-8</v>
      </c>
      <c r="MP142" s="120">
        <v>2.3916045058840899E-8</v>
      </c>
      <c r="MQ142" s="120">
        <v>2.2253404646607036E-8</v>
      </c>
      <c r="MR142" s="120">
        <v>2.2804499697493959E-8</v>
      </c>
      <c r="MS142" s="120">
        <v>2.1212102284382555E-8</v>
      </c>
      <c r="MT142" s="120">
        <v>2.1737953856878369E-8</v>
      </c>
      <c r="MU142" s="120">
        <v>2.0213273011500621E-8</v>
      </c>
      <c r="MV142" s="120">
        <v>2.0714879831086243E-8</v>
      </c>
      <c r="MW142" s="120">
        <v>1.9255462355276341E-8</v>
      </c>
      <c r="MX142" s="120">
        <v>1.973379049950449E-8</v>
      </c>
      <c r="MY142" s="120">
        <v>1.8337254905769493E-8</v>
      </c>
      <c r="MZ142" s="120">
        <v>1.8793238613213295E-8</v>
      </c>
      <c r="NA142" s="120">
        <v>1.7457273617072568E-8</v>
      </c>
      <c r="NB142" s="120">
        <v>1.7891816084354436E-8</v>
      </c>
      <c r="NC142" s="120">
        <v>1.6614179111800438E-8</v>
      </c>
      <c r="ND142" s="120">
        <v>1.702815327866989E-8</v>
      </c>
      <c r="NE142" s="120">
        <v>1.5806668988975301E-8</v>
      </c>
      <c r="NF142" s="120">
        <v>1.6200918311408415E-8</v>
      </c>
      <c r="NG142" s="120">
        <v>1.5033477135496886E-8</v>
      </c>
      <c r="NH142" s="120">
        <v>1.5408816346795624E-8</v>
      </c>
      <c r="NI142" s="120">
        <v>1.4293373041386163E-8</v>
      </c>
      <c r="NJ142" s="120">
        <v>1.4650588901260391E-8</v>
      </c>
      <c r="NK142" s="120">
        <v>1.358516111898798E-8</v>
      </c>
      <c r="NL142" s="120">
        <v>1.3925013150608189E-8</v>
      </c>
      <c r="NM142" s="120">
        <v>1.2907680026315369E-8</v>
      </c>
      <c r="NN142" s="120">
        <v>1.3230901241328788E-8</v>
      </c>
      <c r="NO142" s="120">
        <v>1.2259801994715353E-8</v>
      </c>
      <c r="NP142" s="120">
        <v>1.2567099606223357E-8</v>
      </c>
      <c r="NQ142" s="120">
        <v>1.1640432161033529E-8</v>
      </c>
      <c r="NR142" s="120">
        <v>1.1932488284532704E-8</v>
      </c>
      <c r="NS142" s="120">
        <v>1.1048507904450901E-8</v>
      </c>
      <c r="NT142" s="120">
        <v>1.1325980246745381E-8</v>
      </c>
      <c r="NU142" s="120">
        <v>1.0482998188163991E-8</v>
      </c>
      <c r="NV142" s="120">
        <v>1.0746520724261386E-8</v>
      </c>
      <c r="NW142" s="120">
        <v>9.9429029060757646E-9</v>
      </c>
      <c r="NX142" s="120">
        <v>1.0193086544083711E-8</v>
      </c>
      <c r="NY142" s="120">
        <v>9.4272522346612764E-9</v>
      </c>
      <c r="NZ142" s="120">
        <v>9.6646854687065827E-9</v>
      </c>
      <c r="OA142" s="120">
        <v>8.9351059901687476E-9</v>
      </c>
      <c r="OB142" s="120">
        <v>9.1603555413656743E-9</v>
      </c>
      <c r="OC142" s="120">
        <v>8.4655529913129998E-9</v>
      </c>
      <c r="OD142" s="120">
        <v>8.6791644368121286E-9</v>
      </c>
      <c r="OE142" s="120">
        <v>8.0177104276146502E-9</v>
      </c>
      <c r="OF142" s="120">
        <v>8.2202088177682967E-9</v>
      </c>
      <c r="OG142" s="120">
        <v>7.5907232335345615E-9</v>
      </c>
      <c r="OH142" s="120">
        <v>7.7826136972193069E-9</v>
      </c>
      <c r="OI142" s="120">
        <v>7.1837634685490669E-9</v>
      </c>
      <c r="OJ142" s="120">
        <v>7.365531806690691E-9</v>
      </c>
      <c r="OK142" s="120">
        <v>6.7960297033077543E-9</v>
      </c>
      <c r="OL142" s="120">
        <v>6.9681429706581625E-9</v>
      </c>
      <c r="OM142" s="120">
        <v>6.4267464120112354E-9</v>
      </c>
      <c r="ON142" s="120">
        <v>6.5896534872315807E-9</v>
      </c>
      <c r="OO142" s="120">
        <v>6.075163371142292E-9</v>
      </c>
      <c r="OP142" s="120">
        <v>6.2292955152508669E-9</v>
      </c>
      <c r="OQ142" s="120">
        <v>5.7405550646796529E-9</v>
      </c>
      <c r="OR142" s="120">
        <v>5.8863264679273866E-9</v>
      </c>
      <c r="OS142" s="120">
        <v>5.4222200959190461E-9</v>
      </c>
      <c r="OT142" s="120">
        <v>5.5600284131597353E-9</v>
      </c>
      <c r="OU142" s="120">
        <v>5.119480606021924E-9</v>
      </c>
      <c r="OV142" s="120">
        <v>5.2497074806486085E-9</v>
      </c>
      <c r="OW142" s="120">
        <v>4.8316816994078389E-9</v>
      </c>
      <c r="OX142" s="120">
        <v>4.9546932759306872E-9</v>
      </c>
      <c r="OY142" s="120">
        <v>4.5581908761016402E-9</v>
      </c>
      <c r="OZ142" s="120">
        <v>4.6743383014469685E-9</v>
      </c>
      <c r="PA142" s="120">
        <v>4.2983974711423485E-9</v>
      </c>
      <c r="PB142" s="120">
        <v>4.4080173847560931E-9</v>
      </c>
      <c r="PC142" s="120">
        <v>4.0517121011554742E-9</v>
      </c>
      <c r="PD142" s="120">
        <v>4.1551271139986279E-9</v>
      </c>
      <c r="PE142" s="120">
        <v>3.8175661181862297E-9</v>
      </c>
      <c r="PF142" s="120">
        <v>3.9150852807132729E-9</v>
      </c>
      <c r="PG142" s="120">
        <v>3.5954110708858799E-9</v>
      </c>
      <c r="PH142" s="120">
        <v>3.6873303301011162E-9</v>
      </c>
      <c r="PI142" s="120">
        <v>3.3847181731388152E-9</v>
      </c>
      <c r="PJ142" s="120">
        <v>3.4713208188290711E-9</v>
      </c>
      <c r="PK142" s="120">
        <v>3.1849777802129869E-9</v>
      </c>
      <c r="PL142" s="120">
        <v>3.2665348804586817E-9</v>
      </c>
      <c r="PM142" s="120">
        <v>2.9956988725113572E-9</v>
      </c>
      <c r="PN142" s="120">
        <v>3.0724696985813316E-9</v>
      </c>
      <c r="PO142" s="120">
        <v>2.8164085469969648E-9</v>
      </c>
      <c r="PP142" s="120">
        <v>2.8886409877358455E-9</v>
      </c>
      <c r="PQ142" s="120">
        <v>2.6466515163592951E-9</v>
      </c>
      <c r="PR142" s="120">
        <v>2.7145824821793254E-9</v>
      </c>
      <c r="PS142" s="120">
        <v>2.4859896159844306E-9</v>
      </c>
      <c r="PT142" s="120">
        <v>2.5498454325768657E-9</v>
      </c>
      <c r="PU142" s="120">
        <v>2.3340013187864695E-9</v>
      </c>
      <c r="PV142" s="120">
        <v>2.3939981106706084E-9</v>
      </c>
      <c r="PW142" s="120">
        <v>2.1902812579525235E-9</v>
      </c>
      <c r="PX142" s="120">
        <v>2.2466253219833938E-9</v>
      </c>
      <c r="PY142" s="120">
        <v>2.0544397576485285E-9</v>
      </c>
      <c r="PZ142" s="120">
        <v>2.1073279266069577E-9</v>
      </c>
      <c r="QA142" s="120">
        <v>1.9261023717278585E-9</v>
      </c>
      <c r="QB142" s="120">
        <v>1.9757223681194217E-9</v>
      </c>
      <c r="QC142" s="120">
        <v>1.8049094304797067E-9</v>
      </c>
      <c r="QD142" s="120">
        <v>1.8514402106715299E-9</v>
      </c>
      <c r="QE142" s="120">
        <v>1.6905155954489425E-9</v>
      </c>
      <c r="QF142" s="120">
        <v>1.7341276842758268E-9</v>
      </c>
      <c r="QG142" s="120">
        <v>1.5825894223540554E-9</v>
      </c>
      <c r="QH142" s="120">
        <v>1.623445238327693E-9</v>
      </c>
      <c r="QI142" s="120">
        <v>1.4808129321246508E-9</v>
      </c>
      <c r="QJ142" s="120">
        <v>1.5190671033819049E-9</v>
      </c>
      <c r="QK142" s="120">
        <v>1.3848811900748193E-9</v>
      </c>
      <c r="QL142" s="120">
        <v>1.4206808612031185E-9</v>
      </c>
      <c r="QM142" s="120">
        <v>1.2945018932235989E-9</v>
      </c>
      <c r="QN142" s="120">
        <v>1.3279870231034613E-9</v>
      </c>
      <c r="QO142" s="120">
        <v>1.2093949657686723E-9</v>
      </c>
      <c r="QP142" s="120">
        <v>1.2406986165752031E-9</v>
      </c>
      <c r="QQ142" s="120">
        <v>1.1292921627143814E-9</v>
      </c>
      <c r="QR142" s="120">
        <v>1.1585407802212966E-9</v>
      </c>
      <c r="QS142" s="120">
        <v>1.0539366816501361E-9</v>
      </c>
      <c r="QT142" s="120">
        <v>1.0812503669814334E-9</v>
      </c>
      <c r="QU142" s="120">
        <v>9.8308278267026936E-10</v>
      </c>
      <c r="QV142" s="120">
        <v>1.0085755556461468E-9</v>
      </c>
      <c r="QW142" s="120">
        <v>9.1649541642151654E-10</v>
      </c>
      <c r="QX142" s="120">
        <v>9.4027547064644461E-10</v>
      </c>
      <c r="QY142" s="120">
        <v>8.5394986025937451E-10</v>
      </c>
      <c r="QZ142" s="120">
        <v>8.7611981010143483E-10</v>
      </c>
      <c r="RA142" s="120">
        <v>7.9523136248976816E-10</v>
      </c>
      <c r="RB142" s="120">
        <v>8.1588848210144326E-10</v>
      </c>
      <c r="RC142" s="120">
        <v>7.4013479466769504E-10</v>
      </c>
      <c r="RD142" s="120">
        <v>7.5937124919924225E-10</v>
      </c>
      <c r="RE142" s="120">
        <v>6.8846431191982074E-10</v>
      </c>
      <c r="RF142" s="120">
        <v>7.0636738107716258E-10</v>
      </c>
      <c r="RG142" s="120">
        <v>6.4003302125333571E-10</v>
      </c>
      <c r="RH142" s="120">
        <v>6.5668531535310898E-10</v>
      </c>
      <c r="RI142" s="120">
        <v>5.9466265780886768E-10</v>
      </c>
      <c r="RJ142" s="120">
        <v>6.1014232648381979E-10</v>
      </c>
      <c r="RK142" s="120">
        <v>5.5218326901074217E-10</v>
      </c>
      <c r="RL142" s="120">
        <v>5.6656420271909989E-10</v>
      </c>
      <c r="RM142" s="120">
        <v>5.124329065635014E-10</v>
      </c>
      <c r="RN142" s="120">
        <v>5.2578493105624353E-10</v>
      </c>
      <c r="RO142" s="120">
        <v>4.7525732623927801E-10</v>
      </c>
      <c r="RP142" s="120">
        <v>4.8764639013943557E-10</v>
      </c>
      <c r="RQ142" s="120">
        <v>4.4050969539644538E-10</v>
      </c>
      <c r="RR142" s="120">
        <v>4.5199805104459986E-10</v>
      </c>
      <c r="RS142" s="120">
        <v>4.0805030816582914E-10</v>
      </c>
      <c r="RT142" s="120">
        <v>4.1869668588592039E-10</v>
      </c>
      <c r="RU142" s="120">
        <v>3.7774630823677179E-10</v>
      </c>
      <c r="RV142" s="120">
        <v>3.8760608417614672E-10</v>
      </c>
      <c r="RW142" s="120">
        <v>3.4947141917145935E-10</v>
      </c>
      <c r="RX142" s="120">
        <v>3.5859677686877439E-10</v>
      </c>
      <c r="RY142" s="120">
        <v>3.2310568217211308E-10</v>
      </c>
      <c r="RZ142" s="120">
        <v>3.3154576800629282E-10</v>
      </c>
      <c r="SA142" s="120">
        <v>2.9853520122200452E-10</v>
      </c>
      <c r="SB142" s="120">
        <v>3.0633627389490459E-10</v>
      </c>
      <c r="SC142" s="120">
        <v>2.7565189551768549E-10</v>
      </c>
      <c r="SD142" s="120">
        <v>2.8285746972246983E-10</v>
      </c>
      <c r="SE142" s="120">
        <v>2.5435325910642315E-10</v>
      </c>
      <c r="SF142" s="120">
        <v>2.6100424353287852E-10</v>
      </c>
      <c r="SG142" s="120">
        <v>2.3454212763950894E-10</v>
      </c>
      <c r="SH142" s="120">
        <v>2.4067695746665452E-10</v>
      </c>
      <c r="SI142" s="120">
        <v>2.1612645214895915E-10</v>
      </c>
      <c r="SJ142" s="120">
        <v>2.2178121617432047E-10</v>
      </c>
      <c r="SK142" s="120">
        <v>1.9901907975209052E-10</v>
      </c>
      <c r="SL142" s="120">
        <v>2.0422764230591078E-10</v>
      </c>
      <c r="SM142" s="120">
        <v>1.8313754118554752E-10</v>
      </c>
      <c r="SN142" s="120">
        <v>1.8793165897702071E-10</v>
      </c>
      <c r="SO142" s="120">
        <v>1.6840384506761004E-10</v>
      </c>
      <c r="SP142" s="120">
        <v>1.7281327910892512E-10</v>
      </c>
      <c r="SQ142" s="120">
        <v>1.5474427878498959E-10</v>
      </c>
      <c r="SR142" s="120">
        <v>1.5879690153758075E-10</v>
      </c>
      <c r="SS142" s="120">
        <v>1.4208921589784509E-10</v>
      </c>
      <c r="ST142" s="120">
        <v>1.458111137837604E-10</v>
      </c>
      <c r="SU142" s="120">
        <v>1.3037292995442608E-10</v>
      </c>
      <c r="SV142" s="120">
        <v>1.3378850137415304E-10</v>
      </c>
      <c r="SW142" s="120">
        <v>1.1953341460457185E-10</v>
      </c>
      <c r="SX142" s="120">
        <v>1.2266546360098885E-10</v>
      </c>
      <c r="SY142" s="120">
        <v>1.0951220989925839E-10</v>
      </c>
      <c r="SZ142" s="120">
        <v>1.1238203560564128E-10</v>
      </c>
      <c r="TA142" s="120">
        <v>1.0025423466151331E-10</v>
      </c>
      <c r="TB142" s="120">
        <v>1.0288171666968973E-10</v>
      </c>
      <c r="TC142" s="120">
        <v>9.1707624812280309E-11</v>
      </c>
      <c r="TD142" s="120">
        <v>9.4111304595125601E-11</v>
      </c>
      <c r="TE142" s="120">
        <v>8.382357753324673E-11</v>
      </c>
      <c r="TF142" s="120">
        <v>8.6020736053730773E-11</v>
      </c>
      <c r="TG142" s="120">
        <v>7.6556201147218144E-11</v>
      </c>
      <c r="TH142" s="120">
        <v>7.8562932784166572E-11</v>
      </c>
      <c r="TI142" s="120">
        <v>6.9862370595357523E-11</v>
      </c>
      <c r="TJ142" s="120">
        <v>7.1693653513973955E-11</v>
      </c>
      <c r="TK142" s="120">
        <v>6.3701588389488159E-11</v>
      </c>
      <c r="TL142" s="120">
        <v>6.5371351482507105E-11</v>
      </c>
      <c r="TM142" s="120">
        <v>5.8035850916696376E-11</v>
      </c>
      <c r="TN142" s="120">
        <v>5.9557037439799848E-11</v>
      </c>
      <c r="TO142" s="120">
        <v>5.2829519972658896E-11</v>
      </c>
      <c r="TP142" s="120">
        <v>5.4214147995500244E-11</v>
      </c>
      <c r="TQ142" s="120">
        <v>4.8049199399461642E-11</v>
      </c>
      <c r="TR142" s="120">
        <v>4.9308419191298843E-11</v>
      </c>
      <c r="TS142" s="120">
        <v>4.3663616703168488E-11</v>
      </c>
      <c r="TT142" s="120">
        <v>4.4807765169722017E-11</v>
      </c>
      <c r="TU142" s="120">
        <v>3.9643509526041344E-11</v>
      </c>
      <c r="TV142" s="120">
        <v>4.0682161811761839E-11</v>
      </c>
      <c r="TW142" s="120">
        <v>3.5961516848102344E-11</v>
      </c>
      <c r="TX142" s="120">
        <v>3.6903535215566274E-11</v>
      </c>
      <c r="TY142" s="120">
        <v>3.2592074792667499E-11</v>
      </c>
      <c r="TZ142" s="120">
        <v>3.3445654888315674E-11</v>
      </c>
      <c r="UA142" s="120">
        <v>2.9511316910561614E-11</v>
      </c>
      <c r="UB142" s="120">
        <v>3.0284031523464156E-11</v>
      </c>
      <c r="UC142" s="120">
        <v>2.6696978817948895E-11</v>
      </c>
      <c r="UD142" s="120">
        <v>2.7395819235721152E-11</v>
      </c>
      <c r="UE142" s="120">
        <v>2.412830706307722E-11</v>
      </c>
      <c r="UF142" s="120">
        <v>2.4759722126490677E-11</v>
      </c>
      <c r="UG142" s="120">
        <v>2.1785972097734686E-11</v>
      </c>
      <c r="UH142" s="120">
        <v>2.2355905052969033E-11</v>
      </c>
      <c r="UI142" s="120">
        <v>1.9651985229852842E-11</v>
      </c>
      <c r="UJ142" s="120">
        <v>2.0165908474721373E-11</v>
      </c>
      <c r="UK142" s="120">
        <v>1.7709619434454738E-11</v>
      </c>
      <c r="UL142" s="120">
        <v>1.8172567252314245E-11</v>
      </c>
      <c r="UM142" s="120">
        <v>1.5943333901041583E-11</v>
      </c>
      <c r="UN142" s="120">
        <v>1.635993327346717E-11</v>
      </c>
      <c r="UO142" s="120">
        <v>1.4338702196526001E-11</v>
      </c>
      <c r="UP142" s="120">
        <v>1.4713201783201187E-11</v>
      </c>
      <c r="UQ142" s="120">
        <v>1.2882343923958308E-11</v>
      </c>
      <c r="UR142" s="120">
        <v>1.3218641295600118E-11</v>
      </c>
      <c r="US142" s="120">
        <v>1.1561859758543814E-11</v>
      </c>
      <c r="UT142" s="120">
        <v>1.1863526966057744E-11</v>
      </c>
      <c r="UU142" s="120">
        <v>1.0365769743813049E-11</v>
      </c>
      <c r="UV142" s="120">
        <v>1.0636077304256728E-11</v>
      </c>
      <c r="UW142" s="120">
        <v>9.2834547322781723E-12</v>
      </c>
      <c r="UX142" s="120">
        <v>9.5253941096082671E-12</v>
      </c>
      <c r="UY142" s="120">
        <v>8.3051008564818591E-12</v>
      </c>
      <c r="UZ142" s="120">
        <v>8.5214055124707126E-12</v>
      </c>
      <c r="VA142" s="120">
        <v>7.4216469180165731E-12</v>
      </c>
      <c r="VB142" s="120">
        <v>7.6148120061554571E-12</v>
      </c>
      <c r="VC142" s="120">
        <v>6.6247345838558893E-12</v>
      </c>
      <c r="VD142" s="120">
        <v>6.797035356514782E-12</v>
      </c>
      <c r="VE142" s="120">
        <v>5.9066612811915177E-12</v>
      </c>
      <c r="VF142" s="120">
        <v>6.0601702777834508E-12</v>
      </c>
      <c r="VG142" s="120">
        <v>5.2603356839042662E-12</v>
      </c>
      <c r="VH142" s="120">
        <v>5.3969387653088359E-12</v>
      </c>
      <c r="VI142" s="120">
        <v>4.6792356858090276E-12</v>
      </c>
      <c r="VJ142" s="120">
        <v>4.8006469778473221E-12</v>
      </c>
      <c r="VK142" s="120">
        <v>4.1573687578979542E-12</v>
      </c>
      <c r="VL142" s="120">
        <v>4.2651445642228467E-12</v>
      </c>
      <c r="VM142" s="120">
        <v>3.6892345889567162E-12</v>
      </c>
      <c r="VN142" s="120">
        <v>3.7847863313306063E-12</v>
      </c>
      <c r="VO142" s="120">
        <v>3.269789911140699E-12</v>
      </c>
      <c r="VP142" s="120">
        <v>3.3543961527199525E-12</v>
      </c>
      <c r="VQ142" s="120">
        <v>2.8944154143655947E-12</v>
      </c>
      <c r="VR142" s="120">
        <v>2.9692330192993503E-12</v>
      </c>
      <c r="VS142" s="120">
        <v>2.5588846556845608E-12</v>
      </c>
      <c r="VT142" s="120">
        <v>2.6249591360675559E-12</v>
      </c>
      <c r="VU142" s="120">
        <v>2.2593348721866055E-12</v>
      </c>
      <c r="VV142" s="120">
        <v>2.3176099711831098E-12</v>
      </c>
      <c r="VW142" s="120">
        <v>1.992239608352191E-12</v>
      </c>
      <c r="VX142" s="120">
        <v>2.0435661661328926E-12</v>
      </c>
      <c r="VY142" s="120">
        <v>1.7543830712369205E-12</v>
      </c>
      <c r="VZ142" s="120">
        <v>1.7995272182446233E-12</v>
      </c>
      <c r="WA142" s="120">
        <v>1.5428361293171611E-12</v>
      </c>
      <c r="WB142" s="120">
        <v>1.582486849301568E-12</v>
      </c>
      <c r="WC142" s="120">
        <v>1.3549338733166882E-12</v>
      </c>
      <c r="WD142" s="120">
        <v>1.3897099765553299E-12</v>
      </c>
      <c r="WE142" s="120">
        <v>1.1882546598361476E-12</v>
      </c>
      <c r="WF142" s="120">
        <v>1.2187112049883055E-12</v>
      </c>
      <c r="WG142" s="120">
        <v>1.040600561121269E-12</v>
      </c>
      <c r="WH142" s="120">
        <v>1.0672347622461923E-12</v>
      </c>
      <c r="WI142" s="120">
        <v>9.099791468267579E-13</v>
      </c>
      <c r="WJ142" s="120">
        <v>9.3323580023710495E-13</v>
      </c>
      <c r="WK142" s="120">
        <v>7.9458652615503117E-13</v>
      </c>
      <c r="WL142" s="120">
        <v>8.148629899723203E-13</v>
      </c>
      <c r="WM142" s="120">
        <v>6.9279158126771797E-13</v>
      </c>
      <c r="WN142" s="120">
        <v>7.1044233879915277E-13</v>
      </c>
      <c r="WO142" s="120">
        <v>6.0312132537811688E-13</v>
      </c>
      <c r="WP142" s="120">
        <v>6.1846216174397834E-13</v>
      </c>
      <c r="WQ142" s="120">
        <v>5.2424732142988139E-13</v>
      </c>
      <c r="WR142" s="120">
        <v>5.3755914123812288E-13</v>
      </c>
      <c r="WS142" s="120">
        <v>4.5497309974658395E-13</v>
      </c>
      <c r="WT142" s="120">
        <v>4.6650541203641795E-13</v>
      </c>
      <c r="WU142" s="120">
        <v>3.9422251549394514E-13</v>
      </c>
      <c r="WV142" s="120">
        <v>4.0419661065323386E-13</v>
      </c>
      <c r="WW142" s="120">
        <v>3.4102898922735646E-13</v>
      </c>
      <c r="WX142" s="120">
        <v>3.4964083112932855E-13</v>
      </c>
      <c r="WY142" s="120">
        <v>2.9452557619769066E-13</v>
      </c>
      <c r="WZ142" s="120">
        <v>3.0194843140074028E-13</v>
      </c>
      <c r="XA142" s="120">
        <v>2.5393581245455493E-13</v>
      </c>
      <c r="XB142" s="120">
        <v>2.6032263696424006E-13</v>
      </c>
      <c r="XC142" s="120">
        <v>2.1856528811440726E-13</v>
      </c>
      <c r="XD142" s="120">
        <v>2.2405089091881052E-13</v>
      </c>
      <c r="XE142" s="120">
        <v>1.877939004479566E-13</v>
      </c>
      <c r="XF142" s="120">
        <v>1.9249690180569107E-13</v>
      </c>
      <c r="XG142" s="120">
        <v>1.6106874168380509E-13</v>
      </c>
      <c r="XH142" s="120">
        <v>1.6509334296741691E-13</v>
      </c>
      <c r="XI142" s="120">
        <v>1.3789757862037745E-13</v>
      </c>
      <c r="XJ142" s="120">
        <v>1.4133515939595549E-13</v>
      </c>
      <c r="XK142" s="120">
        <v>1.1784288328316731E-13</v>
      </c>
      <c r="XL142" s="120">
        <v>1.2077344023863003E-13</v>
      </c>
      <c r="XM142" s="120">
        <v>1.0051637595662431E-13</v>
      </c>
      <c r="XN142" s="120">
        <v>1.030098172754783E-13</v>
      </c>
      <c r="XO142" s="120">
        <v>8.5574043957451417E-14</v>
      </c>
      <c r="XP142" s="120">
        <v>8.7691351770664149E-14</v>
      </c>
      <c r="XQ142" s="120">
        <v>7.271160149661304E-14</v>
      </c>
      <c r="XR142" s="120">
        <v>7.45058741314551E-14</v>
      </c>
      <c r="XS142" s="120">
        <v>6.1660357899219407E-14</v>
      </c>
      <c r="XT142" s="120">
        <v>6.3177742779269699E-14</v>
      </c>
      <c r="XU142" s="120">
        <v>5.2183463313139951E-14</v>
      </c>
      <c r="XV142" s="120">
        <v>5.3463990546780756E-14</v>
      </c>
      <c r="XW142" s="120">
        <v>4.4072502837397705E-14</v>
      </c>
      <c r="XX142" s="120">
        <v>4.5150828761697374E-14</v>
      </c>
      <c r="XY142" s="120">
        <v>3.7144411739078917E-14</v>
      </c>
      <c r="XZ142" s="120">
        <v>3.8050480960533959E-14</v>
      </c>
      <c r="YA142" s="120">
        <v>3.1238686101829887E-14</v>
      </c>
      <c r="YB142" s="120">
        <v>3.1998319893554822E-14</v>
      </c>
      <c r="YC142" s="120">
        <v>2.6214864859429718E-14</v>
      </c>
      <c r="YD142" s="120">
        <v>2.6850283134528281E-14</v>
      </c>
      <c r="YE142" s="120">
        <v>2.1950260714053744E-14</v>
      </c>
      <c r="YF142" s="120">
        <v>2.2480544195548091E-14</v>
      </c>
      <c r="YG142" s="120">
        <v>1.8337918920541449E-14</v>
      </c>
      <c r="YH142" s="120">
        <v>1.8779417567813245E-14</v>
      </c>
      <c r="YI142" s="120">
        <v>1.5284784335317747E-14</v>
      </c>
      <c r="YJ142" s="120">
        <v>1.5651477563948802E-14</v>
      </c>
      <c r="YK142" s="120">
        <v>1.2710058481858582E-14</v>
      </c>
      <c r="YL142" s="120">
        <v>1.3013872226462929E-14</v>
      </c>
      <c r="YM142" s="120">
        <v>1.0543729674206311E-14</v>
      </c>
      <c r="YN142" s="120">
        <v>1.0794814890725753E-14</v>
      </c>
      <c r="YO142" s="120">
        <v>8.7252604666745482E-15</v>
      </c>
      <c r="YP142" s="120">
        <v>8.9322372500776151E-15</v>
      </c>
      <c r="YQ142" s="120">
        <v>7.2024178623612267E-15</v>
      </c>
      <c r="YR142" s="120">
        <v>7.3725889661570061E-15</v>
      </c>
      <c r="YS142" s="120">
        <v>5.9302328163993142E-15</v>
      </c>
      <c r="YT142" s="120">
        <v>6.0697700002853768E-15</v>
      </c>
      <c r="YU142" s="120">
        <v>4.8700766131592304E-15</v>
      </c>
      <c r="YV142" s="120">
        <v>4.9841829129147802E-15</v>
      </c>
      <c r="YW142" s="120">
        <v>3.9888426811568383E-15</v>
      </c>
      <c r="YX142" s="120">
        <v>4.0818933890426013E-15</v>
      </c>
      <c r="YY142" s="120">
        <v>3.25822333662967E-15</v>
      </c>
      <c r="YZ142" s="120">
        <v>3.3338881995647473E-15</v>
      </c>
      <c r="ZA142" s="120">
        <v>2.6540718181507095E-15</v>
      </c>
      <c r="ZB142" s="120">
        <v>2.7154207033378244E-15</v>
      </c>
      <c r="ZC142" s="120">
        <v>2.1558407918901208E-15</v>
      </c>
      <c r="ZD142" s="120">
        <v>2.205434833923051E-15</v>
      </c>
      <c r="ZE142" s="120">
        <v>1.7460892719385589E-15</v>
      </c>
      <c r="ZF142" s="120">
        <v>1.7860593003582006E-15</v>
      </c>
      <c r="ZG142" s="120">
        <v>1.4100506142804742E-15</v>
      </c>
      <c r="ZH142" s="120">
        <v>1.4421644647003939E-15</v>
      </c>
      <c r="ZI142" s="120">
        <v>1.1352549084294633E-15</v>
      </c>
      <c r="ZJ142" s="120">
        <v>1.1609750424244901E-15</v>
      </c>
      <c r="ZK142" s="120">
        <v>9.1119970934307702E-16</v>
      </c>
      <c r="ZL142" s="120">
        <v>9.3173240703024538E-16</v>
      </c>
      <c r="ZM142" s="120">
        <v>7.2906362599918749E-16</v>
      </c>
      <c r="ZN142" s="120">
        <v>7.4540086943274214E-16</v>
      </c>
      <c r="ZO142" s="120">
        <v>5.8145781394890653E-16</v>
      </c>
      <c r="ZP142" s="120">
        <v>5.9441284794543771E-16</v>
      </c>
      <c r="ZQ142" s="120">
        <v>4.6221090929244206E-16</v>
      </c>
      <c r="ZR142" s="120">
        <v>4.7244834799587049E-16</v>
      </c>
      <c r="ZS142" s="120">
        <v>3.6618339289401092E-16</v>
      </c>
      <c r="ZT142" s="120">
        <v>3.7424463423356098E-16</v>
      </c>
      <c r="ZU142" s="120">
        <v>2.8910778829898064E-16</v>
      </c>
      <c r="ZV142" s="120">
        <v>2.9543240349074349E-16</v>
      </c>
      <c r="ZW142" s="120">
        <v>2.274514767692961E-16</v>
      </c>
      <c r="ZX142" s="120">
        <v>2.3239515722142937E-16</v>
      </c>
      <c r="ZY142" s="120">
        <v>1.7829926012015833E-16</v>
      </c>
      <c r="ZZ142" s="120">
        <v>1.8214882863486432E-16</v>
      </c>
      <c r="AAA142" s="120">
        <v>1.3925311860120525E-16</v>
      </c>
      <c r="AAB142" s="120">
        <v>1.4223904478826423E-16</v>
      </c>
      <c r="AAC142" s="120">
        <v>1.0834689886146579E-16</v>
      </c>
      <c r="AAD142" s="120">
        <v>1.1065369940568125E-16</v>
      </c>
      <c r="AAE142" s="120">
        <v>8.3973927966990724E-17</v>
      </c>
      <c r="AAF142" s="120">
        <v>8.5748780094367953E-17</v>
      </c>
      <c r="AAG142" s="120">
        <v>6.4825785350058338E-17</v>
      </c>
      <c r="AAH142" s="120">
        <v>6.6185635834222792E-17</v>
      </c>
      <c r="AAI142" s="120">
        <v>4.9840677248843884E-17</v>
      </c>
      <c r="AAJ142" s="120">
        <v>5.0878088958412613E-17</v>
      </c>
      <c r="AAK142" s="120">
        <v>3.8160049373742375E-17</v>
      </c>
      <c r="AAL142" s="120">
        <v>3.8947992098766979E-17</v>
      </c>
      <c r="AAM142" s="120">
        <v>2.9092244871603992E-17</v>
      </c>
      <c r="AAN142" s="120">
        <v>2.9688006444183538E-17</v>
      </c>
      <c r="AAO142" s="120">
        <v>2.2082167741941736E-17</v>
      </c>
      <c r="AAP142" s="120">
        <v>2.2530534787805065E-17</v>
      </c>
      <c r="AAQ142" s="120">
        <v>1.6686048206082408E-17</v>
      </c>
      <c r="AAR142" s="120">
        <v>1.7021882777338217E-17</v>
      </c>
      <c r="AAS142" s="120">
        <v>1.2550527581818354E-17</v>
      </c>
      <c r="AAT142" s="120">
        <v>1.2800846012911135E-17</v>
      </c>
      <c r="AAU142" s="120">
        <v>9.395387335530195E-18</v>
      </c>
      <c r="AAV142" s="120">
        <v>9.5810305590810301E-18</v>
      </c>
      <c r="AAW142" s="120">
        <v>6.9993414557830304E-18</v>
      </c>
      <c r="AAX142" s="120">
        <v>7.136311372273484E-18</v>
      </c>
      <c r="AAY142" s="120">
        <v>5.1883943232147054E-18</v>
      </c>
      <c r="AAZ142" s="120">
        <v>5.2889183314911815E-18</v>
      </c>
      <c r="ABA142" s="120">
        <v>3.8263389689490524E-18</v>
      </c>
      <c r="ABB142" s="120">
        <v>3.8997141574720259E-18</v>
      </c>
      <c r="ABC142" s="120">
        <v>2.8070340681002952E-18</v>
      </c>
      <c r="ABD142" s="120">
        <v>2.8602935928280628E-18</v>
      </c>
      <c r="ABE142" s="120">
        <v>2.0481531803585786E-18</v>
      </c>
      <c r="ABF142" s="120">
        <v>2.0865897939911093E-18</v>
      </c>
      <c r="ABG142" s="120">
        <v>1.4861475259915598E-18</v>
      </c>
      <c r="ABH142" s="120">
        <v>1.5137228795250087E-18</v>
      </c>
      <c r="ABI142" s="120">
        <v>1.0722048005634408E-18</v>
      </c>
      <c r="ABJ142" s="120">
        <v>1.0918678388668223E-18</v>
      </c>
      <c r="ABK142" s="120">
        <v>7.6902194339286635E-19</v>
      </c>
      <c r="ABL142" s="120">
        <v>7.8295530962927541E-19</v>
      </c>
      <c r="ABM142" s="120">
        <v>5.4824007467639325E-19</v>
      </c>
      <c r="ABN142" s="120">
        <v>5.5804979045080227E-19</v>
      </c>
      <c r="ABO142" s="120">
        <v>3.8841563213914369E-19</v>
      </c>
      <c r="ABP142" s="120">
        <v>3.9527631485538366E-19</v>
      </c>
      <c r="ABQ142" s="120">
        <v>2.7342363760897364E-19</v>
      </c>
      <c r="ABR142" s="120">
        <v>2.781890525515E-19</v>
      </c>
      <c r="ABS142" s="120">
        <v>1.9120751780258833E-19</v>
      </c>
      <c r="ABT142" s="120">
        <v>1.9449425252030122E-19</v>
      </c>
      <c r="ABU142" s="120">
        <v>1.328054493672055E-19</v>
      </c>
      <c r="ABV142" s="120">
        <v>1.3505586683910755E-19</v>
      </c>
      <c r="ABW142" s="120">
        <v>9.1596203710547951E-20</v>
      </c>
      <c r="ABX142" s="120">
        <v>9.3125514161003894E-20</v>
      </c>
      <c r="ABY142" s="120">
        <v>6.2718294240744437E-20</v>
      </c>
      <c r="ABZ142" s="120">
        <v>6.3749528545456673E-20</v>
      </c>
      <c r="ACA142" s="120">
        <v>4.2625196789738145E-20</v>
      </c>
      <c r="ACB142" s="120">
        <v>4.3315020755878432E-20</v>
      </c>
      <c r="ACC142" s="120">
        <v>2.874680381286093E-20</v>
      </c>
      <c r="ACD142" s="120">
        <v>2.9204443126983278E-20</v>
      </c>
      <c r="ACE142" s="120">
        <v>1.923332963684436E-20</v>
      </c>
      <c r="ACF142" s="120">
        <v>1.953434719824844E-20</v>
      </c>
      <c r="ACG142" s="120">
        <v>1.2762820681529266E-20</v>
      </c>
      <c r="ACH142" s="120">
        <v>1.2959074097990104E-20</v>
      </c>
      <c r="ACI142" s="120">
        <v>8.3974254258350927E-21</v>
      </c>
      <c r="ACJ142" s="120">
        <v>8.5242100597328107E-21</v>
      </c>
      <c r="ACK142" s="120">
        <v>5.4768022762179832E-21</v>
      </c>
      <c r="ACL142" s="120">
        <v>5.557935810685446E-21</v>
      </c>
      <c r="ACM142" s="120">
        <v>3.5396247556092229E-21</v>
      </c>
      <c r="ACN142" s="120">
        <v>3.5910376105555726E-21</v>
      </c>
      <c r="ACO142" s="120">
        <v>2.2661975333773339E-21</v>
      </c>
      <c r="ACP142" s="120">
        <v>2.2984472608114903E-21</v>
      </c>
      <c r="ACQ142" s="120">
        <v>1.4368208409269612E-21</v>
      </c>
      <c r="ACR142" s="120">
        <v>1.4568379131274729E-21</v>
      </c>
      <c r="ACS142" s="120">
        <v>9.0181621927977648E-22</v>
      </c>
      <c r="ACT142" s="120">
        <v>9.1410541705224234E-22</v>
      </c>
      <c r="ACU142" s="120">
        <v>5.6012122941092798E-22</v>
      </c>
      <c r="ACV142" s="120">
        <v>5.6758079810286248E-22</v>
      </c>
      <c r="ACW142" s="120">
        <v>3.4413095340721065E-22</v>
      </c>
      <c r="ACX142" s="120">
        <v>3.4860581443727517E-22</v>
      </c>
      <c r="ACY142" s="120">
        <v>2.0905606619044306E-22</v>
      </c>
      <c r="ACZ142" s="120">
        <v>2.1170772951703478E-22</v>
      </c>
      <c r="ADA142" s="120">
        <v>1.2551872005565357E-22</v>
      </c>
      <c r="ADB142" s="120">
        <v>1.2707009065054347E-22</v>
      </c>
      <c r="ADC142" s="120">
        <v>7.4449059041089781E-23</v>
      </c>
      <c r="ADD142" s="120">
        <v>7.5344719573830663E-23</v>
      </c>
      <c r="ADE142" s="120">
        <v>4.3601480699207344E-23</v>
      </c>
      <c r="ADF142" s="120">
        <v>4.4111469117376495E-23</v>
      </c>
      <c r="ADG142" s="120">
        <v>2.5200430494425016E-23</v>
      </c>
      <c r="ADH142" s="120">
        <v>2.5486656552374212E-23</v>
      </c>
      <c r="ADI142" s="120">
        <v>1.436609447929064E-23</v>
      </c>
      <c r="ADJ142" s="120">
        <v>1.452433450079736E-23</v>
      </c>
      <c r="ADK142" s="120">
        <v>8.0730490887480798E-24</v>
      </c>
      <c r="ADL142" s="120">
        <v>8.159166299772842E-24</v>
      </c>
      <c r="ADM142" s="120">
        <v>4.4692232286156093E-24</v>
      </c>
      <c r="ADN142" s="120">
        <v>4.5153250739160848E-24</v>
      </c>
      <c r="ADO142" s="120">
        <v>2.4357426934562001E-24</v>
      </c>
      <c r="ADP142" s="120">
        <v>2.460001412499482E-24</v>
      </c>
      <c r="ADQ142" s="120">
        <v>1.3059458463627454E-24</v>
      </c>
      <c r="ADR142" s="120">
        <v>1.3184824858228589E-24</v>
      </c>
      <c r="ADS142" s="120">
        <v>6.8830522833126316E-25</v>
      </c>
      <c r="ADT142" s="120">
        <v>6.9466255057270008E-25</v>
      </c>
      <c r="ADU142" s="120">
        <v>3.5632224669192718E-25</v>
      </c>
      <c r="ADV142" s="120">
        <v>3.5948258835295769E-25</v>
      </c>
      <c r="ADW142" s="120">
        <v>1.8102070269405445E-25</v>
      </c>
      <c r="ADX142" s="120">
        <v>1.8255926500621849E-25</v>
      </c>
      <c r="ADY142" s="120">
        <v>9.0162369735886404E-26</v>
      </c>
      <c r="ADZ142" s="120">
        <v>9.0895086074674257E-26</v>
      </c>
      <c r="AEA142" s="120">
        <v>4.398353694798847E-26</v>
      </c>
      <c r="AEB142" s="120">
        <v>4.4324474346444871E-26</v>
      </c>
      <c r="AEC142" s="120">
        <v>2.0991465930697599E-26</v>
      </c>
      <c r="AED142" s="120">
        <v>2.1146263638452483E-26</v>
      </c>
      <c r="AEE142" s="120">
        <v>9.7895564982749726E-27</v>
      </c>
      <c r="AEF142" s="120">
        <v>9.858040300920455E-27</v>
      </c>
      <c r="AEG142" s="120">
        <v>4.4553896514846762E-27</v>
      </c>
      <c r="AEH142" s="120">
        <v>4.4848657209274147E-27</v>
      </c>
      <c r="AEI142" s="120">
        <v>1.9760360542694628E-27</v>
      </c>
      <c r="AEJ142" s="120">
        <v>1.988357715338141E-27</v>
      </c>
      <c r="AEK142" s="120">
        <v>8.5274118173274704E-28</v>
      </c>
      <c r="AEL142" s="120">
        <v>8.5773430123119684E-28</v>
      </c>
      <c r="AEM142" s="120">
        <v>3.5744917966990159E-28</v>
      </c>
      <c r="AEN142" s="120">
        <v>3.5940656792659963E-28</v>
      </c>
      <c r="AEO142" s="120">
        <v>1.4526903435974005E-28</v>
      </c>
      <c r="AEP142" s="120">
        <v>1.4600963563566386E-28</v>
      </c>
      <c r="AEQ142" s="120">
        <v>5.7120869399991422E-29</v>
      </c>
      <c r="AER142" s="120">
        <v>5.7390630311668731E-29</v>
      </c>
      <c r="AES142" s="120">
        <v>2.1681126582567995E-29</v>
      </c>
      <c r="AET142" s="120">
        <v>2.1775447861151024E-29</v>
      </c>
      <c r="AEU142" s="120">
        <v>7.9235717998241991E-30</v>
      </c>
      <c r="AEV142" s="120">
        <v>7.9551265548410723E-30</v>
      </c>
      <c r="AEW142" s="120">
        <v>2.780120247003503E-30</v>
      </c>
      <c r="AEX142" s="120">
        <v>2.7901835533672633E-30</v>
      </c>
      <c r="AEY142" s="120">
        <v>9.3347003869883109E-31</v>
      </c>
      <c r="AEZ142" s="120">
        <v>9.365165394421646E-31</v>
      </c>
      <c r="AFA142" s="120">
        <v>2.988341269739973E-31</v>
      </c>
      <c r="AFB142" s="120">
        <v>2.9970534347616328E-31</v>
      </c>
      <c r="AFC142" s="120">
        <v>9.0827968301678951E-32</v>
      </c>
      <c r="AFD142" s="120">
        <v>9.1061981972919441E-32</v>
      </c>
      <c r="AFE142" s="120">
        <v>2.6082597963657769E-32</v>
      </c>
      <c r="AFF142" s="120">
        <v>2.614124235355901E-32</v>
      </c>
      <c r="AFG142" s="120">
        <v>7.0364389840953697E-33</v>
      </c>
      <c r="AFH142" s="120">
        <v>7.0500404810797958E-33</v>
      </c>
      <c r="AFI142" s="120">
        <v>1.7713672483445572E-33</v>
      </c>
      <c r="AFJ142" s="120">
        <v>1.7742583878001833E-33</v>
      </c>
      <c r="AFK142" s="120">
        <v>4.1278692202794269E-34</v>
      </c>
      <c r="AFL142" s="120">
        <v>4.1334332999864815E-34</v>
      </c>
      <c r="AFM142" s="120">
        <v>8.8176989952734467E-35</v>
      </c>
      <c r="AFN142" s="120">
        <v>8.8272453643910895E-35</v>
      </c>
      <c r="AFO142" s="120">
        <v>1.7057679513326172E-35</v>
      </c>
      <c r="AFP142" s="120">
        <v>1.7071987222872217E-35</v>
      </c>
      <c r="AFQ142" s="120">
        <v>2.9424032143908917E-36</v>
      </c>
      <c r="AFR142" s="120">
        <v>2.9442249242898025E-36</v>
      </c>
      <c r="AFS142" s="120">
        <v>4.4347811577117775E-37</v>
      </c>
      <c r="AFT142" s="120">
        <v>4.4366733485443861E-37</v>
      </c>
      <c r="AFU142" s="120">
        <v>5.6796835205464612E-38</v>
      </c>
      <c r="AFV142" s="120">
        <v>5.6811871137986807E-38</v>
      </c>
      <c r="AFW142" s="120">
        <v>5.9355583780546299E-39</v>
      </c>
      <c r="AFX142" s="120">
        <v>5.9363711311639383E-39</v>
      </c>
      <c r="AFY142" s="120">
        <v>4.7467023661153124E-40</v>
      </c>
      <c r="AFZ142" s="120">
        <v>4.7469265738696043E-40</v>
      </c>
      <c r="AGA142" s="120">
        <v>2.5828733294435028E-41</v>
      </c>
      <c r="AGB142" s="120">
        <v>2.5828733294435028E-41</v>
      </c>
      <c r="AGC142" s="120">
        <v>7.1746481373430634E-43</v>
      </c>
      <c r="AGD142" s="120" t="s">
        <v>105</v>
      </c>
      <c r="AGE142" s="120" t="s">
        <v>105</v>
      </c>
      <c r="AGF142" s="120" t="s">
        <v>105</v>
      </c>
      <c r="AGG142" s="120" t="s">
        <v>105</v>
      </c>
      <c r="AGH142" s="120" t="s">
        <v>105</v>
      </c>
      <c r="AGI142" s="120" t="s">
        <v>105</v>
      </c>
      <c r="AGJ142" s="120" t="s">
        <v>105</v>
      </c>
      <c r="AGK142" s="120" t="s">
        <v>105</v>
      </c>
      <c r="AGL142" s="120" t="s">
        <v>105</v>
      </c>
      <c r="AGM142" s="120" t="s">
        <v>105</v>
      </c>
      <c r="AGN142" s="120" t="s">
        <v>105</v>
      </c>
      <c r="AGO142" s="120" t="s">
        <v>105</v>
      </c>
      <c r="AGP142" s="120" t="s">
        <v>105</v>
      </c>
      <c r="AGQ142" s="120" t="s">
        <v>105</v>
      </c>
      <c r="AGR142" s="120" t="s">
        <v>105</v>
      </c>
      <c r="AGS142" s="120" t="s">
        <v>105</v>
      </c>
      <c r="AGT142" s="120" t="s">
        <v>105</v>
      </c>
      <c r="AGU142" s="120" t="s">
        <v>105</v>
      </c>
      <c r="AGV142" s="120" t="s">
        <v>105</v>
      </c>
      <c r="AGW142" s="120" t="s">
        <v>105</v>
      </c>
      <c r="AGX142" s="120" t="s">
        <v>105</v>
      </c>
      <c r="AGY142" s="120" t="s">
        <v>105</v>
      </c>
      <c r="AGZ142" s="120" t="s">
        <v>105</v>
      </c>
      <c r="AHA142" s="120" t="s">
        <v>105</v>
      </c>
      <c r="AHB142" s="120" t="s">
        <v>105</v>
      </c>
      <c r="AHC142" s="120" t="s">
        <v>105</v>
      </c>
      <c r="AHD142" s="120" t="s">
        <v>105</v>
      </c>
      <c r="AHE142" s="120" t="s">
        <v>105</v>
      </c>
      <c r="AHF142" s="120" t="s">
        <v>105</v>
      </c>
      <c r="AHG142" s="120" t="s">
        <v>105</v>
      </c>
      <c r="AHH142" s="120" t="s">
        <v>105</v>
      </c>
      <c r="AHI142" s="120" t="s">
        <v>105</v>
      </c>
      <c r="AHJ142" s="120" t="s">
        <v>105</v>
      </c>
      <c r="AHK142" s="120" t="s">
        <v>105</v>
      </c>
      <c r="AHL142" s="120" t="s">
        <v>105</v>
      </c>
      <c r="AHM142" s="120" t="s">
        <v>105</v>
      </c>
      <c r="AHN142" s="120" t="s">
        <v>105</v>
      </c>
      <c r="AHO142" s="120" t="s">
        <v>105</v>
      </c>
      <c r="AHP142" s="120" t="s">
        <v>105</v>
      </c>
      <c r="AHQ142" s="120" t="s">
        <v>105</v>
      </c>
      <c r="AHR142" s="120" t="s">
        <v>105</v>
      </c>
      <c r="AHS142" s="120" t="s">
        <v>105</v>
      </c>
      <c r="AHT142" s="120" t="s">
        <v>105</v>
      </c>
      <c r="AHU142" s="120" t="s">
        <v>105</v>
      </c>
      <c r="AHV142" s="120" t="s">
        <v>105</v>
      </c>
      <c r="AHW142" s="120" t="s">
        <v>105</v>
      </c>
      <c r="AHX142" s="120" t="s">
        <v>105</v>
      </c>
      <c r="AHY142" s="120" t="s">
        <v>105</v>
      </c>
      <c r="AHZ142" s="120" t="s">
        <v>105</v>
      </c>
      <c r="AIA142" s="120" t="s">
        <v>105</v>
      </c>
      <c r="AIB142" s="120" t="s">
        <v>105</v>
      </c>
      <c r="AIC142" s="120" t="s">
        <v>105</v>
      </c>
      <c r="AID142" s="120" t="s">
        <v>105</v>
      </c>
      <c r="AIE142" s="120" t="s">
        <v>105</v>
      </c>
      <c r="AIF142" s="120" t="s">
        <v>105</v>
      </c>
      <c r="AIG142" s="120" t="s">
        <v>105</v>
      </c>
      <c r="AIH142" s="120" t="s">
        <v>105</v>
      </c>
      <c r="AII142" s="120" t="s">
        <v>105</v>
      </c>
      <c r="AIJ142" s="120" t="s">
        <v>105</v>
      </c>
      <c r="AIK142" s="120" t="s">
        <v>105</v>
      </c>
      <c r="AIL142" s="120" t="s">
        <v>105</v>
      </c>
      <c r="AIM142" s="120" t="s">
        <v>105</v>
      </c>
      <c r="AIN142" s="120" t="s">
        <v>105</v>
      </c>
      <c r="AIO142" s="120" t="s">
        <v>105</v>
      </c>
      <c r="AIP142" s="120" t="s">
        <v>105</v>
      </c>
      <c r="AIQ142" s="120" t="s">
        <v>105</v>
      </c>
      <c r="AIR142" s="120" t="s">
        <v>105</v>
      </c>
      <c r="AIS142" s="120" t="s">
        <v>105</v>
      </c>
      <c r="AIT142" s="120" t="s">
        <v>105</v>
      </c>
      <c r="AIU142" s="120" t="s">
        <v>105</v>
      </c>
      <c r="AIV142" s="120" t="s">
        <v>105</v>
      </c>
      <c r="AIW142" s="120" t="s">
        <v>105</v>
      </c>
      <c r="AIX142" s="120" t="s">
        <v>105</v>
      </c>
      <c r="AIY142" s="120" t="s">
        <v>105</v>
      </c>
      <c r="AIZ142" s="120" t="s">
        <v>105</v>
      </c>
      <c r="AJA142" s="120" t="s">
        <v>105</v>
      </c>
      <c r="AJB142" s="120" t="s">
        <v>105</v>
      </c>
      <c r="AJC142" s="120" t="s">
        <v>105</v>
      </c>
      <c r="AJD142" s="120" t="s">
        <v>105</v>
      </c>
      <c r="AJE142" s="120" t="s">
        <v>105</v>
      </c>
      <c r="AJF142" s="120" t="s">
        <v>105</v>
      </c>
      <c r="AJG142" s="120" t="s">
        <v>105</v>
      </c>
      <c r="AJH142" s="120" t="s">
        <v>105</v>
      </c>
      <c r="AJI142" s="120" t="s">
        <v>105</v>
      </c>
      <c r="AJJ142" s="120" t="s">
        <v>105</v>
      </c>
      <c r="AJK142" s="120" t="s">
        <v>105</v>
      </c>
      <c r="AJL142" s="120" t="s">
        <v>105</v>
      </c>
      <c r="AJM142" s="120" t="s">
        <v>105</v>
      </c>
      <c r="AJN142" s="120" t="s">
        <v>105</v>
      </c>
      <c r="AJO142" s="120" t="s">
        <v>105</v>
      </c>
      <c r="AJP142" s="120" t="s">
        <v>105</v>
      </c>
      <c r="AJQ142" s="120" t="s">
        <v>105</v>
      </c>
      <c r="AJR142" s="120" t="s">
        <v>105</v>
      </c>
      <c r="AJS142" s="120" t="s">
        <v>105</v>
      </c>
      <c r="AJT142" s="120" t="s">
        <v>105</v>
      </c>
      <c r="AJU142" s="120" t="s">
        <v>105</v>
      </c>
      <c r="AJV142" s="120" t="s">
        <v>105</v>
      </c>
      <c r="AJW142" s="120" t="s">
        <v>105</v>
      </c>
      <c r="AJX142" s="120" t="s">
        <v>105</v>
      </c>
      <c r="AJY142" s="120" t="s">
        <v>105</v>
      </c>
      <c r="AJZ142" s="120" t="s">
        <v>105</v>
      </c>
      <c r="AKA142" s="120" t="s">
        <v>105</v>
      </c>
      <c r="AKB142" s="120" t="s">
        <v>105</v>
      </c>
      <c r="AKC142" s="120" t="s">
        <v>105</v>
      </c>
      <c r="AKD142" s="120" t="s">
        <v>105</v>
      </c>
      <c r="AKE142" s="120" t="s">
        <v>105</v>
      </c>
      <c r="AKF142" s="120" t="s">
        <v>105</v>
      </c>
      <c r="AKG142" s="120" t="s">
        <v>105</v>
      </c>
      <c r="AKH142" s="120" t="s">
        <v>105</v>
      </c>
      <c r="AKI142" s="120" t="s">
        <v>105</v>
      </c>
      <c r="AKJ142" s="120" t="s">
        <v>105</v>
      </c>
      <c r="AKK142" s="120" t="s">
        <v>105</v>
      </c>
      <c r="AKL142" s="120" t="s">
        <v>105</v>
      </c>
      <c r="AKM142" s="120" t="s">
        <v>105</v>
      </c>
      <c r="AKN142" s="120" t="s">
        <v>105</v>
      </c>
      <c r="AKO142" s="120" t="s">
        <v>105</v>
      </c>
      <c r="AKP142" s="120" t="s">
        <v>105</v>
      </c>
      <c r="AKQ142" s="120" t="s">
        <v>105</v>
      </c>
      <c r="AKR142" s="120" t="s">
        <v>105</v>
      </c>
      <c r="AKS142" s="120" t="s">
        <v>105</v>
      </c>
      <c r="AKT142" s="120" t="s">
        <v>105</v>
      </c>
      <c r="AKU142" s="120" t="s">
        <v>105</v>
      </c>
      <c r="AKV142" s="120" t="s">
        <v>105</v>
      </c>
      <c r="AKW142" s="120" t="s">
        <v>105</v>
      </c>
      <c r="AKX142" s="120" t="s">
        <v>105</v>
      </c>
      <c r="AKY142" s="120" t="s">
        <v>105</v>
      </c>
      <c r="AKZ142" s="120" t="s">
        <v>105</v>
      </c>
      <c r="ALA142" s="120" t="s">
        <v>105</v>
      </c>
      <c r="ALB142" s="120" t="s">
        <v>105</v>
      </c>
      <c r="ALC142" s="120" t="s">
        <v>105</v>
      </c>
      <c r="ALD142" s="120" t="s">
        <v>105</v>
      </c>
      <c r="ALE142" s="120" t="s">
        <v>105</v>
      </c>
      <c r="ALF142" s="120" t="s">
        <v>105</v>
      </c>
      <c r="ALG142" s="120" t="s">
        <v>105</v>
      </c>
      <c r="ALH142" s="120" t="s">
        <v>105</v>
      </c>
      <c r="ALI142" s="120" t="s">
        <v>105</v>
      </c>
      <c r="ALJ142" s="120" t="s">
        <v>105</v>
      </c>
      <c r="ALK142" s="120" t="s">
        <v>105</v>
      </c>
      <c r="ALL142" s="120" t="s">
        <v>105</v>
      </c>
      <c r="ALM142" s="120" t="s">
        <v>105</v>
      </c>
      <c r="ALN142" s="120"/>
    </row>
    <row r="143" spans="1:1002" hidden="1">
      <c r="A143" s="119">
        <v>142</v>
      </c>
      <c r="B143" s="120">
        <v>3.6051890028607595E-6</v>
      </c>
      <c r="C143" s="120">
        <v>3.6051890028607595E-6</v>
      </c>
      <c r="D143" s="120">
        <v>3.5351453308051795E-6</v>
      </c>
      <c r="E143" s="120">
        <v>3.5351453308051808E-6</v>
      </c>
      <c r="F143" s="120">
        <v>3.4661799960474171E-6</v>
      </c>
      <c r="G143" s="120">
        <v>3.466179996047415E-6</v>
      </c>
      <c r="H143" s="120">
        <v>3.3982813872862769E-6</v>
      </c>
      <c r="I143" s="120">
        <v>3.3982813872862794E-6</v>
      </c>
      <c r="J143" s="120">
        <v>3.331437948656243E-6</v>
      </c>
      <c r="K143" s="120">
        <v>3.3314379486562447E-6</v>
      </c>
      <c r="L143" s="120">
        <v>3.2656381801871885E-6</v>
      </c>
      <c r="M143" s="120">
        <v>3.2656381801871872E-6</v>
      </c>
      <c r="N143" s="120">
        <v>3.2008706382592477E-6</v>
      </c>
      <c r="O143" s="120">
        <v>3.2008706382592452E-6</v>
      </c>
      <c r="P143" s="120">
        <v>3.1371239360526588E-6</v>
      </c>
      <c r="Q143" s="120">
        <v>3.1371239360526613E-6</v>
      </c>
      <c r="R143" s="120">
        <v>3.074386743992538E-6</v>
      </c>
      <c r="S143" s="120">
        <v>3.0743867439925422E-6</v>
      </c>
      <c r="T143" s="120">
        <v>3.0126477901884607E-6</v>
      </c>
      <c r="U143" s="120">
        <v>3.0126477901884573E-6</v>
      </c>
      <c r="V143" s="120">
        <v>2.9518958608688321E-6</v>
      </c>
      <c r="W143" s="120">
        <v>2.9518958608688265E-6</v>
      </c>
      <c r="X143" s="120">
        <v>2.8921198008099546E-6</v>
      </c>
      <c r="Y143" s="120">
        <v>2.8921198008099554E-6</v>
      </c>
      <c r="Z143" s="120">
        <v>2.8333085137596385E-6</v>
      </c>
      <c r="AA143" s="120">
        <v>2.8333085137596415E-6</v>
      </c>
      <c r="AB143" s="120">
        <v>2.7754509628553111E-6</v>
      </c>
      <c r="AC143" s="120">
        <v>2.7754509628553111E-6</v>
      </c>
      <c r="AD143" s="120">
        <v>2.7185361710365951E-6</v>
      </c>
      <c r="AE143" s="120">
        <v>2.7185361710365939E-6</v>
      </c>
      <c r="AF143" s="120">
        <v>2.6625532214522298E-6</v>
      </c>
      <c r="AG143" s="120">
        <v>2.6625532214522281E-6</v>
      </c>
      <c r="AH143" s="120">
        <v>2.607491257861236E-6</v>
      </c>
      <c r="AI143" s="120">
        <v>2.6074912578612385E-6</v>
      </c>
      <c r="AJ143" s="120">
        <v>2.5533394850282771E-6</v>
      </c>
      <c r="AK143" s="120">
        <v>2.5533394850282767E-6</v>
      </c>
      <c r="AL143" s="120">
        <v>2.5000871691130949E-6</v>
      </c>
      <c r="AM143" s="120">
        <v>2.5000871691130928E-6</v>
      </c>
      <c r="AN143" s="120">
        <v>2.4477236380540338E-6</v>
      </c>
      <c r="AO143" s="120">
        <v>2.4477236380540329E-6</v>
      </c>
      <c r="AP143" s="120">
        <v>2.3962382819454576E-6</v>
      </c>
      <c r="AQ143" s="120">
        <v>2.3962382819454585E-6</v>
      </c>
      <c r="AR143" s="120">
        <v>2.3456205534090457E-6</v>
      </c>
      <c r="AS143" s="120">
        <v>2.3456205534090466E-6</v>
      </c>
      <c r="AT143" s="120">
        <v>2.2958599679588867E-6</v>
      </c>
      <c r="AU143" s="120">
        <v>2.2958599679588879E-6</v>
      </c>
      <c r="AV143" s="120">
        <v>2.2469461043602838E-6</v>
      </c>
      <c r="AW143" s="120">
        <v>2.2469461043602863E-6</v>
      </c>
      <c r="AX143" s="120">
        <v>2.1988686049821951E-6</v>
      </c>
      <c r="AY143" s="120">
        <v>2.1988686049821951E-6</v>
      </c>
      <c r="AZ143" s="120">
        <v>2.1516171761432213E-6</v>
      </c>
      <c r="BA143" s="120">
        <v>2.1516171761432184E-6</v>
      </c>
      <c r="BB143" s="120">
        <v>2.1051815884511021E-6</v>
      </c>
      <c r="BC143" s="120">
        <v>2.1051815884511021E-6</v>
      </c>
      <c r="BD143" s="120">
        <v>2.0595516771356194E-6</v>
      </c>
      <c r="BE143" s="120">
        <v>2.0595516771356223E-6</v>
      </c>
      <c r="BF143" s="120">
        <v>2.0147173423748027E-6</v>
      </c>
      <c r="BG143" s="120">
        <v>2.0147173423748023E-6</v>
      </c>
      <c r="BH143" s="120">
        <v>1.9706685496144243E-6</v>
      </c>
      <c r="BI143" s="120">
        <v>1.9706685496144214E-6</v>
      </c>
      <c r="BJ143" s="120">
        <v>1.9273953298807028E-6</v>
      </c>
      <c r="BK143" s="120">
        <v>1.9273953298807028E-6</v>
      </c>
      <c r="BL143" s="120">
        <v>1.8848877800861059E-6</v>
      </c>
      <c r="BM143" s="120">
        <v>1.8848877800861084E-6</v>
      </c>
      <c r="BN143" s="120">
        <v>1.843136063328184E-6</v>
      </c>
      <c r="BO143" s="120">
        <v>1.8431360633281846E-6</v>
      </c>
      <c r="BP143" s="120">
        <v>1.8021304091814039E-6</v>
      </c>
      <c r="BQ143" s="120">
        <v>1.8021304091814026E-6</v>
      </c>
      <c r="BR143" s="120">
        <v>1.7618611139819078E-6</v>
      </c>
      <c r="BS143" s="120">
        <v>1.7618611139819067E-6</v>
      </c>
      <c r="BT143" s="120">
        <v>1.7223185411050918E-6</v>
      </c>
      <c r="BU143" s="120">
        <v>1.7223185411050927E-6</v>
      </c>
      <c r="BV143" s="120">
        <v>1.6834931212359635E-6</v>
      </c>
      <c r="BW143" s="120">
        <v>1.6834931212359639E-6</v>
      </c>
      <c r="BX143" s="120">
        <v>1.6453753526322026E-6</v>
      </c>
      <c r="BY143" s="120">
        <v>1.6453753526322024E-6</v>
      </c>
      <c r="BZ143" s="120">
        <v>1.6079558013798917E-6</v>
      </c>
      <c r="CA143" s="120">
        <v>1.6079558013798906E-6</v>
      </c>
      <c r="CB143" s="120">
        <v>1.5712251016418053E-6</v>
      </c>
      <c r="CC143" s="120">
        <v>1.5712251016418043E-6</v>
      </c>
      <c r="CD143" s="120">
        <v>1.5351739558982272E-6</v>
      </c>
      <c r="CE143" s="120">
        <v>1.535173955898228E-6</v>
      </c>
      <c r="CF143" s="120">
        <v>1.4997931351802232E-6</v>
      </c>
      <c r="CG143" s="120">
        <v>1.4997931351802238E-6</v>
      </c>
      <c r="CH143" s="120">
        <v>1.4650734792952996E-6</v>
      </c>
      <c r="CI143" s="120">
        <v>1.4650734792953005E-6</v>
      </c>
      <c r="CJ143" s="120">
        <v>1.4310058970454211E-6</v>
      </c>
      <c r="CK143" s="120">
        <v>1.4310058970454205E-6</v>
      </c>
      <c r="CL143" s="120">
        <v>1.3975813664372898E-6</v>
      </c>
      <c r="CM143" s="120">
        <v>1.3975813664372889E-6</v>
      </c>
      <c r="CN143" s="120">
        <v>1.3647909348848597E-6</v>
      </c>
      <c r="CO143" s="120">
        <v>1.3647909348848597E-6</v>
      </c>
      <c r="CP143" s="120">
        <v>1.3326257194040084E-6</v>
      </c>
      <c r="CQ143" s="120">
        <v>1.3326257194040097E-6</v>
      </c>
      <c r="CR143" s="120">
        <v>1.3010769067993251E-6</v>
      </c>
      <c r="CS143" s="120">
        <v>1.3010769067993245E-6</v>
      </c>
      <c r="CT143" s="120">
        <v>1.2701357538429555E-6</v>
      </c>
      <c r="CU143" s="120">
        <v>1.2701357538429552E-6</v>
      </c>
      <c r="CV143" s="120">
        <v>1.2397935874454746E-6</v>
      </c>
      <c r="CW143" s="120">
        <v>1.239793587445474E-6</v>
      </c>
      <c r="CX143" s="120">
        <v>1.2100418048186922E-6</v>
      </c>
      <c r="CY143" s="120">
        <v>1.2100418048186928E-6</v>
      </c>
      <c r="CZ143" s="120">
        <v>1.1808718736303889E-6</v>
      </c>
      <c r="DA143" s="120">
        <v>1.1808718736303885E-6</v>
      </c>
      <c r="DB143" s="120">
        <v>1.1522753321509E-6</v>
      </c>
      <c r="DC143" s="120">
        <v>1.1522753321508996E-6</v>
      </c>
      <c r="DD143" s="120">
        <v>1.1242437893915349E-6</v>
      </c>
      <c r="DE143" s="120">
        <v>1.1242437893915345E-6</v>
      </c>
      <c r="DF143" s="120">
        <v>1.0967689252347569E-6</v>
      </c>
      <c r="DG143" s="120">
        <v>1.0967689252347576E-6</v>
      </c>
      <c r="DH143" s="120">
        <v>1.0698424905561026E-6</v>
      </c>
      <c r="DI143" s="120">
        <v>1.0698424905561035E-6</v>
      </c>
      <c r="DJ143" s="120">
        <v>1.0434563073377832E-6</v>
      </c>
      <c r="DK143" s="120">
        <v>1.0434563073377824E-6</v>
      </c>
      <c r="DL143" s="120">
        <v>1.0176022687739452E-6</v>
      </c>
      <c r="DM143" s="120">
        <v>1.0176022687739446E-6</v>
      </c>
      <c r="DN143" s="120">
        <v>9.9227233936754998E-7</v>
      </c>
      <c r="DO143" s="120">
        <v>9.9227233936755019E-7</v>
      </c>
      <c r="DP143" s="120">
        <v>9.674585550188187E-7</v>
      </c>
      <c r="DQ143" s="120">
        <v>9.6745855501881976E-7</v>
      </c>
      <c r="DR143" s="120">
        <v>9.4315302310522667E-7</v>
      </c>
      <c r="DS143" s="120">
        <v>9.4315302310522604E-7</v>
      </c>
      <c r="DT143" s="120">
        <v>9.1934792255300813E-7</v>
      </c>
      <c r="DU143" s="120">
        <v>9.1934792255300824E-7</v>
      </c>
      <c r="DV143" s="120">
        <v>8.9603550390015612E-7</v>
      </c>
      <c r="DW143" s="120">
        <v>8.9603550390015612E-7</v>
      </c>
      <c r="DX143" s="120">
        <v>8.732080893508497E-7</v>
      </c>
      <c r="DY143" s="120">
        <v>8.7320808935084864E-7</v>
      </c>
      <c r="DZ143" s="120">
        <v>8.5085807282132394E-7</v>
      </c>
      <c r="EA143" s="120">
        <v>8.5085807282132373E-7</v>
      </c>
      <c r="EB143" s="120">
        <v>8.2897791997714205E-7</v>
      </c>
      <c r="EC143" s="120">
        <v>8.28977919977143E-7</v>
      </c>
      <c r="ED143" s="120">
        <v>8.0756016826183095E-7</v>
      </c>
      <c r="EE143" s="120">
        <v>8.0756016826183148E-7</v>
      </c>
      <c r="EF143" s="120">
        <v>7.8659742691687992E-7</v>
      </c>
      <c r="EG143" s="120">
        <v>7.8659742691687928E-7</v>
      </c>
      <c r="EH143" s="120">
        <v>7.6608237699308004E-7</v>
      </c>
      <c r="EI143" s="120">
        <v>7.6608237699307993E-7</v>
      </c>
      <c r="EJ143" s="120">
        <v>7.46007771353184E-7</v>
      </c>
      <c r="EK143" s="120">
        <v>7.4600777135318453E-7</v>
      </c>
      <c r="EL143" s="120">
        <v>7.2636643466585678E-7</v>
      </c>
      <c r="EM143" s="120">
        <v>7.2636643466585752E-7</v>
      </c>
      <c r="EN143" s="120">
        <v>7.0715126339092752E-7</v>
      </c>
      <c r="EO143" s="120">
        <v>7.0715126339092773E-7</v>
      </c>
      <c r="EP143" s="120">
        <v>6.8835522575592073E-7</v>
      </c>
      <c r="EQ143" s="120">
        <v>6.8835522575591988E-7</v>
      </c>
      <c r="ER143" s="120">
        <v>6.69971361723855E-7</v>
      </c>
      <c r="ES143" s="120">
        <v>6.6997136172385532E-7</v>
      </c>
      <c r="ET143" s="120">
        <v>6.5199278295231314E-7</v>
      </c>
      <c r="EU143" s="120">
        <v>6.5199278295231314E-7</v>
      </c>
      <c r="EV143" s="120">
        <v>6.3441267274375139E-7</v>
      </c>
      <c r="EW143" s="120">
        <v>6.3441267274375086E-7</v>
      </c>
      <c r="EX143" s="120">
        <v>6.1722428598708762E-7</v>
      </c>
      <c r="EY143" s="120">
        <v>6.1722428598708772E-7</v>
      </c>
      <c r="EZ143" s="120">
        <v>6.0042094909053498E-7</v>
      </c>
      <c r="FA143" s="120">
        <v>6.004209490905352E-7</v>
      </c>
      <c r="FB143" s="120">
        <v>5.8399605990568779E-7</v>
      </c>
      <c r="FC143" s="120">
        <v>5.8399605990568811E-7</v>
      </c>
      <c r="FD143" s="120">
        <v>5.6794308764287801E-7</v>
      </c>
      <c r="FE143" s="120">
        <v>5.6794308764287759E-7</v>
      </c>
      <c r="FF143" s="120">
        <v>5.5225557277779274E-7</v>
      </c>
      <c r="FG143" s="120">
        <v>5.5225557277779285E-7</v>
      </c>
      <c r="FH143" s="120">
        <v>5.3692712694937584E-7</v>
      </c>
      <c r="FI143" s="120">
        <v>5.3692712694937574E-7</v>
      </c>
      <c r="FJ143" s="120">
        <v>5.2195143284900425E-7</v>
      </c>
      <c r="FK143" s="120">
        <v>5.2195143284900446E-7</v>
      </c>
      <c r="FL143" s="120">
        <v>5.0732224410097724E-7</v>
      </c>
      <c r="FM143" s="120">
        <v>5.0732224410097703E-7</v>
      </c>
      <c r="FN143" s="120">
        <v>4.930333851343109E-7</v>
      </c>
      <c r="FO143" s="120">
        <v>4.930333851343109E-7</v>
      </c>
      <c r="FP143" s="120">
        <v>4.7907875104587551E-7</v>
      </c>
      <c r="FQ143" s="120">
        <v>4.7907875104587583E-7</v>
      </c>
      <c r="FR143" s="120">
        <v>4.6545230745487938E-7</v>
      </c>
      <c r="FS143" s="120">
        <v>4.654523074548797E-7</v>
      </c>
      <c r="FT143" s="120">
        <v>4.5214809034873261E-7</v>
      </c>
      <c r="FU143" s="120">
        <v>4.521480903487324E-7</v>
      </c>
      <c r="FV143" s="120">
        <v>4.3916020592031175E-7</v>
      </c>
      <c r="FW143" s="120">
        <v>4.3916020592031159E-7</v>
      </c>
      <c r="FX143" s="120">
        <v>4.264828303966572E-7</v>
      </c>
      <c r="FY143" s="120">
        <v>4.2648283039665705E-7</v>
      </c>
      <c r="FZ143" s="120">
        <v>4.1411020985912324E-7</v>
      </c>
      <c r="GA143" s="120">
        <v>4.1411020985912372E-7</v>
      </c>
      <c r="GB143" s="120">
        <v>4.0203666005502593E-7</v>
      </c>
      <c r="GC143" s="120">
        <v>4.0203666005502604E-7</v>
      </c>
      <c r="GD143" s="120">
        <v>3.902565662008117E-7</v>
      </c>
      <c r="GE143" s="120">
        <v>3.9025656620081159E-7</v>
      </c>
      <c r="GF143" s="120">
        <v>3.7876438277679745E-7</v>
      </c>
      <c r="GG143" s="120">
        <v>3.7876438277679729E-7</v>
      </c>
      <c r="GH143" s="120">
        <v>3.6755463331350961E-7</v>
      </c>
      <c r="GI143" s="120">
        <v>3.6755463331350987E-7</v>
      </c>
      <c r="GJ143" s="120">
        <v>3.566219101696712E-7</v>
      </c>
      <c r="GK143" s="120">
        <v>3.566219101696712E-7</v>
      </c>
      <c r="GL143" s="120">
        <v>3.4596087430187805E-7</v>
      </c>
      <c r="GM143" s="120">
        <v>3.4596087430187773E-7</v>
      </c>
      <c r="GN143" s="120">
        <v>3.3556625502601916E-7</v>
      </c>
      <c r="GO143" s="120">
        <v>3.3556625502601905E-7</v>
      </c>
      <c r="GP143" s="120">
        <v>3.2543284977048338E-7</v>
      </c>
      <c r="GQ143" s="120">
        <v>3.2543284977048349E-7</v>
      </c>
      <c r="GR143" s="120">
        <v>3.1555552382120613E-7</v>
      </c>
      <c r="GS143" s="120">
        <v>3.1555552382120592E-7</v>
      </c>
      <c r="GT143" s="120">
        <v>3.059292100586145E-7</v>
      </c>
      <c r="GU143" s="120">
        <v>3.059292100586145E-7</v>
      </c>
      <c r="GV143" s="120">
        <v>2.965489086865301E-7</v>
      </c>
      <c r="GW143" s="120">
        <v>2.9654890868653058E-7</v>
      </c>
      <c r="GX143" s="120">
        <v>2.8740968695308214E-7</v>
      </c>
      <c r="GY143" s="120">
        <v>2.8740968695308203E-7</v>
      </c>
      <c r="GZ143" s="120">
        <v>2.7850667886369842E-7</v>
      </c>
      <c r="HA143" s="120">
        <v>2.7850667886369826E-7</v>
      </c>
      <c r="HB143" s="120">
        <v>2.6983508488624601E-7</v>
      </c>
      <c r="HC143" s="120">
        <v>2.6983508488624612E-7</v>
      </c>
      <c r="HD143" s="120">
        <v>2.6139017164837558E-7</v>
      </c>
      <c r="HE143" s="120">
        <v>2.6139017164837553E-7</v>
      </c>
      <c r="HF143" s="120">
        <v>2.5316727162714974E-7</v>
      </c>
      <c r="HG143" s="120">
        <v>2.5316727162714958E-7</v>
      </c>
      <c r="HH143" s="120">
        <v>2.4516178283102875E-7</v>
      </c>
      <c r="HI143" s="120">
        <v>2.4516178283102875E-7</v>
      </c>
      <c r="HJ143" s="120">
        <v>2.3736916847428428E-7</v>
      </c>
      <c r="HK143" s="120">
        <v>2.3736916847428439E-7</v>
      </c>
      <c r="HL143" s="120">
        <v>2.2978495664392193E-7</v>
      </c>
      <c r="HM143" s="120">
        <v>2.2978495664392201E-7</v>
      </c>
      <c r="HN143" s="120">
        <v>2.2240473995919355E-7</v>
      </c>
      <c r="HO143" s="120">
        <v>2.2240473995919339E-7</v>
      </c>
      <c r="HP143" s="120">
        <v>2.1522417522378271E-7</v>
      </c>
      <c r="HQ143" s="120">
        <v>2.1522417522378261E-7</v>
      </c>
      <c r="HR143" s="120">
        <v>2.0823898307074899E-7</v>
      </c>
      <c r="HS143" s="120">
        <v>2.0823898307074928E-7</v>
      </c>
      <c r="HT143" s="120">
        <v>2.0144494760031772E-7</v>
      </c>
      <c r="HU143" s="120">
        <v>2.0144494760031775E-7</v>
      </c>
      <c r="HV143" s="120">
        <v>1.9483791601060594E-7</v>
      </c>
      <c r="HW143" s="120">
        <v>1.9483791601060578E-7</v>
      </c>
      <c r="HX143" s="120">
        <v>1.8841379822138417E-7</v>
      </c>
      <c r="HY143" s="120">
        <v>1.884137982213841E-7</v>
      </c>
      <c r="HZ143" s="120">
        <v>1.8216856649096074E-7</v>
      </c>
      <c r="IA143" s="120">
        <v>1.8216856649096069E-7</v>
      </c>
      <c r="IB143" s="120">
        <v>1.7609825502629118E-7</v>
      </c>
      <c r="IC143" s="120">
        <v>1.7609825502629123E-7</v>
      </c>
      <c r="ID143" s="120">
        <v>1.7019895958641421E-7</v>
      </c>
      <c r="IE143" s="120">
        <v>1.7019895958641434E-7</v>
      </c>
      <c r="IF143" s="120">
        <v>1.6446683707931564E-7</v>
      </c>
      <c r="IG143" s="120">
        <v>1.6446683707931567E-7</v>
      </c>
      <c r="IH143" s="120">
        <v>1.5889810515232594E-7</v>
      </c>
      <c r="II143" s="120">
        <v>1.5889810515232575E-7</v>
      </c>
      <c r="IJ143" s="120">
        <v>1.5348904177616027E-7</v>
      </c>
      <c r="IK143" s="120">
        <v>1.5348904177616021E-7</v>
      </c>
      <c r="IL143" s="120">
        <v>1.4823598482271045E-7</v>
      </c>
      <c r="IM143" s="120">
        <v>1.4823598482271066E-7</v>
      </c>
      <c r="IN143" s="120">
        <v>1.4313533163669942E-7</v>
      </c>
      <c r="IO143" s="120">
        <v>1.4313533163669942E-7</v>
      </c>
      <c r="IP143" s="120">
        <v>1.3818353860131521E-7</v>
      </c>
      <c r="IQ143" s="120">
        <v>1.3818353860131521E-7</v>
      </c>
      <c r="IR143" s="120">
        <v>1.3337712069794377E-7</v>
      </c>
      <c r="IS143" s="120">
        <v>1.3337712069794372E-7</v>
      </c>
      <c r="IT143" s="120">
        <v>1.2871265106011306E-7</v>
      </c>
      <c r="IU143" s="120">
        <v>1.2871265106011303E-7</v>
      </c>
      <c r="IV143" s="120">
        <v>1.2418676052177629E-7</v>
      </c>
      <c r="IW143" s="120">
        <v>1.2418676052177637E-7</v>
      </c>
      <c r="IX143" s="120">
        <v>1.197961371600542E-7</v>
      </c>
      <c r="IY143" s="120">
        <v>1.1979613716005414E-7</v>
      </c>
      <c r="IZ143" s="120">
        <v>1.1553752583256312E-7</v>
      </c>
      <c r="JA143" s="120">
        <v>1.1553752583256309E-7</v>
      </c>
      <c r="JB143" s="120">
        <v>1.1140772770945814E-7</v>
      </c>
      <c r="JC143" s="120">
        <v>1.1140772770945818E-7</v>
      </c>
      <c r="JD143" s="120">
        <v>1.074035998003179E-7</v>
      </c>
      <c r="JE143" s="120">
        <v>1.074035998003179E-7</v>
      </c>
      <c r="JF143" s="120">
        <v>1.0352205447600531E-7</v>
      </c>
      <c r="JG143" s="120">
        <v>1.0352205447600533E-7</v>
      </c>
      <c r="JH143" s="120">
        <v>9.9760058985637885E-8</v>
      </c>
      <c r="JI143" s="120">
        <v>9.9760058985637911E-8</v>
      </c>
      <c r="JJ143" s="120">
        <v>9.6114634968801934E-8</v>
      </c>
      <c r="JK143" s="120">
        <v>9.6114634968801841E-8</v>
      </c>
      <c r="JL143" s="120">
        <v>9.258285796314924E-8</v>
      </c>
      <c r="JM143" s="120">
        <v>9.2582857963149279E-8</v>
      </c>
      <c r="JN143" s="120">
        <v>8.9161856907516415E-8</v>
      </c>
      <c r="JO143" s="120">
        <v>8.9161856907516468E-8</v>
      </c>
      <c r="JP143" s="120">
        <v>8.5848813640704694E-8</v>
      </c>
      <c r="JQ143" s="120">
        <v>8.5848813640704668E-8</v>
      </c>
      <c r="JR143" s="120">
        <v>8.2640962396067497E-8</v>
      </c>
      <c r="JS143" s="120">
        <v>8.2640962396067444E-8</v>
      </c>
      <c r="JT143" s="120">
        <v>7.953558929204752E-8</v>
      </c>
      <c r="JU143" s="120">
        <v>7.953558929204756E-8</v>
      </c>
      <c r="JV143" s="120">
        <v>7.6530031818809853E-8</v>
      </c>
      <c r="JW143" s="120">
        <v>7.653003181880988E-8</v>
      </c>
      <c r="JX143" s="120">
        <v>7.362167832111864E-8</v>
      </c>
      <c r="JY143" s="120">
        <v>7.362167832111856E-8</v>
      </c>
      <c r="JZ143" s="120">
        <v>7.080796747760778E-8</v>
      </c>
      <c r="KA143" s="120">
        <v>7.0807967477607767E-8</v>
      </c>
      <c r="KB143" s="120">
        <v>6.8086387776595308E-8</v>
      </c>
      <c r="KC143" s="120">
        <v>6.8086387776595348E-8</v>
      </c>
      <c r="KD143" s="120">
        <v>6.5454476988592526E-8</v>
      </c>
      <c r="KE143" s="120">
        <v>6.5454476988592512E-8</v>
      </c>
      <c r="KF143" s="120">
        <v>6.2909821635662848E-8</v>
      </c>
      <c r="KG143" s="120">
        <v>6.2909821635662848E-8</v>
      </c>
      <c r="KH143" s="120">
        <v>6.0450056457784588E-8</v>
      </c>
      <c r="KI143" s="120">
        <v>6.0450056457784575E-8</v>
      </c>
      <c r="KJ143" s="120">
        <v>5.8072863876372328E-8</v>
      </c>
      <c r="KK143" s="120">
        <v>5.8072863876372361E-8</v>
      </c>
      <c r="KL143" s="120">
        <v>5.5775973455114803E-8</v>
      </c>
      <c r="KM143" s="120">
        <v>5.5775973455114843E-8</v>
      </c>
      <c r="KN143" s="120">
        <v>5.3557161358286641E-8</v>
      </c>
      <c r="KO143" s="120">
        <v>5.3557161358286608E-8</v>
      </c>
      <c r="KP143" s="120">
        <v>5.1414249806693033E-8</v>
      </c>
      <c r="KQ143" s="120">
        <v>5.1414249806693019E-8</v>
      </c>
      <c r="KR143" s="120">
        <v>4.9345106531407557E-8</v>
      </c>
      <c r="KS143" s="120">
        <v>4.9345106531407583E-8</v>
      </c>
      <c r="KT143" s="120">
        <v>4.734764422546235E-8</v>
      </c>
      <c r="KU143" s="120">
        <v>4.734764422546237E-8</v>
      </c>
      <c r="KV143" s="120">
        <v>4.5419819993653369E-8</v>
      </c>
      <c r="KW143" s="120">
        <v>4.5419819993653382E-8</v>
      </c>
      <c r="KX143" s="120">
        <v>4.3559634800622421E-8</v>
      </c>
      <c r="KY143" s="120">
        <v>4.3559634800622427E-8</v>
      </c>
      <c r="KZ143" s="120">
        <v>4.176513291737814E-8</v>
      </c>
      <c r="LA143" s="120">
        <v>4.1765132917378093E-8</v>
      </c>
      <c r="LB143" s="120">
        <v>4.0034401366419457E-8</v>
      </c>
      <c r="LC143" s="120">
        <v>4.003440136641943E-8</v>
      </c>
      <c r="LD143" s="120">
        <v>3.8365569365625278E-8</v>
      </c>
      <c r="LE143" s="120">
        <v>3.8365569365625331E-8</v>
      </c>
      <c r="LF143" s="120">
        <v>3.6756807771073723E-8</v>
      </c>
      <c r="LG143" s="120">
        <v>3.6756807771073717E-8</v>
      </c>
      <c r="LH143" s="120">
        <v>3.5206328518955431E-8</v>
      </c>
      <c r="LI143" s="120">
        <v>3.5206328518955398E-8</v>
      </c>
      <c r="LJ143" s="120">
        <v>3.3712384066746363E-8</v>
      </c>
      <c r="LK143" s="120">
        <v>3.3712384066746363E-8</v>
      </c>
      <c r="LL143" s="120">
        <v>3.227326683380294E-8</v>
      </c>
      <c r="LM143" s="120">
        <v>3.2273266833802947E-8</v>
      </c>
      <c r="LN143" s="120">
        <v>3.0887308641544941E-8</v>
      </c>
      <c r="LO143" s="120">
        <v>3.0887308641544961E-8</v>
      </c>
      <c r="LP143" s="120">
        <v>2.9552880153391038E-8</v>
      </c>
      <c r="LQ143" s="120">
        <v>2.9552880153391044E-8</v>
      </c>
      <c r="LR143" s="120">
        <v>2.8268390314610623E-8</v>
      </c>
      <c r="LS143" s="120">
        <v>2.8268390314610603E-8</v>
      </c>
      <c r="LT143" s="120">
        <v>2.7032285792256566E-8</v>
      </c>
      <c r="LU143" s="120">
        <v>2.7032285792256556E-8</v>
      </c>
      <c r="LV143" s="120">
        <v>2.5843050415342498E-8</v>
      </c>
      <c r="LW143" s="120">
        <v>2.5843050415342508E-8</v>
      </c>
      <c r="LX143" s="120">
        <v>2.4699204615427829E-8</v>
      </c>
      <c r="LY143" s="120">
        <v>2.4699204615427826E-8</v>
      </c>
      <c r="LZ143" s="120">
        <v>2.3599304867773743E-8</v>
      </c>
      <c r="MA143" s="120">
        <v>2.359930486777373E-8</v>
      </c>
      <c r="MB143" s="120">
        <v>2.2541943133232475E-8</v>
      </c>
      <c r="MC143" s="120">
        <v>2.2541943133232482E-8</v>
      </c>
      <c r="MD143" s="120">
        <v>2.15257463010312E-8</v>
      </c>
      <c r="ME143" s="120">
        <v>2.1525746301031223E-8</v>
      </c>
      <c r="MF143" s="120">
        <v>2.0549375632611478E-8</v>
      </c>
      <c r="MG143" s="120">
        <v>2.0549375632611445E-8</v>
      </c>
      <c r="MH143" s="120">
        <v>1.9611526206684276E-8</v>
      </c>
      <c r="MI143" s="120">
        <v>1.9611526206684293E-8</v>
      </c>
      <c r="MJ143" s="120">
        <v>1.8710926365660117E-8</v>
      </c>
      <c r="MK143" s="120">
        <v>1.8710926365660111E-8</v>
      </c>
      <c r="ML143" s="120">
        <v>1.7846337163610765E-8</v>
      </c>
      <c r="MM143" s="120">
        <v>1.7846337163610748E-8</v>
      </c>
      <c r="MN143" s="120">
        <v>1.7016551815921356E-8</v>
      </c>
      <c r="MO143" s="120">
        <v>1.7016551815921369E-8</v>
      </c>
      <c r="MP143" s="120">
        <v>1.6220395150787005E-8</v>
      </c>
      <c r="MQ143" s="120">
        <v>1.6220395150787008E-8</v>
      </c>
      <c r="MR143" s="120">
        <v>1.5456723062708528E-8</v>
      </c>
      <c r="MS143" s="120">
        <v>1.5456723062708518E-8</v>
      </c>
      <c r="MT143" s="120">
        <v>1.4724421968140694E-8</v>
      </c>
      <c r="MU143" s="120">
        <v>1.4724421968140699E-8</v>
      </c>
      <c r="MV143" s="120">
        <v>1.4022408263443657E-8</v>
      </c>
      <c r="MW143" s="120">
        <v>1.4022408263443667E-8</v>
      </c>
      <c r="MX143" s="120">
        <v>1.3349627785287429E-8</v>
      </c>
      <c r="MY143" s="120">
        <v>1.3349627785287412E-8</v>
      </c>
      <c r="MZ143" s="120">
        <v>1.270505527365769E-8</v>
      </c>
      <c r="NA143" s="120">
        <v>1.2705055273657692E-8</v>
      </c>
      <c r="NB143" s="120">
        <v>1.208769383760911E-8</v>
      </c>
      <c r="NC143" s="120">
        <v>1.2087693837609115E-8</v>
      </c>
      <c r="ND143" s="120">
        <v>1.1496574423910099E-8</v>
      </c>
      <c r="NE143" s="120">
        <v>1.1496574423910099E-8</v>
      </c>
      <c r="NF143" s="120">
        <v>1.0930755288722054E-8</v>
      </c>
      <c r="NG143" s="120">
        <v>1.0930755288722059E-8</v>
      </c>
      <c r="NH143" s="120">
        <v>1.0389321472453047E-8</v>
      </c>
      <c r="NI143" s="120">
        <v>1.0389321472453049E-8</v>
      </c>
      <c r="NJ143" s="120">
        <v>9.8713842779241455E-9</v>
      </c>
      <c r="NK143" s="120">
        <v>9.8713842779241455E-9</v>
      </c>
      <c r="NL143" s="120">
        <v>9.3760807519845361E-9</v>
      </c>
      <c r="NM143" s="120">
        <v>9.3760807519845444E-9</v>
      </c>
      <c r="NN143" s="120">
        <v>8.9025731707089422E-9</v>
      </c>
      <c r="NO143" s="120">
        <v>8.9025731707089373E-9</v>
      </c>
      <c r="NP143" s="120">
        <v>8.450048528308589E-9</v>
      </c>
      <c r="NQ143" s="120">
        <v>8.4500485283085791E-9</v>
      </c>
      <c r="NR143" s="120">
        <v>8.017718029884691E-9</v>
      </c>
      <c r="NS143" s="120">
        <v>8.017718029884696E-9</v>
      </c>
      <c r="NT143" s="120">
        <v>7.6048165881503635E-9</v>
      </c>
      <c r="NU143" s="120">
        <v>7.6048165881503701E-9</v>
      </c>
      <c r="NV143" s="120">
        <v>7.210602324244652E-9</v>
      </c>
      <c r="NW143" s="120">
        <v>7.210602324244652E-9</v>
      </c>
      <c r="NX143" s="120">
        <v>6.8343560727596168E-9</v>
      </c>
      <c r="NY143" s="120">
        <v>6.8343560727596127E-9</v>
      </c>
      <c r="NZ143" s="120">
        <v>6.4753808910983346E-9</v>
      </c>
      <c r="OA143" s="120">
        <v>6.4753808910983346E-9</v>
      </c>
      <c r="OB143" s="120">
        <v>6.1330015732790105E-9</v>
      </c>
      <c r="OC143" s="120">
        <v>6.133001573279013E-9</v>
      </c>
      <c r="OD143" s="120">
        <v>5.8065641682973695E-9</v>
      </c>
      <c r="OE143" s="120">
        <v>5.8065641682973687E-9</v>
      </c>
      <c r="OF143" s="120">
        <v>5.4954355031565531E-9</v>
      </c>
      <c r="OG143" s="120">
        <v>5.4954355031565539E-9</v>
      </c>
      <c r="OH143" s="120">
        <v>5.199002710670562E-9</v>
      </c>
      <c r="OI143" s="120">
        <v>5.1990027106705596E-9</v>
      </c>
      <c r="OJ143" s="120">
        <v>4.9166727621440778E-9</v>
      </c>
      <c r="OK143" s="120">
        <v>4.9166727621440745E-9</v>
      </c>
      <c r="OL143" s="120">
        <v>4.6478720050284568E-9</v>
      </c>
      <c r="OM143" s="120">
        <v>4.6478720050284601E-9</v>
      </c>
      <c r="ON143" s="120">
        <v>4.3920457056501898E-9</v>
      </c>
      <c r="OO143" s="120">
        <v>4.3920457056501914E-9</v>
      </c>
      <c r="OP143" s="120">
        <v>4.1486575971048551E-9</v>
      </c>
      <c r="OQ143" s="120">
        <v>4.1486575971048518E-9</v>
      </c>
      <c r="OR143" s="120">
        <v>3.9171894324062865E-9</v>
      </c>
      <c r="OS143" s="120">
        <v>3.9171894324062874E-9</v>
      </c>
      <c r="OT143" s="120">
        <v>3.697140542976996E-9</v>
      </c>
      <c r="OU143" s="120">
        <v>3.6971405429769951E-9</v>
      </c>
      <c r="OV143" s="120">
        <v>3.4880274025624984E-9</v>
      </c>
      <c r="OW143" s="120">
        <v>3.4880274025625009E-9</v>
      </c>
      <c r="OX143" s="120">
        <v>3.2893831966486933E-9</v>
      </c>
      <c r="OY143" s="120">
        <v>3.2893831966486925E-9</v>
      </c>
      <c r="OZ143" s="120">
        <v>3.1007573974576177E-9</v>
      </c>
      <c r="PA143" s="120">
        <v>3.1007573974576202E-9</v>
      </c>
      <c r="PB143" s="120">
        <v>2.9217153445935085E-9</v>
      </c>
      <c r="PC143" s="120">
        <v>2.9217153445935098E-9</v>
      </c>
      <c r="PD143" s="120">
        <v>2.7518378314071003E-9</v>
      </c>
      <c r="PE143" s="120">
        <v>2.751837831407097E-9</v>
      </c>
      <c r="PF143" s="120">
        <v>2.5907206971426458E-9</v>
      </c>
      <c r="PG143" s="120">
        <v>2.5907206971426453E-9</v>
      </c>
      <c r="PH143" s="120">
        <v>2.437974424928181E-9</v>
      </c>
      <c r="PI143" s="120">
        <v>2.4379744249281823E-9</v>
      </c>
      <c r="PJ143" s="120">
        <v>2.2932237456657539E-9</v>
      </c>
      <c r="PK143" s="120">
        <v>2.2932237456657539E-9</v>
      </c>
      <c r="PL143" s="120">
        <v>2.156107247874647E-9</v>
      </c>
      <c r="PM143" s="120">
        <v>2.1561072478746482E-9</v>
      </c>
      <c r="PN143" s="120">
        <v>2.026276993536637E-9</v>
      </c>
      <c r="PO143" s="120">
        <v>2.0262769935366365E-9</v>
      </c>
      <c r="PP143" s="120">
        <v>1.9033981399884665E-9</v>
      </c>
      <c r="PQ143" s="120">
        <v>1.9033981399884656E-9</v>
      </c>
      <c r="PR143" s="120">
        <v>1.7871485679028943E-9</v>
      </c>
      <c r="PS143" s="120">
        <v>1.7871485679028945E-9</v>
      </c>
      <c r="PT143" s="120">
        <v>1.6772185153956864E-9</v>
      </c>
      <c r="PU143" s="120">
        <v>1.6772185153956879E-9</v>
      </c>
      <c r="PV143" s="120">
        <v>1.5733102182920405E-9</v>
      </c>
      <c r="PW143" s="120">
        <v>1.5733102182920399E-9</v>
      </c>
      <c r="PX143" s="120">
        <v>1.4751375565820076E-9</v>
      </c>
      <c r="PY143" s="120">
        <v>1.4751375565820068E-9</v>
      </c>
      <c r="PZ143" s="120">
        <v>1.3824257070905627E-9</v>
      </c>
      <c r="QA143" s="120">
        <v>1.382425707090562E-9</v>
      </c>
      <c r="QB143" s="120">
        <v>1.2949108023839884E-9</v>
      </c>
      <c r="QC143" s="120">
        <v>1.2949108023839877E-9</v>
      </c>
      <c r="QD143" s="120">
        <v>1.2123395959303951E-9</v>
      </c>
      <c r="QE143" s="120">
        <v>1.2123395959303955E-9</v>
      </c>
      <c r="QF143" s="120">
        <v>1.1344691335282431E-9</v>
      </c>
      <c r="QG143" s="120">
        <v>1.1344691335282437E-9</v>
      </c>
      <c r="QH143" s="120">
        <v>1.061066431012841E-9</v>
      </c>
      <c r="QI143" s="120">
        <v>1.061066431012841E-9</v>
      </c>
      <c r="QJ143" s="120">
        <v>9.9190815824692822E-10</v>
      </c>
      <c r="QK143" s="120">
        <v>9.9190815824692781E-10</v>
      </c>
      <c r="QL143" s="120">
        <v>9.2678032939757139E-10</v>
      </c>
      <c r="QM143" s="120">
        <v>9.2678032939757118E-10</v>
      </c>
      <c r="QN143" s="120">
        <v>8.6547799949778099E-10</v>
      </c>
      <c r="QO143" s="120">
        <v>8.654779994977814E-10</v>
      </c>
      <c r="QP143" s="120">
        <v>8.0780496728744074E-10</v>
      </c>
      <c r="QQ143" s="120">
        <v>8.0780496728744022E-10</v>
      </c>
      <c r="QR143" s="120">
        <v>7.5357348432437586E-10</v>
      </c>
      <c r="QS143" s="120">
        <v>7.5357348432437566E-10</v>
      </c>
      <c r="QT143" s="120">
        <v>7.0260397035265546E-10</v>
      </c>
      <c r="QU143" s="120">
        <v>7.0260397035265609E-10</v>
      </c>
      <c r="QV143" s="120">
        <v>6.547247349114958E-10</v>
      </c>
      <c r="QW143" s="120">
        <v>6.547247349114959E-10</v>
      </c>
      <c r="QX143" s="120">
        <v>6.0977170516451888E-10</v>
      </c>
      <c r="QY143" s="120">
        <v>6.0977170516451888E-10</v>
      </c>
      <c r="QZ143" s="120">
        <v>5.6758815992550491E-10</v>
      </c>
      <c r="RA143" s="120">
        <v>5.6758815992550522E-10</v>
      </c>
      <c r="RB143" s="120">
        <v>5.2802446985320135E-10</v>
      </c>
      <c r="RC143" s="120">
        <v>5.2802446985320094E-10</v>
      </c>
      <c r="RD143" s="120">
        <v>4.9093784378428901E-10</v>
      </c>
      <c r="RE143" s="120">
        <v>4.9093784378428912E-10</v>
      </c>
      <c r="RF143" s="120">
        <v>4.5619208117015602E-10</v>
      </c>
      <c r="RG143" s="120">
        <v>4.5619208117015664E-10</v>
      </c>
      <c r="RH143" s="120">
        <v>4.236573305797436E-10</v>
      </c>
      <c r="RI143" s="120">
        <v>4.2365733057974391E-10</v>
      </c>
      <c r="RJ143" s="120">
        <v>3.9320985422744619E-10</v>
      </c>
      <c r="RK143" s="120">
        <v>3.9320985422744568E-10</v>
      </c>
      <c r="RL143" s="120">
        <v>3.6473179848179792E-10</v>
      </c>
      <c r="RM143" s="120">
        <v>3.6473179848179766E-10</v>
      </c>
      <c r="RN143" s="120">
        <v>3.3811097030751459E-10</v>
      </c>
      <c r="RO143" s="120">
        <v>3.3811097030751449E-10</v>
      </c>
      <c r="RP143" s="120">
        <v>3.1324061959037237E-10</v>
      </c>
      <c r="RQ143" s="120">
        <v>3.1324061959037216E-10</v>
      </c>
      <c r="RR143" s="120">
        <v>2.9001922729141536E-10</v>
      </c>
      <c r="RS143" s="120">
        <v>2.9001922729141562E-10</v>
      </c>
      <c r="RT143" s="120">
        <v>2.6835029937404627E-10</v>
      </c>
      <c r="RU143" s="120">
        <v>2.6835029937404627E-10</v>
      </c>
      <c r="RV143" s="120">
        <v>2.4814216644471893E-10</v>
      </c>
      <c r="RW143" s="120">
        <v>2.4814216644471882E-10</v>
      </c>
      <c r="RX143" s="120">
        <v>2.293077890452232E-10</v>
      </c>
      <c r="RY143" s="120">
        <v>2.2930778904522302E-10</v>
      </c>
      <c r="RZ143" s="120">
        <v>2.1176456853187481E-10</v>
      </c>
      <c r="SA143" s="120">
        <v>2.1176456853187496E-10</v>
      </c>
      <c r="SB143" s="120">
        <v>1.9543416347438394E-10</v>
      </c>
      <c r="SC143" s="120">
        <v>1.9543416347438405E-10</v>
      </c>
      <c r="SD143" s="120">
        <v>1.8024231150470209E-10</v>
      </c>
      <c r="SE143" s="120">
        <v>1.8024231150470204E-10</v>
      </c>
      <c r="SF143" s="120">
        <v>1.6611865654379605E-10</v>
      </c>
      <c r="SG143" s="120">
        <v>1.661186565437961E-10</v>
      </c>
      <c r="SH143" s="120">
        <v>1.5299658133202867E-10</v>
      </c>
      <c r="SI143" s="120">
        <v>1.5299658133202854E-10</v>
      </c>
      <c r="SJ143" s="120">
        <v>1.4081304518667401E-10</v>
      </c>
      <c r="SK143" s="120">
        <v>1.4081304518667396E-10</v>
      </c>
      <c r="SL143" s="120">
        <v>1.2950842690805185E-10</v>
      </c>
      <c r="SM143" s="120">
        <v>1.29508426908052E-10</v>
      </c>
      <c r="SN143" s="120">
        <v>1.1902637275381437E-10</v>
      </c>
      <c r="SO143" s="120">
        <v>1.1902637275381442E-10</v>
      </c>
      <c r="SP143" s="120">
        <v>1.0931364939909474E-10</v>
      </c>
      <c r="SQ143" s="120">
        <v>1.0931364939909469E-10</v>
      </c>
      <c r="SR143" s="120">
        <v>1.0032000179850621E-10</v>
      </c>
      <c r="SS143" s="120">
        <v>1.0032000179850617E-10</v>
      </c>
      <c r="ST143" s="120">
        <v>9.1998015864366792E-11</v>
      </c>
      <c r="SU143" s="120">
        <v>9.1998015864366688E-11</v>
      </c>
      <c r="SV143" s="120">
        <v>8.4302985874035283E-11</v>
      </c>
      <c r="SW143" s="120">
        <v>8.4302985874035321E-11</v>
      </c>
      <c r="SX143" s="120">
        <v>7.7192786517863376E-11</v>
      </c>
      <c r="SY143" s="120">
        <v>7.7192786517863414E-11</v>
      </c>
      <c r="SZ143" s="120">
        <v>7.06277494980005E-11</v>
      </c>
      <c r="TA143" s="120">
        <v>7.0627749498000552E-11</v>
      </c>
      <c r="TB143" s="120">
        <v>6.4570544587143145E-11</v>
      </c>
      <c r="TC143" s="120">
        <v>6.4570544587143132E-11</v>
      </c>
      <c r="TD143" s="120">
        <v>5.89860650552821E-11</v>
      </c>
      <c r="TE143" s="120">
        <v>5.8986065055282075E-11</v>
      </c>
      <c r="TF143" s="120">
        <v>5.38413173715879E-11</v>
      </c>
      <c r="TG143" s="120">
        <v>5.3841317371587887E-11</v>
      </c>
      <c r="TH143" s="120">
        <v>4.9105315087770282E-11</v>
      </c>
      <c r="TI143" s="120">
        <v>4.9105315087770269E-11</v>
      </c>
      <c r="TJ143" s="120">
        <v>4.4748976808564749E-11</v>
      </c>
      <c r="TK143" s="120">
        <v>4.4748976808564717E-11</v>
      </c>
      <c r="TL143" s="120">
        <v>4.0745028154428249E-11</v>
      </c>
      <c r="TM143" s="120">
        <v>4.0745028154428236E-11</v>
      </c>
      <c r="TN143" s="120">
        <v>3.7067907621071568E-11</v>
      </c>
      <c r="TO143" s="120">
        <v>3.7067907621071562E-11</v>
      </c>
      <c r="TP143" s="120">
        <v>3.3693676240114581E-11</v>
      </c>
      <c r="TQ143" s="120">
        <v>3.3693676240114587E-11</v>
      </c>
      <c r="TR143" s="120">
        <v>3.0599930944923984E-11</v>
      </c>
      <c r="TS143" s="120">
        <v>3.0599930944923977E-11</v>
      </c>
      <c r="TT143" s="120">
        <v>2.7765721545575807E-11</v>
      </c>
      <c r="TU143" s="120">
        <v>2.776572154557581E-11</v>
      </c>
      <c r="TV143" s="120">
        <v>2.5171471216880599E-11</v>
      </c>
      <c r="TW143" s="120">
        <v>2.5171471216880609E-11</v>
      </c>
      <c r="TX143" s="120">
        <v>2.2798900403511711E-11</v>
      </c>
      <c r="TY143" s="120">
        <v>2.2798900403511714E-11</v>
      </c>
      <c r="TZ143" s="120">
        <v>2.0630954046488192E-11</v>
      </c>
      <c r="UA143" s="120">
        <v>2.0630954046488186E-11</v>
      </c>
      <c r="UB143" s="120">
        <v>1.8651732035578977E-11</v>
      </c>
      <c r="UC143" s="120">
        <v>1.8651732035578967E-11</v>
      </c>
      <c r="UD143" s="120">
        <v>1.6846422792613547E-11</v>
      </c>
      <c r="UE143" s="120">
        <v>1.6846422792613557E-11</v>
      </c>
      <c r="UF143" s="120">
        <v>1.5201239891203585E-11</v>
      </c>
      <c r="UG143" s="120">
        <v>1.5201239891203582E-11</v>
      </c>
      <c r="UH143" s="120">
        <v>1.3703361618997179E-11</v>
      </c>
      <c r="UI143" s="120">
        <v>1.370336161899719E-11</v>
      </c>
      <c r="UJ143" s="120">
        <v>1.2340873389300528E-11</v>
      </c>
      <c r="UK143" s="120">
        <v>1.2340873389300525E-11</v>
      </c>
      <c r="UL143" s="120">
        <v>1.1102712909706678E-11</v>
      </c>
      <c r="UM143" s="120">
        <v>1.1102712909706672E-11</v>
      </c>
      <c r="UN143" s="120">
        <v>9.9786180162671895E-12</v>
      </c>
      <c r="UO143" s="120">
        <v>9.9786180162671928E-12</v>
      </c>
      <c r="UP143" s="120">
        <v>8.9590770827235778E-12</v>
      </c>
      <c r="UQ143" s="120">
        <v>8.9590770827235778E-12</v>
      </c>
      <c r="UR143" s="120">
        <v>8.0352819153811044E-12</v>
      </c>
      <c r="US143" s="120">
        <v>8.035281915381106E-12</v>
      </c>
      <c r="UT143" s="120">
        <v>7.1990830453528353E-12</v>
      </c>
      <c r="UU143" s="120">
        <v>7.1990830453528369E-12</v>
      </c>
      <c r="UV143" s="120">
        <v>6.4429473311232015E-12</v>
      </c>
      <c r="UW143" s="120">
        <v>6.4429473311232031E-12</v>
      </c>
      <c r="UX143" s="120">
        <v>5.7599177856753521E-12</v>
      </c>
      <c r="UY143" s="120">
        <v>5.759917785675353E-12</v>
      </c>
      <c r="UZ143" s="120">
        <v>5.1435755437901536E-12</v>
      </c>
      <c r="VA143" s="120">
        <v>5.1435755437901504E-12</v>
      </c>
      <c r="VB143" s="120">
        <v>4.5880038865539151E-12</v>
      </c>
      <c r="VC143" s="120">
        <v>4.5880038865539167E-12</v>
      </c>
      <c r="VD143" s="120">
        <v>4.0877542416025552E-12</v>
      </c>
      <c r="VE143" s="120">
        <v>4.0877542416025568E-12</v>
      </c>
      <c r="VF143" s="120">
        <v>3.6378140791779198E-12</v>
      </c>
      <c r="VG143" s="120">
        <v>3.6378140791779194E-12</v>
      </c>
      <c r="VH143" s="120">
        <v>3.2335766256737092E-12</v>
      </c>
      <c r="VI143" s="120">
        <v>3.2335766256737064E-12</v>
      </c>
      <c r="VJ143" s="120">
        <v>2.87081231799922E-12</v>
      </c>
      <c r="VK143" s="120">
        <v>2.87081231799922E-12</v>
      </c>
      <c r="VL143" s="120">
        <v>2.5456419237853963E-12</v>
      </c>
      <c r="VM143" s="120">
        <v>2.5456419237853975E-12</v>
      </c>
      <c r="VN143" s="120">
        <v>2.2545112541948855E-12</v>
      </c>
      <c r="VO143" s="120">
        <v>2.2545112541948847E-12</v>
      </c>
      <c r="VP143" s="120">
        <v>1.994167397872066E-12</v>
      </c>
      <c r="VQ143" s="120">
        <v>1.9941673978720656E-12</v>
      </c>
      <c r="VR143" s="120">
        <v>1.7616364063758259E-12</v>
      </c>
      <c r="VS143" s="120">
        <v>1.7616364063758269E-12</v>
      </c>
      <c r="VT143" s="120">
        <v>1.5542023632733441E-12</v>
      </c>
      <c r="VU143" s="120">
        <v>1.5542023632733441E-12</v>
      </c>
      <c r="VV143" s="120">
        <v>1.3693877709330005E-12</v>
      </c>
      <c r="VW143" s="120">
        <v>1.3693877709330017E-12</v>
      </c>
      <c r="VX143" s="120">
        <v>1.2049351909345762E-12</v>
      </c>
      <c r="VY143" s="120">
        <v>1.2049351909345752E-12</v>
      </c>
      <c r="VZ143" s="120">
        <v>1.0587900759110894E-12</v>
      </c>
      <c r="WA143" s="120">
        <v>1.0587900759110896E-12</v>
      </c>
      <c r="WB143" s="120">
        <v>9.2908473254498621E-13</v>
      </c>
      <c r="WC143" s="120">
        <v>9.29084732544986E-13</v>
      </c>
      <c r="WD143" s="120">
        <v>8.1412335735766682E-13</v>
      </c>
      <c r="WE143" s="120">
        <v>8.1412335735766682E-13</v>
      </c>
      <c r="WF143" s="120">
        <v>7.1236808885201523E-13</v>
      </c>
      <c r="WG143" s="120">
        <v>7.1236808885201553E-13</v>
      </c>
      <c r="WH143" s="120">
        <v>6.2242602148836216E-13</v>
      </c>
      <c r="WI143" s="120">
        <v>6.2242602148836256E-13</v>
      </c>
      <c r="WJ143" s="120">
        <v>5.4303712889183917E-13</v>
      </c>
      <c r="WK143" s="120">
        <v>5.4303712889183948E-13</v>
      </c>
      <c r="WL143" s="120">
        <v>4.7306304559943483E-13</v>
      </c>
      <c r="WM143" s="120">
        <v>4.7306304559943443E-13</v>
      </c>
      <c r="WN143" s="120">
        <v>4.1147665855483838E-13</v>
      </c>
      <c r="WO143" s="120">
        <v>4.1147665855483838E-13</v>
      </c>
      <c r="WP143" s="120">
        <v>3.5735246144491022E-13</v>
      </c>
      <c r="WQ143" s="120">
        <v>3.5735246144491002E-13</v>
      </c>
      <c r="WR143" s="120">
        <v>3.0985762684002237E-13</v>
      </c>
      <c r="WS143" s="120">
        <v>3.0985762684002237E-13</v>
      </c>
      <c r="WT143" s="120">
        <v>2.6824375294849243E-13</v>
      </c>
      <c r="WU143" s="120">
        <v>2.6824375294849248E-13</v>
      </c>
      <c r="WV143" s="120">
        <v>2.318392436197685E-13</v>
      </c>
      <c r="WW143" s="120">
        <v>2.318392436197685E-13</v>
      </c>
      <c r="WX143" s="120">
        <v>2.0004228202916882E-13</v>
      </c>
      <c r="WY143" s="120">
        <v>2.0004228202916872E-13</v>
      </c>
      <c r="WZ143" s="120">
        <v>1.7231436024604011E-13</v>
      </c>
      <c r="XA143" s="120">
        <v>1.7231436024603998E-13</v>
      </c>
      <c r="XB143" s="120">
        <v>1.4817432862468872E-13</v>
      </c>
      <c r="XC143" s="120">
        <v>1.4817432862468887E-13</v>
      </c>
      <c r="XD143" s="120">
        <v>1.2719293066095823E-13</v>
      </c>
      <c r="XE143" s="120">
        <v>1.2719293066095813E-13</v>
      </c>
      <c r="XF143" s="120">
        <v>1.0898779062467952E-13</v>
      </c>
      <c r="XG143" s="120">
        <v>1.0898779062467961E-13</v>
      </c>
      <c r="XH143" s="120">
        <v>9.3218822907384041E-14</v>
      </c>
      <c r="XI143" s="120">
        <v>9.3218822907384016E-14</v>
      </c>
      <c r="XJ143" s="120">
        <v>7.9584033613769567E-14</v>
      </c>
      <c r="XK143" s="120">
        <v>7.9584033613769478E-14</v>
      </c>
      <c r="XL143" s="120">
        <v>6.7815686472814968E-14</v>
      </c>
      <c r="XM143" s="120">
        <v>6.7815686472815006E-14</v>
      </c>
      <c r="XN143" s="120">
        <v>5.7676806648608486E-14</v>
      </c>
      <c r="XO143" s="120">
        <v>5.7676806648608461E-14</v>
      </c>
      <c r="XP143" s="120">
        <v>4.8957997490617703E-14</v>
      </c>
      <c r="XQ143" s="120">
        <v>4.8957997490617703E-14</v>
      </c>
      <c r="XR143" s="120">
        <v>4.14745466771347E-14</v>
      </c>
      <c r="XS143" s="120">
        <v>4.1474546677134719E-14</v>
      </c>
      <c r="XT143" s="120">
        <v>3.5063799573023597E-14</v>
      </c>
      <c r="XU143" s="120">
        <v>3.5063799573023609E-14</v>
      </c>
      <c r="XV143" s="120">
        <v>2.9582778942921026E-14</v>
      </c>
      <c r="XW143" s="120">
        <v>2.9582778942921013E-14</v>
      </c>
      <c r="XX143" s="120">
        <v>2.4906031433076407E-14</v>
      </c>
      <c r="XY143" s="120">
        <v>2.4906031433076413E-14</v>
      </c>
      <c r="XZ143" s="120">
        <v>2.0923682458649442E-14</v>
      </c>
      <c r="YA143" s="120">
        <v>2.0923682458649439E-14</v>
      </c>
      <c r="YB143" s="120">
        <v>1.7539682308242057E-14</v>
      </c>
      <c r="YC143" s="120">
        <v>1.7539682308242057E-14</v>
      </c>
      <c r="YD143" s="120">
        <v>1.4670227403634417E-14</v>
      </c>
      <c r="YE143" s="120">
        <v>1.4670227403634423E-14</v>
      </c>
      <c r="YF143" s="120">
        <v>1.2242341730174527E-14</v>
      </c>
      <c r="YG143" s="120">
        <v>1.2242341730174526E-14</v>
      </c>
      <c r="YH143" s="120">
        <v>1.0192604482252886E-14</v>
      </c>
      <c r="YI143" s="120">
        <v>1.0192604482252883E-14</v>
      </c>
      <c r="YJ143" s="120">
        <v>8.4660109491284171E-15</v>
      </c>
      <c r="YK143" s="120">
        <v>8.4660109491284123E-15</v>
      </c>
      <c r="YL143" s="120">
        <v>7.014954599554001E-15</v>
      </c>
      <c r="YM143" s="120">
        <v>7.0149545995540026E-15</v>
      </c>
      <c r="YN143" s="120">
        <v>5.7983192098021332E-15</v>
      </c>
      <c r="YO143" s="120">
        <v>5.7983192098021324E-15</v>
      </c>
      <c r="YP143" s="120">
        <v>4.7806707195582808E-15</v>
      </c>
      <c r="YQ143" s="120">
        <v>4.7806707195582808E-15</v>
      </c>
      <c r="YR143" s="120">
        <v>3.9315392945922277E-15</v>
      </c>
      <c r="YS143" s="120">
        <v>3.9315392945922269E-15</v>
      </c>
      <c r="YT143" s="120">
        <v>3.2247828251005109E-15</v>
      </c>
      <c r="YU143" s="120">
        <v>3.2247828251005121E-15</v>
      </c>
      <c r="YV143" s="120">
        <v>2.6380237951996303E-15</v>
      </c>
      <c r="YW143" s="120">
        <v>2.638023795199631E-15</v>
      </c>
      <c r="YX143" s="120">
        <v>2.1521521233894486E-15</v>
      </c>
      <c r="YY143" s="120">
        <v>2.1521521233894483E-15</v>
      </c>
      <c r="YZ143" s="120">
        <v>1.7508871971292017E-15</v>
      </c>
      <c r="ZA143" s="120">
        <v>1.7508871971292013E-15</v>
      </c>
      <c r="ZB143" s="120">
        <v>1.4203929082731407E-15</v>
      </c>
      <c r="ZC143" s="120">
        <v>1.4203929082731398E-15</v>
      </c>
      <c r="ZD143" s="120">
        <v>1.1489400413587173E-15</v>
      </c>
      <c r="ZE143" s="120">
        <v>1.1489400413587181E-15</v>
      </c>
      <c r="ZF143" s="120">
        <v>9.2661087503768342E-16</v>
      </c>
      <c r="ZG143" s="120">
        <v>9.2661087503768322E-16</v>
      </c>
      <c r="ZH143" s="120">
        <v>7.4504132974213708E-16</v>
      </c>
      <c r="ZI143" s="120">
        <v>7.4504132974213718E-16</v>
      </c>
      <c r="ZJ143" s="120">
        <v>5.971964334692991E-16</v>
      </c>
      <c r="ZK143" s="120">
        <v>5.971964334692995E-16</v>
      </c>
      <c r="ZL143" s="120">
        <v>4.7717528386058721E-16</v>
      </c>
      <c r="ZM143" s="120">
        <v>4.7717528386058701E-16</v>
      </c>
      <c r="ZN143" s="120">
        <v>3.8004206006876558E-16</v>
      </c>
      <c r="ZO143" s="120">
        <v>3.8004206006876568E-16</v>
      </c>
      <c r="ZP143" s="120">
        <v>3.0167998378523305E-16</v>
      </c>
      <c r="ZQ143" s="120">
        <v>3.0167998378523305E-16</v>
      </c>
      <c r="ZR143" s="120">
        <v>2.3866544677177989E-16</v>
      </c>
      <c r="ZS143" s="120">
        <v>2.3866544677177969E-16</v>
      </c>
      <c r="ZT143" s="120">
        <v>1.8815981383369237E-16</v>
      </c>
      <c r="ZU143" s="120">
        <v>1.8815981383369247E-16</v>
      </c>
      <c r="ZV143" s="120">
        <v>1.4781667689560055E-16</v>
      </c>
      <c r="ZW143" s="120">
        <v>1.4781667689560064E-16</v>
      </c>
      <c r="ZX143" s="120">
        <v>1.1570257918868759E-16</v>
      </c>
      <c r="ZY143" s="120">
        <v>1.1570257918868756E-16</v>
      </c>
      <c r="ZZ143" s="120">
        <v>9.0229449991309244E-17</v>
      </c>
      <c r="AAA143" s="120">
        <v>9.0229449991309207E-17</v>
      </c>
      <c r="AAB143" s="120">
        <v>7.0097191315507461E-17</v>
      </c>
      <c r="AAC143" s="120">
        <v>7.0097191315507486E-17</v>
      </c>
      <c r="AAD143" s="120">
        <v>5.4245039792449931E-17</v>
      </c>
      <c r="AAE143" s="120">
        <v>5.4245039792449894E-17</v>
      </c>
      <c r="AAF143" s="120">
        <v>4.1810491131317719E-17</v>
      </c>
      <c r="AAG143" s="120">
        <v>4.1810491131317731E-17</v>
      </c>
      <c r="AAH143" s="120">
        <v>3.2094722213289633E-17</v>
      </c>
      <c r="AAI143" s="120">
        <v>3.2094722213289633E-17</v>
      </c>
      <c r="AAJ143" s="120">
        <v>2.4533578390167166E-17</v>
      </c>
      <c r="AAK143" s="120">
        <v>2.4533578390167148E-17</v>
      </c>
      <c r="AAL143" s="120">
        <v>1.8673312088603101E-17</v>
      </c>
      <c r="AAM143" s="120">
        <v>1.8673312088603117E-17</v>
      </c>
      <c r="AAN143" s="120">
        <v>1.415036452388956E-17</v>
      </c>
      <c r="AAO143" s="120">
        <v>1.415036452388956E-17</v>
      </c>
      <c r="AAP143" s="120">
        <v>1.0674576293453394E-17</v>
      </c>
      <c r="AAQ143" s="120">
        <v>1.0674576293453394E-17</v>
      </c>
      <c r="AAR143" s="120">
        <v>8.0152958835053553E-18</v>
      </c>
      <c r="AAS143" s="120">
        <v>8.0152958835053507E-18</v>
      </c>
      <c r="AAT143" s="120">
        <v>5.9899286581492503E-18</v>
      </c>
      <c r="AAU143" s="120">
        <v>5.9899286581492534E-18</v>
      </c>
      <c r="AAV143" s="120">
        <v>4.4545336253892879E-18</v>
      </c>
      <c r="AAW143" s="120">
        <v>4.4545336253892886E-18</v>
      </c>
      <c r="AAX143" s="120">
        <v>3.2961320469861794E-18</v>
      </c>
      <c r="AAY143" s="120">
        <v>3.296132046986179E-18</v>
      </c>
      <c r="AAZ143" s="120">
        <v>2.426441579087298E-18</v>
      </c>
      <c r="ABA143" s="120">
        <v>2.4264415790872992E-18</v>
      </c>
      <c r="ABB143" s="120">
        <v>1.7767928409783788E-18</v>
      </c>
      <c r="ABC143" s="120">
        <v>1.7767928409783785E-18</v>
      </c>
      <c r="ABD143" s="120">
        <v>1.2940227973511997E-18</v>
      </c>
      <c r="ABE143" s="120">
        <v>1.2940227973511999E-18</v>
      </c>
      <c r="ABF143" s="120">
        <v>9.3717173810625672E-19</v>
      </c>
      <c r="ABG143" s="120">
        <v>9.3717173810625711E-19</v>
      </c>
      <c r="ABH143" s="120">
        <v>6.7483852949803062E-19</v>
      </c>
      <c r="ABI143" s="120">
        <v>6.7483852949803004E-19</v>
      </c>
      <c r="ABJ143" s="120">
        <v>4.8307272168736223E-19</v>
      </c>
      <c r="ABK143" s="120">
        <v>4.8307272168736242E-19</v>
      </c>
      <c r="ABL143" s="120">
        <v>3.4370251278888163E-19</v>
      </c>
      <c r="ABM143" s="120">
        <v>3.4370251278888158E-19</v>
      </c>
      <c r="ABN143" s="120">
        <v>2.4301492501486539E-19</v>
      </c>
      <c r="ABO143" s="120">
        <v>2.430149250148651E-19</v>
      </c>
      <c r="ABP143" s="120">
        <v>1.7071923821557096E-19</v>
      </c>
      <c r="ABQ143" s="120">
        <v>1.7071923821557096E-19</v>
      </c>
      <c r="ABR143" s="120">
        <v>1.1913710329634711E-19</v>
      </c>
      <c r="ABS143" s="120">
        <v>1.1913710329634716E-19</v>
      </c>
      <c r="ABT143" s="120">
        <v>8.2573138228256212E-20</v>
      </c>
      <c r="ABU143" s="120">
        <v>8.2573138228256164E-20</v>
      </c>
      <c r="ABV143" s="120">
        <v>5.6828473207700262E-20</v>
      </c>
      <c r="ABW143" s="120">
        <v>5.6828473207700274E-20</v>
      </c>
      <c r="ABX143" s="120">
        <v>3.8826907160540554E-20</v>
      </c>
      <c r="ABY143" s="120">
        <v>3.8826907160540566E-20</v>
      </c>
      <c r="ABZ143" s="120">
        <v>2.6329283721041E-20</v>
      </c>
      <c r="ACA143" s="120">
        <v>2.6329283721040988E-20</v>
      </c>
      <c r="ACB143" s="120">
        <v>1.7716582413147672E-20</v>
      </c>
      <c r="ACC143" s="120">
        <v>1.7716582413147675E-20</v>
      </c>
      <c r="ACD143" s="120">
        <v>1.1826216758455445E-20</v>
      </c>
      <c r="ACE143" s="120">
        <v>1.1826216758455451E-20</v>
      </c>
      <c r="ACF143" s="120">
        <v>7.8292799336338744E-21</v>
      </c>
      <c r="ACG143" s="120">
        <v>7.8292799336338699E-21</v>
      </c>
      <c r="ACH143" s="120">
        <v>5.1391049457243706E-21</v>
      </c>
      <c r="ACI143" s="120">
        <v>5.1391049457243714E-21</v>
      </c>
      <c r="ACJ143" s="120">
        <v>3.3436168277575997E-21</v>
      </c>
      <c r="ACK143" s="120">
        <v>3.3436168277576016E-21</v>
      </c>
      <c r="ACL143" s="120">
        <v>2.1556400321283844E-21</v>
      </c>
      <c r="ACM143" s="120">
        <v>2.1556400321283844E-21</v>
      </c>
      <c r="ACN143" s="120">
        <v>1.3766620529862314E-21</v>
      </c>
      <c r="ACO143" s="120">
        <v>1.3766620529862308E-21</v>
      </c>
      <c r="ACP143" s="120">
        <v>8.7060919357427092E-22</v>
      </c>
      <c r="ACQ143" s="120">
        <v>8.7060919357427055E-22</v>
      </c>
      <c r="ACR143" s="120">
        <v>5.4501655894911409E-22</v>
      </c>
      <c r="ACS143" s="120">
        <v>5.4501655894911418E-22</v>
      </c>
      <c r="ACT143" s="120">
        <v>3.3761688289352993E-22</v>
      </c>
      <c r="ACU143" s="120">
        <v>3.3761688289353016E-22</v>
      </c>
      <c r="ACV143" s="120">
        <v>2.0686890595131036E-22</v>
      </c>
      <c r="ACW143" s="120">
        <v>2.0686890595131027E-22</v>
      </c>
      <c r="ACX143" s="120">
        <v>1.2532621724234383E-22</v>
      </c>
      <c r="ACY143" s="120">
        <v>1.2532621724234383E-22</v>
      </c>
      <c r="ACZ143" s="120">
        <v>7.5036585942558863E-23</v>
      </c>
      <c r="ADA143" s="120">
        <v>7.5036585942558874E-23</v>
      </c>
      <c r="ADB143" s="120">
        <v>4.4379898121401932E-23</v>
      </c>
      <c r="ADC143" s="120">
        <v>4.4379898121401938E-23</v>
      </c>
      <c r="ADD143" s="120">
        <v>2.591596189763151E-23</v>
      </c>
      <c r="ADE143" s="120">
        <v>2.5915961897631495E-23</v>
      </c>
      <c r="ADF143" s="120">
        <v>1.4934438099108493E-23</v>
      </c>
      <c r="ADG143" s="120">
        <v>1.4934438099108499E-23</v>
      </c>
      <c r="ADH143" s="120">
        <v>8.4880830978036011E-24</v>
      </c>
      <c r="ADI143" s="120">
        <v>8.4880830978036041E-24</v>
      </c>
      <c r="ADJ143" s="120">
        <v>4.755245162551307E-24</v>
      </c>
      <c r="ADK143" s="120">
        <v>4.7552451625513062E-24</v>
      </c>
      <c r="ADL143" s="120">
        <v>2.6242516930369951E-24</v>
      </c>
      <c r="ADM143" s="120">
        <v>2.6242516930369944E-24</v>
      </c>
      <c r="ADN143" s="120">
        <v>1.4256598229471121E-24</v>
      </c>
      <c r="ADO143" s="120">
        <v>1.4256598229471121E-24</v>
      </c>
      <c r="ADP143" s="120">
        <v>7.6189107946971185E-25</v>
      </c>
      <c r="ADQ143" s="120">
        <v>7.6189107946971185E-25</v>
      </c>
      <c r="ADR143" s="120">
        <v>4.0022419633510493E-25</v>
      </c>
      <c r="ADS143" s="120">
        <v>4.0022419633510507E-25</v>
      </c>
      <c r="ADT143" s="120">
        <v>2.0648582640187052E-25</v>
      </c>
      <c r="ADU143" s="120">
        <v>2.0648582640187059E-25</v>
      </c>
      <c r="ADV143" s="120">
        <v>1.0453703741166739E-25</v>
      </c>
      <c r="ADW143" s="120">
        <v>1.0453703741166739E-25</v>
      </c>
      <c r="ADX143" s="120">
        <v>5.1883655981034522E-26</v>
      </c>
      <c r="ADY143" s="120">
        <v>5.1883655981034522E-26</v>
      </c>
      <c r="ADZ143" s="120">
        <v>2.5218917297314175E-26</v>
      </c>
      <c r="AEA143" s="120">
        <v>2.5218917297314175E-26</v>
      </c>
      <c r="AEB143" s="120">
        <v>1.1991591256052219E-26</v>
      </c>
      <c r="AEC143" s="120">
        <v>1.199159125605222E-26</v>
      </c>
      <c r="AED143" s="120">
        <v>5.5713509890661848E-27</v>
      </c>
      <c r="AEE143" s="120">
        <v>5.5713509890661848E-27</v>
      </c>
      <c r="AEF143" s="120">
        <v>2.5258715624004727E-27</v>
      </c>
      <c r="AEG143" s="120">
        <v>2.5258715624004712E-27</v>
      </c>
      <c r="AEH143" s="120">
        <v>1.1158658828438782E-27</v>
      </c>
      <c r="AEI143" s="120">
        <v>1.1158658828438789E-27</v>
      </c>
      <c r="AEJ143" s="120">
        <v>4.7961003497668911E-28</v>
      </c>
      <c r="AEK143" s="120">
        <v>4.7961003497668911E-28</v>
      </c>
      <c r="AEL143" s="120">
        <v>2.0021671289349451E-28</v>
      </c>
      <c r="AEM143" s="120">
        <v>2.0021671289349453E-28</v>
      </c>
      <c r="AEN143" s="120">
        <v>8.1027774289682171E-29</v>
      </c>
      <c r="AEO143" s="120">
        <v>8.102777428968216E-29</v>
      </c>
      <c r="AEP143" s="120">
        <v>3.1724079046942151E-29</v>
      </c>
      <c r="AEQ143" s="120">
        <v>3.1724079046942151E-29</v>
      </c>
      <c r="AER143" s="120">
        <v>1.1988546998954936E-29</v>
      </c>
      <c r="AES143" s="120">
        <v>1.1988546998954939E-29</v>
      </c>
      <c r="AET143" s="120">
        <v>4.3616608126258763E-30</v>
      </c>
      <c r="AEU143" s="120">
        <v>4.3616608126258735E-30</v>
      </c>
      <c r="AEV143" s="120">
        <v>1.5233330008143783E-30</v>
      </c>
      <c r="AEW143" s="120">
        <v>1.5233330008143788E-30</v>
      </c>
      <c r="AEX143" s="120">
        <v>5.0907837820318951E-31</v>
      </c>
      <c r="AEY143" s="120">
        <v>5.0907837820318934E-31</v>
      </c>
      <c r="AEZ143" s="120">
        <v>1.6218789573081843E-31</v>
      </c>
      <c r="AFA143" s="120">
        <v>1.6218789573081847E-31</v>
      </c>
      <c r="AFB143" s="120">
        <v>4.905249326678212E-32</v>
      </c>
      <c r="AFC143" s="120">
        <v>4.9052493266782115E-32</v>
      </c>
      <c r="AFD143" s="120">
        <v>1.4014998076223456E-32</v>
      </c>
      <c r="AFE143" s="120">
        <v>1.4014998076223459E-32</v>
      </c>
      <c r="AFF143" s="120">
        <v>3.7613298350444605E-33</v>
      </c>
      <c r="AFG143" s="120">
        <v>3.7613298350444605E-33</v>
      </c>
      <c r="AFH143" s="120">
        <v>9.4186145462901972E-34</v>
      </c>
      <c r="AFI143" s="120">
        <v>9.4186145462901972E-34</v>
      </c>
      <c r="AFJ143" s="120">
        <v>2.1829099834619408E-34</v>
      </c>
      <c r="AFK143" s="120">
        <v>2.1829099834619403E-34</v>
      </c>
      <c r="AFL143" s="120">
        <v>4.6369889089688422E-35</v>
      </c>
      <c r="AFM143" s="120">
        <v>4.6369889089688422E-35</v>
      </c>
      <c r="AFN143" s="120">
        <v>8.9188481841164897E-36</v>
      </c>
      <c r="AFO143" s="120">
        <v>8.9188481841164897E-36</v>
      </c>
      <c r="AFP143" s="120">
        <v>1.5294448135427591E-36</v>
      </c>
      <c r="AFQ143" s="120">
        <v>1.5294448135427591E-36</v>
      </c>
      <c r="AFR143" s="120">
        <v>2.291283893267242E-37</v>
      </c>
      <c r="AFS143" s="120">
        <v>2.291283893267242E-37</v>
      </c>
      <c r="AFT143" s="120">
        <v>2.9163228087680755E-38</v>
      </c>
      <c r="AFU143" s="120">
        <v>2.9163228087680755E-38</v>
      </c>
      <c r="AFV143" s="120">
        <v>3.0283405060585049E-39</v>
      </c>
      <c r="AFW143" s="120">
        <v>3.0283405060585049E-39</v>
      </c>
      <c r="AFX143" s="120">
        <v>2.4059734113071379E-40</v>
      </c>
      <c r="AFY143" s="120">
        <v>2.4059734113071379E-40</v>
      </c>
      <c r="AFZ143" s="120">
        <v>1.3004049748934302E-41</v>
      </c>
      <c r="AGA143" s="120">
        <v>1.3004049748934302E-41</v>
      </c>
      <c r="AGB143" s="120">
        <v>3.5873240686715317E-43</v>
      </c>
      <c r="AGC143" s="120" t="s">
        <v>105</v>
      </c>
      <c r="AGD143" s="120" t="s">
        <v>105</v>
      </c>
      <c r="AGE143" s="120" t="s">
        <v>105</v>
      </c>
      <c r="AGF143" s="120" t="s">
        <v>105</v>
      </c>
      <c r="AGG143" s="120" t="s">
        <v>105</v>
      </c>
      <c r="AGH143" s="120" t="s">
        <v>105</v>
      </c>
      <c r="AGI143" s="120" t="s">
        <v>105</v>
      </c>
      <c r="AGJ143" s="120" t="s">
        <v>105</v>
      </c>
      <c r="AGK143" s="120" t="s">
        <v>105</v>
      </c>
      <c r="AGL143" s="120" t="s">
        <v>105</v>
      </c>
      <c r="AGM143" s="120" t="s">
        <v>105</v>
      </c>
      <c r="AGN143" s="120" t="s">
        <v>105</v>
      </c>
      <c r="AGO143" s="120" t="s">
        <v>105</v>
      </c>
      <c r="AGP143" s="120" t="s">
        <v>105</v>
      </c>
      <c r="AGQ143" s="120" t="s">
        <v>105</v>
      </c>
      <c r="AGR143" s="120" t="s">
        <v>105</v>
      </c>
      <c r="AGS143" s="120" t="s">
        <v>105</v>
      </c>
      <c r="AGT143" s="120" t="s">
        <v>105</v>
      </c>
      <c r="AGU143" s="120" t="s">
        <v>105</v>
      </c>
      <c r="AGV143" s="120" t="s">
        <v>105</v>
      </c>
      <c r="AGW143" s="120" t="s">
        <v>105</v>
      </c>
      <c r="AGX143" s="120" t="s">
        <v>105</v>
      </c>
      <c r="AGY143" s="120" t="s">
        <v>105</v>
      </c>
      <c r="AGZ143" s="120" t="s">
        <v>105</v>
      </c>
      <c r="AHA143" s="120" t="s">
        <v>105</v>
      </c>
      <c r="AHB143" s="120" t="s">
        <v>105</v>
      </c>
      <c r="AHC143" s="120" t="s">
        <v>105</v>
      </c>
      <c r="AHD143" s="120" t="s">
        <v>105</v>
      </c>
      <c r="AHE143" s="120" t="s">
        <v>105</v>
      </c>
      <c r="AHF143" s="120" t="s">
        <v>105</v>
      </c>
      <c r="AHG143" s="120" t="s">
        <v>105</v>
      </c>
      <c r="AHH143" s="120" t="s">
        <v>105</v>
      </c>
      <c r="AHI143" s="120" t="s">
        <v>105</v>
      </c>
      <c r="AHJ143" s="120" t="s">
        <v>105</v>
      </c>
      <c r="AHK143" s="120" t="s">
        <v>105</v>
      </c>
      <c r="AHL143" s="120" t="s">
        <v>105</v>
      </c>
      <c r="AHM143" s="120" t="s">
        <v>105</v>
      </c>
      <c r="AHN143" s="120" t="s">
        <v>105</v>
      </c>
      <c r="AHO143" s="120" t="s">
        <v>105</v>
      </c>
      <c r="AHP143" s="120" t="s">
        <v>105</v>
      </c>
      <c r="AHQ143" s="120" t="s">
        <v>105</v>
      </c>
      <c r="AHR143" s="120" t="s">
        <v>105</v>
      </c>
      <c r="AHS143" s="120" t="s">
        <v>105</v>
      </c>
      <c r="AHT143" s="120" t="s">
        <v>105</v>
      </c>
      <c r="AHU143" s="120" t="s">
        <v>105</v>
      </c>
      <c r="AHV143" s="120" t="s">
        <v>105</v>
      </c>
      <c r="AHW143" s="120" t="s">
        <v>105</v>
      </c>
      <c r="AHX143" s="120" t="s">
        <v>105</v>
      </c>
      <c r="AHY143" s="120" t="s">
        <v>105</v>
      </c>
      <c r="AHZ143" s="120" t="s">
        <v>105</v>
      </c>
      <c r="AIA143" s="120" t="s">
        <v>105</v>
      </c>
      <c r="AIB143" s="120" t="s">
        <v>105</v>
      </c>
      <c r="AIC143" s="120" t="s">
        <v>105</v>
      </c>
      <c r="AID143" s="120" t="s">
        <v>105</v>
      </c>
      <c r="AIE143" s="120" t="s">
        <v>105</v>
      </c>
      <c r="AIF143" s="120" t="s">
        <v>105</v>
      </c>
      <c r="AIG143" s="120" t="s">
        <v>105</v>
      </c>
      <c r="AIH143" s="120" t="s">
        <v>105</v>
      </c>
      <c r="AII143" s="120" t="s">
        <v>105</v>
      </c>
      <c r="AIJ143" s="120" t="s">
        <v>105</v>
      </c>
      <c r="AIK143" s="120" t="s">
        <v>105</v>
      </c>
      <c r="AIL143" s="120" t="s">
        <v>105</v>
      </c>
      <c r="AIM143" s="120" t="s">
        <v>105</v>
      </c>
      <c r="AIN143" s="120" t="s">
        <v>105</v>
      </c>
      <c r="AIO143" s="120" t="s">
        <v>105</v>
      </c>
      <c r="AIP143" s="120" t="s">
        <v>105</v>
      </c>
      <c r="AIQ143" s="120" t="s">
        <v>105</v>
      </c>
      <c r="AIR143" s="120" t="s">
        <v>105</v>
      </c>
      <c r="AIS143" s="120" t="s">
        <v>105</v>
      </c>
      <c r="AIT143" s="120" t="s">
        <v>105</v>
      </c>
      <c r="AIU143" s="120" t="s">
        <v>105</v>
      </c>
      <c r="AIV143" s="120" t="s">
        <v>105</v>
      </c>
      <c r="AIW143" s="120" t="s">
        <v>105</v>
      </c>
      <c r="AIX143" s="120" t="s">
        <v>105</v>
      </c>
      <c r="AIY143" s="120" t="s">
        <v>105</v>
      </c>
      <c r="AIZ143" s="120" t="s">
        <v>105</v>
      </c>
      <c r="AJA143" s="120" t="s">
        <v>105</v>
      </c>
      <c r="AJB143" s="120" t="s">
        <v>105</v>
      </c>
      <c r="AJC143" s="120" t="s">
        <v>105</v>
      </c>
      <c r="AJD143" s="120" t="s">
        <v>105</v>
      </c>
      <c r="AJE143" s="120" t="s">
        <v>105</v>
      </c>
      <c r="AJF143" s="120" t="s">
        <v>105</v>
      </c>
      <c r="AJG143" s="120" t="s">
        <v>105</v>
      </c>
      <c r="AJH143" s="120" t="s">
        <v>105</v>
      </c>
      <c r="AJI143" s="120" t="s">
        <v>105</v>
      </c>
      <c r="AJJ143" s="120" t="s">
        <v>105</v>
      </c>
      <c r="AJK143" s="120" t="s">
        <v>105</v>
      </c>
      <c r="AJL143" s="120" t="s">
        <v>105</v>
      </c>
      <c r="AJM143" s="120" t="s">
        <v>105</v>
      </c>
      <c r="AJN143" s="120" t="s">
        <v>105</v>
      </c>
      <c r="AJO143" s="120" t="s">
        <v>105</v>
      </c>
      <c r="AJP143" s="120" t="s">
        <v>105</v>
      </c>
      <c r="AJQ143" s="120" t="s">
        <v>105</v>
      </c>
      <c r="AJR143" s="120" t="s">
        <v>105</v>
      </c>
      <c r="AJS143" s="120" t="s">
        <v>105</v>
      </c>
      <c r="AJT143" s="120" t="s">
        <v>105</v>
      </c>
      <c r="AJU143" s="120" t="s">
        <v>105</v>
      </c>
      <c r="AJV143" s="120" t="s">
        <v>105</v>
      </c>
      <c r="AJW143" s="120" t="s">
        <v>105</v>
      </c>
      <c r="AJX143" s="120" t="s">
        <v>105</v>
      </c>
      <c r="AJY143" s="120" t="s">
        <v>105</v>
      </c>
      <c r="AJZ143" s="120" t="s">
        <v>105</v>
      </c>
      <c r="AKA143" s="120" t="s">
        <v>105</v>
      </c>
      <c r="AKB143" s="120" t="s">
        <v>105</v>
      </c>
      <c r="AKC143" s="120" t="s">
        <v>105</v>
      </c>
      <c r="AKD143" s="120" t="s">
        <v>105</v>
      </c>
      <c r="AKE143" s="120" t="s">
        <v>105</v>
      </c>
      <c r="AKF143" s="120" t="s">
        <v>105</v>
      </c>
      <c r="AKG143" s="120" t="s">
        <v>105</v>
      </c>
      <c r="AKH143" s="120" t="s">
        <v>105</v>
      </c>
      <c r="AKI143" s="120" t="s">
        <v>105</v>
      </c>
      <c r="AKJ143" s="120" t="s">
        <v>105</v>
      </c>
      <c r="AKK143" s="120" t="s">
        <v>105</v>
      </c>
      <c r="AKL143" s="120" t="s">
        <v>105</v>
      </c>
      <c r="AKM143" s="120" t="s">
        <v>105</v>
      </c>
      <c r="AKN143" s="120" t="s">
        <v>105</v>
      </c>
      <c r="AKO143" s="120" t="s">
        <v>105</v>
      </c>
      <c r="AKP143" s="120" t="s">
        <v>105</v>
      </c>
      <c r="AKQ143" s="120" t="s">
        <v>105</v>
      </c>
      <c r="AKR143" s="120" t="s">
        <v>105</v>
      </c>
      <c r="AKS143" s="120" t="s">
        <v>105</v>
      </c>
      <c r="AKT143" s="120" t="s">
        <v>105</v>
      </c>
      <c r="AKU143" s="120" t="s">
        <v>105</v>
      </c>
      <c r="AKV143" s="120" t="s">
        <v>105</v>
      </c>
      <c r="AKW143" s="120" t="s">
        <v>105</v>
      </c>
      <c r="AKX143" s="120" t="s">
        <v>105</v>
      </c>
      <c r="AKY143" s="120" t="s">
        <v>105</v>
      </c>
      <c r="AKZ143" s="120" t="s">
        <v>105</v>
      </c>
      <c r="ALA143" s="120" t="s">
        <v>105</v>
      </c>
      <c r="ALB143" s="120" t="s">
        <v>105</v>
      </c>
      <c r="ALC143" s="120" t="s">
        <v>105</v>
      </c>
      <c r="ALD143" s="120" t="s">
        <v>105</v>
      </c>
      <c r="ALE143" s="120" t="s">
        <v>105</v>
      </c>
      <c r="ALF143" s="120" t="s">
        <v>105</v>
      </c>
      <c r="ALG143" s="120" t="s">
        <v>105</v>
      </c>
      <c r="ALH143" s="120" t="s">
        <v>105</v>
      </c>
      <c r="ALI143" s="120" t="s">
        <v>105</v>
      </c>
      <c r="ALJ143" s="120" t="s">
        <v>105</v>
      </c>
      <c r="ALK143" s="120" t="s">
        <v>105</v>
      </c>
      <c r="ALL143" s="120" t="s">
        <v>105</v>
      </c>
      <c r="ALM143" s="120" t="s">
        <v>105</v>
      </c>
      <c r="ALN143" s="120"/>
    </row>
    <row r="144" spans="1:1002" hidden="1">
      <c r="A144" s="119">
        <v>143</v>
      </c>
      <c r="B144" s="120">
        <v>2.575135002043401E-6</v>
      </c>
      <c r="C144" s="120">
        <v>2.4288673339273335E-6</v>
      </c>
      <c r="D144" s="120">
        <v>2.5248510445740686E-6</v>
      </c>
      <c r="E144" s="120">
        <v>2.3811017573548148E-6</v>
      </c>
      <c r="F144" s="120">
        <v>2.4753461957730808E-6</v>
      </c>
      <c r="G144" s="120">
        <v>2.3340827423203128E-6</v>
      </c>
      <c r="H144" s="120">
        <v>2.4266119855948741E-6</v>
      </c>
      <c r="I144" s="120">
        <v>2.2878020710675305E-6</v>
      </c>
      <c r="J144" s="120">
        <v>2.3786399854957452E-6</v>
      </c>
      <c r="K144" s="120">
        <v>2.2422515673820477E-6</v>
      </c>
      <c r="L144" s="120">
        <v>2.3314218087612875E-6</v>
      </c>
      <c r="M144" s="120">
        <v>2.1974230969001981E-6</v>
      </c>
      <c r="N144" s="120">
        <v>2.2849491108301609E-6</v>
      </c>
      <c r="O144" s="120">
        <v>2.153308567414239E-6</v>
      </c>
      <c r="P144" s="120">
        <v>2.2392135896140817E-6</v>
      </c>
      <c r="Q144" s="120">
        <v>2.1098999291736358E-6</v>
      </c>
      <c r="R144" s="120">
        <v>2.1942069858139622E-6</v>
      </c>
      <c r="S144" s="120">
        <v>2.0671891751825044E-6</v>
      </c>
      <c r="T144" s="120">
        <v>2.1499210832321513E-6</v>
      </c>
      <c r="U144" s="120">
        <v>2.0251683414930519E-6</v>
      </c>
      <c r="V144" s="120">
        <v>2.1063477090807174E-6</v>
      </c>
      <c r="W144" s="120">
        <v>1.9838295074950899E-6</v>
      </c>
      <c r="X144" s="120">
        <v>2.063478734285755E-6</v>
      </c>
      <c r="Y144" s="120">
        <v>1.9431647962014626E-6</v>
      </c>
      <c r="Z144" s="120">
        <v>2.0213060737875818E-6</v>
      </c>
      <c r="AA144" s="120">
        <v>1.9031663745293537E-6</v>
      </c>
      <c r="AB144" s="120">
        <v>1.9798216868367883E-6</v>
      </c>
      <c r="AC144" s="120">
        <v>1.8638264535774151E-6</v>
      </c>
      <c r="AD144" s="120">
        <v>1.9390175772861228E-6</v>
      </c>
      <c r="AE144" s="120">
        <v>1.8251372888987073E-6</v>
      </c>
      <c r="AF144" s="120">
        <v>1.8988857938781353E-6</v>
      </c>
      <c r="AG144" s="120">
        <v>1.7870911807693494E-6</v>
      </c>
      <c r="AH144" s="120">
        <v>1.8594184305284978E-6</v>
      </c>
      <c r="AI144" s="120">
        <v>1.7496804744528268E-6</v>
      </c>
      <c r="AJ144" s="120">
        <v>1.8206076266049595E-6</v>
      </c>
      <c r="AK144" s="120">
        <v>1.7128975604599192E-6</v>
      </c>
      <c r="AL144" s="120">
        <v>1.782445567201876E-6</v>
      </c>
      <c r="AM144" s="120">
        <v>1.6767348748041632E-6</v>
      </c>
      <c r="AN144" s="120">
        <v>1.7449244834102742E-6</v>
      </c>
      <c r="AO144" s="120">
        <v>1.6411848992528794E-6</v>
      </c>
      <c r="AP144" s="120">
        <v>1.7080366525833909E-6</v>
      </c>
      <c r="AQ144" s="120">
        <v>1.6062401615735849E-6</v>
      </c>
      <c r="AR144" s="120">
        <v>1.6717743985975833E-6</v>
      </c>
      <c r="AS144" s="120">
        <v>1.5718932357758431E-6</v>
      </c>
      <c r="AT144" s="120">
        <v>1.6361300921086318E-6</v>
      </c>
      <c r="AU144" s="120">
        <v>1.538136742348448E-6</v>
      </c>
      <c r="AV144" s="120">
        <v>1.6010961508033225E-6</v>
      </c>
      <c r="AW144" s="120">
        <v>1.5049633484919093E-6</v>
      </c>
      <c r="AX144" s="120">
        <v>1.5666650396462852E-6</v>
      </c>
      <c r="AY144" s="120">
        <v>1.4723657683461824E-6</v>
      </c>
      <c r="AZ144" s="120">
        <v>1.5328292711220112E-6</v>
      </c>
      <c r="BA144" s="120">
        <v>1.4403367632135769E-6</v>
      </c>
      <c r="BB144" s="120">
        <v>1.4995814054720186E-6</v>
      </c>
      <c r="BC144" s="120">
        <v>1.408869141776838E-6</v>
      </c>
      <c r="BD144" s="120">
        <v>1.4669140509271117E-6</v>
      </c>
      <c r="BE144" s="120">
        <v>1.3779557603123049E-6</v>
      </c>
      <c r="BF144" s="120">
        <v>1.434819863934647E-6</v>
      </c>
      <c r="BG144" s="120">
        <v>1.3475895228980998E-6</v>
      </c>
      <c r="BH144" s="120">
        <v>1.4032915493807916E-6</v>
      </c>
      <c r="BI144" s="120">
        <v>1.3177633816173339E-6</v>
      </c>
      <c r="BJ144" s="120">
        <v>1.3723218608077273E-6</v>
      </c>
      <c r="BK144" s="120">
        <v>1.2884703367562772E-6</v>
      </c>
      <c r="BL144" s="120">
        <v>1.3419036006257311E-6</v>
      </c>
      <c r="BM144" s="120">
        <v>1.2597034369974018E-6</v>
      </c>
      <c r="BN144" s="120">
        <v>1.3120296203200618E-6</v>
      </c>
      <c r="BO144" s="120">
        <v>1.2314557796072932E-6</v>
      </c>
      <c r="BP144" s="120">
        <v>1.2826928206526467E-6</v>
      </c>
      <c r="BQ144" s="120">
        <v>1.2037205106193658E-6</v>
      </c>
      <c r="BR144" s="120">
        <v>1.2538861518585069E-6</v>
      </c>
      <c r="BS144" s="120">
        <v>1.1764908250113792E-6</v>
      </c>
      <c r="BT144" s="120">
        <v>1.2256026138368675E-6</v>
      </c>
      <c r="BU144" s="120">
        <v>1.1497599668776325E-6</v>
      </c>
      <c r="BV144" s="120">
        <v>1.1978352563368904E-6</v>
      </c>
      <c r="BW144" s="120">
        <v>1.1235212295958698E-6</v>
      </c>
      <c r="BX144" s="120">
        <v>1.170577179138013E-6</v>
      </c>
      <c r="BY144" s="120">
        <v>1.0977679559887954E-6</v>
      </c>
      <c r="BZ144" s="120">
        <v>1.1438215322248308E-6</v>
      </c>
      <c r="CA144" s="120">
        <v>1.0724935384802223E-6</v>
      </c>
      <c r="CB144" s="120">
        <v>1.1175615159564958E-6</v>
      </c>
      <c r="CC144" s="120">
        <v>1.0476914192457425E-6</v>
      </c>
      <c r="CD144" s="120">
        <v>1.0917903812305526E-6</v>
      </c>
      <c r="CE144" s="120">
        <v>1.0233550903579328E-6</v>
      </c>
      <c r="CF144" s="120">
        <v>1.0665014296412135E-6</v>
      </c>
      <c r="CG144" s="120">
        <v>9.9947809392603017E-7</v>
      </c>
      <c r="CH144" s="120">
        <v>1.0416880136319907E-6</v>
      </c>
      <c r="CI144" s="120">
        <v>9.7605402223003651E-7</v>
      </c>
      <c r="CJ144" s="120">
        <v>1.0173435366426735E-6</v>
      </c>
      <c r="CK144" s="120">
        <v>9.5307651784924929E-7</v>
      </c>
      <c r="CL144" s="120">
        <v>9.9346145325060415E-7</v>
      </c>
      <c r="CM144" s="120">
        <v>9.305392737851325E-7</v>
      </c>
      <c r="CN144" s="120">
        <v>9.7003526930619835E-7</v>
      </c>
      <c r="CO144" s="120">
        <v>9.0843603357853897E-7</v>
      </c>
      <c r="CP144" s="120">
        <v>9.470585420626948E-7</v>
      </c>
      <c r="CQ144" s="120">
        <v>8.867605914212117E-7</v>
      </c>
      <c r="CR144" s="120">
        <v>9.2452488030007131E-7</v>
      </c>
      <c r="CS144" s="120">
        <v>8.6550679226155762E-7</v>
      </c>
      <c r="CT144" s="120">
        <v>9.0242794444311678E-7</v>
      </c>
      <c r="CU144" s="120">
        <v>8.4466853190464582E-7</v>
      </c>
      <c r="CV144" s="120">
        <v>8.8076144667361228E-7</v>
      </c>
      <c r="CW144" s="120">
        <v>8.2423975710642344E-7</v>
      </c>
      <c r="CX144" s="120">
        <v>8.5951915103658515E-7</v>
      </c>
      <c r="CY144" s="120">
        <v>8.0421446566207454E-7</v>
      </c>
      <c r="CZ144" s="120">
        <v>8.38694873540604E-7</v>
      </c>
      <c r="DA144" s="120">
        <v>7.8458670648854523E-7</v>
      </c>
      <c r="DB144" s="120">
        <v>8.1828248225208881E-7</v>
      </c>
      <c r="DC144" s="120">
        <v>7.6535057970116021E-7</v>
      </c>
      <c r="DD144" s="120">
        <v>7.982758973835981E-7</v>
      </c>
      <c r="DE144" s="120">
        <v>7.4650023668435135E-7</v>
      </c>
      <c r="DF144" s="120">
        <v>7.7866909137607644E-7</v>
      </c>
      <c r="DG144" s="120">
        <v>7.2802988015642033E-7</v>
      </c>
      <c r="DH144" s="120">
        <v>7.5945608897501067E-7</v>
      </c>
      <c r="DI144" s="120">
        <v>7.0993376422836554E-7</v>
      </c>
      <c r="DJ144" s="120">
        <v>7.4063096730049632E-7</v>
      </c>
      <c r="DK144" s="120">
        <v>6.9220619445669575E-7</v>
      </c>
      <c r="DL144" s="120">
        <v>7.2218785591115963E-7</v>
      </c>
      <c r="DM144" s="120">
        <v>6.7484152789026155E-7</v>
      </c>
      <c r="DN144" s="120">
        <v>7.0412093686194527E-7</v>
      </c>
      <c r="DO144" s="120">
        <v>6.578341731110446E-7</v>
      </c>
      <c r="DP144" s="120">
        <v>6.864244447557075E-7</v>
      </c>
      <c r="DQ144" s="120">
        <v>6.4117859026890326E-7</v>
      </c>
      <c r="DR144" s="120">
        <v>6.6909266678861134E-7</v>
      </c>
      <c r="DS144" s="120">
        <v>6.2486929111024857E-7</v>
      </c>
      <c r="DT144" s="120">
        <v>6.5211994278930701E-7</v>
      </c>
      <c r="DU144" s="120">
        <v>6.0890083900064404E-7</v>
      </c>
      <c r="DV144" s="120">
        <v>6.3550066525187782E-7</v>
      </c>
      <c r="DW144" s="120">
        <v>5.9326784894131274E-7</v>
      </c>
      <c r="DX144" s="120">
        <v>6.1922927936251702E-7</v>
      </c>
      <c r="DY144" s="120">
        <v>5.7796498757951523E-7</v>
      </c>
      <c r="DZ144" s="120">
        <v>6.0330028301993098E-7</v>
      </c>
      <c r="EA144" s="120">
        <v>5.6298697321282308E-7</v>
      </c>
      <c r="EB144" s="120">
        <v>5.8770822684946635E-7</v>
      </c>
      <c r="EC144" s="120">
        <v>5.4832857578724799E-7</v>
      </c>
      <c r="ED144" s="120">
        <v>5.7244771421091776E-7</v>
      </c>
      <c r="EE144" s="120">
        <v>5.3398461688922534E-7</v>
      </c>
      <c r="EF144" s="120">
        <v>5.5751340120002616E-7</v>
      </c>
      <c r="EG144" s="120">
        <v>5.199499697314428E-7</v>
      </c>
      <c r="EH144" s="120">
        <v>5.4289999664365124E-7</v>
      </c>
      <c r="EI144" s="120">
        <v>5.062195591325177E-7</v>
      </c>
      <c r="EJ144" s="120">
        <v>5.2860226208861178E-7</v>
      </c>
      <c r="EK144" s="120">
        <v>4.9278836149050375E-7</v>
      </c>
      <c r="EL144" s="120">
        <v>5.1461501178417256E-7</v>
      </c>
      <c r="EM144" s="120">
        <v>4.7965140475022031E-7</v>
      </c>
      <c r="EN144" s="120">
        <v>5.0093311265818313E-7</v>
      </c>
      <c r="EO144" s="120">
        <v>4.6680376836441918E-7</v>
      </c>
      <c r="EP144" s="120">
        <v>4.8755148428686569E-7</v>
      </c>
      <c r="EQ144" s="120">
        <v>4.5424058324877481E-7</v>
      </c>
      <c r="ER144" s="120">
        <v>4.7446509885823919E-7</v>
      </c>
      <c r="ES144" s="120">
        <v>4.4195703173070043E-7</v>
      </c>
      <c r="ET144" s="120">
        <v>4.6166898112918733E-7</v>
      </c>
      <c r="EU144" s="120">
        <v>4.2994834749200051E-7</v>
      </c>
      <c r="EV144" s="120">
        <v>4.4915820837615801E-7</v>
      </c>
      <c r="EW144" s="120">
        <v>4.1820981550533599E-7</v>
      </c>
      <c r="EX144" s="120">
        <v>4.3692791033950491E-7</v>
      </c>
      <c r="EY144" s="120">
        <v>4.067367719645559E-7</v>
      </c>
      <c r="EZ144" s="120">
        <v>4.2497326916148257E-7</v>
      </c>
      <c r="FA144" s="120">
        <v>3.9552460420885208E-7</v>
      </c>
      <c r="FB144" s="120">
        <v>4.1328951931787131E-7</v>
      </c>
      <c r="FC144" s="120">
        <v>3.8456875064077436E-7</v>
      </c>
      <c r="FD144" s="120">
        <v>4.0187194754327005E-7</v>
      </c>
      <c r="FE144" s="120">
        <v>3.7386470063811067E-7</v>
      </c>
      <c r="FF144" s="120">
        <v>3.9071589275004378E-7</v>
      </c>
      <c r="FG144" s="120">
        <v>3.6340799445963827E-7</v>
      </c>
      <c r="FH144" s="120">
        <v>3.798167459409469E-7</v>
      </c>
      <c r="FI144" s="120">
        <v>3.5319422314476944E-7</v>
      </c>
      <c r="FJ144" s="120">
        <v>3.6916995011542491E-7</v>
      </c>
      <c r="FK144" s="120">
        <v>3.4321902840708943E-7</v>
      </c>
      <c r="FL144" s="120">
        <v>3.5877100016961311E-7</v>
      </c>
      <c r="FM144" s="120">
        <v>3.3347810252182718E-7</v>
      </c>
      <c r="FN144" s="120">
        <v>3.486154427900471E-7</v>
      </c>
      <c r="FO144" s="120">
        <v>3.2396718820725184E-7</v>
      </c>
      <c r="FP144" s="120">
        <v>3.3869887634109724E-7</v>
      </c>
      <c r="FQ144" s="120">
        <v>3.1468207850003894E-7</v>
      </c>
      <c r="FR144" s="120">
        <v>3.2901695074615113E-7</v>
      </c>
      <c r="FS144" s="120">
        <v>3.0561861662460603E-7</v>
      </c>
      <c r="FT144" s="120">
        <v>3.1956536736255638E-7</v>
      </c>
      <c r="FU144" s="120">
        <v>2.9677269585645842E-7</v>
      </c>
      <c r="FV144" s="120">
        <v>3.1033987885035379E-7</v>
      </c>
      <c r="FW144" s="120">
        <v>2.8814025937955978E-7</v>
      </c>
      <c r="FX144" s="120">
        <v>3.013362890348191E-7</v>
      </c>
      <c r="FY144" s="120">
        <v>2.7971730013776199E-7</v>
      </c>
      <c r="FZ144" s="120">
        <v>2.9255045276283989E-7</v>
      </c>
      <c r="GA144" s="120">
        <v>2.714998606803126E-7</v>
      </c>
      <c r="GB144" s="120">
        <v>2.8397827575315303E-7</v>
      </c>
      <c r="GC144" s="120">
        <v>2.6348403300148357E-7</v>
      </c>
      <c r="GD144" s="120">
        <v>2.7561571444047544E-7</v>
      </c>
      <c r="GE144" s="120">
        <v>2.5566595837433828E-7</v>
      </c>
      <c r="GF144" s="120">
        <v>2.6745877581355449E-7</v>
      </c>
      <c r="GG144" s="120">
        <v>2.4804182717868906E-7</v>
      </c>
      <c r="GH144" s="120">
        <v>2.5950351724717656E-7</v>
      </c>
      <c r="GI144" s="120">
        <v>2.4060787872326107E-7</v>
      </c>
      <c r="GJ144" s="120">
        <v>2.5174604632815863E-7</v>
      </c>
      <c r="GK144" s="120">
        <v>2.3336040106211594E-7</v>
      </c>
      <c r="GL144" s="120">
        <v>2.4418252067536763E-7</v>
      </c>
      <c r="GM144" s="120">
        <v>2.2629573080536192E-7</v>
      </c>
      <c r="GN144" s="120">
        <v>2.3680914775380166E-7</v>
      </c>
      <c r="GO144" s="120">
        <v>2.1941025292420497E-7</v>
      </c>
      <c r="GP144" s="120">
        <v>2.2962218468277586E-7</v>
      </c>
      <c r="GQ144" s="120">
        <v>2.1270040055036981E-7</v>
      </c>
      <c r="GR144" s="120">
        <v>2.2261793803824809E-7</v>
      </c>
      <c r="GS144" s="120">
        <v>2.0616265476994393E-7</v>
      </c>
      <c r="GT144" s="120">
        <v>2.1579276364933495E-7</v>
      </c>
      <c r="GU144" s="120">
        <v>1.9979354441168764E-7</v>
      </c>
      <c r="GV144" s="120">
        <v>2.091430663890609E-7</v>
      </c>
      <c r="GW144" s="120">
        <v>1.9358964582986225E-7</v>
      </c>
      <c r="GX144" s="120">
        <v>2.0266529995938779E-7</v>
      </c>
      <c r="GY144" s="120">
        <v>1.8754758268161845E-7</v>
      </c>
      <c r="GZ144" s="120">
        <v>1.9635596667056988E-7</v>
      </c>
      <c r="HA144" s="120">
        <v>1.8166402569900257E-7</v>
      </c>
      <c r="HB144" s="120">
        <v>1.9021161721489469E-7</v>
      </c>
      <c r="HC144" s="120">
        <v>1.7593569245563733E-7</v>
      </c>
      <c r="HD144" s="120">
        <v>1.8422885043485381E-7</v>
      </c>
      <c r="HE144" s="120">
        <v>1.7035934712811959E-7</v>
      </c>
      <c r="HF144" s="120">
        <v>1.7840431308579884E-7</v>
      </c>
      <c r="HG144" s="120">
        <v>1.6493180025220507E-7</v>
      </c>
      <c r="HH144" s="120">
        <v>1.7273469959314542E-7</v>
      </c>
      <c r="HI144" s="120">
        <v>1.5964990847383316E-7</v>
      </c>
      <c r="HJ144" s="120">
        <v>1.6721675180417732E-7</v>
      </c>
      <c r="HK144" s="120">
        <v>1.5451057429505081E-7</v>
      </c>
      <c r="HL144" s="120">
        <v>1.6184725873451202E-7</v>
      </c>
      <c r="HM144" s="120">
        <v>1.4951074581490059E-7</v>
      </c>
      <c r="HN144" s="120">
        <v>1.5662305630929123E-7</v>
      </c>
      <c r="HO144" s="120">
        <v>1.4464741646533466E-7</v>
      </c>
      <c r="HP144" s="120">
        <v>1.5154102709915898E-7</v>
      </c>
      <c r="HQ144" s="120">
        <v>1.3991762474222245E-7</v>
      </c>
      <c r="HR144" s="120">
        <v>1.4659810005109358E-7</v>
      </c>
      <c r="HS144" s="120">
        <v>1.3531845393151744E-7</v>
      </c>
      <c r="HT144" s="120">
        <v>1.41791250214159E-7</v>
      </c>
      <c r="HU144" s="120">
        <v>1.3084703183065206E-7</v>
      </c>
      <c r="HV144" s="120">
        <v>1.3711749846024536E-7</v>
      </c>
      <c r="HW144" s="120">
        <v>1.2650053046523075E-7</v>
      </c>
      <c r="HX144" s="120">
        <v>1.3257391119987148E-7</v>
      </c>
      <c r="HY144" s="120">
        <v>1.22276165801099E-7</v>
      </c>
      <c r="HZ144" s="120">
        <v>1.2815760009312066E-7</v>
      </c>
      <c r="IA144" s="120">
        <v>1.1817119745185328E-7</v>
      </c>
      <c r="IB144" s="120">
        <v>1.2386572175578108E-7</v>
      </c>
      <c r="IC144" s="120">
        <v>1.1418292838187452E-7</v>
      </c>
      <c r="ID144" s="120">
        <v>1.1969547746077232E-7</v>
      </c>
      <c r="IE144" s="120">
        <v>1.1030870460495933E-7</v>
      </c>
      <c r="IF144" s="120">
        <v>1.156441128349316E-7</v>
      </c>
      <c r="IG144" s="120">
        <v>1.0654591487862911E-7</v>
      </c>
      <c r="IH144" s="120">
        <v>1.1170891755124097E-7</v>
      </c>
      <c r="II144" s="120">
        <v>1.0289199039419616E-7</v>
      </c>
      <c r="IJ144" s="120">
        <v>1.078872250165765E-7</v>
      </c>
      <c r="IK144" s="120">
        <v>9.9344404462670151E-8</v>
      </c>
      <c r="IL144" s="120">
        <v>1.0417641205506202E-7</v>
      </c>
      <c r="IM144" s="120">
        <v>9.5900672196588387E-8</v>
      </c>
      <c r="IN144" s="120">
        <v>1.0057389858711125E-7</v>
      </c>
      <c r="IO144" s="120">
        <v>9.2558350187852055E-8</v>
      </c>
      <c r="IP144" s="120">
        <v>9.7077147304244064E-8</v>
      </c>
      <c r="IQ144" s="120">
        <v>8.9315036181658737E-8</v>
      </c>
      <c r="IR144" s="120">
        <v>9.368366333976739E-8</v>
      </c>
      <c r="IS144" s="120">
        <v>8.6168368746619394E-8</v>
      </c>
      <c r="IT144" s="120">
        <v>9.0390993935406535E-8</v>
      </c>
      <c r="IU144" s="120">
        <v>8.3116026941144002E-8</v>
      </c>
      <c r="IV144" s="120">
        <v>8.7196728103978114E-8</v>
      </c>
      <c r="IW144" s="120">
        <v>8.0155729976193523E-8</v>
      </c>
      <c r="IX144" s="120">
        <v>8.4098496288199111E-8</v>
      </c>
      <c r="IY144" s="120">
        <v>7.7285236874484851E-8</v>
      </c>
      <c r="IZ144" s="120">
        <v>8.1093970015722316E-8</v>
      </c>
      <c r="JA144" s="120">
        <v>7.4502346126246011E-8</v>
      </c>
      <c r="JB144" s="120">
        <v>7.8180861550496932E-8</v>
      </c>
      <c r="JC144" s="120">
        <v>7.180489534161518E-8</v>
      </c>
      <c r="JD144" s="120">
        <v>7.5356923540547803E-8</v>
      </c>
      <c r="JE144" s="120">
        <v>6.9190760899779042E-8</v>
      </c>
      <c r="JF144" s="120">
        <v>7.2619948662272385E-8</v>
      </c>
      <c r="JG144" s="120">
        <v>6.6657857594948899E-8</v>
      </c>
      <c r="JH144" s="120">
        <v>6.9967769261355527E-8</v>
      </c>
      <c r="JI144" s="120">
        <v>6.4204138279273679E-8</v>
      </c>
      <c r="JJ144" s="120">
        <v>6.7398256990401355E-8</v>
      </c>
      <c r="JK144" s="120">
        <v>6.1827593502788139E-8</v>
      </c>
      <c r="JL144" s="120">
        <v>6.4909322443384418E-8</v>
      </c>
      <c r="JM144" s="120">
        <v>5.9526251150498594E-8</v>
      </c>
      <c r="JN144" s="120">
        <v>6.2498914787024503E-8</v>
      </c>
      <c r="JO144" s="120">
        <v>5.729817607670885E-8</v>
      </c>
      <c r="JP144" s="120">
        <v>6.0165021389187135E-8</v>
      </c>
      <c r="JQ144" s="120">
        <v>5.5141469736686443E-8</v>
      </c>
      <c r="JR144" s="120">
        <v>5.7905667444416951E-8</v>
      </c>
      <c r="JS144" s="120">
        <v>5.3054269815778308E-8</v>
      </c>
      <c r="JT144" s="120">
        <v>5.5718915596711041E-8</v>
      </c>
      <c r="JU144" s="120">
        <v>5.1034749856076959E-8</v>
      </c>
      <c r="JV144" s="120">
        <v>5.3602865559637944E-8</v>
      </c>
      <c r="JW144" s="120">
        <v>4.9081118880745764E-8</v>
      </c>
      <c r="JX144" s="120">
        <v>5.1555653733912717E-8</v>
      </c>
      <c r="JY144" s="120">
        <v>4.7191621016108732E-8</v>
      </c>
      <c r="JZ144" s="120">
        <v>4.9575452822537122E-8</v>
      </c>
      <c r="KA144" s="120">
        <v>4.5364535111615256E-8</v>
      </c>
      <c r="KB144" s="120">
        <v>4.766047144361671E-8</v>
      </c>
      <c r="KC144" s="120">
        <v>4.3598174357786247E-8</v>
      </c>
      <c r="KD144" s="120">
        <v>4.5808953740964462E-8</v>
      </c>
      <c r="KE144" s="120">
        <v>4.1890885902252144E-8</v>
      </c>
      <c r="KF144" s="120">
        <v>4.401917899260517E-8</v>
      </c>
      <c r="KG144" s="120">
        <v>4.0241050463993616E-8</v>
      </c>
      <c r="KH144" s="120">
        <v>4.2289461217293591E-8</v>
      </c>
      <c r="KI144" s="120">
        <v>3.8647081945895673E-8</v>
      </c>
      <c r="KJ144" s="120">
        <v>4.0618148779159993E-8</v>
      </c>
      <c r="KK144" s="120">
        <v>3.7107427045726355E-8</v>
      </c>
      <c r="KL144" s="120">
        <v>3.9003623990598003E-8</v>
      </c>
      <c r="KM144" s="120">
        <v>3.5620564865652874E-8</v>
      </c>
      <c r="KN144" s="120">
        <v>3.7444302713510496E-8</v>
      </c>
      <c r="KO144" s="120">
        <v>3.4185006520407639E-8</v>
      </c>
      <c r="KP144" s="120">
        <v>3.5938633959029378E-8</v>
      </c>
      <c r="KQ144" s="120">
        <v>3.2799294744217583E-8</v>
      </c>
      <c r="KR144" s="120">
        <v>3.4485099485826304E-8</v>
      </c>
      <c r="KS144" s="120">
        <v>3.1462003496610644E-8</v>
      </c>
      <c r="KT144" s="120">
        <v>3.3082213397130792E-8</v>
      </c>
      <c r="KU144" s="120">
        <v>3.0171737567212582E-8</v>
      </c>
      <c r="KV144" s="120">
        <v>3.1728521736573685E-8</v>
      </c>
      <c r="KW144" s="120">
        <v>2.8927132179649601E-8</v>
      </c>
      <c r="KX144" s="120">
        <v>3.0422602082974387E-8</v>
      </c>
      <c r="KY144" s="120">
        <v>2.7726852594670896E-8</v>
      </c>
      <c r="KZ144" s="120">
        <v>2.9163063144189513E-8</v>
      </c>
      <c r="LA144" s="120">
        <v>2.6569593712605766E-8</v>
      </c>
      <c r="LB144" s="120">
        <v>2.7948544350141898E-8</v>
      </c>
      <c r="LC144" s="120">
        <v>2.5454079675270633E-8</v>
      </c>
      <c r="LD144" s="120">
        <v>2.6777715445148939E-8</v>
      </c>
      <c r="LE144" s="120">
        <v>2.4379063467441005E-8</v>
      </c>
      <c r="LF144" s="120">
        <v>2.5649276079668943E-8</v>
      </c>
      <c r="LG144" s="120">
        <v>2.3343326518003079E-8</v>
      </c>
      <c r="LH144" s="120">
        <v>2.4561955401584584E-8</v>
      </c>
      <c r="LI144" s="120">
        <v>2.2345678300900309E-8</v>
      </c>
      <c r="LJ144" s="120">
        <v>2.3514511647143206E-8</v>
      </c>
      <c r="LK144" s="120">
        <v>2.1384955935990781E-8</v>
      </c>
      <c r="LL144" s="120">
        <v>2.2505731731672592E-8</v>
      </c>
      <c r="LM144" s="120">
        <v>2.0460023789928481E-8</v>
      </c>
      <c r="LN144" s="120">
        <v>2.1534430840190858E-8</v>
      </c>
      <c r="LO144" s="120">
        <v>1.9569773077184527E-8</v>
      </c>
      <c r="LP144" s="120">
        <v>2.0599452018030337E-8</v>
      </c>
      <c r="LQ144" s="120">
        <v>1.8713121461322313E-8</v>
      </c>
      <c r="LR144" s="120">
        <v>1.9699665761593439E-8</v>
      </c>
      <c r="LS144" s="120">
        <v>1.7889012656640398E-8</v>
      </c>
      <c r="LT144" s="120">
        <v>1.8833969609359087E-8</v>
      </c>
      <c r="LU144" s="120">
        <v>1.7096416030297224E-8</v>
      </c>
      <c r="LV144" s="120">
        <v>1.8001287733258005E-8</v>
      </c>
      <c r="LW144" s="120">
        <v>1.633432620503046E-8</v>
      </c>
      <c r="LX144" s="120">
        <v>1.7200570530534069E-8</v>
      </c>
      <c r="LY144" s="120">
        <v>1.5601762662583757E-8</v>
      </c>
      <c r="LZ144" s="120">
        <v>1.6430794216209392E-8</v>
      </c>
      <c r="MA144" s="120">
        <v>1.4897769347953152E-8</v>
      </c>
      <c r="MB144" s="120">
        <v>1.5690960416269665E-8</v>
      </c>
      <c r="MC144" s="120">
        <v>1.4221414274564648E-8</v>
      </c>
      <c r="MD144" s="120">
        <v>1.4980095761685854E-8</v>
      </c>
      <c r="ME144" s="120">
        <v>1.3571789130493376E-8</v>
      </c>
      <c r="MF144" s="120">
        <v>1.4297251483387492E-8</v>
      </c>
      <c r="MG144" s="120">
        <v>1.2948008885834609E-8</v>
      </c>
      <c r="MH144" s="120">
        <v>1.3641503008302471E-8</v>
      </c>
      <c r="MI144" s="120">
        <v>1.2349211401335653E-8</v>
      </c>
      <c r="MJ144" s="120">
        <v>1.3011949556577367E-8</v>
      </c>
      <c r="MK144" s="120">
        <v>1.1774557038397346E-8</v>
      </c>
      <c r="ML144" s="120">
        <v>1.2407713740090801E-8</v>
      </c>
      <c r="MM144" s="120">
        <v>1.122322827055116E-8</v>
      </c>
      <c r="MN144" s="120">
        <v>1.1827941162372372E-8</v>
      </c>
      <c r="MO144" s="120">
        <v>1.069442929652013E-8</v>
      </c>
      <c r="MP144" s="120">
        <v>1.1271800020038421E-8</v>
      </c>
      <c r="MQ144" s="120">
        <v>1.0187385654966982E-8</v>
      </c>
      <c r="MR144" s="120">
        <v>1.0738480705853917E-8</v>
      </c>
      <c r="MS144" s="120">
        <v>9.7013438410344804E-9</v>
      </c>
      <c r="MT144" s="120">
        <v>1.0227195413530283E-8</v>
      </c>
      <c r="MU144" s="120">
        <v>9.2355709247807774E-9</v>
      </c>
      <c r="MV144" s="120">
        <v>9.7371777443663932E-9</v>
      </c>
      <c r="MW144" s="120">
        <v>8.7893541716109915E-9</v>
      </c>
      <c r="MX144" s="120">
        <v>9.2676823158391657E-9</v>
      </c>
      <c r="MY144" s="120">
        <v>8.3620006648053353E-9</v>
      </c>
      <c r="MZ144" s="120">
        <v>8.8179843722491227E-9</v>
      </c>
      <c r="NA144" s="120">
        <v>7.9528369302428162E-9</v>
      </c>
      <c r="NB144" s="120">
        <v>8.3873793975246846E-9</v>
      </c>
      <c r="NC144" s="120">
        <v>7.5612085634177912E-9</v>
      </c>
      <c r="ND144" s="120">
        <v>7.9751827302872419E-9</v>
      </c>
      <c r="NE144" s="120">
        <v>7.1864798588448989E-9</v>
      </c>
      <c r="NF144" s="120">
        <v>7.5807291812780125E-9</v>
      </c>
      <c r="NG144" s="120">
        <v>6.8280334419472312E-9</v>
      </c>
      <c r="NH144" s="120">
        <v>7.2033726532459714E-9</v>
      </c>
      <c r="NI144" s="120">
        <v>6.4852699035199329E-9</v>
      </c>
      <c r="NJ144" s="120">
        <v>6.8424857633941613E-9</v>
      </c>
      <c r="NK144" s="120">
        <v>6.1576074368603115E-9</v>
      </c>
      <c r="NL144" s="120">
        <v>6.4974594684805122E-9</v>
      </c>
      <c r="NM144" s="120">
        <v>5.8444814776537213E-9</v>
      </c>
      <c r="NN144" s="120">
        <v>6.1677026926671528E-9</v>
      </c>
      <c r="NO144" s="120">
        <v>5.5453443467025197E-9</v>
      </c>
      <c r="NP144" s="120">
        <v>5.8526419582105265E-9</v>
      </c>
      <c r="NQ144" s="120">
        <v>5.2596648955836318E-9</v>
      </c>
      <c r="NR144" s="120">
        <v>5.5517210190827981E-9</v>
      </c>
      <c r="NS144" s="120">
        <v>4.9869281553184914E-9</v>
      </c>
      <c r="NT144" s="120">
        <v>5.2644004976129721E-9</v>
      </c>
      <c r="NU144" s="120">
        <v>4.7266349881367471E-9</v>
      </c>
      <c r="NV144" s="120">
        <v>4.9901575242341438E-9</v>
      </c>
      <c r="NW144" s="120">
        <v>4.4783017424135394E-9</v>
      </c>
      <c r="NX144" s="120">
        <v>4.7284853804214913E-9</v>
      </c>
      <c r="NY144" s="120">
        <v>4.2414599108579507E-9</v>
      </c>
      <c r="NZ144" s="120">
        <v>4.4788931449032537E-9</v>
      </c>
      <c r="OA144" s="120">
        <v>4.0156557920279224E-9</v>
      </c>
      <c r="OB144" s="120">
        <v>4.2409053432248467E-9</v>
      </c>
      <c r="OC144" s="120">
        <v>3.8004501552450262E-9</v>
      </c>
      <c r="OD144" s="120">
        <v>4.0140616007441583E-9</v>
      </c>
      <c r="OE144" s="120">
        <v>3.5954179089800863E-9</v>
      </c>
      <c r="OF144" s="120">
        <v>3.7979162991337303E-9</v>
      </c>
      <c r="OG144" s="120">
        <v>3.4001477727785463E-9</v>
      </c>
      <c r="OH144" s="120">
        <v>3.5920382364632966E-9</v>
      </c>
      <c r="OI144" s="120">
        <v>3.2142419527920535E-9</v>
      </c>
      <c r="OJ144" s="120">
        <v>3.3960102909336797E-9</v>
      </c>
      <c r="OK144" s="120">
        <v>3.0373158209803951E-9</v>
      </c>
      <c r="OL144" s="120">
        <v>3.2094290883307984E-9</v>
      </c>
      <c r="OM144" s="120">
        <v>2.8689975980456853E-9</v>
      </c>
      <c r="ON144" s="120">
        <v>3.0319046732660314E-9</v>
      </c>
      <c r="OO144" s="120">
        <v>2.70892804015809E-9</v>
      </c>
      <c r="OP144" s="120">
        <v>2.8630601842666677E-9</v>
      </c>
      <c r="OQ144" s="120">
        <v>2.5567601295300515E-9</v>
      </c>
      <c r="OR144" s="120">
        <v>2.7025315327777831E-9</v>
      </c>
      <c r="OS144" s="120">
        <v>2.412158768893527E-9</v>
      </c>
      <c r="OT144" s="120">
        <v>2.5499670861342178E-9</v>
      </c>
      <c r="OU144" s="120">
        <v>2.2748004799320654E-9</v>
      </c>
      <c r="OV144" s="120">
        <v>2.4050273545587453E-9</v>
      </c>
      <c r="OW144" s="120">
        <v>2.1443731057171629E-9</v>
      </c>
      <c r="OX144" s="120">
        <v>2.2673846822400153E-9</v>
      </c>
      <c r="OY144" s="120">
        <v>2.0205755171957444E-9</v>
      </c>
      <c r="OZ144" s="120">
        <v>2.1367229425410681E-9</v>
      </c>
      <c r="PA144" s="120">
        <v>1.9031173237728919E-9</v>
      </c>
      <c r="PB144" s="120">
        <v>2.0127372373866382E-9</v>
      </c>
      <c r="PC144" s="120">
        <v>1.7917185880315451E-9</v>
      </c>
      <c r="PD144" s="120">
        <v>1.8951336008747011E-9</v>
      </c>
      <c r="PE144" s="120">
        <v>1.6861095446279642E-9</v>
      </c>
      <c r="PF144" s="120">
        <v>1.7836287071550064E-9</v>
      </c>
      <c r="PG144" s="120">
        <v>1.5860303233994107E-9</v>
      </c>
      <c r="PH144" s="120">
        <v>1.6779495826146461E-9</v>
      </c>
      <c r="PI144" s="120">
        <v>1.4912306767175496E-9</v>
      </c>
      <c r="PJ144" s="120">
        <v>1.5778333224078062E-9</v>
      </c>
      <c r="PK144" s="120">
        <v>1.4014697111185209E-9</v>
      </c>
      <c r="PL144" s="120">
        <v>1.4830268113642138E-9</v>
      </c>
      <c r="PM144" s="120">
        <v>1.3165156232379394E-9</v>
      </c>
      <c r="PN144" s="120">
        <v>1.3932864493079141E-9</v>
      </c>
      <c r="PO144" s="120">
        <v>1.2361454400763087E-9</v>
      </c>
      <c r="PP144" s="120">
        <v>1.3083778808151894E-9</v>
      </c>
      <c r="PQ144" s="120">
        <v>1.1601447636176359E-9</v>
      </c>
      <c r="PR144" s="120">
        <v>1.2280757294376656E-9</v>
      </c>
      <c r="PS144" s="120">
        <v>1.0883075198213582E-9</v>
      </c>
      <c r="PT144" s="120">
        <v>1.1521633364137914E-9</v>
      </c>
      <c r="PU144" s="120">
        <v>1.0204357120049065E-9</v>
      </c>
      <c r="PV144" s="120">
        <v>1.0804325038890469E-9</v>
      </c>
      <c r="PW144" s="120">
        <v>9.5633917863155633E-10</v>
      </c>
      <c r="PX144" s="120">
        <v>1.0126832426624266E-9</v>
      </c>
      <c r="PY144" s="120">
        <v>8.9583535551548538E-10</v>
      </c>
      <c r="PZ144" s="120">
        <v>9.487235244739155E-10</v>
      </c>
      <c r="QA144" s="120">
        <v>8.3874904245326559E-10</v>
      </c>
      <c r="QB144" s="120">
        <v>8.8836903884482942E-10</v>
      </c>
      <c r="QC144" s="120">
        <v>7.8491217428826878E-10</v>
      </c>
      <c r="QD144" s="120">
        <v>8.3144295448009135E-10</v>
      </c>
      <c r="QE144" s="120">
        <v>7.3416359641184838E-10</v>
      </c>
      <c r="QF144" s="120">
        <v>7.7777568523873227E-10</v>
      </c>
      <c r="QG144" s="120">
        <v>6.8634884470243184E-10</v>
      </c>
      <c r="QH144" s="120">
        <v>7.2720466067607003E-10</v>
      </c>
      <c r="QI144" s="120">
        <v>6.4131992990103126E-10</v>
      </c>
      <c r="QJ144" s="120">
        <v>6.7957410115828574E-10</v>
      </c>
      <c r="QK144" s="120">
        <v>5.9893512641903609E-10</v>
      </c>
      <c r="QL144" s="120">
        <v>6.3473479754733506E-10</v>
      </c>
      <c r="QM144" s="120">
        <v>5.5905876557154345E-10</v>
      </c>
      <c r="QN144" s="120">
        <v>5.9254389545140578E-10</v>
      </c>
      <c r="QO144" s="120">
        <v>5.2156103322689065E-10</v>
      </c>
      <c r="QP144" s="120">
        <v>5.5286468403342268E-10</v>
      </c>
      <c r="QQ144" s="120">
        <v>4.86317771860499E-10</v>
      </c>
      <c r="QR144" s="120">
        <v>5.1556638936741389E-10</v>
      </c>
      <c r="QS144" s="120">
        <v>4.5321028699861535E-10</v>
      </c>
      <c r="QT144" s="120">
        <v>4.805239723299122E-10</v>
      </c>
      <c r="QU144" s="120">
        <v>4.2212515803504276E-10</v>
      </c>
      <c r="QV144" s="120">
        <v>4.4761793101092041E-10</v>
      </c>
      <c r="QW144" s="120">
        <v>3.9295405340147516E-10</v>
      </c>
      <c r="QX144" s="120">
        <v>4.1673410762640309E-10</v>
      </c>
      <c r="QY144" s="120">
        <v>3.6559355006966336E-10</v>
      </c>
      <c r="QZ144" s="120">
        <v>3.8776349991172343E-10</v>
      </c>
      <c r="RA144" s="120">
        <v>3.3994495736124234E-10</v>
      </c>
      <c r="RB144" s="120">
        <v>3.6060207697291796E-10</v>
      </c>
      <c r="RC144" s="120">
        <v>3.1591414503870704E-10</v>
      </c>
      <c r="RD144" s="120">
        <v>3.3515059957025394E-10</v>
      </c>
      <c r="RE144" s="120">
        <v>2.9341137564875749E-10</v>
      </c>
      <c r="RF144" s="120">
        <v>3.1131444480609887E-10</v>
      </c>
      <c r="RG144" s="120">
        <v>2.7235114108697758E-10</v>
      </c>
      <c r="RH144" s="120">
        <v>2.8900343518675095E-10</v>
      </c>
      <c r="RI144" s="120">
        <v>2.5265200335062015E-10</v>
      </c>
      <c r="RJ144" s="120">
        <v>2.6813167202557282E-10</v>
      </c>
      <c r="RK144" s="120">
        <v>2.3423643944414913E-10</v>
      </c>
      <c r="RL144" s="120">
        <v>2.4861737315250674E-10</v>
      </c>
      <c r="RM144" s="120">
        <v>2.1703069040009395E-10</v>
      </c>
      <c r="RN144" s="120">
        <v>2.3038271489283623E-10</v>
      </c>
      <c r="RO144" s="120">
        <v>2.0096461437575097E-10</v>
      </c>
      <c r="RP144" s="120">
        <v>2.1335367827590871E-10</v>
      </c>
      <c r="RQ144" s="120">
        <v>1.8597154378429897E-10</v>
      </c>
      <c r="RR144" s="120">
        <v>1.9745989943245306E-10</v>
      </c>
      <c r="RS144" s="120">
        <v>1.7198814641700211E-10</v>
      </c>
      <c r="RT144" s="120">
        <v>1.8263452413709355E-10</v>
      </c>
      <c r="RU144" s="120">
        <v>1.5895429051132075E-10</v>
      </c>
      <c r="RV144" s="120">
        <v>1.6881406645069576E-10</v>
      </c>
      <c r="RW144" s="120">
        <v>1.4681291371797832E-10</v>
      </c>
      <c r="RX144" s="120">
        <v>1.5593827141529368E-10</v>
      </c>
      <c r="RY144" s="120">
        <v>1.3550989591833289E-10</v>
      </c>
      <c r="RZ144" s="120">
        <v>1.4394998175251219E-10</v>
      </c>
      <c r="SA144" s="120">
        <v>1.2499393584174535E-10</v>
      </c>
      <c r="SB144" s="120">
        <v>1.3279500851464542E-10</v>
      </c>
      <c r="SC144" s="120">
        <v>1.152164314310826E-10</v>
      </c>
      <c r="SD144" s="120">
        <v>1.2242200563586696E-10</v>
      </c>
      <c r="SE144" s="120">
        <v>1.0613136390298088E-10</v>
      </c>
      <c r="SF144" s="120">
        <v>1.1278234832943611E-10</v>
      </c>
      <c r="SG144" s="120">
        <v>9.7695185448083274E-11</v>
      </c>
      <c r="SH144" s="120">
        <v>1.0383001527522901E-10</v>
      </c>
      <c r="SI144" s="120">
        <v>8.9866710515097953E-11</v>
      </c>
      <c r="SJ144" s="120">
        <v>9.5521474540459257E-11</v>
      </c>
      <c r="SK144" s="120">
        <v>8.2607010621257391E-11</v>
      </c>
      <c r="SL144" s="120">
        <v>8.7815573175077401E-11</v>
      </c>
      <c r="SM144" s="120">
        <v>7.5879312630556489E-11</v>
      </c>
      <c r="SN144" s="120">
        <v>8.0673430422029701E-11</v>
      </c>
      <c r="SO144" s="120">
        <v>6.964890044001879E-11</v>
      </c>
      <c r="SP144" s="120">
        <v>7.4058334481333964E-11</v>
      </c>
      <c r="SQ144" s="120">
        <v>6.3883020013199762E-11</v>
      </c>
      <c r="SR144" s="120">
        <v>6.7935642765790878E-11</v>
      </c>
      <c r="SS144" s="120">
        <v>5.8550787699167216E-11</v>
      </c>
      <c r="ST144" s="120">
        <v>6.2272685585082632E-11</v>
      </c>
      <c r="SU144" s="120">
        <v>5.362310177430731E-11</v>
      </c>
      <c r="SV144" s="120">
        <v>5.7038673194034154E-11</v>
      </c>
      <c r="SW144" s="120">
        <v>4.9072557143498815E-11</v>
      </c>
      <c r="SX144" s="120">
        <v>5.2204606139915837E-11</v>
      </c>
      <c r="SY144" s="120">
        <v>4.4873363136468444E-11</v>
      </c>
      <c r="SZ144" s="120">
        <v>4.7743188842851265E-11</v>
      </c>
      <c r="TA144" s="120">
        <v>4.1001264334487806E-11</v>
      </c>
      <c r="TB144" s="120">
        <v>4.3628746342664275E-11</v>
      </c>
      <c r="TC144" s="120">
        <v>3.7433464362005969E-11</v>
      </c>
      <c r="TD144" s="120">
        <v>3.9837144144851281E-11</v>
      </c>
      <c r="TE144" s="120">
        <v>3.4148552577317419E-11</v>
      </c>
      <c r="TF144" s="120">
        <v>3.6345711097801475E-11</v>
      </c>
      <c r="TG144" s="120">
        <v>3.1126433595957623E-11</v>
      </c>
      <c r="TH144" s="120">
        <v>3.3133165232906057E-11</v>
      </c>
      <c r="TI144" s="120">
        <v>2.8348259580183016E-11</v>
      </c>
      <c r="TJ144" s="120">
        <v>3.0179542498799487E-11</v>
      </c>
      <c r="TK144" s="120">
        <v>2.5796365227641287E-11</v>
      </c>
      <c r="TL144" s="120">
        <v>2.7466128320660239E-11</v>
      </c>
      <c r="TM144" s="120">
        <v>2.3454205392160103E-11</v>
      </c>
      <c r="TN144" s="120">
        <v>2.4975391915263569E-11</v>
      </c>
      <c r="TO144" s="120">
        <v>2.1306295269484224E-11</v>
      </c>
      <c r="TP144" s="120">
        <v>2.2690923292325558E-11</v>
      </c>
      <c r="TQ144" s="120">
        <v>1.9338153080767532E-11</v>
      </c>
      <c r="TR144" s="120">
        <v>2.0597372872604745E-11</v>
      </c>
      <c r="TS144" s="120">
        <v>1.7536245186679464E-11</v>
      </c>
      <c r="TT144" s="120">
        <v>1.8680393653232971E-11</v>
      </c>
      <c r="TU144" s="120">
        <v>1.5887933565110274E-11</v>
      </c>
      <c r="TV144" s="120">
        <v>1.6926585850830769E-11</v>
      </c>
      <c r="TW144" s="120">
        <v>1.438142558565887E-11</v>
      </c>
      <c r="TX144" s="120">
        <v>1.5323443953122792E-11</v>
      </c>
      <c r="TY144" s="120">
        <v>1.3005726014355927E-11</v>
      </c>
      <c r="TZ144" s="120">
        <v>1.3859306110004104E-11</v>
      </c>
      <c r="UA144" s="120">
        <v>1.1750591182414758E-11</v>
      </c>
      <c r="UB144" s="120">
        <v>1.2523305795317314E-11</v>
      </c>
      <c r="UC144" s="120">
        <v>1.060648525320904E-11</v>
      </c>
      <c r="UD144" s="120">
        <v>1.1305325670981278E-11</v>
      </c>
      <c r="UE144" s="120">
        <v>9.5645385221498966E-12</v>
      </c>
      <c r="UF144" s="120">
        <v>1.0195953585563376E-11</v>
      </c>
      <c r="UG144" s="120">
        <v>8.6165076846724744E-12</v>
      </c>
      <c r="UH144" s="120">
        <v>9.1864406399067985E-12</v>
      </c>
      <c r="UI144" s="120">
        <v>7.7547380081415371E-12</v>
      </c>
      <c r="UJ144" s="120">
        <v>8.2686612530100815E-12</v>
      </c>
      <c r="UK144" s="120">
        <v>6.9721273441463148E-12</v>
      </c>
      <c r="UL144" s="120">
        <v>7.4350751620058217E-12</v>
      </c>
      <c r="UM144" s="120">
        <v>6.2620919183717593E-12</v>
      </c>
      <c r="UN144" s="120">
        <v>6.6786912907973399E-12</v>
      </c>
      <c r="UO144" s="120">
        <v>5.6185338360083838E-12</v>
      </c>
      <c r="UP144" s="120">
        <v>5.9930334226835719E-12</v>
      </c>
      <c r="UQ144" s="120">
        <v>5.0358102414888441E-12</v>
      </c>
      <c r="UR144" s="120">
        <v>5.3721076131306473E-12</v>
      </c>
      <c r="US144" s="120">
        <v>4.5087040722183983E-12</v>
      </c>
      <c r="UT144" s="120">
        <v>4.8103712797323287E-12</v>
      </c>
      <c r="UU144" s="120">
        <v>4.0323963468926233E-12</v>
      </c>
      <c r="UV144" s="120">
        <v>4.3027039073362988E-12</v>
      </c>
      <c r="UW144" s="120">
        <v>3.6024399299682339E-12</v>
      </c>
      <c r="UX144" s="120">
        <v>3.8443793072983295E-12</v>
      </c>
      <c r="UY144" s="120">
        <v>3.214734714868846E-12</v>
      </c>
      <c r="UZ144" s="120">
        <v>3.4310393708577012E-12</v>
      </c>
      <c r="VA144" s="120">
        <v>2.8655041695637281E-12</v>
      </c>
      <c r="VB144" s="120">
        <v>3.0586692577026109E-12</v>
      </c>
      <c r="VC144" s="120">
        <v>2.551273189251944E-12</v>
      </c>
      <c r="VD144" s="120">
        <v>2.7235739619108355E-12</v>
      </c>
      <c r="VE144" s="120">
        <v>2.2688472020135967E-12</v>
      </c>
      <c r="VF144" s="120">
        <v>2.4223561986055322E-12</v>
      </c>
      <c r="VG144" s="120">
        <v>2.0152924744515726E-12</v>
      </c>
      <c r="VH144" s="120">
        <v>2.1518955558561447E-12</v>
      </c>
      <c r="VI144" s="120">
        <v>1.787917565538386E-12</v>
      </c>
      <c r="VJ144" s="120">
        <v>1.9093288575766792E-12</v>
      </c>
      <c r="VK144" s="120">
        <v>1.5842558781004854E-12</v>
      </c>
      <c r="VL144" s="120">
        <v>1.6920316844253765E-12</v>
      </c>
      <c r="VM144" s="120">
        <v>1.4020492586140784E-12</v>
      </c>
      <c r="VN144" s="120">
        <v>1.4976010009879695E-12</v>
      </c>
      <c r="VO144" s="120">
        <v>1.2392325972490704E-12</v>
      </c>
      <c r="VP144" s="120">
        <v>1.3238388388283235E-12</v>
      </c>
      <c r="VQ144" s="120">
        <v>1.0939193813785372E-12</v>
      </c>
      <c r="VR144" s="120">
        <v>1.1687369863122912E-12</v>
      </c>
      <c r="VS144" s="120">
        <v>9.6438815706709252E-13</v>
      </c>
      <c r="VT144" s="120">
        <v>1.0304626374500882E-12</v>
      </c>
      <c r="VU144" s="120">
        <v>8.4906985436008259E-13</v>
      </c>
      <c r="VV144" s="120">
        <v>9.073449533565847E-13</v>
      </c>
      <c r="VW144" s="120">
        <v>7.4653593351381243E-13</v>
      </c>
      <c r="VX144" s="120">
        <v>7.9786249129451639E-13</v>
      </c>
      <c r="VY144" s="120">
        <v>6.5548731063223004E-13</v>
      </c>
      <c r="VZ144" s="120">
        <v>7.0063145763993106E-13</v>
      </c>
      <c r="WA144" s="120">
        <v>5.7474402250501833E-13</v>
      </c>
      <c r="WB144" s="120">
        <v>6.143947424894261E-13</v>
      </c>
      <c r="WC144" s="120">
        <v>5.0323559177328357E-13</v>
      </c>
      <c r="WD144" s="120">
        <v>5.3801169501192462E-13</v>
      </c>
      <c r="WE144" s="120">
        <v>4.3999205487918578E-13</v>
      </c>
      <c r="WF144" s="120">
        <v>4.7044860003134338E-13</v>
      </c>
      <c r="WG144" s="120">
        <v>3.8413561658276207E-13</v>
      </c>
      <c r="WH144" s="120">
        <v>4.1076981770768485E-13</v>
      </c>
      <c r="WI144" s="120">
        <v>3.3487289614996723E-13</v>
      </c>
      <c r="WJ144" s="120">
        <v>3.5812954956031413E-13</v>
      </c>
      <c r="WK144" s="120">
        <v>2.9148773162864789E-13</v>
      </c>
      <c r="WL144" s="120">
        <v>3.1176419544593793E-13</v>
      </c>
      <c r="WM144" s="120">
        <v>2.5333450993115085E-13</v>
      </c>
      <c r="WN144" s="120">
        <v>2.709852674625855E-13</v>
      </c>
      <c r="WO144" s="120">
        <v>2.1983199173155985E-13</v>
      </c>
      <c r="WP144" s="120">
        <v>2.3517282809742159E-13</v>
      </c>
      <c r="WQ144" s="120">
        <v>1.9045760145993872E-13</v>
      </c>
      <c r="WR144" s="120">
        <v>2.0376942126818014E-13</v>
      </c>
      <c r="WS144" s="120">
        <v>1.6474215393346087E-13</v>
      </c>
      <c r="WT144" s="120">
        <v>1.76274466223295E-13</v>
      </c>
      <c r="WU144" s="120">
        <v>1.4226499040303975E-13</v>
      </c>
      <c r="WV144" s="120">
        <v>1.522390855623284E-13</v>
      </c>
      <c r="WW144" s="120">
        <v>1.2264949801218048E-13</v>
      </c>
      <c r="WX144" s="120">
        <v>1.3126133991415275E-13</v>
      </c>
      <c r="WY144" s="120">
        <v>1.0555898786064676E-13</v>
      </c>
      <c r="WZ144" s="120">
        <v>1.1298184306369651E-13</v>
      </c>
      <c r="XA144" s="120">
        <v>9.0692908037525037E-14</v>
      </c>
      <c r="XB144" s="120">
        <v>9.7079732547209863E-14</v>
      </c>
      <c r="XC144" s="120">
        <v>7.7783369134970482E-14</v>
      </c>
      <c r="XD144" s="120">
        <v>8.3268971939373948E-14</v>
      </c>
      <c r="XE144" s="120">
        <v>6.659196087395967E-14</v>
      </c>
      <c r="XF144" s="120">
        <v>7.129496223169387E-14</v>
      </c>
      <c r="XG144" s="120">
        <v>5.6906839565554125E-14</v>
      </c>
      <c r="XH144" s="120">
        <v>6.0931440849166095E-14</v>
      </c>
      <c r="XI144" s="120">
        <v>4.8540067194390607E-14</v>
      </c>
      <c r="XJ144" s="120">
        <v>5.1977647969968744E-14</v>
      </c>
      <c r="XK144" s="120">
        <v>4.132518394437167E-14</v>
      </c>
      <c r="XL144" s="120">
        <v>4.42557408998343E-14</v>
      </c>
      <c r="XM144" s="120">
        <v>3.5114996989005725E-14</v>
      </c>
      <c r="XN144" s="120">
        <v>3.7608438307859772E-14</v>
      </c>
      <c r="XO144" s="120">
        <v>2.9779569339765518E-14</v>
      </c>
      <c r="XP144" s="120">
        <v>3.1896877152978212E-14</v>
      </c>
      <c r="XQ144" s="120">
        <v>2.5204393484622369E-14</v>
      </c>
      <c r="XR144" s="120">
        <v>2.6998666119464413E-14</v>
      </c>
      <c r="XS144" s="120">
        <v>2.1288735455050031E-14</v>
      </c>
      <c r="XT144" s="120">
        <v>2.2806120335100304E-14</v>
      </c>
      <c r="XU144" s="120">
        <v>1.794413583290727E-14</v>
      </c>
      <c r="XV144" s="120">
        <v>1.9224663066548116E-14</v>
      </c>
      <c r="XW144" s="120">
        <v>1.5093055048444318E-14</v>
      </c>
      <c r="XX144" s="120">
        <v>1.6171380972743981E-14</v>
      </c>
      <c r="XY144" s="120">
        <v>1.2667651127073905E-14</v>
      </c>
      <c r="XZ144" s="120">
        <v>1.3573720348528957E-14</v>
      </c>
      <c r="YA144" s="120">
        <v>1.0608678815468991E-14</v>
      </c>
      <c r="YB144" s="120">
        <v>1.1368312607193926E-14</v>
      </c>
      <c r="YC144" s="120">
        <v>8.8644997570543969E-15</v>
      </c>
      <c r="YD144" s="120">
        <v>9.4999180321529461E-15</v>
      </c>
      <c r="YE144" s="120">
        <v>7.3901940932151055E-15</v>
      </c>
      <c r="YF144" s="120">
        <v>7.9204775747094555E-15</v>
      </c>
      <c r="YG144" s="120">
        <v>6.1467645398076068E-15</v>
      </c>
      <c r="YH144" s="120">
        <v>6.5882631870794008E-15</v>
      </c>
      <c r="YI144" s="120">
        <v>5.1004246291880201E-15</v>
      </c>
      <c r="YJ144" s="120">
        <v>5.4671178578190796E-15</v>
      </c>
      <c r="YK144" s="120">
        <v>4.2219634163982432E-15</v>
      </c>
      <c r="YL144" s="120">
        <v>4.5257771610025819E-15</v>
      </c>
      <c r="YM144" s="120">
        <v>3.4861795249016936E-15</v>
      </c>
      <c r="YN144" s="120">
        <v>3.7372647414211387E-15</v>
      </c>
      <c r="YO144" s="120">
        <v>2.8713779529297159E-15</v>
      </c>
      <c r="YP144" s="120">
        <v>3.0783547363327805E-15</v>
      </c>
      <c r="YQ144" s="120">
        <v>2.358923576755336E-15</v>
      </c>
      <c r="YR144" s="120">
        <v>2.5290946805511193E-15</v>
      </c>
      <c r="YS144" s="120">
        <v>1.9328457727851399E-15</v>
      </c>
      <c r="YT144" s="120">
        <v>2.0723829566711993E-15</v>
      </c>
      <c r="YU144" s="120">
        <v>1.5794890370417942E-15</v>
      </c>
      <c r="YV144" s="120">
        <v>1.6935953367973456E-15</v>
      </c>
      <c r="YW144" s="120">
        <v>1.2872049092424235E-15</v>
      </c>
      <c r="YX144" s="120">
        <v>1.3802556171281874E-15</v>
      </c>
      <c r="YY144" s="120">
        <v>1.0460809101492269E-15</v>
      </c>
      <c r="YZ144" s="120">
        <v>1.121745773084305E-15</v>
      </c>
      <c r="ZA144" s="120">
        <v>8.4770257610769361E-16</v>
      </c>
      <c r="ZB144" s="120">
        <v>9.0905146129481004E-16</v>
      </c>
      <c r="ZC144" s="120">
        <v>6.8494502465615893E-16</v>
      </c>
      <c r="ZD144" s="120">
        <v>7.3453906668908715E-16</v>
      </c>
      <c r="ZE144" s="120">
        <v>5.5179081077887737E-16</v>
      </c>
      <c r="ZF144" s="120">
        <v>5.917608391985204E-16</v>
      </c>
      <c r="ZG144" s="120">
        <v>4.431711357948921E-16</v>
      </c>
      <c r="ZH144" s="120">
        <v>4.7528498621481167E-16</v>
      </c>
      <c r="ZI144" s="120">
        <v>3.5482775105481086E-16</v>
      </c>
      <c r="ZJ144" s="120">
        <v>3.805478850498373E-16</v>
      </c>
      <c r="ZK144" s="120">
        <v>2.8319315759552223E-16</v>
      </c>
      <c r="ZL144" s="120">
        <v>3.0372585528269118E-16</v>
      </c>
      <c r="ZM144" s="120">
        <v>2.2528694172198669E-16</v>
      </c>
      <c r="ZN144" s="120">
        <v>2.4162418515554109E-16</v>
      </c>
      <c r="ZO144" s="120">
        <v>1.7862630618862478E-16</v>
      </c>
      <c r="ZP144" s="120">
        <v>1.9158134018515601E-16</v>
      </c>
      <c r="ZQ144" s="120">
        <v>1.4114905827802399E-16</v>
      </c>
      <c r="ZR144" s="120">
        <v>1.5138649698145261E-16</v>
      </c>
      <c r="ZS144" s="120">
        <v>1.1114750064954846E-16</v>
      </c>
      <c r="ZT144" s="120">
        <v>1.1920874198909828E-16</v>
      </c>
      <c r="ZU144" s="120">
        <v>8.7211839368404241E-17</v>
      </c>
      <c r="ZV144" s="120">
        <v>9.3536454560166877E-17</v>
      </c>
      <c r="ZW144" s="120">
        <v>6.8181877021905154E-17</v>
      </c>
      <c r="ZX144" s="120">
        <v>7.3125557474038517E-17</v>
      </c>
      <c r="ZY144" s="120">
        <v>5.3105898257216786E-17</v>
      </c>
      <c r="ZZ144" s="120">
        <v>5.6955466771922783E-17</v>
      </c>
      <c r="AAA144" s="120">
        <v>4.1205781381413174E-17</v>
      </c>
      <c r="AAB144" s="120">
        <v>4.4191707568472095E-17</v>
      </c>
      <c r="AAC144" s="120">
        <v>3.1847483769549199E-17</v>
      </c>
      <c r="AAD144" s="120">
        <v>3.4154284313764768E-17</v>
      </c>
      <c r="AAE144" s="120">
        <v>2.4516151617909058E-17</v>
      </c>
      <c r="AAF144" s="120">
        <v>2.6291003745286235E-17</v>
      </c>
      <c r="AAG144" s="120">
        <v>1.8795196912577131E-17</v>
      </c>
      <c r="AAH144" s="120">
        <v>2.015504739674161E-17</v>
      </c>
      <c r="AAI144" s="120">
        <v>1.4348767177735389E-17</v>
      </c>
      <c r="AAJ144" s="120">
        <v>1.5386178887304152E-17</v>
      </c>
      <c r="AAK144" s="120">
        <v>1.0907107406591914E-17</v>
      </c>
      <c r="AAL144" s="120">
        <v>1.1695050131616476E-17</v>
      </c>
      <c r="AAM144" s="120">
        <v>8.2543793056022349E-18</v>
      </c>
      <c r="AAN144" s="120">
        <v>8.850140878181796E-18</v>
      </c>
      <c r="AAO144" s="120">
        <v>6.2185613058373862E-18</v>
      </c>
      <c r="AAP144" s="120">
        <v>6.6669283517007167E-18</v>
      </c>
      <c r="AAQ144" s="120">
        <v>4.6631043808243768E-18</v>
      </c>
      <c r="AAR144" s="120">
        <v>4.9989389520801943E-18</v>
      </c>
      <c r="AAS144" s="120">
        <v>3.4800641851923478E-18</v>
      </c>
      <c r="AAT144" s="120">
        <v>3.7303826162851208E-18</v>
      </c>
      <c r="AAU144" s="120">
        <v>2.5844699807683111E-18</v>
      </c>
      <c r="AAV144" s="120">
        <v>2.7701132043191447E-18</v>
      </c>
      <c r="AAW144" s="120">
        <v>1.9097257949955468E-18</v>
      </c>
      <c r="AAX144" s="120">
        <v>2.0466957114860031E-18</v>
      </c>
      <c r="AAY144" s="120">
        <v>1.4038697707576516E-18</v>
      </c>
      <c r="AAZ144" s="120">
        <v>1.5043937790341248E-18</v>
      </c>
      <c r="ABA144" s="120">
        <v>1.026544189225546E-18</v>
      </c>
      <c r="ABB144" s="120">
        <v>1.09991937774852E-18</v>
      </c>
      <c r="ABC144" s="120">
        <v>7.4655161385646165E-19</v>
      </c>
      <c r="ABD144" s="120">
        <v>7.9981113858422863E-19</v>
      </c>
      <c r="ABE144" s="120">
        <v>5.3989241434382152E-19</v>
      </c>
      <c r="ABF144" s="120">
        <v>5.7832902797635163E-19</v>
      </c>
      <c r="ABG144" s="120">
        <v>3.8819595022095428E-19</v>
      </c>
      <c r="ABH144" s="120">
        <v>4.1577130375440458E-19</v>
      </c>
      <c r="ABI144" s="120">
        <v>2.7747225843261934E-19</v>
      </c>
      <c r="ABJ144" s="120">
        <v>2.9713529673600022E-19</v>
      </c>
      <c r="ABK144" s="120">
        <v>1.9712349998185842E-19</v>
      </c>
      <c r="ABL144" s="120">
        <v>2.1105686621826755E-19</v>
      </c>
      <c r="ABM144" s="120">
        <v>1.3916495090136993E-19</v>
      </c>
      <c r="ABN144" s="120">
        <v>1.4897466667577955E-19</v>
      </c>
      <c r="ABO144" s="120">
        <v>9.7614217890586509E-20</v>
      </c>
      <c r="ABP144" s="120">
        <v>1.0447490060682629E-19</v>
      </c>
      <c r="ABQ144" s="120">
        <v>6.8014838822168293E-20</v>
      </c>
      <c r="ABR144" s="120">
        <v>7.2780253764694536E-20</v>
      </c>
      <c r="ABS144" s="120">
        <v>4.7066688790106002E-20</v>
      </c>
      <c r="ABT144" s="120">
        <v>5.0353423507818978E-20</v>
      </c>
      <c r="ABU144" s="120">
        <v>3.234082708930683E-20</v>
      </c>
      <c r="ABV144" s="120">
        <v>3.4591244561208863E-20</v>
      </c>
      <c r="ABW144" s="120">
        <v>2.2060742704852584E-20</v>
      </c>
      <c r="ABX144" s="120">
        <v>2.3590053155308503E-20</v>
      </c>
      <c r="ABY144" s="120">
        <v>1.4935520080336702E-20</v>
      </c>
      <c r="ABZ144" s="120">
        <v>1.5966754385048958E-20</v>
      </c>
      <c r="ACA144" s="120">
        <v>1.003337065234384E-20</v>
      </c>
      <c r="ACB144" s="120">
        <v>1.0723194618484118E-20</v>
      </c>
      <c r="ACC144" s="120">
        <v>6.686361013434423E-21</v>
      </c>
      <c r="ACD144" s="120">
        <v>7.144000327556758E-21</v>
      </c>
      <c r="ACE144" s="120">
        <v>4.4191038800665398E-21</v>
      </c>
      <c r="ACF144" s="120">
        <v>4.7201214414706273E-21</v>
      </c>
      <c r="ACG144" s="120">
        <v>2.8957391857384751E-21</v>
      </c>
      <c r="ACH144" s="120">
        <v>3.0919926021993104E-21</v>
      </c>
      <c r="ACI144" s="120">
        <v>1.8807844656136492E-21</v>
      </c>
      <c r="ACJ144" s="120">
        <v>2.007569099511362E-21</v>
      </c>
      <c r="ACK144" s="120">
        <v>1.2104313792972203E-21</v>
      </c>
      <c r="ACL144" s="120">
        <v>1.2915649137646858E-21</v>
      </c>
      <c r="ACM144" s="120">
        <v>7.7165530864754554E-22</v>
      </c>
      <c r="ACN144" s="120">
        <v>8.2306816359389571E-22</v>
      </c>
      <c r="ACO144" s="120">
        <v>4.8712657259512795E-22</v>
      </c>
      <c r="ACP144" s="120">
        <v>5.1937630002928611E-22</v>
      </c>
      <c r="ACQ144" s="120">
        <v>3.0439754622157985E-22</v>
      </c>
      <c r="ACR144" s="120">
        <v>3.2441461842209169E-22</v>
      </c>
      <c r="ACS144" s="120">
        <v>1.8821689861845184E-22</v>
      </c>
      <c r="ACT144" s="120">
        <v>2.0050609639091732E-22</v>
      </c>
      <c r="ACU144" s="120">
        <v>1.151125363761323E-22</v>
      </c>
      <c r="ACV144" s="120">
        <v>1.2257210506806713E-22</v>
      </c>
      <c r="ACW144" s="120">
        <v>6.9606858495409929E-23</v>
      </c>
      <c r="ACX144" s="120">
        <v>7.4081719525474356E-23</v>
      </c>
      <c r="ACY144" s="120">
        <v>4.1596368294244588E-23</v>
      </c>
      <c r="ACZ144" s="120">
        <v>4.4248031620836279E-23</v>
      </c>
      <c r="ADA144" s="120">
        <v>2.4554451829464181E-23</v>
      </c>
      <c r="ADB144" s="120">
        <v>2.6105822424354073E-23</v>
      </c>
      <c r="ADC144" s="120">
        <v>1.4310737201714101E-23</v>
      </c>
      <c r="ADD144" s="120">
        <v>1.5206397734455019E-23</v>
      </c>
      <c r="ADE144" s="120">
        <v>8.2304430960556516E-24</v>
      </c>
      <c r="ADF144" s="120">
        <v>8.7404315142247863E-24</v>
      </c>
      <c r="ADG144" s="120">
        <v>4.668445703791979E-24</v>
      </c>
      <c r="ADH144" s="120">
        <v>4.9546717617411717E-24</v>
      </c>
      <c r="ADI144" s="120">
        <v>2.6100717163165687E-24</v>
      </c>
      <c r="ADJ144" s="120">
        <v>2.7683117378232964E-24</v>
      </c>
      <c r="ADK144" s="120">
        <v>1.4374412363545345E-24</v>
      </c>
      <c r="ADL144" s="120">
        <v>1.5235584473792984E-24</v>
      </c>
      <c r="ADM144" s="120">
        <v>7.7928015745837924E-25</v>
      </c>
      <c r="ADN144" s="120">
        <v>8.2538200275885429E-25</v>
      </c>
      <c r="ADO144" s="120">
        <v>4.1557695243802461E-25</v>
      </c>
      <c r="ADP144" s="120">
        <v>4.3983567148130703E-25</v>
      </c>
      <c r="ADQ144" s="120">
        <v>2.1783631257667852E-25</v>
      </c>
      <c r="ADR144" s="120">
        <v>2.3037295203679212E-25</v>
      </c>
      <c r="ADS144" s="120">
        <v>1.1214316433894691E-25</v>
      </c>
      <c r="ADT144" s="120">
        <v>1.1850048658038383E-25</v>
      </c>
      <c r="ADU144" s="120">
        <v>5.6649406111813958E-26</v>
      </c>
      <c r="ADV144" s="120">
        <v>5.9809747772844527E-26</v>
      </c>
      <c r="ADW144" s="120">
        <v>2.8053372129280297E-26</v>
      </c>
      <c r="ADX144" s="120">
        <v>2.9591934441444314E-26</v>
      </c>
      <c r="ADY144" s="120">
        <v>1.3604942226182647E-26</v>
      </c>
      <c r="ADZ144" s="120">
        <v>1.4337658564970494E-26</v>
      </c>
      <c r="AEA144" s="120">
        <v>6.4542976466398708E-27</v>
      </c>
      <c r="AEB144" s="120">
        <v>6.795235045096257E-27</v>
      </c>
      <c r="AEC144" s="120">
        <v>2.9917165814068419E-27</v>
      </c>
      <c r="AED144" s="120">
        <v>3.1465142891617318E-27</v>
      </c>
      <c r="AEE144" s="120">
        <v>1.3531454798573962E-27</v>
      </c>
      <c r="AEF144" s="120">
        <v>1.4216292825028838E-27</v>
      </c>
      <c r="AEG144" s="120">
        <v>5.9635347331626479E-28</v>
      </c>
      <c r="AEH144" s="120">
        <v>6.2582954275900051E-28</v>
      </c>
      <c r="AEI144" s="120">
        <v>2.5569571141829495E-28</v>
      </c>
      <c r="AEJ144" s="120">
        <v>2.6801737248697333E-28</v>
      </c>
      <c r="AEK144" s="120">
        <v>1.0647888822063119E-28</v>
      </c>
      <c r="AEL144" s="120">
        <v>1.1147200771908072E-28</v>
      </c>
      <c r="AEM144" s="120">
        <v>4.2984246117087493E-29</v>
      </c>
      <c r="AEN144" s="120">
        <v>4.4941634373785464E-29</v>
      </c>
      <c r="AEO144" s="120">
        <v>1.6786514219624299E-29</v>
      </c>
      <c r="AEP144" s="120">
        <v>1.7527115495548152E-29</v>
      </c>
      <c r="AEQ144" s="120">
        <v>6.3272886938928832E-30</v>
      </c>
      <c r="AER144" s="120">
        <v>6.5970496055701743E-30</v>
      </c>
      <c r="AES144" s="120">
        <v>2.2959674153418807E-30</v>
      </c>
      <c r="AET144" s="120">
        <v>2.3902886939249148E-30</v>
      </c>
      <c r="AEU144" s="120">
        <v>7.9974982542754881E-31</v>
      </c>
      <c r="AEV144" s="120">
        <v>8.3130458044441792E-31</v>
      </c>
      <c r="AEW144" s="120">
        <v>2.6654575462525473E-31</v>
      </c>
      <c r="AEX144" s="120">
        <v>2.7660906098901619E-31</v>
      </c>
      <c r="AEY144" s="120">
        <v>8.4686717707547653E-32</v>
      </c>
      <c r="AEZ144" s="120">
        <v>8.7733218450881331E-32</v>
      </c>
      <c r="AFA144" s="120">
        <v>2.5541664487639728E-32</v>
      </c>
      <c r="AFB144" s="120">
        <v>2.6412880989805756E-32</v>
      </c>
      <c r="AFC144" s="120">
        <v>7.2770182318852589E-33</v>
      </c>
      <c r="AFD144" s="120">
        <v>7.5110319031257463E-33</v>
      </c>
      <c r="AFE144" s="120">
        <v>1.9473981887891483E-33</v>
      </c>
      <c r="AFF144" s="120">
        <v>2.006042578690379E-33</v>
      </c>
      <c r="AFG144" s="120">
        <v>4.8622068599355221E-34</v>
      </c>
      <c r="AFH144" s="120">
        <v>4.9982218297797672E-34</v>
      </c>
      <c r="AFI144" s="120">
        <v>1.1235566091348222E-34</v>
      </c>
      <c r="AFJ144" s="120">
        <v>1.1524680036910867E-34</v>
      </c>
      <c r="AFK144" s="120">
        <v>2.3795074664445374E-35</v>
      </c>
      <c r="AFL144" s="120">
        <v>2.4351482635150838E-35</v>
      </c>
      <c r="AFM144" s="120">
        <v>4.5627882266423764E-36</v>
      </c>
      <c r="AFN144" s="120">
        <v>4.6582519178188035E-36</v>
      </c>
      <c r="AFO144" s="120">
        <v>7.8001685490680716E-37</v>
      </c>
      <c r="AFP144" s="120">
        <v>7.9432456445285233E-37</v>
      </c>
      <c r="AFQ144" s="120">
        <v>1.1648641269462657E-37</v>
      </c>
      <c r="AFR144" s="120">
        <v>1.1830812259353733E-37</v>
      </c>
      <c r="AFS144" s="120">
        <v>1.4778662882270653E-38</v>
      </c>
      <c r="AFT144" s="120">
        <v>1.4967881965531513E-38</v>
      </c>
      <c r="AFU144" s="120">
        <v>1.5296209698968979E-39</v>
      </c>
      <c r="AFV144" s="120">
        <v>1.5446569024191032E-39</v>
      </c>
      <c r="AFW144" s="120">
        <v>1.2112263406237989E-40</v>
      </c>
      <c r="AFX144" s="120">
        <v>1.2193538717168828E-40</v>
      </c>
      <c r="AFY144" s="120">
        <v>6.5244456498963483E-42</v>
      </c>
      <c r="AFZ144" s="120">
        <v>6.5468664253255454E-42</v>
      </c>
      <c r="AGA144" s="120">
        <v>1.7936620343357659E-43</v>
      </c>
      <c r="AGB144" s="120" t="s">
        <v>105</v>
      </c>
      <c r="AGC144" s="120" t="s">
        <v>105</v>
      </c>
      <c r="AGD144" s="120" t="s">
        <v>105</v>
      </c>
      <c r="AGE144" s="120" t="s">
        <v>105</v>
      </c>
      <c r="AGF144" s="120" t="s">
        <v>105</v>
      </c>
      <c r="AGG144" s="120" t="s">
        <v>105</v>
      </c>
      <c r="AGH144" s="120" t="s">
        <v>105</v>
      </c>
      <c r="AGI144" s="120" t="s">
        <v>105</v>
      </c>
      <c r="AGJ144" s="120" t="s">
        <v>105</v>
      </c>
      <c r="AGK144" s="120" t="s">
        <v>105</v>
      </c>
      <c r="AGL144" s="120" t="s">
        <v>105</v>
      </c>
      <c r="AGM144" s="120" t="s">
        <v>105</v>
      </c>
      <c r="AGN144" s="120" t="s">
        <v>105</v>
      </c>
      <c r="AGO144" s="120" t="s">
        <v>105</v>
      </c>
      <c r="AGP144" s="120" t="s">
        <v>105</v>
      </c>
      <c r="AGQ144" s="120" t="s">
        <v>105</v>
      </c>
      <c r="AGR144" s="120" t="s">
        <v>105</v>
      </c>
      <c r="AGS144" s="120" t="s">
        <v>105</v>
      </c>
      <c r="AGT144" s="120" t="s">
        <v>105</v>
      </c>
      <c r="AGU144" s="120" t="s">
        <v>105</v>
      </c>
      <c r="AGV144" s="120" t="s">
        <v>105</v>
      </c>
      <c r="AGW144" s="120" t="s">
        <v>105</v>
      </c>
      <c r="AGX144" s="120" t="s">
        <v>105</v>
      </c>
      <c r="AGY144" s="120" t="s">
        <v>105</v>
      </c>
      <c r="AGZ144" s="120" t="s">
        <v>105</v>
      </c>
      <c r="AHA144" s="120" t="s">
        <v>105</v>
      </c>
      <c r="AHB144" s="120" t="s">
        <v>105</v>
      </c>
      <c r="AHC144" s="120" t="s">
        <v>105</v>
      </c>
      <c r="AHD144" s="120" t="s">
        <v>105</v>
      </c>
      <c r="AHE144" s="120" t="s">
        <v>105</v>
      </c>
      <c r="AHF144" s="120" t="s">
        <v>105</v>
      </c>
      <c r="AHG144" s="120" t="s">
        <v>105</v>
      </c>
      <c r="AHH144" s="120" t="s">
        <v>105</v>
      </c>
      <c r="AHI144" s="120" t="s">
        <v>105</v>
      </c>
      <c r="AHJ144" s="120" t="s">
        <v>105</v>
      </c>
      <c r="AHK144" s="120" t="s">
        <v>105</v>
      </c>
      <c r="AHL144" s="120" t="s">
        <v>105</v>
      </c>
      <c r="AHM144" s="120" t="s">
        <v>105</v>
      </c>
      <c r="AHN144" s="120" t="s">
        <v>105</v>
      </c>
      <c r="AHO144" s="120" t="s">
        <v>105</v>
      </c>
      <c r="AHP144" s="120" t="s">
        <v>105</v>
      </c>
      <c r="AHQ144" s="120" t="s">
        <v>105</v>
      </c>
      <c r="AHR144" s="120" t="s">
        <v>105</v>
      </c>
      <c r="AHS144" s="120" t="s">
        <v>105</v>
      </c>
      <c r="AHT144" s="120" t="s">
        <v>105</v>
      </c>
      <c r="AHU144" s="120" t="s">
        <v>105</v>
      </c>
      <c r="AHV144" s="120" t="s">
        <v>105</v>
      </c>
      <c r="AHW144" s="120" t="s">
        <v>105</v>
      </c>
      <c r="AHX144" s="120" t="s">
        <v>105</v>
      </c>
      <c r="AHY144" s="120" t="s">
        <v>105</v>
      </c>
      <c r="AHZ144" s="120" t="s">
        <v>105</v>
      </c>
      <c r="AIA144" s="120" t="s">
        <v>105</v>
      </c>
      <c r="AIB144" s="120" t="s">
        <v>105</v>
      </c>
      <c r="AIC144" s="120" t="s">
        <v>105</v>
      </c>
      <c r="AID144" s="120" t="s">
        <v>105</v>
      </c>
      <c r="AIE144" s="120" t="s">
        <v>105</v>
      </c>
      <c r="AIF144" s="120" t="s">
        <v>105</v>
      </c>
      <c r="AIG144" s="120" t="s">
        <v>105</v>
      </c>
      <c r="AIH144" s="120" t="s">
        <v>105</v>
      </c>
      <c r="AII144" s="120" t="s">
        <v>105</v>
      </c>
      <c r="AIJ144" s="120" t="s">
        <v>105</v>
      </c>
      <c r="AIK144" s="120" t="s">
        <v>105</v>
      </c>
      <c r="AIL144" s="120" t="s">
        <v>105</v>
      </c>
      <c r="AIM144" s="120" t="s">
        <v>105</v>
      </c>
      <c r="AIN144" s="120" t="s">
        <v>105</v>
      </c>
      <c r="AIO144" s="120" t="s">
        <v>105</v>
      </c>
      <c r="AIP144" s="120" t="s">
        <v>105</v>
      </c>
      <c r="AIQ144" s="120" t="s">
        <v>105</v>
      </c>
      <c r="AIR144" s="120" t="s">
        <v>105</v>
      </c>
      <c r="AIS144" s="120" t="s">
        <v>105</v>
      </c>
      <c r="AIT144" s="120" t="s">
        <v>105</v>
      </c>
      <c r="AIU144" s="120" t="s">
        <v>105</v>
      </c>
      <c r="AIV144" s="120" t="s">
        <v>105</v>
      </c>
      <c r="AIW144" s="120" t="s">
        <v>105</v>
      </c>
      <c r="AIX144" s="120" t="s">
        <v>105</v>
      </c>
      <c r="AIY144" s="120" t="s">
        <v>105</v>
      </c>
      <c r="AIZ144" s="120" t="s">
        <v>105</v>
      </c>
      <c r="AJA144" s="120" t="s">
        <v>105</v>
      </c>
      <c r="AJB144" s="120" t="s">
        <v>105</v>
      </c>
      <c r="AJC144" s="120" t="s">
        <v>105</v>
      </c>
      <c r="AJD144" s="120" t="s">
        <v>105</v>
      </c>
      <c r="AJE144" s="120" t="s">
        <v>105</v>
      </c>
      <c r="AJF144" s="120" t="s">
        <v>105</v>
      </c>
      <c r="AJG144" s="120" t="s">
        <v>105</v>
      </c>
      <c r="AJH144" s="120" t="s">
        <v>105</v>
      </c>
      <c r="AJI144" s="120" t="s">
        <v>105</v>
      </c>
      <c r="AJJ144" s="120" t="s">
        <v>105</v>
      </c>
      <c r="AJK144" s="120" t="s">
        <v>105</v>
      </c>
      <c r="AJL144" s="120" t="s">
        <v>105</v>
      </c>
      <c r="AJM144" s="120" t="s">
        <v>105</v>
      </c>
      <c r="AJN144" s="120" t="s">
        <v>105</v>
      </c>
      <c r="AJO144" s="120" t="s">
        <v>105</v>
      </c>
      <c r="AJP144" s="120" t="s">
        <v>105</v>
      </c>
      <c r="AJQ144" s="120" t="s">
        <v>105</v>
      </c>
      <c r="AJR144" s="120" t="s">
        <v>105</v>
      </c>
      <c r="AJS144" s="120" t="s">
        <v>105</v>
      </c>
      <c r="AJT144" s="120" t="s">
        <v>105</v>
      </c>
      <c r="AJU144" s="120" t="s">
        <v>105</v>
      </c>
      <c r="AJV144" s="120" t="s">
        <v>105</v>
      </c>
      <c r="AJW144" s="120" t="s">
        <v>105</v>
      </c>
      <c r="AJX144" s="120" t="s">
        <v>105</v>
      </c>
      <c r="AJY144" s="120" t="s">
        <v>105</v>
      </c>
      <c r="AJZ144" s="120" t="s">
        <v>105</v>
      </c>
      <c r="AKA144" s="120" t="s">
        <v>105</v>
      </c>
      <c r="AKB144" s="120" t="s">
        <v>105</v>
      </c>
      <c r="AKC144" s="120" t="s">
        <v>105</v>
      </c>
      <c r="AKD144" s="120" t="s">
        <v>105</v>
      </c>
      <c r="AKE144" s="120" t="s">
        <v>105</v>
      </c>
      <c r="AKF144" s="120" t="s">
        <v>105</v>
      </c>
      <c r="AKG144" s="120" t="s">
        <v>105</v>
      </c>
      <c r="AKH144" s="120" t="s">
        <v>105</v>
      </c>
      <c r="AKI144" s="120" t="s">
        <v>105</v>
      </c>
      <c r="AKJ144" s="120" t="s">
        <v>105</v>
      </c>
      <c r="AKK144" s="120" t="s">
        <v>105</v>
      </c>
      <c r="AKL144" s="120" t="s">
        <v>105</v>
      </c>
      <c r="AKM144" s="120" t="s">
        <v>105</v>
      </c>
      <c r="AKN144" s="120" t="s">
        <v>105</v>
      </c>
      <c r="AKO144" s="120" t="s">
        <v>105</v>
      </c>
      <c r="AKP144" s="120" t="s">
        <v>105</v>
      </c>
      <c r="AKQ144" s="120" t="s">
        <v>105</v>
      </c>
      <c r="AKR144" s="120" t="s">
        <v>105</v>
      </c>
      <c r="AKS144" s="120" t="s">
        <v>105</v>
      </c>
      <c r="AKT144" s="120" t="s">
        <v>105</v>
      </c>
      <c r="AKU144" s="120" t="s">
        <v>105</v>
      </c>
      <c r="AKV144" s="120" t="s">
        <v>105</v>
      </c>
      <c r="AKW144" s="120" t="s">
        <v>105</v>
      </c>
      <c r="AKX144" s="120" t="s">
        <v>105</v>
      </c>
      <c r="AKY144" s="120" t="s">
        <v>105</v>
      </c>
      <c r="AKZ144" s="120" t="s">
        <v>105</v>
      </c>
      <c r="ALA144" s="120" t="s">
        <v>105</v>
      </c>
      <c r="ALB144" s="120" t="s">
        <v>105</v>
      </c>
      <c r="ALC144" s="120" t="s">
        <v>105</v>
      </c>
      <c r="ALD144" s="120" t="s">
        <v>105</v>
      </c>
      <c r="ALE144" s="120" t="s">
        <v>105</v>
      </c>
      <c r="ALF144" s="120" t="s">
        <v>105</v>
      </c>
      <c r="ALG144" s="120" t="s">
        <v>105</v>
      </c>
      <c r="ALH144" s="120" t="s">
        <v>105</v>
      </c>
      <c r="ALI144" s="120" t="s">
        <v>105</v>
      </c>
      <c r="ALJ144" s="120" t="s">
        <v>105</v>
      </c>
      <c r="ALK144" s="120" t="s">
        <v>105</v>
      </c>
      <c r="ALL144" s="120" t="s">
        <v>105</v>
      </c>
      <c r="ALM144" s="120" t="s">
        <v>105</v>
      </c>
      <c r="ALN144" s="120"/>
    </row>
    <row r="145" spans="1:1002" hidden="1">
      <c r="A145" s="119">
        <v>144</v>
      </c>
      <c r="B145" s="120">
        <v>1.545081001226042E-6</v>
      </c>
      <c r="C145" s="120">
        <v>1.5450810012260397E-6</v>
      </c>
      <c r="D145" s="120">
        <v>1.5145567583429578E-6</v>
      </c>
      <c r="E145" s="120">
        <v>1.51455675834296E-6</v>
      </c>
      <c r="F145" s="120">
        <v>1.4845123954987443E-6</v>
      </c>
      <c r="G145" s="120">
        <v>1.4845123954987433E-6</v>
      </c>
      <c r="H145" s="120">
        <v>1.4549425839034718E-6</v>
      </c>
      <c r="I145" s="120">
        <v>1.4549425839034714E-6</v>
      </c>
      <c r="J145" s="120">
        <v>1.4258420223352475E-6</v>
      </c>
      <c r="K145" s="120">
        <v>1.4258420223352503E-6</v>
      </c>
      <c r="L145" s="120">
        <v>1.397205437335387E-6</v>
      </c>
      <c r="M145" s="120">
        <v>1.3972054373353864E-6</v>
      </c>
      <c r="N145" s="120">
        <v>1.3690275834010739E-6</v>
      </c>
      <c r="O145" s="120">
        <v>1.3690275834010736E-6</v>
      </c>
      <c r="P145" s="120">
        <v>1.341303243175505E-6</v>
      </c>
      <c r="Q145" s="120">
        <v>1.3413032431755033E-6</v>
      </c>
      <c r="R145" s="120">
        <v>1.3140272276353861E-6</v>
      </c>
      <c r="S145" s="120">
        <v>1.3140272276353893E-6</v>
      </c>
      <c r="T145" s="120">
        <v>1.2871943762758423E-6</v>
      </c>
      <c r="U145" s="120">
        <v>1.2871943762758427E-6</v>
      </c>
      <c r="V145" s="120">
        <v>1.2607995572926025E-6</v>
      </c>
      <c r="W145" s="120">
        <v>1.2607995572926002E-6</v>
      </c>
      <c r="X145" s="120">
        <v>1.2348376677615559E-6</v>
      </c>
      <c r="Y145" s="120">
        <v>1.2348376677615537E-6</v>
      </c>
      <c r="Z145" s="120">
        <v>1.2093036338155248E-6</v>
      </c>
      <c r="AA145" s="120">
        <v>1.2093036338155265E-6</v>
      </c>
      <c r="AB145" s="120">
        <v>1.1841924108182652E-6</v>
      </c>
      <c r="AC145" s="120">
        <v>1.184192410818266E-6</v>
      </c>
      <c r="AD145" s="120">
        <v>1.15949898353565E-6</v>
      </c>
      <c r="AE145" s="120">
        <v>1.1594989835356495E-6</v>
      </c>
      <c r="AF145" s="120">
        <v>1.1352183663040411E-6</v>
      </c>
      <c r="AG145" s="120">
        <v>1.1352183663040402E-6</v>
      </c>
      <c r="AH145" s="120">
        <v>1.1113456031957597E-6</v>
      </c>
      <c r="AI145" s="120">
        <v>1.1113456031957588E-6</v>
      </c>
      <c r="AJ145" s="120">
        <v>1.087875768181642E-6</v>
      </c>
      <c r="AK145" s="120">
        <v>1.0878757681816443E-6</v>
      </c>
      <c r="AL145" s="120">
        <v>1.0648039652906571E-6</v>
      </c>
      <c r="AM145" s="120">
        <v>1.064803965290655E-6</v>
      </c>
      <c r="AN145" s="120">
        <v>1.0421253287665145E-6</v>
      </c>
      <c r="AO145" s="120">
        <v>1.0421253287665148E-6</v>
      </c>
      <c r="AP145" s="120">
        <v>1.0198350232213243E-6</v>
      </c>
      <c r="AQ145" s="120">
        <v>1.0198350232213238E-6</v>
      </c>
      <c r="AR145" s="120">
        <v>9.9792824378612119E-7</v>
      </c>
      <c r="AS145" s="120">
        <v>9.9792824378612161E-7</v>
      </c>
      <c r="AT145" s="120">
        <v>9.7640021625837662E-7</v>
      </c>
      <c r="AU145" s="120">
        <v>9.7640021625837726E-7</v>
      </c>
      <c r="AV145" s="120">
        <v>9.5524619724636118E-7</v>
      </c>
      <c r="AW145" s="120">
        <v>9.552461972463616E-7</v>
      </c>
      <c r="AX145" s="120">
        <v>9.3446147431037512E-7</v>
      </c>
      <c r="AY145" s="120">
        <v>9.3446147431037671E-7</v>
      </c>
      <c r="AZ145" s="120">
        <v>9.1404136610080134E-7</v>
      </c>
      <c r="BA145" s="120">
        <v>9.140413661008005E-7</v>
      </c>
      <c r="BB145" s="120">
        <v>8.9398122249293517E-7</v>
      </c>
      <c r="BC145" s="120">
        <v>8.9398122249293368E-7</v>
      </c>
      <c r="BD145" s="120">
        <v>8.7427642471860419E-7</v>
      </c>
      <c r="BE145" s="120">
        <v>8.7427642471860503E-7</v>
      </c>
      <c r="BF145" s="120">
        <v>8.5492238549449143E-7</v>
      </c>
      <c r="BG145" s="120">
        <v>8.5492238549449302E-7</v>
      </c>
      <c r="BH145" s="120">
        <v>8.3591454914715901E-7</v>
      </c>
      <c r="BI145" s="120">
        <v>8.3591454914715764E-7</v>
      </c>
      <c r="BJ145" s="120">
        <v>8.1724839173475161E-7</v>
      </c>
      <c r="BK145" s="120">
        <v>8.1724839173475087E-7</v>
      </c>
      <c r="BL145" s="120">
        <v>7.9891942116535653E-7</v>
      </c>
      <c r="BM145" s="120">
        <v>7.9891942116535685E-7</v>
      </c>
      <c r="BN145" s="120">
        <v>7.8092317731193959E-7</v>
      </c>
      <c r="BO145" s="120">
        <v>7.8092317731194139E-7</v>
      </c>
      <c r="BP145" s="120">
        <v>7.6325523212388977E-7</v>
      </c>
      <c r="BQ145" s="120">
        <v>7.6325523212388872E-7</v>
      </c>
      <c r="BR145" s="120">
        <v>7.4591118973510587E-7</v>
      </c>
      <c r="BS145" s="120">
        <v>7.4591118973510576E-7</v>
      </c>
      <c r="BT145" s="120">
        <v>7.2888668656864329E-7</v>
      </c>
      <c r="BU145" s="120">
        <v>7.2888668656864245E-7</v>
      </c>
      <c r="BV145" s="120">
        <v>7.1217739143781733E-7</v>
      </c>
      <c r="BW145" s="120">
        <v>7.1217739143781881E-7</v>
      </c>
      <c r="BX145" s="120">
        <v>6.9577900564382322E-7</v>
      </c>
      <c r="BY145" s="120">
        <v>6.9577900564382248E-7</v>
      </c>
      <c r="BZ145" s="120">
        <v>6.796872630697702E-7</v>
      </c>
      <c r="CA145" s="120">
        <v>6.7968726306977041E-7</v>
      </c>
      <c r="CB145" s="120">
        <v>6.6389793027118609E-7</v>
      </c>
      <c r="CC145" s="120">
        <v>6.6389793027118545E-7</v>
      </c>
      <c r="CD145" s="120">
        <v>6.484068065628782E-7</v>
      </c>
      <c r="CE145" s="120">
        <v>6.4840680656287767E-7</v>
      </c>
      <c r="CF145" s="120">
        <v>6.332097241022041E-7</v>
      </c>
      <c r="CG145" s="120">
        <v>6.3320972410220516E-7</v>
      </c>
      <c r="CH145" s="120">
        <v>6.183025479686817E-7</v>
      </c>
      <c r="CI145" s="120">
        <v>6.1830254796868149E-7</v>
      </c>
      <c r="CJ145" s="120">
        <v>6.0368117623992573E-7</v>
      </c>
      <c r="CK145" s="120">
        <v>6.0368117623992626E-7</v>
      </c>
      <c r="CL145" s="120">
        <v>5.8934154006391841E-7</v>
      </c>
      <c r="CM145" s="120">
        <v>5.8934154006391746E-7</v>
      </c>
      <c r="CN145" s="120">
        <v>5.7527960372753708E-7</v>
      </c>
      <c r="CO145" s="120">
        <v>5.7527960372753697E-7</v>
      </c>
      <c r="CP145" s="120">
        <v>5.6149136472138096E-7</v>
      </c>
      <c r="CQ145" s="120">
        <v>5.6149136472138096E-7</v>
      </c>
      <c r="CR145" s="120">
        <v>5.4797285380081753E-7</v>
      </c>
      <c r="CS145" s="120">
        <v>5.4797285380081828E-7</v>
      </c>
      <c r="CT145" s="120">
        <v>5.3472013504327822E-7</v>
      </c>
      <c r="CU145" s="120">
        <v>5.3472013504327737E-7</v>
      </c>
      <c r="CV145" s="120">
        <v>5.2172930590174981E-7</v>
      </c>
      <c r="CW145" s="120">
        <v>5.2172930590175003E-7</v>
      </c>
      <c r="CX145" s="120">
        <v>5.0899649725447804E-7</v>
      </c>
      <c r="CY145" s="120">
        <v>5.0899649725447772E-7</v>
      </c>
      <c r="CZ145" s="120">
        <v>4.9651787345081917E-7</v>
      </c>
      <c r="DA145" s="120">
        <v>4.965178734508198E-7</v>
      </c>
      <c r="DB145" s="120">
        <v>4.8428963235327758E-7</v>
      </c>
      <c r="DC145" s="120">
        <v>4.8428963235327674E-7</v>
      </c>
      <c r="DD145" s="120">
        <v>4.7230800537566116E-7</v>
      </c>
      <c r="DE145" s="120">
        <v>4.7230800537566169E-7</v>
      </c>
      <c r="DF145" s="120">
        <v>4.6056925751739589E-7</v>
      </c>
      <c r="DG145" s="120">
        <v>4.6056925751739521E-7</v>
      </c>
      <c r="DH145" s="120">
        <v>4.4906968739391872E-7</v>
      </c>
      <c r="DI145" s="120">
        <v>4.4906968739391967E-7</v>
      </c>
      <c r="DJ145" s="120">
        <v>4.378056272632095E-7</v>
      </c>
      <c r="DK145" s="120">
        <v>4.3780562726320929E-7</v>
      </c>
      <c r="DL145" s="120">
        <v>4.267734430483741E-7</v>
      </c>
      <c r="DM145" s="120">
        <v>4.2677344304837389E-7</v>
      </c>
      <c r="DN145" s="120">
        <v>4.1596953435634056E-7</v>
      </c>
      <c r="DO145" s="120">
        <v>4.1596953435634013E-7</v>
      </c>
      <c r="DP145" s="120">
        <v>4.053903344925963E-7</v>
      </c>
      <c r="DQ145" s="120">
        <v>4.0539033449259683E-7</v>
      </c>
      <c r="DR145" s="120">
        <v>3.950323104719959E-7</v>
      </c>
      <c r="DS145" s="120">
        <v>3.9503231047199617E-7</v>
      </c>
      <c r="DT145" s="120">
        <v>3.8489196302560594E-7</v>
      </c>
      <c r="DU145" s="120">
        <v>3.8489196302560525E-7</v>
      </c>
      <c r="DV145" s="120">
        <v>3.7496582660359962E-7</v>
      </c>
      <c r="DW145" s="120">
        <v>3.749658266036001E-7</v>
      </c>
      <c r="DX145" s="120">
        <v>3.6525046937418429E-7</v>
      </c>
      <c r="DY145" s="120">
        <v>3.6525046937418392E-7</v>
      </c>
      <c r="DZ145" s="120">
        <v>3.5574249321853791E-7</v>
      </c>
      <c r="EA145" s="120">
        <v>3.557424932185376E-7</v>
      </c>
      <c r="EB145" s="120">
        <v>3.464385337217907E-7</v>
      </c>
      <c r="EC145" s="120">
        <v>3.4643853372179065E-7</v>
      </c>
      <c r="ED145" s="120">
        <v>3.3733526016000462E-7</v>
      </c>
      <c r="EE145" s="120">
        <v>3.373352601600053E-7</v>
      </c>
      <c r="EF145" s="120">
        <v>3.2842937548317247E-7</v>
      </c>
      <c r="EG145" s="120">
        <v>3.2842937548317252E-7</v>
      </c>
      <c r="EH145" s="120">
        <v>3.1971761629422244E-7</v>
      </c>
      <c r="EI145" s="120">
        <v>3.1971761629422186E-7</v>
      </c>
      <c r="EJ145" s="120">
        <v>3.1119675282403945E-7</v>
      </c>
      <c r="EK145" s="120">
        <v>3.1119675282403966E-7</v>
      </c>
      <c r="EL145" s="120">
        <v>3.0286358890248829E-7</v>
      </c>
      <c r="EM145" s="120">
        <v>3.0286358890248856E-7</v>
      </c>
      <c r="EN145" s="120">
        <v>2.9471496192543868E-7</v>
      </c>
      <c r="EO145" s="120">
        <v>2.9471496192543894E-7</v>
      </c>
      <c r="EP145" s="120">
        <v>2.8674774281781069E-7</v>
      </c>
      <c r="EQ145" s="120">
        <v>2.8674774281781064E-7</v>
      </c>
      <c r="ER145" s="120">
        <v>2.7895883599262331E-7</v>
      </c>
      <c r="ES145" s="120">
        <v>2.7895883599262262E-7</v>
      </c>
      <c r="ET145" s="120">
        <v>2.7134517930606158E-7</v>
      </c>
      <c r="EU145" s="120">
        <v>2.7134517930606232E-7</v>
      </c>
      <c r="EV145" s="120">
        <v>2.6390374400856456E-7</v>
      </c>
      <c r="EW145" s="120">
        <v>2.6390374400856404E-7</v>
      </c>
      <c r="EX145" s="120">
        <v>2.566315346919222E-7</v>
      </c>
      <c r="EY145" s="120">
        <v>2.566315346919222E-7</v>
      </c>
      <c r="EZ145" s="120">
        <v>2.495255892324301E-7</v>
      </c>
      <c r="FA145" s="120">
        <v>2.4952558923243015E-7</v>
      </c>
      <c r="FB145" s="120">
        <v>2.4258297873005483E-7</v>
      </c>
      <c r="FC145" s="120">
        <v>2.4258297873005494E-7</v>
      </c>
      <c r="FD145" s="120">
        <v>2.3580080744366212E-7</v>
      </c>
      <c r="FE145" s="120">
        <v>2.3580080744366225E-7</v>
      </c>
      <c r="FF145" s="120">
        <v>2.2917621272229484E-7</v>
      </c>
      <c r="FG145" s="120">
        <v>2.291762127222945E-7</v>
      </c>
      <c r="FH145" s="120">
        <v>2.227063649325179E-7</v>
      </c>
      <c r="FI145" s="120">
        <v>2.2270636493251822E-7</v>
      </c>
      <c r="FJ145" s="120">
        <v>2.1638846738184557E-7</v>
      </c>
      <c r="FK145" s="120">
        <v>2.163884673818453E-7</v>
      </c>
      <c r="FL145" s="120">
        <v>2.1021975623824895E-7</v>
      </c>
      <c r="FM145" s="120">
        <v>2.1021975623824925E-7</v>
      </c>
      <c r="FN145" s="120">
        <v>2.041975004457833E-7</v>
      </c>
      <c r="FO145" s="120">
        <v>2.0419750044578304E-7</v>
      </c>
      <c r="FP145" s="120">
        <v>1.9831900163631899E-7</v>
      </c>
      <c r="FQ145" s="120">
        <v>1.9831900163631912E-7</v>
      </c>
      <c r="FR145" s="120">
        <v>1.925815940374229E-7</v>
      </c>
      <c r="FS145" s="120">
        <v>1.9258159403742298E-7</v>
      </c>
      <c r="FT145" s="120">
        <v>1.8698264437638021E-7</v>
      </c>
      <c r="FU145" s="120">
        <v>1.8698264437638034E-7</v>
      </c>
      <c r="FV145" s="120">
        <v>1.8151955178039579E-7</v>
      </c>
      <c r="FW145" s="120">
        <v>1.8151955178039555E-7</v>
      </c>
      <c r="FX145" s="120">
        <v>1.7618974767298104E-7</v>
      </c>
      <c r="FY145" s="120">
        <v>1.761897476729811E-7</v>
      </c>
      <c r="FZ145" s="120">
        <v>1.7099069566655649E-7</v>
      </c>
      <c r="GA145" s="120">
        <v>1.7099069566655638E-7</v>
      </c>
      <c r="GB145" s="120">
        <v>1.6591989145128017E-7</v>
      </c>
      <c r="GC145" s="120">
        <v>1.6591989145128057E-7</v>
      </c>
      <c r="GD145" s="120">
        <v>1.6097486268013913E-7</v>
      </c>
      <c r="GE145" s="120">
        <v>1.6097486268013897E-7</v>
      </c>
      <c r="GF145" s="120">
        <v>1.5615316885031153E-7</v>
      </c>
      <c r="GG145" s="120">
        <v>1.5615316885031158E-7</v>
      </c>
      <c r="GH145" s="120">
        <v>1.5145240118084357E-7</v>
      </c>
      <c r="GI145" s="120">
        <v>1.5145240118084346E-7</v>
      </c>
      <c r="GJ145" s="120">
        <v>1.4687018248664609E-7</v>
      </c>
      <c r="GK145" s="120">
        <v>1.4687018248664633E-7</v>
      </c>
      <c r="GL145" s="120">
        <v>1.4240416704885726E-7</v>
      </c>
      <c r="GM145" s="120">
        <v>1.4240416704885708E-7</v>
      </c>
      <c r="GN145" s="120">
        <v>1.3805204048158417E-7</v>
      </c>
      <c r="GO145" s="120">
        <v>1.3805204048158411E-7</v>
      </c>
      <c r="GP145" s="120">
        <v>1.3381151959506834E-7</v>
      </c>
      <c r="GQ145" s="120">
        <v>1.3381151959506834E-7</v>
      </c>
      <c r="GR145" s="120">
        <v>1.2968035225529008E-7</v>
      </c>
      <c r="GS145" s="120">
        <v>1.2968035225529019E-7</v>
      </c>
      <c r="GT145" s="120">
        <v>1.2565631724005534E-7</v>
      </c>
      <c r="GU145" s="120">
        <v>1.2565631724005515E-7</v>
      </c>
      <c r="GV145" s="120">
        <v>1.2173722409159173E-7</v>
      </c>
      <c r="GW145" s="120">
        <v>1.2173722409159184E-7</v>
      </c>
      <c r="GX145" s="120">
        <v>1.1792091296569346E-7</v>
      </c>
      <c r="GY145" s="120">
        <v>1.1792091296569369E-7</v>
      </c>
      <c r="GZ145" s="120">
        <v>1.1420525447744135E-7</v>
      </c>
      <c r="HA145" s="120">
        <v>1.1420525447744111E-7</v>
      </c>
      <c r="HB145" s="120">
        <v>1.1058814954354338E-7</v>
      </c>
      <c r="HC145" s="120">
        <v>1.1058814954354345E-7</v>
      </c>
      <c r="HD145" s="120">
        <v>1.0706752922133207E-7</v>
      </c>
      <c r="HE145" s="120">
        <v>1.0706752922133212E-7</v>
      </c>
      <c r="HF145" s="120">
        <v>1.0364135454444792E-7</v>
      </c>
      <c r="HG145" s="120">
        <v>1.0364135454444785E-7</v>
      </c>
      <c r="HH145" s="120">
        <v>1.0030761635526211E-7</v>
      </c>
      <c r="HI145" s="120">
        <v>1.0030761635526208E-7</v>
      </c>
      <c r="HJ145" s="120">
        <v>9.7064335134070386E-8</v>
      </c>
      <c r="HK145" s="120">
        <v>9.7064335134070386E-8</v>
      </c>
      <c r="HL145" s="120">
        <v>9.3909560825102117E-8</v>
      </c>
      <c r="HM145" s="120">
        <v>9.3909560825102196E-8</v>
      </c>
      <c r="HN145" s="120">
        <v>9.0841372659388917E-8</v>
      </c>
      <c r="HO145" s="120">
        <v>9.0841372659388903E-8</v>
      </c>
      <c r="HP145" s="120">
        <v>8.7857878974535267E-8</v>
      </c>
      <c r="HQ145" s="120">
        <v>8.7857878974535188E-8</v>
      </c>
      <c r="HR145" s="120">
        <v>8.4957217031438161E-8</v>
      </c>
      <c r="HS145" s="120">
        <v>8.4957217031438135E-8</v>
      </c>
      <c r="HT145" s="120">
        <v>8.2137552828000296E-8</v>
      </c>
      <c r="HU145" s="120">
        <v>8.2137552828000494E-8</v>
      </c>
      <c r="HV145" s="120">
        <v>7.9397080909884796E-8</v>
      </c>
      <c r="HW145" s="120">
        <v>7.939708090988469E-8</v>
      </c>
      <c r="HX145" s="120">
        <v>7.6734024178358813E-8</v>
      </c>
      <c r="HY145" s="120">
        <v>7.67340241783588E-8</v>
      </c>
      <c r="HZ145" s="120">
        <v>7.4146633695280564E-8</v>
      </c>
      <c r="IA145" s="120">
        <v>7.4146633695280511E-8</v>
      </c>
      <c r="IB145" s="120">
        <v>7.163318848527097E-8</v>
      </c>
      <c r="IC145" s="120">
        <v>7.1633188485270983E-8</v>
      </c>
      <c r="ID145" s="120">
        <v>6.9191995335130449E-8</v>
      </c>
      <c r="IE145" s="120">
        <v>6.9191995335130475E-8</v>
      </c>
      <c r="IF145" s="120">
        <v>6.682138859054755E-8</v>
      </c>
      <c r="IG145" s="120">
        <v>6.682138859054763E-8</v>
      </c>
      <c r="IH145" s="120">
        <v>6.4519729950156013E-8</v>
      </c>
      <c r="II145" s="120">
        <v>6.4519729950156013E-8</v>
      </c>
      <c r="IJ145" s="120">
        <v>6.228540825699271E-8</v>
      </c>
      <c r="IK145" s="120">
        <v>6.2285408256992578E-8</v>
      </c>
      <c r="IL145" s="120">
        <v>6.0116839287413572E-8</v>
      </c>
      <c r="IM145" s="120">
        <v>6.0116839287413612E-8</v>
      </c>
      <c r="IN145" s="120">
        <v>5.8012465537523081E-8</v>
      </c>
      <c r="IO145" s="120">
        <v>5.8012465537523207E-8</v>
      </c>
      <c r="IP145" s="120">
        <v>5.5970756007172914E-8</v>
      </c>
      <c r="IQ145" s="120">
        <v>5.5970756007172828E-8</v>
      </c>
      <c r="IR145" s="120">
        <v>5.3990205981591025E-8</v>
      </c>
      <c r="IS145" s="120">
        <v>5.3990205981591091E-8</v>
      </c>
      <c r="IT145" s="120">
        <v>5.2069336810700014E-8</v>
      </c>
      <c r="IU145" s="120">
        <v>5.2069336810699941E-8</v>
      </c>
      <c r="IV145" s="120">
        <v>5.0206695686179941E-8</v>
      </c>
      <c r="IW145" s="120">
        <v>5.0206695686179981E-8</v>
      </c>
      <c r="IX145" s="120">
        <v>4.8400855416344025E-8</v>
      </c>
      <c r="IY145" s="120">
        <v>4.8400855416344038E-8</v>
      </c>
      <c r="IZ145" s="120">
        <v>4.665041419888152E-8</v>
      </c>
      <c r="JA145" s="120">
        <v>4.665041419888148E-8</v>
      </c>
      <c r="JB145" s="120">
        <v>4.4953995391535734E-8</v>
      </c>
      <c r="JC145" s="120">
        <v>4.4953995391535734E-8</v>
      </c>
      <c r="JD145" s="120">
        <v>4.3310247280777689E-8</v>
      </c>
      <c r="JE145" s="120">
        <v>4.3310247280777715E-8</v>
      </c>
      <c r="JF145" s="120">
        <v>4.1717842848539461E-8</v>
      </c>
      <c r="JG145" s="120">
        <v>4.1717842848539454E-8</v>
      </c>
      <c r="JH145" s="120">
        <v>4.0175479537073183E-8</v>
      </c>
      <c r="JI145" s="120">
        <v>4.0175479537073209E-8</v>
      </c>
      <c r="JJ145" s="120">
        <v>3.8681879012000769E-8</v>
      </c>
      <c r="JK145" s="120">
        <v>3.8681879012000776E-8</v>
      </c>
      <c r="JL145" s="120">
        <v>3.7235786923619603E-8</v>
      </c>
      <c r="JM145" s="120">
        <v>3.723578692361953E-8</v>
      </c>
      <c r="JN145" s="120">
        <v>3.583597266653259E-8</v>
      </c>
      <c r="JO145" s="120">
        <v>3.5835972666532663E-8</v>
      </c>
      <c r="JP145" s="120">
        <v>3.4481229137669582E-8</v>
      </c>
      <c r="JQ145" s="120">
        <v>3.4481229137669562E-8</v>
      </c>
      <c r="JR145" s="120">
        <v>3.3170372492766405E-8</v>
      </c>
      <c r="JS145" s="120">
        <v>3.3170372492766405E-8</v>
      </c>
      <c r="JT145" s="120">
        <v>3.1902241901374568E-8</v>
      </c>
      <c r="JU145" s="120">
        <v>3.1902241901374522E-8</v>
      </c>
      <c r="JV145" s="120">
        <v>3.0675699300466035E-8</v>
      </c>
      <c r="JW145" s="120">
        <v>3.0675699300466088E-8</v>
      </c>
      <c r="JX145" s="120">
        <v>2.9489629146706794E-8</v>
      </c>
      <c r="JY145" s="120">
        <v>2.9489629146706767E-8</v>
      </c>
      <c r="JZ145" s="120">
        <v>2.8342938167466465E-8</v>
      </c>
      <c r="KA145" s="120">
        <v>2.8342938167466435E-8</v>
      </c>
      <c r="KB145" s="120">
        <v>2.7234555110638116E-8</v>
      </c>
      <c r="KC145" s="120">
        <v>2.7234555110638126E-8</v>
      </c>
      <c r="KD145" s="120">
        <v>2.6163430493336402E-8</v>
      </c>
      <c r="KE145" s="120">
        <v>2.6163430493336422E-8</v>
      </c>
      <c r="KF145" s="120">
        <v>2.5128536349547486E-8</v>
      </c>
      <c r="KG145" s="120">
        <v>2.5128536349547469E-8</v>
      </c>
      <c r="KH145" s="120">
        <v>2.4128865976802591E-8</v>
      </c>
      <c r="KI145" s="120">
        <v>2.4128865976802591E-8</v>
      </c>
      <c r="KJ145" s="120">
        <v>2.3163433681947665E-8</v>
      </c>
      <c r="KK145" s="120">
        <v>2.3163433681947665E-8</v>
      </c>
      <c r="KL145" s="120">
        <v>2.2231274526081205E-8</v>
      </c>
      <c r="KM145" s="120">
        <v>2.2231274526081222E-8</v>
      </c>
      <c r="KN145" s="120">
        <v>2.1331444068734355E-8</v>
      </c>
      <c r="KO145" s="120">
        <v>2.1331444068734365E-8</v>
      </c>
      <c r="KP145" s="120">
        <v>2.0463018111365726E-8</v>
      </c>
      <c r="KQ145" s="120">
        <v>2.04630181113657E-8</v>
      </c>
      <c r="KR145" s="120">
        <v>1.9625092440245058E-8</v>
      </c>
      <c r="KS145" s="120">
        <v>1.9625092440245065E-8</v>
      </c>
      <c r="KT145" s="120">
        <v>1.881678256879923E-8</v>
      </c>
      <c r="KU145" s="120">
        <v>1.8816782568799243E-8</v>
      </c>
      <c r="KV145" s="120">
        <v>1.8037223479493996E-8</v>
      </c>
      <c r="KW145" s="120">
        <v>1.8037223479493999E-8</v>
      </c>
      <c r="KX145" s="120">
        <v>1.7285569365326347E-8</v>
      </c>
      <c r="KY145" s="120">
        <v>1.7285569365326357E-8</v>
      </c>
      <c r="KZ145" s="120">
        <v>1.6560993371000887E-8</v>
      </c>
      <c r="LA145" s="120">
        <v>1.6560993371000884E-8</v>
      </c>
      <c r="LB145" s="120">
        <v>1.586268733386434E-8</v>
      </c>
      <c r="LC145" s="120">
        <v>1.5862687333864313E-8</v>
      </c>
      <c r="LD145" s="120">
        <v>1.51898615246726E-8</v>
      </c>
      <c r="LE145" s="120">
        <v>1.5189861524672597E-8</v>
      </c>
      <c r="LF145" s="120">
        <v>1.4541744388264167E-8</v>
      </c>
      <c r="LG145" s="120">
        <v>1.4541744388264203E-8</v>
      </c>
      <c r="LH145" s="120">
        <v>1.391758228421374E-8</v>
      </c>
      <c r="LI145" s="120">
        <v>1.3917582284213715E-8</v>
      </c>
      <c r="LJ145" s="120">
        <v>1.3316639227540049E-8</v>
      </c>
      <c r="LK145" s="120">
        <v>1.3316639227540047E-8</v>
      </c>
      <c r="LL145" s="120">
        <v>1.2738196629542247E-8</v>
      </c>
      <c r="LM145" s="120">
        <v>1.273819662954225E-8</v>
      </c>
      <c r="LN145" s="120">
        <v>1.2181553038836776E-8</v>
      </c>
      <c r="LO145" s="120">
        <v>1.2181553038836778E-8</v>
      </c>
      <c r="LP145" s="120">
        <v>1.164602388266964E-8</v>
      </c>
      <c r="LQ145" s="120">
        <v>1.1646023882669653E-8</v>
      </c>
      <c r="LR145" s="120">
        <v>1.1130941208576253E-8</v>
      </c>
      <c r="LS145" s="120">
        <v>1.1130941208576248E-8</v>
      </c>
      <c r="LT145" s="120">
        <v>1.0635653426461611E-8</v>
      </c>
      <c r="LU145" s="120">
        <v>1.0635653426461599E-8</v>
      </c>
      <c r="LV145" s="120">
        <v>1.0159525051173509E-8</v>
      </c>
      <c r="LW145" s="120">
        <v>1.0159525051173508E-8</v>
      </c>
      <c r="LX145" s="120">
        <v>9.7019364456403067E-9</v>
      </c>
      <c r="LY145" s="120">
        <v>9.7019364456403167E-9</v>
      </c>
      <c r="LZ145" s="120">
        <v>9.2622835646450382E-9</v>
      </c>
      <c r="MA145" s="120">
        <v>9.2622835646450316E-9</v>
      </c>
      <c r="MB145" s="120">
        <v>8.8399776993068553E-9</v>
      </c>
      <c r="MC145" s="120">
        <v>8.839977699306852E-9</v>
      </c>
      <c r="MD145" s="120">
        <v>8.4344452223405098E-9</v>
      </c>
      <c r="ME145" s="120">
        <v>8.4344452223405148E-9</v>
      </c>
      <c r="MF145" s="120">
        <v>8.0451273341635084E-9</v>
      </c>
      <c r="MG145" s="120">
        <v>8.0451273341635216E-9</v>
      </c>
      <c r="MH145" s="120">
        <v>7.6714798099206654E-9</v>
      </c>
      <c r="MI145" s="120">
        <v>7.6714798099206389E-9</v>
      </c>
      <c r="MJ145" s="120">
        <v>7.3129727474946166E-9</v>
      </c>
      <c r="MK145" s="120">
        <v>7.3129727474946414E-9</v>
      </c>
      <c r="ML145" s="120">
        <v>6.9690903165708398E-9</v>
      </c>
      <c r="MM145" s="120">
        <v>6.9690903165708199E-9</v>
      </c>
      <c r="MN145" s="120">
        <v>6.6393305088233878E-9</v>
      </c>
      <c r="MO145" s="120">
        <v>6.6393305088233853E-9</v>
      </c>
      <c r="MP145" s="120">
        <v>6.3232048892898389E-9</v>
      </c>
      <c r="MQ145" s="120">
        <v>6.323204889289848E-9</v>
      </c>
      <c r="MR145" s="120">
        <v>6.0202383489993052E-9</v>
      </c>
      <c r="MS145" s="120">
        <v>6.0202383489993035E-9</v>
      </c>
      <c r="MT145" s="120">
        <v>5.729968858919873E-9</v>
      </c>
      <c r="MU145" s="120">
        <v>5.7299688589198672E-9</v>
      </c>
      <c r="MV145" s="120">
        <v>5.4519472252891293E-9</v>
      </c>
      <c r="MW145" s="120">
        <v>5.4519472252891359E-9</v>
      </c>
      <c r="MX145" s="120">
        <v>5.1857368463909032E-9</v>
      </c>
      <c r="MY145" s="120">
        <v>5.1857368463909057E-9</v>
      </c>
      <c r="MZ145" s="120">
        <v>4.9309134708405543E-9</v>
      </c>
      <c r="NA145" s="120">
        <v>4.9309134708405435E-9</v>
      </c>
      <c r="NB145" s="120">
        <v>4.6870649574402606E-9</v>
      </c>
      <c r="NC145" s="120">
        <v>4.6870649574402672E-9</v>
      </c>
      <c r="ND145" s="120">
        <v>4.4537910366643854E-9</v>
      </c>
      <c r="NE145" s="120">
        <v>4.4537910366643845E-9</v>
      </c>
      <c r="NF145" s="120">
        <v>4.2307030738339707E-9</v>
      </c>
      <c r="NG145" s="120">
        <v>4.2307030738339707E-9</v>
      </c>
      <c r="NH145" s="120">
        <v>4.0174238340388949E-9</v>
      </c>
      <c r="NI145" s="120">
        <v>4.0174238340388966E-9</v>
      </c>
      <c r="NJ145" s="120">
        <v>3.8135872488641778E-9</v>
      </c>
      <c r="NK145" s="120">
        <v>3.813587248864177E-9</v>
      </c>
      <c r="NL145" s="120">
        <v>3.6188381849764874E-9</v>
      </c>
      <c r="NM145" s="120">
        <v>3.6188381849764882E-9</v>
      </c>
      <c r="NN145" s="120">
        <v>3.4328322146253638E-9</v>
      </c>
      <c r="NO145" s="120">
        <v>3.4328322146253683E-9</v>
      </c>
      <c r="NP145" s="120">
        <v>3.255235388112464E-9</v>
      </c>
      <c r="NQ145" s="120">
        <v>3.2552353881124582E-9</v>
      </c>
      <c r="NR145" s="120">
        <v>3.0857240082809051E-9</v>
      </c>
      <c r="NS145" s="120">
        <v>3.0857240082809035E-9</v>
      </c>
      <c r="NT145" s="120">
        <v>2.9239844070755799E-9</v>
      </c>
      <c r="NU145" s="120">
        <v>2.9239844070755845E-9</v>
      </c>
      <c r="NV145" s="120">
        <v>2.7697127242236347E-9</v>
      </c>
      <c r="NW145" s="120">
        <v>2.7697127242236347E-9</v>
      </c>
      <c r="NX145" s="120">
        <v>2.6226146880833658E-9</v>
      </c>
      <c r="NY145" s="120">
        <v>2.6226146880833654E-9</v>
      </c>
      <c r="NZ145" s="120">
        <v>2.4824053987081731E-9</v>
      </c>
      <c r="OA145" s="120">
        <v>2.482405398708171E-9</v>
      </c>
      <c r="OB145" s="120">
        <v>2.3488091131706836E-9</v>
      </c>
      <c r="OC145" s="120">
        <v>2.3488091131706849E-9</v>
      </c>
      <c r="OD145" s="120">
        <v>2.2215590331909468E-9</v>
      </c>
      <c r="OE145" s="120">
        <v>2.2215590331909476E-9</v>
      </c>
      <c r="OF145" s="120">
        <v>2.1003970951109074E-9</v>
      </c>
      <c r="OG145" s="120">
        <v>2.1003970951109066E-9</v>
      </c>
      <c r="OH145" s="120">
        <v>1.9850737622560316E-9</v>
      </c>
      <c r="OI145" s="120">
        <v>1.9850737622560328E-9</v>
      </c>
      <c r="OJ145" s="120">
        <v>1.875347819723282E-9</v>
      </c>
      <c r="OK145" s="120">
        <v>1.8753478197232803E-9</v>
      </c>
      <c r="OL145" s="120">
        <v>1.7709861716331401E-9</v>
      </c>
      <c r="OM145" s="120">
        <v>1.7709861716331391E-9</v>
      </c>
      <c r="ON145" s="120">
        <v>1.6717636408818731E-9</v>
      </c>
      <c r="OO145" s="120">
        <v>1.6717636408818756E-9</v>
      </c>
      <c r="OP145" s="120">
        <v>1.5774627714284803E-9</v>
      </c>
      <c r="OQ145" s="120">
        <v>1.5774627714284791E-9</v>
      </c>
      <c r="OR145" s="120">
        <v>1.4878736331492794E-9</v>
      </c>
      <c r="OS145" s="120">
        <v>1.4878736331492786E-9</v>
      </c>
      <c r="OT145" s="120">
        <v>1.4027936292914397E-9</v>
      </c>
      <c r="OU145" s="120">
        <v>1.4027936292914403E-9</v>
      </c>
      <c r="OV145" s="120">
        <v>1.3220273065549919E-9</v>
      </c>
      <c r="OW145" s="120">
        <v>1.3220273065549909E-9</v>
      </c>
      <c r="OX145" s="120">
        <v>1.2453861678313368E-9</v>
      </c>
      <c r="OY145" s="120">
        <v>1.2453861678313389E-9</v>
      </c>
      <c r="OZ145" s="120">
        <v>1.1726884876245181E-9</v>
      </c>
      <c r="PA145" s="120">
        <v>1.1726884876245165E-9</v>
      </c>
      <c r="PB145" s="120">
        <v>1.1037591301797676E-9</v>
      </c>
      <c r="PC145" s="120">
        <v>1.1037591301797699E-9</v>
      </c>
      <c r="PD145" s="120">
        <v>1.0384293703423022E-9</v>
      </c>
      <c r="PE145" s="120">
        <v>1.0384293703423018E-9</v>
      </c>
      <c r="PF145" s="120">
        <v>9.7653671716736682E-10</v>
      </c>
      <c r="PG145" s="120">
        <v>9.7653671716736579E-10</v>
      </c>
      <c r="PH145" s="120">
        <v>9.17924740301111E-10</v>
      </c>
      <c r="PI145" s="120">
        <v>9.1792474030111142E-10</v>
      </c>
      <c r="PJ145" s="120">
        <v>8.6244289914985847E-10</v>
      </c>
      <c r="PK145" s="120">
        <v>8.6244289914985899E-10</v>
      </c>
      <c r="PL145" s="120">
        <v>8.099463748537808E-10</v>
      </c>
      <c r="PM145" s="120">
        <v>8.0994637485378048E-10</v>
      </c>
      <c r="PN145" s="120">
        <v>7.6029590507919118E-10</v>
      </c>
      <c r="PO145" s="120">
        <v>7.602959050791918E-10</v>
      </c>
      <c r="PP145" s="120">
        <v>7.1335762164191242E-10</v>
      </c>
      <c r="PQ145" s="120">
        <v>7.1335762164191211E-10</v>
      </c>
      <c r="PR145" s="120">
        <v>6.6900289097243706E-10</v>
      </c>
      <c r="PS145" s="120">
        <v>6.6900289097243675E-10</v>
      </c>
      <c r="PT145" s="120">
        <v>6.271081574318966E-10</v>
      </c>
      <c r="PU145" s="120">
        <v>6.271081574318968E-10</v>
      </c>
      <c r="PV145" s="120">
        <v>5.8755478948605339E-10</v>
      </c>
      <c r="PW145" s="120">
        <v>5.8755478948605401E-10</v>
      </c>
      <c r="PX145" s="120">
        <v>5.5022892874284539E-10</v>
      </c>
      <c r="PY145" s="120">
        <v>5.5022892874284476E-10</v>
      </c>
      <c r="PZ145" s="120">
        <v>5.1502134185726844E-10</v>
      </c>
      <c r="QA145" s="120">
        <v>5.1502134185726834E-10</v>
      </c>
      <c r="QB145" s="120">
        <v>4.8182727530567037E-10</v>
      </c>
      <c r="QC145" s="120">
        <v>4.8182727530567006E-10</v>
      </c>
      <c r="QD145" s="120">
        <v>4.505463130297878E-10</v>
      </c>
      <c r="QE145" s="120">
        <v>4.5054631302978775E-10</v>
      </c>
      <c r="QF145" s="120">
        <v>4.2108223694922148E-10</v>
      </c>
      <c r="QG145" s="120">
        <v>4.2108223694922173E-10</v>
      </c>
      <c r="QH145" s="120">
        <v>3.9334289033929895E-10</v>
      </c>
      <c r="QI145" s="120">
        <v>3.9334289033929911E-10</v>
      </c>
      <c r="QJ145" s="120">
        <v>3.6724004406964319E-10</v>
      </c>
      <c r="QK145" s="120">
        <v>3.6724004406964314E-10</v>
      </c>
      <c r="QL145" s="120">
        <v>3.4268926569709862E-10</v>
      </c>
      <c r="QM145" s="120">
        <v>3.4268926569709831E-10</v>
      </c>
      <c r="QN145" s="120">
        <v>3.1960979140503052E-10</v>
      </c>
      <c r="QO145" s="120">
        <v>3.1960979140503057E-10</v>
      </c>
      <c r="QP145" s="120">
        <v>2.9792440077940452E-10</v>
      </c>
      <c r="QQ145" s="120">
        <v>2.9792440077940478E-10</v>
      </c>
      <c r="QR145" s="120">
        <v>2.7755929441045197E-10</v>
      </c>
      <c r="QS145" s="120">
        <v>2.7755929441045151E-10</v>
      </c>
      <c r="QT145" s="120">
        <v>2.5844397430716889E-10</v>
      </c>
      <c r="QU145" s="120">
        <v>2.5844397430716904E-10</v>
      </c>
      <c r="QV145" s="120">
        <v>2.4051112711034513E-10</v>
      </c>
      <c r="QW145" s="120">
        <v>2.4051112711034534E-10</v>
      </c>
      <c r="QX145" s="120">
        <v>2.2369651008828726E-10</v>
      </c>
      <c r="QY145" s="120">
        <v>2.2369651008828719E-10</v>
      </c>
      <c r="QZ145" s="120">
        <v>2.0793883989794192E-10</v>
      </c>
      <c r="RA145" s="120">
        <v>2.0793883989794203E-10</v>
      </c>
      <c r="RB145" s="120">
        <v>1.9317968409263456E-10</v>
      </c>
      <c r="RC145" s="120">
        <v>1.9317968409263464E-10</v>
      </c>
      <c r="RD145" s="120">
        <v>1.7936335535621881E-10</v>
      </c>
      <c r="RE145" s="120">
        <v>1.793633553562186E-10</v>
      </c>
      <c r="RF145" s="120">
        <v>1.6643680844204169E-10</v>
      </c>
      <c r="RG145" s="120">
        <v>1.6643680844204182E-10</v>
      </c>
      <c r="RH145" s="120">
        <v>1.5434953979375834E-10</v>
      </c>
      <c r="RI145" s="120">
        <v>1.543495397937586E-10</v>
      </c>
      <c r="RJ145" s="120">
        <v>1.4305348982369948E-10</v>
      </c>
      <c r="RK145" s="120">
        <v>1.4305348982369945E-10</v>
      </c>
      <c r="RL145" s="120">
        <v>1.3250294782321558E-10</v>
      </c>
      <c r="RM145" s="120">
        <v>1.325029478232153E-10</v>
      </c>
      <c r="RN145" s="120">
        <v>1.2265445947815786E-10</v>
      </c>
      <c r="RO145" s="120">
        <v>1.2265445947815786E-10</v>
      </c>
      <c r="RP145" s="120">
        <v>1.1346673696144512E-10</v>
      </c>
      <c r="RQ145" s="120">
        <v>1.1346673696144508E-10</v>
      </c>
      <c r="RR145" s="120">
        <v>1.0490057157349074E-10</v>
      </c>
      <c r="RS145" s="120">
        <v>1.0490057157349067E-10</v>
      </c>
      <c r="RT145" s="120">
        <v>9.6918748900140826E-11</v>
      </c>
      <c r="RU145" s="120">
        <v>9.6918748900140981E-11</v>
      </c>
      <c r="RV145" s="120">
        <v>8.9485966456672577E-11</v>
      </c>
      <c r="RW145" s="120">
        <v>8.9485966456672513E-11</v>
      </c>
      <c r="RX145" s="120">
        <v>8.2568753785364141E-11</v>
      </c>
      <c r="RY145" s="120">
        <v>8.2568753785364128E-11</v>
      </c>
      <c r="RZ145" s="120">
        <v>7.6135394973149568E-11</v>
      </c>
      <c r="SA145" s="120">
        <v>7.6135394973149477E-11</v>
      </c>
      <c r="SB145" s="120">
        <v>7.0155853554906925E-11</v>
      </c>
      <c r="SC145" s="120">
        <v>7.0155853554907054E-11</v>
      </c>
      <c r="SD145" s="120">
        <v>6.4601699767031845E-11</v>
      </c>
      <c r="SE145" s="120">
        <v>6.4601699767031832E-11</v>
      </c>
      <c r="SF145" s="120">
        <v>5.9446040115076153E-11</v>
      </c>
      <c r="SG145" s="120">
        <v>5.9446040115076127E-11</v>
      </c>
      <c r="SH145" s="120">
        <v>5.4663449218429367E-11</v>
      </c>
      <c r="SI145" s="120">
        <v>5.4663449218429399E-11</v>
      </c>
      <c r="SJ145" s="120">
        <v>5.02299038942445E-11</v>
      </c>
      <c r="SK145" s="120">
        <v>5.0229903894244429E-11</v>
      </c>
      <c r="SL145" s="120">
        <v>4.6122719442102961E-11</v>
      </c>
      <c r="SM145" s="120">
        <v>4.6122719442102967E-11</v>
      </c>
      <c r="SN145" s="120">
        <v>4.2320488090245023E-11</v>
      </c>
      <c r="SO145" s="120">
        <v>4.2320488090245107E-11</v>
      </c>
      <c r="SP145" s="120">
        <v>3.8803019563573191E-11</v>
      </c>
      <c r="SQ145" s="120">
        <v>3.8803019563573185E-11</v>
      </c>
      <c r="SR145" s="120">
        <v>3.5551283733075551E-11</v>
      </c>
      <c r="SS145" s="120">
        <v>3.5551283733075518E-11</v>
      </c>
      <c r="ST145" s="120">
        <v>3.2547355305798486E-11</v>
      </c>
      <c r="SU145" s="120">
        <v>3.2547355305798473E-11</v>
      </c>
      <c r="SV145" s="120">
        <v>2.977436051403302E-11</v>
      </c>
      <c r="SW145" s="120">
        <v>2.9774360514032994E-11</v>
      </c>
      <c r="SX145" s="120">
        <v>2.7216425761968293E-11</v>
      </c>
      <c r="SY145" s="120">
        <v>2.7216425761968325E-11</v>
      </c>
      <c r="SZ145" s="120">
        <v>2.4858628187702033E-11</v>
      </c>
      <c r="TA145" s="120">
        <v>2.4858628187702039E-11</v>
      </c>
      <c r="TB145" s="120">
        <v>2.2686948098185402E-11</v>
      </c>
      <c r="TC145" s="120">
        <v>2.2686948098185431E-11</v>
      </c>
      <c r="TD145" s="120">
        <v>2.0688223234420459E-11</v>
      </c>
      <c r="TE145" s="120">
        <v>2.0688223234420443E-11</v>
      </c>
      <c r="TF145" s="120">
        <v>1.8850104824015057E-11</v>
      </c>
      <c r="TG145" s="120">
        <v>1.8850104824015051E-11</v>
      </c>
      <c r="TH145" s="120">
        <v>1.7161015378041828E-11</v>
      </c>
      <c r="TI145" s="120">
        <v>1.7161015378041825E-11</v>
      </c>
      <c r="TJ145" s="120">
        <v>1.5610108189034218E-11</v>
      </c>
      <c r="TK145" s="120">
        <v>1.5610108189034215E-11</v>
      </c>
      <c r="TL145" s="120">
        <v>1.4187228486892227E-11</v>
      </c>
      <c r="TM145" s="120">
        <v>1.4187228486892214E-11</v>
      </c>
      <c r="TN145" s="120">
        <v>1.2882876209455574E-11</v>
      </c>
      <c r="TO145" s="120">
        <v>1.2882876209455577E-11</v>
      </c>
      <c r="TP145" s="120">
        <v>1.1688170344536538E-11</v>
      </c>
      <c r="TQ145" s="120">
        <v>1.1688170344536536E-11</v>
      </c>
      <c r="TR145" s="120">
        <v>1.0594814800285506E-11</v>
      </c>
      <c r="TS145" s="120">
        <v>1.0594814800285509E-11</v>
      </c>
      <c r="TT145" s="120">
        <v>9.5950657608901327E-12</v>
      </c>
      <c r="TU145" s="120">
        <v>9.5950657608901278E-12</v>
      </c>
      <c r="TV145" s="120">
        <v>8.6817004847809401E-12</v>
      </c>
      <c r="TW145" s="120">
        <v>8.681700484780945E-12</v>
      </c>
      <c r="TX145" s="120">
        <v>7.8479875027338761E-12</v>
      </c>
      <c r="TY145" s="120">
        <v>7.8479875027338793E-12</v>
      </c>
      <c r="TZ145" s="120">
        <v>7.087658173520015E-12</v>
      </c>
      <c r="UA145" s="120">
        <v>7.0876581735200134E-12</v>
      </c>
      <c r="UB145" s="120">
        <v>6.3948795550556512E-12</v>
      </c>
      <c r="UC145" s="120">
        <v>6.3948795550556496E-12</v>
      </c>
      <c r="UD145" s="120">
        <v>5.7642285493490108E-12</v>
      </c>
      <c r="UE145" s="120">
        <v>5.764228549349006E-12</v>
      </c>
      <c r="UF145" s="120">
        <v>5.1906672799231684E-12</v>
      </c>
      <c r="UG145" s="120">
        <v>5.1906672799231756E-12</v>
      </c>
      <c r="UH145" s="120">
        <v>4.6695196608164163E-12</v>
      </c>
      <c r="UI145" s="120">
        <v>4.6695196608164107E-12</v>
      </c>
      <c r="UJ145" s="120">
        <v>4.1964491167196356E-12</v>
      </c>
      <c r="UK145" s="120">
        <v>4.1964491167196428E-12</v>
      </c>
      <c r="UL145" s="120">
        <v>3.7674374143049667E-12</v>
      </c>
      <c r="UM145" s="120">
        <v>3.7674374143049619E-12</v>
      </c>
      <c r="UN145" s="120">
        <v>3.3787645653274906E-12</v>
      </c>
      <c r="UO145" s="120">
        <v>3.378764565327491E-12</v>
      </c>
      <c r="UP145" s="120">
        <v>3.0269897626435656E-12</v>
      </c>
      <c r="UQ145" s="120">
        <v>3.0269897626435672E-12</v>
      </c>
      <c r="UR145" s="120">
        <v>2.7089333108801907E-12</v>
      </c>
      <c r="US145" s="120">
        <v>2.7089333108801899E-12</v>
      </c>
      <c r="UT145" s="120">
        <v>2.4216595141118221E-12</v>
      </c>
      <c r="UU145" s="120">
        <v>2.4216595141118233E-12</v>
      </c>
      <c r="UV145" s="120">
        <v>2.1624604835493962E-12</v>
      </c>
      <c r="UW145" s="120">
        <v>2.1624604835493962E-12</v>
      </c>
      <c r="UX145" s="120">
        <v>1.9288408289213068E-12</v>
      </c>
      <c r="UY145" s="120">
        <v>1.9288408289213076E-12</v>
      </c>
      <c r="UZ145" s="120">
        <v>1.7185031979252489E-12</v>
      </c>
      <c r="VA145" s="120">
        <v>1.7185031979252483E-12</v>
      </c>
      <c r="VB145" s="120">
        <v>1.5293346288513062E-12</v>
      </c>
      <c r="VC145" s="120">
        <v>1.5293346288513054E-12</v>
      </c>
      <c r="VD145" s="120">
        <v>1.359393682219116E-12</v>
      </c>
      <c r="VE145" s="120">
        <v>1.3593936822191168E-12</v>
      </c>
      <c r="VF145" s="120">
        <v>1.2068983180331449E-12</v>
      </c>
      <c r="VG145" s="120">
        <v>1.2068983180331451E-12</v>
      </c>
      <c r="VH145" s="120">
        <v>1.0702144860385802E-12</v>
      </c>
      <c r="VI145" s="120">
        <v>1.07021448603858E-12</v>
      </c>
      <c r="VJ145" s="120">
        <v>9.4784539715413803E-13</v>
      </c>
      <c r="VK145" s="120">
        <v>9.4784539715413682E-13</v>
      </c>
      <c r="VL145" s="120">
        <v>8.3842144506535662E-13</v>
      </c>
      <c r="VM145" s="120">
        <v>8.3842144506535723E-13</v>
      </c>
      <c r="VN145" s="120">
        <v>7.4069074778105335E-13</v>
      </c>
      <c r="VO145" s="120">
        <v>7.4069074778105345E-13</v>
      </c>
      <c r="VP145" s="120">
        <v>6.5351027978458105E-13</v>
      </c>
      <c r="VQ145" s="120">
        <v>6.5351027978458075E-13</v>
      </c>
      <c r="VR145" s="120">
        <v>5.7583756624875659E-13</v>
      </c>
      <c r="VS145" s="120">
        <v>5.7583756624875669E-13</v>
      </c>
      <c r="VT145" s="120">
        <v>5.0672291162683215E-13</v>
      </c>
      <c r="VU145" s="120">
        <v>5.0672291162683236E-13</v>
      </c>
      <c r="VV145" s="120">
        <v>4.4530213578016898E-13</v>
      </c>
      <c r="VW145" s="120">
        <v>4.4530213578016888E-13</v>
      </c>
      <c r="VX145" s="120">
        <v>3.9078979165445659E-13</v>
      </c>
      <c r="VY145" s="120">
        <v>3.9078979165445714E-13</v>
      </c>
      <c r="VZ145" s="120">
        <v>3.4247283936877284E-13</v>
      </c>
      <c r="WA145" s="120">
        <v>3.4247283936877213E-13</v>
      </c>
      <c r="WB145" s="120">
        <v>2.9970475243386605E-13</v>
      </c>
      <c r="WC145" s="120">
        <v>2.9970475243386651E-13</v>
      </c>
      <c r="WD145" s="120">
        <v>2.6190003266618243E-13</v>
      </c>
      <c r="WE145" s="120">
        <v>2.6190003266618207E-13</v>
      </c>
      <c r="WF145" s="120">
        <v>2.2852911121067143E-13</v>
      </c>
      <c r="WG145" s="120">
        <v>2.2852911121067153E-13</v>
      </c>
      <c r="WH145" s="120">
        <v>1.9911361392700749E-13</v>
      </c>
      <c r="WI145" s="120">
        <v>1.9911361392700754E-13</v>
      </c>
      <c r="WJ145" s="120">
        <v>1.7322197022878908E-13</v>
      </c>
      <c r="WK145" s="120">
        <v>1.7322197022878921E-13</v>
      </c>
      <c r="WL145" s="120">
        <v>1.5046534529244102E-13</v>
      </c>
      <c r="WM145" s="120">
        <v>1.504653452924411E-13</v>
      </c>
      <c r="WN145" s="120">
        <v>1.3049387637033257E-13</v>
      </c>
      <c r="WO145" s="120">
        <v>1.3049387637033237E-13</v>
      </c>
      <c r="WP145" s="120">
        <v>1.1299319474993297E-13</v>
      </c>
      <c r="WQ145" s="120">
        <v>1.1299319474993305E-13</v>
      </c>
      <c r="WR145" s="120">
        <v>9.7681215696337892E-14</v>
      </c>
      <c r="WS145" s="120">
        <v>9.7681215696337804E-14</v>
      </c>
      <c r="WT145" s="120">
        <v>8.4305179498097579E-14</v>
      </c>
      <c r="WU145" s="120">
        <v>8.430517949809763E-14</v>
      </c>
      <c r="WV145" s="120">
        <v>7.2638927504888326E-14</v>
      </c>
      <c r="WW145" s="120">
        <v>7.2638927504888288E-14</v>
      </c>
      <c r="WX145" s="120">
        <v>6.2480397799136696E-14</v>
      </c>
      <c r="WY145" s="120">
        <v>6.2480397799136721E-14</v>
      </c>
      <c r="WZ145" s="120">
        <v>5.3649325881352895E-14</v>
      </c>
      <c r="XA145" s="120">
        <v>5.3649325881352845E-14</v>
      </c>
      <c r="XB145" s="120">
        <v>4.5985136469731E-14</v>
      </c>
      <c r="XC145" s="120">
        <v>4.5985136469730981E-14</v>
      </c>
      <c r="XD145" s="120">
        <v>3.9345013217789677E-14</v>
      </c>
      <c r="XE145" s="120">
        <v>3.934501321778974E-14</v>
      </c>
      <c r="XF145" s="120">
        <v>3.3602133838708222E-14</v>
      </c>
      <c r="XG145" s="120">
        <v>3.3602133838708159E-14</v>
      </c>
      <c r="XH145" s="120">
        <v>2.8644058790948143E-14</v>
      </c>
      <c r="XI145" s="120">
        <v>2.8644058790948193E-14</v>
      </c>
      <c r="XJ145" s="120">
        <v>2.4371262326167937E-14</v>
      </c>
      <c r="XK145" s="120">
        <v>2.4371262326167912E-14</v>
      </c>
      <c r="XL145" s="120">
        <v>2.0695795326853632E-14</v>
      </c>
      <c r="XM145" s="120">
        <v>2.0695795326853616E-14</v>
      </c>
      <c r="XN145" s="120">
        <v>1.7540069967111054E-14</v>
      </c>
      <c r="XO145" s="120">
        <v>1.7540069967111076E-14</v>
      </c>
      <c r="XP145" s="120">
        <v>1.4835756815338716E-14</v>
      </c>
      <c r="XQ145" s="120">
        <v>1.4835756815338697E-14</v>
      </c>
      <c r="XR145" s="120">
        <v>1.2522785561794129E-14</v>
      </c>
      <c r="XS145" s="120">
        <v>1.2522785561794135E-14</v>
      </c>
      <c r="XT145" s="120">
        <v>1.054844109717701E-14</v>
      </c>
      <c r="XU145" s="120">
        <v>1.0548441097177015E-14</v>
      </c>
      <c r="XV145" s="120">
        <v>8.8665471901752086E-15</v>
      </c>
      <c r="XW145" s="120">
        <v>8.8665471901752101E-15</v>
      </c>
      <c r="XX145" s="120">
        <v>7.4367305124115552E-15</v>
      </c>
      <c r="XY145" s="120">
        <v>7.4367305124115474E-15</v>
      </c>
      <c r="XZ145" s="120">
        <v>6.2237582384084711E-15</v>
      </c>
      <c r="YA145" s="120">
        <v>6.2237582384084742E-15</v>
      </c>
      <c r="YB145" s="120">
        <v>5.1969429061457967E-15</v>
      </c>
      <c r="YC145" s="120">
        <v>5.1969429061457943E-15</v>
      </c>
      <c r="YD145" s="120">
        <v>4.3296086606714745E-15</v>
      </c>
      <c r="YE145" s="120">
        <v>4.3296086606714753E-15</v>
      </c>
      <c r="YF145" s="120">
        <v>3.598613419244383E-15</v>
      </c>
      <c r="YG145" s="120">
        <v>3.5986134192443853E-15</v>
      </c>
      <c r="YH145" s="120">
        <v>2.9839218919059178E-15</v>
      </c>
      <c r="YI145" s="120">
        <v>2.9839218919059166E-15</v>
      </c>
      <c r="YJ145" s="120">
        <v>2.4682247665097418E-15</v>
      </c>
      <c r="YK145" s="120">
        <v>2.4682247665097421E-15</v>
      </c>
      <c r="YL145" s="120">
        <v>2.0365997224511629E-15</v>
      </c>
      <c r="YM145" s="120">
        <v>2.0365997224511613E-15</v>
      </c>
      <c r="YN145" s="120">
        <v>1.6762102730401435E-15</v>
      </c>
      <c r="YO145" s="120">
        <v>1.6762102730401447E-15</v>
      </c>
      <c r="YP145" s="120">
        <v>1.3760387531072805E-15</v>
      </c>
      <c r="YQ145" s="120">
        <v>1.3760387531072795E-15</v>
      </c>
      <c r="YR145" s="120">
        <v>1.1266500665100112E-15</v>
      </c>
      <c r="YS145" s="120">
        <v>1.1266500665100118E-15</v>
      </c>
      <c r="YT145" s="120">
        <v>9.1998308824188803E-16</v>
      </c>
      <c r="YU145" s="120">
        <v>9.1998308824188724E-16</v>
      </c>
      <c r="YV145" s="120">
        <v>7.4916687839506049E-16</v>
      </c>
      <c r="YW145" s="120">
        <v>7.4916687839506128E-16</v>
      </c>
      <c r="YX145" s="120">
        <v>6.0835911086692634E-16</v>
      </c>
      <c r="YY145" s="120">
        <v>6.0835911086692624E-16</v>
      </c>
      <c r="YZ145" s="120">
        <v>4.9260434903940858E-16</v>
      </c>
      <c r="ZA145" s="120">
        <v>4.9260434903940838E-16</v>
      </c>
      <c r="ZB145" s="120">
        <v>3.9771001431647949E-16</v>
      </c>
      <c r="ZC145" s="120">
        <v>3.9771001431647939E-16</v>
      </c>
      <c r="ZD145" s="120">
        <v>3.2013809201945706E-16</v>
      </c>
      <c r="ZE145" s="120">
        <v>3.2013809201945686E-16</v>
      </c>
      <c r="ZF145" s="120">
        <v>2.5691080335935738E-16</v>
      </c>
      <c r="ZG145" s="120">
        <v>2.5691080335935768E-16</v>
      </c>
      <c r="ZH145" s="120">
        <v>2.0552864268748624E-16</v>
      </c>
      <c r="ZI145" s="120">
        <v>2.0552864268748611E-16</v>
      </c>
      <c r="ZJ145" s="120">
        <v>1.6389933663037545E-16</v>
      </c>
      <c r="ZK145" s="120">
        <v>1.638993366303755E-16</v>
      </c>
      <c r="ZL145" s="120">
        <v>1.3027642670479517E-16</v>
      </c>
      <c r="ZM145" s="120">
        <v>1.3027642670479524E-16</v>
      </c>
      <c r="ZN145" s="120">
        <v>1.032063102423166E-16</v>
      </c>
      <c r="ZO145" s="120">
        <v>1.0320631024231654E-16</v>
      </c>
      <c r="ZP145" s="120">
        <v>8.1482696585078989E-17</v>
      </c>
      <c r="ZQ145" s="120">
        <v>8.1482696585079026E-17</v>
      </c>
      <c r="ZR145" s="120">
        <v>6.4107547191125352E-17</v>
      </c>
      <c r="ZS145" s="120">
        <v>6.4107547191125339E-17</v>
      </c>
      <c r="ZT145" s="120">
        <v>5.025767014450419E-17</v>
      </c>
      <c r="ZU145" s="120">
        <v>5.0257670144504147E-17</v>
      </c>
      <c r="ZV145" s="120">
        <v>3.9256232224733214E-17</v>
      </c>
      <c r="ZW145" s="120">
        <v>3.9256232224733264E-17</v>
      </c>
      <c r="ZX145" s="120">
        <v>3.0548535759389453E-17</v>
      </c>
      <c r="ZY145" s="120">
        <v>3.054853575938946E-17</v>
      </c>
      <c r="ZZ145" s="120">
        <v>2.3681483552536327E-17</v>
      </c>
      <c r="AAA145" s="120">
        <v>2.3681483552536308E-17</v>
      </c>
      <c r="AAB145" s="120">
        <v>1.8286223821436728E-17</v>
      </c>
      <c r="AAC145" s="120">
        <v>1.8286223821436728E-17</v>
      </c>
      <c r="AAD145" s="120">
        <v>1.4063528835079601E-17</v>
      </c>
      <c r="AAE145" s="120">
        <v>1.4063528835079613E-17</v>
      </c>
      <c r="AAF145" s="120">
        <v>1.077151635925475E-17</v>
      </c>
      <c r="AAG145" s="120">
        <v>1.0771516359254733E-17</v>
      </c>
      <c r="AAH145" s="120">
        <v>8.2153725801935833E-18</v>
      </c>
      <c r="AAI145" s="120">
        <v>8.2153725801935926E-18</v>
      </c>
      <c r="AAJ145" s="120">
        <v>6.2387793844411375E-18</v>
      </c>
      <c r="AAK145" s="120">
        <v>6.2387793844411344E-18</v>
      </c>
      <c r="AAL145" s="120">
        <v>4.7167881746298527E-18</v>
      </c>
      <c r="AAM145" s="120">
        <v>4.7167881746298496E-18</v>
      </c>
      <c r="AAN145" s="120">
        <v>3.5499172324740317E-18</v>
      </c>
      <c r="AAO145" s="120">
        <v>3.5499172324740355E-18</v>
      </c>
      <c r="AAP145" s="120">
        <v>2.6592804099480403E-18</v>
      </c>
      <c r="AAQ145" s="120">
        <v>2.6592804099480383E-18</v>
      </c>
      <c r="AAR145" s="120">
        <v>1.9825820206550348E-18</v>
      </c>
      <c r="AAS145" s="120">
        <v>1.9825820206550348E-18</v>
      </c>
      <c r="AAT145" s="120">
        <v>1.4708365744209909E-18</v>
      </c>
      <c r="AAU145" s="120">
        <v>1.4708365744209903E-18</v>
      </c>
      <c r="AAV145" s="120">
        <v>1.0856927832490013E-18</v>
      </c>
      <c r="AAW145" s="120">
        <v>1.0856927832490021E-18</v>
      </c>
      <c r="AAX145" s="120">
        <v>7.972593759858268E-19</v>
      </c>
      <c r="AAY145" s="120">
        <v>7.972593759858268E-19</v>
      </c>
      <c r="AAZ145" s="120">
        <v>5.8234597898095184E-19</v>
      </c>
      <c r="ABA145" s="120">
        <v>5.8234597898095155E-19</v>
      </c>
      <c r="ABB145" s="120">
        <v>4.2304591451866129E-19</v>
      </c>
      <c r="ABC145" s="120">
        <v>4.2304591451866153E-19</v>
      </c>
      <c r="ABD145" s="120">
        <v>3.0559947981725763E-19</v>
      </c>
      <c r="ABE145" s="120">
        <v>3.0559947981725749E-19</v>
      </c>
      <c r="ABF145" s="120">
        <v>2.1948631784644658E-19</v>
      </c>
      <c r="ABG145" s="120">
        <v>2.1948631784644672E-19</v>
      </c>
      <c r="ABH145" s="120">
        <v>1.5670407801077859E-19</v>
      </c>
      <c r="ABI145" s="120">
        <v>1.5670407801077864E-19</v>
      </c>
      <c r="ABJ145" s="120">
        <v>1.1119787178463821E-19</v>
      </c>
      <c r="ABK145" s="120">
        <v>1.1119787178463811E-19</v>
      </c>
      <c r="ABL145" s="120">
        <v>7.8411219647653525E-20</v>
      </c>
      <c r="ABM145" s="120">
        <v>7.8411219647653597E-20</v>
      </c>
      <c r="ABN145" s="120">
        <v>5.493440833669372E-20</v>
      </c>
      <c r="ABO145" s="120">
        <v>5.4934408336693708E-20</v>
      </c>
      <c r="ABP145" s="120">
        <v>3.8230562998081587E-20</v>
      </c>
      <c r="ABQ145" s="120">
        <v>3.8230562998081532E-20</v>
      </c>
      <c r="ABR145" s="120">
        <v>2.6423404233041952E-20</v>
      </c>
      <c r="ABS145" s="120">
        <v>2.6423404233041964E-20</v>
      </c>
      <c r="ABT145" s="120">
        <v>1.8133708787381743E-20</v>
      </c>
      <c r="ABU145" s="120">
        <v>1.8133708787381755E-20</v>
      </c>
      <c r="ABV145" s="120">
        <v>1.2354015914717459E-20</v>
      </c>
      <c r="ABW145" s="120">
        <v>1.2354015914717448E-20</v>
      </c>
      <c r="ABX145" s="120">
        <v>8.3531991500764513E-21</v>
      </c>
      <c r="ABY145" s="120">
        <v>8.3531991500764543E-21</v>
      </c>
      <c r="ABZ145" s="120">
        <v>5.604225049056918E-21</v>
      </c>
      <c r="ACA145" s="120">
        <v>5.6042250490569188E-21</v>
      </c>
      <c r="ACB145" s="120">
        <v>3.7298068238205647E-21</v>
      </c>
      <c r="ACC145" s="120">
        <v>3.7298068238205624E-21</v>
      </c>
      <c r="ACD145" s="120">
        <v>2.4617838966580712E-21</v>
      </c>
      <c r="ACE145" s="120">
        <v>2.4617838966580724E-21</v>
      </c>
      <c r="ACF145" s="120">
        <v>1.6109629493073806E-21</v>
      </c>
      <c r="ACG145" s="120">
        <v>1.6109629493073813E-21</v>
      </c>
      <c r="ACH145" s="120">
        <v>1.0448802586742503E-21</v>
      </c>
      <c r="ACI145" s="120">
        <v>1.0448802586742496E-21</v>
      </c>
      <c r="ACJ145" s="120">
        <v>6.7152137126512434E-22</v>
      </c>
      <c r="ACK145" s="120">
        <v>6.7152137126512453E-22</v>
      </c>
      <c r="ACL145" s="120">
        <v>4.2748979540098742E-22</v>
      </c>
      <c r="ACM145" s="120">
        <v>4.274897954009876E-22</v>
      </c>
      <c r="ACN145" s="120">
        <v>2.6947427420156022E-22</v>
      </c>
      <c r="ACO145" s="120">
        <v>2.6947427420156012E-22</v>
      </c>
      <c r="ACP145" s="120">
        <v>1.6814340648430128E-22</v>
      </c>
      <c r="ACQ145" s="120">
        <v>1.6814340648430126E-22</v>
      </c>
      <c r="ACR145" s="120">
        <v>1.038126778950694E-22</v>
      </c>
      <c r="ACS145" s="120">
        <v>1.0381267789506937E-22</v>
      </c>
      <c r="ACT145" s="120">
        <v>6.339530988830474E-23</v>
      </c>
      <c r="ACU145" s="120">
        <v>6.3395309888304752E-23</v>
      </c>
      <c r="ACV145" s="120">
        <v>3.8275304184823918E-23</v>
      </c>
      <c r="ACW145" s="120">
        <v>3.8275304184823948E-23</v>
      </c>
      <c r="ACX145" s="120">
        <v>2.283722180860489E-23</v>
      </c>
      <c r="ACY145" s="120">
        <v>2.2837221808604875E-23</v>
      </c>
      <c r="ACZ145" s="120">
        <v>1.3459477299113697E-23</v>
      </c>
      <c r="ADA145" s="120">
        <v>1.3459477299113697E-23</v>
      </c>
      <c r="ADB145" s="120">
        <v>7.831746727306221E-24</v>
      </c>
      <c r="ADC145" s="120">
        <v>7.831746727306224E-24</v>
      </c>
      <c r="ADD145" s="120">
        <v>4.4968335712785261E-24</v>
      </c>
      <c r="ADE145" s="120">
        <v>4.4968335712785268E-24</v>
      </c>
      <c r="ADF145" s="120">
        <v>2.5464249293410806E-24</v>
      </c>
      <c r="ADG145" s="120">
        <v>2.5464249293410795E-24</v>
      </c>
      <c r="ADH145" s="120">
        <v>1.4212604256787422E-24</v>
      </c>
      <c r="ADI145" s="120">
        <v>1.4212604256787424E-24</v>
      </c>
      <c r="ADJ145" s="120">
        <v>7.8137831309528504E-25</v>
      </c>
      <c r="ADK145" s="120">
        <v>7.8137831309528531E-25</v>
      </c>
      <c r="ADL145" s="120">
        <v>4.228652017216013E-25</v>
      </c>
      <c r="ADM145" s="120">
        <v>4.2286520172160112E-25</v>
      </c>
      <c r="ADN145" s="120">
        <v>2.2510418257059669E-25</v>
      </c>
      <c r="ADO145" s="120">
        <v>2.2510418257059664E-25</v>
      </c>
      <c r="ADP145" s="120">
        <v>1.177802634929023E-25</v>
      </c>
      <c r="ADQ145" s="120">
        <v>1.177802634929023E-25</v>
      </c>
      <c r="ADR145" s="120">
        <v>6.0521707738479282E-26</v>
      </c>
      <c r="ADS145" s="120">
        <v>6.0521707738479282E-26</v>
      </c>
      <c r="ADT145" s="120">
        <v>3.0515146758897116E-26</v>
      </c>
      <c r="ADU145" s="120">
        <v>3.0515146758897121E-26</v>
      </c>
      <c r="ADV145" s="120">
        <v>1.5082458134021661E-26</v>
      </c>
      <c r="ADW145" s="120">
        <v>1.5082458134021666E-26</v>
      </c>
      <c r="ADX145" s="120">
        <v>7.300212901854105E-27</v>
      </c>
      <c r="ADY145" s="120">
        <v>7.3002129018541022E-27</v>
      </c>
      <c r="ADZ145" s="120">
        <v>3.4563998326268151E-27</v>
      </c>
      <c r="AEA145" s="120">
        <v>3.4563998326268158E-27</v>
      </c>
      <c r="AEB145" s="120">
        <v>1.5988788341402957E-27</v>
      </c>
      <c r="AEC145" s="120">
        <v>1.5988788341402957E-27</v>
      </c>
      <c r="AED145" s="120">
        <v>7.2167758925727793E-28</v>
      </c>
      <c r="AEE145" s="120">
        <v>7.2167758925727802E-28</v>
      </c>
      <c r="AEF145" s="120">
        <v>3.1738700260529505E-28</v>
      </c>
      <c r="AEG145" s="120">
        <v>3.1738700260529496E-28</v>
      </c>
      <c r="AEH145" s="120">
        <v>1.3579320267412285E-28</v>
      </c>
      <c r="AEI145" s="120">
        <v>1.3579320267412276E-28</v>
      </c>
      <c r="AEJ145" s="120">
        <v>5.6424709997257509E-29</v>
      </c>
      <c r="AEK145" s="120">
        <v>5.6424709997257554E-29</v>
      </c>
      <c r="AEL145" s="120">
        <v>2.2727302544666948E-29</v>
      </c>
      <c r="AEM145" s="120">
        <v>2.2727302544666951E-29</v>
      </c>
      <c r="AEN145" s="120">
        <v>8.855494457888763E-30</v>
      </c>
      <c r="AEO145" s="120">
        <v>8.8554944578887616E-30</v>
      </c>
      <c r="AEP145" s="120">
        <v>3.3301519441541492E-30</v>
      </c>
      <c r="AEQ145" s="120">
        <v>3.3301519441541492E-30</v>
      </c>
      <c r="AER145" s="120">
        <v>1.2055522121854127E-30</v>
      </c>
      <c r="AES145" s="120">
        <v>1.2055522121854123E-30</v>
      </c>
      <c r="AET145" s="120">
        <v>4.1891657522395398E-31</v>
      </c>
      <c r="AEU145" s="120">
        <v>4.1891657522395416E-31</v>
      </c>
      <c r="AEV145" s="120">
        <v>1.3927616007445748E-31</v>
      </c>
      <c r="AEW145" s="120">
        <v>1.3927616007445744E-31</v>
      </c>
      <c r="AEX145" s="120">
        <v>4.4139743774843001E-32</v>
      </c>
      <c r="AEY145" s="120">
        <v>4.4139743774843018E-32</v>
      </c>
      <c r="AEZ145" s="120">
        <v>1.3278541170944207E-32</v>
      </c>
      <c r="AFA145" s="120">
        <v>1.3278541170944202E-32</v>
      </c>
      <c r="AFB145" s="120">
        <v>3.7732687128293927E-33</v>
      </c>
      <c r="AFC145" s="120">
        <v>3.7732687128293934E-33</v>
      </c>
      <c r="AFD145" s="120">
        <v>1.0070657300280332E-33</v>
      </c>
      <c r="AFE145" s="120">
        <v>1.007065730028033E-33</v>
      </c>
      <c r="AFF145" s="120">
        <v>2.5075532233629741E-34</v>
      </c>
      <c r="AFG145" s="120">
        <v>2.5075532233629737E-34</v>
      </c>
      <c r="AFH145" s="120">
        <v>5.7782911326933715E-35</v>
      </c>
      <c r="AFI145" s="120">
        <v>5.7782911326933715E-35</v>
      </c>
      <c r="AFJ145" s="120">
        <v>1.2202602392023269E-35</v>
      </c>
      <c r="AFK145" s="120">
        <v>1.2202602392023269E-35</v>
      </c>
      <c r="AFL145" s="120">
        <v>2.3330761806132539E-36</v>
      </c>
      <c r="AFM145" s="120">
        <v>2.3330761806132539E-36</v>
      </c>
      <c r="AFN145" s="120">
        <v>3.9765565152111738E-37</v>
      </c>
      <c r="AFO145" s="120">
        <v>3.9765565152111738E-37</v>
      </c>
      <c r="AFP145" s="120">
        <v>5.9204315362945515E-38</v>
      </c>
      <c r="AFQ145" s="120">
        <v>5.9204315362945515E-38</v>
      </c>
      <c r="AFR145" s="120">
        <v>7.4878558603504641E-39</v>
      </c>
      <c r="AFS145" s="120">
        <v>7.4878558603504641E-39</v>
      </c>
      <c r="AFT145" s="120">
        <v>7.7253584338227165E-40</v>
      </c>
      <c r="AFU145" s="120">
        <v>7.7253584338227165E-40</v>
      </c>
      <c r="AFV145" s="120">
        <v>6.097329877970144E-41</v>
      </c>
      <c r="AFW145" s="120">
        <v>6.097329877970144E-41</v>
      </c>
      <c r="AFX145" s="120">
        <v>3.2734332126627727E-42</v>
      </c>
      <c r="AFY145" s="120">
        <v>3.2734332126627727E-42</v>
      </c>
      <c r="AFZ145" s="120">
        <v>8.9683101716788293E-44</v>
      </c>
      <c r="AGA145" s="120" t="s">
        <v>105</v>
      </c>
      <c r="AGB145" s="120" t="s">
        <v>105</v>
      </c>
      <c r="AGC145" s="120" t="s">
        <v>105</v>
      </c>
      <c r="AGD145" s="120" t="s">
        <v>105</v>
      </c>
      <c r="AGE145" s="120" t="s">
        <v>105</v>
      </c>
      <c r="AGF145" s="120" t="s">
        <v>105</v>
      </c>
      <c r="AGG145" s="120" t="s">
        <v>105</v>
      </c>
      <c r="AGH145" s="120" t="s">
        <v>105</v>
      </c>
      <c r="AGI145" s="120" t="s">
        <v>105</v>
      </c>
      <c r="AGJ145" s="120" t="s">
        <v>105</v>
      </c>
      <c r="AGK145" s="120" t="s">
        <v>105</v>
      </c>
      <c r="AGL145" s="120" t="s">
        <v>105</v>
      </c>
      <c r="AGM145" s="120" t="s">
        <v>105</v>
      </c>
      <c r="AGN145" s="120" t="s">
        <v>105</v>
      </c>
      <c r="AGO145" s="120" t="s">
        <v>105</v>
      </c>
      <c r="AGP145" s="120" t="s">
        <v>105</v>
      </c>
      <c r="AGQ145" s="120" t="s">
        <v>105</v>
      </c>
      <c r="AGR145" s="120" t="s">
        <v>105</v>
      </c>
      <c r="AGS145" s="120" t="s">
        <v>105</v>
      </c>
      <c r="AGT145" s="120" t="s">
        <v>105</v>
      </c>
      <c r="AGU145" s="120" t="s">
        <v>105</v>
      </c>
      <c r="AGV145" s="120" t="s">
        <v>105</v>
      </c>
      <c r="AGW145" s="120" t="s">
        <v>105</v>
      </c>
      <c r="AGX145" s="120" t="s">
        <v>105</v>
      </c>
      <c r="AGY145" s="120" t="s">
        <v>105</v>
      </c>
      <c r="AGZ145" s="120" t="s">
        <v>105</v>
      </c>
      <c r="AHA145" s="120" t="s">
        <v>105</v>
      </c>
      <c r="AHB145" s="120" t="s">
        <v>105</v>
      </c>
      <c r="AHC145" s="120" t="s">
        <v>105</v>
      </c>
      <c r="AHD145" s="120" t="s">
        <v>105</v>
      </c>
      <c r="AHE145" s="120" t="s">
        <v>105</v>
      </c>
      <c r="AHF145" s="120" t="s">
        <v>105</v>
      </c>
      <c r="AHG145" s="120" t="s">
        <v>105</v>
      </c>
      <c r="AHH145" s="120" t="s">
        <v>105</v>
      </c>
      <c r="AHI145" s="120" t="s">
        <v>105</v>
      </c>
      <c r="AHJ145" s="120" t="s">
        <v>105</v>
      </c>
      <c r="AHK145" s="120" t="s">
        <v>105</v>
      </c>
      <c r="AHL145" s="120" t="s">
        <v>105</v>
      </c>
      <c r="AHM145" s="120" t="s">
        <v>105</v>
      </c>
      <c r="AHN145" s="120" t="s">
        <v>105</v>
      </c>
      <c r="AHO145" s="120" t="s">
        <v>105</v>
      </c>
      <c r="AHP145" s="120" t="s">
        <v>105</v>
      </c>
      <c r="AHQ145" s="120" t="s">
        <v>105</v>
      </c>
      <c r="AHR145" s="120" t="s">
        <v>105</v>
      </c>
      <c r="AHS145" s="120" t="s">
        <v>105</v>
      </c>
      <c r="AHT145" s="120" t="s">
        <v>105</v>
      </c>
      <c r="AHU145" s="120" t="s">
        <v>105</v>
      </c>
      <c r="AHV145" s="120" t="s">
        <v>105</v>
      </c>
      <c r="AHW145" s="120" t="s">
        <v>105</v>
      </c>
      <c r="AHX145" s="120" t="s">
        <v>105</v>
      </c>
      <c r="AHY145" s="120" t="s">
        <v>105</v>
      </c>
      <c r="AHZ145" s="120" t="s">
        <v>105</v>
      </c>
      <c r="AIA145" s="120" t="s">
        <v>105</v>
      </c>
      <c r="AIB145" s="120" t="s">
        <v>105</v>
      </c>
      <c r="AIC145" s="120" t="s">
        <v>105</v>
      </c>
      <c r="AID145" s="120" t="s">
        <v>105</v>
      </c>
      <c r="AIE145" s="120" t="s">
        <v>105</v>
      </c>
      <c r="AIF145" s="120" t="s">
        <v>105</v>
      </c>
      <c r="AIG145" s="120" t="s">
        <v>105</v>
      </c>
      <c r="AIH145" s="120" t="s">
        <v>105</v>
      </c>
      <c r="AII145" s="120" t="s">
        <v>105</v>
      </c>
      <c r="AIJ145" s="120" t="s">
        <v>105</v>
      </c>
      <c r="AIK145" s="120" t="s">
        <v>105</v>
      </c>
      <c r="AIL145" s="120" t="s">
        <v>105</v>
      </c>
      <c r="AIM145" s="120" t="s">
        <v>105</v>
      </c>
      <c r="AIN145" s="120" t="s">
        <v>105</v>
      </c>
      <c r="AIO145" s="120" t="s">
        <v>105</v>
      </c>
      <c r="AIP145" s="120" t="s">
        <v>105</v>
      </c>
      <c r="AIQ145" s="120" t="s">
        <v>105</v>
      </c>
      <c r="AIR145" s="120" t="s">
        <v>105</v>
      </c>
      <c r="AIS145" s="120" t="s">
        <v>105</v>
      </c>
      <c r="AIT145" s="120" t="s">
        <v>105</v>
      </c>
      <c r="AIU145" s="120" t="s">
        <v>105</v>
      </c>
      <c r="AIV145" s="120" t="s">
        <v>105</v>
      </c>
      <c r="AIW145" s="120" t="s">
        <v>105</v>
      </c>
      <c r="AIX145" s="120" t="s">
        <v>105</v>
      </c>
      <c r="AIY145" s="120" t="s">
        <v>105</v>
      </c>
      <c r="AIZ145" s="120" t="s">
        <v>105</v>
      </c>
      <c r="AJA145" s="120" t="s">
        <v>105</v>
      </c>
      <c r="AJB145" s="120" t="s">
        <v>105</v>
      </c>
      <c r="AJC145" s="120" t="s">
        <v>105</v>
      </c>
      <c r="AJD145" s="120" t="s">
        <v>105</v>
      </c>
      <c r="AJE145" s="120" t="s">
        <v>105</v>
      </c>
      <c r="AJF145" s="120" t="s">
        <v>105</v>
      </c>
      <c r="AJG145" s="120" t="s">
        <v>105</v>
      </c>
      <c r="AJH145" s="120" t="s">
        <v>105</v>
      </c>
      <c r="AJI145" s="120" t="s">
        <v>105</v>
      </c>
      <c r="AJJ145" s="120" t="s">
        <v>105</v>
      </c>
      <c r="AJK145" s="120" t="s">
        <v>105</v>
      </c>
      <c r="AJL145" s="120" t="s">
        <v>105</v>
      </c>
      <c r="AJM145" s="120" t="s">
        <v>105</v>
      </c>
      <c r="AJN145" s="120" t="s">
        <v>105</v>
      </c>
      <c r="AJO145" s="120" t="s">
        <v>105</v>
      </c>
      <c r="AJP145" s="120" t="s">
        <v>105</v>
      </c>
      <c r="AJQ145" s="120" t="s">
        <v>105</v>
      </c>
      <c r="AJR145" s="120" t="s">
        <v>105</v>
      </c>
      <c r="AJS145" s="120" t="s">
        <v>105</v>
      </c>
      <c r="AJT145" s="120" t="s">
        <v>105</v>
      </c>
      <c r="AJU145" s="120" t="s">
        <v>105</v>
      </c>
      <c r="AJV145" s="120" t="s">
        <v>105</v>
      </c>
      <c r="AJW145" s="120" t="s">
        <v>105</v>
      </c>
      <c r="AJX145" s="120" t="s">
        <v>105</v>
      </c>
      <c r="AJY145" s="120" t="s">
        <v>105</v>
      </c>
      <c r="AJZ145" s="120" t="s">
        <v>105</v>
      </c>
      <c r="AKA145" s="120" t="s">
        <v>105</v>
      </c>
      <c r="AKB145" s="120" t="s">
        <v>105</v>
      </c>
      <c r="AKC145" s="120" t="s">
        <v>105</v>
      </c>
      <c r="AKD145" s="120" t="s">
        <v>105</v>
      </c>
      <c r="AKE145" s="120" t="s">
        <v>105</v>
      </c>
      <c r="AKF145" s="120" t="s">
        <v>105</v>
      </c>
      <c r="AKG145" s="120" t="s">
        <v>105</v>
      </c>
      <c r="AKH145" s="120" t="s">
        <v>105</v>
      </c>
      <c r="AKI145" s="120" t="s">
        <v>105</v>
      </c>
      <c r="AKJ145" s="120" t="s">
        <v>105</v>
      </c>
      <c r="AKK145" s="120" t="s">
        <v>105</v>
      </c>
      <c r="AKL145" s="120" t="s">
        <v>105</v>
      </c>
      <c r="AKM145" s="120" t="s">
        <v>105</v>
      </c>
      <c r="AKN145" s="120" t="s">
        <v>105</v>
      </c>
      <c r="AKO145" s="120" t="s">
        <v>105</v>
      </c>
      <c r="AKP145" s="120" t="s">
        <v>105</v>
      </c>
      <c r="AKQ145" s="120" t="s">
        <v>105</v>
      </c>
      <c r="AKR145" s="120" t="s">
        <v>105</v>
      </c>
      <c r="AKS145" s="120" t="s">
        <v>105</v>
      </c>
      <c r="AKT145" s="120" t="s">
        <v>105</v>
      </c>
      <c r="AKU145" s="120" t="s">
        <v>105</v>
      </c>
      <c r="AKV145" s="120" t="s">
        <v>105</v>
      </c>
      <c r="AKW145" s="120" t="s">
        <v>105</v>
      </c>
      <c r="AKX145" s="120" t="s">
        <v>105</v>
      </c>
      <c r="AKY145" s="120" t="s">
        <v>105</v>
      </c>
      <c r="AKZ145" s="120" t="s">
        <v>105</v>
      </c>
      <c r="ALA145" s="120" t="s">
        <v>105</v>
      </c>
      <c r="ALB145" s="120" t="s">
        <v>105</v>
      </c>
      <c r="ALC145" s="120" t="s">
        <v>105</v>
      </c>
      <c r="ALD145" s="120" t="s">
        <v>105</v>
      </c>
      <c r="ALE145" s="120" t="s">
        <v>105</v>
      </c>
      <c r="ALF145" s="120" t="s">
        <v>105</v>
      </c>
      <c r="ALG145" s="120" t="s">
        <v>105</v>
      </c>
      <c r="ALH145" s="120" t="s">
        <v>105</v>
      </c>
      <c r="ALI145" s="120" t="s">
        <v>105</v>
      </c>
      <c r="ALJ145" s="120" t="s">
        <v>105</v>
      </c>
      <c r="ALK145" s="120" t="s">
        <v>105</v>
      </c>
      <c r="ALL145" s="120" t="s">
        <v>105</v>
      </c>
      <c r="ALM145" s="120" t="s">
        <v>105</v>
      </c>
      <c r="ALN145" s="120"/>
    </row>
    <row r="146" spans="1:1002" hidden="1">
      <c r="A146" s="119">
        <v>145</v>
      </c>
      <c r="B146" s="120">
        <v>7.7254050061302101E-7</v>
      </c>
      <c r="C146" s="120">
        <v>6.6129466852474597E-7</v>
      </c>
      <c r="D146" s="120">
        <v>7.5727837917147892E-7</v>
      </c>
      <c r="E146" s="120">
        <v>6.4801175933110514E-7</v>
      </c>
      <c r="F146" s="120">
        <v>7.4225619774937217E-7</v>
      </c>
      <c r="G146" s="120">
        <v>6.3494204867717384E-7</v>
      </c>
      <c r="H146" s="120">
        <v>7.2747129195173592E-7</v>
      </c>
      <c r="I146" s="120">
        <v>6.2208309673941204E-7</v>
      </c>
      <c r="J146" s="120">
        <v>7.1292101116762377E-7</v>
      </c>
      <c r="K146" s="120">
        <v>6.0943247728845263E-7</v>
      </c>
      <c r="L146" s="120">
        <v>6.986027186676935E-7</v>
      </c>
      <c r="M146" s="120">
        <v>5.9698777777057444E-7</v>
      </c>
      <c r="N146" s="120">
        <v>6.8451379170053693E-7</v>
      </c>
      <c r="O146" s="120">
        <v>5.847465993879081E-7</v>
      </c>
      <c r="P146" s="120">
        <v>6.706516215877525E-7</v>
      </c>
      <c r="Q146" s="120">
        <v>5.7270655717737071E-7</v>
      </c>
      <c r="R146" s="120">
        <v>6.5701361381769306E-7</v>
      </c>
      <c r="S146" s="120">
        <v>5.6086528008827454E-7</v>
      </c>
      <c r="T146" s="120">
        <v>6.4359718813792114E-7</v>
      </c>
      <c r="U146" s="120">
        <v>5.4922041105863321E-7</v>
      </c>
      <c r="V146" s="120">
        <v>6.3039977864630125E-7</v>
      </c>
      <c r="W146" s="120">
        <v>5.3776960709011005E-7</v>
      </c>
      <c r="X146" s="120">
        <v>6.1741883388077793E-7</v>
      </c>
      <c r="Y146" s="120">
        <v>5.2651053932164506E-7</v>
      </c>
      <c r="Z146" s="120">
        <v>6.0465181690776238E-7</v>
      </c>
      <c r="AA146" s="120">
        <v>5.1544089310169919E-7</v>
      </c>
      <c r="AB146" s="120">
        <v>5.920962054091326E-7</v>
      </c>
      <c r="AC146" s="120">
        <v>5.0455836805911705E-7</v>
      </c>
      <c r="AD146" s="120">
        <v>5.7974949176782498E-7</v>
      </c>
      <c r="AE146" s="120">
        <v>4.9386067817259157E-7</v>
      </c>
      <c r="AF146" s="120">
        <v>5.6760918315202054E-7</v>
      </c>
      <c r="AG146" s="120">
        <v>4.8334555183873092E-7</v>
      </c>
      <c r="AH146" s="120">
        <v>5.5567280159787984E-7</v>
      </c>
      <c r="AI146" s="120">
        <v>4.7301073193869105E-7</v>
      </c>
      <c r="AJ146" s="120">
        <v>5.4393788409082098E-7</v>
      </c>
      <c r="AK146" s="120">
        <v>4.6285397590336939E-7</v>
      </c>
      <c r="AL146" s="120">
        <v>5.3240198264532853E-7</v>
      </c>
      <c r="AM146" s="120">
        <v>4.5287305577714666E-7</v>
      </c>
      <c r="AN146" s="120">
        <v>5.2106266438325727E-7</v>
      </c>
      <c r="AO146" s="120">
        <v>4.4306575828015014E-7</v>
      </c>
      <c r="AP146" s="120">
        <v>5.0991751161066213E-7</v>
      </c>
      <c r="AQ146" s="120">
        <v>4.3342988486906273E-7</v>
      </c>
      <c r="AR146" s="120">
        <v>4.9896412189306059E-7</v>
      </c>
      <c r="AS146" s="120">
        <v>4.239632517964001E-7</v>
      </c>
      <c r="AT146" s="120">
        <v>4.8820010812918831E-7</v>
      </c>
      <c r="AU146" s="120">
        <v>4.1466369016830643E-7</v>
      </c>
      <c r="AV146" s="120">
        <v>4.7762309862318059E-7</v>
      </c>
      <c r="AW146" s="120">
        <v>4.0552904600081367E-7</v>
      </c>
      <c r="AX146" s="120">
        <v>4.6723073715518756E-7</v>
      </c>
      <c r="AY146" s="120">
        <v>3.9655718027457101E-7</v>
      </c>
      <c r="AZ146" s="120">
        <v>4.5702068305040067E-7</v>
      </c>
      <c r="BA146" s="120">
        <v>3.8774596898802412E-7</v>
      </c>
      <c r="BB146" s="120">
        <v>4.4699061124646758E-7</v>
      </c>
      <c r="BC146" s="120">
        <v>3.7909330320902942E-7</v>
      </c>
      <c r="BD146" s="120">
        <v>4.3713821235930209E-7</v>
      </c>
      <c r="BE146" s="120">
        <v>3.705970891249052E-7</v>
      </c>
      <c r="BF146" s="120">
        <v>4.2746119274724572E-7</v>
      </c>
      <c r="BG146" s="120">
        <v>3.6225524809088625E-7</v>
      </c>
      <c r="BH146" s="120">
        <v>4.1795727457357951E-7</v>
      </c>
      <c r="BI146" s="120">
        <v>3.5406571667698136E-7</v>
      </c>
      <c r="BJ146" s="120">
        <v>4.0862419586737581E-7</v>
      </c>
      <c r="BK146" s="120">
        <v>3.4602644671322467E-7</v>
      </c>
      <c r="BL146" s="120">
        <v>3.9945971058267826E-7</v>
      </c>
      <c r="BM146" s="120">
        <v>3.3813540533331185E-7</v>
      </c>
      <c r="BN146" s="120">
        <v>3.904615886559698E-7</v>
      </c>
      <c r="BO146" s="120">
        <v>3.3039057501658983E-7</v>
      </c>
      <c r="BP146" s="120">
        <v>3.8162761606194489E-7</v>
      </c>
      <c r="BQ146" s="120">
        <v>3.2278995362841161E-7</v>
      </c>
      <c r="BR146" s="120">
        <v>3.7295559486755293E-7</v>
      </c>
      <c r="BS146" s="120">
        <v>3.1533155445883227E-7</v>
      </c>
      <c r="BT146" s="120">
        <v>3.6444334328432165E-7</v>
      </c>
      <c r="BU146" s="120">
        <v>3.0801340625965248E-7</v>
      </c>
      <c r="BV146" s="120">
        <v>3.5608869571890866E-7</v>
      </c>
      <c r="BW146" s="120">
        <v>3.0083355327976768E-7</v>
      </c>
      <c r="BX146" s="120">
        <v>3.4788950282191161E-7</v>
      </c>
      <c r="BY146" s="120">
        <v>2.9379005529884977E-7</v>
      </c>
      <c r="BZ146" s="120">
        <v>3.398436315348851E-7</v>
      </c>
      <c r="CA146" s="120">
        <v>2.8688098765931861E-7</v>
      </c>
      <c r="CB146" s="120">
        <v>3.3194896513559304E-7</v>
      </c>
      <c r="CC146" s="120">
        <v>2.8010444129662839E-7</v>
      </c>
      <c r="CD146" s="120">
        <v>3.242034032814391E-7</v>
      </c>
      <c r="CE146" s="120">
        <v>2.734585227678225E-7</v>
      </c>
      <c r="CF146" s="120">
        <v>3.1660486205110205E-7</v>
      </c>
      <c r="CG146" s="120">
        <v>2.6694135427838015E-7</v>
      </c>
      <c r="CH146" s="120">
        <v>3.0915127398434085E-7</v>
      </c>
      <c r="CI146" s="120">
        <v>2.6055107370732658E-7</v>
      </c>
      <c r="CJ146" s="120">
        <v>3.0184058811996286E-7</v>
      </c>
      <c r="CK146" s="120">
        <v>2.5428583463060328E-7</v>
      </c>
      <c r="CL146" s="120">
        <v>2.9467077003195921E-7</v>
      </c>
      <c r="CM146" s="120">
        <v>2.4814380634270248E-7</v>
      </c>
      <c r="CN146" s="120">
        <v>2.8763980186376854E-7</v>
      </c>
      <c r="CO146" s="120">
        <v>2.4212317387653481E-7</v>
      </c>
      <c r="CP146" s="120">
        <v>2.8074568236069048E-7</v>
      </c>
      <c r="CQ146" s="120">
        <v>2.3622213802155017E-7</v>
      </c>
      <c r="CR146" s="120">
        <v>2.7398642690040877E-7</v>
      </c>
      <c r="CS146" s="120">
        <v>2.3043891534007891E-7</v>
      </c>
      <c r="CT146" s="120">
        <v>2.6736006752163911E-7</v>
      </c>
      <c r="CU146" s="120">
        <v>2.2477173818190895E-7</v>
      </c>
      <c r="CV146" s="120">
        <v>2.6086465295087491E-7</v>
      </c>
      <c r="CW146" s="120">
        <v>2.1921885469707669E-7</v>
      </c>
      <c r="CX146" s="120">
        <v>2.5449824862723902E-7</v>
      </c>
      <c r="CY146" s="120">
        <v>2.1377852884688081E-7</v>
      </c>
      <c r="CZ146" s="120">
        <v>2.4825893672540958E-7</v>
      </c>
      <c r="DA146" s="120">
        <v>2.0844904041309445E-7</v>
      </c>
      <c r="DB146" s="120">
        <v>2.4214481617663879E-7</v>
      </c>
      <c r="DC146" s="120">
        <v>2.0322868500539324E-7</v>
      </c>
      <c r="DD146" s="120">
        <v>2.3615400268783058E-7</v>
      </c>
      <c r="DE146" s="120">
        <v>1.9811577406697196E-7</v>
      </c>
      <c r="DF146" s="120">
        <v>2.3028462875869795E-7</v>
      </c>
      <c r="DG146" s="120">
        <v>1.9310863487837005E-7</v>
      </c>
      <c r="DH146" s="120">
        <v>2.2453484369695936E-7</v>
      </c>
      <c r="DI146" s="120">
        <v>1.8820561055947378E-7</v>
      </c>
      <c r="DJ146" s="120">
        <v>2.1890281363160475E-7</v>
      </c>
      <c r="DK146" s="120">
        <v>1.8340506006972288E-7</v>
      </c>
      <c r="DL146" s="120">
        <v>2.1338672152418705E-7</v>
      </c>
      <c r="DM146" s="120">
        <v>1.7870535820648624E-7</v>
      </c>
      <c r="DN146" s="120">
        <v>2.0798476717817028E-7</v>
      </c>
      <c r="DO146" s="120">
        <v>1.7410489560163575E-7</v>
      </c>
      <c r="DP146" s="120">
        <v>2.0269516724629815E-7</v>
      </c>
      <c r="DQ146" s="120">
        <v>1.6960207871629029E-7</v>
      </c>
      <c r="DR146" s="120">
        <v>1.9751615523599795E-7</v>
      </c>
      <c r="DS146" s="120">
        <v>1.6519532983374374E-7</v>
      </c>
      <c r="DT146" s="120">
        <v>1.9244598151280297E-7</v>
      </c>
      <c r="DU146" s="120">
        <v>1.6088308705056649E-7</v>
      </c>
      <c r="DV146" s="120">
        <v>1.8748291330179981E-7</v>
      </c>
      <c r="DW146" s="120">
        <v>1.5666380426588749E-7</v>
      </c>
      <c r="DX146" s="120">
        <v>1.8262523468709215E-7</v>
      </c>
      <c r="DY146" s="120">
        <v>1.525359511688527E-7</v>
      </c>
      <c r="DZ146" s="120">
        <v>1.7787124660926896E-7</v>
      </c>
      <c r="EA146" s="120">
        <v>1.4849801322425208E-7</v>
      </c>
      <c r="EB146" s="120">
        <v>1.7321926686089535E-7</v>
      </c>
      <c r="EC146" s="120">
        <v>1.4454849165633337E-7</v>
      </c>
      <c r="ED146" s="120">
        <v>1.6866763008000231E-7</v>
      </c>
      <c r="EE146" s="120">
        <v>1.4068590343078533E-7</v>
      </c>
      <c r="EF146" s="120">
        <v>1.6421468774158623E-7</v>
      </c>
      <c r="EG146" s="120">
        <v>1.3690878123490214E-7</v>
      </c>
      <c r="EH146" s="120">
        <v>1.5985880814711122E-7</v>
      </c>
      <c r="EI146" s="120">
        <v>1.3321567345592602E-7</v>
      </c>
      <c r="EJ146" s="120">
        <v>1.5559837641201972E-7</v>
      </c>
      <c r="EK146" s="120">
        <v>1.2960514415757557E-7</v>
      </c>
      <c r="EL146" s="120">
        <v>1.5143179445124415E-7</v>
      </c>
      <c r="EM146" s="120">
        <v>1.2607577305475678E-7</v>
      </c>
      <c r="EN146" s="120">
        <v>1.4735748096271934E-7</v>
      </c>
      <c r="EO146" s="120">
        <v>1.2262615548645876E-7</v>
      </c>
      <c r="EP146" s="120">
        <v>1.4337387140890535E-7</v>
      </c>
      <c r="EQ146" s="120">
        <v>1.1925490238684652E-7</v>
      </c>
      <c r="ER146" s="120">
        <v>1.3947941799631166E-7</v>
      </c>
      <c r="ES146" s="120">
        <v>1.1596064025454484E-7</v>
      </c>
      <c r="ET146" s="120">
        <v>1.3567258965303079E-7</v>
      </c>
      <c r="EU146" s="120">
        <v>1.1274201112012417E-7</v>
      </c>
      <c r="EV146" s="120">
        <v>1.3195187200428228E-7</v>
      </c>
      <c r="EW146" s="120">
        <v>1.0959767251179212E-7</v>
      </c>
      <c r="EX146" s="120">
        <v>1.283157673459611E-7</v>
      </c>
      <c r="EY146" s="120">
        <v>1.0652629741928847E-7</v>
      </c>
      <c r="EZ146" s="120">
        <v>1.2476279461621505E-7</v>
      </c>
      <c r="FA146" s="120">
        <v>1.0352657425600822E-7</v>
      </c>
      <c r="FB146" s="120">
        <v>1.2129148936502742E-7</v>
      </c>
      <c r="FC146" s="120">
        <v>1.0059720681933556E-7</v>
      </c>
      <c r="FD146" s="120">
        <v>1.1790040372183106E-7</v>
      </c>
      <c r="FE146" s="120">
        <v>9.7736914249213864E-8</v>
      </c>
      <c r="FF146" s="120">
        <v>1.1458810636114742E-7</v>
      </c>
      <c r="FG146" s="120">
        <v>9.4944430984950721E-8</v>
      </c>
      <c r="FH146" s="120">
        <v>1.1135318246625895E-7</v>
      </c>
      <c r="FI146" s="120">
        <v>9.2218506720266957E-8</v>
      </c>
      <c r="FJ146" s="120">
        <v>1.0819423369092278E-7</v>
      </c>
      <c r="FK146" s="120">
        <v>8.9557906356601165E-8</v>
      </c>
      <c r="FL146" s="120">
        <v>1.0510987811912448E-7</v>
      </c>
      <c r="FM146" s="120">
        <v>8.6961409954671335E-8</v>
      </c>
      <c r="FN146" s="120">
        <v>1.0209875022289165E-7</v>
      </c>
      <c r="FO146" s="120">
        <v>8.4427812684314252E-8</v>
      </c>
      <c r="FP146" s="120">
        <v>9.9159500818159495E-8</v>
      </c>
      <c r="FQ146" s="120">
        <v>8.1955924772599303E-8</v>
      </c>
      <c r="FR146" s="120">
        <v>9.6290797018711451E-8</v>
      </c>
      <c r="FS146" s="120">
        <v>7.9544571450239907E-8</v>
      </c>
      <c r="FT146" s="120">
        <v>9.3491322188190104E-8</v>
      </c>
      <c r="FU146" s="120">
        <v>7.7192592896302231E-8</v>
      </c>
      <c r="FV146" s="120">
        <v>9.0759775890197896E-8</v>
      </c>
      <c r="FW146" s="120">
        <v>7.489884418123128E-8</v>
      </c>
      <c r="FX146" s="120">
        <v>8.8094873836490522E-8</v>
      </c>
      <c r="FY146" s="120">
        <v>7.266219520820022E-8</v>
      </c>
      <c r="FZ146" s="120">
        <v>8.5495347833278244E-8</v>
      </c>
      <c r="GA146" s="120">
        <v>7.0481530652800111E-8</v>
      </c>
      <c r="GB146" s="120">
        <v>8.2959945725640085E-8</v>
      </c>
      <c r="GC146" s="120">
        <v>6.8355749901077537E-8</v>
      </c>
      <c r="GD146" s="120">
        <v>8.0487431340069567E-8</v>
      </c>
      <c r="GE146" s="120">
        <v>6.6283766985939639E-8</v>
      </c>
      <c r="GF146" s="120">
        <v>7.8076584425155765E-8</v>
      </c>
      <c r="GG146" s="120">
        <v>6.4264510521934115E-8</v>
      </c>
      <c r="GH146" s="120">
        <v>7.5726200590421785E-8</v>
      </c>
      <c r="GI146" s="120">
        <v>6.2296923638425809E-8</v>
      </c>
      <c r="GJ146" s="120">
        <v>7.3435091243323047E-8</v>
      </c>
      <c r="GK146" s="120">
        <v>6.0379963911176714E-8</v>
      </c>
      <c r="GL146" s="120">
        <v>7.1202083524428632E-8</v>
      </c>
      <c r="GM146" s="120">
        <v>5.8512603292352236E-8</v>
      </c>
      <c r="GN146" s="120">
        <v>6.9026020240792083E-8</v>
      </c>
      <c r="GO146" s="120">
        <v>5.6693828038963227E-8</v>
      </c>
      <c r="GP146" s="120">
        <v>6.6905759797534171E-8</v>
      </c>
      <c r="GQ146" s="120">
        <v>5.4922638639766869E-8</v>
      </c>
      <c r="GR146" s="120">
        <v>6.484017612764504E-8</v>
      </c>
      <c r="GS146" s="120">
        <v>5.3198049740636461E-8</v>
      </c>
      <c r="GT146" s="120">
        <v>6.282815862002767E-8</v>
      </c>
      <c r="GU146" s="120">
        <v>5.1519090068422688E-8</v>
      </c>
      <c r="GV146" s="120">
        <v>6.0868612045795865E-8</v>
      </c>
      <c r="GW146" s="120">
        <v>4.9884802353321427E-8</v>
      </c>
      <c r="GX146" s="120">
        <v>5.8960456482846731E-8</v>
      </c>
      <c r="GY146" s="120">
        <v>4.8294243249768937E-8</v>
      </c>
      <c r="GZ146" s="120">
        <v>5.7102627238720674E-8</v>
      </c>
      <c r="HA146" s="120">
        <v>4.6746483255879639E-8</v>
      </c>
      <c r="HB146" s="120">
        <v>5.529407477177169E-8</v>
      </c>
      <c r="HC146" s="120">
        <v>4.5240606631449564E-8</v>
      </c>
      <c r="HD146" s="120">
        <v>5.3533764610666033E-8</v>
      </c>
      <c r="HE146" s="120">
        <v>4.3775711314544638E-8</v>
      </c>
      <c r="HF146" s="120">
        <v>5.1820677272223959E-8</v>
      </c>
      <c r="HG146" s="120">
        <v>4.2350908836690652E-8</v>
      </c>
      <c r="HH146" s="120">
        <v>5.0153808177631053E-8</v>
      </c>
      <c r="HI146" s="120">
        <v>4.0965324236691016E-8</v>
      </c>
      <c r="HJ146" s="120">
        <v>4.8532167567035193E-8</v>
      </c>
      <c r="HK146" s="120">
        <v>3.9618095973089957E-8</v>
      </c>
      <c r="HL146" s="120">
        <v>4.6954780412551058E-8</v>
      </c>
      <c r="HM146" s="120">
        <v>3.8308375835303809E-8</v>
      </c>
      <c r="HN146" s="120">
        <v>4.5420686329694458E-8</v>
      </c>
      <c r="HO146" s="120">
        <v>3.7035328853443173E-8</v>
      </c>
      <c r="HP146" s="120">
        <v>4.3928939487267634E-8</v>
      </c>
      <c r="HQ146" s="120">
        <v>3.5798133206847921E-8</v>
      </c>
      <c r="HR146" s="120">
        <v>4.2478608515719081E-8</v>
      </c>
      <c r="HS146" s="120">
        <v>3.4595980131358837E-8</v>
      </c>
      <c r="HT146" s="120">
        <v>4.1068776414000148E-8</v>
      </c>
      <c r="HU146" s="120">
        <v>3.342807382534895E-8</v>
      </c>
      <c r="HV146" s="120">
        <v>3.9698540454942398E-8</v>
      </c>
      <c r="HW146" s="120">
        <v>3.2293631354538633E-8</v>
      </c>
      <c r="HX146" s="120">
        <v>3.8367012089179406E-8</v>
      </c>
      <c r="HY146" s="120">
        <v>3.1191882555618588E-8</v>
      </c>
      <c r="HZ146" s="120">
        <v>3.7073316847640282E-8</v>
      </c>
      <c r="IA146" s="120">
        <v>3.0122069938707722E-8</v>
      </c>
      <c r="IB146" s="120">
        <v>3.5816594242635485E-8</v>
      </c>
      <c r="IC146" s="120">
        <v>2.9083448588667454E-8</v>
      </c>
      <c r="ID146" s="120">
        <v>3.4595997667565224E-8</v>
      </c>
      <c r="IE146" s="120">
        <v>2.8075286065301621E-8</v>
      </c>
      <c r="IF146" s="120">
        <v>3.3410694295273775E-8</v>
      </c>
      <c r="IG146" s="120">
        <v>2.7096862302466135E-8</v>
      </c>
      <c r="IH146" s="120">
        <v>3.2259864975078007E-8</v>
      </c>
      <c r="II146" s="120">
        <v>2.6147469506115857E-8</v>
      </c>
      <c r="IJ146" s="120">
        <v>3.1142704128496355E-8</v>
      </c>
      <c r="IK146" s="120">
        <v>2.5226412051314986E-8</v>
      </c>
      <c r="IL146" s="120">
        <v>3.0058419643706786E-8</v>
      </c>
      <c r="IM146" s="120">
        <v>2.4333006378238823E-8</v>
      </c>
      <c r="IN146" s="120">
        <v>2.9006232768761541E-8</v>
      </c>
      <c r="IO146" s="120">
        <v>2.3466580887194352E-8</v>
      </c>
      <c r="IP146" s="120">
        <v>2.7985378003586457E-8</v>
      </c>
      <c r="IQ146" s="120">
        <v>2.2626475832686925E-8</v>
      </c>
      <c r="IR146" s="120">
        <v>2.6995102990795512E-8</v>
      </c>
      <c r="IS146" s="120">
        <v>2.1812043216562777E-8</v>
      </c>
      <c r="IT146" s="120">
        <v>2.6034668405350007E-8</v>
      </c>
      <c r="IU146" s="120">
        <v>2.1022646680255888E-8</v>
      </c>
      <c r="IV146" s="120">
        <v>2.510334784308997E-8</v>
      </c>
      <c r="IW146" s="120">
        <v>2.0257661396166438E-8</v>
      </c>
      <c r="IX146" s="120">
        <v>2.4200427708172012E-8</v>
      </c>
      <c r="IY146" s="120">
        <v>1.9516473958203235E-8</v>
      </c>
      <c r="IZ146" s="120">
        <v>2.332520709944076E-8</v>
      </c>
      <c r="JA146" s="120">
        <v>1.8798482271516949E-8</v>
      </c>
      <c r="JB146" s="120">
        <v>2.2476997695767867E-8</v>
      </c>
      <c r="JC146" s="120">
        <v>1.8103095441456281E-8</v>
      </c>
      <c r="JD146" s="120">
        <v>2.1655123640388844E-8</v>
      </c>
      <c r="JE146" s="120">
        <v>1.7429733661776385E-8</v>
      </c>
      <c r="JF146" s="120">
        <v>2.085892142426973E-8</v>
      </c>
      <c r="JG146" s="120">
        <v>1.6777828102130003E-8</v>
      </c>
      <c r="JH146" s="120">
        <v>2.0087739768536591E-8</v>
      </c>
      <c r="JI146" s="120">
        <v>1.6146820794872736E-8</v>
      </c>
      <c r="JJ146" s="120">
        <v>1.9340939506000385E-8</v>
      </c>
      <c r="JK146" s="120">
        <v>1.5536164521213423E-8</v>
      </c>
      <c r="JL146" s="120">
        <v>1.8617893461809802E-8</v>
      </c>
      <c r="JM146" s="120">
        <v>1.4945322696740473E-8</v>
      </c>
      <c r="JN146" s="120">
        <v>1.7917986333266295E-8</v>
      </c>
      <c r="JO146" s="120">
        <v>1.4373769256356478E-8</v>
      </c>
      <c r="JP146" s="120">
        <v>1.7240614568834791E-8</v>
      </c>
      <c r="JQ146" s="120">
        <v>1.3820988538652684E-8</v>
      </c>
      <c r="JR146" s="120">
        <v>1.6585186246383202E-8</v>
      </c>
      <c r="JS146" s="120">
        <v>1.3286475169754498E-8</v>
      </c>
      <c r="JT146" s="120">
        <v>1.5951120950687284E-8</v>
      </c>
      <c r="JU146" s="120">
        <v>1.2769733946672092E-8</v>
      </c>
      <c r="JV146" s="120">
        <v>1.5337849650233017E-8</v>
      </c>
      <c r="JW146" s="120">
        <v>1.2270279720186415E-8</v>
      </c>
      <c r="JX146" s="120">
        <v>1.4744814573353397E-8</v>
      </c>
      <c r="JY146" s="120">
        <v>1.1787637277304804E-8</v>
      </c>
      <c r="JZ146" s="120">
        <v>1.4171469083733232E-8</v>
      </c>
      <c r="KA146" s="120">
        <v>1.1321341223317612E-8</v>
      </c>
      <c r="KB146" s="120">
        <v>1.3617277555319058E-8</v>
      </c>
      <c r="KC146" s="120">
        <v>1.0870935863490004E-8</v>
      </c>
      <c r="KD146" s="120">
        <v>1.3081715246668201E-8</v>
      </c>
      <c r="KE146" s="120">
        <v>1.04359750844207E-8</v>
      </c>
      <c r="KF146" s="120">
        <v>1.2564268174773743E-8</v>
      </c>
      <c r="KG146" s="120">
        <v>1.0016022235101322E-8</v>
      </c>
      <c r="KH146" s="120">
        <v>1.2064432988401295E-8</v>
      </c>
      <c r="KI146" s="120">
        <v>9.610650007709507E-9</v>
      </c>
      <c r="KJ146" s="120">
        <v>1.1581716840973832E-8</v>
      </c>
      <c r="KK146" s="120">
        <v>9.219440318168972E-9</v>
      </c>
      <c r="KL146" s="120">
        <v>1.1115637263040603E-8</v>
      </c>
      <c r="KM146" s="120">
        <v>8.8419841865095716E-9</v>
      </c>
      <c r="KN146" s="120">
        <v>1.0665722034367177E-8</v>
      </c>
      <c r="KO146" s="120">
        <v>8.4778816170610917E-9</v>
      </c>
      <c r="KP146" s="120">
        <v>1.0231509055682863E-8</v>
      </c>
      <c r="KQ146" s="120">
        <v>8.1267414785138157E-9</v>
      </c>
      <c r="KR146" s="120">
        <v>9.8125462201225291E-9</v>
      </c>
      <c r="KS146" s="120">
        <v>7.7881813838794872E-9</v>
      </c>
      <c r="KT146" s="120">
        <v>9.4083912843996148E-9</v>
      </c>
      <c r="KU146" s="120">
        <v>7.4618275703859023E-9</v>
      </c>
      <c r="KV146" s="120">
        <v>9.0186117397469978E-9</v>
      </c>
      <c r="KW146" s="120">
        <v>7.1473147793383994E-9</v>
      </c>
      <c r="KX146" s="120">
        <v>8.6427846826631737E-9</v>
      </c>
      <c r="KY146" s="120">
        <v>6.8442861359818191E-9</v>
      </c>
      <c r="KZ146" s="120">
        <v>8.2804966855004436E-9</v>
      </c>
      <c r="LA146" s="120">
        <v>6.5523930293960031E-9</v>
      </c>
      <c r="LB146" s="120">
        <v>7.93134366693217E-9</v>
      </c>
      <c r="LC146" s="120">
        <v>6.2712949924579948E-9</v>
      </c>
      <c r="LD146" s="120">
        <v>7.5949307623363001E-9</v>
      </c>
      <c r="LE146" s="120">
        <v>6.0006595819041901E-9</v>
      </c>
      <c r="LF146" s="120">
        <v>7.2708721941320833E-9</v>
      </c>
      <c r="LG146" s="120">
        <v>5.7401622585253296E-9</v>
      </c>
      <c r="LH146" s="120">
        <v>6.9587911421068698E-9</v>
      </c>
      <c r="LI146" s="120">
        <v>5.4894862675271199E-9</v>
      </c>
      <c r="LJ146" s="120">
        <v>6.6583196137700245E-9</v>
      </c>
      <c r="LK146" s="120">
        <v>5.2483225190893138E-9</v>
      </c>
      <c r="LL146" s="120">
        <v>6.3690983147711236E-9</v>
      </c>
      <c r="LM146" s="120">
        <v>5.0163694691560177E-9</v>
      </c>
      <c r="LN146" s="120">
        <v>6.0907765194183879E-9</v>
      </c>
      <c r="LO146" s="120">
        <v>4.7933330004890273E-9</v>
      </c>
      <c r="LP146" s="120">
        <v>5.8230119413348198E-9</v>
      </c>
      <c r="LQ146" s="120">
        <v>4.5789263040169947E-9</v>
      </c>
      <c r="LR146" s="120">
        <v>5.5654706042881266E-9</v>
      </c>
      <c r="LS146" s="120">
        <v>4.3728697605120994E-9</v>
      </c>
      <c r="LT146" s="120">
        <v>5.3178267132308054E-9</v>
      </c>
      <c r="LU146" s="120">
        <v>4.1748908226259756E-9</v>
      </c>
      <c r="LV146" s="120">
        <v>5.0797625255867546E-9</v>
      </c>
      <c r="LW146" s="120">
        <v>3.9847238973165561E-9</v>
      </c>
      <c r="LX146" s="120">
        <v>4.8509682228201534E-9</v>
      </c>
      <c r="LY146" s="120">
        <v>3.8021102286968768E-9</v>
      </c>
      <c r="LZ146" s="120">
        <v>4.6311417823225191E-9</v>
      </c>
      <c r="MA146" s="120">
        <v>3.6267977813369128E-9</v>
      </c>
      <c r="MB146" s="120">
        <v>4.4199888496534277E-9</v>
      </c>
      <c r="MC146" s="120">
        <v>3.4585411240490565E-9</v>
      </c>
      <c r="MD146" s="120">
        <v>4.2172226111702549E-9</v>
      </c>
      <c r="ME146" s="120">
        <v>3.2971013141876535E-9</v>
      </c>
      <c r="MF146" s="120">
        <v>4.0225636670817542E-9</v>
      </c>
      <c r="MG146" s="120">
        <v>3.1422457824924344E-9</v>
      </c>
      <c r="MH146" s="120">
        <v>3.8357399049603327E-9</v>
      </c>
      <c r="MI146" s="120">
        <v>2.9937482185056257E-9</v>
      </c>
      <c r="MJ146" s="120">
        <v>3.6564863737473083E-9</v>
      </c>
      <c r="MK146" s="120">
        <v>2.8513884565919379E-9</v>
      </c>
      <c r="ML146" s="120">
        <v>3.4845451582854199E-9</v>
      </c>
      <c r="MM146" s="120">
        <v>2.7149523625904805E-9</v>
      </c>
      <c r="MN146" s="120">
        <v>3.3196652544116939E-9</v>
      </c>
      <c r="MO146" s="120">
        <v>2.5842317211266416E-9</v>
      </c>
      <c r="MP146" s="120">
        <v>3.1616024446449194E-9</v>
      </c>
      <c r="MQ146" s="120">
        <v>2.4590241236127148E-9</v>
      </c>
      <c r="MR146" s="120">
        <v>3.0101191744996526E-9</v>
      </c>
      <c r="MS146" s="120">
        <v>2.3391328569641263E-9</v>
      </c>
      <c r="MT146" s="120">
        <v>2.8649844294599365E-9</v>
      </c>
      <c r="MU146" s="120">
        <v>2.2243667930589567E-9</v>
      </c>
      <c r="MV146" s="120">
        <v>2.7259736126445647E-9</v>
      </c>
      <c r="MW146" s="120">
        <v>2.1145402789672791E-9</v>
      </c>
      <c r="MX146" s="120">
        <v>2.5928684231954516E-9</v>
      </c>
      <c r="MY146" s="120">
        <v>2.0094730279764752E-9</v>
      </c>
      <c r="MZ146" s="120">
        <v>2.4654567354202771E-9</v>
      </c>
      <c r="NA146" s="120">
        <v>1.9089900114382709E-9</v>
      </c>
      <c r="NB146" s="120">
        <v>2.3435324787201303E-9</v>
      </c>
      <c r="NC146" s="120">
        <v>1.8129213514627419E-9</v>
      </c>
      <c r="ND146" s="120">
        <v>2.2268955183321927E-9</v>
      </c>
      <c r="NE146" s="120">
        <v>1.7211022144838714E-9</v>
      </c>
      <c r="NF146" s="120">
        <v>2.1153515369169853E-9</v>
      </c>
      <c r="NG146" s="120">
        <v>1.6333727057207103E-9</v>
      </c>
      <c r="NH146" s="120">
        <v>2.0087119170194475E-9</v>
      </c>
      <c r="NI146" s="120">
        <v>1.5495777645578596E-9</v>
      </c>
      <c r="NJ146" s="120">
        <v>1.9067936244320889E-9</v>
      </c>
      <c r="NK146" s="120">
        <v>1.4695670608680432E-9</v>
      </c>
      <c r="NL146" s="120">
        <v>1.8094190924882437E-9</v>
      </c>
      <c r="NM146" s="120">
        <v>1.3931948922992549E-9</v>
      </c>
      <c r="NN146" s="120">
        <v>1.7164161073126819E-9</v>
      </c>
      <c r="NO146" s="120">
        <v>1.3203200825482169E-9</v>
      </c>
      <c r="NP146" s="120">
        <v>1.627617694056232E-9</v>
      </c>
      <c r="NQ146" s="120">
        <v>1.2508058806412846E-9</v>
      </c>
      <c r="NR146" s="120">
        <v>1.5428620041404526E-9</v>
      </c>
      <c r="NS146" s="120">
        <v>1.1845198612433151E-9</v>
      </c>
      <c r="NT146" s="120">
        <v>1.46199220353779E-9</v>
      </c>
      <c r="NU146" s="120">
        <v>1.1213338260144215E-9</v>
      </c>
      <c r="NV146" s="120">
        <v>1.3848563621118174E-9</v>
      </c>
      <c r="NW146" s="120">
        <v>1.0611237060337301E-9</v>
      </c>
      <c r="NX146" s="120">
        <v>1.3113073440416829E-9</v>
      </c>
      <c r="NY146" s="120">
        <v>1.00376946530878E-9</v>
      </c>
      <c r="NZ146" s="120">
        <v>1.2412026993540866E-9</v>
      </c>
      <c r="OA146" s="120">
        <v>9.4915500538841903E-10</v>
      </c>
      <c r="OB146" s="120">
        <v>1.1744045565853418E-9</v>
      </c>
      <c r="OC146" s="120">
        <v>8.9716807109634301E-10</v>
      </c>
      <c r="OD146" s="120">
        <v>1.1107795165954734E-9</v>
      </c>
      <c r="OE146" s="120">
        <v>8.477001574018086E-10</v>
      </c>
      <c r="OF146" s="120">
        <v>1.0501985475554537E-9</v>
      </c>
      <c r="OG146" s="120">
        <v>8.0064641744326672E-10</v>
      </c>
      <c r="OH146" s="120">
        <v>9.9253688112801578E-10</v>
      </c>
      <c r="OI146" s="120">
        <v>7.5590557172001201E-10</v>
      </c>
      <c r="OJ146" s="120">
        <v>9.3767390986164099E-10</v>
      </c>
      <c r="OK146" s="120">
        <v>7.133798184661654E-10</v>
      </c>
      <c r="OL146" s="120">
        <v>8.8549308581657006E-10</v>
      </c>
      <c r="OM146" s="120">
        <v>6.7297474522059319E-10</v>
      </c>
      <c r="ON146" s="120">
        <v>8.3588182044093654E-10</v>
      </c>
      <c r="OO146" s="120">
        <v>6.3459924160566085E-10</v>
      </c>
      <c r="OP146" s="120">
        <v>7.8873138571424015E-10</v>
      </c>
      <c r="OQ146" s="120">
        <v>5.9816541332690692E-10</v>
      </c>
      <c r="OR146" s="120">
        <v>7.4393681657463972E-10</v>
      </c>
      <c r="OS146" s="120">
        <v>5.6358849740503014E-10</v>
      </c>
      <c r="OT146" s="120">
        <v>7.0139681464571984E-10</v>
      </c>
      <c r="OU146" s="120">
        <v>5.3078677865081498E-10</v>
      </c>
      <c r="OV146" s="120">
        <v>6.6101365327749597E-10</v>
      </c>
      <c r="OW146" s="120">
        <v>4.9968150739281902E-10</v>
      </c>
      <c r="OX146" s="120">
        <v>6.2269308391566841E-10</v>
      </c>
      <c r="OY146" s="120">
        <v>4.7019681846693332E-10</v>
      </c>
      <c r="OZ146" s="120">
        <v>5.8634424381225906E-10</v>
      </c>
      <c r="PA146" s="120">
        <v>4.4225965147614079E-10</v>
      </c>
      <c r="PB146" s="120">
        <v>5.5187956508988381E-10</v>
      </c>
      <c r="PC146" s="120">
        <v>4.1579967232799466E-10</v>
      </c>
      <c r="PD146" s="120">
        <v>5.1921468517115111E-10</v>
      </c>
      <c r="PE146" s="120">
        <v>3.9074919605663948E-10</v>
      </c>
      <c r="PF146" s="120">
        <v>4.8826835858368341E-10</v>
      </c>
      <c r="PG146" s="120">
        <v>3.6704311093532063E-10</v>
      </c>
      <c r="PH146" s="120">
        <v>4.589623701505555E-10</v>
      </c>
      <c r="PI146" s="120">
        <v>3.4461880388467319E-10</v>
      </c>
      <c r="PJ146" s="120">
        <v>4.3122144957492924E-10</v>
      </c>
      <c r="PK146" s="120">
        <v>3.2341608718119694E-10</v>
      </c>
      <c r="PL146" s="120">
        <v>4.049731874268904E-10</v>
      </c>
      <c r="PM146" s="120">
        <v>3.0337712646962171E-10</v>
      </c>
      <c r="PN146" s="120">
        <v>3.8014795253959559E-10</v>
      </c>
      <c r="PO146" s="120">
        <v>2.8444637008207503E-10</v>
      </c>
      <c r="PP146" s="120">
        <v>3.5667881082095621E-10</v>
      </c>
      <c r="PQ146" s="120">
        <v>2.6657047966618833E-10</v>
      </c>
      <c r="PR146" s="120">
        <v>3.3450144548621853E-10</v>
      </c>
      <c r="PS146" s="120">
        <v>2.4969826212351525E-10</v>
      </c>
      <c r="PT146" s="120">
        <v>3.135540787159483E-10</v>
      </c>
      <c r="PU146" s="120">
        <v>2.3378060285888724E-10</v>
      </c>
      <c r="PV146" s="120">
        <v>2.937773947430267E-10</v>
      </c>
      <c r="PW146" s="120">
        <v>2.1877040034055179E-10</v>
      </c>
      <c r="PX146" s="120">
        <v>2.7511446437142269E-10</v>
      </c>
      <c r="PY146" s="120">
        <v>2.0462250197020407E-10</v>
      </c>
      <c r="PZ146" s="120">
        <v>2.5751067092863422E-10</v>
      </c>
      <c r="QA146" s="120">
        <v>1.9129364126127114E-10</v>
      </c>
      <c r="QB146" s="120">
        <v>2.4091363765283518E-10</v>
      </c>
      <c r="QC146" s="120">
        <v>1.7874237632307126E-10</v>
      </c>
      <c r="QD146" s="120">
        <v>2.252731565148939E-10</v>
      </c>
      <c r="QE146" s="120">
        <v>1.6692902964772713E-10</v>
      </c>
      <c r="QF146" s="120">
        <v>2.1054111847461074E-10</v>
      </c>
      <c r="QG146" s="120">
        <v>1.5581562919601155E-10</v>
      </c>
      <c r="QH146" s="120">
        <v>1.9667144516964948E-10</v>
      </c>
      <c r="QI146" s="120">
        <v>1.45365850777567E-10</v>
      </c>
      <c r="QJ146" s="120">
        <v>1.836200220348216E-10</v>
      </c>
      <c r="QK146" s="120">
        <v>1.3554496172025014E-10</v>
      </c>
      <c r="QL146" s="120">
        <v>1.7134463284854931E-10</v>
      </c>
      <c r="QM146" s="120">
        <v>1.2631976582265314E-10</v>
      </c>
      <c r="QN146" s="120">
        <v>1.5980489570251526E-10</v>
      </c>
      <c r="QO146" s="120">
        <v>1.1765854958317057E-10</v>
      </c>
      <c r="QP146" s="120">
        <v>1.4896220038970226E-10</v>
      </c>
      <c r="QQ146" s="120">
        <v>1.0953102969831049E-10</v>
      </c>
      <c r="QR146" s="120">
        <v>1.3877964720522599E-10</v>
      </c>
      <c r="QS146" s="120">
        <v>1.0190830182228772E-10</v>
      </c>
      <c r="QT146" s="120">
        <v>1.2922198715358444E-10</v>
      </c>
      <c r="QU146" s="120">
        <v>9.4762790579295275E-11</v>
      </c>
      <c r="QV146" s="120">
        <v>1.2025556355517257E-10</v>
      </c>
      <c r="QW146" s="120">
        <v>8.8068200819215594E-11</v>
      </c>
      <c r="QX146" s="120">
        <v>1.1184825504414363E-10</v>
      </c>
      <c r="QY146" s="120">
        <v>8.1799470106911022E-11</v>
      </c>
      <c r="QZ146" s="120">
        <v>1.0396941994897096E-10</v>
      </c>
      <c r="RA146" s="120">
        <v>7.5932722434641714E-11</v>
      </c>
      <c r="RB146" s="120">
        <v>9.6589842046317279E-11</v>
      </c>
      <c r="RC146" s="120">
        <v>7.0445223146562228E-11</v>
      </c>
      <c r="RD146" s="120">
        <v>8.9681677678109405E-11</v>
      </c>
      <c r="RE146" s="120">
        <v>6.5315335063679674E-11</v>
      </c>
      <c r="RF146" s="120">
        <v>8.3218404221020845E-11</v>
      </c>
      <c r="RG146" s="120">
        <v>6.0522475797106072E-11</v>
      </c>
      <c r="RH146" s="120">
        <v>7.7174769896879171E-11</v>
      </c>
      <c r="RI146" s="120">
        <v>5.6047076236897046E-11</v>
      </c>
      <c r="RJ146" s="120">
        <v>7.1526744911849739E-11</v>
      </c>
      <c r="RK146" s="120">
        <v>5.1870540203249805E-11</v>
      </c>
      <c r="RL146" s="120">
        <v>6.6251473911607792E-11</v>
      </c>
      <c r="RM146" s="120">
        <v>4.7975205246336671E-11</v>
      </c>
      <c r="RN146" s="120">
        <v>6.132722973907893E-11</v>
      </c>
      <c r="RO146" s="120">
        <v>4.4344304580564767E-11</v>
      </c>
      <c r="RP146" s="120">
        <v>5.6733368480722559E-11</v>
      </c>
      <c r="RQ146" s="120">
        <v>4.0961930138591193E-11</v>
      </c>
      <c r="RR146" s="120">
        <v>5.2450285786745368E-11</v>
      </c>
      <c r="RS146" s="120">
        <v>3.781299672997922E-11</v>
      </c>
      <c r="RT146" s="120">
        <v>4.8459374450070413E-11</v>
      </c>
      <c r="RU146" s="120">
        <v>3.4883207288961191E-11</v>
      </c>
      <c r="RV146" s="120">
        <v>4.4742983228336289E-11</v>
      </c>
      <c r="RW146" s="120">
        <v>3.2159019195366707E-11</v>
      </c>
      <c r="RX146" s="120">
        <v>4.1284376892682071E-11</v>
      </c>
      <c r="RY146" s="120">
        <v>2.9627611652395368E-11</v>
      </c>
      <c r="RZ146" s="120">
        <v>3.8067697486574784E-11</v>
      </c>
      <c r="SA146" s="120">
        <v>2.7276854104553589E-11</v>
      </c>
      <c r="SB146" s="120">
        <v>3.5077926777453462E-11</v>
      </c>
      <c r="SC146" s="120">
        <v>2.5095275678731531E-11</v>
      </c>
      <c r="SD146" s="120">
        <v>3.2300849883515923E-11</v>
      </c>
      <c r="SE146" s="120">
        <v>2.3072035631082807E-11</v>
      </c>
      <c r="SF146" s="120">
        <v>2.9723020057538076E-11</v>
      </c>
      <c r="SG146" s="120">
        <v>2.1196894782068989E-11</v>
      </c>
      <c r="SH146" s="120">
        <v>2.7331724609214683E-11</v>
      </c>
      <c r="SI146" s="120">
        <v>1.9460187921760855E-11</v>
      </c>
      <c r="SJ146" s="120">
        <v>2.511495194712225E-11</v>
      </c>
      <c r="SK146" s="120">
        <v>1.7852797167231477E-11</v>
      </c>
      <c r="SL146" s="120">
        <v>2.306135972105148E-11</v>
      </c>
      <c r="SM146" s="120">
        <v>1.6366126253649439E-11</v>
      </c>
      <c r="SN146" s="120">
        <v>2.1160244045122512E-11</v>
      </c>
      <c r="SO146" s="120">
        <v>1.4992075740471415E-11</v>
      </c>
      <c r="SP146" s="120">
        <v>1.9401509781786596E-11</v>
      </c>
      <c r="SQ146" s="120">
        <v>1.3723019113946616E-11</v>
      </c>
      <c r="SR146" s="120">
        <v>1.7775641866537775E-11</v>
      </c>
      <c r="SS146" s="120">
        <v>1.2551779766983816E-11</v>
      </c>
      <c r="ST146" s="120">
        <v>1.6273677652899243E-11</v>
      </c>
      <c r="SU146" s="120">
        <v>1.147160883728963E-11</v>
      </c>
      <c r="SV146" s="120">
        <v>1.488718025701651E-11</v>
      </c>
      <c r="SW146" s="120">
        <v>1.0476163884567174E-11</v>
      </c>
      <c r="SX146" s="120">
        <v>1.3608212880984146E-11</v>
      </c>
      <c r="SY146" s="120">
        <v>9.5594883874682016E-12</v>
      </c>
      <c r="SZ146" s="120">
        <v>1.2429314093851016E-11</v>
      </c>
      <c r="TA146" s="120">
        <v>8.7159920409162724E-12</v>
      </c>
      <c r="TB146" s="120">
        <v>1.1343474049092701E-11</v>
      </c>
      <c r="TC146" s="120">
        <v>7.9404318343648915E-12</v>
      </c>
      <c r="TD146" s="120">
        <v>1.034411161721023E-11</v>
      </c>
      <c r="TE146" s="120">
        <v>7.2278938915234655E-12</v>
      </c>
      <c r="TF146" s="120">
        <v>9.4250524120075285E-12</v>
      </c>
      <c r="TG146" s="120">
        <v>6.5737760520724776E-12</v>
      </c>
      <c r="TH146" s="120">
        <v>8.5805076890209142E-12</v>
      </c>
      <c r="TI146" s="120">
        <v>5.9737711759006363E-12</v>
      </c>
      <c r="TJ146" s="120">
        <v>7.8050540945171089E-12</v>
      </c>
      <c r="TK146" s="120">
        <v>5.4238511504271427E-12</v>
      </c>
      <c r="TL146" s="120">
        <v>7.0936142434461136E-12</v>
      </c>
      <c r="TM146" s="120">
        <v>4.9202515816243255E-12</v>
      </c>
      <c r="TN146" s="120">
        <v>6.4414381047277869E-12</v>
      </c>
      <c r="TO146" s="120">
        <v>4.4594571494269295E-12</v>
      </c>
      <c r="TP146" s="120">
        <v>5.8440851722682688E-12</v>
      </c>
      <c r="TQ146" s="120">
        <v>4.0381876083055424E-12</v>
      </c>
      <c r="TR146" s="120">
        <v>5.2974074001427531E-12</v>
      </c>
      <c r="TS146" s="120">
        <v>3.6533844138915537E-12</v>
      </c>
      <c r="TT146" s="120">
        <v>4.7975328804450663E-12</v>
      </c>
      <c r="TU146" s="120">
        <v>3.3021979566699808E-12</v>
      </c>
      <c r="TV146" s="120">
        <v>4.3408502423904701E-12</v>
      </c>
      <c r="TW146" s="120">
        <v>2.9819753839030188E-12</v>
      </c>
      <c r="TX146" s="120">
        <v>3.923993751366938E-12</v>
      </c>
      <c r="TY146" s="120">
        <v>2.6902489911118308E-12</v>
      </c>
      <c r="TZ146" s="120">
        <v>3.5438290867600075E-12</v>
      </c>
      <c r="UA146" s="120">
        <v>2.4247251646252681E-12</v>
      </c>
      <c r="UB146" s="120">
        <v>3.1974397775278256E-12</v>
      </c>
      <c r="UC146" s="120">
        <v>2.18327385690226E-12</v>
      </c>
      <c r="UD146" s="120">
        <v>2.8821142746745054E-12</v>
      </c>
      <c r="UE146" s="120">
        <v>1.9639185765481145E-12</v>
      </c>
      <c r="UF146" s="120">
        <v>2.5953336399615842E-12</v>
      </c>
      <c r="UG146" s="120">
        <v>1.7648268751738774E-12</v>
      </c>
      <c r="UH146" s="120">
        <v>2.3347598304082082E-12</v>
      </c>
      <c r="UI146" s="120">
        <v>1.5843013134912841E-12</v>
      </c>
      <c r="UJ146" s="120">
        <v>2.0982245583598178E-12</v>
      </c>
      <c r="UK146" s="120">
        <v>1.4207708892929706E-12</v>
      </c>
      <c r="UL146" s="120">
        <v>1.8837187071524834E-12</v>
      </c>
      <c r="UM146" s="120">
        <v>1.2727829102381643E-12</v>
      </c>
      <c r="UN146" s="120">
        <v>1.6893822826637453E-12</v>
      </c>
      <c r="UO146" s="120">
        <v>1.1389952946465975E-12</v>
      </c>
      <c r="UP146" s="120">
        <v>1.5134948813217828E-12</v>
      </c>
      <c r="UQ146" s="120">
        <v>1.0181692837982903E-12</v>
      </c>
      <c r="UR146" s="120">
        <v>1.3544666554400953E-12</v>
      </c>
      <c r="US146" s="120">
        <v>9.0916254954198185E-13</v>
      </c>
      <c r="UT146" s="120">
        <v>1.2108297570559111E-12</v>
      </c>
      <c r="UU146" s="120">
        <v>8.1092268133102288E-13</v>
      </c>
      <c r="UV146" s="120">
        <v>1.0812302417746981E-12</v>
      </c>
      <c r="UW146" s="120">
        <v>7.224810371305586E-13</v>
      </c>
      <c r="UX146" s="120">
        <v>9.644204144606534E-13</v>
      </c>
      <c r="UY146" s="120">
        <v>6.429469429737689E-13</v>
      </c>
      <c r="UZ146" s="120">
        <v>8.5925159896262445E-13</v>
      </c>
      <c r="VA146" s="120">
        <v>5.7150222628676882E-13</v>
      </c>
      <c r="VB146" s="120">
        <v>7.6466731442565312E-13</v>
      </c>
      <c r="VC146" s="120">
        <v>5.0739606845066704E-13</v>
      </c>
      <c r="VD146" s="120">
        <v>6.7969684110955802E-13</v>
      </c>
      <c r="VE146" s="120">
        <v>4.4994016242463704E-13</v>
      </c>
      <c r="VF146" s="120">
        <v>6.0344915901657244E-13</v>
      </c>
      <c r="VG146" s="120">
        <v>3.9850416161471767E-13</v>
      </c>
      <c r="VH146" s="120">
        <v>5.3510724301929009E-13</v>
      </c>
      <c r="VI146" s="120">
        <v>3.5251140653877407E-13</v>
      </c>
      <c r="VJ146" s="120">
        <v>4.7392269857706901E-13</v>
      </c>
      <c r="VK146" s="120">
        <v>3.114349162077882E-13</v>
      </c>
      <c r="VL146" s="120">
        <v>4.1921072253267831E-13</v>
      </c>
      <c r="VM146" s="120">
        <v>2.7479363151663606E-13</v>
      </c>
      <c r="VN146" s="120">
        <v>3.7034537389052667E-13</v>
      </c>
      <c r="VO146" s="120">
        <v>2.4214889831303669E-13</v>
      </c>
      <c r="VP146" s="120">
        <v>3.2675513989229053E-13</v>
      </c>
      <c r="VQ146" s="120">
        <v>2.1310117819062426E-13</v>
      </c>
      <c r="VR146" s="120">
        <v>2.879187831243783E-13</v>
      </c>
      <c r="VS146" s="120">
        <v>1.8728697543042083E-13</v>
      </c>
      <c r="VT146" s="120">
        <v>2.5336145581341608E-13</v>
      </c>
      <c r="VU146" s="120">
        <v>1.6437596889358212E-13</v>
      </c>
      <c r="VV146" s="120">
        <v>2.2265106789008449E-13</v>
      </c>
      <c r="VW146" s="120">
        <v>1.4406833804652524E-13</v>
      </c>
      <c r="VX146" s="120">
        <v>1.9539489582722829E-13</v>
      </c>
      <c r="VY146" s="120">
        <v>1.2609227267668427E-13</v>
      </c>
      <c r="VZ146" s="120">
        <v>1.7123641968438642E-13</v>
      </c>
      <c r="WA146" s="120">
        <v>1.1020165623252591E-13</v>
      </c>
      <c r="WB146" s="120">
        <v>1.4985237621693303E-13</v>
      </c>
      <c r="WC146" s="120">
        <v>9.6173913094449551E-14</v>
      </c>
      <c r="WD146" s="120">
        <v>1.3095001633309121E-13</v>
      </c>
      <c r="WE146" s="120">
        <v>8.3808010453178379E-14</v>
      </c>
      <c r="WF146" s="120">
        <v>1.1426455560533571E-13</v>
      </c>
      <c r="WG146" s="120">
        <v>7.2922605838581064E-14</v>
      </c>
      <c r="WH146" s="120">
        <v>9.9556806963503743E-14</v>
      </c>
      <c r="WI146" s="120">
        <v>6.3354331704047843E-14</v>
      </c>
      <c r="WJ146" s="120">
        <v>8.661098511439454E-14</v>
      </c>
      <c r="WK146" s="120">
        <v>5.4956208828930547E-14</v>
      </c>
      <c r="WL146" s="120">
        <v>7.5232672646220512E-14</v>
      </c>
      <c r="WM146" s="120">
        <v>4.7596180653731349E-14</v>
      </c>
      <c r="WN146" s="120">
        <v>6.5246938185166287E-14</v>
      </c>
      <c r="WO146" s="120">
        <v>4.1155761009104892E-14</v>
      </c>
      <c r="WP146" s="120">
        <v>5.6496597374966483E-14</v>
      </c>
      <c r="WQ146" s="120">
        <v>3.5528788039927379E-14</v>
      </c>
      <c r="WR146" s="120">
        <v>4.8840607848168946E-14</v>
      </c>
      <c r="WS146" s="120">
        <v>3.0620277459214733E-14</v>
      </c>
      <c r="WT146" s="120">
        <v>4.215258974904879E-14</v>
      </c>
      <c r="WU146" s="120">
        <v>2.634536859315549E-14</v>
      </c>
      <c r="WV146" s="120">
        <v>3.6319463752444163E-14</v>
      </c>
      <c r="WW146" s="120">
        <v>2.2628356997596098E-14</v>
      </c>
      <c r="WX146" s="120">
        <v>3.1240198899568348E-14</v>
      </c>
      <c r="WY146" s="120">
        <v>1.9401807737626662E-14</v>
      </c>
      <c r="WZ146" s="120">
        <v>2.6824662940676448E-14</v>
      </c>
      <c r="XA146" s="120">
        <v>1.6605743725180655E-14</v>
      </c>
      <c r="XB146" s="120">
        <v>2.29925682348655E-14</v>
      </c>
      <c r="XC146" s="120">
        <v>1.4186903804491479E-14</v>
      </c>
      <c r="XD146" s="120">
        <v>1.9672506608894839E-14</v>
      </c>
      <c r="XE146" s="120">
        <v>1.209806556161982E-14</v>
      </c>
      <c r="XF146" s="120">
        <v>1.6801066919354111E-14</v>
      </c>
      <c r="XG146" s="120">
        <v>1.0297428111862196E-14</v>
      </c>
      <c r="XH146" s="120">
        <v>1.4322029395474071E-14</v>
      </c>
      <c r="XI146" s="120">
        <v>8.7480503875057841E-15</v>
      </c>
      <c r="XJ146" s="120">
        <v>1.2185631163083969E-14</v>
      </c>
      <c r="XK146" s="120">
        <v>7.4173407079641541E-15</v>
      </c>
      <c r="XL146" s="120">
        <v>1.0347897663426816E-14</v>
      </c>
      <c r="XM146" s="120">
        <v>6.2765936647015114E-15</v>
      </c>
      <c r="XN146" s="120">
        <v>8.7700349835555272E-15</v>
      </c>
      <c r="XO146" s="120">
        <v>5.3005705944566381E-15</v>
      </c>
      <c r="XP146" s="120">
        <v>7.4178784076693578E-15</v>
      </c>
      <c r="XQ146" s="120">
        <v>4.4671201460550272E-15</v>
      </c>
      <c r="XR146" s="120">
        <v>6.2613927808970643E-15</v>
      </c>
      <c r="XS146" s="120">
        <v>3.7568356685382389E-15</v>
      </c>
      <c r="XT146" s="120">
        <v>5.2742205485885052E-15</v>
      </c>
      <c r="XU146" s="120">
        <v>3.1527463614467599E-15</v>
      </c>
      <c r="XV146" s="120">
        <v>4.4332735950876043E-15</v>
      </c>
      <c r="XW146" s="120">
        <v>2.6400393319061017E-15</v>
      </c>
      <c r="XX146" s="120">
        <v>3.7183652562057776E-15</v>
      </c>
      <c r="XY146" s="120">
        <v>2.2058098977491904E-15</v>
      </c>
      <c r="XZ146" s="120">
        <v>3.1118791192042355E-15</v>
      </c>
      <c r="YA146" s="120">
        <v>1.8388376613479571E-15</v>
      </c>
      <c r="YB146" s="120">
        <v>2.5984714530728983E-15</v>
      </c>
      <c r="YC146" s="120">
        <v>1.5293860552371918E-15</v>
      </c>
      <c r="YD146" s="120">
        <v>2.1648043303357372E-15</v>
      </c>
      <c r="YE146" s="120">
        <v>1.269023228127846E-15</v>
      </c>
      <c r="YF146" s="120">
        <v>1.7993067096221915E-15</v>
      </c>
      <c r="YG146" s="120">
        <v>1.0504622986811637E-15</v>
      </c>
      <c r="YH146" s="120">
        <v>1.4919609459529589E-15</v>
      </c>
      <c r="YI146" s="120">
        <v>8.6741915462381329E-16</v>
      </c>
      <c r="YJ146" s="120">
        <v>1.2341123832548709E-15</v>
      </c>
      <c r="YK146" s="120">
        <v>7.1448611662124101E-16</v>
      </c>
      <c r="YL146" s="120">
        <v>1.0182998612255814E-15</v>
      </c>
      <c r="YM146" s="120">
        <v>5.8701992000062935E-16</v>
      </c>
      <c r="YN146" s="120">
        <v>8.3810513652007177E-16</v>
      </c>
      <c r="YO146" s="120">
        <v>4.8104259315057374E-16</v>
      </c>
      <c r="YP146" s="120">
        <v>6.8801937655364025E-16</v>
      </c>
      <c r="YQ146" s="120">
        <v>3.9315392945922305E-16</v>
      </c>
      <c r="YR146" s="120">
        <v>5.6332503325500559E-16</v>
      </c>
      <c r="YS146" s="120">
        <v>3.2045436023488345E-16</v>
      </c>
      <c r="YT146" s="120">
        <v>4.5999154412094402E-16</v>
      </c>
      <c r="YU146" s="120">
        <v>2.6047713944198032E-16</v>
      </c>
      <c r="YV146" s="120">
        <v>3.7458343919753024E-16</v>
      </c>
      <c r="YW146" s="120">
        <v>2.111288475476989E-16</v>
      </c>
      <c r="YX146" s="120">
        <v>3.0417955543346317E-16</v>
      </c>
      <c r="YY146" s="120">
        <v>1.7063731158462569E-16</v>
      </c>
      <c r="YZ146" s="120">
        <v>2.4630217451970429E-16</v>
      </c>
      <c r="ZA146" s="120">
        <v>1.3750612197112324E-16</v>
      </c>
      <c r="ZB146" s="120">
        <v>1.9885500715823975E-16</v>
      </c>
      <c r="ZC146" s="120">
        <v>1.1047500397679985E-16</v>
      </c>
      <c r="ZD146" s="120">
        <v>1.6006904600972853E-16</v>
      </c>
      <c r="ZE146" s="120">
        <v>8.8485373260036277E-17</v>
      </c>
      <c r="ZF146" s="120">
        <v>1.2845540167967869E-16</v>
      </c>
      <c r="ZG146" s="120">
        <v>7.0650470923823285E-17</v>
      </c>
      <c r="ZH146" s="120">
        <v>1.0276432134374312E-16</v>
      </c>
      <c r="ZI146" s="120">
        <v>5.6229534320161325E-17</v>
      </c>
      <c r="ZJ146" s="120">
        <v>8.1949668315187724E-17</v>
      </c>
      <c r="ZK146" s="120">
        <v>4.4605515665228762E-17</v>
      </c>
      <c r="ZL146" s="120">
        <v>6.5138213352397585E-17</v>
      </c>
      <c r="ZM146" s="120">
        <v>3.5265911687603794E-17</v>
      </c>
      <c r="ZN146" s="120">
        <v>5.1603155121158301E-17</v>
      </c>
      <c r="ZO146" s="120">
        <v>2.7786314296008315E-17</v>
      </c>
      <c r="ZP146" s="120">
        <v>4.0741348292539494E-17</v>
      </c>
      <c r="ZQ146" s="120">
        <v>2.1816334892134047E-17</v>
      </c>
      <c r="ZR146" s="120">
        <v>3.2053773595562676E-17</v>
      </c>
      <c r="ZS146" s="120">
        <v>1.7067593732702201E-17</v>
      </c>
      <c r="ZT146" s="120">
        <v>2.5128835072252095E-17</v>
      </c>
      <c r="ZU146" s="120">
        <v>1.3303500920604051E-17</v>
      </c>
      <c r="ZV146" s="120">
        <v>1.9628116112366607E-17</v>
      </c>
      <c r="ZW146" s="120">
        <v>1.0330587427561372E-17</v>
      </c>
      <c r="ZX146" s="120">
        <v>1.5274267879694727E-17</v>
      </c>
      <c r="ZY146" s="120">
        <v>7.9911732615621423E-18</v>
      </c>
      <c r="ZZ146" s="120">
        <v>1.1840741776268163E-17</v>
      </c>
      <c r="AAA146" s="120">
        <v>6.1571857236594447E-18</v>
      </c>
      <c r="AAB146" s="120">
        <v>9.1431119107183642E-18</v>
      </c>
      <c r="AAC146" s="120">
        <v>4.7249638733242557E-18</v>
      </c>
      <c r="AAD146" s="120">
        <v>7.0317644175398005E-18</v>
      </c>
      <c r="AAE146" s="120">
        <v>3.6109060522501673E-18</v>
      </c>
      <c r="AAF146" s="120">
        <v>5.3857581796273752E-18</v>
      </c>
      <c r="AAG146" s="120">
        <v>2.747835805932334E-18</v>
      </c>
      <c r="AAH146" s="120">
        <v>4.1076862900967917E-18</v>
      </c>
      <c r="AAI146" s="120">
        <v>2.0819779826517983E-18</v>
      </c>
      <c r="AAJ146" s="120">
        <v>3.1193896922205688E-18</v>
      </c>
      <c r="AAK146" s="120">
        <v>1.5704513622903554E-18</v>
      </c>
      <c r="AAL146" s="120">
        <v>2.3583940873149263E-18</v>
      </c>
      <c r="AAM146" s="120">
        <v>1.1791970436574634E-18</v>
      </c>
      <c r="AAN146" s="120">
        <v>1.7749586162370158E-18</v>
      </c>
      <c r="AAO146" s="120">
        <v>8.8127315911068596E-19</v>
      </c>
      <c r="AAP146" s="120">
        <v>1.3296402049740201E-18</v>
      </c>
      <c r="AAQ146" s="120">
        <v>6.5545643907169999E-19</v>
      </c>
      <c r="AAR146" s="120">
        <v>9.9129101032751741E-19</v>
      </c>
      <c r="AAS146" s="120">
        <v>4.8509985611772126E-19</v>
      </c>
      <c r="AAT146" s="120">
        <v>7.3541828721049543E-19</v>
      </c>
      <c r="AAU146" s="120">
        <v>3.5720316807366922E-19</v>
      </c>
      <c r="AAV146" s="120">
        <v>5.4284639162450065E-19</v>
      </c>
      <c r="AAW146" s="120">
        <v>2.6165977150245714E-19</v>
      </c>
      <c r="AAX146" s="120">
        <v>3.986296879929134E-19</v>
      </c>
      <c r="AAY146" s="120">
        <v>1.9064898121400203E-19</v>
      </c>
      <c r="AAZ146" s="120">
        <v>2.9117298949047592E-19</v>
      </c>
      <c r="ABA146" s="120">
        <v>1.3814776873635715E-19</v>
      </c>
      <c r="ABB146" s="120">
        <v>2.1152295725933065E-19</v>
      </c>
      <c r="ABC146" s="120">
        <v>9.9540215180861478E-20</v>
      </c>
      <c r="ABD146" s="120">
        <v>1.5279973990862881E-19</v>
      </c>
      <c r="ABE146" s="120">
        <v>7.1306545290693449E-20</v>
      </c>
      <c r="ABF146" s="120">
        <v>1.0974315892322329E-19</v>
      </c>
      <c r="ABG146" s="120">
        <v>5.0776685471939129E-20</v>
      </c>
      <c r="ABH146" s="120">
        <v>7.8352039005389297E-20</v>
      </c>
      <c r="ABI146" s="120">
        <v>3.5935897588937946E-20</v>
      </c>
      <c r="ABJ146" s="120">
        <v>5.5598935892319103E-20</v>
      </c>
      <c r="ABK146" s="120">
        <v>2.5272243587417774E-20</v>
      </c>
      <c r="ABL146" s="120">
        <v>3.9205609823826762E-20</v>
      </c>
      <c r="ABM146" s="120">
        <v>1.7657488393937247E-20</v>
      </c>
      <c r="ABN146" s="120">
        <v>2.746720416834686E-20</v>
      </c>
      <c r="ABO146" s="120">
        <v>1.2254598782800906E-20</v>
      </c>
      <c r="ABP146" s="120">
        <v>1.9115281499040793E-20</v>
      </c>
      <c r="ABQ146" s="120">
        <v>8.4462871739947691E-21</v>
      </c>
      <c r="ABR146" s="120">
        <v>1.3211702116520976E-20</v>
      </c>
      <c r="ABS146" s="120">
        <v>5.7801196759779268E-21</v>
      </c>
      <c r="ABT146" s="120">
        <v>9.0668543936908717E-21</v>
      </c>
      <c r="ABU146" s="120">
        <v>3.9265904854566765E-21</v>
      </c>
      <c r="ABV146" s="120">
        <v>6.1770079573587294E-21</v>
      </c>
      <c r="ABW146" s="120">
        <v>2.6472891245823127E-21</v>
      </c>
      <c r="ABX146" s="120">
        <v>4.1765995750382256E-21</v>
      </c>
      <c r="ABY146" s="120">
        <v>1.7708782198162077E-21</v>
      </c>
      <c r="ABZ146" s="120">
        <v>2.802112524528459E-21</v>
      </c>
      <c r="ACA146" s="120">
        <v>1.1750794457699988E-21</v>
      </c>
      <c r="ACB146" s="120">
        <v>1.8649034119102823E-21</v>
      </c>
      <c r="ACC146" s="120">
        <v>7.7325263420670243E-22</v>
      </c>
      <c r="ACD146" s="120">
        <v>1.2308919483290356E-21</v>
      </c>
      <c r="ACE146" s="120">
        <v>5.0446391324960472E-22</v>
      </c>
      <c r="ACF146" s="120">
        <v>8.0548147465369028E-22</v>
      </c>
      <c r="ACG146" s="120">
        <v>3.2618671287628782E-22</v>
      </c>
      <c r="ACH146" s="120">
        <v>5.2244012933712517E-22</v>
      </c>
      <c r="ACI146" s="120">
        <v>2.0897605173485007E-22</v>
      </c>
      <c r="ACJ146" s="120">
        <v>3.3576068563256217E-22</v>
      </c>
      <c r="ACK146" s="120">
        <v>1.3261136323302875E-22</v>
      </c>
      <c r="ACL146" s="120">
        <v>2.1374489770049371E-22</v>
      </c>
      <c r="ACM146" s="120">
        <v>8.3324282154429759E-23</v>
      </c>
      <c r="ACN146" s="120">
        <v>1.3473713710078011E-22</v>
      </c>
      <c r="ACO146" s="120">
        <v>5.1821975807992346E-23</v>
      </c>
      <c r="ACP146" s="120">
        <v>8.407170324215064E-23</v>
      </c>
      <c r="ACQ146" s="120">
        <v>3.1889266747022653E-23</v>
      </c>
      <c r="ACR146" s="120">
        <v>5.1906338947534701E-23</v>
      </c>
      <c r="ACS146" s="120">
        <v>1.940845717168689E-23</v>
      </c>
      <c r="ACT146" s="120">
        <v>3.169765494415237E-23</v>
      </c>
      <c r="ACU146" s="120">
        <v>1.1678083400477187E-23</v>
      </c>
      <c r="ACV146" s="120">
        <v>1.9137652092411959E-23</v>
      </c>
      <c r="ACW146" s="120">
        <v>6.9437498742379679E-24</v>
      </c>
      <c r="ACX146" s="120">
        <v>1.1418610904302445E-23</v>
      </c>
      <c r="ACY146" s="120">
        <v>4.0780753229651587E-24</v>
      </c>
      <c r="ACZ146" s="120">
        <v>6.7297386495568487E-24</v>
      </c>
      <c r="ADA146" s="120">
        <v>2.3645027687632165E-24</v>
      </c>
      <c r="ADB146" s="120">
        <v>3.9158733636531105E-24</v>
      </c>
      <c r="ADC146" s="120">
        <v>1.3527562528983471E-24</v>
      </c>
      <c r="ADD146" s="120">
        <v>2.248416785639263E-24</v>
      </c>
      <c r="ADE146" s="120">
        <v>7.6322404650140125E-25</v>
      </c>
      <c r="ADF146" s="120">
        <v>1.2732124646705403E-24</v>
      </c>
      <c r="ADG146" s="120">
        <v>4.2440415489018009E-25</v>
      </c>
      <c r="ADH146" s="120">
        <v>7.1063021283937109E-25</v>
      </c>
      <c r="ADI146" s="120">
        <v>2.3244913504091581E-25</v>
      </c>
      <c r="ADJ146" s="120">
        <v>3.9068915654764252E-25</v>
      </c>
      <c r="ADK146" s="120">
        <v>1.2531538983603628E-25</v>
      </c>
      <c r="ADL146" s="120">
        <v>2.1143260086080065E-25</v>
      </c>
      <c r="ADM146" s="120">
        <v>6.6450245984823064E-26</v>
      </c>
      <c r="ADN146" s="120">
        <v>1.1255209128529834E-25</v>
      </c>
      <c r="ADO146" s="120">
        <v>3.4631412703168719E-26</v>
      </c>
      <c r="ADP146" s="120">
        <v>5.889013174645115E-26</v>
      </c>
      <c r="ADQ146" s="120">
        <v>1.7724214409126073E-26</v>
      </c>
      <c r="ADR146" s="120">
        <v>3.0260853869239641E-26</v>
      </c>
      <c r="ADS146" s="120">
        <v>8.9002511380116599E-27</v>
      </c>
      <c r="ADT146" s="120">
        <v>1.5257573379448558E-26</v>
      </c>
      <c r="ADU146" s="120">
        <v>4.3808874059802783E-27</v>
      </c>
      <c r="ADV146" s="120">
        <v>7.5412290670108303E-27</v>
      </c>
      <c r="ADW146" s="120">
        <v>2.1115441387630328E-27</v>
      </c>
      <c r="ADX146" s="120">
        <v>3.6501064509270525E-27</v>
      </c>
      <c r="ADY146" s="120">
        <v>9.9548357752555984E-28</v>
      </c>
      <c r="ADZ146" s="120">
        <v>1.7281999163134075E-27</v>
      </c>
      <c r="AEA146" s="120">
        <v>4.5850201861376122E-28</v>
      </c>
      <c r="AEB146" s="120">
        <v>7.9943941707014785E-28</v>
      </c>
      <c r="AEC146" s="120">
        <v>2.0604108687374945E-28</v>
      </c>
      <c r="AED146" s="120">
        <v>3.6083879462863896E-28</v>
      </c>
      <c r="AEE146" s="120">
        <v>9.0209698657159741E-29</v>
      </c>
      <c r="AEF146" s="120">
        <v>1.5869350130264753E-28</v>
      </c>
      <c r="AEG146" s="120">
        <v>3.8420531894325183E-29</v>
      </c>
      <c r="AEH146" s="120">
        <v>6.7896601337061427E-29</v>
      </c>
      <c r="AEI146" s="120">
        <v>1.5890693929950547E-29</v>
      </c>
      <c r="AEJ146" s="120">
        <v>2.8212354998628755E-29</v>
      </c>
      <c r="AEK146" s="120">
        <v>6.3705317738839126E-30</v>
      </c>
      <c r="AEL146" s="120">
        <v>1.1363651272333474E-29</v>
      </c>
      <c r="AEM146" s="120">
        <v>2.4703589722464072E-30</v>
      </c>
      <c r="AEN146" s="120">
        <v>4.4277472289443815E-30</v>
      </c>
      <c r="AEO146" s="120">
        <v>9.244746961532224E-31</v>
      </c>
      <c r="AEP146" s="120">
        <v>1.6650759720770746E-30</v>
      </c>
      <c r="AEQ146" s="120">
        <v>3.3301519441541494E-31</v>
      </c>
      <c r="AER146" s="120">
        <v>6.0277610609270633E-31</v>
      </c>
      <c r="AES146" s="120">
        <v>1.1513700902894389E-31</v>
      </c>
      <c r="AET146" s="120">
        <v>2.0945828761197699E-31</v>
      </c>
      <c r="AEU146" s="120">
        <v>3.8083325020359451E-32</v>
      </c>
      <c r="AEV146" s="120">
        <v>6.9638080037228742E-32</v>
      </c>
      <c r="AEW146" s="120">
        <v>1.2006565523660126E-32</v>
      </c>
      <c r="AEX146" s="120">
        <v>2.2069871887421501E-32</v>
      </c>
      <c r="AEY146" s="120">
        <v>3.5927698421383841E-33</v>
      </c>
      <c r="AEZ146" s="120">
        <v>6.6392705854721037E-33</v>
      </c>
      <c r="AFA146" s="120">
        <v>1.0154178542486747E-33</v>
      </c>
      <c r="AFB146" s="120">
        <v>1.8866343564146964E-33</v>
      </c>
      <c r="AFC146" s="120">
        <v>2.6951919377352804E-34</v>
      </c>
      <c r="AFD146" s="120">
        <v>5.0353286501401658E-34</v>
      </c>
      <c r="AFE146" s="120">
        <v>6.673327126691786E-35</v>
      </c>
      <c r="AFF146" s="120">
        <v>1.2537766116814871E-34</v>
      </c>
      <c r="AFG146" s="120">
        <v>1.5289958679042525E-35</v>
      </c>
      <c r="AFH146" s="120">
        <v>2.8891455663466857E-35</v>
      </c>
      <c r="AFI146" s="120">
        <v>3.2101617403852064E-36</v>
      </c>
      <c r="AFJ146" s="120">
        <v>6.1013011960116345E-36</v>
      </c>
      <c r="AFK146" s="120">
        <v>6.1013011960116345E-37</v>
      </c>
      <c r="AFL146" s="120">
        <v>1.166538090306627E-36</v>
      </c>
      <c r="AFM146" s="120">
        <v>1.033641345841315E-37</v>
      </c>
      <c r="AFN146" s="120">
        <v>1.9882782576055869E-37</v>
      </c>
      <c r="AFO146" s="120">
        <v>1.5294448135427591E-38</v>
      </c>
      <c r="AFP146" s="120">
        <v>2.9602157681472757E-38</v>
      </c>
      <c r="AFQ146" s="120">
        <v>1.9222180312644648E-39</v>
      </c>
      <c r="AFR146" s="120">
        <v>3.743927930175232E-39</v>
      </c>
      <c r="AFS146" s="120">
        <v>1.9704883843027537E-40</v>
      </c>
      <c r="AFT146" s="120">
        <v>3.8626792169113583E-40</v>
      </c>
      <c r="AFU146" s="120">
        <v>1.5450716867645433E-41</v>
      </c>
      <c r="AFV146" s="120">
        <v>3.048664938985072E-41</v>
      </c>
      <c r="AFW146" s="120">
        <v>8.2396349702299244E-43</v>
      </c>
      <c r="AFX146" s="120">
        <v>1.6367166063313863E-42</v>
      </c>
      <c r="AFY146" s="120">
        <v>2.2420775429197073E-44</v>
      </c>
      <c r="AFZ146" s="120" t="s">
        <v>105</v>
      </c>
      <c r="AGA146" s="120" t="s">
        <v>105</v>
      </c>
      <c r="AGB146" s="120" t="s">
        <v>105</v>
      </c>
      <c r="AGC146" s="120" t="s">
        <v>105</v>
      </c>
      <c r="AGD146" s="120" t="s">
        <v>105</v>
      </c>
      <c r="AGE146" s="120" t="s">
        <v>105</v>
      </c>
      <c r="AGF146" s="120" t="s">
        <v>105</v>
      </c>
      <c r="AGG146" s="120" t="s">
        <v>105</v>
      </c>
      <c r="AGH146" s="120" t="s">
        <v>105</v>
      </c>
      <c r="AGI146" s="120" t="s">
        <v>105</v>
      </c>
      <c r="AGJ146" s="120" t="s">
        <v>105</v>
      </c>
      <c r="AGK146" s="120" t="s">
        <v>105</v>
      </c>
      <c r="AGL146" s="120" t="s">
        <v>105</v>
      </c>
      <c r="AGM146" s="120" t="s">
        <v>105</v>
      </c>
      <c r="AGN146" s="120" t="s">
        <v>105</v>
      </c>
      <c r="AGO146" s="120" t="s">
        <v>105</v>
      </c>
      <c r="AGP146" s="120" t="s">
        <v>105</v>
      </c>
      <c r="AGQ146" s="120" t="s">
        <v>105</v>
      </c>
      <c r="AGR146" s="120" t="s">
        <v>105</v>
      </c>
      <c r="AGS146" s="120" t="s">
        <v>105</v>
      </c>
      <c r="AGT146" s="120" t="s">
        <v>105</v>
      </c>
      <c r="AGU146" s="120" t="s">
        <v>105</v>
      </c>
      <c r="AGV146" s="120" t="s">
        <v>105</v>
      </c>
      <c r="AGW146" s="120" t="s">
        <v>105</v>
      </c>
      <c r="AGX146" s="120" t="s">
        <v>105</v>
      </c>
      <c r="AGY146" s="120" t="s">
        <v>105</v>
      </c>
      <c r="AGZ146" s="120" t="s">
        <v>105</v>
      </c>
      <c r="AHA146" s="120" t="s">
        <v>105</v>
      </c>
      <c r="AHB146" s="120" t="s">
        <v>105</v>
      </c>
      <c r="AHC146" s="120" t="s">
        <v>105</v>
      </c>
      <c r="AHD146" s="120" t="s">
        <v>105</v>
      </c>
      <c r="AHE146" s="120" t="s">
        <v>105</v>
      </c>
      <c r="AHF146" s="120" t="s">
        <v>105</v>
      </c>
      <c r="AHG146" s="120" t="s">
        <v>105</v>
      </c>
      <c r="AHH146" s="120" t="s">
        <v>105</v>
      </c>
      <c r="AHI146" s="120" t="s">
        <v>105</v>
      </c>
      <c r="AHJ146" s="120" t="s">
        <v>105</v>
      </c>
      <c r="AHK146" s="120" t="s">
        <v>105</v>
      </c>
      <c r="AHL146" s="120" t="s">
        <v>105</v>
      </c>
      <c r="AHM146" s="120" t="s">
        <v>105</v>
      </c>
      <c r="AHN146" s="120" t="s">
        <v>105</v>
      </c>
      <c r="AHO146" s="120" t="s">
        <v>105</v>
      </c>
      <c r="AHP146" s="120" t="s">
        <v>105</v>
      </c>
      <c r="AHQ146" s="120" t="s">
        <v>105</v>
      </c>
      <c r="AHR146" s="120" t="s">
        <v>105</v>
      </c>
      <c r="AHS146" s="120" t="s">
        <v>105</v>
      </c>
      <c r="AHT146" s="120" t="s">
        <v>105</v>
      </c>
      <c r="AHU146" s="120" t="s">
        <v>105</v>
      </c>
      <c r="AHV146" s="120" t="s">
        <v>105</v>
      </c>
      <c r="AHW146" s="120" t="s">
        <v>105</v>
      </c>
      <c r="AHX146" s="120" t="s">
        <v>105</v>
      </c>
      <c r="AHY146" s="120" t="s">
        <v>105</v>
      </c>
      <c r="AHZ146" s="120" t="s">
        <v>105</v>
      </c>
      <c r="AIA146" s="120" t="s">
        <v>105</v>
      </c>
      <c r="AIB146" s="120" t="s">
        <v>105</v>
      </c>
      <c r="AIC146" s="120" t="s">
        <v>105</v>
      </c>
      <c r="AID146" s="120" t="s">
        <v>105</v>
      </c>
      <c r="AIE146" s="120" t="s">
        <v>105</v>
      </c>
      <c r="AIF146" s="120" t="s">
        <v>105</v>
      </c>
      <c r="AIG146" s="120" t="s">
        <v>105</v>
      </c>
      <c r="AIH146" s="120" t="s">
        <v>105</v>
      </c>
      <c r="AII146" s="120" t="s">
        <v>105</v>
      </c>
      <c r="AIJ146" s="120" t="s">
        <v>105</v>
      </c>
      <c r="AIK146" s="120" t="s">
        <v>105</v>
      </c>
      <c r="AIL146" s="120" t="s">
        <v>105</v>
      </c>
      <c r="AIM146" s="120" t="s">
        <v>105</v>
      </c>
      <c r="AIN146" s="120" t="s">
        <v>105</v>
      </c>
      <c r="AIO146" s="120" t="s">
        <v>105</v>
      </c>
      <c r="AIP146" s="120" t="s">
        <v>105</v>
      </c>
      <c r="AIQ146" s="120" t="s">
        <v>105</v>
      </c>
      <c r="AIR146" s="120" t="s">
        <v>105</v>
      </c>
      <c r="AIS146" s="120" t="s">
        <v>105</v>
      </c>
      <c r="AIT146" s="120" t="s">
        <v>105</v>
      </c>
      <c r="AIU146" s="120" t="s">
        <v>105</v>
      </c>
      <c r="AIV146" s="120" t="s">
        <v>105</v>
      </c>
      <c r="AIW146" s="120" t="s">
        <v>105</v>
      </c>
      <c r="AIX146" s="120" t="s">
        <v>105</v>
      </c>
      <c r="AIY146" s="120" t="s">
        <v>105</v>
      </c>
      <c r="AIZ146" s="120" t="s">
        <v>105</v>
      </c>
      <c r="AJA146" s="120" t="s">
        <v>105</v>
      </c>
      <c r="AJB146" s="120" t="s">
        <v>105</v>
      </c>
      <c r="AJC146" s="120" t="s">
        <v>105</v>
      </c>
      <c r="AJD146" s="120" t="s">
        <v>105</v>
      </c>
      <c r="AJE146" s="120" t="s">
        <v>105</v>
      </c>
      <c r="AJF146" s="120" t="s">
        <v>105</v>
      </c>
      <c r="AJG146" s="120" t="s">
        <v>105</v>
      </c>
      <c r="AJH146" s="120" t="s">
        <v>105</v>
      </c>
      <c r="AJI146" s="120" t="s">
        <v>105</v>
      </c>
      <c r="AJJ146" s="120" t="s">
        <v>105</v>
      </c>
      <c r="AJK146" s="120" t="s">
        <v>105</v>
      </c>
      <c r="AJL146" s="120" t="s">
        <v>105</v>
      </c>
      <c r="AJM146" s="120" t="s">
        <v>105</v>
      </c>
      <c r="AJN146" s="120" t="s">
        <v>105</v>
      </c>
      <c r="AJO146" s="120" t="s">
        <v>105</v>
      </c>
      <c r="AJP146" s="120" t="s">
        <v>105</v>
      </c>
      <c r="AJQ146" s="120" t="s">
        <v>105</v>
      </c>
      <c r="AJR146" s="120" t="s">
        <v>105</v>
      </c>
      <c r="AJS146" s="120" t="s">
        <v>105</v>
      </c>
      <c r="AJT146" s="120" t="s">
        <v>105</v>
      </c>
      <c r="AJU146" s="120" t="s">
        <v>105</v>
      </c>
      <c r="AJV146" s="120" t="s">
        <v>105</v>
      </c>
      <c r="AJW146" s="120" t="s">
        <v>105</v>
      </c>
      <c r="AJX146" s="120" t="s">
        <v>105</v>
      </c>
      <c r="AJY146" s="120" t="s">
        <v>105</v>
      </c>
      <c r="AJZ146" s="120" t="s">
        <v>105</v>
      </c>
      <c r="AKA146" s="120" t="s">
        <v>105</v>
      </c>
      <c r="AKB146" s="120" t="s">
        <v>105</v>
      </c>
      <c r="AKC146" s="120" t="s">
        <v>105</v>
      </c>
      <c r="AKD146" s="120" t="s">
        <v>105</v>
      </c>
      <c r="AKE146" s="120" t="s">
        <v>105</v>
      </c>
      <c r="AKF146" s="120" t="s">
        <v>105</v>
      </c>
      <c r="AKG146" s="120" t="s">
        <v>105</v>
      </c>
      <c r="AKH146" s="120" t="s">
        <v>105</v>
      </c>
      <c r="AKI146" s="120" t="s">
        <v>105</v>
      </c>
      <c r="AKJ146" s="120" t="s">
        <v>105</v>
      </c>
      <c r="AKK146" s="120" t="s">
        <v>105</v>
      </c>
      <c r="AKL146" s="120" t="s">
        <v>105</v>
      </c>
      <c r="AKM146" s="120" t="s">
        <v>105</v>
      </c>
      <c r="AKN146" s="120" t="s">
        <v>105</v>
      </c>
      <c r="AKO146" s="120" t="s">
        <v>105</v>
      </c>
      <c r="AKP146" s="120" t="s">
        <v>105</v>
      </c>
      <c r="AKQ146" s="120" t="s">
        <v>105</v>
      </c>
      <c r="AKR146" s="120" t="s">
        <v>105</v>
      </c>
      <c r="AKS146" s="120" t="s">
        <v>105</v>
      </c>
      <c r="AKT146" s="120" t="s">
        <v>105</v>
      </c>
      <c r="AKU146" s="120" t="s">
        <v>105</v>
      </c>
      <c r="AKV146" s="120" t="s">
        <v>105</v>
      </c>
      <c r="AKW146" s="120" t="s">
        <v>105</v>
      </c>
      <c r="AKX146" s="120" t="s">
        <v>105</v>
      </c>
      <c r="AKY146" s="120" t="s">
        <v>105</v>
      </c>
      <c r="AKZ146" s="120" t="s">
        <v>105</v>
      </c>
      <c r="ALA146" s="120" t="s">
        <v>105</v>
      </c>
      <c r="ALB146" s="120" t="s">
        <v>105</v>
      </c>
      <c r="ALC146" s="120" t="s">
        <v>105</v>
      </c>
      <c r="ALD146" s="120" t="s">
        <v>105</v>
      </c>
      <c r="ALE146" s="120" t="s">
        <v>105</v>
      </c>
      <c r="ALF146" s="120" t="s">
        <v>105</v>
      </c>
      <c r="ALG146" s="120" t="s">
        <v>105</v>
      </c>
      <c r="ALH146" s="120" t="s">
        <v>105</v>
      </c>
      <c r="ALI146" s="120" t="s">
        <v>105</v>
      </c>
      <c r="ALJ146" s="120" t="s">
        <v>105</v>
      </c>
      <c r="ALK146" s="120" t="s">
        <v>105</v>
      </c>
      <c r="ALL146" s="120" t="s">
        <v>105</v>
      </c>
      <c r="ALM146" s="120" t="s">
        <v>105</v>
      </c>
      <c r="ALN146" s="120"/>
    </row>
  </sheetData>
  <sheetProtection password="9213" sheet="1" objects="1" scenarios="1" selectLockedCells="1" selectUnlockedCells="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sqref="A1:XFD1048576"/>
    </sheetView>
  </sheetViews>
  <sheetFormatPr defaultRowHeight="12.75"/>
  <cols>
    <col min="1" max="1" width="176.42578125" style="30" customWidth="1"/>
    <col min="2" max="16384" width="9.140625" style="30"/>
  </cols>
  <sheetData>
    <row r="1" spans="1:1" ht="27">
      <c r="A1" s="33" t="s">
        <v>103</v>
      </c>
    </row>
    <row r="2" spans="1:1" ht="255">
      <c r="A2" s="32" t="s">
        <v>102</v>
      </c>
    </row>
    <row r="3" spans="1:1" ht="20.25">
      <c r="A3" s="31" t="s">
        <v>101</v>
      </c>
    </row>
  </sheetData>
  <sheetProtection password="9213" sheet="1" objects="1" scenarios="1" selectLockedCells="1" selectUnlockedCells="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47</vt:i4>
      </vt:variant>
    </vt:vector>
  </HeadingPairs>
  <TitlesOfParts>
    <vt:vector size="55" baseType="lpstr">
      <vt:lpstr>Proc</vt:lpstr>
      <vt:lpstr>Input</vt:lpstr>
      <vt:lpstr>calcs</vt:lpstr>
      <vt:lpstr>Data</vt:lpstr>
      <vt:lpstr>Graph</vt:lpstr>
      <vt:lpstr>Envelope</vt:lpstr>
      <vt:lpstr>maximals</vt:lpstr>
      <vt:lpstr>Disclaimer</vt:lpstr>
      <vt:lpstr>rCurrentPrice</vt:lpstr>
      <vt:lpstr>rData</vt:lpstr>
      <vt:lpstr>rDataPoints</vt:lpstr>
      <vt:lpstr>rDirection</vt:lpstr>
      <vt:lpstr>rDraw</vt:lpstr>
      <vt:lpstr>rDrawSell</vt:lpstr>
      <vt:lpstr>rLastpoint</vt:lpstr>
      <vt:lpstr>rMaxenvelope</vt:lpstr>
      <vt:lpstr>rMaximals</vt:lpstr>
      <vt:lpstr>rMaxIndex</vt:lpstr>
      <vt:lpstr>rMaxrisk</vt:lpstr>
      <vt:lpstr>rMaxtable</vt:lpstr>
      <vt:lpstr>rMinperday</vt:lpstr>
      <vt:lpstr>rModel</vt:lpstr>
      <vt:lpstr>rMu</vt:lpstr>
      <vt:lpstr>rMudt</vt:lpstr>
      <vt:lpstr>rMugraph</vt:lpstr>
      <vt:lpstr>rMult</vt:lpstr>
      <vt:lpstr>rMusign</vt:lpstr>
      <vt:lpstr>rMuSLsign</vt:lpstr>
      <vt:lpstr>rMuTPSign</vt:lpstr>
      <vt:lpstr>rNtrials</vt:lpstr>
      <vt:lpstr>rPipmult</vt:lpstr>
      <vt:lpstr>rPipvalue</vt:lpstr>
      <vt:lpstr>rReturns</vt:lpstr>
      <vt:lpstr>rSDSL</vt:lpstr>
      <vt:lpstr>rSDTP</vt:lpstr>
      <vt:lpstr>rSeriesDate</vt:lpstr>
      <vt:lpstr>rSeriesTitle</vt:lpstr>
      <vt:lpstr>rSide</vt:lpstr>
      <vt:lpstr>rSkewlev</vt:lpstr>
      <vt:lpstr>rSLReached</vt:lpstr>
      <vt:lpstr>rSLReachedSell</vt:lpstr>
      <vt:lpstr>rSLs</vt:lpstr>
      <vt:lpstr>rSmall</vt:lpstr>
      <vt:lpstr>rSpread</vt:lpstr>
      <vt:lpstr>rStdev</vt:lpstr>
      <vt:lpstr>rStdevdown</vt:lpstr>
      <vt:lpstr>rStdevup</vt:lpstr>
      <vt:lpstr>rTask</vt:lpstr>
      <vt:lpstr>rTimeframe</vt:lpstr>
      <vt:lpstr>rTimevals</vt:lpstr>
      <vt:lpstr>rTPReached</vt:lpstr>
      <vt:lpstr>rTPReachedSell</vt:lpstr>
      <vt:lpstr>rTPs</vt:lpstr>
      <vt:lpstr>rUserTargets</vt:lpstr>
      <vt:lpstr>rWinratio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2018-01-03T16:59:19Z</dcterms:created>
  <dcterms:modified xsi:type="dcterms:W3CDTF">2018-02-12T14:32:10Z</dcterms:modified>
</cp:coreProperties>
</file>